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pivotCache/pivotCacheDefinition19.xml" ContentType="application/vnd.openxmlformats-officedocument.spreadsheetml.pivotCacheDefinition+xml"/>
  <Override PartName="/xl/pivotCache/pivotCacheRecords19.xml" ContentType="application/vnd.openxmlformats-officedocument.spreadsheetml.pivotCacheRecords+xml"/>
  <Override PartName="/xl/pivotCache/pivotCacheDefinition20.xml" ContentType="application/vnd.openxmlformats-officedocument.spreadsheetml.pivotCacheDefinition+xml"/>
  <Override PartName="/xl/pivotCache/pivotCacheRecords20.xml" ContentType="application/vnd.openxmlformats-officedocument.spreadsheetml.pivotCacheRecords+xml"/>
  <Override PartName="/xl/pivotCache/pivotCacheDefinition21.xml" ContentType="application/vnd.openxmlformats-officedocument.spreadsheetml.pivotCacheDefinition+xml"/>
  <Override PartName="/xl/pivotCache/pivotCacheRecords21.xml" ContentType="application/vnd.openxmlformats-officedocument.spreadsheetml.pivotCacheRecords+xml"/>
  <Override PartName="/xl/pivotCache/pivotCacheDefinition22.xml" ContentType="application/vnd.openxmlformats-officedocument.spreadsheetml.pivotCacheDefinition+xml"/>
  <Override PartName="/xl/pivotCache/pivotCacheRecords22.xml" ContentType="application/vnd.openxmlformats-officedocument.spreadsheetml.pivotCacheRecords+xml"/>
  <Override PartName="/xl/pivotCache/pivotCacheDefinition23.xml" ContentType="application/vnd.openxmlformats-officedocument.spreadsheetml.pivotCacheDefinition+xml"/>
  <Override PartName="/xl/pivotCache/pivotCacheRecords23.xml" ContentType="application/vnd.openxmlformats-officedocument.spreadsheetml.pivotCacheRecords+xml"/>
  <Override PartName="/xl/pivotCache/pivotCacheDefinition24.xml" ContentType="application/vnd.openxmlformats-officedocument.spreadsheetml.pivotCacheDefinition+xml"/>
  <Override PartName="/xl/pivotCache/pivotCacheRecords24.xml" ContentType="application/vnd.openxmlformats-officedocument.spreadsheetml.pivotCacheRecords+xml"/>
  <Override PartName="/xl/pivotCache/pivotCacheDefinition25.xml" ContentType="application/vnd.openxmlformats-officedocument.spreadsheetml.pivotCacheDefinition+xml"/>
  <Override PartName="/xl/pivotCache/pivotCacheRecords25.xml" ContentType="application/vnd.openxmlformats-officedocument.spreadsheetml.pivotCacheRecords+xml"/>
  <Override PartName="/xl/pivotCache/pivotCacheDefinition26.xml" ContentType="application/vnd.openxmlformats-officedocument.spreadsheetml.pivotCacheDefinition+xml"/>
  <Override PartName="/xl/pivotCache/pivotCacheRecords26.xml" ContentType="application/vnd.openxmlformats-officedocument.spreadsheetml.pivotCacheRecords+xml"/>
  <Override PartName="/xl/pivotCache/pivotCacheDefinition27.xml" ContentType="application/vnd.openxmlformats-officedocument.spreadsheetml.pivotCacheDefinition+xml"/>
  <Override PartName="/xl/pivotCache/pivotCacheRecords27.xml" ContentType="application/vnd.openxmlformats-officedocument.spreadsheetml.pivotCacheRecords+xml"/>
  <Override PartName="/xl/pivotCache/pivotCacheDefinition28.xml" ContentType="application/vnd.openxmlformats-officedocument.spreadsheetml.pivotCacheDefinition+xml"/>
  <Override PartName="/xl/pivotCache/pivotCacheRecords28.xml" ContentType="application/vnd.openxmlformats-officedocument.spreadsheetml.pivotCacheRecords+xml"/>
  <Override PartName="/xl/pivotCache/pivotCacheDefinition29.xml" ContentType="application/vnd.openxmlformats-officedocument.spreadsheetml.pivotCacheDefinition+xml"/>
  <Override PartName="/xl/pivotCache/pivotCacheRecords29.xml" ContentType="application/vnd.openxmlformats-officedocument.spreadsheetml.pivotCacheRecords+xml"/>
  <Override PartName="/xl/pivotCache/pivotCacheDefinition30.xml" ContentType="application/vnd.openxmlformats-officedocument.spreadsheetml.pivotCacheDefinition+xml"/>
  <Override PartName="/xl/pivotCache/pivotCacheRecords30.xml" ContentType="application/vnd.openxmlformats-officedocument.spreadsheetml.pivotCacheRecords+xml"/>
  <Override PartName="/xl/pivotCache/pivotCacheDefinition31.xml" ContentType="application/vnd.openxmlformats-officedocument.spreadsheetml.pivotCacheDefinition+xml"/>
  <Override PartName="/xl/pivotCache/pivotCacheRecords3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คำนวนต้นทุน ออนไลน์\ปี 69\"/>
    </mc:Choice>
  </mc:AlternateContent>
  <xr:revisionPtr revIDLastSave="0" documentId="13_ncr:1_{DDDB5563-A018-4898-870E-5E6D3C21C176}" xr6:coauthVersionLast="47" xr6:coauthVersionMax="47" xr10:uidLastSave="{00000000-0000-0000-0000-000000000000}"/>
  <bookViews>
    <workbookView xWindow="-96" yWindow="0" windowWidth="11712" windowHeight="12336" tabRatio="964" activeTab="3" xr2:uid="{00000000-000D-0000-FFFF-FFFF00000000}"/>
  </bookViews>
  <sheets>
    <sheet name="ALL" sheetId="2" r:id="rId1"/>
    <sheet name="คำนวนต้นทุน" sheetId="36" r:id="rId2"/>
    <sheet name="คำนวนต้นทุน 1-31" sheetId="40" r:id="rId3"/>
    <sheet name="ADS - Campaign" sheetId="39" r:id="rId4"/>
    <sheet name="NOTE" sheetId="35" r:id="rId5"/>
    <sheet name="สินค้า" sheetId="3" r:id="rId6"/>
    <sheet name="ต้นฉบับ" sheetId="5" r:id="rId7"/>
    <sheet name="B-plus" sheetId="41" r:id="rId8"/>
    <sheet name="1" sheetId="1" r:id="rId9"/>
    <sheet name="2" sheetId="4" r:id="rId10"/>
    <sheet name="3" sheetId="6" r:id="rId11"/>
    <sheet name="4" sheetId="7" r:id="rId12"/>
    <sheet name="5" sheetId="8" r:id="rId13"/>
    <sheet name="6" sheetId="9" r:id="rId14"/>
    <sheet name="7" sheetId="10" r:id="rId15"/>
    <sheet name="8" sheetId="11" r:id="rId16"/>
    <sheet name="9" sheetId="12" r:id="rId17"/>
    <sheet name="10" sheetId="13" r:id="rId18"/>
    <sheet name="11" sheetId="14" r:id="rId19"/>
    <sheet name="12" sheetId="15" r:id="rId20"/>
    <sheet name="13" sheetId="16" r:id="rId21"/>
    <sheet name="14" sheetId="17" r:id="rId22"/>
    <sheet name="15" sheetId="18" r:id="rId23"/>
    <sheet name="16" sheetId="19" r:id="rId24"/>
    <sheet name="17" sheetId="20" r:id="rId25"/>
    <sheet name="18" sheetId="21" r:id="rId26"/>
    <sheet name="19" sheetId="22" r:id="rId27"/>
    <sheet name="20" sheetId="23" r:id="rId28"/>
    <sheet name="21" sheetId="24" r:id="rId29"/>
    <sheet name="22" sheetId="25" r:id="rId30"/>
    <sheet name="23" sheetId="26" r:id="rId31"/>
    <sheet name="24" sheetId="27" r:id="rId32"/>
    <sheet name="25" sheetId="28" r:id="rId33"/>
    <sheet name="26" sheetId="29" r:id="rId34"/>
    <sheet name="27" sheetId="32" r:id="rId35"/>
    <sheet name="28" sheetId="30" r:id="rId36"/>
    <sheet name="29" sheetId="31" r:id="rId37"/>
    <sheet name="30" sheetId="33" r:id="rId38"/>
    <sheet name="31" sheetId="34" r:id="rId39"/>
  </sheets>
  <externalReferences>
    <externalReference r:id="rId40"/>
    <externalReference r:id="rId41"/>
  </externalReferences>
  <definedNames>
    <definedName name="_xlnm._FilterDatabase" localSheetId="8" hidden="1">'1'!$A$1:$T$2039</definedName>
    <definedName name="_xlnm._FilterDatabase" localSheetId="17" hidden="1">'10'!$A$1:$T$1</definedName>
    <definedName name="_xlnm._FilterDatabase" localSheetId="18" hidden="1">'11'!$A$1:$T$1</definedName>
    <definedName name="_xlnm._FilterDatabase" localSheetId="19" hidden="1">'12'!$A$1:$T$1</definedName>
    <definedName name="_xlnm._FilterDatabase" localSheetId="20" hidden="1">'13'!$A$1:$T$1</definedName>
    <definedName name="_xlnm._FilterDatabase" localSheetId="21" hidden="1">'14'!$A$1:$T$1</definedName>
    <definedName name="_xlnm._FilterDatabase" localSheetId="22" hidden="1">'15'!$A$1:$T$1</definedName>
    <definedName name="_xlnm._FilterDatabase" localSheetId="23" hidden="1">'16'!$A$1:$T$1</definedName>
    <definedName name="_xlnm._FilterDatabase" localSheetId="24" hidden="1">'17'!$A$1:$T$1</definedName>
    <definedName name="_xlnm._FilterDatabase" localSheetId="25" hidden="1">'18'!$A$1:$T$921</definedName>
    <definedName name="_xlnm._FilterDatabase" localSheetId="26" hidden="1">'19'!$A$1:$T$1</definedName>
    <definedName name="_xlnm._FilterDatabase" localSheetId="9" hidden="1">'2'!$A$1:$T$1</definedName>
    <definedName name="_xlnm._FilterDatabase" localSheetId="27" hidden="1">'21'!$A$1:$T$1</definedName>
    <definedName name="_xlnm._FilterDatabase" localSheetId="28" hidden="1">'21'!#REF!</definedName>
    <definedName name="_xlnm._FilterDatabase" localSheetId="29" hidden="1">'22'!#REF!</definedName>
    <definedName name="_xlnm._FilterDatabase" localSheetId="30" hidden="1">'22'!$A$1:$T$1</definedName>
    <definedName name="_xlnm._FilterDatabase" localSheetId="31" hidden="1">'24'!$A$1:$T$1</definedName>
    <definedName name="_xlnm._FilterDatabase" localSheetId="32" hidden="1">'25'!$A$1:$T$1</definedName>
    <definedName name="_xlnm._FilterDatabase" localSheetId="33" hidden="1">'26'!$A$1:$T$1</definedName>
    <definedName name="_xlnm._FilterDatabase" localSheetId="34" hidden="1">'28'!$A$1:$T$1</definedName>
    <definedName name="_xlnm._FilterDatabase" localSheetId="35" hidden="1">'28'!#REF!</definedName>
    <definedName name="_xlnm._FilterDatabase" localSheetId="36" hidden="1">'29'!$A$1:$T$1</definedName>
    <definedName name="_xlnm._FilterDatabase" localSheetId="10" hidden="1">'3'!#REF!</definedName>
    <definedName name="_xlnm._FilterDatabase" localSheetId="37" hidden="1">'30'!$A$1:$T$1</definedName>
    <definedName name="_xlnm._FilterDatabase" localSheetId="38" hidden="1">'31'!$A$1:$T$1</definedName>
    <definedName name="_xlnm._FilterDatabase" localSheetId="11" hidden="1">'3'!$A$1:$T$1</definedName>
    <definedName name="_xlnm._FilterDatabase" localSheetId="12" hidden="1">'5'!#REF!</definedName>
    <definedName name="_xlnm._FilterDatabase" localSheetId="13" hidden="1">'6'!$U$1:$W$578</definedName>
    <definedName name="_xlnm._FilterDatabase" localSheetId="14" hidden="1">'7'!$A$1:$T$1</definedName>
    <definedName name="_xlnm._FilterDatabase" localSheetId="15" hidden="1">'8'!$A$1:$T$1</definedName>
    <definedName name="_xlnm._FilterDatabase" localSheetId="16" hidden="1">'9'!$A$1:$T$1</definedName>
    <definedName name="_xlnm._FilterDatabase" localSheetId="0" hidden="1">ALL!$A$4:$CV$242</definedName>
    <definedName name="_xlnm._FilterDatabase" localSheetId="6" hidden="1">ต้นฉบับ!$A$1:$T$1</definedName>
    <definedName name="_xlnm._FilterDatabase" localSheetId="5" hidden="1">สินค้า!$A$1:$B$140</definedName>
    <definedName name="_xlnm.Print_Titles" localSheetId="0">ALL!$1:$4</definedName>
  </definedNames>
  <calcPr calcId="181029"/>
  <pivotCaches>
    <pivotCache cacheId="90" r:id="rId42"/>
    <pivotCache cacheId="91" r:id="rId43"/>
    <pivotCache cacheId="92" r:id="rId44"/>
    <pivotCache cacheId="93" r:id="rId45"/>
    <pivotCache cacheId="94" r:id="rId46"/>
    <pivotCache cacheId="95" r:id="rId47"/>
    <pivotCache cacheId="96" r:id="rId48"/>
    <pivotCache cacheId="97" r:id="rId49"/>
    <pivotCache cacheId="98" r:id="rId50"/>
    <pivotCache cacheId="99" r:id="rId51"/>
    <pivotCache cacheId="100" r:id="rId52"/>
    <pivotCache cacheId="101" r:id="rId53"/>
    <pivotCache cacheId="102" r:id="rId54"/>
    <pivotCache cacheId="103" r:id="rId55"/>
    <pivotCache cacheId="104" r:id="rId56"/>
    <pivotCache cacheId="105" r:id="rId57"/>
    <pivotCache cacheId="106" r:id="rId58"/>
    <pivotCache cacheId="107" r:id="rId59"/>
    <pivotCache cacheId="108" r:id="rId60"/>
    <pivotCache cacheId="109" r:id="rId61"/>
    <pivotCache cacheId="110" r:id="rId62"/>
    <pivotCache cacheId="111" r:id="rId63"/>
    <pivotCache cacheId="112" r:id="rId64"/>
    <pivotCache cacheId="113" r:id="rId65"/>
    <pivotCache cacheId="114" r:id="rId66"/>
    <pivotCache cacheId="115" r:id="rId67"/>
    <pivotCache cacheId="116" r:id="rId68"/>
    <pivotCache cacheId="117" r:id="rId69"/>
    <pivotCache cacheId="118" r:id="rId70"/>
    <pivotCache cacheId="119" r:id="rId71"/>
    <pivotCache cacheId="120" r:id="rId72"/>
  </pivotCaches>
</workbook>
</file>

<file path=xl/calcChain.xml><?xml version="1.0" encoding="utf-8"?>
<calcChain xmlns="http://schemas.openxmlformats.org/spreadsheetml/2006/main">
  <c r="E6" i="40" l="1"/>
  <c r="E7" i="40"/>
  <c r="E8" i="40"/>
  <c r="E9" i="40"/>
  <c r="E10" i="40"/>
  <c r="E11" i="40"/>
  <c r="E12" i="40"/>
  <c r="E13" i="40"/>
  <c r="E14" i="40"/>
  <c r="E5" i="40"/>
  <c r="F6" i="40"/>
  <c r="F7" i="40"/>
  <c r="F8" i="40"/>
  <c r="F9" i="40"/>
  <c r="F11" i="40"/>
  <c r="F5" i="40"/>
  <c r="J10" i="40"/>
  <c r="J8" i="40"/>
  <c r="J7" i="40"/>
  <c r="J6" i="40"/>
  <c r="J5" i="40"/>
  <c r="J14" i="40"/>
  <c r="J13" i="40"/>
  <c r="J16" i="40" s="1"/>
  <c r="F14" i="40" l="1"/>
  <c r="E15" i="40"/>
  <c r="J9" i="40" s="1"/>
  <c r="F10" i="40" l="1"/>
  <c r="J11" i="40"/>
  <c r="F12" i="40" s="1"/>
  <c r="G6" i="2" l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5" i="2"/>
  <c r="E13" i="2"/>
  <c r="E2" i="2"/>
  <c r="E10" i="36"/>
  <c r="E5" i="2" l="1"/>
  <c r="E6" i="2"/>
  <c r="E7" i="2"/>
  <c r="E8" i="2"/>
  <c r="E9" i="2"/>
  <c r="E10" i="2"/>
  <c r="E11" i="2"/>
  <c r="E12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CW2" i="2"/>
  <c r="E12" i="36" l="1"/>
  <c r="CV6" i="2" l="1"/>
  <c r="CV7" i="2"/>
  <c r="CV8" i="2"/>
  <c r="CV9" i="2"/>
  <c r="CV10" i="2"/>
  <c r="CV11" i="2"/>
  <c r="CV12" i="2"/>
  <c r="CV13" i="2"/>
  <c r="CV14" i="2"/>
  <c r="CV15" i="2"/>
  <c r="CV16" i="2"/>
  <c r="CV17" i="2"/>
  <c r="CV18" i="2"/>
  <c r="CV19" i="2"/>
  <c r="CV20" i="2"/>
  <c r="CV21" i="2"/>
  <c r="CV22" i="2"/>
  <c r="CV23" i="2"/>
  <c r="CV24" i="2"/>
  <c r="CV25" i="2"/>
  <c r="CV26" i="2"/>
  <c r="CV27" i="2"/>
  <c r="CV28" i="2"/>
  <c r="CV29" i="2"/>
  <c r="CV30" i="2"/>
  <c r="CV31" i="2"/>
  <c r="CV32" i="2"/>
  <c r="CV33" i="2"/>
  <c r="CV34" i="2"/>
  <c r="CV35" i="2"/>
  <c r="CV36" i="2"/>
  <c r="CV37" i="2"/>
  <c r="CV38" i="2"/>
  <c r="CV39" i="2"/>
  <c r="CV40" i="2"/>
  <c r="CV41" i="2"/>
  <c r="CV42" i="2"/>
  <c r="CV43" i="2"/>
  <c r="CV44" i="2"/>
  <c r="CV45" i="2"/>
  <c r="CV46" i="2"/>
  <c r="CV47" i="2"/>
  <c r="CV48" i="2"/>
  <c r="CV49" i="2"/>
  <c r="CV50" i="2"/>
  <c r="CV51" i="2"/>
  <c r="CV52" i="2"/>
  <c r="CV53" i="2"/>
  <c r="CV54" i="2"/>
  <c r="CV55" i="2"/>
  <c r="CV56" i="2"/>
  <c r="CV57" i="2"/>
  <c r="CV58" i="2"/>
  <c r="CV59" i="2"/>
  <c r="CV60" i="2"/>
  <c r="CV61" i="2"/>
  <c r="CV62" i="2"/>
  <c r="CV63" i="2"/>
  <c r="CV64" i="2"/>
  <c r="CV65" i="2"/>
  <c r="CV66" i="2"/>
  <c r="CV67" i="2"/>
  <c r="CV68" i="2"/>
  <c r="CV69" i="2"/>
  <c r="CV70" i="2"/>
  <c r="CV71" i="2"/>
  <c r="CV72" i="2"/>
  <c r="CV73" i="2"/>
  <c r="CV74" i="2"/>
  <c r="CV75" i="2"/>
  <c r="CV76" i="2"/>
  <c r="CV77" i="2"/>
  <c r="CV78" i="2"/>
  <c r="CV79" i="2"/>
  <c r="CV80" i="2"/>
  <c r="CV81" i="2"/>
  <c r="CV82" i="2"/>
  <c r="CV83" i="2"/>
  <c r="CV84" i="2"/>
  <c r="CV85" i="2"/>
  <c r="CV86" i="2"/>
  <c r="CV87" i="2"/>
  <c r="CV88" i="2"/>
  <c r="CV89" i="2"/>
  <c r="CV90" i="2"/>
  <c r="CV91" i="2"/>
  <c r="CV92" i="2"/>
  <c r="CV93" i="2"/>
  <c r="CV94" i="2"/>
  <c r="CV95" i="2"/>
  <c r="CV96" i="2"/>
  <c r="CV97" i="2"/>
  <c r="CV98" i="2"/>
  <c r="CV99" i="2"/>
  <c r="CV100" i="2"/>
  <c r="CV101" i="2"/>
  <c r="CV102" i="2"/>
  <c r="CV103" i="2"/>
  <c r="CV104" i="2"/>
  <c r="CV105" i="2"/>
  <c r="CV106" i="2"/>
  <c r="CV107" i="2"/>
  <c r="CV108" i="2"/>
  <c r="CV109" i="2"/>
  <c r="CV110" i="2"/>
  <c r="CV111" i="2"/>
  <c r="CV112" i="2"/>
  <c r="CV113" i="2"/>
  <c r="CV114" i="2"/>
  <c r="CV115" i="2"/>
  <c r="CV116" i="2"/>
  <c r="CV117" i="2"/>
  <c r="CV118" i="2"/>
  <c r="CV119" i="2"/>
  <c r="CV120" i="2"/>
  <c r="CV121" i="2"/>
  <c r="CV122" i="2"/>
  <c r="CV123" i="2"/>
  <c r="CV124" i="2"/>
  <c r="CV125" i="2"/>
  <c r="CV126" i="2"/>
  <c r="CV127" i="2"/>
  <c r="CV128" i="2"/>
  <c r="CV129" i="2"/>
  <c r="CV130" i="2"/>
  <c r="CV131" i="2"/>
  <c r="CV132" i="2"/>
  <c r="CV133" i="2"/>
  <c r="CV134" i="2"/>
  <c r="CV135" i="2"/>
  <c r="CV136" i="2"/>
  <c r="CV137" i="2"/>
  <c r="CV138" i="2"/>
  <c r="CV139" i="2"/>
  <c r="CV140" i="2"/>
  <c r="CV141" i="2"/>
  <c r="CV142" i="2"/>
  <c r="CV143" i="2"/>
  <c r="CV144" i="2"/>
  <c r="CV145" i="2"/>
  <c r="CV146" i="2"/>
  <c r="CV147" i="2"/>
  <c r="CV148" i="2"/>
  <c r="CV149" i="2"/>
  <c r="CV150" i="2"/>
  <c r="CV151" i="2"/>
  <c r="CV152" i="2"/>
  <c r="CV153" i="2"/>
  <c r="CV154" i="2"/>
  <c r="CV155" i="2"/>
  <c r="CV156" i="2"/>
  <c r="CV157" i="2"/>
  <c r="CV158" i="2"/>
  <c r="CV159" i="2"/>
  <c r="CV160" i="2"/>
  <c r="CV161" i="2"/>
  <c r="CV162" i="2"/>
  <c r="CV163" i="2"/>
  <c r="CV164" i="2"/>
  <c r="CV165" i="2"/>
  <c r="CV166" i="2"/>
  <c r="CV167" i="2"/>
  <c r="CV168" i="2"/>
  <c r="CV169" i="2"/>
  <c r="CV170" i="2"/>
  <c r="CV171" i="2"/>
  <c r="CV172" i="2"/>
  <c r="CV173" i="2"/>
  <c r="CV174" i="2"/>
  <c r="CV175" i="2"/>
  <c r="CV176" i="2"/>
  <c r="CV177" i="2"/>
  <c r="CV178" i="2"/>
  <c r="CV179" i="2"/>
  <c r="CV180" i="2"/>
  <c r="CV181" i="2"/>
  <c r="CV182" i="2"/>
  <c r="CV183" i="2"/>
  <c r="CV184" i="2"/>
  <c r="CV185" i="2"/>
  <c r="CV186" i="2"/>
  <c r="CV187" i="2"/>
  <c r="CV188" i="2"/>
  <c r="CV189" i="2"/>
  <c r="CV190" i="2"/>
  <c r="CV191" i="2"/>
  <c r="CV192" i="2"/>
  <c r="CV193" i="2"/>
  <c r="CV194" i="2"/>
  <c r="CV195" i="2"/>
  <c r="CV196" i="2"/>
  <c r="CV197" i="2"/>
  <c r="CV198" i="2"/>
  <c r="CV199" i="2"/>
  <c r="CV200" i="2"/>
  <c r="CV201" i="2"/>
  <c r="CV202" i="2"/>
  <c r="CV203" i="2"/>
  <c r="CV204" i="2"/>
  <c r="CV205" i="2"/>
  <c r="CV206" i="2"/>
  <c r="CV207" i="2"/>
  <c r="CV208" i="2"/>
  <c r="CV209" i="2"/>
  <c r="CV210" i="2"/>
  <c r="CV211" i="2"/>
  <c r="CV212" i="2"/>
  <c r="CV213" i="2"/>
  <c r="CV214" i="2"/>
  <c r="CV215" i="2"/>
  <c r="CV216" i="2"/>
  <c r="CV217" i="2"/>
  <c r="CV218" i="2"/>
  <c r="CV219" i="2"/>
  <c r="CV220" i="2"/>
  <c r="CV221" i="2"/>
  <c r="CV222" i="2"/>
  <c r="CV223" i="2"/>
  <c r="CV224" i="2"/>
  <c r="CV225" i="2"/>
  <c r="CV226" i="2"/>
  <c r="CV227" i="2"/>
  <c r="CV228" i="2"/>
  <c r="CV229" i="2"/>
  <c r="CV230" i="2"/>
  <c r="CV231" i="2"/>
  <c r="CV232" i="2"/>
  <c r="CV233" i="2"/>
  <c r="CV234" i="2"/>
  <c r="CV235" i="2"/>
  <c r="CV236" i="2"/>
  <c r="CV237" i="2"/>
  <c r="CV238" i="2"/>
  <c r="CV239" i="2"/>
  <c r="CV240" i="2"/>
  <c r="CV241" i="2"/>
  <c r="CV242" i="2"/>
  <c r="CV243" i="2"/>
  <c r="CV244" i="2"/>
  <c r="CV245" i="2"/>
  <c r="CV246" i="2"/>
  <c r="CV247" i="2"/>
  <c r="CV248" i="2"/>
  <c r="CV5" i="2"/>
  <c r="CY6" i="2"/>
  <c r="CY7" i="2"/>
  <c r="CY8" i="2"/>
  <c r="CY9" i="2"/>
  <c r="CY10" i="2"/>
  <c r="CY11" i="2"/>
  <c r="CY12" i="2"/>
  <c r="CY13" i="2"/>
  <c r="CY14" i="2"/>
  <c r="CY15" i="2"/>
  <c r="CY16" i="2"/>
  <c r="CY17" i="2"/>
  <c r="CY18" i="2"/>
  <c r="CY19" i="2"/>
  <c r="CY20" i="2"/>
  <c r="CY21" i="2"/>
  <c r="CY22" i="2"/>
  <c r="CY23" i="2"/>
  <c r="CY24" i="2"/>
  <c r="CY25" i="2"/>
  <c r="CY26" i="2"/>
  <c r="CY27" i="2"/>
  <c r="CY28" i="2"/>
  <c r="CY29" i="2"/>
  <c r="CY30" i="2"/>
  <c r="CY31" i="2"/>
  <c r="CY32" i="2"/>
  <c r="CY33" i="2"/>
  <c r="CY34" i="2"/>
  <c r="CY35" i="2"/>
  <c r="CY36" i="2"/>
  <c r="CY37" i="2"/>
  <c r="CY38" i="2"/>
  <c r="CY39" i="2"/>
  <c r="CY40" i="2"/>
  <c r="CY41" i="2"/>
  <c r="CY42" i="2"/>
  <c r="CY43" i="2"/>
  <c r="CY44" i="2"/>
  <c r="CY45" i="2"/>
  <c r="CY46" i="2"/>
  <c r="CY47" i="2"/>
  <c r="CY48" i="2"/>
  <c r="CY49" i="2"/>
  <c r="CY50" i="2"/>
  <c r="CY51" i="2"/>
  <c r="CY52" i="2"/>
  <c r="CY53" i="2"/>
  <c r="CY54" i="2"/>
  <c r="CY55" i="2"/>
  <c r="CY56" i="2"/>
  <c r="CY57" i="2"/>
  <c r="CY58" i="2"/>
  <c r="CY59" i="2"/>
  <c r="CY60" i="2"/>
  <c r="CY61" i="2"/>
  <c r="CY62" i="2"/>
  <c r="CY63" i="2"/>
  <c r="CY64" i="2"/>
  <c r="CY65" i="2"/>
  <c r="CY66" i="2"/>
  <c r="CY67" i="2"/>
  <c r="CY68" i="2"/>
  <c r="CY69" i="2"/>
  <c r="CY70" i="2"/>
  <c r="CY71" i="2"/>
  <c r="CY72" i="2"/>
  <c r="CY73" i="2"/>
  <c r="CY74" i="2"/>
  <c r="CY75" i="2"/>
  <c r="CY76" i="2"/>
  <c r="CY77" i="2"/>
  <c r="CY78" i="2"/>
  <c r="CY79" i="2"/>
  <c r="CY80" i="2"/>
  <c r="CY81" i="2"/>
  <c r="CY82" i="2"/>
  <c r="CY83" i="2"/>
  <c r="CY84" i="2"/>
  <c r="CY85" i="2"/>
  <c r="CY86" i="2"/>
  <c r="CY87" i="2"/>
  <c r="CY88" i="2"/>
  <c r="CY89" i="2"/>
  <c r="CY90" i="2"/>
  <c r="CY91" i="2"/>
  <c r="CY92" i="2"/>
  <c r="CY93" i="2"/>
  <c r="CY94" i="2"/>
  <c r="CY95" i="2"/>
  <c r="CY96" i="2"/>
  <c r="CY97" i="2"/>
  <c r="CY98" i="2"/>
  <c r="CY99" i="2"/>
  <c r="CY100" i="2"/>
  <c r="CY101" i="2"/>
  <c r="CY102" i="2"/>
  <c r="CY103" i="2"/>
  <c r="CY104" i="2"/>
  <c r="CY105" i="2"/>
  <c r="CY106" i="2"/>
  <c r="CY107" i="2"/>
  <c r="CY108" i="2"/>
  <c r="CY109" i="2"/>
  <c r="CY110" i="2"/>
  <c r="CY111" i="2"/>
  <c r="CY112" i="2"/>
  <c r="CY113" i="2"/>
  <c r="CY114" i="2"/>
  <c r="CY115" i="2"/>
  <c r="CY116" i="2"/>
  <c r="CY117" i="2"/>
  <c r="CY118" i="2"/>
  <c r="CY119" i="2"/>
  <c r="CY120" i="2"/>
  <c r="CY121" i="2"/>
  <c r="CY122" i="2"/>
  <c r="CY123" i="2"/>
  <c r="CY124" i="2"/>
  <c r="CY125" i="2"/>
  <c r="CY126" i="2"/>
  <c r="CY127" i="2"/>
  <c r="CY128" i="2"/>
  <c r="CY129" i="2"/>
  <c r="CY130" i="2"/>
  <c r="CY131" i="2"/>
  <c r="CY132" i="2"/>
  <c r="CY133" i="2"/>
  <c r="CY134" i="2"/>
  <c r="CY135" i="2"/>
  <c r="CY136" i="2"/>
  <c r="CY137" i="2"/>
  <c r="CY138" i="2"/>
  <c r="CY139" i="2"/>
  <c r="CY140" i="2"/>
  <c r="CY141" i="2"/>
  <c r="CY142" i="2"/>
  <c r="CY143" i="2"/>
  <c r="CY144" i="2"/>
  <c r="CY145" i="2"/>
  <c r="CY146" i="2"/>
  <c r="CY147" i="2"/>
  <c r="CY148" i="2"/>
  <c r="CY149" i="2"/>
  <c r="CY150" i="2"/>
  <c r="CY151" i="2"/>
  <c r="CY152" i="2"/>
  <c r="CY153" i="2"/>
  <c r="CY154" i="2"/>
  <c r="CY155" i="2"/>
  <c r="CY156" i="2"/>
  <c r="CY157" i="2"/>
  <c r="CY158" i="2"/>
  <c r="CY159" i="2"/>
  <c r="CY160" i="2"/>
  <c r="CY161" i="2"/>
  <c r="CY162" i="2"/>
  <c r="CY163" i="2"/>
  <c r="CY164" i="2"/>
  <c r="CY165" i="2"/>
  <c r="CY166" i="2"/>
  <c r="CY167" i="2"/>
  <c r="CY168" i="2"/>
  <c r="CY169" i="2"/>
  <c r="CY170" i="2"/>
  <c r="CY171" i="2"/>
  <c r="CY172" i="2"/>
  <c r="CY173" i="2"/>
  <c r="CY174" i="2"/>
  <c r="CY175" i="2"/>
  <c r="CY176" i="2"/>
  <c r="CY177" i="2"/>
  <c r="CY178" i="2"/>
  <c r="CY179" i="2"/>
  <c r="CY180" i="2"/>
  <c r="CY181" i="2"/>
  <c r="CY182" i="2"/>
  <c r="CY183" i="2"/>
  <c r="CY184" i="2"/>
  <c r="CY185" i="2"/>
  <c r="CY186" i="2"/>
  <c r="CY187" i="2"/>
  <c r="CY188" i="2"/>
  <c r="CY189" i="2"/>
  <c r="CY190" i="2"/>
  <c r="CY191" i="2"/>
  <c r="CY192" i="2"/>
  <c r="CY193" i="2"/>
  <c r="CY194" i="2"/>
  <c r="CY195" i="2"/>
  <c r="CY196" i="2"/>
  <c r="CY197" i="2"/>
  <c r="CY198" i="2"/>
  <c r="CY199" i="2"/>
  <c r="CY200" i="2"/>
  <c r="CY201" i="2"/>
  <c r="CY202" i="2"/>
  <c r="CY203" i="2"/>
  <c r="CY204" i="2"/>
  <c r="CY205" i="2"/>
  <c r="CY206" i="2"/>
  <c r="CY207" i="2"/>
  <c r="CY208" i="2"/>
  <c r="CY209" i="2"/>
  <c r="CY210" i="2"/>
  <c r="CY211" i="2"/>
  <c r="CY212" i="2"/>
  <c r="CY213" i="2"/>
  <c r="CY214" i="2"/>
  <c r="CY215" i="2"/>
  <c r="CY216" i="2"/>
  <c r="CY217" i="2"/>
  <c r="CY218" i="2"/>
  <c r="CY219" i="2"/>
  <c r="CY220" i="2"/>
  <c r="CY221" i="2"/>
  <c r="CY222" i="2"/>
  <c r="CY223" i="2"/>
  <c r="CY224" i="2"/>
  <c r="CY225" i="2"/>
  <c r="CY226" i="2"/>
  <c r="CY227" i="2"/>
  <c r="CY228" i="2"/>
  <c r="CY229" i="2"/>
  <c r="CY230" i="2"/>
  <c r="CY231" i="2"/>
  <c r="CY232" i="2"/>
  <c r="CY233" i="2"/>
  <c r="CY234" i="2"/>
  <c r="CY235" i="2"/>
  <c r="CY236" i="2"/>
  <c r="CY237" i="2"/>
  <c r="CY238" i="2"/>
  <c r="CY239" i="2"/>
  <c r="CY240" i="2"/>
  <c r="CY241" i="2"/>
  <c r="CY242" i="2"/>
  <c r="CY243" i="2"/>
  <c r="CY244" i="2"/>
  <c r="CY245" i="2"/>
  <c r="CY246" i="2"/>
  <c r="CY247" i="2"/>
  <c r="CY248" i="2"/>
  <c r="CY5" i="2"/>
  <c r="E14" i="36"/>
  <c r="CW5" i="2"/>
  <c r="CW6" i="2"/>
  <c r="CW7" i="2"/>
  <c r="CW8" i="2"/>
  <c r="CW9" i="2"/>
  <c r="CW10" i="2"/>
  <c r="CW11" i="2"/>
  <c r="CW12" i="2"/>
  <c r="CW13" i="2"/>
  <c r="CW14" i="2"/>
  <c r="CW15" i="2"/>
  <c r="CW16" i="2"/>
  <c r="CW17" i="2"/>
  <c r="CW18" i="2"/>
  <c r="CW19" i="2"/>
  <c r="CW20" i="2"/>
  <c r="CW21" i="2"/>
  <c r="CW22" i="2"/>
  <c r="CW23" i="2"/>
  <c r="CW24" i="2"/>
  <c r="CW25" i="2"/>
  <c r="CW26" i="2"/>
  <c r="CW27" i="2"/>
  <c r="CW28" i="2"/>
  <c r="CW29" i="2"/>
  <c r="CW30" i="2"/>
  <c r="CW31" i="2"/>
  <c r="CW32" i="2"/>
  <c r="CW33" i="2"/>
  <c r="CW34" i="2"/>
  <c r="CW35" i="2"/>
  <c r="CW36" i="2"/>
  <c r="CW37" i="2"/>
  <c r="CW38" i="2"/>
  <c r="CW39" i="2"/>
  <c r="CW40" i="2"/>
  <c r="CW41" i="2"/>
  <c r="CW42" i="2"/>
  <c r="CW43" i="2"/>
  <c r="CW44" i="2"/>
  <c r="CW45" i="2"/>
  <c r="CW46" i="2"/>
  <c r="CW47" i="2"/>
  <c r="CW48" i="2"/>
  <c r="CW49" i="2"/>
  <c r="CW50" i="2"/>
  <c r="CW51" i="2"/>
  <c r="CW52" i="2"/>
  <c r="CW53" i="2"/>
  <c r="CW54" i="2"/>
  <c r="CW55" i="2"/>
  <c r="CW56" i="2"/>
  <c r="CW57" i="2"/>
  <c r="CW58" i="2"/>
  <c r="CW59" i="2"/>
  <c r="CW60" i="2"/>
  <c r="CW61" i="2"/>
  <c r="CW62" i="2"/>
  <c r="CW63" i="2"/>
  <c r="CW64" i="2"/>
  <c r="CW65" i="2"/>
  <c r="CW66" i="2"/>
  <c r="CW67" i="2"/>
  <c r="CW68" i="2"/>
  <c r="CW69" i="2"/>
  <c r="CW70" i="2"/>
  <c r="CW71" i="2"/>
  <c r="CW72" i="2"/>
  <c r="CW73" i="2"/>
  <c r="CW74" i="2"/>
  <c r="CW75" i="2"/>
  <c r="CW76" i="2"/>
  <c r="CW77" i="2"/>
  <c r="CW78" i="2"/>
  <c r="CW79" i="2"/>
  <c r="CW80" i="2"/>
  <c r="CW81" i="2"/>
  <c r="CW82" i="2"/>
  <c r="CW83" i="2"/>
  <c r="CW84" i="2"/>
  <c r="CW85" i="2"/>
  <c r="CW86" i="2"/>
  <c r="CW87" i="2"/>
  <c r="CW88" i="2"/>
  <c r="CW89" i="2"/>
  <c r="CW90" i="2"/>
  <c r="CW91" i="2"/>
  <c r="CW92" i="2"/>
  <c r="CW93" i="2"/>
  <c r="CW94" i="2"/>
  <c r="CW95" i="2"/>
  <c r="CW96" i="2"/>
  <c r="CW97" i="2"/>
  <c r="CW98" i="2"/>
  <c r="CW99" i="2"/>
  <c r="CW100" i="2"/>
  <c r="CW101" i="2"/>
  <c r="CW102" i="2"/>
  <c r="CW103" i="2"/>
  <c r="CW104" i="2"/>
  <c r="CW105" i="2"/>
  <c r="CW106" i="2"/>
  <c r="CW107" i="2"/>
  <c r="CW108" i="2"/>
  <c r="CW109" i="2"/>
  <c r="CW110" i="2"/>
  <c r="CW111" i="2"/>
  <c r="CW112" i="2"/>
  <c r="CW113" i="2"/>
  <c r="CW114" i="2"/>
  <c r="CW115" i="2"/>
  <c r="CW116" i="2"/>
  <c r="CW117" i="2"/>
  <c r="CW118" i="2"/>
  <c r="CW119" i="2"/>
  <c r="CW120" i="2"/>
  <c r="CW121" i="2"/>
  <c r="CW122" i="2"/>
  <c r="CW123" i="2"/>
  <c r="CW124" i="2"/>
  <c r="CW125" i="2"/>
  <c r="CW126" i="2"/>
  <c r="CW127" i="2"/>
  <c r="CW128" i="2"/>
  <c r="CW129" i="2"/>
  <c r="CW130" i="2"/>
  <c r="CW131" i="2"/>
  <c r="CW132" i="2"/>
  <c r="CW133" i="2"/>
  <c r="CW134" i="2"/>
  <c r="CW135" i="2"/>
  <c r="CW136" i="2"/>
  <c r="CW137" i="2"/>
  <c r="CW138" i="2"/>
  <c r="CW139" i="2"/>
  <c r="CW140" i="2"/>
  <c r="CW141" i="2"/>
  <c r="CW142" i="2"/>
  <c r="CW143" i="2"/>
  <c r="CW144" i="2"/>
  <c r="CW145" i="2"/>
  <c r="CW146" i="2"/>
  <c r="CW147" i="2"/>
  <c r="CW148" i="2"/>
  <c r="CW149" i="2"/>
  <c r="CW150" i="2"/>
  <c r="CW151" i="2"/>
  <c r="CW152" i="2"/>
  <c r="CW153" i="2"/>
  <c r="CW154" i="2"/>
  <c r="CW155" i="2"/>
  <c r="CW156" i="2"/>
  <c r="CW157" i="2"/>
  <c r="CW158" i="2"/>
  <c r="CW159" i="2"/>
  <c r="CW160" i="2"/>
  <c r="CW161" i="2"/>
  <c r="CW162" i="2"/>
  <c r="CW163" i="2"/>
  <c r="CW164" i="2"/>
  <c r="CW165" i="2"/>
  <c r="CW166" i="2"/>
  <c r="CW167" i="2"/>
  <c r="CW168" i="2"/>
  <c r="CW169" i="2"/>
  <c r="CW170" i="2"/>
  <c r="CW171" i="2"/>
  <c r="CW172" i="2"/>
  <c r="CW173" i="2"/>
  <c r="CW174" i="2"/>
  <c r="CW175" i="2"/>
  <c r="CW176" i="2"/>
  <c r="CW177" i="2"/>
  <c r="CW178" i="2"/>
  <c r="CW179" i="2"/>
  <c r="CW180" i="2"/>
  <c r="CW181" i="2"/>
  <c r="CW182" i="2"/>
  <c r="CW183" i="2"/>
  <c r="CW184" i="2"/>
  <c r="CW185" i="2"/>
  <c r="CW186" i="2"/>
  <c r="CW187" i="2"/>
  <c r="CW188" i="2"/>
  <c r="CW189" i="2"/>
  <c r="CW190" i="2"/>
  <c r="CW191" i="2"/>
  <c r="CW192" i="2"/>
  <c r="CW193" i="2"/>
  <c r="CW194" i="2"/>
  <c r="CW195" i="2"/>
  <c r="CW196" i="2"/>
  <c r="CW197" i="2"/>
  <c r="CW198" i="2"/>
  <c r="CW199" i="2"/>
  <c r="CW200" i="2"/>
  <c r="CW201" i="2"/>
  <c r="CW202" i="2"/>
  <c r="CW203" i="2"/>
  <c r="CW204" i="2"/>
  <c r="CW205" i="2"/>
  <c r="CW206" i="2"/>
  <c r="CW207" i="2"/>
  <c r="CW208" i="2"/>
  <c r="CW209" i="2"/>
  <c r="CW210" i="2"/>
  <c r="CW211" i="2"/>
  <c r="CW212" i="2"/>
  <c r="CW213" i="2"/>
  <c r="CW214" i="2"/>
  <c r="CW215" i="2"/>
  <c r="CW216" i="2"/>
  <c r="CW217" i="2"/>
  <c r="CW218" i="2"/>
  <c r="CW219" i="2"/>
  <c r="CW220" i="2"/>
  <c r="CW221" i="2"/>
  <c r="CW222" i="2"/>
  <c r="CW223" i="2"/>
  <c r="CW224" i="2"/>
  <c r="CW225" i="2"/>
  <c r="CW226" i="2"/>
  <c r="CW227" i="2"/>
  <c r="CW228" i="2"/>
  <c r="CW229" i="2"/>
  <c r="CW230" i="2"/>
  <c r="CW231" i="2"/>
  <c r="CW232" i="2"/>
  <c r="CW233" i="2"/>
  <c r="CW234" i="2"/>
  <c r="CW235" i="2"/>
  <c r="CW236" i="2"/>
  <c r="CW237" i="2"/>
  <c r="CW238" i="2"/>
  <c r="CW239" i="2"/>
  <c r="CW240" i="2"/>
  <c r="CW241" i="2"/>
  <c r="CW242" i="2"/>
  <c r="CW243" i="2"/>
  <c r="CW244" i="2"/>
  <c r="CW245" i="2"/>
  <c r="CW246" i="2"/>
  <c r="CW247" i="2"/>
  <c r="CW248" i="2"/>
  <c r="H243" i="2"/>
  <c r="K243" i="2"/>
  <c r="M243" i="2" s="1"/>
  <c r="N243" i="2"/>
  <c r="P243" i="2"/>
  <c r="Q243" i="2"/>
  <c r="S243" i="2"/>
  <c r="T243" i="2"/>
  <c r="V243" i="2"/>
  <c r="W243" i="2"/>
  <c r="Y243" i="2"/>
  <c r="Z243" i="2"/>
  <c r="AB243" i="2"/>
  <c r="AC243" i="2"/>
  <c r="AE243" i="2" s="1"/>
  <c r="AF243" i="2"/>
  <c r="AH243" i="2" s="1"/>
  <c r="AI243" i="2"/>
  <c r="AK243" i="2" s="1"/>
  <c r="AL243" i="2"/>
  <c r="AN243" i="2" s="1"/>
  <c r="AO243" i="2"/>
  <c r="AQ243" i="2"/>
  <c r="AR243" i="2"/>
  <c r="AT243" i="2"/>
  <c r="AU243" i="2"/>
  <c r="AW243" i="2"/>
  <c r="AX243" i="2"/>
  <c r="AZ243" i="2"/>
  <c r="BA243" i="2"/>
  <c r="BC243" i="2" s="1"/>
  <c r="BD243" i="2"/>
  <c r="BF243" i="2" s="1"/>
  <c r="BG243" i="2"/>
  <c r="BI243" i="2"/>
  <c r="BJ243" i="2"/>
  <c r="BL243" i="2" s="1"/>
  <c r="BM243" i="2"/>
  <c r="BO243" i="2" s="1"/>
  <c r="BP243" i="2"/>
  <c r="BR243" i="2"/>
  <c r="BS243" i="2"/>
  <c r="BU243" i="2"/>
  <c r="BV243" i="2"/>
  <c r="BX243" i="2"/>
  <c r="BY243" i="2"/>
  <c r="CA243" i="2" s="1"/>
  <c r="CB243" i="2"/>
  <c r="CD243" i="2" s="1"/>
  <c r="CE243" i="2"/>
  <c r="CG243" i="2"/>
  <c r="CH243" i="2"/>
  <c r="CJ243" i="2"/>
  <c r="CK243" i="2"/>
  <c r="CM243" i="2" s="1"/>
  <c r="CN243" i="2"/>
  <c r="CP243" i="2" s="1"/>
  <c r="CQ243" i="2"/>
  <c r="CS243" i="2"/>
  <c r="CT243" i="2"/>
  <c r="H244" i="2"/>
  <c r="J244" i="2"/>
  <c r="K244" i="2"/>
  <c r="M244" i="2"/>
  <c r="N244" i="2"/>
  <c r="P244" i="2"/>
  <c r="Q244" i="2"/>
  <c r="S244" i="2"/>
  <c r="T244" i="2"/>
  <c r="V244" i="2"/>
  <c r="W244" i="2"/>
  <c r="Y244" i="2"/>
  <c r="Z244" i="2"/>
  <c r="AB244" i="2" s="1"/>
  <c r="AC244" i="2"/>
  <c r="AE244" i="2" s="1"/>
  <c r="AF244" i="2"/>
  <c r="AH244" i="2"/>
  <c r="AI244" i="2"/>
  <c r="AK244" i="2"/>
  <c r="AL244" i="2"/>
  <c r="AN244" i="2"/>
  <c r="AO244" i="2"/>
  <c r="AQ244" i="2" s="1"/>
  <c r="AR244" i="2"/>
  <c r="AT244" i="2"/>
  <c r="AU244" i="2"/>
  <c r="AW244" i="2" s="1"/>
  <c r="AX244" i="2"/>
  <c r="AZ244" i="2" s="1"/>
  <c r="BA244" i="2"/>
  <c r="BC244" i="2" s="1"/>
  <c r="BD244" i="2"/>
  <c r="BF244" i="2"/>
  <c r="BG244" i="2"/>
  <c r="BI244" i="2"/>
  <c r="BJ244" i="2"/>
  <c r="BL244" i="2"/>
  <c r="BM244" i="2"/>
  <c r="BO244" i="2" s="1"/>
  <c r="BP244" i="2"/>
  <c r="BR244" i="2"/>
  <c r="BS244" i="2"/>
  <c r="BU244" i="2"/>
  <c r="BV244" i="2"/>
  <c r="BX244" i="2" s="1"/>
  <c r="BY244" i="2"/>
  <c r="CA244" i="2" s="1"/>
  <c r="CB244" i="2"/>
  <c r="CD244" i="2"/>
  <c r="CE244" i="2"/>
  <c r="CG244" i="2"/>
  <c r="CH244" i="2"/>
  <c r="CJ244" i="2"/>
  <c r="CK244" i="2"/>
  <c r="CM244" i="2"/>
  <c r="CN244" i="2"/>
  <c r="CP244" i="2"/>
  <c r="CQ244" i="2"/>
  <c r="CS244" i="2"/>
  <c r="CT244" i="2"/>
  <c r="H245" i="2"/>
  <c r="J245" i="2"/>
  <c r="K245" i="2"/>
  <c r="M245" i="2"/>
  <c r="N245" i="2"/>
  <c r="P245" i="2"/>
  <c r="Q245" i="2"/>
  <c r="S245" i="2"/>
  <c r="T245" i="2"/>
  <c r="V245" i="2"/>
  <c r="W245" i="2"/>
  <c r="Y245" i="2" s="1"/>
  <c r="Z245" i="2"/>
  <c r="AB245" i="2" s="1"/>
  <c r="AC245" i="2"/>
  <c r="AE245" i="2"/>
  <c r="AF245" i="2"/>
  <c r="AH245" i="2"/>
  <c r="AI245" i="2"/>
  <c r="AK245" i="2"/>
  <c r="AL245" i="2"/>
  <c r="AN245" i="2"/>
  <c r="AO245" i="2"/>
  <c r="AQ245" i="2"/>
  <c r="AR245" i="2"/>
  <c r="AT245" i="2"/>
  <c r="AU245" i="2"/>
  <c r="AW245" i="2" s="1"/>
  <c r="AX245" i="2"/>
  <c r="AZ245" i="2" s="1"/>
  <c r="BA245" i="2"/>
  <c r="BC245" i="2"/>
  <c r="BD245" i="2"/>
  <c r="BF245" i="2"/>
  <c r="BG245" i="2"/>
  <c r="BI245" i="2"/>
  <c r="BJ245" i="2"/>
  <c r="BL245" i="2"/>
  <c r="BM245" i="2"/>
  <c r="BO245" i="2"/>
  <c r="BP245" i="2"/>
  <c r="BR245" i="2"/>
  <c r="BS245" i="2"/>
  <c r="BU245" i="2" s="1"/>
  <c r="BV245" i="2"/>
  <c r="BX245" i="2" s="1"/>
  <c r="BY245" i="2"/>
  <c r="CA245" i="2"/>
  <c r="CB245" i="2"/>
  <c r="CD245" i="2"/>
  <c r="CE245" i="2"/>
  <c r="CG245" i="2"/>
  <c r="CH245" i="2"/>
  <c r="CJ245" i="2"/>
  <c r="CK245" i="2"/>
  <c r="CM245" i="2"/>
  <c r="CN245" i="2"/>
  <c r="CP245" i="2"/>
  <c r="CQ245" i="2"/>
  <c r="CS245" i="2" s="1"/>
  <c r="CT245" i="2"/>
  <c r="H246" i="2"/>
  <c r="J246" i="2"/>
  <c r="K246" i="2"/>
  <c r="M246" i="2"/>
  <c r="N246" i="2"/>
  <c r="P246" i="2"/>
  <c r="Q246" i="2"/>
  <c r="S246" i="2"/>
  <c r="T246" i="2"/>
  <c r="V246" i="2" s="1"/>
  <c r="W246" i="2"/>
  <c r="Y246" i="2" s="1"/>
  <c r="Z246" i="2"/>
  <c r="AB246" i="2"/>
  <c r="AC246" i="2"/>
  <c r="AE246" i="2"/>
  <c r="AF246" i="2"/>
  <c r="AH246" i="2"/>
  <c r="AI246" i="2"/>
  <c r="AK246" i="2"/>
  <c r="AL246" i="2"/>
  <c r="AN246" i="2"/>
  <c r="AO246" i="2"/>
  <c r="AQ246" i="2"/>
  <c r="AR246" i="2"/>
  <c r="AT246" i="2" s="1"/>
  <c r="AU246" i="2"/>
  <c r="AW246" i="2" s="1"/>
  <c r="AX246" i="2"/>
  <c r="AZ246" i="2"/>
  <c r="BA246" i="2"/>
  <c r="BC246" i="2"/>
  <c r="BD246" i="2"/>
  <c r="BF246" i="2"/>
  <c r="BG246" i="2"/>
  <c r="BI246" i="2"/>
  <c r="BJ246" i="2"/>
  <c r="BL246" i="2"/>
  <c r="BM246" i="2"/>
  <c r="BO246" i="2"/>
  <c r="BP246" i="2"/>
  <c r="BR246" i="2" s="1"/>
  <c r="BS246" i="2"/>
  <c r="BU246" i="2" s="1"/>
  <c r="BV246" i="2"/>
  <c r="BX246" i="2"/>
  <c r="BY246" i="2"/>
  <c r="CA246" i="2"/>
  <c r="CB246" i="2"/>
  <c r="CD246" i="2"/>
  <c r="CE246" i="2"/>
  <c r="CG246" i="2"/>
  <c r="CH246" i="2"/>
  <c r="CJ246" i="2"/>
  <c r="CK246" i="2"/>
  <c r="CM246" i="2"/>
  <c r="CN246" i="2"/>
  <c r="CP246" i="2" s="1"/>
  <c r="CQ246" i="2"/>
  <c r="CS246" i="2" s="1"/>
  <c r="CT246" i="2"/>
  <c r="H247" i="2"/>
  <c r="J247" i="2"/>
  <c r="K247" i="2"/>
  <c r="M247" i="2"/>
  <c r="N247" i="2"/>
  <c r="P247" i="2"/>
  <c r="Q247" i="2"/>
  <c r="S247" i="2" s="1"/>
  <c r="T247" i="2"/>
  <c r="V247" i="2" s="1"/>
  <c r="W247" i="2"/>
  <c r="Y247" i="2"/>
  <c r="Z247" i="2"/>
  <c r="AB247" i="2"/>
  <c r="AC247" i="2"/>
  <c r="AE247" i="2"/>
  <c r="AF247" i="2"/>
  <c r="AH247" i="2"/>
  <c r="AI247" i="2"/>
  <c r="AK247" i="2"/>
  <c r="AL247" i="2"/>
  <c r="AN247" i="2"/>
  <c r="AO247" i="2"/>
  <c r="AQ247" i="2" s="1"/>
  <c r="AR247" i="2"/>
  <c r="AT247" i="2" s="1"/>
  <c r="AU247" i="2"/>
  <c r="AW247" i="2"/>
  <c r="AX247" i="2"/>
  <c r="AZ247" i="2"/>
  <c r="BA247" i="2"/>
  <c r="BC247" i="2"/>
  <c r="BD247" i="2"/>
  <c r="BF247" i="2"/>
  <c r="BG247" i="2"/>
  <c r="BI247" i="2"/>
  <c r="BJ247" i="2"/>
  <c r="BL247" i="2" s="1"/>
  <c r="BM247" i="2"/>
  <c r="BO247" i="2" s="1"/>
  <c r="BP247" i="2"/>
  <c r="BR247" i="2" s="1"/>
  <c r="BS247" i="2"/>
  <c r="BU247" i="2" s="1"/>
  <c r="BV247" i="2"/>
  <c r="BX247" i="2"/>
  <c r="BY247" i="2"/>
  <c r="CA247" i="2"/>
  <c r="CB247" i="2"/>
  <c r="CD247" i="2"/>
  <c r="CE247" i="2"/>
  <c r="CG247" i="2"/>
  <c r="CH247" i="2"/>
  <c r="CJ247" i="2"/>
  <c r="CK247" i="2"/>
  <c r="CM247" i="2" s="1"/>
  <c r="CN247" i="2"/>
  <c r="CP247" i="2" s="1"/>
  <c r="CQ247" i="2"/>
  <c r="CS247" i="2" s="1"/>
  <c r="CT247" i="2"/>
  <c r="H248" i="2"/>
  <c r="J248" i="2"/>
  <c r="K248" i="2"/>
  <c r="M248" i="2"/>
  <c r="N248" i="2"/>
  <c r="P248" i="2" s="1"/>
  <c r="Q248" i="2"/>
  <c r="S248" i="2" s="1"/>
  <c r="T248" i="2"/>
  <c r="V248" i="2"/>
  <c r="W248" i="2"/>
  <c r="Y248" i="2"/>
  <c r="Z248" i="2"/>
  <c r="AB248" i="2" s="1"/>
  <c r="AC248" i="2"/>
  <c r="AE248" i="2" s="1"/>
  <c r="AF248" i="2"/>
  <c r="AH248" i="2"/>
  <c r="AI248" i="2"/>
  <c r="AK248" i="2"/>
  <c r="AL248" i="2"/>
  <c r="AN248" i="2" s="1"/>
  <c r="AO248" i="2"/>
  <c r="AQ248" i="2" s="1"/>
  <c r="AR248" i="2"/>
  <c r="AT248" i="2"/>
  <c r="AU248" i="2"/>
  <c r="AW248" i="2"/>
  <c r="AX248" i="2"/>
  <c r="AZ248" i="2"/>
  <c r="BA248" i="2"/>
  <c r="BC248" i="2" s="1"/>
  <c r="BD248" i="2"/>
  <c r="BF248" i="2" s="1"/>
  <c r="BG248" i="2"/>
  <c r="BI248" i="2"/>
  <c r="BJ248" i="2"/>
  <c r="BL248" i="2" s="1"/>
  <c r="BM248" i="2"/>
  <c r="BO248" i="2" s="1"/>
  <c r="BP248" i="2"/>
  <c r="BR248" i="2"/>
  <c r="BS248" i="2"/>
  <c r="BU248" i="2"/>
  <c r="BV248" i="2"/>
  <c r="BX248" i="2"/>
  <c r="BY248" i="2"/>
  <c r="CA248" i="2"/>
  <c r="CB248" i="2"/>
  <c r="CD248" i="2"/>
  <c r="CE248" i="2"/>
  <c r="CG248" i="2"/>
  <c r="CH248" i="2"/>
  <c r="CJ248" i="2" s="1"/>
  <c r="CK248" i="2"/>
  <c r="CM248" i="2" s="1"/>
  <c r="CN248" i="2"/>
  <c r="CP248" i="2"/>
  <c r="CQ248" i="2"/>
  <c r="CS248" i="2"/>
  <c r="CT248" i="2"/>
  <c r="J5" i="36"/>
  <c r="F10" i="36" s="1"/>
  <c r="G2" i="2" l="1"/>
  <c r="J243" i="2"/>
  <c r="CT242" i="2"/>
  <c r="CQ242" i="2"/>
  <c r="CS242" i="2" s="1"/>
  <c r="CN242" i="2"/>
  <c r="CP242" i="2" s="1"/>
  <c r="CK242" i="2"/>
  <c r="CM242" i="2" s="1"/>
  <c r="CH242" i="2"/>
  <c r="CJ242" i="2" s="1"/>
  <c r="CE242" i="2"/>
  <c r="CG242" i="2" s="1"/>
  <c r="CB242" i="2"/>
  <c r="CD242" i="2" s="1"/>
  <c r="BY242" i="2"/>
  <c r="CA242" i="2" s="1"/>
  <c r="BV242" i="2"/>
  <c r="BX242" i="2" s="1"/>
  <c r="BS242" i="2"/>
  <c r="BU242" i="2" s="1"/>
  <c r="BP242" i="2"/>
  <c r="BR242" i="2" s="1"/>
  <c r="BM242" i="2"/>
  <c r="BO242" i="2" s="1"/>
  <c r="BJ242" i="2"/>
  <c r="BL242" i="2" s="1"/>
  <c r="BG242" i="2"/>
  <c r="BI242" i="2" s="1"/>
  <c r="BD242" i="2"/>
  <c r="BF242" i="2" s="1"/>
  <c r="BA242" i="2"/>
  <c r="BC242" i="2" s="1"/>
  <c r="AX242" i="2"/>
  <c r="AZ242" i="2" s="1"/>
  <c r="AU242" i="2"/>
  <c r="AW242" i="2" s="1"/>
  <c r="AR242" i="2"/>
  <c r="AT242" i="2" s="1"/>
  <c r="AO242" i="2"/>
  <c r="AQ242" i="2" s="1"/>
  <c r="AL242" i="2"/>
  <c r="AN242" i="2" s="1"/>
  <c r="AI242" i="2"/>
  <c r="AK242" i="2" s="1"/>
  <c r="AF242" i="2"/>
  <c r="AH242" i="2" s="1"/>
  <c r="AC242" i="2"/>
  <c r="AE242" i="2" s="1"/>
  <c r="Z242" i="2"/>
  <c r="AB242" i="2" s="1"/>
  <c r="W242" i="2"/>
  <c r="Y242" i="2" s="1"/>
  <c r="T242" i="2"/>
  <c r="V242" i="2" s="1"/>
  <c r="Q242" i="2"/>
  <c r="S242" i="2" s="1"/>
  <c r="N242" i="2"/>
  <c r="P242" i="2" s="1"/>
  <c r="K242" i="2"/>
  <c r="M242" i="2" s="1"/>
  <c r="H242" i="2"/>
  <c r="CT241" i="2"/>
  <c r="CQ241" i="2"/>
  <c r="CS241" i="2" s="1"/>
  <c r="CN241" i="2"/>
  <c r="CP241" i="2" s="1"/>
  <c r="CK241" i="2"/>
  <c r="CM241" i="2" s="1"/>
  <c r="CH241" i="2"/>
  <c r="CJ241" i="2" s="1"/>
  <c r="CE241" i="2"/>
  <c r="CG241" i="2" s="1"/>
  <c r="CB241" i="2"/>
  <c r="CD241" i="2" s="1"/>
  <c r="BY241" i="2"/>
  <c r="CA241" i="2" s="1"/>
  <c r="BV241" i="2"/>
  <c r="BX241" i="2" s="1"/>
  <c r="BS241" i="2"/>
  <c r="BU241" i="2" s="1"/>
  <c r="BP241" i="2"/>
  <c r="BR241" i="2" s="1"/>
  <c r="BM241" i="2"/>
  <c r="BO241" i="2" s="1"/>
  <c r="BJ241" i="2"/>
  <c r="BL241" i="2" s="1"/>
  <c r="BG241" i="2"/>
  <c r="BI241" i="2" s="1"/>
  <c r="BD241" i="2"/>
  <c r="BF241" i="2" s="1"/>
  <c r="BA241" i="2"/>
  <c r="BC241" i="2" s="1"/>
  <c r="AX241" i="2"/>
  <c r="AZ241" i="2" s="1"/>
  <c r="AU241" i="2"/>
  <c r="AW241" i="2" s="1"/>
  <c r="AR241" i="2"/>
  <c r="AT241" i="2" s="1"/>
  <c r="AO241" i="2"/>
  <c r="AQ241" i="2" s="1"/>
  <c r="AL241" i="2"/>
  <c r="AN241" i="2" s="1"/>
  <c r="AI241" i="2"/>
  <c r="AK241" i="2" s="1"/>
  <c r="AF241" i="2"/>
  <c r="AH241" i="2" s="1"/>
  <c r="AC241" i="2"/>
  <c r="AE241" i="2" s="1"/>
  <c r="Z241" i="2"/>
  <c r="AB241" i="2" s="1"/>
  <c r="W241" i="2"/>
  <c r="Y241" i="2" s="1"/>
  <c r="T241" i="2"/>
  <c r="V241" i="2" s="1"/>
  <c r="Q241" i="2"/>
  <c r="S241" i="2" s="1"/>
  <c r="N241" i="2"/>
  <c r="P241" i="2" s="1"/>
  <c r="K241" i="2"/>
  <c r="M241" i="2" s="1"/>
  <c r="H241" i="2"/>
  <c r="CT240" i="2"/>
  <c r="CQ240" i="2"/>
  <c r="CS240" i="2" s="1"/>
  <c r="CN240" i="2"/>
  <c r="CP240" i="2" s="1"/>
  <c r="CK240" i="2"/>
  <c r="CM240" i="2" s="1"/>
  <c r="CH240" i="2"/>
  <c r="CJ240" i="2" s="1"/>
  <c r="CE240" i="2"/>
  <c r="CG240" i="2" s="1"/>
  <c r="CB240" i="2"/>
  <c r="CD240" i="2" s="1"/>
  <c r="BY240" i="2"/>
  <c r="CA240" i="2" s="1"/>
  <c r="BV240" i="2"/>
  <c r="BX240" i="2" s="1"/>
  <c r="BS240" i="2"/>
  <c r="BU240" i="2" s="1"/>
  <c r="BP240" i="2"/>
  <c r="BR240" i="2" s="1"/>
  <c r="BM240" i="2"/>
  <c r="BO240" i="2" s="1"/>
  <c r="BJ240" i="2"/>
  <c r="BL240" i="2" s="1"/>
  <c r="BG240" i="2"/>
  <c r="BI240" i="2" s="1"/>
  <c r="BD240" i="2"/>
  <c r="BF240" i="2" s="1"/>
  <c r="BA240" i="2"/>
  <c r="BC240" i="2" s="1"/>
  <c r="AX240" i="2"/>
  <c r="AZ240" i="2" s="1"/>
  <c r="AU240" i="2"/>
  <c r="AW240" i="2" s="1"/>
  <c r="AR240" i="2"/>
  <c r="AT240" i="2" s="1"/>
  <c r="AO240" i="2"/>
  <c r="AQ240" i="2" s="1"/>
  <c r="AL240" i="2"/>
  <c r="AN240" i="2" s="1"/>
  <c r="AI240" i="2"/>
  <c r="AK240" i="2" s="1"/>
  <c r="AF240" i="2"/>
  <c r="AH240" i="2" s="1"/>
  <c r="AC240" i="2"/>
  <c r="AE240" i="2" s="1"/>
  <c r="Z240" i="2"/>
  <c r="AB240" i="2" s="1"/>
  <c r="W240" i="2"/>
  <c r="Y240" i="2" s="1"/>
  <c r="T240" i="2"/>
  <c r="V240" i="2" s="1"/>
  <c r="Q240" i="2"/>
  <c r="S240" i="2" s="1"/>
  <c r="N240" i="2"/>
  <c r="P240" i="2" s="1"/>
  <c r="K240" i="2"/>
  <c r="M240" i="2" s="1"/>
  <c r="H240" i="2"/>
  <c r="E5" i="36" l="1"/>
  <c r="J242" i="2"/>
  <c r="J241" i="2"/>
  <c r="J240" i="2"/>
  <c r="H239" i="2" l="1"/>
  <c r="J239" i="2" s="1"/>
  <c r="K239" i="2"/>
  <c r="M239" i="2" s="1"/>
  <c r="N239" i="2"/>
  <c r="P239" i="2" s="1"/>
  <c r="Q239" i="2"/>
  <c r="S239" i="2" s="1"/>
  <c r="T239" i="2"/>
  <c r="V239" i="2" s="1"/>
  <c r="W239" i="2"/>
  <c r="Y239" i="2" s="1"/>
  <c r="Z239" i="2"/>
  <c r="AB239" i="2" s="1"/>
  <c r="AC239" i="2"/>
  <c r="AE239" i="2" s="1"/>
  <c r="AF239" i="2"/>
  <c r="AH239" i="2" s="1"/>
  <c r="AI239" i="2"/>
  <c r="AK239" i="2" s="1"/>
  <c r="AL239" i="2"/>
  <c r="AN239" i="2" s="1"/>
  <c r="AO239" i="2"/>
  <c r="AQ239" i="2" s="1"/>
  <c r="AR239" i="2"/>
  <c r="AT239" i="2" s="1"/>
  <c r="AU239" i="2"/>
  <c r="AW239" i="2" s="1"/>
  <c r="AX239" i="2"/>
  <c r="AZ239" i="2" s="1"/>
  <c r="BA239" i="2"/>
  <c r="BC239" i="2" s="1"/>
  <c r="BD239" i="2"/>
  <c r="BF239" i="2" s="1"/>
  <c r="BG239" i="2"/>
  <c r="BI239" i="2" s="1"/>
  <c r="BJ239" i="2"/>
  <c r="BL239" i="2" s="1"/>
  <c r="BM239" i="2"/>
  <c r="BO239" i="2" s="1"/>
  <c r="BP239" i="2"/>
  <c r="BR239" i="2" s="1"/>
  <c r="BS239" i="2"/>
  <c r="BU239" i="2" s="1"/>
  <c r="BV239" i="2"/>
  <c r="BX239" i="2" s="1"/>
  <c r="BY239" i="2"/>
  <c r="CA239" i="2" s="1"/>
  <c r="CB239" i="2"/>
  <c r="CD239" i="2" s="1"/>
  <c r="CE239" i="2"/>
  <c r="CG239" i="2" s="1"/>
  <c r="CH239" i="2"/>
  <c r="CJ239" i="2" s="1"/>
  <c r="CK239" i="2"/>
  <c r="CM239" i="2" s="1"/>
  <c r="CN239" i="2"/>
  <c r="CP239" i="2" s="1"/>
  <c r="CQ239" i="2"/>
  <c r="CS239" i="2" s="1"/>
  <c r="CT239" i="2"/>
  <c r="D217" i="2" l="1"/>
  <c r="D209" i="2"/>
  <c r="D200" i="2"/>
  <c r="D180" i="2"/>
  <c r="D181" i="2"/>
  <c r="D179" i="2"/>
  <c r="D167" i="2"/>
  <c r="D164" i="2"/>
  <c r="D163" i="2"/>
  <c r="D162" i="2"/>
  <c r="D125" i="2"/>
  <c r="D123" i="2"/>
  <c r="D122" i="2"/>
  <c r="H216" i="2" l="1"/>
  <c r="K216" i="2"/>
  <c r="M216" i="2" s="1"/>
  <c r="N216" i="2"/>
  <c r="P216" i="2" s="1"/>
  <c r="Q216" i="2"/>
  <c r="S216" i="2" s="1"/>
  <c r="T216" i="2"/>
  <c r="V216" i="2" s="1"/>
  <c r="W216" i="2"/>
  <c r="Y216" i="2" s="1"/>
  <c r="Z216" i="2"/>
  <c r="AB216" i="2" s="1"/>
  <c r="AC216" i="2"/>
  <c r="AE216" i="2" s="1"/>
  <c r="AF216" i="2"/>
  <c r="AH216" i="2"/>
  <c r="AI216" i="2"/>
  <c r="AK216" i="2" s="1"/>
  <c r="AL216" i="2"/>
  <c r="AN216" i="2" s="1"/>
  <c r="AO216" i="2"/>
  <c r="AQ216" i="2" s="1"/>
  <c r="AR216" i="2"/>
  <c r="AT216" i="2" s="1"/>
  <c r="AU216" i="2"/>
  <c r="AW216" i="2" s="1"/>
  <c r="AX216" i="2"/>
  <c r="AZ216" i="2" s="1"/>
  <c r="BA216" i="2"/>
  <c r="BC216" i="2" s="1"/>
  <c r="BD216" i="2"/>
  <c r="BF216" i="2" s="1"/>
  <c r="BG216" i="2"/>
  <c r="BI216" i="2" s="1"/>
  <c r="BJ216" i="2"/>
  <c r="BL216" i="2" s="1"/>
  <c r="BM216" i="2"/>
  <c r="BO216" i="2" s="1"/>
  <c r="BP216" i="2"/>
  <c r="BR216" i="2" s="1"/>
  <c r="BS216" i="2"/>
  <c r="BU216" i="2" s="1"/>
  <c r="BV216" i="2"/>
  <c r="BX216" i="2" s="1"/>
  <c r="BY216" i="2"/>
  <c r="CA216" i="2" s="1"/>
  <c r="CB216" i="2"/>
  <c r="CD216" i="2" s="1"/>
  <c r="CE216" i="2"/>
  <c r="CG216" i="2" s="1"/>
  <c r="CH216" i="2"/>
  <c r="CJ216" i="2" s="1"/>
  <c r="CK216" i="2"/>
  <c r="CM216" i="2" s="1"/>
  <c r="CN216" i="2"/>
  <c r="CP216" i="2" s="1"/>
  <c r="CQ216" i="2"/>
  <c r="CS216" i="2" s="1"/>
  <c r="CT216" i="2"/>
  <c r="H217" i="2"/>
  <c r="J217" i="2" s="1"/>
  <c r="K217" i="2"/>
  <c r="M217" i="2" s="1"/>
  <c r="N217" i="2"/>
  <c r="P217" i="2" s="1"/>
  <c r="Q217" i="2"/>
  <c r="S217" i="2" s="1"/>
  <c r="T217" i="2"/>
  <c r="V217" i="2" s="1"/>
  <c r="W217" i="2"/>
  <c r="Y217" i="2" s="1"/>
  <c r="Z217" i="2"/>
  <c r="AB217" i="2" s="1"/>
  <c r="AC217" i="2"/>
  <c r="AE217" i="2" s="1"/>
  <c r="AF217" i="2"/>
  <c r="AH217" i="2" s="1"/>
  <c r="AI217" i="2"/>
  <c r="AK217" i="2" s="1"/>
  <c r="AL217" i="2"/>
  <c r="AN217" i="2" s="1"/>
  <c r="AO217" i="2"/>
  <c r="AQ217" i="2" s="1"/>
  <c r="AR217" i="2"/>
  <c r="AT217" i="2" s="1"/>
  <c r="AU217" i="2"/>
  <c r="AW217" i="2" s="1"/>
  <c r="AX217" i="2"/>
  <c r="AZ217" i="2" s="1"/>
  <c r="BA217" i="2"/>
  <c r="BC217" i="2" s="1"/>
  <c r="BD217" i="2"/>
  <c r="BF217" i="2" s="1"/>
  <c r="BG217" i="2"/>
  <c r="BI217" i="2" s="1"/>
  <c r="BJ217" i="2"/>
  <c r="BL217" i="2" s="1"/>
  <c r="BM217" i="2"/>
  <c r="BO217" i="2" s="1"/>
  <c r="BP217" i="2"/>
  <c r="BR217" i="2" s="1"/>
  <c r="BS217" i="2"/>
  <c r="BU217" i="2" s="1"/>
  <c r="BV217" i="2"/>
  <c r="BX217" i="2" s="1"/>
  <c r="BY217" i="2"/>
  <c r="CA217" i="2" s="1"/>
  <c r="CB217" i="2"/>
  <c r="CD217" i="2" s="1"/>
  <c r="CE217" i="2"/>
  <c r="CG217" i="2" s="1"/>
  <c r="CH217" i="2"/>
  <c r="CJ217" i="2" s="1"/>
  <c r="CK217" i="2"/>
  <c r="CM217" i="2" s="1"/>
  <c r="CN217" i="2"/>
  <c r="CP217" i="2" s="1"/>
  <c r="CQ217" i="2"/>
  <c r="CS217" i="2" s="1"/>
  <c r="CT217" i="2"/>
  <c r="H218" i="2"/>
  <c r="J218" i="2" s="1"/>
  <c r="K218" i="2"/>
  <c r="M218" i="2" s="1"/>
  <c r="N218" i="2"/>
  <c r="P218" i="2" s="1"/>
  <c r="Q218" i="2"/>
  <c r="S218" i="2" s="1"/>
  <c r="T218" i="2"/>
  <c r="V218" i="2" s="1"/>
  <c r="W218" i="2"/>
  <c r="Y218" i="2" s="1"/>
  <c r="Z218" i="2"/>
  <c r="AB218" i="2" s="1"/>
  <c r="AC218" i="2"/>
  <c r="AE218" i="2"/>
  <c r="AF218" i="2"/>
  <c r="AH218" i="2" s="1"/>
  <c r="AI218" i="2"/>
  <c r="AK218" i="2" s="1"/>
  <c r="AL218" i="2"/>
  <c r="AN218" i="2" s="1"/>
  <c r="AO218" i="2"/>
  <c r="AQ218" i="2" s="1"/>
  <c r="AR218" i="2"/>
  <c r="AT218" i="2" s="1"/>
  <c r="AU218" i="2"/>
  <c r="AW218" i="2" s="1"/>
  <c r="AX218" i="2"/>
  <c r="AZ218" i="2" s="1"/>
  <c r="BA218" i="2"/>
  <c r="BC218" i="2" s="1"/>
  <c r="BD218" i="2"/>
  <c r="BF218" i="2" s="1"/>
  <c r="BG218" i="2"/>
  <c r="BI218" i="2" s="1"/>
  <c r="BJ218" i="2"/>
  <c r="BL218" i="2" s="1"/>
  <c r="BM218" i="2"/>
  <c r="BO218" i="2" s="1"/>
  <c r="BP218" i="2"/>
  <c r="BR218" i="2" s="1"/>
  <c r="BS218" i="2"/>
  <c r="BU218" i="2" s="1"/>
  <c r="BV218" i="2"/>
  <c r="BX218" i="2" s="1"/>
  <c r="BY218" i="2"/>
  <c r="CA218" i="2" s="1"/>
  <c r="CB218" i="2"/>
  <c r="CD218" i="2" s="1"/>
  <c r="CE218" i="2"/>
  <c r="CG218" i="2" s="1"/>
  <c r="CH218" i="2"/>
  <c r="CJ218" i="2" s="1"/>
  <c r="CK218" i="2"/>
  <c r="CM218" i="2" s="1"/>
  <c r="CN218" i="2"/>
  <c r="CP218" i="2" s="1"/>
  <c r="CQ218" i="2"/>
  <c r="CS218" i="2" s="1"/>
  <c r="CT218" i="2"/>
  <c r="H219" i="2"/>
  <c r="J219" i="2" s="1"/>
  <c r="K219" i="2"/>
  <c r="M219" i="2" s="1"/>
  <c r="N219" i="2"/>
  <c r="P219" i="2" s="1"/>
  <c r="Q219" i="2"/>
  <c r="S219" i="2" s="1"/>
  <c r="T219" i="2"/>
  <c r="V219" i="2" s="1"/>
  <c r="W219" i="2"/>
  <c r="Y219" i="2" s="1"/>
  <c r="Z219" i="2"/>
  <c r="AB219" i="2" s="1"/>
  <c r="AC219" i="2"/>
  <c r="AE219" i="2" s="1"/>
  <c r="AF219" i="2"/>
  <c r="AH219" i="2" s="1"/>
  <c r="AI219" i="2"/>
  <c r="AK219" i="2" s="1"/>
  <c r="AL219" i="2"/>
  <c r="AO219" i="2"/>
  <c r="AQ219" i="2" s="1"/>
  <c r="AR219" i="2"/>
  <c r="AT219" i="2" s="1"/>
  <c r="AU219" i="2"/>
  <c r="AW219" i="2" s="1"/>
  <c r="AX219" i="2"/>
  <c r="AZ219" i="2" s="1"/>
  <c r="BA219" i="2"/>
  <c r="BC219" i="2" s="1"/>
  <c r="BD219" i="2"/>
  <c r="BF219" i="2" s="1"/>
  <c r="BG219" i="2"/>
  <c r="BI219" i="2" s="1"/>
  <c r="BJ219" i="2"/>
  <c r="BL219" i="2" s="1"/>
  <c r="BM219" i="2"/>
  <c r="BO219" i="2" s="1"/>
  <c r="BP219" i="2"/>
  <c r="BR219" i="2" s="1"/>
  <c r="BS219" i="2"/>
  <c r="BU219" i="2" s="1"/>
  <c r="BV219" i="2"/>
  <c r="BX219" i="2" s="1"/>
  <c r="BY219" i="2"/>
  <c r="CA219" i="2" s="1"/>
  <c r="CB219" i="2"/>
  <c r="CD219" i="2" s="1"/>
  <c r="CE219" i="2"/>
  <c r="CG219" i="2" s="1"/>
  <c r="CH219" i="2"/>
  <c r="CJ219" i="2" s="1"/>
  <c r="CK219" i="2"/>
  <c r="CM219" i="2" s="1"/>
  <c r="CN219" i="2"/>
  <c r="CP219" i="2" s="1"/>
  <c r="CQ219" i="2"/>
  <c r="CS219" i="2" s="1"/>
  <c r="CT219" i="2"/>
  <c r="H220" i="2"/>
  <c r="J220" i="2" s="1"/>
  <c r="K220" i="2"/>
  <c r="M220" i="2" s="1"/>
  <c r="N220" i="2"/>
  <c r="P220" i="2" s="1"/>
  <c r="Q220" i="2"/>
  <c r="S220" i="2" s="1"/>
  <c r="T220" i="2"/>
  <c r="V220" i="2" s="1"/>
  <c r="W220" i="2"/>
  <c r="Y220" i="2" s="1"/>
  <c r="Z220" i="2"/>
  <c r="AB220" i="2" s="1"/>
  <c r="AC220" i="2"/>
  <c r="AE220" i="2" s="1"/>
  <c r="AF220" i="2"/>
  <c r="AH220" i="2" s="1"/>
  <c r="AI220" i="2"/>
  <c r="AK220" i="2" s="1"/>
  <c r="AL220" i="2"/>
  <c r="AN220" i="2" s="1"/>
  <c r="AO220" i="2"/>
  <c r="AQ220" i="2" s="1"/>
  <c r="AR220" i="2"/>
  <c r="AT220" i="2" s="1"/>
  <c r="AU220" i="2"/>
  <c r="AW220" i="2" s="1"/>
  <c r="AX220" i="2"/>
  <c r="AZ220" i="2" s="1"/>
  <c r="BA220" i="2"/>
  <c r="BC220" i="2" s="1"/>
  <c r="BD220" i="2"/>
  <c r="BF220" i="2" s="1"/>
  <c r="BG220" i="2"/>
  <c r="BI220" i="2" s="1"/>
  <c r="BJ220" i="2"/>
  <c r="BL220" i="2" s="1"/>
  <c r="BM220" i="2"/>
  <c r="BO220" i="2" s="1"/>
  <c r="BP220" i="2"/>
  <c r="BR220" i="2" s="1"/>
  <c r="BS220" i="2"/>
  <c r="BU220" i="2" s="1"/>
  <c r="BV220" i="2"/>
  <c r="BX220" i="2" s="1"/>
  <c r="BY220" i="2"/>
  <c r="CA220" i="2" s="1"/>
  <c r="CB220" i="2"/>
  <c r="CD220" i="2" s="1"/>
  <c r="CE220" i="2"/>
  <c r="CG220" i="2" s="1"/>
  <c r="CH220" i="2"/>
  <c r="CJ220" i="2" s="1"/>
  <c r="CK220" i="2"/>
  <c r="CM220" i="2" s="1"/>
  <c r="CN220" i="2"/>
  <c r="CP220" i="2" s="1"/>
  <c r="CQ220" i="2"/>
  <c r="CS220" i="2" s="1"/>
  <c r="CT220" i="2"/>
  <c r="H221" i="2"/>
  <c r="J221" i="2" s="1"/>
  <c r="K221" i="2"/>
  <c r="M221" i="2" s="1"/>
  <c r="N221" i="2"/>
  <c r="P221" i="2" s="1"/>
  <c r="Q221" i="2"/>
  <c r="S221" i="2" s="1"/>
  <c r="T221" i="2"/>
  <c r="V221" i="2" s="1"/>
  <c r="W221" i="2"/>
  <c r="Y221" i="2" s="1"/>
  <c r="Z221" i="2"/>
  <c r="AB221" i="2" s="1"/>
  <c r="AC221" i="2"/>
  <c r="AE221" i="2" s="1"/>
  <c r="AF221" i="2"/>
  <c r="AH221" i="2" s="1"/>
  <c r="AI221" i="2"/>
  <c r="AK221" i="2" s="1"/>
  <c r="AL221" i="2"/>
  <c r="AN221" i="2" s="1"/>
  <c r="AO221" i="2"/>
  <c r="AQ221" i="2" s="1"/>
  <c r="AR221" i="2"/>
  <c r="AT221" i="2" s="1"/>
  <c r="AU221" i="2"/>
  <c r="AW221" i="2" s="1"/>
  <c r="AX221" i="2"/>
  <c r="AZ221" i="2" s="1"/>
  <c r="BA221" i="2"/>
  <c r="BC221" i="2" s="1"/>
  <c r="BD221" i="2"/>
  <c r="BF221" i="2" s="1"/>
  <c r="BG221" i="2"/>
  <c r="BI221" i="2" s="1"/>
  <c r="BJ221" i="2"/>
  <c r="BL221" i="2" s="1"/>
  <c r="BM221" i="2"/>
  <c r="BO221" i="2" s="1"/>
  <c r="BP221" i="2"/>
  <c r="BR221" i="2" s="1"/>
  <c r="BS221" i="2"/>
  <c r="BU221" i="2" s="1"/>
  <c r="BV221" i="2"/>
  <c r="BX221" i="2" s="1"/>
  <c r="BY221" i="2"/>
  <c r="CA221" i="2" s="1"/>
  <c r="CB221" i="2"/>
  <c r="CD221" i="2" s="1"/>
  <c r="CE221" i="2"/>
  <c r="CG221" i="2" s="1"/>
  <c r="CH221" i="2"/>
  <c r="CJ221" i="2" s="1"/>
  <c r="CK221" i="2"/>
  <c r="CM221" i="2" s="1"/>
  <c r="CN221" i="2"/>
  <c r="CP221" i="2" s="1"/>
  <c r="CQ221" i="2"/>
  <c r="CS221" i="2" s="1"/>
  <c r="CT221" i="2"/>
  <c r="H222" i="2"/>
  <c r="K222" i="2"/>
  <c r="M222" i="2" s="1"/>
  <c r="N222" i="2"/>
  <c r="P222" i="2" s="1"/>
  <c r="Q222" i="2"/>
  <c r="S222" i="2" s="1"/>
  <c r="T222" i="2"/>
  <c r="V222" i="2" s="1"/>
  <c r="W222" i="2"/>
  <c r="Y222" i="2" s="1"/>
  <c r="Z222" i="2"/>
  <c r="AB222" i="2" s="1"/>
  <c r="AC222" i="2"/>
  <c r="AE222" i="2" s="1"/>
  <c r="AF222" i="2"/>
  <c r="AH222" i="2" s="1"/>
  <c r="AI222" i="2"/>
  <c r="AK222" i="2" s="1"/>
  <c r="AL222" i="2"/>
  <c r="AN222" i="2" s="1"/>
  <c r="AO222" i="2"/>
  <c r="AQ222" i="2" s="1"/>
  <c r="AR222" i="2"/>
  <c r="AT222" i="2" s="1"/>
  <c r="AU222" i="2"/>
  <c r="AW222" i="2" s="1"/>
  <c r="AX222" i="2"/>
  <c r="AZ222" i="2" s="1"/>
  <c r="BA222" i="2"/>
  <c r="BC222" i="2" s="1"/>
  <c r="BD222" i="2"/>
  <c r="BF222" i="2" s="1"/>
  <c r="BG222" i="2"/>
  <c r="BI222" i="2" s="1"/>
  <c r="BJ222" i="2"/>
  <c r="BL222" i="2" s="1"/>
  <c r="BM222" i="2"/>
  <c r="BO222" i="2" s="1"/>
  <c r="BP222" i="2"/>
  <c r="BR222" i="2" s="1"/>
  <c r="BS222" i="2"/>
  <c r="BU222" i="2" s="1"/>
  <c r="BV222" i="2"/>
  <c r="BX222" i="2" s="1"/>
  <c r="BY222" i="2"/>
  <c r="CA222" i="2" s="1"/>
  <c r="CB222" i="2"/>
  <c r="CD222" i="2" s="1"/>
  <c r="CE222" i="2"/>
  <c r="CG222" i="2" s="1"/>
  <c r="CH222" i="2"/>
  <c r="CJ222" i="2" s="1"/>
  <c r="CK222" i="2"/>
  <c r="CM222" i="2" s="1"/>
  <c r="CN222" i="2"/>
  <c r="CP222" i="2" s="1"/>
  <c r="CQ222" i="2"/>
  <c r="CS222" i="2" s="1"/>
  <c r="CT222" i="2"/>
  <c r="H223" i="2"/>
  <c r="J223" i="2" s="1"/>
  <c r="K223" i="2"/>
  <c r="M223" i="2" s="1"/>
  <c r="N223" i="2"/>
  <c r="P223" i="2" s="1"/>
  <c r="Q223" i="2"/>
  <c r="S223" i="2" s="1"/>
  <c r="T223" i="2"/>
  <c r="V223" i="2" s="1"/>
  <c r="W223" i="2"/>
  <c r="Y223" i="2" s="1"/>
  <c r="Z223" i="2"/>
  <c r="AB223" i="2" s="1"/>
  <c r="AC223" i="2"/>
  <c r="AE223" i="2" s="1"/>
  <c r="AF223" i="2"/>
  <c r="AH223" i="2" s="1"/>
  <c r="AI223" i="2"/>
  <c r="AK223" i="2" s="1"/>
  <c r="AL223" i="2"/>
  <c r="AN223" i="2" s="1"/>
  <c r="AO223" i="2"/>
  <c r="AQ223" i="2" s="1"/>
  <c r="AR223" i="2"/>
  <c r="AT223" i="2" s="1"/>
  <c r="AU223" i="2"/>
  <c r="AW223" i="2" s="1"/>
  <c r="AX223" i="2"/>
  <c r="AZ223" i="2" s="1"/>
  <c r="BA223" i="2"/>
  <c r="BC223" i="2" s="1"/>
  <c r="BD223" i="2"/>
  <c r="BF223" i="2" s="1"/>
  <c r="BG223" i="2"/>
  <c r="BI223" i="2" s="1"/>
  <c r="BJ223" i="2"/>
  <c r="BL223" i="2" s="1"/>
  <c r="BM223" i="2"/>
  <c r="BO223" i="2" s="1"/>
  <c r="BP223" i="2"/>
  <c r="BR223" i="2" s="1"/>
  <c r="BS223" i="2"/>
  <c r="BU223" i="2" s="1"/>
  <c r="BV223" i="2"/>
  <c r="BX223" i="2" s="1"/>
  <c r="BY223" i="2"/>
  <c r="CA223" i="2" s="1"/>
  <c r="CB223" i="2"/>
  <c r="CD223" i="2" s="1"/>
  <c r="CE223" i="2"/>
  <c r="CG223" i="2" s="1"/>
  <c r="CH223" i="2"/>
  <c r="CJ223" i="2" s="1"/>
  <c r="CK223" i="2"/>
  <c r="CM223" i="2" s="1"/>
  <c r="CN223" i="2"/>
  <c r="CP223" i="2" s="1"/>
  <c r="CQ223" i="2"/>
  <c r="CS223" i="2" s="1"/>
  <c r="CT223" i="2"/>
  <c r="H224" i="2"/>
  <c r="K224" i="2"/>
  <c r="M224" i="2" s="1"/>
  <c r="N224" i="2"/>
  <c r="P224" i="2" s="1"/>
  <c r="Q224" i="2"/>
  <c r="S224" i="2" s="1"/>
  <c r="T224" i="2"/>
  <c r="V224" i="2" s="1"/>
  <c r="W224" i="2"/>
  <c r="Y224" i="2" s="1"/>
  <c r="Z224" i="2"/>
  <c r="AB224" i="2" s="1"/>
  <c r="AC224" i="2"/>
  <c r="AE224" i="2" s="1"/>
  <c r="AF224" i="2"/>
  <c r="AH224" i="2" s="1"/>
  <c r="AI224" i="2"/>
  <c r="AK224" i="2" s="1"/>
  <c r="AL224" i="2"/>
  <c r="AN224" i="2" s="1"/>
  <c r="AO224" i="2"/>
  <c r="AQ224" i="2" s="1"/>
  <c r="AR224" i="2"/>
  <c r="AT224" i="2" s="1"/>
  <c r="AU224" i="2"/>
  <c r="AW224" i="2" s="1"/>
  <c r="AX224" i="2"/>
  <c r="AZ224" i="2" s="1"/>
  <c r="BA224" i="2"/>
  <c r="BC224" i="2" s="1"/>
  <c r="BD224" i="2"/>
  <c r="BF224" i="2" s="1"/>
  <c r="BG224" i="2"/>
  <c r="BI224" i="2" s="1"/>
  <c r="BJ224" i="2"/>
  <c r="BL224" i="2" s="1"/>
  <c r="BM224" i="2"/>
  <c r="BO224" i="2" s="1"/>
  <c r="BP224" i="2"/>
  <c r="BR224" i="2" s="1"/>
  <c r="BS224" i="2"/>
  <c r="BU224" i="2" s="1"/>
  <c r="BV224" i="2"/>
  <c r="BX224" i="2" s="1"/>
  <c r="BY224" i="2"/>
  <c r="CA224" i="2" s="1"/>
  <c r="CB224" i="2"/>
  <c r="CD224" i="2" s="1"/>
  <c r="CE224" i="2"/>
  <c r="CG224" i="2" s="1"/>
  <c r="CH224" i="2"/>
  <c r="CJ224" i="2" s="1"/>
  <c r="CK224" i="2"/>
  <c r="CM224" i="2" s="1"/>
  <c r="CN224" i="2"/>
  <c r="CP224" i="2" s="1"/>
  <c r="CQ224" i="2"/>
  <c r="CS224" i="2" s="1"/>
  <c r="CT224" i="2"/>
  <c r="H225" i="2"/>
  <c r="J225" i="2" s="1"/>
  <c r="K225" i="2"/>
  <c r="M225" i="2" s="1"/>
  <c r="N225" i="2"/>
  <c r="P225" i="2" s="1"/>
  <c r="Q225" i="2"/>
  <c r="S225" i="2" s="1"/>
  <c r="T225" i="2"/>
  <c r="V225" i="2" s="1"/>
  <c r="W225" i="2"/>
  <c r="Y225" i="2" s="1"/>
  <c r="Z225" i="2"/>
  <c r="AB225" i="2"/>
  <c r="AC225" i="2"/>
  <c r="AE225" i="2" s="1"/>
  <c r="AF225" i="2"/>
  <c r="AH225" i="2" s="1"/>
  <c r="AI225" i="2"/>
  <c r="AK225" i="2" s="1"/>
  <c r="AL225" i="2"/>
  <c r="AN225" i="2" s="1"/>
  <c r="AO225" i="2"/>
  <c r="AQ225" i="2" s="1"/>
  <c r="AR225" i="2"/>
  <c r="AT225" i="2" s="1"/>
  <c r="AU225" i="2"/>
  <c r="AW225" i="2" s="1"/>
  <c r="AX225" i="2"/>
  <c r="AZ225" i="2" s="1"/>
  <c r="BA225" i="2"/>
  <c r="BC225" i="2" s="1"/>
  <c r="BD225" i="2"/>
  <c r="BF225" i="2" s="1"/>
  <c r="BG225" i="2"/>
  <c r="BI225" i="2" s="1"/>
  <c r="BJ225" i="2"/>
  <c r="BL225" i="2" s="1"/>
  <c r="BM225" i="2"/>
  <c r="BO225" i="2" s="1"/>
  <c r="BP225" i="2"/>
  <c r="BR225" i="2" s="1"/>
  <c r="BS225" i="2"/>
  <c r="BU225" i="2" s="1"/>
  <c r="BV225" i="2"/>
  <c r="BX225" i="2" s="1"/>
  <c r="BY225" i="2"/>
  <c r="CA225" i="2" s="1"/>
  <c r="CB225" i="2"/>
  <c r="CD225" i="2" s="1"/>
  <c r="CE225" i="2"/>
  <c r="CG225" i="2" s="1"/>
  <c r="CH225" i="2"/>
  <c r="CJ225" i="2" s="1"/>
  <c r="CK225" i="2"/>
  <c r="CM225" i="2" s="1"/>
  <c r="CN225" i="2"/>
  <c r="CP225" i="2" s="1"/>
  <c r="CQ225" i="2"/>
  <c r="CS225" i="2" s="1"/>
  <c r="CT225" i="2"/>
  <c r="H226" i="2"/>
  <c r="J226" i="2" s="1"/>
  <c r="K226" i="2"/>
  <c r="M226" i="2" s="1"/>
  <c r="N226" i="2"/>
  <c r="P226" i="2" s="1"/>
  <c r="Q226" i="2"/>
  <c r="S226" i="2" s="1"/>
  <c r="T226" i="2"/>
  <c r="V226" i="2" s="1"/>
  <c r="W226" i="2"/>
  <c r="Y226" i="2" s="1"/>
  <c r="Z226" i="2"/>
  <c r="AB226" i="2" s="1"/>
  <c r="AC226" i="2"/>
  <c r="AE226" i="2" s="1"/>
  <c r="AF226" i="2"/>
  <c r="AH226" i="2" s="1"/>
  <c r="AI226" i="2"/>
  <c r="AK226" i="2" s="1"/>
  <c r="AL226" i="2"/>
  <c r="AN226" i="2" s="1"/>
  <c r="AO226" i="2"/>
  <c r="AQ226" i="2" s="1"/>
  <c r="AR226" i="2"/>
  <c r="AT226" i="2" s="1"/>
  <c r="AU226" i="2"/>
  <c r="AW226" i="2" s="1"/>
  <c r="AX226" i="2"/>
  <c r="AZ226" i="2" s="1"/>
  <c r="BA226" i="2"/>
  <c r="BC226" i="2" s="1"/>
  <c r="BD226" i="2"/>
  <c r="BF226" i="2" s="1"/>
  <c r="BG226" i="2"/>
  <c r="BI226" i="2" s="1"/>
  <c r="BJ226" i="2"/>
  <c r="BL226" i="2" s="1"/>
  <c r="BM226" i="2"/>
  <c r="BO226" i="2" s="1"/>
  <c r="BP226" i="2"/>
  <c r="BR226" i="2" s="1"/>
  <c r="BS226" i="2"/>
  <c r="BU226" i="2" s="1"/>
  <c r="BV226" i="2"/>
  <c r="BX226" i="2" s="1"/>
  <c r="BY226" i="2"/>
  <c r="CA226" i="2" s="1"/>
  <c r="CB226" i="2"/>
  <c r="CD226" i="2" s="1"/>
  <c r="CE226" i="2"/>
  <c r="CG226" i="2" s="1"/>
  <c r="CH226" i="2"/>
  <c r="CJ226" i="2" s="1"/>
  <c r="CK226" i="2"/>
  <c r="CM226" i="2" s="1"/>
  <c r="CN226" i="2"/>
  <c r="CP226" i="2" s="1"/>
  <c r="CQ226" i="2"/>
  <c r="CS226" i="2" s="1"/>
  <c r="CT226" i="2"/>
  <c r="H227" i="2"/>
  <c r="J227" i="2" s="1"/>
  <c r="K227" i="2"/>
  <c r="M227" i="2" s="1"/>
  <c r="N227" i="2"/>
  <c r="P227" i="2" s="1"/>
  <c r="Q227" i="2"/>
  <c r="S227" i="2" s="1"/>
  <c r="T227" i="2"/>
  <c r="V227" i="2" s="1"/>
  <c r="W227" i="2"/>
  <c r="Y227" i="2" s="1"/>
  <c r="Z227" i="2"/>
  <c r="AB227" i="2" s="1"/>
  <c r="AC227" i="2"/>
  <c r="AE227" i="2" s="1"/>
  <c r="AF227" i="2"/>
  <c r="AH227" i="2" s="1"/>
  <c r="AI227" i="2"/>
  <c r="AK227" i="2" s="1"/>
  <c r="AL227" i="2"/>
  <c r="AN227" i="2" s="1"/>
  <c r="AO227" i="2"/>
  <c r="AQ227" i="2" s="1"/>
  <c r="AR227" i="2"/>
  <c r="AT227" i="2" s="1"/>
  <c r="AU227" i="2"/>
  <c r="AW227" i="2" s="1"/>
  <c r="AX227" i="2"/>
  <c r="AZ227" i="2" s="1"/>
  <c r="BA227" i="2"/>
  <c r="BC227" i="2" s="1"/>
  <c r="BD227" i="2"/>
  <c r="BF227" i="2" s="1"/>
  <c r="BG227" i="2"/>
  <c r="BI227" i="2" s="1"/>
  <c r="BJ227" i="2"/>
  <c r="BL227" i="2" s="1"/>
  <c r="BM227" i="2"/>
  <c r="BO227" i="2" s="1"/>
  <c r="BP227" i="2"/>
  <c r="BR227" i="2" s="1"/>
  <c r="BS227" i="2"/>
  <c r="BU227" i="2" s="1"/>
  <c r="BV227" i="2"/>
  <c r="BX227" i="2" s="1"/>
  <c r="BY227" i="2"/>
  <c r="CA227" i="2" s="1"/>
  <c r="CB227" i="2"/>
  <c r="CD227" i="2" s="1"/>
  <c r="CE227" i="2"/>
  <c r="CG227" i="2" s="1"/>
  <c r="CH227" i="2"/>
  <c r="CJ227" i="2" s="1"/>
  <c r="CK227" i="2"/>
  <c r="CM227" i="2" s="1"/>
  <c r="CN227" i="2"/>
  <c r="CP227" i="2" s="1"/>
  <c r="CQ227" i="2"/>
  <c r="CS227" i="2" s="1"/>
  <c r="CT227" i="2"/>
  <c r="H228" i="2"/>
  <c r="J228" i="2" s="1"/>
  <c r="K228" i="2"/>
  <c r="M228" i="2" s="1"/>
  <c r="N228" i="2"/>
  <c r="P228" i="2" s="1"/>
  <c r="Q228" i="2"/>
  <c r="S228" i="2" s="1"/>
  <c r="T228" i="2"/>
  <c r="V228" i="2" s="1"/>
  <c r="W228" i="2"/>
  <c r="Y228" i="2" s="1"/>
  <c r="Z228" i="2"/>
  <c r="AB228" i="2" s="1"/>
  <c r="AC228" i="2"/>
  <c r="AE228" i="2" s="1"/>
  <c r="AF228" i="2"/>
  <c r="AH228" i="2" s="1"/>
  <c r="AI228" i="2"/>
  <c r="AK228" i="2" s="1"/>
  <c r="AL228" i="2"/>
  <c r="AN228" i="2" s="1"/>
  <c r="AO228" i="2"/>
  <c r="AQ228" i="2" s="1"/>
  <c r="AR228" i="2"/>
  <c r="AT228" i="2" s="1"/>
  <c r="AU228" i="2"/>
  <c r="AW228" i="2" s="1"/>
  <c r="AX228" i="2"/>
  <c r="AZ228" i="2" s="1"/>
  <c r="BA228" i="2"/>
  <c r="BC228" i="2" s="1"/>
  <c r="BD228" i="2"/>
  <c r="BF228" i="2" s="1"/>
  <c r="BG228" i="2"/>
  <c r="BI228" i="2" s="1"/>
  <c r="BJ228" i="2"/>
  <c r="BL228" i="2" s="1"/>
  <c r="BM228" i="2"/>
  <c r="BO228" i="2" s="1"/>
  <c r="BP228" i="2"/>
  <c r="BR228" i="2" s="1"/>
  <c r="BS228" i="2"/>
  <c r="BU228" i="2" s="1"/>
  <c r="BV228" i="2"/>
  <c r="BX228" i="2" s="1"/>
  <c r="BY228" i="2"/>
  <c r="CA228" i="2" s="1"/>
  <c r="CB228" i="2"/>
  <c r="CD228" i="2" s="1"/>
  <c r="CE228" i="2"/>
  <c r="CG228" i="2" s="1"/>
  <c r="CH228" i="2"/>
  <c r="CJ228" i="2" s="1"/>
  <c r="CK228" i="2"/>
  <c r="CM228" i="2" s="1"/>
  <c r="CN228" i="2"/>
  <c r="CP228" i="2" s="1"/>
  <c r="CQ228" i="2"/>
  <c r="CS228" i="2" s="1"/>
  <c r="CT228" i="2"/>
  <c r="H229" i="2"/>
  <c r="K229" i="2"/>
  <c r="M229" i="2" s="1"/>
  <c r="N229" i="2"/>
  <c r="P229" i="2" s="1"/>
  <c r="Q229" i="2"/>
  <c r="S229" i="2" s="1"/>
  <c r="T229" i="2"/>
  <c r="V229" i="2" s="1"/>
  <c r="W229" i="2"/>
  <c r="Y229" i="2" s="1"/>
  <c r="Z229" i="2"/>
  <c r="AB229" i="2" s="1"/>
  <c r="AC229" i="2"/>
  <c r="AE229" i="2" s="1"/>
  <c r="AF229" i="2"/>
  <c r="AH229" i="2" s="1"/>
  <c r="AI229" i="2"/>
  <c r="AK229" i="2" s="1"/>
  <c r="AL229" i="2"/>
  <c r="AN229" i="2" s="1"/>
  <c r="AO229" i="2"/>
  <c r="AQ229" i="2" s="1"/>
  <c r="AR229" i="2"/>
  <c r="AT229" i="2" s="1"/>
  <c r="AU229" i="2"/>
  <c r="AW229" i="2" s="1"/>
  <c r="AX229" i="2"/>
  <c r="AZ229" i="2" s="1"/>
  <c r="BA229" i="2"/>
  <c r="BC229" i="2" s="1"/>
  <c r="BD229" i="2"/>
  <c r="BF229" i="2" s="1"/>
  <c r="BG229" i="2"/>
  <c r="BI229" i="2" s="1"/>
  <c r="BJ229" i="2"/>
  <c r="BL229" i="2" s="1"/>
  <c r="BM229" i="2"/>
  <c r="BO229" i="2" s="1"/>
  <c r="BP229" i="2"/>
  <c r="BR229" i="2" s="1"/>
  <c r="BS229" i="2"/>
  <c r="BU229" i="2" s="1"/>
  <c r="BV229" i="2"/>
  <c r="BX229" i="2" s="1"/>
  <c r="BY229" i="2"/>
  <c r="CA229" i="2" s="1"/>
  <c r="CB229" i="2"/>
  <c r="CD229" i="2" s="1"/>
  <c r="CE229" i="2"/>
  <c r="CG229" i="2" s="1"/>
  <c r="CH229" i="2"/>
  <c r="CJ229" i="2" s="1"/>
  <c r="CK229" i="2"/>
  <c r="CM229" i="2" s="1"/>
  <c r="CN229" i="2"/>
  <c r="CP229" i="2" s="1"/>
  <c r="CQ229" i="2"/>
  <c r="CS229" i="2" s="1"/>
  <c r="CT229" i="2"/>
  <c r="H230" i="2"/>
  <c r="J230" i="2" s="1"/>
  <c r="K230" i="2"/>
  <c r="M230" i="2" s="1"/>
  <c r="N230" i="2"/>
  <c r="P230" i="2" s="1"/>
  <c r="Q230" i="2"/>
  <c r="S230" i="2" s="1"/>
  <c r="T230" i="2"/>
  <c r="V230" i="2" s="1"/>
  <c r="W230" i="2"/>
  <c r="Y230" i="2" s="1"/>
  <c r="Z230" i="2"/>
  <c r="AB230" i="2" s="1"/>
  <c r="AC230" i="2"/>
  <c r="AE230" i="2" s="1"/>
  <c r="AF230" i="2"/>
  <c r="AH230" i="2" s="1"/>
  <c r="AI230" i="2"/>
  <c r="AK230" i="2" s="1"/>
  <c r="AL230" i="2"/>
  <c r="AN230" i="2" s="1"/>
  <c r="AO230" i="2"/>
  <c r="AQ230" i="2" s="1"/>
  <c r="AR230" i="2"/>
  <c r="AT230" i="2" s="1"/>
  <c r="AU230" i="2"/>
  <c r="AW230" i="2" s="1"/>
  <c r="AX230" i="2"/>
  <c r="AZ230" i="2" s="1"/>
  <c r="BA230" i="2"/>
  <c r="BC230" i="2" s="1"/>
  <c r="BD230" i="2"/>
  <c r="BF230" i="2" s="1"/>
  <c r="BG230" i="2"/>
  <c r="BI230" i="2" s="1"/>
  <c r="BJ230" i="2"/>
  <c r="BL230" i="2" s="1"/>
  <c r="BM230" i="2"/>
  <c r="BO230" i="2" s="1"/>
  <c r="BP230" i="2"/>
  <c r="BR230" i="2" s="1"/>
  <c r="BS230" i="2"/>
  <c r="BU230" i="2" s="1"/>
  <c r="BV230" i="2"/>
  <c r="BX230" i="2" s="1"/>
  <c r="BY230" i="2"/>
  <c r="CA230" i="2" s="1"/>
  <c r="CB230" i="2"/>
  <c r="CD230" i="2" s="1"/>
  <c r="CE230" i="2"/>
  <c r="CG230" i="2" s="1"/>
  <c r="CH230" i="2"/>
  <c r="CJ230" i="2" s="1"/>
  <c r="CK230" i="2"/>
  <c r="CM230" i="2" s="1"/>
  <c r="CN230" i="2"/>
  <c r="CP230" i="2" s="1"/>
  <c r="CQ230" i="2"/>
  <c r="CS230" i="2" s="1"/>
  <c r="CT230" i="2"/>
  <c r="H231" i="2"/>
  <c r="J231" i="2" s="1"/>
  <c r="K231" i="2"/>
  <c r="M231" i="2" s="1"/>
  <c r="N231" i="2"/>
  <c r="P231" i="2" s="1"/>
  <c r="Q231" i="2"/>
  <c r="S231" i="2" s="1"/>
  <c r="T231" i="2"/>
  <c r="V231" i="2" s="1"/>
  <c r="W231" i="2"/>
  <c r="Y231" i="2" s="1"/>
  <c r="Z231" i="2"/>
  <c r="AB231" i="2" s="1"/>
  <c r="AC231" i="2"/>
  <c r="AE231" i="2" s="1"/>
  <c r="AF231" i="2"/>
  <c r="AH231" i="2" s="1"/>
  <c r="AI231" i="2"/>
  <c r="AK231" i="2" s="1"/>
  <c r="AL231" i="2"/>
  <c r="AN231" i="2" s="1"/>
  <c r="AO231" i="2"/>
  <c r="AQ231" i="2" s="1"/>
  <c r="AR231" i="2"/>
  <c r="AT231" i="2" s="1"/>
  <c r="AU231" i="2"/>
  <c r="AW231" i="2" s="1"/>
  <c r="AX231" i="2"/>
  <c r="AZ231" i="2" s="1"/>
  <c r="BA231" i="2"/>
  <c r="BC231" i="2" s="1"/>
  <c r="BD231" i="2"/>
  <c r="BF231" i="2" s="1"/>
  <c r="BG231" i="2"/>
  <c r="BI231" i="2" s="1"/>
  <c r="BJ231" i="2"/>
  <c r="BL231" i="2" s="1"/>
  <c r="BM231" i="2"/>
  <c r="BO231" i="2" s="1"/>
  <c r="BP231" i="2"/>
  <c r="BR231" i="2" s="1"/>
  <c r="BS231" i="2"/>
  <c r="BU231" i="2" s="1"/>
  <c r="BV231" i="2"/>
  <c r="BX231" i="2" s="1"/>
  <c r="BY231" i="2"/>
  <c r="CA231" i="2" s="1"/>
  <c r="CB231" i="2"/>
  <c r="CD231" i="2" s="1"/>
  <c r="CE231" i="2"/>
  <c r="CG231" i="2" s="1"/>
  <c r="CH231" i="2"/>
  <c r="CJ231" i="2" s="1"/>
  <c r="CK231" i="2"/>
  <c r="CM231" i="2" s="1"/>
  <c r="CN231" i="2"/>
  <c r="CP231" i="2" s="1"/>
  <c r="CQ231" i="2"/>
  <c r="CS231" i="2" s="1"/>
  <c r="CT231" i="2"/>
  <c r="H232" i="2"/>
  <c r="K232" i="2"/>
  <c r="M232" i="2" s="1"/>
  <c r="N232" i="2"/>
  <c r="P232" i="2" s="1"/>
  <c r="Q232" i="2"/>
  <c r="S232" i="2" s="1"/>
  <c r="T232" i="2"/>
  <c r="V232" i="2" s="1"/>
  <c r="W232" i="2"/>
  <c r="Y232" i="2" s="1"/>
  <c r="Z232" i="2"/>
  <c r="AB232" i="2" s="1"/>
  <c r="AC232" i="2"/>
  <c r="AE232" i="2" s="1"/>
  <c r="AF232" i="2"/>
  <c r="AH232" i="2" s="1"/>
  <c r="AI232" i="2"/>
  <c r="AK232" i="2" s="1"/>
  <c r="AL232" i="2"/>
  <c r="AN232" i="2" s="1"/>
  <c r="AO232" i="2"/>
  <c r="AQ232" i="2" s="1"/>
  <c r="AR232" i="2"/>
  <c r="AT232" i="2" s="1"/>
  <c r="AU232" i="2"/>
  <c r="AW232" i="2" s="1"/>
  <c r="AX232" i="2"/>
  <c r="AZ232" i="2" s="1"/>
  <c r="BA232" i="2"/>
  <c r="BC232" i="2" s="1"/>
  <c r="BD232" i="2"/>
  <c r="BF232" i="2" s="1"/>
  <c r="BG232" i="2"/>
  <c r="BI232" i="2" s="1"/>
  <c r="BJ232" i="2"/>
  <c r="BL232" i="2" s="1"/>
  <c r="BM232" i="2"/>
  <c r="BO232" i="2" s="1"/>
  <c r="BP232" i="2"/>
  <c r="BR232" i="2" s="1"/>
  <c r="BS232" i="2"/>
  <c r="BU232" i="2" s="1"/>
  <c r="BV232" i="2"/>
  <c r="BX232" i="2" s="1"/>
  <c r="BY232" i="2"/>
  <c r="CA232" i="2" s="1"/>
  <c r="CB232" i="2"/>
  <c r="CD232" i="2" s="1"/>
  <c r="CE232" i="2"/>
  <c r="CG232" i="2" s="1"/>
  <c r="CH232" i="2"/>
  <c r="CJ232" i="2" s="1"/>
  <c r="CK232" i="2"/>
  <c r="CM232" i="2" s="1"/>
  <c r="CN232" i="2"/>
  <c r="CP232" i="2" s="1"/>
  <c r="CQ232" i="2"/>
  <c r="CS232" i="2" s="1"/>
  <c r="CT232" i="2"/>
  <c r="H233" i="2"/>
  <c r="J233" i="2" s="1"/>
  <c r="K233" i="2"/>
  <c r="M233" i="2" s="1"/>
  <c r="N233" i="2"/>
  <c r="P233" i="2" s="1"/>
  <c r="Q233" i="2"/>
  <c r="S233" i="2" s="1"/>
  <c r="T233" i="2"/>
  <c r="V233" i="2" s="1"/>
  <c r="W233" i="2"/>
  <c r="Y233" i="2" s="1"/>
  <c r="Z233" i="2"/>
  <c r="AB233" i="2" s="1"/>
  <c r="AC233" i="2"/>
  <c r="AE233" i="2" s="1"/>
  <c r="AF233" i="2"/>
  <c r="AH233" i="2" s="1"/>
  <c r="AI233" i="2"/>
  <c r="AK233" i="2" s="1"/>
  <c r="AL233" i="2"/>
  <c r="AN233" i="2" s="1"/>
  <c r="AO233" i="2"/>
  <c r="AQ233" i="2" s="1"/>
  <c r="AR233" i="2"/>
  <c r="AT233" i="2" s="1"/>
  <c r="AU233" i="2"/>
  <c r="AW233" i="2" s="1"/>
  <c r="AX233" i="2"/>
  <c r="AZ233" i="2" s="1"/>
  <c r="BA233" i="2"/>
  <c r="BC233" i="2" s="1"/>
  <c r="BD233" i="2"/>
  <c r="BF233" i="2" s="1"/>
  <c r="BG233" i="2"/>
  <c r="BI233" i="2" s="1"/>
  <c r="BJ233" i="2"/>
  <c r="BL233" i="2" s="1"/>
  <c r="BM233" i="2"/>
  <c r="BO233" i="2" s="1"/>
  <c r="BP233" i="2"/>
  <c r="BR233" i="2" s="1"/>
  <c r="BS233" i="2"/>
  <c r="BU233" i="2" s="1"/>
  <c r="BV233" i="2"/>
  <c r="BX233" i="2" s="1"/>
  <c r="BY233" i="2"/>
  <c r="CA233" i="2" s="1"/>
  <c r="CB233" i="2"/>
  <c r="CD233" i="2" s="1"/>
  <c r="CE233" i="2"/>
  <c r="CG233" i="2" s="1"/>
  <c r="CH233" i="2"/>
  <c r="CJ233" i="2" s="1"/>
  <c r="CK233" i="2"/>
  <c r="CM233" i="2" s="1"/>
  <c r="CN233" i="2"/>
  <c r="CP233" i="2" s="1"/>
  <c r="CQ233" i="2"/>
  <c r="CS233" i="2" s="1"/>
  <c r="CT233" i="2"/>
  <c r="H234" i="2"/>
  <c r="J234" i="2" s="1"/>
  <c r="K234" i="2"/>
  <c r="M234" i="2" s="1"/>
  <c r="N234" i="2"/>
  <c r="P234" i="2" s="1"/>
  <c r="Q234" i="2"/>
  <c r="S234" i="2" s="1"/>
  <c r="T234" i="2"/>
  <c r="V234" i="2" s="1"/>
  <c r="W234" i="2"/>
  <c r="Y234" i="2" s="1"/>
  <c r="Z234" i="2"/>
  <c r="AB234" i="2" s="1"/>
  <c r="AC234" i="2"/>
  <c r="AE234" i="2" s="1"/>
  <c r="AF234" i="2"/>
  <c r="AH234" i="2" s="1"/>
  <c r="AI234" i="2"/>
  <c r="AK234" i="2" s="1"/>
  <c r="AL234" i="2"/>
  <c r="AN234" i="2" s="1"/>
  <c r="AO234" i="2"/>
  <c r="AQ234" i="2" s="1"/>
  <c r="AR234" i="2"/>
  <c r="AT234" i="2" s="1"/>
  <c r="AU234" i="2"/>
  <c r="AW234" i="2" s="1"/>
  <c r="AX234" i="2"/>
  <c r="AZ234" i="2" s="1"/>
  <c r="BA234" i="2"/>
  <c r="BC234" i="2" s="1"/>
  <c r="BD234" i="2"/>
  <c r="BF234" i="2" s="1"/>
  <c r="BG234" i="2"/>
  <c r="BI234" i="2" s="1"/>
  <c r="BJ234" i="2"/>
  <c r="BL234" i="2" s="1"/>
  <c r="BM234" i="2"/>
  <c r="BO234" i="2" s="1"/>
  <c r="BP234" i="2"/>
  <c r="BR234" i="2" s="1"/>
  <c r="BS234" i="2"/>
  <c r="BU234" i="2" s="1"/>
  <c r="BV234" i="2"/>
  <c r="BX234" i="2" s="1"/>
  <c r="BY234" i="2"/>
  <c r="CA234" i="2" s="1"/>
  <c r="CB234" i="2"/>
  <c r="CD234" i="2" s="1"/>
  <c r="CE234" i="2"/>
  <c r="CG234" i="2" s="1"/>
  <c r="CH234" i="2"/>
  <c r="CJ234" i="2" s="1"/>
  <c r="CK234" i="2"/>
  <c r="CM234" i="2" s="1"/>
  <c r="CN234" i="2"/>
  <c r="CP234" i="2" s="1"/>
  <c r="CQ234" i="2"/>
  <c r="CS234" i="2" s="1"/>
  <c r="CT234" i="2"/>
  <c r="H235" i="2"/>
  <c r="J235" i="2" s="1"/>
  <c r="K235" i="2"/>
  <c r="M235" i="2" s="1"/>
  <c r="N235" i="2"/>
  <c r="P235" i="2" s="1"/>
  <c r="Q235" i="2"/>
  <c r="S235" i="2" s="1"/>
  <c r="T235" i="2"/>
  <c r="V235" i="2" s="1"/>
  <c r="W235" i="2"/>
  <c r="Y235" i="2" s="1"/>
  <c r="Z235" i="2"/>
  <c r="AB235" i="2" s="1"/>
  <c r="AC235" i="2"/>
  <c r="AE235" i="2" s="1"/>
  <c r="AF235" i="2"/>
  <c r="AH235" i="2" s="1"/>
  <c r="AI235" i="2"/>
  <c r="AK235" i="2" s="1"/>
  <c r="AL235" i="2"/>
  <c r="AN235" i="2" s="1"/>
  <c r="AO235" i="2"/>
  <c r="AQ235" i="2" s="1"/>
  <c r="AR235" i="2"/>
  <c r="AT235" i="2" s="1"/>
  <c r="AU235" i="2"/>
  <c r="AW235" i="2" s="1"/>
  <c r="AX235" i="2"/>
  <c r="AZ235" i="2" s="1"/>
  <c r="BA235" i="2"/>
  <c r="BC235" i="2" s="1"/>
  <c r="BD235" i="2"/>
  <c r="BF235" i="2" s="1"/>
  <c r="BG235" i="2"/>
  <c r="BI235" i="2" s="1"/>
  <c r="BJ235" i="2"/>
  <c r="BL235" i="2" s="1"/>
  <c r="BM235" i="2"/>
  <c r="BO235" i="2" s="1"/>
  <c r="BP235" i="2"/>
  <c r="BR235" i="2" s="1"/>
  <c r="BS235" i="2"/>
  <c r="BU235" i="2" s="1"/>
  <c r="BV235" i="2"/>
  <c r="BX235" i="2" s="1"/>
  <c r="BY235" i="2"/>
  <c r="CA235" i="2" s="1"/>
  <c r="CB235" i="2"/>
  <c r="CD235" i="2" s="1"/>
  <c r="CE235" i="2"/>
  <c r="CG235" i="2" s="1"/>
  <c r="CH235" i="2"/>
  <c r="CJ235" i="2" s="1"/>
  <c r="CK235" i="2"/>
  <c r="CM235" i="2" s="1"/>
  <c r="CN235" i="2"/>
  <c r="CP235" i="2" s="1"/>
  <c r="CQ235" i="2"/>
  <c r="CS235" i="2" s="1"/>
  <c r="CT235" i="2"/>
  <c r="H236" i="2"/>
  <c r="J236" i="2" s="1"/>
  <c r="K236" i="2"/>
  <c r="M236" i="2" s="1"/>
  <c r="N236" i="2"/>
  <c r="P236" i="2" s="1"/>
  <c r="Q236" i="2"/>
  <c r="S236" i="2" s="1"/>
  <c r="T236" i="2"/>
  <c r="V236" i="2" s="1"/>
  <c r="W236" i="2"/>
  <c r="Y236" i="2" s="1"/>
  <c r="Z236" i="2"/>
  <c r="AB236" i="2" s="1"/>
  <c r="AC236" i="2"/>
  <c r="AE236" i="2" s="1"/>
  <c r="AF236" i="2"/>
  <c r="AH236" i="2" s="1"/>
  <c r="AI236" i="2"/>
  <c r="AK236" i="2" s="1"/>
  <c r="AL236" i="2"/>
  <c r="AN236" i="2" s="1"/>
  <c r="AO236" i="2"/>
  <c r="AQ236" i="2" s="1"/>
  <c r="AR236" i="2"/>
  <c r="AT236" i="2" s="1"/>
  <c r="AU236" i="2"/>
  <c r="AW236" i="2" s="1"/>
  <c r="AX236" i="2"/>
  <c r="AZ236" i="2" s="1"/>
  <c r="BA236" i="2"/>
  <c r="BC236" i="2" s="1"/>
  <c r="BD236" i="2"/>
  <c r="BF236" i="2" s="1"/>
  <c r="BG236" i="2"/>
  <c r="BI236" i="2" s="1"/>
  <c r="BJ236" i="2"/>
  <c r="BL236" i="2" s="1"/>
  <c r="BM236" i="2"/>
  <c r="BO236" i="2" s="1"/>
  <c r="BP236" i="2"/>
  <c r="BR236" i="2" s="1"/>
  <c r="BS236" i="2"/>
  <c r="BU236" i="2" s="1"/>
  <c r="BV236" i="2"/>
  <c r="BX236" i="2" s="1"/>
  <c r="BY236" i="2"/>
  <c r="CA236" i="2" s="1"/>
  <c r="CB236" i="2"/>
  <c r="CD236" i="2" s="1"/>
  <c r="CE236" i="2"/>
  <c r="CG236" i="2" s="1"/>
  <c r="CH236" i="2"/>
  <c r="CJ236" i="2" s="1"/>
  <c r="CK236" i="2"/>
  <c r="CM236" i="2" s="1"/>
  <c r="CN236" i="2"/>
  <c r="CP236" i="2" s="1"/>
  <c r="CQ236" i="2"/>
  <c r="CS236" i="2" s="1"/>
  <c r="CT236" i="2"/>
  <c r="H237" i="2"/>
  <c r="J237" i="2" s="1"/>
  <c r="K237" i="2"/>
  <c r="M237" i="2" s="1"/>
  <c r="N237" i="2"/>
  <c r="P237" i="2" s="1"/>
  <c r="Q237" i="2"/>
  <c r="S237" i="2" s="1"/>
  <c r="T237" i="2"/>
  <c r="V237" i="2" s="1"/>
  <c r="W237" i="2"/>
  <c r="Y237" i="2" s="1"/>
  <c r="Z237" i="2"/>
  <c r="AB237" i="2" s="1"/>
  <c r="AC237" i="2"/>
  <c r="AE237" i="2" s="1"/>
  <c r="AF237" i="2"/>
  <c r="AH237" i="2" s="1"/>
  <c r="AI237" i="2"/>
  <c r="AK237" i="2" s="1"/>
  <c r="AL237" i="2"/>
  <c r="AN237" i="2" s="1"/>
  <c r="AO237" i="2"/>
  <c r="AQ237" i="2" s="1"/>
  <c r="AR237" i="2"/>
  <c r="AT237" i="2" s="1"/>
  <c r="AU237" i="2"/>
  <c r="AW237" i="2" s="1"/>
  <c r="AX237" i="2"/>
  <c r="AZ237" i="2" s="1"/>
  <c r="BA237" i="2"/>
  <c r="BC237" i="2" s="1"/>
  <c r="BD237" i="2"/>
  <c r="BF237" i="2" s="1"/>
  <c r="BG237" i="2"/>
  <c r="BI237" i="2" s="1"/>
  <c r="BJ237" i="2"/>
  <c r="BL237" i="2" s="1"/>
  <c r="BM237" i="2"/>
  <c r="BO237" i="2" s="1"/>
  <c r="BP237" i="2"/>
  <c r="BR237" i="2" s="1"/>
  <c r="BS237" i="2"/>
  <c r="BU237" i="2" s="1"/>
  <c r="BV237" i="2"/>
  <c r="BX237" i="2" s="1"/>
  <c r="BY237" i="2"/>
  <c r="CA237" i="2" s="1"/>
  <c r="CB237" i="2"/>
  <c r="CD237" i="2" s="1"/>
  <c r="CE237" i="2"/>
  <c r="CG237" i="2" s="1"/>
  <c r="CH237" i="2"/>
  <c r="CJ237" i="2" s="1"/>
  <c r="CK237" i="2"/>
  <c r="CM237" i="2" s="1"/>
  <c r="CN237" i="2"/>
  <c r="CP237" i="2" s="1"/>
  <c r="CQ237" i="2"/>
  <c r="CS237" i="2" s="1"/>
  <c r="CT237" i="2"/>
  <c r="H238" i="2"/>
  <c r="J238" i="2" s="1"/>
  <c r="K238" i="2"/>
  <c r="M238" i="2" s="1"/>
  <c r="N238" i="2"/>
  <c r="P238" i="2" s="1"/>
  <c r="Q238" i="2"/>
  <c r="S238" i="2" s="1"/>
  <c r="T238" i="2"/>
  <c r="V238" i="2" s="1"/>
  <c r="W238" i="2"/>
  <c r="Y238" i="2" s="1"/>
  <c r="Z238" i="2"/>
  <c r="AB238" i="2" s="1"/>
  <c r="AC238" i="2"/>
  <c r="AE238" i="2" s="1"/>
  <c r="AF238" i="2"/>
  <c r="AH238" i="2" s="1"/>
  <c r="AI238" i="2"/>
  <c r="AK238" i="2" s="1"/>
  <c r="AL238" i="2"/>
  <c r="AN238" i="2" s="1"/>
  <c r="AO238" i="2"/>
  <c r="AQ238" i="2" s="1"/>
  <c r="AR238" i="2"/>
  <c r="AT238" i="2" s="1"/>
  <c r="AU238" i="2"/>
  <c r="AW238" i="2" s="1"/>
  <c r="AX238" i="2"/>
  <c r="AZ238" i="2" s="1"/>
  <c r="BA238" i="2"/>
  <c r="BC238" i="2" s="1"/>
  <c r="BD238" i="2"/>
  <c r="BF238" i="2" s="1"/>
  <c r="BG238" i="2"/>
  <c r="BI238" i="2" s="1"/>
  <c r="BJ238" i="2"/>
  <c r="BL238" i="2" s="1"/>
  <c r="BM238" i="2"/>
  <c r="BO238" i="2" s="1"/>
  <c r="BP238" i="2"/>
  <c r="BR238" i="2" s="1"/>
  <c r="BS238" i="2"/>
  <c r="BU238" i="2" s="1"/>
  <c r="BV238" i="2"/>
  <c r="BX238" i="2" s="1"/>
  <c r="BY238" i="2"/>
  <c r="CA238" i="2" s="1"/>
  <c r="CB238" i="2"/>
  <c r="CD238" i="2" s="1"/>
  <c r="CE238" i="2"/>
  <c r="CG238" i="2" s="1"/>
  <c r="CH238" i="2"/>
  <c r="CJ238" i="2" s="1"/>
  <c r="CK238" i="2"/>
  <c r="CM238" i="2" s="1"/>
  <c r="CN238" i="2"/>
  <c r="CP238" i="2" s="1"/>
  <c r="CQ238" i="2"/>
  <c r="CS238" i="2" s="1"/>
  <c r="CT238" i="2"/>
  <c r="AN219" i="2" l="1"/>
  <c r="J232" i="2"/>
  <c r="J224" i="2"/>
  <c r="J229" i="2"/>
  <c r="J222" i="2"/>
  <c r="J216" i="2"/>
  <c r="H213" i="2" l="1"/>
  <c r="K213" i="2"/>
  <c r="M213" i="2" s="1"/>
  <c r="N213" i="2"/>
  <c r="P213" i="2" s="1"/>
  <c r="Q213" i="2"/>
  <c r="S213" i="2" s="1"/>
  <c r="T213" i="2"/>
  <c r="V213" i="2" s="1"/>
  <c r="W213" i="2"/>
  <c r="Y213" i="2" s="1"/>
  <c r="Z213" i="2"/>
  <c r="AB213" i="2" s="1"/>
  <c r="AC213" i="2"/>
  <c r="AE213" i="2" s="1"/>
  <c r="AF213" i="2"/>
  <c r="AH213" i="2" s="1"/>
  <c r="AI213" i="2"/>
  <c r="AK213" i="2" s="1"/>
  <c r="AL213" i="2"/>
  <c r="AN213" i="2" s="1"/>
  <c r="AO213" i="2"/>
  <c r="AQ213" i="2" s="1"/>
  <c r="AR213" i="2"/>
  <c r="AT213" i="2" s="1"/>
  <c r="AU213" i="2"/>
  <c r="AW213" i="2" s="1"/>
  <c r="AX213" i="2"/>
  <c r="AZ213" i="2" s="1"/>
  <c r="BA213" i="2"/>
  <c r="BC213" i="2" s="1"/>
  <c r="BD213" i="2"/>
  <c r="BF213" i="2" s="1"/>
  <c r="BG213" i="2"/>
  <c r="BI213" i="2" s="1"/>
  <c r="BJ213" i="2"/>
  <c r="BL213" i="2" s="1"/>
  <c r="BM213" i="2"/>
  <c r="BO213" i="2" s="1"/>
  <c r="BP213" i="2"/>
  <c r="BR213" i="2" s="1"/>
  <c r="BS213" i="2"/>
  <c r="BU213" i="2" s="1"/>
  <c r="BV213" i="2"/>
  <c r="BX213" i="2" s="1"/>
  <c r="BY213" i="2"/>
  <c r="CA213" i="2" s="1"/>
  <c r="CB213" i="2"/>
  <c r="CD213" i="2" s="1"/>
  <c r="CE213" i="2"/>
  <c r="CG213" i="2" s="1"/>
  <c r="CH213" i="2"/>
  <c r="CJ213" i="2" s="1"/>
  <c r="CK213" i="2"/>
  <c r="CM213" i="2" s="1"/>
  <c r="CN213" i="2"/>
  <c r="CP213" i="2" s="1"/>
  <c r="CQ213" i="2"/>
  <c r="CS213" i="2" s="1"/>
  <c r="CT213" i="2"/>
  <c r="H214" i="2"/>
  <c r="K214" i="2"/>
  <c r="M214" i="2" s="1"/>
  <c r="N214" i="2"/>
  <c r="P214" i="2" s="1"/>
  <c r="Q214" i="2"/>
  <c r="S214" i="2" s="1"/>
  <c r="T214" i="2"/>
  <c r="V214" i="2" s="1"/>
  <c r="W214" i="2"/>
  <c r="Y214" i="2" s="1"/>
  <c r="Z214" i="2"/>
  <c r="AB214" i="2" s="1"/>
  <c r="AC214" i="2"/>
  <c r="AE214" i="2" s="1"/>
  <c r="AF214" i="2"/>
  <c r="AH214" i="2" s="1"/>
  <c r="AI214" i="2"/>
  <c r="AK214" i="2" s="1"/>
  <c r="AL214" i="2"/>
  <c r="AN214" i="2" s="1"/>
  <c r="AO214" i="2"/>
  <c r="AQ214" i="2" s="1"/>
  <c r="AR214" i="2"/>
  <c r="AT214" i="2" s="1"/>
  <c r="AU214" i="2"/>
  <c r="AW214" i="2" s="1"/>
  <c r="AX214" i="2"/>
  <c r="AZ214" i="2" s="1"/>
  <c r="BA214" i="2"/>
  <c r="BC214" i="2" s="1"/>
  <c r="BD214" i="2"/>
  <c r="BF214" i="2" s="1"/>
  <c r="BG214" i="2"/>
  <c r="BI214" i="2" s="1"/>
  <c r="BJ214" i="2"/>
  <c r="BL214" i="2" s="1"/>
  <c r="BM214" i="2"/>
  <c r="BO214" i="2" s="1"/>
  <c r="BP214" i="2"/>
  <c r="BR214" i="2" s="1"/>
  <c r="BS214" i="2"/>
  <c r="BU214" i="2" s="1"/>
  <c r="BV214" i="2"/>
  <c r="BX214" i="2" s="1"/>
  <c r="BY214" i="2"/>
  <c r="CA214" i="2" s="1"/>
  <c r="CB214" i="2"/>
  <c r="CD214" i="2" s="1"/>
  <c r="CE214" i="2"/>
  <c r="CG214" i="2" s="1"/>
  <c r="CH214" i="2"/>
  <c r="CJ214" i="2" s="1"/>
  <c r="CK214" i="2"/>
  <c r="CM214" i="2" s="1"/>
  <c r="CN214" i="2"/>
  <c r="CP214" i="2" s="1"/>
  <c r="CQ214" i="2"/>
  <c r="CS214" i="2" s="1"/>
  <c r="CT214" i="2"/>
  <c r="H215" i="2"/>
  <c r="K215" i="2"/>
  <c r="M215" i="2" s="1"/>
  <c r="N215" i="2"/>
  <c r="P215" i="2" s="1"/>
  <c r="Q215" i="2"/>
  <c r="S215" i="2" s="1"/>
  <c r="T215" i="2"/>
  <c r="V215" i="2" s="1"/>
  <c r="W215" i="2"/>
  <c r="Y215" i="2" s="1"/>
  <c r="Z215" i="2"/>
  <c r="AB215" i="2" s="1"/>
  <c r="AC215" i="2"/>
  <c r="AE215" i="2" s="1"/>
  <c r="AF215" i="2"/>
  <c r="AH215" i="2" s="1"/>
  <c r="AI215" i="2"/>
  <c r="AK215" i="2" s="1"/>
  <c r="AL215" i="2"/>
  <c r="AN215" i="2" s="1"/>
  <c r="AO215" i="2"/>
  <c r="AQ215" i="2" s="1"/>
  <c r="AR215" i="2"/>
  <c r="AT215" i="2" s="1"/>
  <c r="AU215" i="2"/>
  <c r="AW215" i="2" s="1"/>
  <c r="AX215" i="2"/>
  <c r="AZ215" i="2" s="1"/>
  <c r="BA215" i="2"/>
  <c r="BC215" i="2" s="1"/>
  <c r="BD215" i="2"/>
  <c r="BF215" i="2" s="1"/>
  <c r="BG215" i="2"/>
  <c r="BI215" i="2" s="1"/>
  <c r="BJ215" i="2"/>
  <c r="BL215" i="2" s="1"/>
  <c r="BM215" i="2"/>
  <c r="BO215" i="2" s="1"/>
  <c r="BP215" i="2"/>
  <c r="BR215" i="2" s="1"/>
  <c r="BS215" i="2"/>
  <c r="BU215" i="2" s="1"/>
  <c r="BV215" i="2"/>
  <c r="BX215" i="2" s="1"/>
  <c r="BY215" i="2"/>
  <c r="CA215" i="2" s="1"/>
  <c r="CB215" i="2"/>
  <c r="CD215" i="2" s="1"/>
  <c r="CE215" i="2"/>
  <c r="CG215" i="2" s="1"/>
  <c r="CH215" i="2"/>
  <c r="CJ215" i="2" s="1"/>
  <c r="CK215" i="2"/>
  <c r="CM215" i="2" s="1"/>
  <c r="CN215" i="2"/>
  <c r="CP215" i="2" s="1"/>
  <c r="CQ215" i="2"/>
  <c r="CS215" i="2" s="1"/>
  <c r="CT215" i="2"/>
  <c r="J214" i="2" l="1"/>
  <c r="J215" i="2"/>
  <c r="J213" i="2"/>
  <c r="Q5" i="2"/>
  <c r="S5" i="2" s="1"/>
  <c r="CT212" i="2" l="1"/>
  <c r="CQ212" i="2"/>
  <c r="CS212" i="2" s="1"/>
  <c r="CN212" i="2"/>
  <c r="CP212" i="2" s="1"/>
  <c r="CK212" i="2"/>
  <c r="CM212" i="2" s="1"/>
  <c r="CH212" i="2"/>
  <c r="CJ212" i="2" s="1"/>
  <c r="CE212" i="2"/>
  <c r="CG212" i="2" s="1"/>
  <c r="CB212" i="2"/>
  <c r="CD212" i="2" s="1"/>
  <c r="BY212" i="2"/>
  <c r="CA212" i="2" s="1"/>
  <c r="BV212" i="2"/>
  <c r="BX212" i="2" s="1"/>
  <c r="BS212" i="2"/>
  <c r="BU212" i="2" s="1"/>
  <c r="BP212" i="2"/>
  <c r="BR212" i="2" s="1"/>
  <c r="BM212" i="2"/>
  <c r="BO212" i="2" s="1"/>
  <c r="BJ212" i="2"/>
  <c r="BL212" i="2" s="1"/>
  <c r="BG212" i="2"/>
  <c r="BI212" i="2" s="1"/>
  <c r="BD212" i="2"/>
  <c r="BF212" i="2" s="1"/>
  <c r="BA212" i="2"/>
  <c r="BC212" i="2" s="1"/>
  <c r="AX212" i="2"/>
  <c r="AZ212" i="2" s="1"/>
  <c r="AU212" i="2"/>
  <c r="AW212" i="2" s="1"/>
  <c r="AR212" i="2"/>
  <c r="AT212" i="2" s="1"/>
  <c r="AO212" i="2"/>
  <c r="AQ212" i="2" s="1"/>
  <c r="AL212" i="2"/>
  <c r="AN212" i="2" s="1"/>
  <c r="AI212" i="2"/>
  <c r="AK212" i="2" s="1"/>
  <c r="AF212" i="2"/>
  <c r="AH212" i="2" s="1"/>
  <c r="AC212" i="2"/>
  <c r="AE212" i="2" s="1"/>
  <c r="Z212" i="2"/>
  <c r="AB212" i="2" s="1"/>
  <c r="W212" i="2"/>
  <c r="Y212" i="2" s="1"/>
  <c r="T212" i="2"/>
  <c r="V212" i="2" s="1"/>
  <c r="Q212" i="2"/>
  <c r="S212" i="2" s="1"/>
  <c r="N212" i="2"/>
  <c r="P212" i="2" s="1"/>
  <c r="K212" i="2"/>
  <c r="M212" i="2" s="1"/>
  <c r="H212" i="2"/>
  <c r="J212" i="2" l="1"/>
  <c r="CT211" i="2"/>
  <c r="CQ211" i="2"/>
  <c r="CS211" i="2" s="1"/>
  <c r="CN211" i="2"/>
  <c r="CP211" i="2" s="1"/>
  <c r="CK211" i="2"/>
  <c r="CM211" i="2" s="1"/>
  <c r="CH211" i="2"/>
  <c r="CJ211" i="2" s="1"/>
  <c r="CE211" i="2"/>
  <c r="CG211" i="2" s="1"/>
  <c r="CB211" i="2"/>
  <c r="CD211" i="2" s="1"/>
  <c r="BY211" i="2"/>
  <c r="CA211" i="2" s="1"/>
  <c r="BV211" i="2"/>
  <c r="BX211" i="2" s="1"/>
  <c r="BS211" i="2"/>
  <c r="BU211" i="2" s="1"/>
  <c r="BP211" i="2"/>
  <c r="BR211" i="2" s="1"/>
  <c r="BM211" i="2"/>
  <c r="BO211" i="2" s="1"/>
  <c r="BJ211" i="2"/>
  <c r="BL211" i="2" s="1"/>
  <c r="BG211" i="2"/>
  <c r="BI211" i="2" s="1"/>
  <c r="BD211" i="2"/>
  <c r="BF211" i="2" s="1"/>
  <c r="BA211" i="2"/>
  <c r="BC211" i="2" s="1"/>
  <c r="AX211" i="2"/>
  <c r="AZ211" i="2" s="1"/>
  <c r="AU211" i="2"/>
  <c r="AW211" i="2" s="1"/>
  <c r="AR211" i="2"/>
  <c r="AT211" i="2" s="1"/>
  <c r="AO211" i="2"/>
  <c r="AQ211" i="2" s="1"/>
  <c r="AL211" i="2"/>
  <c r="AN211" i="2" s="1"/>
  <c r="AI211" i="2"/>
  <c r="AK211" i="2" s="1"/>
  <c r="AF211" i="2"/>
  <c r="AH211" i="2" s="1"/>
  <c r="AC211" i="2"/>
  <c r="AE211" i="2" s="1"/>
  <c r="Z211" i="2"/>
  <c r="AB211" i="2" s="1"/>
  <c r="W211" i="2"/>
  <c r="Y211" i="2" s="1"/>
  <c r="T211" i="2"/>
  <c r="V211" i="2" s="1"/>
  <c r="Q211" i="2"/>
  <c r="S211" i="2" s="1"/>
  <c r="N211" i="2"/>
  <c r="P211" i="2" s="1"/>
  <c r="K211" i="2"/>
  <c r="M211" i="2" s="1"/>
  <c r="H211" i="2"/>
  <c r="J211" i="2" s="1"/>
  <c r="CT210" i="2"/>
  <c r="CQ210" i="2"/>
  <c r="CS210" i="2" s="1"/>
  <c r="CN210" i="2"/>
  <c r="CP210" i="2" s="1"/>
  <c r="CK210" i="2"/>
  <c r="CM210" i="2" s="1"/>
  <c r="CH210" i="2"/>
  <c r="CJ210" i="2" s="1"/>
  <c r="CE210" i="2"/>
  <c r="CG210" i="2" s="1"/>
  <c r="CB210" i="2"/>
  <c r="CD210" i="2" s="1"/>
  <c r="BY210" i="2"/>
  <c r="CA210" i="2" s="1"/>
  <c r="BV210" i="2"/>
  <c r="BX210" i="2" s="1"/>
  <c r="BS210" i="2"/>
  <c r="BU210" i="2" s="1"/>
  <c r="BP210" i="2"/>
  <c r="BR210" i="2" s="1"/>
  <c r="BM210" i="2"/>
  <c r="BO210" i="2" s="1"/>
  <c r="BJ210" i="2"/>
  <c r="BL210" i="2" s="1"/>
  <c r="BG210" i="2"/>
  <c r="BI210" i="2" s="1"/>
  <c r="BD210" i="2"/>
  <c r="BF210" i="2" s="1"/>
  <c r="BA210" i="2"/>
  <c r="BC210" i="2" s="1"/>
  <c r="AX210" i="2"/>
  <c r="AZ210" i="2" s="1"/>
  <c r="AU210" i="2"/>
  <c r="AW210" i="2" s="1"/>
  <c r="AR210" i="2"/>
  <c r="AT210" i="2" s="1"/>
  <c r="AO210" i="2"/>
  <c r="AQ210" i="2" s="1"/>
  <c r="AL210" i="2"/>
  <c r="AN210" i="2" s="1"/>
  <c r="AI210" i="2"/>
  <c r="AK210" i="2" s="1"/>
  <c r="AF210" i="2"/>
  <c r="AH210" i="2" s="1"/>
  <c r="AC210" i="2"/>
  <c r="AE210" i="2" s="1"/>
  <c r="Z210" i="2"/>
  <c r="AB210" i="2" s="1"/>
  <c r="W210" i="2"/>
  <c r="Y210" i="2" s="1"/>
  <c r="T210" i="2"/>
  <c r="V210" i="2" s="1"/>
  <c r="Q210" i="2"/>
  <c r="S210" i="2" s="1"/>
  <c r="N210" i="2"/>
  <c r="P210" i="2" s="1"/>
  <c r="K210" i="2"/>
  <c r="M210" i="2" s="1"/>
  <c r="H210" i="2"/>
  <c r="CT209" i="2"/>
  <c r="CQ209" i="2"/>
  <c r="CS209" i="2" s="1"/>
  <c r="CN209" i="2"/>
  <c r="CP209" i="2" s="1"/>
  <c r="CK209" i="2"/>
  <c r="CM209" i="2" s="1"/>
  <c r="CH209" i="2"/>
  <c r="CJ209" i="2" s="1"/>
  <c r="CE209" i="2"/>
  <c r="CG209" i="2" s="1"/>
  <c r="CB209" i="2"/>
  <c r="CD209" i="2" s="1"/>
  <c r="BY209" i="2"/>
  <c r="CA209" i="2" s="1"/>
  <c r="BV209" i="2"/>
  <c r="BX209" i="2" s="1"/>
  <c r="BS209" i="2"/>
  <c r="BU209" i="2" s="1"/>
  <c r="BP209" i="2"/>
  <c r="BR209" i="2" s="1"/>
  <c r="BM209" i="2"/>
  <c r="BO209" i="2" s="1"/>
  <c r="BJ209" i="2"/>
  <c r="BL209" i="2" s="1"/>
  <c r="BG209" i="2"/>
  <c r="BI209" i="2" s="1"/>
  <c r="BD209" i="2"/>
  <c r="BF209" i="2" s="1"/>
  <c r="BA209" i="2"/>
  <c r="BC209" i="2" s="1"/>
  <c r="AX209" i="2"/>
  <c r="AZ209" i="2" s="1"/>
  <c r="AU209" i="2"/>
  <c r="AW209" i="2" s="1"/>
  <c r="AR209" i="2"/>
  <c r="AT209" i="2" s="1"/>
  <c r="AO209" i="2"/>
  <c r="AQ209" i="2" s="1"/>
  <c r="AL209" i="2"/>
  <c r="AN209" i="2" s="1"/>
  <c r="AI209" i="2"/>
  <c r="AK209" i="2" s="1"/>
  <c r="AF209" i="2"/>
  <c r="AH209" i="2" s="1"/>
  <c r="AC209" i="2"/>
  <c r="AE209" i="2" s="1"/>
  <c r="Z209" i="2"/>
  <c r="AB209" i="2" s="1"/>
  <c r="W209" i="2"/>
  <c r="Y209" i="2" s="1"/>
  <c r="T209" i="2"/>
  <c r="V209" i="2" s="1"/>
  <c r="Q209" i="2"/>
  <c r="S209" i="2" s="1"/>
  <c r="N209" i="2"/>
  <c r="P209" i="2" s="1"/>
  <c r="K209" i="2"/>
  <c r="M209" i="2" s="1"/>
  <c r="H209" i="2"/>
  <c r="J209" i="2" l="1"/>
  <c r="J210" i="2"/>
  <c r="CT208" i="2"/>
  <c r="CQ208" i="2"/>
  <c r="CS208" i="2" s="1"/>
  <c r="CN208" i="2"/>
  <c r="CP208" i="2" s="1"/>
  <c r="CK208" i="2"/>
  <c r="CM208" i="2" s="1"/>
  <c r="CH208" i="2"/>
  <c r="CJ208" i="2" s="1"/>
  <c r="CE208" i="2"/>
  <c r="CG208" i="2" s="1"/>
  <c r="CB208" i="2"/>
  <c r="CD208" i="2" s="1"/>
  <c r="BY208" i="2"/>
  <c r="CA208" i="2" s="1"/>
  <c r="BV208" i="2"/>
  <c r="BX208" i="2" s="1"/>
  <c r="BS208" i="2"/>
  <c r="BU208" i="2" s="1"/>
  <c r="BP208" i="2"/>
  <c r="BR208" i="2" s="1"/>
  <c r="BM208" i="2"/>
  <c r="BO208" i="2" s="1"/>
  <c r="BJ208" i="2"/>
  <c r="BL208" i="2" s="1"/>
  <c r="BG208" i="2"/>
  <c r="BI208" i="2" s="1"/>
  <c r="BD208" i="2"/>
  <c r="BF208" i="2" s="1"/>
  <c r="BA208" i="2"/>
  <c r="BC208" i="2" s="1"/>
  <c r="AX208" i="2"/>
  <c r="AZ208" i="2" s="1"/>
  <c r="AU208" i="2"/>
  <c r="AW208" i="2" s="1"/>
  <c r="AR208" i="2"/>
  <c r="AT208" i="2" s="1"/>
  <c r="AO208" i="2"/>
  <c r="AQ208" i="2" s="1"/>
  <c r="AL208" i="2"/>
  <c r="AN208" i="2" s="1"/>
  <c r="AI208" i="2"/>
  <c r="AK208" i="2" s="1"/>
  <c r="AF208" i="2"/>
  <c r="AH208" i="2" s="1"/>
  <c r="AC208" i="2"/>
  <c r="AE208" i="2" s="1"/>
  <c r="Z208" i="2"/>
  <c r="AB208" i="2" s="1"/>
  <c r="W208" i="2"/>
  <c r="Y208" i="2" s="1"/>
  <c r="T208" i="2"/>
  <c r="V208" i="2" s="1"/>
  <c r="Q208" i="2"/>
  <c r="S208" i="2" s="1"/>
  <c r="N208" i="2"/>
  <c r="P208" i="2" s="1"/>
  <c r="K208" i="2"/>
  <c r="M208" i="2" s="1"/>
  <c r="H208" i="2"/>
  <c r="J208" i="2" l="1"/>
  <c r="CT207" i="2"/>
  <c r="CQ207" i="2"/>
  <c r="CS207" i="2" s="1"/>
  <c r="CN207" i="2"/>
  <c r="CP207" i="2" s="1"/>
  <c r="CK207" i="2"/>
  <c r="CM207" i="2" s="1"/>
  <c r="CH207" i="2"/>
  <c r="CJ207" i="2" s="1"/>
  <c r="CE207" i="2"/>
  <c r="CG207" i="2" s="1"/>
  <c r="CB207" i="2"/>
  <c r="CD207" i="2" s="1"/>
  <c r="BY207" i="2"/>
  <c r="CA207" i="2" s="1"/>
  <c r="BV207" i="2"/>
  <c r="BX207" i="2" s="1"/>
  <c r="BS207" i="2"/>
  <c r="BU207" i="2" s="1"/>
  <c r="BP207" i="2"/>
  <c r="BR207" i="2" s="1"/>
  <c r="BM207" i="2"/>
  <c r="BO207" i="2" s="1"/>
  <c r="BJ207" i="2"/>
  <c r="BL207" i="2" s="1"/>
  <c r="BG207" i="2"/>
  <c r="BI207" i="2" s="1"/>
  <c r="BD207" i="2"/>
  <c r="BF207" i="2" s="1"/>
  <c r="BA207" i="2"/>
  <c r="BC207" i="2" s="1"/>
  <c r="AX207" i="2"/>
  <c r="AZ207" i="2" s="1"/>
  <c r="AU207" i="2"/>
  <c r="AW207" i="2" s="1"/>
  <c r="AR207" i="2"/>
  <c r="AT207" i="2" s="1"/>
  <c r="AO207" i="2"/>
  <c r="AQ207" i="2" s="1"/>
  <c r="AL207" i="2"/>
  <c r="AN207" i="2" s="1"/>
  <c r="AI207" i="2"/>
  <c r="AK207" i="2" s="1"/>
  <c r="AF207" i="2"/>
  <c r="AH207" i="2" s="1"/>
  <c r="AC207" i="2"/>
  <c r="AE207" i="2" s="1"/>
  <c r="Z207" i="2"/>
  <c r="AB207" i="2" s="1"/>
  <c r="W207" i="2"/>
  <c r="Y207" i="2" s="1"/>
  <c r="T207" i="2"/>
  <c r="V207" i="2" s="1"/>
  <c r="Q207" i="2"/>
  <c r="S207" i="2" s="1"/>
  <c r="N207" i="2"/>
  <c r="P207" i="2" s="1"/>
  <c r="K207" i="2"/>
  <c r="M207" i="2" s="1"/>
  <c r="H207" i="2"/>
  <c r="J207" i="2" l="1"/>
  <c r="CT206" i="2" l="1"/>
  <c r="CQ206" i="2"/>
  <c r="CS206" i="2" s="1"/>
  <c r="CN206" i="2"/>
  <c r="CP206" i="2" s="1"/>
  <c r="CK206" i="2"/>
  <c r="CM206" i="2" s="1"/>
  <c r="CH206" i="2"/>
  <c r="CJ206" i="2" s="1"/>
  <c r="CE206" i="2"/>
  <c r="CG206" i="2" s="1"/>
  <c r="CB206" i="2"/>
  <c r="CD206" i="2" s="1"/>
  <c r="BY206" i="2"/>
  <c r="CA206" i="2" s="1"/>
  <c r="BV206" i="2"/>
  <c r="BX206" i="2" s="1"/>
  <c r="BS206" i="2"/>
  <c r="BU206" i="2" s="1"/>
  <c r="BP206" i="2"/>
  <c r="BR206" i="2" s="1"/>
  <c r="BM206" i="2"/>
  <c r="BO206" i="2" s="1"/>
  <c r="BJ206" i="2"/>
  <c r="BL206" i="2" s="1"/>
  <c r="BG206" i="2"/>
  <c r="BI206" i="2" s="1"/>
  <c r="BD206" i="2"/>
  <c r="BF206" i="2" s="1"/>
  <c r="BA206" i="2"/>
  <c r="BC206" i="2" s="1"/>
  <c r="AX206" i="2"/>
  <c r="AZ206" i="2" s="1"/>
  <c r="AU206" i="2"/>
  <c r="AW206" i="2" s="1"/>
  <c r="AR206" i="2"/>
  <c r="AT206" i="2" s="1"/>
  <c r="AO206" i="2"/>
  <c r="AQ206" i="2" s="1"/>
  <c r="AL206" i="2"/>
  <c r="AN206" i="2" s="1"/>
  <c r="AI206" i="2"/>
  <c r="AK206" i="2" s="1"/>
  <c r="AF206" i="2"/>
  <c r="AH206" i="2" s="1"/>
  <c r="AC206" i="2"/>
  <c r="AE206" i="2" s="1"/>
  <c r="Z206" i="2"/>
  <c r="AB206" i="2" s="1"/>
  <c r="W206" i="2"/>
  <c r="Y206" i="2" s="1"/>
  <c r="T206" i="2"/>
  <c r="V206" i="2" s="1"/>
  <c r="Q206" i="2"/>
  <c r="S206" i="2" s="1"/>
  <c r="N206" i="2"/>
  <c r="P206" i="2" s="1"/>
  <c r="K206" i="2"/>
  <c r="M206" i="2" s="1"/>
  <c r="H206" i="2"/>
  <c r="J206" i="2" l="1"/>
  <c r="CT205" i="2"/>
  <c r="CQ205" i="2"/>
  <c r="CS205" i="2" s="1"/>
  <c r="CN205" i="2"/>
  <c r="CP205" i="2" s="1"/>
  <c r="CK205" i="2"/>
  <c r="CM205" i="2" s="1"/>
  <c r="CH205" i="2"/>
  <c r="CJ205" i="2" s="1"/>
  <c r="CE205" i="2"/>
  <c r="CG205" i="2" s="1"/>
  <c r="CB205" i="2"/>
  <c r="CD205" i="2" s="1"/>
  <c r="BY205" i="2"/>
  <c r="CA205" i="2" s="1"/>
  <c r="BV205" i="2"/>
  <c r="BX205" i="2" s="1"/>
  <c r="BS205" i="2"/>
  <c r="BU205" i="2" s="1"/>
  <c r="BP205" i="2"/>
  <c r="BR205" i="2" s="1"/>
  <c r="BM205" i="2"/>
  <c r="BO205" i="2" s="1"/>
  <c r="BJ205" i="2"/>
  <c r="BL205" i="2" s="1"/>
  <c r="BG205" i="2"/>
  <c r="BI205" i="2" s="1"/>
  <c r="BD205" i="2"/>
  <c r="BF205" i="2" s="1"/>
  <c r="BA205" i="2"/>
  <c r="BC205" i="2" s="1"/>
  <c r="AX205" i="2"/>
  <c r="AZ205" i="2" s="1"/>
  <c r="AU205" i="2"/>
  <c r="AW205" i="2" s="1"/>
  <c r="AR205" i="2"/>
  <c r="AT205" i="2" s="1"/>
  <c r="AO205" i="2"/>
  <c r="AQ205" i="2" s="1"/>
  <c r="AL205" i="2"/>
  <c r="AN205" i="2" s="1"/>
  <c r="AI205" i="2"/>
  <c r="AK205" i="2" s="1"/>
  <c r="AF205" i="2"/>
  <c r="AH205" i="2" s="1"/>
  <c r="AC205" i="2"/>
  <c r="AE205" i="2" s="1"/>
  <c r="Z205" i="2"/>
  <c r="AB205" i="2" s="1"/>
  <c r="W205" i="2"/>
  <c r="Y205" i="2" s="1"/>
  <c r="T205" i="2"/>
  <c r="V205" i="2" s="1"/>
  <c r="Q205" i="2"/>
  <c r="S205" i="2" s="1"/>
  <c r="N205" i="2"/>
  <c r="P205" i="2" s="1"/>
  <c r="K205" i="2"/>
  <c r="M205" i="2" s="1"/>
  <c r="H205" i="2"/>
  <c r="J205" i="2" s="1"/>
  <c r="H204" i="2"/>
  <c r="K204" i="2"/>
  <c r="M204" i="2" s="1"/>
  <c r="N204" i="2"/>
  <c r="P204" i="2" s="1"/>
  <c r="Q204" i="2"/>
  <c r="S204" i="2" s="1"/>
  <c r="T204" i="2"/>
  <c r="V204" i="2" s="1"/>
  <c r="W204" i="2"/>
  <c r="Y204" i="2" s="1"/>
  <c r="Z204" i="2"/>
  <c r="AB204" i="2" s="1"/>
  <c r="AC204" i="2"/>
  <c r="AE204" i="2" s="1"/>
  <c r="AF204" i="2"/>
  <c r="AH204" i="2" s="1"/>
  <c r="AI204" i="2"/>
  <c r="AK204" i="2" s="1"/>
  <c r="AL204" i="2"/>
  <c r="AN204" i="2" s="1"/>
  <c r="AO204" i="2"/>
  <c r="AQ204" i="2" s="1"/>
  <c r="AR204" i="2"/>
  <c r="AT204" i="2" s="1"/>
  <c r="AU204" i="2"/>
  <c r="AW204" i="2" s="1"/>
  <c r="AX204" i="2"/>
  <c r="AZ204" i="2" s="1"/>
  <c r="BA204" i="2"/>
  <c r="BC204" i="2" s="1"/>
  <c r="BD204" i="2"/>
  <c r="BF204" i="2" s="1"/>
  <c r="BG204" i="2"/>
  <c r="BI204" i="2" s="1"/>
  <c r="BJ204" i="2"/>
  <c r="BL204" i="2" s="1"/>
  <c r="BM204" i="2"/>
  <c r="BO204" i="2" s="1"/>
  <c r="BP204" i="2"/>
  <c r="BR204" i="2" s="1"/>
  <c r="BS204" i="2"/>
  <c r="BU204" i="2" s="1"/>
  <c r="BV204" i="2"/>
  <c r="BX204" i="2" s="1"/>
  <c r="BY204" i="2"/>
  <c r="CA204" i="2" s="1"/>
  <c r="CB204" i="2"/>
  <c r="CD204" i="2" s="1"/>
  <c r="CE204" i="2"/>
  <c r="CG204" i="2" s="1"/>
  <c r="CH204" i="2"/>
  <c r="CJ204" i="2" s="1"/>
  <c r="CK204" i="2"/>
  <c r="CM204" i="2" s="1"/>
  <c r="CN204" i="2"/>
  <c r="CP204" i="2" s="1"/>
  <c r="CQ204" i="2"/>
  <c r="CS204" i="2" s="1"/>
  <c r="CT204" i="2"/>
  <c r="H203" i="2"/>
  <c r="K203" i="2"/>
  <c r="M203" i="2" s="1"/>
  <c r="N203" i="2"/>
  <c r="P203" i="2" s="1"/>
  <c r="Q203" i="2"/>
  <c r="S203" i="2" s="1"/>
  <c r="T203" i="2"/>
  <c r="V203" i="2" s="1"/>
  <c r="W203" i="2"/>
  <c r="Y203" i="2" s="1"/>
  <c r="Z203" i="2"/>
  <c r="AB203" i="2" s="1"/>
  <c r="AC203" i="2"/>
  <c r="AE203" i="2" s="1"/>
  <c r="AF203" i="2"/>
  <c r="AH203" i="2" s="1"/>
  <c r="AI203" i="2"/>
  <c r="AK203" i="2" s="1"/>
  <c r="AL203" i="2"/>
  <c r="AN203" i="2" s="1"/>
  <c r="AO203" i="2"/>
  <c r="AQ203" i="2" s="1"/>
  <c r="AR203" i="2"/>
  <c r="AT203" i="2" s="1"/>
  <c r="AU203" i="2"/>
  <c r="AW203" i="2" s="1"/>
  <c r="AX203" i="2"/>
  <c r="AZ203" i="2" s="1"/>
  <c r="BA203" i="2"/>
  <c r="BC203" i="2" s="1"/>
  <c r="BD203" i="2"/>
  <c r="BF203" i="2" s="1"/>
  <c r="BG203" i="2"/>
  <c r="BI203" i="2" s="1"/>
  <c r="BJ203" i="2"/>
  <c r="BL203" i="2" s="1"/>
  <c r="BM203" i="2"/>
  <c r="BO203" i="2" s="1"/>
  <c r="BP203" i="2"/>
  <c r="BR203" i="2" s="1"/>
  <c r="BS203" i="2"/>
  <c r="BU203" i="2" s="1"/>
  <c r="BV203" i="2"/>
  <c r="BX203" i="2" s="1"/>
  <c r="BY203" i="2"/>
  <c r="CA203" i="2" s="1"/>
  <c r="CB203" i="2"/>
  <c r="CD203" i="2" s="1"/>
  <c r="CE203" i="2"/>
  <c r="CG203" i="2" s="1"/>
  <c r="CH203" i="2"/>
  <c r="CJ203" i="2" s="1"/>
  <c r="CK203" i="2"/>
  <c r="CM203" i="2" s="1"/>
  <c r="CN203" i="2"/>
  <c r="CP203" i="2" s="1"/>
  <c r="CQ203" i="2"/>
  <c r="CS203" i="2" s="1"/>
  <c r="CT203" i="2"/>
  <c r="J204" i="2" l="1"/>
  <c r="J203" i="2"/>
  <c r="H202" i="2"/>
  <c r="K202" i="2"/>
  <c r="M202" i="2" s="1"/>
  <c r="N202" i="2"/>
  <c r="P202" i="2" s="1"/>
  <c r="Q202" i="2"/>
  <c r="S202" i="2" s="1"/>
  <c r="T202" i="2"/>
  <c r="V202" i="2" s="1"/>
  <c r="W202" i="2"/>
  <c r="Y202" i="2" s="1"/>
  <c r="Z202" i="2"/>
  <c r="AB202" i="2" s="1"/>
  <c r="AC202" i="2"/>
  <c r="AE202" i="2" s="1"/>
  <c r="AF202" i="2"/>
  <c r="AH202" i="2" s="1"/>
  <c r="AI202" i="2"/>
  <c r="AK202" i="2" s="1"/>
  <c r="AL202" i="2"/>
  <c r="AN202" i="2" s="1"/>
  <c r="AO202" i="2"/>
  <c r="AQ202" i="2" s="1"/>
  <c r="AR202" i="2"/>
  <c r="AT202" i="2" s="1"/>
  <c r="AU202" i="2"/>
  <c r="AW202" i="2" s="1"/>
  <c r="AX202" i="2"/>
  <c r="AZ202" i="2" s="1"/>
  <c r="BA202" i="2"/>
  <c r="BC202" i="2" s="1"/>
  <c r="BD202" i="2"/>
  <c r="BF202" i="2" s="1"/>
  <c r="BG202" i="2"/>
  <c r="BI202" i="2" s="1"/>
  <c r="BJ202" i="2"/>
  <c r="BL202" i="2" s="1"/>
  <c r="BM202" i="2"/>
  <c r="BO202" i="2" s="1"/>
  <c r="BP202" i="2"/>
  <c r="BR202" i="2" s="1"/>
  <c r="BS202" i="2"/>
  <c r="BU202" i="2" s="1"/>
  <c r="BV202" i="2"/>
  <c r="BX202" i="2" s="1"/>
  <c r="BY202" i="2"/>
  <c r="CA202" i="2" s="1"/>
  <c r="CB202" i="2"/>
  <c r="CD202" i="2" s="1"/>
  <c r="CE202" i="2"/>
  <c r="CG202" i="2" s="1"/>
  <c r="CH202" i="2"/>
  <c r="CJ202" i="2" s="1"/>
  <c r="CK202" i="2"/>
  <c r="CM202" i="2" s="1"/>
  <c r="CN202" i="2"/>
  <c r="CP202" i="2" s="1"/>
  <c r="CQ202" i="2"/>
  <c r="CS202" i="2" s="1"/>
  <c r="CT202" i="2"/>
  <c r="H201" i="2"/>
  <c r="K201" i="2"/>
  <c r="M201" i="2" s="1"/>
  <c r="N201" i="2"/>
  <c r="P201" i="2" s="1"/>
  <c r="Q201" i="2"/>
  <c r="S201" i="2" s="1"/>
  <c r="T201" i="2"/>
  <c r="V201" i="2" s="1"/>
  <c r="W201" i="2"/>
  <c r="Y201" i="2" s="1"/>
  <c r="Z201" i="2"/>
  <c r="AB201" i="2" s="1"/>
  <c r="AC201" i="2"/>
  <c r="AE201" i="2" s="1"/>
  <c r="AF201" i="2"/>
  <c r="AH201" i="2" s="1"/>
  <c r="AI201" i="2"/>
  <c r="AK201" i="2" s="1"/>
  <c r="AL201" i="2"/>
  <c r="AN201" i="2" s="1"/>
  <c r="AO201" i="2"/>
  <c r="AQ201" i="2" s="1"/>
  <c r="AR201" i="2"/>
  <c r="AT201" i="2" s="1"/>
  <c r="AU201" i="2"/>
  <c r="AW201" i="2" s="1"/>
  <c r="AX201" i="2"/>
  <c r="AZ201" i="2" s="1"/>
  <c r="BA201" i="2"/>
  <c r="BC201" i="2" s="1"/>
  <c r="BD201" i="2"/>
  <c r="BF201" i="2" s="1"/>
  <c r="BG201" i="2"/>
  <c r="BI201" i="2" s="1"/>
  <c r="BJ201" i="2"/>
  <c r="BL201" i="2" s="1"/>
  <c r="BM201" i="2"/>
  <c r="BO201" i="2" s="1"/>
  <c r="BP201" i="2"/>
  <c r="BR201" i="2" s="1"/>
  <c r="BS201" i="2"/>
  <c r="BU201" i="2" s="1"/>
  <c r="BV201" i="2"/>
  <c r="BX201" i="2" s="1"/>
  <c r="BY201" i="2"/>
  <c r="CA201" i="2" s="1"/>
  <c r="CB201" i="2"/>
  <c r="CD201" i="2" s="1"/>
  <c r="CE201" i="2"/>
  <c r="CG201" i="2" s="1"/>
  <c r="CH201" i="2"/>
  <c r="CJ201" i="2" s="1"/>
  <c r="CK201" i="2"/>
  <c r="CM201" i="2" s="1"/>
  <c r="CN201" i="2"/>
  <c r="CP201" i="2" s="1"/>
  <c r="CQ201" i="2"/>
  <c r="CS201" i="2" s="1"/>
  <c r="CT201" i="2"/>
  <c r="H200" i="2"/>
  <c r="K200" i="2"/>
  <c r="N200" i="2"/>
  <c r="Q200" i="2"/>
  <c r="T200" i="2"/>
  <c r="W200" i="2"/>
  <c r="Z200" i="2"/>
  <c r="AC200" i="2"/>
  <c r="AF200" i="2"/>
  <c r="AI200" i="2"/>
  <c r="AL200" i="2"/>
  <c r="AO200" i="2"/>
  <c r="AR200" i="2"/>
  <c r="AU200" i="2"/>
  <c r="AX200" i="2"/>
  <c r="BA200" i="2"/>
  <c r="BD200" i="2"/>
  <c r="BG200" i="2"/>
  <c r="BJ200" i="2"/>
  <c r="BM200" i="2"/>
  <c r="BP200" i="2"/>
  <c r="BS200" i="2"/>
  <c r="BV200" i="2"/>
  <c r="BY200" i="2"/>
  <c r="CB200" i="2"/>
  <c r="CE200" i="2"/>
  <c r="CH200" i="2"/>
  <c r="CK200" i="2"/>
  <c r="CN200" i="2"/>
  <c r="CQ200" i="2"/>
  <c r="CT200" i="2"/>
  <c r="H199" i="2"/>
  <c r="K199" i="2"/>
  <c r="M199" i="2" s="1"/>
  <c r="N199" i="2"/>
  <c r="P199" i="2" s="1"/>
  <c r="Q199" i="2"/>
  <c r="S199" i="2" s="1"/>
  <c r="T199" i="2"/>
  <c r="V199" i="2" s="1"/>
  <c r="W199" i="2"/>
  <c r="Y199" i="2" s="1"/>
  <c r="Z199" i="2"/>
  <c r="AB199" i="2" s="1"/>
  <c r="AC199" i="2"/>
  <c r="AE199" i="2" s="1"/>
  <c r="AF199" i="2"/>
  <c r="AH199" i="2" s="1"/>
  <c r="AI199" i="2"/>
  <c r="AK199" i="2" s="1"/>
  <c r="AL199" i="2"/>
  <c r="AN199" i="2" s="1"/>
  <c r="AO199" i="2"/>
  <c r="AQ199" i="2" s="1"/>
  <c r="AR199" i="2"/>
  <c r="AT199" i="2" s="1"/>
  <c r="AU199" i="2"/>
  <c r="AW199" i="2" s="1"/>
  <c r="AX199" i="2"/>
  <c r="AZ199" i="2" s="1"/>
  <c r="BA199" i="2"/>
  <c r="BC199" i="2" s="1"/>
  <c r="BD199" i="2"/>
  <c r="BF199" i="2" s="1"/>
  <c r="BG199" i="2"/>
  <c r="BI199" i="2" s="1"/>
  <c r="BJ199" i="2"/>
  <c r="BL199" i="2" s="1"/>
  <c r="BM199" i="2"/>
  <c r="BO199" i="2" s="1"/>
  <c r="BP199" i="2"/>
  <c r="BR199" i="2" s="1"/>
  <c r="BS199" i="2"/>
  <c r="BU199" i="2" s="1"/>
  <c r="BV199" i="2"/>
  <c r="BX199" i="2" s="1"/>
  <c r="BY199" i="2"/>
  <c r="CA199" i="2" s="1"/>
  <c r="CB199" i="2"/>
  <c r="CD199" i="2" s="1"/>
  <c r="CE199" i="2"/>
  <c r="CG199" i="2" s="1"/>
  <c r="CH199" i="2"/>
  <c r="CJ199" i="2" s="1"/>
  <c r="CK199" i="2"/>
  <c r="CM199" i="2" s="1"/>
  <c r="CN199" i="2"/>
  <c r="CP199" i="2" s="1"/>
  <c r="CQ199" i="2"/>
  <c r="CS199" i="2" s="1"/>
  <c r="CT199" i="2"/>
  <c r="CT198" i="2"/>
  <c r="CQ198" i="2"/>
  <c r="CS198" i="2" s="1"/>
  <c r="CN198" i="2"/>
  <c r="CP198" i="2" s="1"/>
  <c r="CK198" i="2"/>
  <c r="CM198" i="2" s="1"/>
  <c r="CH198" i="2"/>
  <c r="CJ198" i="2" s="1"/>
  <c r="CE198" i="2"/>
  <c r="CG198" i="2" s="1"/>
  <c r="CB198" i="2"/>
  <c r="CD198" i="2" s="1"/>
  <c r="BY198" i="2"/>
  <c r="CA198" i="2" s="1"/>
  <c r="BV198" i="2"/>
  <c r="BX198" i="2" s="1"/>
  <c r="BS198" i="2"/>
  <c r="BU198" i="2" s="1"/>
  <c r="BP198" i="2"/>
  <c r="BR198" i="2" s="1"/>
  <c r="BM198" i="2"/>
  <c r="BO198" i="2" s="1"/>
  <c r="BJ198" i="2"/>
  <c r="BL198" i="2" s="1"/>
  <c r="BG198" i="2"/>
  <c r="BI198" i="2" s="1"/>
  <c r="BD198" i="2"/>
  <c r="BF198" i="2" s="1"/>
  <c r="BA198" i="2"/>
  <c r="BC198" i="2" s="1"/>
  <c r="AX198" i="2"/>
  <c r="AZ198" i="2" s="1"/>
  <c r="AU198" i="2"/>
  <c r="AW198" i="2" s="1"/>
  <c r="AR198" i="2"/>
  <c r="AT198" i="2" s="1"/>
  <c r="AO198" i="2"/>
  <c r="AQ198" i="2" s="1"/>
  <c r="AL198" i="2"/>
  <c r="AN198" i="2" s="1"/>
  <c r="AI198" i="2"/>
  <c r="AK198" i="2" s="1"/>
  <c r="AF198" i="2"/>
  <c r="AH198" i="2" s="1"/>
  <c r="AC198" i="2"/>
  <c r="AE198" i="2" s="1"/>
  <c r="Z198" i="2"/>
  <c r="AB198" i="2" s="1"/>
  <c r="W198" i="2"/>
  <c r="Y198" i="2" s="1"/>
  <c r="T198" i="2"/>
  <c r="V198" i="2" s="1"/>
  <c r="Q198" i="2"/>
  <c r="S198" i="2" s="1"/>
  <c r="N198" i="2"/>
  <c r="P198" i="2" s="1"/>
  <c r="K198" i="2"/>
  <c r="M198" i="2" s="1"/>
  <c r="H198" i="2"/>
  <c r="H197" i="2"/>
  <c r="K197" i="2"/>
  <c r="M197" i="2" s="1"/>
  <c r="N197" i="2"/>
  <c r="P197" i="2" s="1"/>
  <c r="Q197" i="2"/>
  <c r="S197" i="2" s="1"/>
  <c r="T197" i="2"/>
  <c r="V197" i="2" s="1"/>
  <c r="W197" i="2"/>
  <c r="Y197" i="2" s="1"/>
  <c r="Z197" i="2"/>
  <c r="AB197" i="2" s="1"/>
  <c r="AC197" i="2"/>
  <c r="AE197" i="2" s="1"/>
  <c r="AF197" i="2"/>
  <c r="AH197" i="2" s="1"/>
  <c r="AI197" i="2"/>
  <c r="AK197" i="2" s="1"/>
  <c r="AL197" i="2"/>
  <c r="AN197" i="2" s="1"/>
  <c r="AO197" i="2"/>
  <c r="AQ197" i="2" s="1"/>
  <c r="AR197" i="2"/>
  <c r="AT197" i="2" s="1"/>
  <c r="AU197" i="2"/>
  <c r="AW197" i="2" s="1"/>
  <c r="AX197" i="2"/>
  <c r="AZ197" i="2" s="1"/>
  <c r="BA197" i="2"/>
  <c r="BC197" i="2" s="1"/>
  <c r="BD197" i="2"/>
  <c r="BF197" i="2" s="1"/>
  <c r="BG197" i="2"/>
  <c r="BI197" i="2" s="1"/>
  <c r="BJ197" i="2"/>
  <c r="BL197" i="2" s="1"/>
  <c r="BM197" i="2"/>
  <c r="BO197" i="2" s="1"/>
  <c r="BP197" i="2"/>
  <c r="BR197" i="2" s="1"/>
  <c r="BS197" i="2"/>
  <c r="BU197" i="2" s="1"/>
  <c r="BV197" i="2"/>
  <c r="BX197" i="2" s="1"/>
  <c r="BY197" i="2"/>
  <c r="CA197" i="2" s="1"/>
  <c r="CB197" i="2"/>
  <c r="CD197" i="2" s="1"/>
  <c r="CE197" i="2"/>
  <c r="CG197" i="2" s="1"/>
  <c r="CH197" i="2"/>
  <c r="CJ197" i="2" s="1"/>
  <c r="CK197" i="2"/>
  <c r="CM197" i="2" s="1"/>
  <c r="CN197" i="2"/>
  <c r="CP197" i="2" s="1"/>
  <c r="CQ197" i="2"/>
  <c r="CS197" i="2" s="1"/>
  <c r="CT197" i="2"/>
  <c r="H196" i="2"/>
  <c r="K196" i="2"/>
  <c r="M196" i="2" s="1"/>
  <c r="N196" i="2"/>
  <c r="P196" i="2" s="1"/>
  <c r="Q196" i="2"/>
  <c r="S196" i="2" s="1"/>
  <c r="T196" i="2"/>
  <c r="V196" i="2" s="1"/>
  <c r="W196" i="2"/>
  <c r="Y196" i="2" s="1"/>
  <c r="Z196" i="2"/>
  <c r="AB196" i="2" s="1"/>
  <c r="AC196" i="2"/>
  <c r="AE196" i="2" s="1"/>
  <c r="AF196" i="2"/>
  <c r="AH196" i="2" s="1"/>
  <c r="AI196" i="2"/>
  <c r="AK196" i="2" s="1"/>
  <c r="AL196" i="2"/>
  <c r="AN196" i="2" s="1"/>
  <c r="AO196" i="2"/>
  <c r="AQ196" i="2" s="1"/>
  <c r="AR196" i="2"/>
  <c r="AT196" i="2" s="1"/>
  <c r="AU196" i="2"/>
  <c r="AW196" i="2" s="1"/>
  <c r="AX196" i="2"/>
  <c r="AZ196" i="2" s="1"/>
  <c r="BA196" i="2"/>
  <c r="BC196" i="2" s="1"/>
  <c r="BD196" i="2"/>
  <c r="BF196" i="2" s="1"/>
  <c r="BG196" i="2"/>
  <c r="BI196" i="2" s="1"/>
  <c r="BJ196" i="2"/>
  <c r="BL196" i="2" s="1"/>
  <c r="BM196" i="2"/>
  <c r="BO196" i="2" s="1"/>
  <c r="BP196" i="2"/>
  <c r="BR196" i="2" s="1"/>
  <c r="BS196" i="2"/>
  <c r="BU196" i="2" s="1"/>
  <c r="BV196" i="2"/>
  <c r="BX196" i="2" s="1"/>
  <c r="BY196" i="2"/>
  <c r="CA196" i="2" s="1"/>
  <c r="CB196" i="2"/>
  <c r="CD196" i="2" s="1"/>
  <c r="CE196" i="2"/>
  <c r="CG196" i="2" s="1"/>
  <c r="CH196" i="2"/>
  <c r="CJ196" i="2" s="1"/>
  <c r="CK196" i="2"/>
  <c r="CM196" i="2" s="1"/>
  <c r="CN196" i="2"/>
  <c r="CP196" i="2" s="1"/>
  <c r="CQ196" i="2"/>
  <c r="CS196" i="2" s="1"/>
  <c r="CT196" i="2"/>
  <c r="CT195" i="2"/>
  <c r="CQ195" i="2"/>
  <c r="CS195" i="2" s="1"/>
  <c r="CN195" i="2"/>
  <c r="CP195" i="2" s="1"/>
  <c r="CK195" i="2"/>
  <c r="CM195" i="2" s="1"/>
  <c r="CH195" i="2"/>
  <c r="CJ195" i="2" s="1"/>
  <c r="CE195" i="2"/>
  <c r="CG195" i="2" s="1"/>
  <c r="CB195" i="2"/>
  <c r="CD195" i="2" s="1"/>
  <c r="BY195" i="2"/>
  <c r="CA195" i="2" s="1"/>
  <c r="BV195" i="2"/>
  <c r="BX195" i="2" s="1"/>
  <c r="BS195" i="2"/>
  <c r="BU195" i="2" s="1"/>
  <c r="BP195" i="2"/>
  <c r="BR195" i="2" s="1"/>
  <c r="BM195" i="2"/>
  <c r="BO195" i="2" s="1"/>
  <c r="BJ195" i="2"/>
  <c r="BL195" i="2" s="1"/>
  <c r="BG195" i="2"/>
  <c r="BI195" i="2" s="1"/>
  <c r="BD195" i="2"/>
  <c r="BF195" i="2" s="1"/>
  <c r="BA195" i="2"/>
  <c r="BC195" i="2" s="1"/>
  <c r="AX195" i="2"/>
  <c r="AZ195" i="2" s="1"/>
  <c r="AU195" i="2"/>
  <c r="AW195" i="2" s="1"/>
  <c r="AR195" i="2"/>
  <c r="AT195" i="2" s="1"/>
  <c r="AO195" i="2"/>
  <c r="AQ195" i="2" s="1"/>
  <c r="AL195" i="2"/>
  <c r="AN195" i="2" s="1"/>
  <c r="AI195" i="2"/>
  <c r="AK195" i="2" s="1"/>
  <c r="AF195" i="2"/>
  <c r="AH195" i="2" s="1"/>
  <c r="AC195" i="2"/>
  <c r="AE195" i="2" s="1"/>
  <c r="Z195" i="2"/>
  <c r="AB195" i="2" s="1"/>
  <c r="W195" i="2"/>
  <c r="Y195" i="2" s="1"/>
  <c r="T195" i="2"/>
  <c r="V195" i="2" s="1"/>
  <c r="Q195" i="2"/>
  <c r="S195" i="2" s="1"/>
  <c r="N195" i="2"/>
  <c r="P195" i="2" s="1"/>
  <c r="K195" i="2"/>
  <c r="M195" i="2" s="1"/>
  <c r="H195" i="2"/>
  <c r="J202" i="2" l="1"/>
  <c r="AW200" i="2"/>
  <c r="J201" i="2"/>
  <c r="BR200" i="2"/>
  <c r="CS200" i="2"/>
  <c r="AN200" i="2"/>
  <c r="AT200" i="2"/>
  <c r="BU200" i="2"/>
  <c r="AQ200" i="2"/>
  <c r="BO200" i="2"/>
  <c r="AK200" i="2"/>
  <c r="CP200" i="2"/>
  <c r="AH200" i="2"/>
  <c r="BL200" i="2"/>
  <c r="AE200" i="2"/>
  <c r="CM200" i="2"/>
  <c r="BI200" i="2"/>
  <c r="AB200" i="2"/>
  <c r="Y200" i="2"/>
  <c r="CJ200" i="2"/>
  <c r="BF200" i="2"/>
  <c r="V200" i="2"/>
  <c r="CG200" i="2"/>
  <c r="BC200" i="2"/>
  <c r="S200" i="2"/>
  <c r="BX200" i="2"/>
  <c r="AZ200" i="2"/>
  <c r="P200" i="2"/>
  <c r="CD200" i="2"/>
  <c r="M200" i="2"/>
  <c r="CA200" i="2"/>
  <c r="J200" i="2"/>
  <c r="J199" i="2"/>
  <c r="J198" i="2"/>
  <c r="J197" i="2"/>
  <c r="J196" i="2"/>
  <c r="J195" i="2"/>
  <c r="D11" i="39" l="1"/>
  <c r="BV5" i="2" l="1"/>
  <c r="BV6" i="2"/>
  <c r="BV7" i="2"/>
  <c r="BS6" i="2"/>
  <c r="BS7" i="2"/>
  <c r="BS8" i="2"/>
  <c r="BS9" i="2"/>
  <c r="BS10" i="2"/>
  <c r="BS11" i="2"/>
  <c r="BS12" i="2"/>
  <c r="BS13" i="2"/>
  <c r="BS14" i="2"/>
  <c r="BS15" i="2"/>
  <c r="BS16" i="2"/>
  <c r="BS17" i="2"/>
  <c r="BS18" i="2"/>
  <c r="BS19" i="2"/>
  <c r="BS20" i="2"/>
  <c r="BS21" i="2"/>
  <c r="BS22" i="2"/>
  <c r="BS23" i="2"/>
  <c r="BS24" i="2"/>
  <c r="BS25" i="2"/>
  <c r="BS26" i="2"/>
  <c r="BS27" i="2"/>
  <c r="BS28" i="2"/>
  <c r="BS29" i="2"/>
  <c r="BS30" i="2"/>
  <c r="BS31" i="2"/>
  <c r="BS32" i="2"/>
  <c r="BS33" i="2"/>
  <c r="BS34" i="2"/>
  <c r="BS35" i="2"/>
  <c r="BS36" i="2"/>
  <c r="BS37" i="2"/>
  <c r="BS38" i="2"/>
  <c r="BS39" i="2"/>
  <c r="BS40" i="2"/>
  <c r="BS41" i="2"/>
  <c r="BS42" i="2"/>
  <c r="BS43" i="2"/>
  <c r="BS44" i="2"/>
  <c r="BS45" i="2"/>
  <c r="BS46" i="2"/>
  <c r="BS47" i="2"/>
  <c r="BS48" i="2"/>
  <c r="BS49" i="2"/>
  <c r="BS50" i="2"/>
  <c r="BS51" i="2"/>
  <c r="BS52" i="2"/>
  <c r="BS53" i="2"/>
  <c r="BS54" i="2"/>
  <c r="BS55" i="2"/>
  <c r="BS56" i="2"/>
  <c r="BS57" i="2"/>
  <c r="BS58" i="2"/>
  <c r="BS59" i="2"/>
  <c r="BS60" i="2"/>
  <c r="BS61" i="2"/>
  <c r="BS62" i="2"/>
  <c r="BS63" i="2"/>
  <c r="BS64" i="2"/>
  <c r="BS65" i="2"/>
  <c r="BS66" i="2"/>
  <c r="BS67" i="2"/>
  <c r="BS68" i="2"/>
  <c r="BS69" i="2"/>
  <c r="BS70" i="2"/>
  <c r="BS71" i="2"/>
  <c r="BS72" i="2"/>
  <c r="BS73" i="2"/>
  <c r="BS74" i="2"/>
  <c r="BS75" i="2"/>
  <c r="BS76" i="2"/>
  <c r="BS77" i="2"/>
  <c r="BS78" i="2"/>
  <c r="BS79" i="2"/>
  <c r="BS80" i="2"/>
  <c r="BS81" i="2"/>
  <c r="BS82" i="2"/>
  <c r="BS83" i="2"/>
  <c r="BS84" i="2"/>
  <c r="BS85" i="2"/>
  <c r="BS86" i="2"/>
  <c r="BS87" i="2"/>
  <c r="BS88" i="2"/>
  <c r="BS89" i="2"/>
  <c r="BS90" i="2"/>
  <c r="BS91" i="2"/>
  <c r="BS92" i="2"/>
  <c r="BS93" i="2"/>
  <c r="BS94" i="2"/>
  <c r="BS95" i="2"/>
  <c r="BS96" i="2"/>
  <c r="BS97" i="2"/>
  <c r="BS98" i="2"/>
  <c r="BS99" i="2"/>
  <c r="BS100" i="2"/>
  <c r="BS101" i="2"/>
  <c r="BS102" i="2"/>
  <c r="BS103" i="2"/>
  <c r="BS104" i="2"/>
  <c r="BS105" i="2"/>
  <c r="BS106" i="2"/>
  <c r="BS107" i="2"/>
  <c r="BS108" i="2"/>
  <c r="BS109" i="2"/>
  <c r="BS110" i="2"/>
  <c r="BS111" i="2"/>
  <c r="BS112" i="2"/>
  <c r="BS113" i="2"/>
  <c r="BS114" i="2"/>
  <c r="BS115" i="2"/>
  <c r="BS116" i="2"/>
  <c r="BS117" i="2"/>
  <c r="BS118" i="2"/>
  <c r="BS119" i="2"/>
  <c r="BS120" i="2"/>
  <c r="BS121" i="2"/>
  <c r="BS122" i="2"/>
  <c r="BS123" i="2"/>
  <c r="BS124" i="2"/>
  <c r="BS125" i="2"/>
  <c r="BS126" i="2"/>
  <c r="BS127" i="2"/>
  <c r="BS128" i="2"/>
  <c r="BS129" i="2"/>
  <c r="BS130" i="2"/>
  <c r="BS131" i="2"/>
  <c r="BS132" i="2"/>
  <c r="BS133" i="2"/>
  <c r="BS134" i="2"/>
  <c r="BS135" i="2"/>
  <c r="BS136" i="2"/>
  <c r="BS137" i="2"/>
  <c r="BS138" i="2"/>
  <c r="BS139" i="2"/>
  <c r="BS140" i="2"/>
  <c r="BS141" i="2"/>
  <c r="BS142" i="2"/>
  <c r="BS143" i="2"/>
  <c r="BS144" i="2"/>
  <c r="BS145" i="2"/>
  <c r="BS146" i="2"/>
  <c r="BS147" i="2"/>
  <c r="BS148" i="2"/>
  <c r="BS149" i="2"/>
  <c r="BS150" i="2"/>
  <c r="BS151" i="2"/>
  <c r="BS152" i="2"/>
  <c r="BS153" i="2"/>
  <c r="BS154" i="2"/>
  <c r="BS155" i="2"/>
  <c r="BS156" i="2"/>
  <c r="BS157" i="2"/>
  <c r="BS158" i="2"/>
  <c r="BS159" i="2"/>
  <c r="BS160" i="2"/>
  <c r="BS161" i="2"/>
  <c r="BS162" i="2"/>
  <c r="BS163" i="2"/>
  <c r="BS164" i="2"/>
  <c r="BS165" i="2"/>
  <c r="BS166" i="2"/>
  <c r="BS167" i="2"/>
  <c r="BS168" i="2"/>
  <c r="BS169" i="2"/>
  <c r="BS170" i="2"/>
  <c r="BS171" i="2"/>
  <c r="BS172" i="2"/>
  <c r="BS173" i="2"/>
  <c r="BS174" i="2"/>
  <c r="BS175" i="2"/>
  <c r="BS176" i="2"/>
  <c r="BS177" i="2"/>
  <c r="BS178" i="2"/>
  <c r="BS179" i="2"/>
  <c r="BS180" i="2"/>
  <c r="BS181" i="2"/>
  <c r="BS182" i="2"/>
  <c r="BU182" i="2" s="1"/>
  <c r="BS183" i="2"/>
  <c r="BU183" i="2" s="1"/>
  <c r="BS184" i="2"/>
  <c r="BS185" i="2"/>
  <c r="BU185" i="2" s="1"/>
  <c r="BS186" i="2"/>
  <c r="BU186" i="2" s="1"/>
  <c r="BS187" i="2"/>
  <c r="BU187" i="2" s="1"/>
  <c r="BS188" i="2"/>
  <c r="BU188" i="2" s="1"/>
  <c r="BS189" i="2"/>
  <c r="BU189" i="2" s="1"/>
  <c r="BS190" i="2"/>
  <c r="BU190" i="2" s="1"/>
  <c r="BS191" i="2"/>
  <c r="BU191" i="2" s="1"/>
  <c r="BS192" i="2"/>
  <c r="BU192" i="2" s="1"/>
  <c r="BS193" i="2"/>
  <c r="BU193" i="2" s="1"/>
  <c r="BS194" i="2"/>
  <c r="BU194" i="2" s="1"/>
  <c r="BS5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38" i="2"/>
  <c r="BV39" i="2"/>
  <c r="BV40" i="2"/>
  <c r="BV41" i="2"/>
  <c r="BV42" i="2"/>
  <c r="BV43" i="2"/>
  <c r="BV44" i="2"/>
  <c r="BV45" i="2"/>
  <c r="BV46" i="2"/>
  <c r="BV47" i="2"/>
  <c r="BV48" i="2"/>
  <c r="BV49" i="2"/>
  <c r="BV50" i="2"/>
  <c r="BV51" i="2"/>
  <c r="BV52" i="2"/>
  <c r="BV53" i="2"/>
  <c r="BV54" i="2"/>
  <c r="BV55" i="2"/>
  <c r="BV56" i="2"/>
  <c r="BV57" i="2"/>
  <c r="BV58" i="2"/>
  <c r="BV59" i="2"/>
  <c r="BV60" i="2"/>
  <c r="BV61" i="2"/>
  <c r="BV62" i="2"/>
  <c r="BV63" i="2"/>
  <c r="BV64" i="2"/>
  <c r="BV65" i="2"/>
  <c r="BV66" i="2"/>
  <c r="BV67" i="2"/>
  <c r="BV68" i="2"/>
  <c r="BV69" i="2"/>
  <c r="BV70" i="2"/>
  <c r="BV71" i="2"/>
  <c r="BV72" i="2"/>
  <c r="BV73" i="2"/>
  <c r="BV74" i="2"/>
  <c r="BV75" i="2"/>
  <c r="BV76" i="2"/>
  <c r="BV77" i="2"/>
  <c r="BV78" i="2"/>
  <c r="BV79" i="2"/>
  <c r="BV80" i="2"/>
  <c r="BV81" i="2"/>
  <c r="BV82" i="2"/>
  <c r="BV83" i="2"/>
  <c r="BV84" i="2"/>
  <c r="BV85" i="2"/>
  <c r="BV86" i="2"/>
  <c r="BV87" i="2"/>
  <c r="BV88" i="2"/>
  <c r="BV89" i="2"/>
  <c r="BV90" i="2"/>
  <c r="BV91" i="2"/>
  <c r="BV92" i="2"/>
  <c r="BV93" i="2"/>
  <c r="BV94" i="2"/>
  <c r="BV95" i="2"/>
  <c r="BV96" i="2"/>
  <c r="BV97" i="2"/>
  <c r="BV98" i="2"/>
  <c r="BV99" i="2"/>
  <c r="BV100" i="2"/>
  <c r="BV101" i="2"/>
  <c r="BV102" i="2"/>
  <c r="BV103" i="2"/>
  <c r="BV104" i="2"/>
  <c r="BV105" i="2"/>
  <c r="BV106" i="2"/>
  <c r="BV107" i="2"/>
  <c r="BV108" i="2"/>
  <c r="BV109" i="2"/>
  <c r="BV110" i="2"/>
  <c r="BV111" i="2"/>
  <c r="BV112" i="2"/>
  <c r="BV113" i="2"/>
  <c r="BV114" i="2"/>
  <c r="BV115" i="2"/>
  <c r="BV116" i="2"/>
  <c r="BV117" i="2"/>
  <c r="BV118" i="2"/>
  <c r="BV119" i="2"/>
  <c r="BV120" i="2"/>
  <c r="BV121" i="2"/>
  <c r="BV122" i="2"/>
  <c r="BV123" i="2"/>
  <c r="BV124" i="2"/>
  <c r="BV125" i="2"/>
  <c r="BV126" i="2"/>
  <c r="BV127" i="2"/>
  <c r="BV128" i="2"/>
  <c r="BV129" i="2"/>
  <c r="BV130" i="2"/>
  <c r="BV131" i="2"/>
  <c r="BV132" i="2"/>
  <c r="BV133" i="2"/>
  <c r="BV134" i="2"/>
  <c r="BV135" i="2"/>
  <c r="BV136" i="2"/>
  <c r="BV137" i="2"/>
  <c r="BV138" i="2"/>
  <c r="BV139" i="2"/>
  <c r="BV140" i="2"/>
  <c r="BV141" i="2"/>
  <c r="BV142" i="2"/>
  <c r="BV143" i="2"/>
  <c r="BV144" i="2"/>
  <c r="BV145" i="2"/>
  <c r="BV146" i="2"/>
  <c r="BV147" i="2"/>
  <c r="BV148" i="2"/>
  <c r="BV149" i="2"/>
  <c r="BV150" i="2"/>
  <c r="BV151" i="2"/>
  <c r="BV152" i="2"/>
  <c r="BV153" i="2"/>
  <c r="BV154" i="2"/>
  <c r="BV155" i="2"/>
  <c r="BV156" i="2"/>
  <c r="BV157" i="2"/>
  <c r="BV158" i="2"/>
  <c r="BV159" i="2"/>
  <c r="BV160" i="2"/>
  <c r="BV161" i="2"/>
  <c r="BV162" i="2"/>
  <c r="BV163" i="2"/>
  <c r="BV165" i="2"/>
  <c r="BV166" i="2"/>
  <c r="BV167" i="2"/>
  <c r="BV168" i="2"/>
  <c r="BV169" i="2"/>
  <c r="BV170" i="2"/>
  <c r="BV171" i="2"/>
  <c r="BV172" i="2"/>
  <c r="BV173" i="2"/>
  <c r="BV174" i="2"/>
  <c r="BV175" i="2"/>
  <c r="BV176" i="2"/>
  <c r="BV177" i="2"/>
  <c r="BV178" i="2"/>
  <c r="BV179" i="2"/>
  <c r="BV180" i="2"/>
  <c r="BV181" i="2"/>
  <c r="BV182" i="2"/>
  <c r="BX182" i="2" s="1"/>
  <c r="BV183" i="2"/>
  <c r="BX183" i="2" s="1"/>
  <c r="BV184" i="2"/>
  <c r="BV185" i="2"/>
  <c r="BX185" i="2" s="1"/>
  <c r="BV186" i="2"/>
  <c r="BX186" i="2" s="1"/>
  <c r="BV187" i="2"/>
  <c r="BX187" i="2" s="1"/>
  <c r="BV188" i="2"/>
  <c r="BX188" i="2" s="1"/>
  <c r="BV189" i="2"/>
  <c r="BX189" i="2" s="1"/>
  <c r="BV190" i="2"/>
  <c r="BX190" i="2" s="1"/>
  <c r="BV191" i="2"/>
  <c r="BX191" i="2" s="1"/>
  <c r="BV192" i="2"/>
  <c r="BX192" i="2" s="1"/>
  <c r="BV193" i="2"/>
  <c r="BX193" i="2" s="1"/>
  <c r="BV194" i="2"/>
  <c r="BX194" i="2" s="1"/>
  <c r="BV164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S182" i="2" s="1"/>
  <c r="Q183" i="2"/>
  <c r="S183" i="2" s="1"/>
  <c r="Q184" i="2"/>
  <c r="Q185" i="2"/>
  <c r="S185" i="2" s="1"/>
  <c r="Q186" i="2"/>
  <c r="S186" i="2" s="1"/>
  <c r="Q187" i="2"/>
  <c r="S187" i="2" s="1"/>
  <c r="Q188" i="2"/>
  <c r="S188" i="2" s="1"/>
  <c r="Q189" i="2"/>
  <c r="S189" i="2" s="1"/>
  <c r="Q190" i="2"/>
  <c r="Q191" i="2"/>
  <c r="S191" i="2" s="1"/>
  <c r="Q192" i="2"/>
  <c r="S192" i="2" s="1"/>
  <c r="Q193" i="2"/>
  <c r="S193" i="2" s="1"/>
  <c r="Q194" i="2"/>
  <c r="S194" i="2" s="1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P182" i="2" s="1"/>
  <c r="N183" i="2"/>
  <c r="P183" i="2" s="1"/>
  <c r="N184" i="2"/>
  <c r="N185" i="2"/>
  <c r="P185" i="2" s="1"/>
  <c r="N186" i="2"/>
  <c r="P186" i="2" s="1"/>
  <c r="N187" i="2"/>
  <c r="P187" i="2" s="1"/>
  <c r="N188" i="2"/>
  <c r="P188" i="2" s="1"/>
  <c r="N189" i="2"/>
  <c r="P189" i="2" s="1"/>
  <c r="N190" i="2"/>
  <c r="P190" i="2" s="1"/>
  <c r="N191" i="2"/>
  <c r="P191" i="2" s="1"/>
  <c r="N192" i="2"/>
  <c r="P192" i="2" s="1"/>
  <c r="N193" i="2"/>
  <c r="P193" i="2" s="1"/>
  <c r="N194" i="2"/>
  <c r="P194" i="2" s="1"/>
  <c r="N5" i="2"/>
  <c r="CT194" i="2"/>
  <c r="CQ194" i="2"/>
  <c r="CS194" i="2" s="1"/>
  <c r="CN194" i="2"/>
  <c r="CP194" i="2" s="1"/>
  <c r="CK194" i="2"/>
  <c r="CM194" i="2" s="1"/>
  <c r="CH194" i="2"/>
  <c r="CJ194" i="2" s="1"/>
  <c r="CE194" i="2"/>
  <c r="CG194" i="2" s="1"/>
  <c r="CB194" i="2"/>
  <c r="CD194" i="2" s="1"/>
  <c r="BY194" i="2"/>
  <c r="CA194" i="2" s="1"/>
  <c r="BP194" i="2"/>
  <c r="BR194" i="2" s="1"/>
  <c r="BM194" i="2"/>
  <c r="BO194" i="2" s="1"/>
  <c r="BJ194" i="2"/>
  <c r="BL194" i="2" s="1"/>
  <c r="BG194" i="2"/>
  <c r="BI194" i="2" s="1"/>
  <c r="BD194" i="2"/>
  <c r="BF194" i="2" s="1"/>
  <c r="BA194" i="2"/>
  <c r="BC194" i="2" s="1"/>
  <c r="AX194" i="2"/>
  <c r="AZ194" i="2" s="1"/>
  <c r="AU194" i="2"/>
  <c r="AW194" i="2" s="1"/>
  <c r="AR194" i="2"/>
  <c r="AT194" i="2" s="1"/>
  <c r="AO194" i="2"/>
  <c r="AQ194" i="2" s="1"/>
  <c r="AL194" i="2"/>
  <c r="AN194" i="2" s="1"/>
  <c r="AI194" i="2"/>
  <c r="AK194" i="2" s="1"/>
  <c r="AF194" i="2"/>
  <c r="AH194" i="2" s="1"/>
  <c r="AC194" i="2"/>
  <c r="AE194" i="2" s="1"/>
  <c r="Z194" i="2"/>
  <c r="AB194" i="2" s="1"/>
  <c r="W194" i="2"/>
  <c r="Y194" i="2" s="1"/>
  <c r="T194" i="2"/>
  <c r="V194" i="2" s="1"/>
  <c r="K194" i="2"/>
  <c r="M194" i="2" s="1"/>
  <c r="H194" i="2"/>
  <c r="CT189" i="2"/>
  <c r="CQ189" i="2"/>
  <c r="CS189" i="2" s="1"/>
  <c r="CN189" i="2"/>
  <c r="CP189" i="2" s="1"/>
  <c r="CK189" i="2"/>
  <c r="CM189" i="2" s="1"/>
  <c r="CH189" i="2"/>
  <c r="CJ189" i="2" s="1"/>
  <c r="CE189" i="2"/>
  <c r="CG189" i="2" s="1"/>
  <c r="CB189" i="2"/>
  <c r="CD189" i="2" s="1"/>
  <c r="BY189" i="2"/>
  <c r="CA189" i="2" s="1"/>
  <c r="BP189" i="2"/>
  <c r="BR189" i="2" s="1"/>
  <c r="BM189" i="2"/>
  <c r="BO189" i="2" s="1"/>
  <c r="BJ189" i="2"/>
  <c r="BL189" i="2" s="1"/>
  <c r="BG189" i="2"/>
  <c r="BI189" i="2" s="1"/>
  <c r="BD189" i="2"/>
  <c r="BF189" i="2" s="1"/>
  <c r="BA189" i="2"/>
  <c r="BC189" i="2" s="1"/>
  <c r="AX189" i="2"/>
  <c r="AZ189" i="2" s="1"/>
  <c r="AU189" i="2"/>
  <c r="AW189" i="2" s="1"/>
  <c r="AR189" i="2"/>
  <c r="AT189" i="2" s="1"/>
  <c r="AO189" i="2"/>
  <c r="AQ189" i="2" s="1"/>
  <c r="AL189" i="2"/>
  <c r="AN189" i="2" s="1"/>
  <c r="AI189" i="2"/>
  <c r="AK189" i="2" s="1"/>
  <c r="AF189" i="2"/>
  <c r="AH189" i="2" s="1"/>
  <c r="AC189" i="2"/>
  <c r="AE189" i="2" s="1"/>
  <c r="Z189" i="2"/>
  <c r="AB189" i="2" s="1"/>
  <c r="W189" i="2"/>
  <c r="Y189" i="2" s="1"/>
  <c r="T189" i="2"/>
  <c r="V189" i="2" s="1"/>
  <c r="K189" i="2"/>
  <c r="M189" i="2" s="1"/>
  <c r="H189" i="2"/>
  <c r="CT188" i="2"/>
  <c r="CQ188" i="2"/>
  <c r="CS188" i="2" s="1"/>
  <c r="CN188" i="2"/>
  <c r="CP188" i="2" s="1"/>
  <c r="CK188" i="2"/>
  <c r="CM188" i="2" s="1"/>
  <c r="CH188" i="2"/>
  <c r="CJ188" i="2" s="1"/>
  <c r="CE188" i="2"/>
  <c r="CG188" i="2" s="1"/>
  <c r="CB188" i="2"/>
  <c r="CD188" i="2" s="1"/>
  <c r="BY188" i="2"/>
  <c r="CA188" i="2" s="1"/>
  <c r="BP188" i="2"/>
  <c r="BR188" i="2" s="1"/>
  <c r="BM188" i="2"/>
  <c r="BO188" i="2" s="1"/>
  <c r="BJ188" i="2"/>
  <c r="BL188" i="2" s="1"/>
  <c r="BG188" i="2"/>
  <c r="BI188" i="2" s="1"/>
  <c r="BD188" i="2"/>
  <c r="BF188" i="2" s="1"/>
  <c r="BA188" i="2"/>
  <c r="BC188" i="2" s="1"/>
  <c r="AX188" i="2"/>
  <c r="AZ188" i="2" s="1"/>
  <c r="AU188" i="2"/>
  <c r="AW188" i="2" s="1"/>
  <c r="AR188" i="2"/>
  <c r="AT188" i="2" s="1"/>
  <c r="AO188" i="2"/>
  <c r="AQ188" i="2" s="1"/>
  <c r="AL188" i="2"/>
  <c r="AN188" i="2" s="1"/>
  <c r="AI188" i="2"/>
  <c r="AK188" i="2" s="1"/>
  <c r="AF188" i="2"/>
  <c r="AH188" i="2" s="1"/>
  <c r="AC188" i="2"/>
  <c r="AE188" i="2" s="1"/>
  <c r="Z188" i="2"/>
  <c r="AB188" i="2" s="1"/>
  <c r="W188" i="2"/>
  <c r="Y188" i="2" s="1"/>
  <c r="T188" i="2"/>
  <c r="V188" i="2" s="1"/>
  <c r="K188" i="2"/>
  <c r="M188" i="2" s="1"/>
  <c r="H188" i="2"/>
  <c r="CT193" i="2"/>
  <c r="CQ193" i="2"/>
  <c r="CS193" i="2" s="1"/>
  <c r="CN193" i="2"/>
  <c r="CP193" i="2" s="1"/>
  <c r="CK193" i="2"/>
  <c r="CM193" i="2" s="1"/>
  <c r="CH193" i="2"/>
  <c r="CJ193" i="2" s="1"/>
  <c r="CE193" i="2"/>
  <c r="CG193" i="2" s="1"/>
  <c r="CB193" i="2"/>
  <c r="CD193" i="2" s="1"/>
  <c r="BY193" i="2"/>
  <c r="CA193" i="2" s="1"/>
  <c r="BP193" i="2"/>
  <c r="BR193" i="2" s="1"/>
  <c r="BM193" i="2"/>
  <c r="BO193" i="2" s="1"/>
  <c r="BJ193" i="2"/>
  <c r="BL193" i="2" s="1"/>
  <c r="BG193" i="2"/>
  <c r="BI193" i="2" s="1"/>
  <c r="BD193" i="2"/>
  <c r="BF193" i="2" s="1"/>
  <c r="BA193" i="2"/>
  <c r="BC193" i="2" s="1"/>
  <c r="AX193" i="2"/>
  <c r="AZ193" i="2" s="1"/>
  <c r="AU193" i="2"/>
  <c r="AW193" i="2" s="1"/>
  <c r="AR193" i="2"/>
  <c r="AT193" i="2" s="1"/>
  <c r="AO193" i="2"/>
  <c r="AQ193" i="2" s="1"/>
  <c r="AL193" i="2"/>
  <c r="AN193" i="2" s="1"/>
  <c r="AI193" i="2"/>
  <c r="AK193" i="2" s="1"/>
  <c r="AF193" i="2"/>
  <c r="AH193" i="2" s="1"/>
  <c r="AC193" i="2"/>
  <c r="AE193" i="2" s="1"/>
  <c r="Z193" i="2"/>
  <c r="AB193" i="2" s="1"/>
  <c r="W193" i="2"/>
  <c r="Y193" i="2" s="1"/>
  <c r="T193" i="2"/>
  <c r="V193" i="2" s="1"/>
  <c r="K193" i="2"/>
  <c r="M193" i="2" s="1"/>
  <c r="H193" i="2"/>
  <c r="CT192" i="2"/>
  <c r="CQ192" i="2"/>
  <c r="CS192" i="2" s="1"/>
  <c r="CN192" i="2"/>
  <c r="CP192" i="2" s="1"/>
  <c r="CK192" i="2"/>
  <c r="CM192" i="2" s="1"/>
  <c r="CH192" i="2"/>
  <c r="CJ192" i="2" s="1"/>
  <c r="CE192" i="2"/>
  <c r="CG192" i="2" s="1"/>
  <c r="CB192" i="2"/>
  <c r="CD192" i="2" s="1"/>
  <c r="BY192" i="2"/>
  <c r="CA192" i="2" s="1"/>
  <c r="BP192" i="2"/>
  <c r="BR192" i="2" s="1"/>
  <c r="BM192" i="2"/>
  <c r="BO192" i="2" s="1"/>
  <c r="BJ192" i="2"/>
  <c r="BL192" i="2" s="1"/>
  <c r="BG192" i="2"/>
  <c r="BI192" i="2" s="1"/>
  <c r="BD192" i="2"/>
  <c r="BF192" i="2" s="1"/>
  <c r="BA192" i="2"/>
  <c r="BC192" i="2" s="1"/>
  <c r="AX192" i="2"/>
  <c r="AZ192" i="2" s="1"/>
  <c r="AU192" i="2"/>
  <c r="AW192" i="2" s="1"/>
  <c r="AR192" i="2"/>
  <c r="AT192" i="2" s="1"/>
  <c r="AO192" i="2"/>
  <c r="AQ192" i="2" s="1"/>
  <c r="AL192" i="2"/>
  <c r="AN192" i="2" s="1"/>
  <c r="AI192" i="2"/>
  <c r="AK192" i="2" s="1"/>
  <c r="AF192" i="2"/>
  <c r="AH192" i="2" s="1"/>
  <c r="AC192" i="2"/>
  <c r="AE192" i="2" s="1"/>
  <c r="Z192" i="2"/>
  <c r="AB192" i="2" s="1"/>
  <c r="W192" i="2"/>
  <c r="Y192" i="2" s="1"/>
  <c r="T192" i="2"/>
  <c r="V192" i="2" s="1"/>
  <c r="K192" i="2"/>
  <c r="M192" i="2" s="1"/>
  <c r="H192" i="2"/>
  <c r="J192" i="2" s="1"/>
  <c r="CT191" i="2"/>
  <c r="CQ191" i="2"/>
  <c r="CS191" i="2" s="1"/>
  <c r="CN191" i="2"/>
  <c r="CP191" i="2" s="1"/>
  <c r="CK191" i="2"/>
  <c r="CM191" i="2" s="1"/>
  <c r="CH191" i="2"/>
  <c r="CJ191" i="2" s="1"/>
  <c r="CE191" i="2"/>
  <c r="CG191" i="2" s="1"/>
  <c r="CB191" i="2"/>
  <c r="CD191" i="2" s="1"/>
  <c r="BY191" i="2"/>
  <c r="CA191" i="2" s="1"/>
  <c r="BP191" i="2"/>
  <c r="BR191" i="2" s="1"/>
  <c r="BM191" i="2"/>
  <c r="BO191" i="2" s="1"/>
  <c r="BJ191" i="2"/>
  <c r="BL191" i="2" s="1"/>
  <c r="BG191" i="2"/>
  <c r="BI191" i="2" s="1"/>
  <c r="BD191" i="2"/>
  <c r="BF191" i="2" s="1"/>
  <c r="BA191" i="2"/>
  <c r="BC191" i="2" s="1"/>
  <c r="AX191" i="2"/>
  <c r="AZ191" i="2" s="1"/>
  <c r="AU191" i="2"/>
  <c r="AW191" i="2" s="1"/>
  <c r="AR191" i="2"/>
  <c r="AT191" i="2" s="1"/>
  <c r="AO191" i="2"/>
  <c r="AQ191" i="2" s="1"/>
  <c r="AL191" i="2"/>
  <c r="AN191" i="2" s="1"/>
  <c r="AI191" i="2"/>
  <c r="AK191" i="2" s="1"/>
  <c r="AF191" i="2"/>
  <c r="AH191" i="2" s="1"/>
  <c r="AC191" i="2"/>
  <c r="AE191" i="2" s="1"/>
  <c r="Z191" i="2"/>
  <c r="AB191" i="2" s="1"/>
  <c r="W191" i="2"/>
  <c r="Y191" i="2" s="1"/>
  <c r="T191" i="2"/>
  <c r="V191" i="2" s="1"/>
  <c r="K191" i="2"/>
  <c r="M191" i="2" s="1"/>
  <c r="H191" i="2"/>
  <c r="J191" i="2" s="1"/>
  <c r="CT190" i="2"/>
  <c r="CQ190" i="2"/>
  <c r="CS190" i="2" s="1"/>
  <c r="CN190" i="2"/>
  <c r="CP190" i="2" s="1"/>
  <c r="CK190" i="2"/>
  <c r="CM190" i="2" s="1"/>
  <c r="CH190" i="2"/>
  <c r="CJ190" i="2" s="1"/>
  <c r="CE190" i="2"/>
  <c r="CG190" i="2" s="1"/>
  <c r="CB190" i="2"/>
  <c r="CD190" i="2" s="1"/>
  <c r="BY190" i="2"/>
  <c r="CA190" i="2" s="1"/>
  <c r="BP190" i="2"/>
  <c r="BR190" i="2" s="1"/>
  <c r="BM190" i="2"/>
  <c r="BO190" i="2" s="1"/>
  <c r="BJ190" i="2"/>
  <c r="BL190" i="2" s="1"/>
  <c r="BG190" i="2"/>
  <c r="BI190" i="2" s="1"/>
  <c r="BD190" i="2"/>
  <c r="BF190" i="2" s="1"/>
  <c r="BA190" i="2"/>
  <c r="BC190" i="2" s="1"/>
  <c r="AX190" i="2"/>
  <c r="AZ190" i="2" s="1"/>
  <c r="AU190" i="2"/>
  <c r="AW190" i="2" s="1"/>
  <c r="AR190" i="2"/>
  <c r="AT190" i="2" s="1"/>
  <c r="AO190" i="2"/>
  <c r="AQ190" i="2" s="1"/>
  <c r="AL190" i="2"/>
  <c r="AN190" i="2" s="1"/>
  <c r="AI190" i="2"/>
  <c r="AK190" i="2" s="1"/>
  <c r="AF190" i="2"/>
  <c r="AH190" i="2" s="1"/>
  <c r="AC190" i="2"/>
  <c r="AE190" i="2" s="1"/>
  <c r="Z190" i="2"/>
  <c r="AB190" i="2" s="1"/>
  <c r="W190" i="2"/>
  <c r="Y190" i="2" s="1"/>
  <c r="T190" i="2"/>
  <c r="V190" i="2" s="1"/>
  <c r="K190" i="2"/>
  <c r="M190" i="2" s="1"/>
  <c r="H190" i="2"/>
  <c r="J190" i="2" s="1"/>
  <c r="CT6" i="2"/>
  <c r="CT7" i="2"/>
  <c r="CT8" i="2"/>
  <c r="CT9" i="2"/>
  <c r="CT10" i="2"/>
  <c r="CT11" i="2"/>
  <c r="CT12" i="2"/>
  <c r="CT13" i="2"/>
  <c r="CT14" i="2"/>
  <c r="CT15" i="2"/>
  <c r="CT16" i="2"/>
  <c r="CT17" i="2"/>
  <c r="CT18" i="2"/>
  <c r="CT19" i="2"/>
  <c r="CT20" i="2"/>
  <c r="CT21" i="2"/>
  <c r="CT22" i="2"/>
  <c r="CT23" i="2"/>
  <c r="CT24" i="2"/>
  <c r="CT25" i="2"/>
  <c r="CT26" i="2"/>
  <c r="CT27" i="2"/>
  <c r="CT28" i="2"/>
  <c r="CT29" i="2"/>
  <c r="CT30" i="2"/>
  <c r="CT31" i="2"/>
  <c r="CT32" i="2"/>
  <c r="CT33" i="2"/>
  <c r="CT34" i="2"/>
  <c r="CT35" i="2"/>
  <c r="CT36" i="2"/>
  <c r="CT37" i="2"/>
  <c r="CT38" i="2"/>
  <c r="CT39" i="2"/>
  <c r="CT40" i="2"/>
  <c r="CT41" i="2"/>
  <c r="CT42" i="2"/>
  <c r="CT43" i="2"/>
  <c r="CT44" i="2"/>
  <c r="CT45" i="2"/>
  <c r="CT46" i="2"/>
  <c r="CT47" i="2"/>
  <c r="CT48" i="2"/>
  <c r="CT49" i="2"/>
  <c r="CT50" i="2"/>
  <c r="CT51" i="2"/>
  <c r="CT52" i="2"/>
  <c r="CT53" i="2"/>
  <c r="CT54" i="2"/>
  <c r="CT55" i="2"/>
  <c r="CT56" i="2"/>
  <c r="CT57" i="2"/>
  <c r="CT58" i="2"/>
  <c r="CT59" i="2"/>
  <c r="CT60" i="2"/>
  <c r="CT61" i="2"/>
  <c r="CT62" i="2"/>
  <c r="CT63" i="2"/>
  <c r="CT64" i="2"/>
  <c r="CT65" i="2"/>
  <c r="CT66" i="2"/>
  <c r="CT67" i="2"/>
  <c r="CT68" i="2"/>
  <c r="CT69" i="2"/>
  <c r="CT70" i="2"/>
  <c r="CT71" i="2"/>
  <c r="CT72" i="2"/>
  <c r="CT73" i="2"/>
  <c r="CT74" i="2"/>
  <c r="CT75" i="2"/>
  <c r="CT76" i="2"/>
  <c r="CT77" i="2"/>
  <c r="CT78" i="2"/>
  <c r="CT79" i="2"/>
  <c r="CT80" i="2"/>
  <c r="CT81" i="2"/>
  <c r="CT82" i="2"/>
  <c r="CT83" i="2"/>
  <c r="CT84" i="2"/>
  <c r="CT85" i="2"/>
  <c r="CT86" i="2"/>
  <c r="CT87" i="2"/>
  <c r="CT88" i="2"/>
  <c r="CT89" i="2"/>
  <c r="CT90" i="2"/>
  <c r="CT91" i="2"/>
  <c r="CT92" i="2"/>
  <c r="CT93" i="2"/>
  <c r="CT94" i="2"/>
  <c r="CT95" i="2"/>
  <c r="CT96" i="2"/>
  <c r="CT97" i="2"/>
  <c r="CT98" i="2"/>
  <c r="CT99" i="2"/>
  <c r="CT100" i="2"/>
  <c r="CT101" i="2"/>
  <c r="CT102" i="2"/>
  <c r="CT103" i="2"/>
  <c r="CT104" i="2"/>
  <c r="CT105" i="2"/>
  <c r="CT106" i="2"/>
  <c r="CT107" i="2"/>
  <c r="CT108" i="2"/>
  <c r="CT109" i="2"/>
  <c r="CT110" i="2"/>
  <c r="CT111" i="2"/>
  <c r="CT112" i="2"/>
  <c r="CT113" i="2"/>
  <c r="CT114" i="2"/>
  <c r="CT115" i="2"/>
  <c r="CT116" i="2"/>
  <c r="CT117" i="2"/>
  <c r="CT118" i="2"/>
  <c r="CT119" i="2"/>
  <c r="CT120" i="2"/>
  <c r="CT121" i="2"/>
  <c r="CT122" i="2"/>
  <c r="CT123" i="2"/>
  <c r="CT124" i="2"/>
  <c r="CT125" i="2"/>
  <c r="CT126" i="2"/>
  <c r="CT127" i="2"/>
  <c r="CT128" i="2"/>
  <c r="CT129" i="2"/>
  <c r="CT130" i="2"/>
  <c r="CT131" i="2"/>
  <c r="CT132" i="2"/>
  <c r="CT133" i="2"/>
  <c r="CT134" i="2"/>
  <c r="CT135" i="2"/>
  <c r="CT136" i="2"/>
  <c r="CT137" i="2"/>
  <c r="CT138" i="2"/>
  <c r="CT139" i="2"/>
  <c r="CT140" i="2"/>
  <c r="CT141" i="2"/>
  <c r="CT142" i="2"/>
  <c r="CT143" i="2"/>
  <c r="CT144" i="2"/>
  <c r="CT145" i="2"/>
  <c r="CT146" i="2"/>
  <c r="CT147" i="2"/>
  <c r="CT148" i="2"/>
  <c r="CT149" i="2"/>
  <c r="CT150" i="2"/>
  <c r="CT151" i="2"/>
  <c r="CT152" i="2"/>
  <c r="CT153" i="2"/>
  <c r="CT154" i="2"/>
  <c r="CT155" i="2"/>
  <c r="CT156" i="2"/>
  <c r="CT157" i="2"/>
  <c r="CT158" i="2"/>
  <c r="CT159" i="2"/>
  <c r="CT160" i="2"/>
  <c r="CT161" i="2"/>
  <c r="CT162" i="2"/>
  <c r="CT163" i="2"/>
  <c r="CT164" i="2"/>
  <c r="CT165" i="2"/>
  <c r="CT166" i="2"/>
  <c r="CT167" i="2"/>
  <c r="CT168" i="2"/>
  <c r="CT169" i="2"/>
  <c r="CT170" i="2"/>
  <c r="CT171" i="2"/>
  <c r="CT172" i="2"/>
  <c r="CT173" i="2"/>
  <c r="CT174" i="2"/>
  <c r="CT175" i="2"/>
  <c r="CT176" i="2"/>
  <c r="CT177" i="2"/>
  <c r="CT178" i="2"/>
  <c r="CT179" i="2"/>
  <c r="CT180" i="2"/>
  <c r="CT181" i="2"/>
  <c r="CT182" i="2"/>
  <c r="CT183" i="2"/>
  <c r="CT184" i="2"/>
  <c r="CT185" i="2"/>
  <c r="CT186" i="2"/>
  <c r="CT187" i="2"/>
  <c r="CH6" i="2"/>
  <c r="CH7" i="2"/>
  <c r="CH8" i="2"/>
  <c r="CH9" i="2"/>
  <c r="CH10" i="2"/>
  <c r="CH11" i="2"/>
  <c r="CH12" i="2"/>
  <c r="CH13" i="2"/>
  <c r="CH14" i="2"/>
  <c r="CH15" i="2"/>
  <c r="CH16" i="2"/>
  <c r="CH17" i="2"/>
  <c r="CH18" i="2"/>
  <c r="CH19" i="2"/>
  <c r="CH20" i="2"/>
  <c r="CH21" i="2"/>
  <c r="CH22" i="2"/>
  <c r="CH23" i="2"/>
  <c r="CH24" i="2"/>
  <c r="CH25" i="2"/>
  <c r="CH26" i="2"/>
  <c r="CH27" i="2"/>
  <c r="CH28" i="2"/>
  <c r="CH29" i="2"/>
  <c r="CH30" i="2"/>
  <c r="CH31" i="2"/>
  <c r="CH32" i="2"/>
  <c r="CH33" i="2"/>
  <c r="CH34" i="2"/>
  <c r="CH35" i="2"/>
  <c r="CH36" i="2"/>
  <c r="CH37" i="2"/>
  <c r="CH38" i="2"/>
  <c r="CH39" i="2"/>
  <c r="CH40" i="2"/>
  <c r="CH41" i="2"/>
  <c r="CH42" i="2"/>
  <c r="CH43" i="2"/>
  <c r="CH44" i="2"/>
  <c r="CH45" i="2"/>
  <c r="CH46" i="2"/>
  <c r="CH47" i="2"/>
  <c r="CH48" i="2"/>
  <c r="CH49" i="2"/>
  <c r="CH50" i="2"/>
  <c r="CH51" i="2"/>
  <c r="CH52" i="2"/>
  <c r="CH53" i="2"/>
  <c r="CH54" i="2"/>
  <c r="CH55" i="2"/>
  <c r="CH56" i="2"/>
  <c r="CH57" i="2"/>
  <c r="CH58" i="2"/>
  <c r="CH59" i="2"/>
  <c r="CH60" i="2"/>
  <c r="CH61" i="2"/>
  <c r="CH62" i="2"/>
  <c r="CH63" i="2"/>
  <c r="CH64" i="2"/>
  <c r="CH65" i="2"/>
  <c r="CH66" i="2"/>
  <c r="CH67" i="2"/>
  <c r="CH68" i="2"/>
  <c r="CH69" i="2"/>
  <c r="CH70" i="2"/>
  <c r="CH71" i="2"/>
  <c r="CH72" i="2"/>
  <c r="CH73" i="2"/>
  <c r="CH74" i="2"/>
  <c r="CH75" i="2"/>
  <c r="CH76" i="2"/>
  <c r="CH77" i="2"/>
  <c r="CH78" i="2"/>
  <c r="CH79" i="2"/>
  <c r="CH80" i="2"/>
  <c r="CH81" i="2"/>
  <c r="CH82" i="2"/>
  <c r="CH83" i="2"/>
  <c r="CH84" i="2"/>
  <c r="CH85" i="2"/>
  <c r="CH86" i="2"/>
  <c r="CH87" i="2"/>
  <c r="CH88" i="2"/>
  <c r="CH89" i="2"/>
  <c r="CH90" i="2"/>
  <c r="CH91" i="2"/>
  <c r="CH92" i="2"/>
  <c r="CH93" i="2"/>
  <c r="CH94" i="2"/>
  <c r="CH95" i="2"/>
  <c r="CH96" i="2"/>
  <c r="CH97" i="2"/>
  <c r="CH98" i="2"/>
  <c r="CH99" i="2"/>
  <c r="CH100" i="2"/>
  <c r="CH101" i="2"/>
  <c r="CH102" i="2"/>
  <c r="CH103" i="2"/>
  <c r="CH104" i="2"/>
  <c r="CH105" i="2"/>
  <c r="CH106" i="2"/>
  <c r="CH107" i="2"/>
  <c r="CH108" i="2"/>
  <c r="CH109" i="2"/>
  <c r="CH110" i="2"/>
  <c r="CH111" i="2"/>
  <c r="CH112" i="2"/>
  <c r="CH113" i="2"/>
  <c r="CH114" i="2"/>
  <c r="CH115" i="2"/>
  <c r="CH116" i="2"/>
  <c r="CH117" i="2"/>
  <c r="CH118" i="2"/>
  <c r="CH119" i="2"/>
  <c r="CH120" i="2"/>
  <c r="CH121" i="2"/>
  <c r="CH122" i="2"/>
  <c r="CH123" i="2"/>
  <c r="CH124" i="2"/>
  <c r="CH125" i="2"/>
  <c r="CH126" i="2"/>
  <c r="CH127" i="2"/>
  <c r="CH128" i="2"/>
  <c r="CH129" i="2"/>
  <c r="CH130" i="2"/>
  <c r="CH131" i="2"/>
  <c r="CH132" i="2"/>
  <c r="CH133" i="2"/>
  <c r="CH134" i="2"/>
  <c r="CH135" i="2"/>
  <c r="CH136" i="2"/>
  <c r="CH137" i="2"/>
  <c r="CH138" i="2"/>
  <c r="CH139" i="2"/>
  <c r="CH140" i="2"/>
  <c r="CH141" i="2"/>
  <c r="CH142" i="2"/>
  <c r="CH143" i="2"/>
  <c r="CH144" i="2"/>
  <c r="CH145" i="2"/>
  <c r="CH146" i="2"/>
  <c r="CH147" i="2"/>
  <c r="CH148" i="2"/>
  <c r="CH149" i="2"/>
  <c r="CH150" i="2"/>
  <c r="CH151" i="2"/>
  <c r="CH152" i="2"/>
  <c r="CH153" i="2"/>
  <c r="CH154" i="2"/>
  <c r="CH155" i="2"/>
  <c r="CH156" i="2"/>
  <c r="CH157" i="2"/>
  <c r="CH158" i="2"/>
  <c r="CH159" i="2"/>
  <c r="CH160" i="2"/>
  <c r="CH161" i="2"/>
  <c r="CH162" i="2"/>
  <c r="CH163" i="2"/>
  <c r="CH164" i="2"/>
  <c r="CH165" i="2"/>
  <c r="CH166" i="2"/>
  <c r="CH167" i="2"/>
  <c r="CH168" i="2"/>
  <c r="CH169" i="2"/>
  <c r="CH170" i="2"/>
  <c r="CH171" i="2"/>
  <c r="CH172" i="2"/>
  <c r="CH173" i="2"/>
  <c r="CH174" i="2"/>
  <c r="CH175" i="2"/>
  <c r="CH176" i="2"/>
  <c r="CH177" i="2"/>
  <c r="CH178" i="2"/>
  <c r="CH179" i="2"/>
  <c r="CH180" i="2"/>
  <c r="CH181" i="2"/>
  <c r="CH182" i="2"/>
  <c r="CJ182" i="2" s="1"/>
  <c r="CH183" i="2"/>
  <c r="CJ183" i="2" s="1"/>
  <c r="CH184" i="2"/>
  <c r="CH185" i="2"/>
  <c r="CJ185" i="2" s="1"/>
  <c r="CH186" i="2"/>
  <c r="CJ186" i="2" s="1"/>
  <c r="CH187" i="2"/>
  <c r="CJ187" i="2" s="1"/>
  <c r="CH5" i="2"/>
  <c r="CK5" i="2"/>
  <c r="CQ187" i="2"/>
  <c r="CS187" i="2" s="1"/>
  <c r="CN187" i="2"/>
  <c r="CP187" i="2" s="1"/>
  <c r="CK187" i="2"/>
  <c r="CM187" i="2" s="1"/>
  <c r="CE187" i="2"/>
  <c r="CG187" i="2" s="1"/>
  <c r="CB187" i="2"/>
  <c r="CD187" i="2" s="1"/>
  <c r="BY187" i="2"/>
  <c r="CA187" i="2" s="1"/>
  <c r="BP187" i="2"/>
  <c r="BR187" i="2" s="1"/>
  <c r="BM187" i="2"/>
  <c r="BO187" i="2" s="1"/>
  <c r="BJ187" i="2"/>
  <c r="BL187" i="2" s="1"/>
  <c r="BG187" i="2"/>
  <c r="BI187" i="2" s="1"/>
  <c r="BD187" i="2"/>
  <c r="BF187" i="2" s="1"/>
  <c r="BA187" i="2"/>
  <c r="BC187" i="2" s="1"/>
  <c r="AX187" i="2"/>
  <c r="AZ187" i="2" s="1"/>
  <c r="AU187" i="2"/>
  <c r="AW187" i="2" s="1"/>
  <c r="AR187" i="2"/>
  <c r="AT187" i="2" s="1"/>
  <c r="AO187" i="2"/>
  <c r="AQ187" i="2" s="1"/>
  <c r="AL187" i="2"/>
  <c r="AN187" i="2" s="1"/>
  <c r="AI187" i="2"/>
  <c r="AK187" i="2" s="1"/>
  <c r="AF187" i="2"/>
  <c r="AH187" i="2" s="1"/>
  <c r="AC187" i="2"/>
  <c r="AE187" i="2" s="1"/>
  <c r="Z187" i="2"/>
  <c r="AB187" i="2" s="1"/>
  <c r="W187" i="2"/>
  <c r="Y187" i="2" s="1"/>
  <c r="T187" i="2"/>
  <c r="V187" i="2" s="1"/>
  <c r="K187" i="2"/>
  <c r="M187" i="2" s="1"/>
  <c r="H187" i="2"/>
  <c r="D178" i="2"/>
  <c r="CQ186" i="2"/>
  <c r="CS186" i="2" s="1"/>
  <c r="CN186" i="2"/>
  <c r="CP186" i="2" s="1"/>
  <c r="CK186" i="2"/>
  <c r="CM186" i="2" s="1"/>
  <c r="CE186" i="2"/>
  <c r="CG186" i="2" s="1"/>
  <c r="CB186" i="2"/>
  <c r="CD186" i="2" s="1"/>
  <c r="BY186" i="2"/>
  <c r="CA186" i="2" s="1"/>
  <c r="BP186" i="2"/>
  <c r="BR186" i="2" s="1"/>
  <c r="BM186" i="2"/>
  <c r="BO186" i="2" s="1"/>
  <c r="BJ186" i="2"/>
  <c r="BL186" i="2" s="1"/>
  <c r="BG186" i="2"/>
  <c r="BI186" i="2" s="1"/>
  <c r="BD186" i="2"/>
  <c r="BF186" i="2" s="1"/>
  <c r="BA186" i="2"/>
  <c r="BC186" i="2" s="1"/>
  <c r="AX186" i="2"/>
  <c r="AZ186" i="2" s="1"/>
  <c r="AU186" i="2"/>
  <c r="AW186" i="2" s="1"/>
  <c r="AR186" i="2"/>
  <c r="AT186" i="2" s="1"/>
  <c r="AO186" i="2"/>
  <c r="AQ186" i="2" s="1"/>
  <c r="AL186" i="2"/>
  <c r="AN186" i="2" s="1"/>
  <c r="AI186" i="2"/>
  <c r="AK186" i="2" s="1"/>
  <c r="AF186" i="2"/>
  <c r="AH186" i="2" s="1"/>
  <c r="AC186" i="2"/>
  <c r="AE186" i="2" s="1"/>
  <c r="Z186" i="2"/>
  <c r="AB186" i="2" s="1"/>
  <c r="W186" i="2"/>
  <c r="Y186" i="2" s="1"/>
  <c r="T186" i="2"/>
  <c r="V186" i="2" s="1"/>
  <c r="K186" i="2"/>
  <c r="M186" i="2" s="1"/>
  <c r="H186" i="2"/>
  <c r="CQ185" i="2"/>
  <c r="CS185" i="2" s="1"/>
  <c r="CN185" i="2"/>
  <c r="CP185" i="2" s="1"/>
  <c r="CK185" i="2"/>
  <c r="CM185" i="2" s="1"/>
  <c r="CE185" i="2"/>
  <c r="CG185" i="2" s="1"/>
  <c r="CB185" i="2"/>
  <c r="CD185" i="2" s="1"/>
  <c r="BY185" i="2"/>
  <c r="CA185" i="2" s="1"/>
  <c r="BP185" i="2"/>
  <c r="BR185" i="2" s="1"/>
  <c r="BM185" i="2"/>
  <c r="BO185" i="2" s="1"/>
  <c r="BJ185" i="2"/>
  <c r="BL185" i="2" s="1"/>
  <c r="BG185" i="2"/>
  <c r="BI185" i="2" s="1"/>
  <c r="BD185" i="2"/>
  <c r="BF185" i="2" s="1"/>
  <c r="BA185" i="2"/>
  <c r="BC185" i="2" s="1"/>
  <c r="AX185" i="2"/>
  <c r="AZ185" i="2" s="1"/>
  <c r="AU185" i="2"/>
  <c r="AW185" i="2" s="1"/>
  <c r="AR185" i="2"/>
  <c r="AT185" i="2" s="1"/>
  <c r="AO185" i="2"/>
  <c r="AQ185" i="2" s="1"/>
  <c r="AL185" i="2"/>
  <c r="AN185" i="2" s="1"/>
  <c r="AI185" i="2"/>
  <c r="AK185" i="2" s="1"/>
  <c r="AF185" i="2"/>
  <c r="AH185" i="2" s="1"/>
  <c r="AC185" i="2"/>
  <c r="AE185" i="2" s="1"/>
  <c r="Z185" i="2"/>
  <c r="AB185" i="2" s="1"/>
  <c r="W185" i="2"/>
  <c r="Y185" i="2" s="1"/>
  <c r="T185" i="2"/>
  <c r="V185" i="2" s="1"/>
  <c r="K185" i="2"/>
  <c r="M185" i="2" s="1"/>
  <c r="H185" i="2"/>
  <c r="CQ184" i="2"/>
  <c r="CN184" i="2"/>
  <c r="CK184" i="2"/>
  <c r="CE184" i="2"/>
  <c r="CB184" i="2"/>
  <c r="BY184" i="2"/>
  <c r="BP184" i="2"/>
  <c r="BM184" i="2"/>
  <c r="BJ184" i="2"/>
  <c r="BG184" i="2"/>
  <c r="BD184" i="2"/>
  <c r="BA184" i="2"/>
  <c r="AX184" i="2"/>
  <c r="AU184" i="2"/>
  <c r="AR184" i="2"/>
  <c r="AT184" i="2" s="1"/>
  <c r="AO184" i="2"/>
  <c r="AL184" i="2"/>
  <c r="AI184" i="2"/>
  <c r="AF184" i="2"/>
  <c r="AC184" i="2"/>
  <c r="Z184" i="2"/>
  <c r="W184" i="2"/>
  <c r="T184" i="2"/>
  <c r="K184" i="2"/>
  <c r="H184" i="2"/>
  <c r="CQ183" i="2"/>
  <c r="CS183" i="2" s="1"/>
  <c r="CN183" i="2"/>
  <c r="CP183" i="2" s="1"/>
  <c r="CK183" i="2"/>
  <c r="CM183" i="2" s="1"/>
  <c r="CE183" i="2"/>
  <c r="CG183" i="2" s="1"/>
  <c r="CB183" i="2"/>
  <c r="CD183" i="2" s="1"/>
  <c r="BY183" i="2"/>
  <c r="CA183" i="2" s="1"/>
  <c r="BP183" i="2"/>
  <c r="BR183" i="2" s="1"/>
  <c r="BM183" i="2"/>
  <c r="BO183" i="2" s="1"/>
  <c r="BJ183" i="2"/>
  <c r="BL183" i="2" s="1"/>
  <c r="BG183" i="2"/>
  <c r="BI183" i="2" s="1"/>
  <c r="BD183" i="2"/>
  <c r="BF183" i="2" s="1"/>
  <c r="BA183" i="2"/>
  <c r="BC183" i="2" s="1"/>
  <c r="AX183" i="2"/>
  <c r="AZ183" i="2" s="1"/>
  <c r="AU183" i="2"/>
  <c r="AW183" i="2" s="1"/>
  <c r="AR183" i="2"/>
  <c r="AT183" i="2" s="1"/>
  <c r="AO183" i="2"/>
  <c r="AQ183" i="2" s="1"/>
  <c r="AL183" i="2"/>
  <c r="AN183" i="2" s="1"/>
  <c r="AI183" i="2"/>
  <c r="AK183" i="2" s="1"/>
  <c r="AF183" i="2"/>
  <c r="AH183" i="2" s="1"/>
  <c r="AC183" i="2"/>
  <c r="AE183" i="2" s="1"/>
  <c r="Z183" i="2"/>
  <c r="AB183" i="2" s="1"/>
  <c r="W183" i="2"/>
  <c r="Y183" i="2" s="1"/>
  <c r="T183" i="2"/>
  <c r="V183" i="2" s="1"/>
  <c r="K183" i="2"/>
  <c r="M183" i="2" s="1"/>
  <c r="H183" i="2"/>
  <c r="J183" i="2" s="1"/>
  <c r="CQ182" i="2"/>
  <c r="CS182" i="2" s="1"/>
  <c r="CN182" i="2"/>
  <c r="CP182" i="2" s="1"/>
  <c r="CK182" i="2"/>
  <c r="CM182" i="2" s="1"/>
  <c r="CE182" i="2"/>
  <c r="CG182" i="2" s="1"/>
  <c r="CB182" i="2"/>
  <c r="CD182" i="2" s="1"/>
  <c r="BY182" i="2"/>
  <c r="CA182" i="2" s="1"/>
  <c r="BP182" i="2"/>
  <c r="BR182" i="2" s="1"/>
  <c r="BM182" i="2"/>
  <c r="BO182" i="2" s="1"/>
  <c r="BJ182" i="2"/>
  <c r="BL182" i="2" s="1"/>
  <c r="BG182" i="2"/>
  <c r="BI182" i="2" s="1"/>
  <c r="BD182" i="2"/>
  <c r="BF182" i="2" s="1"/>
  <c r="BA182" i="2"/>
  <c r="BC182" i="2" s="1"/>
  <c r="AX182" i="2"/>
  <c r="AZ182" i="2" s="1"/>
  <c r="AU182" i="2"/>
  <c r="AW182" i="2" s="1"/>
  <c r="AR182" i="2"/>
  <c r="AT182" i="2" s="1"/>
  <c r="AO182" i="2"/>
  <c r="AQ182" i="2" s="1"/>
  <c r="AL182" i="2"/>
  <c r="AN182" i="2" s="1"/>
  <c r="AI182" i="2"/>
  <c r="AK182" i="2" s="1"/>
  <c r="AF182" i="2"/>
  <c r="AH182" i="2" s="1"/>
  <c r="AC182" i="2"/>
  <c r="AE182" i="2" s="1"/>
  <c r="Z182" i="2"/>
  <c r="AB182" i="2" s="1"/>
  <c r="W182" i="2"/>
  <c r="Y182" i="2" s="1"/>
  <c r="T182" i="2"/>
  <c r="V182" i="2" s="1"/>
  <c r="K182" i="2"/>
  <c r="M182" i="2" s="1"/>
  <c r="H182" i="2"/>
  <c r="BU184" i="2" l="1"/>
  <c r="CD184" i="2"/>
  <c r="CG184" i="2"/>
  <c r="AQ184" i="2"/>
  <c r="AW184" i="2"/>
  <c r="BI184" i="2"/>
  <c r="AZ184" i="2"/>
  <c r="Y184" i="2"/>
  <c r="AK184" i="2"/>
  <c r="P184" i="2"/>
  <c r="AB184" i="2"/>
  <c r="BL184" i="2"/>
  <c r="AE184" i="2"/>
  <c r="BO184" i="2"/>
  <c r="AH184" i="2"/>
  <c r="BR184" i="2"/>
  <c r="BX184" i="2"/>
  <c r="AN184" i="2"/>
  <c r="CA184" i="2"/>
  <c r="S184" i="2"/>
  <c r="M184" i="2"/>
  <c r="BC184" i="2"/>
  <c r="V184" i="2"/>
  <c r="BF184" i="2"/>
  <c r="J194" i="2"/>
  <c r="J189" i="2"/>
  <c r="J188" i="2"/>
  <c r="S190" i="2"/>
  <c r="J193" i="2"/>
  <c r="J187" i="2"/>
  <c r="J186" i="2"/>
  <c r="J185" i="2"/>
  <c r="CJ184" i="2"/>
  <c r="CM184" i="2"/>
  <c r="CP184" i="2"/>
  <c r="CS184" i="2"/>
  <c r="J184" i="2"/>
  <c r="J182" i="2"/>
  <c r="P181" i="2" l="1"/>
  <c r="H181" i="2"/>
  <c r="J181" i="2" s="1"/>
  <c r="K181" i="2"/>
  <c r="T181" i="2"/>
  <c r="V181" i="2" s="1"/>
  <c r="W181" i="2"/>
  <c r="Y181" i="2" s="1"/>
  <c r="Z181" i="2"/>
  <c r="AB181" i="2" s="1"/>
  <c r="AC181" i="2"/>
  <c r="AE181" i="2" s="1"/>
  <c r="AF181" i="2"/>
  <c r="AH181" i="2" s="1"/>
  <c r="AI181" i="2"/>
  <c r="AK181" i="2" s="1"/>
  <c r="AL181" i="2"/>
  <c r="AN181" i="2" s="1"/>
  <c r="AO181" i="2"/>
  <c r="AQ181" i="2" s="1"/>
  <c r="AR181" i="2"/>
  <c r="AT181" i="2" s="1"/>
  <c r="AU181" i="2"/>
  <c r="AW181" i="2" s="1"/>
  <c r="AX181" i="2"/>
  <c r="AZ181" i="2" s="1"/>
  <c r="BA181" i="2"/>
  <c r="BC181" i="2" s="1"/>
  <c r="BD181" i="2"/>
  <c r="BF181" i="2" s="1"/>
  <c r="BG181" i="2"/>
  <c r="BI181" i="2" s="1"/>
  <c r="BJ181" i="2"/>
  <c r="BL181" i="2" s="1"/>
  <c r="BM181" i="2"/>
  <c r="BO181" i="2" s="1"/>
  <c r="BP181" i="2"/>
  <c r="BR181" i="2" s="1"/>
  <c r="BU181" i="2"/>
  <c r="BX181" i="2"/>
  <c r="BY181" i="2"/>
  <c r="CA181" i="2" s="1"/>
  <c r="CB181" i="2"/>
  <c r="CD181" i="2" s="1"/>
  <c r="CE181" i="2"/>
  <c r="CG181" i="2" s="1"/>
  <c r="CJ181" i="2"/>
  <c r="CK181" i="2"/>
  <c r="CM181" i="2" s="1"/>
  <c r="CN181" i="2"/>
  <c r="CP181" i="2" s="1"/>
  <c r="CQ181" i="2"/>
  <c r="CS181" i="2" s="1"/>
  <c r="CQ180" i="2"/>
  <c r="CN180" i="2"/>
  <c r="CK180" i="2"/>
  <c r="CJ180" i="2"/>
  <c r="CE180" i="2"/>
  <c r="CG180" i="2" s="1"/>
  <c r="CB180" i="2"/>
  <c r="CD180" i="2" s="1"/>
  <c r="BY180" i="2"/>
  <c r="CA180" i="2" s="1"/>
  <c r="BU180" i="2"/>
  <c r="BP180" i="2"/>
  <c r="BR180" i="2" s="1"/>
  <c r="BM180" i="2"/>
  <c r="BO180" i="2" s="1"/>
  <c r="BJ180" i="2"/>
  <c r="BL180" i="2" s="1"/>
  <c r="BG180" i="2"/>
  <c r="BI180" i="2" s="1"/>
  <c r="BD180" i="2"/>
  <c r="BF180" i="2" s="1"/>
  <c r="BA180" i="2"/>
  <c r="BC180" i="2" s="1"/>
  <c r="AX180" i="2"/>
  <c r="AU180" i="2"/>
  <c r="AW180" i="2" s="1"/>
  <c r="AR180" i="2"/>
  <c r="AT180" i="2" s="1"/>
  <c r="AO180" i="2"/>
  <c r="AQ180" i="2" s="1"/>
  <c r="AL180" i="2"/>
  <c r="AN180" i="2" s="1"/>
  <c r="AI180" i="2"/>
  <c r="AK180" i="2" s="1"/>
  <c r="AF180" i="2"/>
  <c r="AH180" i="2" s="1"/>
  <c r="AC180" i="2"/>
  <c r="AE180" i="2" s="1"/>
  <c r="Z180" i="2"/>
  <c r="W180" i="2"/>
  <c r="Y180" i="2" s="1"/>
  <c r="T180" i="2"/>
  <c r="V180" i="2" s="1"/>
  <c r="S180" i="2"/>
  <c r="P180" i="2"/>
  <c r="K180" i="2"/>
  <c r="M180" i="2" s="1"/>
  <c r="H180" i="2"/>
  <c r="H179" i="2"/>
  <c r="K179" i="2"/>
  <c r="M179" i="2" s="1"/>
  <c r="P179" i="2"/>
  <c r="S179" i="2"/>
  <c r="T179" i="2"/>
  <c r="V179" i="2" s="1"/>
  <c r="W179" i="2"/>
  <c r="Y179" i="2" s="1"/>
  <c r="Z179" i="2"/>
  <c r="AB179" i="2" s="1"/>
  <c r="AC179" i="2"/>
  <c r="AE179" i="2" s="1"/>
  <c r="AF179" i="2"/>
  <c r="AH179" i="2" s="1"/>
  <c r="AI179" i="2"/>
  <c r="AK179" i="2" s="1"/>
  <c r="AL179" i="2"/>
  <c r="AN179" i="2" s="1"/>
  <c r="AO179" i="2"/>
  <c r="AQ179" i="2" s="1"/>
  <c r="AR179" i="2"/>
  <c r="AT179" i="2" s="1"/>
  <c r="AU179" i="2"/>
  <c r="AW179" i="2" s="1"/>
  <c r="AX179" i="2"/>
  <c r="AZ179" i="2" s="1"/>
  <c r="BA179" i="2"/>
  <c r="BC179" i="2" s="1"/>
  <c r="BD179" i="2"/>
  <c r="BF179" i="2" s="1"/>
  <c r="BG179" i="2"/>
  <c r="BI179" i="2" s="1"/>
  <c r="BJ179" i="2"/>
  <c r="BL179" i="2" s="1"/>
  <c r="BM179" i="2"/>
  <c r="BO179" i="2" s="1"/>
  <c r="BP179" i="2"/>
  <c r="BR179" i="2" s="1"/>
  <c r="BU179" i="2"/>
  <c r="BX179" i="2"/>
  <c r="BY179" i="2"/>
  <c r="CA179" i="2" s="1"/>
  <c r="CB179" i="2"/>
  <c r="CD179" i="2" s="1"/>
  <c r="CE179" i="2"/>
  <c r="CG179" i="2" s="1"/>
  <c r="CJ179" i="2"/>
  <c r="CK179" i="2"/>
  <c r="CM179" i="2" s="1"/>
  <c r="CN179" i="2"/>
  <c r="CP179" i="2" s="1"/>
  <c r="CQ179" i="2"/>
  <c r="CS179" i="2" s="1"/>
  <c r="CQ178" i="2"/>
  <c r="CS178" i="2" s="1"/>
  <c r="CN178" i="2"/>
  <c r="CP178" i="2" s="1"/>
  <c r="CK178" i="2"/>
  <c r="CM178" i="2" s="1"/>
  <c r="CJ178" i="2"/>
  <c r="CE178" i="2"/>
  <c r="CG178" i="2" s="1"/>
  <c r="CB178" i="2"/>
  <c r="CD178" i="2" s="1"/>
  <c r="BY178" i="2"/>
  <c r="CA178" i="2" s="1"/>
  <c r="BX178" i="2"/>
  <c r="BU178" i="2"/>
  <c r="BP178" i="2"/>
  <c r="BR178" i="2" s="1"/>
  <c r="BM178" i="2"/>
  <c r="BO178" i="2" s="1"/>
  <c r="BJ178" i="2"/>
  <c r="BL178" i="2" s="1"/>
  <c r="BG178" i="2"/>
  <c r="BI178" i="2" s="1"/>
  <c r="BD178" i="2"/>
  <c r="BF178" i="2" s="1"/>
  <c r="BA178" i="2"/>
  <c r="BC178" i="2" s="1"/>
  <c r="AX178" i="2"/>
  <c r="AZ178" i="2" s="1"/>
  <c r="AU178" i="2"/>
  <c r="AW178" i="2" s="1"/>
  <c r="AR178" i="2"/>
  <c r="AT178" i="2" s="1"/>
  <c r="AO178" i="2"/>
  <c r="AQ178" i="2" s="1"/>
  <c r="AL178" i="2"/>
  <c r="AN178" i="2" s="1"/>
  <c r="AI178" i="2"/>
  <c r="AK178" i="2" s="1"/>
  <c r="AF178" i="2"/>
  <c r="AH178" i="2" s="1"/>
  <c r="AC178" i="2"/>
  <c r="AE178" i="2" s="1"/>
  <c r="Z178" i="2"/>
  <c r="AB178" i="2" s="1"/>
  <c r="W178" i="2"/>
  <c r="Y178" i="2" s="1"/>
  <c r="T178" i="2"/>
  <c r="V178" i="2" s="1"/>
  <c r="S178" i="2"/>
  <c r="P178" i="2"/>
  <c r="K178" i="2"/>
  <c r="M178" i="2" s="1"/>
  <c r="H178" i="2"/>
  <c r="CQ177" i="2"/>
  <c r="CS177" i="2" s="1"/>
  <c r="CN177" i="2"/>
  <c r="CP177" i="2" s="1"/>
  <c r="CK177" i="2"/>
  <c r="CM177" i="2" s="1"/>
  <c r="CJ177" i="2"/>
  <c r="CE177" i="2"/>
  <c r="CG177" i="2" s="1"/>
  <c r="CB177" i="2"/>
  <c r="CD177" i="2" s="1"/>
  <c r="BY177" i="2"/>
  <c r="CA177" i="2" s="1"/>
  <c r="BX177" i="2"/>
  <c r="BU177" i="2"/>
  <c r="BP177" i="2"/>
  <c r="BR177" i="2" s="1"/>
  <c r="BM177" i="2"/>
  <c r="BO177" i="2" s="1"/>
  <c r="BJ177" i="2"/>
  <c r="BL177" i="2" s="1"/>
  <c r="BG177" i="2"/>
  <c r="BI177" i="2" s="1"/>
  <c r="BD177" i="2"/>
  <c r="BF177" i="2" s="1"/>
  <c r="BA177" i="2"/>
  <c r="BC177" i="2" s="1"/>
  <c r="AX177" i="2"/>
  <c r="AZ177" i="2" s="1"/>
  <c r="AU177" i="2"/>
  <c r="AW177" i="2" s="1"/>
  <c r="AR177" i="2"/>
  <c r="AT177" i="2" s="1"/>
  <c r="AO177" i="2"/>
  <c r="AQ177" i="2" s="1"/>
  <c r="AL177" i="2"/>
  <c r="AN177" i="2" s="1"/>
  <c r="AI177" i="2"/>
  <c r="AK177" i="2" s="1"/>
  <c r="AF177" i="2"/>
  <c r="AH177" i="2" s="1"/>
  <c r="AC177" i="2"/>
  <c r="AE177" i="2" s="1"/>
  <c r="Z177" i="2"/>
  <c r="AB177" i="2" s="1"/>
  <c r="W177" i="2"/>
  <c r="Y177" i="2" s="1"/>
  <c r="T177" i="2"/>
  <c r="V177" i="2" s="1"/>
  <c r="S177" i="2"/>
  <c r="P177" i="2"/>
  <c r="K177" i="2"/>
  <c r="M177" i="2" s="1"/>
  <c r="H177" i="2"/>
  <c r="J177" i="2" s="1"/>
  <c r="CQ176" i="2"/>
  <c r="CS176" i="2" s="1"/>
  <c r="CN176" i="2"/>
  <c r="CP176" i="2" s="1"/>
  <c r="CK176" i="2"/>
  <c r="CM176" i="2" s="1"/>
  <c r="CJ176" i="2"/>
  <c r="CE176" i="2"/>
  <c r="CG176" i="2" s="1"/>
  <c r="CB176" i="2"/>
  <c r="CD176" i="2" s="1"/>
  <c r="BY176" i="2"/>
  <c r="CA176" i="2" s="1"/>
  <c r="BX176" i="2"/>
  <c r="BU176" i="2"/>
  <c r="BP176" i="2"/>
  <c r="BR176" i="2" s="1"/>
  <c r="BM176" i="2"/>
  <c r="BO176" i="2" s="1"/>
  <c r="BJ176" i="2"/>
  <c r="BL176" i="2" s="1"/>
  <c r="BG176" i="2"/>
  <c r="BI176" i="2" s="1"/>
  <c r="BD176" i="2"/>
  <c r="BF176" i="2" s="1"/>
  <c r="BA176" i="2"/>
  <c r="BC176" i="2" s="1"/>
  <c r="AX176" i="2"/>
  <c r="AZ176" i="2" s="1"/>
  <c r="AU176" i="2"/>
  <c r="AW176" i="2" s="1"/>
  <c r="AR176" i="2"/>
  <c r="AT176" i="2" s="1"/>
  <c r="AO176" i="2"/>
  <c r="AQ176" i="2" s="1"/>
  <c r="AL176" i="2"/>
  <c r="AN176" i="2" s="1"/>
  <c r="AI176" i="2"/>
  <c r="AK176" i="2" s="1"/>
  <c r="AF176" i="2"/>
  <c r="AH176" i="2" s="1"/>
  <c r="AC176" i="2"/>
  <c r="AE176" i="2" s="1"/>
  <c r="Z176" i="2"/>
  <c r="AB176" i="2" s="1"/>
  <c r="W176" i="2"/>
  <c r="Y176" i="2" s="1"/>
  <c r="T176" i="2"/>
  <c r="V176" i="2" s="1"/>
  <c r="S176" i="2"/>
  <c r="P176" i="2"/>
  <c r="K176" i="2"/>
  <c r="M176" i="2" s="1"/>
  <c r="H176" i="2"/>
  <c r="J176" i="2" s="1"/>
  <c r="CQ175" i="2"/>
  <c r="CS175" i="2" s="1"/>
  <c r="CN175" i="2"/>
  <c r="CP175" i="2" s="1"/>
  <c r="CK175" i="2"/>
  <c r="CM175" i="2" s="1"/>
  <c r="CJ175" i="2"/>
  <c r="CE175" i="2"/>
  <c r="CG175" i="2" s="1"/>
  <c r="CB175" i="2"/>
  <c r="CD175" i="2" s="1"/>
  <c r="BY175" i="2"/>
  <c r="CA175" i="2" s="1"/>
  <c r="BX175" i="2"/>
  <c r="BU175" i="2"/>
  <c r="BP175" i="2"/>
  <c r="BR175" i="2" s="1"/>
  <c r="BM175" i="2"/>
  <c r="BO175" i="2" s="1"/>
  <c r="BJ175" i="2"/>
  <c r="BL175" i="2" s="1"/>
  <c r="BG175" i="2"/>
  <c r="BI175" i="2" s="1"/>
  <c r="BD175" i="2"/>
  <c r="BF175" i="2" s="1"/>
  <c r="BA175" i="2"/>
  <c r="BC175" i="2" s="1"/>
  <c r="AX175" i="2"/>
  <c r="AZ175" i="2" s="1"/>
  <c r="AU175" i="2"/>
  <c r="AW175" i="2" s="1"/>
  <c r="AR175" i="2"/>
  <c r="AT175" i="2" s="1"/>
  <c r="AO175" i="2"/>
  <c r="AQ175" i="2" s="1"/>
  <c r="AL175" i="2"/>
  <c r="AN175" i="2" s="1"/>
  <c r="AI175" i="2"/>
  <c r="AK175" i="2" s="1"/>
  <c r="AF175" i="2"/>
  <c r="AH175" i="2" s="1"/>
  <c r="AC175" i="2"/>
  <c r="AE175" i="2" s="1"/>
  <c r="Z175" i="2"/>
  <c r="AB175" i="2" s="1"/>
  <c r="W175" i="2"/>
  <c r="Y175" i="2" s="1"/>
  <c r="T175" i="2"/>
  <c r="V175" i="2" s="1"/>
  <c r="S175" i="2"/>
  <c r="P175" i="2"/>
  <c r="K175" i="2"/>
  <c r="M175" i="2" s="1"/>
  <c r="H175" i="2"/>
  <c r="J175" i="2" s="1"/>
  <c r="CQ174" i="2"/>
  <c r="CS174" i="2" s="1"/>
  <c r="CN174" i="2"/>
  <c r="CP174" i="2" s="1"/>
  <c r="CK174" i="2"/>
  <c r="CM174" i="2" s="1"/>
  <c r="CJ174" i="2"/>
  <c r="CE174" i="2"/>
  <c r="CG174" i="2" s="1"/>
  <c r="CB174" i="2"/>
  <c r="CD174" i="2" s="1"/>
  <c r="BY174" i="2"/>
  <c r="CA174" i="2" s="1"/>
  <c r="BX174" i="2"/>
  <c r="BU174" i="2"/>
  <c r="BP174" i="2"/>
  <c r="BR174" i="2" s="1"/>
  <c r="BM174" i="2"/>
  <c r="BO174" i="2" s="1"/>
  <c r="BJ174" i="2"/>
  <c r="BL174" i="2" s="1"/>
  <c r="BG174" i="2"/>
  <c r="BI174" i="2" s="1"/>
  <c r="BD174" i="2"/>
  <c r="BF174" i="2" s="1"/>
  <c r="BA174" i="2"/>
  <c r="BC174" i="2" s="1"/>
  <c r="AX174" i="2"/>
  <c r="AZ174" i="2" s="1"/>
  <c r="AU174" i="2"/>
  <c r="AW174" i="2" s="1"/>
  <c r="AR174" i="2"/>
  <c r="AT174" i="2" s="1"/>
  <c r="AO174" i="2"/>
  <c r="AQ174" i="2" s="1"/>
  <c r="AL174" i="2"/>
  <c r="AN174" i="2" s="1"/>
  <c r="AI174" i="2"/>
  <c r="AK174" i="2" s="1"/>
  <c r="AF174" i="2"/>
  <c r="AH174" i="2" s="1"/>
  <c r="AC174" i="2"/>
  <c r="AE174" i="2" s="1"/>
  <c r="Z174" i="2"/>
  <c r="AB174" i="2" s="1"/>
  <c r="W174" i="2"/>
  <c r="Y174" i="2" s="1"/>
  <c r="T174" i="2"/>
  <c r="V174" i="2" s="1"/>
  <c r="S174" i="2"/>
  <c r="P174" i="2"/>
  <c r="K174" i="2"/>
  <c r="M174" i="2" s="1"/>
  <c r="H174" i="2"/>
  <c r="J174" i="2" s="1"/>
  <c r="CQ173" i="2"/>
  <c r="CS173" i="2" s="1"/>
  <c r="CN173" i="2"/>
  <c r="CP173" i="2" s="1"/>
  <c r="CK173" i="2"/>
  <c r="CM173" i="2" s="1"/>
  <c r="CJ173" i="2"/>
  <c r="CE173" i="2"/>
  <c r="CG173" i="2" s="1"/>
  <c r="CB173" i="2"/>
  <c r="CD173" i="2" s="1"/>
  <c r="BY173" i="2"/>
  <c r="CA173" i="2" s="1"/>
  <c r="BX173" i="2"/>
  <c r="BU173" i="2"/>
  <c r="BP173" i="2"/>
  <c r="BR173" i="2" s="1"/>
  <c r="BM173" i="2"/>
  <c r="BO173" i="2" s="1"/>
  <c r="BJ173" i="2"/>
  <c r="BL173" i="2" s="1"/>
  <c r="BG173" i="2"/>
  <c r="BI173" i="2" s="1"/>
  <c r="BD173" i="2"/>
  <c r="BF173" i="2" s="1"/>
  <c r="BA173" i="2"/>
  <c r="BC173" i="2" s="1"/>
  <c r="AX173" i="2"/>
  <c r="AZ173" i="2" s="1"/>
  <c r="AU173" i="2"/>
  <c r="AW173" i="2" s="1"/>
  <c r="AR173" i="2"/>
  <c r="AT173" i="2" s="1"/>
  <c r="AO173" i="2"/>
  <c r="AQ173" i="2" s="1"/>
  <c r="AL173" i="2"/>
  <c r="AN173" i="2" s="1"/>
  <c r="AI173" i="2"/>
  <c r="AK173" i="2" s="1"/>
  <c r="AF173" i="2"/>
  <c r="AH173" i="2" s="1"/>
  <c r="AC173" i="2"/>
  <c r="AE173" i="2" s="1"/>
  <c r="Z173" i="2"/>
  <c r="AB173" i="2" s="1"/>
  <c r="W173" i="2"/>
  <c r="Y173" i="2" s="1"/>
  <c r="T173" i="2"/>
  <c r="V173" i="2" s="1"/>
  <c r="S173" i="2"/>
  <c r="P173" i="2"/>
  <c r="K173" i="2"/>
  <c r="M173" i="2" s="1"/>
  <c r="H173" i="2"/>
  <c r="CQ172" i="2"/>
  <c r="CS172" i="2" s="1"/>
  <c r="CN172" i="2"/>
  <c r="CP172" i="2" s="1"/>
  <c r="CK172" i="2"/>
  <c r="CM172" i="2" s="1"/>
  <c r="CJ172" i="2"/>
  <c r="CE172" i="2"/>
  <c r="CG172" i="2" s="1"/>
  <c r="CB172" i="2"/>
  <c r="CD172" i="2" s="1"/>
  <c r="BY172" i="2"/>
  <c r="CA172" i="2" s="1"/>
  <c r="BX172" i="2"/>
  <c r="BU172" i="2"/>
  <c r="BP172" i="2"/>
  <c r="BR172" i="2" s="1"/>
  <c r="BM172" i="2"/>
  <c r="BO172" i="2" s="1"/>
  <c r="BJ172" i="2"/>
  <c r="BL172" i="2" s="1"/>
  <c r="BG172" i="2"/>
  <c r="BI172" i="2" s="1"/>
  <c r="BD172" i="2"/>
  <c r="BF172" i="2" s="1"/>
  <c r="BA172" i="2"/>
  <c r="BC172" i="2" s="1"/>
  <c r="AX172" i="2"/>
  <c r="AZ172" i="2" s="1"/>
  <c r="AU172" i="2"/>
  <c r="AW172" i="2" s="1"/>
  <c r="AR172" i="2"/>
  <c r="AT172" i="2" s="1"/>
  <c r="AO172" i="2"/>
  <c r="AQ172" i="2" s="1"/>
  <c r="AL172" i="2"/>
  <c r="AN172" i="2" s="1"/>
  <c r="AI172" i="2"/>
  <c r="AK172" i="2" s="1"/>
  <c r="AF172" i="2"/>
  <c r="AH172" i="2" s="1"/>
  <c r="AC172" i="2"/>
  <c r="AE172" i="2" s="1"/>
  <c r="Z172" i="2"/>
  <c r="AB172" i="2" s="1"/>
  <c r="W172" i="2"/>
  <c r="Y172" i="2" s="1"/>
  <c r="T172" i="2"/>
  <c r="V172" i="2" s="1"/>
  <c r="S172" i="2"/>
  <c r="K172" i="2"/>
  <c r="M172" i="2" s="1"/>
  <c r="H172" i="2"/>
  <c r="J172" i="2" s="1"/>
  <c r="CQ171" i="2"/>
  <c r="CS171" i="2" s="1"/>
  <c r="CN171" i="2"/>
  <c r="CP171" i="2" s="1"/>
  <c r="CK171" i="2"/>
  <c r="CM171" i="2" s="1"/>
  <c r="CJ171" i="2"/>
  <c r="CE171" i="2"/>
  <c r="CG171" i="2" s="1"/>
  <c r="CB171" i="2"/>
  <c r="CD171" i="2" s="1"/>
  <c r="BY171" i="2"/>
  <c r="CA171" i="2" s="1"/>
  <c r="BX171" i="2"/>
  <c r="BU171" i="2"/>
  <c r="BP171" i="2"/>
  <c r="BR171" i="2" s="1"/>
  <c r="BM171" i="2"/>
  <c r="BO171" i="2" s="1"/>
  <c r="BJ171" i="2"/>
  <c r="BL171" i="2" s="1"/>
  <c r="BG171" i="2"/>
  <c r="BI171" i="2" s="1"/>
  <c r="BD171" i="2"/>
  <c r="BF171" i="2" s="1"/>
  <c r="BA171" i="2"/>
  <c r="BC171" i="2" s="1"/>
  <c r="AX171" i="2"/>
  <c r="AZ171" i="2" s="1"/>
  <c r="AU171" i="2"/>
  <c r="AW171" i="2" s="1"/>
  <c r="AR171" i="2"/>
  <c r="AT171" i="2" s="1"/>
  <c r="AO171" i="2"/>
  <c r="AQ171" i="2" s="1"/>
  <c r="AL171" i="2"/>
  <c r="AN171" i="2" s="1"/>
  <c r="AI171" i="2"/>
  <c r="AK171" i="2" s="1"/>
  <c r="AF171" i="2"/>
  <c r="AH171" i="2" s="1"/>
  <c r="AC171" i="2"/>
  <c r="AE171" i="2" s="1"/>
  <c r="Z171" i="2"/>
  <c r="AB171" i="2" s="1"/>
  <c r="W171" i="2"/>
  <c r="Y171" i="2" s="1"/>
  <c r="T171" i="2"/>
  <c r="V171" i="2" s="1"/>
  <c r="S171" i="2"/>
  <c r="P171" i="2"/>
  <c r="K171" i="2"/>
  <c r="M171" i="2" s="1"/>
  <c r="H171" i="2"/>
  <c r="J171" i="2" s="1"/>
  <c r="D170" i="2"/>
  <c r="CQ170" i="2"/>
  <c r="CN170" i="2"/>
  <c r="CK170" i="2"/>
  <c r="CE170" i="2"/>
  <c r="CB170" i="2"/>
  <c r="BY170" i="2"/>
  <c r="BP170" i="2"/>
  <c r="BM170" i="2"/>
  <c r="BJ170" i="2"/>
  <c r="BG170" i="2"/>
  <c r="BD170" i="2"/>
  <c r="BA170" i="2"/>
  <c r="AX170" i="2"/>
  <c r="AU170" i="2"/>
  <c r="AR170" i="2"/>
  <c r="AO170" i="2"/>
  <c r="AL170" i="2"/>
  <c r="AN170" i="2" s="1"/>
  <c r="AI170" i="2"/>
  <c r="AF170" i="2"/>
  <c r="AC170" i="2"/>
  <c r="Z170" i="2"/>
  <c r="W170" i="2"/>
  <c r="T170" i="2"/>
  <c r="K170" i="2"/>
  <c r="H170" i="2"/>
  <c r="D169" i="2"/>
  <c r="CQ169" i="2"/>
  <c r="CN169" i="2"/>
  <c r="CK169" i="2"/>
  <c r="CE169" i="2"/>
  <c r="CB169" i="2"/>
  <c r="BY169" i="2"/>
  <c r="BP169" i="2"/>
  <c r="BM169" i="2"/>
  <c r="BJ169" i="2"/>
  <c r="BG169" i="2"/>
  <c r="BD169" i="2"/>
  <c r="BA169" i="2"/>
  <c r="AX169" i="2"/>
  <c r="AU169" i="2"/>
  <c r="AR169" i="2"/>
  <c r="AO169" i="2"/>
  <c r="AL169" i="2"/>
  <c r="AI169" i="2"/>
  <c r="AF169" i="2"/>
  <c r="AC169" i="2"/>
  <c r="Z169" i="2"/>
  <c r="W169" i="2"/>
  <c r="T169" i="2"/>
  <c r="K169" i="2"/>
  <c r="H169" i="2"/>
  <c r="Z167" i="2"/>
  <c r="AB167" i="2" s="1"/>
  <c r="Z168" i="2"/>
  <c r="AB168" i="2" s="1"/>
  <c r="W167" i="2"/>
  <c r="Y167" i="2" s="1"/>
  <c r="W168" i="2"/>
  <c r="Y168" i="2" s="1"/>
  <c r="S167" i="2"/>
  <c r="S168" i="2"/>
  <c r="P167" i="2"/>
  <c r="P168" i="2"/>
  <c r="CQ168" i="2"/>
  <c r="CS168" i="2" s="1"/>
  <c r="CN168" i="2"/>
  <c r="CP168" i="2" s="1"/>
  <c r="CK168" i="2"/>
  <c r="CM168" i="2" s="1"/>
  <c r="CJ168" i="2"/>
  <c r="CE168" i="2"/>
  <c r="CG168" i="2" s="1"/>
  <c r="CB168" i="2"/>
  <c r="CD168" i="2" s="1"/>
  <c r="BY168" i="2"/>
  <c r="CA168" i="2" s="1"/>
  <c r="BX168" i="2"/>
  <c r="BU168" i="2"/>
  <c r="BP168" i="2"/>
  <c r="BR168" i="2" s="1"/>
  <c r="BM168" i="2"/>
  <c r="BO168" i="2" s="1"/>
  <c r="BJ168" i="2"/>
  <c r="BL168" i="2" s="1"/>
  <c r="BG168" i="2"/>
  <c r="BI168" i="2" s="1"/>
  <c r="BD168" i="2"/>
  <c r="BF168" i="2" s="1"/>
  <c r="BA168" i="2"/>
  <c r="BC168" i="2" s="1"/>
  <c r="AX168" i="2"/>
  <c r="AZ168" i="2" s="1"/>
  <c r="AU168" i="2"/>
  <c r="AW168" i="2" s="1"/>
  <c r="AR168" i="2"/>
  <c r="AT168" i="2" s="1"/>
  <c r="AO168" i="2"/>
  <c r="AQ168" i="2" s="1"/>
  <c r="AL168" i="2"/>
  <c r="AN168" i="2" s="1"/>
  <c r="AI168" i="2"/>
  <c r="AK168" i="2" s="1"/>
  <c r="AF168" i="2"/>
  <c r="AH168" i="2" s="1"/>
  <c r="AC168" i="2"/>
  <c r="AE168" i="2" s="1"/>
  <c r="T168" i="2"/>
  <c r="V168" i="2" s="1"/>
  <c r="K168" i="2"/>
  <c r="M168" i="2" s="1"/>
  <c r="H168" i="2"/>
  <c r="H167" i="2"/>
  <c r="K167" i="2"/>
  <c r="M167" i="2" s="1"/>
  <c r="T167" i="2"/>
  <c r="V167" i="2" s="1"/>
  <c r="AC167" i="2"/>
  <c r="AE167" i="2" s="1"/>
  <c r="AF167" i="2"/>
  <c r="AH167" i="2" s="1"/>
  <c r="AI167" i="2"/>
  <c r="AK167" i="2" s="1"/>
  <c r="AL167" i="2"/>
  <c r="AN167" i="2" s="1"/>
  <c r="AO167" i="2"/>
  <c r="AQ167" i="2" s="1"/>
  <c r="AR167" i="2"/>
  <c r="AT167" i="2" s="1"/>
  <c r="AU167" i="2"/>
  <c r="AW167" i="2" s="1"/>
  <c r="AX167" i="2"/>
  <c r="AZ167" i="2" s="1"/>
  <c r="BA167" i="2"/>
  <c r="BC167" i="2" s="1"/>
  <c r="BD167" i="2"/>
  <c r="BF167" i="2" s="1"/>
  <c r="BG167" i="2"/>
  <c r="BI167" i="2" s="1"/>
  <c r="BJ167" i="2"/>
  <c r="BL167" i="2" s="1"/>
  <c r="BM167" i="2"/>
  <c r="BO167" i="2" s="1"/>
  <c r="BP167" i="2"/>
  <c r="BR167" i="2" s="1"/>
  <c r="BU167" i="2"/>
  <c r="BX167" i="2"/>
  <c r="BY167" i="2"/>
  <c r="CA167" i="2" s="1"/>
  <c r="CB167" i="2"/>
  <c r="CD167" i="2" s="1"/>
  <c r="CE167" i="2"/>
  <c r="CG167" i="2" s="1"/>
  <c r="CJ167" i="2"/>
  <c r="CK167" i="2"/>
  <c r="CM167" i="2" s="1"/>
  <c r="CN167" i="2"/>
  <c r="CP167" i="2" s="1"/>
  <c r="CQ167" i="2"/>
  <c r="CS167" i="2" s="1"/>
  <c r="H166" i="2"/>
  <c r="K166" i="2"/>
  <c r="M166" i="2" s="1"/>
  <c r="P166" i="2"/>
  <c r="S166" i="2"/>
  <c r="T166" i="2"/>
  <c r="V166" i="2" s="1"/>
  <c r="W166" i="2"/>
  <c r="Y166" i="2" s="1"/>
  <c r="Z166" i="2"/>
  <c r="AB166" i="2" s="1"/>
  <c r="AC166" i="2"/>
  <c r="AE166" i="2" s="1"/>
  <c r="AF166" i="2"/>
  <c r="AH166" i="2" s="1"/>
  <c r="AI166" i="2"/>
  <c r="AK166" i="2" s="1"/>
  <c r="AL166" i="2"/>
  <c r="AN166" i="2" s="1"/>
  <c r="AO166" i="2"/>
  <c r="AQ166" i="2" s="1"/>
  <c r="AR166" i="2"/>
  <c r="AT166" i="2" s="1"/>
  <c r="AU166" i="2"/>
  <c r="AW166" i="2" s="1"/>
  <c r="AX166" i="2"/>
  <c r="AZ166" i="2" s="1"/>
  <c r="BA166" i="2"/>
  <c r="BC166" i="2" s="1"/>
  <c r="BD166" i="2"/>
  <c r="BF166" i="2" s="1"/>
  <c r="BG166" i="2"/>
  <c r="BI166" i="2" s="1"/>
  <c r="BJ166" i="2"/>
  <c r="BL166" i="2" s="1"/>
  <c r="BM166" i="2"/>
  <c r="BO166" i="2" s="1"/>
  <c r="BP166" i="2"/>
  <c r="BR166" i="2" s="1"/>
  <c r="BU166" i="2"/>
  <c r="BX166" i="2"/>
  <c r="BY166" i="2"/>
  <c r="CA166" i="2" s="1"/>
  <c r="CB166" i="2"/>
  <c r="CD166" i="2" s="1"/>
  <c r="CE166" i="2"/>
  <c r="CG166" i="2" s="1"/>
  <c r="CJ166" i="2"/>
  <c r="CK166" i="2"/>
  <c r="CM166" i="2" s="1"/>
  <c r="CN166" i="2"/>
  <c r="CP166" i="2" s="1"/>
  <c r="CQ166" i="2"/>
  <c r="CS166" i="2" s="1"/>
  <c r="H165" i="2"/>
  <c r="K165" i="2"/>
  <c r="M165" i="2" s="1"/>
  <c r="P165" i="2"/>
  <c r="S165" i="2"/>
  <c r="T165" i="2"/>
  <c r="V165" i="2" s="1"/>
  <c r="W165" i="2"/>
  <c r="Y165" i="2" s="1"/>
  <c r="Z165" i="2"/>
  <c r="AB165" i="2" s="1"/>
  <c r="AC165" i="2"/>
  <c r="AE165" i="2" s="1"/>
  <c r="AF165" i="2"/>
  <c r="AH165" i="2" s="1"/>
  <c r="AI165" i="2"/>
  <c r="AK165" i="2" s="1"/>
  <c r="AL165" i="2"/>
  <c r="AN165" i="2" s="1"/>
  <c r="AO165" i="2"/>
  <c r="AQ165" i="2" s="1"/>
  <c r="AR165" i="2"/>
  <c r="AT165" i="2" s="1"/>
  <c r="AU165" i="2"/>
  <c r="AW165" i="2" s="1"/>
  <c r="AX165" i="2"/>
  <c r="AZ165" i="2" s="1"/>
  <c r="BA165" i="2"/>
  <c r="BC165" i="2" s="1"/>
  <c r="BD165" i="2"/>
  <c r="BF165" i="2" s="1"/>
  <c r="BG165" i="2"/>
  <c r="BI165" i="2" s="1"/>
  <c r="BJ165" i="2"/>
  <c r="BL165" i="2" s="1"/>
  <c r="BM165" i="2"/>
  <c r="BO165" i="2" s="1"/>
  <c r="BP165" i="2"/>
  <c r="BR165" i="2" s="1"/>
  <c r="BU165" i="2"/>
  <c r="BX165" i="2"/>
  <c r="BY165" i="2"/>
  <c r="CA165" i="2" s="1"/>
  <c r="CB165" i="2"/>
  <c r="CD165" i="2" s="1"/>
  <c r="CE165" i="2"/>
  <c r="CG165" i="2" s="1"/>
  <c r="CJ165" i="2"/>
  <c r="CK165" i="2"/>
  <c r="CM165" i="2" s="1"/>
  <c r="CN165" i="2"/>
  <c r="CP165" i="2" s="1"/>
  <c r="CQ165" i="2"/>
  <c r="CS165" i="2" s="1"/>
  <c r="BA148" i="2"/>
  <c r="J11" i="36"/>
  <c r="J14" i="36" s="1"/>
  <c r="BU170" i="2" l="1"/>
  <c r="CM169" i="2"/>
  <c r="AK169" i="2"/>
  <c r="CP169" i="2"/>
  <c r="CP180" i="2"/>
  <c r="AW169" i="2"/>
  <c r="AW170" i="2"/>
  <c r="BF170" i="2"/>
  <c r="V170" i="2"/>
  <c r="CA170" i="2"/>
  <c r="BC169" i="2"/>
  <c r="CD170" i="2"/>
  <c r="S169" i="2"/>
  <c r="V169" i="2"/>
  <c r="BF169" i="2"/>
  <c r="J169" i="2"/>
  <c r="M169" i="2"/>
  <c r="BU169" i="2"/>
  <c r="CP170" i="2"/>
  <c r="AQ170" i="2"/>
  <c r="CG170" i="2"/>
  <c r="AT170" i="2"/>
  <c r="M170" i="2"/>
  <c r="S181" i="2"/>
  <c r="AH169" i="2"/>
  <c r="BR169" i="2"/>
  <c r="S170" i="2"/>
  <c r="BC170" i="2"/>
  <c r="CD169" i="2"/>
  <c r="AB170" i="2"/>
  <c r="BL170" i="2"/>
  <c r="AT169" i="2"/>
  <c r="CG169" i="2"/>
  <c r="AE170" i="2"/>
  <c r="BO170" i="2"/>
  <c r="AE169" i="2"/>
  <c r="BO169" i="2"/>
  <c r="BX170" i="2"/>
  <c r="AN169" i="2"/>
  <c r="BX169" i="2"/>
  <c r="AQ169" i="2"/>
  <c r="CA169" i="2"/>
  <c r="P170" i="2"/>
  <c r="AZ170" i="2"/>
  <c r="CM170" i="2"/>
  <c r="P169" i="2"/>
  <c r="AZ169" i="2"/>
  <c r="CJ169" i="2"/>
  <c r="Y170" i="2"/>
  <c r="BI170" i="2"/>
  <c r="Y169" i="2"/>
  <c r="BI169" i="2"/>
  <c r="CS169" i="2"/>
  <c r="AH170" i="2"/>
  <c r="BR170" i="2"/>
  <c r="AB169" i="2"/>
  <c r="BL169" i="2"/>
  <c r="AK170" i="2"/>
  <c r="M181" i="2"/>
  <c r="CM180" i="2"/>
  <c r="CS180" i="2"/>
  <c r="AB180" i="2"/>
  <c r="AZ180" i="2"/>
  <c r="BX180" i="2"/>
  <c r="J180" i="2"/>
  <c r="J179" i="2"/>
  <c r="J178" i="2"/>
  <c r="J173" i="2"/>
  <c r="P172" i="2"/>
  <c r="CJ170" i="2"/>
  <c r="CS170" i="2"/>
  <c r="J170" i="2"/>
  <c r="J168" i="2"/>
  <c r="J167" i="2"/>
  <c r="J166" i="2"/>
  <c r="J165" i="2"/>
  <c r="CT5" i="2"/>
  <c r="CQ5" i="2"/>
  <c r="H164" i="2"/>
  <c r="K164" i="2"/>
  <c r="P164" i="2"/>
  <c r="T164" i="2"/>
  <c r="W164" i="2"/>
  <c r="Z164" i="2"/>
  <c r="AC164" i="2"/>
  <c r="AE164" i="2" s="1"/>
  <c r="AF164" i="2"/>
  <c r="AH164" i="2" s="1"/>
  <c r="AI164" i="2"/>
  <c r="AL164" i="2"/>
  <c r="AO164" i="2"/>
  <c r="AR164" i="2"/>
  <c r="AU164" i="2"/>
  <c r="AW164" i="2" s="1"/>
  <c r="AX164" i="2"/>
  <c r="BA164" i="2"/>
  <c r="BD164" i="2"/>
  <c r="BF164" i="2" s="1"/>
  <c r="BG164" i="2"/>
  <c r="BI164" i="2" s="1"/>
  <c r="BJ164" i="2"/>
  <c r="BM164" i="2"/>
  <c r="BO164" i="2" s="1"/>
  <c r="BP164" i="2"/>
  <c r="BR164" i="2" s="1"/>
  <c r="BX164" i="2"/>
  <c r="BY164" i="2"/>
  <c r="CB164" i="2"/>
  <c r="CD164" i="2" s="1"/>
  <c r="CE164" i="2"/>
  <c r="CG164" i="2" s="1"/>
  <c r="CJ164" i="2"/>
  <c r="CK164" i="2"/>
  <c r="CN164" i="2"/>
  <c r="CQ164" i="2"/>
  <c r="CS164" i="2" s="1"/>
  <c r="CQ163" i="2"/>
  <c r="CQ162" i="2"/>
  <c r="CQ161" i="2"/>
  <c r="CQ160" i="2"/>
  <c r="CQ159" i="2"/>
  <c r="CQ6" i="2"/>
  <c r="CQ7" i="2"/>
  <c r="CQ8" i="2"/>
  <c r="CQ9" i="2"/>
  <c r="CQ10" i="2"/>
  <c r="CQ11" i="2"/>
  <c r="CQ12" i="2"/>
  <c r="CQ13" i="2"/>
  <c r="CQ14" i="2"/>
  <c r="CQ15" i="2"/>
  <c r="CQ16" i="2"/>
  <c r="CQ17" i="2"/>
  <c r="CQ18" i="2"/>
  <c r="CQ19" i="2"/>
  <c r="CQ20" i="2"/>
  <c r="CQ21" i="2"/>
  <c r="CQ22" i="2"/>
  <c r="CQ23" i="2"/>
  <c r="CQ24" i="2"/>
  <c r="CQ25" i="2"/>
  <c r="CQ26" i="2"/>
  <c r="CQ27" i="2"/>
  <c r="CQ28" i="2"/>
  <c r="CQ29" i="2"/>
  <c r="CQ30" i="2"/>
  <c r="CQ31" i="2"/>
  <c r="CQ32" i="2"/>
  <c r="CQ33" i="2"/>
  <c r="CQ34" i="2"/>
  <c r="CQ35" i="2"/>
  <c r="CQ36" i="2"/>
  <c r="CQ37" i="2"/>
  <c r="CQ38" i="2"/>
  <c r="CQ39" i="2"/>
  <c r="CQ40" i="2"/>
  <c r="CQ41" i="2"/>
  <c r="CQ42" i="2"/>
  <c r="CQ43" i="2"/>
  <c r="CQ44" i="2"/>
  <c r="CQ45" i="2"/>
  <c r="CQ46" i="2"/>
  <c r="CQ47" i="2"/>
  <c r="CQ48" i="2"/>
  <c r="CQ49" i="2"/>
  <c r="CQ50" i="2"/>
  <c r="CQ51" i="2"/>
  <c r="CQ52" i="2"/>
  <c r="CQ53" i="2"/>
  <c r="CQ54" i="2"/>
  <c r="CQ55" i="2"/>
  <c r="CQ56" i="2"/>
  <c r="CQ57" i="2"/>
  <c r="CQ58" i="2"/>
  <c r="CQ59" i="2"/>
  <c r="CQ60" i="2"/>
  <c r="CQ61" i="2"/>
  <c r="CQ62" i="2"/>
  <c r="CQ63" i="2"/>
  <c r="CQ64" i="2"/>
  <c r="CQ65" i="2"/>
  <c r="CQ66" i="2"/>
  <c r="CQ67" i="2"/>
  <c r="CQ68" i="2"/>
  <c r="CQ69" i="2"/>
  <c r="CQ70" i="2"/>
  <c r="CQ71" i="2"/>
  <c r="CQ72" i="2"/>
  <c r="CQ73" i="2"/>
  <c r="CQ74" i="2"/>
  <c r="CQ75" i="2"/>
  <c r="CQ76" i="2"/>
  <c r="CQ77" i="2"/>
  <c r="CQ78" i="2"/>
  <c r="CQ79" i="2"/>
  <c r="CQ80" i="2"/>
  <c r="CQ81" i="2"/>
  <c r="CQ82" i="2"/>
  <c r="CQ83" i="2"/>
  <c r="CQ84" i="2"/>
  <c r="CQ85" i="2"/>
  <c r="CQ86" i="2"/>
  <c r="CQ87" i="2"/>
  <c r="CQ88" i="2"/>
  <c r="CQ89" i="2"/>
  <c r="CQ90" i="2"/>
  <c r="CQ91" i="2"/>
  <c r="CQ92" i="2"/>
  <c r="CQ93" i="2"/>
  <c r="CQ94" i="2"/>
  <c r="CQ95" i="2"/>
  <c r="CQ96" i="2"/>
  <c r="CQ97" i="2"/>
  <c r="CQ98" i="2"/>
  <c r="CQ99" i="2"/>
  <c r="CQ100" i="2"/>
  <c r="CQ101" i="2"/>
  <c r="CQ102" i="2"/>
  <c r="CQ103" i="2"/>
  <c r="CQ104" i="2"/>
  <c r="CQ105" i="2"/>
  <c r="CQ106" i="2"/>
  <c r="CQ107" i="2"/>
  <c r="CQ108" i="2"/>
  <c r="CQ109" i="2"/>
  <c r="CQ110" i="2"/>
  <c r="CQ111" i="2"/>
  <c r="CQ112" i="2"/>
  <c r="CQ113" i="2"/>
  <c r="CQ114" i="2"/>
  <c r="CQ115" i="2"/>
  <c r="CQ116" i="2"/>
  <c r="CQ117" i="2"/>
  <c r="CQ118" i="2"/>
  <c r="CQ119" i="2"/>
  <c r="CQ120" i="2"/>
  <c r="CQ121" i="2"/>
  <c r="CQ122" i="2"/>
  <c r="CQ123" i="2"/>
  <c r="CQ124" i="2"/>
  <c r="CQ125" i="2"/>
  <c r="CQ126" i="2"/>
  <c r="CQ127" i="2"/>
  <c r="CQ128" i="2"/>
  <c r="CQ129" i="2"/>
  <c r="CQ130" i="2"/>
  <c r="CQ131" i="2"/>
  <c r="CQ132" i="2"/>
  <c r="CQ133" i="2"/>
  <c r="CQ134" i="2"/>
  <c r="CQ135" i="2"/>
  <c r="CQ136" i="2"/>
  <c r="CQ137" i="2"/>
  <c r="CQ138" i="2"/>
  <c r="CQ139" i="2"/>
  <c r="CQ140" i="2"/>
  <c r="CQ141" i="2"/>
  <c r="CQ142" i="2"/>
  <c r="CQ143" i="2"/>
  <c r="CQ144" i="2"/>
  <c r="CQ145" i="2"/>
  <c r="CQ146" i="2"/>
  <c r="CQ147" i="2"/>
  <c r="CQ148" i="2"/>
  <c r="CQ149" i="2"/>
  <c r="CQ150" i="2"/>
  <c r="CQ151" i="2"/>
  <c r="CQ152" i="2"/>
  <c r="CQ153" i="2"/>
  <c r="CQ154" i="2"/>
  <c r="CQ155" i="2"/>
  <c r="CQ156" i="2"/>
  <c r="CQ157" i="2"/>
  <c r="CQ158" i="2"/>
  <c r="H162" i="2"/>
  <c r="K162" i="2"/>
  <c r="P162" i="2"/>
  <c r="S162" i="2"/>
  <c r="T162" i="2"/>
  <c r="W162" i="2"/>
  <c r="Z162" i="2"/>
  <c r="AC162" i="2"/>
  <c r="AF162" i="2"/>
  <c r="AI162" i="2"/>
  <c r="AK162" i="2" s="1"/>
  <c r="AL162" i="2"/>
  <c r="AO162" i="2"/>
  <c r="AR162" i="2"/>
  <c r="AU162" i="2"/>
  <c r="AX162" i="2"/>
  <c r="BA162" i="2"/>
  <c r="BC162" i="2" s="1"/>
  <c r="BD162" i="2"/>
  <c r="BF162" i="2" s="1"/>
  <c r="BG162" i="2"/>
  <c r="BJ162" i="2"/>
  <c r="BM162" i="2"/>
  <c r="BP162" i="2"/>
  <c r="BX162" i="2"/>
  <c r="BY162" i="2"/>
  <c r="CB162" i="2"/>
  <c r="CE162" i="2"/>
  <c r="CK162" i="2"/>
  <c r="CN162" i="2"/>
  <c r="CP162" i="2" s="1"/>
  <c r="H163" i="2"/>
  <c r="K163" i="2"/>
  <c r="M163" i="2" s="1"/>
  <c r="P163" i="2"/>
  <c r="S163" i="2"/>
  <c r="T163" i="2"/>
  <c r="W163" i="2"/>
  <c r="Z163" i="2"/>
  <c r="AB163" i="2" s="1"/>
  <c r="AC163" i="2"/>
  <c r="AE163" i="2" s="1"/>
  <c r="AF163" i="2"/>
  <c r="AI163" i="2"/>
  <c r="AK163" i="2" s="1"/>
  <c r="AL163" i="2"/>
  <c r="AO163" i="2"/>
  <c r="AQ163" i="2" s="1"/>
  <c r="AR163" i="2"/>
  <c r="AT163" i="2" s="1"/>
  <c r="AU163" i="2"/>
  <c r="AW163" i="2" s="1"/>
  <c r="AX163" i="2"/>
  <c r="AZ163" i="2" s="1"/>
  <c r="BA163" i="2"/>
  <c r="BC163" i="2" s="1"/>
  <c r="BD163" i="2"/>
  <c r="BF163" i="2" s="1"/>
  <c r="BG163" i="2"/>
  <c r="BI163" i="2" s="1"/>
  <c r="BJ163" i="2"/>
  <c r="BL163" i="2" s="1"/>
  <c r="BM163" i="2"/>
  <c r="BO163" i="2" s="1"/>
  <c r="BP163" i="2"/>
  <c r="BR163" i="2" s="1"/>
  <c r="BU163" i="2"/>
  <c r="BX163" i="2"/>
  <c r="BY163" i="2"/>
  <c r="CA163" i="2" s="1"/>
  <c r="CB163" i="2"/>
  <c r="CD163" i="2" s="1"/>
  <c r="CE163" i="2"/>
  <c r="CG163" i="2" s="1"/>
  <c r="CJ163" i="2"/>
  <c r="CK163" i="2"/>
  <c r="CM163" i="2" s="1"/>
  <c r="CN163" i="2"/>
  <c r="CP163" i="2" s="1"/>
  <c r="CT2" i="2" l="1"/>
  <c r="Y164" i="2"/>
  <c r="Y163" i="2"/>
  <c r="AN162" i="2"/>
  <c r="CS163" i="2"/>
  <c r="AN163" i="2"/>
  <c r="V163" i="2"/>
  <c r="AH163" i="2"/>
  <c r="CM162" i="2"/>
  <c r="BU162" i="2"/>
  <c r="AZ162" i="2"/>
  <c r="AH162" i="2"/>
  <c r="CS162" i="2"/>
  <c r="CJ162" i="2"/>
  <c r="BR162" i="2"/>
  <c r="AE162" i="2"/>
  <c r="M162" i="2"/>
  <c r="BO162" i="2"/>
  <c r="AW162" i="2"/>
  <c r="AB162" i="2"/>
  <c r="CG162" i="2"/>
  <c r="BL162" i="2"/>
  <c r="AT162" i="2"/>
  <c r="CD162" i="2"/>
  <c r="AQ162" i="2"/>
  <c r="Y162" i="2"/>
  <c r="CA162" i="2"/>
  <c r="BI162" i="2"/>
  <c r="V162" i="2"/>
  <c r="CP164" i="2"/>
  <c r="BU164" i="2"/>
  <c r="BC164" i="2"/>
  <c r="AK164" i="2"/>
  <c r="V164" i="2"/>
  <c r="CM164" i="2"/>
  <c r="AZ164" i="2"/>
  <c r="S164" i="2"/>
  <c r="BL164" i="2"/>
  <c r="AT164" i="2"/>
  <c r="AB164" i="2"/>
  <c r="M164" i="2"/>
  <c r="AQ164" i="2"/>
  <c r="CA164" i="2"/>
  <c r="AN164" i="2"/>
  <c r="J164" i="2"/>
  <c r="J163" i="2"/>
  <c r="J162" i="2"/>
  <c r="BD155" i="2" l="1"/>
  <c r="BD156" i="2"/>
  <c r="BD157" i="2"/>
  <c r="BD158" i="2"/>
  <c r="BD159" i="2"/>
  <c r="BD160" i="2"/>
  <c r="BD161" i="2"/>
  <c r="BD154" i="2"/>
  <c r="CX2" i="2"/>
  <c r="H161" i="2" l="1"/>
  <c r="K161" i="2"/>
  <c r="M161" i="2" s="1"/>
  <c r="P161" i="2"/>
  <c r="S161" i="2"/>
  <c r="T161" i="2"/>
  <c r="V161" i="2" s="1"/>
  <c r="W161" i="2"/>
  <c r="Y161" i="2" s="1"/>
  <c r="Z161" i="2"/>
  <c r="AB161" i="2" s="1"/>
  <c r="AC161" i="2"/>
  <c r="AE161" i="2" s="1"/>
  <c r="AF161" i="2"/>
  <c r="AH161" i="2" s="1"/>
  <c r="AI161" i="2"/>
  <c r="AK161" i="2" s="1"/>
  <c r="AL161" i="2"/>
  <c r="AN161" i="2" s="1"/>
  <c r="AO161" i="2"/>
  <c r="AQ161" i="2" s="1"/>
  <c r="AR161" i="2"/>
  <c r="AT161" i="2" s="1"/>
  <c r="AU161" i="2"/>
  <c r="AW161" i="2" s="1"/>
  <c r="AX161" i="2"/>
  <c r="AZ161" i="2" s="1"/>
  <c r="BA161" i="2"/>
  <c r="BC161" i="2" s="1"/>
  <c r="BF161" i="2"/>
  <c r="BG161" i="2"/>
  <c r="BI161" i="2" s="1"/>
  <c r="BJ161" i="2"/>
  <c r="BL161" i="2" s="1"/>
  <c r="BM161" i="2"/>
  <c r="BO161" i="2" s="1"/>
  <c r="BP161" i="2"/>
  <c r="BR161" i="2" s="1"/>
  <c r="BU161" i="2"/>
  <c r="BX161" i="2"/>
  <c r="BY161" i="2"/>
  <c r="CA161" i="2" s="1"/>
  <c r="CB161" i="2"/>
  <c r="CD161" i="2" s="1"/>
  <c r="CE161" i="2"/>
  <c r="CG161" i="2" s="1"/>
  <c r="CJ161" i="2"/>
  <c r="CK161" i="2"/>
  <c r="CM161" i="2" s="1"/>
  <c r="CN161" i="2"/>
  <c r="CP161" i="2" s="1"/>
  <c r="CS161" i="2"/>
  <c r="H160" i="2"/>
  <c r="K160" i="2"/>
  <c r="M160" i="2" s="1"/>
  <c r="P160" i="2"/>
  <c r="S160" i="2"/>
  <c r="T160" i="2"/>
  <c r="V160" i="2" s="1"/>
  <c r="W160" i="2"/>
  <c r="Y160" i="2" s="1"/>
  <c r="Z160" i="2"/>
  <c r="AB160" i="2" s="1"/>
  <c r="AC160" i="2"/>
  <c r="AE160" i="2" s="1"/>
  <c r="AF160" i="2"/>
  <c r="AH160" i="2" s="1"/>
  <c r="AI160" i="2"/>
  <c r="AK160" i="2" s="1"/>
  <c r="AL160" i="2"/>
  <c r="AN160" i="2" s="1"/>
  <c r="AO160" i="2"/>
  <c r="AQ160" i="2" s="1"/>
  <c r="AR160" i="2"/>
  <c r="AT160" i="2" s="1"/>
  <c r="AU160" i="2"/>
  <c r="AW160" i="2" s="1"/>
  <c r="AX160" i="2"/>
  <c r="AZ160" i="2" s="1"/>
  <c r="BA160" i="2"/>
  <c r="BC160" i="2" s="1"/>
  <c r="BF160" i="2"/>
  <c r="BG160" i="2"/>
  <c r="BI160" i="2" s="1"/>
  <c r="BJ160" i="2"/>
  <c r="BL160" i="2" s="1"/>
  <c r="BM160" i="2"/>
  <c r="BO160" i="2" s="1"/>
  <c r="BP160" i="2"/>
  <c r="BR160" i="2" s="1"/>
  <c r="BU160" i="2"/>
  <c r="BX160" i="2"/>
  <c r="BY160" i="2"/>
  <c r="CA160" i="2" s="1"/>
  <c r="CB160" i="2"/>
  <c r="CD160" i="2" s="1"/>
  <c r="CE160" i="2"/>
  <c r="CG160" i="2" s="1"/>
  <c r="CJ160" i="2"/>
  <c r="CK160" i="2"/>
  <c r="CM160" i="2" s="1"/>
  <c r="CN160" i="2"/>
  <c r="CP160" i="2" s="1"/>
  <c r="CS160" i="2"/>
  <c r="CS159" i="2"/>
  <c r="CN159" i="2"/>
  <c r="CP159" i="2" s="1"/>
  <c r="CK159" i="2"/>
  <c r="CM159" i="2" s="1"/>
  <c r="CJ159" i="2"/>
  <c r="CE159" i="2"/>
  <c r="CG159" i="2" s="1"/>
  <c r="CB159" i="2"/>
  <c r="CD159" i="2" s="1"/>
  <c r="BY159" i="2"/>
  <c r="CA159" i="2" s="1"/>
  <c r="BX159" i="2"/>
  <c r="BU159" i="2"/>
  <c r="BP159" i="2"/>
  <c r="BR159" i="2" s="1"/>
  <c r="BM159" i="2"/>
  <c r="BO159" i="2" s="1"/>
  <c r="BJ159" i="2"/>
  <c r="BL159" i="2" s="1"/>
  <c r="BG159" i="2"/>
  <c r="BI159" i="2" s="1"/>
  <c r="BF159" i="2"/>
  <c r="BA159" i="2"/>
  <c r="BC159" i="2" s="1"/>
  <c r="AX159" i="2"/>
  <c r="AZ159" i="2" s="1"/>
  <c r="AU159" i="2"/>
  <c r="AW159" i="2" s="1"/>
  <c r="AR159" i="2"/>
  <c r="AT159" i="2" s="1"/>
  <c r="AO159" i="2"/>
  <c r="AQ159" i="2" s="1"/>
  <c r="AL159" i="2"/>
  <c r="AN159" i="2" s="1"/>
  <c r="AI159" i="2"/>
  <c r="AK159" i="2" s="1"/>
  <c r="AF159" i="2"/>
  <c r="AH159" i="2" s="1"/>
  <c r="AC159" i="2"/>
  <c r="AE159" i="2" s="1"/>
  <c r="Z159" i="2"/>
  <c r="AB159" i="2" s="1"/>
  <c r="W159" i="2"/>
  <c r="Y159" i="2" s="1"/>
  <c r="T159" i="2"/>
  <c r="V159" i="2" s="1"/>
  <c r="S159" i="2"/>
  <c r="P159" i="2"/>
  <c r="K159" i="2"/>
  <c r="M159" i="2" s="1"/>
  <c r="H159" i="2"/>
  <c r="CS158" i="2"/>
  <c r="CN158" i="2"/>
  <c r="CP158" i="2" s="1"/>
  <c r="CK158" i="2"/>
  <c r="CM158" i="2" s="1"/>
  <c r="CJ158" i="2"/>
  <c r="CE158" i="2"/>
  <c r="CG158" i="2" s="1"/>
  <c r="CB158" i="2"/>
  <c r="CD158" i="2" s="1"/>
  <c r="BY158" i="2"/>
  <c r="CA158" i="2" s="1"/>
  <c r="BX158" i="2"/>
  <c r="BU158" i="2"/>
  <c r="BP158" i="2"/>
  <c r="BR158" i="2" s="1"/>
  <c r="BM158" i="2"/>
  <c r="BO158" i="2" s="1"/>
  <c r="BJ158" i="2"/>
  <c r="BL158" i="2" s="1"/>
  <c r="BG158" i="2"/>
  <c r="BI158" i="2" s="1"/>
  <c r="BF158" i="2"/>
  <c r="BA158" i="2"/>
  <c r="BC158" i="2" s="1"/>
  <c r="AX158" i="2"/>
  <c r="AZ158" i="2" s="1"/>
  <c r="AU158" i="2"/>
  <c r="AW158" i="2" s="1"/>
  <c r="AR158" i="2"/>
  <c r="AT158" i="2" s="1"/>
  <c r="AO158" i="2"/>
  <c r="AQ158" i="2" s="1"/>
  <c r="AL158" i="2"/>
  <c r="AN158" i="2" s="1"/>
  <c r="AI158" i="2"/>
  <c r="AK158" i="2" s="1"/>
  <c r="AF158" i="2"/>
  <c r="AH158" i="2" s="1"/>
  <c r="AC158" i="2"/>
  <c r="AE158" i="2" s="1"/>
  <c r="Z158" i="2"/>
  <c r="AB158" i="2" s="1"/>
  <c r="W158" i="2"/>
  <c r="Y158" i="2" s="1"/>
  <c r="T158" i="2"/>
  <c r="V158" i="2" s="1"/>
  <c r="S158" i="2"/>
  <c r="P158" i="2"/>
  <c r="K158" i="2"/>
  <c r="M158" i="2" s="1"/>
  <c r="H158" i="2"/>
  <c r="H150" i="2"/>
  <c r="K150" i="2"/>
  <c r="M150" i="2" s="1"/>
  <c r="P150" i="2"/>
  <c r="S150" i="2"/>
  <c r="T150" i="2"/>
  <c r="V150" i="2" s="1"/>
  <c r="W150" i="2"/>
  <c r="Y150" i="2" s="1"/>
  <c r="Z150" i="2"/>
  <c r="AB150" i="2" s="1"/>
  <c r="AC150" i="2"/>
  <c r="AE150" i="2" s="1"/>
  <c r="AF150" i="2"/>
  <c r="AH150" i="2" s="1"/>
  <c r="AI150" i="2"/>
  <c r="AK150" i="2" s="1"/>
  <c r="AL150" i="2"/>
  <c r="AN150" i="2" s="1"/>
  <c r="AO150" i="2"/>
  <c r="AQ150" i="2" s="1"/>
  <c r="AR150" i="2"/>
  <c r="AT150" i="2" s="1"/>
  <c r="AU150" i="2"/>
  <c r="AW150" i="2" s="1"/>
  <c r="AX150" i="2"/>
  <c r="AZ150" i="2" s="1"/>
  <c r="BA150" i="2"/>
  <c r="BC150" i="2" s="1"/>
  <c r="BD150" i="2"/>
  <c r="BF150" i="2" s="1"/>
  <c r="BG150" i="2"/>
  <c r="BI150" i="2" s="1"/>
  <c r="BJ150" i="2"/>
  <c r="BL150" i="2" s="1"/>
  <c r="BM150" i="2"/>
  <c r="BO150" i="2" s="1"/>
  <c r="BP150" i="2"/>
  <c r="BR150" i="2" s="1"/>
  <c r="BU150" i="2"/>
  <c r="BX150" i="2"/>
  <c r="BY150" i="2"/>
  <c r="CA150" i="2" s="1"/>
  <c r="CB150" i="2"/>
  <c r="CD150" i="2" s="1"/>
  <c r="CE150" i="2"/>
  <c r="CG150" i="2" s="1"/>
  <c r="CJ150" i="2"/>
  <c r="CK150" i="2"/>
  <c r="CM150" i="2" s="1"/>
  <c r="CN150" i="2"/>
  <c r="CP150" i="2" s="1"/>
  <c r="CS150" i="2"/>
  <c r="H151" i="2"/>
  <c r="K151" i="2"/>
  <c r="M151" i="2" s="1"/>
  <c r="P151" i="2"/>
  <c r="S151" i="2"/>
  <c r="T151" i="2"/>
  <c r="V151" i="2" s="1"/>
  <c r="W151" i="2"/>
  <c r="Y151" i="2" s="1"/>
  <c r="Z151" i="2"/>
  <c r="AB151" i="2" s="1"/>
  <c r="AC151" i="2"/>
  <c r="AE151" i="2" s="1"/>
  <c r="AF151" i="2"/>
  <c r="AH151" i="2" s="1"/>
  <c r="AI151" i="2"/>
  <c r="AK151" i="2" s="1"/>
  <c r="AL151" i="2"/>
  <c r="AN151" i="2" s="1"/>
  <c r="AO151" i="2"/>
  <c r="AQ151" i="2" s="1"/>
  <c r="AR151" i="2"/>
  <c r="AT151" i="2" s="1"/>
  <c r="AU151" i="2"/>
  <c r="AW151" i="2" s="1"/>
  <c r="AX151" i="2"/>
  <c r="AZ151" i="2" s="1"/>
  <c r="BA151" i="2"/>
  <c r="BC151" i="2" s="1"/>
  <c r="BD151" i="2"/>
  <c r="BF151" i="2" s="1"/>
  <c r="BG151" i="2"/>
  <c r="BI151" i="2" s="1"/>
  <c r="BJ151" i="2"/>
  <c r="BL151" i="2" s="1"/>
  <c r="BM151" i="2"/>
  <c r="BO151" i="2" s="1"/>
  <c r="BP151" i="2"/>
  <c r="BR151" i="2" s="1"/>
  <c r="BU151" i="2"/>
  <c r="BX151" i="2"/>
  <c r="BY151" i="2"/>
  <c r="CA151" i="2" s="1"/>
  <c r="CB151" i="2"/>
  <c r="CD151" i="2" s="1"/>
  <c r="CE151" i="2"/>
  <c r="CG151" i="2" s="1"/>
  <c r="CJ151" i="2"/>
  <c r="CK151" i="2"/>
  <c r="CM151" i="2" s="1"/>
  <c r="CN151" i="2"/>
  <c r="CP151" i="2" s="1"/>
  <c r="CS151" i="2"/>
  <c r="H152" i="2"/>
  <c r="K152" i="2"/>
  <c r="M152" i="2" s="1"/>
  <c r="P152" i="2"/>
  <c r="S152" i="2"/>
  <c r="T152" i="2"/>
  <c r="V152" i="2" s="1"/>
  <c r="W152" i="2"/>
  <c r="Y152" i="2" s="1"/>
  <c r="Z152" i="2"/>
  <c r="AB152" i="2" s="1"/>
  <c r="AC152" i="2"/>
  <c r="AE152" i="2" s="1"/>
  <c r="AF152" i="2"/>
  <c r="AH152" i="2" s="1"/>
  <c r="AI152" i="2"/>
  <c r="AK152" i="2" s="1"/>
  <c r="AL152" i="2"/>
  <c r="AN152" i="2" s="1"/>
  <c r="AO152" i="2"/>
  <c r="AQ152" i="2" s="1"/>
  <c r="AR152" i="2"/>
  <c r="AT152" i="2" s="1"/>
  <c r="AU152" i="2"/>
  <c r="AW152" i="2" s="1"/>
  <c r="AX152" i="2"/>
  <c r="AZ152" i="2" s="1"/>
  <c r="BA152" i="2"/>
  <c r="BC152" i="2" s="1"/>
  <c r="BD152" i="2"/>
  <c r="BF152" i="2" s="1"/>
  <c r="BG152" i="2"/>
  <c r="BI152" i="2" s="1"/>
  <c r="BJ152" i="2"/>
  <c r="BL152" i="2" s="1"/>
  <c r="BM152" i="2"/>
  <c r="BO152" i="2" s="1"/>
  <c r="BP152" i="2"/>
  <c r="BR152" i="2" s="1"/>
  <c r="BU152" i="2"/>
  <c r="BX152" i="2"/>
  <c r="BY152" i="2"/>
  <c r="CA152" i="2" s="1"/>
  <c r="CB152" i="2"/>
  <c r="CD152" i="2" s="1"/>
  <c r="CE152" i="2"/>
  <c r="CG152" i="2" s="1"/>
  <c r="CJ152" i="2"/>
  <c r="CK152" i="2"/>
  <c r="CM152" i="2" s="1"/>
  <c r="CN152" i="2"/>
  <c r="CP152" i="2" s="1"/>
  <c r="CS152" i="2"/>
  <c r="H153" i="2"/>
  <c r="K153" i="2"/>
  <c r="M153" i="2" s="1"/>
  <c r="P153" i="2"/>
  <c r="S153" i="2"/>
  <c r="T153" i="2"/>
  <c r="V153" i="2" s="1"/>
  <c r="W153" i="2"/>
  <c r="Y153" i="2" s="1"/>
  <c r="Z153" i="2"/>
  <c r="AB153" i="2" s="1"/>
  <c r="AC153" i="2"/>
  <c r="AE153" i="2" s="1"/>
  <c r="AF153" i="2"/>
  <c r="AH153" i="2" s="1"/>
  <c r="AI153" i="2"/>
  <c r="AK153" i="2" s="1"/>
  <c r="AL153" i="2"/>
  <c r="AN153" i="2" s="1"/>
  <c r="AO153" i="2"/>
  <c r="AQ153" i="2" s="1"/>
  <c r="AR153" i="2"/>
  <c r="AT153" i="2" s="1"/>
  <c r="AU153" i="2"/>
  <c r="AW153" i="2" s="1"/>
  <c r="AX153" i="2"/>
  <c r="AZ153" i="2" s="1"/>
  <c r="BA153" i="2"/>
  <c r="BC153" i="2" s="1"/>
  <c r="BD153" i="2"/>
  <c r="BF153" i="2" s="1"/>
  <c r="BG153" i="2"/>
  <c r="BI153" i="2" s="1"/>
  <c r="BJ153" i="2"/>
  <c r="BL153" i="2" s="1"/>
  <c r="BM153" i="2"/>
  <c r="BO153" i="2" s="1"/>
  <c r="BP153" i="2"/>
  <c r="BR153" i="2" s="1"/>
  <c r="BU153" i="2"/>
  <c r="BX153" i="2"/>
  <c r="BY153" i="2"/>
  <c r="CA153" i="2" s="1"/>
  <c r="CB153" i="2"/>
  <c r="CD153" i="2" s="1"/>
  <c r="CE153" i="2"/>
  <c r="CG153" i="2" s="1"/>
  <c r="CJ153" i="2"/>
  <c r="CK153" i="2"/>
  <c r="CM153" i="2" s="1"/>
  <c r="CN153" i="2"/>
  <c r="CP153" i="2" s="1"/>
  <c r="CS153" i="2"/>
  <c r="H154" i="2"/>
  <c r="J154" i="2" s="1"/>
  <c r="K154" i="2"/>
  <c r="M154" i="2" s="1"/>
  <c r="P154" i="2"/>
  <c r="S154" i="2"/>
  <c r="T154" i="2"/>
  <c r="V154" i="2" s="1"/>
  <c r="W154" i="2"/>
  <c r="Y154" i="2" s="1"/>
  <c r="Z154" i="2"/>
  <c r="AB154" i="2" s="1"/>
  <c r="AC154" i="2"/>
  <c r="AE154" i="2" s="1"/>
  <c r="AF154" i="2"/>
  <c r="AH154" i="2" s="1"/>
  <c r="AI154" i="2"/>
  <c r="AK154" i="2" s="1"/>
  <c r="AL154" i="2"/>
  <c r="AN154" i="2" s="1"/>
  <c r="AO154" i="2"/>
  <c r="AQ154" i="2" s="1"/>
  <c r="AR154" i="2"/>
  <c r="AT154" i="2" s="1"/>
  <c r="AU154" i="2"/>
  <c r="AW154" i="2" s="1"/>
  <c r="AX154" i="2"/>
  <c r="AZ154" i="2" s="1"/>
  <c r="BA154" i="2"/>
  <c r="BC154" i="2" s="1"/>
  <c r="BF154" i="2"/>
  <c r="BG154" i="2"/>
  <c r="BI154" i="2" s="1"/>
  <c r="BJ154" i="2"/>
  <c r="BL154" i="2" s="1"/>
  <c r="BM154" i="2"/>
  <c r="BO154" i="2" s="1"/>
  <c r="BP154" i="2"/>
  <c r="BR154" i="2" s="1"/>
  <c r="BU154" i="2"/>
  <c r="BX154" i="2"/>
  <c r="BY154" i="2"/>
  <c r="CA154" i="2" s="1"/>
  <c r="CB154" i="2"/>
  <c r="CD154" i="2" s="1"/>
  <c r="CE154" i="2"/>
  <c r="CG154" i="2" s="1"/>
  <c r="CJ154" i="2"/>
  <c r="CK154" i="2"/>
  <c r="CM154" i="2" s="1"/>
  <c r="CN154" i="2"/>
  <c r="CP154" i="2" s="1"/>
  <c r="CS154" i="2"/>
  <c r="H155" i="2"/>
  <c r="K155" i="2"/>
  <c r="M155" i="2" s="1"/>
  <c r="P155" i="2"/>
  <c r="S155" i="2"/>
  <c r="T155" i="2"/>
  <c r="V155" i="2" s="1"/>
  <c r="W155" i="2"/>
  <c r="Y155" i="2" s="1"/>
  <c r="Z155" i="2"/>
  <c r="AB155" i="2" s="1"/>
  <c r="AC155" i="2"/>
  <c r="AE155" i="2" s="1"/>
  <c r="AF155" i="2"/>
  <c r="AH155" i="2" s="1"/>
  <c r="AI155" i="2"/>
  <c r="AK155" i="2" s="1"/>
  <c r="AL155" i="2"/>
  <c r="AN155" i="2" s="1"/>
  <c r="AO155" i="2"/>
  <c r="AQ155" i="2" s="1"/>
  <c r="AR155" i="2"/>
  <c r="AT155" i="2" s="1"/>
  <c r="AU155" i="2"/>
  <c r="AW155" i="2" s="1"/>
  <c r="AX155" i="2"/>
  <c r="AZ155" i="2" s="1"/>
  <c r="BA155" i="2"/>
  <c r="BC155" i="2" s="1"/>
  <c r="BF155" i="2"/>
  <c r="BG155" i="2"/>
  <c r="BI155" i="2" s="1"/>
  <c r="BJ155" i="2"/>
  <c r="BL155" i="2" s="1"/>
  <c r="BM155" i="2"/>
  <c r="BO155" i="2" s="1"/>
  <c r="BP155" i="2"/>
  <c r="BR155" i="2" s="1"/>
  <c r="BU155" i="2"/>
  <c r="BX155" i="2"/>
  <c r="BY155" i="2"/>
  <c r="CA155" i="2" s="1"/>
  <c r="CB155" i="2"/>
  <c r="CD155" i="2" s="1"/>
  <c r="CE155" i="2"/>
  <c r="CG155" i="2" s="1"/>
  <c r="CJ155" i="2"/>
  <c r="CK155" i="2"/>
  <c r="CM155" i="2" s="1"/>
  <c r="CN155" i="2"/>
  <c r="CP155" i="2" s="1"/>
  <c r="CS155" i="2"/>
  <c r="H156" i="2"/>
  <c r="K156" i="2"/>
  <c r="M156" i="2" s="1"/>
  <c r="P156" i="2"/>
  <c r="S156" i="2"/>
  <c r="T156" i="2"/>
  <c r="V156" i="2" s="1"/>
  <c r="W156" i="2"/>
  <c r="Y156" i="2" s="1"/>
  <c r="Z156" i="2"/>
  <c r="AB156" i="2" s="1"/>
  <c r="AC156" i="2"/>
  <c r="AE156" i="2" s="1"/>
  <c r="AF156" i="2"/>
  <c r="AH156" i="2" s="1"/>
  <c r="AI156" i="2"/>
  <c r="AK156" i="2" s="1"/>
  <c r="AL156" i="2"/>
  <c r="AN156" i="2" s="1"/>
  <c r="AO156" i="2"/>
  <c r="AQ156" i="2" s="1"/>
  <c r="AR156" i="2"/>
  <c r="AT156" i="2" s="1"/>
  <c r="AU156" i="2"/>
  <c r="AW156" i="2" s="1"/>
  <c r="AX156" i="2"/>
  <c r="AZ156" i="2" s="1"/>
  <c r="BA156" i="2"/>
  <c r="BC156" i="2" s="1"/>
  <c r="BF156" i="2"/>
  <c r="BG156" i="2"/>
  <c r="BI156" i="2" s="1"/>
  <c r="BJ156" i="2"/>
  <c r="BL156" i="2" s="1"/>
  <c r="BM156" i="2"/>
  <c r="BO156" i="2" s="1"/>
  <c r="BP156" i="2"/>
  <c r="BR156" i="2" s="1"/>
  <c r="BU156" i="2"/>
  <c r="BX156" i="2"/>
  <c r="BY156" i="2"/>
  <c r="CA156" i="2" s="1"/>
  <c r="CB156" i="2"/>
  <c r="CD156" i="2" s="1"/>
  <c r="CE156" i="2"/>
  <c r="CG156" i="2" s="1"/>
  <c r="CJ156" i="2"/>
  <c r="CK156" i="2"/>
  <c r="CM156" i="2" s="1"/>
  <c r="CN156" i="2"/>
  <c r="CP156" i="2" s="1"/>
  <c r="CS156" i="2"/>
  <c r="H157" i="2"/>
  <c r="K157" i="2"/>
  <c r="M157" i="2" s="1"/>
  <c r="P157" i="2"/>
  <c r="S157" i="2"/>
  <c r="T157" i="2"/>
  <c r="V157" i="2" s="1"/>
  <c r="W157" i="2"/>
  <c r="Y157" i="2" s="1"/>
  <c r="Z157" i="2"/>
  <c r="AB157" i="2" s="1"/>
  <c r="AC157" i="2"/>
  <c r="AE157" i="2" s="1"/>
  <c r="AF157" i="2"/>
  <c r="AH157" i="2" s="1"/>
  <c r="AI157" i="2"/>
  <c r="AK157" i="2" s="1"/>
  <c r="AL157" i="2"/>
  <c r="AN157" i="2" s="1"/>
  <c r="AO157" i="2"/>
  <c r="AQ157" i="2" s="1"/>
  <c r="AR157" i="2"/>
  <c r="AT157" i="2" s="1"/>
  <c r="AU157" i="2"/>
  <c r="AW157" i="2" s="1"/>
  <c r="AX157" i="2"/>
  <c r="AZ157" i="2" s="1"/>
  <c r="BA157" i="2"/>
  <c r="BC157" i="2" s="1"/>
  <c r="BF157" i="2"/>
  <c r="BG157" i="2"/>
  <c r="BI157" i="2" s="1"/>
  <c r="BJ157" i="2"/>
  <c r="BL157" i="2" s="1"/>
  <c r="BM157" i="2"/>
  <c r="BO157" i="2" s="1"/>
  <c r="BP157" i="2"/>
  <c r="BR157" i="2" s="1"/>
  <c r="BU157" i="2"/>
  <c r="BX157" i="2"/>
  <c r="BY157" i="2"/>
  <c r="CA157" i="2" s="1"/>
  <c r="CB157" i="2"/>
  <c r="CD157" i="2" s="1"/>
  <c r="CE157" i="2"/>
  <c r="CG157" i="2" s="1"/>
  <c r="CJ157" i="2"/>
  <c r="CK157" i="2"/>
  <c r="CM157" i="2" s="1"/>
  <c r="CN157" i="2"/>
  <c r="CP157" i="2" s="1"/>
  <c r="CS157" i="2"/>
  <c r="CS149" i="2"/>
  <c r="CN149" i="2"/>
  <c r="CP149" i="2" s="1"/>
  <c r="CK149" i="2"/>
  <c r="CM149" i="2" s="1"/>
  <c r="CJ149" i="2"/>
  <c r="CE149" i="2"/>
  <c r="CG149" i="2" s="1"/>
  <c r="CB149" i="2"/>
  <c r="CD149" i="2" s="1"/>
  <c r="BY149" i="2"/>
  <c r="CA149" i="2" s="1"/>
  <c r="BX149" i="2"/>
  <c r="BU149" i="2"/>
  <c r="BP149" i="2"/>
  <c r="BR149" i="2" s="1"/>
  <c r="BM149" i="2"/>
  <c r="BO149" i="2" s="1"/>
  <c r="BJ149" i="2"/>
  <c r="BL149" i="2" s="1"/>
  <c r="BG149" i="2"/>
  <c r="BI149" i="2" s="1"/>
  <c r="BD149" i="2"/>
  <c r="BF149" i="2" s="1"/>
  <c r="BA149" i="2"/>
  <c r="BC149" i="2" s="1"/>
  <c r="AX149" i="2"/>
  <c r="AZ149" i="2" s="1"/>
  <c r="AU149" i="2"/>
  <c r="AW149" i="2" s="1"/>
  <c r="AR149" i="2"/>
  <c r="AT149" i="2" s="1"/>
  <c r="AO149" i="2"/>
  <c r="AQ149" i="2" s="1"/>
  <c r="AL149" i="2"/>
  <c r="AN149" i="2" s="1"/>
  <c r="AI149" i="2"/>
  <c r="AK149" i="2" s="1"/>
  <c r="AF149" i="2"/>
  <c r="AH149" i="2" s="1"/>
  <c r="AC149" i="2"/>
  <c r="AE149" i="2" s="1"/>
  <c r="Z149" i="2"/>
  <c r="AB149" i="2" s="1"/>
  <c r="W149" i="2"/>
  <c r="Y149" i="2" s="1"/>
  <c r="T149" i="2"/>
  <c r="V149" i="2" s="1"/>
  <c r="S149" i="2"/>
  <c r="P149" i="2"/>
  <c r="K149" i="2"/>
  <c r="M149" i="2" s="1"/>
  <c r="H149" i="2"/>
  <c r="H148" i="2"/>
  <c r="K148" i="2"/>
  <c r="M148" i="2" s="1"/>
  <c r="P148" i="2"/>
  <c r="S148" i="2"/>
  <c r="T148" i="2"/>
  <c r="V148" i="2" s="1"/>
  <c r="W148" i="2"/>
  <c r="Y148" i="2" s="1"/>
  <c r="Z148" i="2"/>
  <c r="AB148" i="2" s="1"/>
  <c r="AC148" i="2"/>
  <c r="AE148" i="2" s="1"/>
  <c r="AF148" i="2"/>
  <c r="AH148" i="2" s="1"/>
  <c r="AI148" i="2"/>
  <c r="AK148" i="2" s="1"/>
  <c r="AL148" i="2"/>
  <c r="AN148" i="2" s="1"/>
  <c r="AO148" i="2"/>
  <c r="AQ148" i="2" s="1"/>
  <c r="AR148" i="2"/>
  <c r="AT148" i="2" s="1"/>
  <c r="AU148" i="2"/>
  <c r="AW148" i="2" s="1"/>
  <c r="AX148" i="2"/>
  <c r="AZ148" i="2" s="1"/>
  <c r="BC148" i="2"/>
  <c r="BD148" i="2"/>
  <c r="BF148" i="2" s="1"/>
  <c r="BG148" i="2"/>
  <c r="BI148" i="2" s="1"/>
  <c r="BJ148" i="2"/>
  <c r="BL148" i="2" s="1"/>
  <c r="BM148" i="2"/>
  <c r="BO148" i="2" s="1"/>
  <c r="BP148" i="2"/>
  <c r="BR148" i="2" s="1"/>
  <c r="BU148" i="2"/>
  <c r="BX148" i="2"/>
  <c r="BY148" i="2"/>
  <c r="CA148" i="2" s="1"/>
  <c r="CB148" i="2"/>
  <c r="CD148" i="2" s="1"/>
  <c r="CE148" i="2"/>
  <c r="CG148" i="2" s="1"/>
  <c r="CJ148" i="2"/>
  <c r="CK148" i="2"/>
  <c r="CM148" i="2" s="1"/>
  <c r="CN148" i="2"/>
  <c r="CP148" i="2" s="1"/>
  <c r="CS148" i="2"/>
  <c r="J152" i="2" l="1"/>
  <c r="J156" i="2"/>
  <c r="J157" i="2"/>
  <c r="J153" i="2"/>
  <c r="J159" i="2"/>
  <c r="J158" i="2"/>
  <c r="J155" i="2"/>
  <c r="J151" i="2"/>
  <c r="J161" i="2"/>
  <c r="J160" i="2"/>
  <c r="J150" i="2"/>
  <c r="J149" i="2"/>
  <c r="J148" i="2"/>
  <c r="H147" i="2" l="1"/>
  <c r="K147" i="2"/>
  <c r="M147" i="2" s="1"/>
  <c r="P147" i="2"/>
  <c r="S147" i="2"/>
  <c r="T147" i="2"/>
  <c r="V147" i="2" s="1"/>
  <c r="W147" i="2"/>
  <c r="Y147" i="2" s="1"/>
  <c r="Z147" i="2"/>
  <c r="AB147" i="2" s="1"/>
  <c r="AC147" i="2"/>
  <c r="AE147" i="2" s="1"/>
  <c r="AF147" i="2"/>
  <c r="AH147" i="2" s="1"/>
  <c r="AI147" i="2"/>
  <c r="AK147" i="2" s="1"/>
  <c r="AL147" i="2"/>
  <c r="AN147" i="2" s="1"/>
  <c r="AO147" i="2"/>
  <c r="AQ147" i="2" s="1"/>
  <c r="AR147" i="2"/>
  <c r="AT147" i="2" s="1"/>
  <c r="AU147" i="2"/>
  <c r="AW147" i="2" s="1"/>
  <c r="AX147" i="2"/>
  <c r="AZ147" i="2" s="1"/>
  <c r="BA147" i="2"/>
  <c r="BC147" i="2" s="1"/>
  <c r="BD147" i="2"/>
  <c r="BF147" i="2" s="1"/>
  <c r="BG147" i="2"/>
  <c r="BI147" i="2" s="1"/>
  <c r="BJ147" i="2"/>
  <c r="BL147" i="2" s="1"/>
  <c r="BM147" i="2"/>
  <c r="BO147" i="2" s="1"/>
  <c r="BP147" i="2"/>
  <c r="BR147" i="2" s="1"/>
  <c r="BU147" i="2"/>
  <c r="BX147" i="2"/>
  <c r="BY147" i="2"/>
  <c r="CA147" i="2" s="1"/>
  <c r="CB147" i="2"/>
  <c r="CD147" i="2" s="1"/>
  <c r="CE147" i="2"/>
  <c r="CG147" i="2" s="1"/>
  <c r="CJ147" i="2"/>
  <c r="CK147" i="2"/>
  <c r="CM147" i="2" s="1"/>
  <c r="CN147" i="2"/>
  <c r="CP147" i="2" s="1"/>
  <c r="CS147" i="2"/>
  <c r="H146" i="2"/>
  <c r="K146" i="2"/>
  <c r="M146" i="2" s="1"/>
  <c r="P146" i="2"/>
  <c r="S146" i="2"/>
  <c r="T146" i="2"/>
  <c r="V146" i="2" s="1"/>
  <c r="W146" i="2"/>
  <c r="Y146" i="2" s="1"/>
  <c r="Z146" i="2"/>
  <c r="AB146" i="2" s="1"/>
  <c r="AC146" i="2"/>
  <c r="AE146" i="2" s="1"/>
  <c r="AF146" i="2"/>
  <c r="AH146" i="2" s="1"/>
  <c r="AI146" i="2"/>
  <c r="AK146" i="2" s="1"/>
  <c r="AL146" i="2"/>
  <c r="AN146" i="2" s="1"/>
  <c r="AO146" i="2"/>
  <c r="AQ146" i="2" s="1"/>
  <c r="AR146" i="2"/>
  <c r="AT146" i="2" s="1"/>
  <c r="AU146" i="2"/>
  <c r="AW146" i="2" s="1"/>
  <c r="AX146" i="2"/>
  <c r="AZ146" i="2" s="1"/>
  <c r="BA146" i="2"/>
  <c r="BC146" i="2" s="1"/>
  <c r="BD146" i="2"/>
  <c r="BF146" i="2" s="1"/>
  <c r="BG146" i="2"/>
  <c r="BI146" i="2" s="1"/>
  <c r="BJ146" i="2"/>
  <c r="BL146" i="2" s="1"/>
  <c r="BM146" i="2"/>
  <c r="BO146" i="2" s="1"/>
  <c r="BP146" i="2"/>
  <c r="BR146" i="2" s="1"/>
  <c r="BU146" i="2"/>
  <c r="BX146" i="2"/>
  <c r="BY146" i="2"/>
  <c r="CA146" i="2" s="1"/>
  <c r="CB146" i="2"/>
  <c r="CD146" i="2" s="1"/>
  <c r="CE146" i="2"/>
  <c r="CG146" i="2" s="1"/>
  <c r="CJ146" i="2"/>
  <c r="CK146" i="2"/>
  <c r="CM146" i="2" s="1"/>
  <c r="CN146" i="2"/>
  <c r="CP146" i="2" s="1"/>
  <c r="CS146" i="2"/>
  <c r="H143" i="2"/>
  <c r="K143" i="2"/>
  <c r="M143" i="2" s="1"/>
  <c r="P143" i="2"/>
  <c r="S143" i="2"/>
  <c r="T143" i="2"/>
  <c r="V143" i="2" s="1"/>
  <c r="W143" i="2"/>
  <c r="Y143" i="2" s="1"/>
  <c r="Z143" i="2"/>
  <c r="AB143" i="2" s="1"/>
  <c r="AC143" i="2"/>
  <c r="AE143" i="2" s="1"/>
  <c r="AF143" i="2"/>
  <c r="AH143" i="2" s="1"/>
  <c r="AI143" i="2"/>
  <c r="AK143" i="2" s="1"/>
  <c r="AL143" i="2"/>
  <c r="AN143" i="2" s="1"/>
  <c r="AO143" i="2"/>
  <c r="AQ143" i="2" s="1"/>
  <c r="AR143" i="2"/>
  <c r="AT143" i="2" s="1"/>
  <c r="AU143" i="2"/>
  <c r="AW143" i="2" s="1"/>
  <c r="AX143" i="2"/>
  <c r="AZ143" i="2" s="1"/>
  <c r="BA143" i="2"/>
  <c r="BC143" i="2" s="1"/>
  <c r="BD143" i="2"/>
  <c r="BF143" i="2" s="1"/>
  <c r="BG143" i="2"/>
  <c r="BI143" i="2" s="1"/>
  <c r="BJ143" i="2"/>
  <c r="BL143" i="2" s="1"/>
  <c r="BM143" i="2"/>
  <c r="BO143" i="2" s="1"/>
  <c r="BP143" i="2"/>
  <c r="BR143" i="2" s="1"/>
  <c r="BU143" i="2"/>
  <c r="BX143" i="2"/>
  <c r="BY143" i="2"/>
  <c r="CA143" i="2" s="1"/>
  <c r="CB143" i="2"/>
  <c r="CD143" i="2" s="1"/>
  <c r="CE143" i="2"/>
  <c r="CG143" i="2" s="1"/>
  <c r="CJ143" i="2"/>
  <c r="CK143" i="2"/>
  <c r="CM143" i="2" s="1"/>
  <c r="CN143" i="2"/>
  <c r="CP143" i="2" s="1"/>
  <c r="CS143" i="2"/>
  <c r="H144" i="2"/>
  <c r="K144" i="2"/>
  <c r="M144" i="2" s="1"/>
  <c r="P144" i="2"/>
  <c r="S144" i="2"/>
  <c r="T144" i="2"/>
  <c r="V144" i="2" s="1"/>
  <c r="W144" i="2"/>
  <c r="Y144" i="2" s="1"/>
  <c r="Z144" i="2"/>
  <c r="AB144" i="2" s="1"/>
  <c r="AC144" i="2"/>
  <c r="AE144" i="2" s="1"/>
  <c r="AF144" i="2"/>
  <c r="AH144" i="2" s="1"/>
  <c r="AI144" i="2"/>
  <c r="AK144" i="2" s="1"/>
  <c r="AL144" i="2"/>
  <c r="AN144" i="2" s="1"/>
  <c r="AO144" i="2"/>
  <c r="AQ144" i="2" s="1"/>
  <c r="AR144" i="2"/>
  <c r="AT144" i="2" s="1"/>
  <c r="AU144" i="2"/>
  <c r="AW144" i="2" s="1"/>
  <c r="AX144" i="2"/>
  <c r="AZ144" i="2" s="1"/>
  <c r="BA144" i="2"/>
  <c r="BC144" i="2" s="1"/>
  <c r="BD144" i="2"/>
  <c r="BF144" i="2" s="1"/>
  <c r="BG144" i="2"/>
  <c r="BI144" i="2" s="1"/>
  <c r="BJ144" i="2"/>
  <c r="BL144" i="2" s="1"/>
  <c r="BM144" i="2"/>
  <c r="BO144" i="2" s="1"/>
  <c r="BP144" i="2"/>
  <c r="BR144" i="2" s="1"/>
  <c r="BU144" i="2"/>
  <c r="BX144" i="2"/>
  <c r="BY144" i="2"/>
  <c r="CA144" i="2" s="1"/>
  <c r="CB144" i="2"/>
  <c r="CD144" i="2" s="1"/>
  <c r="CE144" i="2"/>
  <c r="CG144" i="2" s="1"/>
  <c r="CJ144" i="2"/>
  <c r="CK144" i="2"/>
  <c r="CM144" i="2" s="1"/>
  <c r="CN144" i="2"/>
  <c r="CP144" i="2" s="1"/>
  <c r="CS144" i="2"/>
  <c r="H145" i="2"/>
  <c r="K145" i="2"/>
  <c r="M145" i="2" s="1"/>
  <c r="P145" i="2"/>
  <c r="S145" i="2"/>
  <c r="T145" i="2"/>
  <c r="V145" i="2" s="1"/>
  <c r="W145" i="2"/>
  <c r="Y145" i="2" s="1"/>
  <c r="Z145" i="2"/>
  <c r="AB145" i="2" s="1"/>
  <c r="AC145" i="2"/>
  <c r="AE145" i="2" s="1"/>
  <c r="AF145" i="2"/>
  <c r="AH145" i="2" s="1"/>
  <c r="AI145" i="2"/>
  <c r="AK145" i="2" s="1"/>
  <c r="AL145" i="2"/>
  <c r="AN145" i="2" s="1"/>
  <c r="AO145" i="2"/>
  <c r="AQ145" i="2" s="1"/>
  <c r="AR145" i="2"/>
  <c r="AT145" i="2" s="1"/>
  <c r="AU145" i="2"/>
  <c r="AW145" i="2" s="1"/>
  <c r="AX145" i="2"/>
  <c r="AZ145" i="2" s="1"/>
  <c r="BA145" i="2"/>
  <c r="BC145" i="2" s="1"/>
  <c r="BD145" i="2"/>
  <c r="BF145" i="2" s="1"/>
  <c r="BG145" i="2"/>
  <c r="BI145" i="2" s="1"/>
  <c r="BJ145" i="2"/>
  <c r="BL145" i="2" s="1"/>
  <c r="BM145" i="2"/>
  <c r="BO145" i="2" s="1"/>
  <c r="BP145" i="2"/>
  <c r="BR145" i="2" s="1"/>
  <c r="BU145" i="2"/>
  <c r="BX145" i="2"/>
  <c r="BY145" i="2"/>
  <c r="CA145" i="2" s="1"/>
  <c r="CB145" i="2"/>
  <c r="CD145" i="2" s="1"/>
  <c r="CE145" i="2"/>
  <c r="CG145" i="2" s="1"/>
  <c r="CJ145" i="2"/>
  <c r="CK145" i="2"/>
  <c r="CM145" i="2" s="1"/>
  <c r="CN145" i="2"/>
  <c r="CP145" i="2" s="1"/>
  <c r="CS145" i="2"/>
  <c r="H132" i="2"/>
  <c r="K132" i="2"/>
  <c r="M132" i="2" s="1"/>
  <c r="P132" i="2"/>
  <c r="S132" i="2"/>
  <c r="T132" i="2"/>
  <c r="V132" i="2" s="1"/>
  <c r="W132" i="2"/>
  <c r="Y132" i="2" s="1"/>
  <c r="Z132" i="2"/>
  <c r="AB132" i="2" s="1"/>
  <c r="AC132" i="2"/>
  <c r="AE132" i="2" s="1"/>
  <c r="AF132" i="2"/>
  <c r="AH132" i="2" s="1"/>
  <c r="AI132" i="2"/>
  <c r="AK132" i="2" s="1"/>
  <c r="AL132" i="2"/>
  <c r="AN132" i="2" s="1"/>
  <c r="AO132" i="2"/>
  <c r="AQ132" i="2" s="1"/>
  <c r="AR132" i="2"/>
  <c r="AT132" i="2" s="1"/>
  <c r="AU132" i="2"/>
  <c r="AW132" i="2" s="1"/>
  <c r="AX132" i="2"/>
  <c r="AZ132" i="2" s="1"/>
  <c r="BA132" i="2"/>
  <c r="BC132" i="2" s="1"/>
  <c r="BD132" i="2"/>
  <c r="BF132" i="2" s="1"/>
  <c r="BG132" i="2"/>
  <c r="BI132" i="2" s="1"/>
  <c r="BJ132" i="2"/>
  <c r="BL132" i="2" s="1"/>
  <c r="BM132" i="2"/>
  <c r="BO132" i="2" s="1"/>
  <c r="BP132" i="2"/>
  <c r="BR132" i="2" s="1"/>
  <c r="BU132" i="2"/>
  <c r="BX132" i="2"/>
  <c r="BY132" i="2"/>
  <c r="CA132" i="2" s="1"/>
  <c r="CB132" i="2"/>
  <c r="CD132" i="2" s="1"/>
  <c r="CE132" i="2"/>
  <c r="CG132" i="2" s="1"/>
  <c r="CJ132" i="2"/>
  <c r="CK132" i="2"/>
  <c r="CM132" i="2" s="1"/>
  <c r="CN132" i="2"/>
  <c r="CP132" i="2" s="1"/>
  <c r="CS132" i="2"/>
  <c r="H133" i="2"/>
  <c r="K133" i="2"/>
  <c r="M133" i="2" s="1"/>
  <c r="P133" i="2"/>
  <c r="S133" i="2"/>
  <c r="T133" i="2"/>
  <c r="V133" i="2" s="1"/>
  <c r="W133" i="2"/>
  <c r="Y133" i="2" s="1"/>
  <c r="Z133" i="2"/>
  <c r="AB133" i="2" s="1"/>
  <c r="AC133" i="2"/>
  <c r="AE133" i="2" s="1"/>
  <c r="AF133" i="2"/>
  <c r="AH133" i="2" s="1"/>
  <c r="AI133" i="2"/>
  <c r="AK133" i="2" s="1"/>
  <c r="AL133" i="2"/>
  <c r="AN133" i="2" s="1"/>
  <c r="AO133" i="2"/>
  <c r="AQ133" i="2" s="1"/>
  <c r="AR133" i="2"/>
  <c r="AT133" i="2" s="1"/>
  <c r="AU133" i="2"/>
  <c r="AW133" i="2" s="1"/>
  <c r="AX133" i="2"/>
  <c r="AZ133" i="2" s="1"/>
  <c r="BA133" i="2"/>
  <c r="BC133" i="2" s="1"/>
  <c r="BD133" i="2"/>
  <c r="BF133" i="2" s="1"/>
  <c r="BG133" i="2"/>
  <c r="BI133" i="2" s="1"/>
  <c r="BJ133" i="2"/>
  <c r="BL133" i="2" s="1"/>
  <c r="BM133" i="2"/>
  <c r="BO133" i="2" s="1"/>
  <c r="BP133" i="2"/>
  <c r="BR133" i="2" s="1"/>
  <c r="BU133" i="2"/>
  <c r="BX133" i="2"/>
  <c r="BY133" i="2"/>
  <c r="CA133" i="2" s="1"/>
  <c r="CB133" i="2"/>
  <c r="CD133" i="2" s="1"/>
  <c r="CE133" i="2"/>
  <c r="CG133" i="2" s="1"/>
  <c r="CJ133" i="2"/>
  <c r="CK133" i="2"/>
  <c r="CM133" i="2" s="1"/>
  <c r="CN133" i="2"/>
  <c r="CP133" i="2" s="1"/>
  <c r="CS133" i="2"/>
  <c r="H134" i="2"/>
  <c r="K134" i="2"/>
  <c r="M134" i="2" s="1"/>
  <c r="P134" i="2"/>
  <c r="S134" i="2"/>
  <c r="T134" i="2"/>
  <c r="V134" i="2" s="1"/>
  <c r="W134" i="2"/>
  <c r="Y134" i="2" s="1"/>
  <c r="Z134" i="2"/>
  <c r="AB134" i="2" s="1"/>
  <c r="AC134" i="2"/>
  <c r="AE134" i="2" s="1"/>
  <c r="AF134" i="2"/>
  <c r="AH134" i="2" s="1"/>
  <c r="AI134" i="2"/>
  <c r="AK134" i="2" s="1"/>
  <c r="AL134" i="2"/>
  <c r="AN134" i="2" s="1"/>
  <c r="AO134" i="2"/>
  <c r="AQ134" i="2" s="1"/>
  <c r="AR134" i="2"/>
  <c r="AT134" i="2" s="1"/>
  <c r="AU134" i="2"/>
  <c r="AW134" i="2" s="1"/>
  <c r="AX134" i="2"/>
  <c r="AZ134" i="2" s="1"/>
  <c r="BA134" i="2"/>
  <c r="BC134" i="2" s="1"/>
  <c r="BD134" i="2"/>
  <c r="BF134" i="2" s="1"/>
  <c r="BG134" i="2"/>
  <c r="BI134" i="2" s="1"/>
  <c r="BJ134" i="2"/>
  <c r="BL134" i="2" s="1"/>
  <c r="BM134" i="2"/>
  <c r="BO134" i="2" s="1"/>
  <c r="BP134" i="2"/>
  <c r="BR134" i="2" s="1"/>
  <c r="BU134" i="2"/>
  <c r="BX134" i="2"/>
  <c r="BY134" i="2"/>
  <c r="CA134" i="2" s="1"/>
  <c r="CB134" i="2"/>
  <c r="CD134" i="2" s="1"/>
  <c r="CE134" i="2"/>
  <c r="CG134" i="2" s="1"/>
  <c r="CJ134" i="2"/>
  <c r="CK134" i="2"/>
  <c r="CM134" i="2" s="1"/>
  <c r="CN134" i="2"/>
  <c r="CP134" i="2" s="1"/>
  <c r="CS134" i="2"/>
  <c r="H135" i="2"/>
  <c r="K135" i="2"/>
  <c r="M135" i="2" s="1"/>
  <c r="P135" i="2"/>
  <c r="S135" i="2"/>
  <c r="T135" i="2"/>
  <c r="V135" i="2" s="1"/>
  <c r="W135" i="2"/>
  <c r="Y135" i="2" s="1"/>
  <c r="Z135" i="2"/>
  <c r="AB135" i="2" s="1"/>
  <c r="AC135" i="2"/>
  <c r="AE135" i="2" s="1"/>
  <c r="AF135" i="2"/>
  <c r="AH135" i="2" s="1"/>
  <c r="AI135" i="2"/>
  <c r="AK135" i="2" s="1"/>
  <c r="AL135" i="2"/>
  <c r="AN135" i="2" s="1"/>
  <c r="AO135" i="2"/>
  <c r="AQ135" i="2" s="1"/>
  <c r="AR135" i="2"/>
  <c r="AT135" i="2" s="1"/>
  <c r="AU135" i="2"/>
  <c r="AW135" i="2" s="1"/>
  <c r="AX135" i="2"/>
  <c r="AZ135" i="2" s="1"/>
  <c r="BA135" i="2"/>
  <c r="BC135" i="2" s="1"/>
  <c r="BD135" i="2"/>
  <c r="BF135" i="2" s="1"/>
  <c r="BG135" i="2"/>
  <c r="BI135" i="2" s="1"/>
  <c r="BJ135" i="2"/>
  <c r="BL135" i="2" s="1"/>
  <c r="BM135" i="2"/>
  <c r="BO135" i="2" s="1"/>
  <c r="BP135" i="2"/>
  <c r="BR135" i="2" s="1"/>
  <c r="BU135" i="2"/>
  <c r="BX135" i="2"/>
  <c r="BY135" i="2"/>
  <c r="CA135" i="2" s="1"/>
  <c r="CB135" i="2"/>
  <c r="CD135" i="2" s="1"/>
  <c r="CE135" i="2"/>
  <c r="CG135" i="2" s="1"/>
  <c r="CJ135" i="2"/>
  <c r="CK135" i="2"/>
  <c r="CM135" i="2" s="1"/>
  <c r="CN135" i="2"/>
  <c r="CP135" i="2" s="1"/>
  <c r="CS135" i="2"/>
  <c r="H136" i="2"/>
  <c r="K136" i="2"/>
  <c r="M136" i="2" s="1"/>
  <c r="P136" i="2"/>
  <c r="S136" i="2"/>
  <c r="T136" i="2"/>
  <c r="V136" i="2" s="1"/>
  <c r="W136" i="2"/>
  <c r="Y136" i="2" s="1"/>
  <c r="Z136" i="2"/>
  <c r="AB136" i="2" s="1"/>
  <c r="AC136" i="2"/>
  <c r="AE136" i="2" s="1"/>
  <c r="AF136" i="2"/>
  <c r="AH136" i="2" s="1"/>
  <c r="AI136" i="2"/>
  <c r="AK136" i="2" s="1"/>
  <c r="AL136" i="2"/>
  <c r="AN136" i="2" s="1"/>
  <c r="AO136" i="2"/>
  <c r="AQ136" i="2" s="1"/>
  <c r="AR136" i="2"/>
  <c r="AT136" i="2" s="1"/>
  <c r="AU136" i="2"/>
  <c r="AW136" i="2" s="1"/>
  <c r="AX136" i="2"/>
  <c r="AZ136" i="2" s="1"/>
  <c r="BA136" i="2"/>
  <c r="BC136" i="2" s="1"/>
  <c r="BD136" i="2"/>
  <c r="BF136" i="2" s="1"/>
  <c r="BG136" i="2"/>
  <c r="BI136" i="2" s="1"/>
  <c r="BJ136" i="2"/>
  <c r="BL136" i="2" s="1"/>
  <c r="BM136" i="2"/>
  <c r="BO136" i="2" s="1"/>
  <c r="BP136" i="2"/>
  <c r="BR136" i="2" s="1"/>
  <c r="BU136" i="2"/>
  <c r="BX136" i="2"/>
  <c r="BY136" i="2"/>
  <c r="CA136" i="2" s="1"/>
  <c r="CB136" i="2"/>
  <c r="CD136" i="2" s="1"/>
  <c r="CE136" i="2"/>
  <c r="CG136" i="2" s="1"/>
  <c r="CJ136" i="2"/>
  <c r="CK136" i="2"/>
  <c r="CM136" i="2" s="1"/>
  <c r="CN136" i="2"/>
  <c r="CP136" i="2" s="1"/>
  <c r="CS136" i="2"/>
  <c r="H137" i="2"/>
  <c r="K137" i="2"/>
  <c r="M137" i="2" s="1"/>
  <c r="P137" i="2"/>
  <c r="S137" i="2"/>
  <c r="T137" i="2"/>
  <c r="V137" i="2" s="1"/>
  <c r="W137" i="2"/>
  <c r="Y137" i="2" s="1"/>
  <c r="Z137" i="2"/>
  <c r="AB137" i="2" s="1"/>
  <c r="AC137" i="2"/>
  <c r="AE137" i="2" s="1"/>
  <c r="AF137" i="2"/>
  <c r="AH137" i="2" s="1"/>
  <c r="AI137" i="2"/>
  <c r="AK137" i="2" s="1"/>
  <c r="AL137" i="2"/>
  <c r="AN137" i="2" s="1"/>
  <c r="AO137" i="2"/>
  <c r="AQ137" i="2" s="1"/>
  <c r="AR137" i="2"/>
  <c r="AT137" i="2" s="1"/>
  <c r="AU137" i="2"/>
  <c r="AW137" i="2" s="1"/>
  <c r="AX137" i="2"/>
  <c r="AZ137" i="2" s="1"/>
  <c r="BA137" i="2"/>
  <c r="BC137" i="2" s="1"/>
  <c r="BD137" i="2"/>
  <c r="BF137" i="2" s="1"/>
  <c r="BG137" i="2"/>
  <c r="BI137" i="2" s="1"/>
  <c r="BJ137" i="2"/>
  <c r="BL137" i="2" s="1"/>
  <c r="BM137" i="2"/>
  <c r="BO137" i="2" s="1"/>
  <c r="BP137" i="2"/>
  <c r="BR137" i="2" s="1"/>
  <c r="BU137" i="2"/>
  <c r="BX137" i="2"/>
  <c r="BY137" i="2"/>
  <c r="CA137" i="2" s="1"/>
  <c r="CB137" i="2"/>
  <c r="CD137" i="2" s="1"/>
  <c r="CE137" i="2"/>
  <c r="CG137" i="2" s="1"/>
  <c r="CJ137" i="2"/>
  <c r="CK137" i="2"/>
  <c r="CM137" i="2" s="1"/>
  <c r="CN137" i="2"/>
  <c r="CP137" i="2" s="1"/>
  <c r="CS137" i="2"/>
  <c r="H138" i="2"/>
  <c r="K138" i="2"/>
  <c r="M138" i="2" s="1"/>
  <c r="P138" i="2"/>
  <c r="S138" i="2"/>
  <c r="T138" i="2"/>
  <c r="V138" i="2" s="1"/>
  <c r="W138" i="2"/>
  <c r="Y138" i="2" s="1"/>
  <c r="Z138" i="2"/>
  <c r="AB138" i="2" s="1"/>
  <c r="AC138" i="2"/>
  <c r="AE138" i="2" s="1"/>
  <c r="AF138" i="2"/>
  <c r="AH138" i="2" s="1"/>
  <c r="AI138" i="2"/>
  <c r="AK138" i="2" s="1"/>
  <c r="AL138" i="2"/>
  <c r="AN138" i="2" s="1"/>
  <c r="AO138" i="2"/>
  <c r="AQ138" i="2" s="1"/>
  <c r="AR138" i="2"/>
  <c r="AT138" i="2" s="1"/>
  <c r="AU138" i="2"/>
  <c r="AW138" i="2" s="1"/>
  <c r="AX138" i="2"/>
  <c r="AZ138" i="2" s="1"/>
  <c r="BA138" i="2"/>
  <c r="BC138" i="2" s="1"/>
  <c r="BD138" i="2"/>
  <c r="BF138" i="2" s="1"/>
  <c r="BG138" i="2"/>
  <c r="BI138" i="2" s="1"/>
  <c r="BJ138" i="2"/>
  <c r="BL138" i="2" s="1"/>
  <c r="BM138" i="2"/>
  <c r="BO138" i="2" s="1"/>
  <c r="BP138" i="2"/>
  <c r="BR138" i="2" s="1"/>
  <c r="BU138" i="2"/>
  <c r="BX138" i="2"/>
  <c r="BY138" i="2"/>
  <c r="CA138" i="2" s="1"/>
  <c r="CB138" i="2"/>
  <c r="CD138" i="2" s="1"/>
  <c r="CE138" i="2"/>
  <c r="CG138" i="2" s="1"/>
  <c r="CJ138" i="2"/>
  <c r="CK138" i="2"/>
  <c r="CM138" i="2" s="1"/>
  <c r="CN138" i="2"/>
  <c r="CP138" i="2" s="1"/>
  <c r="CS138" i="2"/>
  <c r="H139" i="2"/>
  <c r="K139" i="2"/>
  <c r="M139" i="2" s="1"/>
  <c r="P139" i="2"/>
  <c r="S139" i="2"/>
  <c r="T139" i="2"/>
  <c r="V139" i="2" s="1"/>
  <c r="W139" i="2"/>
  <c r="Y139" i="2" s="1"/>
  <c r="Z139" i="2"/>
  <c r="AB139" i="2" s="1"/>
  <c r="AC139" i="2"/>
  <c r="AE139" i="2" s="1"/>
  <c r="AF139" i="2"/>
  <c r="AH139" i="2" s="1"/>
  <c r="AI139" i="2"/>
  <c r="AK139" i="2" s="1"/>
  <c r="AL139" i="2"/>
  <c r="AN139" i="2" s="1"/>
  <c r="AO139" i="2"/>
  <c r="AQ139" i="2" s="1"/>
  <c r="AR139" i="2"/>
  <c r="AT139" i="2" s="1"/>
  <c r="AU139" i="2"/>
  <c r="AW139" i="2" s="1"/>
  <c r="AX139" i="2"/>
  <c r="AZ139" i="2" s="1"/>
  <c r="BA139" i="2"/>
  <c r="BC139" i="2" s="1"/>
  <c r="BD139" i="2"/>
  <c r="BF139" i="2" s="1"/>
  <c r="BG139" i="2"/>
  <c r="BI139" i="2" s="1"/>
  <c r="BJ139" i="2"/>
  <c r="BL139" i="2" s="1"/>
  <c r="BM139" i="2"/>
  <c r="BO139" i="2" s="1"/>
  <c r="BP139" i="2"/>
  <c r="BR139" i="2" s="1"/>
  <c r="BU139" i="2"/>
  <c r="BX139" i="2"/>
  <c r="BY139" i="2"/>
  <c r="CA139" i="2" s="1"/>
  <c r="CB139" i="2"/>
  <c r="CD139" i="2" s="1"/>
  <c r="CE139" i="2"/>
  <c r="CG139" i="2" s="1"/>
  <c r="CJ139" i="2"/>
  <c r="CK139" i="2"/>
  <c r="CM139" i="2" s="1"/>
  <c r="CN139" i="2"/>
  <c r="CP139" i="2" s="1"/>
  <c r="CS139" i="2"/>
  <c r="H140" i="2"/>
  <c r="K140" i="2"/>
  <c r="M140" i="2" s="1"/>
  <c r="P140" i="2"/>
  <c r="S140" i="2"/>
  <c r="T140" i="2"/>
  <c r="V140" i="2" s="1"/>
  <c r="W140" i="2"/>
  <c r="Y140" i="2" s="1"/>
  <c r="Z140" i="2"/>
  <c r="AB140" i="2" s="1"/>
  <c r="AC140" i="2"/>
  <c r="AE140" i="2" s="1"/>
  <c r="AF140" i="2"/>
  <c r="AH140" i="2" s="1"/>
  <c r="AI140" i="2"/>
  <c r="AK140" i="2" s="1"/>
  <c r="AL140" i="2"/>
  <c r="AN140" i="2" s="1"/>
  <c r="AO140" i="2"/>
  <c r="AQ140" i="2" s="1"/>
  <c r="AR140" i="2"/>
  <c r="AT140" i="2" s="1"/>
  <c r="AU140" i="2"/>
  <c r="AW140" i="2" s="1"/>
  <c r="AX140" i="2"/>
  <c r="AZ140" i="2" s="1"/>
  <c r="BA140" i="2"/>
  <c r="BC140" i="2" s="1"/>
  <c r="BD140" i="2"/>
  <c r="BF140" i="2" s="1"/>
  <c r="BG140" i="2"/>
  <c r="BI140" i="2" s="1"/>
  <c r="BJ140" i="2"/>
  <c r="BL140" i="2" s="1"/>
  <c r="BM140" i="2"/>
  <c r="BO140" i="2" s="1"/>
  <c r="BP140" i="2"/>
  <c r="BR140" i="2" s="1"/>
  <c r="BU140" i="2"/>
  <c r="BX140" i="2"/>
  <c r="BY140" i="2"/>
  <c r="CA140" i="2" s="1"/>
  <c r="CB140" i="2"/>
  <c r="CD140" i="2" s="1"/>
  <c r="CE140" i="2"/>
  <c r="CG140" i="2" s="1"/>
  <c r="CJ140" i="2"/>
  <c r="CK140" i="2"/>
  <c r="CM140" i="2" s="1"/>
  <c r="CN140" i="2"/>
  <c r="CP140" i="2" s="1"/>
  <c r="CS140" i="2"/>
  <c r="H141" i="2"/>
  <c r="K141" i="2"/>
  <c r="M141" i="2" s="1"/>
  <c r="P141" i="2"/>
  <c r="S141" i="2"/>
  <c r="T141" i="2"/>
  <c r="V141" i="2" s="1"/>
  <c r="W141" i="2"/>
  <c r="Y141" i="2" s="1"/>
  <c r="Z141" i="2"/>
  <c r="AB141" i="2" s="1"/>
  <c r="AC141" i="2"/>
  <c r="AE141" i="2" s="1"/>
  <c r="AF141" i="2"/>
  <c r="AH141" i="2" s="1"/>
  <c r="AI141" i="2"/>
  <c r="AK141" i="2" s="1"/>
  <c r="AL141" i="2"/>
  <c r="AN141" i="2" s="1"/>
  <c r="AO141" i="2"/>
  <c r="AQ141" i="2" s="1"/>
  <c r="AR141" i="2"/>
  <c r="AT141" i="2" s="1"/>
  <c r="AU141" i="2"/>
  <c r="AW141" i="2" s="1"/>
  <c r="AX141" i="2"/>
  <c r="AZ141" i="2" s="1"/>
  <c r="BA141" i="2"/>
  <c r="BC141" i="2" s="1"/>
  <c r="BD141" i="2"/>
  <c r="BF141" i="2" s="1"/>
  <c r="BG141" i="2"/>
  <c r="BI141" i="2" s="1"/>
  <c r="BJ141" i="2"/>
  <c r="BL141" i="2" s="1"/>
  <c r="BM141" i="2"/>
  <c r="BO141" i="2" s="1"/>
  <c r="BP141" i="2"/>
  <c r="BR141" i="2" s="1"/>
  <c r="BU141" i="2"/>
  <c r="BX141" i="2"/>
  <c r="BY141" i="2"/>
  <c r="CA141" i="2" s="1"/>
  <c r="CB141" i="2"/>
  <c r="CD141" i="2" s="1"/>
  <c r="CE141" i="2"/>
  <c r="CG141" i="2" s="1"/>
  <c r="CJ141" i="2"/>
  <c r="CK141" i="2"/>
  <c r="CM141" i="2" s="1"/>
  <c r="CN141" i="2"/>
  <c r="CP141" i="2" s="1"/>
  <c r="CS141" i="2"/>
  <c r="H142" i="2"/>
  <c r="K142" i="2"/>
  <c r="M142" i="2" s="1"/>
  <c r="P142" i="2"/>
  <c r="S142" i="2"/>
  <c r="T142" i="2"/>
  <c r="V142" i="2" s="1"/>
  <c r="W142" i="2"/>
  <c r="Y142" i="2" s="1"/>
  <c r="Z142" i="2"/>
  <c r="AB142" i="2" s="1"/>
  <c r="AC142" i="2"/>
  <c r="AE142" i="2" s="1"/>
  <c r="AF142" i="2"/>
  <c r="AH142" i="2" s="1"/>
  <c r="AI142" i="2"/>
  <c r="AK142" i="2" s="1"/>
  <c r="AL142" i="2"/>
  <c r="AN142" i="2" s="1"/>
  <c r="AO142" i="2"/>
  <c r="AQ142" i="2" s="1"/>
  <c r="AR142" i="2"/>
  <c r="AT142" i="2" s="1"/>
  <c r="AU142" i="2"/>
  <c r="AW142" i="2" s="1"/>
  <c r="AX142" i="2"/>
  <c r="AZ142" i="2" s="1"/>
  <c r="BA142" i="2"/>
  <c r="BC142" i="2" s="1"/>
  <c r="BD142" i="2"/>
  <c r="BF142" i="2" s="1"/>
  <c r="BG142" i="2"/>
  <c r="BI142" i="2" s="1"/>
  <c r="BJ142" i="2"/>
  <c r="BL142" i="2" s="1"/>
  <c r="BM142" i="2"/>
  <c r="BO142" i="2" s="1"/>
  <c r="BP142" i="2"/>
  <c r="BR142" i="2" s="1"/>
  <c r="BU142" i="2"/>
  <c r="BX142" i="2"/>
  <c r="BY142" i="2"/>
  <c r="CA142" i="2" s="1"/>
  <c r="CB142" i="2"/>
  <c r="CD142" i="2" s="1"/>
  <c r="CE142" i="2"/>
  <c r="CG142" i="2" s="1"/>
  <c r="CJ142" i="2"/>
  <c r="CK142" i="2"/>
  <c r="CM142" i="2" s="1"/>
  <c r="CN142" i="2"/>
  <c r="CP142" i="2" s="1"/>
  <c r="CS142" i="2"/>
  <c r="H131" i="2"/>
  <c r="K131" i="2"/>
  <c r="M131" i="2" s="1"/>
  <c r="P131" i="2"/>
  <c r="S131" i="2"/>
  <c r="T131" i="2"/>
  <c r="V131" i="2" s="1"/>
  <c r="W131" i="2"/>
  <c r="Y131" i="2" s="1"/>
  <c r="Z131" i="2"/>
  <c r="AB131" i="2" s="1"/>
  <c r="AC131" i="2"/>
  <c r="AE131" i="2" s="1"/>
  <c r="AF131" i="2"/>
  <c r="AH131" i="2" s="1"/>
  <c r="AI131" i="2"/>
  <c r="AK131" i="2" s="1"/>
  <c r="AL131" i="2"/>
  <c r="AN131" i="2" s="1"/>
  <c r="AO131" i="2"/>
  <c r="AQ131" i="2" s="1"/>
  <c r="AR131" i="2"/>
  <c r="AT131" i="2" s="1"/>
  <c r="AU131" i="2"/>
  <c r="AW131" i="2" s="1"/>
  <c r="AX131" i="2"/>
  <c r="AZ131" i="2" s="1"/>
  <c r="BA131" i="2"/>
  <c r="BC131" i="2" s="1"/>
  <c r="BD131" i="2"/>
  <c r="BF131" i="2" s="1"/>
  <c r="BG131" i="2"/>
  <c r="BI131" i="2" s="1"/>
  <c r="BJ131" i="2"/>
  <c r="BL131" i="2" s="1"/>
  <c r="BM131" i="2"/>
  <c r="BO131" i="2" s="1"/>
  <c r="BP131" i="2"/>
  <c r="BR131" i="2" s="1"/>
  <c r="BU131" i="2"/>
  <c r="BX131" i="2"/>
  <c r="BY131" i="2"/>
  <c r="CA131" i="2" s="1"/>
  <c r="CB131" i="2"/>
  <c r="CD131" i="2" s="1"/>
  <c r="CE131" i="2"/>
  <c r="CG131" i="2" s="1"/>
  <c r="CJ131" i="2"/>
  <c r="CK131" i="2"/>
  <c r="CM131" i="2" s="1"/>
  <c r="CN131" i="2"/>
  <c r="CP131" i="2" s="1"/>
  <c r="CS131" i="2"/>
  <c r="H130" i="2"/>
  <c r="K130" i="2"/>
  <c r="M130" i="2" s="1"/>
  <c r="P130" i="2"/>
  <c r="S130" i="2"/>
  <c r="T130" i="2"/>
  <c r="V130" i="2" s="1"/>
  <c r="W130" i="2"/>
  <c r="Y130" i="2" s="1"/>
  <c r="Z130" i="2"/>
  <c r="AB130" i="2" s="1"/>
  <c r="AC130" i="2"/>
  <c r="AE130" i="2" s="1"/>
  <c r="AF130" i="2"/>
  <c r="AH130" i="2" s="1"/>
  <c r="AI130" i="2"/>
  <c r="AK130" i="2" s="1"/>
  <c r="AL130" i="2"/>
  <c r="AN130" i="2" s="1"/>
  <c r="AO130" i="2"/>
  <c r="AQ130" i="2" s="1"/>
  <c r="AR130" i="2"/>
  <c r="AT130" i="2" s="1"/>
  <c r="AU130" i="2"/>
  <c r="AW130" i="2" s="1"/>
  <c r="AX130" i="2"/>
  <c r="AZ130" i="2" s="1"/>
  <c r="BA130" i="2"/>
  <c r="BC130" i="2" s="1"/>
  <c r="BD130" i="2"/>
  <c r="BF130" i="2" s="1"/>
  <c r="BG130" i="2"/>
  <c r="BI130" i="2" s="1"/>
  <c r="BJ130" i="2"/>
  <c r="BL130" i="2" s="1"/>
  <c r="BM130" i="2"/>
  <c r="BO130" i="2" s="1"/>
  <c r="BP130" i="2"/>
  <c r="BR130" i="2" s="1"/>
  <c r="BU130" i="2"/>
  <c r="BX130" i="2"/>
  <c r="BY130" i="2"/>
  <c r="CA130" i="2" s="1"/>
  <c r="CB130" i="2"/>
  <c r="CD130" i="2" s="1"/>
  <c r="CE130" i="2"/>
  <c r="CG130" i="2" s="1"/>
  <c r="CJ130" i="2"/>
  <c r="CK130" i="2"/>
  <c r="CM130" i="2" s="1"/>
  <c r="CN130" i="2"/>
  <c r="CP130" i="2" s="1"/>
  <c r="CS130" i="2"/>
  <c r="H129" i="2"/>
  <c r="K129" i="2"/>
  <c r="M129" i="2" s="1"/>
  <c r="P129" i="2"/>
  <c r="S129" i="2"/>
  <c r="T129" i="2"/>
  <c r="V129" i="2" s="1"/>
  <c r="W129" i="2"/>
  <c r="Y129" i="2" s="1"/>
  <c r="Z129" i="2"/>
  <c r="AB129" i="2" s="1"/>
  <c r="AC129" i="2"/>
  <c r="AE129" i="2" s="1"/>
  <c r="AF129" i="2"/>
  <c r="AH129" i="2" s="1"/>
  <c r="AI129" i="2"/>
  <c r="AK129" i="2" s="1"/>
  <c r="AL129" i="2"/>
  <c r="AN129" i="2" s="1"/>
  <c r="AO129" i="2"/>
  <c r="AQ129" i="2" s="1"/>
  <c r="AR129" i="2"/>
  <c r="AT129" i="2" s="1"/>
  <c r="AU129" i="2"/>
  <c r="AW129" i="2" s="1"/>
  <c r="AX129" i="2"/>
  <c r="AZ129" i="2" s="1"/>
  <c r="BA129" i="2"/>
  <c r="BC129" i="2" s="1"/>
  <c r="BD129" i="2"/>
  <c r="BF129" i="2" s="1"/>
  <c r="BG129" i="2"/>
  <c r="BI129" i="2" s="1"/>
  <c r="BJ129" i="2"/>
  <c r="BL129" i="2" s="1"/>
  <c r="BM129" i="2"/>
  <c r="BO129" i="2" s="1"/>
  <c r="BP129" i="2"/>
  <c r="BR129" i="2" s="1"/>
  <c r="BU129" i="2"/>
  <c r="BX129" i="2"/>
  <c r="BY129" i="2"/>
  <c r="CA129" i="2" s="1"/>
  <c r="CB129" i="2"/>
  <c r="CD129" i="2" s="1"/>
  <c r="CE129" i="2"/>
  <c r="CG129" i="2" s="1"/>
  <c r="CJ129" i="2"/>
  <c r="CK129" i="2"/>
  <c r="CM129" i="2" s="1"/>
  <c r="CN129" i="2"/>
  <c r="CP129" i="2" s="1"/>
  <c r="CS129" i="2"/>
  <c r="H128" i="2"/>
  <c r="K128" i="2"/>
  <c r="M128" i="2" s="1"/>
  <c r="P128" i="2"/>
  <c r="S128" i="2"/>
  <c r="T128" i="2"/>
  <c r="V128" i="2" s="1"/>
  <c r="W128" i="2"/>
  <c r="Y128" i="2" s="1"/>
  <c r="Z128" i="2"/>
  <c r="AB128" i="2" s="1"/>
  <c r="AC128" i="2"/>
  <c r="AE128" i="2" s="1"/>
  <c r="AF128" i="2"/>
  <c r="AH128" i="2" s="1"/>
  <c r="AI128" i="2"/>
  <c r="AK128" i="2" s="1"/>
  <c r="AL128" i="2"/>
  <c r="AN128" i="2" s="1"/>
  <c r="AO128" i="2"/>
  <c r="AQ128" i="2" s="1"/>
  <c r="AR128" i="2"/>
  <c r="AT128" i="2" s="1"/>
  <c r="AU128" i="2"/>
  <c r="AW128" i="2" s="1"/>
  <c r="AX128" i="2"/>
  <c r="AZ128" i="2" s="1"/>
  <c r="BA128" i="2"/>
  <c r="BC128" i="2" s="1"/>
  <c r="BD128" i="2"/>
  <c r="BF128" i="2" s="1"/>
  <c r="BG128" i="2"/>
  <c r="BI128" i="2" s="1"/>
  <c r="BJ128" i="2"/>
  <c r="BL128" i="2" s="1"/>
  <c r="BM128" i="2"/>
  <c r="BO128" i="2" s="1"/>
  <c r="BP128" i="2"/>
  <c r="BR128" i="2" s="1"/>
  <c r="BU128" i="2"/>
  <c r="BX128" i="2"/>
  <c r="BY128" i="2"/>
  <c r="CA128" i="2" s="1"/>
  <c r="CB128" i="2"/>
  <c r="CD128" i="2" s="1"/>
  <c r="CE128" i="2"/>
  <c r="CG128" i="2" s="1"/>
  <c r="CJ128" i="2"/>
  <c r="CK128" i="2"/>
  <c r="CM128" i="2" s="1"/>
  <c r="CN128" i="2"/>
  <c r="CP128" i="2" s="1"/>
  <c r="CS128" i="2"/>
  <c r="CS6" i="2"/>
  <c r="CS7" i="2"/>
  <c r="CS8" i="2"/>
  <c r="CS9" i="2"/>
  <c r="CS10" i="2"/>
  <c r="CS11" i="2"/>
  <c r="CS12" i="2"/>
  <c r="CS13" i="2"/>
  <c r="CS14" i="2"/>
  <c r="CS15" i="2"/>
  <c r="CS16" i="2"/>
  <c r="CS17" i="2"/>
  <c r="CS18" i="2"/>
  <c r="CS19" i="2"/>
  <c r="CS20" i="2"/>
  <c r="CS21" i="2"/>
  <c r="CS22" i="2"/>
  <c r="CS23" i="2"/>
  <c r="CS24" i="2"/>
  <c r="CS25" i="2"/>
  <c r="CS26" i="2"/>
  <c r="CS27" i="2"/>
  <c r="CS28" i="2"/>
  <c r="CS29" i="2"/>
  <c r="CS30" i="2"/>
  <c r="CS31" i="2"/>
  <c r="CS32" i="2"/>
  <c r="CS33" i="2"/>
  <c r="CS34" i="2"/>
  <c r="CS35" i="2"/>
  <c r="CS36" i="2"/>
  <c r="CS37" i="2"/>
  <c r="CS38" i="2"/>
  <c r="CS39" i="2"/>
  <c r="CS40" i="2"/>
  <c r="CS41" i="2"/>
  <c r="CS42" i="2"/>
  <c r="CS43" i="2"/>
  <c r="CS44" i="2"/>
  <c r="CS45" i="2"/>
  <c r="CS46" i="2"/>
  <c r="CS47" i="2"/>
  <c r="CS48" i="2"/>
  <c r="CS49" i="2"/>
  <c r="CS50" i="2"/>
  <c r="CS51" i="2"/>
  <c r="CS52" i="2"/>
  <c r="CS53" i="2"/>
  <c r="CS54" i="2"/>
  <c r="CS55" i="2"/>
  <c r="CS56" i="2"/>
  <c r="CS57" i="2"/>
  <c r="CS58" i="2"/>
  <c r="CS59" i="2"/>
  <c r="CS60" i="2"/>
  <c r="CS61" i="2"/>
  <c r="CS62" i="2"/>
  <c r="CS63" i="2"/>
  <c r="CS64" i="2"/>
  <c r="CS65" i="2"/>
  <c r="CS66" i="2"/>
  <c r="CS67" i="2"/>
  <c r="CS68" i="2"/>
  <c r="CS69" i="2"/>
  <c r="CS70" i="2"/>
  <c r="CS71" i="2"/>
  <c r="CS72" i="2"/>
  <c r="CS73" i="2"/>
  <c r="CS74" i="2"/>
  <c r="CS75" i="2"/>
  <c r="CS76" i="2"/>
  <c r="CS77" i="2"/>
  <c r="CS78" i="2"/>
  <c r="CS79" i="2"/>
  <c r="CS80" i="2"/>
  <c r="CS81" i="2"/>
  <c r="CS82" i="2"/>
  <c r="CS83" i="2"/>
  <c r="CS84" i="2"/>
  <c r="CS85" i="2"/>
  <c r="CS86" i="2"/>
  <c r="CS87" i="2"/>
  <c r="CS88" i="2"/>
  <c r="CS89" i="2"/>
  <c r="CS90" i="2"/>
  <c r="CS91" i="2"/>
  <c r="CS92" i="2"/>
  <c r="CS93" i="2"/>
  <c r="CS94" i="2"/>
  <c r="CS95" i="2"/>
  <c r="CS96" i="2"/>
  <c r="CS97" i="2"/>
  <c r="CS98" i="2"/>
  <c r="CS99" i="2"/>
  <c r="CS100" i="2"/>
  <c r="CS101" i="2"/>
  <c r="CS102" i="2"/>
  <c r="CS103" i="2"/>
  <c r="CS104" i="2"/>
  <c r="CS105" i="2"/>
  <c r="CS106" i="2"/>
  <c r="CS107" i="2"/>
  <c r="CS108" i="2"/>
  <c r="CS109" i="2"/>
  <c r="CS110" i="2"/>
  <c r="CS113" i="2"/>
  <c r="CS114" i="2"/>
  <c r="CS115" i="2"/>
  <c r="CS116" i="2"/>
  <c r="CS117" i="2"/>
  <c r="CS118" i="2"/>
  <c r="CS119" i="2"/>
  <c r="CS120" i="2"/>
  <c r="CS121" i="2"/>
  <c r="CS126" i="2"/>
  <c r="CS5" i="2"/>
  <c r="CN5" i="2"/>
  <c r="H127" i="2"/>
  <c r="K127" i="2"/>
  <c r="T127" i="2"/>
  <c r="W127" i="2"/>
  <c r="Z127" i="2"/>
  <c r="AC127" i="2"/>
  <c r="AF127" i="2"/>
  <c r="AI127" i="2"/>
  <c r="AL127" i="2"/>
  <c r="AO127" i="2"/>
  <c r="AR127" i="2"/>
  <c r="AU127" i="2"/>
  <c r="AX127" i="2"/>
  <c r="BA127" i="2"/>
  <c r="BD127" i="2"/>
  <c r="BG127" i="2"/>
  <c r="BJ127" i="2"/>
  <c r="BM127" i="2"/>
  <c r="BP127" i="2"/>
  <c r="BY127" i="2"/>
  <c r="CB127" i="2"/>
  <c r="CE127" i="2"/>
  <c r="CK127" i="2"/>
  <c r="CN127" i="2"/>
  <c r="CN6" i="2"/>
  <c r="CP6" i="2" s="1"/>
  <c r="CN7" i="2"/>
  <c r="CP7" i="2" s="1"/>
  <c r="CN8" i="2"/>
  <c r="CP8" i="2" s="1"/>
  <c r="CN9" i="2"/>
  <c r="CP9" i="2" s="1"/>
  <c r="CN10" i="2"/>
  <c r="CP10" i="2" s="1"/>
  <c r="CN11" i="2"/>
  <c r="CP11" i="2" s="1"/>
  <c r="CN12" i="2"/>
  <c r="CP12" i="2" s="1"/>
  <c r="CN13" i="2"/>
  <c r="CP13" i="2" s="1"/>
  <c r="CN14" i="2"/>
  <c r="CP14" i="2" s="1"/>
  <c r="CN15" i="2"/>
  <c r="CP15" i="2" s="1"/>
  <c r="CN16" i="2"/>
  <c r="CP16" i="2" s="1"/>
  <c r="CN17" i="2"/>
  <c r="CP17" i="2" s="1"/>
  <c r="CN18" i="2"/>
  <c r="CP18" i="2" s="1"/>
  <c r="CN19" i="2"/>
  <c r="CP19" i="2" s="1"/>
  <c r="CN20" i="2"/>
  <c r="CP20" i="2" s="1"/>
  <c r="CN21" i="2"/>
  <c r="CP21" i="2" s="1"/>
  <c r="CN22" i="2"/>
  <c r="CP22" i="2" s="1"/>
  <c r="CN23" i="2"/>
  <c r="CP23" i="2" s="1"/>
  <c r="CN24" i="2"/>
  <c r="CP24" i="2" s="1"/>
  <c r="CN25" i="2"/>
  <c r="CP25" i="2" s="1"/>
  <c r="CN26" i="2"/>
  <c r="CP26" i="2" s="1"/>
  <c r="CN27" i="2"/>
  <c r="CP27" i="2" s="1"/>
  <c r="CN28" i="2"/>
  <c r="CP28" i="2" s="1"/>
  <c r="CN29" i="2"/>
  <c r="CP29" i="2" s="1"/>
  <c r="CN30" i="2"/>
  <c r="CP30" i="2" s="1"/>
  <c r="CN31" i="2"/>
  <c r="CP31" i="2" s="1"/>
  <c r="CN32" i="2"/>
  <c r="CP32" i="2" s="1"/>
  <c r="CN33" i="2"/>
  <c r="CP33" i="2" s="1"/>
  <c r="CN34" i="2"/>
  <c r="CP34" i="2" s="1"/>
  <c r="CN35" i="2"/>
  <c r="CP35" i="2" s="1"/>
  <c r="CN36" i="2"/>
  <c r="CP36" i="2" s="1"/>
  <c r="CN37" i="2"/>
  <c r="CP37" i="2" s="1"/>
  <c r="CN38" i="2"/>
  <c r="CP38" i="2" s="1"/>
  <c r="CN39" i="2"/>
  <c r="CP39" i="2" s="1"/>
  <c r="CN40" i="2"/>
  <c r="CP40" i="2" s="1"/>
  <c r="CN41" i="2"/>
  <c r="CP41" i="2" s="1"/>
  <c r="CN42" i="2"/>
  <c r="CP42" i="2" s="1"/>
  <c r="CN43" i="2"/>
  <c r="CP43" i="2" s="1"/>
  <c r="CN44" i="2"/>
  <c r="CP44" i="2" s="1"/>
  <c r="CN45" i="2"/>
  <c r="CP45" i="2" s="1"/>
  <c r="CN46" i="2"/>
  <c r="CP46" i="2" s="1"/>
  <c r="CN47" i="2"/>
  <c r="CP47" i="2" s="1"/>
  <c r="CN48" i="2"/>
  <c r="CP48" i="2" s="1"/>
  <c r="CN49" i="2"/>
  <c r="CP49" i="2" s="1"/>
  <c r="CN50" i="2"/>
  <c r="CP50" i="2" s="1"/>
  <c r="CN51" i="2"/>
  <c r="CP51" i="2" s="1"/>
  <c r="CN52" i="2"/>
  <c r="CP52" i="2" s="1"/>
  <c r="CN53" i="2"/>
  <c r="CP53" i="2" s="1"/>
  <c r="CN54" i="2"/>
  <c r="CP54" i="2" s="1"/>
  <c r="CN55" i="2"/>
  <c r="CP55" i="2" s="1"/>
  <c r="CN56" i="2"/>
  <c r="CP56" i="2" s="1"/>
  <c r="CN57" i="2"/>
  <c r="CP57" i="2" s="1"/>
  <c r="CN58" i="2"/>
  <c r="CP58" i="2" s="1"/>
  <c r="CN59" i="2"/>
  <c r="CP59" i="2" s="1"/>
  <c r="CN60" i="2"/>
  <c r="CP60" i="2" s="1"/>
  <c r="CN61" i="2"/>
  <c r="CP61" i="2" s="1"/>
  <c r="CN62" i="2"/>
  <c r="CP62" i="2" s="1"/>
  <c r="CN63" i="2"/>
  <c r="CP63" i="2" s="1"/>
  <c r="CN64" i="2"/>
  <c r="CP64" i="2" s="1"/>
  <c r="CN65" i="2"/>
  <c r="CP65" i="2" s="1"/>
  <c r="CN66" i="2"/>
  <c r="CP66" i="2" s="1"/>
  <c r="CN67" i="2"/>
  <c r="CP67" i="2" s="1"/>
  <c r="CN68" i="2"/>
  <c r="CP68" i="2" s="1"/>
  <c r="CN69" i="2"/>
  <c r="CP69" i="2" s="1"/>
  <c r="CN70" i="2"/>
  <c r="CP70" i="2" s="1"/>
  <c r="CN71" i="2"/>
  <c r="CP71" i="2" s="1"/>
  <c r="CN72" i="2"/>
  <c r="CP72" i="2" s="1"/>
  <c r="CN73" i="2"/>
  <c r="CP73" i="2" s="1"/>
  <c r="CN74" i="2"/>
  <c r="CP74" i="2" s="1"/>
  <c r="CN75" i="2"/>
  <c r="CP75" i="2" s="1"/>
  <c r="CN76" i="2"/>
  <c r="CP76" i="2" s="1"/>
  <c r="CN77" i="2"/>
  <c r="CP77" i="2" s="1"/>
  <c r="CN78" i="2"/>
  <c r="CP78" i="2" s="1"/>
  <c r="CN79" i="2"/>
  <c r="CP79" i="2" s="1"/>
  <c r="CN80" i="2"/>
  <c r="CP80" i="2" s="1"/>
  <c r="CN81" i="2"/>
  <c r="CP81" i="2" s="1"/>
  <c r="CN82" i="2"/>
  <c r="CP82" i="2" s="1"/>
  <c r="CN83" i="2"/>
  <c r="CP83" i="2" s="1"/>
  <c r="CN84" i="2"/>
  <c r="CP84" i="2" s="1"/>
  <c r="CN85" i="2"/>
  <c r="CP85" i="2" s="1"/>
  <c r="CN86" i="2"/>
  <c r="CP86" i="2" s="1"/>
  <c r="CN87" i="2"/>
  <c r="CP87" i="2" s="1"/>
  <c r="CN88" i="2"/>
  <c r="CP88" i="2" s="1"/>
  <c r="CN89" i="2"/>
  <c r="CP89" i="2" s="1"/>
  <c r="CN90" i="2"/>
  <c r="CP90" i="2" s="1"/>
  <c r="CN91" i="2"/>
  <c r="CP91" i="2" s="1"/>
  <c r="CN92" i="2"/>
  <c r="CP92" i="2" s="1"/>
  <c r="CN93" i="2"/>
  <c r="CP93" i="2" s="1"/>
  <c r="CN94" i="2"/>
  <c r="CP94" i="2" s="1"/>
  <c r="CN95" i="2"/>
  <c r="CP95" i="2" s="1"/>
  <c r="CN96" i="2"/>
  <c r="CP96" i="2" s="1"/>
  <c r="CN97" i="2"/>
  <c r="CP97" i="2" s="1"/>
  <c r="CN98" i="2"/>
  <c r="CP98" i="2" s="1"/>
  <c r="CN99" i="2"/>
  <c r="CP99" i="2" s="1"/>
  <c r="CN100" i="2"/>
  <c r="CP100" i="2" s="1"/>
  <c r="CN101" i="2"/>
  <c r="CP101" i="2" s="1"/>
  <c r="CN102" i="2"/>
  <c r="CP102" i="2" s="1"/>
  <c r="CN103" i="2"/>
  <c r="CP103" i="2" s="1"/>
  <c r="CN104" i="2"/>
  <c r="CP104" i="2" s="1"/>
  <c r="CN105" i="2"/>
  <c r="CP105" i="2" s="1"/>
  <c r="CN106" i="2"/>
  <c r="CP106" i="2" s="1"/>
  <c r="CN107" i="2"/>
  <c r="CP107" i="2" s="1"/>
  <c r="CN108" i="2"/>
  <c r="CP108" i="2" s="1"/>
  <c r="CN109" i="2"/>
  <c r="CP109" i="2" s="1"/>
  <c r="CN110" i="2"/>
  <c r="CP110" i="2" s="1"/>
  <c r="CN111" i="2"/>
  <c r="CN112" i="2"/>
  <c r="CN113" i="2"/>
  <c r="CP113" i="2" s="1"/>
  <c r="CN114" i="2"/>
  <c r="CP114" i="2" s="1"/>
  <c r="CN115" i="2"/>
  <c r="CP115" i="2" s="1"/>
  <c r="CN116" i="2"/>
  <c r="CP116" i="2" s="1"/>
  <c r="CN117" i="2"/>
  <c r="CP117" i="2" s="1"/>
  <c r="CN118" i="2"/>
  <c r="CP118" i="2" s="1"/>
  <c r="CN119" i="2"/>
  <c r="CP119" i="2" s="1"/>
  <c r="CN120" i="2"/>
  <c r="CP120" i="2" s="1"/>
  <c r="CN121" i="2"/>
  <c r="CP121" i="2" s="1"/>
  <c r="CN122" i="2"/>
  <c r="CN123" i="2"/>
  <c r="CN124" i="2"/>
  <c r="CN125" i="2"/>
  <c r="CN126" i="2"/>
  <c r="CP126" i="2" s="1"/>
  <c r="BC127" i="2" l="1"/>
  <c r="BF127" i="2"/>
  <c r="AH127" i="2"/>
  <c r="CD127" i="2"/>
  <c r="CA127" i="2"/>
  <c r="AE127" i="2"/>
  <c r="CM127" i="2"/>
  <c r="BO127" i="2"/>
  <c r="CP5" i="2"/>
  <c r="CJ127" i="2"/>
  <c r="BL127" i="2"/>
  <c r="AN127" i="2"/>
  <c r="CP127" i="2"/>
  <c r="BR127" i="2"/>
  <c r="AT127" i="2"/>
  <c r="AQ127" i="2"/>
  <c r="S127" i="2"/>
  <c r="J136" i="2"/>
  <c r="J141" i="2"/>
  <c r="J137" i="2"/>
  <c r="J133" i="2"/>
  <c r="J142" i="2"/>
  <c r="J138" i="2"/>
  <c r="J134" i="2"/>
  <c r="J144" i="2"/>
  <c r="J139" i="2"/>
  <c r="J135" i="2"/>
  <c r="J145" i="2"/>
  <c r="BX127" i="2"/>
  <c r="AZ127" i="2"/>
  <c r="AB127" i="2"/>
  <c r="V127" i="2"/>
  <c r="CS127" i="2"/>
  <c r="BU127" i="2"/>
  <c r="AW127" i="2"/>
  <c r="Y127" i="2"/>
  <c r="CG127" i="2"/>
  <c r="BI127" i="2"/>
  <c r="AK127" i="2"/>
  <c r="M127" i="2"/>
  <c r="J147" i="2"/>
  <c r="J146" i="2"/>
  <c r="J143" i="2"/>
  <c r="J140" i="2"/>
  <c r="J132" i="2"/>
  <c r="J131" i="2"/>
  <c r="J130" i="2"/>
  <c r="J129" i="2"/>
  <c r="J128" i="2"/>
  <c r="P127" i="2"/>
  <c r="J127" i="2"/>
  <c r="CK6" i="2"/>
  <c r="CM6" i="2" s="1"/>
  <c r="CK7" i="2"/>
  <c r="CM7" i="2" s="1"/>
  <c r="CK8" i="2"/>
  <c r="CM8" i="2" s="1"/>
  <c r="CK9" i="2"/>
  <c r="CM9" i="2" s="1"/>
  <c r="CK10" i="2"/>
  <c r="CM10" i="2" s="1"/>
  <c r="CK11" i="2"/>
  <c r="CM11" i="2" s="1"/>
  <c r="CK12" i="2"/>
  <c r="CM12" i="2" s="1"/>
  <c r="CK13" i="2"/>
  <c r="CM13" i="2" s="1"/>
  <c r="CK14" i="2"/>
  <c r="CM14" i="2" s="1"/>
  <c r="CK15" i="2"/>
  <c r="CM15" i="2" s="1"/>
  <c r="CK16" i="2"/>
  <c r="CM16" i="2" s="1"/>
  <c r="CK17" i="2"/>
  <c r="CM17" i="2" s="1"/>
  <c r="CK18" i="2"/>
  <c r="CM18" i="2" s="1"/>
  <c r="CK19" i="2"/>
  <c r="CM19" i="2" s="1"/>
  <c r="CK20" i="2"/>
  <c r="CM20" i="2" s="1"/>
  <c r="CK21" i="2"/>
  <c r="CM21" i="2" s="1"/>
  <c r="CK22" i="2"/>
  <c r="CM22" i="2" s="1"/>
  <c r="CK23" i="2"/>
  <c r="CM23" i="2" s="1"/>
  <c r="CK24" i="2"/>
  <c r="CM24" i="2" s="1"/>
  <c r="CK25" i="2"/>
  <c r="CM25" i="2" s="1"/>
  <c r="CK26" i="2"/>
  <c r="CM26" i="2" s="1"/>
  <c r="CK27" i="2"/>
  <c r="CM27" i="2" s="1"/>
  <c r="CK28" i="2"/>
  <c r="CM28" i="2" s="1"/>
  <c r="CK29" i="2"/>
  <c r="CM29" i="2" s="1"/>
  <c r="CK30" i="2"/>
  <c r="CM30" i="2" s="1"/>
  <c r="CK31" i="2"/>
  <c r="CM31" i="2" s="1"/>
  <c r="CK32" i="2"/>
  <c r="CM32" i="2" s="1"/>
  <c r="CK33" i="2"/>
  <c r="CM33" i="2" s="1"/>
  <c r="CK34" i="2"/>
  <c r="CM34" i="2" s="1"/>
  <c r="CK35" i="2"/>
  <c r="CM35" i="2" s="1"/>
  <c r="CK36" i="2"/>
  <c r="CM36" i="2" s="1"/>
  <c r="CK37" i="2"/>
  <c r="CM37" i="2" s="1"/>
  <c r="CK38" i="2"/>
  <c r="CM38" i="2" s="1"/>
  <c r="CK39" i="2"/>
  <c r="CM39" i="2" s="1"/>
  <c r="CK40" i="2"/>
  <c r="CM40" i="2" s="1"/>
  <c r="CK41" i="2"/>
  <c r="CM41" i="2" s="1"/>
  <c r="CK42" i="2"/>
  <c r="CM42" i="2" s="1"/>
  <c r="CK43" i="2"/>
  <c r="CM43" i="2" s="1"/>
  <c r="CK44" i="2"/>
  <c r="CM44" i="2" s="1"/>
  <c r="CK45" i="2"/>
  <c r="CM45" i="2" s="1"/>
  <c r="CK46" i="2"/>
  <c r="CM46" i="2" s="1"/>
  <c r="CK47" i="2"/>
  <c r="CM47" i="2" s="1"/>
  <c r="CK48" i="2"/>
  <c r="CM48" i="2" s="1"/>
  <c r="CK49" i="2"/>
  <c r="CM49" i="2" s="1"/>
  <c r="CK50" i="2"/>
  <c r="CM50" i="2" s="1"/>
  <c r="CK51" i="2"/>
  <c r="CM51" i="2" s="1"/>
  <c r="CK52" i="2"/>
  <c r="CM52" i="2" s="1"/>
  <c r="CK53" i="2"/>
  <c r="CM53" i="2" s="1"/>
  <c r="CK54" i="2"/>
  <c r="CM54" i="2" s="1"/>
  <c r="CK55" i="2"/>
  <c r="CM55" i="2" s="1"/>
  <c r="CK56" i="2"/>
  <c r="CM56" i="2" s="1"/>
  <c r="CK57" i="2"/>
  <c r="CM57" i="2" s="1"/>
  <c r="CK58" i="2"/>
  <c r="CM58" i="2" s="1"/>
  <c r="CK59" i="2"/>
  <c r="CM59" i="2" s="1"/>
  <c r="CK60" i="2"/>
  <c r="CM60" i="2" s="1"/>
  <c r="CK61" i="2"/>
  <c r="CM61" i="2" s="1"/>
  <c r="CK62" i="2"/>
  <c r="CM62" i="2" s="1"/>
  <c r="CK63" i="2"/>
  <c r="CM63" i="2" s="1"/>
  <c r="CK64" i="2"/>
  <c r="CM64" i="2" s="1"/>
  <c r="CK65" i="2"/>
  <c r="CM65" i="2" s="1"/>
  <c r="CK66" i="2"/>
  <c r="CM66" i="2" s="1"/>
  <c r="CK67" i="2"/>
  <c r="CM67" i="2" s="1"/>
  <c r="CK68" i="2"/>
  <c r="CM68" i="2" s="1"/>
  <c r="CK69" i="2"/>
  <c r="CM69" i="2" s="1"/>
  <c r="CK70" i="2"/>
  <c r="CM70" i="2" s="1"/>
  <c r="CK71" i="2"/>
  <c r="CM71" i="2" s="1"/>
  <c r="CK72" i="2"/>
  <c r="CM72" i="2" s="1"/>
  <c r="CK73" i="2"/>
  <c r="CM73" i="2" s="1"/>
  <c r="CK74" i="2"/>
  <c r="CM74" i="2" s="1"/>
  <c r="CK75" i="2"/>
  <c r="CM75" i="2" s="1"/>
  <c r="CK76" i="2"/>
  <c r="CM76" i="2" s="1"/>
  <c r="CK77" i="2"/>
  <c r="CM77" i="2" s="1"/>
  <c r="CK78" i="2"/>
  <c r="CM78" i="2" s="1"/>
  <c r="CK79" i="2"/>
  <c r="CM79" i="2" s="1"/>
  <c r="CK80" i="2"/>
  <c r="CM80" i="2" s="1"/>
  <c r="CK81" i="2"/>
  <c r="CM81" i="2" s="1"/>
  <c r="CK82" i="2"/>
  <c r="CM82" i="2" s="1"/>
  <c r="CK83" i="2"/>
  <c r="CM83" i="2" s="1"/>
  <c r="CK84" i="2"/>
  <c r="CM84" i="2" s="1"/>
  <c r="CK85" i="2"/>
  <c r="CM85" i="2" s="1"/>
  <c r="CK86" i="2"/>
  <c r="CM86" i="2" s="1"/>
  <c r="CK87" i="2"/>
  <c r="CM87" i="2" s="1"/>
  <c r="CK88" i="2"/>
  <c r="CM88" i="2" s="1"/>
  <c r="CK89" i="2"/>
  <c r="CM89" i="2" s="1"/>
  <c r="CK90" i="2"/>
  <c r="CM90" i="2" s="1"/>
  <c r="CK91" i="2"/>
  <c r="CM91" i="2" s="1"/>
  <c r="CK92" i="2"/>
  <c r="CM92" i="2" s="1"/>
  <c r="CK93" i="2"/>
  <c r="CM93" i="2" s="1"/>
  <c r="CK94" i="2"/>
  <c r="CM94" i="2" s="1"/>
  <c r="CK95" i="2"/>
  <c r="CM95" i="2" s="1"/>
  <c r="CK96" i="2"/>
  <c r="CM96" i="2" s="1"/>
  <c r="CK97" i="2"/>
  <c r="CM97" i="2" s="1"/>
  <c r="CK98" i="2"/>
  <c r="CM98" i="2" s="1"/>
  <c r="CK99" i="2"/>
  <c r="CM99" i="2" s="1"/>
  <c r="CK100" i="2"/>
  <c r="CM100" i="2" s="1"/>
  <c r="CK101" i="2"/>
  <c r="CM101" i="2" s="1"/>
  <c r="CK102" i="2"/>
  <c r="CM102" i="2" s="1"/>
  <c r="CK103" i="2"/>
  <c r="CM103" i="2" s="1"/>
  <c r="CK104" i="2"/>
  <c r="CM104" i="2" s="1"/>
  <c r="CK105" i="2"/>
  <c r="CM105" i="2" s="1"/>
  <c r="CK106" i="2"/>
  <c r="CM106" i="2" s="1"/>
  <c r="CK107" i="2"/>
  <c r="CM107" i="2" s="1"/>
  <c r="CK108" i="2"/>
  <c r="CM108" i="2" s="1"/>
  <c r="CK109" i="2"/>
  <c r="CM109" i="2" s="1"/>
  <c r="CK110" i="2"/>
  <c r="CM110" i="2" s="1"/>
  <c r="CK111" i="2"/>
  <c r="CK112" i="2"/>
  <c r="CK113" i="2"/>
  <c r="CM113" i="2" s="1"/>
  <c r="CK114" i="2"/>
  <c r="CM114" i="2" s="1"/>
  <c r="CK115" i="2"/>
  <c r="CM115" i="2" s="1"/>
  <c r="CK116" i="2"/>
  <c r="CM116" i="2" s="1"/>
  <c r="CK117" i="2"/>
  <c r="CM117" i="2" s="1"/>
  <c r="CK118" i="2"/>
  <c r="CM118" i="2" s="1"/>
  <c r="CK119" i="2"/>
  <c r="CM119" i="2" s="1"/>
  <c r="CK120" i="2"/>
  <c r="CM120" i="2" s="1"/>
  <c r="CK121" i="2"/>
  <c r="CM121" i="2" s="1"/>
  <c r="CK122" i="2"/>
  <c r="CK123" i="2"/>
  <c r="CK124" i="2"/>
  <c r="CK125" i="2"/>
  <c r="CK126" i="2"/>
  <c r="CM126" i="2" s="1"/>
  <c r="CM5" i="2"/>
  <c r="CJ5" i="2"/>
  <c r="BJ5" i="2"/>
  <c r="BJ6" i="2"/>
  <c r="BJ7" i="2"/>
  <c r="BJ8" i="2"/>
  <c r="BJ9" i="2"/>
  <c r="BJ10" i="2"/>
  <c r="BJ11" i="2"/>
  <c r="BJ12" i="2"/>
  <c r="BJ13" i="2"/>
  <c r="BJ14" i="2"/>
  <c r="BJ15" i="2"/>
  <c r="BJ16" i="2"/>
  <c r="BJ17" i="2"/>
  <c r="BJ18" i="2"/>
  <c r="BJ19" i="2"/>
  <c r="BJ20" i="2"/>
  <c r="BJ21" i="2"/>
  <c r="BJ22" i="2"/>
  <c r="BJ23" i="2"/>
  <c r="BJ24" i="2"/>
  <c r="BJ25" i="2"/>
  <c r="BJ26" i="2"/>
  <c r="BJ27" i="2"/>
  <c r="BJ28" i="2"/>
  <c r="BJ29" i="2"/>
  <c r="BJ30" i="2"/>
  <c r="BJ31" i="2"/>
  <c r="BJ32" i="2"/>
  <c r="BJ33" i="2"/>
  <c r="BJ34" i="2"/>
  <c r="BJ35" i="2"/>
  <c r="BJ36" i="2"/>
  <c r="BJ37" i="2"/>
  <c r="BJ38" i="2"/>
  <c r="BJ39" i="2"/>
  <c r="BJ40" i="2"/>
  <c r="BJ41" i="2"/>
  <c r="BJ42" i="2"/>
  <c r="BJ43" i="2"/>
  <c r="BJ44" i="2"/>
  <c r="BJ45" i="2"/>
  <c r="BJ46" i="2"/>
  <c r="BJ47" i="2"/>
  <c r="BJ48" i="2"/>
  <c r="BJ49" i="2"/>
  <c r="BJ50" i="2"/>
  <c r="BJ51" i="2"/>
  <c r="BJ52" i="2"/>
  <c r="BJ53" i="2"/>
  <c r="BJ54" i="2"/>
  <c r="BJ55" i="2"/>
  <c r="BJ56" i="2"/>
  <c r="BJ57" i="2"/>
  <c r="BJ58" i="2"/>
  <c r="BJ59" i="2"/>
  <c r="BJ60" i="2"/>
  <c r="BJ61" i="2"/>
  <c r="BJ62" i="2"/>
  <c r="BJ63" i="2"/>
  <c r="BJ64" i="2"/>
  <c r="BJ65" i="2"/>
  <c r="BJ66" i="2"/>
  <c r="BJ67" i="2"/>
  <c r="BJ68" i="2"/>
  <c r="BJ69" i="2"/>
  <c r="BJ70" i="2"/>
  <c r="BJ71" i="2"/>
  <c r="BJ72" i="2"/>
  <c r="BJ73" i="2"/>
  <c r="BJ74" i="2"/>
  <c r="BJ75" i="2"/>
  <c r="BJ76" i="2"/>
  <c r="BJ77" i="2"/>
  <c r="BJ78" i="2"/>
  <c r="BJ79" i="2"/>
  <c r="BJ80" i="2"/>
  <c r="BJ81" i="2"/>
  <c r="BJ82" i="2"/>
  <c r="BJ83" i="2"/>
  <c r="BJ84" i="2"/>
  <c r="BJ85" i="2"/>
  <c r="BJ86" i="2"/>
  <c r="BJ87" i="2"/>
  <c r="BJ88" i="2"/>
  <c r="BJ89" i="2"/>
  <c r="BJ90" i="2"/>
  <c r="BJ91" i="2"/>
  <c r="BJ92" i="2"/>
  <c r="BJ93" i="2"/>
  <c r="BJ94" i="2"/>
  <c r="BJ95" i="2"/>
  <c r="BJ96" i="2"/>
  <c r="BJ97" i="2"/>
  <c r="BJ98" i="2"/>
  <c r="BJ99" i="2"/>
  <c r="BJ100" i="2"/>
  <c r="BJ101" i="2"/>
  <c r="BJ102" i="2"/>
  <c r="BJ103" i="2"/>
  <c r="BJ104" i="2"/>
  <c r="BJ105" i="2"/>
  <c r="BJ106" i="2"/>
  <c r="BJ107" i="2"/>
  <c r="BJ108" i="2"/>
  <c r="BJ109" i="2"/>
  <c r="BJ110" i="2"/>
  <c r="BJ111" i="2"/>
  <c r="BJ112" i="2"/>
  <c r="BJ113" i="2"/>
  <c r="BJ114" i="2"/>
  <c r="BJ115" i="2"/>
  <c r="BJ116" i="2"/>
  <c r="BJ117" i="2"/>
  <c r="BJ118" i="2"/>
  <c r="BJ119" i="2"/>
  <c r="BJ120" i="2"/>
  <c r="BJ121" i="2"/>
  <c r="BJ122" i="2"/>
  <c r="BJ123" i="2"/>
  <c r="BJ124" i="2"/>
  <c r="BJ125" i="2"/>
  <c r="BJ126" i="2"/>
  <c r="BL126" i="2" s="1"/>
  <c r="H126" i="2"/>
  <c r="K126" i="2"/>
  <c r="M126" i="2" s="1"/>
  <c r="P126" i="2"/>
  <c r="S126" i="2"/>
  <c r="T126" i="2"/>
  <c r="V126" i="2" s="1"/>
  <c r="W126" i="2"/>
  <c r="Y126" i="2" s="1"/>
  <c r="Z126" i="2"/>
  <c r="AB126" i="2" s="1"/>
  <c r="AC126" i="2"/>
  <c r="AE126" i="2" s="1"/>
  <c r="AF126" i="2"/>
  <c r="AH126" i="2" s="1"/>
  <c r="AI126" i="2"/>
  <c r="AK126" i="2" s="1"/>
  <c r="AL126" i="2"/>
  <c r="AN126" i="2" s="1"/>
  <c r="AO126" i="2"/>
  <c r="AQ126" i="2" s="1"/>
  <c r="AR126" i="2"/>
  <c r="AT126" i="2" s="1"/>
  <c r="AU126" i="2"/>
  <c r="AW126" i="2" s="1"/>
  <c r="AX126" i="2"/>
  <c r="AZ126" i="2" s="1"/>
  <c r="BA126" i="2"/>
  <c r="BC126" i="2" s="1"/>
  <c r="BD126" i="2"/>
  <c r="BF126" i="2" s="1"/>
  <c r="BG126" i="2"/>
  <c r="BI126" i="2" s="1"/>
  <c r="BM126" i="2"/>
  <c r="BO126" i="2" s="1"/>
  <c r="BP126" i="2"/>
  <c r="BR126" i="2" s="1"/>
  <c r="BU126" i="2"/>
  <c r="BX126" i="2"/>
  <c r="BY126" i="2"/>
  <c r="CA126" i="2" s="1"/>
  <c r="CB126" i="2"/>
  <c r="CD126" i="2" s="1"/>
  <c r="CE126" i="2"/>
  <c r="CG126" i="2" s="1"/>
  <c r="CJ126" i="2"/>
  <c r="CJ6" i="2"/>
  <c r="CJ7" i="2"/>
  <c r="CJ8" i="2"/>
  <c r="CJ9" i="2"/>
  <c r="CJ10" i="2"/>
  <c r="CJ11" i="2"/>
  <c r="CJ12" i="2"/>
  <c r="CJ13" i="2"/>
  <c r="CJ14" i="2"/>
  <c r="CJ15" i="2"/>
  <c r="CJ16" i="2"/>
  <c r="CJ17" i="2"/>
  <c r="CJ18" i="2"/>
  <c r="CJ19" i="2"/>
  <c r="CJ20" i="2"/>
  <c r="CJ21" i="2"/>
  <c r="CJ22" i="2"/>
  <c r="CJ23" i="2"/>
  <c r="CJ24" i="2"/>
  <c r="CJ25" i="2"/>
  <c r="CJ26" i="2"/>
  <c r="CJ27" i="2"/>
  <c r="CJ28" i="2"/>
  <c r="CJ29" i="2"/>
  <c r="CJ30" i="2"/>
  <c r="CJ31" i="2"/>
  <c r="CJ32" i="2"/>
  <c r="CJ33" i="2"/>
  <c r="CJ34" i="2"/>
  <c r="CJ35" i="2"/>
  <c r="CJ36" i="2"/>
  <c r="CJ37" i="2"/>
  <c r="CJ38" i="2"/>
  <c r="CJ39" i="2"/>
  <c r="CJ40" i="2"/>
  <c r="CJ41" i="2"/>
  <c r="CJ42" i="2"/>
  <c r="CJ43" i="2"/>
  <c r="CJ44" i="2"/>
  <c r="CJ45" i="2"/>
  <c r="CJ46" i="2"/>
  <c r="CJ47" i="2"/>
  <c r="CJ48" i="2"/>
  <c r="CJ49" i="2"/>
  <c r="CJ50" i="2"/>
  <c r="CJ51" i="2"/>
  <c r="CJ52" i="2"/>
  <c r="CJ53" i="2"/>
  <c r="CJ54" i="2"/>
  <c r="CJ55" i="2"/>
  <c r="CJ56" i="2"/>
  <c r="CJ57" i="2"/>
  <c r="CJ58" i="2"/>
  <c r="CJ59" i="2"/>
  <c r="CJ60" i="2"/>
  <c r="CJ61" i="2"/>
  <c r="CJ62" i="2"/>
  <c r="CJ63" i="2"/>
  <c r="CJ64" i="2"/>
  <c r="CJ65" i="2"/>
  <c r="CJ66" i="2"/>
  <c r="CJ67" i="2"/>
  <c r="CJ68" i="2"/>
  <c r="CJ69" i="2"/>
  <c r="CJ70" i="2"/>
  <c r="CJ71" i="2"/>
  <c r="CJ72" i="2"/>
  <c r="CJ73" i="2"/>
  <c r="CJ74" i="2"/>
  <c r="CJ75" i="2"/>
  <c r="CJ76" i="2"/>
  <c r="CJ77" i="2"/>
  <c r="CJ78" i="2"/>
  <c r="CJ79" i="2"/>
  <c r="CJ80" i="2"/>
  <c r="CJ81" i="2"/>
  <c r="CJ82" i="2"/>
  <c r="CJ83" i="2"/>
  <c r="CJ84" i="2"/>
  <c r="CJ85" i="2"/>
  <c r="CJ86" i="2"/>
  <c r="CJ87" i="2"/>
  <c r="CJ88" i="2"/>
  <c r="CJ89" i="2"/>
  <c r="CJ90" i="2"/>
  <c r="CJ91" i="2"/>
  <c r="CJ92" i="2"/>
  <c r="CJ93" i="2"/>
  <c r="CJ94" i="2"/>
  <c r="CJ95" i="2"/>
  <c r="CJ96" i="2"/>
  <c r="CJ97" i="2"/>
  <c r="CJ98" i="2"/>
  <c r="CJ99" i="2"/>
  <c r="CJ100" i="2"/>
  <c r="CJ101" i="2"/>
  <c r="CJ102" i="2"/>
  <c r="CJ103" i="2"/>
  <c r="CJ104" i="2"/>
  <c r="CJ105" i="2"/>
  <c r="CJ106" i="2"/>
  <c r="CJ107" i="2"/>
  <c r="CJ108" i="2"/>
  <c r="CJ109" i="2"/>
  <c r="CJ110" i="2"/>
  <c r="CJ113" i="2"/>
  <c r="CJ114" i="2"/>
  <c r="CJ115" i="2"/>
  <c r="CJ116" i="2"/>
  <c r="CJ117" i="2"/>
  <c r="CJ118" i="2"/>
  <c r="CJ119" i="2"/>
  <c r="CJ120" i="2"/>
  <c r="CJ121" i="2"/>
  <c r="CE5" i="2"/>
  <c r="J126" i="2" l="1"/>
  <c r="CU2" i="2" l="1"/>
  <c r="CR2" i="2"/>
  <c r="CO2" i="2"/>
  <c r="CL2" i="2"/>
  <c r="CI2" i="2"/>
  <c r="CF2" i="2"/>
  <c r="CC2" i="2"/>
  <c r="BZ2" i="2"/>
  <c r="BW2" i="2"/>
  <c r="BT2" i="2"/>
  <c r="BQ2" i="2"/>
  <c r="BN2" i="2"/>
  <c r="BK2" i="2"/>
  <c r="BH2" i="2"/>
  <c r="BE2" i="2"/>
  <c r="BB2" i="2"/>
  <c r="AY2" i="2"/>
  <c r="AV2" i="2"/>
  <c r="AS2" i="2"/>
  <c r="AP2" i="2"/>
  <c r="AM2" i="2"/>
  <c r="AJ2" i="2"/>
  <c r="AG2" i="2"/>
  <c r="AD2" i="2"/>
  <c r="AA2" i="2"/>
  <c r="X2" i="2"/>
  <c r="U2" i="2"/>
  <c r="R2" i="2"/>
  <c r="O2" i="2"/>
  <c r="L2" i="2"/>
  <c r="H125" i="2"/>
  <c r="K125" i="2"/>
  <c r="T125" i="2"/>
  <c r="W125" i="2"/>
  <c r="Z125" i="2"/>
  <c r="AC125" i="2"/>
  <c r="AF125" i="2"/>
  <c r="AI125" i="2"/>
  <c r="AL125" i="2"/>
  <c r="AO125" i="2"/>
  <c r="AR125" i="2"/>
  <c r="AU125" i="2"/>
  <c r="AX125" i="2"/>
  <c r="BA125" i="2"/>
  <c r="BD125" i="2"/>
  <c r="BG125" i="2"/>
  <c r="BM125" i="2"/>
  <c r="BP125" i="2"/>
  <c r="BY125" i="2"/>
  <c r="CB125" i="2"/>
  <c r="CE125" i="2"/>
  <c r="CG5" i="2"/>
  <c r="CE6" i="2"/>
  <c r="CG6" i="2" s="1"/>
  <c r="CE7" i="2"/>
  <c r="CG7" i="2" s="1"/>
  <c r="CE8" i="2"/>
  <c r="CG8" i="2" s="1"/>
  <c r="CE9" i="2"/>
  <c r="CG9" i="2" s="1"/>
  <c r="CE10" i="2"/>
  <c r="CG10" i="2" s="1"/>
  <c r="CE11" i="2"/>
  <c r="CG11" i="2" s="1"/>
  <c r="CE12" i="2"/>
  <c r="CG12" i="2" s="1"/>
  <c r="CE13" i="2"/>
  <c r="CG13" i="2" s="1"/>
  <c r="CE14" i="2"/>
  <c r="CG14" i="2" s="1"/>
  <c r="CE15" i="2"/>
  <c r="CG15" i="2" s="1"/>
  <c r="CE16" i="2"/>
  <c r="CG16" i="2" s="1"/>
  <c r="CE17" i="2"/>
  <c r="CG17" i="2" s="1"/>
  <c r="CE18" i="2"/>
  <c r="CG18" i="2" s="1"/>
  <c r="CE19" i="2"/>
  <c r="CG19" i="2" s="1"/>
  <c r="CE20" i="2"/>
  <c r="CG20" i="2" s="1"/>
  <c r="CE21" i="2"/>
  <c r="CG21" i="2" s="1"/>
  <c r="CE22" i="2"/>
  <c r="CG22" i="2" s="1"/>
  <c r="CE23" i="2"/>
  <c r="CG23" i="2" s="1"/>
  <c r="CE24" i="2"/>
  <c r="CG24" i="2" s="1"/>
  <c r="CE25" i="2"/>
  <c r="CG25" i="2" s="1"/>
  <c r="CE26" i="2"/>
  <c r="CG26" i="2" s="1"/>
  <c r="CE27" i="2"/>
  <c r="CG27" i="2" s="1"/>
  <c r="CE28" i="2"/>
  <c r="CG28" i="2" s="1"/>
  <c r="CE29" i="2"/>
  <c r="CG29" i="2" s="1"/>
  <c r="CE30" i="2"/>
  <c r="CG30" i="2" s="1"/>
  <c r="CE31" i="2"/>
  <c r="CG31" i="2" s="1"/>
  <c r="CE32" i="2"/>
  <c r="CG32" i="2" s="1"/>
  <c r="CE33" i="2"/>
  <c r="CG33" i="2" s="1"/>
  <c r="CE34" i="2"/>
  <c r="CG34" i="2" s="1"/>
  <c r="CE35" i="2"/>
  <c r="CG35" i="2" s="1"/>
  <c r="CE36" i="2"/>
  <c r="CG36" i="2" s="1"/>
  <c r="CE37" i="2"/>
  <c r="CG37" i="2" s="1"/>
  <c r="CE38" i="2"/>
  <c r="CG38" i="2" s="1"/>
  <c r="CE39" i="2"/>
  <c r="CG39" i="2" s="1"/>
  <c r="CE40" i="2"/>
  <c r="CG40" i="2" s="1"/>
  <c r="CE41" i="2"/>
  <c r="CG41" i="2" s="1"/>
  <c r="CE42" i="2"/>
  <c r="CG42" i="2" s="1"/>
  <c r="CE43" i="2"/>
  <c r="CG43" i="2" s="1"/>
  <c r="CE44" i="2"/>
  <c r="CG44" i="2" s="1"/>
  <c r="CE45" i="2"/>
  <c r="CG45" i="2" s="1"/>
  <c r="CE46" i="2"/>
  <c r="CG46" i="2" s="1"/>
  <c r="CE47" i="2"/>
  <c r="CG47" i="2" s="1"/>
  <c r="CE48" i="2"/>
  <c r="CG48" i="2" s="1"/>
  <c r="CE49" i="2"/>
  <c r="CG49" i="2" s="1"/>
  <c r="CE50" i="2"/>
  <c r="CG50" i="2" s="1"/>
  <c r="CE51" i="2"/>
  <c r="CG51" i="2" s="1"/>
  <c r="CE52" i="2"/>
  <c r="CG52" i="2" s="1"/>
  <c r="CE53" i="2"/>
  <c r="CG53" i="2" s="1"/>
  <c r="CE54" i="2"/>
  <c r="CG54" i="2" s="1"/>
  <c r="CE55" i="2"/>
  <c r="CG55" i="2" s="1"/>
  <c r="CE56" i="2"/>
  <c r="CG56" i="2" s="1"/>
  <c r="CE57" i="2"/>
  <c r="CG57" i="2" s="1"/>
  <c r="CE58" i="2"/>
  <c r="CG58" i="2" s="1"/>
  <c r="CE59" i="2"/>
  <c r="CG59" i="2" s="1"/>
  <c r="CE60" i="2"/>
  <c r="CG60" i="2" s="1"/>
  <c r="CE61" i="2"/>
  <c r="CG61" i="2" s="1"/>
  <c r="CE62" i="2"/>
  <c r="CG62" i="2" s="1"/>
  <c r="CE63" i="2"/>
  <c r="CG63" i="2" s="1"/>
  <c r="CE64" i="2"/>
  <c r="CG64" i="2" s="1"/>
  <c r="CE65" i="2"/>
  <c r="CG65" i="2" s="1"/>
  <c r="CE66" i="2"/>
  <c r="CG66" i="2" s="1"/>
  <c r="CE67" i="2"/>
  <c r="CG67" i="2" s="1"/>
  <c r="CE68" i="2"/>
  <c r="CG68" i="2" s="1"/>
  <c r="CE69" i="2"/>
  <c r="CG69" i="2" s="1"/>
  <c r="CE70" i="2"/>
  <c r="CG70" i="2" s="1"/>
  <c r="CE71" i="2"/>
  <c r="CG71" i="2" s="1"/>
  <c r="CE72" i="2"/>
  <c r="CG72" i="2" s="1"/>
  <c r="CE73" i="2"/>
  <c r="CG73" i="2" s="1"/>
  <c r="CE74" i="2"/>
  <c r="CG74" i="2" s="1"/>
  <c r="CE75" i="2"/>
  <c r="CG75" i="2" s="1"/>
  <c r="CE76" i="2"/>
  <c r="CG76" i="2" s="1"/>
  <c r="CE77" i="2"/>
  <c r="CG77" i="2" s="1"/>
  <c r="CE78" i="2"/>
  <c r="CG78" i="2" s="1"/>
  <c r="CE79" i="2"/>
  <c r="CG79" i="2" s="1"/>
  <c r="CE80" i="2"/>
  <c r="CG80" i="2" s="1"/>
  <c r="CE81" i="2"/>
  <c r="CG81" i="2" s="1"/>
  <c r="CE82" i="2"/>
  <c r="CG82" i="2" s="1"/>
  <c r="CE83" i="2"/>
  <c r="CG83" i="2" s="1"/>
  <c r="CE84" i="2"/>
  <c r="CG84" i="2" s="1"/>
  <c r="CE85" i="2"/>
  <c r="CG85" i="2" s="1"/>
  <c r="CE86" i="2"/>
  <c r="CG86" i="2" s="1"/>
  <c r="CE87" i="2"/>
  <c r="CG87" i="2" s="1"/>
  <c r="CE88" i="2"/>
  <c r="CG88" i="2" s="1"/>
  <c r="CE89" i="2"/>
  <c r="CG89" i="2" s="1"/>
  <c r="CE90" i="2"/>
  <c r="CG90" i="2" s="1"/>
  <c r="CE91" i="2"/>
  <c r="CG91" i="2" s="1"/>
  <c r="CE92" i="2"/>
  <c r="CG92" i="2" s="1"/>
  <c r="CE93" i="2"/>
  <c r="CG93" i="2" s="1"/>
  <c r="CE94" i="2"/>
  <c r="CG94" i="2" s="1"/>
  <c r="CE95" i="2"/>
  <c r="CG95" i="2" s="1"/>
  <c r="CE96" i="2"/>
  <c r="CG96" i="2" s="1"/>
  <c r="CE97" i="2"/>
  <c r="CG97" i="2" s="1"/>
  <c r="CE98" i="2"/>
  <c r="CG98" i="2" s="1"/>
  <c r="CE99" i="2"/>
  <c r="CG99" i="2" s="1"/>
  <c r="CE100" i="2"/>
  <c r="CG100" i="2" s="1"/>
  <c r="CE101" i="2"/>
  <c r="CG101" i="2" s="1"/>
  <c r="CE102" i="2"/>
  <c r="CG102" i="2" s="1"/>
  <c r="CE103" i="2"/>
  <c r="CG103" i="2" s="1"/>
  <c r="CE104" i="2"/>
  <c r="CG104" i="2" s="1"/>
  <c r="CE105" i="2"/>
  <c r="CG105" i="2" s="1"/>
  <c r="CE106" i="2"/>
  <c r="CG106" i="2" s="1"/>
  <c r="CE107" i="2"/>
  <c r="CG107" i="2" s="1"/>
  <c r="CE108" i="2"/>
  <c r="CG108" i="2" s="1"/>
  <c r="CE109" i="2"/>
  <c r="CG109" i="2" s="1"/>
  <c r="CE110" i="2"/>
  <c r="CG110" i="2" s="1"/>
  <c r="CE111" i="2"/>
  <c r="CE112" i="2"/>
  <c r="CE113" i="2"/>
  <c r="CG113" i="2" s="1"/>
  <c r="CE114" i="2"/>
  <c r="CG114" i="2" s="1"/>
  <c r="CE115" i="2"/>
  <c r="CG115" i="2" s="1"/>
  <c r="CE116" i="2"/>
  <c r="CG116" i="2" s="1"/>
  <c r="CE117" i="2"/>
  <c r="CG117" i="2" s="1"/>
  <c r="CE118" i="2"/>
  <c r="CG118" i="2" s="1"/>
  <c r="CE119" i="2"/>
  <c r="CG119" i="2" s="1"/>
  <c r="CE120" i="2"/>
  <c r="CG120" i="2" s="1"/>
  <c r="CE121" i="2"/>
  <c r="CG121" i="2" s="1"/>
  <c r="CE122" i="2"/>
  <c r="CE123" i="2"/>
  <c r="CE124" i="2"/>
  <c r="CG124" i="2" s="1"/>
  <c r="CB5" i="2"/>
  <c r="CD5" i="2" s="1"/>
  <c r="H122" i="2"/>
  <c r="K122" i="2"/>
  <c r="T122" i="2"/>
  <c r="W122" i="2"/>
  <c r="Z122" i="2"/>
  <c r="AC122" i="2"/>
  <c r="AF122" i="2"/>
  <c r="AI122" i="2"/>
  <c r="AL122" i="2"/>
  <c r="AO122" i="2"/>
  <c r="AR122" i="2"/>
  <c r="AU122" i="2"/>
  <c r="AX122" i="2"/>
  <c r="BA122" i="2"/>
  <c r="BD122" i="2"/>
  <c r="BG122" i="2"/>
  <c r="BM122" i="2"/>
  <c r="BP122" i="2"/>
  <c r="BY122" i="2"/>
  <c r="CB122" i="2"/>
  <c r="H123" i="2"/>
  <c r="K123" i="2"/>
  <c r="T123" i="2"/>
  <c r="W123" i="2"/>
  <c r="Z123" i="2"/>
  <c r="AC123" i="2"/>
  <c r="AF123" i="2"/>
  <c r="AI123" i="2"/>
  <c r="AL123" i="2"/>
  <c r="AO123" i="2"/>
  <c r="AR123" i="2"/>
  <c r="AU123" i="2"/>
  <c r="AX123" i="2"/>
  <c r="AZ123" i="2" s="1"/>
  <c r="BA123" i="2"/>
  <c r="BD123" i="2"/>
  <c r="BG123" i="2"/>
  <c r="BM123" i="2"/>
  <c r="BP123" i="2"/>
  <c r="BY123" i="2"/>
  <c r="CB123" i="2"/>
  <c r="H124" i="2"/>
  <c r="K124" i="2"/>
  <c r="M124" i="2" s="1"/>
  <c r="T124" i="2"/>
  <c r="W124" i="2"/>
  <c r="Z124" i="2"/>
  <c r="AC124" i="2"/>
  <c r="AF124" i="2"/>
  <c r="AI124" i="2"/>
  <c r="AK124" i="2" s="1"/>
  <c r="AL124" i="2"/>
  <c r="AO124" i="2"/>
  <c r="AR124" i="2"/>
  <c r="AU124" i="2"/>
  <c r="AX124" i="2"/>
  <c r="AZ124" i="2" s="1"/>
  <c r="BA124" i="2"/>
  <c r="BD124" i="2"/>
  <c r="BF124" i="2" s="1"/>
  <c r="BG124" i="2"/>
  <c r="BI124" i="2" s="1"/>
  <c r="BM124" i="2"/>
  <c r="BP124" i="2"/>
  <c r="BX124" i="2"/>
  <c r="BY124" i="2"/>
  <c r="CB124" i="2"/>
  <c r="CD124" i="2" s="1"/>
  <c r="CB6" i="2"/>
  <c r="CD6" i="2" s="1"/>
  <c r="CB7" i="2"/>
  <c r="CD7" i="2" s="1"/>
  <c r="CB8" i="2"/>
  <c r="CD8" i="2" s="1"/>
  <c r="CB9" i="2"/>
  <c r="CD9" i="2" s="1"/>
  <c r="CB10" i="2"/>
  <c r="CD10" i="2" s="1"/>
  <c r="CB11" i="2"/>
  <c r="CD11" i="2" s="1"/>
  <c r="CB12" i="2"/>
  <c r="CD12" i="2" s="1"/>
  <c r="CB13" i="2"/>
  <c r="CD13" i="2" s="1"/>
  <c r="CB14" i="2"/>
  <c r="CD14" i="2" s="1"/>
  <c r="CB15" i="2"/>
  <c r="CD15" i="2" s="1"/>
  <c r="CB16" i="2"/>
  <c r="CD16" i="2" s="1"/>
  <c r="CB17" i="2"/>
  <c r="CD17" i="2" s="1"/>
  <c r="CB18" i="2"/>
  <c r="CD18" i="2" s="1"/>
  <c r="CB19" i="2"/>
  <c r="CD19" i="2" s="1"/>
  <c r="CB20" i="2"/>
  <c r="CD20" i="2" s="1"/>
  <c r="CB21" i="2"/>
  <c r="CD21" i="2" s="1"/>
  <c r="CB22" i="2"/>
  <c r="CD22" i="2" s="1"/>
  <c r="CB23" i="2"/>
  <c r="CD23" i="2" s="1"/>
  <c r="CB24" i="2"/>
  <c r="CD24" i="2" s="1"/>
  <c r="CB25" i="2"/>
  <c r="CD25" i="2" s="1"/>
  <c r="CB26" i="2"/>
  <c r="CD26" i="2" s="1"/>
  <c r="CB27" i="2"/>
  <c r="CD27" i="2" s="1"/>
  <c r="CB28" i="2"/>
  <c r="CD28" i="2" s="1"/>
  <c r="CB29" i="2"/>
  <c r="CD29" i="2" s="1"/>
  <c r="CB30" i="2"/>
  <c r="CD30" i="2" s="1"/>
  <c r="CB31" i="2"/>
  <c r="CD31" i="2" s="1"/>
  <c r="CB32" i="2"/>
  <c r="CD32" i="2" s="1"/>
  <c r="CB33" i="2"/>
  <c r="CD33" i="2" s="1"/>
  <c r="CB34" i="2"/>
  <c r="CD34" i="2" s="1"/>
  <c r="CB35" i="2"/>
  <c r="CD35" i="2" s="1"/>
  <c r="CB36" i="2"/>
  <c r="CD36" i="2" s="1"/>
  <c r="CB37" i="2"/>
  <c r="CD37" i="2" s="1"/>
  <c r="CB38" i="2"/>
  <c r="CD38" i="2" s="1"/>
  <c r="CB39" i="2"/>
  <c r="CD39" i="2" s="1"/>
  <c r="CB40" i="2"/>
  <c r="CD40" i="2" s="1"/>
  <c r="CB41" i="2"/>
  <c r="CD41" i="2" s="1"/>
  <c r="CB42" i="2"/>
  <c r="CD42" i="2" s="1"/>
  <c r="CB43" i="2"/>
  <c r="CD43" i="2" s="1"/>
  <c r="CB44" i="2"/>
  <c r="CD44" i="2" s="1"/>
  <c r="CB45" i="2"/>
  <c r="CD45" i="2" s="1"/>
  <c r="CB46" i="2"/>
  <c r="CD46" i="2" s="1"/>
  <c r="CB47" i="2"/>
  <c r="CD47" i="2" s="1"/>
  <c r="CB48" i="2"/>
  <c r="CD48" i="2" s="1"/>
  <c r="CB49" i="2"/>
  <c r="CD49" i="2" s="1"/>
  <c r="CB50" i="2"/>
  <c r="CD50" i="2" s="1"/>
  <c r="CB51" i="2"/>
  <c r="CD51" i="2" s="1"/>
  <c r="CB52" i="2"/>
  <c r="CD52" i="2" s="1"/>
  <c r="CB53" i="2"/>
  <c r="CD53" i="2" s="1"/>
  <c r="CB54" i="2"/>
  <c r="CD54" i="2" s="1"/>
  <c r="CB55" i="2"/>
  <c r="CD55" i="2" s="1"/>
  <c r="CB56" i="2"/>
  <c r="CD56" i="2" s="1"/>
  <c r="CB57" i="2"/>
  <c r="CD57" i="2" s="1"/>
  <c r="CB58" i="2"/>
  <c r="CD58" i="2" s="1"/>
  <c r="CB59" i="2"/>
  <c r="CD59" i="2" s="1"/>
  <c r="CB60" i="2"/>
  <c r="CD60" i="2" s="1"/>
  <c r="CB61" i="2"/>
  <c r="CD61" i="2" s="1"/>
  <c r="CB62" i="2"/>
  <c r="CD62" i="2" s="1"/>
  <c r="CB63" i="2"/>
  <c r="CD63" i="2" s="1"/>
  <c r="CB64" i="2"/>
  <c r="CD64" i="2" s="1"/>
  <c r="CB65" i="2"/>
  <c r="CD65" i="2" s="1"/>
  <c r="CB66" i="2"/>
  <c r="CD66" i="2" s="1"/>
  <c r="CB67" i="2"/>
  <c r="CD67" i="2" s="1"/>
  <c r="CB68" i="2"/>
  <c r="CD68" i="2" s="1"/>
  <c r="CB69" i="2"/>
  <c r="CD69" i="2" s="1"/>
  <c r="CB70" i="2"/>
  <c r="CD70" i="2" s="1"/>
  <c r="CB71" i="2"/>
  <c r="CD71" i="2" s="1"/>
  <c r="CB72" i="2"/>
  <c r="CD72" i="2" s="1"/>
  <c r="CB73" i="2"/>
  <c r="CD73" i="2" s="1"/>
  <c r="CB74" i="2"/>
  <c r="CD74" i="2" s="1"/>
  <c r="CB75" i="2"/>
  <c r="CD75" i="2" s="1"/>
  <c r="CB76" i="2"/>
  <c r="CD76" i="2" s="1"/>
  <c r="CB77" i="2"/>
  <c r="CD77" i="2" s="1"/>
  <c r="CB78" i="2"/>
  <c r="CD78" i="2" s="1"/>
  <c r="CB79" i="2"/>
  <c r="CD79" i="2" s="1"/>
  <c r="CB80" i="2"/>
  <c r="CD80" i="2" s="1"/>
  <c r="CB81" i="2"/>
  <c r="CD81" i="2" s="1"/>
  <c r="CB82" i="2"/>
  <c r="CD82" i="2" s="1"/>
  <c r="CB83" i="2"/>
  <c r="CD83" i="2" s="1"/>
  <c r="CB84" i="2"/>
  <c r="CD84" i="2" s="1"/>
  <c r="CB85" i="2"/>
  <c r="CD85" i="2" s="1"/>
  <c r="CB86" i="2"/>
  <c r="CD86" i="2" s="1"/>
  <c r="CB87" i="2"/>
  <c r="CD87" i="2" s="1"/>
  <c r="CB88" i="2"/>
  <c r="CD88" i="2" s="1"/>
  <c r="CB89" i="2"/>
  <c r="CD89" i="2" s="1"/>
  <c r="CB90" i="2"/>
  <c r="CD90" i="2" s="1"/>
  <c r="CB91" i="2"/>
  <c r="CD91" i="2" s="1"/>
  <c r="CB92" i="2"/>
  <c r="CD92" i="2" s="1"/>
  <c r="CB93" i="2"/>
  <c r="CD93" i="2" s="1"/>
  <c r="CB94" i="2"/>
  <c r="CD94" i="2" s="1"/>
  <c r="CB95" i="2"/>
  <c r="CD95" i="2" s="1"/>
  <c r="CB96" i="2"/>
  <c r="CD96" i="2" s="1"/>
  <c r="CB97" i="2"/>
  <c r="CD97" i="2" s="1"/>
  <c r="CB98" i="2"/>
  <c r="CD98" i="2" s="1"/>
  <c r="CB99" i="2"/>
  <c r="CD99" i="2" s="1"/>
  <c r="CB100" i="2"/>
  <c r="CD100" i="2" s="1"/>
  <c r="CB101" i="2"/>
  <c r="CD101" i="2" s="1"/>
  <c r="CB102" i="2"/>
  <c r="CD102" i="2" s="1"/>
  <c r="CB103" i="2"/>
  <c r="CD103" i="2" s="1"/>
  <c r="CB104" i="2"/>
  <c r="CD104" i="2" s="1"/>
  <c r="CB105" i="2"/>
  <c r="CD105" i="2" s="1"/>
  <c r="CB106" i="2"/>
  <c r="CD106" i="2" s="1"/>
  <c r="CB107" i="2"/>
  <c r="CD107" i="2" s="1"/>
  <c r="CB108" i="2"/>
  <c r="CD108" i="2" s="1"/>
  <c r="CB109" i="2"/>
  <c r="CD109" i="2" s="1"/>
  <c r="CB110" i="2"/>
  <c r="CD110" i="2" s="1"/>
  <c r="CB111" i="2"/>
  <c r="CB112" i="2"/>
  <c r="CB113" i="2"/>
  <c r="CD113" i="2" s="1"/>
  <c r="CB114" i="2"/>
  <c r="CD114" i="2" s="1"/>
  <c r="CB115" i="2"/>
  <c r="CD115" i="2" s="1"/>
  <c r="CB116" i="2"/>
  <c r="CD116" i="2" s="1"/>
  <c r="CB117" i="2"/>
  <c r="CD117" i="2" s="1"/>
  <c r="CB118" i="2"/>
  <c r="CD118" i="2" s="1"/>
  <c r="CB119" i="2"/>
  <c r="CD119" i="2" s="1"/>
  <c r="CB120" i="2"/>
  <c r="CD120" i="2" s="1"/>
  <c r="CB121" i="2"/>
  <c r="CD121" i="2" s="1"/>
  <c r="BY5" i="2"/>
  <c r="CA5" i="2" s="1"/>
  <c r="BY6" i="2"/>
  <c r="CA6" i="2" s="1"/>
  <c r="BY7" i="2"/>
  <c r="CA7" i="2" s="1"/>
  <c r="BY8" i="2"/>
  <c r="CA8" i="2" s="1"/>
  <c r="BY9" i="2"/>
  <c r="CA9" i="2" s="1"/>
  <c r="BY10" i="2"/>
  <c r="CA10" i="2" s="1"/>
  <c r="BY11" i="2"/>
  <c r="CA11" i="2" s="1"/>
  <c r="BY12" i="2"/>
  <c r="CA12" i="2" s="1"/>
  <c r="BY13" i="2"/>
  <c r="CA13" i="2" s="1"/>
  <c r="BY14" i="2"/>
  <c r="CA14" i="2" s="1"/>
  <c r="BY15" i="2"/>
  <c r="CA15" i="2" s="1"/>
  <c r="BY16" i="2"/>
  <c r="CA16" i="2" s="1"/>
  <c r="BY17" i="2"/>
  <c r="CA17" i="2" s="1"/>
  <c r="BY18" i="2"/>
  <c r="CA18" i="2" s="1"/>
  <c r="BY19" i="2"/>
  <c r="CA19" i="2" s="1"/>
  <c r="BY20" i="2"/>
  <c r="CA20" i="2" s="1"/>
  <c r="BY21" i="2"/>
  <c r="CA21" i="2" s="1"/>
  <c r="BY22" i="2"/>
  <c r="CA22" i="2" s="1"/>
  <c r="BY23" i="2"/>
  <c r="CA23" i="2" s="1"/>
  <c r="BY24" i="2"/>
  <c r="CA24" i="2" s="1"/>
  <c r="BY25" i="2"/>
  <c r="CA25" i="2" s="1"/>
  <c r="BY26" i="2"/>
  <c r="CA26" i="2" s="1"/>
  <c r="BY27" i="2"/>
  <c r="CA27" i="2" s="1"/>
  <c r="BY28" i="2"/>
  <c r="CA28" i="2" s="1"/>
  <c r="BY29" i="2"/>
  <c r="CA29" i="2" s="1"/>
  <c r="BY30" i="2"/>
  <c r="CA30" i="2" s="1"/>
  <c r="BY31" i="2"/>
  <c r="CA31" i="2" s="1"/>
  <c r="BY32" i="2"/>
  <c r="CA32" i="2" s="1"/>
  <c r="BY33" i="2"/>
  <c r="CA33" i="2" s="1"/>
  <c r="BY34" i="2"/>
  <c r="CA34" i="2" s="1"/>
  <c r="BY35" i="2"/>
  <c r="CA35" i="2" s="1"/>
  <c r="BY36" i="2"/>
  <c r="CA36" i="2" s="1"/>
  <c r="BY37" i="2"/>
  <c r="CA37" i="2" s="1"/>
  <c r="BY38" i="2"/>
  <c r="CA38" i="2" s="1"/>
  <c r="BY39" i="2"/>
  <c r="CA39" i="2" s="1"/>
  <c r="BY40" i="2"/>
  <c r="CA40" i="2" s="1"/>
  <c r="BY41" i="2"/>
  <c r="CA41" i="2" s="1"/>
  <c r="BY42" i="2"/>
  <c r="CA42" i="2" s="1"/>
  <c r="BY43" i="2"/>
  <c r="CA43" i="2" s="1"/>
  <c r="BY44" i="2"/>
  <c r="CA44" i="2" s="1"/>
  <c r="BY45" i="2"/>
  <c r="CA45" i="2" s="1"/>
  <c r="BY46" i="2"/>
  <c r="CA46" i="2" s="1"/>
  <c r="BY47" i="2"/>
  <c r="CA47" i="2" s="1"/>
  <c r="BY48" i="2"/>
  <c r="CA48" i="2" s="1"/>
  <c r="BY49" i="2"/>
  <c r="CA49" i="2" s="1"/>
  <c r="BY50" i="2"/>
  <c r="CA50" i="2" s="1"/>
  <c r="BY51" i="2"/>
  <c r="CA51" i="2" s="1"/>
  <c r="BY52" i="2"/>
  <c r="CA52" i="2" s="1"/>
  <c r="BY53" i="2"/>
  <c r="CA53" i="2" s="1"/>
  <c r="BY54" i="2"/>
  <c r="CA54" i="2" s="1"/>
  <c r="BY55" i="2"/>
  <c r="CA55" i="2" s="1"/>
  <c r="BY56" i="2"/>
  <c r="CA56" i="2" s="1"/>
  <c r="BY57" i="2"/>
  <c r="CA57" i="2" s="1"/>
  <c r="BY58" i="2"/>
  <c r="CA58" i="2" s="1"/>
  <c r="BY59" i="2"/>
  <c r="CA59" i="2" s="1"/>
  <c r="BY60" i="2"/>
  <c r="CA60" i="2" s="1"/>
  <c r="BY61" i="2"/>
  <c r="CA61" i="2" s="1"/>
  <c r="BY62" i="2"/>
  <c r="CA62" i="2" s="1"/>
  <c r="BY63" i="2"/>
  <c r="CA63" i="2" s="1"/>
  <c r="BY64" i="2"/>
  <c r="CA64" i="2" s="1"/>
  <c r="BY65" i="2"/>
  <c r="CA65" i="2" s="1"/>
  <c r="BY66" i="2"/>
  <c r="CA66" i="2" s="1"/>
  <c r="BY67" i="2"/>
  <c r="CA67" i="2" s="1"/>
  <c r="BY68" i="2"/>
  <c r="CA68" i="2" s="1"/>
  <c r="BY69" i="2"/>
  <c r="CA69" i="2" s="1"/>
  <c r="BY70" i="2"/>
  <c r="CA70" i="2" s="1"/>
  <c r="BY71" i="2"/>
  <c r="CA71" i="2" s="1"/>
  <c r="BY72" i="2"/>
  <c r="CA72" i="2" s="1"/>
  <c r="BY73" i="2"/>
  <c r="CA73" i="2" s="1"/>
  <c r="BY74" i="2"/>
  <c r="CA74" i="2" s="1"/>
  <c r="BY75" i="2"/>
  <c r="CA75" i="2" s="1"/>
  <c r="BY76" i="2"/>
  <c r="CA76" i="2" s="1"/>
  <c r="BY77" i="2"/>
  <c r="CA77" i="2" s="1"/>
  <c r="BY78" i="2"/>
  <c r="CA78" i="2" s="1"/>
  <c r="BY79" i="2"/>
  <c r="CA79" i="2" s="1"/>
  <c r="BY80" i="2"/>
  <c r="CA80" i="2" s="1"/>
  <c r="BY81" i="2"/>
  <c r="CA81" i="2" s="1"/>
  <c r="BY82" i="2"/>
  <c r="CA82" i="2" s="1"/>
  <c r="BY83" i="2"/>
  <c r="CA83" i="2" s="1"/>
  <c r="BY84" i="2"/>
  <c r="CA84" i="2" s="1"/>
  <c r="BY85" i="2"/>
  <c r="CA85" i="2" s="1"/>
  <c r="BY86" i="2"/>
  <c r="CA86" i="2" s="1"/>
  <c r="BY87" i="2"/>
  <c r="CA87" i="2" s="1"/>
  <c r="BY88" i="2"/>
  <c r="CA88" i="2" s="1"/>
  <c r="BY89" i="2"/>
  <c r="CA89" i="2" s="1"/>
  <c r="BY90" i="2"/>
  <c r="CA90" i="2" s="1"/>
  <c r="BY91" i="2"/>
  <c r="CA91" i="2" s="1"/>
  <c r="BY92" i="2"/>
  <c r="CA92" i="2" s="1"/>
  <c r="BY93" i="2"/>
  <c r="CA93" i="2" s="1"/>
  <c r="BY94" i="2"/>
  <c r="CA94" i="2" s="1"/>
  <c r="BY95" i="2"/>
  <c r="CA95" i="2" s="1"/>
  <c r="BY96" i="2"/>
  <c r="CA96" i="2" s="1"/>
  <c r="BY97" i="2"/>
  <c r="CA97" i="2" s="1"/>
  <c r="BY98" i="2"/>
  <c r="CA98" i="2" s="1"/>
  <c r="BY99" i="2"/>
  <c r="CA99" i="2" s="1"/>
  <c r="BY100" i="2"/>
  <c r="CA100" i="2" s="1"/>
  <c r="BY101" i="2"/>
  <c r="CA101" i="2" s="1"/>
  <c r="BY102" i="2"/>
  <c r="CA102" i="2" s="1"/>
  <c r="BY103" i="2"/>
  <c r="CA103" i="2" s="1"/>
  <c r="BY104" i="2"/>
  <c r="CA104" i="2" s="1"/>
  <c r="BY105" i="2"/>
  <c r="CA105" i="2" s="1"/>
  <c r="BY106" i="2"/>
  <c r="CA106" i="2" s="1"/>
  <c r="BY107" i="2"/>
  <c r="CA107" i="2" s="1"/>
  <c r="BY108" i="2"/>
  <c r="CA108" i="2" s="1"/>
  <c r="BY109" i="2"/>
  <c r="CA109" i="2" s="1"/>
  <c r="BY110" i="2"/>
  <c r="CA110" i="2" s="1"/>
  <c r="BY111" i="2"/>
  <c r="BY112" i="2"/>
  <c r="BY113" i="2"/>
  <c r="CA113" i="2" s="1"/>
  <c r="BY114" i="2"/>
  <c r="CA114" i="2" s="1"/>
  <c r="BY115" i="2"/>
  <c r="CA115" i="2" s="1"/>
  <c r="BY116" i="2"/>
  <c r="CA116" i="2" s="1"/>
  <c r="BY117" i="2"/>
  <c r="CA117" i="2" s="1"/>
  <c r="BY118" i="2"/>
  <c r="CA118" i="2" s="1"/>
  <c r="BY119" i="2"/>
  <c r="CA119" i="2" s="1"/>
  <c r="BY120" i="2"/>
  <c r="CA120" i="2" s="1"/>
  <c r="BY121" i="2"/>
  <c r="CA121" i="2" s="1"/>
  <c r="BX5" i="2"/>
  <c r="BU116" i="2"/>
  <c r="H117" i="2"/>
  <c r="K117" i="2"/>
  <c r="M117" i="2" s="1"/>
  <c r="P117" i="2"/>
  <c r="S117" i="2"/>
  <c r="T117" i="2"/>
  <c r="V117" i="2" s="1"/>
  <c r="W117" i="2"/>
  <c r="Y117" i="2" s="1"/>
  <c r="Z117" i="2"/>
  <c r="AB117" i="2" s="1"/>
  <c r="AC117" i="2"/>
  <c r="AE117" i="2" s="1"/>
  <c r="AF117" i="2"/>
  <c r="AH117" i="2" s="1"/>
  <c r="AI117" i="2"/>
  <c r="AK117" i="2" s="1"/>
  <c r="AL117" i="2"/>
  <c r="AN117" i="2" s="1"/>
  <c r="AO117" i="2"/>
  <c r="AQ117" i="2" s="1"/>
  <c r="AR117" i="2"/>
  <c r="AT117" i="2" s="1"/>
  <c r="AU117" i="2"/>
  <c r="AW117" i="2" s="1"/>
  <c r="AX117" i="2"/>
  <c r="AZ117" i="2" s="1"/>
  <c r="BA117" i="2"/>
  <c r="BC117" i="2" s="1"/>
  <c r="BD117" i="2"/>
  <c r="BF117" i="2" s="1"/>
  <c r="BG117" i="2"/>
  <c r="BI117" i="2" s="1"/>
  <c r="BL117" i="2"/>
  <c r="BM117" i="2"/>
  <c r="BO117" i="2" s="1"/>
  <c r="BP117" i="2"/>
  <c r="BR117" i="2" s="1"/>
  <c r="BU117" i="2"/>
  <c r="BX117" i="2"/>
  <c r="H118" i="2"/>
  <c r="K118" i="2"/>
  <c r="M118" i="2" s="1"/>
  <c r="P118" i="2"/>
  <c r="S118" i="2"/>
  <c r="T118" i="2"/>
  <c r="V118" i="2" s="1"/>
  <c r="W118" i="2"/>
  <c r="Y118" i="2" s="1"/>
  <c r="Z118" i="2"/>
  <c r="AB118" i="2" s="1"/>
  <c r="AC118" i="2"/>
  <c r="AE118" i="2" s="1"/>
  <c r="AF118" i="2"/>
  <c r="AH118" i="2" s="1"/>
  <c r="AI118" i="2"/>
  <c r="AK118" i="2" s="1"/>
  <c r="AL118" i="2"/>
  <c r="AN118" i="2" s="1"/>
  <c r="AO118" i="2"/>
  <c r="AQ118" i="2" s="1"/>
  <c r="AR118" i="2"/>
  <c r="AT118" i="2" s="1"/>
  <c r="AU118" i="2"/>
  <c r="AW118" i="2" s="1"/>
  <c r="AX118" i="2"/>
  <c r="AZ118" i="2" s="1"/>
  <c r="BA118" i="2"/>
  <c r="BC118" i="2" s="1"/>
  <c r="BD118" i="2"/>
  <c r="BF118" i="2" s="1"/>
  <c r="BG118" i="2"/>
  <c r="BI118" i="2" s="1"/>
  <c r="BL118" i="2"/>
  <c r="BM118" i="2"/>
  <c r="BO118" i="2" s="1"/>
  <c r="BP118" i="2"/>
  <c r="BR118" i="2" s="1"/>
  <c r="BU118" i="2"/>
  <c r="BX118" i="2"/>
  <c r="H119" i="2"/>
  <c r="K119" i="2"/>
  <c r="M119" i="2" s="1"/>
  <c r="P119" i="2"/>
  <c r="S119" i="2"/>
  <c r="T119" i="2"/>
  <c r="V119" i="2" s="1"/>
  <c r="W119" i="2"/>
  <c r="Y119" i="2" s="1"/>
  <c r="Z119" i="2"/>
  <c r="AB119" i="2" s="1"/>
  <c r="AC119" i="2"/>
  <c r="AE119" i="2" s="1"/>
  <c r="AF119" i="2"/>
  <c r="AH119" i="2" s="1"/>
  <c r="AI119" i="2"/>
  <c r="AK119" i="2" s="1"/>
  <c r="AL119" i="2"/>
  <c r="AN119" i="2" s="1"/>
  <c r="AO119" i="2"/>
  <c r="AQ119" i="2" s="1"/>
  <c r="AR119" i="2"/>
  <c r="AT119" i="2" s="1"/>
  <c r="AU119" i="2"/>
  <c r="AW119" i="2" s="1"/>
  <c r="AX119" i="2"/>
  <c r="AZ119" i="2" s="1"/>
  <c r="BA119" i="2"/>
  <c r="BC119" i="2" s="1"/>
  <c r="BD119" i="2"/>
  <c r="BF119" i="2" s="1"/>
  <c r="BG119" i="2"/>
  <c r="BI119" i="2" s="1"/>
  <c r="BL119" i="2"/>
  <c r="BM119" i="2"/>
  <c r="BO119" i="2" s="1"/>
  <c r="BP119" i="2"/>
  <c r="BR119" i="2" s="1"/>
  <c r="BU119" i="2"/>
  <c r="BX119" i="2"/>
  <c r="H120" i="2"/>
  <c r="K120" i="2"/>
  <c r="M120" i="2" s="1"/>
  <c r="P120" i="2"/>
  <c r="S120" i="2"/>
  <c r="T120" i="2"/>
  <c r="V120" i="2" s="1"/>
  <c r="W120" i="2"/>
  <c r="Y120" i="2" s="1"/>
  <c r="Z120" i="2"/>
  <c r="AB120" i="2" s="1"/>
  <c r="AC120" i="2"/>
  <c r="AE120" i="2" s="1"/>
  <c r="AF120" i="2"/>
  <c r="AH120" i="2" s="1"/>
  <c r="AI120" i="2"/>
  <c r="AK120" i="2" s="1"/>
  <c r="AL120" i="2"/>
  <c r="AN120" i="2" s="1"/>
  <c r="AO120" i="2"/>
  <c r="AQ120" i="2" s="1"/>
  <c r="AR120" i="2"/>
  <c r="AT120" i="2" s="1"/>
  <c r="AU120" i="2"/>
  <c r="AW120" i="2" s="1"/>
  <c r="AX120" i="2"/>
  <c r="AZ120" i="2" s="1"/>
  <c r="BA120" i="2"/>
  <c r="BC120" i="2" s="1"/>
  <c r="BD120" i="2"/>
  <c r="BF120" i="2" s="1"/>
  <c r="BG120" i="2"/>
  <c r="BI120" i="2" s="1"/>
  <c r="BL120" i="2"/>
  <c r="BM120" i="2"/>
  <c r="BO120" i="2" s="1"/>
  <c r="BP120" i="2"/>
  <c r="BR120" i="2" s="1"/>
  <c r="BU120" i="2"/>
  <c r="BX120" i="2"/>
  <c r="H121" i="2"/>
  <c r="K121" i="2"/>
  <c r="M121" i="2" s="1"/>
  <c r="P121" i="2"/>
  <c r="S121" i="2"/>
  <c r="T121" i="2"/>
  <c r="V121" i="2" s="1"/>
  <c r="W121" i="2"/>
  <c r="Y121" i="2" s="1"/>
  <c r="Z121" i="2"/>
  <c r="AB121" i="2" s="1"/>
  <c r="AC121" i="2"/>
  <c r="AE121" i="2" s="1"/>
  <c r="AF121" i="2"/>
  <c r="AH121" i="2" s="1"/>
  <c r="AI121" i="2"/>
  <c r="AK121" i="2" s="1"/>
  <c r="AL121" i="2"/>
  <c r="AN121" i="2" s="1"/>
  <c r="AO121" i="2"/>
  <c r="AQ121" i="2" s="1"/>
  <c r="AR121" i="2"/>
  <c r="AT121" i="2" s="1"/>
  <c r="AU121" i="2"/>
  <c r="AW121" i="2" s="1"/>
  <c r="AX121" i="2"/>
  <c r="AZ121" i="2" s="1"/>
  <c r="BA121" i="2"/>
  <c r="BC121" i="2" s="1"/>
  <c r="BD121" i="2"/>
  <c r="BF121" i="2" s="1"/>
  <c r="BG121" i="2"/>
  <c r="BI121" i="2" s="1"/>
  <c r="BL121" i="2"/>
  <c r="BM121" i="2"/>
  <c r="BO121" i="2" s="1"/>
  <c r="BP121" i="2"/>
  <c r="BR121" i="2" s="1"/>
  <c r="BU121" i="2"/>
  <c r="BX121" i="2"/>
  <c r="H116" i="2"/>
  <c r="K116" i="2"/>
  <c r="M116" i="2" s="1"/>
  <c r="P116" i="2"/>
  <c r="S116" i="2"/>
  <c r="T116" i="2"/>
  <c r="V116" i="2" s="1"/>
  <c r="W116" i="2"/>
  <c r="Y116" i="2" s="1"/>
  <c r="Z116" i="2"/>
  <c r="AB116" i="2" s="1"/>
  <c r="AC116" i="2"/>
  <c r="AE116" i="2" s="1"/>
  <c r="AF116" i="2"/>
  <c r="AH116" i="2" s="1"/>
  <c r="AI116" i="2"/>
  <c r="AK116" i="2" s="1"/>
  <c r="AL116" i="2"/>
  <c r="AN116" i="2" s="1"/>
  <c r="AO116" i="2"/>
  <c r="AQ116" i="2" s="1"/>
  <c r="AR116" i="2"/>
  <c r="AT116" i="2" s="1"/>
  <c r="AU116" i="2"/>
  <c r="AW116" i="2" s="1"/>
  <c r="AX116" i="2"/>
  <c r="AZ116" i="2" s="1"/>
  <c r="BA116" i="2"/>
  <c r="BC116" i="2" s="1"/>
  <c r="BD116" i="2"/>
  <c r="BF116" i="2" s="1"/>
  <c r="BG116" i="2"/>
  <c r="BI116" i="2" s="1"/>
  <c r="BL116" i="2"/>
  <c r="BM116" i="2"/>
  <c r="BO116" i="2" s="1"/>
  <c r="BP116" i="2"/>
  <c r="BR116" i="2" s="1"/>
  <c r="BX116" i="2"/>
  <c r="BU115" i="2"/>
  <c r="D111" i="2"/>
  <c r="D112" i="2"/>
  <c r="BX112" i="2" s="1"/>
  <c r="BX88" i="2"/>
  <c r="BX6" i="2"/>
  <c r="BX7" i="2"/>
  <c r="BX8" i="2"/>
  <c r="BX9" i="2"/>
  <c r="BX10" i="2"/>
  <c r="BX11" i="2"/>
  <c r="BX12" i="2"/>
  <c r="BX13" i="2"/>
  <c r="BX14" i="2"/>
  <c r="BX15" i="2"/>
  <c r="BX16" i="2"/>
  <c r="BX18" i="2"/>
  <c r="BX19" i="2"/>
  <c r="BX20" i="2"/>
  <c r="BX21" i="2"/>
  <c r="BX22" i="2"/>
  <c r="BX23" i="2"/>
  <c r="BX24" i="2"/>
  <c r="BX25" i="2"/>
  <c r="BX26" i="2"/>
  <c r="BX27" i="2"/>
  <c r="BX28" i="2"/>
  <c r="BX29" i="2"/>
  <c r="BX30" i="2"/>
  <c r="BX31" i="2"/>
  <c r="BX32" i="2"/>
  <c r="BX33" i="2"/>
  <c r="BX34" i="2"/>
  <c r="BX35" i="2"/>
  <c r="BX36" i="2"/>
  <c r="BX37" i="2"/>
  <c r="BX38" i="2"/>
  <c r="BX39" i="2"/>
  <c r="BX40" i="2"/>
  <c r="BX41" i="2"/>
  <c r="BX42" i="2"/>
  <c r="BX43" i="2"/>
  <c r="BX44" i="2"/>
  <c r="BX45" i="2"/>
  <c r="BX46" i="2"/>
  <c r="BX47" i="2"/>
  <c r="BX48" i="2"/>
  <c r="BX49" i="2"/>
  <c r="BX50" i="2"/>
  <c r="BX51" i="2"/>
  <c r="BX52" i="2"/>
  <c r="BX53" i="2"/>
  <c r="BX54" i="2"/>
  <c r="BX55" i="2"/>
  <c r="BX56" i="2"/>
  <c r="BX57" i="2"/>
  <c r="BX58" i="2"/>
  <c r="BX59" i="2"/>
  <c r="BX60" i="2"/>
  <c r="BX61" i="2"/>
  <c r="BX62" i="2"/>
  <c r="BX63" i="2"/>
  <c r="BX64" i="2"/>
  <c r="BX65" i="2"/>
  <c r="BX66" i="2"/>
  <c r="BX67" i="2"/>
  <c r="BX68" i="2"/>
  <c r="BX69" i="2"/>
  <c r="BX70" i="2"/>
  <c r="BX71" i="2"/>
  <c r="BX72" i="2"/>
  <c r="BX73" i="2"/>
  <c r="BX74" i="2"/>
  <c r="BX75" i="2"/>
  <c r="BX76" i="2"/>
  <c r="BX77" i="2"/>
  <c r="BX78" i="2"/>
  <c r="BX79" i="2"/>
  <c r="BX80" i="2"/>
  <c r="BX81" i="2"/>
  <c r="BX82" i="2"/>
  <c r="BX83" i="2"/>
  <c r="BX84" i="2"/>
  <c r="BX85" i="2"/>
  <c r="BX86" i="2"/>
  <c r="BX87" i="2"/>
  <c r="BX89" i="2"/>
  <c r="BX90" i="2"/>
  <c r="BX91" i="2"/>
  <c r="BX92" i="2"/>
  <c r="BX93" i="2"/>
  <c r="BX94" i="2"/>
  <c r="BX95" i="2"/>
  <c r="BX96" i="2"/>
  <c r="BX97" i="2"/>
  <c r="BX98" i="2"/>
  <c r="BX99" i="2"/>
  <c r="BX100" i="2"/>
  <c r="BX101" i="2"/>
  <c r="BX102" i="2"/>
  <c r="BX103" i="2"/>
  <c r="BX104" i="2"/>
  <c r="BX105" i="2"/>
  <c r="BX106" i="2"/>
  <c r="BX107" i="2"/>
  <c r="BX108" i="2"/>
  <c r="BX109" i="2"/>
  <c r="BX110" i="2"/>
  <c r="BX113" i="2"/>
  <c r="BX114" i="2"/>
  <c r="BX115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38" i="2"/>
  <c r="BU39" i="2"/>
  <c r="BU40" i="2"/>
  <c r="BU41" i="2"/>
  <c r="BU42" i="2"/>
  <c r="BU43" i="2"/>
  <c r="BU44" i="2"/>
  <c r="BU45" i="2"/>
  <c r="BU46" i="2"/>
  <c r="BU47" i="2"/>
  <c r="BU48" i="2"/>
  <c r="BU49" i="2"/>
  <c r="BU50" i="2"/>
  <c r="BU51" i="2"/>
  <c r="BU52" i="2"/>
  <c r="BU53" i="2"/>
  <c r="BU54" i="2"/>
  <c r="BU55" i="2"/>
  <c r="BU56" i="2"/>
  <c r="BU57" i="2"/>
  <c r="BU58" i="2"/>
  <c r="BU59" i="2"/>
  <c r="BU60" i="2"/>
  <c r="BU61" i="2"/>
  <c r="BU62" i="2"/>
  <c r="BU63" i="2"/>
  <c r="BU64" i="2"/>
  <c r="BU65" i="2"/>
  <c r="BU66" i="2"/>
  <c r="BU67" i="2"/>
  <c r="BU68" i="2"/>
  <c r="BU69" i="2"/>
  <c r="BU70" i="2"/>
  <c r="BU71" i="2"/>
  <c r="BU72" i="2"/>
  <c r="BU73" i="2"/>
  <c r="BU74" i="2"/>
  <c r="BU75" i="2"/>
  <c r="BU76" i="2"/>
  <c r="BU77" i="2"/>
  <c r="BU78" i="2"/>
  <c r="BU79" i="2"/>
  <c r="BU80" i="2"/>
  <c r="BU81" i="2"/>
  <c r="BU82" i="2"/>
  <c r="BU83" i="2"/>
  <c r="BU84" i="2"/>
  <c r="BU85" i="2"/>
  <c r="BU86" i="2"/>
  <c r="BU87" i="2"/>
  <c r="BU88" i="2"/>
  <c r="BU89" i="2"/>
  <c r="BU90" i="2"/>
  <c r="BU91" i="2"/>
  <c r="BU92" i="2"/>
  <c r="BU93" i="2"/>
  <c r="BU94" i="2"/>
  <c r="BU95" i="2"/>
  <c r="BU96" i="2"/>
  <c r="BU97" i="2"/>
  <c r="BU98" i="2"/>
  <c r="BU99" i="2"/>
  <c r="BU100" i="2"/>
  <c r="BU101" i="2"/>
  <c r="BU102" i="2"/>
  <c r="BU103" i="2"/>
  <c r="BU104" i="2"/>
  <c r="BU105" i="2"/>
  <c r="BU106" i="2"/>
  <c r="BU107" i="2"/>
  <c r="BU108" i="2"/>
  <c r="BU109" i="2"/>
  <c r="BU110" i="2"/>
  <c r="BU113" i="2"/>
  <c r="BU114" i="2"/>
  <c r="BP5" i="2"/>
  <c r="BU112" i="2" l="1"/>
  <c r="AB123" i="2"/>
  <c r="BX111" i="2"/>
  <c r="BU123" i="2"/>
  <c r="AW122" i="2"/>
  <c r="BO122" i="2"/>
  <c r="BL122" i="2"/>
  <c r="BU111" i="2"/>
  <c r="BF122" i="2"/>
  <c r="J118" i="2"/>
  <c r="J119" i="2"/>
  <c r="J120" i="2"/>
  <c r="BX122" i="2"/>
  <c r="M122" i="2"/>
  <c r="BO125" i="2"/>
  <c r="CG122" i="2"/>
  <c r="CA111" i="2"/>
  <c r="AE122" i="2"/>
  <c r="AB122" i="2"/>
  <c r="CG111" i="2"/>
  <c r="BR124" i="2"/>
  <c r="BR122" i="2"/>
  <c r="AT122" i="2"/>
  <c r="BC125" i="2"/>
  <c r="AE125" i="2"/>
  <c r="CA125" i="2"/>
  <c r="AZ125" i="2"/>
  <c r="AB125" i="2"/>
  <c r="BX125" i="2"/>
  <c r="AW125" i="2"/>
  <c r="Y125" i="2"/>
  <c r="BU125" i="2"/>
  <c r="AQ125" i="2"/>
  <c r="S125" i="2"/>
  <c r="AH123" i="2"/>
  <c r="CG123" i="2"/>
  <c r="CG125" i="2"/>
  <c r="BI125" i="2"/>
  <c r="AK125" i="2"/>
  <c r="M125" i="2"/>
  <c r="CD123" i="2"/>
  <c r="BC123" i="2"/>
  <c r="AE123" i="2"/>
  <c r="CD125" i="2"/>
  <c r="BF125" i="2"/>
  <c r="AH125" i="2"/>
  <c r="BX123" i="2"/>
  <c r="AW123" i="2"/>
  <c r="CP124" i="2"/>
  <c r="CS124" i="2"/>
  <c r="CM124" i="2"/>
  <c r="CJ124" i="2"/>
  <c r="CG112" i="2"/>
  <c r="CP112" i="2"/>
  <c r="CS112" i="2"/>
  <c r="CM112" i="2"/>
  <c r="CJ112" i="2"/>
  <c r="AK123" i="2"/>
  <c r="CS123" i="2"/>
  <c r="CP123" i="2"/>
  <c r="CM123" i="2"/>
  <c r="CJ123" i="2"/>
  <c r="CP111" i="2"/>
  <c r="CS111" i="2"/>
  <c r="CM111" i="2"/>
  <c r="CJ111" i="2"/>
  <c r="CD112" i="2"/>
  <c r="AQ124" i="2"/>
  <c r="S124" i="2"/>
  <c r="BR123" i="2"/>
  <c r="CP122" i="2"/>
  <c r="CS122" i="2"/>
  <c r="CM122" i="2"/>
  <c r="CJ122" i="2"/>
  <c r="BR125" i="2"/>
  <c r="AT125" i="2"/>
  <c r="V125" i="2"/>
  <c r="CD111" i="2"/>
  <c r="BL124" i="2"/>
  <c r="AN124" i="2"/>
  <c r="BO123" i="2"/>
  <c r="P123" i="2"/>
  <c r="CA112" i="2"/>
  <c r="M123" i="2"/>
  <c r="CS125" i="2"/>
  <c r="CP125" i="2"/>
  <c r="CJ125" i="2"/>
  <c r="CM125" i="2"/>
  <c r="BL125" i="2"/>
  <c r="AN125" i="2"/>
  <c r="P125" i="2"/>
  <c r="V124" i="2"/>
  <c r="P122" i="2"/>
  <c r="BX17" i="2"/>
  <c r="J125" i="2"/>
  <c r="CD122" i="2"/>
  <c r="AQ122" i="2"/>
  <c r="Y122" i="2"/>
  <c r="CA122" i="2"/>
  <c r="BI122" i="2"/>
  <c r="AN122" i="2"/>
  <c r="V122" i="2"/>
  <c r="BC122" i="2"/>
  <c r="AK122" i="2"/>
  <c r="S122" i="2"/>
  <c r="BU122" i="2"/>
  <c r="AZ122" i="2"/>
  <c r="AH122" i="2"/>
  <c r="BL123" i="2"/>
  <c r="AT123" i="2"/>
  <c r="Y123" i="2"/>
  <c r="BI123" i="2"/>
  <c r="AQ123" i="2"/>
  <c r="CA123" i="2"/>
  <c r="AN123" i="2"/>
  <c r="V123" i="2"/>
  <c r="BF123" i="2"/>
  <c r="S123" i="2"/>
  <c r="CA124" i="2"/>
  <c r="BC124" i="2"/>
  <c r="AH124" i="2"/>
  <c r="P124" i="2"/>
  <c r="BU124" i="2"/>
  <c r="AW124" i="2"/>
  <c r="AE124" i="2"/>
  <c r="J124" i="2"/>
  <c r="AT124" i="2"/>
  <c r="AB124" i="2"/>
  <c r="BO124" i="2"/>
  <c r="Y124" i="2"/>
  <c r="J123" i="2"/>
  <c r="J122" i="2"/>
  <c r="J121" i="2"/>
  <c r="J117" i="2"/>
  <c r="J116" i="2"/>
  <c r="BP6" i="2"/>
  <c r="BR6" i="2" s="1"/>
  <c r="BP7" i="2"/>
  <c r="BR7" i="2" s="1"/>
  <c r="BP8" i="2"/>
  <c r="BR8" i="2" s="1"/>
  <c r="BP9" i="2"/>
  <c r="BR9" i="2" s="1"/>
  <c r="BP10" i="2"/>
  <c r="BR10" i="2" s="1"/>
  <c r="BP11" i="2"/>
  <c r="BR11" i="2" s="1"/>
  <c r="BP12" i="2"/>
  <c r="BR12" i="2" s="1"/>
  <c r="BP13" i="2"/>
  <c r="BR13" i="2" s="1"/>
  <c r="BP14" i="2"/>
  <c r="BR14" i="2" s="1"/>
  <c r="BP15" i="2"/>
  <c r="BR15" i="2" s="1"/>
  <c r="BP16" i="2"/>
  <c r="BR16" i="2" s="1"/>
  <c r="BP17" i="2"/>
  <c r="BR17" i="2" s="1"/>
  <c r="BP18" i="2"/>
  <c r="BR18" i="2" s="1"/>
  <c r="BP19" i="2"/>
  <c r="BR19" i="2" s="1"/>
  <c r="BP20" i="2"/>
  <c r="BR20" i="2" s="1"/>
  <c r="BP21" i="2"/>
  <c r="BP22" i="2"/>
  <c r="BR22" i="2" s="1"/>
  <c r="BP23" i="2"/>
  <c r="BR23" i="2" s="1"/>
  <c r="BP24" i="2"/>
  <c r="BR24" i="2" s="1"/>
  <c r="BP25" i="2"/>
  <c r="BR25" i="2" s="1"/>
  <c r="BP26" i="2"/>
  <c r="BR26" i="2" s="1"/>
  <c r="BP27" i="2"/>
  <c r="BR27" i="2" s="1"/>
  <c r="BP28" i="2"/>
  <c r="BR28" i="2" s="1"/>
  <c r="BP29" i="2"/>
  <c r="BR29" i="2" s="1"/>
  <c r="BP30" i="2"/>
  <c r="BR30" i="2" s="1"/>
  <c r="BP31" i="2"/>
  <c r="BR31" i="2" s="1"/>
  <c r="BP32" i="2"/>
  <c r="BR32" i="2" s="1"/>
  <c r="BP33" i="2"/>
  <c r="BR33" i="2" s="1"/>
  <c r="BP34" i="2"/>
  <c r="BR34" i="2" s="1"/>
  <c r="BP35" i="2"/>
  <c r="BR35" i="2" s="1"/>
  <c r="BP36" i="2"/>
  <c r="BR36" i="2" s="1"/>
  <c r="BP37" i="2"/>
  <c r="BR37" i="2" s="1"/>
  <c r="BP38" i="2"/>
  <c r="BR38" i="2" s="1"/>
  <c r="BP39" i="2"/>
  <c r="BR39" i="2" s="1"/>
  <c r="BP40" i="2"/>
  <c r="BR40" i="2" s="1"/>
  <c r="BP41" i="2"/>
  <c r="BR41" i="2" s="1"/>
  <c r="BP42" i="2"/>
  <c r="BR42" i="2" s="1"/>
  <c r="BP43" i="2"/>
  <c r="BR43" i="2" s="1"/>
  <c r="BP44" i="2"/>
  <c r="BR44" i="2" s="1"/>
  <c r="BP45" i="2"/>
  <c r="BR45" i="2" s="1"/>
  <c r="BP46" i="2"/>
  <c r="BR46" i="2" s="1"/>
  <c r="BP47" i="2"/>
  <c r="BR47" i="2" s="1"/>
  <c r="BP48" i="2"/>
  <c r="BR48" i="2" s="1"/>
  <c r="BP49" i="2"/>
  <c r="BR49" i="2" s="1"/>
  <c r="BP50" i="2"/>
  <c r="BR50" i="2" s="1"/>
  <c r="BP51" i="2"/>
  <c r="BR51" i="2" s="1"/>
  <c r="BP52" i="2"/>
  <c r="BR52" i="2" s="1"/>
  <c r="BP53" i="2"/>
  <c r="BR53" i="2" s="1"/>
  <c r="BP54" i="2"/>
  <c r="BR54" i="2" s="1"/>
  <c r="BP55" i="2"/>
  <c r="BR55" i="2" s="1"/>
  <c r="BP56" i="2"/>
  <c r="BR56" i="2" s="1"/>
  <c r="BP57" i="2"/>
  <c r="BR57" i="2" s="1"/>
  <c r="BP58" i="2"/>
  <c r="BR58" i="2" s="1"/>
  <c r="BP59" i="2"/>
  <c r="BR59" i="2" s="1"/>
  <c r="BP60" i="2"/>
  <c r="BR60" i="2" s="1"/>
  <c r="BP61" i="2"/>
  <c r="BR61" i="2" s="1"/>
  <c r="BP62" i="2"/>
  <c r="BR62" i="2" s="1"/>
  <c r="BP63" i="2"/>
  <c r="BR63" i="2" s="1"/>
  <c r="BP64" i="2"/>
  <c r="BR64" i="2" s="1"/>
  <c r="BP65" i="2"/>
  <c r="BR65" i="2" s="1"/>
  <c r="BP66" i="2"/>
  <c r="BR66" i="2" s="1"/>
  <c r="BP67" i="2"/>
  <c r="BR67" i="2" s="1"/>
  <c r="BP68" i="2"/>
  <c r="BR68" i="2" s="1"/>
  <c r="BP69" i="2"/>
  <c r="BP70" i="2"/>
  <c r="BR70" i="2" s="1"/>
  <c r="BP71" i="2"/>
  <c r="BR71" i="2" s="1"/>
  <c r="BP72" i="2"/>
  <c r="BR72" i="2" s="1"/>
  <c r="BP73" i="2"/>
  <c r="BR73" i="2" s="1"/>
  <c r="BP74" i="2"/>
  <c r="BR74" i="2" s="1"/>
  <c r="BP75" i="2"/>
  <c r="BR75" i="2" s="1"/>
  <c r="BP76" i="2"/>
  <c r="BR76" i="2" s="1"/>
  <c r="BP77" i="2"/>
  <c r="BR77" i="2" s="1"/>
  <c r="BP78" i="2"/>
  <c r="BR78" i="2" s="1"/>
  <c r="BP79" i="2"/>
  <c r="BR79" i="2" s="1"/>
  <c r="BP80" i="2"/>
  <c r="BR80" i="2" s="1"/>
  <c r="BP81" i="2"/>
  <c r="BR81" i="2" s="1"/>
  <c r="BP82" i="2"/>
  <c r="BR82" i="2" s="1"/>
  <c r="BP83" i="2"/>
  <c r="BR83" i="2" s="1"/>
  <c r="BP84" i="2"/>
  <c r="BR84" i="2" s="1"/>
  <c r="BP85" i="2"/>
  <c r="BR85" i="2" s="1"/>
  <c r="BP86" i="2"/>
  <c r="BR86" i="2" s="1"/>
  <c r="BP87" i="2"/>
  <c r="BR87" i="2" s="1"/>
  <c r="BP88" i="2"/>
  <c r="BR88" i="2" s="1"/>
  <c r="BP89" i="2"/>
  <c r="BR89" i="2" s="1"/>
  <c r="BP90" i="2"/>
  <c r="BR90" i="2" s="1"/>
  <c r="BP91" i="2"/>
  <c r="BR91" i="2" s="1"/>
  <c r="BP92" i="2"/>
  <c r="BR92" i="2" s="1"/>
  <c r="BP93" i="2"/>
  <c r="BR93" i="2" s="1"/>
  <c r="BP94" i="2"/>
  <c r="BR94" i="2" s="1"/>
  <c r="BP95" i="2"/>
  <c r="BR95" i="2" s="1"/>
  <c r="BP96" i="2"/>
  <c r="BR96" i="2" s="1"/>
  <c r="BP97" i="2"/>
  <c r="BR97" i="2" s="1"/>
  <c r="BP98" i="2"/>
  <c r="BR98" i="2" s="1"/>
  <c r="BP99" i="2"/>
  <c r="BR99" i="2" s="1"/>
  <c r="BP100" i="2"/>
  <c r="BR100" i="2" s="1"/>
  <c r="BP101" i="2"/>
  <c r="BR101" i="2" s="1"/>
  <c r="BP102" i="2"/>
  <c r="BR102" i="2" s="1"/>
  <c r="BP103" i="2"/>
  <c r="BR103" i="2" s="1"/>
  <c r="BP104" i="2"/>
  <c r="BR104" i="2" s="1"/>
  <c r="BP105" i="2"/>
  <c r="BR105" i="2" s="1"/>
  <c r="BP106" i="2"/>
  <c r="BR106" i="2" s="1"/>
  <c r="BP107" i="2"/>
  <c r="BR107" i="2" s="1"/>
  <c r="BP108" i="2"/>
  <c r="BR108" i="2" s="1"/>
  <c r="BP109" i="2"/>
  <c r="BR109" i="2" s="1"/>
  <c r="BP110" i="2"/>
  <c r="BR110" i="2" s="1"/>
  <c r="BP111" i="2"/>
  <c r="BR111" i="2" s="1"/>
  <c r="BP112" i="2"/>
  <c r="BR112" i="2" s="1"/>
  <c r="BP113" i="2"/>
  <c r="BR113" i="2" s="1"/>
  <c r="BP114" i="2"/>
  <c r="BR114" i="2" s="1"/>
  <c r="BP115" i="2"/>
  <c r="BR115" i="2" s="1"/>
  <c r="BR5" i="2"/>
  <c r="BM5" i="2"/>
  <c r="BO5" i="2" s="1"/>
  <c r="BD108" i="2"/>
  <c r="BM6" i="2"/>
  <c r="BO6" i="2" s="1"/>
  <c r="BM7" i="2"/>
  <c r="BO7" i="2" s="1"/>
  <c r="BM8" i="2"/>
  <c r="BO8" i="2" s="1"/>
  <c r="BM9" i="2"/>
  <c r="BO9" i="2" s="1"/>
  <c r="BM10" i="2"/>
  <c r="BO10" i="2" s="1"/>
  <c r="BM11" i="2"/>
  <c r="BO11" i="2" s="1"/>
  <c r="BM12" i="2"/>
  <c r="BO12" i="2" s="1"/>
  <c r="BM13" i="2"/>
  <c r="BO13" i="2" s="1"/>
  <c r="BM14" i="2"/>
  <c r="BO14" i="2" s="1"/>
  <c r="BM15" i="2"/>
  <c r="BO15" i="2" s="1"/>
  <c r="BM16" i="2"/>
  <c r="BO16" i="2" s="1"/>
  <c r="BM17" i="2"/>
  <c r="BO17" i="2" s="1"/>
  <c r="BM18" i="2"/>
  <c r="BO18" i="2" s="1"/>
  <c r="BM19" i="2"/>
  <c r="BO19" i="2" s="1"/>
  <c r="BM20" i="2"/>
  <c r="BO20" i="2" s="1"/>
  <c r="BM21" i="2"/>
  <c r="BO21" i="2" s="1"/>
  <c r="BM22" i="2"/>
  <c r="BO22" i="2" s="1"/>
  <c r="BM23" i="2"/>
  <c r="BO23" i="2" s="1"/>
  <c r="BM24" i="2"/>
  <c r="BO24" i="2" s="1"/>
  <c r="BM25" i="2"/>
  <c r="BO25" i="2" s="1"/>
  <c r="BM26" i="2"/>
  <c r="BO26" i="2" s="1"/>
  <c r="BM27" i="2"/>
  <c r="BO27" i="2" s="1"/>
  <c r="BM28" i="2"/>
  <c r="BO28" i="2" s="1"/>
  <c r="BM29" i="2"/>
  <c r="BO29" i="2" s="1"/>
  <c r="BM30" i="2"/>
  <c r="BO30" i="2" s="1"/>
  <c r="BM31" i="2"/>
  <c r="BO31" i="2" s="1"/>
  <c r="BM32" i="2"/>
  <c r="BO32" i="2" s="1"/>
  <c r="BM33" i="2"/>
  <c r="BO33" i="2" s="1"/>
  <c r="BM34" i="2"/>
  <c r="BO34" i="2" s="1"/>
  <c r="BM35" i="2"/>
  <c r="BO35" i="2" s="1"/>
  <c r="BM36" i="2"/>
  <c r="BO36" i="2" s="1"/>
  <c r="BM37" i="2"/>
  <c r="BO37" i="2" s="1"/>
  <c r="BM38" i="2"/>
  <c r="BO38" i="2" s="1"/>
  <c r="BM39" i="2"/>
  <c r="BO39" i="2" s="1"/>
  <c r="BM40" i="2"/>
  <c r="BO40" i="2" s="1"/>
  <c r="BM41" i="2"/>
  <c r="BO41" i="2" s="1"/>
  <c r="BM42" i="2"/>
  <c r="BO42" i="2" s="1"/>
  <c r="BM43" i="2"/>
  <c r="BO43" i="2" s="1"/>
  <c r="BM44" i="2"/>
  <c r="BO44" i="2" s="1"/>
  <c r="BM45" i="2"/>
  <c r="BO45" i="2" s="1"/>
  <c r="BM46" i="2"/>
  <c r="BO46" i="2" s="1"/>
  <c r="BM47" i="2"/>
  <c r="BM48" i="2"/>
  <c r="BO48" i="2" s="1"/>
  <c r="BM49" i="2"/>
  <c r="BO49" i="2" s="1"/>
  <c r="BM50" i="2"/>
  <c r="BO50" i="2" s="1"/>
  <c r="BM51" i="2"/>
  <c r="BO51" i="2" s="1"/>
  <c r="BM52" i="2"/>
  <c r="BO52" i="2" s="1"/>
  <c r="BM53" i="2"/>
  <c r="BO53" i="2" s="1"/>
  <c r="BM54" i="2"/>
  <c r="BO54" i="2" s="1"/>
  <c r="BM55" i="2"/>
  <c r="BO55" i="2" s="1"/>
  <c r="BM56" i="2"/>
  <c r="BO56" i="2" s="1"/>
  <c r="BM57" i="2"/>
  <c r="BO57" i="2" s="1"/>
  <c r="BM58" i="2"/>
  <c r="BO58" i="2" s="1"/>
  <c r="BM59" i="2"/>
  <c r="BO59" i="2" s="1"/>
  <c r="BM60" i="2"/>
  <c r="BO60" i="2" s="1"/>
  <c r="BM61" i="2"/>
  <c r="BO61" i="2" s="1"/>
  <c r="BM62" i="2"/>
  <c r="BO62" i="2" s="1"/>
  <c r="BM63" i="2"/>
  <c r="BM64" i="2"/>
  <c r="BO64" i="2" s="1"/>
  <c r="BM65" i="2"/>
  <c r="BO65" i="2" s="1"/>
  <c r="BM66" i="2"/>
  <c r="BO66" i="2" s="1"/>
  <c r="BM67" i="2"/>
  <c r="BO67" i="2" s="1"/>
  <c r="BM68" i="2"/>
  <c r="BO68" i="2" s="1"/>
  <c r="BM69" i="2"/>
  <c r="BO69" i="2" s="1"/>
  <c r="BM70" i="2"/>
  <c r="BO70" i="2" s="1"/>
  <c r="BM71" i="2"/>
  <c r="BO71" i="2" s="1"/>
  <c r="BM72" i="2"/>
  <c r="BO72" i="2" s="1"/>
  <c r="BM73" i="2"/>
  <c r="BO73" i="2" s="1"/>
  <c r="BM74" i="2"/>
  <c r="BO74" i="2" s="1"/>
  <c r="BM75" i="2"/>
  <c r="BO75" i="2" s="1"/>
  <c r="BM76" i="2"/>
  <c r="BO76" i="2" s="1"/>
  <c r="BM77" i="2"/>
  <c r="BO77" i="2" s="1"/>
  <c r="BM78" i="2"/>
  <c r="BO78" i="2" s="1"/>
  <c r="BM79" i="2"/>
  <c r="BO79" i="2" s="1"/>
  <c r="BM80" i="2"/>
  <c r="BO80" i="2" s="1"/>
  <c r="BM81" i="2"/>
  <c r="BO81" i="2" s="1"/>
  <c r="BM82" i="2"/>
  <c r="BO82" i="2" s="1"/>
  <c r="BM83" i="2"/>
  <c r="BO83" i="2" s="1"/>
  <c r="BM84" i="2"/>
  <c r="BO84" i="2" s="1"/>
  <c r="BM85" i="2"/>
  <c r="BO85" i="2" s="1"/>
  <c r="BM86" i="2"/>
  <c r="BO86" i="2" s="1"/>
  <c r="BM87" i="2"/>
  <c r="BO87" i="2" s="1"/>
  <c r="BM88" i="2"/>
  <c r="BO88" i="2" s="1"/>
  <c r="BM89" i="2"/>
  <c r="BM90" i="2"/>
  <c r="BO90" i="2" s="1"/>
  <c r="BM91" i="2"/>
  <c r="BO91" i="2" s="1"/>
  <c r="BM92" i="2"/>
  <c r="BO92" i="2" s="1"/>
  <c r="BM93" i="2"/>
  <c r="BO93" i="2" s="1"/>
  <c r="BM94" i="2"/>
  <c r="BO94" i="2" s="1"/>
  <c r="BM95" i="2"/>
  <c r="BM96" i="2"/>
  <c r="BO96" i="2" s="1"/>
  <c r="BM97" i="2"/>
  <c r="BO97" i="2" s="1"/>
  <c r="BM98" i="2"/>
  <c r="BO98" i="2" s="1"/>
  <c r="BM99" i="2"/>
  <c r="BO99" i="2" s="1"/>
  <c r="BM100" i="2"/>
  <c r="BO100" i="2" s="1"/>
  <c r="BM101" i="2"/>
  <c r="BO101" i="2" s="1"/>
  <c r="BM102" i="2"/>
  <c r="BO102" i="2" s="1"/>
  <c r="BM103" i="2"/>
  <c r="BO103" i="2" s="1"/>
  <c r="BM104" i="2"/>
  <c r="BO104" i="2" s="1"/>
  <c r="BM105" i="2"/>
  <c r="BO105" i="2" s="1"/>
  <c r="BM106" i="2"/>
  <c r="BO106" i="2" s="1"/>
  <c r="BM107" i="2"/>
  <c r="BO107" i="2" s="1"/>
  <c r="BM108" i="2"/>
  <c r="BO108" i="2" s="1"/>
  <c r="BM109" i="2"/>
  <c r="BO109" i="2" s="1"/>
  <c r="BM110" i="2"/>
  <c r="BO110" i="2" s="1"/>
  <c r="BM111" i="2"/>
  <c r="BM112" i="2"/>
  <c r="BO112" i="2" s="1"/>
  <c r="BM113" i="2"/>
  <c r="BO113" i="2" s="1"/>
  <c r="BM114" i="2"/>
  <c r="BO114" i="2" s="1"/>
  <c r="BM115" i="2"/>
  <c r="BO115" i="2" s="1"/>
  <c r="BL5" i="2"/>
  <c r="BL7" i="2"/>
  <c r="BL11" i="2"/>
  <c r="BL12" i="2"/>
  <c r="BL13" i="2"/>
  <c r="BL15" i="2"/>
  <c r="BL19" i="2"/>
  <c r="BL20" i="2"/>
  <c r="BL21" i="2"/>
  <c r="BL23" i="2"/>
  <c r="BL27" i="2"/>
  <c r="BL28" i="2"/>
  <c r="BL29" i="2"/>
  <c r="BL31" i="2"/>
  <c r="BL36" i="2"/>
  <c r="BL37" i="2"/>
  <c r="BL44" i="2"/>
  <c r="BL45" i="2"/>
  <c r="BL52" i="2"/>
  <c r="BL53" i="2"/>
  <c r="BL60" i="2"/>
  <c r="BL61" i="2"/>
  <c r="BL68" i="2"/>
  <c r="BL69" i="2"/>
  <c r="BL76" i="2"/>
  <c r="BL77" i="2"/>
  <c r="BL84" i="2"/>
  <c r="BL85" i="2"/>
  <c r="BL92" i="2"/>
  <c r="BL93" i="2"/>
  <c r="BL101" i="2"/>
  <c r="BL110" i="2"/>
  <c r="BL6" i="2"/>
  <c r="BL8" i="2"/>
  <c r="BL9" i="2"/>
  <c r="BL10" i="2"/>
  <c r="BL14" i="2"/>
  <c r="BL16" i="2"/>
  <c r="BL17" i="2"/>
  <c r="BL18" i="2"/>
  <c r="BL22" i="2"/>
  <c r="BL24" i="2"/>
  <c r="BL25" i="2"/>
  <c r="BL26" i="2"/>
  <c r="BL30" i="2"/>
  <c r="BL32" i="2"/>
  <c r="BL33" i="2"/>
  <c r="BL34" i="2"/>
  <c r="BL35" i="2"/>
  <c r="BL38" i="2"/>
  <c r="BL39" i="2"/>
  <c r="BL40" i="2"/>
  <c r="BL41" i="2"/>
  <c r="BL42" i="2"/>
  <c r="BL43" i="2"/>
  <c r="BL46" i="2"/>
  <c r="BL47" i="2"/>
  <c r="BL48" i="2"/>
  <c r="BL49" i="2"/>
  <c r="BL50" i="2"/>
  <c r="BL51" i="2"/>
  <c r="BL54" i="2"/>
  <c r="BL55" i="2"/>
  <c r="BL56" i="2"/>
  <c r="BL57" i="2"/>
  <c r="BL58" i="2"/>
  <c r="BL59" i="2"/>
  <c r="BL62" i="2"/>
  <c r="BL63" i="2"/>
  <c r="BL64" i="2"/>
  <c r="BL65" i="2"/>
  <c r="BL66" i="2"/>
  <c r="BL67" i="2"/>
  <c r="BL70" i="2"/>
  <c r="BL71" i="2"/>
  <c r="BL72" i="2"/>
  <c r="BL73" i="2"/>
  <c r="BL74" i="2"/>
  <c r="BL75" i="2"/>
  <c r="BL78" i="2"/>
  <c r="BL79" i="2"/>
  <c r="BL80" i="2"/>
  <c r="BL81" i="2"/>
  <c r="BL82" i="2"/>
  <c r="BL83" i="2"/>
  <c r="BL86" i="2"/>
  <c r="BL87" i="2"/>
  <c r="BL88" i="2"/>
  <c r="BL89" i="2"/>
  <c r="BL90" i="2"/>
  <c r="BL91" i="2"/>
  <c r="BL94" i="2"/>
  <c r="BL95" i="2"/>
  <c r="BL96" i="2"/>
  <c r="BL97" i="2"/>
  <c r="BL99" i="2"/>
  <c r="BL100" i="2"/>
  <c r="BL102" i="2"/>
  <c r="BL103" i="2"/>
  <c r="BL104" i="2"/>
  <c r="BL105" i="2"/>
  <c r="BL106" i="2"/>
  <c r="BL107" i="2"/>
  <c r="BL109" i="2"/>
  <c r="BL112" i="2"/>
  <c r="BL113" i="2"/>
  <c r="BL114" i="2"/>
  <c r="BL115" i="2"/>
  <c r="BG5" i="2"/>
  <c r="BG115" i="2"/>
  <c r="BD115" i="2"/>
  <c r="BF115" i="2" s="1"/>
  <c r="BA115" i="2"/>
  <c r="BC115" i="2" s="1"/>
  <c r="AX115" i="2"/>
  <c r="AZ115" i="2" s="1"/>
  <c r="AU115" i="2"/>
  <c r="AW115" i="2" s="1"/>
  <c r="AR115" i="2"/>
  <c r="AT115" i="2" s="1"/>
  <c r="AO115" i="2"/>
  <c r="AQ115" i="2" s="1"/>
  <c r="AL115" i="2"/>
  <c r="AN115" i="2" s="1"/>
  <c r="AI115" i="2"/>
  <c r="AK115" i="2" s="1"/>
  <c r="AF115" i="2"/>
  <c r="AH115" i="2" s="1"/>
  <c r="AC115" i="2"/>
  <c r="AE115" i="2" s="1"/>
  <c r="Z115" i="2"/>
  <c r="AB115" i="2" s="1"/>
  <c r="W115" i="2"/>
  <c r="Y115" i="2" s="1"/>
  <c r="T115" i="2"/>
  <c r="V115" i="2" s="1"/>
  <c r="S115" i="2"/>
  <c r="P115" i="2"/>
  <c r="K115" i="2"/>
  <c r="M115" i="2" s="1"/>
  <c r="H115" i="2"/>
  <c r="BG114" i="2"/>
  <c r="BI114" i="2" s="1"/>
  <c r="BD114" i="2"/>
  <c r="BF114" i="2" s="1"/>
  <c r="BA114" i="2"/>
  <c r="BC114" i="2" s="1"/>
  <c r="AX114" i="2"/>
  <c r="AZ114" i="2" s="1"/>
  <c r="AU114" i="2"/>
  <c r="AW114" i="2" s="1"/>
  <c r="AR114" i="2"/>
  <c r="AT114" i="2" s="1"/>
  <c r="AO114" i="2"/>
  <c r="AQ114" i="2" s="1"/>
  <c r="AL114" i="2"/>
  <c r="AN114" i="2" s="1"/>
  <c r="AI114" i="2"/>
  <c r="AK114" i="2" s="1"/>
  <c r="AF114" i="2"/>
  <c r="AH114" i="2" s="1"/>
  <c r="AC114" i="2"/>
  <c r="AE114" i="2" s="1"/>
  <c r="Z114" i="2"/>
  <c r="AB114" i="2" s="1"/>
  <c r="W114" i="2"/>
  <c r="Y114" i="2" s="1"/>
  <c r="T114" i="2"/>
  <c r="V114" i="2" s="1"/>
  <c r="S114" i="2"/>
  <c r="P114" i="2"/>
  <c r="K114" i="2"/>
  <c r="M114" i="2" s="1"/>
  <c r="H114" i="2"/>
  <c r="BG113" i="2"/>
  <c r="BD113" i="2"/>
  <c r="BF113" i="2" s="1"/>
  <c r="BA113" i="2"/>
  <c r="BC113" i="2" s="1"/>
  <c r="AX113" i="2"/>
  <c r="AZ113" i="2" s="1"/>
  <c r="AU113" i="2"/>
  <c r="AW113" i="2" s="1"/>
  <c r="AR113" i="2"/>
  <c r="AT113" i="2" s="1"/>
  <c r="AO113" i="2"/>
  <c r="AQ113" i="2" s="1"/>
  <c r="AL113" i="2"/>
  <c r="AN113" i="2" s="1"/>
  <c r="AI113" i="2"/>
  <c r="AK113" i="2" s="1"/>
  <c r="AF113" i="2"/>
  <c r="AH113" i="2" s="1"/>
  <c r="AC113" i="2"/>
  <c r="AE113" i="2" s="1"/>
  <c r="Z113" i="2"/>
  <c r="AB113" i="2" s="1"/>
  <c r="W113" i="2"/>
  <c r="Y113" i="2" s="1"/>
  <c r="T113" i="2"/>
  <c r="V113" i="2" s="1"/>
  <c r="S113" i="2"/>
  <c r="P113" i="2"/>
  <c r="K113" i="2"/>
  <c r="M113" i="2" s="1"/>
  <c r="H113" i="2"/>
  <c r="BG112" i="2"/>
  <c r="BD112" i="2"/>
  <c r="BF112" i="2" s="1"/>
  <c r="BA112" i="2"/>
  <c r="BC112" i="2" s="1"/>
  <c r="AX112" i="2"/>
  <c r="AZ112" i="2" s="1"/>
  <c r="AU112" i="2"/>
  <c r="AW112" i="2" s="1"/>
  <c r="AR112" i="2"/>
  <c r="AT112" i="2" s="1"/>
  <c r="AO112" i="2"/>
  <c r="AQ112" i="2" s="1"/>
  <c r="AL112" i="2"/>
  <c r="AN112" i="2" s="1"/>
  <c r="AI112" i="2"/>
  <c r="AK112" i="2" s="1"/>
  <c r="AF112" i="2"/>
  <c r="AH112" i="2" s="1"/>
  <c r="AC112" i="2"/>
  <c r="AE112" i="2" s="1"/>
  <c r="Z112" i="2"/>
  <c r="AB112" i="2" s="1"/>
  <c r="W112" i="2"/>
  <c r="Y112" i="2" s="1"/>
  <c r="T112" i="2"/>
  <c r="V112" i="2" s="1"/>
  <c r="S112" i="2"/>
  <c r="P112" i="2"/>
  <c r="K112" i="2"/>
  <c r="M112" i="2" s="1"/>
  <c r="H112" i="2"/>
  <c r="BG111" i="2"/>
  <c r="BI111" i="2" s="1"/>
  <c r="BD111" i="2"/>
  <c r="BF111" i="2" s="1"/>
  <c r="BA111" i="2"/>
  <c r="BC111" i="2" s="1"/>
  <c r="AX111" i="2"/>
  <c r="AZ111" i="2" s="1"/>
  <c r="AU111" i="2"/>
  <c r="AW111" i="2" s="1"/>
  <c r="AR111" i="2"/>
  <c r="AT111" i="2" s="1"/>
  <c r="AO111" i="2"/>
  <c r="AQ111" i="2" s="1"/>
  <c r="AL111" i="2"/>
  <c r="AN111" i="2" s="1"/>
  <c r="AI111" i="2"/>
  <c r="AK111" i="2" s="1"/>
  <c r="AF111" i="2"/>
  <c r="AH111" i="2" s="1"/>
  <c r="AC111" i="2"/>
  <c r="AE111" i="2" s="1"/>
  <c r="Z111" i="2"/>
  <c r="AB111" i="2" s="1"/>
  <c r="W111" i="2"/>
  <c r="Y111" i="2" s="1"/>
  <c r="T111" i="2"/>
  <c r="V111" i="2" s="1"/>
  <c r="S111" i="2"/>
  <c r="P111" i="2"/>
  <c r="K111" i="2"/>
  <c r="M111" i="2" s="1"/>
  <c r="H111" i="2"/>
  <c r="BG110" i="2"/>
  <c r="BI110" i="2" s="1"/>
  <c r="BD110" i="2"/>
  <c r="BF110" i="2" s="1"/>
  <c r="BA110" i="2"/>
  <c r="BC110" i="2" s="1"/>
  <c r="AX110" i="2"/>
  <c r="AZ110" i="2" s="1"/>
  <c r="AU110" i="2"/>
  <c r="AW110" i="2" s="1"/>
  <c r="AR110" i="2"/>
  <c r="AT110" i="2" s="1"/>
  <c r="AO110" i="2"/>
  <c r="AQ110" i="2" s="1"/>
  <c r="AL110" i="2"/>
  <c r="AN110" i="2" s="1"/>
  <c r="AI110" i="2"/>
  <c r="AK110" i="2" s="1"/>
  <c r="AF110" i="2"/>
  <c r="AH110" i="2" s="1"/>
  <c r="AC110" i="2"/>
  <c r="AE110" i="2" s="1"/>
  <c r="Z110" i="2"/>
  <c r="AB110" i="2" s="1"/>
  <c r="W110" i="2"/>
  <c r="Y110" i="2" s="1"/>
  <c r="T110" i="2"/>
  <c r="V110" i="2" s="1"/>
  <c r="S110" i="2"/>
  <c r="P110" i="2"/>
  <c r="K110" i="2"/>
  <c r="M110" i="2" s="1"/>
  <c r="H110" i="2"/>
  <c r="BG109" i="2"/>
  <c r="BI109" i="2" s="1"/>
  <c r="BD109" i="2"/>
  <c r="BF109" i="2" s="1"/>
  <c r="BA109" i="2"/>
  <c r="BC109" i="2" s="1"/>
  <c r="AX109" i="2"/>
  <c r="AZ109" i="2" s="1"/>
  <c r="AU109" i="2"/>
  <c r="AW109" i="2" s="1"/>
  <c r="AR109" i="2"/>
  <c r="AT109" i="2" s="1"/>
  <c r="AO109" i="2"/>
  <c r="AQ109" i="2" s="1"/>
  <c r="AL109" i="2"/>
  <c r="AN109" i="2" s="1"/>
  <c r="AI109" i="2"/>
  <c r="AK109" i="2" s="1"/>
  <c r="AF109" i="2"/>
  <c r="AH109" i="2" s="1"/>
  <c r="AC109" i="2"/>
  <c r="AE109" i="2" s="1"/>
  <c r="Z109" i="2"/>
  <c r="AB109" i="2" s="1"/>
  <c r="W109" i="2"/>
  <c r="Y109" i="2" s="1"/>
  <c r="T109" i="2"/>
  <c r="V109" i="2" s="1"/>
  <c r="S109" i="2"/>
  <c r="P109" i="2"/>
  <c r="K109" i="2"/>
  <c r="M109" i="2" s="1"/>
  <c r="H109" i="2"/>
  <c r="BG108" i="2"/>
  <c r="BI108" i="2" s="1"/>
  <c r="AU108" i="2"/>
  <c r="AI108" i="2"/>
  <c r="W108" i="2"/>
  <c r="K108" i="2"/>
  <c r="BG107" i="2"/>
  <c r="BD107" i="2"/>
  <c r="BF107" i="2" s="1"/>
  <c r="BA107" i="2"/>
  <c r="BC107" i="2" s="1"/>
  <c r="AX107" i="2"/>
  <c r="AZ107" i="2" s="1"/>
  <c r="AU107" i="2"/>
  <c r="AW107" i="2" s="1"/>
  <c r="AR107" i="2"/>
  <c r="AT107" i="2" s="1"/>
  <c r="AO107" i="2"/>
  <c r="AQ107" i="2" s="1"/>
  <c r="AL107" i="2"/>
  <c r="AN107" i="2" s="1"/>
  <c r="AI107" i="2"/>
  <c r="AK107" i="2" s="1"/>
  <c r="AF107" i="2"/>
  <c r="AH107" i="2" s="1"/>
  <c r="AC107" i="2"/>
  <c r="AE107" i="2" s="1"/>
  <c r="Z107" i="2"/>
  <c r="AB107" i="2" s="1"/>
  <c r="W107" i="2"/>
  <c r="Y107" i="2" s="1"/>
  <c r="T107" i="2"/>
  <c r="V107" i="2" s="1"/>
  <c r="S107" i="2"/>
  <c r="P107" i="2"/>
  <c r="K107" i="2"/>
  <c r="M107" i="2" s="1"/>
  <c r="H107" i="2"/>
  <c r="BG106" i="2"/>
  <c r="BI106" i="2" s="1"/>
  <c r="BD106" i="2"/>
  <c r="BF106" i="2" s="1"/>
  <c r="BA106" i="2"/>
  <c r="BC106" i="2" s="1"/>
  <c r="AX106" i="2"/>
  <c r="AZ106" i="2" s="1"/>
  <c r="AU106" i="2"/>
  <c r="AW106" i="2" s="1"/>
  <c r="AR106" i="2"/>
  <c r="AT106" i="2" s="1"/>
  <c r="AO106" i="2"/>
  <c r="AQ106" i="2" s="1"/>
  <c r="AL106" i="2"/>
  <c r="AN106" i="2" s="1"/>
  <c r="AI106" i="2"/>
  <c r="AK106" i="2" s="1"/>
  <c r="AF106" i="2"/>
  <c r="AH106" i="2" s="1"/>
  <c r="AC106" i="2"/>
  <c r="AE106" i="2" s="1"/>
  <c r="Z106" i="2"/>
  <c r="AB106" i="2" s="1"/>
  <c r="W106" i="2"/>
  <c r="Y106" i="2" s="1"/>
  <c r="T106" i="2"/>
  <c r="V106" i="2" s="1"/>
  <c r="S106" i="2"/>
  <c r="P106" i="2"/>
  <c r="K106" i="2"/>
  <c r="M106" i="2" s="1"/>
  <c r="H106" i="2"/>
  <c r="BG105" i="2"/>
  <c r="BD105" i="2"/>
  <c r="BF105" i="2" s="1"/>
  <c r="BA105" i="2"/>
  <c r="BC105" i="2" s="1"/>
  <c r="AX105" i="2"/>
  <c r="AZ105" i="2" s="1"/>
  <c r="AU105" i="2"/>
  <c r="AW105" i="2" s="1"/>
  <c r="AR105" i="2"/>
  <c r="AT105" i="2" s="1"/>
  <c r="AO105" i="2"/>
  <c r="AQ105" i="2" s="1"/>
  <c r="AL105" i="2"/>
  <c r="AN105" i="2" s="1"/>
  <c r="AI105" i="2"/>
  <c r="AK105" i="2" s="1"/>
  <c r="AF105" i="2"/>
  <c r="AH105" i="2" s="1"/>
  <c r="AC105" i="2"/>
  <c r="AE105" i="2" s="1"/>
  <c r="Z105" i="2"/>
  <c r="AB105" i="2" s="1"/>
  <c r="W105" i="2"/>
  <c r="Y105" i="2" s="1"/>
  <c r="T105" i="2"/>
  <c r="V105" i="2" s="1"/>
  <c r="S105" i="2"/>
  <c r="P105" i="2"/>
  <c r="K105" i="2"/>
  <c r="M105" i="2" s="1"/>
  <c r="H105" i="2"/>
  <c r="BG104" i="2"/>
  <c r="BI104" i="2" s="1"/>
  <c r="BD104" i="2"/>
  <c r="BF104" i="2" s="1"/>
  <c r="BA104" i="2"/>
  <c r="BC104" i="2" s="1"/>
  <c r="AX104" i="2"/>
  <c r="AZ104" i="2" s="1"/>
  <c r="AU104" i="2"/>
  <c r="AW104" i="2" s="1"/>
  <c r="AR104" i="2"/>
  <c r="AT104" i="2" s="1"/>
  <c r="AO104" i="2"/>
  <c r="AQ104" i="2" s="1"/>
  <c r="AL104" i="2"/>
  <c r="AN104" i="2" s="1"/>
  <c r="AI104" i="2"/>
  <c r="AK104" i="2" s="1"/>
  <c r="AF104" i="2"/>
  <c r="AH104" i="2" s="1"/>
  <c r="AC104" i="2"/>
  <c r="AE104" i="2" s="1"/>
  <c r="Z104" i="2"/>
  <c r="AB104" i="2" s="1"/>
  <c r="W104" i="2"/>
  <c r="Y104" i="2" s="1"/>
  <c r="T104" i="2"/>
  <c r="V104" i="2" s="1"/>
  <c r="S104" i="2"/>
  <c r="P104" i="2"/>
  <c r="K104" i="2"/>
  <c r="M104" i="2" s="1"/>
  <c r="H104" i="2"/>
  <c r="BG103" i="2"/>
  <c r="BI103" i="2" s="1"/>
  <c r="BD103" i="2"/>
  <c r="BF103" i="2" s="1"/>
  <c r="BA103" i="2"/>
  <c r="BC103" i="2" s="1"/>
  <c r="AX103" i="2"/>
  <c r="AZ103" i="2" s="1"/>
  <c r="AU103" i="2"/>
  <c r="AW103" i="2" s="1"/>
  <c r="AR103" i="2"/>
  <c r="AT103" i="2" s="1"/>
  <c r="AO103" i="2"/>
  <c r="AQ103" i="2" s="1"/>
  <c r="AL103" i="2"/>
  <c r="AN103" i="2" s="1"/>
  <c r="AI103" i="2"/>
  <c r="AK103" i="2" s="1"/>
  <c r="AF103" i="2"/>
  <c r="AH103" i="2" s="1"/>
  <c r="AC103" i="2"/>
  <c r="AE103" i="2" s="1"/>
  <c r="Z103" i="2"/>
  <c r="AB103" i="2" s="1"/>
  <c r="W103" i="2"/>
  <c r="Y103" i="2" s="1"/>
  <c r="T103" i="2"/>
  <c r="V103" i="2" s="1"/>
  <c r="S103" i="2"/>
  <c r="P103" i="2"/>
  <c r="K103" i="2"/>
  <c r="M103" i="2" s="1"/>
  <c r="H103" i="2"/>
  <c r="BG102" i="2"/>
  <c r="BI102" i="2" s="1"/>
  <c r="BD102" i="2"/>
  <c r="BF102" i="2" s="1"/>
  <c r="BA102" i="2"/>
  <c r="BC102" i="2" s="1"/>
  <c r="AX102" i="2"/>
  <c r="AZ102" i="2" s="1"/>
  <c r="AU102" i="2"/>
  <c r="AW102" i="2" s="1"/>
  <c r="AR102" i="2"/>
  <c r="AT102" i="2" s="1"/>
  <c r="AO102" i="2"/>
  <c r="AQ102" i="2" s="1"/>
  <c r="AL102" i="2"/>
  <c r="AN102" i="2" s="1"/>
  <c r="AI102" i="2"/>
  <c r="AK102" i="2" s="1"/>
  <c r="AF102" i="2"/>
  <c r="AH102" i="2" s="1"/>
  <c r="AC102" i="2"/>
  <c r="AE102" i="2" s="1"/>
  <c r="Z102" i="2"/>
  <c r="AB102" i="2" s="1"/>
  <c r="W102" i="2"/>
  <c r="Y102" i="2" s="1"/>
  <c r="T102" i="2"/>
  <c r="V102" i="2" s="1"/>
  <c r="S102" i="2"/>
  <c r="P102" i="2"/>
  <c r="K102" i="2"/>
  <c r="M102" i="2" s="1"/>
  <c r="H102" i="2"/>
  <c r="BG101" i="2"/>
  <c r="BI101" i="2" s="1"/>
  <c r="BD101" i="2"/>
  <c r="BF101" i="2" s="1"/>
  <c r="BA101" i="2"/>
  <c r="BC101" i="2" s="1"/>
  <c r="AX101" i="2"/>
  <c r="AZ101" i="2" s="1"/>
  <c r="AU101" i="2"/>
  <c r="AW101" i="2" s="1"/>
  <c r="AR101" i="2"/>
  <c r="AT101" i="2" s="1"/>
  <c r="AO101" i="2"/>
  <c r="AQ101" i="2" s="1"/>
  <c r="AL101" i="2"/>
  <c r="AN101" i="2" s="1"/>
  <c r="AI101" i="2"/>
  <c r="AK101" i="2" s="1"/>
  <c r="AF101" i="2"/>
  <c r="AH101" i="2" s="1"/>
  <c r="AC101" i="2"/>
  <c r="AE101" i="2" s="1"/>
  <c r="Z101" i="2"/>
  <c r="AB101" i="2" s="1"/>
  <c r="W101" i="2"/>
  <c r="Y101" i="2" s="1"/>
  <c r="T101" i="2"/>
  <c r="V101" i="2" s="1"/>
  <c r="S101" i="2"/>
  <c r="P101" i="2"/>
  <c r="K101" i="2"/>
  <c r="M101" i="2" s="1"/>
  <c r="H101" i="2"/>
  <c r="BG100" i="2"/>
  <c r="BI100" i="2" s="1"/>
  <c r="BD100" i="2"/>
  <c r="BF100" i="2" s="1"/>
  <c r="BA100" i="2"/>
  <c r="BC100" i="2" s="1"/>
  <c r="AX100" i="2"/>
  <c r="AZ100" i="2" s="1"/>
  <c r="AU100" i="2"/>
  <c r="AW100" i="2" s="1"/>
  <c r="AR100" i="2"/>
  <c r="AT100" i="2" s="1"/>
  <c r="AO100" i="2"/>
  <c r="AQ100" i="2" s="1"/>
  <c r="AL100" i="2"/>
  <c r="AN100" i="2" s="1"/>
  <c r="AI100" i="2"/>
  <c r="AK100" i="2" s="1"/>
  <c r="AF100" i="2"/>
  <c r="AH100" i="2" s="1"/>
  <c r="AC100" i="2"/>
  <c r="AE100" i="2" s="1"/>
  <c r="Z100" i="2"/>
  <c r="AB100" i="2" s="1"/>
  <c r="W100" i="2"/>
  <c r="Y100" i="2" s="1"/>
  <c r="T100" i="2"/>
  <c r="V100" i="2" s="1"/>
  <c r="S100" i="2"/>
  <c r="P100" i="2"/>
  <c r="K100" i="2"/>
  <c r="M100" i="2" s="1"/>
  <c r="H100" i="2"/>
  <c r="BG99" i="2"/>
  <c r="BD99" i="2"/>
  <c r="BF99" i="2" s="1"/>
  <c r="BA99" i="2"/>
  <c r="BC99" i="2" s="1"/>
  <c r="AX99" i="2"/>
  <c r="AZ99" i="2" s="1"/>
  <c r="AU99" i="2"/>
  <c r="AW99" i="2" s="1"/>
  <c r="AR99" i="2"/>
  <c r="AT99" i="2" s="1"/>
  <c r="AO99" i="2"/>
  <c r="AQ99" i="2" s="1"/>
  <c r="AL99" i="2"/>
  <c r="AN99" i="2" s="1"/>
  <c r="AI99" i="2"/>
  <c r="AK99" i="2" s="1"/>
  <c r="AF99" i="2"/>
  <c r="AH99" i="2" s="1"/>
  <c r="AC99" i="2"/>
  <c r="AE99" i="2" s="1"/>
  <c r="Z99" i="2"/>
  <c r="AB99" i="2" s="1"/>
  <c r="W99" i="2"/>
  <c r="Y99" i="2" s="1"/>
  <c r="T99" i="2"/>
  <c r="V99" i="2" s="1"/>
  <c r="S99" i="2"/>
  <c r="P99" i="2"/>
  <c r="K99" i="2"/>
  <c r="M99" i="2" s="1"/>
  <c r="H99" i="2"/>
  <c r="BG98" i="2"/>
  <c r="BD98" i="2"/>
  <c r="BF98" i="2" s="1"/>
  <c r="BA98" i="2"/>
  <c r="BC98" i="2" s="1"/>
  <c r="AX98" i="2"/>
  <c r="AZ98" i="2" s="1"/>
  <c r="AU98" i="2"/>
  <c r="AW98" i="2" s="1"/>
  <c r="AR98" i="2"/>
  <c r="AT98" i="2" s="1"/>
  <c r="AO98" i="2"/>
  <c r="AQ98" i="2" s="1"/>
  <c r="AL98" i="2"/>
  <c r="AN98" i="2" s="1"/>
  <c r="AI98" i="2"/>
  <c r="AK98" i="2" s="1"/>
  <c r="AF98" i="2"/>
  <c r="AH98" i="2" s="1"/>
  <c r="AC98" i="2"/>
  <c r="AE98" i="2" s="1"/>
  <c r="Z98" i="2"/>
  <c r="AB98" i="2" s="1"/>
  <c r="W98" i="2"/>
  <c r="Y98" i="2" s="1"/>
  <c r="T98" i="2"/>
  <c r="V98" i="2" s="1"/>
  <c r="S98" i="2"/>
  <c r="P98" i="2"/>
  <c r="K98" i="2"/>
  <c r="M98" i="2" s="1"/>
  <c r="H98" i="2"/>
  <c r="BG97" i="2"/>
  <c r="BD97" i="2"/>
  <c r="BF97" i="2" s="1"/>
  <c r="BA97" i="2"/>
  <c r="BC97" i="2" s="1"/>
  <c r="AX97" i="2"/>
  <c r="AZ97" i="2" s="1"/>
  <c r="AU97" i="2"/>
  <c r="AW97" i="2" s="1"/>
  <c r="AR97" i="2"/>
  <c r="AT97" i="2" s="1"/>
  <c r="AO97" i="2"/>
  <c r="AQ97" i="2" s="1"/>
  <c r="AL97" i="2"/>
  <c r="AN97" i="2" s="1"/>
  <c r="AI97" i="2"/>
  <c r="AK97" i="2" s="1"/>
  <c r="AF97" i="2"/>
  <c r="AH97" i="2" s="1"/>
  <c r="AC97" i="2"/>
  <c r="AE97" i="2" s="1"/>
  <c r="Z97" i="2"/>
  <c r="AB97" i="2" s="1"/>
  <c r="W97" i="2"/>
  <c r="Y97" i="2" s="1"/>
  <c r="T97" i="2"/>
  <c r="V97" i="2" s="1"/>
  <c r="S97" i="2"/>
  <c r="P97" i="2"/>
  <c r="K97" i="2"/>
  <c r="M97" i="2" s="1"/>
  <c r="H97" i="2"/>
  <c r="BG96" i="2"/>
  <c r="BI96" i="2" s="1"/>
  <c r="BD96" i="2"/>
  <c r="BF96" i="2" s="1"/>
  <c r="BA96" i="2"/>
  <c r="BC96" i="2" s="1"/>
  <c r="AX96" i="2"/>
  <c r="AZ96" i="2" s="1"/>
  <c r="AU96" i="2"/>
  <c r="AW96" i="2" s="1"/>
  <c r="AR96" i="2"/>
  <c r="AT96" i="2" s="1"/>
  <c r="AO96" i="2"/>
  <c r="AQ96" i="2" s="1"/>
  <c r="AL96" i="2"/>
  <c r="AN96" i="2" s="1"/>
  <c r="AI96" i="2"/>
  <c r="AK96" i="2" s="1"/>
  <c r="AF96" i="2"/>
  <c r="AH96" i="2" s="1"/>
  <c r="AC96" i="2"/>
  <c r="AE96" i="2" s="1"/>
  <c r="Z96" i="2"/>
  <c r="AB96" i="2" s="1"/>
  <c r="W96" i="2"/>
  <c r="Y96" i="2" s="1"/>
  <c r="T96" i="2"/>
  <c r="V96" i="2" s="1"/>
  <c r="S96" i="2"/>
  <c r="P96" i="2"/>
  <c r="K96" i="2"/>
  <c r="M96" i="2" s="1"/>
  <c r="H96" i="2"/>
  <c r="BG95" i="2"/>
  <c r="BI95" i="2" s="1"/>
  <c r="BD95" i="2"/>
  <c r="BF95" i="2" s="1"/>
  <c r="BA95" i="2"/>
  <c r="BC95" i="2" s="1"/>
  <c r="AX95" i="2"/>
  <c r="AZ95" i="2" s="1"/>
  <c r="AU95" i="2"/>
  <c r="AW95" i="2" s="1"/>
  <c r="AR95" i="2"/>
  <c r="AT95" i="2" s="1"/>
  <c r="AO95" i="2"/>
  <c r="AQ95" i="2" s="1"/>
  <c r="AL95" i="2"/>
  <c r="AN95" i="2" s="1"/>
  <c r="AI95" i="2"/>
  <c r="AK95" i="2" s="1"/>
  <c r="AF95" i="2"/>
  <c r="AH95" i="2" s="1"/>
  <c r="AC95" i="2"/>
  <c r="AE95" i="2" s="1"/>
  <c r="Z95" i="2"/>
  <c r="AB95" i="2" s="1"/>
  <c r="W95" i="2"/>
  <c r="Y95" i="2" s="1"/>
  <c r="T95" i="2"/>
  <c r="V95" i="2" s="1"/>
  <c r="S95" i="2"/>
  <c r="P95" i="2"/>
  <c r="K95" i="2"/>
  <c r="M95" i="2" s="1"/>
  <c r="H95" i="2"/>
  <c r="BG94" i="2"/>
  <c r="BD94" i="2"/>
  <c r="BF94" i="2" s="1"/>
  <c r="BA94" i="2"/>
  <c r="BC94" i="2" s="1"/>
  <c r="AX94" i="2"/>
  <c r="AZ94" i="2" s="1"/>
  <c r="AU94" i="2"/>
  <c r="AW94" i="2" s="1"/>
  <c r="AR94" i="2"/>
  <c r="AT94" i="2" s="1"/>
  <c r="AO94" i="2"/>
  <c r="AQ94" i="2" s="1"/>
  <c r="AL94" i="2"/>
  <c r="AN94" i="2" s="1"/>
  <c r="AI94" i="2"/>
  <c r="AK94" i="2" s="1"/>
  <c r="AF94" i="2"/>
  <c r="AH94" i="2" s="1"/>
  <c r="AC94" i="2"/>
  <c r="AE94" i="2" s="1"/>
  <c r="Z94" i="2"/>
  <c r="AB94" i="2" s="1"/>
  <c r="W94" i="2"/>
  <c r="Y94" i="2" s="1"/>
  <c r="T94" i="2"/>
  <c r="V94" i="2" s="1"/>
  <c r="S94" i="2"/>
  <c r="P94" i="2"/>
  <c r="K94" i="2"/>
  <c r="M94" i="2" s="1"/>
  <c r="H94" i="2"/>
  <c r="BG93" i="2"/>
  <c r="BI93" i="2" s="1"/>
  <c r="BD93" i="2"/>
  <c r="BF93" i="2" s="1"/>
  <c r="BA93" i="2"/>
  <c r="BC93" i="2" s="1"/>
  <c r="AX93" i="2"/>
  <c r="AZ93" i="2" s="1"/>
  <c r="AU93" i="2"/>
  <c r="AW93" i="2" s="1"/>
  <c r="AR93" i="2"/>
  <c r="AT93" i="2" s="1"/>
  <c r="AO93" i="2"/>
  <c r="AQ93" i="2" s="1"/>
  <c r="AL93" i="2"/>
  <c r="AN93" i="2" s="1"/>
  <c r="AI93" i="2"/>
  <c r="AK93" i="2" s="1"/>
  <c r="AF93" i="2"/>
  <c r="AH93" i="2" s="1"/>
  <c r="AC93" i="2"/>
  <c r="AE93" i="2" s="1"/>
  <c r="Z93" i="2"/>
  <c r="AB93" i="2" s="1"/>
  <c r="W93" i="2"/>
  <c r="Y93" i="2" s="1"/>
  <c r="T93" i="2"/>
  <c r="V93" i="2" s="1"/>
  <c r="S93" i="2"/>
  <c r="P93" i="2"/>
  <c r="K93" i="2"/>
  <c r="M93" i="2" s="1"/>
  <c r="H93" i="2"/>
  <c r="BG92" i="2"/>
  <c r="BI92" i="2" s="1"/>
  <c r="BD92" i="2"/>
  <c r="BF92" i="2" s="1"/>
  <c r="BA92" i="2"/>
  <c r="BC92" i="2" s="1"/>
  <c r="AX92" i="2"/>
  <c r="AZ92" i="2" s="1"/>
  <c r="AU92" i="2"/>
  <c r="AW92" i="2" s="1"/>
  <c r="AR92" i="2"/>
  <c r="AT92" i="2" s="1"/>
  <c r="AO92" i="2"/>
  <c r="AQ92" i="2" s="1"/>
  <c r="AL92" i="2"/>
  <c r="AN92" i="2" s="1"/>
  <c r="AI92" i="2"/>
  <c r="AK92" i="2" s="1"/>
  <c r="AF92" i="2"/>
  <c r="AH92" i="2" s="1"/>
  <c r="AC92" i="2"/>
  <c r="AE92" i="2" s="1"/>
  <c r="Z92" i="2"/>
  <c r="AB92" i="2" s="1"/>
  <c r="W92" i="2"/>
  <c r="Y92" i="2" s="1"/>
  <c r="T92" i="2"/>
  <c r="V92" i="2" s="1"/>
  <c r="S92" i="2"/>
  <c r="P92" i="2"/>
  <c r="K92" i="2"/>
  <c r="M92" i="2" s="1"/>
  <c r="H92" i="2"/>
  <c r="BG91" i="2"/>
  <c r="BD91" i="2"/>
  <c r="BF91" i="2" s="1"/>
  <c r="BA91" i="2"/>
  <c r="BC91" i="2" s="1"/>
  <c r="AX91" i="2"/>
  <c r="AZ91" i="2" s="1"/>
  <c r="AU91" i="2"/>
  <c r="AW91" i="2" s="1"/>
  <c r="AR91" i="2"/>
  <c r="AT91" i="2" s="1"/>
  <c r="AO91" i="2"/>
  <c r="AQ91" i="2" s="1"/>
  <c r="AL91" i="2"/>
  <c r="AN91" i="2" s="1"/>
  <c r="AI91" i="2"/>
  <c r="AK91" i="2" s="1"/>
  <c r="AF91" i="2"/>
  <c r="AH91" i="2" s="1"/>
  <c r="AC91" i="2"/>
  <c r="AE91" i="2" s="1"/>
  <c r="Z91" i="2"/>
  <c r="AB91" i="2" s="1"/>
  <c r="W91" i="2"/>
  <c r="Y91" i="2" s="1"/>
  <c r="T91" i="2"/>
  <c r="V91" i="2" s="1"/>
  <c r="S91" i="2"/>
  <c r="P91" i="2"/>
  <c r="K91" i="2"/>
  <c r="M91" i="2" s="1"/>
  <c r="H91" i="2"/>
  <c r="BG90" i="2"/>
  <c r="BI90" i="2" s="1"/>
  <c r="BD90" i="2"/>
  <c r="BF90" i="2" s="1"/>
  <c r="BA90" i="2"/>
  <c r="BC90" i="2" s="1"/>
  <c r="AX90" i="2"/>
  <c r="AZ90" i="2" s="1"/>
  <c r="AU90" i="2"/>
  <c r="AW90" i="2" s="1"/>
  <c r="AR90" i="2"/>
  <c r="AT90" i="2" s="1"/>
  <c r="AO90" i="2"/>
  <c r="AQ90" i="2" s="1"/>
  <c r="AL90" i="2"/>
  <c r="AN90" i="2" s="1"/>
  <c r="AI90" i="2"/>
  <c r="AK90" i="2" s="1"/>
  <c r="AF90" i="2"/>
  <c r="AH90" i="2" s="1"/>
  <c r="AC90" i="2"/>
  <c r="AE90" i="2" s="1"/>
  <c r="Z90" i="2"/>
  <c r="AB90" i="2" s="1"/>
  <c r="W90" i="2"/>
  <c r="Y90" i="2" s="1"/>
  <c r="T90" i="2"/>
  <c r="V90" i="2" s="1"/>
  <c r="S90" i="2"/>
  <c r="P90" i="2"/>
  <c r="K90" i="2"/>
  <c r="M90" i="2" s="1"/>
  <c r="H90" i="2"/>
  <c r="BG89" i="2"/>
  <c r="BI89" i="2" s="1"/>
  <c r="BD89" i="2"/>
  <c r="BF89" i="2" s="1"/>
  <c r="BA89" i="2"/>
  <c r="BC89" i="2" s="1"/>
  <c r="AX89" i="2"/>
  <c r="AZ89" i="2" s="1"/>
  <c r="AU89" i="2"/>
  <c r="AW89" i="2" s="1"/>
  <c r="AR89" i="2"/>
  <c r="AT89" i="2" s="1"/>
  <c r="AO89" i="2"/>
  <c r="AQ89" i="2" s="1"/>
  <c r="AL89" i="2"/>
  <c r="AN89" i="2" s="1"/>
  <c r="AI89" i="2"/>
  <c r="AK89" i="2" s="1"/>
  <c r="AF89" i="2"/>
  <c r="AH89" i="2" s="1"/>
  <c r="AC89" i="2"/>
  <c r="AE89" i="2" s="1"/>
  <c r="Z89" i="2"/>
  <c r="AB89" i="2" s="1"/>
  <c r="W89" i="2"/>
  <c r="Y89" i="2" s="1"/>
  <c r="T89" i="2"/>
  <c r="V89" i="2" s="1"/>
  <c r="S89" i="2"/>
  <c r="P89" i="2"/>
  <c r="K89" i="2"/>
  <c r="M89" i="2" s="1"/>
  <c r="H89" i="2"/>
  <c r="BG88" i="2"/>
  <c r="BD88" i="2"/>
  <c r="BF88" i="2" s="1"/>
  <c r="BA88" i="2"/>
  <c r="BC88" i="2" s="1"/>
  <c r="AX88" i="2"/>
  <c r="AZ88" i="2" s="1"/>
  <c r="AU88" i="2"/>
  <c r="AW88" i="2" s="1"/>
  <c r="AR88" i="2"/>
  <c r="AT88" i="2" s="1"/>
  <c r="AO88" i="2"/>
  <c r="AQ88" i="2" s="1"/>
  <c r="AL88" i="2"/>
  <c r="AN88" i="2" s="1"/>
  <c r="AI88" i="2"/>
  <c r="AK88" i="2" s="1"/>
  <c r="AF88" i="2"/>
  <c r="AH88" i="2" s="1"/>
  <c r="AC88" i="2"/>
  <c r="AE88" i="2" s="1"/>
  <c r="Z88" i="2"/>
  <c r="AB88" i="2" s="1"/>
  <c r="W88" i="2"/>
  <c r="Y88" i="2" s="1"/>
  <c r="T88" i="2"/>
  <c r="V88" i="2" s="1"/>
  <c r="S88" i="2"/>
  <c r="P88" i="2"/>
  <c r="K88" i="2"/>
  <c r="M88" i="2" s="1"/>
  <c r="H88" i="2"/>
  <c r="BG87" i="2"/>
  <c r="BI87" i="2" s="1"/>
  <c r="BD87" i="2"/>
  <c r="BF87" i="2" s="1"/>
  <c r="BA87" i="2"/>
  <c r="BC87" i="2" s="1"/>
  <c r="AX87" i="2"/>
  <c r="AZ87" i="2" s="1"/>
  <c r="AU87" i="2"/>
  <c r="AW87" i="2" s="1"/>
  <c r="AR87" i="2"/>
  <c r="AT87" i="2" s="1"/>
  <c r="AO87" i="2"/>
  <c r="AQ87" i="2" s="1"/>
  <c r="AL87" i="2"/>
  <c r="AN87" i="2" s="1"/>
  <c r="AI87" i="2"/>
  <c r="AK87" i="2" s="1"/>
  <c r="AF87" i="2"/>
  <c r="AH87" i="2" s="1"/>
  <c r="AC87" i="2"/>
  <c r="AE87" i="2" s="1"/>
  <c r="Z87" i="2"/>
  <c r="AB87" i="2" s="1"/>
  <c r="W87" i="2"/>
  <c r="Y87" i="2" s="1"/>
  <c r="T87" i="2"/>
  <c r="V87" i="2" s="1"/>
  <c r="S87" i="2"/>
  <c r="P87" i="2"/>
  <c r="K87" i="2"/>
  <c r="M87" i="2" s="1"/>
  <c r="H87" i="2"/>
  <c r="BG86" i="2"/>
  <c r="BI86" i="2" s="1"/>
  <c r="BD86" i="2"/>
  <c r="BF86" i="2" s="1"/>
  <c r="BA86" i="2"/>
  <c r="BC86" i="2" s="1"/>
  <c r="AX86" i="2"/>
  <c r="AZ86" i="2" s="1"/>
  <c r="AU86" i="2"/>
  <c r="AW86" i="2" s="1"/>
  <c r="AR86" i="2"/>
  <c r="AT86" i="2" s="1"/>
  <c r="AO86" i="2"/>
  <c r="AQ86" i="2" s="1"/>
  <c r="AL86" i="2"/>
  <c r="AN86" i="2" s="1"/>
  <c r="AI86" i="2"/>
  <c r="AK86" i="2" s="1"/>
  <c r="AF86" i="2"/>
  <c r="AH86" i="2" s="1"/>
  <c r="AC86" i="2"/>
  <c r="AE86" i="2" s="1"/>
  <c r="Z86" i="2"/>
  <c r="AB86" i="2" s="1"/>
  <c r="W86" i="2"/>
  <c r="Y86" i="2" s="1"/>
  <c r="T86" i="2"/>
  <c r="V86" i="2" s="1"/>
  <c r="S86" i="2"/>
  <c r="P86" i="2"/>
  <c r="K86" i="2"/>
  <c r="M86" i="2" s="1"/>
  <c r="H86" i="2"/>
  <c r="BG85" i="2"/>
  <c r="BI85" i="2" s="1"/>
  <c r="BD85" i="2"/>
  <c r="BF85" i="2" s="1"/>
  <c r="BA85" i="2"/>
  <c r="BC85" i="2" s="1"/>
  <c r="AX85" i="2"/>
  <c r="AZ85" i="2" s="1"/>
  <c r="AU85" i="2"/>
  <c r="AW85" i="2" s="1"/>
  <c r="AR85" i="2"/>
  <c r="AT85" i="2" s="1"/>
  <c r="AO85" i="2"/>
  <c r="AQ85" i="2" s="1"/>
  <c r="AL85" i="2"/>
  <c r="AN85" i="2" s="1"/>
  <c r="AI85" i="2"/>
  <c r="AK85" i="2" s="1"/>
  <c r="AF85" i="2"/>
  <c r="AH85" i="2" s="1"/>
  <c r="AC85" i="2"/>
  <c r="AE85" i="2" s="1"/>
  <c r="Z85" i="2"/>
  <c r="AB85" i="2" s="1"/>
  <c r="W85" i="2"/>
  <c r="Y85" i="2" s="1"/>
  <c r="T85" i="2"/>
  <c r="V85" i="2" s="1"/>
  <c r="S85" i="2"/>
  <c r="P85" i="2"/>
  <c r="K85" i="2"/>
  <c r="M85" i="2" s="1"/>
  <c r="H85" i="2"/>
  <c r="BG84" i="2"/>
  <c r="BD84" i="2"/>
  <c r="BF84" i="2" s="1"/>
  <c r="BA84" i="2"/>
  <c r="BC84" i="2" s="1"/>
  <c r="AX84" i="2"/>
  <c r="AZ84" i="2" s="1"/>
  <c r="AU84" i="2"/>
  <c r="AW84" i="2" s="1"/>
  <c r="AR84" i="2"/>
  <c r="AT84" i="2" s="1"/>
  <c r="AO84" i="2"/>
  <c r="AQ84" i="2" s="1"/>
  <c r="AL84" i="2"/>
  <c r="AN84" i="2" s="1"/>
  <c r="AI84" i="2"/>
  <c r="AK84" i="2" s="1"/>
  <c r="AF84" i="2"/>
  <c r="AH84" i="2" s="1"/>
  <c r="AC84" i="2"/>
  <c r="AE84" i="2" s="1"/>
  <c r="Z84" i="2"/>
  <c r="AB84" i="2" s="1"/>
  <c r="W84" i="2"/>
  <c r="Y84" i="2" s="1"/>
  <c r="T84" i="2"/>
  <c r="V84" i="2" s="1"/>
  <c r="S84" i="2"/>
  <c r="P84" i="2"/>
  <c r="K84" i="2"/>
  <c r="M84" i="2" s="1"/>
  <c r="H84" i="2"/>
  <c r="BG83" i="2"/>
  <c r="BD83" i="2"/>
  <c r="BF83" i="2" s="1"/>
  <c r="BA83" i="2"/>
  <c r="BC83" i="2" s="1"/>
  <c r="AX83" i="2"/>
  <c r="AZ83" i="2" s="1"/>
  <c r="AU83" i="2"/>
  <c r="AW83" i="2" s="1"/>
  <c r="AR83" i="2"/>
  <c r="AT83" i="2" s="1"/>
  <c r="AO83" i="2"/>
  <c r="AQ83" i="2" s="1"/>
  <c r="AL83" i="2"/>
  <c r="AN83" i="2" s="1"/>
  <c r="AI83" i="2"/>
  <c r="AK83" i="2" s="1"/>
  <c r="AF83" i="2"/>
  <c r="AH83" i="2" s="1"/>
  <c r="AC83" i="2"/>
  <c r="AE83" i="2" s="1"/>
  <c r="Z83" i="2"/>
  <c r="AB83" i="2" s="1"/>
  <c r="W83" i="2"/>
  <c r="Y83" i="2" s="1"/>
  <c r="T83" i="2"/>
  <c r="V83" i="2" s="1"/>
  <c r="S83" i="2"/>
  <c r="P83" i="2"/>
  <c r="K83" i="2"/>
  <c r="M83" i="2" s="1"/>
  <c r="H83" i="2"/>
  <c r="BG82" i="2"/>
  <c r="BI82" i="2" s="1"/>
  <c r="BD82" i="2"/>
  <c r="BF82" i="2" s="1"/>
  <c r="BA82" i="2"/>
  <c r="BC82" i="2" s="1"/>
  <c r="AX82" i="2"/>
  <c r="AZ82" i="2" s="1"/>
  <c r="AU82" i="2"/>
  <c r="AW82" i="2" s="1"/>
  <c r="AR82" i="2"/>
  <c r="AT82" i="2" s="1"/>
  <c r="AO82" i="2"/>
  <c r="AQ82" i="2" s="1"/>
  <c r="AL82" i="2"/>
  <c r="AN82" i="2" s="1"/>
  <c r="AI82" i="2"/>
  <c r="AK82" i="2" s="1"/>
  <c r="AF82" i="2"/>
  <c r="AH82" i="2" s="1"/>
  <c r="AC82" i="2"/>
  <c r="AE82" i="2" s="1"/>
  <c r="Z82" i="2"/>
  <c r="AB82" i="2" s="1"/>
  <c r="W82" i="2"/>
  <c r="Y82" i="2" s="1"/>
  <c r="T82" i="2"/>
  <c r="V82" i="2" s="1"/>
  <c r="S82" i="2"/>
  <c r="P82" i="2"/>
  <c r="K82" i="2"/>
  <c r="M82" i="2" s="1"/>
  <c r="H82" i="2"/>
  <c r="BG81" i="2"/>
  <c r="BI81" i="2" s="1"/>
  <c r="BD81" i="2"/>
  <c r="BF81" i="2" s="1"/>
  <c r="BA81" i="2"/>
  <c r="BC81" i="2" s="1"/>
  <c r="AX81" i="2"/>
  <c r="AZ81" i="2" s="1"/>
  <c r="AU81" i="2"/>
  <c r="AW81" i="2" s="1"/>
  <c r="AR81" i="2"/>
  <c r="AT81" i="2" s="1"/>
  <c r="AO81" i="2"/>
  <c r="AQ81" i="2" s="1"/>
  <c r="AL81" i="2"/>
  <c r="AN81" i="2" s="1"/>
  <c r="AI81" i="2"/>
  <c r="AK81" i="2" s="1"/>
  <c r="AF81" i="2"/>
  <c r="AH81" i="2" s="1"/>
  <c r="AC81" i="2"/>
  <c r="AE81" i="2" s="1"/>
  <c r="Z81" i="2"/>
  <c r="AB81" i="2" s="1"/>
  <c r="W81" i="2"/>
  <c r="Y81" i="2" s="1"/>
  <c r="T81" i="2"/>
  <c r="V81" i="2" s="1"/>
  <c r="S81" i="2"/>
  <c r="P81" i="2"/>
  <c r="K81" i="2"/>
  <c r="M81" i="2" s="1"/>
  <c r="H81" i="2"/>
  <c r="BG80" i="2"/>
  <c r="BD80" i="2"/>
  <c r="BF80" i="2" s="1"/>
  <c r="BA80" i="2"/>
  <c r="BC80" i="2" s="1"/>
  <c r="AX80" i="2"/>
  <c r="AZ80" i="2" s="1"/>
  <c r="AU80" i="2"/>
  <c r="AW80" i="2" s="1"/>
  <c r="AR80" i="2"/>
  <c r="AT80" i="2" s="1"/>
  <c r="AO80" i="2"/>
  <c r="AQ80" i="2" s="1"/>
  <c r="AL80" i="2"/>
  <c r="AN80" i="2" s="1"/>
  <c r="AI80" i="2"/>
  <c r="AK80" i="2" s="1"/>
  <c r="AF80" i="2"/>
  <c r="AH80" i="2" s="1"/>
  <c r="AC80" i="2"/>
  <c r="AE80" i="2" s="1"/>
  <c r="Z80" i="2"/>
  <c r="AB80" i="2" s="1"/>
  <c r="W80" i="2"/>
  <c r="Y80" i="2" s="1"/>
  <c r="T80" i="2"/>
  <c r="V80" i="2" s="1"/>
  <c r="S80" i="2"/>
  <c r="P80" i="2"/>
  <c r="K80" i="2"/>
  <c r="M80" i="2" s="1"/>
  <c r="H80" i="2"/>
  <c r="BG79" i="2"/>
  <c r="BI79" i="2" s="1"/>
  <c r="BD79" i="2"/>
  <c r="BF79" i="2" s="1"/>
  <c r="BA79" i="2"/>
  <c r="BC79" i="2" s="1"/>
  <c r="AX79" i="2"/>
  <c r="AZ79" i="2" s="1"/>
  <c r="AU79" i="2"/>
  <c r="AW79" i="2" s="1"/>
  <c r="AR79" i="2"/>
  <c r="AT79" i="2" s="1"/>
  <c r="AO79" i="2"/>
  <c r="AQ79" i="2" s="1"/>
  <c r="AL79" i="2"/>
  <c r="AN79" i="2" s="1"/>
  <c r="AI79" i="2"/>
  <c r="AK79" i="2" s="1"/>
  <c r="AF79" i="2"/>
  <c r="AH79" i="2" s="1"/>
  <c r="AC79" i="2"/>
  <c r="AE79" i="2" s="1"/>
  <c r="Z79" i="2"/>
  <c r="AB79" i="2" s="1"/>
  <c r="W79" i="2"/>
  <c r="Y79" i="2" s="1"/>
  <c r="T79" i="2"/>
  <c r="V79" i="2" s="1"/>
  <c r="S79" i="2"/>
  <c r="P79" i="2"/>
  <c r="K79" i="2"/>
  <c r="M79" i="2" s="1"/>
  <c r="H79" i="2"/>
  <c r="BG78" i="2"/>
  <c r="BI78" i="2" s="1"/>
  <c r="BD78" i="2"/>
  <c r="BF78" i="2" s="1"/>
  <c r="BA78" i="2"/>
  <c r="BC78" i="2" s="1"/>
  <c r="AX78" i="2"/>
  <c r="AZ78" i="2" s="1"/>
  <c r="AU78" i="2"/>
  <c r="AW78" i="2" s="1"/>
  <c r="AR78" i="2"/>
  <c r="AT78" i="2" s="1"/>
  <c r="AO78" i="2"/>
  <c r="AQ78" i="2" s="1"/>
  <c r="AL78" i="2"/>
  <c r="AN78" i="2" s="1"/>
  <c r="AI78" i="2"/>
  <c r="AK78" i="2" s="1"/>
  <c r="AF78" i="2"/>
  <c r="AH78" i="2" s="1"/>
  <c r="AC78" i="2"/>
  <c r="AE78" i="2" s="1"/>
  <c r="Z78" i="2"/>
  <c r="AB78" i="2" s="1"/>
  <c r="W78" i="2"/>
  <c r="Y78" i="2" s="1"/>
  <c r="T78" i="2"/>
  <c r="V78" i="2" s="1"/>
  <c r="S78" i="2"/>
  <c r="P78" i="2"/>
  <c r="K78" i="2"/>
  <c r="M78" i="2" s="1"/>
  <c r="H78" i="2"/>
  <c r="BG77" i="2"/>
  <c r="BI77" i="2" s="1"/>
  <c r="BD77" i="2"/>
  <c r="BF77" i="2" s="1"/>
  <c r="BA77" i="2"/>
  <c r="BC77" i="2" s="1"/>
  <c r="AX77" i="2"/>
  <c r="AZ77" i="2" s="1"/>
  <c r="AU77" i="2"/>
  <c r="AW77" i="2" s="1"/>
  <c r="AR77" i="2"/>
  <c r="AT77" i="2" s="1"/>
  <c r="AO77" i="2"/>
  <c r="AQ77" i="2" s="1"/>
  <c r="AL77" i="2"/>
  <c r="AN77" i="2" s="1"/>
  <c r="AI77" i="2"/>
  <c r="AK77" i="2" s="1"/>
  <c r="AF77" i="2"/>
  <c r="AH77" i="2" s="1"/>
  <c r="AC77" i="2"/>
  <c r="AE77" i="2" s="1"/>
  <c r="Z77" i="2"/>
  <c r="AB77" i="2" s="1"/>
  <c r="W77" i="2"/>
  <c r="Y77" i="2" s="1"/>
  <c r="T77" i="2"/>
  <c r="V77" i="2" s="1"/>
  <c r="S77" i="2"/>
  <c r="P77" i="2"/>
  <c r="K77" i="2"/>
  <c r="M77" i="2" s="1"/>
  <c r="H77" i="2"/>
  <c r="BG76" i="2"/>
  <c r="BI76" i="2" s="1"/>
  <c r="BD76" i="2"/>
  <c r="BF76" i="2" s="1"/>
  <c r="BA76" i="2"/>
  <c r="BC76" i="2" s="1"/>
  <c r="AX76" i="2"/>
  <c r="AZ76" i="2" s="1"/>
  <c r="AU76" i="2"/>
  <c r="AW76" i="2" s="1"/>
  <c r="AR76" i="2"/>
  <c r="AT76" i="2" s="1"/>
  <c r="AO76" i="2"/>
  <c r="AQ76" i="2" s="1"/>
  <c r="AL76" i="2"/>
  <c r="AN76" i="2" s="1"/>
  <c r="AI76" i="2"/>
  <c r="AK76" i="2" s="1"/>
  <c r="AF76" i="2"/>
  <c r="AH76" i="2" s="1"/>
  <c r="AC76" i="2"/>
  <c r="AE76" i="2" s="1"/>
  <c r="Z76" i="2"/>
  <c r="AB76" i="2" s="1"/>
  <c r="W76" i="2"/>
  <c r="Y76" i="2" s="1"/>
  <c r="T76" i="2"/>
  <c r="V76" i="2" s="1"/>
  <c r="S76" i="2"/>
  <c r="P76" i="2"/>
  <c r="K76" i="2"/>
  <c r="M76" i="2" s="1"/>
  <c r="H76" i="2"/>
  <c r="BG75" i="2"/>
  <c r="BD75" i="2"/>
  <c r="BF75" i="2" s="1"/>
  <c r="BA75" i="2"/>
  <c r="BC75" i="2" s="1"/>
  <c r="AX75" i="2"/>
  <c r="AZ75" i="2" s="1"/>
  <c r="AU75" i="2"/>
  <c r="AW75" i="2" s="1"/>
  <c r="AR75" i="2"/>
  <c r="AT75" i="2" s="1"/>
  <c r="AO75" i="2"/>
  <c r="AQ75" i="2" s="1"/>
  <c r="AL75" i="2"/>
  <c r="AN75" i="2" s="1"/>
  <c r="AI75" i="2"/>
  <c r="AK75" i="2" s="1"/>
  <c r="AF75" i="2"/>
  <c r="AH75" i="2" s="1"/>
  <c r="AC75" i="2"/>
  <c r="AE75" i="2" s="1"/>
  <c r="Z75" i="2"/>
  <c r="AB75" i="2" s="1"/>
  <c r="W75" i="2"/>
  <c r="Y75" i="2" s="1"/>
  <c r="T75" i="2"/>
  <c r="V75" i="2" s="1"/>
  <c r="S75" i="2"/>
  <c r="P75" i="2"/>
  <c r="K75" i="2"/>
  <c r="M75" i="2" s="1"/>
  <c r="H75" i="2"/>
  <c r="BG74" i="2"/>
  <c r="BD74" i="2"/>
  <c r="BF74" i="2" s="1"/>
  <c r="BA74" i="2"/>
  <c r="BC74" i="2" s="1"/>
  <c r="AX74" i="2"/>
  <c r="AZ74" i="2" s="1"/>
  <c r="AU74" i="2"/>
  <c r="AW74" i="2" s="1"/>
  <c r="AR74" i="2"/>
  <c r="AT74" i="2" s="1"/>
  <c r="AO74" i="2"/>
  <c r="AQ74" i="2" s="1"/>
  <c r="AL74" i="2"/>
  <c r="AN74" i="2" s="1"/>
  <c r="AI74" i="2"/>
  <c r="AK74" i="2" s="1"/>
  <c r="AF74" i="2"/>
  <c r="AH74" i="2" s="1"/>
  <c r="AC74" i="2"/>
  <c r="AE74" i="2" s="1"/>
  <c r="Z74" i="2"/>
  <c r="AB74" i="2" s="1"/>
  <c r="W74" i="2"/>
  <c r="Y74" i="2" s="1"/>
  <c r="T74" i="2"/>
  <c r="V74" i="2" s="1"/>
  <c r="S74" i="2"/>
  <c r="P74" i="2"/>
  <c r="K74" i="2"/>
  <c r="M74" i="2" s="1"/>
  <c r="H74" i="2"/>
  <c r="BG73" i="2"/>
  <c r="BI73" i="2" s="1"/>
  <c r="BD73" i="2"/>
  <c r="BF73" i="2" s="1"/>
  <c r="BA73" i="2"/>
  <c r="BC73" i="2" s="1"/>
  <c r="AX73" i="2"/>
  <c r="AZ73" i="2" s="1"/>
  <c r="AU73" i="2"/>
  <c r="AW73" i="2" s="1"/>
  <c r="AR73" i="2"/>
  <c r="AT73" i="2" s="1"/>
  <c r="AO73" i="2"/>
  <c r="AQ73" i="2" s="1"/>
  <c r="AL73" i="2"/>
  <c r="AN73" i="2" s="1"/>
  <c r="AI73" i="2"/>
  <c r="AK73" i="2" s="1"/>
  <c r="AF73" i="2"/>
  <c r="AH73" i="2" s="1"/>
  <c r="AC73" i="2"/>
  <c r="AE73" i="2" s="1"/>
  <c r="Z73" i="2"/>
  <c r="AB73" i="2" s="1"/>
  <c r="W73" i="2"/>
  <c r="Y73" i="2" s="1"/>
  <c r="T73" i="2"/>
  <c r="V73" i="2" s="1"/>
  <c r="S73" i="2"/>
  <c r="P73" i="2"/>
  <c r="K73" i="2"/>
  <c r="M73" i="2" s="1"/>
  <c r="H73" i="2"/>
  <c r="BG72" i="2"/>
  <c r="BD72" i="2"/>
  <c r="BF72" i="2" s="1"/>
  <c r="BA72" i="2"/>
  <c r="BC72" i="2" s="1"/>
  <c r="AX72" i="2"/>
  <c r="AZ72" i="2" s="1"/>
  <c r="AU72" i="2"/>
  <c r="AW72" i="2" s="1"/>
  <c r="AR72" i="2"/>
  <c r="AT72" i="2" s="1"/>
  <c r="AO72" i="2"/>
  <c r="AQ72" i="2" s="1"/>
  <c r="AL72" i="2"/>
  <c r="AN72" i="2" s="1"/>
  <c r="AI72" i="2"/>
  <c r="AK72" i="2" s="1"/>
  <c r="AF72" i="2"/>
  <c r="AH72" i="2" s="1"/>
  <c r="AC72" i="2"/>
  <c r="AE72" i="2" s="1"/>
  <c r="Z72" i="2"/>
  <c r="AB72" i="2" s="1"/>
  <c r="W72" i="2"/>
  <c r="Y72" i="2" s="1"/>
  <c r="T72" i="2"/>
  <c r="V72" i="2" s="1"/>
  <c r="S72" i="2"/>
  <c r="P72" i="2"/>
  <c r="K72" i="2"/>
  <c r="M72" i="2" s="1"/>
  <c r="H72" i="2"/>
  <c r="BG71" i="2"/>
  <c r="BI71" i="2" s="1"/>
  <c r="BD71" i="2"/>
  <c r="BF71" i="2" s="1"/>
  <c r="BA71" i="2"/>
  <c r="BC71" i="2" s="1"/>
  <c r="AX71" i="2"/>
  <c r="AZ71" i="2" s="1"/>
  <c r="AU71" i="2"/>
  <c r="AW71" i="2" s="1"/>
  <c r="AR71" i="2"/>
  <c r="AT71" i="2" s="1"/>
  <c r="AO71" i="2"/>
  <c r="AQ71" i="2" s="1"/>
  <c r="AL71" i="2"/>
  <c r="AN71" i="2" s="1"/>
  <c r="AI71" i="2"/>
  <c r="AK71" i="2" s="1"/>
  <c r="AF71" i="2"/>
  <c r="AH71" i="2" s="1"/>
  <c r="AC71" i="2"/>
  <c r="AE71" i="2" s="1"/>
  <c r="Z71" i="2"/>
  <c r="AB71" i="2" s="1"/>
  <c r="W71" i="2"/>
  <c r="Y71" i="2" s="1"/>
  <c r="T71" i="2"/>
  <c r="V71" i="2" s="1"/>
  <c r="S71" i="2"/>
  <c r="P71" i="2"/>
  <c r="K71" i="2"/>
  <c r="M71" i="2" s="1"/>
  <c r="H71" i="2"/>
  <c r="BG70" i="2"/>
  <c r="BI70" i="2" s="1"/>
  <c r="BD70" i="2"/>
  <c r="BF70" i="2" s="1"/>
  <c r="BA70" i="2"/>
  <c r="BC70" i="2" s="1"/>
  <c r="AX70" i="2"/>
  <c r="AZ70" i="2" s="1"/>
  <c r="AU70" i="2"/>
  <c r="AW70" i="2" s="1"/>
  <c r="AR70" i="2"/>
  <c r="AT70" i="2" s="1"/>
  <c r="AO70" i="2"/>
  <c r="AQ70" i="2" s="1"/>
  <c r="AL70" i="2"/>
  <c r="AN70" i="2" s="1"/>
  <c r="AI70" i="2"/>
  <c r="AK70" i="2" s="1"/>
  <c r="AF70" i="2"/>
  <c r="AH70" i="2" s="1"/>
  <c r="AC70" i="2"/>
  <c r="AE70" i="2" s="1"/>
  <c r="Z70" i="2"/>
  <c r="AB70" i="2" s="1"/>
  <c r="W70" i="2"/>
  <c r="Y70" i="2" s="1"/>
  <c r="T70" i="2"/>
  <c r="V70" i="2" s="1"/>
  <c r="S70" i="2"/>
  <c r="P70" i="2"/>
  <c r="K70" i="2"/>
  <c r="M70" i="2" s="1"/>
  <c r="H70" i="2"/>
  <c r="BG69" i="2"/>
  <c r="BI69" i="2" s="1"/>
  <c r="BD69" i="2"/>
  <c r="BF69" i="2" s="1"/>
  <c r="BA69" i="2"/>
  <c r="BC69" i="2" s="1"/>
  <c r="AX69" i="2"/>
  <c r="AZ69" i="2" s="1"/>
  <c r="AU69" i="2"/>
  <c r="AW69" i="2" s="1"/>
  <c r="AR69" i="2"/>
  <c r="AT69" i="2" s="1"/>
  <c r="AO69" i="2"/>
  <c r="AQ69" i="2" s="1"/>
  <c r="AL69" i="2"/>
  <c r="AN69" i="2" s="1"/>
  <c r="AI69" i="2"/>
  <c r="AK69" i="2" s="1"/>
  <c r="AF69" i="2"/>
  <c r="AH69" i="2" s="1"/>
  <c r="AC69" i="2"/>
  <c r="AE69" i="2" s="1"/>
  <c r="Z69" i="2"/>
  <c r="AB69" i="2" s="1"/>
  <c r="W69" i="2"/>
  <c r="Y69" i="2" s="1"/>
  <c r="T69" i="2"/>
  <c r="V69" i="2" s="1"/>
  <c r="S69" i="2"/>
  <c r="P69" i="2"/>
  <c r="K69" i="2"/>
  <c r="M69" i="2" s="1"/>
  <c r="H69" i="2"/>
  <c r="BG68" i="2"/>
  <c r="BI68" i="2" s="1"/>
  <c r="BD68" i="2"/>
  <c r="BF68" i="2" s="1"/>
  <c r="BA68" i="2"/>
  <c r="BC68" i="2" s="1"/>
  <c r="AX68" i="2"/>
  <c r="AZ68" i="2" s="1"/>
  <c r="AU68" i="2"/>
  <c r="AW68" i="2" s="1"/>
  <c r="AR68" i="2"/>
  <c r="AT68" i="2" s="1"/>
  <c r="AO68" i="2"/>
  <c r="AQ68" i="2" s="1"/>
  <c r="AL68" i="2"/>
  <c r="AN68" i="2" s="1"/>
  <c r="AI68" i="2"/>
  <c r="AK68" i="2" s="1"/>
  <c r="AF68" i="2"/>
  <c r="AH68" i="2" s="1"/>
  <c r="AC68" i="2"/>
  <c r="AE68" i="2" s="1"/>
  <c r="Z68" i="2"/>
  <c r="AB68" i="2" s="1"/>
  <c r="W68" i="2"/>
  <c r="Y68" i="2" s="1"/>
  <c r="T68" i="2"/>
  <c r="V68" i="2" s="1"/>
  <c r="S68" i="2"/>
  <c r="P68" i="2"/>
  <c r="K68" i="2"/>
  <c r="M68" i="2" s="1"/>
  <c r="H68" i="2"/>
  <c r="BG67" i="2"/>
  <c r="BD67" i="2"/>
  <c r="BF67" i="2" s="1"/>
  <c r="BA67" i="2"/>
  <c r="BC67" i="2" s="1"/>
  <c r="AX67" i="2"/>
  <c r="AZ67" i="2" s="1"/>
  <c r="AU67" i="2"/>
  <c r="AW67" i="2" s="1"/>
  <c r="AR67" i="2"/>
  <c r="AT67" i="2" s="1"/>
  <c r="AO67" i="2"/>
  <c r="AQ67" i="2" s="1"/>
  <c r="AL67" i="2"/>
  <c r="AN67" i="2" s="1"/>
  <c r="AI67" i="2"/>
  <c r="AK67" i="2" s="1"/>
  <c r="AF67" i="2"/>
  <c r="AH67" i="2" s="1"/>
  <c r="AC67" i="2"/>
  <c r="AE67" i="2" s="1"/>
  <c r="Z67" i="2"/>
  <c r="AB67" i="2" s="1"/>
  <c r="W67" i="2"/>
  <c r="Y67" i="2" s="1"/>
  <c r="T67" i="2"/>
  <c r="V67" i="2" s="1"/>
  <c r="S67" i="2"/>
  <c r="P67" i="2"/>
  <c r="K67" i="2"/>
  <c r="M67" i="2" s="1"/>
  <c r="H67" i="2"/>
  <c r="BG66" i="2"/>
  <c r="BI66" i="2" s="1"/>
  <c r="BD66" i="2"/>
  <c r="BF66" i="2" s="1"/>
  <c r="BA66" i="2"/>
  <c r="BC66" i="2" s="1"/>
  <c r="AX66" i="2"/>
  <c r="AZ66" i="2" s="1"/>
  <c r="AU66" i="2"/>
  <c r="AW66" i="2" s="1"/>
  <c r="AR66" i="2"/>
  <c r="AT66" i="2" s="1"/>
  <c r="AO66" i="2"/>
  <c r="AQ66" i="2" s="1"/>
  <c r="AL66" i="2"/>
  <c r="AN66" i="2" s="1"/>
  <c r="AI66" i="2"/>
  <c r="AK66" i="2" s="1"/>
  <c r="AF66" i="2"/>
  <c r="AH66" i="2" s="1"/>
  <c r="AC66" i="2"/>
  <c r="AE66" i="2" s="1"/>
  <c r="Z66" i="2"/>
  <c r="AB66" i="2" s="1"/>
  <c r="W66" i="2"/>
  <c r="Y66" i="2" s="1"/>
  <c r="T66" i="2"/>
  <c r="V66" i="2" s="1"/>
  <c r="S66" i="2"/>
  <c r="P66" i="2"/>
  <c r="K66" i="2"/>
  <c r="M66" i="2" s="1"/>
  <c r="H66" i="2"/>
  <c r="BG65" i="2"/>
  <c r="BI65" i="2" s="1"/>
  <c r="BD65" i="2"/>
  <c r="BF65" i="2" s="1"/>
  <c r="BA65" i="2"/>
  <c r="BC65" i="2" s="1"/>
  <c r="AX65" i="2"/>
  <c r="AZ65" i="2" s="1"/>
  <c r="AU65" i="2"/>
  <c r="AW65" i="2" s="1"/>
  <c r="AR65" i="2"/>
  <c r="AT65" i="2" s="1"/>
  <c r="AO65" i="2"/>
  <c r="AQ65" i="2" s="1"/>
  <c r="AL65" i="2"/>
  <c r="AN65" i="2" s="1"/>
  <c r="AI65" i="2"/>
  <c r="AK65" i="2" s="1"/>
  <c r="AF65" i="2"/>
  <c r="AH65" i="2" s="1"/>
  <c r="AC65" i="2"/>
  <c r="AE65" i="2" s="1"/>
  <c r="Z65" i="2"/>
  <c r="AB65" i="2" s="1"/>
  <c r="W65" i="2"/>
  <c r="Y65" i="2" s="1"/>
  <c r="T65" i="2"/>
  <c r="V65" i="2" s="1"/>
  <c r="S65" i="2"/>
  <c r="P65" i="2"/>
  <c r="K65" i="2"/>
  <c r="M65" i="2" s="1"/>
  <c r="H65" i="2"/>
  <c r="BG64" i="2"/>
  <c r="BI64" i="2" s="1"/>
  <c r="BD64" i="2"/>
  <c r="BF64" i="2" s="1"/>
  <c r="BA64" i="2"/>
  <c r="BC64" i="2" s="1"/>
  <c r="AX64" i="2"/>
  <c r="AZ64" i="2" s="1"/>
  <c r="AU64" i="2"/>
  <c r="AW64" i="2" s="1"/>
  <c r="AR64" i="2"/>
  <c r="AT64" i="2" s="1"/>
  <c r="AO64" i="2"/>
  <c r="AQ64" i="2" s="1"/>
  <c r="AL64" i="2"/>
  <c r="AN64" i="2" s="1"/>
  <c r="AI64" i="2"/>
  <c r="AK64" i="2" s="1"/>
  <c r="AF64" i="2"/>
  <c r="AH64" i="2" s="1"/>
  <c r="AC64" i="2"/>
  <c r="AE64" i="2" s="1"/>
  <c r="Z64" i="2"/>
  <c r="AB64" i="2" s="1"/>
  <c r="W64" i="2"/>
  <c r="Y64" i="2" s="1"/>
  <c r="T64" i="2"/>
  <c r="V64" i="2" s="1"/>
  <c r="S64" i="2"/>
  <c r="P64" i="2"/>
  <c r="K64" i="2"/>
  <c r="M64" i="2" s="1"/>
  <c r="H64" i="2"/>
  <c r="BG63" i="2"/>
  <c r="BI63" i="2" s="1"/>
  <c r="BD63" i="2"/>
  <c r="BF63" i="2" s="1"/>
  <c r="BA63" i="2"/>
  <c r="BC63" i="2" s="1"/>
  <c r="AX63" i="2"/>
  <c r="AZ63" i="2" s="1"/>
  <c r="AU63" i="2"/>
  <c r="AW63" i="2" s="1"/>
  <c r="AR63" i="2"/>
  <c r="AT63" i="2" s="1"/>
  <c r="AO63" i="2"/>
  <c r="AQ63" i="2" s="1"/>
  <c r="AL63" i="2"/>
  <c r="AN63" i="2" s="1"/>
  <c r="AI63" i="2"/>
  <c r="AK63" i="2" s="1"/>
  <c r="AF63" i="2"/>
  <c r="AH63" i="2" s="1"/>
  <c r="AC63" i="2"/>
  <c r="AE63" i="2" s="1"/>
  <c r="Z63" i="2"/>
  <c r="AB63" i="2" s="1"/>
  <c r="W63" i="2"/>
  <c r="Y63" i="2" s="1"/>
  <c r="T63" i="2"/>
  <c r="V63" i="2" s="1"/>
  <c r="S63" i="2"/>
  <c r="P63" i="2"/>
  <c r="K63" i="2"/>
  <c r="M63" i="2" s="1"/>
  <c r="H63" i="2"/>
  <c r="BG62" i="2"/>
  <c r="BI62" i="2" s="1"/>
  <c r="BD62" i="2"/>
  <c r="BF62" i="2" s="1"/>
  <c r="BA62" i="2"/>
  <c r="BC62" i="2" s="1"/>
  <c r="AX62" i="2"/>
  <c r="AZ62" i="2" s="1"/>
  <c r="AU62" i="2"/>
  <c r="AW62" i="2" s="1"/>
  <c r="AR62" i="2"/>
  <c r="AT62" i="2" s="1"/>
  <c r="AO62" i="2"/>
  <c r="AQ62" i="2" s="1"/>
  <c r="AL62" i="2"/>
  <c r="AN62" i="2" s="1"/>
  <c r="AI62" i="2"/>
  <c r="AK62" i="2" s="1"/>
  <c r="AF62" i="2"/>
  <c r="AH62" i="2" s="1"/>
  <c r="AC62" i="2"/>
  <c r="AE62" i="2" s="1"/>
  <c r="Z62" i="2"/>
  <c r="AB62" i="2" s="1"/>
  <c r="W62" i="2"/>
  <c r="Y62" i="2" s="1"/>
  <c r="T62" i="2"/>
  <c r="V62" i="2" s="1"/>
  <c r="S62" i="2"/>
  <c r="P62" i="2"/>
  <c r="K62" i="2"/>
  <c r="M62" i="2" s="1"/>
  <c r="H62" i="2"/>
  <c r="BG61" i="2"/>
  <c r="BI61" i="2" s="1"/>
  <c r="BD61" i="2"/>
  <c r="BF61" i="2" s="1"/>
  <c r="BA61" i="2"/>
  <c r="BC61" i="2" s="1"/>
  <c r="AX61" i="2"/>
  <c r="AZ61" i="2" s="1"/>
  <c r="AU61" i="2"/>
  <c r="AW61" i="2" s="1"/>
  <c r="AR61" i="2"/>
  <c r="AT61" i="2" s="1"/>
  <c r="AO61" i="2"/>
  <c r="AQ61" i="2" s="1"/>
  <c r="AL61" i="2"/>
  <c r="AN61" i="2" s="1"/>
  <c r="AI61" i="2"/>
  <c r="AK61" i="2" s="1"/>
  <c r="AF61" i="2"/>
  <c r="AH61" i="2" s="1"/>
  <c r="AC61" i="2"/>
  <c r="AE61" i="2" s="1"/>
  <c r="Z61" i="2"/>
  <c r="AB61" i="2" s="1"/>
  <c r="W61" i="2"/>
  <c r="Y61" i="2" s="1"/>
  <c r="T61" i="2"/>
  <c r="V61" i="2" s="1"/>
  <c r="S61" i="2"/>
  <c r="P61" i="2"/>
  <c r="K61" i="2"/>
  <c r="M61" i="2" s="1"/>
  <c r="H61" i="2"/>
  <c r="BG60" i="2"/>
  <c r="BD60" i="2"/>
  <c r="BF60" i="2" s="1"/>
  <c r="BA60" i="2"/>
  <c r="BC60" i="2" s="1"/>
  <c r="AX60" i="2"/>
  <c r="AZ60" i="2" s="1"/>
  <c r="AU60" i="2"/>
  <c r="AW60" i="2" s="1"/>
  <c r="AR60" i="2"/>
  <c r="AT60" i="2" s="1"/>
  <c r="AO60" i="2"/>
  <c r="AQ60" i="2" s="1"/>
  <c r="AL60" i="2"/>
  <c r="AN60" i="2" s="1"/>
  <c r="AI60" i="2"/>
  <c r="AK60" i="2" s="1"/>
  <c r="AF60" i="2"/>
  <c r="AH60" i="2" s="1"/>
  <c r="AC60" i="2"/>
  <c r="AE60" i="2" s="1"/>
  <c r="Z60" i="2"/>
  <c r="AB60" i="2" s="1"/>
  <c r="W60" i="2"/>
  <c r="Y60" i="2" s="1"/>
  <c r="T60" i="2"/>
  <c r="V60" i="2" s="1"/>
  <c r="S60" i="2"/>
  <c r="P60" i="2"/>
  <c r="K60" i="2"/>
  <c r="M60" i="2" s="1"/>
  <c r="H60" i="2"/>
  <c r="BG59" i="2"/>
  <c r="BD59" i="2"/>
  <c r="BF59" i="2" s="1"/>
  <c r="BA59" i="2"/>
  <c r="BC59" i="2" s="1"/>
  <c r="AX59" i="2"/>
  <c r="AZ59" i="2" s="1"/>
  <c r="AU59" i="2"/>
  <c r="AW59" i="2" s="1"/>
  <c r="AR59" i="2"/>
  <c r="AT59" i="2" s="1"/>
  <c r="AO59" i="2"/>
  <c r="AQ59" i="2" s="1"/>
  <c r="AL59" i="2"/>
  <c r="AN59" i="2" s="1"/>
  <c r="AI59" i="2"/>
  <c r="AK59" i="2" s="1"/>
  <c r="AF59" i="2"/>
  <c r="AH59" i="2" s="1"/>
  <c r="AC59" i="2"/>
  <c r="AE59" i="2" s="1"/>
  <c r="Z59" i="2"/>
  <c r="AB59" i="2" s="1"/>
  <c r="W59" i="2"/>
  <c r="Y59" i="2" s="1"/>
  <c r="T59" i="2"/>
  <c r="V59" i="2" s="1"/>
  <c r="S59" i="2"/>
  <c r="P59" i="2"/>
  <c r="K59" i="2"/>
  <c r="M59" i="2" s="1"/>
  <c r="H59" i="2"/>
  <c r="BG58" i="2"/>
  <c r="BI58" i="2" s="1"/>
  <c r="BD58" i="2"/>
  <c r="BF58" i="2" s="1"/>
  <c r="BA58" i="2"/>
  <c r="BC58" i="2" s="1"/>
  <c r="AX58" i="2"/>
  <c r="AZ58" i="2" s="1"/>
  <c r="AU58" i="2"/>
  <c r="AW58" i="2" s="1"/>
  <c r="AR58" i="2"/>
  <c r="AT58" i="2" s="1"/>
  <c r="AO58" i="2"/>
  <c r="AQ58" i="2" s="1"/>
  <c r="AL58" i="2"/>
  <c r="AN58" i="2" s="1"/>
  <c r="AI58" i="2"/>
  <c r="AK58" i="2" s="1"/>
  <c r="AF58" i="2"/>
  <c r="AH58" i="2" s="1"/>
  <c r="AC58" i="2"/>
  <c r="AE58" i="2" s="1"/>
  <c r="Z58" i="2"/>
  <c r="AB58" i="2" s="1"/>
  <c r="W58" i="2"/>
  <c r="Y58" i="2" s="1"/>
  <c r="T58" i="2"/>
  <c r="V58" i="2" s="1"/>
  <c r="S58" i="2"/>
  <c r="P58" i="2"/>
  <c r="K58" i="2"/>
  <c r="M58" i="2" s="1"/>
  <c r="H58" i="2"/>
  <c r="BG57" i="2"/>
  <c r="BI57" i="2" s="1"/>
  <c r="BD57" i="2"/>
  <c r="BF57" i="2" s="1"/>
  <c r="BA57" i="2"/>
  <c r="BC57" i="2" s="1"/>
  <c r="AX57" i="2"/>
  <c r="AZ57" i="2" s="1"/>
  <c r="AU57" i="2"/>
  <c r="AW57" i="2" s="1"/>
  <c r="AR57" i="2"/>
  <c r="AT57" i="2" s="1"/>
  <c r="AO57" i="2"/>
  <c r="AQ57" i="2" s="1"/>
  <c r="AL57" i="2"/>
  <c r="AN57" i="2" s="1"/>
  <c r="AI57" i="2"/>
  <c r="AK57" i="2" s="1"/>
  <c r="AF57" i="2"/>
  <c r="AH57" i="2" s="1"/>
  <c r="AC57" i="2"/>
  <c r="AE57" i="2" s="1"/>
  <c r="Z57" i="2"/>
  <c r="AB57" i="2" s="1"/>
  <c r="W57" i="2"/>
  <c r="Y57" i="2" s="1"/>
  <c r="T57" i="2"/>
  <c r="V57" i="2" s="1"/>
  <c r="S57" i="2"/>
  <c r="P57" i="2"/>
  <c r="K57" i="2"/>
  <c r="M57" i="2" s="1"/>
  <c r="H57" i="2"/>
  <c r="BG56" i="2"/>
  <c r="BI56" i="2" s="1"/>
  <c r="BD56" i="2"/>
  <c r="BF56" i="2" s="1"/>
  <c r="BA56" i="2"/>
  <c r="BC56" i="2" s="1"/>
  <c r="AX56" i="2"/>
  <c r="AZ56" i="2" s="1"/>
  <c r="AU56" i="2"/>
  <c r="AW56" i="2" s="1"/>
  <c r="AR56" i="2"/>
  <c r="AT56" i="2" s="1"/>
  <c r="AO56" i="2"/>
  <c r="AQ56" i="2" s="1"/>
  <c r="AL56" i="2"/>
  <c r="AN56" i="2" s="1"/>
  <c r="AI56" i="2"/>
  <c r="AK56" i="2" s="1"/>
  <c r="AF56" i="2"/>
  <c r="AH56" i="2" s="1"/>
  <c r="AC56" i="2"/>
  <c r="AE56" i="2" s="1"/>
  <c r="Z56" i="2"/>
  <c r="AB56" i="2" s="1"/>
  <c r="W56" i="2"/>
  <c r="Y56" i="2" s="1"/>
  <c r="T56" i="2"/>
  <c r="V56" i="2" s="1"/>
  <c r="S56" i="2"/>
  <c r="P56" i="2"/>
  <c r="K56" i="2"/>
  <c r="M56" i="2" s="1"/>
  <c r="H56" i="2"/>
  <c r="BG55" i="2"/>
  <c r="BI55" i="2" s="1"/>
  <c r="BD55" i="2"/>
  <c r="BF55" i="2" s="1"/>
  <c r="BA55" i="2"/>
  <c r="BC55" i="2" s="1"/>
  <c r="AX55" i="2"/>
  <c r="AZ55" i="2" s="1"/>
  <c r="AU55" i="2"/>
  <c r="AW55" i="2" s="1"/>
  <c r="AR55" i="2"/>
  <c r="AT55" i="2" s="1"/>
  <c r="AO55" i="2"/>
  <c r="AQ55" i="2" s="1"/>
  <c r="AL55" i="2"/>
  <c r="AN55" i="2" s="1"/>
  <c r="AI55" i="2"/>
  <c r="AK55" i="2" s="1"/>
  <c r="AF55" i="2"/>
  <c r="AH55" i="2" s="1"/>
  <c r="AC55" i="2"/>
  <c r="AE55" i="2" s="1"/>
  <c r="Z55" i="2"/>
  <c r="AB55" i="2" s="1"/>
  <c r="W55" i="2"/>
  <c r="Y55" i="2" s="1"/>
  <c r="T55" i="2"/>
  <c r="V55" i="2" s="1"/>
  <c r="S55" i="2"/>
  <c r="P55" i="2"/>
  <c r="K55" i="2"/>
  <c r="M55" i="2" s="1"/>
  <c r="H55" i="2"/>
  <c r="BG54" i="2"/>
  <c r="BI54" i="2" s="1"/>
  <c r="BD54" i="2"/>
  <c r="BF54" i="2" s="1"/>
  <c r="BA54" i="2"/>
  <c r="BC54" i="2" s="1"/>
  <c r="AX54" i="2"/>
  <c r="AZ54" i="2" s="1"/>
  <c r="AU54" i="2"/>
  <c r="AW54" i="2" s="1"/>
  <c r="AR54" i="2"/>
  <c r="AT54" i="2" s="1"/>
  <c r="AO54" i="2"/>
  <c r="AQ54" i="2" s="1"/>
  <c r="AL54" i="2"/>
  <c r="AN54" i="2" s="1"/>
  <c r="AI54" i="2"/>
  <c r="AK54" i="2" s="1"/>
  <c r="AF54" i="2"/>
  <c r="AH54" i="2" s="1"/>
  <c r="AC54" i="2"/>
  <c r="AE54" i="2" s="1"/>
  <c r="Z54" i="2"/>
  <c r="AB54" i="2" s="1"/>
  <c r="W54" i="2"/>
  <c r="Y54" i="2" s="1"/>
  <c r="T54" i="2"/>
  <c r="V54" i="2" s="1"/>
  <c r="S54" i="2"/>
  <c r="P54" i="2"/>
  <c r="K54" i="2"/>
  <c r="M54" i="2" s="1"/>
  <c r="H54" i="2"/>
  <c r="BG53" i="2"/>
  <c r="BI53" i="2" s="1"/>
  <c r="BD53" i="2"/>
  <c r="BF53" i="2" s="1"/>
  <c r="BA53" i="2"/>
  <c r="BC53" i="2" s="1"/>
  <c r="AX53" i="2"/>
  <c r="AZ53" i="2" s="1"/>
  <c r="AU53" i="2"/>
  <c r="AW53" i="2" s="1"/>
  <c r="AR53" i="2"/>
  <c r="AT53" i="2" s="1"/>
  <c r="AO53" i="2"/>
  <c r="AQ53" i="2" s="1"/>
  <c r="AL53" i="2"/>
  <c r="AN53" i="2" s="1"/>
  <c r="AI53" i="2"/>
  <c r="AK53" i="2" s="1"/>
  <c r="AF53" i="2"/>
  <c r="AH53" i="2" s="1"/>
  <c r="AC53" i="2"/>
  <c r="AE53" i="2" s="1"/>
  <c r="Z53" i="2"/>
  <c r="AB53" i="2" s="1"/>
  <c r="W53" i="2"/>
  <c r="Y53" i="2" s="1"/>
  <c r="T53" i="2"/>
  <c r="V53" i="2" s="1"/>
  <c r="S53" i="2"/>
  <c r="P53" i="2"/>
  <c r="K53" i="2"/>
  <c r="M53" i="2" s="1"/>
  <c r="H53" i="2"/>
  <c r="BG52" i="2"/>
  <c r="BI52" i="2" s="1"/>
  <c r="BD52" i="2"/>
  <c r="BF52" i="2" s="1"/>
  <c r="BA52" i="2"/>
  <c r="BC52" i="2" s="1"/>
  <c r="AX52" i="2"/>
  <c r="AZ52" i="2" s="1"/>
  <c r="AU52" i="2"/>
  <c r="AW52" i="2" s="1"/>
  <c r="AR52" i="2"/>
  <c r="AT52" i="2" s="1"/>
  <c r="AO52" i="2"/>
  <c r="AQ52" i="2" s="1"/>
  <c r="AL52" i="2"/>
  <c r="AN52" i="2" s="1"/>
  <c r="AI52" i="2"/>
  <c r="AK52" i="2" s="1"/>
  <c r="AF52" i="2"/>
  <c r="AH52" i="2" s="1"/>
  <c r="AC52" i="2"/>
  <c r="AE52" i="2" s="1"/>
  <c r="Z52" i="2"/>
  <c r="AB52" i="2" s="1"/>
  <c r="W52" i="2"/>
  <c r="Y52" i="2" s="1"/>
  <c r="T52" i="2"/>
  <c r="V52" i="2" s="1"/>
  <c r="S52" i="2"/>
  <c r="P52" i="2"/>
  <c r="K52" i="2"/>
  <c r="M52" i="2" s="1"/>
  <c r="H52" i="2"/>
  <c r="BG51" i="2"/>
  <c r="BD51" i="2"/>
  <c r="BF51" i="2" s="1"/>
  <c r="BA51" i="2"/>
  <c r="BC51" i="2" s="1"/>
  <c r="AX51" i="2"/>
  <c r="AZ51" i="2" s="1"/>
  <c r="AU51" i="2"/>
  <c r="AW51" i="2" s="1"/>
  <c r="AR51" i="2"/>
  <c r="AT51" i="2" s="1"/>
  <c r="AO51" i="2"/>
  <c r="AQ51" i="2" s="1"/>
  <c r="AL51" i="2"/>
  <c r="AN51" i="2" s="1"/>
  <c r="AI51" i="2"/>
  <c r="AK51" i="2" s="1"/>
  <c r="AF51" i="2"/>
  <c r="AH51" i="2" s="1"/>
  <c r="AC51" i="2"/>
  <c r="AE51" i="2" s="1"/>
  <c r="Z51" i="2"/>
  <c r="AB51" i="2" s="1"/>
  <c r="W51" i="2"/>
  <c r="Y51" i="2" s="1"/>
  <c r="T51" i="2"/>
  <c r="V51" i="2" s="1"/>
  <c r="S51" i="2"/>
  <c r="P51" i="2"/>
  <c r="K51" i="2"/>
  <c r="M51" i="2" s="1"/>
  <c r="H51" i="2"/>
  <c r="BG50" i="2"/>
  <c r="BI50" i="2" s="1"/>
  <c r="BD50" i="2"/>
  <c r="BF50" i="2" s="1"/>
  <c r="BA50" i="2"/>
  <c r="BC50" i="2" s="1"/>
  <c r="AX50" i="2"/>
  <c r="AZ50" i="2" s="1"/>
  <c r="AU50" i="2"/>
  <c r="AW50" i="2" s="1"/>
  <c r="AR50" i="2"/>
  <c r="AT50" i="2" s="1"/>
  <c r="AO50" i="2"/>
  <c r="AQ50" i="2" s="1"/>
  <c r="AL50" i="2"/>
  <c r="AN50" i="2" s="1"/>
  <c r="AI50" i="2"/>
  <c r="AK50" i="2" s="1"/>
  <c r="AF50" i="2"/>
  <c r="AH50" i="2" s="1"/>
  <c r="AC50" i="2"/>
  <c r="AE50" i="2" s="1"/>
  <c r="Z50" i="2"/>
  <c r="AB50" i="2" s="1"/>
  <c r="W50" i="2"/>
  <c r="Y50" i="2" s="1"/>
  <c r="T50" i="2"/>
  <c r="V50" i="2" s="1"/>
  <c r="S50" i="2"/>
  <c r="P50" i="2"/>
  <c r="K50" i="2"/>
  <c r="M50" i="2" s="1"/>
  <c r="H50" i="2"/>
  <c r="BG49" i="2"/>
  <c r="BI49" i="2" s="1"/>
  <c r="BD49" i="2"/>
  <c r="BF49" i="2" s="1"/>
  <c r="BA49" i="2"/>
  <c r="BC49" i="2" s="1"/>
  <c r="AX49" i="2"/>
  <c r="AZ49" i="2" s="1"/>
  <c r="AU49" i="2"/>
  <c r="AW49" i="2" s="1"/>
  <c r="AR49" i="2"/>
  <c r="AT49" i="2" s="1"/>
  <c r="AO49" i="2"/>
  <c r="AQ49" i="2" s="1"/>
  <c r="AL49" i="2"/>
  <c r="AN49" i="2" s="1"/>
  <c r="AI49" i="2"/>
  <c r="AK49" i="2" s="1"/>
  <c r="AF49" i="2"/>
  <c r="AH49" i="2" s="1"/>
  <c r="AC49" i="2"/>
  <c r="AE49" i="2" s="1"/>
  <c r="Z49" i="2"/>
  <c r="AB49" i="2" s="1"/>
  <c r="W49" i="2"/>
  <c r="Y49" i="2" s="1"/>
  <c r="T49" i="2"/>
  <c r="V49" i="2" s="1"/>
  <c r="S49" i="2"/>
  <c r="P49" i="2"/>
  <c r="K49" i="2"/>
  <c r="M49" i="2" s="1"/>
  <c r="H49" i="2"/>
  <c r="BG48" i="2"/>
  <c r="BI48" i="2" s="1"/>
  <c r="BD48" i="2"/>
  <c r="BF48" i="2" s="1"/>
  <c r="BA48" i="2"/>
  <c r="BC48" i="2" s="1"/>
  <c r="AX48" i="2"/>
  <c r="AZ48" i="2" s="1"/>
  <c r="AU48" i="2"/>
  <c r="AW48" i="2" s="1"/>
  <c r="AR48" i="2"/>
  <c r="AT48" i="2" s="1"/>
  <c r="AO48" i="2"/>
  <c r="AQ48" i="2" s="1"/>
  <c r="AL48" i="2"/>
  <c r="AN48" i="2" s="1"/>
  <c r="AI48" i="2"/>
  <c r="AK48" i="2" s="1"/>
  <c r="AF48" i="2"/>
  <c r="AH48" i="2" s="1"/>
  <c r="AC48" i="2"/>
  <c r="AE48" i="2" s="1"/>
  <c r="Z48" i="2"/>
  <c r="AB48" i="2" s="1"/>
  <c r="W48" i="2"/>
  <c r="Y48" i="2" s="1"/>
  <c r="T48" i="2"/>
  <c r="V48" i="2" s="1"/>
  <c r="S48" i="2"/>
  <c r="P48" i="2"/>
  <c r="K48" i="2"/>
  <c r="M48" i="2" s="1"/>
  <c r="H48" i="2"/>
  <c r="BG47" i="2"/>
  <c r="BI47" i="2" s="1"/>
  <c r="BD47" i="2"/>
  <c r="BF47" i="2" s="1"/>
  <c r="BA47" i="2"/>
  <c r="BC47" i="2" s="1"/>
  <c r="AX47" i="2"/>
  <c r="AZ47" i="2" s="1"/>
  <c r="AU47" i="2"/>
  <c r="AW47" i="2" s="1"/>
  <c r="AR47" i="2"/>
  <c r="AT47" i="2" s="1"/>
  <c r="AO47" i="2"/>
  <c r="AQ47" i="2" s="1"/>
  <c r="AL47" i="2"/>
  <c r="AN47" i="2" s="1"/>
  <c r="AI47" i="2"/>
  <c r="AK47" i="2" s="1"/>
  <c r="AF47" i="2"/>
  <c r="AH47" i="2" s="1"/>
  <c r="AC47" i="2"/>
  <c r="AE47" i="2" s="1"/>
  <c r="Z47" i="2"/>
  <c r="AB47" i="2" s="1"/>
  <c r="W47" i="2"/>
  <c r="Y47" i="2" s="1"/>
  <c r="T47" i="2"/>
  <c r="V47" i="2" s="1"/>
  <c r="S47" i="2"/>
  <c r="P47" i="2"/>
  <c r="K47" i="2"/>
  <c r="M47" i="2" s="1"/>
  <c r="H47" i="2"/>
  <c r="BG46" i="2"/>
  <c r="BI46" i="2" s="1"/>
  <c r="BD46" i="2"/>
  <c r="BF46" i="2" s="1"/>
  <c r="BA46" i="2"/>
  <c r="BC46" i="2" s="1"/>
  <c r="AX46" i="2"/>
  <c r="AZ46" i="2" s="1"/>
  <c r="AU46" i="2"/>
  <c r="AW46" i="2" s="1"/>
  <c r="AR46" i="2"/>
  <c r="AT46" i="2" s="1"/>
  <c r="AO46" i="2"/>
  <c r="AQ46" i="2" s="1"/>
  <c r="AL46" i="2"/>
  <c r="AN46" i="2" s="1"/>
  <c r="AI46" i="2"/>
  <c r="AK46" i="2" s="1"/>
  <c r="AF46" i="2"/>
  <c r="AH46" i="2" s="1"/>
  <c r="AC46" i="2"/>
  <c r="AE46" i="2" s="1"/>
  <c r="Z46" i="2"/>
  <c r="AB46" i="2" s="1"/>
  <c r="W46" i="2"/>
  <c r="Y46" i="2" s="1"/>
  <c r="T46" i="2"/>
  <c r="V46" i="2" s="1"/>
  <c r="S46" i="2"/>
  <c r="P46" i="2"/>
  <c r="K46" i="2"/>
  <c r="M46" i="2" s="1"/>
  <c r="H46" i="2"/>
  <c r="BG45" i="2"/>
  <c r="BI45" i="2" s="1"/>
  <c r="BD45" i="2"/>
  <c r="BF45" i="2" s="1"/>
  <c r="BA45" i="2"/>
  <c r="BC45" i="2" s="1"/>
  <c r="AX45" i="2"/>
  <c r="AZ45" i="2" s="1"/>
  <c r="AU45" i="2"/>
  <c r="AW45" i="2" s="1"/>
  <c r="AR45" i="2"/>
  <c r="AT45" i="2" s="1"/>
  <c r="AO45" i="2"/>
  <c r="AQ45" i="2" s="1"/>
  <c r="AL45" i="2"/>
  <c r="AN45" i="2" s="1"/>
  <c r="AI45" i="2"/>
  <c r="AK45" i="2" s="1"/>
  <c r="AF45" i="2"/>
  <c r="AH45" i="2" s="1"/>
  <c r="AC45" i="2"/>
  <c r="AE45" i="2" s="1"/>
  <c r="Z45" i="2"/>
  <c r="AB45" i="2" s="1"/>
  <c r="W45" i="2"/>
  <c r="Y45" i="2" s="1"/>
  <c r="T45" i="2"/>
  <c r="V45" i="2" s="1"/>
  <c r="S45" i="2"/>
  <c r="P45" i="2"/>
  <c r="K45" i="2"/>
  <c r="M45" i="2" s="1"/>
  <c r="H45" i="2"/>
  <c r="BG44" i="2"/>
  <c r="BI44" i="2" s="1"/>
  <c r="BD44" i="2"/>
  <c r="BF44" i="2" s="1"/>
  <c r="BA44" i="2"/>
  <c r="BC44" i="2" s="1"/>
  <c r="AX44" i="2"/>
  <c r="AZ44" i="2" s="1"/>
  <c r="AU44" i="2"/>
  <c r="AW44" i="2" s="1"/>
  <c r="AR44" i="2"/>
  <c r="AT44" i="2" s="1"/>
  <c r="AO44" i="2"/>
  <c r="AQ44" i="2" s="1"/>
  <c r="AL44" i="2"/>
  <c r="AN44" i="2" s="1"/>
  <c r="AI44" i="2"/>
  <c r="AK44" i="2" s="1"/>
  <c r="AF44" i="2"/>
  <c r="AH44" i="2" s="1"/>
  <c r="AC44" i="2"/>
  <c r="AE44" i="2" s="1"/>
  <c r="Z44" i="2"/>
  <c r="AB44" i="2" s="1"/>
  <c r="W44" i="2"/>
  <c r="Y44" i="2" s="1"/>
  <c r="T44" i="2"/>
  <c r="V44" i="2" s="1"/>
  <c r="S44" i="2"/>
  <c r="P44" i="2"/>
  <c r="K44" i="2"/>
  <c r="M44" i="2" s="1"/>
  <c r="H44" i="2"/>
  <c r="BG43" i="2"/>
  <c r="BI43" i="2" s="1"/>
  <c r="BD43" i="2"/>
  <c r="BF43" i="2" s="1"/>
  <c r="BA43" i="2"/>
  <c r="BC43" i="2" s="1"/>
  <c r="AX43" i="2"/>
  <c r="AZ43" i="2" s="1"/>
  <c r="AU43" i="2"/>
  <c r="AW43" i="2" s="1"/>
  <c r="AR43" i="2"/>
  <c r="AT43" i="2" s="1"/>
  <c r="AO43" i="2"/>
  <c r="AQ43" i="2" s="1"/>
  <c r="AL43" i="2"/>
  <c r="AN43" i="2" s="1"/>
  <c r="AI43" i="2"/>
  <c r="AK43" i="2" s="1"/>
  <c r="AF43" i="2"/>
  <c r="AH43" i="2" s="1"/>
  <c r="AC43" i="2"/>
  <c r="AE43" i="2" s="1"/>
  <c r="Z43" i="2"/>
  <c r="AB43" i="2" s="1"/>
  <c r="W43" i="2"/>
  <c r="Y43" i="2" s="1"/>
  <c r="T43" i="2"/>
  <c r="V43" i="2" s="1"/>
  <c r="S43" i="2"/>
  <c r="P43" i="2"/>
  <c r="K43" i="2"/>
  <c r="M43" i="2" s="1"/>
  <c r="H43" i="2"/>
  <c r="BG42" i="2"/>
  <c r="BD42" i="2"/>
  <c r="BF42" i="2" s="1"/>
  <c r="BA42" i="2"/>
  <c r="BC42" i="2" s="1"/>
  <c r="AX42" i="2"/>
  <c r="AZ42" i="2" s="1"/>
  <c r="AU42" i="2"/>
  <c r="AW42" i="2" s="1"/>
  <c r="AR42" i="2"/>
  <c r="AT42" i="2" s="1"/>
  <c r="AO42" i="2"/>
  <c r="AQ42" i="2" s="1"/>
  <c r="AL42" i="2"/>
  <c r="AN42" i="2" s="1"/>
  <c r="AI42" i="2"/>
  <c r="AK42" i="2" s="1"/>
  <c r="AF42" i="2"/>
  <c r="AH42" i="2" s="1"/>
  <c r="AC42" i="2"/>
  <c r="AE42" i="2" s="1"/>
  <c r="Z42" i="2"/>
  <c r="AB42" i="2" s="1"/>
  <c r="W42" i="2"/>
  <c r="Y42" i="2" s="1"/>
  <c r="T42" i="2"/>
  <c r="V42" i="2" s="1"/>
  <c r="S42" i="2"/>
  <c r="P42" i="2"/>
  <c r="K42" i="2"/>
  <c r="M42" i="2" s="1"/>
  <c r="H42" i="2"/>
  <c r="BG41" i="2"/>
  <c r="BI41" i="2" s="1"/>
  <c r="BD41" i="2"/>
  <c r="BF41" i="2" s="1"/>
  <c r="BA41" i="2"/>
  <c r="BC41" i="2" s="1"/>
  <c r="AX41" i="2"/>
  <c r="AZ41" i="2" s="1"/>
  <c r="AU41" i="2"/>
  <c r="AW41" i="2" s="1"/>
  <c r="AR41" i="2"/>
  <c r="AT41" i="2" s="1"/>
  <c r="AO41" i="2"/>
  <c r="AQ41" i="2" s="1"/>
  <c r="AL41" i="2"/>
  <c r="AN41" i="2" s="1"/>
  <c r="AI41" i="2"/>
  <c r="AK41" i="2" s="1"/>
  <c r="AF41" i="2"/>
  <c r="AH41" i="2" s="1"/>
  <c r="AC41" i="2"/>
  <c r="AE41" i="2" s="1"/>
  <c r="Z41" i="2"/>
  <c r="AB41" i="2" s="1"/>
  <c r="W41" i="2"/>
  <c r="Y41" i="2" s="1"/>
  <c r="T41" i="2"/>
  <c r="V41" i="2" s="1"/>
  <c r="S41" i="2"/>
  <c r="P41" i="2"/>
  <c r="K41" i="2"/>
  <c r="M41" i="2" s="1"/>
  <c r="H41" i="2"/>
  <c r="BG40" i="2"/>
  <c r="BD40" i="2"/>
  <c r="BF40" i="2" s="1"/>
  <c r="BA40" i="2"/>
  <c r="BC40" i="2" s="1"/>
  <c r="AX40" i="2"/>
  <c r="AZ40" i="2" s="1"/>
  <c r="AU40" i="2"/>
  <c r="AW40" i="2" s="1"/>
  <c r="AR40" i="2"/>
  <c r="AT40" i="2" s="1"/>
  <c r="AO40" i="2"/>
  <c r="AQ40" i="2" s="1"/>
  <c r="AL40" i="2"/>
  <c r="AN40" i="2" s="1"/>
  <c r="AI40" i="2"/>
  <c r="AK40" i="2" s="1"/>
  <c r="AF40" i="2"/>
  <c r="AH40" i="2" s="1"/>
  <c r="AC40" i="2"/>
  <c r="AE40" i="2" s="1"/>
  <c r="Z40" i="2"/>
  <c r="AB40" i="2" s="1"/>
  <c r="W40" i="2"/>
  <c r="Y40" i="2" s="1"/>
  <c r="T40" i="2"/>
  <c r="V40" i="2" s="1"/>
  <c r="S40" i="2"/>
  <c r="P40" i="2"/>
  <c r="K40" i="2"/>
  <c r="M40" i="2" s="1"/>
  <c r="H40" i="2"/>
  <c r="BG39" i="2"/>
  <c r="BD39" i="2"/>
  <c r="BF39" i="2" s="1"/>
  <c r="BA39" i="2"/>
  <c r="BC39" i="2" s="1"/>
  <c r="AX39" i="2"/>
  <c r="AZ39" i="2" s="1"/>
  <c r="AU39" i="2"/>
  <c r="AW39" i="2" s="1"/>
  <c r="AR39" i="2"/>
  <c r="AT39" i="2" s="1"/>
  <c r="AO39" i="2"/>
  <c r="AQ39" i="2" s="1"/>
  <c r="AL39" i="2"/>
  <c r="AN39" i="2" s="1"/>
  <c r="AI39" i="2"/>
  <c r="AK39" i="2" s="1"/>
  <c r="AF39" i="2"/>
  <c r="AH39" i="2" s="1"/>
  <c r="AC39" i="2"/>
  <c r="AE39" i="2" s="1"/>
  <c r="Z39" i="2"/>
  <c r="AB39" i="2" s="1"/>
  <c r="W39" i="2"/>
  <c r="Y39" i="2" s="1"/>
  <c r="T39" i="2"/>
  <c r="V39" i="2" s="1"/>
  <c r="S39" i="2"/>
  <c r="P39" i="2"/>
  <c r="K39" i="2"/>
  <c r="M39" i="2" s="1"/>
  <c r="H39" i="2"/>
  <c r="BG38" i="2"/>
  <c r="BD38" i="2"/>
  <c r="BF38" i="2" s="1"/>
  <c r="BA38" i="2"/>
  <c r="BC38" i="2" s="1"/>
  <c r="AX38" i="2"/>
  <c r="AZ38" i="2" s="1"/>
  <c r="AU38" i="2"/>
  <c r="AW38" i="2" s="1"/>
  <c r="AR38" i="2"/>
  <c r="AT38" i="2" s="1"/>
  <c r="AO38" i="2"/>
  <c r="AQ38" i="2" s="1"/>
  <c r="AL38" i="2"/>
  <c r="AN38" i="2" s="1"/>
  <c r="AI38" i="2"/>
  <c r="AK38" i="2" s="1"/>
  <c r="AF38" i="2"/>
  <c r="AH38" i="2" s="1"/>
  <c r="AC38" i="2"/>
  <c r="AE38" i="2" s="1"/>
  <c r="Z38" i="2"/>
  <c r="AB38" i="2" s="1"/>
  <c r="W38" i="2"/>
  <c r="Y38" i="2" s="1"/>
  <c r="T38" i="2"/>
  <c r="V38" i="2" s="1"/>
  <c r="S38" i="2"/>
  <c r="P38" i="2"/>
  <c r="K38" i="2"/>
  <c r="M38" i="2" s="1"/>
  <c r="H38" i="2"/>
  <c r="BG37" i="2"/>
  <c r="BI37" i="2" s="1"/>
  <c r="BD37" i="2"/>
  <c r="BF37" i="2" s="1"/>
  <c r="BA37" i="2"/>
  <c r="BC37" i="2" s="1"/>
  <c r="AX37" i="2"/>
  <c r="AZ37" i="2" s="1"/>
  <c r="AU37" i="2"/>
  <c r="AW37" i="2" s="1"/>
  <c r="AR37" i="2"/>
  <c r="AT37" i="2" s="1"/>
  <c r="AO37" i="2"/>
  <c r="AQ37" i="2" s="1"/>
  <c r="AL37" i="2"/>
  <c r="AN37" i="2" s="1"/>
  <c r="AI37" i="2"/>
  <c r="AK37" i="2" s="1"/>
  <c r="AF37" i="2"/>
  <c r="AH37" i="2" s="1"/>
  <c r="AC37" i="2"/>
  <c r="AE37" i="2" s="1"/>
  <c r="Z37" i="2"/>
  <c r="AB37" i="2" s="1"/>
  <c r="W37" i="2"/>
  <c r="Y37" i="2" s="1"/>
  <c r="T37" i="2"/>
  <c r="V37" i="2" s="1"/>
  <c r="S37" i="2"/>
  <c r="P37" i="2"/>
  <c r="K37" i="2"/>
  <c r="M37" i="2" s="1"/>
  <c r="H37" i="2"/>
  <c r="BG36" i="2"/>
  <c r="BI36" i="2" s="1"/>
  <c r="BD36" i="2"/>
  <c r="BF36" i="2" s="1"/>
  <c r="BA36" i="2"/>
  <c r="BC36" i="2" s="1"/>
  <c r="AX36" i="2"/>
  <c r="AZ36" i="2" s="1"/>
  <c r="AU36" i="2"/>
  <c r="AW36" i="2" s="1"/>
  <c r="AR36" i="2"/>
  <c r="AT36" i="2" s="1"/>
  <c r="AO36" i="2"/>
  <c r="AQ36" i="2" s="1"/>
  <c r="AL36" i="2"/>
  <c r="AN36" i="2" s="1"/>
  <c r="AI36" i="2"/>
  <c r="AK36" i="2" s="1"/>
  <c r="AF36" i="2"/>
  <c r="AH36" i="2" s="1"/>
  <c r="AC36" i="2"/>
  <c r="AE36" i="2" s="1"/>
  <c r="Z36" i="2"/>
  <c r="AB36" i="2" s="1"/>
  <c r="W36" i="2"/>
  <c r="Y36" i="2" s="1"/>
  <c r="T36" i="2"/>
  <c r="V36" i="2" s="1"/>
  <c r="S36" i="2"/>
  <c r="P36" i="2"/>
  <c r="K36" i="2"/>
  <c r="M36" i="2" s="1"/>
  <c r="H36" i="2"/>
  <c r="BG35" i="2"/>
  <c r="BI35" i="2" s="1"/>
  <c r="BD35" i="2"/>
  <c r="BF35" i="2" s="1"/>
  <c r="BA35" i="2"/>
  <c r="BC35" i="2" s="1"/>
  <c r="AX35" i="2"/>
  <c r="AZ35" i="2" s="1"/>
  <c r="AU35" i="2"/>
  <c r="AW35" i="2" s="1"/>
  <c r="AR35" i="2"/>
  <c r="AT35" i="2" s="1"/>
  <c r="AO35" i="2"/>
  <c r="AQ35" i="2" s="1"/>
  <c r="AL35" i="2"/>
  <c r="AN35" i="2" s="1"/>
  <c r="AI35" i="2"/>
  <c r="AK35" i="2" s="1"/>
  <c r="AF35" i="2"/>
  <c r="AH35" i="2" s="1"/>
  <c r="AC35" i="2"/>
  <c r="AE35" i="2" s="1"/>
  <c r="Z35" i="2"/>
  <c r="AB35" i="2" s="1"/>
  <c r="W35" i="2"/>
  <c r="Y35" i="2" s="1"/>
  <c r="T35" i="2"/>
  <c r="V35" i="2" s="1"/>
  <c r="S35" i="2"/>
  <c r="P35" i="2"/>
  <c r="K35" i="2"/>
  <c r="M35" i="2" s="1"/>
  <c r="H35" i="2"/>
  <c r="BG34" i="2"/>
  <c r="BD34" i="2"/>
  <c r="BF34" i="2" s="1"/>
  <c r="BA34" i="2"/>
  <c r="BC34" i="2" s="1"/>
  <c r="AX34" i="2"/>
  <c r="AZ34" i="2" s="1"/>
  <c r="AU34" i="2"/>
  <c r="AW34" i="2" s="1"/>
  <c r="AR34" i="2"/>
  <c r="AT34" i="2" s="1"/>
  <c r="AO34" i="2"/>
  <c r="AQ34" i="2" s="1"/>
  <c r="AL34" i="2"/>
  <c r="AN34" i="2" s="1"/>
  <c r="AI34" i="2"/>
  <c r="AK34" i="2" s="1"/>
  <c r="AF34" i="2"/>
  <c r="AH34" i="2" s="1"/>
  <c r="AC34" i="2"/>
  <c r="AE34" i="2" s="1"/>
  <c r="Z34" i="2"/>
  <c r="AB34" i="2" s="1"/>
  <c r="W34" i="2"/>
  <c r="Y34" i="2" s="1"/>
  <c r="T34" i="2"/>
  <c r="V34" i="2" s="1"/>
  <c r="S34" i="2"/>
  <c r="P34" i="2"/>
  <c r="K34" i="2"/>
  <c r="M34" i="2" s="1"/>
  <c r="H34" i="2"/>
  <c r="BG33" i="2"/>
  <c r="BI33" i="2" s="1"/>
  <c r="BD33" i="2"/>
  <c r="BF33" i="2" s="1"/>
  <c r="BA33" i="2"/>
  <c r="BC33" i="2" s="1"/>
  <c r="AX33" i="2"/>
  <c r="AZ33" i="2" s="1"/>
  <c r="AU33" i="2"/>
  <c r="AW33" i="2" s="1"/>
  <c r="AR33" i="2"/>
  <c r="AT33" i="2" s="1"/>
  <c r="AO33" i="2"/>
  <c r="AQ33" i="2" s="1"/>
  <c r="AL33" i="2"/>
  <c r="AN33" i="2" s="1"/>
  <c r="AI33" i="2"/>
  <c r="AK33" i="2" s="1"/>
  <c r="AF33" i="2"/>
  <c r="AH33" i="2" s="1"/>
  <c r="AC33" i="2"/>
  <c r="AE33" i="2" s="1"/>
  <c r="Z33" i="2"/>
  <c r="AB33" i="2" s="1"/>
  <c r="W33" i="2"/>
  <c r="Y33" i="2" s="1"/>
  <c r="T33" i="2"/>
  <c r="V33" i="2" s="1"/>
  <c r="S33" i="2"/>
  <c r="P33" i="2"/>
  <c r="K33" i="2"/>
  <c r="M33" i="2" s="1"/>
  <c r="H33" i="2"/>
  <c r="BG32" i="2"/>
  <c r="BD32" i="2"/>
  <c r="BF32" i="2" s="1"/>
  <c r="BA32" i="2"/>
  <c r="BC32" i="2" s="1"/>
  <c r="AX32" i="2"/>
  <c r="AZ32" i="2" s="1"/>
  <c r="AU32" i="2"/>
  <c r="AW32" i="2" s="1"/>
  <c r="AR32" i="2"/>
  <c r="AT32" i="2" s="1"/>
  <c r="AO32" i="2"/>
  <c r="AQ32" i="2" s="1"/>
  <c r="AL32" i="2"/>
  <c r="AN32" i="2" s="1"/>
  <c r="AI32" i="2"/>
  <c r="AK32" i="2" s="1"/>
  <c r="AF32" i="2"/>
  <c r="AH32" i="2" s="1"/>
  <c r="AC32" i="2"/>
  <c r="AE32" i="2" s="1"/>
  <c r="Z32" i="2"/>
  <c r="AB32" i="2" s="1"/>
  <c r="W32" i="2"/>
  <c r="Y32" i="2" s="1"/>
  <c r="T32" i="2"/>
  <c r="V32" i="2" s="1"/>
  <c r="S32" i="2"/>
  <c r="P32" i="2"/>
  <c r="K32" i="2"/>
  <c r="M32" i="2" s="1"/>
  <c r="H32" i="2"/>
  <c r="BG31" i="2"/>
  <c r="BI31" i="2" s="1"/>
  <c r="BD31" i="2"/>
  <c r="BF31" i="2" s="1"/>
  <c r="BA31" i="2"/>
  <c r="BC31" i="2" s="1"/>
  <c r="AX31" i="2"/>
  <c r="AZ31" i="2" s="1"/>
  <c r="AU31" i="2"/>
  <c r="AW31" i="2" s="1"/>
  <c r="AR31" i="2"/>
  <c r="AT31" i="2" s="1"/>
  <c r="AO31" i="2"/>
  <c r="AQ31" i="2" s="1"/>
  <c r="AL31" i="2"/>
  <c r="AN31" i="2" s="1"/>
  <c r="AI31" i="2"/>
  <c r="AK31" i="2" s="1"/>
  <c r="AF31" i="2"/>
  <c r="AH31" i="2" s="1"/>
  <c r="AC31" i="2"/>
  <c r="AE31" i="2" s="1"/>
  <c r="Z31" i="2"/>
  <c r="AB31" i="2" s="1"/>
  <c r="W31" i="2"/>
  <c r="Y31" i="2" s="1"/>
  <c r="T31" i="2"/>
  <c r="V31" i="2" s="1"/>
  <c r="S31" i="2"/>
  <c r="P31" i="2"/>
  <c r="K31" i="2"/>
  <c r="M31" i="2" s="1"/>
  <c r="H31" i="2"/>
  <c r="BG30" i="2"/>
  <c r="BD30" i="2"/>
  <c r="BF30" i="2" s="1"/>
  <c r="BA30" i="2"/>
  <c r="BC30" i="2" s="1"/>
  <c r="AX30" i="2"/>
  <c r="AZ30" i="2" s="1"/>
  <c r="AU30" i="2"/>
  <c r="AW30" i="2" s="1"/>
  <c r="AR30" i="2"/>
  <c r="AT30" i="2" s="1"/>
  <c r="AO30" i="2"/>
  <c r="AQ30" i="2" s="1"/>
  <c r="AL30" i="2"/>
  <c r="AN30" i="2" s="1"/>
  <c r="AI30" i="2"/>
  <c r="AK30" i="2" s="1"/>
  <c r="AF30" i="2"/>
  <c r="AH30" i="2" s="1"/>
  <c r="AC30" i="2"/>
  <c r="AE30" i="2" s="1"/>
  <c r="Z30" i="2"/>
  <c r="AB30" i="2" s="1"/>
  <c r="W30" i="2"/>
  <c r="Y30" i="2" s="1"/>
  <c r="T30" i="2"/>
  <c r="V30" i="2" s="1"/>
  <c r="S30" i="2"/>
  <c r="P30" i="2"/>
  <c r="K30" i="2"/>
  <c r="M30" i="2" s="1"/>
  <c r="H30" i="2"/>
  <c r="BG29" i="2"/>
  <c r="BI29" i="2" s="1"/>
  <c r="BD29" i="2"/>
  <c r="BF29" i="2" s="1"/>
  <c r="BA29" i="2"/>
  <c r="BC29" i="2" s="1"/>
  <c r="AX29" i="2"/>
  <c r="AZ29" i="2" s="1"/>
  <c r="AU29" i="2"/>
  <c r="AW29" i="2" s="1"/>
  <c r="AR29" i="2"/>
  <c r="AT29" i="2" s="1"/>
  <c r="AO29" i="2"/>
  <c r="AQ29" i="2" s="1"/>
  <c r="AL29" i="2"/>
  <c r="AN29" i="2" s="1"/>
  <c r="AI29" i="2"/>
  <c r="AK29" i="2" s="1"/>
  <c r="AF29" i="2"/>
  <c r="AH29" i="2" s="1"/>
  <c r="AC29" i="2"/>
  <c r="AE29" i="2" s="1"/>
  <c r="Z29" i="2"/>
  <c r="AB29" i="2" s="1"/>
  <c r="W29" i="2"/>
  <c r="Y29" i="2" s="1"/>
  <c r="T29" i="2"/>
  <c r="V29" i="2" s="1"/>
  <c r="S29" i="2"/>
  <c r="P29" i="2"/>
  <c r="K29" i="2"/>
  <c r="M29" i="2" s="1"/>
  <c r="H29" i="2"/>
  <c r="BG28" i="2"/>
  <c r="BI28" i="2" s="1"/>
  <c r="BD28" i="2"/>
  <c r="BF28" i="2" s="1"/>
  <c r="BA28" i="2"/>
  <c r="BC28" i="2" s="1"/>
  <c r="AX28" i="2"/>
  <c r="AZ28" i="2" s="1"/>
  <c r="AU28" i="2"/>
  <c r="AW28" i="2" s="1"/>
  <c r="AR28" i="2"/>
  <c r="AT28" i="2" s="1"/>
  <c r="AO28" i="2"/>
  <c r="AQ28" i="2" s="1"/>
  <c r="AL28" i="2"/>
  <c r="AN28" i="2" s="1"/>
  <c r="AI28" i="2"/>
  <c r="AK28" i="2" s="1"/>
  <c r="AF28" i="2"/>
  <c r="AH28" i="2" s="1"/>
  <c r="AC28" i="2"/>
  <c r="AE28" i="2" s="1"/>
  <c r="Z28" i="2"/>
  <c r="AB28" i="2" s="1"/>
  <c r="W28" i="2"/>
  <c r="Y28" i="2" s="1"/>
  <c r="T28" i="2"/>
  <c r="V28" i="2" s="1"/>
  <c r="S28" i="2"/>
  <c r="P28" i="2"/>
  <c r="K28" i="2"/>
  <c r="M28" i="2" s="1"/>
  <c r="H28" i="2"/>
  <c r="BG27" i="2"/>
  <c r="BD27" i="2"/>
  <c r="BF27" i="2" s="1"/>
  <c r="BA27" i="2"/>
  <c r="BC27" i="2" s="1"/>
  <c r="AX27" i="2"/>
  <c r="AZ27" i="2" s="1"/>
  <c r="AU27" i="2"/>
  <c r="AW27" i="2" s="1"/>
  <c r="AR27" i="2"/>
  <c r="AT27" i="2" s="1"/>
  <c r="AO27" i="2"/>
  <c r="AQ27" i="2" s="1"/>
  <c r="AL27" i="2"/>
  <c r="AN27" i="2" s="1"/>
  <c r="AI27" i="2"/>
  <c r="AK27" i="2" s="1"/>
  <c r="AF27" i="2"/>
  <c r="AH27" i="2" s="1"/>
  <c r="AC27" i="2"/>
  <c r="AE27" i="2" s="1"/>
  <c r="Z27" i="2"/>
  <c r="AB27" i="2" s="1"/>
  <c r="W27" i="2"/>
  <c r="Y27" i="2" s="1"/>
  <c r="T27" i="2"/>
  <c r="V27" i="2" s="1"/>
  <c r="S27" i="2"/>
  <c r="P27" i="2"/>
  <c r="K27" i="2"/>
  <c r="M27" i="2" s="1"/>
  <c r="H27" i="2"/>
  <c r="BG26" i="2"/>
  <c r="BI26" i="2" s="1"/>
  <c r="BD26" i="2"/>
  <c r="BF26" i="2" s="1"/>
  <c r="BA26" i="2"/>
  <c r="BC26" i="2" s="1"/>
  <c r="AX26" i="2"/>
  <c r="AZ26" i="2" s="1"/>
  <c r="AU26" i="2"/>
  <c r="AW26" i="2" s="1"/>
  <c r="AR26" i="2"/>
  <c r="AT26" i="2" s="1"/>
  <c r="AO26" i="2"/>
  <c r="AQ26" i="2" s="1"/>
  <c r="AL26" i="2"/>
  <c r="AN26" i="2" s="1"/>
  <c r="AI26" i="2"/>
  <c r="AK26" i="2" s="1"/>
  <c r="AF26" i="2"/>
  <c r="AH26" i="2" s="1"/>
  <c r="AC26" i="2"/>
  <c r="AE26" i="2" s="1"/>
  <c r="Z26" i="2"/>
  <c r="AB26" i="2" s="1"/>
  <c r="W26" i="2"/>
  <c r="Y26" i="2" s="1"/>
  <c r="T26" i="2"/>
  <c r="V26" i="2" s="1"/>
  <c r="S26" i="2"/>
  <c r="P26" i="2"/>
  <c r="K26" i="2"/>
  <c r="M26" i="2" s="1"/>
  <c r="H26" i="2"/>
  <c r="BG25" i="2"/>
  <c r="BI25" i="2" s="1"/>
  <c r="BD25" i="2"/>
  <c r="BF25" i="2" s="1"/>
  <c r="BA25" i="2"/>
  <c r="BC25" i="2" s="1"/>
  <c r="AX25" i="2"/>
  <c r="AZ25" i="2" s="1"/>
  <c r="AU25" i="2"/>
  <c r="AW25" i="2" s="1"/>
  <c r="AR25" i="2"/>
  <c r="AT25" i="2" s="1"/>
  <c r="AO25" i="2"/>
  <c r="AQ25" i="2" s="1"/>
  <c r="AL25" i="2"/>
  <c r="AN25" i="2" s="1"/>
  <c r="AI25" i="2"/>
  <c r="AK25" i="2" s="1"/>
  <c r="AF25" i="2"/>
  <c r="AH25" i="2" s="1"/>
  <c r="AC25" i="2"/>
  <c r="AE25" i="2" s="1"/>
  <c r="Z25" i="2"/>
  <c r="AB25" i="2" s="1"/>
  <c r="W25" i="2"/>
  <c r="Y25" i="2" s="1"/>
  <c r="T25" i="2"/>
  <c r="V25" i="2" s="1"/>
  <c r="S25" i="2"/>
  <c r="P25" i="2"/>
  <c r="K25" i="2"/>
  <c r="M25" i="2" s="1"/>
  <c r="H25" i="2"/>
  <c r="BG24" i="2"/>
  <c r="BD24" i="2"/>
  <c r="BF24" i="2" s="1"/>
  <c r="BA24" i="2"/>
  <c r="BC24" i="2" s="1"/>
  <c r="AX24" i="2"/>
  <c r="AZ24" i="2" s="1"/>
  <c r="AU24" i="2"/>
  <c r="AW24" i="2" s="1"/>
  <c r="AR24" i="2"/>
  <c r="AT24" i="2" s="1"/>
  <c r="AO24" i="2"/>
  <c r="AQ24" i="2" s="1"/>
  <c r="AL24" i="2"/>
  <c r="AN24" i="2" s="1"/>
  <c r="AI24" i="2"/>
  <c r="AK24" i="2" s="1"/>
  <c r="AF24" i="2"/>
  <c r="AH24" i="2" s="1"/>
  <c r="AC24" i="2"/>
  <c r="AE24" i="2" s="1"/>
  <c r="Z24" i="2"/>
  <c r="AB24" i="2" s="1"/>
  <c r="W24" i="2"/>
  <c r="Y24" i="2" s="1"/>
  <c r="T24" i="2"/>
  <c r="V24" i="2" s="1"/>
  <c r="S24" i="2"/>
  <c r="P24" i="2"/>
  <c r="K24" i="2"/>
  <c r="M24" i="2" s="1"/>
  <c r="H24" i="2"/>
  <c r="BG23" i="2"/>
  <c r="BD23" i="2"/>
  <c r="BF23" i="2" s="1"/>
  <c r="BA23" i="2"/>
  <c r="BC23" i="2" s="1"/>
  <c r="AX23" i="2"/>
  <c r="AZ23" i="2" s="1"/>
  <c r="AU23" i="2"/>
  <c r="AW23" i="2" s="1"/>
  <c r="AR23" i="2"/>
  <c r="AT23" i="2" s="1"/>
  <c r="AO23" i="2"/>
  <c r="AQ23" i="2" s="1"/>
  <c r="AL23" i="2"/>
  <c r="AN23" i="2" s="1"/>
  <c r="AI23" i="2"/>
  <c r="AK23" i="2" s="1"/>
  <c r="AF23" i="2"/>
  <c r="AH23" i="2" s="1"/>
  <c r="AC23" i="2"/>
  <c r="AE23" i="2" s="1"/>
  <c r="Z23" i="2"/>
  <c r="AB23" i="2" s="1"/>
  <c r="W23" i="2"/>
  <c r="Y23" i="2" s="1"/>
  <c r="T23" i="2"/>
  <c r="V23" i="2" s="1"/>
  <c r="S23" i="2"/>
  <c r="P23" i="2"/>
  <c r="K23" i="2"/>
  <c r="M23" i="2" s="1"/>
  <c r="H23" i="2"/>
  <c r="BG22" i="2"/>
  <c r="BD22" i="2"/>
  <c r="BF22" i="2" s="1"/>
  <c r="BA22" i="2"/>
  <c r="BC22" i="2" s="1"/>
  <c r="AX22" i="2"/>
  <c r="AZ22" i="2" s="1"/>
  <c r="AU22" i="2"/>
  <c r="AW22" i="2" s="1"/>
  <c r="AR22" i="2"/>
  <c r="AT22" i="2" s="1"/>
  <c r="AO22" i="2"/>
  <c r="AQ22" i="2" s="1"/>
  <c r="AL22" i="2"/>
  <c r="AN22" i="2" s="1"/>
  <c r="AI22" i="2"/>
  <c r="AK22" i="2" s="1"/>
  <c r="AF22" i="2"/>
  <c r="AH22" i="2" s="1"/>
  <c r="AC22" i="2"/>
  <c r="AE22" i="2" s="1"/>
  <c r="Z22" i="2"/>
  <c r="AB22" i="2" s="1"/>
  <c r="W22" i="2"/>
  <c r="Y22" i="2" s="1"/>
  <c r="T22" i="2"/>
  <c r="V22" i="2" s="1"/>
  <c r="S22" i="2"/>
  <c r="P22" i="2"/>
  <c r="K22" i="2"/>
  <c r="M22" i="2" s="1"/>
  <c r="H22" i="2"/>
  <c r="BG21" i="2"/>
  <c r="BI21" i="2" s="1"/>
  <c r="BD21" i="2"/>
  <c r="BF21" i="2" s="1"/>
  <c r="BA21" i="2"/>
  <c r="BC21" i="2" s="1"/>
  <c r="AX21" i="2"/>
  <c r="AZ21" i="2" s="1"/>
  <c r="AU21" i="2"/>
  <c r="AW21" i="2" s="1"/>
  <c r="AR21" i="2"/>
  <c r="AT21" i="2" s="1"/>
  <c r="AO21" i="2"/>
  <c r="AQ21" i="2" s="1"/>
  <c r="AL21" i="2"/>
  <c r="AN21" i="2" s="1"/>
  <c r="AI21" i="2"/>
  <c r="AK21" i="2" s="1"/>
  <c r="AF21" i="2"/>
  <c r="AH21" i="2" s="1"/>
  <c r="AC21" i="2"/>
  <c r="AE21" i="2" s="1"/>
  <c r="Z21" i="2"/>
  <c r="AB21" i="2" s="1"/>
  <c r="W21" i="2"/>
  <c r="Y21" i="2" s="1"/>
  <c r="T21" i="2"/>
  <c r="V21" i="2" s="1"/>
  <c r="S21" i="2"/>
  <c r="P21" i="2"/>
  <c r="K21" i="2"/>
  <c r="M21" i="2" s="1"/>
  <c r="H21" i="2"/>
  <c r="BG20" i="2"/>
  <c r="BI20" i="2" s="1"/>
  <c r="BD20" i="2"/>
  <c r="BF20" i="2" s="1"/>
  <c r="BA20" i="2"/>
  <c r="BC20" i="2" s="1"/>
  <c r="AX20" i="2"/>
  <c r="AZ20" i="2" s="1"/>
  <c r="AU20" i="2"/>
  <c r="AW20" i="2" s="1"/>
  <c r="AR20" i="2"/>
  <c r="AT20" i="2" s="1"/>
  <c r="AO20" i="2"/>
  <c r="AQ20" i="2" s="1"/>
  <c r="AL20" i="2"/>
  <c r="AN20" i="2" s="1"/>
  <c r="AI20" i="2"/>
  <c r="AK20" i="2" s="1"/>
  <c r="AF20" i="2"/>
  <c r="AH20" i="2" s="1"/>
  <c r="AC20" i="2"/>
  <c r="AE20" i="2" s="1"/>
  <c r="Z20" i="2"/>
  <c r="AB20" i="2" s="1"/>
  <c r="W20" i="2"/>
  <c r="Y20" i="2" s="1"/>
  <c r="T20" i="2"/>
  <c r="V20" i="2" s="1"/>
  <c r="S20" i="2"/>
  <c r="P20" i="2"/>
  <c r="K20" i="2"/>
  <c r="M20" i="2" s="1"/>
  <c r="H20" i="2"/>
  <c r="BG19" i="2"/>
  <c r="BI19" i="2" s="1"/>
  <c r="BD19" i="2"/>
  <c r="BF19" i="2" s="1"/>
  <c r="BA19" i="2"/>
  <c r="BC19" i="2" s="1"/>
  <c r="AX19" i="2"/>
  <c r="AZ19" i="2" s="1"/>
  <c r="AU19" i="2"/>
  <c r="AW19" i="2" s="1"/>
  <c r="AR19" i="2"/>
  <c r="AT19" i="2" s="1"/>
  <c r="AO19" i="2"/>
  <c r="AQ19" i="2" s="1"/>
  <c r="AL19" i="2"/>
  <c r="AN19" i="2" s="1"/>
  <c r="AI19" i="2"/>
  <c r="AK19" i="2" s="1"/>
  <c r="AF19" i="2"/>
  <c r="AH19" i="2" s="1"/>
  <c r="AC19" i="2"/>
  <c r="AE19" i="2" s="1"/>
  <c r="Z19" i="2"/>
  <c r="AB19" i="2" s="1"/>
  <c r="W19" i="2"/>
  <c r="Y19" i="2" s="1"/>
  <c r="T19" i="2"/>
  <c r="V19" i="2" s="1"/>
  <c r="S19" i="2"/>
  <c r="P19" i="2"/>
  <c r="K19" i="2"/>
  <c r="M19" i="2" s="1"/>
  <c r="H19" i="2"/>
  <c r="BG18" i="2"/>
  <c r="BI18" i="2" s="1"/>
  <c r="BD18" i="2"/>
  <c r="BF18" i="2" s="1"/>
  <c r="BA18" i="2"/>
  <c r="BC18" i="2" s="1"/>
  <c r="AX18" i="2"/>
  <c r="AZ18" i="2" s="1"/>
  <c r="AU18" i="2"/>
  <c r="AW18" i="2" s="1"/>
  <c r="AR18" i="2"/>
  <c r="AT18" i="2" s="1"/>
  <c r="AO18" i="2"/>
  <c r="AQ18" i="2" s="1"/>
  <c r="AL18" i="2"/>
  <c r="AN18" i="2" s="1"/>
  <c r="AI18" i="2"/>
  <c r="AK18" i="2" s="1"/>
  <c r="AF18" i="2"/>
  <c r="AH18" i="2" s="1"/>
  <c r="AC18" i="2"/>
  <c r="AE18" i="2" s="1"/>
  <c r="Z18" i="2"/>
  <c r="AB18" i="2" s="1"/>
  <c r="W18" i="2"/>
  <c r="Y18" i="2" s="1"/>
  <c r="T18" i="2"/>
  <c r="V18" i="2" s="1"/>
  <c r="S18" i="2"/>
  <c r="P18" i="2"/>
  <c r="K18" i="2"/>
  <c r="M18" i="2" s="1"/>
  <c r="H18" i="2"/>
  <c r="BG17" i="2"/>
  <c r="BI17" i="2" s="1"/>
  <c r="BD17" i="2"/>
  <c r="BF17" i="2" s="1"/>
  <c r="BA17" i="2"/>
  <c r="BC17" i="2" s="1"/>
  <c r="AX17" i="2"/>
  <c r="AZ17" i="2" s="1"/>
  <c r="AU17" i="2"/>
  <c r="AW17" i="2" s="1"/>
  <c r="AR17" i="2"/>
  <c r="AT17" i="2" s="1"/>
  <c r="AO17" i="2"/>
  <c r="AQ17" i="2" s="1"/>
  <c r="AL17" i="2"/>
  <c r="AN17" i="2" s="1"/>
  <c r="AI17" i="2"/>
  <c r="AK17" i="2" s="1"/>
  <c r="AF17" i="2"/>
  <c r="AH17" i="2" s="1"/>
  <c r="AC17" i="2"/>
  <c r="AE17" i="2" s="1"/>
  <c r="Z17" i="2"/>
  <c r="AB17" i="2" s="1"/>
  <c r="W17" i="2"/>
  <c r="Y17" i="2" s="1"/>
  <c r="T17" i="2"/>
  <c r="V17" i="2" s="1"/>
  <c r="S17" i="2"/>
  <c r="P17" i="2"/>
  <c r="K17" i="2"/>
  <c r="M17" i="2" s="1"/>
  <c r="H17" i="2"/>
  <c r="BG16" i="2"/>
  <c r="BI16" i="2" s="1"/>
  <c r="BD16" i="2"/>
  <c r="BF16" i="2" s="1"/>
  <c r="BA16" i="2"/>
  <c r="BC16" i="2" s="1"/>
  <c r="AX16" i="2"/>
  <c r="AZ16" i="2" s="1"/>
  <c r="AU16" i="2"/>
  <c r="AW16" i="2" s="1"/>
  <c r="AR16" i="2"/>
  <c r="AT16" i="2" s="1"/>
  <c r="AO16" i="2"/>
  <c r="AQ16" i="2" s="1"/>
  <c r="AL16" i="2"/>
  <c r="AN16" i="2" s="1"/>
  <c r="AI16" i="2"/>
  <c r="AK16" i="2" s="1"/>
  <c r="AF16" i="2"/>
  <c r="AH16" i="2" s="1"/>
  <c r="AC16" i="2"/>
  <c r="AE16" i="2" s="1"/>
  <c r="Z16" i="2"/>
  <c r="AB16" i="2" s="1"/>
  <c r="W16" i="2"/>
  <c r="Y16" i="2" s="1"/>
  <c r="T16" i="2"/>
  <c r="V16" i="2" s="1"/>
  <c r="S16" i="2"/>
  <c r="P16" i="2"/>
  <c r="K16" i="2"/>
  <c r="M16" i="2" s="1"/>
  <c r="H16" i="2"/>
  <c r="BG15" i="2"/>
  <c r="BD15" i="2"/>
  <c r="BF15" i="2" s="1"/>
  <c r="BA15" i="2"/>
  <c r="BC15" i="2" s="1"/>
  <c r="AX15" i="2"/>
  <c r="AZ15" i="2" s="1"/>
  <c r="AU15" i="2"/>
  <c r="AW15" i="2" s="1"/>
  <c r="AR15" i="2"/>
  <c r="AT15" i="2" s="1"/>
  <c r="AO15" i="2"/>
  <c r="AQ15" i="2" s="1"/>
  <c r="AL15" i="2"/>
  <c r="AN15" i="2" s="1"/>
  <c r="AI15" i="2"/>
  <c r="AK15" i="2" s="1"/>
  <c r="AF15" i="2"/>
  <c r="AH15" i="2" s="1"/>
  <c r="AC15" i="2"/>
  <c r="AE15" i="2" s="1"/>
  <c r="Z15" i="2"/>
  <c r="AB15" i="2" s="1"/>
  <c r="W15" i="2"/>
  <c r="Y15" i="2" s="1"/>
  <c r="T15" i="2"/>
  <c r="V15" i="2" s="1"/>
  <c r="S15" i="2"/>
  <c r="P15" i="2"/>
  <c r="K15" i="2"/>
  <c r="M15" i="2" s="1"/>
  <c r="H15" i="2"/>
  <c r="BG14" i="2"/>
  <c r="BI14" i="2" s="1"/>
  <c r="BD14" i="2"/>
  <c r="BF14" i="2" s="1"/>
  <c r="BA14" i="2"/>
  <c r="BC14" i="2" s="1"/>
  <c r="AX14" i="2"/>
  <c r="AZ14" i="2" s="1"/>
  <c r="AU14" i="2"/>
  <c r="AW14" i="2" s="1"/>
  <c r="AR14" i="2"/>
  <c r="AT14" i="2" s="1"/>
  <c r="AO14" i="2"/>
  <c r="AQ14" i="2" s="1"/>
  <c r="AL14" i="2"/>
  <c r="AN14" i="2" s="1"/>
  <c r="AI14" i="2"/>
  <c r="AK14" i="2" s="1"/>
  <c r="AF14" i="2"/>
  <c r="AH14" i="2" s="1"/>
  <c r="AC14" i="2"/>
  <c r="AE14" i="2" s="1"/>
  <c r="Z14" i="2"/>
  <c r="AB14" i="2" s="1"/>
  <c r="W14" i="2"/>
  <c r="Y14" i="2" s="1"/>
  <c r="T14" i="2"/>
  <c r="V14" i="2" s="1"/>
  <c r="S14" i="2"/>
  <c r="P14" i="2"/>
  <c r="K14" i="2"/>
  <c r="M14" i="2" s="1"/>
  <c r="H14" i="2"/>
  <c r="BG13" i="2"/>
  <c r="BD13" i="2"/>
  <c r="BF13" i="2" s="1"/>
  <c r="BA13" i="2"/>
  <c r="BC13" i="2" s="1"/>
  <c r="AX13" i="2"/>
  <c r="AZ13" i="2" s="1"/>
  <c r="AU13" i="2"/>
  <c r="AW13" i="2" s="1"/>
  <c r="AR13" i="2"/>
  <c r="AT13" i="2" s="1"/>
  <c r="AO13" i="2"/>
  <c r="AQ13" i="2" s="1"/>
  <c r="AL13" i="2"/>
  <c r="AN13" i="2" s="1"/>
  <c r="AI13" i="2"/>
  <c r="AK13" i="2" s="1"/>
  <c r="AF13" i="2"/>
  <c r="AH13" i="2" s="1"/>
  <c r="AC13" i="2"/>
  <c r="AE13" i="2" s="1"/>
  <c r="Z13" i="2"/>
  <c r="AB13" i="2" s="1"/>
  <c r="W13" i="2"/>
  <c r="Y13" i="2" s="1"/>
  <c r="T13" i="2"/>
  <c r="V13" i="2" s="1"/>
  <c r="S13" i="2"/>
  <c r="P13" i="2"/>
  <c r="K13" i="2"/>
  <c r="M13" i="2" s="1"/>
  <c r="H13" i="2"/>
  <c r="BG12" i="2"/>
  <c r="BI12" i="2" s="1"/>
  <c r="BD12" i="2"/>
  <c r="BF12" i="2" s="1"/>
  <c r="BA12" i="2"/>
  <c r="BC12" i="2" s="1"/>
  <c r="AX12" i="2"/>
  <c r="AZ12" i="2" s="1"/>
  <c r="AU12" i="2"/>
  <c r="AW12" i="2" s="1"/>
  <c r="AR12" i="2"/>
  <c r="AT12" i="2" s="1"/>
  <c r="AO12" i="2"/>
  <c r="AQ12" i="2" s="1"/>
  <c r="AL12" i="2"/>
  <c r="AN12" i="2" s="1"/>
  <c r="AI12" i="2"/>
  <c r="AK12" i="2" s="1"/>
  <c r="AF12" i="2"/>
  <c r="AH12" i="2" s="1"/>
  <c r="AC12" i="2"/>
  <c r="AE12" i="2" s="1"/>
  <c r="Z12" i="2"/>
  <c r="AB12" i="2" s="1"/>
  <c r="W12" i="2"/>
  <c r="Y12" i="2" s="1"/>
  <c r="T12" i="2"/>
  <c r="V12" i="2" s="1"/>
  <c r="S12" i="2"/>
  <c r="P12" i="2"/>
  <c r="K12" i="2"/>
  <c r="M12" i="2" s="1"/>
  <c r="H12" i="2"/>
  <c r="BG11" i="2"/>
  <c r="BD11" i="2"/>
  <c r="BF11" i="2" s="1"/>
  <c r="BA11" i="2"/>
  <c r="BC11" i="2" s="1"/>
  <c r="AX11" i="2"/>
  <c r="AZ11" i="2" s="1"/>
  <c r="AU11" i="2"/>
  <c r="AW11" i="2" s="1"/>
  <c r="AR11" i="2"/>
  <c r="AT11" i="2" s="1"/>
  <c r="AO11" i="2"/>
  <c r="AQ11" i="2" s="1"/>
  <c r="AL11" i="2"/>
  <c r="AN11" i="2" s="1"/>
  <c r="AI11" i="2"/>
  <c r="AK11" i="2" s="1"/>
  <c r="AF11" i="2"/>
  <c r="AH11" i="2" s="1"/>
  <c r="AC11" i="2"/>
  <c r="AE11" i="2" s="1"/>
  <c r="Z11" i="2"/>
  <c r="AB11" i="2" s="1"/>
  <c r="W11" i="2"/>
  <c r="Y11" i="2" s="1"/>
  <c r="T11" i="2"/>
  <c r="V11" i="2" s="1"/>
  <c r="S11" i="2"/>
  <c r="P11" i="2"/>
  <c r="K11" i="2"/>
  <c r="M11" i="2" s="1"/>
  <c r="H11" i="2"/>
  <c r="BG10" i="2"/>
  <c r="BI10" i="2" s="1"/>
  <c r="BD10" i="2"/>
  <c r="BF10" i="2" s="1"/>
  <c r="BA10" i="2"/>
  <c r="BC10" i="2" s="1"/>
  <c r="AX10" i="2"/>
  <c r="AZ10" i="2" s="1"/>
  <c r="AU10" i="2"/>
  <c r="AW10" i="2" s="1"/>
  <c r="AR10" i="2"/>
  <c r="AT10" i="2" s="1"/>
  <c r="AO10" i="2"/>
  <c r="AQ10" i="2" s="1"/>
  <c r="AL10" i="2"/>
  <c r="AN10" i="2" s="1"/>
  <c r="AI10" i="2"/>
  <c r="AK10" i="2" s="1"/>
  <c r="AF10" i="2"/>
  <c r="AH10" i="2" s="1"/>
  <c r="AC10" i="2"/>
  <c r="AE10" i="2" s="1"/>
  <c r="Z10" i="2"/>
  <c r="AB10" i="2" s="1"/>
  <c r="W10" i="2"/>
  <c r="Y10" i="2" s="1"/>
  <c r="T10" i="2"/>
  <c r="V10" i="2" s="1"/>
  <c r="S10" i="2"/>
  <c r="P10" i="2"/>
  <c r="K10" i="2"/>
  <c r="M10" i="2" s="1"/>
  <c r="H10" i="2"/>
  <c r="BG9" i="2"/>
  <c r="BD9" i="2"/>
  <c r="BF9" i="2" s="1"/>
  <c r="BA9" i="2"/>
  <c r="BC9" i="2" s="1"/>
  <c r="AX9" i="2"/>
  <c r="AZ9" i="2" s="1"/>
  <c r="AU9" i="2"/>
  <c r="AW9" i="2" s="1"/>
  <c r="AR9" i="2"/>
  <c r="AT9" i="2" s="1"/>
  <c r="AO9" i="2"/>
  <c r="AQ9" i="2" s="1"/>
  <c r="AL9" i="2"/>
  <c r="AN9" i="2" s="1"/>
  <c r="AI9" i="2"/>
  <c r="AK9" i="2" s="1"/>
  <c r="AF9" i="2"/>
  <c r="AH9" i="2" s="1"/>
  <c r="AC9" i="2"/>
  <c r="AE9" i="2" s="1"/>
  <c r="Z9" i="2"/>
  <c r="AB9" i="2" s="1"/>
  <c r="W9" i="2"/>
  <c r="Y9" i="2" s="1"/>
  <c r="T9" i="2"/>
  <c r="V9" i="2" s="1"/>
  <c r="S9" i="2"/>
  <c r="P9" i="2"/>
  <c r="K9" i="2"/>
  <c r="M9" i="2" s="1"/>
  <c r="H9" i="2"/>
  <c r="BG8" i="2"/>
  <c r="BI8" i="2" s="1"/>
  <c r="BD8" i="2"/>
  <c r="BF8" i="2" s="1"/>
  <c r="BA8" i="2"/>
  <c r="BC8" i="2" s="1"/>
  <c r="AX8" i="2"/>
  <c r="AZ8" i="2" s="1"/>
  <c r="AU8" i="2"/>
  <c r="AW8" i="2" s="1"/>
  <c r="AR8" i="2"/>
  <c r="AT8" i="2" s="1"/>
  <c r="AO8" i="2"/>
  <c r="AQ8" i="2" s="1"/>
  <c r="AL8" i="2"/>
  <c r="AN8" i="2" s="1"/>
  <c r="AI8" i="2"/>
  <c r="AK8" i="2" s="1"/>
  <c r="AF8" i="2"/>
  <c r="AH8" i="2" s="1"/>
  <c r="AC8" i="2"/>
  <c r="AE8" i="2" s="1"/>
  <c r="Z8" i="2"/>
  <c r="AB8" i="2" s="1"/>
  <c r="W8" i="2"/>
  <c r="Y8" i="2" s="1"/>
  <c r="T8" i="2"/>
  <c r="V8" i="2" s="1"/>
  <c r="S8" i="2"/>
  <c r="P8" i="2"/>
  <c r="K8" i="2"/>
  <c r="M8" i="2" s="1"/>
  <c r="H8" i="2"/>
  <c r="BG7" i="2"/>
  <c r="BD7" i="2"/>
  <c r="BF7" i="2" s="1"/>
  <c r="BA7" i="2"/>
  <c r="BC7" i="2" s="1"/>
  <c r="AX7" i="2"/>
  <c r="AZ7" i="2" s="1"/>
  <c r="AU7" i="2"/>
  <c r="AW7" i="2" s="1"/>
  <c r="AR7" i="2"/>
  <c r="AT7" i="2" s="1"/>
  <c r="AO7" i="2"/>
  <c r="AQ7" i="2" s="1"/>
  <c r="AL7" i="2"/>
  <c r="AN7" i="2" s="1"/>
  <c r="AI7" i="2"/>
  <c r="AK7" i="2" s="1"/>
  <c r="AF7" i="2"/>
  <c r="AH7" i="2" s="1"/>
  <c r="AC7" i="2"/>
  <c r="AE7" i="2" s="1"/>
  <c r="Z7" i="2"/>
  <c r="AB7" i="2" s="1"/>
  <c r="W7" i="2"/>
  <c r="Y7" i="2" s="1"/>
  <c r="T7" i="2"/>
  <c r="V7" i="2" s="1"/>
  <c r="S7" i="2"/>
  <c r="P7" i="2"/>
  <c r="K7" i="2"/>
  <c r="M7" i="2" s="1"/>
  <c r="H7" i="2"/>
  <c r="BG6" i="2"/>
  <c r="BI6" i="2" s="1"/>
  <c r="BD6" i="2"/>
  <c r="BF6" i="2" s="1"/>
  <c r="BA6" i="2"/>
  <c r="BC6" i="2" s="1"/>
  <c r="AX6" i="2"/>
  <c r="AZ6" i="2" s="1"/>
  <c r="AU6" i="2"/>
  <c r="AW6" i="2" s="1"/>
  <c r="AR6" i="2"/>
  <c r="AT6" i="2" s="1"/>
  <c r="AO6" i="2"/>
  <c r="AQ6" i="2" s="1"/>
  <c r="AL6" i="2"/>
  <c r="AN6" i="2" s="1"/>
  <c r="AI6" i="2"/>
  <c r="AK6" i="2" s="1"/>
  <c r="AF6" i="2"/>
  <c r="AH6" i="2" s="1"/>
  <c r="AC6" i="2"/>
  <c r="AE6" i="2" s="1"/>
  <c r="Z6" i="2"/>
  <c r="AB6" i="2" s="1"/>
  <c r="W6" i="2"/>
  <c r="Y6" i="2" s="1"/>
  <c r="T6" i="2"/>
  <c r="V6" i="2" s="1"/>
  <c r="S6" i="2"/>
  <c r="P6" i="2"/>
  <c r="K6" i="2"/>
  <c r="M6" i="2" s="1"/>
  <c r="H6" i="2"/>
  <c r="BD5" i="2"/>
  <c r="BA5" i="2"/>
  <c r="AX5" i="2"/>
  <c r="AZ5" i="2" s="1"/>
  <c r="AU5" i="2"/>
  <c r="AW5" i="2" s="1"/>
  <c r="AR5" i="2"/>
  <c r="AT5" i="2" s="1"/>
  <c r="AO5" i="2"/>
  <c r="AQ5" i="2" s="1"/>
  <c r="AL5" i="2"/>
  <c r="AN5" i="2" s="1"/>
  <c r="AI5" i="2"/>
  <c r="AK5" i="2" s="1"/>
  <c r="AF5" i="2"/>
  <c r="AH5" i="2" s="1"/>
  <c r="AC5" i="2"/>
  <c r="AE5" i="2" s="1"/>
  <c r="Z5" i="2"/>
  <c r="AB5" i="2" s="1"/>
  <c r="W5" i="2"/>
  <c r="Y5" i="2" s="1"/>
  <c r="T5" i="2"/>
  <c r="V5" i="2" s="1"/>
  <c r="P5" i="2"/>
  <c r="K5" i="2"/>
  <c r="M5" i="2" s="1"/>
  <c r="H5" i="2"/>
  <c r="CQ2" i="2"/>
  <c r="CN2" i="2"/>
  <c r="CK2" i="2"/>
  <c r="CH2" i="2"/>
  <c r="CE2" i="2"/>
  <c r="CB2" i="2"/>
  <c r="BY2" i="2"/>
  <c r="BV2" i="2"/>
  <c r="BS2" i="2"/>
  <c r="I2" i="2"/>
  <c r="F2" i="2"/>
  <c r="BC5" i="2" l="1"/>
  <c r="BF5" i="2"/>
  <c r="BD2" i="2"/>
  <c r="CY2" i="2"/>
  <c r="J24" i="2"/>
  <c r="J41" i="2"/>
  <c r="J53" i="2"/>
  <c r="J56" i="2"/>
  <c r="J62" i="2"/>
  <c r="J82" i="2"/>
  <c r="J91" i="2"/>
  <c r="J19" i="2"/>
  <c r="J27" i="2"/>
  <c r="J59" i="2"/>
  <c r="J65" i="2"/>
  <c r="J68" i="2"/>
  <c r="J104" i="2"/>
  <c r="J8" i="2"/>
  <c r="J18" i="2"/>
  <c r="J10" i="2"/>
  <c r="J13" i="2"/>
  <c r="J16" i="2"/>
  <c r="J22" i="2"/>
  <c r="J36" i="2"/>
  <c r="J54" i="2"/>
  <c r="J89" i="2"/>
  <c r="J28" i="2"/>
  <c r="J48" i="2"/>
  <c r="J34" i="2"/>
  <c r="J66" i="2"/>
  <c r="J72" i="2"/>
  <c r="J78" i="2"/>
  <c r="J93" i="2"/>
  <c r="J96" i="2"/>
  <c r="J105" i="2"/>
  <c r="J114" i="2"/>
  <c r="J20" i="2"/>
  <c r="J37" i="2"/>
  <c r="J40" i="2"/>
  <c r="J55" i="2"/>
  <c r="J81" i="2"/>
  <c r="J84" i="2"/>
  <c r="J49" i="2"/>
  <c r="J70" i="2"/>
  <c r="J112" i="2"/>
  <c r="J115" i="2"/>
  <c r="J29" i="2"/>
  <c r="J9" i="2"/>
  <c r="J12" i="2"/>
  <c r="J15" i="2"/>
  <c r="J35" i="2"/>
  <c r="J38" i="2"/>
  <c r="J106" i="2"/>
  <c r="J110" i="2"/>
  <c r="J86" i="2"/>
  <c r="J113" i="2"/>
  <c r="J26" i="2"/>
  <c r="J6" i="2"/>
  <c r="J14" i="2"/>
  <c r="J43" i="2"/>
  <c r="J45" i="2"/>
  <c r="J47" i="2"/>
  <c r="J30" i="2"/>
  <c r="J32" i="2"/>
  <c r="J58" i="2"/>
  <c r="J61" i="2"/>
  <c r="J42" i="2"/>
  <c r="J44" i="2"/>
  <c r="J46" i="2"/>
  <c r="J51" i="2"/>
  <c r="J52" i="2"/>
  <c r="BI40" i="2"/>
  <c r="J7" i="2"/>
  <c r="J31" i="2"/>
  <c r="J33" i="2"/>
  <c r="J5" i="2"/>
  <c r="J11" i="2"/>
  <c r="J17" i="2"/>
  <c r="J21" i="2"/>
  <c r="J23" i="2"/>
  <c r="J39" i="2"/>
  <c r="J50" i="2"/>
  <c r="J57" i="2"/>
  <c r="J25" i="2"/>
  <c r="J60" i="2"/>
  <c r="J88" i="2"/>
  <c r="J94" i="2"/>
  <c r="J63" i="2"/>
  <c r="BI72" i="2"/>
  <c r="J74" i="2"/>
  <c r="J76" i="2"/>
  <c r="J80" i="2"/>
  <c r="J92" i="2"/>
  <c r="BI88" i="2"/>
  <c r="J99" i="2"/>
  <c r="J67" i="2"/>
  <c r="J69" i="2"/>
  <c r="J71" i="2"/>
  <c r="J98" i="2"/>
  <c r="J85" i="2"/>
  <c r="J87" i="2"/>
  <c r="J95" i="2"/>
  <c r="J97" i="2"/>
  <c r="J100" i="2"/>
  <c r="J101" i="2"/>
  <c r="J111" i="2"/>
  <c r="J64" i="2"/>
  <c r="J73" i="2"/>
  <c r="J75" i="2"/>
  <c r="J77" i="2"/>
  <c r="J79" i="2"/>
  <c r="J83" i="2"/>
  <c r="J90" i="2"/>
  <c r="J103" i="2"/>
  <c r="J107" i="2"/>
  <c r="J109" i="2"/>
  <c r="BL98" i="2"/>
  <c r="J102" i="2"/>
  <c r="BL111" i="2"/>
  <c r="AI2" i="2"/>
  <c r="BR69" i="2"/>
  <c r="BR21" i="2"/>
  <c r="AU2" i="2"/>
  <c r="K2" i="2"/>
  <c r="W2" i="2"/>
  <c r="BF108" i="2"/>
  <c r="M108" i="2"/>
  <c r="M2" i="2" s="1"/>
  <c r="Y108" i="2"/>
  <c r="Y2" i="2" s="1"/>
  <c r="AK108" i="2"/>
  <c r="AK2" i="2" s="1"/>
  <c r="AW108" i="2"/>
  <c r="AW2" i="2" s="1"/>
  <c r="Z108" i="2"/>
  <c r="AL108" i="2"/>
  <c r="AX108" i="2"/>
  <c r="AC108" i="2"/>
  <c r="AO108" i="2"/>
  <c r="BA108" i="2"/>
  <c r="BA2" i="2" s="1"/>
  <c r="H108" i="2"/>
  <c r="T108" i="2"/>
  <c r="AF108" i="2"/>
  <c r="AR108" i="2"/>
  <c r="BO89" i="2"/>
  <c r="BO111" i="2"/>
  <c r="BO95" i="2"/>
  <c r="BO63" i="2"/>
  <c r="BO47" i="2"/>
  <c r="BM2" i="2"/>
  <c r="BJ2" i="2"/>
  <c r="BI9" i="2"/>
  <c r="BI15" i="2"/>
  <c r="BI32" i="2"/>
  <c r="BI38" i="2"/>
  <c r="BI74" i="2"/>
  <c r="BI84" i="2"/>
  <c r="BI98" i="2"/>
  <c r="BI112" i="2"/>
  <c r="BI60" i="2"/>
  <c r="BI80" i="2"/>
  <c r="BI11" i="2"/>
  <c r="BI24" i="2"/>
  <c r="BI27" i="2"/>
  <c r="BI7" i="2"/>
  <c r="BI23" i="2"/>
  <c r="BI94" i="2"/>
  <c r="BI22" i="2"/>
  <c r="BI34" i="2"/>
  <c r="BI39" i="2"/>
  <c r="BI97" i="2"/>
  <c r="BI5" i="2"/>
  <c r="BI13" i="2"/>
  <c r="BG2" i="2"/>
  <c r="BI30" i="2"/>
  <c r="BI42" i="2"/>
  <c r="BI51" i="2"/>
  <c r="BI59" i="2"/>
  <c r="BI67" i="2"/>
  <c r="BI75" i="2"/>
  <c r="BI83" i="2"/>
  <c r="BI91" i="2"/>
  <c r="BI99" i="2"/>
  <c r="BI107" i="2"/>
  <c r="BI115" i="2"/>
  <c r="BI105" i="2"/>
  <c r="BI113" i="2"/>
  <c r="BF2" i="2" l="1"/>
  <c r="P108" i="2"/>
  <c r="P2" i="2" s="1"/>
  <c r="N2" i="2"/>
  <c r="AQ108" i="2"/>
  <c r="AQ2" i="2" s="1"/>
  <c r="AO2" i="2"/>
  <c r="BC108" i="2"/>
  <c r="BC2" i="2" s="1"/>
  <c r="AC2" i="2"/>
  <c r="AE108" i="2"/>
  <c r="AE2" i="2" s="1"/>
  <c r="J108" i="2"/>
  <c r="J2" i="2" s="1"/>
  <c r="H2" i="2"/>
  <c r="AT108" i="2"/>
  <c r="AT2" i="2" s="1"/>
  <c r="AR2" i="2"/>
  <c r="S108" i="2"/>
  <c r="S2" i="2" s="1"/>
  <c r="Q2" i="2"/>
  <c r="Z2" i="2"/>
  <c r="AB108" i="2"/>
  <c r="AB2" i="2" s="1"/>
  <c r="AH108" i="2"/>
  <c r="AH2" i="2" s="1"/>
  <c r="AF2" i="2"/>
  <c r="BL108" i="2"/>
  <c r="V108" i="2"/>
  <c r="V2" i="2" s="1"/>
  <c r="T2" i="2"/>
  <c r="AX2" i="2"/>
  <c r="AZ108" i="2"/>
  <c r="AZ2" i="2" s="1"/>
  <c r="AL2" i="2"/>
  <c r="AN108" i="2"/>
  <c r="AN2" i="2" s="1"/>
  <c r="BO2" i="2"/>
  <c r="BX2" i="2"/>
  <c r="BI2" i="2"/>
  <c r="BL2" i="2" l="1"/>
  <c r="BU2" i="2"/>
  <c r="CG2" i="2"/>
  <c r="CP2" i="2"/>
  <c r="CD2" i="2"/>
  <c r="CM2" i="2" l="1"/>
  <c r="CV2" i="2"/>
  <c r="BR2" i="2"/>
  <c r="BP2" i="2"/>
  <c r="CA2" i="2" l="1"/>
  <c r="CS2" i="2" l="1"/>
  <c r="CJ2" i="2"/>
  <c r="E15" i="36"/>
  <c r="J6" i="36" s="1"/>
  <c r="J7" i="36" l="1"/>
  <c r="J13" i="36" s="1"/>
  <c r="J15" i="36" s="1"/>
  <c r="F8" i="36"/>
  <c r="F5" i="36"/>
  <c r="F14" i="36"/>
  <c r="F13" i="36"/>
  <c r="F11" i="36"/>
  <c r="F9" i="36"/>
  <c r="F6" i="36"/>
  <c r="F12" i="3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  <author>user</author>
  </authors>
  <commentList>
    <comment ref="D5" authorId="0" shapeId="0" xr:uid="{6BC27655-B035-4C45-8910-0745780B6B42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</text>
    </comment>
    <comment ref="D7" authorId="1" shapeId="0" xr:uid="{C502A293-B4E7-4BE6-8DBD-CBF637FEED4E}">
      <text>
        <r>
          <rPr>
            <b/>
            <sz val="9"/>
            <color indexed="81"/>
            <rFont val="Tahoma"/>
            <family val="2"/>
          </rPr>
          <t>ค่าเฉลี่ยเอาราคาขาย / 2</t>
        </r>
      </text>
    </comment>
    <comment ref="D12" authorId="0" shapeId="0" xr:uid="{72E0C412-DE4C-44AF-A26B-92096FB756F1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08" authorId="0" shapeId="0" xr:uid="{3BFA2106-DE8E-4130-AC7B-0103586E3F4E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</text>
    </comment>
    <comment ref="D109" authorId="0" shapeId="0" xr:uid="{8ADB21BB-1D28-4C6F-B4D2-2D33CFF4F24C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</text>
    </comment>
    <comment ref="D110" authorId="1" shapeId="0" xr:uid="{36F8EBF1-8C94-4617-8D9F-9A4CF9258807}">
      <text>
        <r>
          <rPr>
            <b/>
            <sz val="9"/>
            <color indexed="81"/>
            <rFont val="Tahoma"/>
            <family val="2"/>
          </rPr>
          <t>ค่าเฉลี่ยเอาราคาขาย / 2</t>
        </r>
      </text>
    </comment>
    <comment ref="D111" authorId="1" shapeId="0" xr:uid="{CC006960-3663-4E99-B676-E9DF3EF9F902}">
      <text>
        <r>
          <rPr>
            <b/>
            <sz val="9"/>
            <color indexed="81"/>
            <rFont val="Tahoma"/>
            <family val="2"/>
          </rPr>
          <t>ราคาขาย 15 บาท เอาราคาขาย หาร 2 = ราคาต้นทุน 1 กิโลกรัม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12" authorId="1" shapeId="0" xr:uid="{BD5BD133-7E2B-47BF-933C-0962C969475F}">
      <text>
        <r>
          <rPr>
            <b/>
            <sz val="9"/>
            <color indexed="81"/>
            <rFont val="Tahoma"/>
            <family val="2"/>
          </rPr>
          <t>ราคาขาย 15 บาท เอาราคาขาย หาร 2 = ราคาต้นทุน 1 กิโลกรัม</t>
        </r>
      </text>
    </comment>
    <comment ref="D113" authorId="0" shapeId="0" xr:uid="{1A18C22E-210A-4DC6-8EC9-8588B33CD5B6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</text>
    </comment>
    <comment ref="D122" authorId="0" shapeId="0" xr:uid="{8C4D3AF0-FF32-464C-8748-4BCEF2028848}">
      <text>
        <r>
          <rPr>
            <b/>
            <sz val="9"/>
            <color indexed="81"/>
            <rFont val="Tahoma"/>
            <family val="2"/>
          </rPr>
          <t xml:space="preserve">ราคาต้นทุน * 3 เนื่องจากขายเป็นเซต
</t>
        </r>
      </text>
    </comment>
    <comment ref="D123" authorId="0" shapeId="0" xr:uid="{F23237AA-971D-4826-B312-9C76B13DA421}">
      <text>
        <r>
          <rPr>
            <b/>
            <sz val="9"/>
            <color indexed="81"/>
            <rFont val="Tahoma"/>
            <family val="2"/>
          </rPr>
          <t xml:space="preserve">ราคาต้นทุน * 3 เนื่องจากขายเป็นเซต
</t>
        </r>
      </text>
    </comment>
    <comment ref="D124" authorId="0" shapeId="0" xr:uid="{8F561EDE-E5DC-43C1-A164-2D8C58931CC4}">
      <text>
        <r>
          <rPr>
            <b/>
            <sz val="9"/>
            <color indexed="81"/>
            <rFont val="Tahoma"/>
            <family val="2"/>
          </rPr>
          <t xml:space="preserve">ราคาต้นทุน * 3 เนื่องจากขายเป็นเซต
</t>
        </r>
      </text>
    </comment>
    <comment ref="D125" authorId="0" shapeId="0" xr:uid="{C7BF0358-323F-468F-BBB6-0FE9197EC881}">
      <text>
        <r>
          <rPr>
            <b/>
            <sz val="9"/>
            <color indexed="81"/>
            <rFont val="Tahoma"/>
            <family val="2"/>
          </rPr>
          <t>ราคาต้นทุน * 3 เนื่องจากขายเป็นเซต</t>
        </r>
      </text>
    </comment>
    <comment ref="D127" authorId="0" shapeId="0" xr:uid="{087BB6D7-8FC9-4C54-9636-A60C0D7CF9D2}">
      <text>
        <r>
          <rPr>
            <b/>
            <sz val="9"/>
            <color indexed="81"/>
            <rFont val="Tahoma"/>
            <family val="2"/>
          </rPr>
          <t xml:space="preserve">ราคาต้นทุน * 3 เนื่องจากขายเป็นเซต
</t>
        </r>
      </text>
    </comment>
  </commentList>
</comments>
</file>

<file path=xl/sharedStrings.xml><?xml version="1.0" encoding="utf-8"?>
<sst xmlns="http://schemas.openxmlformats.org/spreadsheetml/2006/main" count="143406" uniqueCount="30009">
  <si>
    <t>รหัสสินค้า</t>
  </si>
  <si>
    <t>จำนวน</t>
  </si>
  <si>
    <t>หมายเหตุ</t>
  </si>
  <si>
    <t>1114503</t>
  </si>
  <si>
    <t>ครีมฮอร์นไส้เนยสด (ครีมฮอร์นช็อกโกแลต  1กล่อง6ชิ้น)</t>
  </si>
  <si>
    <t>Tiktok</t>
  </si>
  <si>
    <t>1114502</t>
  </si>
  <si>
    <t>ครีมฮอร์นไส้เนยสด (ครีมฮอร์นรสใบเตย 1กล่อง6ชิ้น)</t>
  </si>
  <si>
    <t>1114501</t>
  </si>
  <si>
    <t>ครีมฮอร์นไส้เนยสด (ครีมฮอร์น รสวนิลา1กล่อง6ชิ้น)</t>
  </si>
  <si>
    <t>1112013</t>
  </si>
  <si>
    <t>เค้กเบาหวิวเล็ก 1กล่องขนาด 100 กรัม (เผือกมะพร้าว)</t>
  </si>
  <si>
    <t>1112009</t>
  </si>
  <si>
    <t>เค้กเบาหวิวเล็ก 1กล่องขนาด 100 กรัม (มะพร้าว)</t>
  </si>
  <si>
    <t>1112011</t>
  </si>
  <si>
    <t>เค้กเบาหวิวเล็ก 1กล่องขนาด 100 กรัม (ฝอยทอง)</t>
  </si>
  <si>
    <t>สอดไส้คละ 1ชิ้น</t>
  </si>
  <si>
    <t>ชิฟฟอนสอดไส้ เเบบเเยกชิ้น ชิฟฟ่อนเค้ก ชิฟฟ่อนคละรสชาติ (Default)</t>
  </si>
  <si>
    <t>1111008</t>
  </si>
  <si>
    <t>ชิฟฟ่อน สอดไส้แยม ขนาด3 ชิ้น มีรสให้เลือก 7 รส (รวมรส)</t>
  </si>
  <si>
    <t>1004055</t>
  </si>
  <si>
    <t>ชิฟฟ่อน รวมรส 1กล่อง4ชิ้น</t>
  </si>
  <si>
    <t>1111002</t>
  </si>
  <si>
    <t>Lazada</t>
  </si>
  <si>
    <t>1200001</t>
  </si>
  <si>
    <t>คอนเฟล็ก</t>
  </si>
  <si>
    <t>Shopee</t>
  </si>
  <si>
    <t>ชิฟฟ่อนไม่มีไส้ แบบกล่อง8ชิ้น รวมรส (รวมรส)</t>
  </si>
  <si>
    <t>1112017</t>
  </si>
  <si>
    <t>เค้กเบาหวิวเล็ก 1กล่องขนาด 100 กรัม (ตาลหอม)</t>
  </si>
  <si>
    <t>1111083-B</t>
  </si>
  <si>
    <t>ชิฟฟ่อนสอดไส้ 1 ชิ้น ชิฟฟ่อนเค้ก เลือกรสชาติได้ (เมล่อน)</t>
  </si>
  <si>
    <t>1111077-B</t>
  </si>
  <si>
    <t>ชิฟฟ่อนสอดไส้ 1 ชิ้น ชิฟฟ่อนเค้ก เลือกรสชาติได้ (บลูเบอรี่)</t>
  </si>
  <si>
    <t>1111081-B</t>
  </si>
  <si>
    <t>ชิฟฟ่อนสอดไส้ 1 ชิ้น ชิฟฟ่อนเค้ก เลือกรสชาติได้ (วนิลา)</t>
  </si>
  <si>
    <t>1111082-B</t>
  </si>
  <si>
    <t>ชิฟฟ่อนสอดไส้ 1 ชิ้น ชิฟฟ่อนเค้ก เลือกรสชาติได้ (ใบเตย)</t>
  </si>
  <si>
    <t>1111075-B</t>
  </si>
  <si>
    <t>ชิฟฟ่อนสอดไส้ 1 ชิ้น ชิฟฟ่อนเค้ก เลือกรสชาติได้ (สตอเบอรี่)</t>
  </si>
  <si>
    <t>1111076-B</t>
  </si>
  <si>
    <t>ชิฟฟ่อนสอดไส้ 1 ชิ้น ชิฟฟ่อนเค้ก เลือกรสชาติได้ (ส้ม)</t>
  </si>
  <si>
    <t>1111079-B</t>
  </si>
  <si>
    <t>ชิฟฟ่อนสอดไส้ 1 ชิ้น ชิฟฟ่อนเค้ก เลือกรสชาติได้ (ช็อกโกแลต)</t>
  </si>
  <si>
    <t>1111078-B</t>
  </si>
  <si>
    <t>ชิฟฟ่อนสอดไส้ 1 ชิ้น ชิฟฟ่อนเค้ก เลือกรสชาติได้ (นมชมพู)</t>
  </si>
  <si>
    <t>1111080-B</t>
  </si>
  <si>
    <t>ชิฟฟ่อนสอดไส้ 1 ชิ้น ชิฟฟ่อนเค้ก เลือกรสชาติได้ (ฝอยทอง)</t>
  </si>
  <si>
    <t>1111074-B</t>
  </si>
  <si>
    <t>ชิฟฟ่อนสอดไส้ 1 ชิ้น ชิฟฟ่อนเค้ก เลือกรสชาติได้ (มะพร้าว)</t>
  </si>
  <si>
    <t>1111062-A</t>
  </si>
  <si>
    <t>ชิฟฟอนไม่มีไส้ เเบบเเยกชิ้น ชิฟฟ่อนเค้ก ชิฟฟ่อน เนื้อนุ่ม วรรณวนัช (โกโก้)</t>
  </si>
  <si>
    <t>1111059-A</t>
  </si>
  <si>
    <t>ชิฟฟอนไม่มีไส้ เเบบเเยกชิ้น ชิฟฟ่อนเค้ก ชิฟฟ่อน เนื้อนุ่ม วรรณวนัช (ใบเตย)</t>
  </si>
  <si>
    <t>1111058-A</t>
  </si>
  <si>
    <t>ชิฟฟอนไม่มีไส้ เเบบเเยกชิ้น ชิฟฟ่อนเค้ก ชิฟฟ่อน เนื้อนุ่ม วรรณวนัช (ชาเขียว)</t>
  </si>
  <si>
    <t>1111061-A</t>
  </si>
  <si>
    <t>ชิฟฟอนไม่มีไส้ เเบบเเยกชิ้น ชิฟฟ่อนเค้ก ชิฟฟ่อน เนื้อนุ่ม วรรณวนัช (ชาไทย)</t>
  </si>
  <si>
    <t>1111063-A</t>
  </si>
  <si>
    <t>ชิฟฟอนไม่มีไส้ เเบบเเยกชิ้น ชิฟฟ่อนเค้ก ชิฟฟ่อน เนื้อนุ่ม วรรณวนัช (ส้ม )</t>
  </si>
  <si>
    <t>1111069-A</t>
  </si>
  <si>
    <t>ชิฟฟอนไม่มีไส้ เเบบเเยกชิ้น ชิฟฟ่อนเค้ก ชิฟฟ่อน เนื้อนุ่ม วรรณวนัช (บลูเบอรี่)</t>
  </si>
  <si>
    <t>1111068-A</t>
  </si>
  <si>
    <t>ชิฟฟอนไม่มีไส้ เเบบเเยกชิ้น ชิฟฟ่อนเค้ก ชิฟฟ่อน เนื้อนุ่ม วรรณวนัช (เนยนม)</t>
  </si>
  <si>
    <t>1111066-A</t>
  </si>
  <si>
    <t>ชิฟฟอนไม่มีไส้ เเบบเเยกชิ้น ชิฟฟ่อนเค้ก ชิฟฟ่อน เนื้อนุ่ม วรรณวนัช (สตอเบอรี่)</t>
  </si>
  <si>
    <t>1111064-A</t>
  </si>
  <si>
    <t>ชิฟฟอนไม่มีไส้ เเบบเเยกชิ้น ชิฟฟ่อนเค้ก ชิฟฟ่อน เนื้อนุ่ม วรรณวนัช (เผือก)</t>
  </si>
  <si>
    <t>1111067-A</t>
  </si>
  <si>
    <t>ชิฟฟอนไม่มีไส้ เเบบเเยกชิ้น ชิฟฟ่อนเค้ก ชิฟฟ่อน เนื้อนุ่ม วรรณวนัช (มะพร้าว)</t>
  </si>
  <si>
    <t>1111057-A</t>
  </si>
  <si>
    <t>ชิฟฟอนไม่มีไส้ เเบบเเยกชิ้น ชิฟฟ่อนเค้ก ชิฟฟ่อน เนื้อนุ่ม วรรณวนัช (กาแฟ)</t>
  </si>
  <si>
    <t>1111056</t>
  </si>
  <si>
    <t>1111009-A</t>
  </si>
  <si>
    <t>ชิฟฟ่อนสอดไส้ แยม 1กล่อง มี6ชิ้น (รวมรส)</t>
  </si>
  <si>
    <t>1100002</t>
  </si>
  <si>
    <t>ทาร์ตสับปะรด (ทาร์ตสับปะรดกล่อง 4 ชิ้น)</t>
  </si>
  <si>
    <t>1124021</t>
  </si>
  <si>
    <t>ขนมปังแถว 20 แผ่น/แถว</t>
  </si>
  <si>
    <t>1111060</t>
  </si>
  <si>
    <t>ชิฟฟอนไม่มีไส้เเบบเเยกชิ้น เลือกรสชาติได้ (กล้วยหอม)</t>
  </si>
  <si>
    <t>1111065</t>
  </si>
  <si>
    <t>ชิฟฟอนไม่มีไส้เเบบเเยกชิ้น เลือกรสชาติได้ (สับปะรด)</t>
  </si>
  <si>
    <t>1111059</t>
  </si>
  <si>
    <t>ชิฟฟอนไม่มีไส้เเบบเเยกชิ้น เลือกรสชาติได้ (ใบเตย)</t>
  </si>
  <si>
    <t>1111058</t>
  </si>
  <si>
    <t>ชิฟฟอนไม่มีไส้เเบบเเยกชิ้น เลือกรสชาติได้ (ชาเขียว)</t>
  </si>
  <si>
    <t>1111069</t>
  </si>
  <si>
    <t>ชิฟฟอนไม่มีไส้เเบบเเยกชิ้น เลือกรสชาติได้ (บลูเบอรี่)</t>
  </si>
  <si>
    <t>1111063</t>
  </si>
  <si>
    <t>ชิฟฟอนไม่มีไส้เเบบเเยกชิ้น เลือกรสชาติได้ (ส้ม )</t>
  </si>
  <si>
    <t>1111066</t>
  </si>
  <si>
    <t>ชิฟฟอนไม่มีไส้เเบบเเยกชิ้น เลือกรสชาติได้ (สตอเบอรี่)</t>
  </si>
  <si>
    <t>1111068</t>
  </si>
  <si>
    <t>ชิฟฟอนไม่มีไส้เเบบเเยกชิ้น เลือกรสชาติได้ (เนย)</t>
  </si>
  <si>
    <t>1111057</t>
  </si>
  <si>
    <t>ชิฟฟอนไม่มีไส้เเบบเเยกชิ้น เลือกรสชาติได้ (กาแฟ)</t>
  </si>
  <si>
    <t>1111067</t>
  </si>
  <si>
    <t>ชิฟฟอนไม่มีไส้เเบบเเยกชิ้น เลือกรสชาติได้ (มะพร้าว)</t>
  </si>
  <si>
    <t>1111001</t>
  </si>
  <si>
    <t>ชิฟฟอนไม่มีไส้เเบบเเยกชิ้น เลือกรสชาติได้ (คละรส)</t>
  </si>
  <si>
    <t>1111009</t>
  </si>
  <si>
    <t>ชิฟฟอนคละรส</t>
  </si>
  <si>
    <t>ขนมชิฟฟอนไม่มีไส้ เเบบเเยกชิ้น 1ชิ้น ชิฟฟ่อนเค้ก เนื้อนุ่ม วรรณวนัช ขนม ดังในtiktok อร่อย (เก็บไว้ได้ 20 วัน)  คละรสเท่านั้น</t>
  </si>
  <si>
    <t>เศษปัง</t>
  </si>
  <si>
    <t>เศษขนมปังปลา1กก.</t>
  </si>
  <si>
    <t>1005761</t>
  </si>
  <si>
    <t>ขนมปังกรอบคาราเมล(ถุง)</t>
  </si>
  <si>
    <t>ชิฟฟ่อนไม่มีไส้ แบบกล่อง8ชิ้น รวมรส (รวมรสยอดฮิต)</t>
  </si>
  <si>
    <t>1111002-A</t>
  </si>
  <si>
    <t>1112015</t>
  </si>
  <si>
    <t>เค้กเบาหวิวเล็ก 1กล่องขนาด 100 กรัม (กล้วยหอมมะพร้าวเผา)</t>
  </si>
  <si>
    <t>1112005</t>
  </si>
  <si>
    <t>เค้กเบาหวิวเล็ก 1กล่องขนาด 100 กรัม (เนยนม)</t>
  </si>
  <si>
    <t>1112003</t>
  </si>
  <si>
    <t>เค้กเบาหวิวเล็ก 1กล่องขนาด 100 กรัม (กาแฟ)</t>
  </si>
  <si>
    <t>คละรส</t>
  </si>
  <si>
    <t>ชิฟฟ่อนสอดไส้ 1 ชิ้น ชิฟฟ่อนเค้ก เลือกรสชาติได้ (คละรส)</t>
  </si>
  <si>
    <t>ชิฟฟ่อนสอดไส้ รวมรส 6ชิ้น/กล่อง</t>
  </si>
  <si>
    <t>เศษปัง-1</t>
  </si>
  <si>
    <t>เศษขนมปังปลา5กก.</t>
  </si>
  <si>
    <t>ปกค1</t>
  </si>
  <si>
    <t>ปังกรอบคาราเมล</t>
  </si>
  <si>
    <t>1100004</t>
  </si>
  <si>
    <t>เมอแรงค์ อัลม่อนเม็ดมะม่วงหิมพานต์ (ถุง)</t>
  </si>
  <si>
    <t>ชื่อสินค้า</t>
  </si>
  <si>
    <t>หน่วย</t>
  </si>
  <si>
    <t>ราคาต้นทุน</t>
  </si>
  <si>
    <t>ยอดต้นทุน/วัน</t>
  </si>
  <si>
    <t>กล่อง</t>
  </si>
  <si>
    <t>ชิ้น</t>
  </si>
  <si>
    <t>ถุง</t>
  </si>
  <si>
    <t>แถว</t>
  </si>
  <si>
    <t>กระปุก</t>
  </si>
  <si>
    <t>กิโลกรัม</t>
  </si>
  <si>
    <t>1111061</t>
  </si>
  <si>
    <t>ชิฟฟอนไม่มีไส้เเบบเเยกชิ้น เลือกรสชาติได้ (ชาไทย)</t>
  </si>
  <si>
    <t>1111064</t>
  </si>
  <si>
    <t>ชิฟฟอนไม่มีไส้เเบบเเยกชิ้น เลือกรสชาติได้ (เผือก)</t>
  </si>
  <si>
    <t>1200002</t>
  </si>
  <si>
    <t>ท๊อฟฟี่ถั่วแบบกล่อง จำนวน 12เม็ด ขนมเจ้าดัง วรรณวนัชเบเกอรี่</t>
  </si>
  <si>
    <t>1114503-A</t>
  </si>
  <si>
    <t>ครีมฮอร์นไส้เนยสด-A (ครีมฮอร์นช็อกโกแลต  1กล่อง6ชิ้น)</t>
  </si>
  <si>
    <t>1114502-A</t>
  </si>
  <si>
    <t>ครีมฮอร์นไส้เนยสด-A (ครีมฮอร์นรสใบเตย 1กล่อง6ชิ้น)</t>
  </si>
  <si>
    <t>1114501-A</t>
  </si>
  <si>
    <t>ครีมฮอร์นไส้เนยสด-A (ครีมฮอร์น รสวนิลา1กล่อง6ชิ้น)</t>
  </si>
  <si>
    <t>0006</t>
  </si>
  <si>
    <t>เค้กเบาหวิวเล็ก 1กล่องขนาด 100 กรัม (คละรส)</t>
  </si>
  <si>
    <t>1111062</t>
  </si>
  <si>
    <t>ชิฟฟอนไม่มีไส้เเบบเเยกชิ้น เลือกรสชาติได้ (โกโก้)</t>
  </si>
  <si>
    <t>1100001</t>
  </si>
  <si>
    <t>ทาร์ตสับปะรดแบบชิ้น อร่อยนุ่ม (1 ชิ้น)</t>
  </si>
  <si>
    <t>1112011-A</t>
  </si>
  <si>
    <t>วรรณวนัช เค้กเบาหวิวเล็ก 1กล่องขนาด 100 กรัม (ฝอยทอง)</t>
  </si>
  <si>
    <t>1200003</t>
  </si>
  <si>
    <t>ท๊อฟฟี่ถั่ว (ทอฟฟี่ถั่ว(กระเช้า 20 เม็ด))</t>
  </si>
  <si>
    <t>1113084-A</t>
  </si>
  <si>
    <t>ขนมปังเนยนิ่ม กล่อง 2 ชิ้น</t>
  </si>
  <si>
    <t>1111013</t>
  </si>
  <si>
    <t>ชิฟฟ่อน สอดไส้แยม ขนาด3 ชิ้น มีรสให้เลือก 7 รส</t>
  </si>
  <si>
    <t>1111022</t>
  </si>
  <si>
    <t>ชิฟฟ่อน สอดไส้แยม ขนาด3 ชิ้น มีรสให้เลือก 7 รส (สตอเบอรี่)</t>
  </si>
  <si>
    <t>1113084</t>
  </si>
  <si>
    <t>ปังเนยนิ่ม กล่อง 2 ชิ้น</t>
  </si>
  <si>
    <t>1111059-B</t>
  </si>
  <si>
    <t>1111058-B</t>
  </si>
  <si>
    <t>1111061-B</t>
  </si>
  <si>
    <t>1111063-B</t>
  </si>
  <si>
    <t>1111069-B</t>
  </si>
  <si>
    <t>1111066-B</t>
  </si>
  <si>
    <t>1111068-B</t>
  </si>
  <si>
    <t>1111064-B</t>
  </si>
  <si>
    <t>1111067-B</t>
  </si>
  <si>
    <t>1111057-B</t>
  </si>
  <si>
    <t>1111082</t>
  </si>
  <si>
    <t>1111077</t>
  </si>
  <si>
    <t>1111075</t>
  </si>
  <si>
    <t>1111076</t>
  </si>
  <si>
    <t>1111079</t>
  </si>
  <si>
    <t>1111078</t>
  </si>
  <si>
    <t>1111080</t>
  </si>
  <si>
    <t>1111074</t>
  </si>
  <si>
    <t>1111071</t>
  </si>
  <si>
    <t>ชิฟฟอนไม่มีไส้เเบบเเยกชิ้น เลือกรสชาติได้ (ตาล)</t>
  </si>
  <si>
    <t>1111070</t>
  </si>
  <si>
    <t>ชิฟฟอนไม่มีไส้เเบบเเยกชิ้น เลือกรสชาติได้ (ทุเรียน)</t>
  </si>
  <si>
    <t>1200004</t>
  </si>
  <si>
    <t>ท๊อฟฟี่ถั่ว กล่อง ท๊อฟฟี่ถั่ว วรรณวนัช</t>
  </si>
  <si>
    <t>1112019</t>
  </si>
  <si>
    <t>เค้กเบาหวิวเล็ก 1กล่องขนาด 100 กรัม (ทุเรียน)</t>
  </si>
  <si>
    <t>1111002-M</t>
  </si>
  <si>
    <t>ชิฟฟ่อนรวมรส แบบไม่มีไส้ 1 กล่องมี 8 ชิ้น เก็บได้ 20 วัน คละรสชาติให้ นุ่ม หอม อร่อย วรรณวนัช</t>
  </si>
  <si>
    <t>1200001-A</t>
  </si>
  <si>
    <t>คอนเฟล็กกรุบกรอบ 1 กระปุก</t>
  </si>
  <si>
    <t>1100003</t>
  </si>
  <si>
    <t>เมอแรงก์กระปุก (เก็บไว้ได้ 60 วัน)</t>
  </si>
  <si>
    <t>1111081</t>
  </si>
  <si>
    <t>1111019</t>
  </si>
  <si>
    <t>ชิฟฟ่อน สอดไส้แยม ขนาด3 ชิ้น มีรสให้เลือก 7 รส (ฝอยทอง)</t>
  </si>
  <si>
    <t>1112009-A</t>
  </si>
  <si>
    <t>วรรณวนัช เค้กเบาหวิวเล็ก 1กล่องขนาด 100 กรัม (มะพร้าว)</t>
  </si>
  <si>
    <t>1112013-A</t>
  </si>
  <si>
    <t>วรรณวนัช เค้กเบาหวิวเล็ก 1กล่องขนาด 100 กรัม (เผือก)</t>
  </si>
  <si>
    <t>1111015</t>
  </si>
  <si>
    <t>ชิฟฟ่อน สอดไส้แยม ขนาด3 ชิ้น มีรสให้เลือก 7 รส (มะพร้าว)</t>
  </si>
  <si>
    <t>1111020</t>
  </si>
  <si>
    <t>ชิฟฟ่อนสอดไส้ แยม 1กล่อง มี6ชิ้น (ฝอยทอง)</t>
  </si>
  <si>
    <t>1111083</t>
  </si>
  <si>
    <t>900008</t>
  </si>
  <si>
    <t>กล่องขนมเปล่า ( กล่องเปล่าทาร์ตสับปะรด)</t>
  </si>
  <si>
    <t>1111017</t>
  </si>
  <si>
    <t>ชิฟฟ่อน สอดไส้แยม ขนาด3 ชิ้น มีรสให้เลือก 7 รส (บลูเบอรี่)</t>
  </si>
  <si>
    <t>ชิฟฟ่อนไม่มีไส้ แบบกล่อง8ชิ้น รวมรส</t>
  </si>
  <si>
    <t>กระเช้า</t>
  </si>
  <si>
    <t>1112010</t>
  </si>
  <si>
    <t>เค้กเบาหวิว ใหญ่ 1 กล่องขนาด 300 กรัม (ฝอยทอง)</t>
  </si>
  <si>
    <t>การคิดต้นทุนออนไลน์ต้องใช้อะไรบ้าง</t>
  </si>
  <si>
    <t>NO</t>
  </si>
  <si>
    <t>ต้นทุนสินค้า</t>
  </si>
  <si>
    <t>ต้นทุนค่ากล่องพัสดุ</t>
  </si>
  <si>
    <t>ต้นทุนค่าบับเบิ้ล + เทปใส</t>
  </si>
  <si>
    <t>ต้นทุนค่าแรงพนักงานที่เกี่ยวข้อง</t>
  </si>
  <si>
    <t>ต้นทุนค่าใช้จ่ายแพลตฟอร์ม</t>
  </si>
  <si>
    <t>ต้นทุนค่าขนส่ง (COD)</t>
  </si>
  <si>
    <t>ต้นทุนค่าขนส่ง (ปณ.)</t>
  </si>
  <si>
    <t>ต้นทุนค่ากระตุ้นยอดขาย (ยิง ADS)</t>
  </si>
  <si>
    <t>ต้นทุนค่าแคมเปญ</t>
  </si>
  <si>
    <t>ต้นทุนค่าจ้างอินฟลูเรนเซอร์</t>
  </si>
  <si>
    <t>รายการ</t>
  </si>
  <si>
    <t>1124021-A</t>
  </si>
  <si>
    <t>ขนมปังแถวหั่นสไลด์ 20แผ่น/แถว ของฝากวรรณวนัช</t>
  </si>
  <si>
    <t>1111011</t>
  </si>
  <si>
    <t>ชิฟฟ่อน สอดไส้แยม ขนาด3 ชิ้น มีรสให้เลือก 7 รส (นมชมพู)</t>
  </si>
  <si>
    <t>ต้นทุนเบิกสินค้าไลฟ์สด</t>
  </si>
  <si>
    <t>ยอดต้นทุน</t>
  </si>
  <si>
    <t>Total</t>
  </si>
  <si>
    <t>บาท</t>
  </si>
  <si>
    <t>1004051</t>
  </si>
  <si>
    <t>1113170</t>
  </si>
  <si>
    <t>1113171</t>
  </si>
  <si>
    <t>1113172</t>
  </si>
  <si>
    <t>คละรส 1กล่อง</t>
  </si>
  <si>
    <t>ปังสังขยา 6 ลูก</t>
  </si>
  <si>
    <t>เค้กเบาหวิว ขนาด100กรัม คละรส จำนวน 1กล่อง</t>
  </si>
  <si>
    <t>ขนมเปี๊ยะ ไส้ทะลัก ขนาด 450 กรัม ไข่แดง 3 ใบ 3 รสให้เลือก (ถั่วฝอยทองไข่เค็ม 450 กรัม)</t>
  </si>
  <si>
    <t>ขนมเปี๊ยะ ไส้ทะลัก ขนาด 450 กรัม ไข่แดง 3 ใบ 3 รสให้เลือก (ฟักถั่วไข่เค็ม 450 กรัม)</t>
  </si>
  <si>
    <t>ขนมเปี๊ยะ ไส้ทะลัก ขนาด 450 กรัม ไข่แดง 3 ใบ 3 รสให้เลือก (เผือกฝอยทองไข่เค็ม 450 กรัม)</t>
  </si>
  <si>
    <t>h003</t>
  </si>
  <si>
    <t>ครีมฮอร์น วนิลา เตย ชอค (main)</t>
  </si>
  <si>
    <t>ส100</t>
  </si>
  <si>
    <t>ชิฟฟอนไส้แยมรวมรส 3 ชิ้น 3 กล่อง (main)</t>
  </si>
  <si>
    <t>บ3</t>
  </si>
  <si>
    <t>เบาหวิว เล็ก3กล่อง3รส คละ (main)</t>
  </si>
  <si>
    <t>ช100</t>
  </si>
  <si>
    <t>ชิฟฟอนไม่มีไส้ 4 ชิ้น 3 กล่อง (main)</t>
  </si>
  <si>
    <t>เซต</t>
  </si>
  <si>
    <t>1111084</t>
  </si>
  <si>
    <t>ชิฟฟ่อนไม่มีไส้ แบบกล่อง8ชิ้น รวมรส (กาแฟล้วน)</t>
  </si>
  <si>
    <t>1111024</t>
  </si>
  <si>
    <t>ชิฟฟ่อน สอดไส้แยม ขนาด3 ชิ้น มีรสให้เลือก 7 รส (ส้ม)</t>
  </si>
  <si>
    <t>1111086</t>
  </si>
  <si>
    <t>ชิฟฟ่อนไม่มีไส้ แบบกล่อง8ชิ้น รวมรส (มะพร้าวล้วน)</t>
  </si>
  <si>
    <t>ขนมปังปอนด์ 1 แถว 20 แผ่น ขนมปังแถว ขนมปัง เก็บได้ 7-10 วัน 11 มิล</t>
  </si>
  <si>
    <t>1100001-A</t>
  </si>
  <si>
    <t>วรรณวนัช ทาร์ตสับปะรดแบบชิ้น อร่อยนุ่ม</t>
  </si>
  <si>
    <t>1111016</t>
  </si>
  <si>
    <t>ชิฟฟ่อนสอดไส้ แยม 1กล่อง มี6ชิ้น (มะพร้าว)</t>
  </si>
  <si>
    <t>ชิฟฟอนไม่มีไส้ เเบบเเยกชิ้น ชิฟฟ่อนเค้ก เนื้อนุ่ม วรรณวนัช ตัวดังในtiktok (เก็บได้20วัน)</t>
  </si>
  <si>
    <t>1111060-A</t>
  </si>
  <si>
    <t>1111065-A</t>
  </si>
  <si>
    <t>1111071-A</t>
  </si>
  <si>
    <t>1111083-A</t>
  </si>
  <si>
    <t>ชิฟฟ่อนสอดไส้ 1 ชิ้น ชิฟฟ่อนเค้ก เลือกรสชาติได้</t>
  </si>
  <si>
    <t>1111081-A</t>
  </si>
  <si>
    <t>1111079-A</t>
  </si>
  <si>
    <t>1111082-A</t>
  </si>
  <si>
    <t>1111075-A</t>
  </si>
  <si>
    <t>1111080-A</t>
  </si>
  <si>
    <t>1111076-A</t>
  </si>
  <si>
    <t>1111074-A</t>
  </si>
  <si>
    <t>1111078-A</t>
  </si>
  <si>
    <t>1112013-B</t>
  </si>
  <si>
    <t>เบาหวิว 110 กรัม ของฝากวรรณวนัช เจ้าดัง ของฝากปีใหม่ (เผือกมะพร้าว)</t>
  </si>
  <si>
    <t>1113123</t>
  </si>
  <si>
    <t>ขนมเปี๊ยะ ไส้ทะลัก ขนาด350กรัม ไข่แดง 3 ใบ มี4รสชาติให้เลือก</t>
  </si>
  <si>
    <t>1113122</t>
  </si>
  <si>
    <t>1111018-A</t>
  </si>
  <si>
    <t>ชิฟฟ่อนสอดไส้ แยม 1กล่อง มี6ชิ้น</t>
  </si>
  <si>
    <t>ครีมฮอร์นคละรส</t>
  </si>
  <si>
    <t>ครีมฮอร์นคละรส 1 กล่อง</t>
  </si>
  <si>
    <t>900004</t>
  </si>
  <si>
    <t>กล่องขนมเปล่า (กล่องเปล่าชิฟฟอน ญ)</t>
  </si>
  <si>
    <t>900001</t>
  </si>
  <si>
    <t>1112012</t>
  </si>
  <si>
    <t>เค้กเบาหวิว ใหญ่ 1 กล่องขนาด 300 กรัม (เผือกมะพร้าว)</t>
  </si>
  <si>
    <t>1112014</t>
  </si>
  <si>
    <t>เค้กเบาหวิว ใหญ่ 1 กล่องขนาด 300 กรัม (กล้วยหอมมะพร้าวเผา)</t>
  </si>
  <si>
    <t>1112008</t>
  </si>
  <si>
    <t>เค้กเบาหวิว ใหญ่ 1 กล่องขนาด 300 กรัม (มะพร้าว)</t>
  </si>
  <si>
    <t>1111018</t>
  </si>
  <si>
    <t>ชิฟฟ่อนสอดไส้ แยม 1กล่อง มี6ชิ้น (บลูเบอรี่)</t>
  </si>
  <si>
    <t>1111023</t>
  </si>
  <si>
    <t>ชิฟฟ่อนสอดไส้ แยม 1กล่อง มี6ชิ้น (สตอเบอรี่)</t>
  </si>
  <si>
    <t>1111025</t>
  </si>
  <si>
    <t>ชิฟฟ่อนสอดไส้ แยม 1กล่อง มี6ชิ้น (ส้ม)</t>
  </si>
  <si>
    <t>1111014</t>
  </si>
  <si>
    <t>ชิฟฟ่อนสอดไส้ แยม 1กล่อง มี6ชิ้น (ชอกโกแลตนูเทลล่า)</t>
  </si>
  <si>
    <t>900007</t>
  </si>
  <si>
    <t>กล่องขนมเปล่า (กล่องเปล่าเปี๊ยะ ล)</t>
  </si>
  <si>
    <t>1111012</t>
  </si>
  <si>
    <t>ชิฟฟ่อนสอดไส้ แยม 1กล่อง มี6ชิ้น (นมชมพู)</t>
  </si>
  <si>
    <t>1200092</t>
  </si>
  <si>
    <t>ทอฟฟี่ถั่ว (ทอฟฟี่ถั่ว 1 กิโล)</t>
  </si>
  <si>
    <t>900005</t>
  </si>
  <si>
    <t>กล่องขนมเปล่า (กล่องเปล่าชิฟไส้ ล)</t>
  </si>
  <si>
    <t>1111091</t>
  </si>
  <si>
    <t>ชิฟฟ่อนไม่มีไส้ แบบกล่อง8ชิ้น รวมรส (ใบเตยล้วน)</t>
  </si>
  <si>
    <t>ก30</t>
  </si>
  <si>
    <t>รวมรสไม่มีไส้ 3กล่อง</t>
  </si>
  <si>
    <t>โปรชิฟฟ่อนไม่มีไส้ 3 กล่อง 199 บาท คุ้มมาก เก็บได้ 20 วัน 1กล่อง มี8ชิ้น ขนม ยกแพ็ค ถูก</t>
  </si>
  <si>
    <t>ปีใหม่699</t>
  </si>
  <si>
    <t>โปร 699 ปีใหม่</t>
  </si>
  <si>
    <t>โปรพิเศษ !! ชิฟฟ่อนไม่มีไส้กล่องใหญ่ 30 กล่อง เก็บได้ 20 วัน</t>
  </si>
  <si>
    <t>ยอดฮิต3กล่อง</t>
  </si>
  <si>
    <t>โปรโมชั่นใหม่!! 3 กล่อง 199 บาท ชิฟฟ่อนยอดฮิต 1กล่องมี8ชิ้น เก็บได้ 15 วัน มีรสน้ำผึ้ง เมล่อน วนิลา มัลเบอร์รี่ อร่อยทุกรส</t>
  </si>
  <si>
    <t>ครีมฮอร์นคละรสไส้เนย 3 กล่อง</t>
  </si>
  <si>
    <t>โปรสุดคุ้ม!!  3 กล่อง 130 บาท ครีมฮอร์น ครีมฮอร์นเนยสด ได้ทุกรสชาติ เก็บได้ 10 วัน</t>
  </si>
  <si>
    <t>โปรฝากรัก</t>
  </si>
  <si>
    <t xml:space="preserve">วรรณวนัช โปรฝากรัก ซื้อ 3 กล่อง แถม ครีมฮอร์น (คละรส) 1 กล่อง ของฝาก  </t>
  </si>
  <si>
    <t>[เซ็ต]ขนมเค้กเบาหวิว ขนาด 100 กรัม 3กล่อง คละรสให้</t>
  </si>
  <si>
    <t>ชิฟฟ่อนเค้ก ยอดฮิต8ชิ้น โปรพิเศษ ของฝากปีใหม่ พร้อมส่ง</t>
  </si>
  <si>
    <t>ชิฟฟอน3กล่อง</t>
  </si>
  <si>
    <t>ชิฟฟอนรวมรสไม่มีไส้+มีไส้+ยอดฮิต3กล่อง</t>
  </si>
  <si>
    <t>โปรของขวัญ</t>
  </si>
  <si>
    <t>วรรณวนัช โปรของขวัญ ชิฟฟ่อน 3 แถม ครีมฮอร์น 2 (คละรส) ของฝาก</t>
  </si>
  <si>
    <t>ชิฟฟ่อนไส้20ชิ้น</t>
  </si>
  <si>
    <t>ขนมราคาส่ง ถูกกว่า เค้กชิฟฟอนสอดไส้ คละรส 10-100 ชิ้น (เก็บได้ 15 วัน) วรรณวนัช</t>
  </si>
  <si>
    <t>บล10</t>
  </si>
  <si>
    <t>เบาหวิว ล (เผือกมะพร้าว)</t>
  </si>
  <si>
    <t>บล3</t>
  </si>
  <si>
    <t>เบาหวิว ล (ฝอยทอง)</t>
  </si>
  <si>
    <t>บล2</t>
  </si>
  <si>
    <t>เบาหวิว ล (มะพร้าว)</t>
  </si>
  <si>
    <r>
      <t xml:space="preserve">เบาหวิว ล (เผือกมะพร้าว) </t>
    </r>
    <r>
      <rPr>
        <sz val="16"/>
        <color rgb="FFED0000"/>
        <rFont val="Angsana New"/>
        <family val="1"/>
      </rPr>
      <t>(โปร 2 กล่อง แถม 1 กล่อง)</t>
    </r>
  </si>
  <si>
    <r>
      <t xml:space="preserve">เบาหวิว ล (ฝอยทอง) </t>
    </r>
    <r>
      <rPr>
        <sz val="16"/>
        <color rgb="FFED0000"/>
        <rFont val="Angsana New"/>
        <family val="1"/>
      </rPr>
      <t>(โปร 2 กล่อง แถม 1 กล่อง)</t>
    </r>
  </si>
  <si>
    <r>
      <t xml:space="preserve">เบาหวิว ล (มะพร้าว) </t>
    </r>
    <r>
      <rPr>
        <sz val="16"/>
        <color rgb="FFED0000"/>
        <rFont val="Angsana New"/>
        <family val="1"/>
      </rPr>
      <t>(โปร 2 กล่อง แถม 1 กล่อง)</t>
    </r>
  </si>
  <si>
    <t>เบาหวิว6กล่อง</t>
  </si>
  <si>
    <t>วรรณวนัช เซ็ตเค้ก เบาหวิว ขนาด100กรัม จำนวน 6กล่อง ครบรส</t>
  </si>
  <si>
    <t>รวมรสไม่ไส้3กล่อง</t>
  </si>
  <si>
    <t>ชิฟฟ่อนเค้ก รวมรส 3กล่อง แบบสอดไส้/แบบไม่มีไส้</t>
  </si>
  <si>
    <t>เบาหวิวคละรส10กล่อง</t>
  </si>
  <si>
    <t>ชิฟฟ่อนไส้10ชิ้น</t>
  </si>
  <si>
    <t xml:space="preserve"> ชิฟฟ่อนมีไส้10ชิ้นคละรส</t>
  </si>
  <si>
    <t>ไม่มีไส้ 10กล่อง</t>
  </si>
  <si>
    <t xml:space="preserve"> เซ็ตแบบเหมา ชิฟฟ่อนไม่มีไส้ ยกลัง 10 กล่อง</t>
  </si>
  <si>
    <t>ชิฟฟ่อนเล็ก10</t>
  </si>
  <si>
    <t>ชิฟฟ่อนเล็ก6กล่อง</t>
  </si>
  <si>
    <t>เซ็ตชิฟฟ่อน แบบสอดไส้/แบบไม่มีไส้ จำนวน 6กล่อง รวมรส</t>
  </si>
  <si>
    <t>ปถ6</t>
  </si>
  <si>
    <t>12แถว-1</t>
  </si>
  <si>
    <t>ขนมปังแถวทำแซนวิช ราคาส่ง ขนมปังนุ่ม 12แถว</t>
  </si>
  <si>
    <t>สอดไส้3กล่องใหญ่</t>
  </si>
  <si>
    <t>4แถว</t>
  </si>
  <si>
    <t>ปังแถว 4 แถว ลดเหลือ 110 เก็บได้ 14 วัน</t>
  </si>
  <si>
    <t>สอดไส้ 10กล่อง</t>
  </si>
  <si>
    <t>เซ็ตแบบเหมา ชิฟฟ่อนสอดไส้ ยกลัง 10 กล่อง</t>
  </si>
  <si>
    <t>รวมรสสอดไส้3กล่อง</t>
  </si>
  <si>
    <t>ขนมปัง3แถว</t>
  </si>
  <si>
    <t>วรรณวนัช ขนมปังปอนด์ชนิดแผ่น 3 แถว100บาท</t>
  </si>
  <si>
    <t>ชิฟฟ่อนกล่องเล็ก 10 กล่อง กล่องละ4ชิ้น เก็บได้ 20 วัน ของฝากยกเซ็ต คุ้มมากๆ ผลิต สดใหม่ทุกวัน</t>
  </si>
  <si>
    <t>ปังแถว8</t>
  </si>
  <si>
    <t>ซ05</t>
  </si>
  <si>
    <t>ชิฟฟอนเอาแต่ใจ1</t>
  </si>
  <si>
    <t>12แถว</t>
  </si>
  <si>
    <t>สอดไส้6ชิ้น2กล่องสอดไส้6ชิ้น</t>
  </si>
  <si>
    <t>เค้กชิฟฟ่อน2แถม1เลือกรสเอง</t>
  </si>
  <si>
    <t>เผือก2กล่องมะพร้าว1กล่อง</t>
  </si>
  <si>
    <t>เค้กเบาหวิวขนาด100กรัม 2แถม1 เลือกรสได้</t>
  </si>
  <si>
    <t>สอดไส้6ชิ้น2กล่องยอดฮิต8ชิ้น</t>
  </si>
  <si>
    <t>ครีมฮอร์น3กล่อง</t>
  </si>
  <si>
    <t>ครีมฮอร์นเนยสด วรรณวนัช 3รส ช็อกโกแลต1 วนิลา1 ใบเตย1</t>
  </si>
  <si>
    <t>ฝอยทอง2กล่อง</t>
  </si>
  <si>
    <t>ฝอยทอง2กล่องเผือก1กล่อง</t>
  </si>
  <si>
    <t>ชิฟฟ่อน 10 ชิ้น คละรสมะพร้าวกับใบเตย</t>
  </si>
  <si>
    <t>เซ็ตลังเลขนมปังครีมฮอร์น9รสคละรส3กล่อง</t>
  </si>
  <si>
    <t>เค้กวรรณวนัช ขนมปังครีมฮอร์นเนยสดแท้ คละรส 3กล่อง 6ชิ้น/กล่อง</t>
  </si>
  <si>
    <t>มะพร้าว2กล่องเผือก1กล่อง</t>
  </si>
  <si>
    <t>ฝอยทอง2กล่องมะพร้าว1กล่อง</t>
  </si>
  <si>
    <t>ชล5</t>
  </si>
  <si>
    <t>ชิฟฟอน 4 ชิ้น รวมรส 5 กล่อง</t>
  </si>
  <si>
    <t>ครีมฮอร์น 6 กล่อง</t>
  </si>
  <si>
    <t>ครีมฮอร์น 6 กล่อง 200 บาท</t>
  </si>
  <si>
    <t>มะพร้าว2กล่องฝอยทอง1กล่อง</t>
  </si>
  <si>
    <t>ปังแถว4</t>
  </si>
  <si>
    <t>ชิฟฟ่อนไส้40ชิ้น</t>
  </si>
  <si>
    <t>ชิฟฟ่อนมีไส้40ชิ้นคละรส</t>
  </si>
  <si>
    <t>เซ็ตอิ่มบุญ</t>
  </si>
  <si>
    <t>ชิฟฟ่อนไม่มีไส้2เบาหวิวเล็ก3</t>
  </si>
  <si>
    <t>ชิฟฟ่อนไส้30ชิ้น</t>
  </si>
  <si>
    <t>ไม่มีไส้8ชิ้น 10กล่อง</t>
  </si>
  <si>
    <t>ยกลัง ชิฟฟ่อนไม่มีไส้ 8ชิ้น จำนวน 10กล่อง</t>
  </si>
  <si>
    <t>สอดไส้6ชิ้น 10กล่อง</t>
  </si>
  <si>
    <t>ยกลัง ชิฟฟ่อนสอดไส้ 6ชิ้น จำนวน 10กล่อง</t>
  </si>
  <si>
    <t>รวมรส2กล่อง</t>
  </si>
  <si>
    <t>ชิฟฟ่อน รวมรส2กล่อง 180บาท</t>
  </si>
  <si>
    <t>ชิฟฟ่อนรวมรสสอดไส้ 6ชิ้น/กล่อง  เก็บได้ 15 วัน จำนวน 3 กล่อง  คละรสทั้งหมด</t>
  </si>
  <si>
    <t>ขนมปังแถว ขนมปังแผ่น (1แถวมี20แผ่น) เก็บได้ 7-10 วัน ทำแซนวิชได้ ขนม ยกแพ็ค ถูก!!</t>
  </si>
  <si>
    <t>c003</t>
  </si>
  <si>
    <t>ชิฟฟอน 3 กล่องใหญ่ ไม่มีไส้+ไส้เเยม+ยอดฮิต</t>
  </si>
  <si>
    <t>ชิฟฟ่อน20ชิ้น</t>
  </si>
  <si>
    <t>ชิฟฟ่อนไม่มีไส้คละรส 20 ชิ้น</t>
  </si>
  <si>
    <t>พิเศษ200</t>
  </si>
  <si>
    <t>เซ็ตพิเศษ ชิฟฟ่อน2กล่อง+เบาหวิวเล็กคละรส</t>
  </si>
  <si>
    <t>ขนมปังแถว8</t>
  </si>
  <si>
    <t>วนิลา4กล่อง</t>
  </si>
  <si>
    <t>ครีมฮอร์นเนยสด วนิลาล้วน 4 กล่อง</t>
  </si>
  <si>
    <t>สอดไส้2กล่อง</t>
  </si>
  <si>
    <t>ชิฟฟ่อนสอดไส้ 2 กล่อง 180</t>
  </si>
  <si>
    <t>ชิฟฟ่อนมีไส้20ชิ้นคละรส</t>
  </si>
  <si>
    <t>ชิฟฟ่อนไส้50ชิ้น</t>
  </si>
  <si>
    <t>มะพร้าว2กล่อง</t>
  </si>
  <si>
    <t>เซ็ทเบาหวิวมะพร้าว2กล่อง</t>
  </si>
  <si>
    <t>ชิฟฟ่อนมีไส้30ชิ้นคละรส</t>
  </si>
  <si>
    <t>เผือก+มะพร้าว</t>
  </si>
  <si>
    <t>เซ็ทเค้กเบาหวิว รสมะพร้าว1กล่อง รสเผือก1กล่อง</t>
  </si>
  <si>
    <t>ชิฟฟ่อน50ชิ้น</t>
  </si>
  <si>
    <t>ชิฟฟ่อนไม่มีไส้คละรส 50 ชิ้น</t>
  </si>
  <si>
    <t>ใบเตย3กล่อง</t>
  </si>
  <si>
    <t xml:space="preserve">ครีมฮอร์นรสใบเตย 3 กล่อง </t>
  </si>
  <si>
    <t>ไม่มีไส้8ชิ้น2กล่องยอดฮิต8ชิ้น</t>
  </si>
  <si>
    <t>สอดไส้+ยอดฮิต</t>
  </si>
  <si>
    <t>ชิฟฟ่อนสอดไส้รวมรถ 6 ชิ้น + ชิฟฟ่อนรวมรถยอดฮิต 8 ชิ้น</t>
  </si>
  <si>
    <t>ชิฟฟ่อนเล็ก+ใหญ่</t>
  </si>
  <si>
    <t>ชิฟฟ่อนรวมรส 2 กล่อง (กล่องเล็ก+กล่องใหญ่)</t>
  </si>
  <si>
    <t>ชิฟฟอนไม่มีไส้ 200 ชิ้น</t>
  </si>
  <si>
    <t>ชิฟฟอนไม่มีไส้ 200 ชิ้น คละรส</t>
  </si>
  <si>
    <t>ชิฟฟ่อน40ชิ้น</t>
  </si>
  <si>
    <t>ชิฟฟ่อนไม่มีไส้คละรส 40 ชิ้น</t>
  </si>
  <si>
    <t>ยอดฮิต8ชิ้น2กล่องยอดฮิต8ชิ้น</t>
  </si>
  <si>
    <t>เบาหวิว4กล่องคละรส</t>
  </si>
  <si>
    <t>เซ็ตเค้กเบาหวิว คละรส จำนวน 4กล่อง ขนาด 100กรัม</t>
  </si>
  <si>
    <t>วนิลา3กล่อง</t>
  </si>
  <si>
    <t>ครีมฮอร์นวนิลา3กล่อง</t>
  </si>
  <si>
    <t>ชิฟฟ่อนมีไส้50ชิ้นคละรส</t>
  </si>
  <si>
    <t>เซ็ทเบาหวิวฝอยทอง2 กล่อง</t>
  </si>
  <si>
    <t>เผือก+ฝอยทอง</t>
  </si>
  <si>
    <t>เซ็ทเค้กเบาหวิว รสฝอยทอง1กล่อง รสเผือก1กล่อง</t>
  </si>
  <si>
    <t>เผือก2กล่อง</t>
  </si>
  <si>
    <t>เซ็ทเบาหวิวเผือก2กล่อง</t>
  </si>
  <si>
    <t>ชิฟฟ่อน30ชิ้น</t>
  </si>
  <si>
    <t>ไม่มีไส้กล่องใหญ่30กล่อง</t>
  </si>
  <si>
    <t>ชิฟฟ่อนไม่มีไส้ 8ชิ้น จำนวน 30กล่อง</t>
  </si>
  <si>
    <t>สอดไส้+ไม่มีไส้</t>
  </si>
  <si>
    <t>ชิฟฟ่อนสอดไส้6ชิ้ + ชิฟฟ่อนไม่ไส้8ชิ้น</t>
  </si>
  <si>
    <t>ยอดฮิต2 กล่อง</t>
  </si>
  <si>
    <t>ชิฟฟ่อนสอดไส้ ยอดฮิต 2 กล่อง 180</t>
  </si>
  <si>
    <t>ช็อค3กล่อง</t>
  </si>
  <si>
    <t xml:space="preserve">ครีมฮอร์นช็อคโกแลต 3 กล่อง </t>
  </si>
  <si>
    <t>ปังกรอบ3ถุง</t>
  </si>
  <si>
    <t>ขนมปังกรอบคาราเมลกรอบ 3ถุง ถุงละ 250 กรัม</t>
  </si>
  <si>
    <t>ชิฟฟ่อน90ชิ้น</t>
  </si>
  <si>
    <t>ชิฟฟ่อนเค้ก ราคาส่ง ของขวัญแจกวันเด็ก ขนมเบเกอรี่ วรรณวนัช 60-100ชิ้น คละรสให้</t>
  </si>
  <si>
    <t>ใบเตย4กล่อง</t>
  </si>
  <si>
    <t>ครีมฮอร์นไส้เนย ใบเตยล้วน 4 กล่อง</t>
  </si>
  <si>
    <t>ชิฟฟ่อนเค้ก ไม่มีไส้ 8ชิ้น คละรส 10กล่อง ของฝากวรรณวนัช ขนมไหว้ตรุษจีน</t>
  </si>
  <si>
    <t>ยอดฮิต8ชิ้น2กล่องไม่มีไส้8ชิ้น</t>
  </si>
  <si>
    <t>ชิฟฟ่อน 30 ชิ้น คละรสมะพร้าวกับใบเตย</t>
  </si>
  <si>
    <t>สอดไส้6ชิ้น2กล่องไม่มีไส้8ชิ้น</t>
  </si>
  <si>
    <t>ชิฟฟ่อนไส้100ชิ้น</t>
  </si>
  <si>
    <t>เซตงบน้อย</t>
  </si>
  <si>
    <t>เซตงบน้อย ของฝากปีใหม่</t>
  </si>
  <si>
    <t>ช็อก2 วนิลา1 ใบเตย1</t>
  </si>
  <si>
    <t>ชิฟฟ่อน60ชิ้น</t>
  </si>
  <si>
    <t>ชิฟฟ่อนไม่มีไส้คละรส 60 ชิ้น</t>
  </si>
  <si>
    <t>ชิฟฟ่อน10ชิ้น</t>
  </si>
  <si>
    <t>ฝอยทอง+มะพร้าว</t>
  </si>
  <si>
    <t>เซ็ทเค้กเบาหวิว รสฝอยทอง1กล่อง รสมะพร้าว1กล่อง</t>
  </si>
  <si>
    <t>ไม่มีไส้8ชิ้น2กล่องไม่มีไส้8ชิ้น</t>
  </si>
  <si>
    <t>ขนมครีมฮอร์น4กล่อง200 ครีมฮอร์น4กล่อง200 รสช็อก2 วนิลา1 ใบเตย1</t>
  </si>
  <si>
    <t>ยอดฮิต8ชิ้น2กล่องสอดไส้6ชิ้น</t>
  </si>
  <si>
    <t>ชิฟฟ่อนไม่มีไส้คละรส 30 ชิ้น</t>
  </si>
  <si>
    <t>2ชิ้น</t>
  </si>
  <si>
    <t>ทาร์ตสับปะรด 2 ชิ้น 30 บาท</t>
  </si>
  <si>
    <t>ทฟ3กล่อง</t>
  </si>
  <si>
    <t>ท๊อฟฟี่ถั่วแบบกล่อง3กล่อง</t>
  </si>
  <si>
    <t>เค้กชิฟฟ่อนรวมรส วรรณวนัช ไม่มีไส้ 3กล่อง ราคาพิเศษ</t>
  </si>
  <si>
    <t>ช็อกโกแลต4กล่อง</t>
  </si>
  <si>
    <t>ครีมฮอร์นเนยสด ช็อกโกแลตล้วน 4 กล่อง</t>
  </si>
  <si>
    <t>ไม่มีไส้8ชิ้น2กล่องสอดไส้6ชิ้น</t>
  </si>
  <si>
    <t>ชิฟฟ่อน100ชิ้น</t>
  </si>
  <si>
    <t>ชิฟฟ่อนไม่มีไส้ ร้านคละรสให้100 ชิ้น ราคาถูก</t>
  </si>
  <si>
    <t>ชิฟฟอนไม่มีไส้10ชิ้นคละรส</t>
  </si>
  <si>
    <t>รหัสเซต</t>
  </si>
  <si>
    <t>ชื่อเซต</t>
  </si>
  <si>
    <t>เผือก2กล่องฝอยทอง1กล่อง</t>
  </si>
  <si>
    <t>ฝอยทอง2กล่องฝอยทอง1กล่อง</t>
  </si>
  <si>
    <t>ยอดขาย</t>
  </si>
  <si>
    <t>ยอดขายในเดือนจริง</t>
  </si>
  <si>
    <t>หักค่าใช้จ่าย</t>
  </si>
  <si>
    <t>ยอดขายเคลม</t>
  </si>
  <si>
    <t>ยอดส้นค้าตีกลับ</t>
  </si>
  <si>
    <t>สรุปยอดขายหลังหักค่าใช้จ่าย</t>
  </si>
  <si>
    <t>สรุปยอดเคลม และ สินค้าตีกลับ</t>
  </si>
  <si>
    <t>สรุปกำไร</t>
  </si>
  <si>
    <t>1112011-B</t>
  </si>
  <si>
    <t>เค้กเบาหวิวเล็ก 1กล่องขนาด 100 กรัม  หอม นุ่ม สดใหม่ ของฝากปีใหม่</t>
  </si>
  <si>
    <t>1112009-B</t>
  </si>
  <si>
    <t>เบาหวิว 110 กรัม ของฝากวรรณวนัช เจ้าดัง ของฝากปีใหม่ (มะพร้าว)</t>
  </si>
  <si>
    <t>เปี๊ยะ 3รส</t>
  </si>
  <si>
    <t>วรรณวนัช ขนมเปี๊ยะ ไส้ทะลัก ฝอยทอง ไข่แดงเค็ม ขนาด 450กรัม จำนวน 3กล่อง รวมรส (ค่าเริ่มต้น)</t>
  </si>
  <si>
    <t>โปรสารทจีน</t>
  </si>
  <si>
    <t>เซ็ตขนมเปี๊ยะ ไส้ทะลัก ขนาด 450 กรัม รวมรส</t>
  </si>
  <si>
    <t>99999999</t>
  </si>
  <si>
    <t>1113221</t>
  </si>
  <si>
    <t>ทิรามิสุ</t>
  </si>
  <si>
    <t>เศษปัง5โล</t>
  </si>
  <si>
    <t>0005</t>
  </si>
  <si>
    <t>1112002</t>
  </si>
  <si>
    <t>1112004</t>
  </si>
  <si>
    <t>เค้กเบาหวิว ใหญ่ 1 กล่องขนาด 300 กรัม (เนยนม)</t>
  </si>
  <si>
    <t>วรรณวนัชเบเกอรี่ เค้กเบาหวิว ขนาด 300กรัม  จำนวน 1กล่อง แบบคละรสชาติ สินค้ามีอายุเก็บได้ 20วัน</t>
  </si>
  <si>
    <t>20052721</t>
  </si>
  <si>
    <t>แซนวิชโบราณ 1 ชิ้น</t>
  </si>
  <si>
    <t>1112016</t>
  </si>
  <si>
    <t>เค้กเบาหวิว ใหญ่ 1 กล่องขนาด 300 กรัม (ตาล)</t>
  </si>
  <si>
    <t>900006</t>
  </si>
  <si>
    <t>กล่องขนมเปล่า (กล่องเปล่าชิฟไส้ ญ)</t>
  </si>
  <si>
    <t>คละ</t>
  </si>
  <si>
    <t>ครีมฮอร์นไส้เนยสด (ครีมฮอร์น คละรส)</t>
  </si>
  <si>
    <t>คละของแถม</t>
  </si>
  <si>
    <t>ของแถมสินค้าเซต</t>
  </si>
  <si>
    <t>ชิฟฟ่อนยอดฮิต+เบาหวิวเล็ก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</si>
  <si>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(ชิฟฟ่อนยอดฮิต+เบาหวิวเล็ก)</t>
  </si>
  <si>
    <t>ชิฟฟ่อนสอดไส้+เบาหวิวเล็ก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</si>
  <si>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(ชิฟฟ่อนสอดไส้+เบาหวิวเล็ก)</t>
  </si>
  <si>
    <t>ชิฟฟ่อนไม่ไส้+เบาหวิวเล็ก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</si>
  <si>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(ชิฟฟ่อนไม่ไส้+เบาหวิวเล็ก)</t>
  </si>
  <si>
    <t>1111088</t>
  </si>
  <si>
    <t>ชิฟฟ่อนไม่มีไส้ แบบกล่อง8ชิ้น รวมรส (ส้มล้วน)</t>
  </si>
  <si>
    <t>ครีมฮอร์นสูตรใหม่</t>
  </si>
  <si>
    <t>ครีมฮอร์น รสวนิลา จำนวน 1 กล่อง</t>
  </si>
  <si>
    <t>1111010</t>
  </si>
  <si>
    <t>ชิฟฟอนสอดไส้ แยกชิ้น (คละรส)</t>
  </si>
  <si>
    <t>หมดค่ะ</t>
  </si>
  <si>
    <t>ครีมฮอร์นไส้เนยสด รสวนิลา 1 กล่องมี 6ชิ้น เก็บได้ 10วัน❤️ (หมดค่ะ)</t>
  </si>
  <si>
    <t>900003</t>
  </si>
  <si>
    <t>กล่องขนมเปล่า (กล่องเปล่าชิฟฟอน ล)</t>
  </si>
  <si>
    <t>1004071</t>
  </si>
  <si>
    <t>คัพเค้กกล้วยหอมไส้ครีมสด  4 ชิ้น</t>
  </si>
  <si>
    <t>1004070</t>
  </si>
  <si>
    <t>คัพเค้กมะพร้าวไส้ครีมสด 4ชิ้น</t>
  </si>
  <si>
    <t>1124002</t>
  </si>
  <si>
    <t>ปังสังขยา 4 ลูก</t>
  </si>
  <si>
    <t>1005999</t>
  </si>
  <si>
    <t>แซนวิชแฮมชีส ไร้ขอบ</t>
  </si>
  <si>
    <t>1005996</t>
  </si>
  <si>
    <t>แซนวิช หมูหยองแฮมชีส ไร้ขอบ</t>
  </si>
  <si>
    <t>1005995</t>
  </si>
  <si>
    <t>แซนวิช ปูอัด ไร้ขอบ</t>
  </si>
  <si>
    <t>1113157</t>
  </si>
  <si>
    <t>เค้กลอดช่อง 85 กรัม (ส่งขนส่งเย็นเท่านั้น)</t>
  </si>
  <si>
    <t>คิดเป็นกี่%</t>
  </si>
  <si>
    <t>หักยกเลิกออเดอร์</t>
  </si>
  <si>
    <t>หักค่าใช้จ่ายแพลตฟอร์ม</t>
  </si>
  <si>
    <t>ยอดโอนเงินคืนลูกค้าออนไลน์</t>
  </si>
  <si>
    <t>ต้นทุนค่าขนส่ง (COD) , (ปณ.)</t>
  </si>
  <si>
    <t>สรุปยอดขายก่อนหักค่าบริหาร</t>
  </si>
  <si>
    <t>ไม่เกิน10%</t>
  </si>
  <si>
    <t>หักค่าใช้จ่ายบริหาร</t>
  </si>
  <si>
    <t>หักยอดเคลม + ตีกลับ + โอนเงินคืนลูกค้า</t>
  </si>
  <si>
    <t>ค่าโทรศัพท์ที่เกี่ยวข้องในแผนกออนไลน์</t>
  </si>
  <si>
    <t>NO.</t>
  </si>
  <si>
    <t>แพลตฟอร์ม</t>
  </si>
  <si>
    <t>ยอด</t>
  </si>
  <si>
    <t>แคมเปญ</t>
  </si>
  <si>
    <t>ADS</t>
  </si>
  <si>
    <t>Shopee ร้าน 1</t>
  </si>
  <si>
    <t>Shopee ร้าน 2</t>
  </si>
  <si>
    <t>Facebook</t>
  </si>
  <si>
    <t>ยอดรวม</t>
  </si>
  <si>
    <t>วัสดุสิ้นเปลืองใช้จัดฉาก</t>
  </si>
  <si>
    <t>20057458</t>
  </si>
  <si>
    <t>มูสชาไทยพุดดิ้ง</t>
  </si>
  <si>
    <t>มินิบันไก่หยอง</t>
  </si>
  <si>
    <t>มินิบัน ไก่หยอง จำนวน 1กล่อง</t>
  </si>
  <si>
    <t>1100044</t>
  </si>
  <si>
    <t>หมี่กรอบโบราณ</t>
  </si>
  <si>
    <t>ชิฟฟอนไส้แยม 30 กล่อง</t>
  </si>
  <si>
    <t>วรรณวนัช ชิฟฟ่อนสอดไส้กล่องใหญ่ 1กล่อง 6ชิ้น ขนาด 350กรัม 30กล่อง (ค่าเริ่มต้น)</t>
  </si>
  <si>
    <t>1100045</t>
  </si>
  <si>
    <t>ชิฟฟอนขนุน</t>
  </si>
  <si>
    <t>ปังพิซซ่าโบโลน่า 3 กล่อง</t>
  </si>
  <si>
    <t>วรรณวนัช ขนมปัง พิซซ่าโบโลน่า 3 กล่อง (ขนาด80กรัม) (ค่าเริ่มต้น)</t>
  </si>
  <si>
    <t>20054646</t>
  </si>
  <si>
    <t>ปังพิซซ่าโบโลน่า</t>
  </si>
  <si>
    <t>20039042</t>
  </si>
  <si>
    <t>ปังเนยนิ่ม3ชิ้น</t>
  </si>
  <si>
    <t>1111043</t>
  </si>
  <si>
    <t>วรรณวนัช ชิฟฟ่อน มะลิ 8ชิ้น ของขวัญวันแม่</t>
  </si>
  <si>
    <t>1113173</t>
  </si>
  <si>
    <t>ขนมเปี๊ยะ ไส้ทะลัก ขนาด 450 กรัม ไข่แดง 3 ใบ 3 รสให้เลือก (งาดำฝอยทองไข่เค็ม 450 กรัม)</t>
  </si>
  <si>
    <t>แป้งโมจิห่อผลไม้ หนุบหนับ  ขนาด 500กรัม (มีแป้งนวลให้) (ดั้งเดิม)</t>
  </si>
  <si>
    <t>1111034</t>
  </si>
  <si>
    <t>ชิฟฟ่อนเค้กใบเตยล้วนสอดไส้ครีมมะพร้าว (8 ชิ้น )</t>
  </si>
  <si>
    <t>1113208</t>
  </si>
  <si>
    <t>คุกกี้ฮ่องกงรสหัวหอมเจียว 35 g</t>
  </si>
  <si>
    <t>1004111</t>
  </si>
  <si>
    <t>ชิฟฟ่อน รสทุเรียน 8 ชิ้น</t>
  </si>
  <si>
    <t>วรรณวนัช เบเกอรี่ เค้กเบาหวิว ขนาด 100กรัม จำนวน 10กล่อง(คละรส)</t>
  </si>
  <si>
    <t>1004112</t>
  </si>
  <si>
    <t>ชิฟฟ่อน รสเผือก 8 ชิ้น</t>
  </si>
  <si>
    <t>ชิฟฟ่อน รสขนุน 8 ชิ้น</t>
  </si>
  <si>
    <t>1004113</t>
  </si>
  <si>
    <t>ชิฟฟ่อน รสสับปะรด 8 ชิ้น</t>
  </si>
  <si>
    <t>เค้กเบาหวิว ใหญ่ 1 กล่องขนาด 300 กรัม (กาแฟ)</t>
  </si>
  <si>
    <t>1112006</t>
  </si>
  <si>
    <t>สินค้า</t>
  </si>
  <si>
    <t>ราคา</t>
  </si>
  <si>
    <t>เลขที่ออเดอร์</t>
  </si>
  <si>
    <t>ยอดขายออเดอร์</t>
  </si>
  <si>
    <t>ค่าส่งที่เก็บลูกค้า</t>
  </si>
  <si>
    <t>ผู้ส่ง</t>
  </si>
  <si>
    <t>ชื่อ</t>
  </si>
  <si>
    <t>ที่อยู่</t>
  </si>
  <si>
    <t>รหัสไปรษณีย์</t>
  </si>
  <si>
    <t>เบอร์โทร</t>
  </si>
  <si>
    <t>วันที่โอนเงิน</t>
  </si>
  <si>
    <t>สร้างโดย</t>
  </si>
  <si>
    <t>ขนส่ง</t>
  </si>
  <si>
    <t>ช่องทางติดต่อ</t>
  </si>
  <si>
    <t>ธนาคารที่โอนเงิน</t>
  </si>
  <si>
    <t>เลขพัสดุ</t>
  </si>
  <si>
    <t>วันที่สร้าง</t>
  </si>
  <si>
    <t>1113081</t>
  </si>
  <si>
    <t>ชิฟฟ่อน รวมรส 3ชิ้น สีเขียว เมล่อน/ใบเตย/วนิลา</t>
  </si>
  <si>
    <t>ร้านที่2</t>
  </si>
  <si>
    <t>-</t>
  </si>
  <si>
    <t/>
  </si>
  <si>
    <t>J&amp;T COD</t>
  </si>
  <si>
    <t>จ่ายทีหลัง / COD</t>
  </si>
  <si>
    <t>สุโขทัย</t>
  </si>
  <si>
    <t>นครราชสีมา</t>
  </si>
  <si>
    <t>J&amp;T Express</t>
  </si>
  <si>
    <t>tiktok</t>
  </si>
  <si>
    <t>ร้านที่1</t>
  </si>
  <si>
    <t>SPX Express</t>
  </si>
  <si>
    <t>shopee</t>
  </si>
  <si>
    <t>กรุงเทพฯ</t>
  </si>
  <si>
    <t>กาญจนบุรี</t>
  </si>
  <si>
    <t>นนทบุรี</t>
  </si>
  <si>
    <t>Flash Express</t>
  </si>
  <si>
    <t>สุรินทร์</t>
  </si>
  <si>
    <t>ปทุมธานี</t>
  </si>
  <si>
    <t>Flash Express Thailand COD</t>
  </si>
  <si>
    <t>ร้านที่4</t>
  </si>
  <si>
    <t>Flash Express Thailand</t>
  </si>
  <si>
    <t>สมุทรปราการ</t>
  </si>
  <si>
    <t>พระนครศรีอยุธยา</t>
  </si>
  <si>
    <t>73000</t>
  </si>
  <si>
    <t>91</t>
  </si>
  <si>
    <t>ชุมพร</t>
  </si>
  <si>
    <t>สุพรรณบุรี</t>
  </si>
  <si>
    <t>ร้านที่3</t>
  </si>
  <si>
    <t>Kerry_dropoff</t>
  </si>
  <si>
    <t>lazada</t>
  </si>
  <si>
    <t>ขอนแก่น</t>
  </si>
  <si>
    <t>สระบุรี</t>
  </si>
  <si>
    <t>ฉะเชิงเทรา</t>
  </si>
  <si>
    <t>ราชบุรี</t>
  </si>
  <si>
    <t>นครศรีธรรมราช</t>
  </si>
  <si>
    <t>ตราด</t>
  </si>
  <si>
    <t>อุบลราชธานี</t>
  </si>
  <si>
    <t>เทศบาลนครนครราชสีมา</t>
  </si>
  <si>
    <t>ร้านที่9</t>
  </si>
  <si>
    <t>ชลบุรี</t>
  </si>
  <si>
    <t>ระยอง</t>
  </si>
  <si>
    <t>ลำพูน</t>
  </si>
  <si>
    <t>ชัยภูมิ</t>
  </si>
  <si>
    <t>บึงกาฬ</t>
  </si>
  <si>
    <t>พะเยา</t>
  </si>
  <si>
    <t>เพชรบูรณ์</t>
  </si>
  <si>
    <t>ลพบุรี</t>
  </si>
  <si>
    <t>มหาสารคาม</t>
  </si>
  <si>
    <t>สมุทรสาคร</t>
  </si>
  <si>
    <t>33</t>
  </si>
  <si>
    <t>เชียงใหม่</t>
  </si>
  <si>
    <t>อุดรธานี</t>
  </si>
  <si>
    <t>10160</t>
  </si>
  <si>
    <t>น่าน</t>
  </si>
  <si>
    <t>วรรณวนัช ขนมเปี๊ยะไส้ทะลัก ขนาด 450 กรัม เลือกรสชาติได้</t>
  </si>
  <si>
    <t>EMS</t>
  </si>
  <si>
    <t>facebook</t>
  </si>
  <si>
    <t>กสิกร</t>
  </si>
  <si>
    <t>30000</t>
  </si>
  <si>
    <t>64</t>
  </si>
  <si>
    <t>Bangkok</t>
  </si>
  <si>
    <t>ร้านที่10</t>
  </si>
  <si>
    <t>EMS COD</t>
  </si>
  <si>
    <t>อุตรดิตถ์</t>
  </si>
  <si>
    <t>สงขลา</t>
  </si>
  <si>
    <t>10210</t>
  </si>
  <si>
    <t>นครพนม</t>
  </si>
  <si>
    <t>1112400</t>
  </si>
  <si>
    <t>ขนมปังอบกรอบ รส คาราเมล</t>
  </si>
  <si>
    <t>ตาก</t>
  </si>
  <si>
    <t>10150</t>
  </si>
  <si>
    <t>หนองบัวลำภู</t>
  </si>
  <si>
    <t>ถุงกระดาษแถม</t>
  </si>
  <si>
    <t>เชียงราย</t>
  </si>
  <si>
    <t>10270</t>
  </si>
  <si>
    <t>61</t>
  </si>
  <si>
    <t>สมุทรสงคราม</t>
  </si>
  <si>
    <t>ยโสธร</t>
  </si>
  <si>
    <t>ส***</t>
  </si>
  <si>
    <t>พังงา</t>
  </si>
  <si>
    <t>ชิฟฟ่อนรวมรสยอดฮิต 1กล่องมี8ชิ้น รส เมล่อน ชีสเค้ก น้ำผึ้ง มัลเบอร์รี่ เก็บได้ 10 วัน</t>
  </si>
  <si>
    <t>น**</t>
  </si>
  <si>
    <t>20150</t>
  </si>
  <si>
    <t>10400</t>
  </si>
  <si>
    <t>10280</t>
  </si>
  <si>
    <t>81</t>
  </si>
  <si>
    <t>ป้ายชื่อแถว</t>
  </si>
  <si>
    <t>ผลรวมทั้งหมด</t>
  </si>
  <si>
    <t>ผลรวม ของ จำนวน</t>
  </si>
  <si>
    <t>69</t>
  </si>
  <si>
    <t>54</t>
  </si>
  <si>
    <t>น******์</t>
  </si>
  <si>
    <t>42</t>
  </si>
  <si>
    <t>10250</t>
  </si>
  <si>
    <t>26</t>
  </si>
  <si>
    <t>53</t>
  </si>
  <si>
    <t>แม่ฮ่องสอน</t>
  </si>
  <si>
    <t>38</t>
  </si>
  <si>
    <t>37</t>
  </si>
  <si>
    <t>92</t>
  </si>
  <si>
    <t>12120</t>
  </si>
  <si>
    <t>80000</t>
  </si>
  <si>
    <t>10540</t>
  </si>
  <si>
    <t>ค******า</t>
  </si>
  <si>
    <t>18</t>
  </si>
  <si>
    <t>51</t>
  </si>
  <si>
    <t>21</t>
  </si>
  <si>
    <t>33000</t>
  </si>
  <si>
    <t>10240</t>
  </si>
  <si>
    <t>สุภาภร ชมจันทร์</t>
  </si>
  <si>
    <t>542 บ้านหัน ม.2 (ข้าง ร.ร.บ้านบัว) ถ.กลางเมือง ต.กุดเค้า
มัญจาคีรี/ Mancha Khiriขอนแก่น/ Khon Kaen
40160</t>
  </si>
  <si>
    <t>40160</t>
  </si>
  <si>
    <t>660814096255</t>
  </si>
  <si>
    <t>09</t>
  </si>
  <si>
    <t>ส******์</t>
  </si>
  <si>
    <t>ชิฟฟ่อนสอดไส้ แยม 1กล่อง มี6ชิ้น (เก็บได้15วัน)</t>
  </si>
  <si>
    <t>อ***ติ พ***านุรักษ์</t>
  </si>
  <si>
    <t>เ******์</t>
  </si>
  <si>
    <t>จ******์</t>
  </si>
  <si>
    <t>น******ี</t>
  </si>
  <si>
    <t>อ******ว</t>
  </si>
  <si>
    <t>79</t>
  </si>
  <si>
    <t>56000</t>
  </si>
  <si>
    <t>21120</t>
  </si>
  <si>
    <t>13180</t>
  </si>
  <si>
    <t>t0832622509@gmail.com</t>
  </si>
  <si>
    <t>02</t>
  </si>
  <si>
    <t>11130</t>
  </si>
  <si>
    <t>แ******)</t>
  </si>
  <si>
    <t>22</t>
  </si>
  <si>
    <t>24000</t>
  </si>
  <si>
    <t>10300</t>
  </si>
  <si>
    <t>น******ำ</t>
  </si>
  <si>
    <t>******ตำบลบ้านต๊ำ อำเภอเมืองพะเยา จังหวัดพะเยา 56000</t>
  </si>
  <si>
    <t>67130</t>
  </si>
  <si>
    <t>53000</t>
  </si>
  <si>
    <t>บ******ง</t>
  </si>
  <si>
    <t>85</t>
  </si>
  <si>
    <t>ณ******ง</t>
  </si>
  <si>
    <t>63180</t>
  </si>
  <si>
    <t>37180</t>
  </si>
  <si>
    <t>ท**  เ***มณี</t>
  </si>
  <si>
    <t>45130</t>
  </si>
  <si>
    <t>ส***รณา  ก***ิบูลย์</t>
  </si>
  <si>
    <t>ส******ี</t>
  </si>
  <si>
    <t>60</t>
  </si>
  <si>
    <t>น***</t>
  </si>
  <si>
    <t>10220</t>
  </si>
  <si>
    <t>เ***ฤดี</t>
  </si>
  <si>
    <t>15000</t>
  </si>
  <si>
    <t>06</t>
  </si>
  <si>
    <t>ป******์</t>
  </si>
  <si>
    <t>99</t>
  </si>
  <si>
    <t>ห******า</t>
  </si>
  <si>
    <t>10510</t>
  </si>
  <si>
    <t>97</t>
  </si>
  <si>
    <t>74110</t>
  </si>
  <si>
    <t>43</t>
  </si>
  <si>
    <t>72000</t>
  </si>
  <si>
    <t>22170</t>
  </si>
  <si>
    <t>20</t>
  </si>
  <si>
    <t>36160</t>
  </si>
  <si>
    <t>10170</t>
  </si>
  <si>
    <t>80240</t>
  </si>
  <si>
    <t>24</t>
  </si>
  <si>
    <t>******, ตำบล เมืองใต้, อำเภอเมืองศรีสะเกษจังหวัดศรีสะ้กษ ตำบลเมืองใต้ อำเภอเมืองศรีสะเกษ จังหวัดศรีสะเกษ 33000</t>
  </si>
  <si>
    <t>แ*น</t>
  </si>
  <si>
    <t>ว******์</t>
  </si>
  <si>
    <t>50210</t>
  </si>
  <si>
    <t>72130</t>
  </si>
  <si>
    <t>68</t>
  </si>
  <si>
    <t>ส******า</t>
  </si>
  <si>
    <t>62000</t>
  </si>
  <si>
    <t>10900</t>
  </si>
  <si>
    <t>ศิริวรรณ เจริญดี</t>
  </si>
  <si>
    <t>52ม.1ต.บ้านโพธิ์
เมืองสุพรรณบุรี/ Mueang Suphan Buriสุพรรณบุรี/ Suphanburi
72000</t>
  </si>
  <si>
    <t>660982497954</t>
  </si>
  <si>
    <t>63</t>
  </si>
  <si>
    <t>10110</t>
  </si>
  <si>
    <t>67180</t>
  </si>
  <si>
    <t>ม***์</t>
  </si>
  <si>
    <t>40</t>
  </si>
  <si>
    <t>Nakhon Ratchasima</t>
  </si>
  <si>
    <t>m***</t>
  </si>
  <si>
    <t>10290</t>
  </si>
  <si>
    <t>บ******์</t>
  </si>
  <si>
    <t>34</t>
  </si>
  <si>
    <t>34340</t>
  </si>
  <si>
    <t>82</t>
  </si>
  <si>
    <t>u***10241474314867</t>
  </si>
  <si>
    <t>ส******ิ</t>
  </si>
  <si>
    <t>ป******น</t>
  </si>
  <si>
    <t>81000</t>
  </si>
  <si>
    <t>ล***ณา ค***นทร์</t>
  </si>
  <si>
    <t>45</t>
  </si>
  <si>
    <t>ค******์</t>
  </si>
  <si>
    <t>จ***ภรณ์ ส***รณ์</t>
  </si>
  <si>
    <t>60130</t>
  </si>
  <si>
    <t>30220</t>
  </si>
  <si>
    <t>28</t>
  </si>
  <si>
    <t>ป***า เ***รุ่งนภา</t>
  </si>
  <si>
    <t>จังหวัดสุโขทัย</t>
  </si>
  <si>
    <t>Chachoengsao</t>
  </si>
  <si>
    <t>ส***พร W*</t>
  </si>
  <si>
    <t>72120</t>
  </si>
  <si>
    <t>13000</t>
  </si>
  <si>
    <t>83000</t>
  </si>
  <si>
    <t>12170</t>
  </si>
  <si>
    <t>พ******ล</t>
  </si>
  <si>
    <t>ส***สสร ไ***ระเทศ</t>
  </si>
  <si>
    <t>36190</t>
  </si>
  <si>
    <t>45000</t>
  </si>
  <si>
    <t>ช***ัย ห***พุดซา</t>
  </si>
  <si>
    <t>40110</t>
  </si>
  <si>
    <t>90000</t>
  </si>
  <si>
    <t>******หลังที่ 2 ) ตำบลแพรกษาใหม่ อำเภอเมืองสมุทรปราการ จังหวัดสมุทรปราการ 10280</t>
  </si>
  <si>
    <t>ค******ว</t>
  </si>
  <si>
    <t>50130</t>
  </si>
  <si>
    <t>ด***จ</t>
  </si>
  <si>
    <t>ส***วรรณ</t>
  </si>
  <si>
    <t>เ****น</t>
  </si>
  <si>
    <t>ปิยธิดา พุ่มหมอก</t>
  </si>
  <si>
    <t>คลินิกเวชกรรมกรุงเทพพิษณุโลก สาขากำแพงเพชร ถนน ราษฎร์รวมใจ 2/70 · ในเมือง/ Nai Mueang
เมืองกำแพงเพชร/ Mueang Kamphaeng Phetกำแพงเพชร/ Kamphaeng Phet
62000</t>
  </si>
  <si>
    <t>660956240602</t>
  </si>
  <si>
    <t>ณ******์</t>
  </si>
  <si>
    <t>ท******ง</t>
  </si>
  <si>
    <t>ป******ง</t>
  </si>
  <si>
    <t>45120</t>
  </si>
  <si>
    <t>เ***นภา</t>
  </si>
  <si>
    <t>ศ***ิดา บ***ี</t>
  </si>
  <si>
    <t>******หมู่บ้าน บ้านห้วยยาง ตำบล บางบุตร ตำบลบางบุตร อำเภอบ้านค่าย จังหวัดระยอง 21120</t>
  </si>
  <si>
    <t>****** 9, ตำบล หลุมรัง, อำเภอบ่อพลอย ตำบลหลุมรัง อำเภอบ่อพลอย จังหวัดกาญจนบุรี 71160</t>
  </si>
  <si>
    <t>71160</t>
  </si>
  <si>
    <t>ว******น</t>
  </si>
  <si>
    <t>สมชาย ชาตะวนิช</t>
  </si>
  <si>
    <t>136/84 ม.6 ต.คลองมะเดื่อ อ.กระทุ่มแบน จ.สมุทรสาคร · คลองมะเดื่อ/ Khlong Ma Duea
กระทุ่มแบน/ Krathum Baenสมุทรสาคร/ Samut Sakhon
74110</t>
  </si>
  <si>
    <t>660894355998</t>
  </si>
  <si>
    <t>ส***นดา ส***ารัตน์</t>
  </si>
  <si>
    <t xml:space="preserve"> อ***ทิพย์. ป***ังสิต</t>
  </si>
  <si>
    <t>พ***ร จ***น์หอม</t>
  </si>
  <si>
    <t>******ู่ที่ 23, ตำบลเหนือเมือง, อำเภอเมืองร้อยเอ็ด ตำบลในเมือง อำเภอเมืองร้อยเอ็ด จังหวัดร้อยเอ็ด 45000</t>
  </si>
  <si>
    <t>******กสลุง, อำเภอพัฒนานิคม ตำบลโคกสลุง อำเภอพัฒนานิคม จังหวัดลพบุรี 15140</t>
  </si>
  <si>
    <t>15140</t>
  </si>
  <si>
    <t>52150</t>
  </si>
  <si>
    <t>ง*ม</t>
  </si>
  <si>
    <t>******ผ่ทองอพาร์ตเม้นส์2 แขวงอนุสาวรีย์ เขตบางเขน จังหวัดกรุงเทพมหานคร 10220</t>
  </si>
  <si>
    <t>พ***าลน้ำตาล</t>
  </si>
  <si>
    <t>รายการยิง ADS + แคมเปญ เดือนมีนาคม 2569</t>
  </si>
  <si>
    <t>สรุปต้นทุนออนไลน์เดือน มีนาคม 2569</t>
  </si>
  <si>
    <t>เดือนมีนาคม</t>
  </si>
  <si>
    <t>รายการขายสินค้าออนไลน์แยกจำนวนชิ้นรายวัน เดือนมีนาคม 2569</t>
  </si>
  <si>
    <t>GVY75</t>
  </si>
  <si>
    <t>ส***นทร์ โ***แก้ว</t>
  </si>
  <si>
    <t>01/03/2026 23:51</t>
  </si>
  <si>
    <t>792595367583</t>
  </si>
  <si>
    <t>GVY74</t>
  </si>
  <si>
    <t>01/03/2026 23:49</t>
  </si>
  <si>
    <t>792522262674</t>
  </si>
  <si>
    <t>GVY73</t>
  </si>
  <si>
    <t>เ***พร ช***ิงห์ทอง</t>
  </si>
  <si>
    <t>01/03/2026 23:35</t>
  </si>
  <si>
    <t>792507474636</t>
  </si>
  <si>
    <t>GVY72</t>
  </si>
  <si>
    <t>พ***สวย</t>
  </si>
  <si>
    <t>01/03/2026 23:25</t>
  </si>
  <si>
    <t>792536555495</t>
  </si>
  <si>
    <t>GVY71</t>
  </si>
  <si>
    <t>ส***จ ท***ป้น</t>
  </si>
  <si>
    <t>01/03/2026 23:22</t>
  </si>
  <si>
    <t>792566544490</t>
  </si>
  <si>
    <t>GVY70</t>
  </si>
  <si>
    <t>01/03/2026 23:42</t>
  </si>
  <si>
    <t>TH42018EBN246C</t>
  </si>
  <si>
    <t>01/03/2026 23:12</t>
  </si>
  <si>
    <t>GVY69</t>
  </si>
  <si>
    <t>T******k</t>
  </si>
  <si>
    <t>******นานิคม1 ซอย พหลโยธิน 32, แยก 11, แขวงเสนานิคม, เขตจตุจักร แขวงเสนานิคม เขตจตุจักร จังหวัดกรุงเทพมหานคร 10900</t>
  </si>
  <si>
    <t>01/03/2026 23:02</t>
  </si>
  <si>
    <t>TH01058ECQNQ4E</t>
  </si>
  <si>
    <t>01/03/2026 23:01</t>
  </si>
  <si>
    <t>GVY68</t>
  </si>
  <si>
    <t>ว***พร แ***ก้ว</t>
  </si>
  <si>
    <t>01/03/2026 22:58</t>
  </si>
  <si>
    <t>792592037591</t>
  </si>
  <si>
    <t>GVY67</t>
  </si>
  <si>
    <t>พ***ัฒน์ เ***แดง</t>
  </si>
  <si>
    <t>01/03/2026 22:55</t>
  </si>
  <si>
    <t>792519760690</t>
  </si>
  <si>
    <t>GVY66</t>
  </si>
  <si>
    <t>01/03/2026 22:50</t>
  </si>
  <si>
    <t>TH30018EBQXU8B</t>
  </si>
  <si>
    <t>01/03/2026 22:49</t>
  </si>
  <si>
    <t>GVY64</t>
  </si>
  <si>
    <t>แ***สาวนีย์ ไ***ูมิ</t>
  </si>
  <si>
    <t>01/03/2026 22:26</t>
  </si>
  <si>
    <t>792533997522</t>
  </si>
  <si>
    <t>01/03/2026 22:25</t>
  </si>
  <si>
    <t>GVY63</t>
  </si>
  <si>
    <t>******ม่ไก่ ตำบลหนองแม่ไก่ อำเภอโพธิ์ทอง จังหวัดอ่างทอง 14120</t>
  </si>
  <si>
    <t>14120</t>
  </si>
  <si>
    <t>TH06048ECFXE8D</t>
  </si>
  <si>
    <t>GVY62</t>
  </si>
  <si>
    <t>******นาราโบทานิค2 ตำบลบางแก้ว อำเภอบางพลี จังหวัดสมุทรปราการ 10540</t>
  </si>
  <si>
    <t>01/03/2026 22:22</t>
  </si>
  <si>
    <t>TH02038EBAX02B</t>
  </si>
  <si>
    <t>GVY61</t>
  </si>
  <si>
    <t>อัญญนา มิยะโอะ</t>
  </si>
  <si>
    <t>2/132 หมู่บ้านสุวรรณคาร ซอย 2/1 หมู่ 3 ต.รัษฏา · รัษฎา/ Ratsada
เมืองภูเก็ต/ Mueang Phuketภูเก็ต/ Phuket
83000</t>
  </si>
  <si>
    <t>660936253148</t>
  </si>
  <si>
    <t>01/03/2026 22:13</t>
  </si>
  <si>
    <t>LEXPU0662520124</t>
  </si>
  <si>
    <t>GVY60</t>
  </si>
  <si>
    <t>01/03/2026 21:58</t>
  </si>
  <si>
    <t>792551001620</t>
  </si>
  <si>
    <t>GVY57</t>
  </si>
  <si>
    <t>******เต่างอย จ.สกลนคร. ตำบลนาตาล อำเภอเต่างอย จังหวัดสกลนคร 47260</t>
  </si>
  <si>
    <t>47260</t>
  </si>
  <si>
    <t>01/03/2026 21:33</t>
  </si>
  <si>
    <t>TH260515948781K</t>
  </si>
  <si>
    <t>GVY56</t>
  </si>
  <si>
    <t>******ธนบุรี ถ.เอกชัย แขวงบางขุนเทียน เขตจอมทอง จังหวัดกรุงเทพมหานคร 10150</t>
  </si>
  <si>
    <t>01/03/2026 21:28</t>
  </si>
  <si>
    <t>TH2644723920734</t>
  </si>
  <si>
    <t>GVY55</t>
  </si>
  <si>
    <t>01/03/2026 21:24</t>
  </si>
  <si>
    <t>792544560673</t>
  </si>
  <si>
    <t>GVY53</t>
  </si>
  <si>
    <t>น***​ภา​  โ***ษกร​</t>
  </si>
  <si>
    <t>01/03/2026 21:22</t>
  </si>
  <si>
    <t>792554073522</t>
  </si>
  <si>
    <t>GVY52</t>
  </si>
  <si>
    <t>ว***า ส***สนโชติ</t>
  </si>
  <si>
    <t>01/03/2026 21:18</t>
  </si>
  <si>
    <t>792577938515</t>
  </si>
  <si>
    <t>GVY51</t>
  </si>
  <si>
    <t>01/03/2026 21:10</t>
  </si>
  <si>
    <t>TH2624303046142</t>
  </si>
  <si>
    <t>GVY50</t>
  </si>
  <si>
    <t>01/03/2026 21:04</t>
  </si>
  <si>
    <t>GVY49</t>
  </si>
  <si>
    <t>ห******ก</t>
  </si>
  <si>
    <t>******รุ อ.เดิมบางนางบวช จ.สุพรรณบุรี โทร.0807882854 ตำบลบ่อกรุ อำเภอเดิมบางนางบวช จังหวัดสุพรรณบุรี 72120</t>
  </si>
  <si>
    <t>01/03/2026 21:02</t>
  </si>
  <si>
    <t>TH260788786377B</t>
  </si>
  <si>
    <t>GVY47</t>
  </si>
  <si>
    <t>******มุงพัฒนา, ตำบล หัวเสือ, อำเภอแม่ทะ ตำบลหัวเสือ อำเภอแม่ทะ จังหวัดลำปาง 52150</t>
  </si>
  <si>
    <t>01/03/2026 20:50</t>
  </si>
  <si>
    <t>TH267044736060P</t>
  </si>
  <si>
    <t>GVY46</t>
  </si>
  <si>
    <t>เ***ไปเรื่อย</t>
  </si>
  <si>
    <t>01/03/2026 20:46</t>
  </si>
  <si>
    <t>792517951481</t>
  </si>
  <si>
    <t>GVY45</t>
  </si>
  <si>
    <t>01/03/2026 20:44</t>
  </si>
  <si>
    <t>792501333514</t>
  </si>
  <si>
    <t>01/03/2026 20:45</t>
  </si>
  <si>
    <t>GVY44</t>
  </si>
  <si>
    <t>****** ตำบลสำโรง อำเภอโพธิ์ไทร จังหวัดอุบลราชธานี 34340</t>
  </si>
  <si>
    <t>01/03/2026 20:43</t>
  </si>
  <si>
    <t>TH264992117817L</t>
  </si>
  <si>
    <t>01/03/2026 20:42</t>
  </si>
  <si>
    <t>GVY43</t>
  </si>
  <si>
    <t>ป***ล ส***าทอง</t>
  </si>
  <si>
    <t>01/03/2026 20:41</t>
  </si>
  <si>
    <t>792547961693</t>
  </si>
  <si>
    <t>GVY42</t>
  </si>
  <si>
    <t>ส***ักดิ์ น***ริญ</t>
  </si>
  <si>
    <t>01/03/2026 20:40</t>
  </si>
  <si>
    <t>792513344696</t>
  </si>
  <si>
    <t>GVY41</t>
  </si>
  <si>
    <t>******บลนาอุดม อำเภอโพนทอง จังหวัดร้อยเอ็ด 45110</t>
  </si>
  <si>
    <t>45110</t>
  </si>
  <si>
    <t>01/03/2026 20:37</t>
  </si>
  <si>
    <t>TH264562280311J</t>
  </si>
  <si>
    <t>GVY38</t>
  </si>
  <si>
    <t>ร***ิกร  แ***งสกุล</t>
  </si>
  <si>
    <t>01/03/2026 20:14</t>
  </si>
  <si>
    <t>792562569584</t>
  </si>
  <si>
    <t>GVY37</t>
  </si>
  <si>
    <t>พ***พงษ์ บ***ก้ว</t>
  </si>
  <si>
    <t>792504174615</t>
  </si>
  <si>
    <t>01/03/2026 20:13</t>
  </si>
  <si>
    <t>GVY36</t>
  </si>
  <si>
    <t>โ***่</t>
  </si>
  <si>
    <t>01/03/2026 20:12</t>
  </si>
  <si>
    <t>792534604606</t>
  </si>
  <si>
    <t>GVY34</t>
  </si>
  <si>
    <t>01/03/2026 20:09</t>
  </si>
  <si>
    <t>792589447440</t>
  </si>
  <si>
    <t>GVY32</t>
  </si>
  <si>
    <t>Tattananun Thaiprasert</t>
  </si>
  <si>
    <t>หมู่บ้าน มณฑาทิพย์ 5 บ้านเลขที่ 88/43 · วังเย็น/ Wang Yen
เมืองนครปฐม/ Mueang Nakhon Pathomนครปฐม/ Nakhon Pathom
73000</t>
  </si>
  <si>
    <t>660646263938</t>
  </si>
  <si>
    <t>01/03/2026 19:57</t>
  </si>
  <si>
    <t>LEXPU0662521260</t>
  </si>
  <si>
    <t>GVY31</t>
  </si>
  <si>
    <t>******้านแท่น จ.ชัยภูมิ 36190 ตำบลสระพัง อำเภอบ้านแท่น จังหวัดชัยภูมิ 36190</t>
  </si>
  <si>
    <t>01/03/2026 19:49</t>
  </si>
  <si>
    <t>TH264659271874F</t>
  </si>
  <si>
    <t>GVY30</t>
  </si>
  <si>
    <t>นายบูรพา  หลวงจันทะ</t>
  </si>
  <si>
    <t>142/1 หมู่ 3 บ้านกอรวก จางเหนือ
แม่เมาะ/ Mae Moลำปาง/ Lampang
52220</t>
  </si>
  <si>
    <t>52220</t>
  </si>
  <si>
    <t>660989237888</t>
  </si>
  <si>
    <t>01/03/2026 19:47</t>
  </si>
  <si>
    <t>TH49028EBSP41C</t>
  </si>
  <si>
    <t>GVY29</t>
  </si>
  <si>
    <t>******ิษฐ์มนูธรรม คลองจั่น แขวงคลองจั่น เขตบางกะปิ จังหวัดกรุงเทพมหานคร 10240</t>
  </si>
  <si>
    <t>01/03/2026 19:44</t>
  </si>
  <si>
    <t>TH262467511164R</t>
  </si>
  <si>
    <t>GVY28</t>
  </si>
  <si>
    <t>ธ***ลักษณ์ ต***ิวัฒน์</t>
  </si>
  <si>
    <t>01/03/2026 19:43</t>
  </si>
  <si>
    <t>ขอเป็นเค้กกล้วยหอมมะพร้าวเผา กับเค้กเผือกมะพร้าวอ่อน อย่างละ 6 กล่องนะคะ เพราะจะนำไปฝากญาติสูงวัย คนละ 2 กล่อง ต้องให้เหมือนกัน ไม่งั้นจะมีปัญหาค่ะ</t>
  </si>
  <si>
    <t>792537331456</t>
  </si>
  <si>
    <t>GVY27</t>
  </si>
  <si>
    <t>นายตฤณนิธิ  เศรษฐวิณณ์</t>
  </si>
  <si>
    <t>172/5  ถนนทุ่งใหญ่, -ทุ่งสง หมู่ 6 ต.ท่ายาง
ทุ่งใหญ่/ Thung Yaiนครศรีธรรมราช/ Nakhon Si Thammarat
80240</t>
  </si>
  <si>
    <t>660814248886</t>
  </si>
  <si>
    <t>01/03/2026 19:30</t>
  </si>
  <si>
    <t>TH64118ECGB26A</t>
  </si>
  <si>
    <t>01/03/2026 19:29</t>
  </si>
  <si>
    <t>GVY26</t>
  </si>
  <si>
    <t>แ***ีจงรักษ์ ร***ิกุล</t>
  </si>
  <si>
    <t>792502002633</t>
  </si>
  <si>
    <t>GVY25</t>
  </si>
  <si>
    <t>ก***ณ</t>
  </si>
  <si>
    <t>01/03/2026 19:27</t>
  </si>
  <si>
    <t>792500279572</t>
  </si>
  <si>
    <t>GVY24</t>
  </si>
  <si>
    <t>แม่ติ่ง ถาวร อาจยิ่ง</t>
  </si>
  <si>
    <t>66 หมู่ 3 บ้านสังข์น้อย · ทุ่งกุลา/ Thung Kula
สุวรรณภูมิ/ Suwannaphumร้อยเอ็ด/ Roi Et
45130</t>
  </si>
  <si>
    <t>660815157423</t>
  </si>
  <si>
    <t>01/03/2026 19:20</t>
  </si>
  <si>
    <t>LEXPU0662581124</t>
  </si>
  <si>
    <t>GVY23</t>
  </si>
  <si>
    <t>น***า ใ***ง</t>
  </si>
  <si>
    <t>01/03/2026 19:17</t>
  </si>
  <si>
    <t>792590198514</t>
  </si>
  <si>
    <t>GVY22</t>
  </si>
  <si>
    <t>น***พลธรรศ แ***ำดี ค***รางหยงฝาก</t>
  </si>
  <si>
    <t>792541404605</t>
  </si>
  <si>
    <t>GVY21</t>
  </si>
  <si>
    <t>******คลองภาษีเจริญฝั่งใต้, แขวง หนองแขม, เขตหนองแขม แขวงหนองแขม เขตหนองแขม จังหวัดกรุงเทพมหานคร 10160</t>
  </si>
  <si>
    <t>TH262566563050V</t>
  </si>
  <si>
    <t>GVY20</t>
  </si>
  <si>
    <t>01/03/2026 19:12</t>
  </si>
  <si>
    <t>792559350446</t>
  </si>
  <si>
    <t>01/03/2026 19:11</t>
  </si>
  <si>
    <t>GVY19</t>
  </si>
  <si>
    <t>01/03/2026 19:09</t>
  </si>
  <si>
    <t>TH267220892530L</t>
  </si>
  <si>
    <t>01/03/2026 19:08</t>
  </si>
  <si>
    <t>GVY18</t>
  </si>
  <si>
    <t>ยุพิน ทิพย์เวียง</t>
  </si>
  <si>
    <t>149/37 หมู่ 14 บ้านเกื้อกุล ซอย 5
สันทราย/ San Saiเชียงใหม่/ Chiang Mai
50210</t>
  </si>
  <si>
    <t>660898352463</t>
  </si>
  <si>
    <t>01/03/2026 19:04</t>
  </si>
  <si>
    <t>LEXPU0662576322</t>
  </si>
  <si>
    <t>GVY17</t>
  </si>
  <si>
    <t>ส***่ พ***าม</t>
  </si>
  <si>
    <t>THT040254ZTHF6Z</t>
  </si>
  <si>
    <t>GVY16</t>
  </si>
  <si>
    <t>******ง-เสรีไทย 570/474 ตึกB) แขวงคลองกุ่ม เขตบึงกุ่ม จังหวัดกรุงเทพมหานคร 10240</t>
  </si>
  <si>
    <t>01/03/2026 19:00</t>
  </si>
  <si>
    <t>TH2664420272032</t>
  </si>
  <si>
    <t>GVY15</t>
  </si>
  <si>
    <t>01/03/2026 18:50</t>
  </si>
  <si>
    <t>792556654422</t>
  </si>
  <si>
    <t>GVY14</t>
  </si>
  <si>
    <t>ส*** จ***ร์เทียน</t>
  </si>
  <si>
    <t>01/03/2026 18:37</t>
  </si>
  <si>
    <t>792559368403</t>
  </si>
  <si>
    <t>GVY13</t>
  </si>
  <si>
    <t>01/03/2026 18:36</t>
  </si>
  <si>
    <t>792561860473</t>
  </si>
  <si>
    <t>GVY12</t>
  </si>
  <si>
    <t>01/03/2026 18:32</t>
  </si>
  <si>
    <t>792512944403</t>
  </si>
  <si>
    <t>GVY11</t>
  </si>
  <si>
    <t>01/03/2026 18:30</t>
  </si>
  <si>
    <t>792523922422</t>
  </si>
  <si>
    <t>GVY10</t>
  </si>
  <si>
    <t>เ***ร ศ***รกุล</t>
  </si>
  <si>
    <t>792554009623</t>
  </si>
  <si>
    <t>01/03/2026 18:28</t>
  </si>
  <si>
    <t>GVY8</t>
  </si>
  <si>
    <t>s***r</t>
  </si>
  <si>
    <t>01/03/2026 18:18</t>
  </si>
  <si>
    <t>792529593531</t>
  </si>
  <si>
    <t>GVY7</t>
  </si>
  <si>
    <t>สุวรรณา     มูลากูล</t>
  </si>
  <si>
    <t>170/43 ถนนจักกะพาก  ตำบลปากน้ำ
เมืองสมุทรปราการ/ Mueang Samut Prakanสมุทรปราการ/ Samut Prakan
10270</t>
  </si>
  <si>
    <t>660843612534</t>
  </si>
  <si>
    <t>01/03/2026 18:12</t>
  </si>
  <si>
    <t>LEXPU0662520278</t>
  </si>
  <si>
    <t>GVY4</t>
  </si>
  <si>
    <t>ร***นภา พ***ยิ้มแย้ม</t>
  </si>
  <si>
    <t>01/03/2026 18:01</t>
  </si>
  <si>
    <t>792522803634</t>
  </si>
  <si>
    <t>GVY3</t>
  </si>
  <si>
    <t>******อม) บ้านทรงนอร์ดิก สีขาว ตำบลโคกตูม อำเภอเมืองลพบุรี จังหวัดลพบุรี 15210</t>
  </si>
  <si>
    <t>15210</t>
  </si>
  <si>
    <t>01/03/2026 17:58</t>
  </si>
  <si>
    <t>TH2645624373159</t>
  </si>
  <si>
    <t>GVY2</t>
  </si>
  <si>
    <t>01/03/2026 17:51</t>
  </si>
  <si>
    <t>LEXPU0662518508</t>
  </si>
  <si>
    <t>GVY1</t>
  </si>
  <si>
    <t>******ู่บ้านสิรินดา แขวงแสมดำ แขวงแสมดำ เขตบางขุนเทียน จังหวัดกรุงเทพมหานคร 10150</t>
  </si>
  <si>
    <t>01/03/2026 17:45</t>
  </si>
  <si>
    <t>TH269222246557K</t>
  </si>
  <si>
    <t>GVY0</t>
  </si>
  <si>
    <t>ไ***า ค***ะภา</t>
  </si>
  <si>
    <t>01/03/2026 17:34</t>
  </si>
  <si>
    <t>792595124576</t>
  </si>
  <si>
    <t>GVX99</t>
  </si>
  <si>
    <t>c***ule  ค***ผม</t>
  </si>
  <si>
    <t>01/03/2026 17:28</t>
  </si>
  <si>
    <t>792547454462</t>
  </si>
  <si>
    <t>GVX97</t>
  </si>
  <si>
    <t>01/03/2026 17:24</t>
  </si>
  <si>
    <t>THT040254ZUDA6Z</t>
  </si>
  <si>
    <t>GVX96</t>
  </si>
  <si>
    <t>02/03/2026 14:26</t>
  </si>
  <si>
    <t>GVX95</t>
  </si>
  <si>
    <t>แ***์ เ***์</t>
  </si>
  <si>
    <t>01/03/2026 17:18</t>
  </si>
  <si>
    <t>792543554482</t>
  </si>
  <si>
    <t>GVX94</t>
  </si>
  <si>
    <t>01/03/2026 17:16</t>
  </si>
  <si>
    <t>792580152442</t>
  </si>
  <si>
    <t>GVX93</t>
  </si>
  <si>
    <t>ห******์</t>
  </si>
  <si>
    <t>******ูป 6, ตำบล บึงบา, อำเภอหนองเสือ ตำบลบึงบา อำเภอหนองเสือ จังหวัดปทุมธานี 12170</t>
  </si>
  <si>
    <t>01/03/2026 17:40</t>
  </si>
  <si>
    <t>TH262053093568C</t>
  </si>
  <si>
    <t>01/03/2026 17:10</t>
  </si>
  <si>
    <t>GVX92</t>
  </si>
  <si>
    <t>01/03/2026 17:35</t>
  </si>
  <si>
    <t>TH266177272943R</t>
  </si>
  <si>
    <t>01/03/2026 17:05</t>
  </si>
  <si>
    <t>GVX91</t>
  </si>
  <si>
    <t>TH269811491658T</t>
  </si>
  <si>
    <t>01/03/2026 17:04</t>
  </si>
  <si>
    <t>GVX90</t>
  </si>
  <si>
    <t>ป***ีย์ ก***์ณวงศ์พันธุ์</t>
  </si>
  <si>
    <t>01/03/2026 16:57</t>
  </si>
  <si>
    <t>792512951473</t>
  </si>
  <si>
    <t>GVX89</t>
  </si>
  <si>
    <t>ท******ม</t>
  </si>
  <si>
    <t>******หยด, อำเภอวิเชียรบุรี ตำบลภูน้ำหยด อำเภอวิเชียรบุรี จังหวัดเพชรบูรณ์ 67180</t>
  </si>
  <si>
    <t>01/03/2026 16:54</t>
  </si>
  <si>
    <t>TH269807997438U</t>
  </si>
  <si>
    <t>01/03/2026 16:53</t>
  </si>
  <si>
    <t>GVX88</t>
  </si>
  <si>
    <t>รสลิน(จอย)</t>
  </si>
  <si>
    <t>179/46 ม.1 มบ.นริสรา
บางคูเวียง
บางกรวย, นนทบุรี 11130</t>
  </si>
  <si>
    <t>0958503152</t>
  </si>
  <si>
    <t>WA097150734TH</t>
  </si>
  <si>
    <t>GVX87</t>
  </si>
  <si>
    <t>คุณภัทร์ภัสสร โสกุล</t>
  </si>
  <si>
    <t>ส่งมาที่ 
เลขที่ 164/7 หมู่ 3 ต.ทุ่งเบญจา อ.ท่าใหม่ จ.จันทบุรี 22170</t>
  </si>
  <si>
    <t>0826624796</t>
  </si>
  <si>
    <t>01/03/2026 16:52</t>
  </si>
  <si>
    <t>WA097150751TH</t>
  </si>
  <si>
    <t>GVX86</t>
  </si>
  <si>
    <t>เ***งนภา ว***สิงห์</t>
  </si>
  <si>
    <t>01/03/2026 16:36</t>
  </si>
  <si>
    <t>792564062415</t>
  </si>
  <si>
    <t>GVX85</t>
  </si>
  <si>
    <t>ธ***มล เ***งาม</t>
  </si>
  <si>
    <t>01/03/2026 16:28</t>
  </si>
  <si>
    <t>792534962564</t>
  </si>
  <si>
    <t>01/03/2026 16:27</t>
  </si>
  <si>
    <t>GVX83</t>
  </si>
  <si>
    <t>ย***น ญ***ประเสริฐ</t>
  </si>
  <si>
    <t>792529860673</t>
  </si>
  <si>
    <t>01/03/2026 16:26</t>
  </si>
  <si>
    <t>GVX82</t>
  </si>
  <si>
    <t>จ***ักดิ์ ช***ง</t>
  </si>
  <si>
    <t>01/03/2026 16:18</t>
  </si>
  <si>
    <t>792584995521</t>
  </si>
  <si>
    <t>GVX81</t>
  </si>
  <si>
    <t>พ***ย  ว***รุจิ</t>
  </si>
  <si>
    <t>01/03/2026 16:17</t>
  </si>
  <si>
    <t>792554007626</t>
  </si>
  <si>
    <t>GVX80</t>
  </si>
  <si>
    <t>******เภอศรีเทพ (ชั้น2 หอผู้ป่วย) ตำบลสระกรวด อำเภอศรีเทพ จังหวัดเพชรบูรณ์ 67170</t>
  </si>
  <si>
    <t>67170</t>
  </si>
  <si>
    <t>01/03/2026 16:14</t>
  </si>
  <si>
    <t>TH263056436696M</t>
  </si>
  <si>
    <t>GVX79</t>
  </si>
  <si>
    <t>น** ภ***วัฒน์ จ***</t>
  </si>
  <si>
    <t>01/03/2026 16:05</t>
  </si>
  <si>
    <t>792514874664</t>
  </si>
  <si>
    <t>GVX78</t>
  </si>
  <si>
    <t>ศ***รัตน์ ล***ลัญชน์</t>
  </si>
  <si>
    <t>01/03/2026 16:09</t>
  </si>
  <si>
    <t>792556773606</t>
  </si>
  <si>
    <t>01/03/2026 16:03</t>
  </si>
  <si>
    <t>GVX77</t>
  </si>
  <si>
    <t>******ขวงคลองเตย เขตคลองเตย จังหวัดกรุงเทพมหานคร 10110</t>
  </si>
  <si>
    <t>01/03/2026 16:31</t>
  </si>
  <si>
    <t>TH01018EBVMQ1B1</t>
  </si>
  <si>
    <t>01/03/2026 16:01</t>
  </si>
  <si>
    <t>GVX76</t>
  </si>
  <si>
    <t>b***ed</t>
  </si>
  <si>
    <t>792582566694</t>
  </si>
  <si>
    <t>GVX75</t>
  </si>
  <si>
    <t>ก***ล. เ***อนจันทร์</t>
  </si>
  <si>
    <t>01/03/2026 15:56</t>
  </si>
  <si>
    <t>792593753416</t>
  </si>
  <si>
    <t>GVX72</t>
  </si>
  <si>
    <t>s***nuchwaewkaew</t>
  </si>
  <si>
    <t>01/03/2026 15:44</t>
  </si>
  <si>
    <t>THT020354ZU566Z</t>
  </si>
  <si>
    <t>GVX71</t>
  </si>
  <si>
    <t>ว***รัตน์ จ***นา</t>
  </si>
  <si>
    <t>01/03/2026 15:42</t>
  </si>
  <si>
    <t>792509973426</t>
  </si>
  <si>
    <t>GVX70</t>
  </si>
  <si>
    <t>ส***รัตน์ พ***ุพูล</t>
  </si>
  <si>
    <t>01/03/2026 15:41</t>
  </si>
  <si>
    <t>792506470490</t>
  </si>
  <si>
    <t>GVX69</t>
  </si>
  <si>
    <t>ห***น้ำฝน แ***หิง</t>
  </si>
  <si>
    <t>01/03/2026 15:40</t>
  </si>
  <si>
    <t>792534074485</t>
  </si>
  <si>
    <t>GVX68</t>
  </si>
  <si>
    <t>01/03/2026 15:39</t>
  </si>
  <si>
    <t>792550975451</t>
  </si>
  <si>
    <t>GVX67</t>
  </si>
  <si>
    <t>******ุขมนตรี ตำบลบ้านใหม่ ตำบลบ้านใหม่ อำเภอเมืองนครราชสีมา จังหวัดนครราชสีมา 30000</t>
  </si>
  <si>
    <t>01/03/2026 15:23</t>
  </si>
  <si>
    <t>TH2641989739243</t>
  </si>
  <si>
    <t>01/03/2026 15:22</t>
  </si>
  <si>
    <t>GVX66</t>
  </si>
  <si>
    <t>อ***สามย่าน</t>
  </si>
  <si>
    <t>792533402614</t>
  </si>
  <si>
    <t>GVX65</t>
  </si>
  <si>
    <t>01/03/2026 15:20</t>
  </si>
  <si>
    <t>TH263313482282U</t>
  </si>
  <si>
    <t>GVX64</t>
  </si>
  <si>
    <t>******อำเภอพระนครศรีอยุธยา จังหวัดพระนครศรีอยุธยา 13000</t>
  </si>
  <si>
    <t>01/03/2026 15:15</t>
  </si>
  <si>
    <t>TH265632231522S</t>
  </si>
  <si>
    <t>GVX63</t>
  </si>
  <si>
    <t>ส***ดา พ***งาม</t>
  </si>
  <si>
    <t>01/03/2026 15:13</t>
  </si>
  <si>
    <t>792576656410</t>
  </si>
  <si>
    <t>01/03/2026 15:14</t>
  </si>
  <si>
    <t>GVX62</t>
  </si>
  <si>
    <t>ด***น เ***นิคม</t>
  </si>
  <si>
    <t>01/03/2026 15:06</t>
  </si>
  <si>
    <t>792537653655</t>
  </si>
  <si>
    <t>GVX61</t>
  </si>
  <si>
    <t>n***anach7</t>
  </si>
  <si>
    <t>01/03/2026 15:02</t>
  </si>
  <si>
    <t>792595560584</t>
  </si>
  <si>
    <t>GVX60</t>
  </si>
  <si>
    <t>T** Z***hing</t>
  </si>
  <si>
    <t>01/03/2026 14:59</t>
  </si>
  <si>
    <t>792518289404</t>
  </si>
  <si>
    <t>GVX59</t>
  </si>
  <si>
    <t>N*** Y**</t>
  </si>
  <si>
    <t>792548133543</t>
  </si>
  <si>
    <t>GVX57</t>
  </si>
  <si>
    <t>01/03/2026 14:55</t>
  </si>
  <si>
    <t>792586629494</t>
  </si>
  <si>
    <t>GVX54</t>
  </si>
  <si>
    <t>ว******e</t>
  </si>
  <si>
    <t>******ป่ง ตำบลโป่ง อำเภอบางละมุง จังหวัดชลบุรี 20150</t>
  </si>
  <si>
    <t>01/03/2026 14:43</t>
  </si>
  <si>
    <t>TH20048EBSUT9D</t>
  </si>
  <si>
    <t>GVX53</t>
  </si>
  <si>
    <t>******นน ประชาชื่น, แขวงทุ่งสองห้อง, เขตหลักสี่ กทม.10210 แขวงทุ่งสองห้อง เขตหลักสี่ จังหวัดกรุงเทพมหานคร 10210</t>
  </si>
  <si>
    <t>TH2633766233818</t>
  </si>
  <si>
    <t>01/03/2026 14:42</t>
  </si>
  <si>
    <t>GVX52</t>
  </si>
  <si>
    <t>ท******)</t>
  </si>
  <si>
    <t>******นใหม่วิไลวัลย์ ตำบลบ่อรัง อำเภอวิเชียรบุรี จังหวัดเพชรบูรณ์ 67130</t>
  </si>
  <si>
    <t>01/03/2026 14:40</t>
  </si>
  <si>
    <t>TH269029575553T</t>
  </si>
  <si>
    <t>GVX51</t>
  </si>
  <si>
    <t>ณ*** ป***พิมาย</t>
  </si>
  <si>
    <t>01/03/2026 14:38</t>
  </si>
  <si>
    <t>792586849493</t>
  </si>
  <si>
    <t>01/03/2026 14:37</t>
  </si>
  <si>
    <t>GVX50</t>
  </si>
  <si>
    <t>01/03/2026 14:36</t>
  </si>
  <si>
    <t>792548743674</t>
  </si>
  <si>
    <t>GVX49</t>
  </si>
  <si>
    <t>******ยงาม ตำบลหนองคู ตำบลหนองคู อำเภอเมืองยโสธร จังหวัดยโสธร 35000</t>
  </si>
  <si>
    <t>35000</t>
  </si>
  <si>
    <t>01/03/2026 14:29</t>
  </si>
  <si>
    <t>TH265581398649M</t>
  </si>
  <si>
    <t>GVX48</t>
  </si>
  <si>
    <t>อ*** ว***์   เ***อเก่ง</t>
  </si>
  <si>
    <t>01/03/2026 14:18</t>
  </si>
  <si>
    <t>792510990526</t>
  </si>
  <si>
    <t>GVX47</t>
  </si>
  <si>
    <t>****** หมู่ที่ 11, ตำบลเขากะลา, อำเภอพยุหะคีรี ตำบลเขากะลา อำเภอพยุหะคีรี จังหวัดนครสวรรค์ 60130</t>
  </si>
  <si>
    <t>TH2688646045294</t>
  </si>
  <si>
    <t>GVX46</t>
  </si>
  <si>
    <t>พ***์ปภากร ค***หอม</t>
  </si>
  <si>
    <t>01/03/2026 14:09</t>
  </si>
  <si>
    <t>792572651415</t>
  </si>
  <si>
    <t>01/03/2026 14:12</t>
  </si>
  <si>
    <t>GVX45</t>
  </si>
  <si>
    <t>ส***รี  ศ***ำนวค์</t>
  </si>
  <si>
    <t>01/03/2026 14:02</t>
  </si>
  <si>
    <t>792524362696</t>
  </si>
  <si>
    <t>GVX44</t>
  </si>
  <si>
    <t>01/03/2026 14:01</t>
  </si>
  <si>
    <t>792573549423</t>
  </si>
  <si>
    <t>GVX43</t>
  </si>
  <si>
    <t>ดิเรก พลสามารถ</t>
  </si>
  <si>
    <t>126หมู่6ต.แคนเหนืออ.บ้านไผ่จ.ขอนแก่น · แคนเหนือ/ Khaen Nuea
บ้านไผ่/ Ban Phaiขอนแก่น/ Khon Kaen
40110</t>
  </si>
  <si>
    <t>660639647595</t>
  </si>
  <si>
    <t>01/03/2026 13:48</t>
  </si>
  <si>
    <t>TH37108ECG5N0E</t>
  </si>
  <si>
    <t>GVX42</t>
  </si>
  <si>
    <t>Mayuree Srikoed</t>
  </si>
  <si>
    <t>522 โอพีแมนชั่น ซ ตลาดศรีวนิช
ดินแดง
ดินแดง
กทม
Thailand 10400</t>
  </si>
  <si>
    <t>66877810617</t>
  </si>
  <si>
    <t>01/03/2026 13:47</t>
  </si>
  <si>
    <t>WA097150765TH</t>
  </si>
  <si>
    <t>01/03/2026 13:46</t>
  </si>
  <si>
    <t>GVX41</t>
  </si>
  <si>
    <t>นัทฐา แสงสรวย</t>
  </si>
  <si>
    <t>MT hotel พิศิษฐ์กรณีย์ ป่าตอง กะทู้ ภูเก็ต  83150</t>
  </si>
  <si>
    <t>83150</t>
  </si>
  <si>
    <t>0801066335</t>
  </si>
  <si>
    <t>01/03/2026 13:42</t>
  </si>
  <si>
    <t>WA097150779TH</t>
  </si>
  <si>
    <t>GVX40</t>
  </si>
  <si>
    <t>น.ส.ปิ่นกัลยา เจริญวรรณ์</t>
  </si>
  <si>
    <t>(ศูนย์แพทย์ชุมชน ร.พ.กระบี่ )            90/54-56 ถ.มหาราช ต.ปากน้ำ อ.เมือง จ.กระบี่ 81000</t>
  </si>
  <si>
    <t>0862776052</t>
  </si>
  <si>
    <t>WA097150782TH</t>
  </si>
  <si>
    <t>01/03/2026 13:41</t>
  </si>
  <si>
    <t>GVX39</t>
  </si>
  <si>
    <t xml:space="preserve">ส่งคุณศศิธร </t>
  </si>
  <si>
    <t>เลขที่118 ถนนพัฒนาการ ซอย57/1 แขวงประเวศ เขตประเวศ กทม. 10250</t>
  </si>
  <si>
    <t>0816467093</t>
  </si>
  <si>
    <t>01/03/2026 13:40</t>
  </si>
  <si>
    <t>WA097150796TH</t>
  </si>
  <si>
    <t>01/03/2026 13:39</t>
  </si>
  <si>
    <t>GVX38</t>
  </si>
  <si>
    <t>กุณชญา เจตเกตกรรณ์</t>
  </si>
  <si>
    <t>168/2 หมู่8 บ้านชะเยือง
ดอนแก้ว
แม่ริม
เชียงใหม่
Thailand 50180</t>
  </si>
  <si>
    <t>50180</t>
  </si>
  <si>
    <t>66946169636</t>
  </si>
  <si>
    <t>28/02/2026 14:06</t>
  </si>
  <si>
    <t>WB171708869TH</t>
  </si>
  <si>
    <t>01/03/2026 13:38</t>
  </si>
  <si>
    <t>GVX37</t>
  </si>
  <si>
    <t>เ***ญพร อ***นิติกุล</t>
  </si>
  <si>
    <t>01/03/2026 13:34</t>
  </si>
  <si>
    <t>792586401600</t>
  </si>
  <si>
    <t>01/03/2026 13:33</t>
  </si>
  <si>
    <t>GVX36</t>
  </si>
  <si>
    <t>สมศักดิ์ นามเสน</t>
  </si>
  <si>
    <t>65/3ซอยห้วยมะขาม3
ต.โพธิ์สเด็จ อ.เมือง
จ.นครศรีธรรมราช
โทร 80000</t>
  </si>
  <si>
    <t>0818913234</t>
  </si>
  <si>
    <t>01/03/2026 13:29</t>
  </si>
  <si>
    <t>WA097150805TH</t>
  </si>
  <si>
    <t>GVX35</t>
  </si>
  <si>
    <t>01/03/2026 13:28</t>
  </si>
  <si>
    <t>792504978506</t>
  </si>
  <si>
    <t>GVX34</t>
  </si>
  <si>
    <t>ปาริชาติ ณะสภา</t>
  </si>
  <si>
    <t>พฤกษา ซ.2/1 บ้านเลขที่42/74
คลองสาม
คลองหลวง
ปทุมธานี
Thailand
 12120</t>
  </si>
  <si>
    <t>66962467542</t>
  </si>
  <si>
    <t>01/03/2026 13:25</t>
  </si>
  <si>
    <t>WA097150822TH</t>
  </si>
  <si>
    <t>01/03/2026 13:24</t>
  </si>
  <si>
    <t>GVX33</t>
  </si>
  <si>
    <t>สำรวย นิลใย</t>
  </si>
  <si>
    <t>223 ม.9
ต.ขวัญเมือง
อ.เสลภูมิ
จ.ร้อยเอ็ด 45120</t>
  </si>
  <si>
    <t>0985851332</t>
  </si>
  <si>
    <t>WA097150836TH</t>
  </si>
  <si>
    <t>01/03/2026 13:23</t>
  </si>
  <si>
    <t>GVX32</t>
  </si>
  <si>
    <t>วชิ วชิ</t>
  </si>
  <si>
    <t>457 ม. 2 ต.บ้านเพชร อ.บำเหน็จณรงค์ จ.ชัยภูมิ 36160</t>
  </si>
  <si>
    <t>0656033226</t>
  </si>
  <si>
    <t>01/03/2026 13:22</t>
  </si>
  <si>
    <t>WA097150853TH</t>
  </si>
  <si>
    <t>01/03/2026 13:21</t>
  </si>
  <si>
    <t>GVX31</t>
  </si>
  <si>
    <t>Yaowalak Sangkavijit</t>
  </si>
  <si>
    <t>12/1 ม.3
ร้านลองแลข้าวแกงปักษ์ใต้
ต.ประดาง
อ.วังเจ้า
ตาก
Thailand 63180</t>
  </si>
  <si>
    <t>66879874384</t>
  </si>
  <si>
    <t>01/03/2026 13:20</t>
  </si>
  <si>
    <t>WA097150875TH</t>
  </si>
  <si>
    <t>GVX30</t>
  </si>
  <si>
    <t>ส่งคุณแอ๊ด</t>
  </si>
  <si>
    <t>39/2มบอิ่มอัมพร2ซอยราชพฤกษ์9แขวงบางเชือกหนังเขตตลิ่งชันกท 10170</t>
  </si>
  <si>
    <t>0868991800</t>
  </si>
  <si>
    <t>01/03/2026 13:19</t>
  </si>
  <si>
    <t>WA097150898TH</t>
  </si>
  <si>
    <t>GVX29</t>
  </si>
  <si>
    <t>ม*** ห***จิ่ง</t>
  </si>
  <si>
    <t>01/03/2026 13:16</t>
  </si>
  <si>
    <t>792569432406</t>
  </si>
  <si>
    <t>GVX28</t>
  </si>
  <si>
    <t>บัณฑูร...สนิทนอก.</t>
  </si>
  <si>
    <t>ม.วลัยวลงกรณ์
ร้านค้าที11
ต.คลองหนึ่ง
อ.คลองหนึ่ง
จ.ปทุมธานี 13180</t>
  </si>
  <si>
    <t>0658232642</t>
  </si>
  <si>
    <t>WA097150924TH</t>
  </si>
  <si>
    <t>01/03/2026 13:15</t>
  </si>
  <si>
    <t>GVX27</t>
  </si>
  <si>
    <t>ม***ียม ม***หมัด</t>
  </si>
  <si>
    <t>01/03/2026 12:56</t>
  </si>
  <si>
    <t>792587743695</t>
  </si>
  <si>
    <t>GVX26</t>
  </si>
  <si>
    <t>******.บ่อยาง ตำบลบ่อยาง อำเภอเมืองสงขลา จังหวัดสงขลา 90000</t>
  </si>
  <si>
    <t>01/03/2026 12:39</t>
  </si>
  <si>
    <t>TH269681804948O</t>
  </si>
  <si>
    <t>Chiffon, No Filling, Box of 8 Pieces, Assorted Flavors, Size 240 Grams, Wanwanach</t>
  </si>
  <si>
    <t>GVX25</t>
  </si>
  <si>
    <t>Jennie ( Nadia )</t>
  </si>
  <si>
    <t>37/6 ถ.อินใจมี · ท่าอิฐ/ Tha It
เมืองอุตรดิตถ์/ Mueang Uttaraditอุตรดิตถ์/ Uttaradit
53000</t>
  </si>
  <si>
    <t>660917592872</t>
  </si>
  <si>
    <t>01/03/2026 12:31</t>
  </si>
  <si>
    <t>GVX24</t>
  </si>
  <si>
    <t>นาง พรเพ็ญ  กลีบกมล</t>
  </si>
  <si>
    <t>65/9 ซ.พระยาพิชัยดาบหัก 8 ต.เขาสามยอด อ.เมืองลพบุรี จ.ลพบุรี 15000 · เขาสามยอด/ Khao Sam Yot
เมืองลพบุรี/ Mueang Lop Buriลพบุรี/ Lopburi
15000</t>
  </si>
  <si>
    <t>660957720384</t>
  </si>
  <si>
    <t>01/03/2026 12:12</t>
  </si>
  <si>
    <t>LEXPU0662566987</t>
  </si>
  <si>
    <t>GVX23</t>
  </si>
  <si>
    <t>01/03/2026 12:35</t>
  </si>
  <si>
    <t>TH261304336405V</t>
  </si>
  <si>
    <t>01/03/2026 12:06</t>
  </si>
  <si>
    <t>GVX22</t>
  </si>
  <si>
    <t>******ลขที่ 4 ซอย บงกช 50 ตำบลคลองสอง ตำบลคลองสอง อำเภอคลองหลวง จังหวัดปทุมธานี 12120</t>
  </si>
  <si>
    <t>01/03/2026 11:41</t>
  </si>
  <si>
    <t>TH265636832602D</t>
  </si>
  <si>
    <t>GVX21</t>
  </si>
  <si>
    <t>S******t</t>
  </si>
  <si>
    <t>******ลาง ตำบล ชุมพลบุรี ตำบลชุมพลบุรี อำเภอชุมพลบุรี จังหวัดสุรินทร์ 32190</t>
  </si>
  <si>
    <t>32190</t>
  </si>
  <si>
    <t>01/03/2026 11:35</t>
  </si>
  <si>
    <t>TH262429690057P</t>
  </si>
  <si>
    <t>GVX20</t>
  </si>
  <si>
    <t>ส***ด จ***เทศ</t>
  </si>
  <si>
    <t>01/03/2026 11:30</t>
  </si>
  <si>
    <t>ขอฝอยทอง 2 มะพร้าวอ่อน 1</t>
  </si>
  <si>
    <t>792454622923</t>
  </si>
  <si>
    <t>01/03/2026 11:31</t>
  </si>
  <si>
    <t>GVX19</t>
  </si>
  <si>
    <t>ด***ณี แ***า</t>
  </si>
  <si>
    <t>01/03/2026 11:23</t>
  </si>
  <si>
    <t>792458220934</t>
  </si>
  <si>
    <t>GVX17</t>
  </si>
  <si>
    <t>01/03/2026 11:20</t>
  </si>
  <si>
    <t>792428039911</t>
  </si>
  <si>
    <t>GVX16</t>
  </si>
  <si>
    <t>อังคณา  ศรีลายงค์</t>
  </si>
  <si>
    <t>189/2  หมู่6ตำบลวังลึกอำเภอสามชุกจังหวัดสุพรรณบุรี · วังลึก/ Wang Luek
สามชุก/ Sam Chukสุพรรณบุรี/ Suphanburi
72130</t>
  </si>
  <si>
    <t>660989312924</t>
  </si>
  <si>
    <t>01/03/2026 11:19</t>
  </si>
  <si>
    <t>LEXPU0662497020</t>
  </si>
  <si>
    <t>GVX15</t>
  </si>
  <si>
    <t>K***laShiyasxn</t>
  </si>
  <si>
    <t>01/03/2026 11:17</t>
  </si>
  <si>
    <t>792434025935</t>
  </si>
  <si>
    <t>01/03/2026 11:18</t>
  </si>
  <si>
    <t>GVX14</t>
  </si>
  <si>
    <t>01/03/2026 11:08</t>
  </si>
  <si>
    <t>792482916993</t>
  </si>
  <si>
    <t>GVX13</t>
  </si>
  <si>
    <t>t***a1977 ศ***ัตน์ ค***่น</t>
  </si>
  <si>
    <t>01/03/2026 11:06</t>
  </si>
  <si>
    <t>792437318971</t>
  </si>
  <si>
    <t>GVX12</t>
  </si>
  <si>
    <t>792488825973</t>
  </si>
  <si>
    <t>GVX11</t>
  </si>
  <si>
    <t>ก******า</t>
  </si>
  <si>
    <t>******ชัยจุมพล, อำเภอลับแล ตำบลชัยจุมพล อำเภอลับแล จังหวัดอุตรดิตถ์ 53130</t>
  </si>
  <si>
    <t>53130</t>
  </si>
  <si>
    <t>01/03/2026 10:59</t>
  </si>
  <si>
    <t>TH268542010572L</t>
  </si>
  <si>
    <t>GVX10</t>
  </si>
  <si>
    <t>01/03/2026 10:53</t>
  </si>
  <si>
    <t>792433020934</t>
  </si>
  <si>
    <t>01/03/2026 10:54</t>
  </si>
  <si>
    <t>GVX9</t>
  </si>
  <si>
    <t>01/03/2026 10:46</t>
  </si>
  <si>
    <t>LEXPU0662521320</t>
  </si>
  <si>
    <t>GVX8</t>
  </si>
  <si>
    <t>01/03/2026 10:34</t>
  </si>
  <si>
    <t>792495925944</t>
  </si>
  <si>
    <t>01/03/2026 10:35</t>
  </si>
  <si>
    <t>GVX7</t>
  </si>
  <si>
    <t>P***amaporn T***oo</t>
  </si>
  <si>
    <t>01/03/2026 10:28</t>
  </si>
  <si>
    <t>792478922911</t>
  </si>
  <si>
    <t>GVX6</t>
  </si>
  <si>
    <t>ใ*** ไ***</t>
  </si>
  <si>
    <t>01/03/2026 10:27</t>
  </si>
  <si>
    <t>792451628953</t>
  </si>
  <si>
    <t>GVX5</t>
  </si>
  <si>
    <t>01/03/2026 10:16</t>
  </si>
  <si>
    <t>792461725904</t>
  </si>
  <si>
    <t>GVX4</t>
  </si>
  <si>
    <t>01/03/2026 10:13</t>
  </si>
  <si>
    <t>792551156692</t>
  </si>
  <si>
    <t>GVX3</t>
  </si>
  <si>
    <t>พัชรี</t>
  </si>
  <si>
    <t>12/76 ซ.6 หมู่บ้านสันติ ต.สัรกลาง อ.สันกำแพงเชียงใหม่ 50130</t>
  </si>
  <si>
    <t>0838789211</t>
  </si>
  <si>
    <t>01/03/2026 10:09</t>
  </si>
  <si>
    <t>WA097150941TH</t>
  </si>
  <si>
    <t>GVX2</t>
  </si>
  <si>
    <t>ว***ี ไ***อง</t>
  </si>
  <si>
    <t>01/03/2026 10:08</t>
  </si>
  <si>
    <t>792421719972</t>
  </si>
  <si>
    <t>GVX1</t>
  </si>
  <si>
    <t>01/03/2026 10:03</t>
  </si>
  <si>
    <t>792432321925</t>
  </si>
  <si>
    <t>GVX0</t>
  </si>
  <si>
    <t>อุทัยวรรณ พิมโคตร</t>
  </si>
  <si>
    <t>162ิ หมู่ 16 บ้านน้อยหม้อทอง · จานลาน/ Chan Lan
พนา/ Phanaอำนาจเจริญ/ Amnat Charoen
37180</t>
  </si>
  <si>
    <t>660806930502</t>
  </si>
  <si>
    <t>01/03/2026 10:01</t>
  </si>
  <si>
    <t>GVW99</t>
  </si>
  <si>
    <t>01/03/2026 09:54</t>
  </si>
  <si>
    <t>792503869684</t>
  </si>
  <si>
    <t>GVW98</t>
  </si>
  <si>
    <t>01/03/2026 09:53</t>
  </si>
  <si>
    <t>TH267826410443C</t>
  </si>
  <si>
    <t>GVW97</t>
  </si>
  <si>
    <t>ม***ี ก***ุท</t>
  </si>
  <si>
    <t>01/03/2026 09:45</t>
  </si>
  <si>
    <t>792495433914</t>
  </si>
  <si>
    <t>GVW96</t>
  </si>
  <si>
    <t>เกษจรืนทร์ สิงห์แก้ว</t>
  </si>
  <si>
    <t>451/38มบ.ปัญฐิญา ซอย7 ถ.สุวินทวงศ์ 11 มีนบุ
มีนบุรี/ Min Buriกรุงเทพมหานคร/ Bangkok
10510</t>
  </si>
  <si>
    <t>660922734615</t>
  </si>
  <si>
    <t>01/03/2026 09:10</t>
  </si>
  <si>
    <t>LEXPU0662567144</t>
  </si>
  <si>
    <t>GVW95</t>
  </si>
  <si>
    <t>01/03/2026 09:08</t>
  </si>
  <si>
    <t>792467512992</t>
  </si>
  <si>
    <t>GVW94</t>
  </si>
  <si>
    <t>พรทิพย์  จันทรพระพรหม</t>
  </si>
  <si>
    <t>ถนน ฉะเชิงเทรา - บางปะกง ถนน ฉะเชิงเทรา - บางปะกง 24/1/1 หมู่1 · โสธร/ Sothon
เมืองฉะเชิงเทรา/ Mueang Chachoengsaoฉะเชิงเทรา/ Chachoengsao
24000</t>
  </si>
  <si>
    <t>660652596754</t>
  </si>
  <si>
    <t>01/03/2026 09:01</t>
  </si>
  <si>
    <t>LEXPU0662573264</t>
  </si>
  <si>
    <t>01/03/2026 09:00</t>
  </si>
  <si>
    <t>GVW92</t>
  </si>
  <si>
    <t>01/03/2026 08:17</t>
  </si>
  <si>
    <t>792470222946</t>
  </si>
  <si>
    <t>01/03/2026 08:16</t>
  </si>
  <si>
    <t>GVW91</t>
  </si>
  <si>
    <t>******ับแว่นท็อปเจริญ หรือโทรอีกเบอร์ 0979648437 แขวงทวีวัฒนา เขตทวีวัฒนา จังหวัดกรุงเทพมหานคร 10170</t>
  </si>
  <si>
    <t>01/03/2026 08:36</t>
  </si>
  <si>
    <t>TH266137736677L</t>
  </si>
  <si>
    <t>01/03/2026 08:06</t>
  </si>
  <si>
    <t>GVW89</t>
  </si>
  <si>
    <t>ณฐมน เมฆลอย</t>
  </si>
  <si>
    <t>ุกองบิน 4  อ.ตาคลี (ฝั่งบ้านพัก)  ต.ตาคลี อ.ตาคลี จ.นครสวรรค์ 60140
ตาคลี/ Takhliนครสวรรค์/ Nakhon Sawan
60140</t>
  </si>
  <si>
    <t>60140</t>
  </si>
  <si>
    <t>660628049258</t>
  </si>
  <si>
    <t>01/03/2026 07:09</t>
  </si>
  <si>
    <t>LEXPU0662575916</t>
  </si>
  <si>
    <t>GVW88</t>
  </si>
  <si>
    <t>01/03/2026 06:53</t>
  </si>
  <si>
    <t>LEXPU0662151142</t>
  </si>
  <si>
    <t>GVW87</t>
  </si>
  <si>
    <t>เ***อมพร</t>
  </si>
  <si>
    <t>01/03/2026 06:41</t>
  </si>
  <si>
    <t>792439903835</t>
  </si>
  <si>
    <t>01/03/2026 06:40</t>
  </si>
  <si>
    <t>GVW86</t>
  </si>
  <si>
    <t>ป***อม ต***ง</t>
  </si>
  <si>
    <t>01/03/2026 06:38</t>
  </si>
  <si>
    <t>792412071754</t>
  </si>
  <si>
    <t>GVW85</t>
  </si>
  <si>
    <t>น***ัทยา ศ***อง</t>
  </si>
  <si>
    <t>01/03/2026 05:54</t>
  </si>
  <si>
    <t>792404283753</t>
  </si>
  <si>
    <t>GVW84</t>
  </si>
  <si>
    <t>01/03/2026 05:34</t>
  </si>
  <si>
    <t>792445108836</t>
  </si>
  <si>
    <t>01/03/2026 05:33</t>
  </si>
  <si>
    <t>GVW83</t>
  </si>
  <si>
    <t>******ง เลี้ยวขวาซอยแรก บ้านหลังในสุดขวามือ) บ้านเลขที่ 479/315 ตำบลในคลองบางปลากด อำเภอพระสมุทรเจดีย์ จังหวัดสมุทรปราการ 10290</t>
  </si>
  <si>
    <t>01/03/2026 05:12</t>
  </si>
  <si>
    <t>TH2694557578177</t>
  </si>
  <si>
    <t>01/03/2026 05:11</t>
  </si>
  <si>
    <t>GVW82</t>
  </si>
  <si>
    <t>******โคกหนองไผ่, ตำบล สายออ, อำเภอโนนไทย ตำบลสายออ อำเภอโนนไทย จังหวัดนครราชสีมา 30220</t>
  </si>
  <si>
    <t>01/03/2026 04:46</t>
  </si>
  <si>
    <t>TH2637320113143</t>
  </si>
  <si>
    <t>GVW81</t>
  </si>
  <si>
    <t>ร***นภา บ***าพงษ์</t>
  </si>
  <si>
    <t>01/03/2026 04:13</t>
  </si>
  <si>
    <t>792478803874</t>
  </si>
  <si>
    <t>01/03/2026 04:17</t>
  </si>
  <si>
    <t>GVW78</t>
  </si>
  <si>
    <t>01/03/2026 00:23</t>
  </si>
  <si>
    <t>LEXPU0662174238</t>
  </si>
  <si>
    <t>GVW77</t>
  </si>
  <si>
    <t>ฐ***พร ม***ศรี</t>
  </si>
  <si>
    <t>01/03/2026 00:05</t>
  </si>
  <si>
    <t>792464952801</t>
  </si>
  <si>
    <t>01/03/2026 00:11</t>
  </si>
  <si>
    <t>GVW76</t>
  </si>
  <si>
    <t>กัลยารัตน์ กาญจนจูฑะ</t>
  </si>
  <si>
    <t>149 กรมทหารสื่อสาร สพานแดง เขตดุสิต ถ.พระราม5 · ถนนนครไชยศรี/ Thanon Nakhon Chai Si
ดุสิต/ Dusitกรุงเทพมหานคร/ Bangkok
10300</t>
  </si>
  <si>
    <t>660968050492</t>
  </si>
  <si>
    <t>LEXPU0662151434</t>
  </si>
  <si>
    <t>GWB16</t>
  </si>
  <si>
    <t>เฉลิมพล   ฉ่ำมาลัย</t>
  </si>
  <si>
    <t>302/12  หมู่บ้านแลนด์ซิโอ รามอินทรา-นวมินทร์  ซ.22   ถ.เลียบคลองสอง แขวงบางชัน เ
คลองสามวา/ Klong Sam Waกรุงเทพมหานคร/ Bangkok
10510</t>
  </si>
  <si>
    <t>660969679856</t>
  </si>
  <si>
    <t>02/03/2026 23:52</t>
  </si>
  <si>
    <t>LEXPU0663062106</t>
  </si>
  <si>
    <t>02/03/2026 23:51</t>
  </si>
  <si>
    <t>GWB15</t>
  </si>
  <si>
    <t>Ajjari</t>
  </si>
  <si>
    <t>หมู่บ้านศุภาลัยสุวรรณภูมิบ้านเลขที่9/166
ลาดกระบัง/ Lat Krabangกรุงเทพมหานคร/ Bangkok
10520</t>
  </si>
  <si>
    <t>10520</t>
  </si>
  <si>
    <t>660818249548</t>
  </si>
  <si>
    <t>02/03/2026 23:12</t>
  </si>
  <si>
    <t>LEXPU0663064260</t>
  </si>
  <si>
    <t>GWB14</t>
  </si>
  <si>
    <t>ช***ทร์ เ***วคำ</t>
  </si>
  <si>
    <t>02/03/2026 22:38</t>
  </si>
  <si>
    <t>792657668106</t>
  </si>
  <si>
    <t>GWB13</t>
  </si>
  <si>
    <t>น******น</t>
  </si>
  <si>
    <t>******ำบลตลาดไชยา อำเภอไชยา จังหวัดสุราษฎร์ธานี 84110</t>
  </si>
  <si>
    <t>84110</t>
  </si>
  <si>
    <t>16</t>
  </si>
  <si>
    <t>02/03/2026 23:02</t>
  </si>
  <si>
    <t>TH68068EH8V29A</t>
  </si>
  <si>
    <t>02/03/2026 22:32</t>
  </si>
  <si>
    <t>GWB12</t>
  </si>
  <si>
    <t>ดารา ห่วงญาติ</t>
  </si>
  <si>
    <t>95/149 หมู่1 ต.บ้านใหม่  หมู่บ้านเทียนดัดวิลเลจ
สามพราน/ Sam Phranนครปฐม/ Nakhon Pathom
73110</t>
  </si>
  <si>
    <t>73110</t>
  </si>
  <si>
    <t>660973460502</t>
  </si>
  <si>
    <t>02/03/2026 22:23</t>
  </si>
  <si>
    <t>LEXPU0663063725</t>
  </si>
  <si>
    <t>GWB11</t>
  </si>
  <si>
    <t>****** หมู่ที่ 12 ซอย กอไผ่ ตำบลหนองปรือ ตำบลหนองปรือ อำเภอบางละมุง จังหวัดชลบุรี 20150</t>
  </si>
  <si>
    <t>78</t>
  </si>
  <si>
    <t>02/03/2026 22:12</t>
  </si>
  <si>
    <t>TH20048EH98W9B9</t>
  </si>
  <si>
    <t>02/03/2026 22:11</t>
  </si>
  <si>
    <t>GWB10</t>
  </si>
  <si>
    <t>ณ***ญาพร ล***ิศรุต</t>
  </si>
  <si>
    <t>02/03/2026 21:54</t>
  </si>
  <si>
    <t>792697552172</t>
  </si>
  <si>
    <t>GWB9</t>
  </si>
  <si>
    <t>ศิริลักษณ์ พู่พันธุ์</t>
  </si>
  <si>
    <t>ถ.ประชาอุทิศ 33 309/55 ศรีไทยคอนโด อ.A · บางมด/ Bang Mot
ทุ่งครุ/ Thung Khruกรุงเทพมหานคร/ Bangkok
10140</t>
  </si>
  <si>
    <t>10140</t>
  </si>
  <si>
    <t>660990456724</t>
  </si>
  <si>
    <t>02/03/2026 21:49</t>
  </si>
  <si>
    <t>LEXPU0663079018</t>
  </si>
  <si>
    <t>GWB8</t>
  </si>
  <si>
    <t>ุ******น</t>
  </si>
  <si>
    <t>******นสลี ต.จอมพระ ตำบลจอมพระ อำเภอท่าวังผา จังหวัดน่าน 55140</t>
  </si>
  <si>
    <t>55140</t>
  </si>
  <si>
    <t>71</t>
  </si>
  <si>
    <t>02/03/2026 21:46</t>
  </si>
  <si>
    <t>TH52068EH63N1G</t>
  </si>
  <si>
    <t>GWB7</t>
  </si>
  <si>
    <t>พ***ลัย</t>
  </si>
  <si>
    <t>02/03/2026 21:45</t>
  </si>
  <si>
    <t>792691867122</t>
  </si>
  <si>
    <t>GWB5</t>
  </si>
  <si>
    <t>ส***าร ช***ัตน์</t>
  </si>
  <si>
    <t>02/03/2026 21:37</t>
  </si>
  <si>
    <t>792642464106</t>
  </si>
  <si>
    <t>GWB4</t>
  </si>
  <si>
    <t>ครูน้อง</t>
  </si>
  <si>
    <t>99 ม.7 · ดอนตูม/ Don Tum
บางเลน/ Bang Lenนครปฐม/ Nakhon Pathom
73130</t>
  </si>
  <si>
    <t>73130</t>
  </si>
  <si>
    <t>660836060135</t>
  </si>
  <si>
    <t>02/03/2026 21:36</t>
  </si>
  <si>
    <t>LEXPU0663063446</t>
  </si>
  <si>
    <t>GWB3</t>
  </si>
  <si>
    <t>น***าวรินดา  ท**</t>
  </si>
  <si>
    <t>02/03/2026 21:34</t>
  </si>
  <si>
    <t>792664440256</t>
  </si>
  <si>
    <t>GWB2</t>
  </si>
  <si>
    <t>k***amth</t>
  </si>
  <si>
    <t>792609149216</t>
  </si>
  <si>
    <t>GWB1</t>
  </si>
  <si>
    <t>ก***ก ล***ิพย์</t>
  </si>
  <si>
    <t>พัทลุง</t>
  </si>
  <si>
    <t>02/03/2026 21:27</t>
  </si>
  <si>
    <t>792661977111</t>
  </si>
  <si>
    <t>GWB0</t>
  </si>
  <si>
    <t>ก***นา ย***้น</t>
  </si>
  <si>
    <t>02/03/2026 21:25</t>
  </si>
  <si>
    <t>792698343216</t>
  </si>
  <si>
    <t>GWA99</t>
  </si>
  <si>
    <t>บุษบง  ปรัชญาภัทรพงศ์</t>
  </si>
  <si>
    <t>91/25 ม.8 · หัวรอ/ Hua Ro
เมืองพิษณุโลก/ Mueang Phitsanulokพิษณุโลก/ Phitsanulok
65000</t>
  </si>
  <si>
    <t>65000</t>
  </si>
  <si>
    <t>660993642532</t>
  </si>
  <si>
    <t>02/03/2026 21:28</t>
  </si>
  <si>
    <t>LEXPU0663079270</t>
  </si>
  <si>
    <t>02/03/2026 21:22</t>
  </si>
  <si>
    <t>GWA98</t>
  </si>
  <si>
    <t>******17 บางโคล่ แขวงบางโคล่ เขตบางคอแหลม จังหวัดกรุงเทพมหานคร 10120</t>
  </si>
  <si>
    <t>10120</t>
  </si>
  <si>
    <t>56</t>
  </si>
  <si>
    <t>02/03/2026 21:11</t>
  </si>
  <si>
    <t>TH01198EHGDT7B</t>
  </si>
  <si>
    <t>GWA97</t>
  </si>
  <si>
    <t>ก***า ศ***ะนัน</t>
  </si>
  <si>
    <t>02/03/2026 21:09</t>
  </si>
  <si>
    <t>792664247115</t>
  </si>
  <si>
    <t>GWA96</t>
  </si>
  <si>
    <t>จ******ี</t>
  </si>
  <si>
    <t>******ส์(บ้าน10).นครไทย อ.นครไทย จ.พิษณุโลก 65120 ตำบลนครไทย อำเภอนครไทย จังหวัดพิษณุโลก 65120</t>
  </si>
  <si>
    <t>65120</t>
  </si>
  <si>
    <t>TH61028EHBBD8A</t>
  </si>
  <si>
    <t>GWA95</t>
  </si>
  <si>
    <t>02/03/2026 21:08</t>
  </si>
  <si>
    <t>TH61028EHAH30A</t>
  </si>
  <si>
    <t>GWA94</t>
  </si>
  <si>
    <t>02/03/2026 21:05</t>
  </si>
  <si>
    <t>TH61028EHA939A</t>
  </si>
  <si>
    <t>GWA93</t>
  </si>
  <si>
    <t>อรรพรรณ ท้วมพลอย</t>
  </si>
  <si>
    <t>19/4 หมู่6 ถนนเศรษฐกิจ ตำบลนาดี
เมืองสมุทรสาคร/ Mueang Samut Sakhonสมุทรสาคร/ Samut Sakhon
74000</t>
  </si>
  <si>
    <t>74000</t>
  </si>
  <si>
    <t>660877607162</t>
  </si>
  <si>
    <t>02/03/2026 21:03</t>
  </si>
  <si>
    <t>LEXPU0663080026</t>
  </si>
  <si>
    <t>GWA92</t>
  </si>
  <si>
    <t>ว***วรรณ แ***คตร</t>
  </si>
  <si>
    <t>02/03/2026 21:01</t>
  </si>
  <si>
    <t>792627748205</t>
  </si>
  <si>
    <t>GWA89</t>
  </si>
  <si>
    <t>น***า เ***นเงิน ร***ค้าซุ้มสายตีพิจิตร</t>
  </si>
  <si>
    <t>พิจิตร</t>
  </si>
  <si>
    <t>02/03/2026 20:43</t>
  </si>
  <si>
    <t>792684327142</t>
  </si>
  <si>
    <t>GWA88</t>
  </si>
  <si>
    <t>ช***ุญ ผ***ผาย</t>
  </si>
  <si>
    <t>02/03/2026 20:39</t>
  </si>
  <si>
    <t>792635942184</t>
  </si>
  <si>
    <t>GWA85</t>
  </si>
  <si>
    <t>ร***  ก***หกุล</t>
  </si>
  <si>
    <t>02/03/2026 20:30</t>
  </si>
  <si>
    <t>792692120102</t>
  </si>
  <si>
    <t>GWA84</t>
  </si>
  <si>
    <t>ว***รณณ์ เ***แย้ม</t>
  </si>
  <si>
    <t>นครปฐม</t>
  </si>
  <si>
    <t>02/03/2026 20:23</t>
  </si>
  <si>
    <t>792675131275</t>
  </si>
  <si>
    <t>GWA83</t>
  </si>
  <si>
    <t>นางสาวนวลอนงค์​ ปานกุล</t>
  </si>
  <si>
    <t>14 สำนักงานเขตบางเขน ถนนพหลโยธิน แขวงอนุสาวรีย์
บางเขน/ Bang Khenกรุงเทพมหานคร/ Bangkok
10220</t>
  </si>
  <si>
    <t>660814825095</t>
  </si>
  <si>
    <t>02/03/2026 20:17</t>
  </si>
  <si>
    <t>LEXPU0663058118</t>
  </si>
  <si>
    <t>GWA81</t>
  </si>
  <si>
    <t>N** Z**</t>
  </si>
  <si>
    <t>Ratchaburi</t>
  </si>
  <si>
    <t>02/03/2026 20:08</t>
  </si>
  <si>
    <t>792651935176</t>
  </si>
  <si>
    <t>GWA80</t>
  </si>
  <si>
    <t>น******ย</t>
  </si>
  <si>
    <t>******่ซ้ายมือ) ถ.สมภารคง ต.พิหารเเดง ตำบลพิหารแดง อำเภอเมืองสุพรรณบุรี จังหวัดสุพรรณบุรี 72000</t>
  </si>
  <si>
    <t>44</t>
  </si>
  <si>
    <t>02/03/2026 20:00</t>
  </si>
  <si>
    <t>TH2631201309712</t>
  </si>
  <si>
    <t>GWA79</t>
  </si>
  <si>
    <t>เ******ย</t>
  </si>
  <si>
    <t>57</t>
  </si>
  <si>
    <t>TH264666021140H</t>
  </si>
  <si>
    <t>GWA78</t>
  </si>
  <si>
    <t>ว***</t>
  </si>
  <si>
    <t>02/03/2026 19:59</t>
  </si>
  <si>
    <t>792650267146</t>
  </si>
  <si>
    <t>GWA77</t>
  </si>
  <si>
    <t>เ** ม***พุด</t>
  </si>
  <si>
    <t>นครสวรรค์</t>
  </si>
  <si>
    <t>02/03/2026 19:58</t>
  </si>
  <si>
    <t>792622249263</t>
  </si>
  <si>
    <t>GWA76</t>
  </si>
  <si>
    <t>นันทพัทธ์ ชวลีระวิวงศ์</t>
  </si>
  <si>
    <t>ถนนพันท้ายนรสิงห์ ซอย 3 แยก 1 77/286 หมู่ 5 หมู่บ้านวิเศษสุขนคร สีฟ้า ซอย 1 · พันท้ายนรสิงห์/ Phan Thai Norasing
เมืองสมุทรสาคร/ Mueang Samut Sakhonสมุทรสาคร/ Samut Sakhon
74000</t>
  </si>
  <si>
    <t>660651233684</t>
  </si>
  <si>
    <t>02/03/2026 19:21</t>
  </si>
  <si>
    <t>LEXPU0663099532</t>
  </si>
  <si>
    <t>GWA75</t>
  </si>
  <si>
    <t>ปรีชา สมใจ</t>
  </si>
  <si>
    <t>364/17 วีเอสโฮม หมู่ 6 ต.บ้านใหม่
เมืองนครราชสีมา/ Mueng Nakorn Ratchasimaนครราชสีมา/ Nakhon Ratchasima
30000</t>
  </si>
  <si>
    <t>660897025103</t>
  </si>
  <si>
    <t>02/03/2026 19:13</t>
  </si>
  <si>
    <t>LEXPU0663075974</t>
  </si>
  <si>
    <t>GWA74</t>
  </si>
  <si>
    <t>ท***์วรรณ  แ***ิว</t>
  </si>
  <si>
    <t>02/03/2026 19:07</t>
  </si>
  <si>
    <t>792666041215</t>
  </si>
  <si>
    <t>GWA73</t>
  </si>
  <si>
    <t>อ** ส***ุธ</t>
  </si>
  <si>
    <t>02/03/2026 18:55</t>
  </si>
  <si>
    <t>792602049212</t>
  </si>
  <si>
    <t>GWA72</t>
  </si>
  <si>
    <t>ภ***าวุธ  ศ***สคำ</t>
  </si>
  <si>
    <t>ร้อยเอ็ด</t>
  </si>
  <si>
    <t>02/03/2026 18:32</t>
  </si>
  <si>
    <t>792699738272</t>
  </si>
  <si>
    <t>02/03/2026 18:33</t>
  </si>
  <si>
    <t>GWA71</t>
  </si>
  <si>
    <t>จ***อม  ไ***ิริวิทยา</t>
  </si>
  <si>
    <t>02/03/2026 18:23</t>
  </si>
  <si>
    <t>792609442225</t>
  </si>
  <si>
    <t>GWA70</t>
  </si>
  <si>
    <t>ก***ัฒน์ ท***ัฒนา</t>
  </si>
  <si>
    <t>ชัยนาท</t>
  </si>
  <si>
    <t>02/03/2026 17:48</t>
  </si>
  <si>
    <t>792684858195</t>
  </si>
  <si>
    <t>GWA68</t>
  </si>
  <si>
    <t>ศ***ัทธ์ ส***์ศิริ</t>
  </si>
  <si>
    <t>02/03/2026 17:28</t>
  </si>
  <si>
    <t>792573997084</t>
  </si>
  <si>
    <t>02/03/2026 17:29</t>
  </si>
  <si>
    <t>GWA67</t>
  </si>
  <si>
    <t>อ***ลักษณ์ แ***ุขอนันท์</t>
  </si>
  <si>
    <t>บุรีรัมย์</t>
  </si>
  <si>
    <t>02/03/2026 17:10</t>
  </si>
  <si>
    <t>ฝอยทอง3 อีก3 คละ</t>
  </si>
  <si>
    <t>792696843175</t>
  </si>
  <si>
    <t>GWA66</t>
  </si>
  <si>
    <t>น***หล้า</t>
  </si>
  <si>
    <t>02/03/2026 17:08</t>
  </si>
  <si>
    <t>792696677113</t>
  </si>
  <si>
    <t>GWA65</t>
  </si>
  <si>
    <t>ส***ยา เ***ขุนทด</t>
  </si>
  <si>
    <t>จังหวัดนครราชสีมา</t>
  </si>
  <si>
    <t>ฝอยทอง=3มะพร้าว=2เนย=1 ค่ะ</t>
  </si>
  <si>
    <t>792684743152</t>
  </si>
  <si>
    <t>GWA64</t>
  </si>
  <si>
    <t>ห**ง</t>
  </si>
  <si>
    <t>******ฤกษ์ ตำบลบางตะไนย์ อำเภอปากเกร็ด จังหวัดนนทบุรี 11120 ประเทศไทย ตำบลบางตะไนย์ อำเภอปากเกร็ด จังหวัดนนทบุรี 11120</t>
  </si>
  <si>
    <t>11120</t>
  </si>
  <si>
    <t>02/03/2026 16:58</t>
  </si>
  <si>
    <t>TH2627389237768</t>
  </si>
  <si>
    <t>GWA63</t>
  </si>
  <si>
    <t>เ******ว</t>
  </si>
  <si>
    <t>******, ตำบล หนองหัวช้าง, อำเภอพรเจริญ ตำบลหนองหัวช้าง อำเภอพรเจริญ จังหวัดบึงกาฬ 38180</t>
  </si>
  <si>
    <t>38180</t>
  </si>
  <si>
    <t>02/03/2026 17:27</t>
  </si>
  <si>
    <t>TH266014927834G</t>
  </si>
  <si>
    <t>02/03/2026 16:57</t>
  </si>
  <si>
    <t>GWA62</t>
  </si>
  <si>
    <t>ฝนทิพย์ เหรียญทักษิณายัน</t>
  </si>
  <si>
    <t>275 ซ. เจริญเมือง 14 (ตรงข้ามวัดสะพานคำ) ต.ธาตุเชิงชุม อ.เมือง จ.สกลนคร 47000</t>
  </si>
  <si>
    <t>47000</t>
  </si>
  <si>
    <t>0844514970</t>
  </si>
  <si>
    <t>02/03/2026 16:45</t>
  </si>
  <si>
    <t>WA097473575TH</t>
  </si>
  <si>
    <t>GWA61</t>
  </si>
  <si>
    <t>รุ่งทิพย์  ปุริเกษม</t>
  </si>
  <si>
    <t>166/1  ม.4
บ.หนองแปน
ต.วัฒนานคร
อ.วัฒนานคร
จ.สระแก้ว 27160</t>
  </si>
  <si>
    <t>27160</t>
  </si>
  <si>
    <t>0975751925</t>
  </si>
  <si>
    <t>02/03/2026 16:44</t>
  </si>
  <si>
    <t>WA097473567TH</t>
  </si>
  <si>
    <t>GWA60</t>
  </si>
  <si>
    <t>Kwan Kwan Prontip</t>
  </si>
  <si>
    <t>11/35 คอนโดเดอะวันพลัสแกรนด์หัวหมาก
ถนนหัวหมาก (ซอยหัวหมาก 18)
หัวหมาก
บางกะปิ
กรุงเทพฯ
Thailand 10240</t>
  </si>
  <si>
    <t>66841476266</t>
  </si>
  <si>
    <t>02/03/2026 16:40</t>
  </si>
  <si>
    <t>WA097473553TH</t>
  </si>
  <si>
    <t>02/03/2026 16:39</t>
  </si>
  <si>
    <t>GWA59</t>
  </si>
  <si>
    <t>ฆนาการ</t>
  </si>
  <si>
    <t>7/29 ม.1
ต. สำนักท้อน
อ. บ้านฉาง
ระยอง 21130</t>
  </si>
  <si>
    <t>21130</t>
  </si>
  <si>
    <t>0660186554</t>
  </si>
  <si>
    <t>02/03/2026 16:38</t>
  </si>
  <si>
    <t>WA097473540TH</t>
  </si>
  <si>
    <t>GWA58</t>
  </si>
  <si>
    <t>อ***ิรา พ***สะเกษ</t>
  </si>
  <si>
    <t>02/03/2026 16:36</t>
  </si>
  <si>
    <t>792697508190</t>
  </si>
  <si>
    <t>02/03/2026 16:35</t>
  </si>
  <si>
    <t>GWA57</t>
  </si>
  <si>
    <t>กรณิศ สุวรรณรัตน์</t>
  </si>
  <si>
    <t>666/205 หมู่บ้านกิตตินครอเวนิว
ถ.เคหะบางพลี-ลาดหวาย
ต.บางเพรียง อ.บางบ่อ
สมุทรปราการ 
โทร. 10560</t>
  </si>
  <si>
    <t>10560</t>
  </si>
  <si>
    <t>0869699505</t>
  </si>
  <si>
    <t>WA097473536TH</t>
  </si>
  <si>
    <t>GWA56</t>
  </si>
  <si>
    <t>นิตยา มหามงคล</t>
  </si>
  <si>
    <t>198/62 หมู่ 14 
หมู่บ้านวินด์มิลล์  Zone West  4
บางพลีใหญ่ บางพลี 
สมุทรปราการ 10540</t>
  </si>
  <si>
    <t>0955928880</t>
  </si>
  <si>
    <t>02/03/2026 16:18</t>
  </si>
  <si>
    <t>WB171840385TH</t>
  </si>
  <si>
    <t>02/03/2026 16:32</t>
  </si>
  <si>
    <t>GWA54</t>
  </si>
  <si>
    <t>บ***รรม แ***ทอง</t>
  </si>
  <si>
    <t>02/03/2026 16:28</t>
  </si>
  <si>
    <t>792685918194</t>
  </si>
  <si>
    <t>GWA53</t>
  </si>
  <si>
    <t>ว***ี ส***เสงค์</t>
  </si>
  <si>
    <t>02/03/2026 16:26</t>
  </si>
  <si>
    <t>792615632233</t>
  </si>
  <si>
    <t>02/03/2026 16:25</t>
  </si>
  <si>
    <t>GWA51</t>
  </si>
  <si>
    <t>ช***ชิดา แ***ันทร์</t>
  </si>
  <si>
    <t>02/03/2026 16:22</t>
  </si>
  <si>
    <t>792667860143</t>
  </si>
  <si>
    <t>GWA50</t>
  </si>
  <si>
    <t>ส******ง</t>
  </si>
  <si>
    <t>******บลป่าไร่ อำเภออรัญประเทศ จังหวัดสระแก้ว 27120</t>
  </si>
  <si>
    <t>27120</t>
  </si>
  <si>
    <t>02/03/2026 16:21</t>
  </si>
  <si>
    <t>TH269553794650F</t>
  </si>
  <si>
    <t>GWA49</t>
  </si>
  <si>
    <t>ช***ัฒน์ ป***</t>
  </si>
  <si>
    <t>เทศบาลนครอุบลราชธานี</t>
  </si>
  <si>
    <t>02/03/2026 16:20</t>
  </si>
  <si>
    <t>792690249190</t>
  </si>
  <si>
    <t>GWA46</t>
  </si>
  <si>
    <t>ป***า</t>
  </si>
  <si>
    <t>ลำปาง</t>
  </si>
  <si>
    <t>792629409235</t>
  </si>
  <si>
    <t>GWA44</t>
  </si>
  <si>
    <t>ส***ณพัฒน์ ร***ม</t>
  </si>
  <si>
    <t>02/03/2026 16:17</t>
  </si>
  <si>
    <t>792652732244</t>
  </si>
  <si>
    <t>GWA43</t>
  </si>
  <si>
    <t>ส***ลี บ***ัน</t>
  </si>
  <si>
    <t>792629834231</t>
  </si>
  <si>
    <t>GWA42</t>
  </si>
  <si>
    <t>อ******ู</t>
  </si>
  <si>
    <t>******จ.สระแก้ว 27260 ตำบลคลองหาด อำเภอคลองหาด จังหวัดสระแก้ว 27260</t>
  </si>
  <si>
    <t>27260</t>
  </si>
  <si>
    <t>02/03/2026 16:14</t>
  </si>
  <si>
    <t>TH2681328556491</t>
  </si>
  <si>
    <t>02/03/2026 16:13</t>
  </si>
  <si>
    <t>GWA41</t>
  </si>
  <si>
    <t>กำแพงเพชร</t>
  </si>
  <si>
    <t>792669005181</t>
  </si>
  <si>
    <t>GWA38</t>
  </si>
  <si>
    <t>เด็กชายอัครวิชญ์ นิลบุตร น้องออสก้า</t>
  </si>
  <si>
    <t>149/1 หมู่1 บ้านดินดำ ต.โคกเจริญ · โคกเจริญ/ Khok Charoen
โคกเจริญ/ Khok Charoenลพบุรี/ Lopburi
15250</t>
  </si>
  <si>
    <t>15250</t>
  </si>
  <si>
    <t>660630067223</t>
  </si>
  <si>
    <t>02/03/2026 16:10</t>
  </si>
  <si>
    <t>TH07098EHDGJ4A</t>
  </si>
  <si>
    <t>GWA37</t>
  </si>
  <si>
    <t>อ***รินทร์  ข***ครอง</t>
  </si>
  <si>
    <t>02/03/2026 16:09</t>
  </si>
  <si>
    <t>792657108143</t>
  </si>
  <si>
    <t>GWA36</t>
  </si>
  <si>
    <t>พ***าร ณ***์ชัย ส***สน</t>
  </si>
  <si>
    <t>02/03/2026 16:08</t>
  </si>
  <si>
    <t>792698565116</t>
  </si>
  <si>
    <t>02/03/2026 16:07</t>
  </si>
  <si>
    <t>GWA35</t>
  </si>
  <si>
    <t>เ***น</t>
  </si>
  <si>
    <t>03/03/2026 02:25</t>
  </si>
  <si>
    <t>792604667116</t>
  </si>
  <si>
    <t>GWA34</t>
  </si>
  <si>
    <t>T*** J**</t>
  </si>
  <si>
    <t>02/03/2026 16:06</t>
  </si>
  <si>
    <t>792648425181</t>
  </si>
  <si>
    <t>GWA32</t>
  </si>
  <si>
    <t>ต*** ค***านไกล</t>
  </si>
  <si>
    <t>02/03/2026 15:49</t>
  </si>
  <si>
    <t>792651477122</t>
  </si>
  <si>
    <t>02/03/2026 15:55</t>
  </si>
  <si>
    <t>GWA31</t>
  </si>
  <si>
    <t>ร***์ธิฌา จ***ร์เพ็ญ</t>
  </si>
  <si>
    <t>ปราจีนบุรี</t>
  </si>
  <si>
    <t>ฝอยทอง 2 กล้วยหอม 1 มะพร้าว 1 กาแฟ 1 เนยนม 1</t>
  </si>
  <si>
    <t>792630045174</t>
  </si>
  <si>
    <t>02/03/2026 15:54</t>
  </si>
  <si>
    <t>GWA30</t>
  </si>
  <si>
    <t>น***มน  เ***ิมิตร</t>
  </si>
  <si>
    <t>02/03/2026 15:47</t>
  </si>
  <si>
    <t>792642407115</t>
  </si>
  <si>
    <t>02/03/2026 15:53</t>
  </si>
  <si>
    <t>GWA29</t>
  </si>
  <si>
    <t>ช***ชา ท***าก</t>
  </si>
  <si>
    <t>02/03/2026 15:41</t>
  </si>
  <si>
    <t>792647333240</t>
  </si>
  <si>
    <t>02/03/2026 15:43</t>
  </si>
  <si>
    <t>GWA28</t>
  </si>
  <si>
    <t>792613130245</t>
  </si>
  <si>
    <t>02/03/2026 15:42</t>
  </si>
  <si>
    <t>GWA27</t>
  </si>
  <si>
    <t>ข***ฐ์ฐิตา ก***นชื่น</t>
  </si>
  <si>
    <t>THT1006552X6H6Z</t>
  </si>
  <si>
    <t>GWA26</t>
  </si>
  <si>
    <t>ก***นา จ***โชติ</t>
  </si>
  <si>
    <t>02/03/2026 15:38</t>
  </si>
  <si>
    <t>792609070120</t>
  </si>
  <si>
    <t>02/03/2026 15:40</t>
  </si>
  <si>
    <t>GWA25</t>
  </si>
  <si>
    <t>s*** w**</t>
  </si>
  <si>
    <t>02/03/2026 15:37</t>
  </si>
  <si>
    <t>792627831236</t>
  </si>
  <si>
    <t>GWA24</t>
  </si>
  <si>
    <t>ป***อนงค์  พ***าติ</t>
  </si>
  <si>
    <t>พิษณุโลก</t>
  </si>
  <si>
    <t>02/03/2026 15:39</t>
  </si>
  <si>
    <t>792697766173</t>
  </si>
  <si>
    <t>GWA23</t>
  </si>
  <si>
    <t>ศ***า  ว***พัฒ</t>
  </si>
  <si>
    <t>02/03/2026 15:32</t>
  </si>
  <si>
    <t>ขอทุกรสชาติเลยนะคะ</t>
  </si>
  <si>
    <t>792610966173</t>
  </si>
  <si>
    <t>GWA22</t>
  </si>
  <si>
    <t>ต***ตา  ศ***วรรณ</t>
  </si>
  <si>
    <t>แพร่</t>
  </si>
  <si>
    <t>02/03/2026 15:21</t>
  </si>
  <si>
    <t>792698848185</t>
  </si>
  <si>
    <t>GWA21</t>
  </si>
  <si>
    <t>ส*** ก***าน</t>
  </si>
  <si>
    <t>02/03/2026 15:16</t>
  </si>
  <si>
    <t>792694597170</t>
  </si>
  <si>
    <t>GWA19</t>
  </si>
  <si>
    <t>เ***์ด เ***ลี เ***อจันทร์</t>
  </si>
  <si>
    <t>เทศบาลนครนครศรีธรรมราช</t>
  </si>
  <si>
    <t>02/03/2026 15:03</t>
  </si>
  <si>
    <t>792619994176</t>
  </si>
  <si>
    <t>02/03/2026 15:02</t>
  </si>
  <si>
    <t>GWA17</t>
  </si>
  <si>
    <t>เ***ยบเจึ๊ยบ</t>
  </si>
  <si>
    <t>02/03/2026 15:01</t>
  </si>
  <si>
    <t>792689506206</t>
  </si>
  <si>
    <t>GWA16</t>
  </si>
  <si>
    <t>เ***จันทร์</t>
  </si>
  <si>
    <t>ศรีสะเกษ</t>
  </si>
  <si>
    <t>02/03/2026 14:55</t>
  </si>
  <si>
    <t>792657137241</t>
  </si>
  <si>
    <t>02/03/2026 14:56</t>
  </si>
  <si>
    <t>GWA15</t>
  </si>
  <si>
    <t>ช******์</t>
  </si>
  <si>
    <t>******ถ.ติวานนท์ ต.บางพูด ตำบลบางพูด อำเภอปากเกร็ด จังหวัดนนทบุรี 11120</t>
  </si>
  <si>
    <t>66</t>
  </si>
  <si>
    <t>TH2653300973758</t>
  </si>
  <si>
    <t>GWA14</t>
  </si>
  <si>
    <t>จ***รัตน์ ช***ชา</t>
  </si>
  <si>
    <t>กระบี่</t>
  </si>
  <si>
    <t>02/03/2026 14:53</t>
  </si>
  <si>
    <t>792694730240</t>
  </si>
  <si>
    <t>GWA13</t>
  </si>
  <si>
    <t>ค******ง</t>
  </si>
  <si>
    <t>****** แขวงจตุจักร เขตจตุจักร กรุงเทพมหานคร 10900 แขวงจตุจักร เขตจตุจักร จังหวัดกรุงเทพมหานคร 10900</t>
  </si>
  <si>
    <t>02/03/2026 14:51</t>
  </si>
  <si>
    <t>TH2677047173707</t>
  </si>
  <si>
    <t>GWA12</t>
  </si>
  <si>
    <t>02/03/2026 14:50</t>
  </si>
  <si>
    <t>792656565120</t>
  </si>
  <si>
    <t>GWA11</t>
  </si>
  <si>
    <t>ส***ญ ภ***พันธุ์</t>
  </si>
  <si>
    <t>02/03/2026 14:48</t>
  </si>
  <si>
    <t>792600010101</t>
  </si>
  <si>
    <t>GWA10</t>
  </si>
  <si>
    <t>ค***ัศนีย์ ม***ใจ</t>
  </si>
  <si>
    <t>02/03/2026 14:42</t>
  </si>
  <si>
    <t>792667239280</t>
  </si>
  <si>
    <t>GWA9</t>
  </si>
  <si>
    <t>ว***า พ***กัณ</t>
  </si>
  <si>
    <t>เทศบาลนครนครสวรรค์</t>
  </si>
  <si>
    <t>02/03/2026 14:40</t>
  </si>
  <si>
    <t>792684938231</t>
  </si>
  <si>
    <t>GWA8</t>
  </si>
  <si>
    <t>ญ***กา เ***ลาง</t>
  </si>
  <si>
    <t>792670936234</t>
  </si>
  <si>
    <t>GWA7</t>
  </si>
  <si>
    <t>ร***ิยากร เ***งทอง</t>
  </si>
  <si>
    <t>02/03/2026 14:35</t>
  </si>
  <si>
    <t>792680667133</t>
  </si>
  <si>
    <t>GWA6</t>
  </si>
  <si>
    <t>แ***ุไร  เ***ญ</t>
  </si>
  <si>
    <t>02/03/2026 14:34</t>
  </si>
  <si>
    <t>792617397165</t>
  </si>
  <si>
    <t>GWA5</t>
  </si>
  <si>
    <t>ส***ิง แ***ิเศษ</t>
  </si>
  <si>
    <t>792637400284</t>
  </si>
  <si>
    <t>GWA4</t>
  </si>
  <si>
    <t>พ***ภาส ว***พินิจ</t>
  </si>
  <si>
    <t>อำนาจเจริญ</t>
  </si>
  <si>
    <t>02/03/2026 14:32</t>
  </si>
  <si>
    <t>792627608102</t>
  </si>
  <si>
    <t>GWA3</t>
  </si>
  <si>
    <t>น***พนิดา ท***ี</t>
  </si>
  <si>
    <t>เพชรบุรี</t>
  </si>
  <si>
    <t>02/03/2026 14:16</t>
  </si>
  <si>
    <t>792698043196</t>
  </si>
  <si>
    <t>ชิฟฟ่อนรวมรส แบบมีไส้ 1 กล่องมี 6 ชิ้น เก็บได้ 15 วัน คละรสชาติให้ นุ่ม หอม อร่อย วรรณวนัช</t>
  </si>
  <si>
    <t>GWA2</t>
  </si>
  <si>
    <t>ว*** อ***ะ บ***ใหญ่พัฒนา เ***ี่62หมู่18 ต***ะสัง อ***ือง จ***รีร</t>
  </si>
  <si>
    <t>02/03/2026 14:13</t>
  </si>
  <si>
    <t>792676506156</t>
  </si>
  <si>
    <t>02/03/2026 14:15</t>
  </si>
  <si>
    <t>GWA1</t>
  </si>
  <si>
    <t>น***วาน</t>
  </si>
  <si>
    <t>02/03/2026 14:12</t>
  </si>
  <si>
    <t>792578495096</t>
  </si>
  <si>
    <t>02/03/2026 14:14</t>
  </si>
  <si>
    <t>GWA0</t>
  </si>
  <si>
    <t>ม***</t>
  </si>
  <si>
    <t>Songkhla</t>
  </si>
  <si>
    <t>792639910112</t>
  </si>
  <si>
    <t>GVZ99</t>
  </si>
  <si>
    <t>อ***์ ช***้วยกิจ</t>
  </si>
  <si>
    <t>02/03/2026 14:11</t>
  </si>
  <si>
    <t>792663575141</t>
  </si>
  <si>
    <t>GVZ98</t>
  </si>
  <si>
    <t>ก***รณ์ แ***ง</t>
  </si>
  <si>
    <t>เทศบาลนครพิษณุโลก</t>
  </si>
  <si>
    <t>02/03/2026 14:10</t>
  </si>
  <si>
    <t>792603818145</t>
  </si>
  <si>
    <t>GVZ96</t>
  </si>
  <si>
    <t>C***pShop636</t>
  </si>
  <si>
    <t>02/03/2026 14:04</t>
  </si>
  <si>
    <t>792662634175</t>
  </si>
  <si>
    <t>02/03/2026 14:08</t>
  </si>
  <si>
    <t>GVZ95</t>
  </si>
  <si>
    <t>เ***ว พ***อินทร์</t>
  </si>
  <si>
    <t>02/03/2026 13:55</t>
  </si>
  <si>
    <t>792657871176</t>
  </si>
  <si>
    <t>GVZ93</t>
  </si>
  <si>
    <t>แ** ย***ประเดิม</t>
  </si>
  <si>
    <t>02/03/2026 13:51</t>
  </si>
  <si>
    <t>792683872131</t>
  </si>
  <si>
    <t>GVZ92</t>
  </si>
  <si>
    <t>น***ินทร์​ ส***สน</t>
  </si>
  <si>
    <t>สุราษฎร์ธานี</t>
  </si>
  <si>
    <t>792680278191</t>
  </si>
  <si>
    <t>GVZ91</t>
  </si>
  <si>
    <t>อัจฉรินทร์  กออำไพ</t>
  </si>
  <si>
    <t>40 ม.13 บ.แดง  · หนองตูม/ Nong Tum
ภูเขียว/ Phu Khiaoชัยภูมิ/ Chaiyaphum
36110</t>
  </si>
  <si>
    <t>36110</t>
  </si>
  <si>
    <t>660653381584</t>
  </si>
  <si>
    <t>TH33108EH1BS1H</t>
  </si>
  <si>
    <t>02/03/2026 13:50</t>
  </si>
  <si>
    <t>GVZ90</t>
  </si>
  <si>
    <t>M*K</t>
  </si>
  <si>
    <t>******รีนวิว, ซอย 3, ตำบล สีคิ้ว, อำเภอสีคิ้ว ตำบลสีคิ้ว อำเภอสีคิ้ว จังหวัดนครราชสีมา 30140</t>
  </si>
  <si>
    <t>30140</t>
  </si>
  <si>
    <t>07</t>
  </si>
  <si>
    <t>02/03/2026 13:47</t>
  </si>
  <si>
    <t>TH2677436681333</t>
  </si>
  <si>
    <t>GVZ88</t>
  </si>
  <si>
    <t>M***me A**</t>
  </si>
  <si>
    <t>02/03/2026 13:27</t>
  </si>
  <si>
    <t>792656657170</t>
  </si>
  <si>
    <t>02/03/2026 13:28</t>
  </si>
  <si>
    <t>GVZ87</t>
  </si>
  <si>
    <t>ด***ณี  ร***แรก</t>
  </si>
  <si>
    <t>02/03/2026 13:23</t>
  </si>
  <si>
    <t>792633318245</t>
  </si>
  <si>
    <t>02/03/2026 13:22</t>
  </si>
  <si>
    <t>GVZ86</t>
  </si>
  <si>
    <t>จ***พัต บ***ง</t>
  </si>
  <si>
    <t>02/03/2026 13:31</t>
  </si>
  <si>
    <t>792665957145</t>
  </si>
  <si>
    <t>02/03/2026 13:12</t>
  </si>
  <si>
    <t>GVZ85</t>
  </si>
  <si>
    <t>น***  พ***พ</t>
  </si>
  <si>
    <t>02/03/2026 13:09</t>
  </si>
  <si>
    <t>792662479184</t>
  </si>
  <si>
    <t>02/03/2026 13:08</t>
  </si>
  <si>
    <t>GVZ84</t>
  </si>
  <si>
    <t>******.ศรีมงคล ตำบลศรีมงคล อำเภอไทรโยค จังหวัดกาญจนบุรี 71150</t>
  </si>
  <si>
    <t>71150</t>
  </si>
  <si>
    <t>02/03/2026 13:34</t>
  </si>
  <si>
    <t>TH261171393463P</t>
  </si>
  <si>
    <t>02/03/2026 13:04</t>
  </si>
  <si>
    <t>GVZ83</t>
  </si>
  <si>
    <t>ส******บ</t>
  </si>
  <si>
    <t>****** นากุ้ง, ตำบลบางริ้น, อำเภอเมืองระนอง ตำบลบางริ้น อำเภอเมืองระนอง จังหวัดระนอง 85000</t>
  </si>
  <si>
    <t>85000</t>
  </si>
  <si>
    <t>72</t>
  </si>
  <si>
    <t>TH69018EH7YB2D</t>
  </si>
  <si>
    <t>02/03/2026 13:03</t>
  </si>
  <si>
    <t>GVZ82</t>
  </si>
  <si>
    <t>ศ***เกตุ ม***</t>
  </si>
  <si>
    <t>02/03/2026 13:00</t>
  </si>
  <si>
    <t>792698673152</t>
  </si>
  <si>
    <t>GVZ81</t>
  </si>
  <si>
    <t>เ***า</t>
  </si>
  <si>
    <t>******ง สายไหม    ประเทศไทย (ในหมู่บ้านซอย 18 สวนด้านใน ขวามือบ้านติดป้ายซอย) แขวงสายไหม เขตสายไหม จังหวัดกรุงเทพมหานคร 10220</t>
  </si>
  <si>
    <t>25</t>
  </si>
  <si>
    <t>02/03/2026 12:44</t>
  </si>
  <si>
    <t>TH262264555724B</t>
  </si>
  <si>
    <t>02/03/2026 12:43</t>
  </si>
  <si>
    <t>GVZ80</t>
  </si>
  <si>
    <t>อ***</t>
  </si>
  <si>
    <t>กรุงเทพมหานคร</t>
  </si>
  <si>
    <t>02/03/2026 12:33</t>
  </si>
  <si>
    <t>792635475155</t>
  </si>
  <si>
    <t>GVZ79</t>
  </si>
  <si>
    <t>C* F***y</t>
  </si>
  <si>
    <t>02/03/2026 12:31</t>
  </si>
  <si>
    <t>792669543175</t>
  </si>
  <si>
    <t>GVZ78</t>
  </si>
  <si>
    <t>02/03/2026 12:30</t>
  </si>
  <si>
    <t>792623074154</t>
  </si>
  <si>
    <t>GVZ77</t>
  </si>
  <si>
    <t>ธ******น</t>
  </si>
  <si>
    <t>******ตำบล ทุ่งศุขลา ตำบลทุ่งสุขลา อำเภอศรีราชา จังหวัดชลบุรี 20230</t>
  </si>
  <si>
    <t>20230</t>
  </si>
  <si>
    <t>02/03/2026 12:56</t>
  </si>
  <si>
    <t>TH264693792287A</t>
  </si>
  <si>
    <t>02/03/2026 12:26</t>
  </si>
  <si>
    <t>GVZ76</t>
  </si>
  <si>
    <t>เ**ย</t>
  </si>
  <si>
    <t>******เภอหางดง (ไม่รับสายเอาวางไว้ตรงล็อกเกอร์ ) (เอาวางไว้ตรงตู้จดหมายเลย) ตำบลหนองควาย อำเภอหางดง จังหวัดเชียงใหม่ 50230</t>
  </si>
  <si>
    <t>50230</t>
  </si>
  <si>
    <t>08</t>
  </si>
  <si>
    <t>02/03/2026 12:50</t>
  </si>
  <si>
    <t>TH2664752443222</t>
  </si>
  <si>
    <t>GVZ75</t>
  </si>
  <si>
    <t>TH69018EH85M6D</t>
  </si>
  <si>
    <t>GVZ74</t>
  </si>
  <si>
    <t>ก******จ</t>
  </si>
  <si>
    <t>******อเมืองระนอง ตำบลบางริ้น อำเภอเมืองระนอง จังหวัดระนอง 85000</t>
  </si>
  <si>
    <t>02/03/2026 12:48</t>
  </si>
  <si>
    <t>TH69018EHFJD0D</t>
  </si>
  <si>
    <t>02/03/2026 12:18</t>
  </si>
  <si>
    <t>GVZ73</t>
  </si>
  <si>
    <t>ม******์</t>
  </si>
  <si>
    <t>******หาด  จ.สระแก้ว 27260 ตำบลซับมะกรูด อำเภอคลองหาด จังหวัดสระแก้ว 27260</t>
  </si>
  <si>
    <t>98</t>
  </si>
  <si>
    <t>02/03/2026 12:01</t>
  </si>
  <si>
    <t>TH264549362873F</t>
  </si>
  <si>
    <t>02/03/2026 12:00</t>
  </si>
  <si>
    <t>ฐ***า ไ***กษ์</t>
  </si>
  <si>
    <t>792692833295</t>
  </si>
  <si>
    <t>GVZ72</t>
  </si>
  <si>
    <t>โ***วรรณ ม***ก้ว</t>
  </si>
  <si>
    <t>02/03/2026 11:59</t>
  </si>
  <si>
    <t>THT0402550TYX2Z</t>
  </si>
  <si>
    <t>GVZ71</t>
  </si>
  <si>
    <t>อ******ด</t>
  </si>
  <si>
    <t>******หมู่ 1 ต.นาชะอัง อ.เมือง จ.ชุมพร ตำบลนาชะอัง อำเภอเมืองชุมพร จังหวัดชุมพร 86000</t>
  </si>
  <si>
    <t>86000</t>
  </si>
  <si>
    <t>39</t>
  </si>
  <si>
    <t>02/03/2026 11:50</t>
  </si>
  <si>
    <t>TH263766132320J</t>
  </si>
  <si>
    <t>02/03/2026 11:43</t>
  </si>
  <si>
    <t>GVZ70</t>
  </si>
  <si>
    <t>น***ุ้ย น***รษ อ***สมบูรณ์</t>
  </si>
  <si>
    <t>02/03/2026 11:41</t>
  </si>
  <si>
    <t>792598693681</t>
  </si>
  <si>
    <t>GVZ69</t>
  </si>
  <si>
    <t>แ**</t>
  </si>
  <si>
    <t>02/03/2026 11:37</t>
  </si>
  <si>
    <t>792574287643</t>
  </si>
  <si>
    <t>GVZ68</t>
  </si>
  <si>
    <t>ม***ธิรา  อ***เทพพิทักษ์</t>
  </si>
  <si>
    <t>02/03/2026 11:36</t>
  </si>
  <si>
    <t>792523382652</t>
  </si>
  <si>
    <t>GVZ67</t>
  </si>
  <si>
    <t>02/03/2026 11:35</t>
  </si>
  <si>
    <t>792539107754</t>
  </si>
  <si>
    <t>GVZ66</t>
  </si>
  <si>
    <t>อ***มา</t>
  </si>
  <si>
    <t>02/03/2026 11:32</t>
  </si>
  <si>
    <t>792519566661</t>
  </si>
  <si>
    <t>GVZ65</t>
  </si>
  <si>
    <t>ด***ี</t>
  </si>
  <si>
    <t>02/03/2026 11:26</t>
  </si>
  <si>
    <t>792555702761</t>
  </si>
  <si>
    <t>GVZ64</t>
  </si>
  <si>
    <t>เ***ล</t>
  </si>
  <si>
    <t>792513416704</t>
  </si>
  <si>
    <t>GVZ63</t>
  </si>
  <si>
    <t>ภ***า  ส***บาง</t>
  </si>
  <si>
    <t>02/03/2026 11:23</t>
  </si>
  <si>
    <t>792574375692</t>
  </si>
  <si>
    <t>GVZ62</t>
  </si>
  <si>
    <t>อ***ิยาภรณ์ ห***ก้ว</t>
  </si>
  <si>
    <t>Nonthaburi</t>
  </si>
  <si>
    <t>02/03/2026 11:19</t>
  </si>
  <si>
    <t>792560507734</t>
  </si>
  <si>
    <t>GVZ61</t>
  </si>
  <si>
    <t>ป***ิ๋มขายน้ำ</t>
  </si>
  <si>
    <t>ระนอง</t>
  </si>
  <si>
    <t>02/03/2026 11:03</t>
  </si>
  <si>
    <t>792544676615</t>
  </si>
  <si>
    <t>GVZ60</t>
  </si>
  <si>
    <t>ก******ง</t>
  </si>
  <si>
    <t>******6 ซอย ประชาอุทิศ 6 แขวงห้วยขวาง แขวงห้วยขวาง เขตห้วยขวาง จังหวัดกรุงเทพมหานคร 10310</t>
  </si>
  <si>
    <t>10310</t>
  </si>
  <si>
    <t>02/03/2026 11:02</t>
  </si>
  <si>
    <t>TH261234251156B</t>
  </si>
  <si>
    <t>02/03/2026 11:01</t>
  </si>
  <si>
    <t>GVZ59</t>
  </si>
  <si>
    <t>ส***าศ ต***ปรารถนา</t>
  </si>
  <si>
    <t>02/03/2026 10:55</t>
  </si>
  <si>
    <t>792515361665</t>
  </si>
  <si>
    <t>02/03/2026 10:56</t>
  </si>
  <si>
    <t>GVZ58</t>
  </si>
  <si>
    <t>บ** เ***์</t>
  </si>
  <si>
    <t>792589106724</t>
  </si>
  <si>
    <t>GVZ57</t>
  </si>
  <si>
    <t>ล***า</t>
  </si>
  <si>
    <t>02/03/2026 10:51</t>
  </si>
  <si>
    <t>792577404791</t>
  </si>
  <si>
    <t>GVZ56</t>
  </si>
  <si>
    <t>น***แขก</t>
  </si>
  <si>
    <t>02/03/2026 10:48</t>
  </si>
  <si>
    <t>792586960675</t>
  </si>
  <si>
    <t>GVZ55</t>
  </si>
  <si>
    <t>ปิยะ  ขาเหล็ก</t>
  </si>
  <si>
    <t>บ.เอ็มเค เรสโตรองค์  18/23 ต บางโฉลง อ บางพลี สมุทรปราการ 10540 · บางโฉลง/ Bang Chalong
บางพลี/ Bang Phliสมุทรปราการ/ Samut Prakan
10540</t>
  </si>
  <si>
    <t>660926535098</t>
  </si>
  <si>
    <t>02/03/2026 10:47</t>
  </si>
  <si>
    <t>LEXPU0662997917</t>
  </si>
  <si>
    <t>GVZ54</t>
  </si>
  <si>
    <t>บ***า ป***ิยม</t>
  </si>
  <si>
    <t>02/03/2026 10:44</t>
  </si>
  <si>
    <t>792508396621</t>
  </si>
  <si>
    <t>GVZ53</t>
  </si>
  <si>
    <t>จินตมัย. เรืองวิทยาคม</t>
  </si>
  <si>
    <t>287/57. สวนธนคอนโดร์ปาร์ค. ถนนพุทธบูชา. แขวงบางมด. เขตทุ่งครุ. กรุงเทพฯ 10140</t>
  </si>
  <si>
    <t>0868815805</t>
  </si>
  <si>
    <t>02/03/2026 10:33</t>
  </si>
  <si>
    <t>WB171840377TH</t>
  </si>
  <si>
    <t>02/03/2026 10:40</t>
  </si>
  <si>
    <t>GVZ52</t>
  </si>
  <si>
    <t>อ***มย.แช่กอ</t>
  </si>
  <si>
    <t>792572580623</t>
  </si>
  <si>
    <t>GVZ51</t>
  </si>
  <si>
    <t>02/03/2026 10:39</t>
  </si>
  <si>
    <t>792519781690</t>
  </si>
  <si>
    <t>GVZ50</t>
  </si>
  <si>
    <t>02/03/2026 11:07</t>
  </si>
  <si>
    <t>TH269049499951O</t>
  </si>
  <si>
    <t>02/03/2026 10:37</t>
  </si>
  <si>
    <t>GVZ49</t>
  </si>
  <si>
    <t>ธ*** ศ***ัฒนามงคล</t>
  </si>
  <si>
    <t>792528880662</t>
  </si>
  <si>
    <t>GVZ48</t>
  </si>
  <si>
    <t>ป***ศา เ***ะกระโทก</t>
  </si>
  <si>
    <t>792505192640</t>
  </si>
  <si>
    <t>GVZ47</t>
  </si>
  <si>
    <t>ล***ล ช***ญ</t>
  </si>
  <si>
    <t>02/03/2026 10:30</t>
  </si>
  <si>
    <t>792539803742</t>
  </si>
  <si>
    <t>GVZ46</t>
  </si>
  <si>
    <t>ก***นก บ***กิดถิ่นไทย</t>
  </si>
  <si>
    <t>หนองคาย</t>
  </si>
  <si>
    <t>02/03/2026 10:24</t>
  </si>
  <si>
    <t>792511610704</t>
  </si>
  <si>
    <t>GVZ45</t>
  </si>
  <si>
    <t>ค******น</t>
  </si>
  <si>
    <t>******นมไพร จ ร้อยเอ็ด 45140 เบอสำรอง 0929428924 ตำบลพนมไพร อำเภอพนมไพร จังหวัดร้อยเอ็ด 45140</t>
  </si>
  <si>
    <t>45140</t>
  </si>
  <si>
    <t>02/03/2026 10:21</t>
  </si>
  <si>
    <t>TH265592402439W</t>
  </si>
  <si>
    <t>GVZ44</t>
  </si>
  <si>
    <t>J***hay</t>
  </si>
  <si>
    <t>02/03/2026 10:11</t>
  </si>
  <si>
    <t>792576908745</t>
  </si>
  <si>
    <t>GVZ43</t>
  </si>
  <si>
    <t>ปิยะศักดิ์  ศรีธวัชพงศ์</t>
  </si>
  <si>
    <t>28/20  ม.9    ร้านครัวช้างแดง · เชียงรากน้อย/ Chiang Rak Noi
บางปะอิน/ Bang Pa-inพระนครศรีอยุธยา/ Phra Nakhon Si Ayutthaya
13180</t>
  </si>
  <si>
    <t>660818516458</t>
  </si>
  <si>
    <t>02/03/2026 10:10</t>
  </si>
  <si>
    <t>LEXPU0663067106</t>
  </si>
  <si>
    <t>GVZ42</t>
  </si>
  <si>
    <t>น******า</t>
  </si>
  <si>
    <t>******, ตำบลบ่อปลาทอง, อำเภอปักธงชัย ตำบลบ่อปลาทอง อำเภอปักธงชัย จังหวัดนครราชสีมา 30150</t>
  </si>
  <si>
    <t>30150</t>
  </si>
  <si>
    <t>65</t>
  </si>
  <si>
    <t>02/03/2026 10:05</t>
  </si>
  <si>
    <t>TH2683310801493</t>
  </si>
  <si>
    <t>GVZ40</t>
  </si>
  <si>
    <t>น***ุญเฮือง เ***บ</t>
  </si>
  <si>
    <t>สกลนคร</t>
  </si>
  <si>
    <t>02/03/2026 10:03</t>
  </si>
  <si>
    <t>792596499682</t>
  </si>
  <si>
    <t>02/03/2026 10:02</t>
  </si>
  <si>
    <t>GVZ39</t>
  </si>
  <si>
    <t>ส***วดี</t>
  </si>
  <si>
    <t>02/03/2026 10:01</t>
  </si>
  <si>
    <t>792523694686</t>
  </si>
  <si>
    <t>GVZ38</t>
  </si>
  <si>
    <t>กิตฐณัฎฏา นรินยา</t>
  </si>
  <si>
    <t>ร้านน้องหน่าบาร์เบอร์ 31/1 หมู่ 6 · บางเสาธง/ Bang Sao Thong
บางเสาธง/ Bang Sao Thongสมุทรปราการ/ Samut Prakan
10570</t>
  </si>
  <si>
    <t>10570</t>
  </si>
  <si>
    <t>660804829287</t>
  </si>
  <si>
    <t>02/03/2026 10:41</t>
  </si>
  <si>
    <t>LEXPU0663079858</t>
  </si>
  <si>
    <t>02/03/2026 09:57</t>
  </si>
  <si>
    <t>GVZ37</t>
  </si>
  <si>
    <t>ล***า ศ***ำภา</t>
  </si>
  <si>
    <t>เลย</t>
  </si>
  <si>
    <t>792575781620</t>
  </si>
  <si>
    <t>GVZ35</t>
  </si>
  <si>
    <t>ครูปืน</t>
  </si>
  <si>
    <t>ม.4 รร
บ้านท่าโป่ง ต.วังตะเฆ่
อ.หนองบัวระเหว จ.ชัยภูมิ 36250</t>
  </si>
  <si>
    <t>36250</t>
  </si>
  <si>
    <t>0956171319</t>
  </si>
  <si>
    <t>02/03/2026 09:37</t>
  </si>
  <si>
    <t>WB171766521TH</t>
  </si>
  <si>
    <t>02/03/2026 09:52</t>
  </si>
  <si>
    <t>GVZ34</t>
  </si>
  <si>
    <t>ค******ย</t>
  </si>
  <si>
    <t>****** หมู่ที่6 ต.พลวงสองนาง ตำบลพลวงสองนาง อำเภอสว่างอารมณ์ จังหวัดอุทัยธานี 61150</t>
  </si>
  <si>
    <t>61150</t>
  </si>
  <si>
    <t>02/03/2026 09:51</t>
  </si>
  <si>
    <t>TH2602111942400</t>
  </si>
  <si>
    <t>792570407742</t>
  </si>
  <si>
    <t>GVZ33</t>
  </si>
  <si>
    <t>ว***ภักษ์ ศ***ูงเนิน</t>
  </si>
  <si>
    <t>02/03/2026 09:49</t>
  </si>
  <si>
    <t>792581762652</t>
  </si>
  <si>
    <t>GVZ32</t>
  </si>
  <si>
    <t>สมควรอินมาลัย</t>
  </si>
  <si>
    <t>.32/6.ม6ต.นครชุม.อ.เมือง.จ.กำแพงเพรช
 62000</t>
  </si>
  <si>
    <t>0867972867</t>
  </si>
  <si>
    <t>02/03/2026 09:48</t>
  </si>
  <si>
    <t>WA097297669TH</t>
  </si>
  <si>
    <t>GVZ31</t>
  </si>
  <si>
    <t>คุณไก่ ลานพรเทพ</t>
  </si>
  <si>
    <t>โคกอีโต้น242ม.1ต.ผาสามยอด อ.เอราวัณ จ.เลย 42220</t>
  </si>
  <si>
    <t>42220</t>
  </si>
  <si>
    <t>0652706468</t>
  </si>
  <si>
    <t>02/03/2026 09:46</t>
  </si>
  <si>
    <t>WA097297641TH</t>
  </si>
  <si>
    <t>GVZ30</t>
  </si>
  <si>
    <t>ปูเป้ร้านเสริมสวย</t>
  </si>
  <si>
    <t>49/6หมู่2 ต.หน้าไม้
อ.ลาดหลุมแก้ว
จ.ปทุมธานี 12140</t>
  </si>
  <si>
    <t>12140</t>
  </si>
  <si>
    <t>0994592617</t>
  </si>
  <si>
    <t>02/03/2026 09:45</t>
  </si>
  <si>
    <t>WA097297615TH</t>
  </si>
  <si>
    <t>GVZ29</t>
  </si>
  <si>
    <t>Chatri Tangjittayanont</t>
  </si>
  <si>
    <t>779/14หมู่บ้านสุรรณมณีถนนประชาอุทิ ศ23แขวงสามเสนนอกเขตห้วยฃวางกร่งเทพ 10310</t>
  </si>
  <si>
    <t>0847608889</t>
  </si>
  <si>
    <t>02/03/2026 09:44</t>
  </si>
  <si>
    <t>WA097297598TH</t>
  </si>
  <si>
    <t>GVZ28</t>
  </si>
  <si>
    <t>ปราณี เห็มโพ</t>
  </si>
  <si>
    <t>313/54ซ.นวมินนทร์54
แขวงคลองกุ่ม เขตบึ่งกุ่ม ก.ท.พ 10420</t>
  </si>
  <si>
    <t>10420</t>
  </si>
  <si>
    <t>0945586730</t>
  </si>
  <si>
    <t>02/03/2026 09:43</t>
  </si>
  <si>
    <t>WA097295420TH</t>
  </si>
  <si>
    <t>GVZ27</t>
  </si>
  <si>
    <t xml:space="preserve">ส่งที่ วัลภา รักกตัญญู </t>
  </si>
  <si>
    <t>60/14 ม.3 มบ.พฤกษา14 ซอย วัดลาดปลาดุก บางคูรัด บางบัวทอง นนทบุรี 11110</t>
  </si>
  <si>
    <t>11110</t>
  </si>
  <si>
    <t>0868887866</t>
  </si>
  <si>
    <t>02/03/2026 09:42</t>
  </si>
  <si>
    <t>เคลม สินค้ามีปัญหา</t>
  </si>
  <si>
    <t>WB171765781TH</t>
  </si>
  <si>
    <t>02/03/2026 09:41</t>
  </si>
  <si>
    <t>GVZ26</t>
  </si>
  <si>
    <t>นายมานพ.ยอดจำปี</t>
  </si>
  <si>
    <t>วัดบันลือธรรม82หมู่1ต.พระยาบันลือ.อ.ลาดบัวหลวง.จ.อยุธยา 13230</t>
  </si>
  <si>
    <t>13230</t>
  </si>
  <si>
    <t>0874148492</t>
  </si>
  <si>
    <t>02/03/2026 09:38</t>
  </si>
  <si>
    <t>WA097295416TH</t>
  </si>
  <si>
    <t>GVZ25</t>
  </si>
  <si>
    <t>ปวีณา สาพิมาย</t>
  </si>
  <si>
    <t>1หมู่12 ต.จักราช อ.จักราช
จ.นครราชสีมา 30230</t>
  </si>
  <si>
    <t>30230</t>
  </si>
  <si>
    <t>0933029409</t>
  </si>
  <si>
    <t>WA097295402TH</t>
  </si>
  <si>
    <t>GVZ24</t>
  </si>
  <si>
    <t>รุ่งเพชร ดวงจันทร์</t>
  </si>
  <si>
    <t>75 หมู่ 2
ต.ห้วยแห้ง
อ.แก่งคอย
จ.สระบุรี
โทร 18110</t>
  </si>
  <si>
    <t>18110</t>
  </si>
  <si>
    <t>0851786709</t>
  </si>
  <si>
    <t>02/03/2026 09:36</t>
  </si>
  <si>
    <t>WA097295393TH</t>
  </si>
  <si>
    <t>GVZ23</t>
  </si>
  <si>
    <t>พ***ฐ์ พ***วิมลศิริกุล</t>
  </si>
  <si>
    <t>02/03/2026 09:19</t>
  </si>
  <si>
    <t>792527989654</t>
  </si>
  <si>
    <t>GVZ22</t>
  </si>
  <si>
    <t>น***ม์ แ***เทียมบุตร</t>
  </si>
  <si>
    <t>02/03/2026 09:17</t>
  </si>
  <si>
    <t>792520703774</t>
  </si>
  <si>
    <t>GVZ21</t>
  </si>
  <si>
    <t>ว******ี</t>
  </si>
  <si>
    <t>******นรนิวาส, อำเภอวานรนิวาส ตำบลวานรนิวาส อำเภอวานรนิวาส จังหวัดสกลนคร 47120</t>
  </si>
  <si>
    <t>47120</t>
  </si>
  <si>
    <t>01</t>
  </si>
  <si>
    <t>02/03/2026 09:14</t>
  </si>
  <si>
    <t>TH261663543340X</t>
  </si>
  <si>
    <t>GVZ20</t>
  </si>
  <si>
    <t>******บลกลางดง อำเภอทุ่งเสลี่ยม จังหวัดสุโขทัย 64150</t>
  </si>
  <si>
    <t>64150</t>
  </si>
  <si>
    <t>75</t>
  </si>
  <si>
    <t>TH263405371091G</t>
  </si>
  <si>
    <t>02/03/2026 09:13</t>
  </si>
  <si>
    <t>GVZ19</t>
  </si>
  <si>
    <t>แ***ต๋ว บ***โนนสง่า 2** ห*** 9  t** 0***753609</t>
  </si>
  <si>
    <t>02/03/2026 09:08</t>
  </si>
  <si>
    <t>792563290610</t>
  </si>
  <si>
    <t>GVZ18</t>
  </si>
  <si>
    <t>ก***์ธีรา เ***อักษรศิลป์</t>
  </si>
  <si>
    <t>02/03/2026 09:07</t>
  </si>
  <si>
    <t>792550765672</t>
  </si>
  <si>
    <t>GVZ17</t>
  </si>
  <si>
    <t>ช***.แสงอ่อง.เด็กสวนยาง1</t>
  </si>
  <si>
    <t>02/03/2026 09:06</t>
  </si>
  <si>
    <t>792567774666</t>
  </si>
  <si>
    <t>GVZ16</t>
  </si>
  <si>
    <t>02/03/2026 09:05</t>
  </si>
  <si>
    <t>792555589641</t>
  </si>
  <si>
    <t>GVZ15</t>
  </si>
  <si>
    <t>น******ต</t>
  </si>
  <si>
    <t>******ตำบลศรีดอนมูล อำเภอเชียงแสน จังหวัดเชียงราย 57150</t>
  </si>
  <si>
    <t>57150</t>
  </si>
  <si>
    <t>02/03/2026 09:31</t>
  </si>
  <si>
    <t>TH2663021959828</t>
  </si>
  <si>
    <t>02/03/2026 09:01</t>
  </si>
  <si>
    <t>GVZ14</t>
  </si>
  <si>
    <t>02/03/2026 09:30</t>
  </si>
  <si>
    <t>TH69018ECY700D</t>
  </si>
  <si>
    <t>02/03/2026 09:00</t>
  </si>
  <si>
    <t>GVZ13</t>
  </si>
  <si>
    <t>แ***หอม แ***ฤษณ์</t>
  </si>
  <si>
    <t>02/03/2026 08:45</t>
  </si>
  <si>
    <t>792589102734</t>
  </si>
  <si>
    <t>02/03/2026 08:44</t>
  </si>
  <si>
    <t>GVZ12</t>
  </si>
  <si>
    <t>พ***ศักดิ์ แ***ฤษณ์</t>
  </si>
  <si>
    <t>02/03/2026 08:42</t>
  </si>
  <si>
    <t>792514410715</t>
  </si>
  <si>
    <t>GVZ10</t>
  </si>
  <si>
    <t>ศ******ง</t>
  </si>
  <si>
    <t>******จั่น แขวงคลองจั่น เขตบางกะปิ จังหวัดกรุงเทพมหานคร 10240</t>
  </si>
  <si>
    <t>02/03/2026 08:26</t>
  </si>
  <si>
    <t>TH261868004713X</t>
  </si>
  <si>
    <t>GVZ9</t>
  </si>
  <si>
    <t>R***hicha S***et</t>
  </si>
  <si>
    <t>02/03/2026 08:23</t>
  </si>
  <si>
    <t>เค้กฝอยทอง 3 มะพร้าว 2 กล้วยหอม 1</t>
  </si>
  <si>
    <t>792580976633</t>
  </si>
  <si>
    <t>GVZ8</t>
  </si>
  <si>
    <t>ส***จ ล***นพง</t>
  </si>
  <si>
    <t>02/03/2026 08:15</t>
  </si>
  <si>
    <t>792528709744</t>
  </si>
  <si>
    <t>GVZ7</t>
  </si>
  <si>
    <t>ม***ษา แ***เสนาะ</t>
  </si>
  <si>
    <t>02/03/2026 07:57</t>
  </si>
  <si>
    <t>792527806711</t>
  </si>
  <si>
    <t>GVZ6</t>
  </si>
  <si>
    <t>ปทิตตา เมฆวงศ์ตระการ</t>
  </si>
  <si>
    <t>101 ถนนสุขุมวิท21(อโศก)
วัฒนา/ Vadhanaกรุงเทพมหานคร/ Bangkok
10110</t>
  </si>
  <si>
    <t>660898903283</t>
  </si>
  <si>
    <t>02/03/2026 07:46</t>
  </si>
  <si>
    <t>LEXPU0662995841</t>
  </si>
  <si>
    <t>GVZ5</t>
  </si>
  <si>
    <t>****** ถ.เทอดพระเกียรติ ต.บางแม่นาง ตำบลบางแม่นาง อำเภอบางใหญ่ จังหวัดนนทบุรี 11140</t>
  </si>
  <si>
    <t>11140</t>
  </si>
  <si>
    <t>89</t>
  </si>
  <si>
    <t>02/03/2026 07:42</t>
  </si>
  <si>
    <t>TH261492920904N</t>
  </si>
  <si>
    <t>GVZ4</t>
  </si>
  <si>
    <t>อ***มา  พ***าส์น</t>
  </si>
  <si>
    <t>02/03/2026 07:41</t>
  </si>
  <si>
    <t>792561182652</t>
  </si>
  <si>
    <t>GVZ3</t>
  </si>
  <si>
    <t>ส******ว</t>
  </si>
  <si>
    <t>******้าเมือง ตำบลหน้าเมือง อำเภอเกาะสมุย จังหวัดสุราษฎร์ธานี 84140</t>
  </si>
  <si>
    <t>84140</t>
  </si>
  <si>
    <t>02/03/2026 07:38</t>
  </si>
  <si>
    <t>TH260432380663T</t>
  </si>
  <si>
    <t>02/03/2026 07:37</t>
  </si>
  <si>
    <t>GVZ2</t>
  </si>
  <si>
    <t>อ******ล</t>
  </si>
  <si>
    <t>******า-ตราด16 บางนา กทม10260 แขวงบางนาใต้ เขตบางนา จังหวัดกรุงเทพมหานคร 10260</t>
  </si>
  <si>
    <t>10260</t>
  </si>
  <si>
    <t>50</t>
  </si>
  <si>
    <t>02/03/2026 07:35</t>
  </si>
  <si>
    <t>TH262334269858C</t>
  </si>
  <si>
    <t>GVZ1</t>
  </si>
  <si>
    <t>E** t***yaphon</t>
  </si>
  <si>
    <t>02/03/2026 07:11</t>
  </si>
  <si>
    <t>792597100735</t>
  </si>
  <si>
    <t>GVZ0</t>
  </si>
  <si>
    <t>ธนัช เชี่ยวเวช</t>
  </si>
  <si>
    <t>39ซ.วุฒากาศ46ถ วุฒากาศ แขวง บางค้อ เขต จอมทอง
จอมทอง/ Chom Thongกรุงเทพมหานคร/ Bangkok
10150</t>
  </si>
  <si>
    <t>660881077403</t>
  </si>
  <si>
    <t>02/03/2026 07:10</t>
  </si>
  <si>
    <t>LEXPU0663077054</t>
  </si>
  <si>
    <t>GVY99</t>
  </si>
  <si>
    <t>P*** A*** H***</t>
  </si>
  <si>
    <t>Rayong</t>
  </si>
  <si>
    <t>02/03/2026 07:08</t>
  </si>
  <si>
    <t>792520009724</t>
  </si>
  <si>
    <t>GVY98</t>
  </si>
  <si>
    <t>02/03/2026 07:09</t>
  </si>
  <si>
    <t>LEXPU0663080226</t>
  </si>
  <si>
    <t>GVY97</t>
  </si>
  <si>
    <t>น***รัตน์    ม***ตรง</t>
  </si>
  <si>
    <t>02/03/2026 07:04</t>
  </si>
  <si>
    <t>792502174671</t>
  </si>
  <si>
    <t>02/03/2026 07:06</t>
  </si>
  <si>
    <t>GVY96</t>
  </si>
  <si>
    <t>อ******ฐ</t>
  </si>
  <si>
    <t>******58 แยก 1 ถนน สุขสวัสดิ์ แขวงราษฎร์บูรณะ เขตราษฎร์บูรณะ จังหวัดกรุงเทพมหานคร 10140</t>
  </si>
  <si>
    <t>00</t>
  </si>
  <si>
    <t>02/03/2026 07:01</t>
  </si>
  <si>
    <t>TH266183508872V</t>
  </si>
  <si>
    <t>GVY95</t>
  </si>
  <si>
    <t>น*** ด***ิตต์​ ภ***องเรือง</t>
  </si>
  <si>
    <t>02/03/2026 06:56</t>
  </si>
  <si>
    <t>792565944413</t>
  </si>
  <si>
    <t>GVY93</t>
  </si>
  <si>
    <t>พ******์</t>
  </si>
  <si>
    <t>******บคลอง3 หมู่4 ต.คลอง3 อ.คลองหลวง ปทุมธานี  12120 ตำบลคลองสาม อำเภอคลองหลวง จังหวัดปทุมธานี 12120</t>
  </si>
  <si>
    <t>29</t>
  </si>
  <si>
    <t>02/03/2026 06:48</t>
  </si>
  <si>
    <t>TH2663498859920</t>
  </si>
  <si>
    <t>GVY92</t>
  </si>
  <si>
    <t>******า 2 ถนนเทพรัตน แขวงดอกไม้ เขตประเวศ จังหวัดกรุงเทพมหานคร 10250</t>
  </si>
  <si>
    <t>55</t>
  </si>
  <si>
    <t>02/03/2026 06:13</t>
  </si>
  <si>
    <t>TH269659708453O</t>
  </si>
  <si>
    <t>GVY91</t>
  </si>
  <si>
    <t>น***กษณ์ ย***าว  -***ลักษณ์-</t>
  </si>
  <si>
    <t>02/03/2026 06:05</t>
  </si>
  <si>
    <t>792508438466</t>
  </si>
  <si>
    <t>02/03/2026 06:04</t>
  </si>
  <si>
    <t>GVY90</t>
  </si>
  <si>
    <t>สมศักดิ์ พุทธิวงศาสุนทร</t>
  </si>
  <si>
    <t>37/258 ม.พฤกษา 13 ซ.1/1 ม.4 · คลองสาม/ Khlong Sam
คลองหลวง/ Khlong Luangปทุมธานี/ Pathum Thani
12120</t>
  </si>
  <si>
    <t>660851629594</t>
  </si>
  <si>
    <t>02/03/2026 04:55</t>
  </si>
  <si>
    <t>LEXPU0662524907</t>
  </si>
  <si>
    <t>GVY89</t>
  </si>
  <si>
    <t>A***a P***k</t>
  </si>
  <si>
    <t>792574665676</t>
  </si>
  <si>
    <t>GVY88</t>
  </si>
  <si>
    <t>ส***นท์  ด***์สง่างาม</t>
  </si>
  <si>
    <t>02/03/2026 04:14</t>
  </si>
  <si>
    <t>792546571526</t>
  </si>
  <si>
    <t>02/03/2026 04:17</t>
  </si>
  <si>
    <t>GVY87</t>
  </si>
  <si>
    <t>ป******ว</t>
  </si>
  <si>
    <t>******ยนาท 17110 //บ้านหลังสีส้ม ตำบลศิลาดาน อำเภอมโนรมย์ จังหวัดชัยนาท 17110</t>
  </si>
  <si>
    <t>17110</t>
  </si>
  <si>
    <t>02/03/2026 02:50</t>
  </si>
  <si>
    <t>TH267426671807K</t>
  </si>
  <si>
    <t>GVY86</t>
  </si>
  <si>
    <t>เ***ร ป***น</t>
  </si>
  <si>
    <t>02/03/2026 02:21</t>
  </si>
  <si>
    <t>792519650436</t>
  </si>
  <si>
    <t>GVY84</t>
  </si>
  <si>
    <t>น***มณ ไ***่วง</t>
  </si>
  <si>
    <t>02/03/2026 01:45</t>
  </si>
  <si>
    <t>792525052480</t>
  </si>
  <si>
    <t>GVY83</t>
  </si>
  <si>
    <t>l** S***nya</t>
  </si>
  <si>
    <t>02/03/2026 01:29</t>
  </si>
  <si>
    <t>792598626481</t>
  </si>
  <si>
    <t>GVY82</t>
  </si>
  <si>
    <t>ป***ตา โ***ัตน์ ป***ยาว์</t>
  </si>
  <si>
    <t>02/03/2026 01:12</t>
  </si>
  <si>
    <t>792502644463</t>
  </si>
  <si>
    <t>02/03/2026 01:11</t>
  </si>
  <si>
    <t>GVY80</t>
  </si>
  <si>
    <t>จ***ตร บ***ู</t>
  </si>
  <si>
    <t>02/03/2026 00:22</t>
  </si>
  <si>
    <t>792558167693</t>
  </si>
  <si>
    <t>02/03/2026 00:23</t>
  </si>
  <si>
    <t>GVY79</t>
  </si>
  <si>
    <t>ศ***ุฒิ จ***์นอก</t>
  </si>
  <si>
    <t>02/03/2026 00:20</t>
  </si>
  <si>
    <t>792560879552</t>
  </si>
  <si>
    <t>GVY78</t>
  </si>
  <si>
    <t>ธนกฤต เงินถ้วน</t>
  </si>
  <si>
    <t>บ้านเลขที่8/1 ซอย1 หมู่4คลองใหญ่ ตำบลคลองใหญ่ · คลองใหญ่/ Khlong Yai
โป่งน้ำร้อน/ Pong Nam Ronจันทบุรี/ Chanthaburi
22140</t>
  </si>
  <si>
    <t>22140</t>
  </si>
  <si>
    <t>660886866812</t>
  </si>
  <si>
    <t>02/03/2026 00:18</t>
  </si>
  <si>
    <t>LEXPU0662576121</t>
  </si>
  <si>
    <t>GVY76</t>
  </si>
  <si>
    <t>ต**ย</t>
  </si>
  <si>
    <t>******ี่ 4, ตำบล โคกกลาง, อำเภอพนมดงรัก ตำบลโคกกลาง อำเภอพนมดงรัก จังหวัดสุรินทร์ 32140</t>
  </si>
  <si>
    <t>32140</t>
  </si>
  <si>
    <t>02/03/2026 00:32</t>
  </si>
  <si>
    <t>TH265528744876A</t>
  </si>
  <si>
    <t>02/03/2026 00:04</t>
  </si>
  <si>
    <t>GWE7</t>
  </si>
  <si>
    <t>อ***อาจ ป***ิธานวิทยา</t>
  </si>
  <si>
    <t>03/03/2026 23:57</t>
  </si>
  <si>
    <t>792647403833</t>
  </si>
  <si>
    <t>GWE6</t>
  </si>
  <si>
    <t>Y******e</t>
  </si>
  <si>
    <t>******trict, Sangkhlaburi District, Kanchanaburi Province, Po ตำบลหนองลู อำเภอสังขละบุรี จังหวัดกาญจนบุรี 71240</t>
  </si>
  <si>
    <t>71240</t>
  </si>
  <si>
    <t>03/03/2026 23:54</t>
  </si>
  <si>
    <t>TH13118EPE566C</t>
  </si>
  <si>
    <t>03/03/2026 23:24</t>
  </si>
  <si>
    <t>GWE5</t>
  </si>
  <si>
    <t>******3 ซอย ประชาอุทิศ 89/1 แขวง ทุ่งครุ แขวงทุ่งครุ เขตทุ่งครุ จังหวัดกรุงเทพมหานคร 10140</t>
  </si>
  <si>
    <t>03/03/2026 23:45</t>
  </si>
  <si>
    <t>TH01128EQ0HW1A2</t>
  </si>
  <si>
    <t>03/03/2026 23:15</t>
  </si>
  <si>
    <t>GWE4</t>
  </si>
  <si>
    <t>น***  จ***ส</t>
  </si>
  <si>
    <t>03/03/2026 22:43</t>
  </si>
  <si>
    <t>792612016991</t>
  </si>
  <si>
    <t>GWE3</t>
  </si>
  <si>
    <t>กาญจนา เคร่งธรรมคุณ</t>
  </si>
  <si>
    <t>68/9 พาร์ค24 อาคาร2 ซอยสุขุมวิท24 แขวงคลองตัน เขตคลองเตย กรุงเทพ 10110
คลองเตย/ Khlong Toeiกรุงเทพมหานคร/ Bangkok
10110</t>
  </si>
  <si>
    <t>660865695441</t>
  </si>
  <si>
    <t>03/03/2026 22:37</t>
  </si>
  <si>
    <t>LEXPU0663696149</t>
  </si>
  <si>
    <t>GWE2</t>
  </si>
  <si>
    <t>03/03/2026 22:35</t>
  </si>
  <si>
    <t>TH69018EPBSF8D</t>
  </si>
  <si>
    <t>03/03/2026 22:34</t>
  </si>
  <si>
    <t>GWE1</t>
  </si>
  <si>
    <t>อนุสร  นากรณ์</t>
  </si>
  <si>
    <t>224 หมู่3 บ้านวังดินเหนียว ต.วังยาง อ.เนินมะปราง จ.พิษณุโลก65190
เนินมะปราง/ Noen Maprangพิษณุโลก/ Phitsanulok
65190</t>
  </si>
  <si>
    <t>65190</t>
  </si>
  <si>
    <t>660853586220</t>
  </si>
  <si>
    <t>03/03/2026 22:16</t>
  </si>
  <si>
    <t>TH61098EPFA50G</t>
  </si>
  <si>
    <t>GWD99</t>
  </si>
  <si>
    <t>พิมวดี เกิดพวงแก้ว</t>
  </si>
  <si>
    <t>64ซอยพุทธบูชา 39แยก5 · บางมด/ Bang Mot
ทุ่งครุ/ Thung Khruกรุงเทพมหานคร/ Bangkok
10140</t>
  </si>
  <si>
    <t>660892332319</t>
  </si>
  <si>
    <t>03/03/2026 22:11</t>
  </si>
  <si>
    <t>LEXPU0663760076</t>
  </si>
  <si>
    <t>03/03/2026 22:10</t>
  </si>
  <si>
    <t>GWD98</t>
  </si>
  <si>
    <t>ถ******์</t>
  </si>
  <si>
    <t>******สวัสดิ์ อำเภอพนมไพร จังหวัดร้อยเอ็ด 45140</t>
  </si>
  <si>
    <t>96</t>
  </si>
  <si>
    <t>03/03/2026 21:59</t>
  </si>
  <si>
    <t>TH2636085803886</t>
  </si>
  <si>
    <t>GWD97</t>
  </si>
  <si>
    <t>สุสิดา ปิยพรชัยกุล</t>
  </si>
  <si>
    <t>2/49 หมู่บ้านศิขรินทร์1 ซอยบางกรวย-ไทรน้อย 6 ถนนบางกรวย-ไทรน้อย ต.บางกรวย 2/49 · บางกรวย/ Bang Kruai
บางกรวย/ Bang Kruaiนนทบุรี/ Nonthaburi
11130</t>
  </si>
  <si>
    <t>660835999549</t>
  </si>
  <si>
    <t>03/03/2026 21:45</t>
  </si>
  <si>
    <t>LEXPU0663754471</t>
  </si>
  <si>
    <t>GWD96</t>
  </si>
  <si>
    <t>นายอนุรักษ์ มีรอด</t>
  </si>
  <si>
    <t>สำนักงานสาธารณสุขจังหวัดอุตรดิตถ์  ตำบลชัยจุมพล
ลับแล/ Laplaeอุตรดิตถ์/ Uttaradit
53130</t>
  </si>
  <si>
    <t>660979216693</t>
  </si>
  <si>
    <t>03/03/2026 21:44</t>
  </si>
  <si>
    <t>LEXPU0663756878</t>
  </si>
  <si>
    <t>ขนมเปี๊ยะไส้ทะลัก ไข่แดงเค็ม 3 ใบ มีให้เลือก 4 รสชาติ ขนาด 450 กรัม WANWANACH</t>
  </si>
  <si>
    <t>GWD95</t>
  </si>
  <si>
    <t>ปิยวดี. วุฒิกรสัมมากิจ</t>
  </si>
  <si>
    <t>374 หมู่บ้านสารินเลควิว ถนนอุบลตระการ ต.ในเมือง. อ.เมือง  จ.อุบลราชธานี
เมืองอุบลราชธานี/ Mueang Ubon Ratchathaniอุบลราชธานี/ Ubon Ratchathani
34000</t>
  </si>
  <si>
    <t>34000</t>
  </si>
  <si>
    <t>660819389587</t>
  </si>
  <si>
    <t>03/03/2026 21:35</t>
  </si>
  <si>
    <t>LEXPU0663682308</t>
  </si>
  <si>
    <t>GWD94</t>
  </si>
  <si>
    <t>ก***ะ</t>
  </si>
  <si>
    <t>03/03/2026 21:34</t>
  </si>
  <si>
    <t>792690589725</t>
  </si>
  <si>
    <t>GWD93</t>
  </si>
  <si>
    <t>ส***ตรี พ***เพ็ง</t>
  </si>
  <si>
    <t>03/03/2026 21:29</t>
  </si>
  <si>
    <t>792666939831</t>
  </si>
  <si>
    <t>GWD92</t>
  </si>
  <si>
    <t>******1 ต.ผาสามยอด ตำบลผาสามยอด อำเภอเอราวัณ จังหวัดเลย 42220</t>
  </si>
  <si>
    <t>03/03/2026 21:55</t>
  </si>
  <si>
    <t>TH267153900265K</t>
  </si>
  <si>
    <t>03/03/2026 21:25</t>
  </si>
  <si>
    <t>GWD90</t>
  </si>
  <si>
    <t>ธ*** ส***์แก้ว</t>
  </si>
  <si>
    <t>03/03/2026 20:59</t>
  </si>
  <si>
    <t>THT05025559VP9Z</t>
  </si>
  <si>
    <t>GWD89</t>
  </si>
  <si>
    <t>อ******ง</t>
  </si>
  <si>
    <t>******เภอศรีนคร ตำบลนครเดิฐ อำเภอศรีนคร จังหวัดสุโขทัย 64180</t>
  </si>
  <si>
    <t>64180</t>
  </si>
  <si>
    <t>58</t>
  </si>
  <si>
    <t>03/03/2026 20:57</t>
  </si>
  <si>
    <t>TH266154957607H</t>
  </si>
  <si>
    <t>GWD88</t>
  </si>
  <si>
    <t>ค***ลิสา</t>
  </si>
  <si>
    <t>03/03/2026 20:55</t>
  </si>
  <si>
    <t>792692139024</t>
  </si>
  <si>
    <t>03/03/2026 20:56</t>
  </si>
  <si>
    <t>GWD87</t>
  </si>
  <si>
    <t>******คู้, อำเภอปลวกแดง ตำบลแม่น้ำคู้ อำเภอปลวกแดง จังหวัดระยอง 21140</t>
  </si>
  <si>
    <t>21140</t>
  </si>
  <si>
    <t>19</t>
  </si>
  <si>
    <t>03/03/2026 21:24</t>
  </si>
  <si>
    <t>TH261071002385X</t>
  </si>
  <si>
    <t>03/03/2026 20:54</t>
  </si>
  <si>
    <t>GWD86</t>
  </si>
  <si>
    <t>M***da</t>
  </si>
  <si>
    <t>03/03/2026 20:38</t>
  </si>
  <si>
    <t>792630032095</t>
  </si>
  <si>
    <t>GWD85</t>
  </si>
  <si>
    <t>พ***ดของกินอร่อย</t>
  </si>
  <si>
    <t>03/03/2026 20:33</t>
  </si>
  <si>
    <t>792612348032</t>
  </si>
  <si>
    <t>GWD84</t>
  </si>
  <si>
    <t>จ***นา จ***</t>
  </si>
  <si>
    <t>792633690903</t>
  </si>
  <si>
    <t>GWD83</t>
  </si>
  <si>
    <t>น******ม</t>
  </si>
  <si>
    <t>******ะ อำเภอศีขรภูมิ จังหวัดสุรินทร์ ตำบลคาละแมะ อำเภอศีขรภูมิ จังหวัดสุรินทร์ 32110</t>
  </si>
  <si>
    <t>32110</t>
  </si>
  <si>
    <t>03/03/2026 20:21</t>
  </si>
  <si>
    <t>TH2693317844991</t>
  </si>
  <si>
    <t>GWD82</t>
  </si>
  <si>
    <t>นางสาววันเพ็ญ  หลำอ่วม</t>
  </si>
  <si>
    <t>1  ม.7 ต.บางครก อ.บ้านแหลม จ.เพชรบุรี  76110 · บางครก/ Bang Khrok
บ้านแหลม/ Ban Laemเพชรบุรี/ Phetchaburi
76110</t>
  </si>
  <si>
    <t>76110</t>
  </si>
  <si>
    <t>660815722307</t>
  </si>
  <si>
    <t>03/03/2026 20:12</t>
  </si>
  <si>
    <t>LEXPU0663671662</t>
  </si>
  <si>
    <t>03/03/2026 20:11</t>
  </si>
  <si>
    <t>GWD81</t>
  </si>
  <si>
    <t>อ***รา น***ัญญา</t>
  </si>
  <si>
    <t>03/03/2026 20:09</t>
  </si>
  <si>
    <t>792691339860</t>
  </si>
  <si>
    <t>GWD80</t>
  </si>
  <si>
    <t>วัชรพล เชื่อมชิต</t>
  </si>
  <si>
    <t>111/693 หมู่บ้านภัทรารมย์ 2
ลาดหลุมแก้ว/ Lat Lum Kaeoปทุมธานี/ Pathum Thani
12140</t>
  </si>
  <si>
    <t>660991204555</t>
  </si>
  <si>
    <t>03/03/2026 20:07</t>
  </si>
  <si>
    <t>LEXPU0663697031</t>
  </si>
  <si>
    <t>GWD79</t>
  </si>
  <si>
    <t>ค***อบอุ้ม</t>
  </si>
  <si>
    <t>03/03/2026 20:50</t>
  </si>
  <si>
    <t>792638546022</t>
  </si>
  <si>
    <t>03/03/2026 20:02</t>
  </si>
  <si>
    <t>GWD78</t>
  </si>
  <si>
    <t>น***ี. จ***วัฒนาสกุล</t>
  </si>
  <si>
    <t>792688050011</t>
  </si>
  <si>
    <t>GWD77</t>
  </si>
  <si>
    <t>ร***เตี๋ยวไก่ยายนาง</t>
  </si>
  <si>
    <t>03/03/2026 19:40</t>
  </si>
  <si>
    <t>792648735060</t>
  </si>
  <si>
    <t>GWD76</t>
  </si>
  <si>
    <t>Standard shipping</t>
  </si>
  <si>
    <t>03/03/2026 19:34</t>
  </si>
  <si>
    <t>GWD75</t>
  </si>
  <si>
    <t>ป***สร ป***ุญ</t>
  </si>
  <si>
    <t>03/03/2026 19:33</t>
  </si>
  <si>
    <t>792649433096</t>
  </si>
  <si>
    <t>GWD74</t>
  </si>
  <si>
    <t>ศ***า ก***งกฎ</t>
  </si>
  <si>
    <t>กาฬสินธุ์</t>
  </si>
  <si>
    <t>03/03/2026 19:32</t>
  </si>
  <si>
    <t>792688400825</t>
  </si>
  <si>
    <t>GWD73</t>
  </si>
  <si>
    <t>พ***ินทร์ชาญทุม</t>
  </si>
  <si>
    <t>03/03/2026 19:08</t>
  </si>
  <si>
    <t>792607532065</t>
  </si>
  <si>
    <t>03/03/2026 19:09</t>
  </si>
  <si>
    <t>GWD72</t>
  </si>
  <si>
    <t>ว***า ไ***ุรินทร์</t>
  </si>
  <si>
    <t>03/03/2026 18:54</t>
  </si>
  <si>
    <t>792623443021</t>
  </si>
  <si>
    <t>GWD71</t>
  </si>
  <si>
    <t>พ***า เ***าสียง</t>
  </si>
  <si>
    <t>03/03/2026 18:44</t>
  </si>
  <si>
    <t>792621115915</t>
  </si>
  <si>
    <t>GWD70</t>
  </si>
  <si>
    <t>พ***ิดา ช***กรณ์</t>
  </si>
  <si>
    <t>03/03/2026 18:37</t>
  </si>
  <si>
    <t>792644629954</t>
  </si>
  <si>
    <t>GWD68</t>
  </si>
  <si>
    <t>ศ******ะ</t>
  </si>
  <si>
    <t>******สวนดอกไม้ อ.เสาไห้ จ.สระบุรี 18160 ตำบลสวนดอกไม้ อำเภอเสาไห้ จังหวัดสระบุรี 18160</t>
  </si>
  <si>
    <t>18160</t>
  </si>
  <si>
    <t>03/03/2026 18:36</t>
  </si>
  <si>
    <t>TH266730501480W</t>
  </si>
  <si>
    <t>03/03/2026 18:35</t>
  </si>
  <si>
    <t>GWD67</t>
  </si>
  <si>
    <t>อ***ตยา ม***ันธ์</t>
  </si>
  <si>
    <t>03/03/2026 18:28</t>
  </si>
  <si>
    <t>792652679991</t>
  </si>
  <si>
    <t>03/03/2026 18:27</t>
  </si>
  <si>
    <t>GWD66</t>
  </si>
  <si>
    <t>พร​วิวัฒน์​  ครุ​ล​ำ​ภู​</t>
  </si>
  <si>
    <t>บ้านเลขที่90ทับ2หมู่6ตำบลบ้านเลนอำเภอบางปะอินจังหวัดพระนครศรีอยุธยา0873940520นายพรวิวัฒน์ครุลำภู0873940520
บางปะอิน/ Bang Pa-inพระนครศรีอยุธยา/ Phra Nakhon Si Ayutthaya
13160</t>
  </si>
  <si>
    <t>13160</t>
  </si>
  <si>
    <t>660873940520</t>
  </si>
  <si>
    <t>03/03/2026 18:19</t>
  </si>
  <si>
    <t>LEXPU0663698418</t>
  </si>
  <si>
    <t>GWD65</t>
  </si>
  <si>
    <t>ท***า โ***วรรณ</t>
  </si>
  <si>
    <t>03/03/2026 18:04</t>
  </si>
  <si>
    <t>792614905876</t>
  </si>
  <si>
    <t>03/03/2026 18:08</t>
  </si>
  <si>
    <t>GWD64</t>
  </si>
  <si>
    <t>ช*** ว***วัลย์  ข***บุญจันทร์</t>
  </si>
  <si>
    <t>03/03/2026 18:03</t>
  </si>
  <si>
    <t>792663541014</t>
  </si>
  <si>
    <t>03/03/2026 18:07</t>
  </si>
  <si>
    <t>GWD63</t>
  </si>
  <si>
    <t>ป***ญา ช***บาน</t>
  </si>
  <si>
    <t>03/03/2026 17:39</t>
  </si>
  <si>
    <t>792688813862</t>
  </si>
  <si>
    <t>GWD62</t>
  </si>
  <si>
    <t>ศักดิ์ สิทธิจินดากุล</t>
  </si>
  <si>
    <t>เศรษฐสิริ พัฒนาการ ซอย8, 1115/34  ถนน พัฒนาการ 87 · ประเวศ/ Prawet
ประเวศ/ Prawetกรุงเทพมหานคร/ Bangkok
10250</t>
  </si>
  <si>
    <t>660818053185</t>
  </si>
  <si>
    <t>03/03/2026 17:35</t>
  </si>
  <si>
    <t>LEXPU0663681546</t>
  </si>
  <si>
    <t>GWD60</t>
  </si>
  <si>
    <t>ศ***ชัย ด***ลัย</t>
  </si>
  <si>
    <t>03/03/2026 16:51</t>
  </si>
  <si>
    <t>792658623945</t>
  </si>
  <si>
    <t>GWD59</t>
  </si>
  <si>
    <t>r*n</t>
  </si>
  <si>
    <t>******ัด(สำนักงานใหญ่) 19/9 หมู่ที่3 ตำบลบัวลอย อำเภอหนองแค จังหวัดสระบุรี 18230</t>
  </si>
  <si>
    <t>18230</t>
  </si>
  <si>
    <t>03/03/2026 17:21</t>
  </si>
  <si>
    <t>TH263141033304P</t>
  </si>
  <si>
    <t>GWD58</t>
  </si>
  <si>
    <t>ช***่</t>
  </si>
  <si>
    <t>03/03/2026 16:47</t>
  </si>
  <si>
    <t>GWD56</t>
  </si>
  <si>
    <t>******บลสำราญ, อำเภอเมืองขอนแก่น(ซอยต้นรักอารมอารมณ์ดี) ตำบลสำราญ อำเภอเมืองขอนแก่น จังหวัดขอนแก่น 40000</t>
  </si>
  <si>
    <t>40000</t>
  </si>
  <si>
    <t>03/03/2026 17:17</t>
  </si>
  <si>
    <t>TH2610843893020</t>
  </si>
  <si>
    <t>GWD55</t>
  </si>
  <si>
    <t>บ***ดิฟ</t>
  </si>
  <si>
    <t>03/03/2026 16:40</t>
  </si>
  <si>
    <t>792670805813</t>
  </si>
  <si>
    <t>GWD54</t>
  </si>
  <si>
    <t>ล***า    ป***แก้ว</t>
  </si>
  <si>
    <t>03/03/2026 16:38</t>
  </si>
  <si>
    <t>GWD52</t>
  </si>
  <si>
    <t>น** ก***าณี จ***ิมา</t>
  </si>
  <si>
    <t>03/03/2026 16:33</t>
  </si>
  <si>
    <t>792626328815</t>
  </si>
  <si>
    <t>GWD51</t>
  </si>
  <si>
    <t>D** S***it</t>
  </si>
  <si>
    <t>03/03/2026 16:32</t>
  </si>
  <si>
    <t>792673802896</t>
  </si>
  <si>
    <t>GWD50</t>
  </si>
  <si>
    <t>ร***คนธ์</t>
  </si>
  <si>
    <t>03/03/2026 16:30</t>
  </si>
  <si>
    <t>ไม่เอารสกาแฟ</t>
  </si>
  <si>
    <t>792654386926</t>
  </si>
  <si>
    <t>GWD49</t>
  </si>
  <si>
    <t>792636105800</t>
  </si>
  <si>
    <t>GWD48</t>
  </si>
  <si>
    <t>ศ***มินตรา ส***รม</t>
  </si>
  <si>
    <t>03/03/2026 16:21</t>
  </si>
  <si>
    <t>792615214974</t>
  </si>
  <si>
    <t>GWD47</t>
  </si>
  <si>
    <t>ม***หมวย</t>
  </si>
  <si>
    <t>ประจวบคีรีขันธ์</t>
  </si>
  <si>
    <t>03/03/2026 16:19</t>
  </si>
  <si>
    <t>792613413863</t>
  </si>
  <si>
    <t>GWD46</t>
  </si>
  <si>
    <t>อ*** บ***า</t>
  </si>
  <si>
    <t>03/03/2026 16:16</t>
  </si>
  <si>
    <t>792601108806</t>
  </si>
  <si>
    <t>GWD45</t>
  </si>
  <si>
    <t>ส******ข</t>
  </si>
  <si>
    <t>******าหวาย อำเภอพระพุทธบาท จังหวัดสระบุรี 18120</t>
  </si>
  <si>
    <t>18120</t>
  </si>
  <si>
    <t>TH263593168150O</t>
  </si>
  <si>
    <t>03/03/2026 16:08</t>
  </si>
  <si>
    <t>GWD44</t>
  </si>
  <si>
    <t>จ******ช</t>
  </si>
  <si>
    <t>****** จังหวัดพระนครศรีอยุธยา 13000 ตำบลบ้านเกาะ อำเภอพระนครศรีอยุธยา จังหวัดพระนครศรีอยุธยา 13000</t>
  </si>
  <si>
    <t>03/03/2026 16:04</t>
  </si>
  <si>
    <t>TH05018EQ12W7P</t>
  </si>
  <si>
    <t>GWD42</t>
  </si>
  <si>
    <t>k**</t>
  </si>
  <si>
    <t>03/03/2026 16:03</t>
  </si>
  <si>
    <t>792651742013</t>
  </si>
  <si>
    <t>03/03/2026 16:02</t>
  </si>
  <si>
    <t>GWD40</t>
  </si>
  <si>
    <t>ด***น</t>
  </si>
  <si>
    <t>ภูเก็ต</t>
  </si>
  <si>
    <t>03/03/2026 15:57</t>
  </si>
  <si>
    <t>792645397795</t>
  </si>
  <si>
    <t>GWD39</t>
  </si>
  <si>
    <t>เ***วรรณ ผ***ข</t>
  </si>
  <si>
    <t>03/03/2026 15:53</t>
  </si>
  <si>
    <t>792613098712</t>
  </si>
  <si>
    <t>GWD38</t>
  </si>
  <si>
    <t>ส** ณ***ัยฟาร์ม   ส***ม</t>
  </si>
  <si>
    <t>03/03/2026 15:49</t>
  </si>
  <si>
    <t>GWD37</t>
  </si>
  <si>
    <t>u***3560058723124</t>
  </si>
  <si>
    <t>03/03/2026 15:45</t>
  </si>
  <si>
    <t>GWD36</t>
  </si>
  <si>
    <t>เ*****่</t>
  </si>
  <si>
    <t>******์ 521/39 ม.4 ตำบลบ้านใหม่หนองไทร อำเภออรัญประเทศ จังหวัดสระแก้ว 27120</t>
  </si>
  <si>
    <t>TH268587581919I</t>
  </si>
  <si>
    <t>GWD35</t>
  </si>
  <si>
    <t>เ* ป***สรา</t>
  </si>
  <si>
    <t>03/03/2026 15:44</t>
  </si>
  <si>
    <t>792625086794</t>
  </si>
  <si>
    <t>GWD34</t>
  </si>
  <si>
    <t>ล***า ส***ส</t>
  </si>
  <si>
    <t>สตูล</t>
  </si>
  <si>
    <t>792611250071</t>
  </si>
  <si>
    <t>GWD33</t>
  </si>
  <si>
    <t>ว******ศ</t>
  </si>
  <si>
    <t>******ำราก ตำบลชำราก อำเภอเมืองตราด จังหวัดตราด 23000</t>
  </si>
  <si>
    <t>23000</t>
  </si>
  <si>
    <t>03/03/2026 15:43</t>
  </si>
  <si>
    <t>TH266358754973U</t>
  </si>
  <si>
    <t>GWD32</t>
  </si>
  <si>
    <t>ห***้อย ย***หวานนนนนน</t>
  </si>
  <si>
    <t>03/03/2026 15:41</t>
  </si>
  <si>
    <t>792620392782</t>
  </si>
  <si>
    <t>GWD31</t>
  </si>
  <si>
    <t>ค***ุรีพร ส***รณ</t>
  </si>
  <si>
    <t>03/03/2026 15:40</t>
  </si>
  <si>
    <t>792618542004</t>
  </si>
  <si>
    <t>GWD29</t>
  </si>
  <si>
    <t>น***ุศล  ส***์แก้ว</t>
  </si>
  <si>
    <t>03/03/2026 15:35</t>
  </si>
  <si>
    <t>792626198781</t>
  </si>
  <si>
    <t>GWD28</t>
  </si>
  <si>
    <t>ป***รา น***ทธิ์</t>
  </si>
  <si>
    <t>03/03/2026 15:33</t>
  </si>
  <si>
    <t>792628983775</t>
  </si>
  <si>
    <t>GWD27</t>
  </si>
  <si>
    <t>ว***ี จ***าพูน</t>
  </si>
  <si>
    <t>792642400804</t>
  </si>
  <si>
    <t>GWD25</t>
  </si>
  <si>
    <t>น***บล</t>
  </si>
  <si>
    <t>03/03/2026 15:32</t>
  </si>
  <si>
    <t>792638072715</t>
  </si>
  <si>
    <t>GWD24</t>
  </si>
  <si>
    <t>ส***มา ช***ุนทด</t>
  </si>
  <si>
    <t>03/03/2026 15:31</t>
  </si>
  <si>
    <t>792621982795</t>
  </si>
  <si>
    <t>GWD23</t>
  </si>
  <si>
    <t>อ***วรรณ ท***วัญ</t>
  </si>
  <si>
    <t>03/03/2026 15:28</t>
  </si>
  <si>
    <t>รับฝอยทอง 6 กล่องค่ะ</t>
  </si>
  <si>
    <t>792621507915</t>
  </si>
  <si>
    <t>GWD22</t>
  </si>
  <si>
    <t>ข***ฤทัย ช***ูศรี</t>
  </si>
  <si>
    <t>792665824882</t>
  </si>
  <si>
    <t>GWD21</t>
  </si>
  <si>
    <t>ศ******ศ</t>
  </si>
  <si>
    <t>******.ชนันธร3 101/341ซอย21 ตำบลแคราย อำเภอกระทุ่มแบน จังหวัดสมุทรสาคร 74110</t>
  </si>
  <si>
    <t>03/03/2026 15:25</t>
  </si>
  <si>
    <t>TH268719311028K</t>
  </si>
  <si>
    <t>GWD20</t>
  </si>
  <si>
    <t>ก***าบ  ค***งดี</t>
  </si>
  <si>
    <t>03/03/2026 15:23</t>
  </si>
  <si>
    <t>792646709886</t>
  </si>
  <si>
    <t>03/03/2026 15:22</t>
  </si>
  <si>
    <t>GWD19</t>
  </si>
  <si>
    <t>ส***พ พ***ุ์สมบัติ</t>
  </si>
  <si>
    <t>GWD17</t>
  </si>
  <si>
    <t>น*** อ***โต ต***ลือดหมู</t>
  </si>
  <si>
    <t>03/03/2026 15:21</t>
  </si>
  <si>
    <t>792654395702</t>
  </si>
  <si>
    <t>GWD16</t>
  </si>
  <si>
    <t>พ***า ผ***่อง</t>
  </si>
  <si>
    <t>03/03/2026 15:20</t>
  </si>
  <si>
    <t>GWD15</t>
  </si>
  <si>
    <t>เ***   เ***ญผล</t>
  </si>
  <si>
    <t>อ่างทอง</t>
  </si>
  <si>
    <t>03/03/2026 15:19</t>
  </si>
  <si>
    <t>792627690735</t>
  </si>
  <si>
    <t>GWD14</t>
  </si>
  <si>
    <t>ค** ป***าภรณ์</t>
  </si>
  <si>
    <t>792645164754</t>
  </si>
  <si>
    <t>GWD13</t>
  </si>
  <si>
    <t>ฮ***ส  ภ***ี</t>
  </si>
  <si>
    <t>03/03/2026 15:17</t>
  </si>
  <si>
    <t>792622927946</t>
  </si>
  <si>
    <t>GWD10</t>
  </si>
  <si>
    <t>ค***กดิ์</t>
  </si>
  <si>
    <t>03/03/2026 15:13</t>
  </si>
  <si>
    <t>792635233935</t>
  </si>
  <si>
    <t>GWD9</t>
  </si>
  <si>
    <t>J***y S**</t>
  </si>
  <si>
    <t>792613314942</t>
  </si>
  <si>
    <t>GWD8</t>
  </si>
  <si>
    <t>พ***ร แ***า</t>
  </si>
  <si>
    <t>792649637920</t>
  </si>
  <si>
    <t>GWD7</t>
  </si>
  <si>
    <t>ณ***ินี ส***ยสุวรรณ</t>
  </si>
  <si>
    <t>792694235922</t>
  </si>
  <si>
    <t>GWD5</t>
  </si>
  <si>
    <t>ก***ิพร</t>
  </si>
  <si>
    <t>03/03/2026 15:11</t>
  </si>
  <si>
    <t>792612685771</t>
  </si>
  <si>
    <t>GWD4</t>
  </si>
  <si>
    <t>792669526924</t>
  </si>
  <si>
    <t>GWD3</t>
  </si>
  <si>
    <t>ส***ียรติ ม***กุล</t>
  </si>
  <si>
    <t>03/03/2026 15:07</t>
  </si>
  <si>
    <t>792644085741</t>
  </si>
  <si>
    <t>03/03/2026 15:08</t>
  </si>
  <si>
    <t>GWD2</t>
  </si>
  <si>
    <t>ป***พ บ***ื่น</t>
  </si>
  <si>
    <t>792605341006</t>
  </si>
  <si>
    <t>GWD1</t>
  </si>
  <si>
    <t>น***า ว***ธา</t>
  </si>
  <si>
    <t>03/03/2026 15:06</t>
  </si>
  <si>
    <t>THT0402556HAM9Z</t>
  </si>
  <si>
    <t>GWD0</t>
  </si>
  <si>
    <t>อ***วรรณ ส***์ทอง</t>
  </si>
  <si>
    <t>792667744024</t>
  </si>
  <si>
    <t>GWC99</t>
  </si>
  <si>
    <t>น**  เ***รั้ว เ***องวางหน้าบ้านได้เลยค่ะ</t>
  </si>
  <si>
    <t>THT02035568Z20Z</t>
  </si>
  <si>
    <t>GWC98</t>
  </si>
  <si>
    <t>N** N**</t>
  </si>
  <si>
    <t>Samut Prakan</t>
  </si>
  <si>
    <t>792677245080</t>
  </si>
  <si>
    <t>GWC97</t>
  </si>
  <si>
    <t>ศ***พร ส***กิด</t>
  </si>
  <si>
    <t>03/03/2026 15:05</t>
  </si>
  <si>
    <t>792601746020</t>
  </si>
  <si>
    <t>GWC96</t>
  </si>
  <si>
    <t>ม***ี ฤ***จันทร์</t>
  </si>
  <si>
    <t>03/03/2026 15:04</t>
  </si>
  <si>
    <t>792661744000</t>
  </si>
  <si>
    <t>GWC95</t>
  </si>
  <si>
    <t>ป***า ต***ัว</t>
  </si>
  <si>
    <t>03/03/2026 15:03</t>
  </si>
  <si>
    <t>792609244070</t>
  </si>
  <si>
    <t>GWC94</t>
  </si>
  <si>
    <t>ณ***ภัทร ฟ***ุ้ม</t>
  </si>
  <si>
    <t>03/03/2026 15:01</t>
  </si>
  <si>
    <t>792690639941</t>
  </si>
  <si>
    <t>GWC93</t>
  </si>
  <si>
    <t>ป***าพรจั่นชาวนา</t>
  </si>
  <si>
    <t>792679197763</t>
  </si>
  <si>
    <t>GWC91</t>
  </si>
  <si>
    <t>ผ***าว ข***หล้า</t>
  </si>
  <si>
    <t>สระแก้ว</t>
  </si>
  <si>
    <t>03/03/2026 15:00</t>
  </si>
  <si>
    <t>792606035944</t>
  </si>
  <si>
    <t>GWC90</t>
  </si>
  <si>
    <t>ม***ดา เ***ยมองค์</t>
  </si>
  <si>
    <t>792636829924</t>
  </si>
  <si>
    <t>GWC89</t>
  </si>
  <si>
    <t>ป***ตา  ค***ียว</t>
  </si>
  <si>
    <t>03/03/2026 14:59</t>
  </si>
  <si>
    <t>792680036923</t>
  </si>
  <si>
    <t>GWC88</t>
  </si>
  <si>
    <t>น***กานต์ ว***งษ์</t>
  </si>
  <si>
    <t>792608912933</t>
  </si>
  <si>
    <t>GWC87</t>
  </si>
  <si>
    <t>จ***พันธ์ เ***ยวแรง</t>
  </si>
  <si>
    <t>จังหวัดสมุทรปราการ</t>
  </si>
  <si>
    <t>792601637951</t>
  </si>
  <si>
    <t>GWC86</t>
  </si>
  <si>
    <t>น***อรุณ ร***บุรม</t>
  </si>
  <si>
    <t>04/03/2026 09:20</t>
  </si>
  <si>
    <t>THT02035569X41Z</t>
  </si>
  <si>
    <t>03/03/2026 14:58</t>
  </si>
  <si>
    <t>GWC83</t>
  </si>
  <si>
    <t>เ***ี่</t>
  </si>
  <si>
    <t>03/03/2026 14:56</t>
  </si>
  <si>
    <t>792661927912</t>
  </si>
  <si>
    <t>03/03/2026 14:57</t>
  </si>
  <si>
    <t>GWC82</t>
  </si>
  <si>
    <t>ส*** เ***กนิสัย</t>
  </si>
  <si>
    <t>792605039903</t>
  </si>
  <si>
    <t>GWC80</t>
  </si>
  <si>
    <t>ส***รัตน์</t>
  </si>
  <si>
    <t>03/03/2026 14:55</t>
  </si>
  <si>
    <t>792647035946</t>
  </si>
  <si>
    <t>GWC79</t>
  </si>
  <si>
    <t>ว***นิภา ช***ำ</t>
  </si>
  <si>
    <t>792649710974</t>
  </si>
  <si>
    <t>GWC78</t>
  </si>
  <si>
    <t>จ***มาศ  แ***กลัด</t>
  </si>
  <si>
    <t>792686317872</t>
  </si>
  <si>
    <t>GWC77</t>
  </si>
  <si>
    <t>จ***งน่ะจร้ะ</t>
  </si>
  <si>
    <t>03/03/2026 14:54</t>
  </si>
  <si>
    <t>792683423862</t>
  </si>
  <si>
    <t>GWC76</t>
  </si>
  <si>
    <t>แ******อ</t>
  </si>
  <si>
    <t>******ลใหม่ อำเภอโนนสูง จังหวัดนครราชสีมา 30160</t>
  </si>
  <si>
    <t>30160</t>
  </si>
  <si>
    <t>TH268336427018S</t>
  </si>
  <si>
    <t>GWC75</t>
  </si>
  <si>
    <t>อ***า แ***หล็ม</t>
  </si>
  <si>
    <t>กาแฟ เผือก ฝอยทอง</t>
  </si>
  <si>
    <t>792682285942</t>
  </si>
  <si>
    <t>GWC74</t>
  </si>
  <si>
    <t>ภ***ัย จ***าง</t>
  </si>
  <si>
    <t>792692427870</t>
  </si>
  <si>
    <t>GWC73</t>
  </si>
  <si>
    <t>อ***รา​ เ***​รุ่ง​รัศมี​</t>
  </si>
  <si>
    <t>792652829824</t>
  </si>
  <si>
    <t>GWC71</t>
  </si>
  <si>
    <t>ณ***ัช เ***นสอน</t>
  </si>
  <si>
    <t>03/03/2026 14:53</t>
  </si>
  <si>
    <t>792696855016</t>
  </si>
  <si>
    <t>GWC70</t>
  </si>
  <si>
    <t>ม***นี  ห***มั่น</t>
  </si>
  <si>
    <t>เนยนม / มะพร้าว / กาแฟ</t>
  </si>
  <si>
    <t>792685480930</t>
  </si>
  <si>
    <t>GWC69</t>
  </si>
  <si>
    <t>น** อ***า ห***เด</t>
  </si>
  <si>
    <t>792693054005</t>
  </si>
  <si>
    <t>GWC68</t>
  </si>
  <si>
    <t>ล***ลย์</t>
  </si>
  <si>
    <t>792616859005</t>
  </si>
  <si>
    <t>GWC67</t>
  </si>
  <si>
    <t>น***ชุลีพร บ***วิชา</t>
  </si>
  <si>
    <t>03/03/2026 14:52</t>
  </si>
  <si>
    <t>792688745041</t>
  </si>
  <si>
    <t>GWC66</t>
  </si>
  <si>
    <t>เ***กไกร ว***าสงเคราะห์</t>
  </si>
  <si>
    <t>792656143053</t>
  </si>
  <si>
    <t>GWC65</t>
  </si>
  <si>
    <t>ร***าพร ส***จ</t>
  </si>
  <si>
    <t>792681341023</t>
  </si>
  <si>
    <t>GWC64</t>
  </si>
  <si>
    <t>ม***างค์</t>
  </si>
  <si>
    <t>792619946042</t>
  </si>
  <si>
    <t>03/03/2026 14:51</t>
  </si>
  <si>
    <t>GWC63</t>
  </si>
  <si>
    <t>ใ***พย์ ว***ทรเวช</t>
  </si>
  <si>
    <t>792674350053</t>
  </si>
  <si>
    <t>GWC62</t>
  </si>
  <si>
    <t>น***กษณ์ น***จริญ</t>
  </si>
  <si>
    <t>792668448073</t>
  </si>
  <si>
    <t>GWC61</t>
  </si>
  <si>
    <t>792675546014</t>
  </si>
  <si>
    <t>GWC60</t>
  </si>
  <si>
    <t>น***าวจารุณี ผ***ริ</t>
  </si>
  <si>
    <t>792678658004</t>
  </si>
  <si>
    <t>GWC59</t>
  </si>
  <si>
    <t>จ***พ็ญ</t>
  </si>
  <si>
    <t>03/03/2026 14:50</t>
  </si>
  <si>
    <t>792632859001</t>
  </si>
  <si>
    <t>GWC58</t>
  </si>
  <si>
    <t>อ***ญา ท***ย์ย้อย</t>
  </si>
  <si>
    <t>792692457001</t>
  </si>
  <si>
    <t>GWC57</t>
  </si>
  <si>
    <t>ก***ร   พ***ละหาร</t>
  </si>
  <si>
    <t>792609649090</t>
  </si>
  <si>
    <t>GWC56</t>
  </si>
  <si>
    <t>n**</t>
  </si>
  <si>
    <t>รับเนยนม2อีก1เอารสอะไรก็ได้</t>
  </si>
  <si>
    <t>792677431066</t>
  </si>
  <si>
    <t>03/03/2026 14:49</t>
  </si>
  <si>
    <t>GWC54</t>
  </si>
  <si>
    <t>ส***ย์ โ***ะเสริฐยิ่ง</t>
  </si>
  <si>
    <t>03/03/2026 14:36</t>
  </si>
  <si>
    <t>792605677776</t>
  </si>
  <si>
    <t>GWC53</t>
  </si>
  <si>
    <t>03/03/2026 14:24</t>
  </si>
  <si>
    <t>792618892925</t>
  </si>
  <si>
    <t>03/03/2026 14:23</t>
  </si>
  <si>
    <t>GWC52</t>
  </si>
  <si>
    <t>K***dao R***ai</t>
  </si>
  <si>
    <t>03/03/2026 14:21</t>
  </si>
  <si>
    <t>792637070702</t>
  </si>
  <si>
    <t>GWC51</t>
  </si>
  <si>
    <t>******ฉิมพลี อำเภอบางน้ำเปรี้ยว จังหวัดฉะเชิงเทรา 24170</t>
  </si>
  <si>
    <t>24170</t>
  </si>
  <si>
    <t>03/03/2026 14:19</t>
  </si>
  <si>
    <t>TH2614873179330</t>
  </si>
  <si>
    <t>03/03/2026 14:17</t>
  </si>
  <si>
    <t>GWC49</t>
  </si>
  <si>
    <t>กาญจนา ผลยะลา</t>
  </si>
  <si>
    <t>อบต.ซับน้อย  ต.ซับน้อย  อ.วิเขียรบุรี  จ.เพชรบูรณ์ · ซับน้อย/ Sap Noi
วิเชียรบุรี/ Wichian Buriเพชรบูรณ์/ Phetchabun
67180</t>
  </si>
  <si>
    <t>660842315233</t>
  </si>
  <si>
    <t>03/03/2026 14:14</t>
  </si>
  <si>
    <t>TH63058EP9887N</t>
  </si>
  <si>
    <t>GWC48</t>
  </si>
  <si>
    <t>ท***ัตน์ ย***ประดิษฐ์</t>
  </si>
  <si>
    <t>03/03/2026 14:08</t>
  </si>
  <si>
    <t>792601898933</t>
  </si>
  <si>
    <t>03/03/2026 14:13</t>
  </si>
  <si>
    <t>GWC47</t>
  </si>
  <si>
    <t>******่งพึ่ง ตำบลทุ่งพึ่ง อำเภอหนองขาหย่าง จังหวัดอุทัยธานี 61130</t>
  </si>
  <si>
    <t>61130</t>
  </si>
  <si>
    <t>TH2665839831583</t>
  </si>
  <si>
    <t>GWC46</t>
  </si>
  <si>
    <t>ศิริพร. บุตรดีวงษ์</t>
  </si>
  <si>
    <t>มาลัยแมน 70 หมู่ 7 ต.สระพังลาน
อู่ทอง/ U Thongสุพรรณบุรี/ Suphanburi
72220</t>
  </si>
  <si>
    <t>72220</t>
  </si>
  <si>
    <t>660819437009</t>
  </si>
  <si>
    <t>03/03/2026 14:12</t>
  </si>
  <si>
    <t>GWC45</t>
  </si>
  <si>
    <t>นางพุทธพร. ขอเหล็กกลาง</t>
  </si>
  <si>
    <t>206 หมู่15 บ้านโนนงาม · นาเพียง/ Na Phiang
ชุมแพ/ Chum Phaeขอนแก่น/ Khon Kaen
40130</t>
  </si>
  <si>
    <t>40130</t>
  </si>
  <si>
    <t>660989755659</t>
  </si>
  <si>
    <t>GWC44</t>
  </si>
  <si>
    <t>จริยา</t>
  </si>
  <si>
    <t>2/95 รังสิยา1  · บางพูด/ Bang Phut
ปากเกร็ด/ Pak Kretนนทบุรี/ Nonthaburi
11120</t>
  </si>
  <si>
    <t>660634539692</t>
  </si>
  <si>
    <t>GWC43</t>
  </si>
  <si>
    <t>กฤติกา เธียรชัยพงษ์</t>
  </si>
  <si>
    <t>โกดัง ชัยพงษ์พลาซ่า  ซอยธนาคารกรุงเทพ ถ.ศรีมาลา ต.ในเมือง อ.เมือง จ.พิจิตร
เมืองพิจิตร/ Mueang Phichitพิจิตร/ Phichit
66000</t>
  </si>
  <si>
    <t>66000</t>
  </si>
  <si>
    <t>660879828989</t>
  </si>
  <si>
    <t>GWC42</t>
  </si>
  <si>
    <t>Danita Sinthanachok</t>
  </si>
  <si>
    <t>459 ม.12 ริมหาดจอมเทียนคอนโด ตึกเอส 1 ชั้น 10 ห้อง 9 · หนองปรือ/ Nong Prue
บางละมุง/ Bang Lamungชลบุรี/ Chonburi
20150</t>
  </si>
  <si>
    <t>660989321358</t>
  </si>
  <si>
    <t>GWC41</t>
  </si>
  <si>
    <t>ศักดิ์..โล่วรพงศ</t>
  </si>
  <si>
    <t>ไมตรีจิต 67 · ป้อมปราบ/ Pom Prap
ป้อมปราบศัตรูพ่าย/ Pom Prap Sattru Phaiกรุงเทพมหานคร/ Bangkok
10100</t>
  </si>
  <si>
    <t>10100</t>
  </si>
  <si>
    <t>660642479991</t>
  </si>
  <si>
    <t>GWC40</t>
  </si>
  <si>
    <t>กรรณิกา</t>
  </si>
  <si>
    <t>เคหะแหลมฉบัง ตึก 2 ห้อง 202 ตึก 2 · บางละมุง/ Bang Lamung
บางละมุง/ Bang Lamungชลบุรี/ Chonburi
20150</t>
  </si>
  <si>
    <t>660810172290</t>
  </si>
  <si>
    <t>GWC39</t>
  </si>
  <si>
    <t>ทิพวรรณ</t>
  </si>
  <si>
    <t>หมู่บ้านสุขเจริญ 988/127 · ชะอำ/ Cha-am
ชะอำ/ Cha-amเพชรบุรี/ Phetchaburi
76120</t>
  </si>
  <si>
    <t>76120</t>
  </si>
  <si>
    <t>660954738192</t>
  </si>
  <si>
    <t>GWC38</t>
  </si>
  <si>
    <t>พิมพ์ลภัทร</t>
  </si>
  <si>
    <t>117 หมู่ บ้านนาดอกไม้ · กุตาไก้/ Kutakai
ปลาปาก/ Pla Pakนครพนม/ Nakhon Phanom
48160</t>
  </si>
  <si>
    <t>48160</t>
  </si>
  <si>
    <t>660825845817</t>
  </si>
  <si>
    <t>GWC37</t>
  </si>
  <si>
    <t>วิศรุต ไทยนิคม</t>
  </si>
  <si>
    <t>ตึกเหลืองน้ำเงิน 563/2 ซอยกรุงธนบุรี4 แยก9 ห้อง110 ชั้น1 · บางลำภูล่าง/ Bang Lamphu Lang
คลองสาน/ Khlong Sanกรุงเทพมหานคร/ Bangkok
10600</t>
  </si>
  <si>
    <t>10600</t>
  </si>
  <si>
    <t>660990944274</t>
  </si>
  <si>
    <t>Stuffed Dumplings with Salted Egg Yolk, 3 Pieces, Available in 4 Flavors, Size 450 Grams, Wanwanach</t>
  </si>
  <si>
    <t>GWC36</t>
  </si>
  <si>
    <t>Tav</t>
  </si>
  <si>
    <t>999/115 ม.7 ตลาดรัตนธรรม อาคาร6 ห้อง18  (0968368333) Office · ป่าไร่/ Pa Rai
อรัญประเทศ/ Aranyaprathetสระแก้ว/ Sa Kaeo
27120</t>
  </si>
  <si>
    <t>660804754478</t>
  </si>
  <si>
    <t>LEXPU0663670713</t>
  </si>
  <si>
    <t>GWC35</t>
  </si>
  <si>
    <t>นางสาวศิวพร ดำสุวรรณ</t>
  </si>
  <si>
    <t>222 ม.2 ต.บ้านแก้ง · บ้านแก้ง/ Ban Kaeng
เมืองสระแก้ว/ Mueang Sa Kaeoสระแก้ว/ Sa Kaeo
27000</t>
  </si>
  <si>
    <t>27000</t>
  </si>
  <si>
    <t>660890971722</t>
  </si>
  <si>
    <t>LEXPU0663758785</t>
  </si>
  <si>
    <t>GWC34</t>
  </si>
  <si>
    <t>อร กุลทรัพย์</t>
  </si>
  <si>
    <t>140/25 หมู่ 1 ซอยชัยรุ่งทรัพย์ · บึงสนั่น/ Bueng Sanan
ธัญบุรี/ Thanyaburiปทุมธานี/ Pathum Thani
12110</t>
  </si>
  <si>
    <t>12110</t>
  </si>
  <si>
    <t>660863399278</t>
  </si>
  <si>
    <t>03/03/2026 14:04</t>
  </si>
  <si>
    <t>LEXPU0663760021</t>
  </si>
  <si>
    <t>GWC33</t>
  </si>
  <si>
    <t>03/03/2026 13:58</t>
  </si>
  <si>
    <t>792635222960</t>
  </si>
  <si>
    <t>GWC32</t>
  </si>
  <si>
    <t>p***anmathawong</t>
  </si>
  <si>
    <t>03/03/2026 13:57</t>
  </si>
  <si>
    <t>792610187950</t>
  </si>
  <si>
    <t>GWC31</t>
  </si>
  <si>
    <t>ม**น</t>
  </si>
  <si>
    <t>******ุมวิท ซอย 17 นารถสุนทร ซ. 8(มิ้น) ตำบลบางเมืองใหม่ อำเภอเมืองสมุทรปราการ จังหวัดสมุทรปราการ 10270</t>
  </si>
  <si>
    <t>03/03/2026 13:51</t>
  </si>
  <si>
    <t>TH262831499662Z</t>
  </si>
  <si>
    <t>GWC30</t>
  </si>
  <si>
    <t>******่าตะโก ตำบลพนมรอก อำเภอท่าตะโก จังหวัดนครสวรรค์ 60160</t>
  </si>
  <si>
    <t>60160</t>
  </si>
  <si>
    <t>12</t>
  </si>
  <si>
    <t>03/03/2026 13:50</t>
  </si>
  <si>
    <t>GWC29</t>
  </si>
  <si>
    <t>น***มมาตร ก***งิน</t>
  </si>
  <si>
    <t>03/03/2026 13:46</t>
  </si>
  <si>
    <t>792690770712</t>
  </si>
  <si>
    <t>GWC28</t>
  </si>
  <si>
    <t>จักรพงศ์ รอดนวล</t>
  </si>
  <si>
    <t>462 หมู่4 · กำแพงเพชร/ Kamphaeng Phet
รัตภูมิ/ Rattaphumสงขลา/ Songkhla
90180</t>
  </si>
  <si>
    <t>90180</t>
  </si>
  <si>
    <t>660829879471</t>
  </si>
  <si>
    <t>03/03/2026 13:38</t>
  </si>
  <si>
    <t>TH71098EPA5K2A</t>
  </si>
  <si>
    <t>GWC27</t>
  </si>
  <si>
    <t>ช***ร</t>
  </si>
  <si>
    <t>******คกปีบ, อำเภอศรีมโหสถ ตำบลโคกปีบ อำเภอศรีมโหสถ จังหวัดปราจีนบุรี 25190</t>
  </si>
  <si>
    <t>25190</t>
  </si>
  <si>
    <t>17</t>
  </si>
  <si>
    <t>03/03/2026 13:59</t>
  </si>
  <si>
    <t>TH265155906801P</t>
  </si>
  <si>
    <t>03/03/2026 13:29</t>
  </si>
  <si>
    <t>GWC25</t>
  </si>
  <si>
    <t>นายณัฐพงศ์​ เกิดแป๋</t>
  </si>
  <si>
    <t xml:space="preserve"> 
651 หมู่ 2 ตำบลไร่ใหม่
อำเภอสามร้อยยอด
จังหวัดประจวบคีรีขันธ์  77180</t>
  </si>
  <si>
    <t>77180</t>
  </si>
  <si>
    <t>0855500651</t>
  </si>
  <si>
    <t>03/03/2026 12:56</t>
  </si>
  <si>
    <t>sompear3955@gmail.com</t>
  </si>
  <si>
    <t>WB171957061TH</t>
  </si>
  <si>
    <t>03/03/2026 13:09</t>
  </si>
  <si>
    <t>GWC24</t>
  </si>
  <si>
    <t>รุ่งนภา สอนศรี</t>
  </si>
  <si>
    <t>310/3หมู่2ตำบลบ้านกล้วย
เมืองสุโขทัย/ Mueang Sukhothaiสุโขทัย/ Sukhothai
64000</t>
  </si>
  <si>
    <t>64000</t>
  </si>
  <si>
    <t>660947463951</t>
  </si>
  <si>
    <t>03/03/2026 13:08</t>
  </si>
  <si>
    <t>TH60018EPFJK3F</t>
  </si>
  <si>
    <t>GWC23</t>
  </si>
  <si>
    <t>ก***า เ***ยมสมบูรณ์</t>
  </si>
  <si>
    <t>03/03/2026 13:02</t>
  </si>
  <si>
    <t>792616044091</t>
  </si>
  <si>
    <t>GWC22</t>
  </si>
  <si>
    <t>03/03/2026 13:01</t>
  </si>
  <si>
    <t>792699519964</t>
  </si>
  <si>
    <t>GWC21</t>
  </si>
  <si>
    <t>อินส่อง  ก๋องตุ้ย</t>
  </si>
  <si>
    <t>159 หมู่12 บ้านไผ่สีทอง ต.หงส์หิน
จุน/ Chunพะเยา/ Phayao
56150</t>
  </si>
  <si>
    <t>56150</t>
  </si>
  <si>
    <t>660800676480</t>
  </si>
  <si>
    <t>03/03/2026 13:00</t>
  </si>
  <si>
    <t>TH53028EPXSZ6D</t>
  </si>
  <si>
    <t>GWC20</t>
  </si>
  <si>
    <t>03/03/2026 12:59</t>
  </si>
  <si>
    <t>792649473781</t>
  </si>
  <si>
    <t>03/03/2026 12:57</t>
  </si>
  <si>
    <t>GWC19</t>
  </si>
  <si>
    <t>น***ำปี อ***นาเเซง</t>
  </si>
  <si>
    <t>03/03/2026 12:44</t>
  </si>
  <si>
    <t>792618571916</t>
  </si>
  <si>
    <t>GWC18</t>
  </si>
  <si>
    <t>03/03/2026 12:41</t>
  </si>
  <si>
    <t>792681906881</t>
  </si>
  <si>
    <t>GWC16</t>
  </si>
  <si>
    <t>น******ร</t>
  </si>
  <si>
    <t>******บลวังตะกู อำเภอบางมูลนาก จังหวัดพิจิตร 66210</t>
  </si>
  <si>
    <t>66210</t>
  </si>
  <si>
    <t>03/03/2026 12:37</t>
  </si>
  <si>
    <t>TH264504333805E</t>
  </si>
  <si>
    <t>GWC15</t>
  </si>
  <si>
    <t>ส***กดิ์</t>
  </si>
  <si>
    <t>03/03/2026 12:28</t>
  </si>
  <si>
    <t>792668540053</t>
  </si>
  <si>
    <t>GWC14</t>
  </si>
  <si>
    <t>ค***พัณณิ​ฏ​า​  ข***สนธิ​</t>
  </si>
  <si>
    <t>03/03/2026 12:26</t>
  </si>
  <si>
    <t>792629936055</t>
  </si>
  <si>
    <t>GWC13</t>
  </si>
  <si>
    <t>ส***น</t>
  </si>
  <si>
    <t>03/03/2026 12:20</t>
  </si>
  <si>
    <t>792683980955</t>
  </si>
  <si>
    <t>03/03/2026 12:21</t>
  </si>
  <si>
    <t>GWC12</t>
  </si>
  <si>
    <t>ณ******ม</t>
  </si>
  <si>
    <t>******นเมือง, อำเภอเมืองร้อยเอ็ด ตำบลในเมือง อำเภอเมืองร้อยเอ็ด จังหวัดร้อยเอ็ด 45000</t>
  </si>
  <si>
    <t>03/03/2026 12:51</t>
  </si>
  <si>
    <t>TH2673268379618</t>
  </si>
  <si>
    <t>GWC11</t>
  </si>
  <si>
    <t>ณัฐพัชร์  ปพนธรรมธรณ์</t>
  </si>
  <si>
    <t>38 ม.11 ต.นางั่ว อ.เมือง
เมืองเพชรบูรณ์/ Mueang Phetchabunเพชรบูรณ์/ Phetchabun
67000</t>
  </si>
  <si>
    <t>67000</t>
  </si>
  <si>
    <t>660957459666</t>
  </si>
  <si>
    <t>LEXPU0663687827</t>
  </si>
  <si>
    <t>GWC10</t>
  </si>
  <si>
    <t>ว******ง</t>
  </si>
  <si>
    <t>******มบางจากไชโย) ตำบลไชยภูมิ อำเภอไชโย จังหวัดอ่างทอง 14140</t>
  </si>
  <si>
    <t>14140</t>
  </si>
  <si>
    <t>93</t>
  </si>
  <si>
    <t>03/03/2026 12:49</t>
  </si>
  <si>
    <t>TH268297052988S</t>
  </si>
  <si>
    <t>03/03/2026 12:19</t>
  </si>
  <si>
    <t>GWC9</t>
  </si>
  <si>
    <t>ส***พร แ***ั้ง</t>
  </si>
  <si>
    <t>03/03/2026 12:13</t>
  </si>
  <si>
    <t>792632533044</t>
  </si>
  <si>
    <t>GWC7</t>
  </si>
  <si>
    <t>ด***าลา  เ***ป้า</t>
  </si>
  <si>
    <t>03/03/2026 12:07</t>
  </si>
  <si>
    <t>ขอฝอยทอง 2 กล่องมะพร้าว 2 กล่อง ที่เหลืออะไรก็ได้ค่ะ</t>
  </si>
  <si>
    <t>792672190892</t>
  </si>
  <si>
    <t>GWC6</t>
  </si>
  <si>
    <t>ก***ารัตน์ แ***ใจดี</t>
  </si>
  <si>
    <t>03/03/2026 12:02</t>
  </si>
  <si>
    <t>THT0306555WFY8Z</t>
  </si>
  <si>
    <t>GWC5</t>
  </si>
  <si>
    <t>03/03/2026 11:59</t>
  </si>
  <si>
    <t>792628921346</t>
  </si>
  <si>
    <t>GWC3</t>
  </si>
  <si>
    <t>******น ต.เลาขวัญ ตำบลเลาขวัญ อำเภอเลาขวัญ จังหวัดกาญจนบุรี 71210</t>
  </si>
  <si>
    <t>71210</t>
  </si>
  <si>
    <t>03/03/2026 11:56</t>
  </si>
  <si>
    <t>TH265731547778V</t>
  </si>
  <si>
    <t>03/03/2026 11:55</t>
  </si>
  <si>
    <t>GWC2</t>
  </si>
  <si>
    <t>ส*** เ***าวีรสกุล</t>
  </si>
  <si>
    <t>03/03/2026 11:41</t>
  </si>
  <si>
    <t>792633229393</t>
  </si>
  <si>
    <t>GWC1</t>
  </si>
  <si>
    <t>******ันทรลักษ์ จ.ศรีสะเกษ 33110 อำเภอกันทรลักษ์ จังหวัดศรีสะเกษ 33110 ตำบลชำ อำเภอกันทรลักษ์ จังหวัดศรีสะเกษ 33110</t>
  </si>
  <si>
    <t>33110</t>
  </si>
  <si>
    <t>03/03/2026 11:35</t>
  </si>
  <si>
    <t>TH268880597768T</t>
  </si>
  <si>
    <t>GWC0</t>
  </si>
  <si>
    <t>K***วาลักษณ์ แ***งาม</t>
  </si>
  <si>
    <t>03/03/2026 11:33</t>
  </si>
  <si>
    <t>ฝอยทอง เนยนม เผือกมะพร้าวอ่อน</t>
  </si>
  <si>
    <t>792671511332</t>
  </si>
  <si>
    <t>GWB99</t>
  </si>
  <si>
    <t>ห***ย</t>
  </si>
  <si>
    <t>03/03/2026 11:17</t>
  </si>
  <si>
    <t>เนยนม 3 ชิ้น กาแฟ 3 ชิ้นค่ะ</t>
  </si>
  <si>
    <t>792656318300</t>
  </si>
  <si>
    <t>GWB98</t>
  </si>
  <si>
    <t>บ***า  อ***ก้ว</t>
  </si>
  <si>
    <t>03/03/2026 11:07</t>
  </si>
  <si>
    <t>792670703392</t>
  </si>
  <si>
    <t>GWB97</t>
  </si>
  <si>
    <t>ก***ิกา ส***ต</t>
  </si>
  <si>
    <t>792695435302</t>
  </si>
  <si>
    <t>GWB96</t>
  </si>
  <si>
    <t>ด******า</t>
  </si>
  <si>
    <t>******ซ.สุขุมวิท64 แขวงพระโขนงใต้ เขตพระโขนง จังหวัดกรุงเทพมหานคร 10260</t>
  </si>
  <si>
    <t>15</t>
  </si>
  <si>
    <t>03/03/2026 12:23</t>
  </si>
  <si>
    <t>TH261776510052Q</t>
  </si>
  <si>
    <t>03/03/2026 11:05</t>
  </si>
  <si>
    <t>GWB95</t>
  </si>
  <si>
    <t>ว****ร</t>
  </si>
  <si>
    <t>******ลา อำเภอเมืองขอนแก่น ตำบลศิลา อำเภอเมืองขอนแก่น จังหวัดขอนแก่น 40000</t>
  </si>
  <si>
    <t>TH2674493300608</t>
  </si>
  <si>
    <t>GWB94</t>
  </si>
  <si>
    <t>03/03/2026 10:54</t>
  </si>
  <si>
    <t>792681413366</t>
  </si>
  <si>
    <t>GWB93</t>
  </si>
  <si>
    <t>ส***จ ม***วัง</t>
  </si>
  <si>
    <t>03/03/2026 10:50</t>
  </si>
  <si>
    <t>792607619300</t>
  </si>
  <si>
    <t>GWB92</t>
  </si>
  <si>
    <t>u***30532713667092</t>
  </si>
  <si>
    <t>03/03/2026 10:45</t>
  </si>
  <si>
    <t>792645506391</t>
  </si>
  <si>
    <t>GWB91</t>
  </si>
  <si>
    <t>03/03/2026 10:33</t>
  </si>
  <si>
    <t>LEXPU0663757320</t>
  </si>
  <si>
    <t>GWB89</t>
  </si>
  <si>
    <t>p***ui10091991</t>
  </si>
  <si>
    <t>03/03/2026 10:32</t>
  </si>
  <si>
    <t>792664807384</t>
  </si>
  <si>
    <t>GWB88</t>
  </si>
  <si>
    <t>ว***รณ์ ป***อบผล</t>
  </si>
  <si>
    <t>03/03/2026 10:31</t>
  </si>
  <si>
    <t>ฝอยทอง2 มะพร้าว2 กล้วย2</t>
  </si>
  <si>
    <t>792668313323</t>
  </si>
  <si>
    <t>03/03/2026 10:30</t>
  </si>
  <si>
    <t>GWB86</t>
  </si>
  <si>
    <t>S***wadee K***angpon</t>
  </si>
  <si>
    <t>03/03/2026 10:23</t>
  </si>
  <si>
    <t>792694913312</t>
  </si>
  <si>
    <t>GWB85</t>
  </si>
  <si>
    <t>น*** อ***ญา ร***ัติใจ</t>
  </si>
  <si>
    <t>03/03/2026 10:22</t>
  </si>
  <si>
    <t>ฝอยทอง1 มะพร้าวเผือกหอม 1 มะพร้าวน้ำหอม 1</t>
  </si>
  <si>
    <t>792681319323</t>
  </si>
  <si>
    <t>GWB84</t>
  </si>
  <si>
    <t>U***hon R***eing</t>
  </si>
  <si>
    <t>ขอฝอยทอง เนยนม มะพร้าวน้ำหอม</t>
  </si>
  <si>
    <t>792656313326</t>
  </si>
  <si>
    <t>GWB83</t>
  </si>
  <si>
    <t>น***ันทร์เที่ยง ก***ทอง</t>
  </si>
  <si>
    <t>03/03/2026 10:21</t>
  </si>
  <si>
    <t>792679116316</t>
  </si>
  <si>
    <t>GWB82</t>
  </si>
  <si>
    <t>น***า จ***ักดี</t>
  </si>
  <si>
    <t>03/03/2026 10:19</t>
  </si>
  <si>
    <t>792615214366</t>
  </si>
  <si>
    <t>GWB81</t>
  </si>
  <si>
    <t>ส***ศ  จ***ชัย</t>
  </si>
  <si>
    <t>03/03/2026 10:18</t>
  </si>
  <si>
    <t>792626315316</t>
  </si>
  <si>
    <t>GWB79</t>
  </si>
  <si>
    <t>t***aeศิริพร ภ***ื่น</t>
  </si>
  <si>
    <t>03/03/2026 10:17</t>
  </si>
  <si>
    <t>792615712302</t>
  </si>
  <si>
    <t>GWB78</t>
  </si>
  <si>
    <t>ส***ุทธ์ เ***รัญ</t>
  </si>
  <si>
    <t>03/03/2026 10:15</t>
  </si>
  <si>
    <t>792698506331</t>
  </si>
  <si>
    <t>GWB77</t>
  </si>
  <si>
    <t>ห***</t>
  </si>
  <si>
    <t>03/03/2026 10:14</t>
  </si>
  <si>
    <t>792654001392</t>
  </si>
  <si>
    <t>GWB76</t>
  </si>
  <si>
    <t>ร* ร*</t>
  </si>
  <si>
    <t>03/03/2026 10:10</t>
  </si>
  <si>
    <t>792699011322</t>
  </si>
  <si>
    <t>GWB75</t>
  </si>
  <si>
    <t>S***tra T***gkaew</t>
  </si>
  <si>
    <t>03/03/2026 10:03</t>
  </si>
  <si>
    <t>792668701392</t>
  </si>
  <si>
    <t>GWB74</t>
  </si>
  <si>
    <t>ส***ล ศ***ภัย</t>
  </si>
  <si>
    <t>03/03/2026 09:53</t>
  </si>
  <si>
    <t>792668114394</t>
  </si>
  <si>
    <t>GWB72</t>
  </si>
  <si>
    <t>ส***า  ส***ก้ว</t>
  </si>
  <si>
    <t>03/03/2026 09:49</t>
  </si>
  <si>
    <t>792601509361</t>
  </si>
  <si>
    <t>GWB71</t>
  </si>
  <si>
    <t>ฐ***รีย์ ศ***สุข</t>
  </si>
  <si>
    <t>03/03/2026 09:42</t>
  </si>
  <si>
    <t>792615703364</t>
  </si>
  <si>
    <t>GWB70</t>
  </si>
  <si>
    <t>ส***รณี​สมประสงค์</t>
  </si>
  <si>
    <t>03/03/2026 09:40</t>
  </si>
  <si>
    <t>792613522352</t>
  </si>
  <si>
    <t>GWB69</t>
  </si>
  <si>
    <t>03/03/2026 09:32</t>
  </si>
  <si>
    <t>792623815340</t>
  </si>
  <si>
    <t>GWB68</t>
  </si>
  <si>
    <t>ก***ดาล อ***ณิช</t>
  </si>
  <si>
    <t>03/03/2026 09:29</t>
  </si>
  <si>
    <t>792649637312</t>
  </si>
  <si>
    <t>GWB67</t>
  </si>
  <si>
    <t>ช***มณฑน์ ร***รักษ์</t>
  </si>
  <si>
    <t>เทศบาลนครสุราษฎร์ธานี</t>
  </si>
  <si>
    <t>03/03/2026 09:24</t>
  </si>
  <si>
    <t>792637806380</t>
  </si>
  <si>
    <t>GWB66</t>
  </si>
  <si>
    <t>น***ัส เ***รักษ์</t>
  </si>
  <si>
    <t>03/03/2026 09:19</t>
  </si>
  <si>
    <t>792654811314</t>
  </si>
  <si>
    <t>GWB65</t>
  </si>
  <si>
    <t>อ*** พ***้ว</t>
  </si>
  <si>
    <t>03/03/2026 09:17</t>
  </si>
  <si>
    <t>792681928356</t>
  </si>
  <si>
    <t>GWB64</t>
  </si>
  <si>
    <t>วราภรณ์ หมื่นรัญญ์</t>
  </si>
  <si>
    <t>69 พหลโยธิน48แยก52  . 69 พหลโยธิน48แยก52 , .· สายไหม
สายไหม/ Sai Maiกรุงเทพมหานคร/ Bangkok
10220</t>
  </si>
  <si>
    <t>660957287961</t>
  </si>
  <si>
    <t>LEXPU0663752992</t>
  </si>
  <si>
    <t>GWB63</t>
  </si>
  <si>
    <t>ค***ราย</t>
  </si>
  <si>
    <t>03/03/2026 09:00</t>
  </si>
  <si>
    <t>792608705350</t>
  </si>
  <si>
    <t>GWB62</t>
  </si>
  <si>
    <t>A** M** T**</t>
  </si>
  <si>
    <t>Chon Buri</t>
  </si>
  <si>
    <t>03/03/2026 08:59</t>
  </si>
  <si>
    <t>792680519304</t>
  </si>
  <si>
    <t>GWB61</t>
  </si>
  <si>
    <t>มณีรัตน์ คำเรืองศรี</t>
  </si>
  <si>
    <t>82 หมู่ 18
ต.หนองหว้า อำเภอเขาฉกรรจ์  
, สระแก้ว 
 27000</t>
  </si>
  <si>
    <t>0885225758</t>
  </si>
  <si>
    <t>03/03/2026 08:52</t>
  </si>
  <si>
    <t>WA104729870TH</t>
  </si>
  <si>
    <t>GWB60</t>
  </si>
  <si>
    <t>นายสมชาย​ ทนงศักดิ์</t>
  </si>
  <si>
    <t>9/129 บ้านกลางเมือง ราชพฤกษ์-พระราม5 ต.บางไผ่  อ.เมือง จ.นนทบุรี 11000</t>
  </si>
  <si>
    <t>11000</t>
  </si>
  <si>
    <t>0866262461</t>
  </si>
  <si>
    <t>03/03/2026 08:51</t>
  </si>
  <si>
    <t>WA104729866TH</t>
  </si>
  <si>
    <t>GWB59</t>
  </si>
  <si>
    <t>d***</t>
  </si>
  <si>
    <t>03/03/2026 08:48</t>
  </si>
  <si>
    <t>792687827396</t>
  </si>
  <si>
    <t>GWB58</t>
  </si>
  <si>
    <t>เศกสรรค์ ชมภูนุกูลรัตน์</t>
  </si>
  <si>
    <t>ร้านราดหน้าหมูหมัก 465ภูมินทร์ชอย10ถนนแม่ต๋ำสายใน ตำบลแม่ต๋ำ อ เมือง จ พะเยา
แม่ต้ำ
พะเยา
Thailand 56000</t>
  </si>
  <si>
    <t>0910726041</t>
  </si>
  <si>
    <t>03/03/2026 08:44</t>
  </si>
  <si>
    <t>WA104729849TH</t>
  </si>
  <si>
    <t>GWB57</t>
  </si>
  <si>
    <t>ว***า ค***ุล</t>
  </si>
  <si>
    <t>03/03/2026 08:37</t>
  </si>
  <si>
    <t>ไม่เอาเค้กกาแฟและเค้กเนยค่ะ</t>
  </si>
  <si>
    <t>792632111386</t>
  </si>
  <si>
    <t>GWB56</t>
  </si>
  <si>
    <t>พ***ล ร***ผือก</t>
  </si>
  <si>
    <t>03/03/2026 08:35</t>
  </si>
  <si>
    <t>792672831300</t>
  </si>
  <si>
    <t>03/03/2026 08:36</t>
  </si>
  <si>
    <t>GWB55</t>
  </si>
  <si>
    <t>พ******า</t>
  </si>
  <si>
    <t>******็น ต.นาข่า ตำบลนาข่า อำเภอมัญจาคีรี จังหวัดขอนแก่น 40160</t>
  </si>
  <si>
    <t>03/03/2026 08:28</t>
  </si>
  <si>
    <t>TH2621581889173</t>
  </si>
  <si>
    <t>GWB54</t>
  </si>
  <si>
    <t>ก***า ภ***มะนาว</t>
  </si>
  <si>
    <t>03/03/2026 08:14</t>
  </si>
  <si>
    <t>792670325300</t>
  </si>
  <si>
    <t>GWB53</t>
  </si>
  <si>
    <t>ป***ฉัตร โ***ตพานิชยกุล</t>
  </si>
  <si>
    <t>03/03/2026 07:55</t>
  </si>
  <si>
    <t>792623223383</t>
  </si>
  <si>
    <t>GWB52</t>
  </si>
  <si>
    <t>อ***ชชา ก***ิทธิ์</t>
  </si>
  <si>
    <t>03/03/2026 07:39</t>
  </si>
  <si>
    <t>792667327351</t>
  </si>
  <si>
    <t>GWB50</t>
  </si>
  <si>
    <t>สุจิตรา ภูมิอินทร์</t>
  </si>
  <si>
    <t>- 19/1ม.3ต.ลำเลียง อ.กระบุรี จ.ระนอง
กระบุรี/ Kra Buriระนอง/ Ranong
85110</t>
  </si>
  <si>
    <t>85110</t>
  </si>
  <si>
    <t>660813760774</t>
  </si>
  <si>
    <t>03/03/2026 07:32</t>
  </si>
  <si>
    <t>TH69048EPYQF8E</t>
  </si>
  <si>
    <t>GWB49</t>
  </si>
  <si>
    <t>ศ******์</t>
  </si>
  <si>
    <t>******ำบลเสาธงหิน ตำบลเสาธงหิน อำเภอบางใหญ่ จังหวัดนนทบุรี 11140</t>
  </si>
  <si>
    <t>84</t>
  </si>
  <si>
    <t>03/03/2026 07:23</t>
  </si>
  <si>
    <t>TH2650770556063</t>
  </si>
  <si>
    <t>GWB48</t>
  </si>
  <si>
    <t>จ******ด</t>
  </si>
  <si>
    <t>******ตำบลนากระตาม อำเภอท่าแซะ จังหวัดชุมพร 86140</t>
  </si>
  <si>
    <t>86140</t>
  </si>
  <si>
    <t>03/03/2026 07:11</t>
  </si>
  <si>
    <t>TH263206897998P</t>
  </si>
  <si>
    <t>GWB47</t>
  </si>
  <si>
    <t>เ****ย</t>
  </si>
  <si>
    <t>****** ต.หน้าไม้, อำเภอลาดหลุมแก้ว ตำบลหน้าไม้ อำเภอลาดหลุมแก้ว จังหวัดปทุมธานี 12140</t>
  </si>
  <si>
    <t>14</t>
  </si>
  <si>
    <t>03/03/2026 07:01</t>
  </si>
  <si>
    <t>TH265446088127E</t>
  </si>
  <si>
    <t>GWB46</t>
  </si>
  <si>
    <t>ศ******ำ</t>
  </si>
  <si>
    <t>******ำเภอนาเชือก   จังหวัดมหาสารคาม ตำบลหนองเม็ก อำเภอนาเชือก จังหวัดมหาสารคาม 44170</t>
  </si>
  <si>
    <t>44170</t>
  </si>
  <si>
    <t>03/03/2026 06:44</t>
  </si>
  <si>
    <t>TH264737172254I</t>
  </si>
  <si>
    <t>03/03/2026 06:43</t>
  </si>
  <si>
    <t>GWB45</t>
  </si>
  <si>
    <t>น***าว ร***รัติ ภ***ระดิษฐ์</t>
  </si>
  <si>
    <t>792619323156</t>
  </si>
  <si>
    <t>GWB43</t>
  </si>
  <si>
    <t>u***861350005092</t>
  </si>
  <si>
    <t>03/03/2026 06:17</t>
  </si>
  <si>
    <t>792682144214</t>
  </si>
  <si>
    <t>GWB42</t>
  </si>
  <si>
    <t>เ******ร</t>
  </si>
  <si>
    <t>****** Click, ถนน นางลิ้นจี่, แขวง ช่องนนทรี, เขตยานนาวา แขวงช่องนนทรี เขตยานนาวา จังหวัดกรุงเทพมหานคร 10120</t>
  </si>
  <si>
    <t>TH260649655054I</t>
  </si>
  <si>
    <t>03/03/2026 06:14</t>
  </si>
  <si>
    <t>GWB41</t>
  </si>
  <si>
    <t>T*** D***hatong</t>
  </si>
  <si>
    <t>03/03/2026 06:13</t>
  </si>
  <si>
    <t>792611914253</t>
  </si>
  <si>
    <t>GWB40</t>
  </si>
  <si>
    <t>น******)</t>
  </si>
  <si>
    <t>******โนนสูง ตำบลปะโค ตำบลปะโค อำเภอกุดจับ จังหวัดอุดรธานี 41250</t>
  </si>
  <si>
    <t>41250</t>
  </si>
  <si>
    <t>90</t>
  </si>
  <si>
    <t>03/03/2026 05:58</t>
  </si>
  <si>
    <t>TH263494339779P</t>
  </si>
  <si>
    <t>03/03/2026 05:57</t>
  </si>
  <si>
    <t>GWB39</t>
  </si>
  <si>
    <t>ส***รัตน์ ด***งเนิน</t>
  </si>
  <si>
    <t>792605024190</t>
  </si>
  <si>
    <t>GWB38</t>
  </si>
  <si>
    <t>น******ง</t>
  </si>
  <si>
    <t>******ปทุม ตำบลแคน อำเภอวาปีปทุม จังหวัดมหาสารคาม 44120</t>
  </si>
  <si>
    <t>44120</t>
  </si>
  <si>
    <t>05</t>
  </si>
  <si>
    <t>03/03/2026 05:46</t>
  </si>
  <si>
    <t>TH260495031310S</t>
  </si>
  <si>
    <t>GWB37</t>
  </si>
  <si>
    <t>ท******์</t>
  </si>
  <si>
    <t>******ลดอนยายหอม ตำบลดอนยายหอม อำเภอเมืองนครปฐม จังหวัดนครปฐม 73000</t>
  </si>
  <si>
    <t>03/03/2026 05:21</t>
  </si>
  <si>
    <t>TH261389038593C</t>
  </si>
  <si>
    <t>GWB36</t>
  </si>
  <si>
    <t>ว***สินี ส***ญตั้งใจ</t>
  </si>
  <si>
    <t>03/03/2026 04:18</t>
  </si>
  <si>
    <t>792618811110</t>
  </si>
  <si>
    <t>03/03/2026 04:28</t>
  </si>
  <si>
    <t>ชิฟฟ่อนสอดไส้ แยม 1กล่อง มี6ชิ้น 1 กล่อง 1</t>
  </si>
  <si>
    <t>GWB35</t>
  </si>
  <si>
    <t>กัญณัฐฏ์  พรจรัสกมล</t>
  </si>
  <si>
    <t>32/113 ม.3  หมู่บ้านอรณิชาศิริ ต.บึงคำพร้อย
ลำลูกกา/ Lam Luk Kaปทุมธานี/ Pathum Thani
12150</t>
  </si>
  <si>
    <t>12150</t>
  </si>
  <si>
    <t>660814483093</t>
  </si>
  <si>
    <t>03/03/2026 04:00</t>
  </si>
  <si>
    <t>LEXPU0662997655</t>
  </si>
  <si>
    <t>GWB34</t>
  </si>
  <si>
    <t>S***pol x b**</t>
  </si>
  <si>
    <t>03/03/2026 03:38</t>
  </si>
  <si>
    <t>792631415111</t>
  </si>
  <si>
    <t>GWB33</t>
  </si>
  <si>
    <t>ภ*ช</t>
  </si>
  <si>
    <t>******อบัว อำเภอพระประแดง จังหวัดสมุทรปราการ 10130</t>
  </si>
  <si>
    <t>10130</t>
  </si>
  <si>
    <t>95</t>
  </si>
  <si>
    <t>03/03/2026 03:15</t>
  </si>
  <si>
    <t>TH264590950641I</t>
  </si>
  <si>
    <t>GWB32</t>
  </si>
  <si>
    <t>ณ***ิชา ม***าศ</t>
  </si>
  <si>
    <t>03/03/2026 03:11</t>
  </si>
  <si>
    <t>792699455181</t>
  </si>
  <si>
    <t>03/03/2026 03:12</t>
  </si>
  <si>
    <t>GWB31</t>
  </si>
  <si>
    <t>03/03/2026 02:18</t>
  </si>
  <si>
    <t>TH266660161043Z</t>
  </si>
  <si>
    <t>GWB30</t>
  </si>
  <si>
    <t>ก******ิ</t>
  </si>
  <si>
    <t>******นองบัว (บ้านหลังที่3 รั้วสีดำ ขวามือ) ตำบลหนองบัว อำเภอภูเรือ จังหวัดเลย 42160</t>
  </si>
  <si>
    <t>42160</t>
  </si>
  <si>
    <t>49</t>
  </si>
  <si>
    <t>03/03/2026 02:00</t>
  </si>
  <si>
    <t>TH262977663821N</t>
  </si>
  <si>
    <t>GWB29</t>
  </si>
  <si>
    <t>มัลลิกา อึงบวรตระกูล</t>
  </si>
  <si>
    <t>64/6 ม.เสนานิเวศน์1ซอย122/1ถ.เสนานิคม1
ลาดพร้าว/ Lad Phrawกรุงเทพมหานคร/ Bangkok
10230</t>
  </si>
  <si>
    <t>10230</t>
  </si>
  <si>
    <t>660950095417</t>
  </si>
  <si>
    <t>03/03/2026 01:55</t>
  </si>
  <si>
    <t>LEXPU0663062839</t>
  </si>
  <si>
    <t>GWB28</t>
  </si>
  <si>
    <t>จ***รียง ค***</t>
  </si>
  <si>
    <t>03/03/2026 01:44</t>
  </si>
  <si>
    <t>792677541202</t>
  </si>
  <si>
    <t>GWB27</t>
  </si>
  <si>
    <t>ส***สา ป***ิทธิ์นอก</t>
  </si>
  <si>
    <t>03/03/2026 01:32</t>
  </si>
  <si>
    <t>792686575100</t>
  </si>
  <si>
    <t>GWB26</t>
  </si>
  <si>
    <t>ท*** บ***วี</t>
  </si>
  <si>
    <t>03/03/2026 01:12</t>
  </si>
  <si>
    <t>792640670124</t>
  </si>
  <si>
    <t>03/03/2026 01:22</t>
  </si>
  <si>
    <t>GWB25</t>
  </si>
  <si>
    <t>ต**</t>
  </si>
  <si>
    <t>03/03/2026 00:59</t>
  </si>
  <si>
    <t>792603300193</t>
  </si>
  <si>
    <t>03/03/2026 00:58</t>
  </si>
  <si>
    <t>GWB24</t>
  </si>
  <si>
    <t>ส******ช</t>
  </si>
  <si>
    <t>******ว้ที่ร้านค้า) ตำบลแม่อุสุ อำเภอท่าสองยาง จังหวัดตาก 63150</t>
  </si>
  <si>
    <t>63150</t>
  </si>
  <si>
    <t>77</t>
  </si>
  <si>
    <t>03/03/2026 00:51</t>
  </si>
  <si>
    <t>TH269203344982E</t>
  </si>
  <si>
    <t>03/03/2026 00:49</t>
  </si>
  <si>
    <t>GWB23</t>
  </si>
  <si>
    <t>TH2643631128903</t>
  </si>
  <si>
    <t>GWB22</t>
  </si>
  <si>
    <t>น***พ็ชร พ***ประดิษฐ์</t>
  </si>
  <si>
    <t>03/03/2026 00:31</t>
  </si>
  <si>
    <t>792675348216</t>
  </si>
  <si>
    <t>03/03/2026 00:38</t>
  </si>
  <si>
    <t>GWB21</t>
  </si>
  <si>
    <t>ศ***ร ส***งภูธร</t>
  </si>
  <si>
    <t>03/03/2026 00:22</t>
  </si>
  <si>
    <t>792619906175</t>
  </si>
  <si>
    <t>03/03/2026 00:35</t>
  </si>
  <si>
    <t>GWB20</t>
  </si>
  <si>
    <t>ม******ย</t>
  </si>
  <si>
    <t>******์บุรี  ของฝากไว้ที่ร้านป้าชูผัดข้าวหน้าวัดเชียงรากถึงแล้วโทรจะโอนจะโอนเงิน ตำบลทองเอน อำเภออินทร์บุรี จังหวัดสิงห์บุรี 16110</t>
  </si>
  <si>
    <t>16110</t>
  </si>
  <si>
    <t>03/03/2026 00:48</t>
  </si>
  <si>
    <t>TH261514031649E</t>
  </si>
  <si>
    <t>03/03/2026 00:28</t>
  </si>
  <si>
    <t>GWB19</t>
  </si>
  <si>
    <t>ภ******ย</t>
  </si>
  <si>
    <t>******าข้าม, อำเภอพนัสนิคม ตำบลท่าข้าม อำเภอพนัสนิคม จังหวัดชลบุรี 20140</t>
  </si>
  <si>
    <t>20140</t>
  </si>
  <si>
    <t>48</t>
  </si>
  <si>
    <t>TH266366347779N</t>
  </si>
  <si>
    <t>GWB18</t>
  </si>
  <si>
    <t>03/03/2026 00:25</t>
  </si>
  <si>
    <t>LEXPU0663064652</t>
  </si>
  <si>
    <t>GWB17</t>
  </si>
  <si>
    <t>ส******ย</t>
  </si>
  <si>
    <t>******/41 ซอย5 ตำบลยางเนิ้ง อำเภอสารภี จังหวัดเชียงใหม่ 50140 ตำบลยางเนิ้ง อำเภอสารภี จังหวัดเชียงใหม่ 50140</t>
  </si>
  <si>
    <t>50140</t>
  </si>
  <si>
    <t>94</t>
  </si>
  <si>
    <t>03/03/2026 00:16</t>
  </si>
  <si>
    <t>TH261889969776W</t>
  </si>
  <si>
    <t>GWF53</t>
  </si>
  <si>
    <t>อัครเดช สอพิมาย</t>
  </si>
  <si>
    <t>354หมู่16 บ้านข้ามเตี้ยเหนือ  · นาขมิ้น/ Na Khamin
โพนสวรรค์/ Phon Sawanนครพนม/ Nakhon Phanom
48190</t>
  </si>
  <si>
    <t>48190</t>
  </si>
  <si>
    <t>660942439175</t>
  </si>
  <si>
    <t>04/03/2026 23:20</t>
  </si>
  <si>
    <t>TH45108EUR098C</t>
  </si>
  <si>
    <t>GWF51</t>
  </si>
  <si>
    <t>อ*****า</t>
  </si>
  <si>
    <t>******โนนทรายงาม ตำบล หนองคู ตำบลหนองคู อำเภอเมืองยโสธร จังหวัดยโสธร 35000</t>
  </si>
  <si>
    <t>04/03/2026 23:13</t>
  </si>
  <si>
    <t>TH32018EV2X17N</t>
  </si>
  <si>
    <t>GWF50</t>
  </si>
  <si>
    <t>ป******ย</t>
  </si>
  <si>
    <t>******ำบลห้วยเหนือ อำเภอขุขันธ์ จังหวัดศรีสะเกษ 33140</t>
  </si>
  <si>
    <t>33140</t>
  </si>
  <si>
    <t>04/03/2026 23:42</t>
  </si>
  <si>
    <t>TH30048EVXST7I</t>
  </si>
  <si>
    <t>04/03/2026 23:12</t>
  </si>
  <si>
    <t>GWF48</t>
  </si>
  <si>
    <t>น******ป</t>
  </si>
  <si>
    <t>******บลเลิงแฝก อำเภอกุดรัง จังหวัดมหาสารคาม 44130</t>
  </si>
  <si>
    <t>44130</t>
  </si>
  <si>
    <t>31</t>
  </si>
  <si>
    <t>04/03/2026 22:09</t>
  </si>
  <si>
    <t>TH41128EUQWW1C</t>
  </si>
  <si>
    <t>GWF47</t>
  </si>
  <si>
    <t>เ***นภา ว***ขันธ์</t>
  </si>
  <si>
    <t>04/03/2026 21:53</t>
  </si>
  <si>
    <t>792727713492</t>
  </si>
  <si>
    <t>GWF46</t>
  </si>
  <si>
    <t>m***udee</t>
  </si>
  <si>
    <t>04/03/2026 21:52</t>
  </si>
  <si>
    <t>792781114510</t>
  </si>
  <si>
    <t>GWF45</t>
  </si>
  <si>
    <t>ห***่ย</t>
  </si>
  <si>
    <t>04/03/2026 21:34</t>
  </si>
  <si>
    <t>792764337492</t>
  </si>
  <si>
    <t>04/03/2026 21:35</t>
  </si>
  <si>
    <t>GWF44</t>
  </si>
  <si>
    <t>ค** ย***จ ก***รอง</t>
  </si>
  <si>
    <t>04/03/2026 21:19</t>
  </si>
  <si>
    <t>792752587535</t>
  </si>
  <si>
    <t>GWF43</t>
  </si>
  <si>
    <t>พ******ะ</t>
  </si>
  <si>
    <t>****** 11/13, ตำบล เพ, อำเภอเมืองระยอง ตำบลเพ อำเภอเมืองระยอง จังหวัดระยอง 21160</t>
  </si>
  <si>
    <t>21160</t>
  </si>
  <si>
    <t>70</t>
  </si>
  <si>
    <t>04/03/2026 20:25</t>
  </si>
  <si>
    <t>TH21018EUFWF8E</t>
  </si>
  <si>
    <t>04/03/2026 20:24</t>
  </si>
  <si>
    <t>GWF42</t>
  </si>
  <si>
    <t>ว***ใส</t>
  </si>
  <si>
    <t>04/03/2026 20:21</t>
  </si>
  <si>
    <t>792710026496</t>
  </si>
  <si>
    <t>GWF41</t>
  </si>
  <si>
    <t>เ***วัณ  ว***แก้ว</t>
  </si>
  <si>
    <t>04/03/2026 20:18</t>
  </si>
  <si>
    <t>792787114501</t>
  </si>
  <si>
    <t>GWF40</t>
  </si>
  <si>
    <t>น***ตน์ ส***ิภูมิมงคล</t>
  </si>
  <si>
    <t>04/03/2026 20:15</t>
  </si>
  <si>
    <t>792737897545</t>
  </si>
  <si>
    <t>GWF39</t>
  </si>
  <si>
    <t>แ****า</t>
  </si>
  <si>
    <t>******กนคร อำเภอเมือง ตำบลปากนคร อำเภอเมืองนครศรีธรรมราช จังหวัดนครศรีธรรมราช 80000</t>
  </si>
  <si>
    <t>04/03/2026 20:35</t>
  </si>
  <si>
    <t>TH64018EVYXA8E</t>
  </si>
  <si>
    <t>04/03/2026 20:05</t>
  </si>
  <si>
    <t>GWF38</t>
  </si>
  <si>
    <t>จ******ะ</t>
  </si>
  <si>
    <t>******นคา จ.ชัยนาท ตำบลวังไก่เถื่อน อำเภอหันคา จังหวัดชัยนาท 17130</t>
  </si>
  <si>
    <t>17130</t>
  </si>
  <si>
    <t>04/03/2026 20:01</t>
  </si>
  <si>
    <t>TH09068EVX1G4F</t>
  </si>
  <si>
    <t>GWF37</t>
  </si>
  <si>
    <t>****** แขวง ดินแดง กรุงเทพ 10400 แขวงดินแดง เขตดินแดง จังหวัดกรุงเทพมหานคร 10400</t>
  </si>
  <si>
    <t>04/03/2026 20:00</t>
  </si>
  <si>
    <t>TH01088EV2U08A0</t>
  </si>
  <si>
    <t>GWF36</t>
  </si>
  <si>
    <t>ป***ุม โ***ทุม</t>
  </si>
  <si>
    <t>04/03/2026 19:42</t>
  </si>
  <si>
    <t>792764395500</t>
  </si>
  <si>
    <t>GWF35</t>
  </si>
  <si>
    <t>N***</t>
  </si>
  <si>
    <t>04/03/2026 19:40</t>
  </si>
  <si>
    <t>THT0203558A1U3Z</t>
  </si>
  <si>
    <t>GWF34</t>
  </si>
  <si>
    <t>อ******ร</t>
  </si>
  <si>
    <t>******านช้าง ตำบลลำตาเสา ตำบลลำตาเสา อำเภอวังน้อย จังหวัดพระนครศรีอยุธยา 13170</t>
  </si>
  <si>
    <t>13170</t>
  </si>
  <si>
    <t>04/03/2026 19:33</t>
  </si>
  <si>
    <t>TH05118EUWXN1A</t>
  </si>
  <si>
    <t>GWF33</t>
  </si>
  <si>
    <t>ห**</t>
  </si>
  <si>
    <t>04/03/2026 19:21</t>
  </si>
  <si>
    <t>792788311442</t>
  </si>
  <si>
    <t>GWF32</t>
  </si>
  <si>
    <t>ทวี พงษ์นุ่มดูล</t>
  </si>
  <si>
    <t>68หมู่7 ต.อินทรบุรี
อินทร์บุรี/ In Buriสิงห์บุรี/ Sing Buri
16110</t>
  </si>
  <si>
    <t>660800748588</t>
  </si>
  <si>
    <t>04/03/2026 19:05</t>
  </si>
  <si>
    <t>LEXPU0664141151</t>
  </si>
  <si>
    <t>GWF31</t>
  </si>
  <si>
    <t>พ***พันธ์ บ***กิดรัตนสกุล</t>
  </si>
  <si>
    <t>04/03/2026 18:36</t>
  </si>
  <si>
    <t>792719881575</t>
  </si>
  <si>
    <t>Wanwannach Stuffed Pastry with a Filling of Curd, Size 450 Grams, Choose Your Flavor.</t>
  </si>
  <si>
    <t>GWF29</t>
  </si>
  <si>
    <t>Ya Ya</t>
  </si>
  <si>
    <t>15/160 หมู่ 3/ซอย 42/ ต.คลองหก /อ.คลองหลวง · คลองหก/ Khlong Hok
คลองหลวง/ Khlong Luangปทุมธานี/ Pathum Thani
12120</t>
  </si>
  <si>
    <t>660954806805</t>
  </si>
  <si>
    <t>04/03/2026 18:16</t>
  </si>
  <si>
    <t>LEXPU0664134489</t>
  </si>
  <si>
    <t>GWF28</t>
  </si>
  <si>
    <t>******00 (หมู่บ้านสิรัญญา วอมมี่ ) โทร.080-1093661 ตำบลถนนใหญ่ อำเภอเมืองลพบุรี จังหวัดลพบุรี 15000</t>
  </si>
  <si>
    <t>04/03/2026 17:54</t>
  </si>
  <si>
    <t>TH2641013037214</t>
  </si>
  <si>
    <t>04/03/2026 17:53</t>
  </si>
  <si>
    <t>GWF27</t>
  </si>
  <si>
    <t>ชูเกียรติ  จันทฟูม</t>
  </si>
  <si>
    <t>74/2 ถ.เทศบาล 8 ต.ปากเพรียว อ.เมือง จ. สระบุรี
เมืองสระบุรี/ Mueang Saraburiสระบุรี/ Saraburi
18000</t>
  </si>
  <si>
    <t>18000</t>
  </si>
  <si>
    <t>660830351215</t>
  </si>
  <si>
    <t>04/03/2026 17:31</t>
  </si>
  <si>
    <t>LEXPU0664140440</t>
  </si>
  <si>
    <t>GWF26</t>
  </si>
  <si>
    <t>ก***นา เ***ญหมื่น</t>
  </si>
  <si>
    <t>04/03/2026 17:00</t>
  </si>
  <si>
    <t>792725221411</t>
  </si>
  <si>
    <t>GWF25</t>
  </si>
  <si>
    <t>ผ***้องนัว</t>
  </si>
  <si>
    <t>04/03/2026 16:58</t>
  </si>
  <si>
    <t>792794232414</t>
  </si>
  <si>
    <t>GWF24</t>
  </si>
  <si>
    <t>น***ัส ส***ช</t>
  </si>
  <si>
    <t>04/03/2026 16:56</t>
  </si>
  <si>
    <t>792793425454</t>
  </si>
  <si>
    <t>GWF23</t>
  </si>
  <si>
    <t>ส***จี น***รุ่น</t>
  </si>
  <si>
    <t>04/03/2026 16:46</t>
  </si>
  <si>
    <t>792729437415</t>
  </si>
  <si>
    <t>GWF22</t>
  </si>
  <si>
    <t>ส***ตรา ส***สมา</t>
  </si>
  <si>
    <t>792779692552</t>
  </si>
  <si>
    <t>GWF21</t>
  </si>
  <si>
    <t>ว***ิภา  แ***ทิพย์</t>
  </si>
  <si>
    <t>04/03/2026 16:35</t>
  </si>
  <si>
    <t>792775499563</t>
  </si>
  <si>
    <t>GWF20</t>
  </si>
  <si>
    <t>น** บ***พ็ง ศ***อง</t>
  </si>
  <si>
    <t>04/03/2026 16:23</t>
  </si>
  <si>
    <t>792768493565</t>
  </si>
  <si>
    <t>GWF19</t>
  </si>
  <si>
    <t>กมลวรรณ คูนแสน</t>
  </si>
  <si>
    <t>33/1 ม.4 ม.สินเพิ่มพูน · คลองขุด/ Khlong Khut
บ้านโพธิ์/ Ban Phoฉะเชิงเทรา/ Chachoengsao
24140</t>
  </si>
  <si>
    <t>24140</t>
  </si>
  <si>
    <t>660932149535</t>
  </si>
  <si>
    <t>04/03/2026 16:06</t>
  </si>
  <si>
    <t>LEXPU0664240540</t>
  </si>
  <si>
    <t>GWF17</t>
  </si>
  <si>
    <t>******ะสิ่งแวดล้อม) 188 ม.21 ต.บุ่ง ตำบลบุ่ง อำเภอเมืองอำนาจเจริญ จังหวัดอำนาจเจริญ 37000</t>
  </si>
  <si>
    <t>37000</t>
  </si>
  <si>
    <t>04/03/2026 16:01</t>
  </si>
  <si>
    <t>TH2650344473716</t>
  </si>
  <si>
    <t>GWF16</t>
  </si>
  <si>
    <t>ส******)</t>
  </si>
  <si>
    <t>******ียว จ.ชัยภูมิ ตำบลธาตุทอง อำเภอภูเขียว จังหวัดชัยภูมิ 36110</t>
  </si>
  <si>
    <t>04/03/2026 16:00</t>
  </si>
  <si>
    <t>TH2638660704042</t>
  </si>
  <si>
    <t>GWF15</t>
  </si>
  <si>
    <t>04/03/2026 15:58</t>
  </si>
  <si>
    <t>792704029460</t>
  </si>
  <si>
    <t>GWF14</t>
  </si>
  <si>
    <t>พ***ก บ***่วย</t>
  </si>
  <si>
    <t>04/03/2026 15:55</t>
  </si>
  <si>
    <t>792779822450</t>
  </si>
  <si>
    <t>04/03/2026 15:54</t>
  </si>
  <si>
    <t>GWF13</t>
  </si>
  <si>
    <t xml:space="preserve">ส่ง  ธัญพร ศรีสำอางค์  </t>
  </si>
  <si>
    <t>75หมู่3 หมู่บ้านขวัญสุขนิเวสน์  ซ.6 แยก3 ต.สวนใหญ่ อ.เมืองจ.นนทบุรี   11000</t>
  </si>
  <si>
    <t>0641043593</t>
  </si>
  <si>
    <t>WA105011453TH</t>
  </si>
  <si>
    <t>04/03/2026 15:53</t>
  </si>
  <si>
    <t>GWF11</t>
  </si>
  <si>
    <t>******แลง อำเภอเมือง จังหวัดลำปาง 52000 ตำบลบ้านแลง อำเภอเมืองลำปาง จังหวัดลำปาง 52000</t>
  </si>
  <si>
    <t>52000</t>
  </si>
  <si>
    <t>04/03/2026 15:38</t>
  </si>
  <si>
    <t>TH49018EUJG33I</t>
  </si>
  <si>
    <t>04/03/2026 15:37</t>
  </si>
  <si>
    <t>GWF10</t>
  </si>
  <si>
    <t>บุญส่ง ทายะ</t>
  </si>
  <si>
    <t>7/1 ซอย3 หมู่1  · แม่ตืน/ Mae Tuen
ลี้/ Liลำพูน/ Lamphun
51110</t>
  </si>
  <si>
    <t>51110</t>
  </si>
  <si>
    <t>660829844309</t>
  </si>
  <si>
    <t>04/03/2026 15:36</t>
  </si>
  <si>
    <t>TH48048EUM8R1B</t>
  </si>
  <si>
    <t>GWF9</t>
  </si>
  <si>
    <t>พ**ง</t>
  </si>
  <si>
    <t>******รง อำเภอพระประแดง จังหวัดสมุทรปราการ 10130</t>
  </si>
  <si>
    <t>04/03/2026 15:28</t>
  </si>
  <si>
    <t>TH02048EV3RJ2N</t>
  </si>
  <si>
    <t>GWF8</t>
  </si>
  <si>
    <t>เ***มชัย น***ยาโรจน์</t>
  </si>
  <si>
    <t>เทศบาลนครสกลนคร</t>
  </si>
  <si>
    <t>04/03/2026 15:23</t>
  </si>
  <si>
    <t>792721753482</t>
  </si>
  <si>
    <t>GWF7</t>
  </si>
  <si>
    <t>อ***รณ ป***มทย์วิทยา</t>
  </si>
  <si>
    <t>04/03/2026 15:22</t>
  </si>
  <si>
    <t>792776843460</t>
  </si>
  <si>
    <t>GWF5</t>
  </si>
  <si>
    <t>A***hamolwan</t>
  </si>
  <si>
    <t>04/03/2026 15:14</t>
  </si>
  <si>
    <t>792741941412</t>
  </si>
  <si>
    <t>GWF4</t>
  </si>
  <si>
    <t>ว***า ส***ลย์</t>
  </si>
  <si>
    <t>04/03/2026 15:12</t>
  </si>
  <si>
    <t>792793843446</t>
  </si>
  <si>
    <t>GWF3</t>
  </si>
  <si>
    <t>อ*** ป***ใจ</t>
  </si>
  <si>
    <t>04/03/2026 15:10</t>
  </si>
  <si>
    <t>792712883572</t>
  </si>
  <si>
    <t>GWF2</t>
  </si>
  <si>
    <t>ก***ารัตน์ ร***สุข</t>
  </si>
  <si>
    <t>04/03/2026 15:00</t>
  </si>
  <si>
    <t>792766542422</t>
  </si>
  <si>
    <t>GWF1</t>
  </si>
  <si>
    <t>P*** W**</t>
  </si>
  <si>
    <t>Pathum Thani</t>
  </si>
  <si>
    <t>04/03/2026 14:58</t>
  </si>
  <si>
    <t>THT0406558A0Z1Z</t>
  </si>
  <si>
    <t>GWF0</t>
  </si>
  <si>
    <t>บ***อง</t>
  </si>
  <si>
    <t>04/03/2026 14:53</t>
  </si>
  <si>
    <t>792763528454</t>
  </si>
  <si>
    <t>GWE99</t>
  </si>
  <si>
    <t>อ***ญา ฯ*</t>
  </si>
  <si>
    <t>มุกดาหาร</t>
  </si>
  <si>
    <t>04/03/2026 14:51</t>
  </si>
  <si>
    <t>792718680574</t>
  </si>
  <si>
    <t>GWE98</t>
  </si>
  <si>
    <t>อ***ค์ ค***ษา</t>
  </si>
  <si>
    <t>04/03/2026 14:46</t>
  </si>
  <si>
    <t>792715027495</t>
  </si>
  <si>
    <t>GWE97</t>
  </si>
  <si>
    <t>อ******ย</t>
  </si>
  <si>
    <t>****** c5 ถนนป๊อปปูล่า ตำบลบ้านใหม่ ตำบลบ้านใหม่ อำเภอปากเกร็ด จังหวัดนนทบุรี 11120</t>
  </si>
  <si>
    <t>30</t>
  </si>
  <si>
    <t>04/03/2026 14:40</t>
  </si>
  <si>
    <t>TH266025064824C</t>
  </si>
  <si>
    <t>GWE96</t>
  </si>
  <si>
    <t>04/03/2026 14:39</t>
  </si>
  <si>
    <t>THT0402558Z229Z</t>
  </si>
  <si>
    <t>GWE95</t>
  </si>
  <si>
    <t>จ***พร. เ***ยาย</t>
  </si>
  <si>
    <t>04/03/2026 14:38</t>
  </si>
  <si>
    <t>792791612561</t>
  </si>
  <si>
    <t>GWE94</t>
  </si>
  <si>
    <t>ว***า น***ท้</t>
  </si>
  <si>
    <t>04/03/2026 14:35</t>
  </si>
  <si>
    <t>เผือกมะพร้าวอ่อน/ฝอยทอง/กล้อยหอม</t>
  </si>
  <si>
    <t>792765394562</t>
  </si>
  <si>
    <t>GWE93</t>
  </si>
  <si>
    <t>J***</t>
  </si>
  <si>
    <t>792780797513</t>
  </si>
  <si>
    <t>GWE92</t>
  </si>
  <si>
    <t>ป***ี ม***พูนกลาง</t>
  </si>
  <si>
    <t>04/03/2026 14:25</t>
  </si>
  <si>
    <t>792754027424</t>
  </si>
  <si>
    <t>GWE90</t>
  </si>
  <si>
    <t>แ***ทียน ส***นดี</t>
  </si>
  <si>
    <t>04/03/2026 14:13</t>
  </si>
  <si>
    <t>792718612523</t>
  </si>
  <si>
    <t>04/03/2026 14:15</t>
  </si>
  <si>
    <t>GWE89</t>
  </si>
  <si>
    <t>น** .***ร ห***เอียด</t>
  </si>
  <si>
    <t>04/03/2026 14:08</t>
  </si>
  <si>
    <t>792731036414</t>
  </si>
  <si>
    <t>GWE88</t>
  </si>
  <si>
    <t>04/03/2026 14:03</t>
  </si>
  <si>
    <t>792781512493</t>
  </si>
  <si>
    <t>04/03/2026 14:04</t>
  </si>
  <si>
    <t>GWE87</t>
  </si>
  <si>
    <t>04/03/2026 13:59</t>
  </si>
  <si>
    <t>792743416522</t>
  </si>
  <si>
    <t>GWE86</t>
  </si>
  <si>
    <t>ไ***นด์</t>
  </si>
  <si>
    <t>04/03/2026 13:56</t>
  </si>
  <si>
    <t>792793413565</t>
  </si>
  <si>
    <t>ขนมปังแถว 1แถวได้20แผ่น นุ่ม โคตรถูก โคตรคุ้ม !!!!</t>
  </si>
  <si>
    <t>GWE85</t>
  </si>
  <si>
    <t>ส่งบ้านกนกวรรณ</t>
  </si>
  <si>
    <t>นำส่งที่บ้านสามสิบเอ็ด/สี่ ม.5 ตำบลเกาะจัน · เกาะจันทร์/ Ko Chan
เกาะจันทร์/ Ko Chanชลบุรี/ Chonburi
20240</t>
  </si>
  <si>
    <t>20240</t>
  </si>
  <si>
    <t>660914325689</t>
  </si>
  <si>
    <t>04/03/2026 13:54</t>
  </si>
  <si>
    <t>LEXPU0664182274</t>
  </si>
  <si>
    <t>GWE84</t>
  </si>
  <si>
    <t>ดา.ร้านสุชาติติดซอยสวิง*</t>
  </si>
  <si>
    <t>8/19ซอยสวิง1. ถ.บ้านกล้วยไทรน้อย. อ.บางบัวทอง. จ.นนทบุรี. 11110 · บางบัวทอง/ Bang Bua Thong
บางบัวทอง/ Bang Bua Thongนนทบุรี/ Nonthaburi
11110</t>
  </si>
  <si>
    <t>660924681729</t>
  </si>
  <si>
    <t>04/03/2026 13:52</t>
  </si>
  <si>
    <t>LEXPU0664138999</t>
  </si>
  <si>
    <t>GWE83</t>
  </si>
  <si>
    <t>ช***า ช***ิรัตน</t>
  </si>
  <si>
    <t>04/03/2026 13:41</t>
  </si>
  <si>
    <t>792753522422</t>
  </si>
  <si>
    <t>GWE82</t>
  </si>
  <si>
    <t>ว******ย</t>
  </si>
  <si>
    <t>******ลชุมแสง อำเภอชุมแสง จังหวัดนครสวรรค์ 60120</t>
  </si>
  <si>
    <t>60120</t>
  </si>
  <si>
    <t>04/03/2026 13:40</t>
  </si>
  <si>
    <t>TH264478160747Z</t>
  </si>
  <si>
    <t>GWE81</t>
  </si>
  <si>
    <t>ศ***มา</t>
  </si>
  <si>
    <t>04/03/2026 13:22</t>
  </si>
  <si>
    <t>792712702611</t>
  </si>
  <si>
    <t>GWE80</t>
  </si>
  <si>
    <t>ว***วรรณ ก***นประชุม</t>
  </si>
  <si>
    <t>สิงห์บุรี</t>
  </si>
  <si>
    <t>04/03/2026 13:20</t>
  </si>
  <si>
    <t>ฝอยทอง 2 กล่อง เนยนม 2 กล่อง มะพร้าวน้ำหอม 2 กล่อง กล้วยหอมมะพร้าวเผา 2 กาแฟ 1</t>
  </si>
  <si>
    <t>792762805601</t>
  </si>
  <si>
    <t>GWE79</t>
  </si>
  <si>
    <t>ธ******ภ</t>
  </si>
  <si>
    <t>******ำบล ปากน้ำปราณ ตำบลปากน้ำปราณ อำเภอปราณบุรี จังหวัดประจวบคีรีขันธ์ 77220</t>
  </si>
  <si>
    <t>77220</t>
  </si>
  <si>
    <t>04/03/2026 13:10</t>
  </si>
  <si>
    <t>TH264823829902G</t>
  </si>
  <si>
    <t>04/03/2026 13:08</t>
  </si>
  <si>
    <t>GWE78</t>
  </si>
  <si>
    <t>กิ้มติ้น ทองจันทร์</t>
  </si>
  <si>
    <t>304 ม.4 · ปากแพรก/ Pak Phraek
ดอนสัก/ Don Sakสุราษฎร์ธานี/ Surat Thani
84340</t>
  </si>
  <si>
    <t>84340</t>
  </si>
  <si>
    <t>660811529829</t>
  </si>
  <si>
    <t>04/03/2026 13:03</t>
  </si>
  <si>
    <t>TH68038EUQG93D</t>
  </si>
  <si>
    <t>GWE77</t>
  </si>
  <si>
    <t>ท***ย์สิริ</t>
  </si>
  <si>
    <t>04/03/2026 12:50</t>
  </si>
  <si>
    <t>792728505516</t>
  </si>
  <si>
    <t>GWE76</t>
  </si>
  <si>
    <t>บ******น</t>
  </si>
  <si>
    <t>******ทอดดำริขวงถนนนครไชยศรี  เขตดุสิต กรุงเทพ แขวงถนนนครไชยศรี เขตดุสิต จังหวัดกรุงเทพมหานคร 10300</t>
  </si>
  <si>
    <t>04/03/2026 12:48</t>
  </si>
  <si>
    <t>TH2601436553221</t>
  </si>
  <si>
    <t>GWE74</t>
  </si>
  <si>
    <t>04/03/2026 12:41</t>
  </si>
  <si>
    <t>TH262586087184R</t>
  </si>
  <si>
    <t>04/03/2026 12:11</t>
  </si>
  <si>
    <t>GWE73</t>
  </si>
  <si>
    <t>ส่งที่บ้านกนกวรรณ</t>
  </si>
  <si>
    <t>บ้านสามสิบเอ็ด/4 ม.ห้า ตำบลเกาะจันทร์ · เกาะจันทร์/ Ko Chan
เกาะจันทร์/ Ko Chanชลบุรี/ Chonburi
20240</t>
  </si>
  <si>
    <t>660964329463</t>
  </si>
  <si>
    <t>04/03/2026 12:09</t>
  </si>
  <si>
    <t>LEXPU0664180294</t>
  </si>
  <si>
    <t>GWE72</t>
  </si>
  <si>
    <t>เ***อดอย ต***คำ</t>
  </si>
  <si>
    <t>04/03/2026 12:08</t>
  </si>
  <si>
    <t>792728109596</t>
  </si>
  <si>
    <t>GWE70</t>
  </si>
  <si>
    <t>G***kep.tolex</t>
  </si>
  <si>
    <t>04/03/2026 11:52</t>
  </si>
  <si>
    <t>792655997954</t>
  </si>
  <si>
    <t>04/03/2026 11:53</t>
  </si>
  <si>
    <t>GWE69</t>
  </si>
  <si>
    <t>จันคำ พันธ์ดี</t>
  </si>
  <si>
    <t>199หมู่11 บ้านต้นผึ้ง ต.บ้านกลาง
สอง/ Songแพร่/ Phrae
54120</t>
  </si>
  <si>
    <t>54120</t>
  </si>
  <si>
    <t>660984606684</t>
  </si>
  <si>
    <t>04/03/2026 11:37</t>
  </si>
  <si>
    <t>TH51068EUG226B</t>
  </si>
  <si>
    <t>GWE68</t>
  </si>
  <si>
    <t>ส***ตตา แ***จัตุรัส</t>
  </si>
  <si>
    <t>04/03/2026 11:31</t>
  </si>
  <si>
    <t>792628805065</t>
  </si>
  <si>
    <t>GWE67</t>
  </si>
  <si>
    <t>ว***ลักษณ์ ว***ิลาบั</t>
  </si>
  <si>
    <t>04/03/2026 11:24</t>
  </si>
  <si>
    <t>792724487531</t>
  </si>
  <si>
    <t>GWE66</t>
  </si>
  <si>
    <t>อ***ชชา ก***ิดรัตน์</t>
  </si>
  <si>
    <t>04/03/2026 11:18</t>
  </si>
  <si>
    <t>792652299994</t>
  </si>
  <si>
    <t>GWE65</t>
  </si>
  <si>
    <t>04/03/2026 11:15</t>
  </si>
  <si>
    <t>792694398926</t>
  </si>
  <si>
    <t>GWE64</t>
  </si>
  <si>
    <t>เ***จิตร เ***กุล</t>
  </si>
  <si>
    <t>792609599913</t>
  </si>
  <si>
    <t>GWE63</t>
  </si>
  <si>
    <t>น***าทิตย์ แ***มณี</t>
  </si>
  <si>
    <t>04/03/2026 10:59</t>
  </si>
  <si>
    <t>792696290982</t>
  </si>
  <si>
    <t>GWE62</t>
  </si>
  <si>
    <t>ป***ิทธิ์</t>
  </si>
  <si>
    <t>04/03/2026 10:58</t>
  </si>
  <si>
    <t>792629394922</t>
  </si>
  <si>
    <t>GWE61</t>
  </si>
  <si>
    <t>******ก (ร้านค้าเก่าอ้นอามหลังสีชมพู) ต.ตาพระยา ตำบลตาพระยา อำเภอตาพระยา จังหวัดสระแก้ว 27180</t>
  </si>
  <si>
    <t>27180</t>
  </si>
  <si>
    <t>04/03/2026 10:54</t>
  </si>
  <si>
    <t>TH269548012399Y</t>
  </si>
  <si>
    <t>04/03/2026 10:53</t>
  </si>
  <si>
    <t>GWE58</t>
  </si>
  <si>
    <t>ว***ียา  ช***ญ</t>
  </si>
  <si>
    <t>04/03/2026 10:44</t>
  </si>
  <si>
    <t>792635592965</t>
  </si>
  <si>
    <t>GWE57</t>
  </si>
  <si>
    <t>พัชลี​  คนชม</t>
  </si>
  <si>
    <t>27/1 หมู่7 ตำบลบ้านหม้อ
พรหมบุรี/ Phrom Buriสิงห์บุรี/ Sing Buri
16120</t>
  </si>
  <si>
    <t>16120</t>
  </si>
  <si>
    <t>660890745159</t>
  </si>
  <si>
    <t>04/03/2026 10:40</t>
  </si>
  <si>
    <t>LEXPU0664179847</t>
  </si>
  <si>
    <t>GWE56</t>
  </si>
  <si>
    <t>04/03/2026 10:24</t>
  </si>
  <si>
    <t>ไม่รับเนยนมค่ะ</t>
  </si>
  <si>
    <t>792662318055</t>
  </si>
  <si>
    <t>GWE54</t>
  </si>
  <si>
    <t>W***yo</t>
  </si>
  <si>
    <t>Surat Thani</t>
  </si>
  <si>
    <t>04/03/2026 10:18</t>
  </si>
  <si>
    <t>792735799542</t>
  </si>
  <si>
    <t>GWE53</t>
  </si>
  <si>
    <t>ไ******ด</t>
  </si>
  <si>
    <t>******42 ม.12 ตำบลไร่ขิง อำเภอสามพราน จังหวัดนครปฐม 73210</t>
  </si>
  <si>
    <t>73210</t>
  </si>
  <si>
    <t>04/03/2026 10:46</t>
  </si>
  <si>
    <t>TH15068EQTB51H</t>
  </si>
  <si>
    <t>04/03/2026 10:16</t>
  </si>
  <si>
    <t>GWE52</t>
  </si>
  <si>
    <t>ก***ัตน์ เ***ยบนา</t>
  </si>
  <si>
    <t>04/03/2026 21:33</t>
  </si>
  <si>
    <t>THT10035597VN4Z</t>
  </si>
  <si>
    <t>04/03/2026 10:14</t>
  </si>
  <si>
    <t>GWE51</t>
  </si>
  <si>
    <t>ญ******ม</t>
  </si>
  <si>
    <t>******ฐกิจ 1 ตำบล แคราย ตำบลแคราย อำเภอกระทุ่มแบน จังหวัดสมุทรสาคร 74110</t>
  </si>
  <si>
    <t>04/03/2026 10:38</t>
  </si>
  <si>
    <t>TH2672794955585</t>
  </si>
  <si>
    <t>04/03/2026 10:09</t>
  </si>
  <si>
    <t>GWE50</t>
  </si>
  <si>
    <t>04/03/2026 10:05</t>
  </si>
  <si>
    <t>792610796961</t>
  </si>
  <si>
    <t>GWE49</t>
  </si>
  <si>
    <t>ล***ณา จ***น์หอม</t>
  </si>
  <si>
    <t>04/03/2026 09:59</t>
  </si>
  <si>
    <t>792642399964</t>
  </si>
  <si>
    <t>GWE48</t>
  </si>
  <si>
    <t>อ***ช ส***รณ</t>
  </si>
  <si>
    <t>04/03/2026 09:57</t>
  </si>
  <si>
    <t>792672409060</t>
  </si>
  <si>
    <t>04/03/2026 09:56</t>
  </si>
  <si>
    <t>GWE45</t>
  </si>
  <si>
    <t>อนุชา สุขเดช</t>
  </si>
  <si>
    <t>139 บ้านน้ำคำน้อย หมู่9 ตำบลหัวช้าง · หัวช้าง/ Hua Chang
สุวรรณภูมิ/ Suwannaphumร้อยเอ็ด/ Roi Et
45130</t>
  </si>
  <si>
    <t>660811425734</t>
  </si>
  <si>
    <t>04/03/2026 09:43</t>
  </si>
  <si>
    <t>LEXPU0664139936</t>
  </si>
  <si>
    <t>GWE44</t>
  </si>
  <si>
    <t>ร้านที่6</t>
  </si>
  <si>
    <t>นางเสมือง  งามพรม</t>
  </si>
  <si>
    <t>บ้านปรือคัน 305 หมู่5  · ปรือใหญ่/ Prue Yai
ขุขันธ์/ Khukhanศรีสะเกษ/ Sisaket
33140</t>
  </si>
  <si>
    <t>660852200596</t>
  </si>
  <si>
    <t>04/03/2026 09:42</t>
  </si>
  <si>
    <t>LEXPU0664178631</t>
  </si>
  <si>
    <t>04/03/2026 09:39</t>
  </si>
  <si>
    <t>GWE40</t>
  </si>
  <si>
    <t>ช***ต เ***แป้น 1***.11ต.โคกทราย อ***าบอน จ***ทลุง</t>
  </si>
  <si>
    <t>04/03/2026 09:33</t>
  </si>
  <si>
    <t>792797599543</t>
  </si>
  <si>
    <t>04/03/2026 09:34</t>
  </si>
  <si>
    <t>GWE39</t>
  </si>
  <si>
    <t>บ***ร ท***ย์แก้วยอด</t>
  </si>
  <si>
    <t>ฝอยทอง2 เนยนม1</t>
  </si>
  <si>
    <t>792603991900</t>
  </si>
  <si>
    <t>GWE38</t>
  </si>
  <si>
    <t>พ*** ส**</t>
  </si>
  <si>
    <t>04/03/2026 09:30</t>
  </si>
  <si>
    <t>792603790915</t>
  </si>
  <si>
    <t>GWE37</t>
  </si>
  <si>
    <t>ชนาธิป สุวรรณอ่อน</t>
  </si>
  <si>
    <t xml:space="preserve"> 597/7 ม.5 ต.นาโพธิ์ อ.สวี จ ชุมพร 86130
</t>
  </si>
  <si>
    <t>86130</t>
  </si>
  <si>
    <t>0616816367</t>
  </si>
  <si>
    <t>04/03/2026 09:13</t>
  </si>
  <si>
    <t>เคลม ตต ส่งของไม่ครบ 582772323122054194</t>
  </si>
  <si>
    <t>WB172074460TH</t>
  </si>
  <si>
    <t>GWE36</t>
  </si>
  <si>
    <t>ไ***น</t>
  </si>
  <si>
    <t>04/03/2026 09:08</t>
  </si>
  <si>
    <t>792624293985</t>
  </si>
  <si>
    <t>04/03/2026 09:09</t>
  </si>
  <si>
    <t>GWE35</t>
  </si>
  <si>
    <t>Y***</t>
  </si>
  <si>
    <t>04/03/2026 08:58</t>
  </si>
  <si>
    <t>792722774583</t>
  </si>
  <si>
    <t>GWE34</t>
  </si>
  <si>
    <t>ว***า ป***ใจ</t>
  </si>
  <si>
    <t>04/03/2026 08:56</t>
  </si>
  <si>
    <t>792661632070</t>
  </si>
  <si>
    <t>04/03/2026 08:55</t>
  </si>
  <si>
    <t>GWE33</t>
  </si>
  <si>
    <t>ป***ี  ค***ด</t>
  </si>
  <si>
    <t>792717575576</t>
  </si>
  <si>
    <t>04/03/2026 08:54</t>
  </si>
  <si>
    <t>GWE32</t>
  </si>
  <si>
    <t>ปัทมาภรณ์ สรรพรชัยพงษ์</t>
  </si>
  <si>
    <t>บ้านปะหงัน 610/4 หมู่11 · ลำนารายณ์/ Lam Narai
ชัยบาดาล/ Chai Badanลพบุรี/ Lopburi
15130</t>
  </si>
  <si>
    <t>15130</t>
  </si>
  <si>
    <t>660816387487</t>
  </si>
  <si>
    <t>04/03/2026 08:43</t>
  </si>
  <si>
    <t>LEXPU0664139086</t>
  </si>
  <si>
    <t>GWE31</t>
  </si>
  <si>
    <t>ช*** ท***ุก</t>
  </si>
  <si>
    <t>04/03/2026 08:16</t>
  </si>
  <si>
    <t>792718080545</t>
  </si>
  <si>
    <t>GWE30</t>
  </si>
  <si>
    <t>p***518</t>
  </si>
  <si>
    <t>04/03/2026 08:07</t>
  </si>
  <si>
    <t>792714284541</t>
  </si>
  <si>
    <t>GWE29</t>
  </si>
  <si>
    <t>04/03/2026 08:04</t>
  </si>
  <si>
    <t>792673197956</t>
  </si>
  <si>
    <t>GWE28</t>
  </si>
  <si>
    <t>******ด 26 ถ.แจ้งวัฒนะ ต.บางตลาด อ.ปากเกร็ด จ.นนทบุรี 11120 ตำบลบางตลาด อำเภอปากเกร็ด จังหวัดนนทบุรี 11120</t>
  </si>
  <si>
    <t>04/03/2026 07:49</t>
  </si>
  <si>
    <t>TH268610726028Z</t>
  </si>
  <si>
    <t>GWE27</t>
  </si>
  <si>
    <t>เ******ข</t>
  </si>
  <si>
    <t>******งรถไฟ 1 2 แขวงตลิ่งชัน แขวงตลิ่งชัน เขตตลิ่งชัน จังหวัดกรุงเทพมหานคร 10170</t>
  </si>
  <si>
    <t>04/03/2026 08:09</t>
  </si>
  <si>
    <t>TH263224643243V</t>
  </si>
  <si>
    <t>04/03/2026 07:39</t>
  </si>
  <si>
    <t>GWE26</t>
  </si>
  <si>
    <t>จ***ิมา พ***าน</t>
  </si>
  <si>
    <t>04/03/2026 06:39</t>
  </si>
  <si>
    <t>792679540030</t>
  </si>
  <si>
    <t>GWE25</t>
  </si>
  <si>
    <t>ใ***าว ส***กา</t>
  </si>
  <si>
    <t>04/03/2026 05:21</t>
  </si>
  <si>
    <t>792615514843</t>
  </si>
  <si>
    <t>GWE24</t>
  </si>
  <si>
    <t>ชโลธร   ทั่งทอง</t>
  </si>
  <si>
    <t>ต. หนองพยอม อ. ตะพานหิน  จ. พิจิตร 66110 197  หมู่  2 · ตะพานหิน/ Taphan Hin
ตะพานหิน/ Taphan Hinพิจิตร/ Phichit
66110</t>
  </si>
  <si>
    <t>66110</t>
  </si>
  <si>
    <t>660863001967</t>
  </si>
  <si>
    <t>04/03/2026 05:03</t>
  </si>
  <si>
    <t>TH62048EPXW45E</t>
  </si>
  <si>
    <t>GWE23</t>
  </si>
  <si>
    <t>ฐ******์</t>
  </si>
  <si>
    <t>******, ตำบลบึงคำพร้อย, อำเภอลำลูกกา ตำบลบึงคำพร้อย อำเภอลำลูกกา จังหวัดปทุมธานี 12150</t>
  </si>
  <si>
    <t>41</t>
  </si>
  <si>
    <t>04/03/2026 05:22</t>
  </si>
  <si>
    <t>TH2661895912022</t>
  </si>
  <si>
    <t>04/03/2026 04:52</t>
  </si>
  <si>
    <t>GWE22</t>
  </si>
  <si>
    <t>เ***งสวรรค์ จ***ะวงศ์</t>
  </si>
  <si>
    <t>04/03/2026 04:10</t>
  </si>
  <si>
    <t>รสกาแฟ 2 กล่องและรสกล้วยหอมมะพร้าวเผา 1 กล่องค่ะ</t>
  </si>
  <si>
    <t>792678680931</t>
  </si>
  <si>
    <t>04/03/2026 04:15</t>
  </si>
  <si>
    <t>GWE21</t>
  </si>
  <si>
    <t>ส***ทย์ ท***มัย ฟ***มไก่</t>
  </si>
  <si>
    <t>04/03/2026 03:36</t>
  </si>
  <si>
    <t>792655909986</t>
  </si>
  <si>
    <t>GWE20</t>
  </si>
  <si>
    <t>ว***ตรา  ช***ขว้า</t>
  </si>
  <si>
    <t>04/03/2026 03:21</t>
  </si>
  <si>
    <t>792677239093</t>
  </si>
  <si>
    <t>GWE19</t>
  </si>
  <si>
    <t>อ***ัฒน์ บ***ลี่</t>
  </si>
  <si>
    <t>04/03/2026 02:52</t>
  </si>
  <si>
    <t>792673438093</t>
  </si>
  <si>
    <t>GWE18</t>
  </si>
  <si>
    <t>04/03/2026 02:07</t>
  </si>
  <si>
    <t>792621440833</t>
  </si>
  <si>
    <t>04/03/2026 02:06</t>
  </si>
  <si>
    <t>GWE17</t>
  </si>
  <si>
    <t>G***19</t>
  </si>
  <si>
    <t>04/03/2026 01:52</t>
  </si>
  <si>
    <t>792622378936</t>
  </si>
  <si>
    <t>GWE16</t>
  </si>
  <si>
    <t>ม***ัตน์ แ***อี่ยม</t>
  </si>
  <si>
    <t>04/03/2026 01:48</t>
  </si>
  <si>
    <t>792667491755</t>
  </si>
  <si>
    <t>GWE15</t>
  </si>
  <si>
    <t>เ***าพรรณ เ***ุพรรณ์</t>
  </si>
  <si>
    <t>04/03/2026 01:41</t>
  </si>
  <si>
    <t>792619532025</t>
  </si>
  <si>
    <t>GWE14</t>
  </si>
  <si>
    <t>อ*** ก***</t>
  </si>
  <si>
    <t>04/03/2026 01:19</t>
  </si>
  <si>
    <t>792658096742</t>
  </si>
  <si>
    <t>04/03/2026 01:24</t>
  </si>
  <si>
    <t>GWE13</t>
  </si>
  <si>
    <t>******ง่า ตำบลเหมืองง่า อำเภอเมืองลำพูน จังหวัดลำพูน 51000</t>
  </si>
  <si>
    <t>51000</t>
  </si>
  <si>
    <t>04/03/2026 01:21</t>
  </si>
  <si>
    <t>TH265349960173U</t>
  </si>
  <si>
    <t>GWE12</t>
  </si>
  <si>
    <t>พิมบิวตี้แอนด์อายบราว</t>
  </si>
  <si>
    <t>125/21 หมู่ 1 ต.บางเสร่ อ.สัตหีบ จ.ชลบุรี 20250 · บางเสร่/ Bang Sare
สัตหีบ/ Sattahipชลบุรี/ Chonburi
20250</t>
  </si>
  <si>
    <t>20250</t>
  </si>
  <si>
    <t>660627870658</t>
  </si>
  <si>
    <t>04/03/2026 00:57</t>
  </si>
  <si>
    <t>LEXPU0663672294</t>
  </si>
  <si>
    <t>GWE11</t>
  </si>
  <si>
    <t>ณ******ต</t>
  </si>
  <si>
    <t>******ขวงบางยี่ขัน เขตบางพลัด จังหวัดกรุงเทพมหานคร 10700 โทร 0933905389 แขวงบางยี่ขัน เขตบางพลัด จังหวัดกรุงเทพมหานคร 10700</t>
  </si>
  <si>
    <t>10700</t>
  </si>
  <si>
    <t>04/03/2026 00:24</t>
  </si>
  <si>
    <t>TH264827805567I</t>
  </si>
  <si>
    <t>GWE10</t>
  </si>
  <si>
    <t>ณ******น</t>
  </si>
  <si>
    <t>******8, ห้องเลขที่ 728, ซอย วิภาวดีรังสิต 3, แขวงจอมพล, เขตจตุจักร แขวงจอมพล เขตจตุจักร จังหวัดกรุงเทพมหานคร 10900</t>
  </si>
  <si>
    <t>04/03/2026 00:22</t>
  </si>
  <si>
    <t>TH2612295572701</t>
  </si>
  <si>
    <t>GWE9</t>
  </si>
  <si>
    <t>******หญ่, อำเภอหันคา  จ.ชัยนาท  17130 ตำบลเด่นใหญ่ อำเภอหันคา จังหวัดชัยนาท 17130</t>
  </si>
  <si>
    <t>04/03/2026 00:18</t>
  </si>
  <si>
    <t>TH2694277986074</t>
  </si>
  <si>
    <t>GWE8</t>
  </si>
  <si>
    <t>ส******จ</t>
  </si>
  <si>
    <t>****** 3 (ซอยย่อย 22/1) แขวงบางแคเหนือ แขวงบางแคเหนือ เขตบางแค จังหวัดกรุงเทพมหานคร 10160</t>
  </si>
  <si>
    <t>04/03/2026 00:16</t>
  </si>
  <si>
    <t>TH266506011534M</t>
  </si>
  <si>
    <t>GWI72</t>
  </si>
  <si>
    <t>ภูผา</t>
  </si>
  <si>
    <t>104/13ถ.ลาดพร้าวซอยลาดพร้าว122แยก13แขวงพลับพลาเขตวังทองหลางกท.10310 · พลับพลา/ Phlapphla
วังทองหลาง/ Wang Thonglangกรุงเทพมหานคร/ Bangkok
10310</t>
  </si>
  <si>
    <t>660950267935</t>
  </si>
  <si>
    <t>05/03/2026 23:49</t>
  </si>
  <si>
    <t>GWI71</t>
  </si>
  <si>
    <t>LEXPU0664503546</t>
  </si>
  <si>
    <t>GWI70</t>
  </si>
  <si>
    <t>ก***า</t>
  </si>
  <si>
    <t>792752997024</t>
  </si>
  <si>
    <t>GWI69</t>
  </si>
  <si>
    <t>05/03/2026 23:11</t>
  </si>
  <si>
    <t>THT050555AKYW5Z</t>
  </si>
  <si>
    <t>GWI68</t>
  </si>
  <si>
    <t>น******ุ</t>
  </si>
  <si>
    <t>****** ชั้น 3 ซอย พระยาประเสริฐ แขวงพลับพลา เขตวังทองหลาง จังหวัดกรุงเทพมหานคร 10310</t>
  </si>
  <si>
    <t>05/03/2026 22:54</t>
  </si>
  <si>
    <t>TH261418264589M</t>
  </si>
  <si>
    <t>GWI67</t>
  </si>
  <si>
    <t>K***</t>
  </si>
  <si>
    <t>05/03/2026 22:07</t>
  </si>
  <si>
    <t>GWI65</t>
  </si>
  <si>
    <t>ขวัญ​เนตร​ ศรีเสมอ</t>
  </si>
  <si>
    <t>ถ.ศรีสวัสดิ์ 64/7 · ประโคนชัย/ Prakhon Chai
ประโคนชัย/ Prakhon Chaiบุรีรัมย์/ Buriram
31140</t>
  </si>
  <si>
    <t>31140</t>
  </si>
  <si>
    <t>660929356920</t>
  </si>
  <si>
    <t>05/03/2026 21:45</t>
  </si>
  <si>
    <t>ชิฟฟ่อน ไม่มีไส้ กล่อง 8 ชิ้น คละรส ขนาด 240 กรัม WANWANACH</t>
  </si>
  <si>
    <t>GWI64</t>
  </si>
  <si>
    <t>05/03/2026 21:37</t>
  </si>
  <si>
    <t>GWI63</t>
  </si>
  <si>
    <t>กรกช ไชยมงคล</t>
  </si>
  <si>
    <t>ร้านกาแฟ สุดซอยซ้ายมือ  269 หมู่1 ซ.เทศบาล5 · พุเตย/ Phu Toei
วิเชียรบุรี/ Wichian Buriเพชรบูรณ์/ Phetchabun
67180</t>
  </si>
  <si>
    <t>660842091580</t>
  </si>
  <si>
    <t>05/03/2026 21:29</t>
  </si>
  <si>
    <t>TH63058EYW3C6G</t>
  </si>
  <si>
    <t>GWI62</t>
  </si>
  <si>
    <t>ทิพา พวงมาลัย</t>
  </si>
  <si>
    <t>995 หมู่บ้านรามอินทรานิเวศน์ ซ.รามอินทรา67 ถ.รามอินทรา ขว.ท่าแร้ง
บางเขน/ Bang Khenกรุงเทพมหานคร/ Bangkok
10230</t>
  </si>
  <si>
    <t>660894907242</t>
  </si>
  <si>
    <t>05/03/2026 21:24</t>
  </si>
  <si>
    <t>GWI61</t>
  </si>
  <si>
    <t>D***</t>
  </si>
  <si>
    <t>05/03/2026 21:10</t>
  </si>
  <si>
    <t>05/03/2026 21:11</t>
  </si>
  <si>
    <t>GWI59</t>
  </si>
  <si>
    <t>u***8133263945368</t>
  </si>
  <si>
    <t>05/03/2026 21:05</t>
  </si>
  <si>
    <t>792755199025</t>
  </si>
  <si>
    <t>05/03/2026 21:08</t>
  </si>
  <si>
    <t>GWI58</t>
  </si>
  <si>
    <t>******สว่าง ตำบลโคกสว่าง อำเภอหนองพอก จังหวัดร้อยเอ็ด 45210</t>
  </si>
  <si>
    <t>45210</t>
  </si>
  <si>
    <t>05/03/2026 21:00</t>
  </si>
  <si>
    <t>TH266070877358O</t>
  </si>
  <si>
    <t>GWI57</t>
  </si>
  <si>
    <t>******าสัก, ตำบล บ้านหม้อ, อำเภอศรีเชียงใหม่ ตำบลบ้านหม้อ อำเภอศรีเชียงใหม่ จังหวัดหนองคาย 43130</t>
  </si>
  <si>
    <t>43130</t>
  </si>
  <si>
    <t>23</t>
  </si>
  <si>
    <t>05/03/2026 21:21</t>
  </si>
  <si>
    <t>TH264634639809Z</t>
  </si>
  <si>
    <t>05/03/2026 20:51</t>
  </si>
  <si>
    <t>GWI55</t>
  </si>
  <si>
    <t>ค******ล</t>
  </si>
  <si>
    <t>******ู่ที่ 5 ตำบลหนองมะค่าโมง อำเภอด่านช้าง จังหวัดสุพรรณบุรี 72180</t>
  </si>
  <si>
    <t>72180</t>
  </si>
  <si>
    <t>05/03/2026 20:45</t>
  </si>
  <si>
    <t>TH268883524673K</t>
  </si>
  <si>
    <t>05/03/2026 20:15</t>
  </si>
  <si>
    <t>GWI54</t>
  </si>
  <si>
    <t>TH261527235475Y</t>
  </si>
  <si>
    <t>GWI53</t>
  </si>
  <si>
    <t>05/03/2026 20:44</t>
  </si>
  <si>
    <t>TH262929358046S</t>
  </si>
  <si>
    <t>05/03/2026 20:14</t>
  </si>
  <si>
    <t>GWI52</t>
  </si>
  <si>
    <t>05/03/2026 20:43</t>
  </si>
  <si>
    <t>TH265265088120S</t>
  </si>
  <si>
    <t>05/03/2026 20:13</t>
  </si>
  <si>
    <t>GWI51</t>
  </si>
  <si>
    <t>โ******่</t>
  </si>
  <si>
    <t>******ม อำเภอเมืองกระบี่ จังหวัดกระบี่ 81000</t>
  </si>
  <si>
    <t>05/03/2026 20:10</t>
  </si>
  <si>
    <t>GWI50</t>
  </si>
  <si>
    <t>******ลหนองไม้ซุง อำเภออุทัย จังหวัดพระนครศรีอยุธยา 13210</t>
  </si>
  <si>
    <t>13210</t>
  </si>
  <si>
    <t>05/03/2026 19:58</t>
  </si>
  <si>
    <t>GWI49</t>
  </si>
  <si>
    <t>ว***า</t>
  </si>
  <si>
    <t>******นท์ ศรีสมาน ตำบลบ้านใหม่ อำเภอปากเกร็ด จังหวัดนนทบุรี 11120</t>
  </si>
  <si>
    <t>05/03/2026 19:54</t>
  </si>
  <si>
    <t>GWI48</t>
  </si>
  <si>
    <t>ส***ุ้ง ค***ริญสุข</t>
  </si>
  <si>
    <t>05/03/2026 19:47</t>
  </si>
  <si>
    <t>792732231023</t>
  </si>
  <si>
    <t>GWI47</t>
  </si>
  <si>
    <t>น***ำเริง จ***ร์ใส</t>
  </si>
  <si>
    <t>05/03/2026 19:39</t>
  </si>
  <si>
    <t>05/03/2026 19:38</t>
  </si>
  <si>
    <t>GWI46</t>
  </si>
  <si>
    <t>อ***รา ค***  เ***ดาวน้ำหนาว</t>
  </si>
  <si>
    <t>GWI45</t>
  </si>
  <si>
    <t>คุณ​ ธนวินต์  สุกิจประภานนท์</t>
  </si>
  <si>
    <t>149 ม.2 ต.หนองแขม อ.พรหมพิราม
พรหมพิราม/ Phrom Phiramพิษณุโลก/ Phitsanulok
65150</t>
  </si>
  <si>
    <t>65150</t>
  </si>
  <si>
    <t>660931925792</t>
  </si>
  <si>
    <t>05/03/2026 19:35</t>
  </si>
  <si>
    <t>TH61068EYZCZ2I</t>
  </si>
  <si>
    <t>GWI44</t>
  </si>
  <si>
    <t>วราพร อินทร์รอด</t>
  </si>
  <si>
    <t>ถนนท่าราบ 15/3 หมู่ที่6 · บางแพ/ Bang Phae
บางแพ/ Bang Phaeราชบุรี/ Ratchaburi
70160</t>
  </si>
  <si>
    <t>70160</t>
  </si>
  <si>
    <t>660624456808</t>
  </si>
  <si>
    <t>05/03/2026 19:28</t>
  </si>
  <si>
    <t>LEXPU0664501707</t>
  </si>
  <si>
    <t>GWI43</t>
  </si>
  <si>
    <t>LEXPU0664498164</t>
  </si>
  <si>
    <t>GWI42</t>
  </si>
  <si>
    <t>ต***น ส***มคุณ</t>
  </si>
  <si>
    <t>05/03/2026 19:19</t>
  </si>
  <si>
    <t>792793694932</t>
  </si>
  <si>
    <t>05/03/2026 19:18</t>
  </si>
  <si>
    <t>GWI41</t>
  </si>
  <si>
    <t>ไ******์</t>
  </si>
  <si>
    <t>******ียรบุรี จังหวัดเพชรบูรณ์ ตำบลท่าโรง อำเภอวิเชียรบุรี จังหวัดเพชรบูรณ์ 67130</t>
  </si>
  <si>
    <t>05/03/2026 19:14</t>
  </si>
  <si>
    <t>05/03/2026 19:12</t>
  </si>
  <si>
    <t>GWI40</t>
  </si>
  <si>
    <t>05/03/2026 19:33</t>
  </si>
  <si>
    <t>05/03/2026 19:03</t>
  </si>
  <si>
    <t>GWI39</t>
  </si>
  <si>
    <t>ว***จน์ ส***วัสดิ์</t>
  </si>
  <si>
    <t>05/03/2026 18:35</t>
  </si>
  <si>
    <t>792730181983</t>
  </si>
  <si>
    <t>GWI38</t>
  </si>
  <si>
    <t>5*</t>
  </si>
  <si>
    <t>****** จันทบุรี22170 ตำบลเขาแก้ว อำเภอท่าใหม่ จังหวัดจันทบุรี 22170</t>
  </si>
  <si>
    <t>83</t>
  </si>
  <si>
    <t>05/03/2026 19:02</t>
  </si>
  <si>
    <t>TH22038EYZUH6N</t>
  </si>
  <si>
    <t>05/03/2026 18:33</t>
  </si>
  <si>
    <t>GWI37</t>
  </si>
  <si>
    <t>จ***ร์เพ็ญ ม***ยขวัญ</t>
  </si>
  <si>
    <t>05/03/2026 18:32</t>
  </si>
  <si>
    <t>792752381094</t>
  </si>
  <si>
    <t>GWI36</t>
  </si>
  <si>
    <t>ส***ลี</t>
  </si>
  <si>
    <t>05/03/2026 18:29</t>
  </si>
  <si>
    <t>GWI35</t>
  </si>
  <si>
    <t>D**</t>
  </si>
  <si>
    <t>Phuket</t>
  </si>
  <si>
    <t>05/03/2026 18:12</t>
  </si>
  <si>
    <t>GWI32</t>
  </si>
  <si>
    <t>จ***ิมา จ***าสว่าง</t>
  </si>
  <si>
    <t>05/03/2026 18:05</t>
  </si>
  <si>
    <t>05/03/2026 18:06</t>
  </si>
  <si>
    <t>GWI31</t>
  </si>
  <si>
    <t>น***ัฐวัฒน์ ล***ูด</t>
  </si>
  <si>
    <t>GWI30</t>
  </si>
  <si>
    <t>ศ***เพ็ญ ฤ***ณี</t>
  </si>
  <si>
    <t>05/03/2026 18:03</t>
  </si>
  <si>
    <t>05/03/2026 18:02</t>
  </si>
  <si>
    <t>GWI29</t>
  </si>
  <si>
    <t>05/03/2026 18:01</t>
  </si>
  <si>
    <t>GWI28</t>
  </si>
  <si>
    <t>ว***พันธ์</t>
  </si>
  <si>
    <t>THT030655AXVF2Z</t>
  </si>
  <si>
    <t>GWI27</t>
  </si>
  <si>
    <t>ว***พ็ญ ไ***ันพรหม</t>
  </si>
  <si>
    <t>05/03/2026 17:59</t>
  </si>
  <si>
    <t>GWI25</t>
  </si>
  <si>
    <t>บ***ู แ***่านั่ง</t>
  </si>
  <si>
    <t>05/03/2026 17:56</t>
  </si>
  <si>
    <t>05/03/2026 17:55</t>
  </si>
  <si>
    <t>GWI24</t>
  </si>
  <si>
    <t>ป***ัตน์ ส***นตี</t>
  </si>
  <si>
    <t>GWI23</t>
  </si>
  <si>
    <t>ช***ัทร ม***ิบูรณ์</t>
  </si>
  <si>
    <t>05/03/2026 17:54</t>
  </si>
  <si>
    <t>792793300036</t>
  </si>
  <si>
    <t>GWI22</t>
  </si>
  <si>
    <t>ส***ญญา ด***์</t>
  </si>
  <si>
    <t>05/03/2026 17:51</t>
  </si>
  <si>
    <t>THT040255AKRT1Z</t>
  </si>
  <si>
    <t>05/03/2026 17:52</t>
  </si>
  <si>
    <t>GWI21</t>
  </si>
  <si>
    <t>เกรียงไกร พรานุสร</t>
  </si>
  <si>
    <t>ซอยเสรีไทย 29 ซอยเสรีไทย 29 92/268 แยก10 · คลองกุ่ม/ Khlong Kum
บึงกุ่ม/ Bueng Kumกรุงเทพมหานคร/ Bangkok
10240</t>
  </si>
  <si>
    <t>660819057991</t>
  </si>
  <si>
    <t>05/03/2026 17:48</t>
  </si>
  <si>
    <t>LEXPU0664500986</t>
  </si>
  <si>
    <t>GWI20</t>
  </si>
  <si>
    <t>ธ***รรณ น***ะกูล</t>
  </si>
  <si>
    <t>GWI19</t>
  </si>
  <si>
    <t>ว***าพร โ***กุล</t>
  </si>
  <si>
    <t>05/03/2026 17:47</t>
  </si>
  <si>
    <t>05/03/2026 17:46</t>
  </si>
  <si>
    <t>GWI18</t>
  </si>
  <si>
    <t>แ*** ค**</t>
  </si>
  <si>
    <t>GWI17</t>
  </si>
  <si>
    <t>แ***ำแพง ช***ภาระดิษฐ์</t>
  </si>
  <si>
    <t>792791600016</t>
  </si>
  <si>
    <t>GWI16</t>
  </si>
  <si>
    <t>ส***พ ร***ติ</t>
  </si>
  <si>
    <t>GWI15</t>
  </si>
  <si>
    <t>******โนนเเต้, ตำบลลาดบัวขาว, อำเภอสีคิ้ว ตำบลบ้านหัน อำเภอสีคิ้ว จังหวัดนครราชสีมา 30140</t>
  </si>
  <si>
    <t>GWI14</t>
  </si>
  <si>
    <t>05/03/2026 17:45</t>
  </si>
  <si>
    <t>05/03/2026 17:44</t>
  </si>
  <si>
    <t>GWI13</t>
  </si>
  <si>
    <t>J**</t>
  </si>
  <si>
    <t>GWI12</t>
  </si>
  <si>
    <t>ศ***ร ง***ัด</t>
  </si>
  <si>
    <t>05/03/2026 17:38</t>
  </si>
  <si>
    <t>05/03/2026 17:37</t>
  </si>
  <si>
    <t>GWI11</t>
  </si>
  <si>
    <t>ร*** ป***์ ก***ารุเสถียร</t>
  </si>
  <si>
    <t>05/03/2026 17:36</t>
  </si>
  <si>
    <t>792798585062</t>
  </si>
  <si>
    <t>05/03/2026 17:35</t>
  </si>
  <si>
    <t>GWI10</t>
  </si>
  <si>
    <t>เ***ร</t>
  </si>
  <si>
    <t>GWI9</t>
  </si>
  <si>
    <t>ป***ีต</t>
  </si>
  <si>
    <t>05/03/2026 17:33</t>
  </si>
  <si>
    <t>****** ตำบลแคนน้อย อำเภอคำเขื่อนแก้ว จังหวัดยโสธร 35180</t>
  </si>
  <si>
    <t>35180</t>
  </si>
  <si>
    <t>TH265471672818T</t>
  </si>
  <si>
    <t>GWI8</t>
  </si>
  <si>
    <t>ล***ล  บ***อย</t>
  </si>
  <si>
    <t>เศษขนมปังปลา ขายเป็นกิโล ราคาถูก</t>
  </si>
  <si>
    <t>GWI7</t>
  </si>
  <si>
    <t>โสภณ จิรพงศ์ชัยกุล</t>
  </si>
  <si>
    <t>24/123 หมู่1 ต.ราไวย์ อ.เมือง จ.ภูเก็ต · ราไวย์/ Rawai
เมืองภูเก็ต/ Mueang Phuketภูเก็ต/ Phuket
83130</t>
  </si>
  <si>
    <t>83130</t>
  </si>
  <si>
    <t>660936475271</t>
  </si>
  <si>
    <t>05/03/2026 17:32</t>
  </si>
  <si>
    <t>LEXDO0179840865</t>
  </si>
  <si>
    <t>GWI6</t>
  </si>
  <si>
    <t>ว***จันทร์  ป***ับ</t>
  </si>
  <si>
    <t>05/03/2026 17:31</t>
  </si>
  <si>
    <t>GWI5</t>
  </si>
  <si>
    <t>ส***ิง จ***ร์ใส</t>
  </si>
  <si>
    <t>05/03/2026 17:30</t>
  </si>
  <si>
    <t>GWI3</t>
  </si>
  <si>
    <t>ต***</t>
  </si>
  <si>
    <t>05/03/2026 17:28</t>
  </si>
  <si>
    <t>GWI2</t>
  </si>
  <si>
    <t>ร***า</t>
  </si>
  <si>
    <t>05/03/2026 17:27</t>
  </si>
  <si>
    <t>GWI1</t>
  </si>
  <si>
    <t>ป***วีร์  ต***ินทร์</t>
  </si>
  <si>
    <t>05/03/2026 17:24</t>
  </si>
  <si>
    <t>GWI0</t>
  </si>
  <si>
    <t>ภ***ร เ***ยมธนวรา</t>
  </si>
  <si>
    <t>05/03/2026 17:19</t>
  </si>
  <si>
    <t>05/03/2026 17:21</t>
  </si>
  <si>
    <t>GWH99</t>
  </si>
  <si>
    <t>ส***น๊ะ ห***มะ</t>
  </si>
  <si>
    <t>ยะลา</t>
  </si>
  <si>
    <t>05/03/2026 17:18</t>
  </si>
  <si>
    <t>GWH97</t>
  </si>
  <si>
    <t>ประเมิน</t>
  </si>
  <si>
    <t>96/3 ม.8 ถ.ท่าดงคอน ต.แพรกศรีราชา อ.สรรคบุรี จ.ชัยนาท
สรรคบุรี/ Sankhaburiชัยนาท/ Chainat
17140</t>
  </si>
  <si>
    <t>17140</t>
  </si>
  <si>
    <t>660841784838</t>
  </si>
  <si>
    <t>05/03/2026 17:15</t>
  </si>
  <si>
    <t>GWH96</t>
  </si>
  <si>
    <t>ด* ด*</t>
  </si>
  <si>
    <t>05/03/2026 17:14</t>
  </si>
  <si>
    <t>GWH94</t>
  </si>
  <si>
    <t>05/03/2026 17:10</t>
  </si>
  <si>
    <t>792709496025</t>
  </si>
  <si>
    <t>GWH93</t>
  </si>
  <si>
    <t>ก***ิพย์  ส***มิตร</t>
  </si>
  <si>
    <t>จังหวัดนครศรีธรรมราช</t>
  </si>
  <si>
    <t>05/03/2026 17:09</t>
  </si>
  <si>
    <t>GWH92</t>
  </si>
  <si>
    <t>ส***น์</t>
  </si>
  <si>
    <t>05/03/2026 17:06</t>
  </si>
  <si>
    <t>05/03/2026 17:07</t>
  </si>
  <si>
    <t>GWH91</t>
  </si>
  <si>
    <t>u***73811613532735</t>
  </si>
  <si>
    <t>GWH90</t>
  </si>
  <si>
    <t>05/03/2026 17:00</t>
  </si>
  <si>
    <t>GWH89</t>
  </si>
  <si>
    <t>หวาน บ้านห้วยขี้เหล็กใหม่</t>
  </si>
  <si>
    <t>บ้านห้วยขี้เหล็กใหม่ (ร้านกาแฟ)ม.6 ต.วาวี อ.แม่สรวย จ.เชียงราย · ห้วยชมภู/ Huai Chomphu
เมืองเชียงราย/ Mueang Chiang Raiเชียงราย/ Chiang Rai
57000</t>
  </si>
  <si>
    <t>57000</t>
  </si>
  <si>
    <t>660631075437</t>
  </si>
  <si>
    <t>05/03/2026 16:59</t>
  </si>
  <si>
    <t>GWH88</t>
  </si>
  <si>
    <t>ไ** ส***์ทอง</t>
  </si>
  <si>
    <t>05/03/2026 16:52</t>
  </si>
  <si>
    <t>792724836035</t>
  </si>
  <si>
    <t>GWH87</t>
  </si>
  <si>
    <t>ส***ตรี เ***ราม</t>
  </si>
  <si>
    <t>05/03/2026 16:44</t>
  </si>
  <si>
    <t>GWH85</t>
  </si>
  <si>
    <t>นางเอมอร ปรากฏผล</t>
  </si>
  <si>
    <t>ตำบลสามบัณฑิต 45หมู่9 ตำบลสามบัณฑิตอำเภออุทัน
อุทัย/ Uthaiพระนครศรีอยุธยา/ Phra Nakhon Si Ayutthaya
13210</t>
  </si>
  <si>
    <t>660879246512</t>
  </si>
  <si>
    <t>05/03/2026 16:41</t>
  </si>
  <si>
    <t>GWH84</t>
  </si>
  <si>
    <t>คุณเอ</t>
  </si>
  <si>
    <t>ที่อยู่:
169/401 ม. พฤกษ์ลดา (เพชรเกษม-สาย4) ถนน - แคราย กระทุ่มแบน สมุทรสาคร
 74110</t>
  </si>
  <si>
    <t>0828242586</t>
  </si>
  <si>
    <t>05/03/2026 16:34</t>
  </si>
  <si>
    <t>WA105283023TH</t>
  </si>
  <si>
    <t>05/03/2026 16:33</t>
  </si>
  <si>
    <t>GWH83</t>
  </si>
  <si>
    <t>พ***ชาติ ม***ริ</t>
  </si>
  <si>
    <t>05/03/2026 16:28</t>
  </si>
  <si>
    <t>792732490944</t>
  </si>
  <si>
    <t>GWH82</t>
  </si>
  <si>
    <t>ธ*** ป***าศุภโชติ</t>
  </si>
  <si>
    <t>792785418014</t>
  </si>
  <si>
    <t>05/03/2026 16:21</t>
  </si>
  <si>
    <t>GWH81</t>
  </si>
  <si>
    <t>ศักดา</t>
  </si>
  <si>
    <t>88/2 ม.5 ต.บางสมัคร อ.บางปะกง จ.ฉะเชิงเทรา  24180</t>
  </si>
  <si>
    <t>24180</t>
  </si>
  <si>
    <t>0895532579</t>
  </si>
  <si>
    <t>05/03/2026 16:10</t>
  </si>
  <si>
    <t>WA105285435TH</t>
  </si>
  <si>
    <t>05/03/2026 16:09</t>
  </si>
  <si>
    <t>GWH80</t>
  </si>
  <si>
    <t>******มือง อำเภอเมืองอุบลราชธานี จังหวัดอุบลราชธานี 34000</t>
  </si>
  <si>
    <t>35</t>
  </si>
  <si>
    <t>05/03/2026 16:03</t>
  </si>
  <si>
    <t>GWH79</t>
  </si>
  <si>
    <t>05/03/2026 16:02</t>
  </si>
  <si>
    <t>ฝอยทอง=3เผือก=3มะพร้าว=2กาแฟ=1</t>
  </si>
  <si>
    <t>792751586911</t>
  </si>
  <si>
    <t>GWH78</t>
  </si>
  <si>
    <t>ศ******)</t>
  </si>
  <si>
    <t>******แสน ตำบลแก้วแสน อำเภอนาบอน จังหวัดนครศรีธรรมราช 80220</t>
  </si>
  <si>
    <t>80220</t>
  </si>
  <si>
    <t>05/03/2026 16:00</t>
  </si>
  <si>
    <t>GWH76</t>
  </si>
  <si>
    <t>อ***ร ด***จริญ</t>
  </si>
  <si>
    <t>05/03/2026 15:56</t>
  </si>
  <si>
    <t>792794591061</t>
  </si>
  <si>
    <t>GWH75</t>
  </si>
  <si>
    <t>05/03/2026 15:55</t>
  </si>
  <si>
    <t>792783093944</t>
  </si>
  <si>
    <t>GWH74</t>
  </si>
  <si>
    <t>ร***ี ส***รณ์</t>
  </si>
  <si>
    <t>05/03/2026 15:54</t>
  </si>
  <si>
    <t>792729093951</t>
  </si>
  <si>
    <t>GWH73</t>
  </si>
  <si>
    <t>ห***งฤทัย  ห***ักษ์</t>
  </si>
  <si>
    <t>05/03/2026 15:53</t>
  </si>
  <si>
    <t>792705892053</t>
  </si>
  <si>
    <t>GWH72</t>
  </si>
  <si>
    <t>K***ทยา ช***าย ณ อ***ยา</t>
  </si>
  <si>
    <t>05/03/2026 15:52</t>
  </si>
  <si>
    <t>792725398054</t>
  </si>
  <si>
    <t>GWH71</t>
  </si>
  <si>
    <t>ป***า ไ***ัง</t>
  </si>
  <si>
    <t>05/03/2026 15:51</t>
  </si>
  <si>
    <t>GWH70</t>
  </si>
  <si>
    <t>GWH69</t>
  </si>
  <si>
    <t>ส***กดิ์ ท***หญ่</t>
  </si>
  <si>
    <t>05/03/2026 15:49</t>
  </si>
  <si>
    <t>792720072911</t>
  </si>
  <si>
    <t>GWH68</t>
  </si>
  <si>
    <t>TH262563808376B</t>
  </si>
  <si>
    <t>GWH67</t>
  </si>
  <si>
    <t>ว***พร ก***ิญ</t>
  </si>
  <si>
    <t>GWH64</t>
  </si>
  <si>
    <t xml:space="preserve"> ส่ง ศราวุธ ตันติษัณสกุล</t>
  </si>
  <si>
    <t xml:space="preserve"> 259/45 ม.4 ถ.ลูกเสือ ต.มะขามเตี้ย อ.เมือง จ.สุราษฎร์ธานี  84000</t>
  </si>
  <si>
    <t>84000</t>
  </si>
  <si>
    <t>0821524113</t>
  </si>
  <si>
    <t>05/03/2026 15:39</t>
  </si>
  <si>
    <t>WA105283006TH</t>
  </si>
  <si>
    <t>GWH63</t>
  </si>
  <si>
    <t>จ***า ภ***กิจ</t>
  </si>
  <si>
    <t>05/03/2026 15:34</t>
  </si>
  <si>
    <t>792738698054</t>
  </si>
  <si>
    <t>GWH62</t>
  </si>
  <si>
    <t>ว***า....ห้วยทราย</t>
  </si>
  <si>
    <t>05/03/2026 15:33</t>
  </si>
  <si>
    <t>THT100355AWJ70Z</t>
  </si>
  <si>
    <t>GWH61</t>
  </si>
  <si>
    <t xml:space="preserve">คุณ พัฒ </t>
  </si>
  <si>
    <t>166ม16 บ้านแก่นพยอม ต.บ้านเป็ด อ.เมือง จ ขอนแก่น  40000</t>
  </si>
  <si>
    <t>0909544114</t>
  </si>
  <si>
    <t>WA105282986TH</t>
  </si>
  <si>
    <t>GWH60</t>
  </si>
  <si>
    <t>ศรีพลอย รัตนศิรินทรวุธ</t>
  </si>
  <si>
    <t>คอนโด ศุภาลัย พริมา ริวา
1338/387 ถนนพระราม3
ช่องนนทรีย์
ยานนาวา
กทม
 10120</t>
  </si>
  <si>
    <t>66633430127</t>
  </si>
  <si>
    <t>WA105282969TH</t>
  </si>
  <si>
    <t>GWH59</t>
  </si>
  <si>
    <t>อ***า ว***รุจิ</t>
  </si>
  <si>
    <t>05/03/2026 15:31</t>
  </si>
  <si>
    <t>792783500073</t>
  </si>
  <si>
    <t>GWH58</t>
  </si>
  <si>
    <t>ม***ี ป***ำมา</t>
  </si>
  <si>
    <t>05/03/2026 15:29</t>
  </si>
  <si>
    <t>GWH57</t>
  </si>
  <si>
    <t>น***ชล บ***นอง</t>
  </si>
  <si>
    <t>เผือกมะพร้าวอ่อน2 ฝอยทอง2 กล้วยหอมมะพร้าวเผา1 มะพร้าว1</t>
  </si>
  <si>
    <t>792747984932</t>
  </si>
  <si>
    <t>GWH55</t>
  </si>
  <si>
    <t>05/03/2026 15:26</t>
  </si>
  <si>
    <t>GWH54</t>
  </si>
  <si>
    <t>ป***า ก***มนุชิต</t>
  </si>
  <si>
    <t>GWH53</t>
  </si>
  <si>
    <t>ป***ม</t>
  </si>
  <si>
    <t>05/03/2026 15:27</t>
  </si>
  <si>
    <t>THT100355AMBJ9Z</t>
  </si>
  <si>
    <t>GWH52</t>
  </si>
  <si>
    <t>อ***ลี ล***ินทรีย์</t>
  </si>
  <si>
    <t>05/03/2026 15:25</t>
  </si>
  <si>
    <t>ขอเค้กเผือกมะพร้าวออ่น+มะพร้าวน้ำหอม+เค้กกาแฟนะคะ</t>
  </si>
  <si>
    <t>792742985963</t>
  </si>
  <si>
    <t>GWH51</t>
  </si>
  <si>
    <t>P***haya</t>
  </si>
  <si>
    <t>05/03/2026 15:24</t>
  </si>
  <si>
    <t>GWH50</t>
  </si>
  <si>
    <t>อ**</t>
  </si>
  <si>
    <t>05/03/2026 15:23</t>
  </si>
  <si>
    <t>**ไม่รับรสกาแฟ กับ กล้วยหอมมะพร้าวเผา</t>
  </si>
  <si>
    <t>792718983965</t>
  </si>
  <si>
    <t>05/03/2026 15:22</t>
  </si>
  <si>
    <t>GWH49</t>
  </si>
  <si>
    <t>ร***ระวี  โ***นา</t>
  </si>
  <si>
    <t>05/03/2026 15:21</t>
  </si>
  <si>
    <t>ฝอยทอง  เนยนม   มะพร้าวน้ำหอม</t>
  </si>
  <si>
    <t>792768957993</t>
  </si>
  <si>
    <t>GWH48</t>
  </si>
  <si>
    <t>น***อย     แ***สีลา</t>
  </si>
  <si>
    <t>05/03/2026 15:20</t>
  </si>
  <si>
    <t>792782301091</t>
  </si>
  <si>
    <t>GWH47</t>
  </si>
  <si>
    <t>05/03/2026 15:17</t>
  </si>
  <si>
    <t>GWH46</t>
  </si>
  <si>
    <t>ป***งค์ ห***กระโทก</t>
  </si>
  <si>
    <t>05/03/2026 15:16</t>
  </si>
  <si>
    <t>792710697063</t>
  </si>
  <si>
    <t>GWH45</t>
  </si>
  <si>
    <t>บ******ี</t>
  </si>
  <si>
    <t>******ืองลึก ตำบล โป่งแพร่ ตำบลโป่งแพร่ อำเภอแม่ลาว จังหวัดเชียงราย 57000</t>
  </si>
  <si>
    <t>05/03/2026 15:15</t>
  </si>
  <si>
    <t>GWH44</t>
  </si>
  <si>
    <t>สุณา ชาวสวนกล้วย</t>
  </si>
  <si>
    <t>เลขที่ 6 ตลาดสามย่าน (แผนที่ 8 ร้านน้าณาขนมไทย) แขวงวังใหม่ ซ.จุฬา 9
ปทุมวัน/ Pathum Wanกรุงเทพมหานคร/ Bangkok
10330</t>
  </si>
  <si>
    <t>10330</t>
  </si>
  <si>
    <t>660654926459</t>
  </si>
  <si>
    <t>05/03/2026 15:12</t>
  </si>
  <si>
    <t>GWH43</t>
  </si>
  <si>
    <t>น***ำนาจ ท***ย์มากมี ร***ดีดีซาลอน</t>
  </si>
  <si>
    <t>05/03/2026 15:13</t>
  </si>
  <si>
    <t>792722898085</t>
  </si>
  <si>
    <t>GWH42</t>
  </si>
  <si>
    <t>ว***วรรณ ผ***แผ้ว</t>
  </si>
  <si>
    <t>05/03/2026 15:11</t>
  </si>
  <si>
    <t>792761099045</t>
  </si>
  <si>
    <t>GWH41</t>
  </si>
  <si>
    <t>ว***น์ ท***ะกุก</t>
  </si>
  <si>
    <t>792744994005</t>
  </si>
  <si>
    <t>GWH40</t>
  </si>
  <si>
    <t>อ***ฤทัย  บ***าค</t>
  </si>
  <si>
    <t>05/03/2026 15:10</t>
  </si>
  <si>
    <t>792760594054</t>
  </si>
  <si>
    <t>GWH39</t>
  </si>
  <si>
    <t>ฉ***ทภรณ์ ค***นุช</t>
  </si>
  <si>
    <t>05/03/2026 15:09</t>
  </si>
  <si>
    <t>THT040655AM6Q5Z</t>
  </si>
  <si>
    <t>GWH38</t>
  </si>
  <si>
    <t>น***าวอรวรรณ  ส***น</t>
  </si>
  <si>
    <t>เทศบาลนครอุดรธานี</t>
  </si>
  <si>
    <t>792772391051</t>
  </si>
  <si>
    <t>GWH36</t>
  </si>
  <si>
    <t>น***ระภาพรรณ ช***ว</t>
  </si>
  <si>
    <t>05/03/2026 15:08</t>
  </si>
  <si>
    <t>792708596050</t>
  </si>
  <si>
    <t>GWH35</t>
  </si>
  <si>
    <t>น***ี  น***าแสง  0***470529</t>
  </si>
  <si>
    <t>GWH34</t>
  </si>
  <si>
    <t>เ***ลักษณ์  เ***รนารถ</t>
  </si>
  <si>
    <t>792757184925</t>
  </si>
  <si>
    <t>05/03/2026 15:07</t>
  </si>
  <si>
    <t>GWH33</t>
  </si>
  <si>
    <t>ท***าว</t>
  </si>
  <si>
    <t>GWH32</t>
  </si>
  <si>
    <t>ส***จ  น***กุล</t>
  </si>
  <si>
    <t>792738590976</t>
  </si>
  <si>
    <t>05/03/2026 15:06</t>
  </si>
  <si>
    <t>GWH31</t>
  </si>
  <si>
    <t>ส***ลี ก***ง</t>
  </si>
  <si>
    <t>รสฝอยทอง 3 กล่อง รสกาแฟ 3 กล่อง รสเผือก 3 กล่อง</t>
  </si>
  <si>
    <t>792731883930</t>
  </si>
  <si>
    <t>GWH30</t>
  </si>
  <si>
    <t>GWH29</t>
  </si>
  <si>
    <t>T** T**</t>
  </si>
  <si>
    <t>GWH28</t>
  </si>
  <si>
    <t>ส***รณ เ***นประโคน</t>
  </si>
  <si>
    <t>05/03/2026 15:05</t>
  </si>
  <si>
    <t>792730816006</t>
  </si>
  <si>
    <t>GWH27</t>
  </si>
  <si>
    <t>อ***รา</t>
  </si>
  <si>
    <t>792727616004</t>
  </si>
  <si>
    <t>GWH26</t>
  </si>
  <si>
    <t>น***พร เ***เพชร์</t>
  </si>
  <si>
    <t>05/03/2026 15:04</t>
  </si>
  <si>
    <t>GWH25</t>
  </si>
  <si>
    <t>ก***ภา ต***พ</t>
  </si>
  <si>
    <t>792758899074</t>
  </si>
  <si>
    <t>GWH24</t>
  </si>
  <si>
    <t>เ***นภา ต***ูล</t>
  </si>
  <si>
    <t>792744193032</t>
  </si>
  <si>
    <t>GWH23</t>
  </si>
  <si>
    <t>ณ***า พ***าลี ม***าง</t>
  </si>
  <si>
    <t>GWH22</t>
  </si>
  <si>
    <t>ร***พีทแพรบูติค 1** ม***ต.กำแพงแสน อ***แพงแสน จ***รปฐม 7***0</t>
  </si>
  <si>
    <t>GWH21</t>
  </si>
  <si>
    <t>จ***ส...ศรีนครินทร์</t>
  </si>
  <si>
    <t>05/03/2026 15:03</t>
  </si>
  <si>
    <t>GWH20</t>
  </si>
  <si>
    <t>ร***ที ก***นทอง</t>
  </si>
  <si>
    <t>05/03/2026 15:02</t>
  </si>
  <si>
    <t>GWH19</t>
  </si>
  <si>
    <t>ภ***ณี จ***ป้อง</t>
  </si>
  <si>
    <t>GWH18</t>
  </si>
  <si>
    <t>ธ******​</t>
  </si>
  <si>
    <t>******ำนรรจ์, ตำบล ตาอุด, อำเภอขุขันธ์ ตำบลตาอุด อำเภอขุขันธ์ จังหวัดศรีสะเกษ 33140</t>
  </si>
  <si>
    <t>13</t>
  </si>
  <si>
    <t>05/03/2026 15:32</t>
  </si>
  <si>
    <t>GWH17</t>
  </si>
  <si>
    <t>นิตยา พงษ์ชนะ</t>
  </si>
  <si>
    <t>บ้านหนองแวงน้อย 64 ม.5 บ้านหนองแวงน้อย · หนองแวงควง/ Nong Waeng Khuang
ศรีสมเด็จ/ Si Somdetร้อยเอ็ด/ Roi Et
45000</t>
  </si>
  <si>
    <t>660860851790</t>
  </si>
  <si>
    <t>GWH16</t>
  </si>
  <si>
    <t>ห***งฤทัย ช***วงษ์</t>
  </si>
  <si>
    <t>GWH15</t>
  </si>
  <si>
    <t>GWH14</t>
  </si>
  <si>
    <t>ฐ***รัตน์  พ***ัง</t>
  </si>
  <si>
    <t>05/03/2026 15:01</t>
  </si>
  <si>
    <t>GWH13</t>
  </si>
  <si>
    <t>อ***งค์</t>
  </si>
  <si>
    <t>05/03/2026 15:00</t>
  </si>
  <si>
    <t>GWH12</t>
  </si>
  <si>
    <t>u***42132470703967</t>
  </si>
  <si>
    <t>THT040655AN8P1Z</t>
  </si>
  <si>
    <t>GWH11</t>
  </si>
  <si>
    <t>ส***พรรณ โ***์ทอง</t>
  </si>
  <si>
    <t>05/03/2026 14:59</t>
  </si>
  <si>
    <t>792781894063</t>
  </si>
  <si>
    <t>GWH10</t>
  </si>
  <si>
    <t>ว***ณญา ด***ไก</t>
  </si>
  <si>
    <t>06/03/2026 09:25</t>
  </si>
  <si>
    <t>GWH9</t>
  </si>
  <si>
    <t>w***i</t>
  </si>
  <si>
    <t>792790295076</t>
  </si>
  <si>
    <t>GWH7</t>
  </si>
  <si>
    <t>ร******ค</t>
  </si>
  <si>
    <t>******นองไผ่, อำเภอหนองไผ่ ตำบลหนองไผ่ อำเภอหนองไผ่ จังหวัดเพชรบูรณ์ 67140</t>
  </si>
  <si>
    <t>67140</t>
  </si>
  <si>
    <t>05/03/2026 14:58</t>
  </si>
  <si>
    <t>TH265926670113C</t>
  </si>
  <si>
    <t>GWH6</t>
  </si>
  <si>
    <t>ส***พร ผ***ภักดิ์</t>
  </si>
  <si>
    <t>05/03/2026 14:57</t>
  </si>
  <si>
    <t>GWH5</t>
  </si>
  <si>
    <t>ม******ง</t>
  </si>
  <si>
    <t>******งส์ ตำบลคอหงส์ อำเภอหาดใหญ่ จังหวัดสงขลา 90110</t>
  </si>
  <si>
    <t>90110</t>
  </si>
  <si>
    <t>59</t>
  </si>
  <si>
    <t>GWH4</t>
  </si>
  <si>
    <t>ป***นา แ***ภูผา</t>
  </si>
  <si>
    <t>05/03/2026 14:54</t>
  </si>
  <si>
    <t>GWH3</t>
  </si>
  <si>
    <t>ป***ี ร***ุจริต</t>
  </si>
  <si>
    <t>05/03/2026 14:53</t>
  </si>
  <si>
    <t>792769798026</t>
  </si>
  <si>
    <t>GWH2</t>
  </si>
  <si>
    <t>ศ***ร ส***</t>
  </si>
  <si>
    <t>05/03/2026 14:52</t>
  </si>
  <si>
    <t>GWH0</t>
  </si>
  <si>
    <t>พ***ย  ไ***จ่ม</t>
  </si>
  <si>
    <t>05/03/2026 14:49</t>
  </si>
  <si>
    <t>792757273991</t>
  </si>
  <si>
    <t>GWG99</t>
  </si>
  <si>
    <t>05/03/2026 14:48</t>
  </si>
  <si>
    <t>THT050755AN393Z</t>
  </si>
  <si>
    <t>GWG98</t>
  </si>
  <si>
    <t>บ***ู ป***วะเท แ***FV</t>
  </si>
  <si>
    <t>GWG97</t>
  </si>
  <si>
    <t>ว***วัณย์ ว***ประเวช</t>
  </si>
  <si>
    <t>05/03/2026 14:47</t>
  </si>
  <si>
    <t>ฝอยทอง , เนยสด,เผือกมะพร้าวอ่อน</t>
  </si>
  <si>
    <t>792734096954</t>
  </si>
  <si>
    <t>GWG93</t>
  </si>
  <si>
    <t>อ***ี้ขายทุกอย่าง</t>
  </si>
  <si>
    <t>05/03/2026 14:42</t>
  </si>
  <si>
    <t>792741698976</t>
  </si>
  <si>
    <t>GWG92</t>
  </si>
  <si>
    <t>ส***ดา ส***ตานนท์</t>
  </si>
  <si>
    <t>792764599911</t>
  </si>
  <si>
    <t>GWG91</t>
  </si>
  <si>
    <t>ศ***ัตน์ ก***กุล</t>
  </si>
  <si>
    <t>05/03/2026 14:40</t>
  </si>
  <si>
    <t>792776793922</t>
  </si>
  <si>
    <t>GWG89</t>
  </si>
  <si>
    <t>ว***า ช***า</t>
  </si>
  <si>
    <t>05/03/2026 14:36</t>
  </si>
  <si>
    <t>GWG88</t>
  </si>
  <si>
    <t>น***าวสนทยา เ***ยมโอ</t>
  </si>
  <si>
    <t>05/03/2026 14:35</t>
  </si>
  <si>
    <t>GWG86</t>
  </si>
  <si>
    <t>ร***ี้</t>
  </si>
  <si>
    <t>05/03/2026 14:33</t>
  </si>
  <si>
    <t>792726799012</t>
  </si>
  <si>
    <t>GWG85</t>
  </si>
  <si>
    <t>ช***ชญาน์ ห***ตร</t>
  </si>
  <si>
    <t>05/03/2026 14:32</t>
  </si>
  <si>
    <t>792701693044</t>
  </si>
  <si>
    <t>GWG84</t>
  </si>
  <si>
    <t>ส***รณา​  ค***็นสุข</t>
  </si>
  <si>
    <t>GWG83</t>
  </si>
  <si>
    <t>ธ***พัทธ์ บ***องพุฒิพงศ์</t>
  </si>
  <si>
    <t>792767494024</t>
  </si>
  <si>
    <t>GWG82</t>
  </si>
  <si>
    <t>THT030655AKXM3Z</t>
  </si>
  <si>
    <t>GWG81</t>
  </si>
  <si>
    <t>พ***ุ๊</t>
  </si>
  <si>
    <t>05/03/2026 14:30</t>
  </si>
  <si>
    <t>GWG80</t>
  </si>
  <si>
    <t>792717291063</t>
  </si>
  <si>
    <t>GWG79</t>
  </si>
  <si>
    <t>p***n  s***rat</t>
  </si>
  <si>
    <t>792736997043</t>
  </si>
  <si>
    <t>GWG78</t>
  </si>
  <si>
    <t>05/03/2026 14:29</t>
  </si>
  <si>
    <t>792761498060</t>
  </si>
  <si>
    <t>GWG77</t>
  </si>
  <si>
    <t>ศ***ร อ***ุราย</t>
  </si>
  <si>
    <t>05/03/2026 14:28</t>
  </si>
  <si>
    <t>GWG75</t>
  </si>
  <si>
    <t>อ***ยา อ***</t>
  </si>
  <si>
    <t>GWG74</t>
  </si>
  <si>
    <t>ว***ธนา ว***มะแสน</t>
  </si>
  <si>
    <t>05/03/2026 14:27</t>
  </si>
  <si>
    <t>GWG73</t>
  </si>
  <si>
    <t>ฮ***ี เ***ะโต</t>
  </si>
  <si>
    <t>792782708056</t>
  </si>
  <si>
    <t>GWG71</t>
  </si>
  <si>
    <t>น***ณเฑียร ป***ะนิด</t>
  </si>
  <si>
    <t>เทศบาลนครเชียงใหม่</t>
  </si>
  <si>
    <t>05/03/2026 14:23</t>
  </si>
  <si>
    <t>792743005095</t>
  </si>
  <si>
    <t>GWG70</t>
  </si>
  <si>
    <t>ช***ร จ***กรณ์</t>
  </si>
  <si>
    <t>792709209095</t>
  </si>
  <si>
    <t>GWG69</t>
  </si>
  <si>
    <t>ณ***วรรณ</t>
  </si>
  <si>
    <t>Changwat Songkhla</t>
  </si>
  <si>
    <t>05/03/2026 14:22</t>
  </si>
  <si>
    <t>792758605085</t>
  </si>
  <si>
    <t>GWG68</t>
  </si>
  <si>
    <t>ก***อง ช***ักดิ์</t>
  </si>
  <si>
    <t>792791203083</t>
  </si>
  <si>
    <t>GWG67</t>
  </si>
  <si>
    <t>ร***ดา   ป***วศชะโยดม</t>
  </si>
  <si>
    <t>GWG66</t>
  </si>
  <si>
    <t>s***namo0</t>
  </si>
  <si>
    <t>05/03/2026 14:20</t>
  </si>
  <si>
    <t>ไม่เอากาแฟ</t>
  </si>
  <si>
    <t>792791592902</t>
  </si>
  <si>
    <t>05/03/2026 14:21</t>
  </si>
  <si>
    <t>GWG65</t>
  </si>
  <si>
    <t>ก***ิน ย***ญญา</t>
  </si>
  <si>
    <t>GWG64</t>
  </si>
  <si>
    <t>ป***อม ธ***พงษ์</t>
  </si>
  <si>
    <t>จันทบุรี</t>
  </si>
  <si>
    <t>05/03/2026 14:19</t>
  </si>
  <si>
    <t>GWG62</t>
  </si>
  <si>
    <t>ป***อม​  ก***​กลาง​ดอน​</t>
  </si>
  <si>
    <t>05/03/2026 14:14</t>
  </si>
  <si>
    <t>05/03/2026 14:16</t>
  </si>
  <si>
    <t>GWG61</t>
  </si>
  <si>
    <t>ว***ิดา ค***ยวงค์</t>
  </si>
  <si>
    <t>GWG60</t>
  </si>
  <si>
    <t>ม***ดา ท***าย</t>
  </si>
  <si>
    <t>05/03/2026 14:13</t>
  </si>
  <si>
    <t>05/03/2026 14:15</t>
  </si>
  <si>
    <t>GWG59</t>
  </si>
  <si>
    <t>ว*** ร***ล็ก</t>
  </si>
  <si>
    <t>05/03/2026 14:07</t>
  </si>
  <si>
    <t>792734786944</t>
  </si>
  <si>
    <t>05/03/2026 14:12</t>
  </si>
  <si>
    <t>GWG58</t>
  </si>
  <si>
    <t>อ***ร ฮ***วล</t>
  </si>
  <si>
    <t>05/03/2026 14:04</t>
  </si>
  <si>
    <t>THT040655ANV21Z</t>
  </si>
  <si>
    <t>05/03/2026 14:06</t>
  </si>
  <si>
    <t>GWG57</t>
  </si>
  <si>
    <t>******น อ.เมือง จ.น่าน 55000 ตำบลสะเนียน อำเภอเมืองน่าน จังหวัดน่าน 55000</t>
  </si>
  <si>
    <t>55000</t>
  </si>
  <si>
    <t>TH52018EZDDM4K</t>
  </si>
  <si>
    <t>05/03/2026 14:01</t>
  </si>
  <si>
    <t>GWG56</t>
  </si>
  <si>
    <t>น***ภชณา ป***ัตน์</t>
  </si>
  <si>
    <t>05/03/2026 13:56</t>
  </si>
  <si>
    <t>GWG55</t>
  </si>
  <si>
    <t>ทองจันทร์  สุทมา</t>
  </si>
  <si>
    <t>2 หมู่ 3  บ้านบูรณะ   ตำบลโพนเพ็ก
มัญจาคีรี/ Mancha Khiriขอนแก่น/ Khon Kaen
40160</t>
  </si>
  <si>
    <t>660847074723</t>
  </si>
  <si>
    <t>05/03/2026 13:43</t>
  </si>
  <si>
    <t>GWG54</t>
  </si>
  <si>
    <t>ธ***า</t>
  </si>
  <si>
    <t>******ซอย 5/3 ถนนกาญจนาภิเษก ตำบลบางรักพัฒนา ตำบลบางรักพัฒนา อำเภอบางบัวทอง จังหวัดนนทบุรี 11110</t>
  </si>
  <si>
    <t>05/03/2026 13:38</t>
  </si>
  <si>
    <t>GWG53</t>
  </si>
  <si>
    <t>ช***ทรา ก***ัตน์</t>
  </si>
  <si>
    <t>05/03/2026 13:37</t>
  </si>
  <si>
    <t>792730588926</t>
  </si>
  <si>
    <t>GWG52</t>
  </si>
  <si>
    <t>ช***ณี</t>
  </si>
  <si>
    <t>05/03/2026 13:31</t>
  </si>
  <si>
    <t>792758591026</t>
  </si>
  <si>
    <t>GWG51</t>
  </si>
  <si>
    <t>ป******า</t>
  </si>
  <si>
    <t>******นาป่าหนาด ตำบล เขาแก้ว ตำบลเขาแก้ว อำเภอเชียงคาน จังหวัดเลย 42110</t>
  </si>
  <si>
    <t>42110</t>
  </si>
  <si>
    <t>87</t>
  </si>
  <si>
    <t>05/03/2026 13:21</t>
  </si>
  <si>
    <t>GWG50</t>
  </si>
  <si>
    <t>ส******น</t>
  </si>
  <si>
    <t>******ิน ติดร้าน Momo Shake ตำบลบางพลีใหญ่ อำเภอบางพลี จังหวัดสมุทรปราการ 10540</t>
  </si>
  <si>
    <t>05/03/2026 13:20</t>
  </si>
  <si>
    <t>05/03/2026 13:19</t>
  </si>
  <si>
    <t>GWG49</t>
  </si>
  <si>
    <t>******สาคร (ใกล้แทงค์สีฟ้า-บ้านผู้ใหญ่สมส่วน) ตำบลคลองตัน อำเภอบ้านแพ้ว จังหวัดสมุทรสาคร 74120</t>
  </si>
  <si>
    <t>74120</t>
  </si>
  <si>
    <t>74</t>
  </si>
  <si>
    <t>05/03/2026 13:18</t>
  </si>
  <si>
    <t>GWG47</t>
  </si>
  <si>
    <t>อ******.</t>
  </si>
  <si>
    <t>****** ตำบลบางลาย อำเภอบึงนาราง จังหวัดพิจิตร 66130</t>
  </si>
  <si>
    <t>66130</t>
  </si>
  <si>
    <t>05/03/2026 13:06</t>
  </si>
  <si>
    <t>GWG46</t>
  </si>
  <si>
    <t>นายคมสันต์จันทร์แดง</t>
  </si>
  <si>
    <t>บริษัทอินเตอร์คอนเน็คชั่นส์โลจิสติกส์17 / 1ตำบลซากลูกหญ้าอำเภอเมืองจังหวัดระยอง · ห้วยโป่ง/ Huai Pong
เมืองระยอง/ Mueang Rayongระยอง/ Rayong
21150</t>
  </si>
  <si>
    <t>21150</t>
  </si>
  <si>
    <t>660966541681</t>
  </si>
  <si>
    <t>05/03/2026 13:01</t>
  </si>
  <si>
    <t>LEXPU0664498323</t>
  </si>
  <si>
    <t>GWG45</t>
  </si>
  <si>
    <t>c***chi c***a</t>
  </si>
  <si>
    <t>05/03/2026 12:59</t>
  </si>
  <si>
    <t>792745790056</t>
  </si>
  <si>
    <t>GWG44</t>
  </si>
  <si>
    <t>น***าวปัญติยา ส***ก้ว</t>
  </si>
  <si>
    <t>นราธิวาส</t>
  </si>
  <si>
    <t>05/03/2026 12:52</t>
  </si>
  <si>
    <t>GWG43</t>
  </si>
  <si>
    <t>05/03/2026 12:49</t>
  </si>
  <si>
    <t>GWG42</t>
  </si>
  <si>
    <t>ช***านุช  โ***วง</t>
  </si>
  <si>
    <t>เนยนม2
กล้วยหอม2
มะพร้าว4
เผือก5
ฝอยทอง5</t>
  </si>
  <si>
    <t>792734978965</t>
  </si>
  <si>
    <t>GWG41</t>
  </si>
  <si>
    <t>******ง จ.ลำพูน 51120 ตำบลวังผาง อำเภอเวียงหนองล่อง จังหวัดลำพูน 51120</t>
  </si>
  <si>
    <t>51120</t>
  </si>
  <si>
    <t>05/03/2026 12:48</t>
  </si>
  <si>
    <t>05/03/2026 12:47</t>
  </si>
  <si>
    <t>GWG40</t>
  </si>
  <si>
    <t>อ******ณ</t>
  </si>
  <si>
    <t>****** 4 ตำบลบางมะพร้าว อำเภอหลังสวน จังหวัดชุมพร 86110</t>
  </si>
  <si>
    <t>86110</t>
  </si>
  <si>
    <t>05/03/2026 12:46</t>
  </si>
  <si>
    <t>TH267591913877V</t>
  </si>
  <si>
    <t>GWG39</t>
  </si>
  <si>
    <t>ล***ง. ท***์นุรักษ์</t>
  </si>
  <si>
    <t>05/03/2026 12:39</t>
  </si>
  <si>
    <t>GWG38</t>
  </si>
  <si>
    <t>น***า ค***ตน์</t>
  </si>
  <si>
    <t>05/03/2026 12:34</t>
  </si>
  <si>
    <t>792716791020</t>
  </si>
  <si>
    <t>05/03/2026 12:33</t>
  </si>
  <si>
    <t>GWG36</t>
  </si>
  <si>
    <t>พ******ย</t>
  </si>
  <si>
    <t>******ล คลองม่วง ตำบลคลองม่วง อำเภอปากช่อง จังหวัดนครราชสีมา 30130</t>
  </si>
  <si>
    <t>30130</t>
  </si>
  <si>
    <t>05/03/2026 12:28</t>
  </si>
  <si>
    <t>GWG35</t>
  </si>
  <si>
    <t>ส***านต์ อ***หัวเรือ</t>
  </si>
  <si>
    <t>05/03/2026 12:24</t>
  </si>
  <si>
    <t>GWG34</t>
  </si>
  <si>
    <t>สมบัติ ประการะนัง</t>
  </si>
  <si>
    <t>เลขที่ 79 หมู.7 · ปางตาไว/ Pang Ta Wai
ปางศิลาทอง/ Pang Sila Thongกำแพงเพชร/ Kamphaeng Phet
62120</t>
  </si>
  <si>
    <t>62120</t>
  </si>
  <si>
    <t>660827650577</t>
  </si>
  <si>
    <t>05/03/2026 12:12</t>
  </si>
  <si>
    <t>TH58098EYZ9Y0C</t>
  </si>
  <si>
    <t>GWG33</t>
  </si>
  <si>
    <t>จ***ร์จิรา เ***งเวหา</t>
  </si>
  <si>
    <t>05/03/2026 12:07</t>
  </si>
  <si>
    <t>GWG32</t>
  </si>
  <si>
    <t>ว****า</t>
  </si>
  <si>
    <t>******ยวซ้าย มุมซ้ายมีป้ายซ.22 บ้านหลัง 2 ทางขวา รถสีแดง (วางของในบ้านได้เลยค่ะ) ตำบลไทรม้า อำเภอเมืองนนทบุรี จังหวัดนนทบุรี 11000</t>
  </si>
  <si>
    <t>TH2667703748945</t>
  </si>
  <si>
    <t>05/03/2026 12:06</t>
  </si>
  <si>
    <t>GWG31</t>
  </si>
  <si>
    <t>P***yauch</t>
  </si>
  <si>
    <t>05/03/2026 12:01</t>
  </si>
  <si>
    <t>792776495965</t>
  </si>
  <si>
    <t>GWG30</t>
  </si>
  <si>
    <t>ป***า ส***จริญ</t>
  </si>
  <si>
    <t>05/03/2026 11:49</t>
  </si>
  <si>
    <t>792744909666</t>
  </si>
  <si>
    <t>05/03/2026 11:50</t>
  </si>
  <si>
    <t>GWG29</t>
  </si>
  <si>
    <t>น** ห***</t>
  </si>
  <si>
    <t>05/03/2026 11:48</t>
  </si>
  <si>
    <t>792774212602</t>
  </si>
  <si>
    <t>GWG28</t>
  </si>
  <si>
    <t>g***06160</t>
  </si>
  <si>
    <t>05/03/2026 11:47</t>
  </si>
  <si>
    <t>792791303754</t>
  </si>
  <si>
    <t>GWG27</t>
  </si>
  <si>
    <t>d***rnuvozrv</t>
  </si>
  <si>
    <t>05/03/2026 11:42</t>
  </si>
  <si>
    <t>792733412612</t>
  </si>
  <si>
    <t>ท๊อฟฟี่ถั่ว (ทอฟฟี่กล่อง(กล่อง 12 เม็ด))</t>
  </si>
  <si>
    <t>GWG26</t>
  </si>
  <si>
    <t>นายพงศกร ออดเจริญ</t>
  </si>
  <si>
    <t xml:space="preserve">318/140 หมู่7 หมู่บ้านภูตะวัน ซ.4 ถ.หัวหิน-หนองพลับ ต.หินเหล็กไฟ อ.หัวหิน จ.ประจวบฯ 77110
</t>
  </si>
  <si>
    <t>77110</t>
  </si>
  <si>
    <t>0972490083</t>
  </si>
  <si>
    <t>05/03/2026 11:14</t>
  </si>
  <si>
    <t>line_oa</t>
  </si>
  <si>
    <t>GWG25</t>
  </si>
  <si>
    <t>05/03/2026 11:41</t>
  </si>
  <si>
    <t>792773026603</t>
  </si>
  <si>
    <t>GWG23</t>
  </si>
  <si>
    <t>05/03/2026 11:33</t>
  </si>
  <si>
    <t>792700413665</t>
  </si>
  <si>
    <t>GWG22</t>
  </si>
  <si>
    <t>ก******ว</t>
  </si>
  <si>
    <t>******ต คลองหนึ่ง ตำบลคลองหนึ่ง อำเภอคลองหลวง จังหวัดปทุมธานี 12120</t>
  </si>
  <si>
    <t>05/03/2026 11:54</t>
  </si>
  <si>
    <t>TH2653859437101</t>
  </si>
  <si>
    <t>05/03/2026 11:24</t>
  </si>
  <si>
    <t>GWG21</t>
  </si>
  <si>
    <t>ข***แป้ง น***าวรรณ</t>
  </si>
  <si>
    <t>05/03/2026 11:22</t>
  </si>
  <si>
    <t>792798538615</t>
  </si>
  <si>
    <t>GWG20</t>
  </si>
  <si>
    <t>05/03/2026 11:21</t>
  </si>
  <si>
    <t>GWG18</t>
  </si>
  <si>
    <t>ช******ม</t>
  </si>
  <si>
    <t>******มศาลา ตำบลธรรมศาลา อำเภอเมืองนครปฐม จังหวัดนครปฐม 73000</t>
  </si>
  <si>
    <t>05/03/2026 11:44</t>
  </si>
  <si>
    <t>TH263233427956W</t>
  </si>
  <si>
    <t>GWG17</t>
  </si>
  <si>
    <t>ส***ญญา. จ***รวรกาญจน์</t>
  </si>
  <si>
    <t>792752500654</t>
  </si>
  <si>
    <t>GWG16</t>
  </si>
  <si>
    <t>ฐ***ีย์ บ***ี</t>
  </si>
  <si>
    <t>05/03/2026 11:11</t>
  </si>
  <si>
    <t>792770105606</t>
  </si>
  <si>
    <t>GWG15</t>
  </si>
  <si>
    <t>แ** ร***นองเป็ด</t>
  </si>
  <si>
    <t>05/03/2026 11:09</t>
  </si>
  <si>
    <t>792731704671</t>
  </si>
  <si>
    <t>GWG14</t>
  </si>
  <si>
    <t>ศ***ยา</t>
  </si>
  <si>
    <t>05/03/2026 11:06</t>
  </si>
  <si>
    <t>792795105664</t>
  </si>
  <si>
    <t>GWG13</t>
  </si>
  <si>
    <t>ว***า จ***ิษฐ์สิริรัตน์</t>
  </si>
  <si>
    <t>792728413610</t>
  </si>
  <si>
    <t>GWG11</t>
  </si>
  <si>
    <t>อ******ี</t>
  </si>
  <si>
    <t>******ย จ.สงขลา ตำบลเขาแดง อำเภอสะบ้าย้อย จังหวัดสงขลา 90210</t>
  </si>
  <si>
    <t>90210</t>
  </si>
  <si>
    <t>05/03/2026 11:32</t>
  </si>
  <si>
    <t>TH2670950363188</t>
  </si>
  <si>
    <t>05/03/2026 11:02</t>
  </si>
  <si>
    <t>GWG10</t>
  </si>
  <si>
    <t>m***alay1234567890oo9ooooooooo</t>
  </si>
  <si>
    <t>Samut Songkhram</t>
  </si>
  <si>
    <t>05/03/2026 11:01</t>
  </si>
  <si>
    <t>792703638646</t>
  </si>
  <si>
    <t>GWG9</t>
  </si>
  <si>
    <t>พนิดา</t>
  </si>
  <si>
    <t>นนท์ณิชา บางใหญ่2 (Nonnicha Bangyai2) (หมู่บ้านนนท์ณิชา2) หมู่บ้านนนท์ณิชา2 เลขที่79/171 ซอย11/1 · บางแม่นาง/ Bang Mae Nang
บางใหญ่/ Bang Yaiนนทบุรี/ Nonthaburi
11140</t>
  </si>
  <si>
    <t>660953902574</t>
  </si>
  <si>
    <t>LEXPU0664497506</t>
  </si>
  <si>
    <t>GWG8</t>
  </si>
  <si>
    <t>ค***ัยรัตน์พี่กิ่ง</t>
  </si>
  <si>
    <t>05/03/2026 11:00</t>
  </si>
  <si>
    <t>792774338624</t>
  </si>
  <si>
    <t>GWG7</t>
  </si>
  <si>
    <t>อ***ุนา อ***นท์</t>
  </si>
  <si>
    <t>05/03/2026 10:59</t>
  </si>
  <si>
    <t>792773727631</t>
  </si>
  <si>
    <t>GWG6</t>
  </si>
  <si>
    <t>792782522604</t>
  </si>
  <si>
    <t>GWG5</t>
  </si>
  <si>
    <t>บ***ารูน</t>
  </si>
  <si>
    <t>05/03/2026 10:56</t>
  </si>
  <si>
    <t>792763427654</t>
  </si>
  <si>
    <t>GWG4</t>
  </si>
  <si>
    <t>จ***วรรดิ์ ช***ะตา</t>
  </si>
  <si>
    <t>05/03/2026 10:53</t>
  </si>
  <si>
    <t>792751623683</t>
  </si>
  <si>
    <t>GWG2</t>
  </si>
  <si>
    <t>น*** จ***ขาว</t>
  </si>
  <si>
    <t>05/03/2026 10:36</t>
  </si>
  <si>
    <t>792778513645</t>
  </si>
  <si>
    <t>GWG1</t>
  </si>
  <si>
    <t>ค***ุญมี ช***สง</t>
  </si>
  <si>
    <t>792706403661</t>
  </si>
  <si>
    <t>GWG0</t>
  </si>
  <si>
    <t>ว***รัตน์ ค***ริญ</t>
  </si>
  <si>
    <t>05/03/2026 10:34</t>
  </si>
  <si>
    <t>792727405654</t>
  </si>
  <si>
    <t>GWF99</t>
  </si>
  <si>
    <t>ช*** แ***อม</t>
  </si>
  <si>
    <t>05/03/2026 10:33</t>
  </si>
  <si>
    <t>792797821675</t>
  </si>
  <si>
    <t>GWF98</t>
  </si>
  <si>
    <t>ณ******ี</t>
  </si>
  <si>
    <t>******ดอน(ตรงข้ามอนามัยบ้านเเขม) ตำบลหัวดอน อำเภอเขื่องใน จังหวัดอุบลราชธานี 34150</t>
  </si>
  <si>
    <t>34150</t>
  </si>
  <si>
    <t>05/03/2026 11:03</t>
  </si>
  <si>
    <t>TH2648997592825</t>
  </si>
  <si>
    <t>GWF97</t>
  </si>
  <si>
    <t>ธ***นทร์ ค***เครือ</t>
  </si>
  <si>
    <t>05/03/2026 10:28</t>
  </si>
  <si>
    <t>792774324624</t>
  </si>
  <si>
    <t>GWF95</t>
  </si>
  <si>
    <t>พ***ักษณ์</t>
  </si>
  <si>
    <t>05/03/2026 10:12</t>
  </si>
  <si>
    <t>792727036662</t>
  </si>
  <si>
    <t>GWF94</t>
  </si>
  <si>
    <t>ด***ันทร์​ โ***ชาติ</t>
  </si>
  <si>
    <t>792742911612</t>
  </si>
  <si>
    <t>GWF93</t>
  </si>
  <si>
    <t>โ***ดดา เ***พรนฤนาถ</t>
  </si>
  <si>
    <t>05/03/2026 10:09</t>
  </si>
  <si>
    <t>792701217630</t>
  </si>
  <si>
    <t>GWF92</t>
  </si>
  <si>
    <t>ณ***า เ***กนอก</t>
  </si>
  <si>
    <t>05/03/2026 10:05</t>
  </si>
  <si>
    <t>792730130614</t>
  </si>
  <si>
    <t>GWF91</t>
  </si>
  <si>
    <t>ร***พล จ***ุบผา</t>
  </si>
  <si>
    <t>05/03/2026 09:58</t>
  </si>
  <si>
    <t>792781625694</t>
  </si>
  <si>
    <t>GWF90</t>
  </si>
  <si>
    <t>อ***​ บ***รถเกี่ยว</t>
  </si>
  <si>
    <t>05/03/2026 09:57</t>
  </si>
  <si>
    <t>THT0701559D4M8Z</t>
  </si>
  <si>
    <t>GWF89</t>
  </si>
  <si>
    <t>05/03/2026 09:56</t>
  </si>
  <si>
    <t>THT07015592VF5Z</t>
  </si>
  <si>
    <t>GWF87</t>
  </si>
  <si>
    <t>ด******ิ</t>
  </si>
  <si>
    <t>******วเสือ, อำเภอพระประแดง ตำบลบางหัวเสือ อำเภอพระประแดง จังหวัดสมุทรปราการ 10130</t>
  </si>
  <si>
    <t>05/03/2026 10:19</t>
  </si>
  <si>
    <t>TH262496879584Q</t>
  </si>
  <si>
    <t>05/03/2026 09:49</t>
  </si>
  <si>
    <t>GWF86</t>
  </si>
  <si>
    <t>ม***มีศรีสุข</t>
  </si>
  <si>
    <t>792756030651</t>
  </si>
  <si>
    <t>GWF83</t>
  </si>
  <si>
    <t>ส***รณภรณ์</t>
  </si>
  <si>
    <t>05/03/2026 09:41</t>
  </si>
  <si>
    <t>792790717633</t>
  </si>
  <si>
    <t>GWF82</t>
  </si>
  <si>
    <t>ฟ** ว***า</t>
  </si>
  <si>
    <t>05/03/2026 09:27</t>
  </si>
  <si>
    <t>792772426666</t>
  </si>
  <si>
    <t>GWF81</t>
  </si>
  <si>
    <t>ค***ินัย</t>
  </si>
  <si>
    <t>05/03/2026 09:25</t>
  </si>
  <si>
    <t>792751721624</t>
  </si>
  <si>
    <t>GWF80</t>
  </si>
  <si>
    <t>หัสยา ทวีนุช</t>
  </si>
  <si>
    <t>131 ม.5 · ประสาทสิทธิ์/ Prasat Sit
ดำเนินสะดวก/ Damnoen Saduakราชบุรี/ Ratchaburi
70210</t>
  </si>
  <si>
    <t>70210</t>
  </si>
  <si>
    <t>660958356905</t>
  </si>
  <si>
    <t>05/03/2026 09:10</t>
  </si>
  <si>
    <t>GWF79</t>
  </si>
  <si>
    <t>05/03/2026 09:08</t>
  </si>
  <si>
    <t>792772024693</t>
  </si>
  <si>
    <t>05/03/2026 09:07</t>
  </si>
  <si>
    <t>GWF78</t>
  </si>
  <si>
    <t>ชื่อ นิเวศน์ อินถาสาน</t>
  </si>
  <si>
    <t>ที่อยู่ เลขที่ 391/53 ถนนมหิดล ตำบลหนองหอย อำเภอเมืองเชียงใหม่ จังหวัดเชียงใหม่  50000</t>
  </si>
  <si>
    <t>50000</t>
  </si>
  <si>
    <t>0837712839</t>
  </si>
  <si>
    <t>05/03/2026 09:06</t>
  </si>
  <si>
    <t>WA105282955TH</t>
  </si>
  <si>
    <t>GWF77</t>
  </si>
  <si>
    <t>กิมาพร</t>
  </si>
  <si>
    <t xml:space="preserve"> 345|38-39 หมู่บ้านสายฝน1ถนนมิตรภาพ ตำบลศิลาอำเภอเมือง ขอนแก่น  40000</t>
  </si>
  <si>
    <t>0847933178</t>
  </si>
  <si>
    <t>05/03/2026 09:05</t>
  </si>
  <si>
    <t>WA105282941TH</t>
  </si>
  <si>
    <t>05/03/2026 09:02</t>
  </si>
  <si>
    <t>GWF76</t>
  </si>
  <si>
    <t>ภ***ชนก ม***มณี</t>
  </si>
  <si>
    <t>792775038646</t>
  </si>
  <si>
    <t>GWF75</t>
  </si>
  <si>
    <t>ร***ร</t>
  </si>
  <si>
    <t>05/03/2026 08:50</t>
  </si>
  <si>
    <t>792783430666</t>
  </si>
  <si>
    <t>GWF74</t>
  </si>
  <si>
    <t>05/03/2026 09:09</t>
  </si>
  <si>
    <t>TH262278419701T</t>
  </si>
  <si>
    <t>05/03/2026 08:39</t>
  </si>
  <si>
    <t>GWF73</t>
  </si>
  <si>
    <t>******แขวงราษฎร์บูรณะ แขวงราษฎร์บูรณะ เขตราษฎร์บูรณะ จังหวัดกรุงเทพมหานคร 10140</t>
  </si>
  <si>
    <t>TH01388EW6FS8B</t>
  </si>
  <si>
    <t>GWF72</t>
  </si>
  <si>
    <t>ค******จ</t>
  </si>
  <si>
    <t>******บ้านนาอุดม, ตำบลดงลาน, อำเภอสีชมพู ตำบลดงลาน อำเภอสีชมพู จังหวัดขอนแก่น 40220</t>
  </si>
  <si>
    <t>40220</t>
  </si>
  <si>
    <t>05/03/2026 08:37</t>
  </si>
  <si>
    <t>TH262346075064T</t>
  </si>
  <si>
    <t>GWF71</t>
  </si>
  <si>
    <t>05/03/2026 08:34</t>
  </si>
  <si>
    <t>GWF70</t>
  </si>
  <si>
    <t>อ*** เ***มเมือง</t>
  </si>
  <si>
    <t>05/03/2026 08:20</t>
  </si>
  <si>
    <t>792796320691</t>
  </si>
  <si>
    <t>GWF69</t>
  </si>
  <si>
    <t>ธ******์</t>
  </si>
  <si>
    <t>******รัญสนิทวงศ์ ถนนเลียบทางด่วนศรีรัช-กาญจนาภิเษก ตำบลบางกรวย ตำบลบางกรวย อำเภอบางกรวย จังหวัดนนทบุรี 11130</t>
  </si>
  <si>
    <t>05/03/2026 07:56</t>
  </si>
  <si>
    <t>TH269244880918Q</t>
  </si>
  <si>
    <t>05/03/2026 07:55</t>
  </si>
  <si>
    <t>GWF67</t>
  </si>
  <si>
    <t>ใ**่</t>
  </si>
  <si>
    <t>******ำบลแปลงยาว ตำบลแปลงยาว อำเภอแปลงยาว จังหวัดฉะเชิงเทรา 24190</t>
  </si>
  <si>
    <t>24190</t>
  </si>
  <si>
    <t>05/03/2026 07:46</t>
  </si>
  <si>
    <t>TH2644144134551</t>
  </si>
  <si>
    <t>05/03/2026 07:16</t>
  </si>
  <si>
    <t>GWF66</t>
  </si>
  <si>
    <t>ส******3</t>
  </si>
  <si>
    <t>******คอนโดไลฟ์รัชดา) แขวงห้วยขวาง เขตห้วยขวาง จังหวัดกรุงเทพมหานคร 10310</t>
  </si>
  <si>
    <t>05/03/2026 07:12</t>
  </si>
  <si>
    <t>TH262780154641V</t>
  </si>
  <si>
    <t>GWF65</t>
  </si>
  <si>
    <t>ศ***งศ์ โ***</t>
  </si>
  <si>
    <t>05/03/2026 06:39</t>
  </si>
  <si>
    <t>792798633421</t>
  </si>
  <si>
    <t>GWF64</t>
  </si>
  <si>
    <t>ว******ำ</t>
  </si>
  <si>
    <t>******คลอง31) ตำบลอาษา อำเภอบ้านนา จังหวัดนครนายก 26110</t>
  </si>
  <si>
    <t>26110</t>
  </si>
  <si>
    <t>46</t>
  </si>
  <si>
    <t>05/03/2026 06:34</t>
  </si>
  <si>
    <t>TH265826824777Z</t>
  </si>
  <si>
    <t>GWF63</t>
  </si>
  <si>
    <t>ก******ะ</t>
  </si>
  <si>
    <t>******4     ประเทศไทย ตำบลพันท้ายนรสิงห์ อำเภอเมืองสมุทรสาคร จังหวัดสมุทรสาคร 74000</t>
  </si>
  <si>
    <t>05/03/2026 06:01</t>
  </si>
  <si>
    <t>TH2653936134852</t>
  </si>
  <si>
    <t>05/03/2026 05:27</t>
  </si>
  <si>
    <t>GWF62</t>
  </si>
  <si>
    <t>ป******จ</t>
  </si>
  <si>
    <t>******ู่ติดถนน ใกล้กับร้านลาบ แซ่บอีหลี) ต.สำโรงเหนือ ตำบลสำโรงเหนือ อำเภอเมืองสมุทรปราการ จังหวัดสมุทรปราการ 10270</t>
  </si>
  <si>
    <t>05/03/2026 04:01</t>
  </si>
  <si>
    <t>TH263305997133N</t>
  </si>
  <si>
    <t>GWF61</t>
  </si>
  <si>
    <t>ธ******)</t>
  </si>
  <si>
    <t>******เนอจี เลขที่ 279 หมู่ที่ 6 ตำบลมิตรภาพ ตำบลมิตรภาพ อำเภอสีคิ้ว จังหวัดนครราชสีมา 30140</t>
  </si>
  <si>
    <t>05/03/2026 02:27</t>
  </si>
  <si>
    <t>TH260561008815K</t>
  </si>
  <si>
    <t>05/03/2026 02:26</t>
  </si>
  <si>
    <t>GWF60</t>
  </si>
  <si>
    <t>น*ท</t>
  </si>
  <si>
    <t>******อุทิศ 54 แยก 9 ถนน ประชาอุทิศ แขวงบางมด แขวงบางมด เขตทุ่งครุ จังหวัดกรุงเทพมหานคร 10140</t>
  </si>
  <si>
    <t>05/03/2026 02:16</t>
  </si>
  <si>
    <t>TH265330224960E</t>
  </si>
  <si>
    <t>GWF59</t>
  </si>
  <si>
    <t>******/1 ถ.หทัยราษฎร์ แขวงสามวาตะวันตก แขวงสามวาตะวันตก เขตคลองสามวา จังหวัดกรุงเทพมหานคร 10510</t>
  </si>
  <si>
    <t>03</t>
  </si>
  <si>
    <t>05/03/2026 01:30</t>
  </si>
  <si>
    <t>TH2617125419079</t>
  </si>
  <si>
    <t>05/03/2026 01:00</t>
  </si>
  <si>
    <t>GWF58</t>
  </si>
  <si>
    <t>05/03/2026 01:24</t>
  </si>
  <si>
    <t>TH2689580911667</t>
  </si>
  <si>
    <t>05/03/2026 00:53</t>
  </si>
  <si>
    <t>GWF57</t>
  </si>
  <si>
    <t>ค******)</t>
  </si>
  <si>
    <t>******าเท่นทาวน์ บ้านกระจก ใกล้ๆบ้านรังนก) ตำบลคูหาสวรรค์ อำเภอเมืองพัทลุง จังหวัดพัทลุง 93000</t>
  </si>
  <si>
    <t>93000</t>
  </si>
  <si>
    <t>05/03/2026 00:22</t>
  </si>
  <si>
    <t>TH268440704105N</t>
  </si>
  <si>
    <t>GWF56</t>
  </si>
  <si>
    <t>ธ***ย ม***าค</t>
  </si>
  <si>
    <t>05/03/2026 00:08</t>
  </si>
  <si>
    <t>792798958486</t>
  </si>
  <si>
    <t>05/03/2026 00:21</t>
  </si>
  <si>
    <t>GWF55</t>
  </si>
  <si>
    <t>พ***บว์</t>
  </si>
  <si>
    <t>05/03/2026 00:07</t>
  </si>
  <si>
    <t>ฝากเขียนการ์ดด้วยคะ   ทานให้อร่อยน่าาคาป  พี่สาวว จากน้องพิม</t>
  </si>
  <si>
    <t>792779402601</t>
  </si>
  <si>
    <t>05/03/2026 00:19</t>
  </si>
  <si>
    <t>GWL51</t>
  </si>
  <si>
    <t>พ******ว</t>
  </si>
  <si>
    <t>******ดอนหว่าน, อำเภอเมืองมหาสารคาม ตำบลดอนหว่าน อำเภอเมืองมหาสารคาม จังหวัดมหาสารคาม 44000</t>
  </si>
  <si>
    <t>44000</t>
  </si>
  <si>
    <t>07/03/2026 00:18</t>
  </si>
  <si>
    <t>TH268850579240D</t>
  </si>
  <si>
    <t>06/03/2026 23:49</t>
  </si>
  <si>
    <t>06/03/2026 23:48</t>
  </si>
  <si>
    <t>GWL50</t>
  </si>
  <si>
    <t>เ**์</t>
  </si>
  <si>
    <t>******ีราชา จ.ชลบุรี ตำบลทุ่งสุขลา อำเภอศรีราชา จังหวัดชลบุรี 20230</t>
  </si>
  <si>
    <t>06/03/2026 23:39</t>
  </si>
  <si>
    <t>TH2616951723957</t>
  </si>
  <si>
    <t>GWL49</t>
  </si>
  <si>
    <t>ก***าบ ม***ะชุม</t>
  </si>
  <si>
    <t>06/03/2026 23:27</t>
  </si>
  <si>
    <t>792879124553</t>
  </si>
  <si>
    <t>GWL48</t>
  </si>
  <si>
    <t>k***kiomokตาล</t>
  </si>
  <si>
    <t>06/03/2026 23:21</t>
  </si>
  <si>
    <t>792895125562</t>
  </si>
  <si>
    <t>GWL47</t>
  </si>
  <si>
    <t>น******ญ</t>
  </si>
  <si>
    <t>******องนาแซง ตำบลหนองนาแซง อำเภอเมืองชัยภูมิ จังหวัดชัยภูมิ 36000</t>
  </si>
  <si>
    <t>36000</t>
  </si>
  <si>
    <t>06/03/2026 23:00</t>
  </si>
  <si>
    <t>TH262286865044S</t>
  </si>
  <si>
    <t>GWL46</t>
  </si>
  <si>
    <t>คุณมณี เผชิญมหาโยธิน</t>
  </si>
  <si>
    <t>53/26 มบ.สุนันทา หมู่ 3 ถ.กิจมณี ต.บางหญ้าแพรก อ.เมือง
เมืองสมุทรสาคร/ Mueang Samut Sakhonสมุทรสาคร/ Samut Sakhon
74000</t>
  </si>
  <si>
    <t>660851404262</t>
  </si>
  <si>
    <t>06/03/2026 22:50</t>
  </si>
  <si>
    <t>LEXPU0664785315</t>
  </si>
  <si>
    <t>GWL45</t>
  </si>
  <si>
    <t>06/03/2026 22:49</t>
  </si>
  <si>
    <t>LEXPU0664786625</t>
  </si>
  <si>
    <t>GWL44</t>
  </si>
  <si>
    <t>ว***พร ศ***วัสดิ์</t>
  </si>
  <si>
    <t>06/03/2026 22:28</t>
  </si>
  <si>
    <t>792872842650</t>
  </si>
  <si>
    <t>GWL43</t>
  </si>
  <si>
    <t>ว*** เ***กุนา</t>
  </si>
  <si>
    <t>06/03/2026 22:14</t>
  </si>
  <si>
    <t>792890712692</t>
  </si>
  <si>
    <t>06/03/2026 22:13</t>
  </si>
  <si>
    <t>GWL42</t>
  </si>
  <si>
    <t>สุริยา น้อยยุพา</t>
  </si>
  <si>
    <t>75หมู่6บ้านหนองขาม 75หมู่6 บ้านหนองขาม · คาละแมะ/ Khalamae
ศีขรภูมิ/ Sikhoraphumสุรินทร์/ Surin
32110</t>
  </si>
  <si>
    <t>660636246752</t>
  </si>
  <si>
    <t>06/03/2026 22:02</t>
  </si>
  <si>
    <t>TH29098F2TTG3G</t>
  </si>
  <si>
    <t>GWL41</t>
  </si>
  <si>
    <t>ธ***ชัย เ***มไหม</t>
  </si>
  <si>
    <t>ตรัง</t>
  </si>
  <si>
    <t>06/03/2026 21:36</t>
  </si>
  <si>
    <t>792809319680</t>
  </si>
  <si>
    <t>GWL40</t>
  </si>
  <si>
    <t>******กว๋าว, อำเภอเมืองปาน ตำบลทุ่งกว๋าว อำเภอเมืองปาน จังหวัดลำปาง 52240</t>
  </si>
  <si>
    <t>52240</t>
  </si>
  <si>
    <t>06/03/2026 21:59</t>
  </si>
  <si>
    <t>TH265052913279S</t>
  </si>
  <si>
    <t>06/03/2026 21:29</t>
  </si>
  <si>
    <t>GWL38</t>
  </si>
  <si>
    <t>ก***ะภรณ์ ม***เวส</t>
  </si>
  <si>
    <t>06/03/2026 21:14</t>
  </si>
  <si>
    <t>792803926611</t>
  </si>
  <si>
    <t>GWL36</t>
  </si>
  <si>
    <t>06/03/2026 21:13</t>
  </si>
  <si>
    <t>792805924610</t>
  </si>
  <si>
    <t>GWL35</t>
  </si>
  <si>
    <t>ถ***จบ่ฮักอย่ามาตั่วกัน</t>
  </si>
  <si>
    <t>792858237570</t>
  </si>
  <si>
    <t>GWL34</t>
  </si>
  <si>
    <t>f***aytinee</t>
  </si>
  <si>
    <t>06/03/2026 21:07</t>
  </si>
  <si>
    <t>792863224694</t>
  </si>
  <si>
    <t>06/03/2026 21:10</t>
  </si>
  <si>
    <t>GWL33</t>
  </si>
  <si>
    <t>ธัญลักษณ์ ภิญโญนาถ</t>
  </si>
  <si>
    <t>ถนน เชียงใหม่-หางดง ถนน เชียงใหม่-หางดง 191/229 ซอย9 หมู่ที่ 5 · แม่เหียะ/ Mae Hia
เมืองเชียงใหม่/ Mueang Chiang Maiเชียงใหม่/ Chiang Mai
50100</t>
  </si>
  <si>
    <t>50100</t>
  </si>
  <si>
    <t>660936424984</t>
  </si>
  <si>
    <t>06/03/2026 20:58</t>
  </si>
  <si>
    <t>LEXPU0664797645</t>
  </si>
  <si>
    <t>GWL32</t>
  </si>
  <si>
    <t>อ***ักดิ์ ม***จิ</t>
  </si>
  <si>
    <t>ปัตตานี</t>
  </si>
  <si>
    <t>06/03/2026 20:56</t>
  </si>
  <si>
    <t>792826024690</t>
  </si>
  <si>
    <t>GWL31</t>
  </si>
  <si>
    <t>น** พ***ษฐ์ บ***วัสดิ์</t>
  </si>
  <si>
    <t>06/03/2026 20:40</t>
  </si>
  <si>
    <t>792875082565</t>
  </si>
  <si>
    <t>06/03/2026 20:39</t>
  </si>
  <si>
    <t>GWL30</t>
  </si>
  <si>
    <t>ท******ณ</t>
  </si>
  <si>
    <t>******อง จ.อ่างทอง ตำบลยางช้าย อำเภอโพธิ์ทอง จังหวัดอ่างทอง 14120</t>
  </si>
  <si>
    <t>06/03/2026 20:27</t>
  </si>
  <si>
    <t>TH2652656319426</t>
  </si>
  <si>
    <t>GWL29</t>
  </si>
  <si>
    <t>******ลองหนึ่ง (บริษัท อาร์ ที โปร เอ็นจิเนียริ่ง จำกัด) ตำบลคลองหนึ่ง อำเภอคลองหลวง จังหวัดปทุมธานี 12120</t>
  </si>
  <si>
    <t>06/03/2026 20:14</t>
  </si>
  <si>
    <t>TH263502457149H</t>
  </si>
  <si>
    <t>GWL28</t>
  </si>
  <si>
    <t>ก***์ธพัฒน์</t>
  </si>
  <si>
    <t>06/03/2026 20:05</t>
  </si>
  <si>
    <t>792862442643</t>
  </si>
  <si>
    <t>GWL26</t>
  </si>
  <si>
    <t>******นองใหญ่, อำเภอหนองใหญ่ ตำบลหนองใหญ่ อำเภอหนองใหญ่ จังหวัดชลบุรี 20190</t>
  </si>
  <si>
    <t>20190</t>
  </si>
  <si>
    <t>06/03/2026 19:29</t>
  </si>
  <si>
    <t>TH20038F2T733A</t>
  </si>
  <si>
    <t>GWL25</t>
  </si>
  <si>
    <t>ล***ิ้น โ***</t>
  </si>
  <si>
    <t>06/03/2026 19:14</t>
  </si>
  <si>
    <t>792829649636</t>
  </si>
  <si>
    <t>GWL23</t>
  </si>
  <si>
    <t>s***111</t>
  </si>
  <si>
    <t>06/03/2026 18:51</t>
  </si>
  <si>
    <t>792878126526</t>
  </si>
  <si>
    <t>GWL22</t>
  </si>
  <si>
    <t>******้านรั้วสีเขียว,วางไว้บนกำแพง) ตำบลนากลาง อำเภอสูงเนิน จังหวัดนครราชสีมา 30380</t>
  </si>
  <si>
    <t>30380</t>
  </si>
  <si>
    <t>06/03/2026 18:50</t>
  </si>
  <si>
    <t>TH261860306935P</t>
  </si>
  <si>
    <t>GWL21</t>
  </si>
  <si>
    <t>ส***ย์ จ***ะเลิศ</t>
  </si>
  <si>
    <t>06/03/2026 18:44</t>
  </si>
  <si>
    <t>792826932656</t>
  </si>
  <si>
    <t>GWL20</t>
  </si>
  <si>
    <t>น***รีหม๊ะ น***ะ</t>
  </si>
  <si>
    <t>06/03/2026 18:24</t>
  </si>
  <si>
    <t>##ไม่เอาฝอยทอง นะคะ ##🙏🙏🙏</t>
  </si>
  <si>
    <t>792882526586</t>
  </si>
  <si>
    <t>GWL19</t>
  </si>
  <si>
    <t>S***ot J***hong</t>
  </si>
  <si>
    <t>06/03/2026 18:19</t>
  </si>
  <si>
    <t>792813535555</t>
  </si>
  <si>
    <t>GWL18</t>
  </si>
  <si>
    <t>ร***ี</t>
  </si>
  <si>
    <t>******ดฉะเชิงเทรา บ้านเทพประทาน (ซอย 2 ตรงข้ามสวนทุเรียนบ้าน 2 ชั้น) ตำบลคลองตะเกรา อำเภอท่าตะเกียบ จังหวัดฉะเชิงเทรา 24160</t>
  </si>
  <si>
    <t>24160</t>
  </si>
  <si>
    <t>86</t>
  </si>
  <si>
    <t>06/03/2026 18:18</t>
  </si>
  <si>
    <t>TH269942349550X</t>
  </si>
  <si>
    <t>GWL16</t>
  </si>
  <si>
    <t>พ***าพร อ***ยพิจิณณ์</t>
  </si>
  <si>
    <t>06/03/2026 17:59</t>
  </si>
  <si>
    <t>792839134684</t>
  </si>
  <si>
    <t>GWL14</t>
  </si>
  <si>
    <t>T***im</t>
  </si>
  <si>
    <t>06/03/2026 17:20</t>
  </si>
  <si>
    <t>792895446652</t>
  </si>
  <si>
    <t>GWL13</t>
  </si>
  <si>
    <t>น***จริญ บ***อด</t>
  </si>
  <si>
    <t>06/03/2026 17:10</t>
  </si>
  <si>
    <t>792896773594</t>
  </si>
  <si>
    <t>06/03/2026 17:09</t>
  </si>
  <si>
    <t>GWL12</t>
  </si>
  <si>
    <t>จินตหรา  แซ่ตัน</t>
  </si>
  <si>
    <t>67/85หมู่บ้านสุขสมบูรณ์ ซอยเศรษฐกิจซอย 12 ถนนเศรษฐกิจ1 ม 8 ต ท่าทราย อ เมือง · ท่าทราย/ Tha Sai
เมืองสมุทรสาคร/ Mueang Samut Sakhonสมุทรสาคร/ Samut Sakhon
74000</t>
  </si>
  <si>
    <t>660610898519</t>
  </si>
  <si>
    <t>06/03/2026 17:02</t>
  </si>
  <si>
    <t>LEXPU0664786308</t>
  </si>
  <si>
    <t>GWL11</t>
  </si>
  <si>
    <t>ค*****ย</t>
  </si>
  <si>
    <t>******ตรี ประชาอุทิศ 54 แขวงทุ่งครุ เขตทุ่งครุ จังหวัดกรุงเทพมหานคร 10140</t>
  </si>
  <si>
    <t>06/03/2026 17:18</t>
  </si>
  <si>
    <t>TH262735190543X</t>
  </si>
  <si>
    <t>06/03/2026 16:51</t>
  </si>
  <si>
    <t>GWL10</t>
  </si>
  <si>
    <t>06/03/2026 16:43</t>
  </si>
  <si>
    <t>TH261366941876P</t>
  </si>
  <si>
    <t>GWL8</t>
  </si>
  <si>
    <t>T** A***ya</t>
  </si>
  <si>
    <t>06/03/2026 16:27</t>
  </si>
  <si>
    <t>792869934662</t>
  </si>
  <si>
    <t>GWL7</t>
  </si>
  <si>
    <t>u***1736567526002</t>
  </si>
  <si>
    <t>06/03/2026 16:24</t>
  </si>
  <si>
    <t>792861535664</t>
  </si>
  <si>
    <t>GWL6</t>
  </si>
  <si>
    <t>ไ***า​  เ***​จันทร์​</t>
  </si>
  <si>
    <t>06/03/2026 16:23</t>
  </si>
  <si>
    <t>792826094550</t>
  </si>
  <si>
    <t>GWL5</t>
  </si>
  <si>
    <t>ก***ไก่</t>
  </si>
  <si>
    <t>06/03/2026 16:22</t>
  </si>
  <si>
    <t>792835284555</t>
  </si>
  <si>
    <t>GWL4</t>
  </si>
  <si>
    <t>น***ิการ</t>
  </si>
  <si>
    <t>06/03/2026 16:19</t>
  </si>
  <si>
    <t>792867659603</t>
  </si>
  <si>
    <t>GWL3</t>
  </si>
  <si>
    <t>ศ******จ</t>
  </si>
  <si>
    <t>******บ้านต๊ำ ตำบลบ้านต๊ำ อำเภอเมืองพะเยา จังหวัดพะเยา 56000</t>
  </si>
  <si>
    <t>06/03/2026 16:18</t>
  </si>
  <si>
    <t>TH2689393238451</t>
  </si>
  <si>
    <t>06/03/2026 16:17</t>
  </si>
  <si>
    <t>GWL2</t>
  </si>
  <si>
    <t>อ***ช ส***็จผล</t>
  </si>
  <si>
    <t>06/03/2026 16:15</t>
  </si>
  <si>
    <t xml:space="preserve">เนยนม ฝอยทอง มะพร้าว </t>
  </si>
  <si>
    <t>792844027555</t>
  </si>
  <si>
    <t>06/03/2026 16:16</t>
  </si>
  <si>
    <t>GWL1</t>
  </si>
  <si>
    <t>พ***า  ท***อง</t>
  </si>
  <si>
    <t>จังหวัดพิษณุโลก</t>
  </si>
  <si>
    <t>792847252606</t>
  </si>
  <si>
    <t>GWL0</t>
  </si>
  <si>
    <t>อ***กษ์ ท***้วน</t>
  </si>
  <si>
    <t>792861629582</t>
  </si>
  <si>
    <t>GWK99</t>
  </si>
  <si>
    <t>อ***วรรณ แ***พธิ์ชัย</t>
  </si>
  <si>
    <t>06/03/2026 16:12</t>
  </si>
  <si>
    <t>ฝอยทอง เผือก กล้วยหอม</t>
  </si>
  <si>
    <t>792817117562</t>
  </si>
  <si>
    <t>06/03/2026 16:11</t>
  </si>
  <si>
    <t>GWK98</t>
  </si>
  <si>
    <t>อ***พล</t>
  </si>
  <si>
    <t>06/03/2026 16:09</t>
  </si>
  <si>
    <t>792858333680</t>
  </si>
  <si>
    <t>GWK97</t>
  </si>
  <si>
    <t>เ** ห***สกุล</t>
  </si>
  <si>
    <t>06/03/2026 16:08</t>
  </si>
  <si>
    <t>792894048660</t>
  </si>
  <si>
    <t>GWK96</t>
  </si>
  <si>
    <t>ส***วรรณ ศ***ราช</t>
  </si>
  <si>
    <t>792853317594</t>
  </si>
  <si>
    <t>GWK95</t>
  </si>
  <si>
    <t>อ***รัตน์ เ***พยาบาล</t>
  </si>
  <si>
    <t>06/03/2026 16:07</t>
  </si>
  <si>
    <t>792874336671</t>
  </si>
  <si>
    <t>06/03/2026 16:06</t>
  </si>
  <si>
    <t>GWK94</t>
  </si>
  <si>
    <t>ส***ตรา ส***ตร</t>
  </si>
  <si>
    <t>06/03/2026 16:04</t>
  </si>
  <si>
    <t>เผือกมะพร้าว,ฝอยทอง,เนยนม</t>
  </si>
  <si>
    <t>792800647505</t>
  </si>
  <si>
    <t>GWK93</t>
  </si>
  <si>
    <t>C***in F**</t>
  </si>
  <si>
    <t>06/03/2026 16:03</t>
  </si>
  <si>
    <t>ฝอยทอง2เนยนม1</t>
  </si>
  <si>
    <t>792864039590</t>
  </si>
  <si>
    <t>GWK92</t>
  </si>
  <si>
    <t>อ***​  ไ***รรณ์</t>
  </si>
  <si>
    <t>792838340604</t>
  </si>
  <si>
    <t>GWK90</t>
  </si>
  <si>
    <t>ร** ส***ี</t>
  </si>
  <si>
    <t>792828899542</t>
  </si>
  <si>
    <t>06/03/2026 16:02</t>
  </si>
  <si>
    <t>GWK89</t>
  </si>
  <si>
    <t>ศ***ย์พัชญ์ ธ***ทิพย์</t>
  </si>
  <si>
    <t>06/03/2026 16:01</t>
  </si>
  <si>
    <t>792809544623</t>
  </si>
  <si>
    <t>GWK86</t>
  </si>
  <si>
    <t>น******ก</t>
  </si>
  <si>
    <t>******ร, ตำบลหนองไทร, อำเภอนางรอง ตำบลหนองไทร อำเภอนางรอง จังหวัดบุรีรัมย์ 31110</t>
  </si>
  <si>
    <t>31110</t>
  </si>
  <si>
    <t>TH260822041464O</t>
  </si>
  <si>
    <t>06/03/2026 15:54</t>
  </si>
  <si>
    <t>GWK85</t>
  </si>
  <si>
    <t>S***ud S</t>
  </si>
  <si>
    <t>06/03/2026 15:53</t>
  </si>
  <si>
    <t>792810295561</t>
  </si>
  <si>
    <t>GWK84</t>
  </si>
  <si>
    <t>ว***ยา​ แ***ยะ</t>
  </si>
  <si>
    <t>06/03/2026 15:50</t>
  </si>
  <si>
    <t>792812682594</t>
  </si>
  <si>
    <t>GWK83</t>
  </si>
  <si>
    <t>P***harida P***in</t>
  </si>
  <si>
    <t>06/03/2026 15:49</t>
  </si>
  <si>
    <t>792888442695</t>
  </si>
  <si>
    <t>GWK82</t>
  </si>
  <si>
    <t>ศ***พร แ***กระโทก</t>
  </si>
  <si>
    <t>06/03/2026 15:47</t>
  </si>
  <si>
    <t>792815330694</t>
  </si>
  <si>
    <t>GWK81</t>
  </si>
  <si>
    <t>น** บ***่ง ส***จ๊ก</t>
  </si>
  <si>
    <t>06/03/2026 15:45</t>
  </si>
  <si>
    <t>792817949604</t>
  </si>
  <si>
    <t>GWK79</t>
  </si>
  <si>
    <t>ธ***ิพย์ ห***รรมพะเนา</t>
  </si>
  <si>
    <t>06/03/2026 15:44</t>
  </si>
  <si>
    <t>792830247672</t>
  </si>
  <si>
    <t>06/03/2026 15:43</t>
  </si>
  <si>
    <t>GWK77</t>
  </si>
  <si>
    <t>ส***   ก***เมือง</t>
  </si>
  <si>
    <t>06/03/2026 15:37</t>
  </si>
  <si>
    <t>792857540602</t>
  </si>
  <si>
    <t>06/03/2026 15:36</t>
  </si>
  <si>
    <t>GWK75</t>
  </si>
  <si>
    <t>B***ie5353</t>
  </si>
  <si>
    <t>06/03/2026 15:34</t>
  </si>
  <si>
    <t>792896684580</t>
  </si>
  <si>
    <t>GWK74</t>
  </si>
  <si>
    <t>ส***รีย์ อ***ะ</t>
  </si>
  <si>
    <t>792856542612</t>
  </si>
  <si>
    <t>GWK73</t>
  </si>
  <si>
    <t>ม*** ม*** ม***</t>
  </si>
  <si>
    <t>Suphan Buri</t>
  </si>
  <si>
    <t>06/03/2026 15:29</t>
  </si>
  <si>
    <t>792857643690</t>
  </si>
  <si>
    <t>GWK72</t>
  </si>
  <si>
    <t>พ***รรค์ เ***ประเสริฐ</t>
  </si>
  <si>
    <t>06/03/2026 15:27</t>
  </si>
  <si>
    <t>792826730684</t>
  </si>
  <si>
    <t>GWK71</t>
  </si>
  <si>
    <t>ส******ญ</t>
  </si>
  <si>
    <t>****** ห้อง 5101 ซ.แจ้งวัฒนะ 10 ถ.แจ้งวัฒนะ แขวงทุ่งสองห้อง แขวงทุ่งสองห้อง เขตหลักสี่ จังหวัดกรุงเทพมหานคร 10210</t>
  </si>
  <si>
    <t>TH01508F332A3B0</t>
  </si>
  <si>
    <t>GWK70</t>
  </si>
  <si>
    <t>จ***นา ป***า</t>
  </si>
  <si>
    <t>06/03/2026 15:26</t>
  </si>
  <si>
    <t>792895936534</t>
  </si>
  <si>
    <t>GWK69</t>
  </si>
  <si>
    <t>06/03/2026 15:23</t>
  </si>
  <si>
    <t>792899385574</t>
  </si>
  <si>
    <t>GWK67</t>
  </si>
  <si>
    <t>จ***าวดี ม***้ว</t>
  </si>
  <si>
    <t>06/03/2026 15:19</t>
  </si>
  <si>
    <t>792833539665</t>
  </si>
  <si>
    <t>GWK66</t>
  </si>
  <si>
    <t xml:space="preserve">คุณน้อง รัตนวงค์  </t>
  </si>
  <si>
    <t>79/450  
(เลขที่ใหม่ 2900)   ม.10 
ซอยอนามัยงามเจริญ 
ถนนพระรามสอง
แขวงบางมด
เขตจอมทอง
กรุงเทพมหานคร 
 10150</t>
  </si>
  <si>
    <t>0969789693</t>
  </si>
  <si>
    <t>06/03/2026 15:16</t>
  </si>
  <si>
    <t>WA105542743TH</t>
  </si>
  <si>
    <t>06/03/2026 15:15</t>
  </si>
  <si>
    <t>GWK65</t>
  </si>
  <si>
    <t>ศ***ลักษณ์ โ***งค์</t>
  </si>
  <si>
    <t>06/03/2026 15:11</t>
  </si>
  <si>
    <t>792831237575</t>
  </si>
  <si>
    <t>GWK64</t>
  </si>
  <si>
    <t>ณ***า จ***ร์เชื้อแถว</t>
  </si>
  <si>
    <t>06/03/2026 15:08</t>
  </si>
  <si>
    <t>792836036565</t>
  </si>
  <si>
    <t>GWK63</t>
  </si>
  <si>
    <t>ส***ญญา  ส***ทัย</t>
  </si>
  <si>
    <t>06/03/2026 15:07</t>
  </si>
  <si>
    <t>792883180526</t>
  </si>
  <si>
    <t>GWK62</t>
  </si>
  <si>
    <t>ส***รณิษา เ***้ยงดี</t>
  </si>
  <si>
    <t>เทศบาลเมืองจันทบุรี</t>
  </si>
  <si>
    <t>ฝอยทอง..เผือก มะพร้าว</t>
  </si>
  <si>
    <t>792802138531</t>
  </si>
  <si>
    <t>GWK60</t>
  </si>
  <si>
    <t>S***e C**</t>
  </si>
  <si>
    <t>06/03/2026 15:05</t>
  </si>
  <si>
    <t>792819009754</t>
  </si>
  <si>
    <t>GWK59</t>
  </si>
  <si>
    <t>ช*** พ***ตรี</t>
  </si>
  <si>
    <t>06/03/2026 15:04</t>
  </si>
  <si>
    <t>792824005750</t>
  </si>
  <si>
    <t>GWK58</t>
  </si>
  <si>
    <t>ต*** จ***ร์สมุทร</t>
  </si>
  <si>
    <t>ฝอย=2 เผือกมะพร้าวอ่อน=1 🥰</t>
  </si>
  <si>
    <t>792897633581</t>
  </si>
  <si>
    <t>GWK57</t>
  </si>
  <si>
    <t>ศ***วล ค***ยกระบวน</t>
  </si>
  <si>
    <t>792823600752</t>
  </si>
  <si>
    <t>GWK56</t>
  </si>
  <si>
    <t>ว******ด</t>
  </si>
  <si>
    <t>******นิคมพัฒนา.จ.ระยอง21180(ร้านกาแฟหน้าหอพักตะวัน) ตำบลพนานิคม อำเภอนิคมพัฒนา จังหวัดระยอง 21180</t>
  </si>
  <si>
    <t>21180</t>
  </si>
  <si>
    <t>TH261196549377T</t>
  </si>
  <si>
    <t>GWK54</t>
  </si>
  <si>
    <t>H***y</t>
  </si>
  <si>
    <t>792844398640</t>
  </si>
  <si>
    <t>GWK53</t>
  </si>
  <si>
    <t>ภ***ุดา</t>
  </si>
  <si>
    <t>06/03/2026 15:03</t>
  </si>
  <si>
    <t>❌❌ไม่เอากาแฟ✅✅✅</t>
  </si>
  <si>
    <t>792891624534</t>
  </si>
  <si>
    <t>GWK52</t>
  </si>
  <si>
    <t>ช***ทธ์ ภ***พิบูลย์ศิลป์</t>
  </si>
  <si>
    <t>792856932501</t>
  </si>
  <si>
    <t>GWK51</t>
  </si>
  <si>
    <t>ก***ภัสสร์  ช***ล้า</t>
  </si>
  <si>
    <t>792857450630</t>
  </si>
  <si>
    <t>GWK50</t>
  </si>
  <si>
    <t>อ***า ม***หุนา</t>
  </si>
  <si>
    <t>06/03/2026 15:02</t>
  </si>
  <si>
    <t>เซตเค้กเบาหวิวขอเป็นฝอยทองคละกับเนยนมค่ะ</t>
  </si>
  <si>
    <t>792860448520</t>
  </si>
  <si>
    <t>GWK49</t>
  </si>
  <si>
    <t>อ*** พ***งข์</t>
  </si>
  <si>
    <t>06/03/2026 15:01</t>
  </si>
  <si>
    <t>792835743652</t>
  </si>
  <si>
    <t>GWK48</t>
  </si>
  <si>
    <t>อ*** ก***...</t>
  </si>
  <si>
    <t>792866489575</t>
  </si>
  <si>
    <t>GWK47</t>
  </si>
  <si>
    <t>ศ***ระภา แ***วาท</t>
  </si>
  <si>
    <t>เทศบาลเมืองยโสธร</t>
  </si>
  <si>
    <t>792899110581</t>
  </si>
  <si>
    <t>GWK45</t>
  </si>
  <si>
    <t>ส***นันท์</t>
  </si>
  <si>
    <t>06/03/2026 14:58</t>
  </si>
  <si>
    <t>ชิฟฟ่อน:เอาแต่ช็อค ฝอยทอง มะพร้าว  เค้กเบาหวิว:มะพร้าว เผือก ฝอยทอง  ขอบคุณค่ะ</t>
  </si>
  <si>
    <t>792803829521</t>
  </si>
  <si>
    <t>GWK44</t>
  </si>
  <si>
    <t>B***song T***nim</t>
  </si>
  <si>
    <t>06/03/2026 14:57</t>
  </si>
  <si>
    <t>792828985535</t>
  </si>
  <si>
    <t>GWK43</t>
  </si>
  <si>
    <t>แ*** ห***โรงเรียนสะโล</t>
  </si>
  <si>
    <t>792878495500</t>
  </si>
  <si>
    <t>GWK42</t>
  </si>
  <si>
    <t>ห***ย อ***ร์เมือง</t>
  </si>
  <si>
    <t>792848241651</t>
  </si>
  <si>
    <t>GWK41</t>
  </si>
  <si>
    <t>ร***ราภรณ์ เ***รบุรี</t>
  </si>
  <si>
    <t>06/03/2026 14:56</t>
  </si>
  <si>
    <t>792892451610</t>
  </si>
  <si>
    <t>GWK40</t>
  </si>
  <si>
    <t>ร***ดา</t>
  </si>
  <si>
    <t>792881149631</t>
  </si>
  <si>
    <t>06/03/2026 14:55</t>
  </si>
  <si>
    <t>GWK39</t>
  </si>
  <si>
    <t>ช***ี ช***ท์</t>
  </si>
  <si>
    <t>ตำบล กาฬสินธุ์</t>
  </si>
  <si>
    <t>06/03/2026 14:52</t>
  </si>
  <si>
    <t>792872227652</t>
  </si>
  <si>
    <t>GWK38</t>
  </si>
  <si>
    <t>ส***มล โ***นเทียะ</t>
  </si>
  <si>
    <t>06/03/2026 14:53</t>
  </si>
  <si>
    <t>ไม่เอากาแฟคะ</t>
  </si>
  <si>
    <t>792851037554</t>
  </si>
  <si>
    <t>GWK36</t>
  </si>
  <si>
    <t>ก***จน์ ท***จริญ</t>
  </si>
  <si>
    <t>06/03/2026 14:51</t>
  </si>
  <si>
    <t>792868544613</t>
  </si>
  <si>
    <t>GWK35</t>
  </si>
  <si>
    <t>ส***ตรา ด***ม้เทศ</t>
  </si>
  <si>
    <t>THT040255DB588Z</t>
  </si>
  <si>
    <t>GWK34</t>
  </si>
  <si>
    <t>อ** ก* ค**</t>
  </si>
  <si>
    <t>06/03/2026 14:50</t>
  </si>
  <si>
    <t>792850259611</t>
  </si>
  <si>
    <t>GWK32</t>
  </si>
  <si>
    <t>C***m</t>
  </si>
  <si>
    <t>792814389533</t>
  </si>
  <si>
    <t>GWK31</t>
  </si>
  <si>
    <t>ส***คตรา ศ***ลำจวน</t>
  </si>
  <si>
    <t>792831853645</t>
  </si>
  <si>
    <t>GWK30</t>
  </si>
  <si>
    <t>a***</t>
  </si>
  <si>
    <t>06/03/2026 21:21</t>
  </si>
  <si>
    <t>792849854635</t>
  </si>
  <si>
    <t>GWK29</t>
  </si>
  <si>
    <t>โ***กา</t>
  </si>
  <si>
    <t>06/03/2026 14:49</t>
  </si>
  <si>
    <t>792868246531</t>
  </si>
  <si>
    <t>GWK28</t>
  </si>
  <si>
    <t>อ***ด๊ะ ส***มีน</t>
  </si>
  <si>
    <t>792881228650</t>
  </si>
  <si>
    <t>GWK27</t>
  </si>
  <si>
    <t>จ***ร์เพ็ญ S**</t>
  </si>
  <si>
    <t>792870142621</t>
  </si>
  <si>
    <t>GWK26</t>
  </si>
  <si>
    <t>จ***วรรณ เ***วอ่อน</t>
  </si>
  <si>
    <t>06/03/2026 14:48</t>
  </si>
  <si>
    <t>792876545613</t>
  </si>
  <si>
    <t>GWK25</t>
  </si>
  <si>
    <t>พ***ี แ***สว่าง</t>
  </si>
  <si>
    <t>THT040255DABF4Z</t>
  </si>
  <si>
    <t>GWK24</t>
  </si>
  <si>
    <t>ก**</t>
  </si>
  <si>
    <t>792898385506</t>
  </si>
  <si>
    <t>GWK23</t>
  </si>
  <si>
    <t>ศ***ทิพย์  ป***ี</t>
  </si>
  <si>
    <t>792860255622</t>
  </si>
  <si>
    <t>GWK22</t>
  </si>
  <si>
    <t>ว***ชนก ส***องอินทร์</t>
  </si>
  <si>
    <t>792862341644</t>
  </si>
  <si>
    <t>GWK21</t>
  </si>
  <si>
    <t>น***ตน์ อ***ะทรงศักดิ์</t>
  </si>
  <si>
    <t>รับมะพร้าว เผือก เนยนม</t>
  </si>
  <si>
    <t>792885030582</t>
  </si>
  <si>
    <t>GWK20</t>
  </si>
  <si>
    <t>ว***พ็ญ จ***ร์เกลี้ยง</t>
  </si>
  <si>
    <t>06/03/2026 14:47</t>
  </si>
  <si>
    <t>792873858626</t>
  </si>
  <si>
    <t>GWK18</t>
  </si>
  <si>
    <t>จ***ภรณ์ ต***วัฒนาพิพัฒน์</t>
  </si>
  <si>
    <t>792808288591</t>
  </si>
  <si>
    <t>GWK17</t>
  </si>
  <si>
    <t>พ***ตา  บ***ุวรรณ◌์</t>
  </si>
  <si>
    <t>792884052645</t>
  </si>
  <si>
    <t>GWK16</t>
  </si>
  <si>
    <t>ท***์พวรรณ์ เ***นทด</t>
  </si>
  <si>
    <t>06/03/2026 14:46</t>
  </si>
  <si>
    <t>792835604761</t>
  </si>
  <si>
    <t>GWK15</t>
  </si>
  <si>
    <t>พ***ยภรณ์ ส***กษ์</t>
  </si>
  <si>
    <t>792839793653</t>
  </si>
  <si>
    <t>GWK14</t>
  </si>
  <si>
    <t>น***  อ***ณ์</t>
  </si>
  <si>
    <t>792889795655</t>
  </si>
  <si>
    <t>GWK13</t>
  </si>
  <si>
    <t>w***iwan</t>
  </si>
  <si>
    <t>792877005782</t>
  </si>
  <si>
    <t>GWK11</t>
  </si>
  <si>
    <t>ส***พร ด***ิ้ว</t>
  </si>
  <si>
    <t>06/03/2026 14:45</t>
  </si>
  <si>
    <t>792883459620</t>
  </si>
  <si>
    <t>GWK10</t>
  </si>
  <si>
    <t>ช***กานต์</t>
  </si>
  <si>
    <t>792832009745</t>
  </si>
  <si>
    <t>GWK9</t>
  </si>
  <si>
    <t>792820595674</t>
  </si>
  <si>
    <t>GWK8</t>
  </si>
  <si>
    <t>ฝ***</t>
  </si>
  <si>
    <t>792859398660</t>
  </si>
  <si>
    <t>GWK6</t>
  </si>
  <si>
    <t>P** L**</t>
  </si>
  <si>
    <t>06/03/2026 14:44</t>
  </si>
  <si>
    <t>792836731676</t>
  </si>
  <si>
    <t>GWK5</t>
  </si>
  <si>
    <t>ค***อ็ม ไ***รรณ์</t>
  </si>
  <si>
    <t>06/03/2026 14:41</t>
  </si>
  <si>
    <t>792866380552</t>
  </si>
  <si>
    <t>GWK4</t>
  </si>
  <si>
    <t>ร******ี</t>
  </si>
  <si>
    <t>******ตำบลหนองบัว อำเภอบ้านค่าย จังหวัดระยอง 21120</t>
  </si>
  <si>
    <t>06/03/2026 14:33</t>
  </si>
  <si>
    <t>TH2627070159307</t>
  </si>
  <si>
    <t>GWK3</t>
  </si>
  <si>
    <t>ก******น</t>
  </si>
  <si>
    <t>******ริญ, ซอย 10, ตำบล หลักหก, อำเภอเมืองปทุมธานี ตำบลหลักหก อำเภอเมืองปทุมธานี จังหวัดปทุมธานี 12000</t>
  </si>
  <si>
    <t>12000</t>
  </si>
  <si>
    <t>06/03/2026 14:21</t>
  </si>
  <si>
    <t>TH263426078591R</t>
  </si>
  <si>
    <t>GWK2</t>
  </si>
  <si>
    <t>******้านเกตุจำปา ตำบล หนองหว้า ตำบลหนองหว้า อำเภอเขาฉกรรจ์ จังหวัดสระแก้ว 27000</t>
  </si>
  <si>
    <t>06/03/2026 14:12</t>
  </si>
  <si>
    <t>TH265359700068W</t>
  </si>
  <si>
    <t>GWK1</t>
  </si>
  <si>
    <t>ญาณภัทร ศิรินันทวิทยา</t>
  </si>
  <si>
    <t>คอนโด สยามอีลิแกล้นท์1 (ห้อง308)
419/163 หมู่ 12 เขาพระตำหนัก ซอย 4
ต.หนองปรือ อ.บางละมุง
จ.ชลบุรี 
 20150</t>
  </si>
  <si>
    <t>0817250174</t>
  </si>
  <si>
    <t>06/03/2026 14:05</t>
  </si>
  <si>
    <t>WA105542730TH</t>
  </si>
  <si>
    <t>06/03/2026 14:04</t>
  </si>
  <si>
    <t>GWK0</t>
  </si>
  <si>
    <t>เข็มพวง  ปันธรรม</t>
  </si>
  <si>
    <t>65 ม 3 ต ปากกาง อ ลอง จ  แพ่ร
 54150</t>
  </si>
  <si>
    <t>54150</t>
  </si>
  <si>
    <t>0828968312</t>
  </si>
  <si>
    <t>WA105542726TH</t>
  </si>
  <si>
    <t>06/03/2026 14:03</t>
  </si>
  <si>
    <t>GWJ98</t>
  </si>
  <si>
    <t>ทองเจือ เสริมสุขวัฒนกุล</t>
  </si>
  <si>
    <t>202 ม.2 บ้านหนองแดน ต.โกสัมพี
โกสัมพีนคร/ Kosamphi Nakhonกำแพงเพชร/ Kamphaeng Phet
62000</t>
  </si>
  <si>
    <t>660890609178</t>
  </si>
  <si>
    <t>06/03/2026 13:58</t>
  </si>
  <si>
    <t>TH58118F2U572A</t>
  </si>
  <si>
    <t>06/03/2026 13:57</t>
  </si>
  <si>
    <t>GWJ97</t>
  </si>
  <si>
    <t>LEXPU0665090007</t>
  </si>
  <si>
    <t>GWJ95</t>
  </si>
  <si>
    <t>อัญชุลี มัคคีธรรม</t>
  </si>
  <si>
    <t>234/205  หมู่บ้านเทพารักษ์วิลล่า
(ซอย 4 หลังสุดท้ายซ้ายมือ)
ตำบลเทพารักษ์
อำเภอเมืองสมุทรปราการ
สมุทรปราการ
 10270</t>
  </si>
  <si>
    <t>0658831687</t>
  </si>
  <si>
    <t>06/03/2026 13:48</t>
  </si>
  <si>
    <t>WA105542712TH</t>
  </si>
  <si>
    <t>GWJ93</t>
  </si>
  <si>
    <t>ป******ล</t>
  </si>
  <si>
    <t>******ตำบลห้วยไคร้ อำเภอแม่สาย จังหวัดเชียงราย 57220</t>
  </si>
  <si>
    <t>57220</t>
  </si>
  <si>
    <t>06/03/2026 13:17</t>
  </si>
  <si>
    <t>TH262796960443G</t>
  </si>
  <si>
    <t>GWJ92</t>
  </si>
  <si>
    <t>น** ส***า ส***ุริวงศ์</t>
  </si>
  <si>
    <t>06/03/2026 13:16</t>
  </si>
  <si>
    <t>792829916664</t>
  </si>
  <si>
    <t>GWJ91</t>
  </si>
  <si>
    <t>******สวรรค์, อำเภอโพนทอง ตำบลพรมสวรรค์ อำเภอโพนทอง จังหวัดร้อยเอ็ด 45110</t>
  </si>
  <si>
    <t>47</t>
  </si>
  <si>
    <t>06/03/2026 13:37</t>
  </si>
  <si>
    <t>TH269349525942C</t>
  </si>
  <si>
    <t>06/03/2026 13:07</t>
  </si>
  <si>
    <t>GWJ90</t>
  </si>
  <si>
    <t>ต***น.   ค***นะ</t>
  </si>
  <si>
    <t>06/03/2026 13:06</t>
  </si>
  <si>
    <t>792850934665</t>
  </si>
  <si>
    <t>GWJ87</t>
  </si>
  <si>
    <t>เ***ี พ***กิด</t>
  </si>
  <si>
    <t>06/03/2026 12:48</t>
  </si>
  <si>
    <t>792818248670</t>
  </si>
  <si>
    <t>GWJ86</t>
  </si>
  <si>
    <t>ส***พร แ***รี</t>
  </si>
  <si>
    <t>06/03/2026 12:36</t>
  </si>
  <si>
    <t>792816718665</t>
  </si>
  <si>
    <t>06/03/2026 12:38</t>
  </si>
  <si>
    <t>GWJ85</t>
  </si>
  <si>
    <t>เ****า</t>
  </si>
  <si>
    <t>******อยกสิกรสำราญ2, ถนน กลางเมือง ตำบลในเมือง อำเภอเมืองขอนแก่น จังหวัดขอนแก่น 40000</t>
  </si>
  <si>
    <t>06/03/2026 12:33</t>
  </si>
  <si>
    <t>TH263739081291I</t>
  </si>
  <si>
    <t>GWJ83</t>
  </si>
  <si>
    <t>******านหนองบัว, ตำบลโนนสูง, อำเภอขุนหาญ ตำบลโนนสูง อำเภอขุนหาญ จังหวัดศรีสะเกษ 33150</t>
  </si>
  <si>
    <t>33150</t>
  </si>
  <si>
    <t>06/03/2026 12:13</t>
  </si>
  <si>
    <t>TH262251318140D</t>
  </si>
  <si>
    <t>06/03/2026 12:12</t>
  </si>
  <si>
    <t>GWJ81</t>
  </si>
  <si>
    <t>******0  ถ.สามัคคี  ต.ท่าทราย ตำบลท่าทราย อำเภอเมืองนนทบุรี จังหวัดนนทบุรี 11000</t>
  </si>
  <si>
    <t>06/03/2026 12:41</t>
  </si>
  <si>
    <t>TH269577709838P</t>
  </si>
  <si>
    <t>06/03/2026 12:10</t>
  </si>
  <si>
    <t>GWJ80</t>
  </si>
  <si>
    <t>06/03/2026 12:29</t>
  </si>
  <si>
    <t>TH69018F33RU9D</t>
  </si>
  <si>
    <t>06/03/2026 11:59</t>
  </si>
  <si>
    <t>GWJ78</t>
  </si>
  <si>
    <t>ธ******ี</t>
  </si>
  <si>
    <t>******่ล้อม, อำเภอภาชี ตำบลไผ่ล้อม อำเภอภาชี จังหวัดพระนครศรีอยุธยา 13140</t>
  </si>
  <si>
    <t>13140</t>
  </si>
  <si>
    <t>06/03/2026 12:14</t>
  </si>
  <si>
    <t>TH262558978290I</t>
  </si>
  <si>
    <t>06/03/2026 11:44</t>
  </si>
  <si>
    <t>GWJ77</t>
  </si>
  <si>
    <t>ป******ร</t>
  </si>
  <si>
    <t>******าลี จังหวัดนครสวรรค์ ตำบลวังข่อย อำเภอไพศาลี จังหวัดนครสวรรค์ 60220</t>
  </si>
  <si>
    <t>60220</t>
  </si>
  <si>
    <t>06/03/2026 11:50</t>
  </si>
  <si>
    <t>TH264870584352N</t>
  </si>
  <si>
    <t>06/03/2026 11:42</t>
  </si>
  <si>
    <t>GWJ76</t>
  </si>
  <si>
    <t>ร******ร</t>
  </si>
  <si>
    <t>******7, ตำบลพระธาตุ, อำเภอเชียงขวัญ ตำบลพระธาตุ อำเภอเชียงขวัญ จังหวัดร้อยเอ็ด 45000</t>
  </si>
  <si>
    <t>TH261272977357E</t>
  </si>
  <si>
    <t>06/03/2026 11:41</t>
  </si>
  <si>
    <t>GWJ75</t>
  </si>
  <si>
    <t>พ***ี แ***บาง</t>
  </si>
  <si>
    <t>06/03/2026 11:38</t>
  </si>
  <si>
    <t>792889767191</t>
  </si>
  <si>
    <t>GWJ74</t>
  </si>
  <si>
    <t>พ***ิพา ส***ดิ์จะบก</t>
  </si>
  <si>
    <t>06/03/2026 11:35</t>
  </si>
  <si>
    <t>792877967195</t>
  </si>
  <si>
    <t>GWJ73</t>
  </si>
  <si>
    <t>ห**ว</t>
  </si>
  <si>
    <t>****** 2 แขวงแสมดำ แขวงแสมดำ เขตบางขุนเทียน จังหวัดกรุงเทพมหานคร 10150</t>
  </si>
  <si>
    <t>73</t>
  </si>
  <si>
    <t>06/03/2026 12:00</t>
  </si>
  <si>
    <t>TH263958504483J</t>
  </si>
  <si>
    <t>06/03/2026 11:30</t>
  </si>
  <si>
    <t>GWJ71</t>
  </si>
  <si>
    <t>S******A</t>
  </si>
  <si>
    <t>******ญ, แขวงสามเสนนอก, เขตห้วยขวาง แขวงสามเสนนอก เขตห้วยขวาง จังหวัดกรุงเทพมหานคร 10310</t>
  </si>
  <si>
    <t>TH01518F2TMX3B</t>
  </si>
  <si>
    <t>06/03/2026 11:25</t>
  </si>
  <si>
    <t>GWJ70</t>
  </si>
  <si>
    <t>จ***อ.รมณีย์ ส***โสภณ</t>
  </si>
  <si>
    <t>06/03/2026 11:24</t>
  </si>
  <si>
    <t>792842276166</t>
  </si>
  <si>
    <t>06/03/2026 11:22</t>
  </si>
  <si>
    <t>GWJ69</t>
  </si>
  <si>
    <t>วิศาล ตั้งมั่นคงวรกูลง</t>
  </si>
  <si>
    <t xml:space="preserve"> 128 ถนนเทศบาล 1 ตำบลสะเตง  อำเภอเมือง จังหวัดยะลา  95000</t>
  </si>
  <si>
    <t>95000</t>
  </si>
  <si>
    <t>0946299932</t>
  </si>
  <si>
    <t>06/03/2026 11:21</t>
  </si>
  <si>
    <t>WA105542709TH</t>
  </si>
  <si>
    <t>06/03/2026 11:20</t>
  </si>
  <si>
    <t>ป***ญา ก***่ายทอย</t>
  </si>
  <si>
    <t>792807770134</t>
  </si>
  <si>
    <t>GWJ68</t>
  </si>
  <si>
    <t xml:space="preserve">ปฐมพงษ์ พุกเนตร </t>
  </si>
  <si>
    <t>234 ม.1 ต.ท่าสัก อ.พิชัย 
จ.อุตรดิตถ์ 
 53220</t>
  </si>
  <si>
    <t>53220</t>
  </si>
  <si>
    <t>0802833058</t>
  </si>
  <si>
    <t>WA105542690TH</t>
  </si>
  <si>
    <t>06/03/2026 11:19</t>
  </si>
  <si>
    <t>GWJ67</t>
  </si>
  <si>
    <t>เสรี-ช่วยชูกลิ่น</t>
  </si>
  <si>
    <t>51-ม-2
ต_ยางหย่อง
อ_ท่ายาง
จ_เพชรบุรี 76130</t>
  </si>
  <si>
    <t>76130</t>
  </si>
  <si>
    <t>0813642006</t>
  </si>
  <si>
    <t>WA105542686TH</t>
  </si>
  <si>
    <t>06/03/2026 11:18</t>
  </si>
  <si>
    <t>GWJ66</t>
  </si>
  <si>
    <t>ภ***า ข***ทศ</t>
  </si>
  <si>
    <t>06/03/2026 11:14</t>
  </si>
  <si>
    <t>เค้กเบาหวิว รับ (มะพร้าว, เนยนม, เผือกมะพร่าวอ่อน)
ชิฟฟ่อน ไม่รับ กาแฟ ค่ะ</t>
  </si>
  <si>
    <t>792877876125</t>
  </si>
  <si>
    <t>GWJ65</t>
  </si>
  <si>
    <t>ส***ตรา จ***ุญ</t>
  </si>
  <si>
    <t>Phayao</t>
  </si>
  <si>
    <t>06/03/2026 11:13</t>
  </si>
  <si>
    <t>792840379155</t>
  </si>
  <si>
    <t>GWJ64</t>
  </si>
  <si>
    <t>น*** ศ***ภรณ์ ค***ก</t>
  </si>
  <si>
    <t>06/03/2026 11:11</t>
  </si>
  <si>
    <t>792864177151</t>
  </si>
  <si>
    <t>GWJ63</t>
  </si>
  <si>
    <t>06/03/2026 11:10</t>
  </si>
  <si>
    <t>มะพร้าว 3 ฝอยทอง 2 เนยนม 1</t>
  </si>
  <si>
    <t>792804278114</t>
  </si>
  <si>
    <t>GWJ62</t>
  </si>
  <si>
    <t>s***i s***amai</t>
  </si>
  <si>
    <t>06/03/2026 11:08</t>
  </si>
  <si>
    <t>792807871166</t>
  </si>
  <si>
    <t>GWJ61</t>
  </si>
  <si>
    <t>ณ** อ***</t>
  </si>
  <si>
    <t>06/03/2026 11:06</t>
  </si>
  <si>
    <t>ขอรับทุกรสชาตินะค่ะ อยากลองชิมจ้า ขอบคุณนะค่ะ</t>
  </si>
  <si>
    <t>792878918263</t>
  </si>
  <si>
    <t>GWJ60</t>
  </si>
  <si>
    <t>น***วนิดา เ***นทับ</t>
  </si>
  <si>
    <t>06/03/2026 11:02</t>
  </si>
  <si>
    <t>792845878160</t>
  </si>
  <si>
    <t>06/03/2026 11:03</t>
  </si>
  <si>
    <t>GWJ59</t>
  </si>
  <si>
    <t>อ***ยวรรณ ช***ภูมิ</t>
  </si>
  <si>
    <t>ขอเป็นรสเผือกอย่างเดียวค่ะ</t>
  </si>
  <si>
    <t>792846679111</t>
  </si>
  <si>
    <t>GWJ58</t>
  </si>
  <si>
    <t>น*** ธ***ริวัฒน์สกุล</t>
  </si>
  <si>
    <t>792832913294</t>
  </si>
  <si>
    <t>GWJ57</t>
  </si>
  <si>
    <t>s***nna</t>
  </si>
  <si>
    <t>06/03/2026 11:01</t>
  </si>
  <si>
    <t>792822826213</t>
  </si>
  <si>
    <t>GWJ56</t>
  </si>
  <si>
    <t>แ*้</t>
  </si>
  <si>
    <t>****** ต.นางแดด ตำบลนางแดด อำเภอหนองบัวแดง จังหวัดชัยภูมิ 36210</t>
  </si>
  <si>
    <t>36210</t>
  </si>
  <si>
    <t>06/03/2026 11:31</t>
  </si>
  <si>
    <t>TH266946435392D</t>
  </si>
  <si>
    <t>06/03/2026 11:00</t>
  </si>
  <si>
    <t>GWJ55</t>
  </si>
  <si>
    <t>ก***าภัค ไ***งคราม</t>
  </si>
  <si>
    <t>06/03/2026 10:59</t>
  </si>
  <si>
    <t xml:space="preserve">มะพร้าว​ เนยนม   เผือก </t>
  </si>
  <si>
    <t>792816875152</t>
  </si>
  <si>
    <t>GWJ53</t>
  </si>
  <si>
    <t>06/03/2026 10:57</t>
  </si>
  <si>
    <t>792814517294</t>
  </si>
  <si>
    <t>GWJ52</t>
  </si>
  <si>
    <t>ว**</t>
  </si>
  <si>
    <t>06/03/2026 10:51</t>
  </si>
  <si>
    <t>792861680155</t>
  </si>
  <si>
    <t>GWJ51</t>
  </si>
  <si>
    <t>พ***นภัส</t>
  </si>
  <si>
    <t>06/03/2026 10:49</t>
  </si>
  <si>
    <t>792824164182</t>
  </si>
  <si>
    <t>GWJ50</t>
  </si>
  <si>
    <t>อ***รัตน์ เ***รกาญจน์</t>
  </si>
  <si>
    <t>06/03/2026 10:47</t>
  </si>
  <si>
    <t>792887367156</t>
  </si>
  <si>
    <t>06/03/2026 10:48</t>
  </si>
  <si>
    <t>GWJ49</t>
  </si>
  <si>
    <t>น***วัณย์  ม***ริญ</t>
  </si>
  <si>
    <t>06/03/2026 10:45</t>
  </si>
  <si>
    <t>792862712294</t>
  </si>
  <si>
    <t>06/03/2026 10:46</t>
  </si>
  <si>
    <t>GWJ48</t>
  </si>
  <si>
    <t>06/03/2026 10:43</t>
  </si>
  <si>
    <t>792812483105</t>
  </si>
  <si>
    <t>GWJ47</t>
  </si>
  <si>
    <t>อ***สรา</t>
  </si>
  <si>
    <t>792856464175</t>
  </si>
  <si>
    <t>GWJ46</t>
  </si>
  <si>
    <t>น******ช</t>
  </si>
  <si>
    <t>****** ตำบล บัวค้อ ตำบลบัวค้อ อำเภอเมืองมหาสารคาม จังหวัดมหาสารคาม 44000</t>
  </si>
  <si>
    <t>06/03/2026 10:42</t>
  </si>
  <si>
    <t>TH262614720036C</t>
  </si>
  <si>
    <t>GWJ44</t>
  </si>
  <si>
    <t>ย***นู ข***หงษ์</t>
  </si>
  <si>
    <t>06/03/2026 10:44</t>
  </si>
  <si>
    <t>792874772185</t>
  </si>
  <si>
    <t>06/03/2026 10:38</t>
  </si>
  <si>
    <t>GWJ43</t>
  </si>
  <si>
    <t>น***้อย จ***ร</t>
  </si>
  <si>
    <t>06/03/2026 10:32</t>
  </si>
  <si>
    <t>792808575171</t>
  </si>
  <si>
    <t>06/03/2026 10:33</t>
  </si>
  <si>
    <t>GWJ42</t>
  </si>
  <si>
    <t>บ***ิสา ร***อี่ยม</t>
  </si>
  <si>
    <t>06/03/2026 10:29</t>
  </si>
  <si>
    <t>792818224203</t>
  </si>
  <si>
    <t>GWJ41</t>
  </si>
  <si>
    <t>ค***ุพิณ ล***ลิว</t>
  </si>
  <si>
    <t>792812828231</t>
  </si>
  <si>
    <t>GWJ40</t>
  </si>
  <si>
    <t>น***ล ส***งษ์</t>
  </si>
  <si>
    <t>06/03/2026 10:28</t>
  </si>
  <si>
    <t>792856127206</t>
  </si>
  <si>
    <t>GWJ38</t>
  </si>
  <si>
    <t>พ***จ</t>
  </si>
  <si>
    <t>06/03/2026 10:27</t>
  </si>
  <si>
    <t>792824586131</t>
  </si>
  <si>
    <t>GWJ36</t>
  </si>
  <si>
    <t>อ***ต์ ช***ุรัตน์</t>
  </si>
  <si>
    <t>06/03/2026 10:25</t>
  </si>
  <si>
    <t>792864514260</t>
  </si>
  <si>
    <t>GWJ35</t>
  </si>
  <si>
    <t>ว***ี     ส***์แสง</t>
  </si>
  <si>
    <t>792894010285</t>
  </si>
  <si>
    <t>GWJ34</t>
  </si>
  <si>
    <t>ป** น***ือมือ</t>
  </si>
  <si>
    <t>792866322205</t>
  </si>
  <si>
    <t>GWJ33</t>
  </si>
  <si>
    <t>เ**</t>
  </si>
  <si>
    <t>06/03/2026 10:24</t>
  </si>
  <si>
    <t>ฝอยทอง=2 มะพร้าวน้ำหอม=2 เผือก=1 กล้วยหอม=1</t>
  </si>
  <si>
    <t>792849475106</t>
  </si>
  <si>
    <t>GWJ32</t>
  </si>
  <si>
    <t>น***มุทร ท***ษ์</t>
  </si>
  <si>
    <t>792878019275</t>
  </si>
  <si>
    <t>GWJ30</t>
  </si>
  <si>
    <t>ศ***นิช แ***พงษ์</t>
  </si>
  <si>
    <t>06/03/2026 10:21</t>
  </si>
  <si>
    <t>เนยนม ฝอยทอง มะพร้าว</t>
  </si>
  <si>
    <t>792860472165</t>
  </si>
  <si>
    <t>GWJ29</t>
  </si>
  <si>
    <t>ก***ร น***ุ่ม</t>
  </si>
  <si>
    <t>เผือกมะพร้าวอ่อน ฝอยทอง เนยนม</t>
  </si>
  <si>
    <t>792809577125</t>
  </si>
  <si>
    <t>GWJ28</t>
  </si>
  <si>
    <t>อ***ตรา แ***ัก</t>
  </si>
  <si>
    <t>06/03/2026 12:04</t>
  </si>
  <si>
    <t>792886445676</t>
  </si>
  <si>
    <t>06/03/2026 10:19</t>
  </si>
  <si>
    <t>GWJ27</t>
  </si>
  <si>
    <t>792889690515</t>
  </si>
  <si>
    <t>06/03/2026 10:18</t>
  </si>
  <si>
    <t>GWJ26</t>
  </si>
  <si>
    <t>ก***ณา</t>
  </si>
  <si>
    <t>เนยนม 1
ฝอยทอง 1
เผือกมะพร้าวอ่อน 1</t>
  </si>
  <si>
    <t>792861271156</t>
  </si>
  <si>
    <t>GWJ25</t>
  </si>
  <si>
    <t>ร**</t>
  </si>
  <si>
    <t>06/03/2026 10:17</t>
  </si>
  <si>
    <t>792848318290</t>
  </si>
  <si>
    <t>GWJ24</t>
  </si>
  <si>
    <t>ค***นต์ ด***เงิน</t>
  </si>
  <si>
    <t>06/03/2026 10:16</t>
  </si>
  <si>
    <t>792831685155</t>
  </si>
  <si>
    <t>GWJ22</t>
  </si>
  <si>
    <t>ก***ดี บ***ี</t>
  </si>
  <si>
    <t>06/03/2026 10:14</t>
  </si>
  <si>
    <t>792828423214</t>
  </si>
  <si>
    <t>06/03/2026 10:15</t>
  </si>
  <si>
    <t>GWJ21</t>
  </si>
  <si>
    <t>792877611282</t>
  </si>
  <si>
    <t>GWJ20</t>
  </si>
  <si>
    <t>ป***พศรี แ***ันทร์</t>
  </si>
  <si>
    <t>06/03/2026 10:12</t>
  </si>
  <si>
    <t>THT030655BEZ15Z</t>
  </si>
  <si>
    <t>GWJ18</t>
  </si>
  <si>
    <t>ณ***ุฒิ ฉ***กลาง</t>
  </si>
  <si>
    <t>06/03/2026 10:11</t>
  </si>
  <si>
    <t>792814110281</t>
  </si>
  <si>
    <t>GWJ17</t>
  </si>
  <si>
    <t>ศ***า ม***หมูด</t>
  </si>
  <si>
    <t>792820712294</t>
  </si>
  <si>
    <t>GWJ16</t>
  </si>
  <si>
    <t>บ***า ล***ทองคำ</t>
  </si>
  <si>
    <t>792895513281</t>
  </si>
  <si>
    <t>GWJ14</t>
  </si>
  <si>
    <t>ร***คนธ์ ถ***การ</t>
  </si>
  <si>
    <t>06/03/2026 10:07</t>
  </si>
  <si>
    <t>792892425205</t>
  </si>
  <si>
    <t>GWJ13</t>
  </si>
  <si>
    <t>ว***ัทร ห***ุลา</t>
  </si>
  <si>
    <t>06/03/2026 10:06</t>
  </si>
  <si>
    <t>792807512280</t>
  </si>
  <si>
    <t>GWJ11</t>
  </si>
  <si>
    <t>เ***รส เ***เลิศ</t>
  </si>
  <si>
    <t>**ไม่รับรสกาแฟ</t>
  </si>
  <si>
    <t>792864176123</t>
  </si>
  <si>
    <t>GWJ10</t>
  </si>
  <si>
    <t>ธ***ลัลน์ ถ***สอน</t>
  </si>
  <si>
    <t>06/03/2026 10:05</t>
  </si>
  <si>
    <t>792844919285</t>
  </si>
  <si>
    <t>GWJ9</t>
  </si>
  <si>
    <t>ก***</t>
  </si>
  <si>
    <t>792871515284</t>
  </si>
  <si>
    <t>GWJ8</t>
  </si>
  <si>
    <t>D***gruthai P***ng</t>
  </si>
  <si>
    <t>792822524200</t>
  </si>
  <si>
    <t>GWJ7</t>
  </si>
  <si>
    <t>ก***์กนิษฐ์ ก***์ปาตีภัต</t>
  </si>
  <si>
    <t>792893029224</t>
  </si>
  <si>
    <t>GWJ5</t>
  </si>
  <si>
    <t>06/03/2026 10:04</t>
  </si>
  <si>
    <t>792841029223</t>
  </si>
  <si>
    <t>06/03/2026 10:03</t>
  </si>
  <si>
    <t>GWJ4</t>
  </si>
  <si>
    <t>ร***นนท์ แ***สุข</t>
  </si>
  <si>
    <t>ขอใส้ฝอยทอง มะพร้าว เผือก</t>
  </si>
  <si>
    <t>THT130655BF5Y9Z</t>
  </si>
  <si>
    <t>GWJ3</t>
  </si>
  <si>
    <t>06/03/2026 10:02</t>
  </si>
  <si>
    <t>792886418284</t>
  </si>
  <si>
    <t>GWJ2</t>
  </si>
  <si>
    <t>โชคชัยตั้งพงษ์จำเริญ</t>
  </si>
  <si>
    <t>873/3ซอย  สามเสน 21 ถ.สามเสน แขวงถนนนครไชยศรี · ดุสิต/ Dusit
ดุสิต/ Dusitกรุงเทพมหานคร/ Bangkok
10300</t>
  </si>
  <si>
    <t>660886708275</t>
  </si>
  <si>
    <t>06/03/2026 10:01</t>
  </si>
  <si>
    <t>LEXPU0664797941</t>
  </si>
  <si>
    <t>GWJ1</t>
  </si>
  <si>
    <t>******ต.บุ่งไหม ตำบลบุ่งไหม อำเภอวารินชำราบ จังหวัดอุบลราชธานี 34190</t>
  </si>
  <si>
    <t>34190</t>
  </si>
  <si>
    <t>TH264004733641D</t>
  </si>
  <si>
    <t>06/03/2026 09:59</t>
  </si>
  <si>
    <t>GWJ0</t>
  </si>
  <si>
    <t>เ******ฐ</t>
  </si>
  <si>
    <t>******า1) ต.บางกรวย อ.บางกรวย จ.นนทบุรี 11130 ตำบลบางกรวย อำเภอบางกรวย จังหวัดนนทบุรี 11130</t>
  </si>
  <si>
    <t>06/03/2026 09:18</t>
  </si>
  <si>
    <t>TH265491016046V</t>
  </si>
  <si>
    <t>GWI99</t>
  </si>
  <si>
    <t>น***ุช ม***ว</t>
  </si>
  <si>
    <t>06/03/2026 09:12</t>
  </si>
  <si>
    <t>792889010281</t>
  </si>
  <si>
    <t>GWI98</t>
  </si>
  <si>
    <t>แ*** ไ***่</t>
  </si>
  <si>
    <t>06/03/2026 09:08</t>
  </si>
  <si>
    <t>792842560160</t>
  </si>
  <si>
    <t>GWI96</t>
  </si>
  <si>
    <t>จ******ว</t>
  </si>
  <si>
    <t>******ำบลคานหาม อำเภออุทัย จังหวัดพระนครศรีอยุธยา 13210</t>
  </si>
  <si>
    <t>06/03/2026 08:17</t>
  </si>
  <si>
    <t>TH2617456695466</t>
  </si>
  <si>
    <t>GWI95</t>
  </si>
  <si>
    <t>******างบนพื้นได้ค่ะ วางขอบปูนของจะหล่น 88/230 ม.2 ต.มาบโป่ง ตำบลมาบโป่ง อำเภอพานทอง จังหวัดชลบุรี 20160</t>
  </si>
  <si>
    <t>20160</t>
  </si>
  <si>
    <t>06/03/2026 07:57</t>
  </si>
  <si>
    <t>TH260910411291I</t>
  </si>
  <si>
    <t>GWI94</t>
  </si>
  <si>
    <t>******น ตำบลโพธิ์เก้าต้น อำเภอเมืองลพบุรี จังหวัดลพบุรี 15000</t>
  </si>
  <si>
    <t>TH2632491768752</t>
  </si>
  <si>
    <t>06/03/2026 07:42</t>
  </si>
  <si>
    <t>GWI92</t>
  </si>
  <si>
    <t>******รศรีธรรมราช 80260 ตำบลไม้เรียง อำเภอฉวาง จังหวัดนครศรีธรรมราช 80260</t>
  </si>
  <si>
    <t>80260</t>
  </si>
  <si>
    <t>06/03/2026 05:34</t>
  </si>
  <si>
    <t>TH2699569471195</t>
  </si>
  <si>
    <t>GWI90</t>
  </si>
  <si>
    <t>จ******​</t>
  </si>
  <si>
    <t>******บลม่วงค่อม ตำบลม่วงค่อม อำเภอชัยบาดาล จังหวัดลพบุรี 15230</t>
  </si>
  <si>
    <t>15230</t>
  </si>
  <si>
    <t>06/03/2026 05:32</t>
  </si>
  <si>
    <t>TH261268237705F</t>
  </si>
  <si>
    <t>06/03/2026 05:02</t>
  </si>
  <si>
    <t>GWI88</t>
  </si>
  <si>
    <t>แ** ณ***์ ช***ไชย</t>
  </si>
  <si>
    <t>06/03/2026 02:44</t>
  </si>
  <si>
    <t>792841607191</t>
  </si>
  <si>
    <t>06/03/2026 02:45</t>
  </si>
  <si>
    <t>GWI87</t>
  </si>
  <si>
    <t>แ** ไ***ร ศ***ักษา</t>
  </si>
  <si>
    <t>06/03/2026 02:41</t>
  </si>
  <si>
    <t>792846605180</t>
  </si>
  <si>
    <t>GWI86</t>
  </si>
  <si>
    <t>u***3215113500679</t>
  </si>
  <si>
    <t>06/03/2026 02:40</t>
  </si>
  <si>
    <t>792804900171</t>
  </si>
  <si>
    <t>GWI85</t>
  </si>
  <si>
    <t>u***3458004879953 ธ*** ฉ***ตระกลู</t>
  </si>
  <si>
    <t>06/03/2026 02:29</t>
  </si>
  <si>
    <t>792832707181</t>
  </si>
  <si>
    <t>06/03/2026 02:30</t>
  </si>
  <si>
    <t>GWI84</t>
  </si>
  <si>
    <t>a**</t>
  </si>
  <si>
    <t>06/03/2026 01:47</t>
  </si>
  <si>
    <t>792896008192</t>
  </si>
  <si>
    <t>GWI83</t>
  </si>
  <si>
    <t>อ***งศ์ ส***ธ์เมธา</t>
  </si>
  <si>
    <t>06/03/2026 01:38</t>
  </si>
  <si>
    <t>792862360113</t>
  </si>
  <si>
    <t>GWI81</t>
  </si>
  <si>
    <t>l** l**</t>
  </si>
  <si>
    <t>Ranong</t>
  </si>
  <si>
    <t>06/03/2026 01:27</t>
  </si>
  <si>
    <t>792835865124</t>
  </si>
  <si>
    <t>GWI80</t>
  </si>
  <si>
    <t>ช***ันธ์ุ  ม***ศิริวัฒนา</t>
  </si>
  <si>
    <t>06/03/2026 01:25</t>
  </si>
  <si>
    <t>792828964104</t>
  </si>
  <si>
    <t>GWI79</t>
  </si>
  <si>
    <t>ว***ตร ส*</t>
  </si>
  <si>
    <t>06/03/2026 01:21</t>
  </si>
  <si>
    <t>792871763106</t>
  </si>
  <si>
    <t>06/03/2026 01:22</t>
  </si>
  <si>
    <t>GWI78</t>
  </si>
  <si>
    <t>ณ***ล</t>
  </si>
  <si>
    <t>******บลบางปูใหม่ อำเภอเมืองสมุทรปราการ จังหวัดสมุทรปราการ 10280</t>
  </si>
  <si>
    <t>06/03/2026 01:01</t>
  </si>
  <si>
    <t>TH267548496958V</t>
  </si>
  <si>
    <t>06/03/2026 00:59</t>
  </si>
  <si>
    <t>GWI77</t>
  </si>
  <si>
    <t>พ***กรณ์ ท***์ปัญญา</t>
  </si>
  <si>
    <t>06/03/2026 00:52</t>
  </si>
  <si>
    <t>792839869113</t>
  </si>
  <si>
    <t>GWI75</t>
  </si>
  <si>
    <t>ร***นวดเรือนสายชลเผื่อสุขภาพ</t>
  </si>
  <si>
    <t>06/03/2026 00:49</t>
  </si>
  <si>
    <t>792857962142</t>
  </si>
  <si>
    <t>GWI74</t>
  </si>
  <si>
    <t>ป***ภรณ์จันทสิทธิ์</t>
  </si>
  <si>
    <t>06/03/2026 00:35</t>
  </si>
  <si>
    <t>THT100355ANDX9Z</t>
  </si>
  <si>
    <t>GWI73</t>
  </si>
  <si>
    <t>Nakhon Pathom</t>
  </si>
  <si>
    <t>06/03/2026 00:12</t>
  </si>
  <si>
    <t>792837079182</t>
  </si>
  <si>
    <t>06/03/2026 00:21</t>
  </si>
  <si>
    <t>GWN54</t>
  </si>
  <si>
    <t>ป***านุช บ***ัน</t>
  </si>
  <si>
    <t>07/03/2026 23:45</t>
  </si>
  <si>
    <t>792930782184</t>
  </si>
  <si>
    <t>GWN53</t>
  </si>
  <si>
    <t>d*t</t>
  </si>
  <si>
    <t>******ขม อำเภอเมืองนครปฐม จังหวัดนครปฐม 73000</t>
  </si>
  <si>
    <t>52</t>
  </si>
  <si>
    <t>TH2629802402438</t>
  </si>
  <si>
    <t>07/03/2026 23:41</t>
  </si>
  <si>
    <t>GWN52</t>
  </si>
  <si>
    <t>ธงชัย ปริญญานุสรณ์</t>
  </si>
  <si>
    <t>5/99 บ้านกลางเมืองศรีนครินทร์-พัฒนาการ ซ.อนามัย ถ.ศรีนครินทร์ แขวง สวนหลวง
สวนหลวง/ Suan Luangกรุงเทพมหานคร/ Bangkok
10250</t>
  </si>
  <si>
    <t>660896661068</t>
  </si>
  <si>
    <t>07/03/2026 23:30</t>
  </si>
  <si>
    <t>LEXPU0665348233</t>
  </si>
  <si>
    <t>GWN51</t>
  </si>
  <si>
    <t>นิรุทธ์ ปุณโณทก</t>
  </si>
  <si>
    <t>5/99 บ้านกลางเมือง ศรีนครินทร์-พัฒนาการ ซอย อนามัย ถนน ศรีนครินทร์ แขวง สวนหลวง
สวนหลวง/ Suan Luangกรุงเทพมหานคร/ Bangkok
10250</t>
  </si>
  <si>
    <t>660896767057</t>
  </si>
  <si>
    <t>07/03/2026 23:10</t>
  </si>
  <si>
    <t>LEXPU0665348294</t>
  </si>
  <si>
    <t>GWN50</t>
  </si>
  <si>
    <t>u***ia8rqilorn</t>
  </si>
  <si>
    <t>07/03/2026 23:00</t>
  </si>
  <si>
    <t>792984094140</t>
  </si>
  <si>
    <t>GWN49</t>
  </si>
  <si>
    <t>******ไพร์ม พัทยา ตำบลห้วยใหญ่ อำเภอบางละมุง จังหวัดชลบุรี 20150</t>
  </si>
  <si>
    <t>07/03/2026 22:55</t>
  </si>
  <si>
    <t>TH20048FA7W03F</t>
  </si>
  <si>
    <t>07/03/2026 22:54</t>
  </si>
  <si>
    <t>GWN48</t>
  </si>
  <si>
    <t>****** 1 ถนน มาลัยแมน ตำบล วังตะกู    ประเทศไทย ตำบลวังตะกู อำเภอเมืองนครปฐม จังหวัดนครปฐม 73000</t>
  </si>
  <si>
    <t>07/03/2026 22:35</t>
  </si>
  <si>
    <t>TH2634391006172</t>
  </si>
  <si>
    <t>GWN47</t>
  </si>
  <si>
    <t>ส******ะ</t>
  </si>
  <si>
    <t>******นกลาง, อำเภอแม่ออน ตำบลออนกลาง อำเภอแม่ออน จังหวัดเชียงใหม่ 50130</t>
  </si>
  <si>
    <t>10</t>
  </si>
  <si>
    <t>07/03/2026 22:33</t>
  </si>
  <si>
    <t>TH47238F67VP0B</t>
  </si>
  <si>
    <t>GWN46</t>
  </si>
  <si>
    <t>น**  เ***  ค***ลิ</t>
  </si>
  <si>
    <t>07/03/2026 22:32</t>
  </si>
  <si>
    <t>792995491142</t>
  </si>
  <si>
    <t>07/03/2026 22:31</t>
  </si>
  <si>
    <t>GWN45</t>
  </si>
  <si>
    <t>07/03/2026 22:29</t>
  </si>
  <si>
    <t>TH2650893150075</t>
  </si>
  <si>
    <t>07/03/2026 22:28</t>
  </si>
  <si>
    <t>GWN42</t>
  </si>
  <si>
    <t>07/03/2026 22:51</t>
  </si>
  <si>
    <t>TH260570128652P</t>
  </si>
  <si>
    <t>07/03/2026 22:21</t>
  </si>
  <si>
    <t>GWN41</t>
  </si>
  <si>
    <t>น***ุภกิจ  ค***อักษร</t>
  </si>
  <si>
    <t>07/03/2026 22:16</t>
  </si>
  <si>
    <t>792972095134</t>
  </si>
  <si>
    <t>07/03/2026 22:17</t>
  </si>
  <si>
    <t>GWN40</t>
  </si>
  <si>
    <t>ส***ีพูนทอง</t>
  </si>
  <si>
    <t>07/03/2026 21:59</t>
  </si>
  <si>
    <t>THT040655G1NH7Z</t>
  </si>
  <si>
    <t>GWN39</t>
  </si>
  <si>
    <t>ย******ิ</t>
  </si>
  <si>
    <t>****** 4/1 ตำบลบางเมือง ตำบลบางเมือง อำเภอเมืองสมุทรปราการ จังหวัดสมุทรปราการ 10270</t>
  </si>
  <si>
    <t>07/03/2026 22:10</t>
  </si>
  <si>
    <t>TH269519118585Y</t>
  </si>
  <si>
    <t>07/03/2026 21:40</t>
  </si>
  <si>
    <t>GWN38</t>
  </si>
  <si>
    <t>ป***ี ส***เจริญศรี</t>
  </si>
  <si>
    <t>07/03/2026 21:35</t>
  </si>
  <si>
    <t>792982789174</t>
  </si>
  <si>
    <t>GWN37</t>
  </si>
  <si>
    <t>07/03/2026 21:53</t>
  </si>
  <si>
    <t>TH2669528134041</t>
  </si>
  <si>
    <t>07/03/2026 21:23</t>
  </si>
  <si>
    <t>GWN35</t>
  </si>
  <si>
    <t>ม******ะ</t>
  </si>
  <si>
    <t>******าง ตำบล น้ำแพร่ ตำบลน้ำแพร่ อำเภอพร้าว จังหวัดเชียงใหม่ 50190</t>
  </si>
  <si>
    <t>50190</t>
  </si>
  <si>
    <t>07/03/2026 21:51</t>
  </si>
  <si>
    <t>TH261687137126T</t>
  </si>
  <si>
    <t>07/03/2026 21:21</t>
  </si>
  <si>
    <t>GWN34</t>
  </si>
  <si>
    <t>น***พร</t>
  </si>
  <si>
    <t>07/03/2026 21:18</t>
  </si>
  <si>
    <t>792960446611</t>
  </si>
  <si>
    <t>GWN33</t>
  </si>
  <si>
    <t>แ******า</t>
  </si>
  <si>
    <t>******าสูง ตำบลมะเกลือใหม่ อำเภอสูงเนิน จังหวัดนครราชสีมา 30170</t>
  </si>
  <si>
    <t>30170</t>
  </si>
  <si>
    <t>07/03/2026 21:36</t>
  </si>
  <si>
    <t>TH268897590746M</t>
  </si>
  <si>
    <t>07/03/2026 21:08</t>
  </si>
  <si>
    <t>GWN32</t>
  </si>
  <si>
    <t>******ลขที่ 201, ซอย รามคำแหง 44, แยก 2 แขวงหัวหมาก เขตบางกะปิ จังหวัดกรุงเทพมหานคร 10240</t>
  </si>
  <si>
    <t>07/03/2026 21:05</t>
  </si>
  <si>
    <t>TH260933711670C</t>
  </si>
  <si>
    <t>ชิฟฟ่อน ยอดฮิต กล่อง 8 ชิ้น คละรส ขนาด 240 กรัม WANWANACH</t>
  </si>
  <si>
    <t>GWN31</t>
  </si>
  <si>
    <t>สมพงษ์ ทองกูล</t>
  </si>
  <si>
    <t>80/4-12 ม.13 ต.โคกตูมอ.เมือง
เมืองลพบุรี/ Mueang Lop Buriลพบุรี/ Lopburi
15210</t>
  </si>
  <si>
    <t>660642244462</t>
  </si>
  <si>
    <t>07/03/2026 21:00</t>
  </si>
  <si>
    <t>LEXPU0665008630</t>
  </si>
  <si>
    <t>GWN30</t>
  </si>
  <si>
    <t>จารุวรรณ รุ่งกระจ่าง</t>
  </si>
  <si>
    <t>771 ซ.กัลปพฤกษ์ 6 · บางหว้า/ Bang Wa
ภาษีเจริญ/ Phasi Charoenกรุงเทพมหานคร/ Bangkok
10160</t>
  </si>
  <si>
    <t>660806226241</t>
  </si>
  <si>
    <t>07/03/2026 20:45</t>
  </si>
  <si>
    <t>LEXPU0665349548</t>
  </si>
  <si>
    <t>GWN29</t>
  </si>
  <si>
    <t>ส***วดี  ส***พันธ์</t>
  </si>
  <si>
    <t>07/03/2026 20:35</t>
  </si>
  <si>
    <t>792846495022</t>
  </si>
  <si>
    <t>07/03/2026 20:36</t>
  </si>
  <si>
    <t>GWN28</t>
  </si>
  <si>
    <t>ธ***งษ์ พ***สว่าง</t>
  </si>
  <si>
    <t>07/03/2026 20:30</t>
  </si>
  <si>
    <t>792984095120</t>
  </si>
  <si>
    <t>GWN27</t>
  </si>
  <si>
    <t>ม***า พ***้ส</t>
  </si>
  <si>
    <t>07/03/2026 20:19</t>
  </si>
  <si>
    <t>792980092144</t>
  </si>
  <si>
    <t>GWN26</t>
  </si>
  <si>
    <t>น***นันต์ โ***วงบ์ อ***อเมือง จ***วัดยโสธร ต***ค้อเหนือ ม***ี่5</t>
  </si>
  <si>
    <t>07/03/2026 20:14</t>
  </si>
  <si>
    <t>792959381174</t>
  </si>
  <si>
    <t>GWN25</t>
  </si>
  <si>
    <t>ร***พรรณ อ***ะหะ</t>
  </si>
  <si>
    <t>07/03/2026 20:13</t>
  </si>
  <si>
    <t>792910530672</t>
  </si>
  <si>
    <t>GWN22</t>
  </si>
  <si>
    <t>ช******ง</t>
  </si>
  <si>
    <t>******บลคลองฉนวน อำเภอเวียงสระ จังหวัดสุราษฎร์ธานี 84190</t>
  </si>
  <si>
    <t>84190</t>
  </si>
  <si>
    <t>07/03/2026 20:02</t>
  </si>
  <si>
    <t>TH261895267323V</t>
  </si>
  <si>
    <t>07/03/2026 20:01</t>
  </si>
  <si>
    <t>GWN21</t>
  </si>
  <si>
    <t>******นเมือง ตำบลในเมือง อำเภอเมืองนครราชสีมา จังหวัดนครราชสีมา 30000</t>
  </si>
  <si>
    <t>TH269220897897Z</t>
  </si>
  <si>
    <t>07/03/2026 20:00</t>
  </si>
  <si>
    <t>GWN20</t>
  </si>
  <si>
    <t>แ***อน ไ***มย์</t>
  </si>
  <si>
    <t>07/03/2026 19:57</t>
  </si>
  <si>
    <t>792948183171</t>
  </si>
  <si>
    <t>07/03/2026 19:56</t>
  </si>
  <si>
    <t>GWN18</t>
  </si>
  <si>
    <t>******นประชาอุทิศ17 แขวงสีกัน เขตดอนเมือง แขวงสีกัน เขตดอนเมือง จังหวัดกรุงเทพมหานคร 10210</t>
  </si>
  <si>
    <t>07/03/2026 19:41</t>
  </si>
  <si>
    <t>TH269447472095R</t>
  </si>
  <si>
    <t>07/03/2026 19:40</t>
  </si>
  <si>
    <t>GWN17</t>
  </si>
  <si>
    <t>******าสมิงพราย ตำบลสำโรงกลาง ตำบลสำโรงกลาง อำเภอพระประแดง จังหวัดสมุทรปราการ 10130</t>
  </si>
  <si>
    <t>62</t>
  </si>
  <si>
    <t>07/03/2026 19:37</t>
  </si>
  <si>
    <t>TH02048FA81C6O</t>
  </si>
  <si>
    <t>GWN15</t>
  </si>
  <si>
    <t>****** 1 ตำบลบางแก้ว อำเภอละอุ่น จังหวัดระนอง 85130</t>
  </si>
  <si>
    <t>85130</t>
  </si>
  <si>
    <t>07/03/2026 19:27</t>
  </si>
  <si>
    <t>TH264097118371T</t>
  </si>
  <si>
    <t>GWN14</t>
  </si>
  <si>
    <t>จ***ยุ ภ***ีสกุลกาญจน์</t>
  </si>
  <si>
    <t>792870300036</t>
  </si>
  <si>
    <t>GWN12</t>
  </si>
  <si>
    <t>อ*****ร</t>
  </si>
  <si>
    <t>******กลัด, อำเภอบางระจัน ตำบลเชิงกลัด อำเภอบางระจัน จังหวัดสิงห์บุรี 16130</t>
  </si>
  <si>
    <t>16130</t>
  </si>
  <si>
    <t>07/03/2026 19:23</t>
  </si>
  <si>
    <t>TH265679718807E</t>
  </si>
  <si>
    <t>07/03/2026 19:22</t>
  </si>
  <si>
    <t>GWN11</t>
  </si>
  <si>
    <t>07/03/2026 19:11</t>
  </si>
  <si>
    <t>792993132665</t>
  </si>
  <si>
    <t>GWN10</t>
  </si>
  <si>
    <t>ด******์</t>
  </si>
  <si>
    <t>******บลท่าโรงช้าง อำเภอพุนพิน จังหวัดสุราษฎร์ธานี 84130</t>
  </si>
  <si>
    <t>84130</t>
  </si>
  <si>
    <t>07/03/2026 19:15</t>
  </si>
  <si>
    <t>TH2624881821345</t>
  </si>
  <si>
    <t>07/03/2026 18:45</t>
  </si>
  <si>
    <t>GWN9</t>
  </si>
  <si>
    <t>ส******ำ</t>
  </si>
  <si>
    <t>******งเรืองรัศมี 5, ตำบลมาบข่า, อำเภอนิคมพัฒนา ตำบลมาบข่า อำเภอนิคมพัฒนา จังหวัดระยอง 21180</t>
  </si>
  <si>
    <t>07/03/2026 18:25</t>
  </si>
  <si>
    <t>TH264145779937Z</t>
  </si>
  <si>
    <t>GWN8</t>
  </si>
  <si>
    <t>ว******8</t>
  </si>
  <si>
    <t>******ือง, อำเภอเมืองพัทลุง ตำบลร่มเมือง อำเภอเมืองพัทลุง จังหวัดพัทลุง 93000</t>
  </si>
  <si>
    <t>07/03/2026 18:40</t>
  </si>
  <si>
    <t>TH266871882404O</t>
  </si>
  <si>
    <t>07/03/2026 18:10</t>
  </si>
  <si>
    <t>GWN7</t>
  </si>
  <si>
    <t>******ม่นะ อำเภอเชียงดาว จังหวัดเชียงใหม่ 50170</t>
  </si>
  <si>
    <t>50170</t>
  </si>
  <si>
    <t>07/03/2026 18:06</t>
  </si>
  <si>
    <t>TH260238155539I</t>
  </si>
  <si>
    <t>GWN6</t>
  </si>
  <si>
    <t>ห***สาวซื้อให้สำรวยค้าโค</t>
  </si>
  <si>
    <t>08/03/2026 13:25</t>
  </si>
  <si>
    <t>792963921750</t>
  </si>
  <si>
    <t>07/03/2026 17:38</t>
  </si>
  <si>
    <t>GWN5</t>
  </si>
  <si>
    <t>จ***อ.รณชัย ก***ำ</t>
  </si>
  <si>
    <t>07/03/2026 17:26</t>
  </si>
  <si>
    <t>792930734680</t>
  </si>
  <si>
    <t>GWN4</t>
  </si>
  <si>
    <t>อ***ุด ห***</t>
  </si>
  <si>
    <t>07/03/2026 17:13</t>
  </si>
  <si>
    <t>792936093154</t>
  </si>
  <si>
    <t>07/03/2026 17:12</t>
  </si>
  <si>
    <t>GWN3</t>
  </si>
  <si>
    <t>ไ***ทัช จ***ร์เพชร</t>
  </si>
  <si>
    <t>07/03/2026 16:52</t>
  </si>
  <si>
    <t>792940640656</t>
  </si>
  <si>
    <t>GWN2</t>
  </si>
  <si>
    <t>ท***า น***ทน</t>
  </si>
  <si>
    <t>07/03/2026 16:48</t>
  </si>
  <si>
    <t>792991999100</t>
  </si>
  <si>
    <t>07/03/2026 16:49</t>
  </si>
  <si>
    <t>GWN1</t>
  </si>
  <si>
    <t>ค******ท</t>
  </si>
  <si>
    <t>******นองมะนาว, อำเภอคง ตำบลหนองมะนาว อำเภอคง จังหวัดนครราชสีมา 30260</t>
  </si>
  <si>
    <t>30260</t>
  </si>
  <si>
    <t>TH268815504184H</t>
  </si>
  <si>
    <t>GWN0</t>
  </si>
  <si>
    <t>บ***น้องมิ้ว</t>
  </si>
  <si>
    <t>07/03/2026 16:35</t>
  </si>
  <si>
    <t>792802313074</t>
  </si>
  <si>
    <t>07/03/2026 16:33</t>
  </si>
  <si>
    <t>GWM99</t>
  </si>
  <si>
    <t>อ***ลี ม***น</t>
  </si>
  <si>
    <t>07/03/2026 16:32</t>
  </si>
  <si>
    <t>792880838050</t>
  </si>
  <si>
    <t>GWM98</t>
  </si>
  <si>
    <t>เ***ม่า</t>
  </si>
  <si>
    <t>07/03/2026 16:31</t>
  </si>
  <si>
    <t>792968494161</t>
  </si>
  <si>
    <t>GWM96</t>
  </si>
  <si>
    <t>ศ***ลักษณ์  เ***สมุทร</t>
  </si>
  <si>
    <t>07/03/2026 16:26</t>
  </si>
  <si>
    <t>792967647614</t>
  </si>
  <si>
    <t>GWM91</t>
  </si>
  <si>
    <t>พิศมัย  วงศ์วันดี</t>
  </si>
  <si>
    <t>438 โรงเรียนมารีย์พิทักษ์
ถ.นิตโย ต.หนองบัว
อ.เมือง จ.อุดรธานี
 41000 41000</t>
  </si>
  <si>
    <t>41000</t>
  </si>
  <si>
    <t>0932923828</t>
  </si>
  <si>
    <t>05/03/2026 20:21</t>
  </si>
  <si>
    <t>WB172406581TH</t>
  </si>
  <si>
    <t>07/03/2026 15:58</t>
  </si>
  <si>
    <t>GWM90</t>
  </si>
  <si>
    <t>07/03/2026 16:25</t>
  </si>
  <si>
    <t>TH264678382595A</t>
  </si>
  <si>
    <t>07/03/2026 15:55</t>
  </si>
  <si>
    <t>GWM89</t>
  </si>
  <si>
    <t>ก***า  แ***มงคล</t>
  </si>
  <si>
    <t>07/03/2026 15:56</t>
  </si>
  <si>
    <t>792827427033</t>
  </si>
  <si>
    <t>GWM88</t>
  </si>
  <si>
    <t>อ*** ส***องช่วง</t>
  </si>
  <si>
    <t>07/03/2026 15:50</t>
  </si>
  <si>
    <t>792933092173</t>
  </si>
  <si>
    <t>07/03/2026 15:51</t>
  </si>
  <si>
    <t>GWM87</t>
  </si>
  <si>
    <t>เ***มาศ</t>
  </si>
  <si>
    <t>07/03/2026 15:45</t>
  </si>
  <si>
    <t>792892647072</t>
  </si>
  <si>
    <t>GWM86</t>
  </si>
  <si>
    <t>น***า ย***แย้ม</t>
  </si>
  <si>
    <t>07/03/2026 15:37</t>
  </si>
  <si>
    <t>792926296153</t>
  </si>
  <si>
    <t>GWM85</t>
  </si>
  <si>
    <t>07/03/2026 15:34</t>
  </si>
  <si>
    <t>792945597102</t>
  </si>
  <si>
    <t>GWM84</t>
  </si>
  <si>
    <t>ส***ชญา ช***ร่</t>
  </si>
  <si>
    <t>07/03/2026 15:33</t>
  </si>
  <si>
    <t>792927795100</t>
  </si>
  <si>
    <t>GWM83</t>
  </si>
  <si>
    <t>น***โบ๊ท</t>
  </si>
  <si>
    <t>792878897031</t>
  </si>
  <si>
    <t>07/03/2026 15:32</t>
  </si>
  <si>
    <t>GWM82</t>
  </si>
  <si>
    <t>ด***า ค***ทรัพย์</t>
  </si>
  <si>
    <t>792812141041</t>
  </si>
  <si>
    <t>GWM81</t>
  </si>
  <si>
    <t>บ***หาร</t>
  </si>
  <si>
    <t>07/03/2026 15:31</t>
  </si>
  <si>
    <t>792918463610</t>
  </si>
  <si>
    <t>GWM76</t>
  </si>
  <si>
    <t>****** ตู้น้ำมันสีเขียว) ตำบลวังชะพลู อำเภอขาณุวรลักษบุรี จังหวัดกำแพงเพชร 62140</t>
  </si>
  <si>
    <t>62140</t>
  </si>
  <si>
    <t>07/03/2026 15:54</t>
  </si>
  <si>
    <t>TH2613821820435</t>
  </si>
  <si>
    <t>07/03/2026 15:24</t>
  </si>
  <si>
    <t>GWM75</t>
  </si>
  <si>
    <t>07/03/2026 15:53</t>
  </si>
  <si>
    <t>TH2675841155611</t>
  </si>
  <si>
    <t>07/03/2026 15:23</t>
  </si>
  <si>
    <t>GWM74</t>
  </si>
  <si>
    <t>บ***ลี้ยง</t>
  </si>
  <si>
    <t>07/03/2026 15:20</t>
  </si>
  <si>
    <t>792956690164</t>
  </si>
  <si>
    <t>07/03/2026 15:19</t>
  </si>
  <si>
    <t>GWM73</t>
  </si>
  <si>
    <t>ป***วน ส***รธรรม</t>
  </si>
  <si>
    <t>07/03/2026 15:15</t>
  </si>
  <si>
    <t>เนยนม3 ฝอยทอง3</t>
  </si>
  <si>
    <t>792889922042</t>
  </si>
  <si>
    <t>GWM72</t>
  </si>
  <si>
    <t>พ***าภรณ์ ว***ซอง</t>
  </si>
  <si>
    <t>07/03/2026 15:14</t>
  </si>
  <si>
    <t>ขอหน้าฝอยทอง2,มะพร้าวเผือก</t>
  </si>
  <si>
    <t>792875927060</t>
  </si>
  <si>
    <t>GWM71</t>
  </si>
  <si>
    <t>ช***ชา</t>
  </si>
  <si>
    <t>07/03/2026 15:11</t>
  </si>
  <si>
    <t>ไม่เอาส้มกับสตอนะคะ</t>
  </si>
  <si>
    <t>792885888023</t>
  </si>
  <si>
    <t>07/03/2026 15:10</t>
  </si>
  <si>
    <t>GWM70</t>
  </si>
  <si>
    <t>ดวงรัตน์ อิวาซา</t>
  </si>
  <si>
    <t>437/93 หมู่บ้านทรัพย์มั่นคงเฟส7 หมู่2
บางบ่อ/ Bang Boสมุทรปราการ/ Samut Prakan
10560</t>
  </si>
  <si>
    <t>660958788763</t>
  </si>
  <si>
    <t>LEXPU0665349040</t>
  </si>
  <si>
    <t>GWM69</t>
  </si>
  <si>
    <t>ก***ารัตน์ ศ***ะอาด</t>
  </si>
  <si>
    <t>792971442642</t>
  </si>
  <si>
    <t>GWM68</t>
  </si>
  <si>
    <t>เ***</t>
  </si>
  <si>
    <t>07/03/2026 15:09</t>
  </si>
  <si>
    <t>เผือกมะพร้าวอ่อน/มะพร้าวน้ำหอม/ฝอยทอง</t>
  </si>
  <si>
    <t>792887529070</t>
  </si>
  <si>
    <t>GWM67</t>
  </si>
  <si>
    <t>น***าฎ​  ช***กุล</t>
  </si>
  <si>
    <t>07/03/2026 15:08</t>
  </si>
  <si>
    <t>792924846663</t>
  </si>
  <si>
    <t>GWM66</t>
  </si>
  <si>
    <t>แ***แก้ว</t>
  </si>
  <si>
    <t>792992789186</t>
  </si>
  <si>
    <t>GWM65</t>
  </si>
  <si>
    <t>u***4316273811307</t>
  </si>
  <si>
    <t>792958137624</t>
  </si>
  <si>
    <t>GWM64</t>
  </si>
  <si>
    <t>อ** อ***รา อ***ังตูม</t>
  </si>
  <si>
    <t>07/03/2026 15:07</t>
  </si>
  <si>
    <t>THT040255J4JB0Z</t>
  </si>
  <si>
    <t>GWM63</t>
  </si>
  <si>
    <t>ม***สา  เ***ธิกิจสันต์</t>
  </si>
  <si>
    <t>07/03/2026 15:05</t>
  </si>
  <si>
    <t>792936043605</t>
  </si>
  <si>
    <t>GWM62</t>
  </si>
  <si>
    <t>ช***าภา ก***ประโคน</t>
  </si>
  <si>
    <t>792985044655</t>
  </si>
  <si>
    <t>GWM61</t>
  </si>
  <si>
    <t>ยุพา นาเจริญ</t>
  </si>
  <si>
    <t>160/11 ชุมชนซอยพัทลุง ลาดพร้าว 48 แยก 8-4
แขวงสามเสนนอก
เขตห้วยขวาง
กทม 
โทร 10310</t>
  </si>
  <si>
    <t>0839094338</t>
  </si>
  <si>
    <t>07/03/2026 15:04</t>
  </si>
  <si>
    <t>WA105791581TH</t>
  </si>
  <si>
    <t>GWM60</t>
  </si>
  <si>
    <t>07/03/2026 15:03</t>
  </si>
  <si>
    <t>792836747043</t>
  </si>
  <si>
    <t>GWM59</t>
  </si>
  <si>
    <t>07/03/2026 14:59</t>
  </si>
  <si>
    <t>792805882035</t>
  </si>
  <si>
    <t>GWM58</t>
  </si>
  <si>
    <t>ร***นภา ช***ิตร</t>
  </si>
  <si>
    <t>07/03/2026 14:58</t>
  </si>
  <si>
    <t>792926744610</t>
  </si>
  <si>
    <t>GWM57</t>
  </si>
  <si>
    <t>ก***กาญจน์ ข***เกิด</t>
  </si>
  <si>
    <t>07/03/2026 14:57</t>
  </si>
  <si>
    <t>ขอไม่เอารสกล้วยหอมนะคะ😁😅แต่ถ้าได้ กาแฟ ฝอยทอง มะพร้าว จะเลิฟๆเลยค่ะ🥰🥰🥰ขอบคุณล่วงหน้าค่ะ🥰🥰🥰</t>
  </si>
  <si>
    <t>792917394150</t>
  </si>
  <si>
    <t>GWM56</t>
  </si>
  <si>
    <t>ฉ***ชัย พ***่งเรืองกุล</t>
  </si>
  <si>
    <t>เทศบาลนครนครปฐม</t>
  </si>
  <si>
    <t>07/03/2026 15:01</t>
  </si>
  <si>
    <t>792842054023</t>
  </si>
  <si>
    <t>07/03/2026 14:56</t>
  </si>
  <si>
    <t>GWM54</t>
  </si>
  <si>
    <t>น***งค์นุช    ช***งคล</t>
  </si>
  <si>
    <t>792818945052</t>
  </si>
  <si>
    <t>GWM53</t>
  </si>
  <si>
    <t>โ***  ศ***รด</t>
  </si>
  <si>
    <t>07/03/2026 14:54</t>
  </si>
  <si>
    <t>792873943050</t>
  </si>
  <si>
    <t>GWM51</t>
  </si>
  <si>
    <t>07/03/2026 14:52</t>
  </si>
  <si>
    <t>792855547050</t>
  </si>
  <si>
    <t>GWM50</t>
  </si>
  <si>
    <t>ซ***ดย์</t>
  </si>
  <si>
    <t>07/03/2026 14:51</t>
  </si>
  <si>
    <t>792853314072</t>
  </si>
  <si>
    <t>GWM49</t>
  </si>
  <si>
    <t>น***ขวัญฤทัย ไ***านี</t>
  </si>
  <si>
    <t>07/03/2026 14:50</t>
  </si>
  <si>
    <t>792807055025</t>
  </si>
  <si>
    <t>07/03/2026 14:49</t>
  </si>
  <si>
    <t>GWM48</t>
  </si>
  <si>
    <t>จ***ร์ทิมา แ***จันทร์</t>
  </si>
  <si>
    <t>07/03/2026 14:48</t>
  </si>
  <si>
    <t>792987065603</t>
  </si>
  <si>
    <t>GWM47</t>
  </si>
  <si>
    <t>เ***ร์</t>
  </si>
  <si>
    <t>792804971070</t>
  </si>
  <si>
    <t>GWM46</t>
  </si>
  <si>
    <t>อ***รรณ พ***ิ่งยงค์</t>
  </si>
  <si>
    <t>792912490182</t>
  </si>
  <si>
    <t>GWM44</t>
  </si>
  <si>
    <t>Chaiyapoon Chaiwatskulcharoen</t>
  </si>
  <si>
    <t>190/18ม.12ต.ธารเกษม อ.พระพุทธบาท จ.สระบุรี 
ต.ธารเกษม
อ.พระพุทธบาท
สระบุรี
Thailand 18120</t>
  </si>
  <si>
    <t>66955564964</t>
  </si>
  <si>
    <t>07/03/2026 14:47</t>
  </si>
  <si>
    <t>WA105791595TH</t>
  </si>
  <si>
    <t>07/03/2026 14:46</t>
  </si>
  <si>
    <t>GWM43</t>
  </si>
  <si>
    <t>พัสดา พุฒซ้อน</t>
  </si>
  <si>
    <t>บ.สุขเกษม66ม.2 ต.กุดปลาค้าว
อ.เขาวง จ.กาฬสินธุ์ 
 46160</t>
  </si>
  <si>
    <t>46160</t>
  </si>
  <si>
    <t>0649847801</t>
  </si>
  <si>
    <t>WA105791604TH</t>
  </si>
  <si>
    <t>07/03/2026 14:45</t>
  </si>
  <si>
    <t>GWM42</t>
  </si>
  <si>
    <t>ชาตรี วาสนารุ่เรือง</t>
  </si>
  <si>
    <t>90 ซอยแสนสุขแยก2 
ถนนพระราม4
แขวงคลองตัน
เขตคลองเตย
กทม.
โทร. 10110</t>
  </si>
  <si>
    <t>0623298699</t>
  </si>
  <si>
    <t>wa105791547th</t>
  </si>
  <si>
    <t>07/03/2026 14:44</t>
  </si>
  <si>
    <t>GWM41</t>
  </si>
  <si>
    <t>ศิริดารา บรรพตธรรม</t>
  </si>
  <si>
    <t>เฮลท์คลินิกเวชกรรม
318/2 ถ. ลำพูน ต. วัดเกต อ. เมือง จ. เชียงใหม่ 50000</t>
  </si>
  <si>
    <t>0888010777</t>
  </si>
  <si>
    <t>wa105791555th</t>
  </si>
  <si>
    <t>07/03/2026 14:43</t>
  </si>
  <si>
    <t>GWM40</t>
  </si>
  <si>
    <t>ผ่องพรรณ สร้อยมุข</t>
  </si>
  <si>
    <t>24 ตรอกศรีบุญเรือง
(ซอยร้านขนมจีนหน้าวัดไพรสณฑ์)
ตำบลหล่มสัก อำเภอหล่มสัก จังหวัดเพชรบูรณ์ 67110</t>
  </si>
  <si>
    <t>67110</t>
  </si>
  <si>
    <t>0968989632</t>
  </si>
  <si>
    <t>wa105791564th</t>
  </si>
  <si>
    <t>GWM39</t>
  </si>
  <si>
    <t>Waleerat Asavakittikun</t>
  </si>
  <si>
    <t>169/181 หมู่บ้านมัณฑนา วงแหวน- อ่อนนุช3
ถ.กาญจนาภิเษก
ดอกไม้
กรุงเทพมหานคร
Thailand 10250</t>
  </si>
  <si>
    <t>0891594704</t>
  </si>
  <si>
    <t>wa105791578th</t>
  </si>
  <si>
    <t>07/03/2026 14:41</t>
  </si>
  <si>
    <t>GWM38</t>
  </si>
  <si>
    <t>นิภา  พงษ์เจริญ</t>
  </si>
  <si>
    <t>บ.ดีจี เอ็นจิเนียริ่ง จก.
14/4  ม. 7
บางเตย
สามโคก
จ. ปทุมธานี
Thailand 12160</t>
  </si>
  <si>
    <t>12160</t>
  </si>
  <si>
    <t>66819326334</t>
  </si>
  <si>
    <t>07/03/2026 14:40</t>
  </si>
  <si>
    <t>wa105791502th</t>
  </si>
  <si>
    <t>07/03/2026 14:39</t>
  </si>
  <si>
    <t>GWM37</t>
  </si>
  <si>
    <t>พระอุบล วราสโภ</t>
  </si>
  <si>
    <t>ที่พักสงฆ์ภูต่าง ม.10
ต.บ่อเบี้ย อ.บ้านโคก
จ.อุตรดิตถ์ 
โทร 53180</t>
  </si>
  <si>
    <t>53180</t>
  </si>
  <si>
    <t>0904441678</t>
  </si>
  <si>
    <t>WA105791516TH</t>
  </si>
  <si>
    <t>07/03/2026 14:38</t>
  </si>
  <si>
    <t>GWM36</t>
  </si>
  <si>
    <t>07/03/2026 14:37</t>
  </si>
  <si>
    <t>GWM35</t>
  </si>
  <si>
    <t>สันติชัย เหล่าปาทาน</t>
  </si>
  <si>
    <t>286/ข ม2 ตป่าโมก อ ป่าโมก จ อ่างทอง      เผือกฝอยทองไข่เค็ม2  เน้นโทรเมื่อสินค้ามาถึง 14130</t>
  </si>
  <si>
    <t>14130</t>
  </si>
  <si>
    <t>0964242557</t>
  </si>
  <si>
    <t>07/03/2026 14:36</t>
  </si>
  <si>
    <t>WA105791520TH</t>
  </si>
  <si>
    <t>GWM34</t>
  </si>
  <si>
    <t>07/03/2026 14:33</t>
  </si>
  <si>
    <t>792933398106</t>
  </si>
  <si>
    <t>GWM33</t>
  </si>
  <si>
    <t xml:space="preserve">วรนุช โคกแก้ว </t>
  </si>
  <si>
    <t>ตลาดสดสาย5 555พุทธมนทลสาย5 อ้อมน้อย อ,กระทุ่มแบน จ,สมุทรสาคร 74130</t>
  </si>
  <si>
    <t>74130</t>
  </si>
  <si>
    <t>0910151140</t>
  </si>
  <si>
    <t>WA105791533TH</t>
  </si>
  <si>
    <t>GWM32</t>
  </si>
  <si>
    <t>ขาน  ปราบยุทธ</t>
  </si>
  <si>
    <t>ที่อยู่ 2หมู่1 
ต.หนองปลาปาก อ.ศรีเชียงใหม่
จ.หนองคาย 43130</t>
  </si>
  <si>
    <t>0644932310</t>
  </si>
  <si>
    <t>06/03/2026 11:09</t>
  </si>
  <si>
    <t>WB172406578TH</t>
  </si>
  <si>
    <t>07/03/2026 14:30</t>
  </si>
  <si>
    <t>GWM31</t>
  </si>
  <si>
    <t>เพียงใจ แซ่ตั้ง</t>
  </si>
  <si>
    <t>80 ซอยสาธุ 34
ตรงข้ามแยกหนึ่ง
ถนนสาธุประดิษฐ์
แขวงบางโพงพาง
เขตยานนาวา
กทม. 
 10120</t>
  </si>
  <si>
    <t>0652692589</t>
  </si>
  <si>
    <t>07/03/2026 14:28</t>
  </si>
  <si>
    <t>wa105791476th</t>
  </si>
  <si>
    <t>GWM30</t>
  </si>
  <si>
    <t>มณเทียน ชมภูวิเศษ</t>
  </si>
  <si>
    <t>31/79หมู่บ้านลดาวัณย์ถนนพุทธมณฑลสาย2
ศาลาธรรมสพน์
ทวีวัฒนา
ก.ท.ม
Thailand 10170</t>
  </si>
  <si>
    <t>66815622636</t>
  </si>
  <si>
    <t>07/03/2026 14:27</t>
  </si>
  <si>
    <t>WA105791480TH</t>
  </si>
  <si>
    <t>07/03/2026 14:26</t>
  </si>
  <si>
    <t>GWM29</t>
  </si>
  <si>
    <t>ธฤษณุ พิณอุดม</t>
  </si>
  <si>
    <t>999/195 ม.สราญสิริ ต.ศรีษะจรเข้น้อย อ.บางเสาธง จ.สมุทรปราการ 10570</t>
  </si>
  <si>
    <t>0613953568</t>
  </si>
  <si>
    <t>07/03/2026 14:25</t>
  </si>
  <si>
    <t>wa105791493th</t>
  </si>
  <si>
    <t>07/03/2026 14:24</t>
  </si>
  <si>
    <t>GWM27</t>
  </si>
  <si>
    <t>พิศเพลิน ปานนพภา</t>
  </si>
  <si>
    <t>ใต้คอนโดบุญบัญชา อ่อนนุช 27 สวนหลวง กทม 10250</t>
  </si>
  <si>
    <t>0640213371</t>
  </si>
  <si>
    <t>07/03/2026 14:21</t>
  </si>
  <si>
    <t>wa105791459th</t>
  </si>
  <si>
    <t>07/03/2026 14:20</t>
  </si>
  <si>
    <t>GWM26</t>
  </si>
  <si>
    <t>อ***ยา​ โ***งส์</t>
  </si>
  <si>
    <t>792983320673</t>
  </si>
  <si>
    <t>GWM25</t>
  </si>
  <si>
    <t>น******่</t>
  </si>
  <si>
    <t>****** ตำบลธรรมศาลา อำเภอเมืองนครปฐม จังหวัดนครปฐม 73000</t>
  </si>
  <si>
    <t>TH263282896531R</t>
  </si>
  <si>
    <t>GWM24</t>
  </si>
  <si>
    <t>ส่ง นางคัทลียา ปริชานิ</t>
  </si>
  <si>
    <t>156-158 ถนนประสานไมตรี
สบตุ๋ย
เมือง, ลำปาง 
 52100</t>
  </si>
  <si>
    <t>52100</t>
  </si>
  <si>
    <t>0815313860</t>
  </si>
  <si>
    <t>WB172406555TH</t>
  </si>
  <si>
    <t>07/03/2026 14:19</t>
  </si>
  <si>
    <t>GWM23</t>
  </si>
  <si>
    <t>Sukanya Srinako</t>
  </si>
  <si>
    <t>เขตห้ามล่าสัตว์ป่าชะอำ246/1
ต.ชะอำ
อ.ชะอำ
เพชรบุรี
 76120</t>
  </si>
  <si>
    <t>0971350064</t>
  </si>
  <si>
    <t>WA105791462TH</t>
  </si>
  <si>
    <t>07/03/2026 14:18</t>
  </si>
  <si>
    <t>GWM22</t>
  </si>
  <si>
    <t>บ***านุช จ***</t>
  </si>
  <si>
    <t>07/03/2026 14:12</t>
  </si>
  <si>
    <t>792955692196</t>
  </si>
  <si>
    <t>07/03/2026 14:14</t>
  </si>
  <si>
    <t>GWM21</t>
  </si>
  <si>
    <t>จูน</t>
  </si>
  <si>
    <t>45/1 ถ.สุทธิสารวินิจฉัย สามเสนใน พญาไท บ้านสีเขียวถัดจากร้านข้าวมันไก่สีเหลือง4ห้อง · สามเสนใน/ Sam Sen Nai
พญาไท/ Phaya Thaiกรุงเทพมหานคร/ Bangkok
10400</t>
  </si>
  <si>
    <t>660869890176</t>
  </si>
  <si>
    <t>LEXPU0665010083</t>
  </si>
  <si>
    <t>GWM19</t>
  </si>
  <si>
    <t>น******ิ</t>
  </si>
  <si>
    <t>******ำบลแวง ตำบลแวง อำเภอสว่างแดนดิน จังหวัดสกลนคร 47240</t>
  </si>
  <si>
    <t>47240</t>
  </si>
  <si>
    <t>11</t>
  </si>
  <si>
    <t>07/03/2026 14:13</t>
  </si>
  <si>
    <t>TH2665288728864</t>
  </si>
  <si>
    <t>GWM18</t>
  </si>
  <si>
    <t>น***์</t>
  </si>
  <si>
    <t>******บ้านโคกสะอาด ตำบลม่วงค่อม ตำบลม่วงค่อม อำเภอชัยบาดาล จังหวัดลพบุรี 15230</t>
  </si>
  <si>
    <t>67</t>
  </si>
  <si>
    <t>07/03/2026 14:29</t>
  </si>
  <si>
    <t>TH262245946304Q</t>
  </si>
  <si>
    <t>07/03/2026 13:59</t>
  </si>
  <si>
    <t>GWM17</t>
  </si>
  <si>
    <t>ส***ย์ อ***สนิท</t>
  </si>
  <si>
    <t>07/03/2026 13:54</t>
  </si>
  <si>
    <t>792916290191</t>
  </si>
  <si>
    <t>GWM15</t>
  </si>
  <si>
    <t>น***อด ใ***ียว</t>
  </si>
  <si>
    <t>07/03/2026 13:29</t>
  </si>
  <si>
    <t>792944893171</t>
  </si>
  <si>
    <t>GWM14</t>
  </si>
  <si>
    <t>ล***ล บ***่วม</t>
  </si>
  <si>
    <t>07/03/2026 13:22</t>
  </si>
  <si>
    <t>792908093176</t>
  </si>
  <si>
    <t>GWM13</t>
  </si>
  <si>
    <t>ด** ว***นะ ศ***ุบล</t>
  </si>
  <si>
    <t>07/03/2026 13:17</t>
  </si>
  <si>
    <t>792914201214</t>
  </si>
  <si>
    <t>GWM12</t>
  </si>
  <si>
    <t>Ron Koo</t>
  </si>
  <si>
    <t xml:space="preserve">ห้อง 6 หอพัก JKM หมู่ 6 ดอยหล่อ ดอยหล่อ &amp;nbsp;เชียงใหม่ 50160
</t>
  </si>
  <si>
    <t>50160</t>
  </si>
  <si>
    <t>0656592276</t>
  </si>
  <si>
    <t>07/03/2026 08:04</t>
  </si>
  <si>
    <t>WB172406564TH</t>
  </si>
  <si>
    <t>07/03/2026 13:14</t>
  </si>
  <si>
    <t>GWM10</t>
  </si>
  <si>
    <t>ก***าวรรณ น***นวล</t>
  </si>
  <si>
    <t>07/03/2026 13:01</t>
  </si>
  <si>
    <t>792905003214</t>
  </si>
  <si>
    <t>07/03/2026 13:00</t>
  </si>
  <si>
    <t>GWM9</t>
  </si>
  <si>
    <t>บ***ย็น อ***มนารถ</t>
  </si>
  <si>
    <t>07/03/2026 12:54</t>
  </si>
  <si>
    <t>792909497181</t>
  </si>
  <si>
    <t>GWM8</t>
  </si>
  <si>
    <t>ํธาดา เฉยฉิม</t>
  </si>
  <si>
    <t>ถนนเพิ่มสิน เดอะคอนเนค28 19/268 ซอย 10 · คลองถนน/ Khlong Thanon
สายไหม/ Sai Maiกรุงเทพมหานคร/ Bangkok
10220</t>
  </si>
  <si>
    <t>660985253616</t>
  </si>
  <si>
    <t>07/03/2026 12:39</t>
  </si>
  <si>
    <t>LEXPU0665347642</t>
  </si>
  <si>
    <t>GWM7</t>
  </si>
  <si>
    <t>ค***ฤษณพงษ์ อ***ร์ธรรม</t>
  </si>
  <si>
    <t>Si Sa Ket</t>
  </si>
  <si>
    <t>07/03/2026 12:23</t>
  </si>
  <si>
    <t>792847698020</t>
  </si>
  <si>
    <t>GWM6</t>
  </si>
  <si>
    <t>ทวีพร กุกสันเทียะ</t>
  </si>
  <si>
    <t>32ม.6ต.สำโรง
โนนไทย/ Non Thaiนครราชสีมา/ Nakhon Ratchasima
30220</t>
  </si>
  <si>
    <t>660979944983</t>
  </si>
  <si>
    <t>07/03/2026 12:18</t>
  </si>
  <si>
    <t>LEXPU0665035541</t>
  </si>
  <si>
    <t>GWM5</t>
  </si>
  <si>
    <t>อ******์</t>
  </si>
  <si>
    <t>******บลโป่งผา อำเภอเชียงราย 57130 ตำบลโป่งผา อำเภอแม่สาย จังหวัดเชียงราย 57130</t>
  </si>
  <si>
    <t>57130</t>
  </si>
  <si>
    <t>TH268306551723P</t>
  </si>
  <si>
    <t>07/03/2026 12:16</t>
  </si>
  <si>
    <t>GWM4</t>
  </si>
  <si>
    <t>07/03/2026 12:04</t>
  </si>
  <si>
    <t>792902389145</t>
  </si>
  <si>
    <t>GWM3</t>
  </si>
  <si>
    <t>เ***ิรา เ***ยงตรง</t>
  </si>
  <si>
    <t>07/03/2026 11:25</t>
  </si>
  <si>
    <t>792861419700</t>
  </si>
  <si>
    <t>GWM2</t>
  </si>
  <si>
    <t>โ***ีนา ส***าะ</t>
  </si>
  <si>
    <t>07/03/2026 11:13</t>
  </si>
  <si>
    <t>792876414702</t>
  </si>
  <si>
    <t>GWM1</t>
  </si>
  <si>
    <t>s***i</t>
  </si>
  <si>
    <t>07/03/2026 11:06</t>
  </si>
  <si>
    <t>792968299196</t>
  </si>
  <si>
    <t>GWM0</t>
  </si>
  <si>
    <t>ณ***ิชา</t>
  </si>
  <si>
    <t>07/03/2026 11:04</t>
  </si>
  <si>
    <t>792842605796</t>
  </si>
  <si>
    <t>GWL98</t>
  </si>
  <si>
    <t>พัชรพร พวงชอุ่ม</t>
  </si>
  <si>
    <t>พร้อมศิริแมนชั่น( ตึกC ) 143 ชั้น 6 ห้อง 606 A · ห้วยขวาง/ Huai Khwang
ห้วยขวาง/ Huai Khwangกรุงเทพมหานคร/ Bangkok
10310</t>
  </si>
  <si>
    <t>660991161585</t>
  </si>
  <si>
    <t>07/03/2026 10:55</t>
  </si>
  <si>
    <t>LEXPU0665008829</t>
  </si>
  <si>
    <t>GWL97</t>
  </si>
  <si>
    <t>พ***าว</t>
  </si>
  <si>
    <t>07/03/2026 10:50</t>
  </si>
  <si>
    <t>792828394680</t>
  </si>
  <si>
    <t>GWL96</t>
  </si>
  <si>
    <t>ส***ภรณ์  เ***องธวัชกุล</t>
  </si>
  <si>
    <t>07/03/2026 10:46</t>
  </si>
  <si>
    <t>792843307701</t>
  </si>
  <si>
    <t>07/03/2026 10:47</t>
  </si>
  <si>
    <t>GWL95</t>
  </si>
  <si>
    <t>พ***</t>
  </si>
  <si>
    <t>07/03/2026 10:45</t>
  </si>
  <si>
    <t>792841700700</t>
  </si>
  <si>
    <t>07/03/2026 10:44</t>
  </si>
  <si>
    <t>GWL94</t>
  </si>
  <si>
    <t>ศ***รรณ ว***สิทธิเศรษฐ์</t>
  </si>
  <si>
    <t>07/03/2026 10:43</t>
  </si>
  <si>
    <t>792803820723</t>
  </si>
  <si>
    <t>GWL92</t>
  </si>
  <si>
    <t>พ***นันท์ เ***ญสุวรรณชื่น</t>
  </si>
  <si>
    <t>07/03/2026 10:32</t>
  </si>
  <si>
    <t>792947990144</t>
  </si>
  <si>
    <t>GWL90</t>
  </si>
  <si>
    <t>เบญจา  ผาสุขกาย</t>
  </si>
  <si>
    <t>198/8 หมู่ 1  ตำบลหนองโสน
เมืองเพชรบุรี/ Mueang Phetchaburiเพชรบุรี/ Phetchaburi
76000</t>
  </si>
  <si>
    <t>76000</t>
  </si>
  <si>
    <t>660973405147</t>
  </si>
  <si>
    <t>07/03/2026 10:25</t>
  </si>
  <si>
    <t>LEXPU0665010914</t>
  </si>
  <si>
    <t>GWL89</t>
  </si>
  <si>
    <t>******4ต.บึงยี่โถ อ.ธัญบุรี จ.ปทุมธานี 12130 (ร้านกาแฟขวามือ) ตำบลบึงยี่โถ อำเภอธัญบุรี จังหวัดปทุมธานี 12130</t>
  </si>
  <si>
    <t>12130</t>
  </si>
  <si>
    <t>07/03/2026 10:21</t>
  </si>
  <si>
    <t>TH261915938873P</t>
  </si>
  <si>
    <t>GWL88</t>
  </si>
  <si>
    <t>พ***ดา บ***</t>
  </si>
  <si>
    <t>07/03/2026 10:01</t>
  </si>
  <si>
    <t>792960794146</t>
  </si>
  <si>
    <t>07/03/2026 10:00</t>
  </si>
  <si>
    <t>GWL87</t>
  </si>
  <si>
    <t>ธัญธร อนุรักษ์ภูวดล</t>
  </si>
  <si>
    <t>154 ม.11ต.ตำนาน อ.เมืองพัทลุง จังหวัดพัทลุง 93000 · ตำนาน/ Tamnan
เมืองพัทลุง/ Mueang Phatthalungพัทลุง/ Phatthalung
93000</t>
  </si>
  <si>
    <t>660973586359</t>
  </si>
  <si>
    <t>07/03/2026 09:48</t>
  </si>
  <si>
    <t>LEXPU0665008772</t>
  </si>
  <si>
    <t>GWL86</t>
  </si>
  <si>
    <t>ส***  แ***กล้า</t>
  </si>
  <si>
    <t>07/03/2026 09:34</t>
  </si>
  <si>
    <t>792806009796</t>
  </si>
  <si>
    <t>GWL85</t>
  </si>
  <si>
    <t>น***ภัคศรัณย์ แ***ี</t>
  </si>
  <si>
    <t>07/03/2026 09:33</t>
  </si>
  <si>
    <t>792999499191</t>
  </si>
  <si>
    <t>07/03/2026 09:32</t>
  </si>
  <si>
    <t>GWL84</t>
  </si>
  <si>
    <t>ป***มทย์ เ***ขำ</t>
  </si>
  <si>
    <t>07/03/2026 09:17</t>
  </si>
  <si>
    <t>792928292192</t>
  </si>
  <si>
    <t>GWL83</t>
  </si>
  <si>
    <t>******วง ราษฎร์บูรณะ, เขตราษฎร์บูรณะ แขวงราษฎร์บูรณะ เขตราษฎร์บูรณะ จังหวัดกรุงเทพมหานคร 10140</t>
  </si>
  <si>
    <t>07/03/2026 09:46</t>
  </si>
  <si>
    <t>TH266585522292W</t>
  </si>
  <si>
    <t>07/03/2026 09:16</t>
  </si>
  <si>
    <t>GWL81</t>
  </si>
  <si>
    <t>ม***ิกา แ***มั่น</t>
  </si>
  <si>
    <t>07/03/2026 09:04</t>
  </si>
  <si>
    <t>792864807792</t>
  </si>
  <si>
    <t>GWL80</t>
  </si>
  <si>
    <t>ณ***งศ์  ศ***</t>
  </si>
  <si>
    <t>07/03/2026 07:48</t>
  </si>
  <si>
    <t>792902802215</t>
  </si>
  <si>
    <t>GWL79</t>
  </si>
  <si>
    <t>07/03/2026 07:43</t>
  </si>
  <si>
    <t>792829802796</t>
  </si>
  <si>
    <t>GWL77</t>
  </si>
  <si>
    <t>นพกรณ์​ ตระกูล​วารี​</t>
  </si>
  <si>
    <t>430/6หมู่1ตลาดสดองครักษ์ต.องครักษ์อ.องครักษ์
องครักษ์/ Ongkharakนครนายก/ Nakhon Nayok
26120</t>
  </si>
  <si>
    <t>26120</t>
  </si>
  <si>
    <t>660898345319</t>
  </si>
  <si>
    <t>07/03/2026 07:08</t>
  </si>
  <si>
    <t>LEXPU0665348315</t>
  </si>
  <si>
    <t>GWL76</t>
  </si>
  <si>
    <t>07/03/2026 07:03</t>
  </si>
  <si>
    <t>LEXPU0664785000</t>
  </si>
  <si>
    <t>GWL75</t>
  </si>
  <si>
    <t>s***ajinprayoonth</t>
  </si>
  <si>
    <t>07/03/2026 06:57</t>
  </si>
  <si>
    <t>792858327601</t>
  </si>
  <si>
    <t>07/03/2026 06:58</t>
  </si>
  <si>
    <t>GWL74</t>
  </si>
  <si>
    <t>B***a   N***mas</t>
  </si>
  <si>
    <t>ขอฝอยทอง 2 กล่องและเผือกมะพร้าว 1 กล่องขอบคุณค่ะ</t>
  </si>
  <si>
    <t>792801117581</t>
  </si>
  <si>
    <t>07/03/2026 06:48</t>
  </si>
  <si>
    <t>GWL73</t>
  </si>
  <si>
    <t>น***ึ้ง  ต***มัย</t>
  </si>
  <si>
    <t>06/03/2026 10:13</t>
  </si>
  <si>
    <t>792800523620</t>
  </si>
  <si>
    <t>GWL72</t>
  </si>
  <si>
    <t>W*</t>
  </si>
  <si>
    <t>******รณัชชาแลนด์ ตำบล ท่าสุด    ประเทศไทย ตำบลท่าสุด อำเภอเมืองเชียงราย จังหวัดเชียงราย 57100</t>
  </si>
  <si>
    <t>57100</t>
  </si>
  <si>
    <t>07/03/2026 06:45</t>
  </si>
  <si>
    <t>TH266149987764Q</t>
  </si>
  <si>
    <t>GWL71</t>
  </si>
  <si>
    <t>ส***.เกษรราช</t>
  </si>
  <si>
    <t>07/03/2026 06:14</t>
  </si>
  <si>
    <t>792807627651</t>
  </si>
  <si>
    <t>GWL70</t>
  </si>
  <si>
    <t>จ***ริการ์ แ***จำรัส</t>
  </si>
  <si>
    <t>07/03/2026 06:07</t>
  </si>
  <si>
    <t>792800312662</t>
  </si>
  <si>
    <t>GWL68</t>
  </si>
  <si>
    <t>t***ong m***</t>
  </si>
  <si>
    <t>07/03/2026 06:01</t>
  </si>
  <si>
    <t>792855714696</t>
  </si>
  <si>
    <t>GWL67</t>
  </si>
  <si>
    <t>น้ำผึ้ง. กลิ่นแก่จัน</t>
  </si>
  <si>
    <t>90/ หมู่ หมู่บ้านสีฟ้า 1 · เสนา/ Sena
เสนา/ Senaพระนครศรีอยุธยา/ Phra Nakhon Si Ayutthaya
13110</t>
  </si>
  <si>
    <t>13110</t>
  </si>
  <si>
    <t>660808606958</t>
  </si>
  <si>
    <t>07/03/2026 05:41</t>
  </si>
  <si>
    <t>LEXPU0664785884</t>
  </si>
  <si>
    <t>07/03/2026 05:40</t>
  </si>
  <si>
    <t>GWL66</t>
  </si>
  <si>
    <t>ส***รณเสือซ่อนพงษ์</t>
  </si>
  <si>
    <t>07/03/2026 05:00</t>
  </si>
  <si>
    <t>792804510665</t>
  </si>
  <si>
    <t>GWL65</t>
  </si>
  <si>
    <t>น******ะ</t>
  </si>
  <si>
    <t>******ม ตำบลม่วงค่อม อำเภอชัยบาดาล จังหวัดลพบุรี 15230</t>
  </si>
  <si>
    <t>36</t>
  </si>
  <si>
    <t>07/03/2026 03:21</t>
  </si>
  <si>
    <t>TH266315572929M</t>
  </si>
  <si>
    <t>07/03/2026 02:51</t>
  </si>
  <si>
    <t>GWL64</t>
  </si>
  <si>
    <t>07/03/2026 03:17</t>
  </si>
  <si>
    <t>TH2637228676325</t>
  </si>
  <si>
    <t>07/03/2026 02:47</t>
  </si>
  <si>
    <t>GWL63</t>
  </si>
  <si>
    <t>TH261097201722J</t>
  </si>
  <si>
    <t>GWL62</t>
  </si>
  <si>
    <t>ว***รา แ***า</t>
  </si>
  <si>
    <t>07/03/2026 02:44</t>
  </si>
  <si>
    <t>792868313694</t>
  </si>
  <si>
    <t>07/03/2026 02:43</t>
  </si>
  <si>
    <t>GWL60</t>
  </si>
  <si>
    <t>******บางไผ่ แขวงบางไผ่ เขตบางแค จังหวัดกรุงเทพมหานคร 10160</t>
  </si>
  <si>
    <t>07/03/2026 01:21</t>
  </si>
  <si>
    <t>TH260745575011M</t>
  </si>
  <si>
    <t>GWL59</t>
  </si>
  <si>
    <t>07/03/2026 00:59</t>
  </si>
  <si>
    <t>LEXPU0664798632</t>
  </si>
  <si>
    <t>GWL58</t>
  </si>
  <si>
    <t>ป***า ล***ปด</t>
  </si>
  <si>
    <t>07/03/2026 00:45</t>
  </si>
  <si>
    <t>792890221675</t>
  </si>
  <si>
    <t>GWL56</t>
  </si>
  <si>
    <t>******มภู ตำบลวังชมภู อำเภอเมืองเพชรบูรณ์ จังหวัดเพชรบูรณ์ 67210</t>
  </si>
  <si>
    <t>67210</t>
  </si>
  <si>
    <t>07/03/2026 00:39</t>
  </si>
  <si>
    <t>TH262592723595V</t>
  </si>
  <si>
    <t>GWL55</t>
  </si>
  <si>
    <t>พ******)</t>
  </si>
  <si>
    <t>******ุมวิท 63 แขวง คลองตันเหนือ แขวงคลองตันเหนือ เขตวัฒนา จังหวัดกรุงเทพมหานคร 10110</t>
  </si>
  <si>
    <t>07/03/2026 00:36</t>
  </si>
  <si>
    <t>TH266331904680W</t>
  </si>
  <si>
    <t>07/03/2026 00:34</t>
  </si>
  <si>
    <t>GWL54</t>
  </si>
  <si>
    <t>ภ***ิรา  ท***านนท์</t>
  </si>
  <si>
    <t>07/03/2026 00:32</t>
  </si>
  <si>
    <t>792818722603</t>
  </si>
  <si>
    <t>GWL53</t>
  </si>
  <si>
    <t>นายพงศธร วังคำ</t>
  </si>
  <si>
    <t>(โรงเรียนอนุบาลบ้านด่านลานหอย)  99 ม.1 ต.ลานหอย · ลานหอย/ Lan Hoi
บ้านด่านลานหอย/ Ban Dan Lan Hoiสุโขทัย/ Sukhothai
64140</t>
  </si>
  <si>
    <t>64140</t>
  </si>
  <si>
    <t>660804946694</t>
  </si>
  <si>
    <t>07/03/2026 00:30</t>
  </si>
  <si>
    <t>TH60028F2XBC2A</t>
  </si>
  <si>
    <t>GWL52</t>
  </si>
  <si>
    <t>S***lee S***rasong</t>
  </si>
  <si>
    <t>07/03/2026 00:01</t>
  </si>
  <si>
    <t>792812136686</t>
  </si>
  <si>
    <t>GWP99</t>
  </si>
  <si>
    <t>ด******ง</t>
  </si>
  <si>
    <t>******ว ตำบลบ้านหวด ตำบลบ้านหวด อำเภองาว จังหวัดลำปาง 52110</t>
  </si>
  <si>
    <t>52110</t>
  </si>
  <si>
    <t>08/03/2026 23:54</t>
  </si>
  <si>
    <t>TH49058FB6Y19I</t>
  </si>
  <si>
    <t>GWP98</t>
  </si>
  <si>
    <t>09/03/2026 00:17</t>
  </si>
  <si>
    <t>TH262047751282T</t>
  </si>
  <si>
    <t>08/03/2026 23:38</t>
  </si>
  <si>
    <t>GWP96</t>
  </si>
  <si>
    <t>ส***ศรีคุุณ</t>
  </si>
  <si>
    <t>08/03/2026 23:11</t>
  </si>
  <si>
    <t>792922549716</t>
  </si>
  <si>
    <t>GWP95</t>
  </si>
  <si>
    <t>08/03/2026 22:56</t>
  </si>
  <si>
    <t>792936713715</t>
  </si>
  <si>
    <t>GWP94</t>
  </si>
  <si>
    <t>08/03/2026 23:13</t>
  </si>
  <si>
    <t>TH269681977158E</t>
  </si>
  <si>
    <t>08/03/2026 22:43</t>
  </si>
  <si>
    <t>GWP93</t>
  </si>
  <si>
    <t>ส******ค</t>
  </si>
  <si>
    <t>******ชุดควบคุม (ชค.543) ต.บ่อทอง ตำบลบ่อทอง อำเภอหนองจิก จังหวัดปัตตานี 94170</t>
  </si>
  <si>
    <t>94170</t>
  </si>
  <si>
    <t>08/03/2026 23:07</t>
  </si>
  <si>
    <t>TH266333596529K</t>
  </si>
  <si>
    <t>08/03/2026 22:37</t>
  </si>
  <si>
    <t>GWP92</t>
  </si>
  <si>
    <t>นราพร  ผุดวรรณา</t>
  </si>
  <si>
    <t>32ม.3ต.ท่าข้ามอ.ท่าแซะจ.ชุมพร86140
ท่าแซะ/ Tha Saeชุมพร/ Chumphon
86140</t>
  </si>
  <si>
    <t>660937163047</t>
  </si>
  <si>
    <t>08/03/2026 22:09</t>
  </si>
  <si>
    <t>TH70028FAFUE1F</t>
  </si>
  <si>
    <t>08/03/2026 22:10</t>
  </si>
  <si>
    <t>GWP91</t>
  </si>
  <si>
    <t>******ลล์ หมู่ 4 ต.เหมือง ตำบลเหมือง อำเภอเมืองชลบุรี จังหวัดชลบุรี 20130</t>
  </si>
  <si>
    <t>20130</t>
  </si>
  <si>
    <t>08/03/2026 21:51</t>
  </si>
  <si>
    <t>TH269954522485R</t>
  </si>
  <si>
    <t>08/03/2026 21:50</t>
  </si>
  <si>
    <t>GWP90</t>
  </si>
  <si>
    <t>TH2695575640198</t>
  </si>
  <si>
    <t>GWP88</t>
  </si>
  <si>
    <t>ห*****น</t>
  </si>
  <si>
    <t>******นือ อำเภอเมืองสมุทรปราการ สมุทรปราการ 10270 ตำบลสำโรงเหนือ อำเภอเมืองสมุทรปราการ จังหวัดสมุทรปราการ 10270</t>
  </si>
  <si>
    <t>08/03/2026 22:04</t>
  </si>
  <si>
    <t>TH2620483405266</t>
  </si>
  <si>
    <t>08/03/2026 21:34</t>
  </si>
  <si>
    <t>GWP87</t>
  </si>
  <si>
    <t>******แบน จ.สมุทรสาคร ตำบลคลองมะเดื่อ อำเภอกระทุ่มแบน จังหวัดสมุทรสาคร 74110</t>
  </si>
  <si>
    <t>08/03/2026 21:45</t>
  </si>
  <si>
    <t>TH2677533796012</t>
  </si>
  <si>
    <t>08/03/2026 21:15</t>
  </si>
  <si>
    <t>GWP86</t>
  </si>
  <si>
    <t>ท******ู</t>
  </si>
  <si>
    <t>******่ ตำบลบางใหญ่ อำเภอกระบุรี จังหวัดระนอง 85110</t>
  </si>
  <si>
    <t>08/03/2026 21:44</t>
  </si>
  <si>
    <t>TH268689722758E</t>
  </si>
  <si>
    <t>08/03/2026 21:14</t>
  </si>
  <si>
    <t>GWP85</t>
  </si>
  <si>
    <t>ธ*** ห***ใหญ่</t>
  </si>
  <si>
    <t>08/03/2026 21:13</t>
  </si>
  <si>
    <t>792996586620</t>
  </si>
  <si>
    <t>GWP84</t>
  </si>
  <si>
    <t>08/03/2026 21:10</t>
  </si>
  <si>
    <t>792976335745</t>
  </si>
  <si>
    <t>08/03/2026 21:11</t>
  </si>
  <si>
    <t>GWP83</t>
  </si>
  <si>
    <t>น******ว</t>
  </si>
  <si>
    <t>******งหว้า จ.สตูล 91120 ตำบลป่าแก่บ่อหิน อำเภอทุ่งหว้า จังหวัดสตูล 91120</t>
  </si>
  <si>
    <t>91120</t>
  </si>
  <si>
    <t>TH264761587194J</t>
  </si>
  <si>
    <t>GWP82</t>
  </si>
  <si>
    <t>ก***นาจันทโชติ</t>
  </si>
  <si>
    <t>08/03/2026 20:39</t>
  </si>
  <si>
    <t>792995447720</t>
  </si>
  <si>
    <t>GWP81</t>
  </si>
  <si>
    <t>ท** ท***งดี</t>
  </si>
  <si>
    <t>08/03/2026 20:38</t>
  </si>
  <si>
    <t>792959449730</t>
  </si>
  <si>
    <t>GWP80</t>
  </si>
  <si>
    <t>******ประชาชื่น แขวงวงศ์สว่าง แขวงวงศ์สว่าง เขตบางซื่อ จังหวัดกรุงเทพมหานคร 10800</t>
  </si>
  <si>
    <t>10800</t>
  </si>
  <si>
    <t>08/03/2026 20:35</t>
  </si>
  <si>
    <t>TH2657566407739</t>
  </si>
  <si>
    <t>GWP79</t>
  </si>
  <si>
    <t>N***on.</t>
  </si>
  <si>
    <t>08/03/2026 20:25</t>
  </si>
  <si>
    <t>792984649730</t>
  </si>
  <si>
    <t>08/03/2026 20:22</t>
  </si>
  <si>
    <t>GWP78</t>
  </si>
  <si>
    <t>******  ต.หัวรอ อ.เมือง จ.พิษณุโลก ตำบลหัวรอ อำเภอเมืองพิษณุโลก จังหวัดพิษณุโลก 65000</t>
  </si>
  <si>
    <t>08/03/2026 20:14</t>
  </si>
  <si>
    <t>TH262962682531O</t>
  </si>
  <si>
    <t>GWP77</t>
  </si>
  <si>
    <t>08/03/2026 20:33</t>
  </si>
  <si>
    <t>TH261420996916T</t>
  </si>
  <si>
    <t>08/03/2026 20:03</t>
  </si>
  <si>
    <t>GWP76</t>
  </si>
  <si>
    <t>โ*๋</t>
  </si>
  <si>
    <t>******ยาว ลาดกระบัง) แขวงทับยาว เขตลาดกระบัง จังหวัดกรุงเทพมหานคร 10520</t>
  </si>
  <si>
    <t>08/03/2026 20:01</t>
  </si>
  <si>
    <t>TH01398FB5XP9D0</t>
  </si>
  <si>
    <t>08/03/2026 20:00</t>
  </si>
  <si>
    <t>GWP75</t>
  </si>
  <si>
    <t>ร***ทิพย์ ผ***ำจัด</t>
  </si>
  <si>
    <t>08/03/2026 19:43</t>
  </si>
  <si>
    <t>792966222705</t>
  </si>
  <si>
    <t>GWP74</t>
  </si>
  <si>
    <t>อ******ม</t>
  </si>
  <si>
    <t>******ดเกต ตำบลวัดเกต อำเภอเมืองเชียงใหม่ จังหวัดเชียงใหม่ 50000</t>
  </si>
  <si>
    <t>08/03/2026 19:12</t>
  </si>
  <si>
    <t>TH263108525679K</t>
  </si>
  <si>
    <t>GWP73</t>
  </si>
  <si>
    <t>น้องหลิว</t>
  </si>
  <si>
    <t>บ้านซับสมบูรณ์ม.8ตรงข้ามแท้งประปาขวามือ ต.ซับสมบูรอ.วิเชียรจ.เพชรบูรณ์ · สระประดู่/ Sa Pradu
วิเชียรบุรี/ Wichian Buriเพชรบูรณ์/ Phetchabun
67130</t>
  </si>
  <si>
    <t>660989433445</t>
  </si>
  <si>
    <t>08/03/2026 19:07</t>
  </si>
  <si>
    <t>TH63058FAAQG6J</t>
  </si>
  <si>
    <t>GWP72</t>
  </si>
  <si>
    <t>******กอก  อำเภอนิคมคำสร้อย จังหวัดมุกดาหาร ตำบลนากอก อำเภอนิคมคำสร้อย จังหวัดมุกดาหาร 49130</t>
  </si>
  <si>
    <t>49130</t>
  </si>
  <si>
    <t>08/03/2026 18:44</t>
  </si>
  <si>
    <t>TH269051515127F</t>
  </si>
  <si>
    <t>GWP71</t>
  </si>
  <si>
    <t>******งเรียนสุพรรณภูมิ 28/44-46 ถ.หมื่นหาญ ตำบลท่าพี่เลี้ยง อำเภอเมืองสุพรรณบุรี จังหวัดสุพรรณบุรี 72000</t>
  </si>
  <si>
    <t>08/03/2026 19:05</t>
  </si>
  <si>
    <t>TH267187374367H</t>
  </si>
  <si>
    <t>08/03/2026 18:35</t>
  </si>
  <si>
    <t>GWP70</t>
  </si>
  <si>
    <t>พ***์นรี ร***นุสาร</t>
  </si>
  <si>
    <t>792956293651</t>
  </si>
  <si>
    <t>GWP68</t>
  </si>
  <si>
    <t>สิทธิ์ธนัท นาวาพนม</t>
  </si>
  <si>
    <t>บ้านเลขที่4 ม.11 บ้านสวนยายหน่องตาหวง · หนองแหน/ Nong Nae
พนมสารคาม/ Phanom Sarakhamฉะเชิงเทรา/ Chachoengsao
24120</t>
  </si>
  <si>
    <t>24120</t>
  </si>
  <si>
    <t>660645946142</t>
  </si>
  <si>
    <t>08/03/2026 18:32</t>
  </si>
  <si>
    <t>LEXPU0665383924</t>
  </si>
  <si>
    <t>GWP67</t>
  </si>
  <si>
    <t>อ*** เ***มรัมย์</t>
  </si>
  <si>
    <t>08/03/2026 18:33</t>
  </si>
  <si>
    <t>792954339741</t>
  </si>
  <si>
    <t>GWP66</t>
  </si>
  <si>
    <t>ไ******น</t>
  </si>
  <si>
    <t>******าชินี ต.บางทราย อ.เมือง จ.ชลบุรี 20000 ตำบลบางทราย อำเภอเมืองชลบุรี จังหวัดชลบุรี 20000</t>
  </si>
  <si>
    <t>20000</t>
  </si>
  <si>
    <t>08/03/2026 18:02</t>
  </si>
  <si>
    <t>TH269014766248G</t>
  </si>
  <si>
    <t>GWP65</t>
  </si>
  <si>
    <t>ธ***ฑน์ ด***์เลอร์</t>
  </si>
  <si>
    <t>08/03/2026 18:01</t>
  </si>
  <si>
    <t>792997691625</t>
  </si>
  <si>
    <t>08/03/2026 18:00</t>
  </si>
  <si>
    <t>GWP64</t>
  </si>
  <si>
    <t>******ธิ์, ตำบล ไชยราช ตำบลไชยราช อำเภอบางสะพานน้อย จังหวัดประจวบคีรีขันธ์ 77170</t>
  </si>
  <si>
    <t>77170</t>
  </si>
  <si>
    <t>04</t>
  </si>
  <si>
    <t>08/03/2026 18:23</t>
  </si>
  <si>
    <t>TH263043489136X</t>
  </si>
  <si>
    <t>08/03/2026 17:53</t>
  </si>
  <si>
    <t>GWP63</t>
  </si>
  <si>
    <t>ส***ญญา ส***ิสนจินดา</t>
  </si>
  <si>
    <t>792969046715</t>
  </si>
  <si>
    <t>GWP61</t>
  </si>
  <si>
    <t>น***าวสุภาวดี ส***สิทธิ์</t>
  </si>
  <si>
    <t>08/03/2026 17:42</t>
  </si>
  <si>
    <t>792996641710</t>
  </si>
  <si>
    <t>GWP60</t>
  </si>
  <si>
    <t>******ลจรเข้สามพัน ตำบลจรเข้สามพัน อำเภออู่ทอง จังหวัดสุพรรณบุรี 72160</t>
  </si>
  <si>
    <t>72160</t>
  </si>
  <si>
    <t>08/03/2026 17:20</t>
  </si>
  <si>
    <t>TH263720389533W</t>
  </si>
  <si>
    <t>GWP59</t>
  </si>
  <si>
    <t>ภ******์</t>
  </si>
  <si>
    <t>******อย เลียบวารี 59, แขวงโคกแฝด, เขตหนองจอก แขวงโคกแฝด เขตหนองจอก จังหวัดกรุงเทพมหานคร 10530</t>
  </si>
  <si>
    <t>10530</t>
  </si>
  <si>
    <t>08/03/2026 17:50</t>
  </si>
  <si>
    <t>TH2685889759532</t>
  </si>
  <si>
    <t>GWP58</t>
  </si>
  <si>
    <t>ร***ี​ เ***ันทา</t>
  </si>
  <si>
    <t>08/03/2026 17:16</t>
  </si>
  <si>
    <t>792910447733</t>
  </si>
  <si>
    <t>GWP57</t>
  </si>
  <si>
    <t>******าซาล, แขวง บางนา ใต้ขตบางนา, เขตบางนา แขวงบางนาใต้ เขตบางนา จังหวัดกรุงเทพมหานคร 10260</t>
  </si>
  <si>
    <t>08/03/2026 17:13</t>
  </si>
  <si>
    <t>TH266549403187M</t>
  </si>
  <si>
    <t>08/03/2026 17:12</t>
  </si>
  <si>
    <t>GWP56</t>
  </si>
  <si>
    <t>08/03/2026 17:32</t>
  </si>
  <si>
    <t>TH69018FB9P68D</t>
  </si>
  <si>
    <t>08/03/2026 17:02</t>
  </si>
  <si>
    <t>GWP55</t>
  </si>
  <si>
    <t>******เข้, อำเภอเมืองนครปฐม ตำบลห้วยจรเข้ อำเภอเมืองนครปฐม จังหวัดนครปฐม 73000</t>
  </si>
  <si>
    <t>08/03/2026 16:59</t>
  </si>
  <si>
    <t>TH267339836022J</t>
  </si>
  <si>
    <t>08/03/2026 16:57</t>
  </si>
  <si>
    <t>GWP54</t>
  </si>
  <si>
    <t>******ู่ที่ 15 หมู่บ้าน บ้านหนองเม็ก ตำบลหนองเม็ก ตำบลหนองเม็ก อำเภอหนองหาน จังหวัดอุดรธานี 41130</t>
  </si>
  <si>
    <t>41130</t>
  </si>
  <si>
    <t>08/03/2026 17:25</t>
  </si>
  <si>
    <t>TH267684594875O</t>
  </si>
  <si>
    <t>08/03/2026 16:55</t>
  </si>
  <si>
    <t>GWP53</t>
  </si>
  <si>
    <t>ม* ม*</t>
  </si>
  <si>
    <t>Krabi</t>
  </si>
  <si>
    <t>08/03/2026 16:50</t>
  </si>
  <si>
    <t>792940730794</t>
  </si>
  <si>
    <t>GWP52</t>
  </si>
  <si>
    <t>p***y p***y</t>
  </si>
  <si>
    <t>08/03/2026 16:47</t>
  </si>
  <si>
    <t>792934045713</t>
  </si>
  <si>
    <t>GWP50</t>
  </si>
  <si>
    <t>พ***ชาติ ส***ิโชติ</t>
  </si>
  <si>
    <t>Udon Thani</t>
  </si>
  <si>
    <t>08/03/2026 16:46</t>
  </si>
  <si>
    <t>792914982646</t>
  </si>
  <si>
    <t>GWP49</t>
  </si>
  <si>
    <t xml:space="preserve">สุริตา หนูกลับ </t>
  </si>
  <si>
    <t>301/97 ม.5 ซ.14นากุ้ง ถ.สะพานปลา ต.บางริ้น อ.เมือง จ.ระนอง 85000</t>
  </si>
  <si>
    <t>0635350172</t>
  </si>
  <si>
    <t>08/03/2026 16:31</t>
  </si>
  <si>
    <t>เคลม ช้อปปี้ ลูกค้าได้ของผิด</t>
  </si>
  <si>
    <t>WB172476888TH</t>
  </si>
  <si>
    <t>GWP48</t>
  </si>
  <si>
    <t>น***า อ***ร์พรหม</t>
  </si>
  <si>
    <t>08/03/2026 16:28</t>
  </si>
  <si>
    <t>792932182626</t>
  </si>
  <si>
    <t>GWP47</t>
  </si>
  <si>
    <t>น***ิศมัย จ***มือง</t>
  </si>
  <si>
    <t>08/03/2026 16:27</t>
  </si>
  <si>
    <t>792959042702</t>
  </si>
  <si>
    <t>GWP46</t>
  </si>
  <si>
    <t>ย***น โ***่อน</t>
  </si>
  <si>
    <t>08/03/2026 16:25</t>
  </si>
  <si>
    <t>792960939794</t>
  </si>
  <si>
    <t>08/03/2026 16:24</t>
  </si>
  <si>
    <t>GWP45</t>
  </si>
  <si>
    <t>อ*** ร***สนา</t>
  </si>
  <si>
    <t>08/03/2026 16:23</t>
  </si>
  <si>
    <t>792925337724</t>
  </si>
  <si>
    <t>GWP44</t>
  </si>
  <si>
    <t>อ***ตย์ ค***อย</t>
  </si>
  <si>
    <t>08/03/2026 16:21</t>
  </si>
  <si>
    <t>792914070631</t>
  </si>
  <si>
    <t>08/03/2026 16:22</t>
  </si>
  <si>
    <t>GWP43</t>
  </si>
  <si>
    <t>แ***้องเคอร์ฟิว พ***บขิง</t>
  </si>
  <si>
    <t>08/03/2026 16:20</t>
  </si>
  <si>
    <t>792919639724</t>
  </si>
  <si>
    <t>GWP42</t>
  </si>
  <si>
    <t>ณ***์ฤทธิ์ ค***อม</t>
  </si>
  <si>
    <t>08/03/2026 16:17</t>
  </si>
  <si>
    <t>792935139791</t>
  </si>
  <si>
    <t>08/03/2026 16:16</t>
  </si>
  <si>
    <t>GWP41</t>
  </si>
  <si>
    <t>พ***ไพลิน ย***์ทอง</t>
  </si>
  <si>
    <t>08/03/2026 16:04</t>
  </si>
  <si>
    <t>792959418871</t>
  </si>
  <si>
    <t>GWP40</t>
  </si>
  <si>
    <t>สุพิศ สุทธิประภา</t>
  </si>
  <si>
    <t>68/3 หมู่ 9 ซอยเพชรเกษม 118 ตำบลอ้อมน้อยอำเภอกระทุ่มแบนจังหวัดสมุทรสาคร
 โทร 74130</t>
  </si>
  <si>
    <t>0957406246</t>
  </si>
  <si>
    <t>08/03/2026 16:01</t>
  </si>
  <si>
    <t>WA105998113TH</t>
  </si>
  <si>
    <t>08/03/2026 16:00</t>
  </si>
  <si>
    <t>GWP38</t>
  </si>
  <si>
    <t>จ******ง</t>
  </si>
  <si>
    <t>******ตำบลบางสมัคร อำเภอบางปะกง จังหวัดฉะเชิงเทรา 24130</t>
  </si>
  <si>
    <t>24130</t>
  </si>
  <si>
    <t>08/03/2026 15:59</t>
  </si>
  <si>
    <t>TH24048FB96P3D</t>
  </si>
  <si>
    <t>GWP37</t>
  </si>
  <si>
    <t>Y***i.i</t>
  </si>
  <si>
    <t>08/03/2026 15:57</t>
  </si>
  <si>
    <t>792966769615</t>
  </si>
  <si>
    <t>GWP36</t>
  </si>
  <si>
    <t>ว***ยพร เ***งสงค์</t>
  </si>
  <si>
    <t>08/03/2026 15:56</t>
  </si>
  <si>
    <t>792909034794</t>
  </si>
  <si>
    <t>GWP35</t>
  </si>
  <si>
    <t>บ***ัท ภ***ร ล***นา เ***ดิ้ง จ***ด</t>
  </si>
  <si>
    <t>08/03/2026 15:55</t>
  </si>
  <si>
    <t>792960030704</t>
  </si>
  <si>
    <t>GWP34</t>
  </si>
  <si>
    <t>ล***ณี</t>
  </si>
  <si>
    <t>08/03/2026 15:53</t>
  </si>
  <si>
    <t>792985445770</t>
  </si>
  <si>
    <t>GWP33</t>
  </si>
  <si>
    <t>ย******์</t>
  </si>
  <si>
    <t>******ุญช่วย ตำบล สะเดา ตำบลสะเดา อำเภอพลับพลาชัย จังหวัดบุรีรัมย์ 31250</t>
  </si>
  <si>
    <t>31250</t>
  </si>
  <si>
    <t>TH264095344656D</t>
  </si>
  <si>
    <t>GWP32</t>
  </si>
  <si>
    <t>ป***รี เ***ญบุตร</t>
  </si>
  <si>
    <t>08/03/2026 15:50</t>
  </si>
  <si>
    <t>792928275624</t>
  </si>
  <si>
    <t>GWP29</t>
  </si>
  <si>
    <t>ว***ญา ส***่อง</t>
  </si>
  <si>
    <t>08/03/2026 15:43</t>
  </si>
  <si>
    <t>792964426796</t>
  </si>
  <si>
    <t>GWP28</t>
  </si>
  <si>
    <t>08/03/2026 15:38</t>
  </si>
  <si>
    <t>792982334723</t>
  </si>
  <si>
    <t>GWP27</t>
  </si>
  <si>
    <t>นาย ปรวีณ์ จันทจร</t>
  </si>
  <si>
    <t>บ้านหนองบัว 78/4 ม.17 ต.สังขะ อ.สังขะ อ.สุรินทร์ · สังขะ/ Sangkha
สังขะ/ Sangkhaสุรินทร์/ Surin
32150</t>
  </si>
  <si>
    <t>32150</t>
  </si>
  <si>
    <t>660943345258</t>
  </si>
  <si>
    <t>08/03/2026 15:37</t>
  </si>
  <si>
    <t>TH29108FB5QB3A</t>
  </si>
  <si>
    <t>GWP26</t>
  </si>
  <si>
    <t>ธ*** โ***ตวัฒนกุล</t>
  </si>
  <si>
    <t>08/03/2026 15:35</t>
  </si>
  <si>
    <t>792902532726</t>
  </si>
  <si>
    <t>GWP24</t>
  </si>
  <si>
    <t>ว***า ว***ุพี</t>
  </si>
  <si>
    <t>08/03/2026 15:31</t>
  </si>
  <si>
    <t>มะพร้าวน้ำหอม กล้วยหอมมะพร้าวเผา เผือกมะพร้าวอ่อน</t>
  </si>
  <si>
    <t>792982694685</t>
  </si>
  <si>
    <t>GWP23</t>
  </si>
  <si>
    <t>ร***ี  ค***อม</t>
  </si>
  <si>
    <t>08/03/2026 15:29</t>
  </si>
  <si>
    <t>792943202704</t>
  </si>
  <si>
    <t>GWP22</t>
  </si>
  <si>
    <t>อ***ัน น***น้อย</t>
  </si>
  <si>
    <t>08/03/2026 15:25</t>
  </si>
  <si>
    <t>เนยนม
ฝอยทอง
มะพร้าน้ำหอม</t>
  </si>
  <si>
    <t>THT040255HGVK1Z</t>
  </si>
  <si>
    <t>GWP21</t>
  </si>
  <si>
    <t>ธ**</t>
  </si>
  <si>
    <t>792984155670</t>
  </si>
  <si>
    <t>GWP20</t>
  </si>
  <si>
    <t>k***</t>
  </si>
  <si>
    <t>08/03/2026 15:26</t>
  </si>
  <si>
    <t>792903141715</t>
  </si>
  <si>
    <t>GWP19</t>
  </si>
  <si>
    <t>พ***ที่ยง จ***หลา  บ***โนนจาน</t>
  </si>
  <si>
    <t>08/03/2026 15:24</t>
  </si>
  <si>
    <t>792905139751</t>
  </si>
  <si>
    <t>GWP18</t>
  </si>
  <si>
    <t>น***วัช</t>
  </si>
  <si>
    <t>08/03/2026 15:23</t>
  </si>
  <si>
    <t>792904920754</t>
  </si>
  <si>
    <t>GWP17</t>
  </si>
  <si>
    <t>จ***ยุ ท***สภณ</t>
  </si>
  <si>
    <t>792927882784</t>
  </si>
  <si>
    <t>08/03/2026 15:22</t>
  </si>
  <si>
    <t>GWP16</t>
  </si>
  <si>
    <t>อ*** ซ***หลี</t>
  </si>
  <si>
    <t>08/03/2026 15:21</t>
  </si>
  <si>
    <t>792999654716</t>
  </si>
  <si>
    <t>GWP15</t>
  </si>
  <si>
    <t>ส***งค์รัตน์ ก***ก้ว</t>
  </si>
  <si>
    <t>792908249770</t>
  </si>
  <si>
    <t>GWP14</t>
  </si>
  <si>
    <t>อ***าย</t>
  </si>
  <si>
    <t>792951471620</t>
  </si>
  <si>
    <t>GWP13</t>
  </si>
  <si>
    <t>ย*** ศ***วัฒน์</t>
  </si>
  <si>
    <t>08/03/2026 15:20</t>
  </si>
  <si>
    <t>เผือก มะพร้าว 2ฝอยทอง2 กาแฟ2</t>
  </si>
  <si>
    <t>792901587682</t>
  </si>
  <si>
    <t>GWP12</t>
  </si>
  <si>
    <t>ร***ทิพย์ ถ***</t>
  </si>
  <si>
    <t>792915258715</t>
  </si>
  <si>
    <t>GWP10</t>
  </si>
  <si>
    <t>ด***ี เ***งจันทร์</t>
  </si>
  <si>
    <t>08/03/2026 15:17</t>
  </si>
  <si>
    <t>792902442743</t>
  </si>
  <si>
    <t>GWP8</t>
  </si>
  <si>
    <t>พ***ี ข***ักดี</t>
  </si>
  <si>
    <t>08/03/2026 15:16</t>
  </si>
  <si>
    <t>792936421793</t>
  </si>
  <si>
    <t>08/03/2026 15:15</t>
  </si>
  <si>
    <t>GWP6</t>
  </si>
  <si>
    <t>อ***ยทิพย์  ค***วัสดิ์</t>
  </si>
  <si>
    <t>08/03/2026 15:11</t>
  </si>
  <si>
    <t>792941821792</t>
  </si>
  <si>
    <t>GWP5</t>
  </si>
  <si>
    <t>ส***นทา ส***รรณ</t>
  </si>
  <si>
    <t>08/03/2026 15:08</t>
  </si>
  <si>
    <t>792984447754</t>
  </si>
  <si>
    <t>08/03/2026 15:09</t>
  </si>
  <si>
    <t>GWP3</t>
  </si>
  <si>
    <t>L***at S***tas</t>
  </si>
  <si>
    <t>08/03/2026 15:07</t>
  </si>
  <si>
    <t>792901334761</t>
  </si>
  <si>
    <t>GWP2</t>
  </si>
  <si>
    <t>อ***า จ***นนท์</t>
  </si>
  <si>
    <t>08/03/2026 15:02</t>
  </si>
  <si>
    <t>792943184633</t>
  </si>
  <si>
    <t>GWP0</t>
  </si>
  <si>
    <t>โ***รมโชติกา</t>
  </si>
  <si>
    <t>08/03/2026 15:01</t>
  </si>
  <si>
    <t>792939935760</t>
  </si>
  <si>
    <t>GWO99</t>
  </si>
  <si>
    <t>792983479606</t>
  </si>
  <si>
    <t>GWO98</t>
  </si>
  <si>
    <t>08/03/2026 15:00</t>
  </si>
  <si>
    <t>792958217855</t>
  </si>
  <si>
    <t>GWO97</t>
  </si>
  <si>
    <t>ท***าภรณ์ ร***เรือง</t>
  </si>
  <si>
    <t>08/03/2026 14:58</t>
  </si>
  <si>
    <t>792991641783</t>
  </si>
  <si>
    <t>GWO96</t>
  </si>
  <si>
    <t>ไ** ห***ย อ***สี</t>
  </si>
  <si>
    <t>08/03/2026 14:57</t>
  </si>
  <si>
    <t>792908153660</t>
  </si>
  <si>
    <t>GWO95</t>
  </si>
  <si>
    <t>อ***ร ช***น</t>
  </si>
  <si>
    <t>ไม่เอากาแฟค่ะ</t>
  </si>
  <si>
    <t>792949099666</t>
  </si>
  <si>
    <t>GWO94</t>
  </si>
  <si>
    <t>น***นงค์ จ***อุดม</t>
  </si>
  <si>
    <t>08/03/2026 14:55</t>
  </si>
  <si>
    <t>792905523712</t>
  </si>
  <si>
    <t>GWO93</t>
  </si>
  <si>
    <t>พ***า แ***วงษ์ศรี</t>
  </si>
  <si>
    <t>08/03/2026 14:54</t>
  </si>
  <si>
    <t>792938862693</t>
  </si>
  <si>
    <t>GWO92</t>
  </si>
  <si>
    <t>ป***ารีย์ดา ใ***ญ</t>
  </si>
  <si>
    <t>08/03/2026 14:52</t>
  </si>
  <si>
    <t>792993138770</t>
  </si>
  <si>
    <t>GWO91</t>
  </si>
  <si>
    <t>ก***กร โ***ะลัย</t>
  </si>
  <si>
    <t>08/03/2026 14:50</t>
  </si>
  <si>
    <t>792906647794</t>
  </si>
  <si>
    <t>GWO90</t>
  </si>
  <si>
    <t>08/03/2026 14:49</t>
  </si>
  <si>
    <t>792931270600</t>
  </si>
  <si>
    <t>GWO89</t>
  </si>
  <si>
    <t>ว***ุฒิ ว***ต</t>
  </si>
  <si>
    <t>792989149713</t>
  </si>
  <si>
    <t>GWO88</t>
  </si>
  <si>
    <t>P*** M***</t>
  </si>
  <si>
    <t>Chiang Mai</t>
  </si>
  <si>
    <t>792949645795</t>
  </si>
  <si>
    <t>GWO87</t>
  </si>
  <si>
    <t>ศ***รจน์  ว***องหน้าห้องเท่านั้น</t>
  </si>
  <si>
    <t>08/03/2026 14:48</t>
  </si>
  <si>
    <t>792935621730</t>
  </si>
  <si>
    <t>GWO85</t>
  </si>
  <si>
    <t>น***าวธมลวรรณ จ***ลาง</t>
  </si>
  <si>
    <t>792999571696</t>
  </si>
  <si>
    <t>GWO84</t>
  </si>
  <si>
    <t>ก***นา จ***ักดิ์</t>
  </si>
  <si>
    <t>08/03/2026 14:47</t>
  </si>
  <si>
    <t>792921054704</t>
  </si>
  <si>
    <t>GWO83</t>
  </si>
  <si>
    <t>จ***รัตน์ ช***คิด</t>
  </si>
  <si>
    <t>792945547715</t>
  </si>
  <si>
    <t>GWO82</t>
  </si>
  <si>
    <t>08/03/2026 14:46</t>
  </si>
  <si>
    <t>เค้กเบาวิว ขอเป็นมะพร้าวน้ำหอม1 กับ ฝอยทอง2</t>
  </si>
  <si>
    <t>792913520700</t>
  </si>
  <si>
    <t>GWO81</t>
  </si>
  <si>
    <t>ร***นันท์ แ***ขัน</t>
  </si>
  <si>
    <t>08/03/2026 14:45</t>
  </si>
  <si>
    <t>792939047762</t>
  </si>
  <si>
    <t>GWO80</t>
  </si>
  <si>
    <t>ส***ี อ***รรณ</t>
  </si>
  <si>
    <t>รับ6รสชาตินะค่ะ</t>
  </si>
  <si>
    <t>792901738705</t>
  </si>
  <si>
    <t>GWO79</t>
  </si>
  <si>
    <t>ธ***ร  โ***รธนา</t>
  </si>
  <si>
    <t>08/03/2026 14:44</t>
  </si>
  <si>
    <t>792934655704</t>
  </si>
  <si>
    <t>GWO78</t>
  </si>
  <si>
    <t>บ***ร จ**</t>
  </si>
  <si>
    <t>792928435773</t>
  </si>
  <si>
    <t>GWO77</t>
  </si>
  <si>
    <t>ส***ตร​ ผ***โอษฐ</t>
  </si>
  <si>
    <t>08/03/2026 14:43</t>
  </si>
  <si>
    <t>792958446781</t>
  </si>
  <si>
    <t>GWO76</t>
  </si>
  <si>
    <t>พ***์</t>
  </si>
  <si>
    <t>792966146700</t>
  </si>
  <si>
    <t>GWO75</t>
  </si>
  <si>
    <t>ร***ชาติ ว***ศรีเบอะ</t>
  </si>
  <si>
    <t>เทศบาลนครลำปาง</t>
  </si>
  <si>
    <t>08/03/2026 14:42</t>
  </si>
  <si>
    <t>792924747705</t>
  </si>
  <si>
    <t>GWO74</t>
  </si>
  <si>
    <t>คุณ ขวัญชัย วันทาศิลป์</t>
  </si>
  <si>
    <t>100/294 ม4 ถ.ประชาอุทิศ ซ.ประชาอุทิศ33แยก7
แขวงบางมด เขตทุ่งครุ่  กทม  10140</t>
  </si>
  <si>
    <t>0860254994</t>
  </si>
  <si>
    <t>WA105998127TH</t>
  </si>
  <si>
    <t>GWO73</t>
  </si>
  <si>
    <t>ช***่ โ***</t>
  </si>
  <si>
    <t>792984235783</t>
  </si>
  <si>
    <t>GWO72</t>
  </si>
  <si>
    <t>ส** น***หา</t>
  </si>
  <si>
    <t>792961555680</t>
  </si>
  <si>
    <t>GWO71</t>
  </si>
  <si>
    <t>ป*** ร***ุดสระ</t>
  </si>
  <si>
    <t>เทศบาลนครขอนแก่น</t>
  </si>
  <si>
    <t>792932349705</t>
  </si>
  <si>
    <t>GWO70</t>
  </si>
  <si>
    <t>ฐ***า  ป***วราวัฒน์</t>
  </si>
  <si>
    <t>792946259700</t>
  </si>
  <si>
    <t>GWO69</t>
  </si>
  <si>
    <t>08/03/2026 14:41</t>
  </si>
  <si>
    <t>792986521784</t>
  </si>
  <si>
    <t>GWO68</t>
  </si>
  <si>
    <t>ศ***วล  เ***บาน</t>
  </si>
  <si>
    <t>792966747731</t>
  </si>
  <si>
    <t>GWO67</t>
  </si>
  <si>
    <t>อ***ราภรณ์</t>
  </si>
  <si>
    <t>เทศบาลเมืองบุรีรัมย์</t>
  </si>
  <si>
    <t>792957684783</t>
  </si>
  <si>
    <t>GWO66</t>
  </si>
  <si>
    <t>แ***</t>
  </si>
  <si>
    <t>792918433764</t>
  </si>
  <si>
    <t>GWO65</t>
  </si>
  <si>
    <t>08/03/2026 14:40</t>
  </si>
  <si>
    <t>792965490612</t>
  </si>
  <si>
    <t>GWO64</t>
  </si>
  <si>
    <t>พิริยา  ทองย้อย</t>
  </si>
  <si>
    <t>12/35  ถ.ประชาราษฎร์
ต.ขันเงิน  อ.หลังสวน
จ.ชุมพร   
โทร   86110</t>
  </si>
  <si>
    <t>0936474165</t>
  </si>
  <si>
    <t>WA105998135TH</t>
  </si>
  <si>
    <t>GWO63</t>
  </si>
  <si>
    <t>792910947732</t>
  </si>
  <si>
    <t>08/03/2026 14:39</t>
  </si>
  <si>
    <t>GWO62</t>
  </si>
  <si>
    <t>น** น***ธ์ เ***สยอง</t>
  </si>
  <si>
    <t>792961256710</t>
  </si>
  <si>
    <t>GWO61</t>
  </si>
  <si>
    <t>คุณ ดา(ขนม)</t>
  </si>
  <si>
    <t>1/16  บ้านพาดา 
ถนนเลี่ยงเมือง ตำบลในเมือง อำเภอเมืองกำแพงเพชร จังหวัดกำแพงเพชร  เบอร์โทร  62000</t>
  </si>
  <si>
    <t>0829405292</t>
  </si>
  <si>
    <t>WA105998144TH</t>
  </si>
  <si>
    <t>08/03/2026 14:38</t>
  </si>
  <si>
    <t>GWO60</t>
  </si>
  <si>
    <t>ท***ัลย์ ท***ีนอก</t>
  </si>
  <si>
    <t>ขอ ฝอยทอง  เนย เผือก  ได้มั๊ยค่ะ🙏🏻🙏🏻🙏🏻🙏🏻</t>
  </si>
  <si>
    <t>792995297662</t>
  </si>
  <si>
    <t>GWO59</t>
  </si>
  <si>
    <t>ล***ี่</t>
  </si>
  <si>
    <t>08/03/2026 14:37</t>
  </si>
  <si>
    <t>792999344723</t>
  </si>
  <si>
    <t>GWO57</t>
  </si>
  <si>
    <t>เปรมวดี ศรีเกษ</t>
  </si>
  <si>
    <t>58/4หมู่2 ตำบลลิปะน้อยอำเภเกาะสมุยจังหวัดสุราษฎร์ธานี 84140</t>
  </si>
  <si>
    <t>0835345888</t>
  </si>
  <si>
    <t>WA105998158TH</t>
  </si>
  <si>
    <t>08/03/2026 14:36</t>
  </si>
  <si>
    <t>GWO56</t>
  </si>
  <si>
    <t>แสงเดือน กมลหาญ</t>
  </si>
  <si>
    <t>75 ม.12 ต.เวียงมอก อ.เถิน จ.ลำปาง 
 52160</t>
  </si>
  <si>
    <t>52160</t>
  </si>
  <si>
    <t>0918569870</t>
  </si>
  <si>
    <t>WA105998161TH</t>
  </si>
  <si>
    <t>08/03/2026 14:35</t>
  </si>
  <si>
    <t>GWO55</t>
  </si>
  <si>
    <t>นิตา  เทียนแอม</t>
  </si>
  <si>
    <t>107/5ม.5
ต.ดอนกรวย
อ.ดำเนินสะดวก
จ.ราชบุรี
 70130</t>
  </si>
  <si>
    <t>70130</t>
  </si>
  <si>
    <t>0631592455</t>
  </si>
  <si>
    <t>08/03/2026 09:07</t>
  </si>
  <si>
    <t>WB172476891TH</t>
  </si>
  <si>
    <t>08/03/2026 14:33</t>
  </si>
  <si>
    <t>GWO54</t>
  </si>
  <si>
    <t xml:space="preserve">ปัทมนันท์  แก้วทะโร </t>
  </si>
  <si>
    <t>203 ม.6 ถ.ชูพันธ์ ต.ควนลัง อ.หาดใหญ่ จ.สงขลา / 90110</t>
  </si>
  <si>
    <t>0803650897</t>
  </si>
  <si>
    <t>08/03/2026 14:32</t>
  </si>
  <si>
    <t>WA105998175TH</t>
  </si>
  <si>
    <t>08/03/2026 14:31</t>
  </si>
  <si>
    <t>GWO53</t>
  </si>
  <si>
    <t>สมชาย   จุ้ยสวี</t>
  </si>
  <si>
    <t>66/18 ม.1 กาญจนวิถีซอย8
ต.บางกุ้ง
บางกุ้ง
สุราษฎร์ธานี
Thailand 84000</t>
  </si>
  <si>
    <t>0612469654</t>
  </si>
  <si>
    <t>08/03/2026 14:30</t>
  </si>
  <si>
    <t>WA105998189TH</t>
  </si>
  <si>
    <t>GWO52</t>
  </si>
  <si>
    <t>คุณรุ่งอรุณ ท่องมนต์วิทย์</t>
  </si>
  <si>
    <t>(หจก.แม่สอดรุ่งเรืองขนส่ง)
100/126 ซอยพุทธมณฑลสาย2ซอย24 แขวงศาลาธรรมสพน์ เขตทวีวัฒนา กทม 10170</t>
  </si>
  <si>
    <t>0817930616</t>
  </si>
  <si>
    <t>08/03/2026 14:29</t>
  </si>
  <si>
    <t>WA105998192TH</t>
  </si>
  <si>
    <t>GWO51</t>
  </si>
  <si>
    <t>สมหมาย  พันธ์ชัย</t>
  </si>
  <si>
    <t>20/9 ม.3 ต.รั้วใหญ่ อ.เมือง
จ.สุพรรณบุรี 72000</t>
  </si>
  <si>
    <t>0861710112</t>
  </si>
  <si>
    <t>WA105998201TH</t>
  </si>
  <si>
    <t>08/03/2026 14:28</t>
  </si>
  <si>
    <t>GWO50</t>
  </si>
  <si>
    <t xml:space="preserve">ภัคจิมา เพชรธำรงค์เดช </t>
  </si>
  <si>
    <t>222 หมู่6 ต.กระตีบ อ.กำแพงแสน จ.นครปฐม 73180</t>
  </si>
  <si>
    <t>73180</t>
  </si>
  <si>
    <t>0846649954</t>
  </si>
  <si>
    <t>08/03/2026 14:27</t>
  </si>
  <si>
    <t>WA105998215TH</t>
  </si>
  <si>
    <t>GWO49</t>
  </si>
  <si>
    <t>พิมพ์พร พานิชประสาทสิน</t>
  </si>
  <si>
    <t>301หมู่4ต.โพธิ์ชัย
อ.เมืองหนองคาย
จ.หนองคาย 43000</t>
  </si>
  <si>
    <t>43000</t>
  </si>
  <si>
    <t>0819754793</t>
  </si>
  <si>
    <t>08/03/2026 13:35</t>
  </si>
  <si>
    <t>WB172476905TH</t>
  </si>
  <si>
    <t>08/03/2026 14:25</t>
  </si>
  <si>
    <t>GWO48</t>
  </si>
  <si>
    <t>08/03/2026 14:11</t>
  </si>
  <si>
    <t>792991927770</t>
  </si>
  <si>
    <t>08/03/2026 14:13</t>
  </si>
  <si>
    <t>GWO47</t>
  </si>
  <si>
    <t>ร***ียบปุลพัฒน์</t>
  </si>
  <si>
    <t>792947125784</t>
  </si>
  <si>
    <t>GWO45</t>
  </si>
  <si>
    <t>n***nkaaaa</t>
  </si>
  <si>
    <t>08/03/2026 14:09</t>
  </si>
  <si>
    <t>792961920774</t>
  </si>
  <si>
    <t>08/03/2026 14:12</t>
  </si>
  <si>
    <t>GWO44</t>
  </si>
  <si>
    <t>แ***ม</t>
  </si>
  <si>
    <t>08/03/2026 14:08</t>
  </si>
  <si>
    <t>792962231751</t>
  </si>
  <si>
    <t>GWO43</t>
  </si>
  <si>
    <t>TH264083356318X</t>
  </si>
  <si>
    <t>GWO42</t>
  </si>
  <si>
    <t>พ***ุ ร***ประถม</t>
  </si>
  <si>
    <t>08/03/2026 14:02</t>
  </si>
  <si>
    <t>792997037744</t>
  </si>
  <si>
    <t>GWO41</t>
  </si>
  <si>
    <t>TH2681701154671</t>
  </si>
  <si>
    <t>08/03/2026 14:00</t>
  </si>
  <si>
    <t>GWO40</t>
  </si>
  <si>
    <t>ศ***ักษณ์ ก***</t>
  </si>
  <si>
    <t>08/03/2026 13:55</t>
  </si>
  <si>
    <t>792981637766</t>
  </si>
  <si>
    <t>GWO38</t>
  </si>
  <si>
    <t>พ** ไ***</t>
  </si>
  <si>
    <t>08/03/2026 13:43</t>
  </si>
  <si>
    <t>792991238760</t>
  </si>
  <si>
    <t>GWO37</t>
  </si>
  <si>
    <t>ฮันนี่</t>
  </si>
  <si>
    <t>ถนน ราษฎร์อุทิศ ถนน ราษฎร์อุทิศ 83 ซ.30 · หาดใหญ่/ Hat Yai
หาดใหญ่/ Hat Yaiสงขลา/ Songkhla
90110</t>
  </si>
  <si>
    <t>660930815352</t>
  </si>
  <si>
    <t>08/03/2026 13:36</t>
  </si>
  <si>
    <t>LEXPU0665383905</t>
  </si>
  <si>
    <t>GWO36</t>
  </si>
  <si>
    <t>คุณ สมพร มีสอน</t>
  </si>
  <si>
    <t>276 บ้านห้วยแหนพัฒนา หมู่ 9 ตำบล ป่าไผ่
ลี้/ Liลำพูน/ Lamphun
51110</t>
  </si>
  <si>
    <t>660931869459</t>
  </si>
  <si>
    <t>08/03/2026 13:34</t>
  </si>
  <si>
    <t>TH48048FAHD00G</t>
  </si>
  <si>
    <t>GWO35</t>
  </si>
  <si>
    <t>p***lbobabubble</t>
  </si>
  <si>
    <t>792943695622</t>
  </si>
  <si>
    <t>GWO32</t>
  </si>
  <si>
    <t>N**</t>
  </si>
  <si>
    <t>08/03/2026 13:15</t>
  </si>
  <si>
    <t>792929921744</t>
  </si>
  <si>
    <t>GWO31</t>
  </si>
  <si>
    <t>08/03/2026 13:00</t>
  </si>
  <si>
    <t>792994129745</t>
  </si>
  <si>
    <t>GWO30</t>
  </si>
  <si>
    <t>ช***า  ศ***รจน์</t>
  </si>
  <si>
    <t>08/03/2026 12:48</t>
  </si>
  <si>
    <t>792959914714</t>
  </si>
  <si>
    <t>GWO29</t>
  </si>
  <si>
    <t>08/03/2026 12:46</t>
  </si>
  <si>
    <t>792987529751</t>
  </si>
  <si>
    <t>GWO28</t>
  </si>
  <si>
    <t>อ**า</t>
  </si>
  <si>
    <t>******ป่าโจด, ตำบลค้อเขียว, อำเภอวาริชภูมิ ตำบลค้อเขียว อำเภอวาริชภูมิ จังหวัดสกลนคร 47150</t>
  </si>
  <si>
    <t>47150</t>
  </si>
  <si>
    <t>08/03/2026 12:42</t>
  </si>
  <si>
    <t>TH261361969234P</t>
  </si>
  <si>
    <t>GWO27</t>
  </si>
  <si>
    <t>ข******ร</t>
  </si>
  <si>
    <t>******ตำบลผาสุก ตำบลผาสุก อำเภอวังสามหมอ จังหวัดอุดรธานี 41280</t>
  </si>
  <si>
    <t>41280</t>
  </si>
  <si>
    <t>08/03/2026 12:38</t>
  </si>
  <si>
    <t>TH2600140696235</t>
  </si>
  <si>
    <t>GWO26</t>
  </si>
  <si>
    <t>ช***มาศ แ***ว่าง</t>
  </si>
  <si>
    <t>08/03/2026 12:18</t>
  </si>
  <si>
    <t>792987727755</t>
  </si>
  <si>
    <t>08/03/2026 12:19</t>
  </si>
  <si>
    <t>GWO25</t>
  </si>
  <si>
    <t>08/03/2026 12:41</t>
  </si>
  <si>
    <t>TH268144522031G</t>
  </si>
  <si>
    <t>08/03/2026 12:11</t>
  </si>
  <si>
    <t>ชิฟฟ่อน สอดไส้ กล่อง 6 ชิ้น คละรส ขนาด 350 กรัม WANWANACH</t>
  </si>
  <si>
    <t>GWO24</t>
  </si>
  <si>
    <t>นายฐาปกรณ์ พุทธจง</t>
  </si>
  <si>
    <t>135 ม.5 ต.พลกรัง
เมืองนครราชสีมา/ Mueng Nakorn Ratchasimaนครราชสีมา/ Nakhon Ratchasima
30000</t>
  </si>
  <si>
    <t>660874642934</t>
  </si>
  <si>
    <t>08/03/2026 11:57</t>
  </si>
  <si>
    <t>LEXPU0665356515</t>
  </si>
  <si>
    <t>GWO22</t>
  </si>
  <si>
    <t>ศศิธร วิลามาตย์</t>
  </si>
  <si>
    <t>1/2 ม.11 ต.คันไร่
สิรินธร/ Sirindhornอุบลราชธานี/ Ubon Ratchathani
34350</t>
  </si>
  <si>
    <t>34350</t>
  </si>
  <si>
    <t>660959190117</t>
  </si>
  <si>
    <t>08/03/2026 11:44</t>
  </si>
  <si>
    <t>TH31198FAGPE9A</t>
  </si>
  <si>
    <t>GWO20</t>
  </si>
  <si>
    <t>ร***น ศ***ระจักษ์</t>
  </si>
  <si>
    <t>08/03/2026 11:32</t>
  </si>
  <si>
    <t>792921586166</t>
  </si>
  <si>
    <t>08/03/2026 11:33</t>
  </si>
  <si>
    <t>GWO19</t>
  </si>
  <si>
    <t>ท***ัทร เ***ะพิณ</t>
  </si>
  <si>
    <t>792935295106</t>
  </si>
  <si>
    <t>08/03/2026 11:31</t>
  </si>
  <si>
    <t>GWO17</t>
  </si>
  <si>
    <t>จ***อ.ดิษฐ์สพงค์  จ***ร์พี</t>
  </si>
  <si>
    <t>08/03/2026 11:21</t>
  </si>
  <si>
    <t>792927739170</t>
  </si>
  <si>
    <t>GWO16</t>
  </si>
  <si>
    <t>จ******)</t>
  </si>
  <si>
    <t>******.2 บ้านหกหลัง บ้านทรงไทย ริมคลองชลประทาน ตำบลหนองลาน อำเภอท่ามะกา จังหวัดกาญจนบุรี 71130</t>
  </si>
  <si>
    <t>71130</t>
  </si>
  <si>
    <t>08/03/2026 11:01</t>
  </si>
  <si>
    <t>TH268248571491F</t>
  </si>
  <si>
    <t>08/03/2026 11:00</t>
  </si>
  <si>
    <t>GWO15</t>
  </si>
  <si>
    <t>ต***ตา</t>
  </si>
  <si>
    <t>08/03/2026 10:55</t>
  </si>
  <si>
    <t>792919340113</t>
  </si>
  <si>
    <t>GWO14</t>
  </si>
  <si>
    <t>น***ตา ท***แก่นสาร</t>
  </si>
  <si>
    <t>792930332180</t>
  </si>
  <si>
    <t>08/03/2026 10:54</t>
  </si>
  <si>
    <t>GWO13</t>
  </si>
  <si>
    <t>ย***ขอ พ***ริญ</t>
  </si>
  <si>
    <t>792940786164</t>
  </si>
  <si>
    <t>GWO12</t>
  </si>
  <si>
    <t>08/03/2026 10:46</t>
  </si>
  <si>
    <t>792995843161</t>
  </si>
  <si>
    <t>GWO11</t>
  </si>
  <si>
    <t>08/03/2026 10:45</t>
  </si>
  <si>
    <t>792912699106</t>
  </si>
  <si>
    <t>GWO10</t>
  </si>
  <si>
    <t>ก******ด</t>
  </si>
  <si>
    <t>******บลบางกะดี อำเภอเมืองปทุมธานี จังหวัดปทุมธานี 12000</t>
  </si>
  <si>
    <t>08/03/2026 10:43</t>
  </si>
  <si>
    <t>TH260727672650J</t>
  </si>
  <si>
    <t>GWO9</t>
  </si>
  <si>
    <t>ท***ักดิ์ พ***ย</t>
  </si>
  <si>
    <t>08/03/2026 10:36</t>
  </si>
  <si>
    <t>792970698122</t>
  </si>
  <si>
    <t>08/03/2026 10:35</t>
  </si>
  <si>
    <t>GWO7</t>
  </si>
  <si>
    <t>ส***ตรา เ***ักษา</t>
  </si>
  <si>
    <t>08/03/2026 10:33</t>
  </si>
  <si>
    <t>792947182156</t>
  </si>
  <si>
    <t>GWO6</t>
  </si>
  <si>
    <t>******g  ตำบลไร่ขิง อ.สามพราน ตำบลไร่ขิง อำเภอสามพราน จังหวัดนครปฐม 73210</t>
  </si>
  <si>
    <t>08/03/2026 10:23</t>
  </si>
  <si>
    <t>TH15068F74ZE3H</t>
  </si>
  <si>
    <t>08/03/2026 10:22</t>
  </si>
  <si>
    <t>GWO5</t>
  </si>
  <si>
    <t>ว******า</t>
  </si>
  <si>
    <t>******น ชยางกูร, ตำบลในเมือง, อำเภอเมืองอุบลราชธานี (ตึก3) ตำบลในเมือง อำเภอเมืองอุบลราชธานี จังหวัดอุบลราชธานี 34000</t>
  </si>
  <si>
    <t>08/03/2026 10:20</t>
  </si>
  <si>
    <t>TH261726018558T</t>
  </si>
  <si>
    <t>08/03/2026 10:19</t>
  </si>
  <si>
    <t>GWO4</t>
  </si>
  <si>
    <t>น***ณัฐธิดา ท***ี</t>
  </si>
  <si>
    <t>08/03/2026 10:15</t>
  </si>
  <si>
    <t>ขอช็อกโกแลตเยอะๆ 1กล่องค่ะ ที่เหลือคละได้ไม่เอากาแฟเลยทั้ง2กล่องค่ะ</t>
  </si>
  <si>
    <t>792918859154</t>
  </si>
  <si>
    <t>GWO2</t>
  </si>
  <si>
    <t>A***e 6***</t>
  </si>
  <si>
    <t>08/03/2026 10:05</t>
  </si>
  <si>
    <t>792906854165</t>
  </si>
  <si>
    <t>GWO1</t>
  </si>
  <si>
    <t>ร***รัตน์ ฤ***์มานะ</t>
  </si>
  <si>
    <t>08/03/2026 10:02</t>
  </si>
  <si>
    <t>792964949114</t>
  </si>
  <si>
    <t>GWO0</t>
  </si>
  <si>
    <t>ส***ช เ***อโนนแดง</t>
  </si>
  <si>
    <t>792965648156</t>
  </si>
  <si>
    <t>GWN99</t>
  </si>
  <si>
    <t>ค***านา</t>
  </si>
  <si>
    <t>08/03/2026 10:00</t>
  </si>
  <si>
    <t>792943858173</t>
  </si>
  <si>
    <t>GWN98</t>
  </si>
  <si>
    <t>ก***ิกา​ ส***์​วิ​สิทธิ์​</t>
  </si>
  <si>
    <t>08/03/2026 09:55</t>
  </si>
  <si>
    <t>792990856604</t>
  </si>
  <si>
    <t>GWN97</t>
  </si>
  <si>
    <t>ส***ค์ เ***ภาคย์กุล</t>
  </si>
  <si>
    <t>08/03/2026 10:10</t>
  </si>
  <si>
    <t>792932380170</t>
  </si>
  <si>
    <t>08/03/2026 09:53</t>
  </si>
  <si>
    <t>GWN96</t>
  </si>
  <si>
    <t>ม******น</t>
  </si>
  <si>
    <t>******นองแวง ตำบลหนองแวง อำเภอหนองบัวแดง จังหวัดชัยภูมิ 36210</t>
  </si>
  <si>
    <t>08/03/2026 09:54</t>
  </si>
  <si>
    <t>TH2648812490088</t>
  </si>
  <si>
    <t>GWN95</t>
  </si>
  <si>
    <t>e** s***erat</t>
  </si>
  <si>
    <t>Prachin Buri</t>
  </si>
  <si>
    <t>09/03/2026 09:04</t>
  </si>
  <si>
    <t>ขนมเค้กเบาหวิว ขอเป็นเผือกมะพร้าวอ่อน 1 ชิ้นนะคะ 🙏🏻🙏🏻🙏🏻🙏🏻🙏🏻</t>
  </si>
  <si>
    <t>792944425862</t>
  </si>
  <si>
    <t>08/03/2026 09:52</t>
  </si>
  <si>
    <t>GWN94</t>
  </si>
  <si>
    <t>08/03/2026 09:48</t>
  </si>
  <si>
    <t>792900442165</t>
  </si>
  <si>
    <t>GWN93</t>
  </si>
  <si>
    <t>ณ******ด</t>
  </si>
  <si>
    <t>******อย, ซอย 4, ตำบล ป่าสัก, อำเภอเชียงแสน จ.เชียงราย 57150 ตำบลป่าสัก อำเภอเชียงแสน จังหวัดเชียงราย 57150</t>
  </si>
  <si>
    <t>TH265057257583X</t>
  </si>
  <si>
    <t>08/03/2026 09:47</t>
  </si>
  <si>
    <t>GWN92</t>
  </si>
  <si>
    <t>อ***ัตน์ ธ***า</t>
  </si>
  <si>
    <t>08/03/2026 09:46</t>
  </si>
  <si>
    <t>792971452674</t>
  </si>
  <si>
    <t>GWN91</t>
  </si>
  <si>
    <t>ธ***ร  อ***ทสุข</t>
  </si>
  <si>
    <t>รับเผือกมะพร้าว2 / พร้าวน้ำหอม1</t>
  </si>
  <si>
    <t>792984142193</t>
  </si>
  <si>
    <t>GWN90</t>
  </si>
  <si>
    <t>08/03/2026 10:16</t>
  </si>
  <si>
    <t>TH265679026900M</t>
  </si>
  <si>
    <t>GWN89</t>
  </si>
  <si>
    <t>น***ี​ ย***ี</t>
  </si>
  <si>
    <t>08/03/2026 09:43</t>
  </si>
  <si>
    <t>792983547624</t>
  </si>
  <si>
    <t>08/03/2026 09:44</t>
  </si>
  <si>
    <t>GWN88</t>
  </si>
  <si>
    <t>u***. 1**</t>
  </si>
  <si>
    <t>792911950106</t>
  </si>
  <si>
    <t>GWN87</t>
  </si>
  <si>
    <t>s***e</t>
  </si>
  <si>
    <t>08/03/2026 09:42</t>
  </si>
  <si>
    <t>792994456656</t>
  </si>
  <si>
    <t>GWN86</t>
  </si>
  <si>
    <t>น***จษฎาภรณ์  ส***ุ่น</t>
  </si>
  <si>
    <t>792945840164</t>
  </si>
  <si>
    <t>GWN85</t>
  </si>
  <si>
    <t>อ***ิสา เ***ฉาย</t>
  </si>
  <si>
    <t>08/03/2026 09:41</t>
  </si>
  <si>
    <t>ฝอยทอง2 พร้าวน้ำหอม1</t>
  </si>
  <si>
    <t>792939457166</t>
  </si>
  <si>
    <t>GWN84</t>
  </si>
  <si>
    <t>P***ng K***thalath</t>
  </si>
  <si>
    <t>08/03/2026 09:39</t>
  </si>
  <si>
    <t>792971244166</t>
  </si>
  <si>
    <t>08/03/2026 09:40</t>
  </si>
  <si>
    <t>GWN83</t>
  </si>
  <si>
    <t>ผึ้ง</t>
  </si>
  <si>
    <t>469/217   ม.เด่นชัยคลองอาเสี่ย เฟส1  ซ.15 ต.แพรกษา อ.เมื
เมืองสมุทรปราการ/ Mueang Samut Prakanสมุทรปราการ/ Samut Prakan
10280</t>
  </si>
  <si>
    <t>660945595009</t>
  </si>
  <si>
    <t>08/03/2026 09:38</t>
  </si>
  <si>
    <t>LEXPU0665367692</t>
  </si>
  <si>
    <t>08/03/2026 09:37</t>
  </si>
  <si>
    <t>GWN82</t>
  </si>
  <si>
    <t>พ***าดา  พ***ุสา</t>
  </si>
  <si>
    <t>792997346190</t>
  </si>
  <si>
    <t>08/03/2026 09:36</t>
  </si>
  <si>
    <t>GWN81</t>
  </si>
  <si>
    <t>สุภารัตน์  ภูมิเกษม</t>
  </si>
  <si>
    <t>หอพักบุญปัญญา(1)
81 หมู่6 ต.ท่าข้าม
อ.บางปะกง
จ.ฉะเชิงเทรา
โทร. 24130</t>
  </si>
  <si>
    <t>0985083079</t>
  </si>
  <si>
    <t>WA105998229TH</t>
  </si>
  <si>
    <t>GWN80</t>
  </si>
  <si>
    <t>ม*** เ***สุข</t>
  </si>
  <si>
    <t>08/03/2026 09:34</t>
  </si>
  <si>
    <t>792962381175</t>
  </si>
  <si>
    <t>08/03/2026 09:35</t>
  </si>
  <si>
    <t>GWN78</t>
  </si>
  <si>
    <t>น***ธ์ ท***่ำ</t>
  </si>
  <si>
    <t>08/03/2026 09:11</t>
  </si>
  <si>
    <t>792959788143</t>
  </si>
  <si>
    <t>GWN77</t>
  </si>
  <si>
    <t>ก******ี</t>
  </si>
  <si>
    <t>******จ.เชียงใหม่  50230 ตำบลหนองควาย อำเภอหางดง จังหวัดเชียงใหม่ 50230</t>
  </si>
  <si>
    <t>TH267959168290S</t>
  </si>
  <si>
    <t>GWN76</t>
  </si>
  <si>
    <t>******ตำบลฆะมัง อำเภอชุมแสง จังหวัดนครสวรรค์ 60120</t>
  </si>
  <si>
    <t>08/03/2026 09:03</t>
  </si>
  <si>
    <t>TH269133244817V</t>
  </si>
  <si>
    <t>GWN75</t>
  </si>
  <si>
    <t>น***าวอรทัย แ***งศ์</t>
  </si>
  <si>
    <t>08/03/2026 08:35</t>
  </si>
  <si>
    <t>792916982152</t>
  </si>
  <si>
    <t>GWN74</t>
  </si>
  <si>
    <t>อ**  ว***ยรัตน์</t>
  </si>
  <si>
    <t>08/03/2026 08:11</t>
  </si>
  <si>
    <t>792914580161</t>
  </si>
  <si>
    <t>GWN73</t>
  </si>
  <si>
    <t>ม******ล</t>
  </si>
  <si>
    <t>******ใหม่ ตำบลสำโรงใหม่ อำเภอละหานทราย จังหวัดบุรีรัมย์ 31170</t>
  </si>
  <si>
    <t>31170</t>
  </si>
  <si>
    <t>08/03/2026 08:10</t>
  </si>
  <si>
    <t>TH2680776214975</t>
  </si>
  <si>
    <t>08/03/2026 08:07</t>
  </si>
  <si>
    <t>GWN71</t>
  </si>
  <si>
    <t>อุบล  วงษ์ขำ</t>
  </si>
  <si>
    <t>สำนักบัณฑิตศึกษา อาคารวิชาการ 3 มหาวิทยาลัยสุโขทัยธรรมาธิราช 9/9 หมู่9 ต.บางพูด · บางพูด/ Bang Phut
ปากเกร็ด/ Pak Kretนนทบุรี/ Nonthaburi
11120</t>
  </si>
  <si>
    <t>660894882341</t>
  </si>
  <si>
    <t>08/03/2026 07:55</t>
  </si>
  <si>
    <t>LEXPU0665369252</t>
  </si>
  <si>
    <t>GWN70</t>
  </si>
  <si>
    <t>ธ***พร</t>
  </si>
  <si>
    <t>08/03/2026 07:35</t>
  </si>
  <si>
    <t>792911651162</t>
  </si>
  <si>
    <t>GWN69</t>
  </si>
  <si>
    <t>กนกนภัส สุขโสภา</t>
  </si>
  <si>
    <t>197/21 ม.9 บ้านป่าครองชีพ [ทางเข้าติดกับร้านสมสีขายของชำ ]ต.เทพกระษัตรี อ.ถลาง จ.ภูเก็ต · เทพกระษัตรี/ Thep Krasatti
ถลาง/ Thalangภูเก็ต/ Phuket
83110</t>
  </si>
  <si>
    <t>83110</t>
  </si>
  <si>
    <t>660622370255</t>
  </si>
  <si>
    <t>08/03/2026 07:36</t>
  </si>
  <si>
    <t>LEXPU0665383873</t>
  </si>
  <si>
    <t>08/03/2026 07:33</t>
  </si>
  <si>
    <t>GWN67</t>
  </si>
  <si>
    <t>เ***มาศ จ***เจริญสกุล</t>
  </si>
  <si>
    <t>08/03/2026 05:28</t>
  </si>
  <si>
    <t>792923784181</t>
  </si>
  <si>
    <t>GWN66</t>
  </si>
  <si>
    <t>ร******์</t>
  </si>
  <si>
    <t>******15 ตำบลสาริกา ตำบลสาริกา อำเภอเมืองนครนายก จังหวัดนครนายก 26000</t>
  </si>
  <si>
    <t>26000</t>
  </si>
  <si>
    <t>08/03/2026 04:25</t>
  </si>
  <si>
    <t>TH2670763941424</t>
  </si>
  <si>
    <t>08/03/2026 03:51</t>
  </si>
  <si>
    <t>GWN65</t>
  </si>
  <si>
    <t>****** ต.ลำผักกูด ตำบลลำผักกูด อำเภอธัญบุรี จังหวัดปทุมธานี 12110</t>
  </si>
  <si>
    <t>08/03/2026 03:18</t>
  </si>
  <si>
    <t>TH266006225442Q</t>
  </si>
  <si>
    <t>08/03/2026 03:17</t>
  </si>
  <si>
    <t>GWN63</t>
  </si>
  <si>
    <t>แ***น้ต</t>
  </si>
  <si>
    <t>08/03/2026 02:52</t>
  </si>
  <si>
    <t>ไม่เอารสกาแฟนะคะ
(ซื้อไปฝากคุณยาย)​</t>
  </si>
  <si>
    <t>792882523075</t>
  </si>
  <si>
    <t>GWN59</t>
  </si>
  <si>
    <t>08/03/2026 00:18</t>
  </si>
  <si>
    <t>TH60028F68ZW3A</t>
  </si>
  <si>
    <t>GWN57</t>
  </si>
  <si>
    <t>08/03/2026 00:17</t>
  </si>
  <si>
    <t>LEXPU0665011102</t>
  </si>
  <si>
    <t>GWN56</t>
  </si>
  <si>
    <t>ศ***ุธ ค***่ง</t>
  </si>
  <si>
    <t>08/03/2026 00:13</t>
  </si>
  <si>
    <t>792964443666</t>
  </si>
  <si>
    <t>GWN55</t>
  </si>
  <si>
    <t>L***tlada S</t>
  </si>
  <si>
    <t>08/03/2026 00:07</t>
  </si>
  <si>
    <t>792921641606</t>
  </si>
  <si>
    <t>08/03/2026 00:15</t>
  </si>
  <si>
    <t>GWS21</t>
  </si>
  <si>
    <t>10/03/2026 00:28</t>
  </si>
  <si>
    <t>TH267529002444U</t>
  </si>
  <si>
    <t>09/03/2026 23:58</t>
  </si>
  <si>
    <t>GWS18</t>
  </si>
  <si>
    <t>ก***พงศ์ ล***า</t>
  </si>
  <si>
    <t>09/03/2026 23:12</t>
  </si>
  <si>
    <t>793064290211</t>
  </si>
  <si>
    <t>GWS17</t>
  </si>
  <si>
    <t>ณ***รณพร..หลาไล้</t>
  </si>
  <si>
    <t>09/03/2026 22:58</t>
  </si>
  <si>
    <t>793067509205</t>
  </si>
  <si>
    <t>GWS16</t>
  </si>
  <si>
    <t>******ิริชัย 1, ซอย 9, ตำบล อ้อมน้อย, อำเภอกระทุ่มแบน ตำบลอ้อมน้อย อำเภอกระทุ่มแบน จังหวัดสมุทรสาคร 74130</t>
  </si>
  <si>
    <t>09/03/2026 22:44</t>
  </si>
  <si>
    <t>TH2682291131111</t>
  </si>
  <si>
    <t>09/03/2026 22:43</t>
  </si>
  <si>
    <t>GWS15</t>
  </si>
  <si>
    <t>ส** โ***์นิล</t>
  </si>
  <si>
    <t>09/03/2026 22:40</t>
  </si>
  <si>
    <t>793073000226</t>
  </si>
  <si>
    <t>09/03/2026 22:37</t>
  </si>
  <si>
    <t>GWS13</t>
  </si>
  <si>
    <t>******รนด้ารามคำแหง แขวงหัวหมาก เขตบางกะปิ จังหวัดกรุงเทพมหานคร 10240</t>
  </si>
  <si>
    <t>09/03/2026 22:00</t>
  </si>
  <si>
    <t>TH264167687669T</t>
  </si>
  <si>
    <t>GWS12</t>
  </si>
  <si>
    <t>น** บ***ง บ***ุทธิ์</t>
  </si>
  <si>
    <t>09/03/2026 21:58</t>
  </si>
  <si>
    <t>793064400240</t>
  </si>
  <si>
    <t>ชิฟฟ่อนรวมรส ยอดฮิต 1 กล่องมี 8 ชิ้น มัลเบอรี่ ชีสเค้ก เมล่อน น้ำผึ้ง</t>
  </si>
  <si>
    <t>GWS11</t>
  </si>
  <si>
    <t>ปภาอร ดำริห์</t>
  </si>
  <si>
    <t>28/1 หมู่ 1 ต.สมอแข อ.เมือง
เมืองพิษณุโลก/ Mueang Phitsanulokพิษณุโลก/ Phitsanulok
65000</t>
  </si>
  <si>
    <t>660946361454</t>
  </si>
  <si>
    <t>LEXPU0665646179</t>
  </si>
  <si>
    <t>GWS10</t>
  </si>
  <si>
    <t>คุณธัญลักษณ์  เดชารัตน์</t>
  </si>
  <si>
    <t>โรงเรียนด่านขุนทด 602 · ด่านขุนทด/ Dan Khun Thot
ด่านขุนทด/ Dan Khun Thotนครราชสีมา/ Nakhon Ratchasima
30210</t>
  </si>
  <si>
    <t>30210</t>
  </si>
  <si>
    <t>660930904029</t>
  </si>
  <si>
    <t>09/03/2026 21:53</t>
  </si>
  <si>
    <t>TH27088FF2YK0B</t>
  </si>
  <si>
    <t>GWS8</t>
  </si>
  <si>
    <t>******โลก จ.สุโขทัย ตำบลวังพิณพาทย์ อำเภอสวรรคโลก จังหวัดสุโขทัย 64110</t>
  </si>
  <si>
    <t>64110</t>
  </si>
  <si>
    <t>09/03/2026 22:02</t>
  </si>
  <si>
    <t>TH2659620419514</t>
  </si>
  <si>
    <t>09/03/2026 21:32</t>
  </si>
  <si>
    <t>GWS7</t>
  </si>
  <si>
    <t>ศ***ุทธ น***ิณพาทย์</t>
  </si>
  <si>
    <t>09/03/2026 21:31</t>
  </si>
  <si>
    <t>793088615266</t>
  </si>
  <si>
    <t>GWS6</t>
  </si>
  <si>
    <t>******บลนาสัก ตำบลนาสัก อำเภอแม่เมาะ จังหวัดลำปาง 52220</t>
  </si>
  <si>
    <t>09/03/2026 21:29</t>
  </si>
  <si>
    <t>TH267910246684R</t>
  </si>
  <si>
    <t>GWS5</t>
  </si>
  <si>
    <t>ย******ว</t>
  </si>
  <si>
    <t>****** ตำบล สว่างแดงดิน, อำเภอสว่างแดนดิน ตำบลสว่างแดนดิน อำเภอสว่างแดนดิน จังหวัดสกลนคร 47110</t>
  </si>
  <si>
    <t>47110</t>
  </si>
  <si>
    <t>09/03/2026 21:08</t>
  </si>
  <si>
    <t>TH261347028383Z</t>
  </si>
  <si>
    <t>GWS3</t>
  </si>
  <si>
    <t>ต***า  ห***ยเวน</t>
  </si>
  <si>
    <t>09/03/2026 20:50</t>
  </si>
  <si>
    <t>793094615294</t>
  </si>
  <si>
    <t>09/03/2026 20:51</t>
  </si>
  <si>
    <t>GWS2</t>
  </si>
  <si>
    <t>ม******ณ</t>
  </si>
  <si>
    <t>******านพร้าว ตำบลบ้านพร้าว อำเภอป่าพะยอม จังหวัดพัทลุง 93210</t>
  </si>
  <si>
    <t>93210</t>
  </si>
  <si>
    <t>TH265990320466D</t>
  </si>
  <si>
    <t>09/03/2026 20:44</t>
  </si>
  <si>
    <t>GWS1</t>
  </si>
  <si>
    <t>I****e</t>
  </si>
  <si>
    <t>******หลวง ตำบลบ่อโพง อำเภอนครหลวง จังหวัดพระนครศรีอยุธยา 13260 ตำบลบ่อโพง อำเภอนครหลวง จังหวัดพระนครศรีอยุธยา 13260</t>
  </si>
  <si>
    <t>13260</t>
  </si>
  <si>
    <t>09/03/2026 21:09</t>
  </si>
  <si>
    <t>TH264363624035U</t>
  </si>
  <si>
    <t>09/03/2026 20:36</t>
  </si>
  <si>
    <t>GWS0</t>
  </si>
  <si>
    <t>ประทีป เอียดรา</t>
  </si>
  <si>
    <t>152 ม.1 · บ้านโพธิ์/ Ban Pho
เมืองตรัง/ Mueang Trangตรัง/ Trang
92000</t>
  </si>
  <si>
    <t>92000</t>
  </si>
  <si>
    <t>660809544973</t>
  </si>
  <si>
    <t>09/03/2026 20:30</t>
  </si>
  <si>
    <t>LEXPU0665640503</t>
  </si>
  <si>
    <t>GWR99</t>
  </si>
  <si>
    <t>09/03/2026 20:27</t>
  </si>
  <si>
    <t>TH2636973208095</t>
  </si>
  <si>
    <t>09/03/2026 20:26</t>
  </si>
  <si>
    <t>GWR98</t>
  </si>
  <si>
    <t>09/03/2026 20:25</t>
  </si>
  <si>
    <t>TH268440593831W</t>
  </si>
  <si>
    <t>GWR97</t>
  </si>
  <si>
    <t>ศ***า</t>
  </si>
  <si>
    <t>******ตำบลลาดกระทิง อำเภอสนามชัยเขต จังหวัดฉะเชิงเทรา 24160</t>
  </si>
  <si>
    <t>09/03/2026 20:22</t>
  </si>
  <si>
    <t>TH261563582021P</t>
  </si>
  <si>
    <t>09/03/2026 20:21</t>
  </si>
  <si>
    <t>GWR96</t>
  </si>
  <si>
    <t>จ**</t>
  </si>
  <si>
    <t>09/03/2026 20:08</t>
  </si>
  <si>
    <t>793010171251</t>
  </si>
  <si>
    <t>09/03/2026 20:09</t>
  </si>
  <si>
    <t>GWR95</t>
  </si>
  <si>
    <t>เมริสา นาคน้อย</t>
  </si>
  <si>
    <t>5 ซอยพระรามเก้า 28 SDC อพาร์ทเม้นที · หัวหมาก/ Hua Mak
บางกะปิ/ Bang Kapiกรุงเทพมหานคร/ Bangkok
10240</t>
  </si>
  <si>
    <t>660626513932</t>
  </si>
  <si>
    <t>09/03/2026 19:59</t>
  </si>
  <si>
    <t>LEXPU0665638484</t>
  </si>
  <si>
    <t>09/03/2026 19:57</t>
  </si>
  <si>
    <t>GWR94</t>
  </si>
  <si>
    <t>นพพล อภิบาลสมุทร</t>
  </si>
  <si>
    <t>1 ถ.คลองคาเค็ตฝั่งตะวันตก ต.ปากน้ำ
เมืองสมุทรปราการ/ Mueang Samut Prakanสมุทรปราการ/ Samut Prakan
10270</t>
  </si>
  <si>
    <t>660949526168</t>
  </si>
  <si>
    <t>09/03/2026 19:56</t>
  </si>
  <si>
    <t>LEXPU0665646927</t>
  </si>
  <si>
    <t>09/03/2026 19:55</t>
  </si>
  <si>
    <t>GWR93</t>
  </si>
  <si>
    <t>น** ป***ักษ์ ด***ณี</t>
  </si>
  <si>
    <t>793066811235</t>
  </si>
  <si>
    <t>09/03/2026 19:54</t>
  </si>
  <si>
    <t>GWR92</t>
  </si>
  <si>
    <t>ฐิติพร จิระวิทยาบุญ</t>
  </si>
  <si>
    <t>10 หมู่ 1 ต.หนองสองห้อง อ.บ้านแพ้ว
บ้านแพ้ว/ Ban Phaeoสมุทรสาคร/ Samut Sakhon
74120</t>
  </si>
  <si>
    <t>660876190237</t>
  </si>
  <si>
    <t>09/03/2026 19:24</t>
  </si>
  <si>
    <t>LEXPU0665690889</t>
  </si>
  <si>
    <t>GWR91</t>
  </si>
  <si>
    <t>พ***ภา</t>
  </si>
  <si>
    <t>09/03/2026 19:14</t>
  </si>
  <si>
    <t>THT030655MBRX7Z</t>
  </si>
  <si>
    <t>GWR90</t>
  </si>
  <si>
    <t>น*** ข***​อนันท์​สกุล</t>
  </si>
  <si>
    <t>09/03/2026 18:49</t>
  </si>
  <si>
    <t>793075517216</t>
  </si>
  <si>
    <t>GWR89</t>
  </si>
  <si>
    <t>Pan noreseth</t>
  </si>
  <si>
    <t>21/28  ถ.สุขุมวิท24 แขวง คลองตัน
คลองเตย/ Khlong Toeiกรุงเทพมหานคร/ Bangkok
10110</t>
  </si>
  <si>
    <t>660812551122</t>
  </si>
  <si>
    <t>09/03/2026 18:51</t>
  </si>
  <si>
    <t>LEXPU0665695150</t>
  </si>
  <si>
    <t>09/03/2026 18:46</t>
  </si>
  <si>
    <t>GWR88</t>
  </si>
  <si>
    <t>ท***วี พ***ศรี ต***ค</t>
  </si>
  <si>
    <t>09/03/2026 18:43</t>
  </si>
  <si>
    <t>793014710294</t>
  </si>
  <si>
    <t>09/03/2026 18:42</t>
  </si>
  <si>
    <t>GWR87</t>
  </si>
  <si>
    <t>ช******ะ</t>
  </si>
  <si>
    <t>******านตาแอก, ตำบลบ้านจารย์, อำเภอสังขะ ตำบลบ้านจารย์ อำเภอสังขะ จังหวัดสุรินทร์ 32150</t>
  </si>
  <si>
    <t>09/03/2026 18:26</t>
  </si>
  <si>
    <t>TH264905425888I</t>
  </si>
  <si>
    <t>09/03/2026 18:25</t>
  </si>
  <si>
    <t>GWR86</t>
  </si>
  <si>
    <t>ห******ร</t>
  </si>
  <si>
    <t>******กาหลง ตำบลกาหลง อำเภอเมืองสมุทรสาคร จังหวัดสมุทรสาคร 74000</t>
  </si>
  <si>
    <t>09/03/2026 18:14</t>
  </si>
  <si>
    <t>TH16018FEFSW3F</t>
  </si>
  <si>
    <t>09/03/2026 18:13</t>
  </si>
  <si>
    <t>GWR84</t>
  </si>
  <si>
    <t>ศ***วลแจ้งมงคล</t>
  </si>
  <si>
    <t>09/03/2026 17:42</t>
  </si>
  <si>
    <t>793060298166</t>
  </si>
  <si>
    <t>GWR83</t>
  </si>
  <si>
    <t>นฤบล ยิ้มนิยม</t>
  </si>
  <si>
    <t>ซอย ช่างอากาศอุทิศ 27 แยก 2 ซอย ช่างอากาศอุทิศ 27 แยก 2 110/58 · ดอนเมือง/ Don Mueang
ดอนเมือง/ Don Mueangกรุงเทพมหานคร/ Bangkok
10210</t>
  </si>
  <si>
    <t>660980608399</t>
  </si>
  <si>
    <t>09/03/2026 17:22</t>
  </si>
  <si>
    <t>LEXPU0665690087</t>
  </si>
  <si>
    <t>GWR82</t>
  </si>
  <si>
    <t>อ***อาสัน ม***็ง</t>
  </si>
  <si>
    <t>09/03/2026 17:05</t>
  </si>
  <si>
    <t>793024876173</t>
  </si>
  <si>
    <t>09/03/2026 17:09</t>
  </si>
  <si>
    <t>GWR81</t>
  </si>
  <si>
    <t>09/03/2026 17:01</t>
  </si>
  <si>
    <t>793063872241</t>
  </si>
  <si>
    <t>09/03/2026 17:04</t>
  </si>
  <si>
    <t>GWR80</t>
  </si>
  <si>
    <t>จ******ำ</t>
  </si>
  <si>
    <t>****** ที่ 6, ถนน หลังวัดหนามแดง, ตำบลบางแก้ว, อำเภอบางพลี ตำบลบางแก้ว อำเภอบางพลี จังหวัดสมุทรปราการ 10540</t>
  </si>
  <si>
    <t>09/03/2026 17:29</t>
  </si>
  <si>
    <t>TH268730610796V</t>
  </si>
  <si>
    <t>09/03/2026 17:02</t>
  </si>
  <si>
    <t>GWR79</t>
  </si>
  <si>
    <t>******, ตำบล ลำไทร, อำเภอวังน้อย ตำบลลำไทร อำเภอวังน้อย จังหวัดพระนครศรีอยุธยา 13170</t>
  </si>
  <si>
    <t>09/03/2026 17:26</t>
  </si>
  <si>
    <t>TH262295320531O</t>
  </si>
  <si>
    <t>09/03/2026 16:58</t>
  </si>
  <si>
    <t>GWR78</t>
  </si>
  <si>
    <t>09/03/2026 17:23</t>
  </si>
  <si>
    <t>TH261276428458N</t>
  </si>
  <si>
    <t>09/03/2026 16:54</t>
  </si>
  <si>
    <t>GWR77</t>
  </si>
  <si>
    <t>ส******ก</t>
  </si>
  <si>
    <t>******.ทุ่งอรุณ ตำบลทุ่งอรุณ อำเภอโชคชัย จังหวัดนครราชสีมา 30190</t>
  </si>
  <si>
    <t>30190</t>
  </si>
  <si>
    <t>09/03/2026 16:53</t>
  </si>
  <si>
    <t>TH262502004849I</t>
  </si>
  <si>
    <t>09/03/2026 16:52</t>
  </si>
  <si>
    <t>GWR76</t>
  </si>
  <si>
    <t>09/03/2026 17:18</t>
  </si>
  <si>
    <t>TH266852519399K</t>
  </si>
  <si>
    <t>09/03/2026 16:48</t>
  </si>
  <si>
    <t>GWR75</t>
  </si>
  <si>
    <t>Nnn ร้านปักหลัก</t>
  </si>
  <si>
    <t>200-/135 แยก 1-1/2 ซอยแจ้งวัฒนะ 10 แขวงทุ่งสองห้อง เขตหลักสี่
หลักสี่/ Lak Siกรุงเทพมหานคร/ Bangkok
10210</t>
  </si>
  <si>
    <t>660899296242</t>
  </si>
  <si>
    <t>09/03/2026 16:38</t>
  </si>
  <si>
    <t>LEXPU0665690708</t>
  </si>
  <si>
    <t>GWR74</t>
  </si>
  <si>
    <t>ประสงค์ อภิวัฒน์ชาติ</t>
  </si>
  <si>
    <t>268 ซ.รัชดา13
แขวง ดินแดง เขต ดินแดง
ก.ท.ม 10400</t>
  </si>
  <si>
    <t>0816260641</t>
  </si>
  <si>
    <t>09/03/2026 16:33</t>
  </si>
  <si>
    <t>WA106338885TH</t>
  </si>
  <si>
    <t>GWR73</t>
  </si>
  <si>
    <t xml:space="preserve">รุ่งรัตน์ นาระต๊ะ </t>
  </si>
  <si>
    <t>66/1ม.2ต.มว่งยายอ.เวียงแก่นจ.เชียงราย 57310</t>
  </si>
  <si>
    <t>57310</t>
  </si>
  <si>
    <t>0981832839</t>
  </si>
  <si>
    <t>09/03/2026 16:32</t>
  </si>
  <si>
    <t>WA106338899TH</t>
  </si>
  <si>
    <t>GWR72</t>
  </si>
  <si>
    <t>ล******์</t>
  </si>
  <si>
    <t>******สลุด, อำเภอบางกระทุ่ม ตำบลโคกสลุด อำเภอบางกระทุ่ม จังหวัดพิษณุโลก 65110</t>
  </si>
  <si>
    <t>65110</t>
  </si>
  <si>
    <t>TH262838426352E</t>
  </si>
  <si>
    <t>GWR71</t>
  </si>
  <si>
    <t>ส่งที่ สำรวย ชวนเชย</t>
  </si>
  <si>
    <t>39/356 หมู่ที่ 11 หมู่บ้านปรีชา-ศรีนครินทร์ ต.บางแก้ว อ.บางพลี จ.สมุทรปราการ  10540</t>
  </si>
  <si>
    <t>0875088259</t>
  </si>
  <si>
    <t>09/03/2026 16:05</t>
  </si>
  <si>
    <t>WB172619683TH</t>
  </si>
  <si>
    <t>09/03/2026 16:31</t>
  </si>
  <si>
    <t>GWR70</t>
  </si>
  <si>
    <t>แ*** อ***ช</t>
  </si>
  <si>
    <t>09/03/2026 16:23</t>
  </si>
  <si>
    <t>793052826241</t>
  </si>
  <si>
    <t>GWR67</t>
  </si>
  <si>
    <t>09/03/2026 16:45</t>
  </si>
  <si>
    <t>TH265853056637N</t>
  </si>
  <si>
    <t>09/03/2026 16:14</t>
  </si>
  <si>
    <t>GWR65</t>
  </si>
  <si>
    <t>****** ถ.แพรกษา ต.แพรกษา ตำบลแพรกษา อำเภอเมืองสมุทรปราการ จังหวัดสมุทรปราการ 10280</t>
  </si>
  <si>
    <t>09/03/2026 16:09</t>
  </si>
  <si>
    <t>TH2686931278968</t>
  </si>
  <si>
    <t>GWR64</t>
  </si>
  <si>
    <t>น***มัย บ***เพ็ง</t>
  </si>
  <si>
    <t>09/03/2026 16:06</t>
  </si>
  <si>
    <t>793099794130</t>
  </si>
  <si>
    <t>GWR63</t>
  </si>
  <si>
    <t>******ง ตำบลริมโขง อำเภอเชียงของ จังหวัดเชียงราย 57140</t>
  </si>
  <si>
    <t>57140</t>
  </si>
  <si>
    <t>TH2686911197554</t>
  </si>
  <si>
    <t>09/03/2026 16:01</t>
  </si>
  <si>
    <t>GWR62</t>
  </si>
  <si>
    <t>******ำบลแม่ยางตาล ตำบลแม่ยางตาล อำเภอร้องกวาง จังหวัดแพร่ 54140</t>
  </si>
  <si>
    <t>54140</t>
  </si>
  <si>
    <t>09/03/2026 16:22</t>
  </si>
  <si>
    <t>TH269343725623B</t>
  </si>
  <si>
    <t>09/03/2026 15:52</t>
  </si>
  <si>
    <t>GWR61</t>
  </si>
  <si>
    <t xml:space="preserve">อ***รา  แ***  </t>
  </si>
  <si>
    <t>09/03/2026 15:51</t>
  </si>
  <si>
    <t>793076293144</t>
  </si>
  <si>
    <t>GWR60</t>
  </si>
  <si>
    <t>น.ส ชาลินี เงื่อมผา</t>
  </si>
  <si>
    <t>บ้านเลขที่ 45/2 หมู่7 · หนองแก้ว/ Nong Kaeo
ประจันตคาม/ Prachantakhamปราจีนบุรี/ Prachin Buri
25130</t>
  </si>
  <si>
    <t>25130</t>
  </si>
  <si>
    <t>660628064998</t>
  </si>
  <si>
    <t>09/03/2026 15:50</t>
  </si>
  <si>
    <t>LEXPU0665650843</t>
  </si>
  <si>
    <t>GWR59</t>
  </si>
  <si>
    <t>09/03/2026 15:49</t>
  </si>
  <si>
    <t>793003624254</t>
  </si>
  <si>
    <t>GWR58</t>
  </si>
  <si>
    <t>พ***ณี ส***ิเสน</t>
  </si>
  <si>
    <t>793098584180</t>
  </si>
  <si>
    <t>GWR57</t>
  </si>
  <si>
    <t>793056427240</t>
  </si>
  <si>
    <t>GWR56</t>
  </si>
  <si>
    <t>อ***ณ์ แ***จริญ</t>
  </si>
  <si>
    <t>09/03/2026 15:48</t>
  </si>
  <si>
    <t>793063015242</t>
  </si>
  <si>
    <t>GWR55</t>
  </si>
  <si>
    <t>******ย ต.แม่โถ อ.แม่ลาน้อย จ.แม่ฮ่องสอน 58120 ตำบลแม่โถ อำเภอแม่ลาน้อย จังหวัดแม่ฮ่องสอน 58120</t>
  </si>
  <si>
    <t>58120</t>
  </si>
  <si>
    <t>TH55058FEZC78D</t>
  </si>
  <si>
    <t>GWR53</t>
  </si>
  <si>
    <t>09/03/2026 15:44</t>
  </si>
  <si>
    <t>793027672242</t>
  </si>
  <si>
    <t>GWR52</t>
  </si>
  <si>
    <t>******.วังน้ำเขียว ตำบลวังน้ำเขียว อำเภอกำแพงแสน จังหวัดนครปฐม 73140</t>
  </si>
  <si>
    <t>73140</t>
  </si>
  <si>
    <t>27</t>
  </si>
  <si>
    <t>09/03/2026 15:39</t>
  </si>
  <si>
    <t>Express Delivery (SHP Food)</t>
  </si>
  <si>
    <t>2994095519233536097</t>
  </si>
  <si>
    <t>09/03/2026 15:38</t>
  </si>
  <si>
    <t>GWR51</t>
  </si>
  <si>
    <t>R***y</t>
  </si>
  <si>
    <t>09/03/2026 15:34</t>
  </si>
  <si>
    <t>793036595105</t>
  </si>
  <si>
    <t>GWR50</t>
  </si>
  <si>
    <t>09/03/2026 15:30</t>
  </si>
  <si>
    <t>TH69018FEX3N6D</t>
  </si>
  <si>
    <t>GWR49</t>
  </si>
  <si>
    <t>ส***ภา บ***าชาติ</t>
  </si>
  <si>
    <t>09/03/2026 15:28</t>
  </si>
  <si>
    <t>793057624236</t>
  </si>
  <si>
    <t>GWR48</t>
  </si>
  <si>
    <t>พ***ไพลิน ไ***ฤกษา</t>
  </si>
  <si>
    <t>09/03/2026 15:27</t>
  </si>
  <si>
    <t>ฝอยทอง 1
กาเเฟ 1
มะพร้าว 1</t>
  </si>
  <si>
    <t>793027569176</t>
  </si>
  <si>
    <t>GWR47</t>
  </si>
  <si>
    <t>ละมัย</t>
  </si>
  <si>
    <t>100 หอพักมายดี ต.นาอาน
เมืองเลย/ Mueang Loeiเลย/ Loei
42000</t>
  </si>
  <si>
    <t>42000</t>
  </si>
  <si>
    <t>660864508575</t>
  </si>
  <si>
    <t>09/03/2026 15:24</t>
  </si>
  <si>
    <t>LEXPU0665638824</t>
  </si>
  <si>
    <t>GWR45</t>
  </si>
  <si>
    <t>ป***รี้ยว</t>
  </si>
  <si>
    <t>09/03/2026 15:21</t>
  </si>
  <si>
    <t>793001672245</t>
  </si>
  <si>
    <t>GWR43</t>
  </si>
  <si>
    <t>****** จ.สุโขทัย ตำบลตาลเตี้ย อำเภอเมืองสุโขทัย จังหวัดสุโขทัย 64220</t>
  </si>
  <si>
    <t>64220</t>
  </si>
  <si>
    <t>TH264742276660T</t>
  </si>
  <si>
    <t>09/03/2026 15:09</t>
  </si>
  <si>
    <t>GWR42</t>
  </si>
  <si>
    <t>09/03/2026 15:07</t>
  </si>
  <si>
    <t>793043381196</t>
  </si>
  <si>
    <t>GWR41</t>
  </si>
  <si>
    <t>ล***้ำ</t>
  </si>
  <si>
    <t>09/03/2026 15:05</t>
  </si>
  <si>
    <t>793035129224</t>
  </si>
  <si>
    <t>GWR40</t>
  </si>
  <si>
    <t>ม**ี</t>
  </si>
  <si>
    <t>******ตำบลในเมือง อำเภอพิชัย จังหวัดอุตรดิตถ์ 53120</t>
  </si>
  <si>
    <t>53120</t>
  </si>
  <si>
    <t>09/03/2026 15:35</t>
  </si>
  <si>
    <t>TH260729918349V</t>
  </si>
  <si>
    <t>GWR37</t>
  </si>
  <si>
    <t>ส***ราภรณ์ พ***ู่</t>
  </si>
  <si>
    <t>09/03/2026 14:57</t>
  </si>
  <si>
    <t>793095376253</t>
  </si>
  <si>
    <t>09/03/2026 14:58</t>
  </si>
  <si>
    <t>GWR36</t>
  </si>
  <si>
    <t>ด******ะ</t>
  </si>
  <si>
    <t>******เด้นวิลเลจ, ตำบลทุ่งสุขลา, อำเภอศรีราชา ตำบลทุ่งสุขลา อำเภอศรีราชา จังหวัดชลบุรี 20232</t>
  </si>
  <si>
    <t>20232</t>
  </si>
  <si>
    <t>32</t>
  </si>
  <si>
    <t>09/03/2026 14:52</t>
  </si>
  <si>
    <t>TH267615563544B</t>
  </si>
  <si>
    <t>GWR35</t>
  </si>
  <si>
    <t>ส***รัตน์ ศ***ี</t>
  </si>
  <si>
    <t>อุทัยธานี</t>
  </si>
  <si>
    <t>09/03/2026 14:51</t>
  </si>
  <si>
    <t>เค้กเบาหวิว
ฝอยทอง
เนยนม
เผือกมะพร้าวอ่อนคะ</t>
  </si>
  <si>
    <t>793078302214</t>
  </si>
  <si>
    <t>GWR34</t>
  </si>
  <si>
    <t>p***ui659</t>
  </si>
  <si>
    <t>09/03/2026 14:42</t>
  </si>
  <si>
    <t>793009712246</t>
  </si>
  <si>
    <t>GWR33</t>
  </si>
  <si>
    <t>******่ b808 หมู่ที่ 12, ตำบลกำแพงแสน, อำเภอกำแพงแสน ตำบลกำแพงแสน อำเภอกำแพงแสน จังหวัดนครปฐม 73140</t>
  </si>
  <si>
    <t>2994301672552451097</t>
  </si>
  <si>
    <t>GWR32</t>
  </si>
  <si>
    <t>ร***นภา จ***วิขาม</t>
  </si>
  <si>
    <t>09/03/2026 14:39</t>
  </si>
  <si>
    <t>793059908270</t>
  </si>
  <si>
    <t>GWR30</t>
  </si>
  <si>
    <t>พ***ิภา  ผ***าง</t>
  </si>
  <si>
    <t>09/03/2026 14:38</t>
  </si>
  <si>
    <t>793009802281</t>
  </si>
  <si>
    <t>GWR29</t>
  </si>
  <si>
    <t>ป***ี เ***วโพธิ์กลาง</t>
  </si>
  <si>
    <t>09/03/2026 14:37</t>
  </si>
  <si>
    <t>793084507261</t>
  </si>
  <si>
    <t>GWR28</t>
  </si>
  <si>
    <t>u***9617061443306</t>
  </si>
  <si>
    <t>09/03/2026 14:36</t>
  </si>
  <si>
    <t>793040800285</t>
  </si>
  <si>
    <t>GWR27</t>
  </si>
  <si>
    <t>พ***ดา  ส***า</t>
  </si>
  <si>
    <t>793053114324</t>
  </si>
  <si>
    <t>GWR26</t>
  </si>
  <si>
    <t>793064815270</t>
  </si>
  <si>
    <t>GWR25</t>
  </si>
  <si>
    <t>ช***า</t>
  </si>
  <si>
    <t>09/03/2026 14:35</t>
  </si>
  <si>
    <t>793038101343</t>
  </si>
  <si>
    <t>GWR24</t>
  </si>
  <si>
    <t>793065910206</t>
  </si>
  <si>
    <t>GWR23</t>
  </si>
  <si>
    <t>T** W***en</t>
  </si>
  <si>
    <t>793055806336</t>
  </si>
  <si>
    <t>GWR22</t>
  </si>
  <si>
    <t>ก***นา บ***ง</t>
  </si>
  <si>
    <t>เทศบาลนครเชียงราย</t>
  </si>
  <si>
    <t>09/03/2026 14:34</t>
  </si>
  <si>
    <t>793038873244</t>
  </si>
  <si>
    <t>GWR21</t>
  </si>
  <si>
    <t>ส******ธ</t>
  </si>
  <si>
    <t>******วาย, ตำบลสระใคร, อำเภอสระใคร ตำบลสระใคร อำเภอสระใคร จังหวัดหนองคาย 43100</t>
  </si>
  <si>
    <t>43100</t>
  </si>
  <si>
    <t>09/03/2026 14:18</t>
  </si>
  <si>
    <t>TH269409217751L</t>
  </si>
  <si>
    <t>GWR20</t>
  </si>
  <si>
    <t>******องเลขที่ B808 หมู่ที่ 12 ตำบลกำแพงแสน อำเภอกำแพงแสน จังหวัดนครปฐม 73140</t>
  </si>
  <si>
    <t>09/03/2026 14:14</t>
  </si>
  <si>
    <t>2994301616289792097</t>
  </si>
  <si>
    <t>GWR19</t>
  </si>
  <si>
    <t>สมพิศ จันบุญแย้ม</t>
  </si>
  <si>
    <t>42หมู่6
ต กระทุ่มแพ้ว
อ บ้านสร้าง
จ ปราจีนบุรี
 25150</t>
  </si>
  <si>
    <t>25150</t>
  </si>
  <si>
    <t>0815781721</t>
  </si>
  <si>
    <t>09/03/2026 14:13</t>
  </si>
  <si>
    <t>WA106338908TH</t>
  </si>
  <si>
    <t>09/03/2026 14:12</t>
  </si>
  <si>
    <t>GWR18</t>
  </si>
  <si>
    <t>ส***ยันต์ ล***ีสานพากินพาเที่ยว</t>
  </si>
  <si>
    <t>09/03/2026 14:03</t>
  </si>
  <si>
    <t>793026802330</t>
  </si>
  <si>
    <t>09/03/2026 14:04</t>
  </si>
  <si>
    <t>GWR17</t>
  </si>
  <si>
    <t>เ***อ้วน อ***ยบอกต่อ</t>
  </si>
  <si>
    <t>09/03/2026 14:01</t>
  </si>
  <si>
    <t>793055503284</t>
  </si>
  <si>
    <t>GWR16</t>
  </si>
  <si>
    <t>a***ihonghan</t>
  </si>
  <si>
    <t>793087598111</t>
  </si>
  <si>
    <t>GWR15</t>
  </si>
  <si>
    <t>ส***ิศักดิ์ ว***นนทเดช</t>
  </si>
  <si>
    <t>09/03/2026 13:56</t>
  </si>
  <si>
    <t>793041707345</t>
  </si>
  <si>
    <t>GWR14</t>
  </si>
  <si>
    <t>พ***ู๊ด แ***ปูนเข้ามาในออฟฟิสเลย</t>
  </si>
  <si>
    <t>793063190113</t>
  </si>
  <si>
    <t>09/03/2026 13:55</t>
  </si>
  <si>
    <t>GWR13</t>
  </si>
  <si>
    <t>ส***พร เ***วละออ</t>
  </si>
  <si>
    <t>09/03/2026 13:53</t>
  </si>
  <si>
    <t>793039008322</t>
  </si>
  <si>
    <t>GWR12</t>
  </si>
  <si>
    <t>บุญเรือนสวนศรี</t>
  </si>
  <si>
    <t>ร้านค้าข้างอู่ซ่อมรถไถอยู่ 339 หมู่ 13 ตำบลเกาะขนุนอำเภอพนมสารคามจังหวัดฉะเชิงเทรา  24120</t>
  </si>
  <si>
    <t>0655466318</t>
  </si>
  <si>
    <t>09/03/2026 13:44</t>
  </si>
  <si>
    <t>WA106338911TH</t>
  </si>
  <si>
    <t>09/03/2026 13:43</t>
  </si>
  <si>
    <t>GWR11</t>
  </si>
  <si>
    <t>ปิยมาศ</t>
  </si>
  <si>
    <t>136/167 ต บางคูวัด อ.เมือง ปทุม คอนโดกมลพรรณ
เมืองปทุมธานี/ Mueang Pathum Thaniปทุมธานี/ Pathum Thani
12000</t>
  </si>
  <si>
    <t>660959355657</t>
  </si>
  <si>
    <t>09/03/2026 13:19</t>
  </si>
  <si>
    <t>LEXPU0665645680</t>
  </si>
  <si>
    <t>09/03/2026 13:18</t>
  </si>
  <si>
    <t>09/03/2026 13:17</t>
  </si>
  <si>
    <t>GWR10</t>
  </si>
  <si>
    <t>S***tri T***nngoe</t>
  </si>
  <si>
    <t>09/03/2026 13:08</t>
  </si>
  <si>
    <t>793038609392</t>
  </si>
  <si>
    <t>GWR8</t>
  </si>
  <si>
    <t>K***aphak C***ya</t>
  </si>
  <si>
    <t>09/03/2026 12:55</t>
  </si>
  <si>
    <t>793099712311</t>
  </si>
  <si>
    <t>GWR7</t>
  </si>
  <si>
    <t>P******r</t>
  </si>
  <si>
    <t>******องแค จ.สระบุรี ตำบลหนองปลิง อำเภอหนองแค จังหวัดสระบุรี 18140</t>
  </si>
  <si>
    <t>18140</t>
  </si>
  <si>
    <t>09/03/2026 12:52</t>
  </si>
  <si>
    <t>TH265999218319V</t>
  </si>
  <si>
    <t>GWR6</t>
  </si>
  <si>
    <t>******7, ซอย ฉลองกรุง 31, แขวง ลำปลาทิว, เขตลาดกระบัง แขวงลำปลาทิว เขตลาดกระบัง จังหวัดกรุงเทพมหานคร 10520</t>
  </si>
  <si>
    <t>09/03/2026 12:51</t>
  </si>
  <si>
    <t>TH266584220634E</t>
  </si>
  <si>
    <t>GWR5</t>
  </si>
  <si>
    <t>ญ******ณ</t>
  </si>
  <si>
    <t>******กงานขนส่งระนอง ตำบลบางนอน อำเภอเมืองระนอง จังหวัดระนอง 85000</t>
  </si>
  <si>
    <t>09/03/2026 12:49</t>
  </si>
  <si>
    <t>TH2615750692839</t>
  </si>
  <si>
    <t>09/03/2026 12:48</t>
  </si>
  <si>
    <t>GWR4</t>
  </si>
  <si>
    <t>ด******​</t>
  </si>
  <si>
    <t>******บลคลองหนึ่ง, อำเภอคลองหลวง ตำบลคลองหนึ่ง อำเภอคลองหลวง จังหวัดปทุมธานี 12120</t>
  </si>
  <si>
    <t>09/03/2026 12:25</t>
  </si>
  <si>
    <t>TH261868367163V</t>
  </si>
  <si>
    <t>GWR3</t>
  </si>
  <si>
    <t>ช******3</t>
  </si>
  <si>
    <t>******.บางคูรัด อ.บางบัวทอง ตำบลบางคูรัด อำเภอบางบัวทอง จังหวัดนนทบุรี 11110</t>
  </si>
  <si>
    <t>09/03/2026 12:17</t>
  </si>
  <si>
    <t>TH262993319907H</t>
  </si>
  <si>
    <t>09/03/2026 12:16</t>
  </si>
  <si>
    <t>GWR2</t>
  </si>
  <si>
    <t>ห***ย อ***พล</t>
  </si>
  <si>
    <t>793049093130</t>
  </si>
  <si>
    <t>GWR1</t>
  </si>
  <si>
    <t>เ** ด***รือง</t>
  </si>
  <si>
    <t>09/03/2026 12:12</t>
  </si>
  <si>
    <t>793021513325</t>
  </si>
  <si>
    <t>09/03/2026 12:11</t>
  </si>
  <si>
    <t>GWR0</t>
  </si>
  <si>
    <t>ร***วรรณ</t>
  </si>
  <si>
    <t>09/03/2026 12:08</t>
  </si>
  <si>
    <t>793089915236</t>
  </si>
  <si>
    <t>GWQ98</t>
  </si>
  <si>
    <t>******สงค์ อำเภอท่าชนะ จังหวัดสุราษฎร์ธานี 84170</t>
  </si>
  <si>
    <t>84170</t>
  </si>
  <si>
    <t>09/03/2026 11:57</t>
  </si>
  <si>
    <t>TH266768918658R</t>
  </si>
  <si>
    <t>GWQ97</t>
  </si>
  <si>
    <t>ป******ศ</t>
  </si>
  <si>
    <t>******นองใหญ่  (บ้านสีส้มเหลือง) แขวงบางแค เขตบางแค จังหวัดกรุงเทพมหานคร 10160</t>
  </si>
  <si>
    <t>09/03/2026 12:10</t>
  </si>
  <si>
    <t>TH268297328421M</t>
  </si>
  <si>
    <t>09/03/2026 11:56</t>
  </si>
  <si>
    <t>GWQ96</t>
  </si>
  <si>
    <t>น***รรมศักดิ์ บ***เสมียน</t>
  </si>
  <si>
    <t>09/03/2026 11:50</t>
  </si>
  <si>
    <t>792905718813</t>
  </si>
  <si>
    <t>GWQ94</t>
  </si>
  <si>
    <t>เ***ล ท***รรณ</t>
  </si>
  <si>
    <t>09/03/2026 11:43</t>
  </si>
  <si>
    <t>792990438822</t>
  </si>
  <si>
    <t>GWQ93</t>
  </si>
  <si>
    <t>พลฯ ภานุพงษ์ ติการนา</t>
  </si>
  <si>
    <t>โรงงานผลิตกระสุนปืนใหญ่และลูกระเบิดยิง ศูนย์อำนวยการสร้างอาวุธ · นิคมสร้างตนเอง/ Nikhom Sang Ton Eng
เมืองลพบุรี/ Mueang Lop Buriลพบุรี/ Lopburi
15000</t>
  </si>
  <si>
    <t>660616203122</t>
  </si>
  <si>
    <t>09/03/2026 11:37</t>
  </si>
  <si>
    <t>LEXPU0665695281</t>
  </si>
  <si>
    <t>09/03/2026 11:36</t>
  </si>
  <si>
    <t>GWQ92</t>
  </si>
  <si>
    <t>09/03/2026 11:35</t>
  </si>
  <si>
    <t>792964397783</t>
  </si>
  <si>
    <t>GWQ91</t>
  </si>
  <si>
    <t>ป***ี ช***วัญ</t>
  </si>
  <si>
    <t>792963523800</t>
  </si>
  <si>
    <t>GWQ90</t>
  </si>
  <si>
    <t>A***nrat Y***ing</t>
  </si>
  <si>
    <t>09/03/2026 11:25</t>
  </si>
  <si>
    <t>มะพร้าวน้ำหอม.ฝอยทอง.กาแฟ</t>
  </si>
  <si>
    <t>792974611881</t>
  </si>
  <si>
    <t>GWQ89</t>
  </si>
  <si>
    <t>ภ***า  ศ***ขื่อนแก้ว</t>
  </si>
  <si>
    <t>09/03/2026 11:12</t>
  </si>
  <si>
    <t>792953620815</t>
  </si>
  <si>
    <t>GWQ88</t>
  </si>
  <si>
    <t>เสาวนีย์ อนันต์วิไลเลขา</t>
  </si>
  <si>
    <t>สมบูรณ์แมนชั่น, 22 ซอย ประชาอุทิศ 65 · บางมด/ Bang Mot
ทุ่งครุ/ Thung Khruกรุงเทพมหานคร/ Bangkok
10140</t>
  </si>
  <si>
    <t>660969406957</t>
  </si>
  <si>
    <t>09/03/2026 11:09</t>
  </si>
  <si>
    <t>LEXPU0665656813</t>
  </si>
  <si>
    <t>******องพัฒนา, ตำบลกุดดินจี่, อำเภอนากลาง ตำบลกุดดินจี่ อำเภอนากลาง จังหวัดหนองบัวลำภู 39350</t>
  </si>
  <si>
    <t>39350</t>
  </si>
  <si>
    <t>09/03/2026 11:39</t>
  </si>
  <si>
    <t>TH2649549303315</t>
  </si>
  <si>
    <t>GWQ87</t>
  </si>
  <si>
    <t>09/03/2026 11:08</t>
  </si>
  <si>
    <t>792945021842</t>
  </si>
  <si>
    <t>GWQ86</t>
  </si>
  <si>
    <t>นางพิราวรรณ สุขสุมนต์ศิลป์</t>
  </si>
  <si>
    <t>26ม.6 · ทะเมนชัย/ Thamen Chai
ลำปลายมาศ/ Lam Plai Matบุรีรัมย์/ Buriram
31130</t>
  </si>
  <si>
    <t>31130</t>
  </si>
  <si>
    <t>660956137798</t>
  </si>
  <si>
    <t>09/03/2026 11:05</t>
  </si>
  <si>
    <t>LEXPU0665695335</t>
  </si>
  <si>
    <t>GWQ84</t>
  </si>
  <si>
    <t>เ** ศ***มงคล</t>
  </si>
  <si>
    <t>09/03/2026 10:57</t>
  </si>
  <si>
    <t>792987633804</t>
  </si>
  <si>
    <t>GWQ83</t>
  </si>
  <si>
    <t>ล*ส</t>
  </si>
  <si>
    <t>****** 200-2 ถ.ร่มเกล้า แขวงมีนบุรี เขตมีนบุรี จังหวัดกรุงเทพมหานคร 10510</t>
  </si>
  <si>
    <t>88</t>
  </si>
  <si>
    <t>TH2671955124870</t>
  </si>
  <si>
    <t>09/03/2026 10:56</t>
  </si>
  <si>
    <t>GWQ82</t>
  </si>
  <si>
    <t>อำนาจ สังข์ทอง</t>
  </si>
  <si>
    <t>9/27ม.5ต.ต้นโพธิ์อ.เมือง
จ.สิงห์บุรี
 16000</t>
  </si>
  <si>
    <t>16000</t>
  </si>
  <si>
    <t>0849198551</t>
  </si>
  <si>
    <t>09/03/2026 10:48</t>
  </si>
  <si>
    <t>WA106338925TH</t>
  </si>
  <si>
    <t>GWQ81</t>
  </si>
  <si>
    <t>09/03/2026 10:35</t>
  </si>
  <si>
    <t>WB172619697TH</t>
  </si>
  <si>
    <t>09/03/2026 10:47</t>
  </si>
  <si>
    <t>GWQ80</t>
  </si>
  <si>
    <t>Aum Parinda (ณัฎฐ์นรี)</t>
  </si>
  <si>
    <t>93 ม.3
เสอเพลอ
อำเภอ กุมภวาปี
อุดรธานี
 41370</t>
  </si>
  <si>
    <t>41370</t>
  </si>
  <si>
    <t>0879286563</t>
  </si>
  <si>
    <t>09/03/2026 10:46</t>
  </si>
  <si>
    <t>WA106338939TH</t>
  </si>
  <si>
    <t>GWQ79</t>
  </si>
  <si>
    <t xml:space="preserve">จิราวรรณ แดงใส </t>
  </si>
  <si>
    <t>147 หมู่ 14 ต.เวียง อ.ฝาง จ.เชียงใหม่  50110</t>
  </si>
  <si>
    <t>50110</t>
  </si>
  <si>
    <t>0882512556</t>
  </si>
  <si>
    <t>09/03/2026 10:33</t>
  </si>
  <si>
    <t>WB172619706TH</t>
  </si>
  <si>
    <t>09/03/2026 10:45</t>
  </si>
  <si>
    <t>ก***าลักษ์</t>
  </si>
  <si>
    <t>นครนายก</t>
  </si>
  <si>
    <t>792994119820</t>
  </si>
  <si>
    <t>GWQ78</t>
  </si>
  <si>
    <t>วรรณภา สุครีพ</t>
  </si>
  <si>
    <t>212หมู่1บ้านหมากหญ้า ต.เชียงยืนอ.เชียงยืนจ.มหาสารคาม 
(ร้านของเก่าหมากหญ้า) 44160</t>
  </si>
  <si>
    <t>44160</t>
  </si>
  <si>
    <t>0954253212</t>
  </si>
  <si>
    <t>WA106342054TH</t>
  </si>
  <si>
    <t>09/03/2026 10:44</t>
  </si>
  <si>
    <t>GWQ77</t>
  </si>
  <si>
    <t>09/03/2026 10:43</t>
  </si>
  <si>
    <t>792981009870</t>
  </si>
  <si>
    <t>GWQ76</t>
  </si>
  <si>
    <t>ส***พร อ***กุล</t>
  </si>
  <si>
    <t>09/03/2026 10:42</t>
  </si>
  <si>
    <t>792988412834</t>
  </si>
  <si>
    <t>GWQ75</t>
  </si>
  <si>
    <t>ว***ดา ส***รณมาลี</t>
  </si>
  <si>
    <t>09/03/2026 10:38</t>
  </si>
  <si>
    <t>792951312823</t>
  </si>
  <si>
    <t>GWQ74</t>
  </si>
  <si>
    <t>******, ตำบลพันท้ายนรสิงห์, อำเภอเมืองสมุทรสาคร ตำบลพันท้ายนรสิงห์ อำเภอเมืองสมุทรสาคร จังหวัดสมุทรสาคร 74000</t>
  </si>
  <si>
    <t>09/03/2026 11:06</t>
  </si>
  <si>
    <t>TH262762850154W</t>
  </si>
  <si>
    <t>09/03/2026 10:36</t>
  </si>
  <si>
    <t>GWQ73</t>
  </si>
  <si>
    <t>แ** ช***้านกร่าง</t>
  </si>
  <si>
    <t>09/03/2026 10:25</t>
  </si>
  <si>
    <t>792905029851</t>
  </si>
  <si>
    <t>GWQ72</t>
  </si>
  <si>
    <t>ณ***ิชา เ***มทรัพย์ ผ***</t>
  </si>
  <si>
    <t>09/03/2026 10:22</t>
  </si>
  <si>
    <t>792960512875</t>
  </si>
  <si>
    <t>09/03/2026 10:21</t>
  </si>
  <si>
    <t>GWQ71</t>
  </si>
  <si>
    <t>นางเกลี้ยง   ฟุบขุนทด</t>
  </si>
  <si>
    <t>26 หมู่ 10 ตำบลพะงาด  อำเภอขามสะแกแสง  จังหวัดนครราชสีมา · พะงาด/ Pha-ngat
ขามสะแกแสง/ Kham Sakaesaengนครราชสีมา/ Nakhon Ratchasima
30290</t>
  </si>
  <si>
    <t>30290</t>
  </si>
  <si>
    <t>660936263346</t>
  </si>
  <si>
    <t>09/03/2026 10:17</t>
  </si>
  <si>
    <t>TH27118FEGJC9E</t>
  </si>
  <si>
    <t>GWQ70</t>
  </si>
  <si>
    <t>ส***ย์ ก***ุญมา</t>
  </si>
  <si>
    <t>09/03/2026 10:16</t>
  </si>
  <si>
    <t>792968422842</t>
  </si>
  <si>
    <t>GWQ66</t>
  </si>
  <si>
    <t>จริยา.เพียรวานิชยกุล</t>
  </si>
  <si>
    <t>.มายลักษณ์เนอร์สซิ่งโฮม
สาขานวมีนทร์ซอย100
ถนนรามอินทรา.เขตรามอินทรา.แขวงคันนายาว.กรุงเทพ.10230.</t>
  </si>
  <si>
    <t>0866883489</t>
  </si>
  <si>
    <t>09/03/2026 10:12</t>
  </si>
  <si>
    <t>WA106338942TH</t>
  </si>
  <si>
    <t>GWQ65</t>
  </si>
  <si>
    <t>ส***วิมล ศ***งษ์</t>
  </si>
  <si>
    <t>792966024841</t>
  </si>
  <si>
    <t>GWQ63</t>
  </si>
  <si>
    <t>j***neeappleboons</t>
  </si>
  <si>
    <t>09/03/2026 10:10</t>
  </si>
  <si>
    <t>792984310812</t>
  </si>
  <si>
    <t>GWQ62</t>
  </si>
  <si>
    <t>พ***ล.ขึอขุนทด.</t>
  </si>
  <si>
    <t>09/03/2026 10:08</t>
  </si>
  <si>
    <t>792908515814</t>
  </si>
  <si>
    <t>GWQ60</t>
  </si>
  <si>
    <t>ส***ักดิ์</t>
  </si>
  <si>
    <t>09/03/2026 10:06</t>
  </si>
  <si>
    <t>792926239814</t>
  </si>
  <si>
    <t>GWQ58</t>
  </si>
  <si>
    <t>09/03/2026 10:01</t>
  </si>
  <si>
    <t>LEXPU0665652208</t>
  </si>
  <si>
    <t>GWQ57</t>
  </si>
  <si>
    <t>09/03/2026 10:00</t>
  </si>
  <si>
    <t>792987903831</t>
  </si>
  <si>
    <t>GWQ56</t>
  </si>
  <si>
    <t>พ******ิ</t>
  </si>
  <si>
    <t>******่ 3ซอยเปียร์นนต์ ถนนลำลูกกา  ตำบลคูคต ตำบลคูคต อำเภอลำลูกกา จังหวัดปทุมธานี 12130</t>
  </si>
  <si>
    <t>09/03/2026 09:59</t>
  </si>
  <si>
    <t>TH265025868495Z</t>
  </si>
  <si>
    <t>GWQ55</t>
  </si>
  <si>
    <t>น***ตติ์ ศ***อง</t>
  </si>
  <si>
    <t>09/03/2026 09:57</t>
  </si>
  <si>
    <t>792978721813</t>
  </si>
  <si>
    <t>GWQ54</t>
  </si>
  <si>
    <t>ก***รรณ</t>
  </si>
  <si>
    <t>10/03/2026 08:24</t>
  </si>
  <si>
    <t>ขอรสชาติ มะพร้าวน้ำหอม เผือกมะพร้าวอ่อน และฝอยทองค่ะ</t>
  </si>
  <si>
    <t>793051773356</t>
  </si>
  <si>
    <t>09/03/2026 09:50</t>
  </si>
  <si>
    <t>GWQ53</t>
  </si>
  <si>
    <t>เ***ินทร์ อ***๊ะราช</t>
  </si>
  <si>
    <t>09/03/2026 09:49</t>
  </si>
  <si>
    <t>792949113854</t>
  </si>
  <si>
    <t>GWQ52</t>
  </si>
  <si>
    <t>บ***ัตน์ เ***วิชิต</t>
  </si>
  <si>
    <t>792989725824</t>
  </si>
  <si>
    <t>GWQ51</t>
  </si>
  <si>
    <t>ป**</t>
  </si>
  <si>
    <t>09/03/2026 09:48</t>
  </si>
  <si>
    <t>792909025834</t>
  </si>
  <si>
    <t>GWQ49</t>
  </si>
  <si>
    <t>ว***วรรณ เ***อนชิด</t>
  </si>
  <si>
    <t>792910220841</t>
  </si>
  <si>
    <t>GWQ48</t>
  </si>
  <si>
    <t>ม***ี้ ว***ัตน์ ส***งวงศ์</t>
  </si>
  <si>
    <t>792973623831</t>
  </si>
  <si>
    <t>GWQ47</t>
  </si>
  <si>
    <t>ว***ิสาข์ ธ***รมมา</t>
  </si>
  <si>
    <t>09/03/2026 09:47</t>
  </si>
  <si>
    <t>792985020855</t>
  </si>
  <si>
    <t>GWQ46</t>
  </si>
  <si>
    <t>เ***นภา ส***ไว ป***</t>
  </si>
  <si>
    <t>792962227853</t>
  </si>
  <si>
    <t>GWQ45</t>
  </si>
  <si>
    <t>ณ***ธิดา แ***ถื่อน</t>
  </si>
  <si>
    <t>792931713851</t>
  </si>
  <si>
    <t>GWQ44</t>
  </si>
  <si>
    <t>ห***้ม่วย ห***4</t>
  </si>
  <si>
    <t>792961422842</t>
  </si>
  <si>
    <t>GWQ43</t>
  </si>
  <si>
    <t>ส***ศา ม***คง</t>
  </si>
  <si>
    <t>09/03/2026 09:46</t>
  </si>
  <si>
    <t>792997905840</t>
  </si>
  <si>
    <t>GWQ42</t>
  </si>
  <si>
    <t>พ***ุภา ม***ร</t>
  </si>
  <si>
    <t>792985104844</t>
  </si>
  <si>
    <t>GWQ41</t>
  </si>
  <si>
    <t>ร***ยาพร ก***านศุภพันธ์</t>
  </si>
  <si>
    <t>792950109840</t>
  </si>
  <si>
    <t>09/03/2026 09:45</t>
  </si>
  <si>
    <t>GWQ40</t>
  </si>
  <si>
    <t>792980702846</t>
  </si>
  <si>
    <t>GWQ39</t>
  </si>
  <si>
    <t>ร้านที่8</t>
  </si>
  <si>
    <t>09/03/2026 09:43</t>
  </si>
  <si>
    <t>LEXPU0665669867</t>
  </si>
  <si>
    <t>GWQ37</t>
  </si>
  <si>
    <t>ร***เสริมสวยคุณนายแดง</t>
  </si>
  <si>
    <t>09/03/2026 09:42</t>
  </si>
  <si>
    <t>792980437815</t>
  </si>
  <si>
    <t>GWQ36</t>
  </si>
  <si>
    <t>ว***วรรณ เ***ุมมา</t>
  </si>
  <si>
    <t>09/03/2026 09:40</t>
  </si>
  <si>
    <t>ฝอยทอง4เผือกมะพร้าว1 เนยนม1</t>
  </si>
  <si>
    <t>792944705895</t>
  </si>
  <si>
    <t>GWQ35</t>
  </si>
  <si>
    <t>******หญ่ ตำบลอ้อมใหญ่ อำเภอสามพราน จังหวัดนครปฐม 73160</t>
  </si>
  <si>
    <t>73160</t>
  </si>
  <si>
    <t>TH15068FBG413P</t>
  </si>
  <si>
    <t>09/03/2026 09:39</t>
  </si>
  <si>
    <t>GWQ34</t>
  </si>
  <si>
    <t>ว่าที่ร.ต.สุริยา พูนหมี ส่งที่บ้าน</t>
  </si>
  <si>
    <t>45 ม.1 ต.ทุ่งน้อย
โพทะเล/ Pho Thaleพิจิตร/ Phichit
66130</t>
  </si>
  <si>
    <t>660884763442</t>
  </si>
  <si>
    <t>09/03/2026 09:34</t>
  </si>
  <si>
    <t>TH62068FEGG36E</t>
  </si>
  <si>
    <t>GWQ33</t>
  </si>
  <si>
    <t>น******้</t>
  </si>
  <si>
    <t>******บลบ่อเบี้ย อำเภอบ้านโคก จังหวัดอุตรดิตถ์ 53180</t>
  </si>
  <si>
    <t>09/03/2026 09:32</t>
  </si>
  <si>
    <t>TH50068FBNSH4D</t>
  </si>
  <si>
    <t>GWQ32</t>
  </si>
  <si>
    <t xml:space="preserve">คุณตา </t>
  </si>
  <si>
    <t>สถานที่ จัดส่ง
101 ถนนสุขุมวิท 21(อโศก)
แขวงคลองเตยเหนือ
เขตวัฒนา
กรุงเทพฯ 10110</t>
  </si>
  <si>
    <t>0898903283</t>
  </si>
  <si>
    <t>05/03/2026 12:51</t>
  </si>
  <si>
    <t>WB172619710TH</t>
  </si>
  <si>
    <t>GWQ31</t>
  </si>
  <si>
    <t>ชนิตา ชัยวารินทร์</t>
  </si>
  <si>
    <t>49/89
(เสนานคร)
หมู่ 4 ต.ท่าสาย
อ.เมือง
จ.เชียงราย 57000</t>
  </si>
  <si>
    <t>0928130333</t>
  </si>
  <si>
    <t>09/03/2026 09:19</t>
  </si>
  <si>
    <t>WA106338956TH</t>
  </si>
  <si>
    <t>GWQ30</t>
  </si>
  <si>
    <t xml:space="preserve">นายประเวศ มหามิตร </t>
  </si>
  <si>
    <t>75/3 ซอยดงพัฒนา6ถนนบ้านดงพัฒนาต.ธาตุเชิงชุม อ.เมืองจ.สกลนคร  47000</t>
  </si>
  <si>
    <t>0934973096</t>
  </si>
  <si>
    <t>WA106338960TH</t>
  </si>
  <si>
    <t>09/03/2026 09:18</t>
  </si>
  <si>
    <t>GWQ29</t>
  </si>
  <si>
    <t>เอาแต่ ฝอยทอง 3</t>
  </si>
  <si>
    <t>792966414870</t>
  </si>
  <si>
    <t>GWQ28</t>
  </si>
  <si>
    <t>คุณณัฐพร</t>
  </si>
  <si>
    <t>18 ม.4 ต.บางตะบูน อ.บ้านแหลม อ.บ้านแหลม จ.เพชรบุรี 76110</t>
  </si>
  <si>
    <t>0860732855</t>
  </si>
  <si>
    <t>WA106338973TH</t>
  </si>
  <si>
    <t>GWQ27</t>
  </si>
  <si>
    <t>สุพัฒน์ รัตนวงศ์กุล</t>
  </si>
  <si>
    <t xml:space="preserve"> เลขที่ 247 ถนนรัตนาธิเบศร์ ตำบลบางกระสอ อำเภอเมือง จังหวัดนนทบุรี  11000</t>
  </si>
  <si>
    <t>0922579945</t>
  </si>
  <si>
    <t>09/03/2026 09:17</t>
  </si>
  <si>
    <t>WA106338987TH</t>
  </si>
  <si>
    <t>GWQ26</t>
  </si>
  <si>
    <t xml:space="preserve"> วิรัตน์ เชื้อสาย</t>
  </si>
  <si>
    <t>วัดป่าอรัญญาวิเวกธรรม
ม.4 บ้านสงเปลือย ต.จำปี
อ.ศรีธาตุ จ.อุดรธานี 41230</t>
  </si>
  <si>
    <t>41230</t>
  </si>
  <si>
    <t>0934381161</t>
  </si>
  <si>
    <t>09/03/2026 09:16</t>
  </si>
  <si>
    <t>WA106338995TH</t>
  </si>
  <si>
    <t>GWQ25</t>
  </si>
  <si>
    <t xml:space="preserve">แต่ง   ขัดโพธิ์   </t>
  </si>
  <si>
    <t>73หมู่15  บ. หนองแดง
ต.หนองงูเหลือม
อ.เฉลิมพระเกียรติ
จ.นครราชสีมา  
 30000</t>
  </si>
  <si>
    <t>0930167065</t>
  </si>
  <si>
    <t>09/03/2026 09:10</t>
  </si>
  <si>
    <t>WA106339007TH</t>
  </si>
  <si>
    <t>GWQ24</t>
  </si>
  <si>
    <t>09/03/2026 09:36</t>
  </si>
  <si>
    <t>TH69018FBKCE1D</t>
  </si>
  <si>
    <t>09/03/2026 09:06</t>
  </si>
  <si>
    <t>GWQ23</t>
  </si>
  <si>
    <t>เฉลิมพล. ประเสริฐพรรณ</t>
  </si>
  <si>
    <t>79ม.4 ต.พวา. อ.แก่งหางแมว จ.จันทบุรี.  22160</t>
  </si>
  <si>
    <t>22160</t>
  </si>
  <si>
    <t>0892488420</t>
  </si>
  <si>
    <t>WA106339015TH</t>
  </si>
  <si>
    <t>09/03/2026 09:05</t>
  </si>
  <si>
    <t>GWQ22</t>
  </si>
  <si>
    <t>Narisara Pansila</t>
  </si>
  <si>
    <t>โรงพยาบาลเชียงขวัญ
พระธาตุ
เชียงขวัญ
ร้อยเอ็ด
 45000</t>
  </si>
  <si>
    <t>66868551139</t>
  </si>
  <si>
    <t>WA106339024TH</t>
  </si>
  <si>
    <t>GWQ21</t>
  </si>
  <si>
    <t>รัชนี​  เหลืองรัชพันธุ์</t>
  </si>
  <si>
    <t>155 หมู่ 3  ซอยสาริกา-นางรอง15(ซอยเขาลูกช้าง) ต.สาริกา
เมืองนครนายก/ Mueang Nakhon Nayokนครนายก/ Nakhon Nayok
26000</t>
  </si>
  <si>
    <t>660895066761</t>
  </si>
  <si>
    <t>09/03/2026 08:57</t>
  </si>
  <si>
    <t>LEXPU0665681026</t>
  </si>
  <si>
    <t>GWQ20</t>
  </si>
  <si>
    <t>ถนน ราษฎร์อุทิศ ซอย 30 ถนน ราษฎร์อุทิศ ซอย 30 83 · หาดใหญ่/ Hat Yai
หาดใหญ่/ Hat Yaiสงขลา/ Songkhla
90110</t>
  </si>
  <si>
    <t>10/03/2026 07:33</t>
  </si>
  <si>
    <t>09/03/2026 08:40</t>
  </si>
  <si>
    <t>GWQ17</t>
  </si>
  <si>
    <t>Ploy</t>
  </si>
  <si>
    <t>74/112 bang Ruea Hak Chaiyaphon Road Mae Klong Subdistrict Mueang Samutsongkhram · แม่กลอง/ Mae Klong
เมืองสมุทรสงคราม/ Mueang Samut Songkhramสมุทรสงคราม/ Samut Songkhram
75000</t>
  </si>
  <si>
    <t>75000</t>
  </si>
  <si>
    <t>660619642779</t>
  </si>
  <si>
    <t>09/03/2026 08:28</t>
  </si>
  <si>
    <t>LEXPU0665695646</t>
  </si>
  <si>
    <t>GWQ16</t>
  </si>
  <si>
    <t>อาจารย์นิตยาภรณ์. พลายสินธุ์</t>
  </si>
  <si>
    <t>16/9 หมู่ 7 · หนองบัว/ Nong Bua
บ้านค่าย/ Ban Khaiระยอง/ Rayong
21120</t>
  </si>
  <si>
    <t>660815918112</t>
  </si>
  <si>
    <t>09/03/2026 08:05</t>
  </si>
  <si>
    <t>LEXPU0665691369</t>
  </si>
  <si>
    <t>GWQ15</t>
  </si>
  <si>
    <t>มณีรัตน์</t>
  </si>
  <si>
    <t>379/19 ห้องC2 หมู่1 ถนนมาบยางพรซอย8 จังหวัดระยอง อำเภอปลวกแดง ตำบลมาบยางพร  21140 · มาบยางพร/ Map Yang Phon
ปลวกแดง/ Pluak Daengระยอง/ Rayong
21140</t>
  </si>
  <si>
    <t>660986343302</t>
  </si>
  <si>
    <t>09/03/2026 07:49</t>
  </si>
  <si>
    <t>LEXPU0665695084</t>
  </si>
  <si>
    <t>GWQ14</t>
  </si>
  <si>
    <t>09/03/2026 07:31</t>
  </si>
  <si>
    <t>TH263614812263M</t>
  </si>
  <si>
    <t>09/03/2026 07:30</t>
  </si>
  <si>
    <t>GWQ12</t>
  </si>
  <si>
    <t>09/03/2026 07:09</t>
  </si>
  <si>
    <t>TH50068FBKQK2D</t>
  </si>
  <si>
    <t>GWQ10</t>
  </si>
  <si>
    <t>ม***ี เ***ใจ</t>
  </si>
  <si>
    <t>09/03/2026 06:27</t>
  </si>
  <si>
    <t>792982443750</t>
  </si>
  <si>
    <t>GWQ9</t>
  </si>
  <si>
    <t>09/03/2026 05:36</t>
  </si>
  <si>
    <t>TH2629023802940</t>
  </si>
  <si>
    <t>GWQ8</t>
  </si>
  <si>
    <t>สมภพ ณ นคร</t>
  </si>
  <si>
    <t>หอพักสายสมร · หนองหาร/ Nong Han
สันทราย/ San Saiเชียงใหม่/ Chiang Mai
50290</t>
  </si>
  <si>
    <t>50290</t>
  </si>
  <si>
    <t>660862661112</t>
  </si>
  <si>
    <t>09/03/2026 04:55</t>
  </si>
  <si>
    <t>LEXPU0665383539</t>
  </si>
  <si>
    <t>GWQ7</t>
  </si>
  <si>
    <t>09/03/2026 04:54</t>
  </si>
  <si>
    <t>LEXPU0665371926</t>
  </si>
  <si>
    <t>GWQ6</t>
  </si>
  <si>
    <t>******) เลขที่ 1265 ถนนพระราม 9 ซอย 59 แขวงพัฒนาการ เขตสวนหลวง จังหวัดกรุงเทพมหานคร 10250</t>
  </si>
  <si>
    <t>09/03/2026 04:14</t>
  </si>
  <si>
    <t>TH261472925286D</t>
  </si>
  <si>
    <t>GWQ5</t>
  </si>
  <si>
    <t>09/03/2026 03:09</t>
  </si>
  <si>
    <t>TH2619106862545</t>
  </si>
  <si>
    <t>09/03/2026 02:39</t>
  </si>
  <si>
    <t>GWQ4</t>
  </si>
  <si>
    <t>น***าฮา  เ***ะ</t>
  </si>
  <si>
    <t>09/03/2026 01:32</t>
  </si>
  <si>
    <t>792977034776</t>
  </si>
  <si>
    <t>GWQ3</t>
  </si>
  <si>
    <t>09/03/2026 01:20</t>
  </si>
  <si>
    <t>TH264354702657J</t>
  </si>
  <si>
    <t>09/03/2026 00:47</t>
  </si>
  <si>
    <t>GWQ2</t>
  </si>
  <si>
    <t>ก***ิวรา ว***พงษ์</t>
  </si>
  <si>
    <t>09/03/2026 00:34</t>
  </si>
  <si>
    <t>792966737706</t>
  </si>
  <si>
    <t>GWQ1</t>
  </si>
  <si>
    <t>09/03/2026 00:48</t>
  </si>
  <si>
    <t>TH2600727680835</t>
  </si>
  <si>
    <t>09/03/2026 00:18</t>
  </si>
  <si>
    <t>GWQ0</t>
  </si>
  <si>
    <t>******ล เหมือง, อำเภอเมืองชลบุรี ตำบลเหมือง อำเภอเมืองชลบุรี จังหวัดชลบุรี 20130</t>
  </si>
  <si>
    <t>TH2621007349611</t>
  </si>
  <si>
    <t>GWU79</t>
  </si>
  <si>
    <t>10/03/2026 22:46</t>
  </si>
  <si>
    <t>GWU78</t>
  </si>
  <si>
    <t>อ***รณ์ ส***ด</t>
  </si>
  <si>
    <t>10/03/2026 22:42</t>
  </si>
  <si>
    <t>GWU77</t>
  </si>
  <si>
    <t>นาย รัตนชัย แดงน้อย</t>
  </si>
  <si>
    <t>88 หมู่ 5 ตำบล เมืองคง การไฟฟ้าส่วนภูมิภาคอำเภอราษีไศล
ราษีไศล/ Rasi Salaiศรีสะเกษ/ Sisaket
33160</t>
  </si>
  <si>
    <t>33160</t>
  </si>
  <si>
    <t>660942707690</t>
  </si>
  <si>
    <t>10/03/2026 22:12</t>
  </si>
  <si>
    <t>LEXPU0665929572</t>
  </si>
  <si>
    <t>GWU76</t>
  </si>
  <si>
    <t>******นนาซอ ต.โพนจาน ตำบลโพนจาน อำเภอโพนสวรรค์ จังหวัดนครพนม 48190</t>
  </si>
  <si>
    <t>10/03/2026 21:59</t>
  </si>
  <si>
    <t>GWU75</t>
  </si>
  <si>
    <t>10/03/2026 21:43</t>
  </si>
  <si>
    <t>GWU74</t>
  </si>
  <si>
    <t>N*** H***</t>
  </si>
  <si>
    <t>10/03/2026 21:28</t>
  </si>
  <si>
    <t>GWU73</t>
  </si>
  <si>
    <t>10/03/2026 21:20</t>
  </si>
  <si>
    <t>GWU72</t>
  </si>
  <si>
    <t>อ*** อ*</t>
  </si>
  <si>
    <t>10/03/2026 21:11</t>
  </si>
  <si>
    <t>10/03/2026 21:12</t>
  </si>
  <si>
    <t>GWU71</t>
  </si>
  <si>
    <t>ร***ทิวา ก***ามา</t>
  </si>
  <si>
    <t>10/03/2026 21:04</t>
  </si>
  <si>
    <t>10/03/2026 21:06</t>
  </si>
  <si>
    <t>GWU70</t>
  </si>
  <si>
    <t>อ***ต์ เ***มกลาง</t>
  </si>
  <si>
    <t>10/03/2026 20:34</t>
  </si>
  <si>
    <t>GWU69</t>
  </si>
  <si>
    <t>น***้าง น***</t>
  </si>
  <si>
    <t>10/03/2026 20:17</t>
  </si>
  <si>
    <t>GWU68</t>
  </si>
  <si>
    <t>สมพร ปลัดดินแดน</t>
  </si>
  <si>
    <t>75 หมู่ 3 ตำบล ม่วงชุม บ้านหลังสีฟ้า · ท่าม่วง/ Tha Muang
ท่าม่วง/ Tha Muangกาญจนบุรี/ Kanchanaburi
71110</t>
  </si>
  <si>
    <t>71110</t>
  </si>
  <si>
    <t>660611830290</t>
  </si>
  <si>
    <t>10/03/2026 20:15</t>
  </si>
  <si>
    <t>10/03/2026 20:14</t>
  </si>
  <si>
    <t>GWU67</t>
  </si>
  <si>
    <t>ก***านต์ ห***จิตต์</t>
  </si>
  <si>
    <t>Phangnga</t>
  </si>
  <si>
    <t>10/03/2026 20:12</t>
  </si>
  <si>
    <t>GWU66</t>
  </si>
  <si>
    <t>10/03/2026 20:08</t>
  </si>
  <si>
    <t>GWU63</t>
  </si>
  <si>
    <t>ร***ล ศ***ส</t>
  </si>
  <si>
    <t>10/03/2026 19:48</t>
  </si>
  <si>
    <t>GWU62</t>
  </si>
  <si>
    <t>ส***ตร</t>
  </si>
  <si>
    <t>10/03/2026 19:43</t>
  </si>
  <si>
    <t>GWU61</t>
  </si>
  <si>
    <t>สุภนิดา กระต่ายจันทร์</t>
  </si>
  <si>
    <t>บ่อไทย 107 ม.7 · บ่อไทย/ Bo Thai
หนองไผ่/ Nong Phaiเพชรบูรณ์/ Phetchabun
67140</t>
  </si>
  <si>
    <t>660644566574</t>
  </si>
  <si>
    <t>10/03/2026 19:41</t>
  </si>
  <si>
    <t>GWU60</t>
  </si>
  <si>
    <t>เ***นีย์​     เ***ฉ​ิ​น​</t>
  </si>
  <si>
    <t>10/03/2026 19:28</t>
  </si>
  <si>
    <t>GWU59</t>
  </si>
  <si>
    <t>ก***ห์ปลา ต*</t>
  </si>
  <si>
    <t>10/03/2026 19:16</t>
  </si>
  <si>
    <t>GWU58</t>
  </si>
  <si>
    <t>ย******)</t>
  </si>
  <si>
    <t>******่ที่ 4 ตำบลบ้านดู่ ตำบลบ้านดู่ อำเภอนาโพธิ์ จังหวัดบุรีรัมย์ 31230</t>
  </si>
  <si>
    <t>31230</t>
  </si>
  <si>
    <t>10/03/2026 19:12</t>
  </si>
  <si>
    <t>TH264374345333K</t>
  </si>
  <si>
    <t>GWU56</t>
  </si>
  <si>
    <t>พ******ส</t>
  </si>
  <si>
    <t>******ทรสาคร 74000ริษัท เค.พี.เอ็น. เมทัลเวิร์ค จำกัด ตำบลบางน้ำจืด อำเภอเมืองสมุทรสาคร จังหวัดสมุทรสาคร 74000</t>
  </si>
  <si>
    <t>10/03/2026 18:47</t>
  </si>
  <si>
    <t>10/03/2026 18:43</t>
  </si>
  <si>
    <t>GWU55</t>
  </si>
  <si>
    <t>น***า  ร***ประหาต</t>
  </si>
  <si>
    <t>10/03/2026 18:40</t>
  </si>
  <si>
    <t>GWU54</t>
  </si>
  <si>
    <t>N***u15</t>
  </si>
  <si>
    <t>10/03/2026 18:39</t>
  </si>
  <si>
    <t>GWU53</t>
  </si>
  <si>
    <t>ธนพล คุ้มครองทรัพย์</t>
  </si>
  <si>
    <t>36/3 ม.9 ต.บึง
ศรีราชา/ Si Rachaชลบุรี/ Chonburi
20230</t>
  </si>
  <si>
    <t>660820280428</t>
  </si>
  <si>
    <t>10/03/2026 18:01</t>
  </si>
  <si>
    <t>GWU52</t>
  </si>
  <si>
    <t>10/03/2026 18:30</t>
  </si>
  <si>
    <t>10/03/2026 18:00</t>
  </si>
  <si>
    <t>GWU50</t>
  </si>
  <si>
    <t>อ***วรรณ แ***์พิทักษ์</t>
  </si>
  <si>
    <t>10/03/2026 17:52</t>
  </si>
  <si>
    <t>10/03/2026 17:51</t>
  </si>
  <si>
    <t>GWU49</t>
  </si>
  <si>
    <t>z**</t>
  </si>
  <si>
    <t>罗勇府</t>
  </si>
  <si>
    <t>10/03/2026 17:48</t>
  </si>
  <si>
    <t>793012145752</t>
  </si>
  <si>
    <t>GWU48</t>
  </si>
  <si>
    <t>จ***พร ส***าม</t>
  </si>
  <si>
    <t>GWU47</t>
  </si>
  <si>
    <t>จ***  ช***ะชา</t>
  </si>
  <si>
    <t>10/03/2026 17:26</t>
  </si>
  <si>
    <t>793029845786</t>
  </si>
  <si>
    <t>GWU44</t>
  </si>
  <si>
    <t>ว***า อ***รัตน์</t>
  </si>
  <si>
    <t>10/03/2026 16:44</t>
  </si>
  <si>
    <t>GWU43</t>
  </si>
  <si>
    <t>10/03/2026 16:34</t>
  </si>
  <si>
    <t>GWU42</t>
  </si>
  <si>
    <t>น***ินดา ข***ยทอง</t>
  </si>
  <si>
    <t>10/03/2026 16:32</t>
  </si>
  <si>
    <t>GWU41</t>
  </si>
  <si>
    <t>เค วสันต์</t>
  </si>
  <si>
    <t>บ้านเลขที่ 7/2 หมู่ 2 หมู่บ้านหินกอง · พงศ์ประศาสน์/ Phong Prasat
บางสะพาน/ Bang Saphanประจวบคีรีขันธ์/ Prachuap Khiri Khan
77140</t>
  </si>
  <si>
    <t>77140</t>
  </si>
  <si>
    <t>660622700659</t>
  </si>
  <si>
    <t>10/03/2026 16:30</t>
  </si>
  <si>
    <t>TH19048FJRW66B</t>
  </si>
  <si>
    <t>GWU40</t>
  </si>
  <si>
    <t xml:space="preserve"> Sorapat Chillananda</t>
  </si>
  <si>
    <t>89/277 ซอย 13/4 หมู่บ้านคาซ่าวิลล์ วัชรพล
ถนนวัชรพล 10220</t>
  </si>
  <si>
    <t>0817024900</t>
  </si>
  <si>
    <t>10/03/2026 16:26</t>
  </si>
  <si>
    <t>WA106639531TH</t>
  </si>
  <si>
    <t>10/03/2026 16:25</t>
  </si>
  <si>
    <t>GWU39</t>
  </si>
  <si>
    <t>ค***พ็ญศรี ร***หล็ก</t>
  </si>
  <si>
    <t>10/03/2026 16:23</t>
  </si>
  <si>
    <t>GWU38</t>
  </si>
  <si>
    <t>10/03/2026 16:42</t>
  </si>
  <si>
    <t>10/03/2026 16:13</t>
  </si>
  <si>
    <t>GWU37</t>
  </si>
  <si>
    <t>พ***ัย ส***ดะนัย</t>
  </si>
  <si>
    <t>10/03/2026 16:09</t>
  </si>
  <si>
    <t>GWU36</t>
  </si>
  <si>
    <t>ล******ด</t>
  </si>
  <si>
    <t>******วังม้า, อำเภอลาดยาว ตำบลวังม้า อำเภอลาดยาว จังหวัดนครสวรรค์ 60150</t>
  </si>
  <si>
    <t>60150</t>
  </si>
  <si>
    <t>10/03/2026 16:05</t>
  </si>
  <si>
    <t>10/03/2026 16:04</t>
  </si>
  <si>
    <t>GWU34</t>
  </si>
  <si>
    <t>เ*****ล</t>
  </si>
  <si>
    <t>******งชั้นฟ้าชมพู เข้าซ.หลังคุ้ม5 บารมี ตำบลศรีภิรมย์ อำเภอพรหมพิราม จังหวัดพิษณุโลก 65180</t>
  </si>
  <si>
    <t>65180</t>
  </si>
  <si>
    <t>10/03/2026 16:03</t>
  </si>
  <si>
    <t>GWU33</t>
  </si>
  <si>
    <t>ส***มล โ***า</t>
  </si>
  <si>
    <t>10/03/2026 15:58</t>
  </si>
  <si>
    <t>GWU32</t>
  </si>
  <si>
    <t>ล* อ***้านแฝก</t>
  </si>
  <si>
    <t>Lampang</t>
  </si>
  <si>
    <t>GWU31</t>
  </si>
  <si>
    <t>10/03/2026 15:56</t>
  </si>
  <si>
    <t>793039341765</t>
  </si>
  <si>
    <t>10/03/2026 15:57</t>
  </si>
  <si>
    <t>GWU29</t>
  </si>
  <si>
    <t>10/03/2026 15:54</t>
  </si>
  <si>
    <t>ฝอยทอง=3เนย=2เผือก=1</t>
  </si>
  <si>
    <t>793019421795</t>
  </si>
  <si>
    <t>GWU28</t>
  </si>
  <si>
    <t>เ***ณีย์บุตรกริม</t>
  </si>
  <si>
    <t>GWU27</t>
  </si>
  <si>
    <t>พ***​ ช***​กาญจน์​</t>
  </si>
  <si>
    <t>10/03/2026 15:50</t>
  </si>
  <si>
    <t>GWU26</t>
  </si>
  <si>
    <t>10/03/2026 15:46</t>
  </si>
  <si>
    <t>793044547746</t>
  </si>
  <si>
    <t>GWU25</t>
  </si>
  <si>
    <t>ณ******ล</t>
  </si>
  <si>
    <t>******ลมสิงห์, อำเภอแหลมสิงห์ ตำบลปากน้ำแหลมสิงห์ อำเภอแหลมสิงห์ จังหวัดจันทบุรี 22130</t>
  </si>
  <si>
    <t>22130</t>
  </si>
  <si>
    <t>10/03/2026 16:15</t>
  </si>
  <si>
    <t>10/03/2026 15:45</t>
  </si>
  <si>
    <t>GWU24</t>
  </si>
  <si>
    <t>N***aya R***anatawekun. L*** m** c**</t>
  </si>
  <si>
    <t>Tak</t>
  </si>
  <si>
    <t>10/03/2026 15:43</t>
  </si>
  <si>
    <t>793082739794</t>
  </si>
  <si>
    <t>GWU23</t>
  </si>
  <si>
    <t>พิทักษ์ รักโข</t>
  </si>
  <si>
    <t>49 ม.4 ต.นาทวี อ.นาทวี จ.สงขลา 90160</t>
  </si>
  <si>
    <t>90160</t>
  </si>
  <si>
    <t>0897395087</t>
  </si>
  <si>
    <t>10/03/2026 15:40</t>
  </si>
  <si>
    <t>WA106638828TH</t>
  </si>
  <si>
    <t>GWU22</t>
  </si>
  <si>
    <t>จ***าย.  ท***วช</t>
  </si>
  <si>
    <t>793072783753</t>
  </si>
  <si>
    <t>GWU21</t>
  </si>
  <si>
    <t>น***ย โ***นู</t>
  </si>
  <si>
    <t>GWU20</t>
  </si>
  <si>
    <t>แพรวพรรณ. ฟักฉ่ำ</t>
  </si>
  <si>
    <t>. 44/1 ม3. ต.หันตะเภา อ.วังน้อย จ.อยุธยา  13170</t>
  </si>
  <si>
    <t>0890857245</t>
  </si>
  <si>
    <t>10/03/2026 09:43</t>
  </si>
  <si>
    <t>WB172752546TH</t>
  </si>
  <si>
    <t>10/03/2026 15:39</t>
  </si>
  <si>
    <t>GWU19</t>
  </si>
  <si>
    <t>ณัฐ</t>
  </si>
  <si>
    <t>319/47 ม.1  
 ต.สนามชัย อ.เมือง 
 จ.สุพรรณบุรี 
 T: 72000</t>
  </si>
  <si>
    <t>0810192929</t>
  </si>
  <si>
    <t>10/03/2026 15:38</t>
  </si>
  <si>
    <t>WA106638831TH</t>
  </si>
  <si>
    <t>GWU18</t>
  </si>
  <si>
    <t>234/205  หมู่บ้านเทพารักษ์วิลล่า
(ซอย 4 หลังสุดท้ายซ้ายมือ)
ตำบลเทพารักษ์
อำเภอเมืองสมุทรปราการ
สมุทรปราการ 10270</t>
  </si>
  <si>
    <t>10/03/2026 15:36</t>
  </si>
  <si>
    <t>WA106638845TH</t>
  </si>
  <si>
    <t>10/03/2026 15:35</t>
  </si>
  <si>
    <t>GWU17</t>
  </si>
  <si>
    <t>ป***ดา ช***เมือง</t>
  </si>
  <si>
    <t>GWU16</t>
  </si>
  <si>
    <t>เสาวลักษณ์ ศิริแท้</t>
  </si>
  <si>
    <t>46หมู่16 บ้านทุ่งบอน ต.บุ้งหวาย อ.วารินชำราบ
จ.อุบลราชธานี 34310</t>
  </si>
  <si>
    <t>34310</t>
  </si>
  <si>
    <t>0834637404</t>
  </si>
  <si>
    <t>10/03/2026 15:34</t>
  </si>
  <si>
    <t>WA106638859TH</t>
  </si>
  <si>
    <t>GWU15</t>
  </si>
  <si>
    <t>ร***ลุงอ้วนข้าวมันไก่</t>
  </si>
  <si>
    <t>10/03/2026 15:32</t>
  </si>
  <si>
    <t>10/03/2026 15:33</t>
  </si>
  <si>
    <t>GWU14</t>
  </si>
  <si>
    <t>A******e</t>
  </si>
  <si>
    <t>****** วงศ์อมาตย์ บีช  จังหวัด ชลบุรี อำเภอบางละมุง ตำบลนาเกลือ อำเภอบางละมุง จังหวัดชลบุรี 20150</t>
  </si>
  <si>
    <t>10/03/2026 15:31</t>
  </si>
  <si>
    <t>GWU13</t>
  </si>
  <si>
    <t>ชุติวัต กรังพานิช</t>
  </si>
  <si>
    <t>ซอย บ้านต้นมูก10 (พ่อเถร) 81 ม.5 ต.วัดประดู่ อ.อัมพวา ติดต่อ 0649513128  0874063170 (เข้าซอยประมาณ1กม. ฝากไว้ที่ร้านค้าตรงคอสะพาน ขวามือ)
อัมพวา/ Amphawaสมุทรสงคราม/ Samut Songkhram
75110</t>
  </si>
  <si>
    <t>75110</t>
  </si>
  <si>
    <t>660874063170</t>
  </si>
  <si>
    <t>10/03/2026 15:28</t>
  </si>
  <si>
    <t>GWU12</t>
  </si>
  <si>
    <t>b***.laaaaa</t>
  </si>
  <si>
    <t>10/03/2026 15:27</t>
  </si>
  <si>
    <t>GWU11</t>
  </si>
  <si>
    <t>K* K***ng</t>
  </si>
  <si>
    <t>10/03/2026 15:22</t>
  </si>
  <si>
    <t>GWU10</t>
  </si>
  <si>
    <t>10/03/2026 15:20</t>
  </si>
  <si>
    <t>GWU9</t>
  </si>
  <si>
    <t>ส่งกาญจนา_วรวัฒนา</t>
  </si>
  <si>
    <t>_102/6_1_ต,ท่ากระชับ_อ,นครชัยศีร_จ,นครปฐม_ 73120</t>
  </si>
  <si>
    <t>73120</t>
  </si>
  <si>
    <t>0971912682</t>
  </si>
  <si>
    <t>WA106638862TH</t>
  </si>
  <si>
    <t>GWU8</t>
  </si>
  <si>
    <t>ส่ง เสมอเทพ เสมอตน</t>
  </si>
  <si>
    <t>100 ม.7 บ้านเสม็ด ต.เชื้อเพลิง อ.ปราสาท จ.สุรินทร์ 32140</t>
  </si>
  <si>
    <t>0927823748</t>
  </si>
  <si>
    <t>10/03/2026 15:19</t>
  </si>
  <si>
    <t>WA106638876TH</t>
  </si>
  <si>
    <t>GWU7</t>
  </si>
  <si>
    <t>ส***ราสังข์วิเศษ</t>
  </si>
  <si>
    <t>10/03/2026 15:17</t>
  </si>
  <si>
    <t>GWU6</t>
  </si>
  <si>
    <t>ไ** ศ***สน</t>
  </si>
  <si>
    <t>GWU5</t>
  </si>
  <si>
    <t>รัตติกาลแก้วดวงเล็ก</t>
  </si>
  <si>
    <t>58/96 นิมิตรใหม่ซอย11 อินทาวิลล์แยก 1แขวงมีนบุรีเขตมีนบุรีกทม 10510</t>
  </si>
  <si>
    <t>0972194553</t>
  </si>
  <si>
    <t>10/03/2026 15:18</t>
  </si>
  <si>
    <t>WA106638814TH</t>
  </si>
  <si>
    <t>10/03/2026 15:14</t>
  </si>
  <si>
    <t>GWU4</t>
  </si>
  <si>
    <t>น***ตม์ ร***ภัย</t>
  </si>
  <si>
    <t>10/03/2026 15:11</t>
  </si>
  <si>
    <t>GWU3</t>
  </si>
  <si>
    <t>P***my S***y</t>
  </si>
  <si>
    <t>10/03/2026 15:09</t>
  </si>
  <si>
    <t>GWU2</t>
  </si>
  <si>
    <t>ว***นรัตน์ เ***มไหม</t>
  </si>
  <si>
    <t>10/03/2026 15:08</t>
  </si>
  <si>
    <t>793067056714</t>
  </si>
  <si>
    <t>GWU1</t>
  </si>
  <si>
    <t>C** แ***ด์ไอรินไวท์</t>
  </si>
  <si>
    <t>10/03/2026 15:07</t>
  </si>
  <si>
    <t>กล้วยหอมมะพร้าว ฟอยทอง เผือกมะพร้าวอ่อน</t>
  </si>
  <si>
    <t>793089842720</t>
  </si>
  <si>
    <t>GWU0</t>
  </si>
  <si>
    <t>อ***าวัลญ์ เ***ไวกูณฐ์</t>
  </si>
  <si>
    <t>793016656773</t>
  </si>
  <si>
    <t>GWT99</t>
  </si>
  <si>
    <t>ป***ะวัน  น***โคตร</t>
  </si>
  <si>
    <t>793025753704</t>
  </si>
  <si>
    <t>GWT98</t>
  </si>
  <si>
    <t>GWT96</t>
  </si>
  <si>
    <t>น***ำพร   ห***ลัด</t>
  </si>
  <si>
    <t>10/03/2026 15:04</t>
  </si>
  <si>
    <t>GWT95</t>
  </si>
  <si>
    <t>ก***นก เ***าช</t>
  </si>
  <si>
    <t>10/03/2026 15:03</t>
  </si>
  <si>
    <t>GWT94</t>
  </si>
  <si>
    <t>ศ***ย์ธร ภ***ยาภรณ์</t>
  </si>
  <si>
    <t>793038583750</t>
  </si>
  <si>
    <t>GWT93</t>
  </si>
  <si>
    <t>ม***วัลย์  ด***่อน</t>
  </si>
  <si>
    <t>10/03/2026 15:02</t>
  </si>
  <si>
    <t>GWT92</t>
  </si>
  <si>
    <t>ท** ป***เขตต์</t>
  </si>
  <si>
    <t>GWT91</t>
  </si>
  <si>
    <t>จ***ร์จิรา ศ***าศิลป์</t>
  </si>
  <si>
    <t>10/03/2026 15:01</t>
  </si>
  <si>
    <t>793080042716</t>
  </si>
  <si>
    <t>GWT90</t>
  </si>
  <si>
    <t>ศ***ักษณ์  เ***ญพันธ์</t>
  </si>
  <si>
    <t>793096540773</t>
  </si>
  <si>
    <t>GWT89</t>
  </si>
  <si>
    <t>ณ***กร แ***ลอย</t>
  </si>
  <si>
    <t>GWT88</t>
  </si>
  <si>
    <t>ส***รษา   ว***ี</t>
  </si>
  <si>
    <t>ฝอยทอง2 มะพร้าว1</t>
  </si>
  <si>
    <t>793029629770</t>
  </si>
  <si>
    <t>GWT87</t>
  </si>
  <si>
    <t>เ***  ศ***ัย</t>
  </si>
  <si>
    <t>10/03/2026 15:00</t>
  </si>
  <si>
    <t>GWT86</t>
  </si>
  <si>
    <t>พ***จ๋า</t>
  </si>
  <si>
    <t>ฝอยทอง2 กล้วยหอม1</t>
  </si>
  <si>
    <t>793004224795</t>
  </si>
  <si>
    <t>GWT85</t>
  </si>
  <si>
    <t>Next-day delivery</t>
  </si>
  <si>
    <t>GWT84</t>
  </si>
  <si>
    <t>C*** C***neth</t>
  </si>
  <si>
    <t>10/03/2026 14:59</t>
  </si>
  <si>
    <t>793031050770</t>
  </si>
  <si>
    <t>GWT82</t>
  </si>
  <si>
    <t>ค***ง ท***ันท์</t>
  </si>
  <si>
    <t>793023149730</t>
  </si>
  <si>
    <t>10/03/2026 14:58</t>
  </si>
  <si>
    <t>GWT79</t>
  </si>
  <si>
    <t>อ***  อ***ัว</t>
  </si>
  <si>
    <t>GWT78</t>
  </si>
  <si>
    <t>ว***า จ***ี 3***มู่2 น***ฏกระจกอลูมิเนียม</t>
  </si>
  <si>
    <t>GWT77</t>
  </si>
  <si>
    <t>น***รสรณ์ แ***วัน</t>
  </si>
  <si>
    <t>GWT76</t>
  </si>
  <si>
    <t>b***rit97 เ**</t>
  </si>
  <si>
    <t>10/03/2026 14:57</t>
  </si>
  <si>
    <t>GWT73</t>
  </si>
  <si>
    <t>n***loy</t>
  </si>
  <si>
    <t>793085850760</t>
  </si>
  <si>
    <t>GWT70</t>
  </si>
  <si>
    <t>ส***ญา</t>
  </si>
  <si>
    <t>10/03/2026 14:56</t>
  </si>
  <si>
    <t>GWT69</t>
  </si>
  <si>
    <t>ช***ร แ***สอนดี</t>
  </si>
  <si>
    <t>793056386732</t>
  </si>
  <si>
    <t>GWT68</t>
  </si>
  <si>
    <t>น***าถ ส***ยญา</t>
  </si>
  <si>
    <t>793056892703</t>
  </si>
  <si>
    <t>GWT67</t>
  </si>
  <si>
    <t>ว***ณี ก***รัพย์</t>
  </si>
  <si>
    <t>GWT66</t>
  </si>
  <si>
    <t>ม***นี โ***์ถึง</t>
  </si>
  <si>
    <t>10/03/2026 14:55</t>
  </si>
  <si>
    <t>793050735783</t>
  </si>
  <si>
    <t>GWT65</t>
  </si>
  <si>
    <t>ช**</t>
  </si>
  <si>
    <t>GWT64</t>
  </si>
  <si>
    <t>S***natchaya J***awong</t>
  </si>
  <si>
    <t>GWT63</t>
  </si>
  <si>
    <t>อ***ันท์ ช***ียว</t>
  </si>
  <si>
    <t>793051551714</t>
  </si>
  <si>
    <t>GWT62</t>
  </si>
  <si>
    <t>10/03/2026 14:53</t>
  </si>
  <si>
    <t>10/03/2026 14:54</t>
  </si>
  <si>
    <t>GWT61</t>
  </si>
  <si>
    <t>K***nchanok K***puds</t>
  </si>
  <si>
    <t>GWT57</t>
  </si>
  <si>
    <t>w**</t>
  </si>
  <si>
    <t>10/03/2026 14:36</t>
  </si>
  <si>
    <t>เค้กกล้วยหอม มะพร้าวเผา
1 กล่อง</t>
  </si>
  <si>
    <t>793043027755</t>
  </si>
  <si>
    <t>GWT55</t>
  </si>
  <si>
    <t>10/03/2026 14:15</t>
  </si>
  <si>
    <t>GWT53</t>
  </si>
  <si>
    <t>อรุณ</t>
  </si>
  <si>
    <t>เลขที่44  หมู่4  บ้านบ่อหวี · ตะนาวศรี/ Tanao Si
สวนผึ้ง/ Suan Phuengราชบุรี/ Ratchaburi
70180</t>
  </si>
  <si>
    <t>70180</t>
  </si>
  <si>
    <t>660837727942</t>
  </si>
  <si>
    <t>10/03/2026 13:53</t>
  </si>
  <si>
    <t>GWT52</t>
  </si>
  <si>
    <t>ชื่อ: คุณจรี ชูกิจการรุ่ง</t>
  </si>
  <si>
    <t xml:space="preserve">ที่อยู่: 121/2หมู่.9.ซ. เกษตร6
ต.หนองลู อ.สังขละบุรี
จ.กาญจนบุรี 71240
</t>
  </si>
  <si>
    <t>0822984360</t>
  </si>
  <si>
    <t>10/03/2026 13:44</t>
  </si>
  <si>
    <t>📌📌LINE OA ชื่อ Kanya</t>
  </si>
  <si>
    <t>10/03/2026 13:52</t>
  </si>
  <si>
    <t>GWT51</t>
  </si>
  <si>
    <t>ย******จ</t>
  </si>
  <si>
    <t>******ว) ต.บางตะบูน ตำบลบางตะบูน อำเภอบ้านแหลม จังหวัดเพชรบุรี 76110</t>
  </si>
  <si>
    <t>10/03/2026 13:39</t>
  </si>
  <si>
    <t>GWT50</t>
  </si>
  <si>
    <t>รวินท์   เที่ยงธรรม</t>
  </si>
  <si>
    <t>48/63  ร้านกาลาแมแม่ไม่อยู่   ร้านค้าข้างวิหารหลวงพ่อมงคลบพิตร  ต.ประตูชัย  อ.พระนครศรีอยุธยา
พระนครศรีอยุธยา/ Phra Nakhon Si Ayutthayaพระนครศรีอยุธยา/ Phra Nakhon Si Ayutthaya
13000</t>
  </si>
  <si>
    <t>660819484926</t>
  </si>
  <si>
    <t>10/03/2026 13:34</t>
  </si>
  <si>
    <t>GWT49</t>
  </si>
  <si>
    <t>10/03/2026 13:50</t>
  </si>
  <si>
    <t>10/03/2026 13:33</t>
  </si>
  <si>
    <t>10/03/2026 13:32</t>
  </si>
  <si>
    <t>GWT48</t>
  </si>
  <si>
    <t>10/03/2026 13:25</t>
  </si>
  <si>
    <t>GWT47</t>
  </si>
  <si>
    <t>อ*** ศ***รรมา</t>
  </si>
  <si>
    <t>10/03/2026 13:15</t>
  </si>
  <si>
    <t>GWT46</t>
  </si>
  <si>
    <t>ชัยณรงค์ บัวบาน</t>
  </si>
  <si>
    <t>บ้านบึงทับแรต (ตรงข้ามทางเข้า รร.บ้านบึงทับแรต) 17 ม.3 · บึงทับแรต/ Bueng Thap Raet
ลานกระบือ/ Lan Krabueกำแพงเพชร/ Kamphaeng Phet
62170</t>
  </si>
  <si>
    <t>62170</t>
  </si>
  <si>
    <t>660845988764</t>
  </si>
  <si>
    <t>10/03/2026 13:11</t>
  </si>
  <si>
    <t>TH58078FJRN62F</t>
  </si>
  <si>
    <t>GWT45</t>
  </si>
  <si>
    <t>ส***ณี</t>
  </si>
  <si>
    <t>10/03/2026 13:09</t>
  </si>
  <si>
    <t>GWT44</t>
  </si>
  <si>
    <t>ดรุณี  จันทา</t>
  </si>
  <si>
    <t>99/12 ม.4 ต.คลองใหญ่ อ.องครักษ์
องครักษ์/ Ongkharakนครนายก/ Nakhon Nayok
26120</t>
  </si>
  <si>
    <t>660815861285</t>
  </si>
  <si>
    <t>10/03/2026 12:54</t>
  </si>
  <si>
    <t>LEXPU0665930081</t>
  </si>
  <si>
    <t>10/03/2026 12:53</t>
  </si>
  <si>
    <t>GWT42</t>
  </si>
  <si>
    <t>******่ที่ 3, ตำบลหนองซ้ำซาก, อำเภอบ้านบึง ตำบลหนองซ้ำซาก อำเภอบ้านบึง จังหวัดชลบุรี 20170</t>
  </si>
  <si>
    <t>20170</t>
  </si>
  <si>
    <t>10/03/2026 12:23</t>
  </si>
  <si>
    <t>GWT41</t>
  </si>
  <si>
    <t>ค** ป***มาศ จ***ะรัตน์</t>
  </si>
  <si>
    <t>10/03/2026 12:16</t>
  </si>
  <si>
    <t>GWT40</t>
  </si>
  <si>
    <t>10/03/2026 12:13</t>
  </si>
  <si>
    <t>GWT39</t>
  </si>
  <si>
    <t>ค******ร</t>
  </si>
  <si>
    <t>******อนแดง ตำบลตลาด อำเภอเมืองจันทบุรี จังหวัดจันทบุรี 22000</t>
  </si>
  <si>
    <t>22000</t>
  </si>
  <si>
    <t>10/03/2026 12:09</t>
  </si>
  <si>
    <t>10/03/2026 12:08</t>
  </si>
  <si>
    <t>GWT38</t>
  </si>
  <si>
    <t>******ตำบลชัยนาท ตำบลชัยนาท อำเภอเมืองชัยนาท จังหวัดชัยนาท 17000</t>
  </si>
  <si>
    <t>17000</t>
  </si>
  <si>
    <t>10/03/2026 12:07</t>
  </si>
  <si>
    <t>GWT37</t>
  </si>
  <si>
    <t>ปรียานุช โพธิ์ฤทธิ์</t>
  </si>
  <si>
    <t>ตำบลภูแลนคา 52 หมู่8 บ้านป่าปอแดง · ภูแลนคา/ Phu Laen Kha
บ้านเขว้า/ Ban Khwaoชัยภูมิ/ Chaiyaphum
36170</t>
  </si>
  <si>
    <t>36170</t>
  </si>
  <si>
    <t>660988482064</t>
  </si>
  <si>
    <t>10/03/2026 12:04</t>
  </si>
  <si>
    <t>GWT36</t>
  </si>
  <si>
    <t>10/03/2026 12:00</t>
  </si>
  <si>
    <t>GWT35</t>
  </si>
  <si>
    <t>10/03/2026 12:27</t>
  </si>
  <si>
    <t>10/03/2026 11:57</t>
  </si>
  <si>
    <t>GWT34</t>
  </si>
  <si>
    <t xml:space="preserve"> M***e K***aner</t>
  </si>
  <si>
    <t>10/03/2026 11:44</t>
  </si>
  <si>
    <t>793083385382</t>
  </si>
  <si>
    <t>10/03/2026 11:43</t>
  </si>
  <si>
    <t>GWT33</t>
  </si>
  <si>
    <t>บุษราภรณ์ สมรเขตกิจ</t>
  </si>
  <si>
    <t>266 ม.8 ม.หนองเม่น · วังไทร/ Wang Sai
คลองขลุง/ Khlong Khlungกำแพงเพชร/ Kamphaeng Phet
62120</t>
  </si>
  <si>
    <t>660882813029</t>
  </si>
  <si>
    <t>10/03/2026 11:41</t>
  </si>
  <si>
    <t>GWT32</t>
  </si>
  <si>
    <t>ธ***รัตม พ***ภัทร</t>
  </si>
  <si>
    <t>10/03/2026 11:39</t>
  </si>
  <si>
    <t>793014180346</t>
  </si>
  <si>
    <t>GWT31</t>
  </si>
  <si>
    <t>10/03/2026 11:35</t>
  </si>
  <si>
    <t>793061798303</t>
  </si>
  <si>
    <t>GWT30</t>
  </si>
  <si>
    <t>10/03/2026 11:10</t>
  </si>
  <si>
    <t>GWT28</t>
  </si>
  <si>
    <t>TH2651502455157</t>
  </si>
  <si>
    <t>10/03/2026 11:05</t>
  </si>
  <si>
    <t>GWT27</t>
  </si>
  <si>
    <t>10/03/2026 11:02</t>
  </si>
  <si>
    <t>TH269726657452V</t>
  </si>
  <si>
    <t>GWT26</t>
  </si>
  <si>
    <t>สุภวรรณ อยู่ชา</t>
  </si>
  <si>
    <t>430 บ้านริมภูรีสอร์ท · ทุ่งใหญ่/ Thung Yai
หาดใหญ่/ Hat Yaiสงขลา/ Songkhla
90110</t>
  </si>
  <si>
    <t>660921262883</t>
  </si>
  <si>
    <t>10/03/2026 11:00</t>
  </si>
  <si>
    <t>GWT25</t>
  </si>
  <si>
    <t>ฐ***าภรณ์ โ***ุวรรณ</t>
  </si>
  <si>
    <t>793097880326</t>
  </si>
  <si>
    <t>GWT24</t>
  </si>
  <si>
    <t>อ***ี ค***ทย์</t>
  </si>
  <si>
    <t>10/03/2026 10:51</t>
  </si>
  <si>
    <t>793062494346</t>
  </si>
  <si>
    <t>10/03/2026 10:50</t>
  </si>
  <si>
    <t>GWT23</t>
  </si>
  <si>
    <t>793087487323</t>
  </si>
  <si>
    <t>10/03/2026 10:49</t>
  </si>
  <si>
    <t>GWT22</t>
  </si>
  <si>
    <t>ว***ิศา บ***ง</t>
  </si>
  <si>
    <t>10/03/2026 10:47</t>
  </si>
  <si>
    <t>793075396363</t>
  </si>
  <si>
    <t>GWT21</t>
  </si>
  <si>
    <t>พรฟ้า วัฒนถาวร</t>
  </si>
  <si>
    <t>บ้านเลขที่4 ซอยชัยพฤกษ์20 แขวง/เขตตลิ่งชัน
ตลิ่งชัน/ Taling Chanกรุงเทพมหานคร/ Bangkok
10170</t>
  </si>
  <si>
    <t>660807774790</t>
  </si>
  <si>
    <t>10/03/2026 10:46</t>
  </si>
  <si>
    <t>GWT19</t>
  </si>
  <si>
    <t>10/03/2026 10:44</t>
  </si>
  <si>
    <t>GWT18</t>
  </si>
  <si>
    <t>ม******ม</t>
  </si>
  <si>
    <t>******ำบลท่ามะไฟหวาน ตำบลท่ามะไฟหวาน อำเภอแก้งคร้อ จังหวัดชัยภูมิ 36150</t>
  </si>
  <si>
    <t>36150</t>
  </si>
  <si>
    <t>10/03/2026 10:41</t>
  </si>
  <si>
    <t>GWT17</t>
  </si>
  <si>
    <t>ประยูร  ษิณปักษา  แม่เอ๋</t>
  </si>
  <si>
    <t>156 หมู่ 11  ซอย นาหวานซอย 3  (เข้าซอยมา100เมตร บ้านซ้ายมือ) บ้านเดี่ยวชั้นเดียว  รั้วสีขาว เทา · หนองนาคำ/ Nong Na Kham
เมืองอุดรธานี/ Mueang Udon Thaniอุดรธานี/ Udon Thani
41000</t>
  </si>
  <si>
    <t>660985986568</t>
  </si>
  <si>
    <t>10/03/2026 10:40</t>
  </si>
  <si>
    <t>GWT16</t>
  </si>
  <si>
    <t>******ทร์42 แยก11 แขวงคลองกุ่ม เขตบึงกุ่ม จังหวัดกรุงเทพมหานคร 10240</t>
  </si>
  <si>
    <t>76</t>
  </si>
  <si>
    <t>10/03/2026 10:39</t>
  </si>
  <si>
    <t>TH261357383689T</t>
  </si>
  <si>
    <t>GWT15</t>
  </si>
  <si>
    <t>ท***์มณี เ***นาค</t>
  </si>
  <si>
    <t>10/03/2026 10:37</t>
  </si>
  <si>
    <t>793099788353</t>
  </si>
  <si>
    <t>10/03/2026 10:36</t>
  </si>
  <si>
    <t>GWT14</t>
  </si>
  <si>
    <t>ไ******ล</t>
  </si>
  <si>
    <t>******นอาข่าห้วยโป่ง ตำบลกื้ดช้าง อำเภอแม่แตง จังหวัดเชียงใหม่ 50150</t>
  </si>
  <si>
    <t>50150</t>
  </si>
  <si>
    <t>10/03/2026 10:38</t>
  </si>
  <si>
    <t>TH47068FFP484K</t>
  </si>
  <si>
    <t>10/03/2026 10:34</t>
  </si>
  <si>
    <t>GWT13</t>
  </si>
  <si>
    <t>ว***ญาภรณ์ ส***นัส</t>
  </si>
  <si>
    <t>เค้กเบาหวิวไม่เอาเนยนมกับกาแฟค่ะ</t>
  </si>
  <si>
    <t>793057289312</t>
  </si>
  <si>
    <t>GWT12</t>
  </si>
  <si>
    <t>******ลท่าทราย อำเภอเมืองนนทบุรี จังหวัดนนทบุรี 11000</t>
  </si>
  <si>
    <t>10/03/2026 10:33</t>
  </si>
  <si>
    <t>TH266429859155T</t>
  </si>
  <si>
    <t>GWT11</t>
  </si>
  <si>
    <t>ศ***ิ์สิทธิ์</t>
  </si>
  <si>
    <t>10/03/2026 10:32</t>
  </si>
  <si>
    <t>793040785342</t>
  </si>
  <si>
    <t>10/03/2026 10:31</t>
  </si>
  <si>
    <t>GWT9</t>
  </si>
  <si>
    <t>K***นาจ ศ***นตร</t>
  </si>
  <si>
    <t>10/03/2026 10:29</t>
  </si>
  <si>
    <t>793015582354</t>
  </si>
  <si>
    <t>10/03/2026 10:28</t>
  </si>
  <si>
    <t>GWT8</t>
  </si>
  <si>
    <t>น***เกศสยาม แ***ผล</t>
  </si>
  <si>
    <t>10/03/2026 10:20</t>
  </si>
  <si>
    <t>793056492340</t>
  </si>
  <si>
    <t>GWT7</t>
  </si>
  <si>
    <t>ส***นี ใ***ษ์</t>
  </si>
  <si>
    <t>10/03/2026 10:18</t>
  </si>
  <si>
    <t>793004291332</t>
  </si>
  <si>
    <t>GWT5</t>
  </si>
  <si>
    <t>ช******ต</t>
  </si>
  <si>
    <t>******ษม 63, แขวงหลักสอง, เขตบางแค กทม.10160 แขวงหลักสอง เขตบางแค จังหวัดกรุงเทพมหานคร 10160</t>
  </si>
  <si>
    <t>10/03/2026 10:45</t>
  </si>
  <si>
    <t>TH265793426687Y</t>
  </si>
  <si>
    <t>10/03/2026 10:15</t>
  </si>
  <si>
    <t>GWT4</t>
  </si>
  <si>
    <t>ส***ตรา ส***้อย</t>
  </si>
  <si>
    <t>10/03/2026 10:14</t>
  </si>
  <si>
    <t>793028287365</t>
  </si>
  <si>
    <t>GWT3</t>
  </si>
  <si>
    <t>11/03/2026 07:58</t>
  </si>
  <si>
    <t>GWT1</t>
  </si>
  <si>
    <t>10/03/2026 10:09</t>
  </si>
  <si>
    <t>793004396365</t>
  </si>
  <si>
    <t>GWT0</t>
  </si>
  <si>
    <t>******ษ์เจริญ, อำเภอท่าแซะ ตำบลหงษ์เจริญ อำเภอท่าแซะ จังหวัดชุมพร 86140</t>
  </si>
  <si>
    <t>TH264452978628O</t>
  </si>
  <si>
    <t>GWS99</t>
  </si>
  <si>
    <t>p***it</t>
  </si>
  <si>
    <t>10/03/2026 10:08</t>
  </si>
  <si>
    <t>793032287375</t>
  </si>
  <si>
    <t>GWS97</t>
  </si>
  <si>
    <t>ส***ภา น***ภา</t>
  </si>
  <si>
    <t>10/03/2026 10:07</t>
  </si>
  <si>
    <t>793051993366</t>
  </si>
  <si>
    <t>GWS96</t>
  </si>
  <si>
    <t>******่ 10, อำเภอบางละมุง ตำบลนาเกลือ อำเภอบางละมุง จังหวัดชลบุรี 20150</t>
  </si>
  <si>
    <t>TH263523278863J</t>
  </si>
  <si>
    <t>10/03/2026 10:05</t>
  </si>
  <si>
    <t>GWS95</t>
  </si>
  <si>
    <t>ก***ิมา ส***พศิลป์</t>
  </si>
  <si>
    <t>ขอไม่เอารสเนยนมกับกาแฟนะคะ 
ขอบคุณค่ะ 🙏🥰</t>
  </si>
  <si>
    <t>793022178384</t>
  </si>
  <si>
    <t>GWS94</t>
  </si>
  <si>
    <t>ก***ิกา ส***์วิสิทธิ์</t>
  </si>
  <si>
    <t>793069072331</t>
  </si>
  <si>
    <t>GWS93</t>
  </si>
  <si>
    <t>ท**</t>
  </si>
  <si>
    <t>10/03/2026 10:04</t>
  </si>
  <si>
    <t>793015691355</t>
  </si>
  <si>
    <t>GWS92</t>
  </si>
  <si>
    <t>ว***ณี​   ส***์โต</t>
  </si>
  <si>
    <t>10/03/2026 10:03</t>
  </si>
  <si>
    <t>อยากได้เค้กกล้วยหอมสักกล่องได้ไหมคะ</t>
  </si>
  <si>
    <t>793082277363</t>
  </si>
  <si>
    <t>GWS91</t>
  </si>
  <si>
    <t>บ***นี่</t>
  </si>
  <si>
    <t>10/03/2026 10:02</t>
  </si>
  <si>
    <t>793014583362</t>
  </si>
  <si>
    <t>GWS90</t>
  </si>
  <si>
    <t>793007974393</t>
  </si>
  <si>
    <t>GWS89</t>
  </si>
  <si>
    <t>10/03/2026 10:01</t>
  </si>
  <si>
    <t>793081881336</t>
  </si>
  <si>
    <t>GWS88</t>
  </si>
  <si>
    <t>10/03/2026 10:00</t>
  </si>
  <si>
    <t>793078082355</t>
  </si>
  <si>
    <t>GWS87</t>
  </si>
  <si>
    <t>ด***ียาภรณ์ ช***ทน</t>
  </si>
  <si>
    <t>รับฝอยทอง/เผือกมะพร้าว/กล้วยหอมมะพร้าว</t>
  </si>
  <si>
    <t>793096578374</t>
  </si>
  <si>
    <t>GWS86</t>
  </si>
  <si>
    <t>อ***ี้</t>
  </si>
  <si>
    <t>793099875374</t>
  </si>
  <si>
    <t>GWS85</t>
  </si>
  <si>
    <t>น** ป***ญา ใ***เย็น</t>
  </si>
  <si>
    <t>ฝอยทอง3กล่องนะคะ</t>
  </si>
  <si>
    <t>793036175374</t>
  </si>
  <si>
    <t>GWS84</t>
  </si>
  <si>
    <t>ช***า​ ว***ากร</t>
  </si>
  <si>
    <t>10/03/2026 09:59</t>
  </si>
  <si>
    <t>793077091354</t>
  </si>
  <si>
    <t>GWS83</t>
  </si>
  <si>
    <t>m***bubu</t>
  </si>
  <si>
    <t>793080586395</t>
  </si>
  <si>
    <t>GWS82</t>
  </si>
  <si>
    <t>ณ******ร</t>
  </si>
  <si>
    <t>******เภอนาวัง จังหวัด หนองบัวลำภู ตำบลนาเหล่า อำเภอนาวัง จังหวัดหนองบัวลำภู 39170</t>
  </si>
  <si>
    <t>39170</t>
  </si>
  <si>
    <t>TH267375450856Z</t>
  </si>
  <si>
    <t>GWS81</t>
  </si>
  <si>
    <t>I*** S***anat L***ongkhamthae</t>
  </si>
  <si>
    <t>793006799351</t>
  </si>
  <si>
    <t>GWS80</t>
  </si>
  <si>
    <t>น** ส***ันท์  ล***จิตร์</t>
  </si>
  <si>
    <t>793052186356</t>
  </si>
  <si>
    <t>GWS79</t>
  </si>
  <si>
    <t>J** F***lyshop</t>
  </si>
  <si>
    <t>10/03/2026 09:58</t>
  </si>
  <si>
    <t>793092791352</t>
  </si>
  <si>
    <t>GWS78</t>
  </si>
  <si>
    <t>ฝอยทอง3กล่องค่ะ</t>
  </si>
  <si>
    <t>793030171382</t>
  </si>
  <si>
    <t>GWS77</t>
  </si>
  <si>
    <t>อ***วรรณ อ***ข</t>
  </si>
  <si>
    <t>793078672330</t>
  </si>
  <si>
    <t>GWS76</t>
  </si>
  <si>
    <t>ก***นาง</t>
  </si>
  <si>
    <t>10/03/2026 09:57</t>
  </si>
  <si>
    <t>793078283351</t>
  </si>
  <si>
    <t>GWS75</t>
  </si>
  <si>
    <t>ชิฟฟ่อนรวมรส ยอดฮิต 1 กล่องมี 8 ชิ้น มัลเบอรี่ ชีสเค้ก เมล่อน น้ำผึ้ง (main)</t>
  </si>
  <si>
    <t>GWS73</t>
  </si>
  <si>
    <t>10/03/2026 09:54</t>
  </si>
  <si>
    <t>793024272375</t>
  </si>
  <si>
    <t>10/03/2026 09:55</t>
  </si>
  <si>
    <t>GWS72</t>
  </si>
  <si>
    <t>อ***เซ่ ต***ปลา</t>
  </si>
  <si>
    <t>793086386352</t>
  </si>
  <si>
    <t>GWS71</t>
  </si>
  <si>
    <t>จ***ภรณ์</t>
  </si>
  <si>
    <t>793078384350</t>
  </si>
  <si>
    <t>GWS70</t>
  </si>
  <si>
    <t>ก***ร อ***าธาน</t>
  </si>
  <si>
    <t>793042996373</t>
  </si>
  <si>
    <t>GWS69</t>
  </si>
  <si>
    <t>ส***วช บ***สนาะ</t>
  </si>
  <si>
    <t>10/03/2026 09:52</t>
  </si>
  <si>
    <t>793005399373</t>
  </si>
  <si>
    <t>GWS68</t>
  </si>
  <si>
    <t>10/03/2026 10:13</t>
  </si>
  <si>
    <t>TH263436563554W</t>
  </si>
  <si>
    <t>GWS67</t>
  </si>
  <si>
    <t>P***re B***klong</t>
  </si>
  <si>
    <t>10/03/2026 09:41</t>
  </si>
  <si>
    <t>793043571375</t>
  </si>
  <si>
    <t>GWS66</t>
  </si>
  <si>
    <t>10/03/2026 09:35</t>
  </si>
  <si>
    <t>793062995303</t>
  </si>
  <si>
    <t>GWS65</t>
  </si>
  <si>
    <t>ช******ิ</t>
  </si>
  <si>
    <t>******อง ตำบลเมือง อำเภอกันทรลักษ์ จังหวัดศรีสะเกษ 33110</t>
  </si>
  <si>
    <t>10/03/2026 09:28</t>
  </si>
  <si>
    <t>TH264254567766Y</t>
  </si>
  <si>
    <t>10/03/2026 09:27</t>
  </si>
  <si>
    <t>GWS63</t>
  </si>
  <si>
    <t>10/03/2026 09:23</t>
  </si>
  <si>
    <t>793005793322</t>
  </si>
  <si>
    <t>GWS62</t>
  </si>
  <si>
    <t>น***ปุ้ย</t>
  </si>
  <si>
    <t>10/03/2026 08:31</t>
  </si>
  <si>
    <t>793040079381</t>
  </si>
  <si>
    <t>10/03/2026 09:22</t>
  </si>
  <si>
    <t>GWS61</t>
  </si>
  <si>
    <t>ส***น ห***นะเหล็บ</t>
  </si>
  <si>
    <t>10/03/2026 09:21</t>
  </si>
  <si>
    <t>793008787373</t>
  </si>
  <si>
    <t>GWS58</t>
  </si>
  <si>
    <t>ส***ง  ห***ใจ</t>
  </si>
  <si>
    <t>10/03/2026 08:44</t>
  </si>
  <si>
    <t>793094888353</t>
  </si>
  <si>
    <t>GWS56</t>
  </si>
  <si>
    <t>ศ***า พ***</t>
  </si>
  <si>
    <t>10/03/2026 08:39</t>
  </si>
  <si>
    <t>793011589366</t>
  </si>
  <si>
    <t>GWS55</t>
  </si>
  <si>
    <t>แ***ตะ ก***ดดเตะ</t>
  </si>
  <si>
    <t>10/03/2026 08:34</t>
  </si>
  <si>
    <t>793033076345</t>
  </si>
  <si>
    <t>GWS54</t>
  </si>
  <si>
    <t>อ***งค์ เ***ญผ่อง</t>
  </si>
  <si>
    <t>10/03/2026 08:32</t>
  </si>
  <si>
    <t>793027488385</t>
  </si>
  <si>
    <t>GWS53</t>
  </si>
  <si>
    <t>น***ยา ย***แย้ม</t>
  </si>
  <si>
    <t>10/03/2026 08:23</t>
  </si>
  <si>
    <t>793015190306</t>
  </si>
  <si>
    <t>10/03/2026 08:22</t>
  </si>
  <si>
    <t>GWS52</t>
  </si>
  <si>
    <t>10/03/2026 08:13</t>
  </si>
  <si>
    <t>793007674351</t>
  </si>
  <si>
    <t>GWS51</t>
  </si>
  <si>
    <t>******ี่(ร้านขายน้ำติดซูเลียน) ตำบลลำทับ อำเภอลำทับ จังหวัดกระบี่ 81190</t>
  </si>
  <si>
    <t>81190</t>
  </si>
  <si>
    <t>10/03/2026 08:42</t>
  </si>
  <si>
    <t>TH2602569180967</t>
  </si>
  <si>
    <t>10/03/2026 08:11</t>
  </si>
  <si>
    <t>GWS50</t>
  </si>
  <si>
    <t>10/03/2026 07:48</t>
  </si>
  <si>
    <t>TH264416043784K</t>
  </si>
  <si>
    <t>GWS48</t>
  </si>
  <si>
    <t>น*** อ***มเรือง</t>
  </si>
  <si>
    <t>10/03/2026 07:43</t>
  </si>
  <si>
    <t>793073992325</t>
  </si>
  <si>
    <t>GWS47</t>
  </si>
  <si>
    <t>ช******น</t>
  </si>
  <si>
    <t>****** ตำบลบ่อยาง อำเภอเมืองสงขลา จังหวัดสงขลา 90000</t>
  </si>
  <si>
    <t>10/03/2026 07:41</t>
  </si>
  <si>
    <t>TH268225768045E</t>
  </si>
  <si>
    <t>GWS46</t>
  </si>
  <si>
    <t>ส***กาญจน์ อ***งษ์</t>
  </si>
  <si>
    <t>10/03/2026 07:36</t>
  </si>
  <si>
    <t>793051797311</t>
  </si>
  <si>
    <t>10/03/2026 07:37</t>
  </si>
  <si>
    <t>GWS45</t>
  </si>
  <si>
    <t>อ***รณ เ***สุข</t>
  </si>
  <si>
    <t>10/03/2026 07:31</t>
  </si>
  <si>
    <t>793080499315</t>
  </si>
  <si>
    <t>GWS44</t>
  </si>
  <si>
    <t>ปราณี ผลประเสริฐ</t>
  </si>
  <si>
    <t>1000/208 หมู่ 10 พฤกษา 143 ถนนสุขุมวิท ตำบลบางปูใหม่
เมืองสมุทรปราการ/ Mueang Samut Prakanสมุทรปราการ/ Samut Prakan
10280</t>
  </si>
  <si>
    <t>660982697581</t>
  </si>
  <si>
    <t>10/03/2026 07:29</t>
  </si>
  <si>
    <t>GWS43</t>
  </si>
  <si>
    <t>เ***สุดา จ***ร์พุ่ม</t>
  </si>
  <si>
    <t>10/03/2026 07:11</t>
  </si>
  <si>
    <t>793081170151</t>
  </si>
  <si>
    <t>10/03/2026 07:10</t>
  </si>
  <si>
    <t>GWS42</t>
  </si>
  <si>
    <t>******ต.อิสาณ ตำบลอิสาณ อำเภอเมืองบุรีรัมย์ จังหวัดบุรีรัมย์ 31000</t>
  </si>
  <si>
    <t>31000</t>
  </si>
  <si>
    <t>10/03/2026 06:54</t>
  </si>
  <si>
    <t>TH269607594602V</t>
  </si>
  <si>
    <t>GWS39</t>
  </si>
  <si>
    <t>10/03/2026 06:38</t>
  </si>
  <si>
    <t>793031075152</t>
  </si>
  <si>
    <t>GWS38</t>
  </si>
  <si>
    <t>เ******ิ</t>
  </si>
  <si>
    <t>****** อ.เมือง จ.กำแพงเพชร ตำบลนครชุม อำเภอเมืองกำแพงเพชร จังหวัดกำแพงเพชร 62000</t>
  </si>
  <si>
    <t>10/03/2026 06:34</t>
  </si>
  <si>
    <t>TH268794213048W</t>
  </si>
  <si>
    <t>10/03/2026 06:33</t>
  </si>
  <si>
    <t>GWS37</t>
  </si>
  <si>
    <t>ด***้อ ท***ิมล</t>
  </si>
  <si>
    <t>10/03/2026 06:08</t>
  </si>
  <si>
    <t>793071906292</t>
  </si>
  <si>
    <t>GWS36</t>
  </si>
  <si>
    <t>ธ***วรรณ เ***งแก้ว</t>
  </si>
  <si>
    <t>10/03/2026 06:06</t>
  </si>
  <si>
    <t>793095516231</t>
  </si>
  <si>
    <t>GWS35</t>
  </si>
  <si>
    <t>ส******ม</t>
  </si>
  <si>
    <t>******.ทุ่งลูกนก ตำบลทุ่งลูกนก อำเภอกำแพงแสน จังหวัดนครปฐม 73140</t>
  </si>
  <si>
    <t>10/03/2026 05:48</t>
  </si>
  <si>
    <t>TH269047357556O</t>
  </si>
  <si>
    <t>GWS34</t>
  </si>
  <si>
    <t>ธนพร จัดหงษา</t>
  </si>
  <si>
    <t>71/39ม.1 (อู่SP) ซ.ติวานนท์18 ต.ตลาดขวัญ อ.เมือง จ.นนทบุรี
เมืองนนทบุรี/ Mueang Nonthaburiนนทบุรี/ Nonthaburi
11000</t>
  </si>
  <si>
    <t>660815550506</t>
  </si>
  <si>
    <t>10/03/2026 05:46</t>
  </si>
  <si>
    <t>LEXPU0665690603</t>
  </si>
  <si>
    <t>GWS33</t>
  </si>
  <si>
    <t>ธ******ว</t>
  </si>
  <si>
    <t>******ถนนเลียบทางด่วน, แขวงทุ่งครุ แขวงทุ่งครุ เขตทุ่งครุ จังหวัดกรุงเทพมหานคร 10140</t>
  </si>
  <si>
    <t>10/03/2026 05:38</t>
  </si>
  <si>
    <t>TH264974644698I</t>
  </si>
  <si>
    <t>10/03/2026 05:37</t>
  </si>
  <si>
    <t>GWS32</t>
  </si>
  <si>
    <t>น***าวณัฐริกา ค***งคุณ</t>
  </si>
  <si>
    <t>10/03/2026 02:48</t>
  </si>
  <si>
    <t>793030578266</t>
  </si>
  <si>
    <t>GWS31</t>
  </si>
  <si>
    <t>ก******​</t>
  </si>
  <si>
    <t>******ยบคลองชลประทาน ต.สรรพยา ตำบลสรรพยา อำเภอสรรพยา จังหวัดชัยนาท 17150</t>
  </si>
  <si>
    <t>17150</t>
  </si>
  <si>
    <t>10/03/2026 02:12</t>
  </si>
  <si>
    <t>TH2675462056735</t>
  </si>
  <si>
    <t>GWS30</t>
  </si>
  <si>
    <t>10/03/2026 01:30</t>
  </si>
  <si>
    <t>793099802235</t>
  </si>
  <si>
    <t>GWS29</t>
  </si>
  <si>
    <t>******์, บางเขน,กรุงเทพ แขวงอนุสาวรีย์ เขตบางเขน จังหวัดกรุงเทพมหานคร 10220</t>
  </si>
  <si>
    <t>10/03/2026 01:29</t>
  </si>
  <si>
    <t>TH264430602592E</t>
  </si>
  <si>
    <t>10/03/2026 01:28</t>
  </si>
  <si>
    <t>GWS28</t>
  </si>
  <si>
    <t>ม*** เ***หลิ่ม</t>
  </si>
  <si>
    <t>10/03/2026 01:01</t>
  </si>
  <si>
    <t>793071408275</t>
  </si>
  <si>
    <t>GWS27</t>
  </si>
  <si>
    <t>น***า ใ***าด</t>
  </si>
  <si>
    <t>10/03/2026 01:00</t>
  </si>
  <si>
    <t>793075174275</t>
  </si>
  <si>
    <t>GWS26</t>
  </si>
  <si>
    <t>10/03/2026 01:24</t>
  </si>
  <si>
    <t>TH262391811335Z</t>
  </si>
  <si>
    <t>10/03/2026 00:54</t>
  </si>
  <si>
    <t>GWS25</t>
  </si>
  <si>
    <t>ห***ดง ท***าภ</t>
  </si>
  <si>
    <t>10/03/2026 00:46</t>
  </si>
  <si>
    <t>793055503236</t>
  </si>
  <si>
    <t>GWS24</t>
  </si>
  <si>
    <t>อ***า ช***ดี</t>
  </si>
  <si>
    <t>10/03/2026 00:40</t>
  </si>
  <si>
    <t>793051714210</t>
  </si>
  <si>
    <t>GWS23</t>
  </si>
  <si>
    <t>10/03/2026 00:38</t>
  </si>
  <si>
    <t>793025015215</t>
  </si>
  <si>
    <t>GWS22</t>
  </si>
  <si>
    <t>N** C** W*** W**</t>
  </si>
  <si>
    <t>10/03/2026 00:15</t>
  </si>
  <si>
    <t>793067498160</t>
  </si>
  <si>
    <t>10/03/2026 00:20</t>
  </si>
  <si>
    <t>1004048</t>
  </si>
  <si>
    <t>ขนมปังหิมะฮอกไกโด</t>
  </si>
  <si>
    <t>ขนมปังสังขยา 6 ชิ้น</t>
  </si>
  <si>
    <t>ชิฟฟ่อนเค้ก รวมรส (4 ชิ้น)</t>
  </si>
  <si>
    <t>1004061</t>
  </si>
  <si>
    <t>ชิฟฟ่อนเค้กสอดไส้ครีมมะพร้าว (2 ชิ้น)</t>
  </si>
  <si>
    <t>1004062</t>
  </si>
  <si>
    <t>เค้กลาวา ฝอยทองทูโทน (เล็ก)</t>
  </si>
  <si>
    <t>1004063</t>
  </si>
  <si>
    <t>ซอฟท์เค้กช็อกโกแลตมูส</t>
  </si>
  <si>
    <t>1004065</t>
  </si>
  <si>
    <t>ซอฟท์เค้กมะพร้าวนมสด</t>
  </si>
  <si>
    <t>คัพเค้กมะพร้าวไส้ครีมเนยสด (4 ชิ้น)</t>
  </si>
  <si>
    <t>คัพเค้กกล้วยหอมไส้ครีมเนยสด (4 ชิ้น)</t>
  </si>
  <si>
    <t>1004073</t>
  </si>
  <si>
    <t>เค้กโบราณ ผลไม้ (2 ชิ้น)</t>
  </si>
  <si>
    <t>1004076</t>
  </si>
  <si>
    <t>เอแคลร์นมสด (8 ชิ้น)</t>
  </si>
  <si>
    <t>1004078</t>
  </si>
  <si>
    <t>เครปโรลฝอยทอง (วนิลา)</t>
  </si>
  <si>
    <t>1004079</t>
  </si>
  <si>
    <t>(NP) ขนมเปี๊ยะไส้ถั่วไข่เค็ม (4 ชิ้น)</t>
  </si>
  <si>
    <t>1004080</t>
  </si>
  <si>
    <t>ครีมฮอร์น วนิลา</t>
  </si>
  <si>
    <t>1004081</t>
  </si>
  <si>
    <t>ครีมฮอร์น ใบเตย</t>
  </si>
  <si>
    <t>แซนด์วิชปูอัด ไร้ขอบ</t>
  </si>
  <si>
    <t>1005998</t>
  </si>
  <si>
    <t>แซนด์วิช โฮลวีทแฮมชีส ไร้ขอบ</t>
  </si>
  <si>
    <t>แซนด์วิชแฮมชีส_WWN ไร้ขอบ</t>
  </si>
  <si>
    <t>1006000</t>
  </si>
  <si>
    <t>แซนด์วิช โฮวีททูน่า ไร้ขอบ</t>
  </si>
  <si>
    <t>1007020</t>
  </si>
  <si>
    <t>เอแคล์ชาไทย</t>
  </si>
  <si>
    <t>ชิฟฟ่อน รวมรส (8 ชิ้น)</t>
  </si>
  <si>
    <t>1111005</t>
  </si>
  <si>
    <t>ชิฟฟ่อนเค้กสอดไส้ครีมมะพร้าว (5 ชิ้น) 200g (907396)</t>
  </si>
  <si>
    <t>1111006</t>
  </si>
  <si>
    <t>ชิฟฟ่อนเค้ก วรรณวนัช (สอดไส้รวมรส 8 ชิ้น)</t>
  </si>
  <si>
    <t>ชิฟฟ่อนเค้กสอดไส้ รวมรส (3 ชิ้น)</t>
  </si>
  <si>
    <t>ชิฟฟ่อนเค้กสอดไส้ รวมรส (6 ชิ้น)</t>
  </si>
  <si>
    <t>เค้กเบาหวิว รสกาแฟ (110 กรัม)</t>
  </si>
  <si>
    <t>เค้กเบาหวิว เนยสด (110 กรัม)</t>
  </si>
  <si>
    <t>เค้กเบาหวิว รสมะพร้าวน้ำหอม (110 กรัม)</t>
  </si>
  <si>
    <t>เค้กเบาหวิว ฝอยทอง (110 กรัม)</t>
  </si>
  <si>
    <t>เค้กเผือกมะพร้าว (110 กรัม)</t>
  </si>
  <si>
    <t>เค้กเบาหวิว รสกล้วยหอมหน้ามะพร้าวเผา (110 กรัม)</t>
  </si>
  <si>
    <t>ขนมเปี๊ยะถั่วฝอยทองไข่เค็ม 450 กรัม</t>
  </si>
  <si>
    <t>ขนมเปี๊ยฟักถั่วไข่เค็ม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</si>
  <si>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</si>
  <si>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</si>
  <si>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ขนมปังแถว 430 g</t>
  </si>
  <si>
    <t>1124041</t>
  </si>
  <si>
    <t>ขนมปังไส้ลูกเกด</t>
  </si>
  <si>
    <t>1124044</t>
  </si>
  <si>
    <t>ขนมเปี๊ยะ 350 กรัม (คละรส)</t>
  </si>
  <si>
    <t>1124055</t>
  </si>
  <si>
    <t>โบว์ติดของขวัญ ขนาด 5 ซ.ม. ( size S)</t>
  </si>
  <si>
    <t>คอนเฟลก</t>
  </si>
  <si>
    <t>1200016</t>
  </si>
  <si>
    <t>(NP) เนยสดมะพร้าว (ญ)</t>
  </si>
  <si>
    <t>1200019</t>
  </si>
  <si>
    <t>(NP) เค้กโบราณ ครีม (6 ชิ้น)</t>
  </si>
  <si>
    <t>1200035</t>
  </si>
  <si>
    <t>(NP) ขนมเปี๊ยะไส้ถั่วไข่เค็ม (12 ชิ้น)</t>
  </si>
  <si>
    <t>วรรณวนัชแซนวิซโบราณ 70g</t>
  </si>
  <si>
    <t>3001200</t>
  </si>
  <si>
    <t>ครีมฮอร์น ช็อกโกแลต</t>
  </si>
  <si>
    <t>ระบบ Bplus</t>
  </si>
  <si>
    <t>GWW70</t>
  </si>
  <si>
    <t>T*** T***a</t>
  </si>
  <si>
    <t>11/03/2026 23:54</t>
  </si>
  <si>
    <t>793155860372</t>
  </si>
  <si>
    <t>GWW69</t>
  </si>
  <si>
    <t>ธ*** ก***กสม</t>
  </si>
  <si>
    <t>11/03/2026 23:53</t>
  </si>
  <si>
    <t>793111642422</t>
  </si>
  <si>
    <t>GWW68</t>
  </si>
  <si>
    <t>ก***ิการ์  แ***ช้อย</t>
  </si>
  <si>
    <t>11/03/2026 23:40</t>
  </si>
  <si>
    <t>793191623453</t>
  </si>
  <si>
    <t>GWW67</t>
  </si>
  <si>
    <t>ม***รา  ส***นนท์</t>
  </si>
  <si>
    <t>11/03/2026 23:29</t>
  </si>
  <si>
    <t>793149943412</t>
  </si>
  <si>
    <t>GWW66</t>
  </si>
  <si>
    <t>ร***ทิฆัมพร บ***กะลิน</t>
  </si>
  <si>
    <t>793143040410</t>
  </si>
  <si>
    <t>GWW65</t>
  </si>
  <si>
    <t>พิจิตตา ฮวดอ้น</t>
  </si>
  <si>
    <t>บริษัทพาราซโ๋(ฝั่งโรงงานใหม่)แผนกเฟอร์นิเจอร์เลขที่16/2หมู่14ตำบลไร่ขิงอำเภอสามพราน · ไร่ขิง/ Rai Khing
สามพราน/ Sam Phranนครปฐม/ Nakhon Pathom
73210</t>
  </si>
  <si>
    <t>660910031168</t>
  </si>
  <si>
    <t>11/03/2026 23:18</t>
  </si>
  <si>
    <t>LEXPU0666221301</t>
  </si>
  <si>
    <t>GWW63</t>
  </si>
  <si>
    <t>ณ***า</t>
  </si>
  <si>
    <t>11/03/2026 23:09</t>
  </si>
  <si>
    <t>793198848400</t>
  </si>
  <si>
    <t>11/03/2026 23:08</t>
  </si>
  <si>
    <t>GWW62</t>
  </si>
  <si>
    <t>ด***ค์ จ***พรงาม</t>
  </si>
  <si>
    <t>11/03/2026 23:03</t>
  </si>
  <si>
    <t>793139048424</t>
  </si>
  <si>
    <t>GWW61</t>
  </si>
  <si>
    <t>ว******)</t>
  </si>
  <si>
    <t>******ลาดกระบัง, เขตลาดกระบัง แขวงลาดกระบัง เขตลาดกระบัง จังหวัดกรุงเทพมหานคร 10520</t>
  </si>
  <si>
    <t>11/03/2026 22:59</t>
  </si>
  <si>
    <t>TH2648737646868</t>
  </si>
  <si>
    <t>GWW60</t>
  </si>
  <si>
    <t>ด***จ  ผ***กล้า</t>
  </si>
  <si>
    <t>11/03/2026 22:58</t>
  </si>
  <si>
    <t>793106432495</t>
  </si>
  <si>
    <t>GWW59</t>
  </si>
  <si>
    <t>ร***ี  แ***ุด</t>
  </si>
  <si>
    <t>11/03/2026 22:57</t>
  </si>
  <si>
    <t>793112612412</t>
  </si>
  <si>
    <t>GWW57</t>
  </si>
  <si>
    <t>11/03/2026 22:54</t>
  </si>
  <si>
    <t>TH269001904799P</t>
  </si>
  <si>
    <t>GWW56</t>
  </si>
  <si>
    <t>11/03/2026 22:50</t>
  </si>
  <si>
    <t>TH267964542110U</t>
  </si>
  <si>
    <t>GWW55</t>
  </si>
  <si>
    <t>ค***ัญญลักษณ์ ศ***วล ฟ***มส่งให้</t>
  </si>
  <si>
    <t>11/03/2026 22:48</t>
  </si>
  <si>
    <t>THT040255S1371Z</t>
  </si>
  <si>
    <t>GWW54</t>
  </si>
  <si>
    <t>t***arat</t>
  </si>
  <si>
    <t>11/03/2026 22:41</t>
  </si>
  <si>
    <t>793117539421</t>
  </si>
  <si>
    <t>GWW53</t>
  </si>
  <si>
    <t>ม*** น***้า</t>
  </si>
  <si>
    <t>793131835436</t>
  </si>
  <si>
    <t>11/03/2026 22:40</t>
  </si>
  <si>
    <t>GWW52</t>
  </si>
  <si>
    <t>ว***เสนาวงษา</t>
  </si>
  <si>
    <t>11/03/2026 22:37</t>
  </si>
  <si>
    <t>793114238420</t>
  </si>
  <si>
    <t>GWW51</t>
  </si>
  <si>
    <t>จิดาพร ถาวร</t>
  </si>
  <si>
    <t>488 ม 1 (ข้างบริษัทไบโอ) บ้านวังโบสถ์ ต เทพนคร อ เมือง
จ กำแพงเพชร 62000</t>
  </si>
  <si>
    <t>0643567392</t>
  </si>
  <si>
    <t>11/03/2026 22:23</t>
  </si>
  <si>
    <t>WA107287558TH</t>
  </si>
  <si>
    <t>11/03/2026 22:22</t>
  </si>
  <si>
    <t>GWW50</t>
  </si>
  <si>
    <t>793170232422</t>
  </si>
  <si>
    <t>GWW49</t>
  </si>
  <si>
    <t>793194224476</t>
  </si>
  <si>
    <t>GWW48</t>
  </si>
  <si>
    <t>อ***เล่</t>
  </si>
  <si>
    <t>11/03/2026 22:21</t>
  </si>
  <si>
    <t>793138566371</t>
  </si>
  <si>
    <t>GWW47</t>
  </si>
  <si>
    <t>อ***ร</t>
  </si>
  <si>
    <t>793153134406</t>
  </si>
  <si>
    <t>GWW46</t>
  </si>
  <si>
    <t>แ**  ค***ง</t>
  </si>
  <si>
    <t>11/03/2026 22:15</t>
  </si>
  <si>
    <t>793182624485</t>
  </si>
  <si>
    <t>GWW45</t>
  </si>
  <si>
    <t>ค** ธ***ร</t>
  </si>
  <si>
    <t>11/03/2026 22:13</t>
  </si>
  <si>
    <t>793169520463</t>
  </si>
  <si>
    <t>11/03/2026 22:14</t>
  </si>
  <si>
    <t>1111121</t>
  </si>
  <si>
    <t>ชิฟฟ่อนเค้กไก่หยอง</t>
  </si>
  <si>
    <t>GWW44</t>
  </si>
  <si>
    <t>V***da   เ***   พ***ินทร์</t>
  </si>
  <si>
    <t>11/03/2026 22:11</t>
  </si>
  <si>
    <t>793109324571</t>
  </si>
  <si>
    <t>GWW43</t>
  </si>
  <si>
    <t>ป***ี</t>
  </si>
  <si>
    <t>******ง, อำเภอพระประแดง10130 ตำบลบางพึ่ง อำเภอพระประแดง จังหวัดสมุทรปราการ 10130</t>
  </si>
  <si>
    <t>11/03/2026 22:10</t>
  </si>
  <si>
    <t>TH260731140971S</t>
  </si>
  <si>
    <t>11/03/2026 22:09</t>
  </si>
  <si>
    <t>GWW42</t>
  </si>
  <si>
    <t>ม**</t>
  </si>
  <si>
    <t>11/03/2026 22:08</t>
  </si>
  <si>
    <t>793142623464</t>
  </si>
  <si>
    <t>GWW41</t>
  </si>
  <si>
    <t>ว***ฐา ญ***นิยม</t>
  </si>
  <si>
    <t>793108021451</t>
  </si>
  <si>
    <t>GWW40</t>
  </si>
  <si>
    <t>วราภรณ์  กสิกร</t>
  </si>
  <si>
    <t>170  หมู่.9  ต.ห้วยน้ำหอม
ลาดยาว/ Lat Yaoนครสวรรค์/ Nakhon Sawan
60150</t>
  </si>
  <si>
    <t>660953299621</t>
  </si>
  <si>
    <t>12/03/2026 14:41</t>
  </si>
  <si>
    <t>TH56118FTW5A6B</t>
  </si>
  <si>
    <t>11/03/2026 22:07</t>
  </si>
  <si>
    <t>11/03/2026 22:06</t>
  </si>
  <si>
    <t>GWW39</t>
  </si>
  <si>
    <t>ณ***ารีย์ ก***ฝง</t>
  </si>
  <si>
    <t>11/03/2026 22:03</t>
  </si>
  <si>
    <t>793175122493</t>
  </si>
  <si>
    <t>GWW38</t>
  </si>
  <si>
    <t>น***้องภพ แ***เสียง</t>
  </si>
  <si>
    <t>11/03/2026 22:02</t>
  </si>
  <si>
    <t>793157924484</t>
  </si>
  <si>
    <t>GWW37</t>
  </si>
  <si>
    <t>น***ุหลาบ ส***ุข</t>
  </si>
  <si>
    <t>11/03/2026 22:00</t>
  </si>
  <si>
    <t>793107628493</t>
  </si>
  <si>
    <t>GWW35</t>
  </si>
  <si>
    <t>u***9707956990572</t>
  </si>
  <si>
    <t>11/03/2026 21:59</t>
  </si>
  <si>
    <t>793187924454</t>
  </si>
  <si>
    <t>GWW34</t>
  </si>
  <si>
    <t>ป***ี จ***ร์ช่วย</t>
  </si>
  <si>
    <t>11/03/2026 21:57</t>
  </si>
  <si>
    <t>793130625442</t>
  </si>
  <si>
    <t>GWW33</t>
  </si>
  <si>
    <t>วิชัย หล่อเกรียงไกร</t>
  </si>
  <si>
    <t>ซอยศิลปเดช ถนนริมคลองบางค้อ 19/404
จอมทอง/ Chom Thongกรุงเทพมหานคร/ Bangkok
10150</t>
  </si>
  <si>
    <t>660815628556</t>
  </si>
  <si>
    <t>11/03/2026 21:45</t>
  </si>
  <si>
    <t>LEXPU0666221739</t>
  </si>
  <si>
    <t>GWW32</t>
  </si>
  <si>
    <t>ไ***นทร์  โ***์เนียม</t>
  </si>
  <si>
    <t>793133527443</t>
  </si>
  <si>
    <t>11/03/2026 21:42</t>
  </si>
  <si>
    <t>GWW31</t>
  </si>
  <si>
    <t>11/03/2026 21:28</t>
  </si>
  <si>
    <t>793191117412</t>
  </si>
  <si>
    <t>GWW30</t>
  </si>
  <si>
    <t>ทนงชัย วีระเศรษฐกุล</t>
  </si>
  <si>
    <t>95/158 มบ.เดอะคอนเนค รามอินทรา-มีนบุรี ถ.สุวินทวงศ์ แขวงมีนบุรี · มีนบุรี/ Min Buri
มีนบุรี/ Min Buriกรุงเทพมหานคร/ Bangkok
10510</t>
  </si>
  <si>
    <t>660909547692</t>
  </si>
  <si>
    <t>11/03/2026 20:57</t>
  </si>
  <si>
    <t>LEXPU0666223659</t>
  </si>
  <si>
    <t>GWW29</t>
  </si>
  <si>
    <t>ว***า  ม***กะ</t>
  </si>
  <si>
    <t>11/03/2026 20:49</t>
  </si>
  <si>
    <t>793193520490</t>
  </si>
  <si>
    <t>11/03/2026 20:50</t>
  </si>
  <si>
    <t>GWW28</t>
  </si>
  <si>
    <t>พ***พย์ จ***วัฒนกุล</t>
  </si>
  <si>
    <t>11/03/2026 20:40</t>
  </si>
  <si>
    <t>793137226442</t>
  </si>
  <si>
    <t>GWW27</t>
  </si>
  <si>
    <t>****** อำเภอท่าเรือ จังหวัดพระนครศรีอยุธยา 13130</t>
  </si>
  <si>
    <t>13130</t>
  </si>
  <si>
    <t>11/03/2026 20:42</t>
  </si>
  <si>
    <t>TH2609904354022</t>
  </si>
  <si>
    <t>11/03/2026 20:11</t>
  </si>
  <si>
    <t>GWW26</t>
  </si>
  <si>
    <t>อ***วรรณ ด***งิน</t>
  </si>
  <si>
    <t>11/03/2026 20:10</t>
  </si>
  <si>
    <t>793172321476</t>
  </si>
  <si>
    <t>GWW25</t>
  </si>
  <si>
    <t>******่างหล่อ แขวงบ้านช่างหล่อ เขตบางกอกน้อย จังหวัดกรุงเทพมหานคร 10700</t>
  </si>
  <si>
    <t>11/03/2026 20:35</t>
  </si>
  <si>
    <t>TH264283594372Y</t>
  </si>
  <si>
    <t>11/03/2026 20:05</t>
  </si>
  <si>
    <t>GWW24</t>
  </si>
  <si>
    <t>ว***าภรณ์ ป***ุมวงษ์</t>
  </si>
  <si>
    <t>11/03/2026 19:58</t>
  </si>
  <si>
    <t>793136636412</t>
  </si>
  <si>
    <t>GWW23</t>
  </si>
  <si>
    <t>รวีวรรณ แก้วงาม</t>
  </si>
  <si>
    <t>133 หมู่7  หมู่บ้านหนองน้ำใส ต.ทุ่งหลวง - · ทุ่งหลวง/ Thung Luang
ปากท่อ/ Pak Thoราชบุรี/ Ratchaburi
70140</t>
  </si>
  <si>
    <t>70140</t>
  </si>
  <si>
    <t>660962010997</t>
  </si>
  <si>
    <t>11/03/2026 19:55</t>
  </si>
  <si>
    <t>TH12078FPVST1A</t>
  </si>
  <si>
    <t>GWW22</t>
  </si>
  <si>
    <t>ภ******ง</t>
  </si>
  <si>
    <t>******ู่ที่ 5, ตำบลเด่นชัย, อำเภอเด่นชัย ตำบลเด่นชัย อำเภอเด่นชัย จังหวัดแพร่ 54110</t>
  </si>
  <si>
    <t>54110</t>
  </si>
  <si>
    <t>11/03/2026 19:51</t>
  </si>
  <si>
    <t>TH2634964330165</t>
  </si>
  <si>
    <t>GWW19</t>
  </si>
  <si>
    <t>ธมลวรรณ อมรเดชาพล</t>
  </si>
  <si>
    <t>130 หมู่ 3 ท่ามะเฟือง  · อ่างทอง/ Ang Thong
เมืองราชบุรี/ Mueang Ratchaburiราชบุรี/ Ratchaburi
70000</t>
  </si>
  <si>
    <t>70000</t>
  </si>
  <si>
    <t>660817014295</t>
  </si>
  <si>
    <t>11/03/2026 19:34</t>
  </si>
  <si>
    <t>LEXPU0666222866</t>
  </si>
  <si>
    <t>GWW18</t>
  </si>
  <si>
    <t>****** ((บ้านมีกำแพงติดถนนใหญ่ ข้างร้านก๋วยเตี๋ยวเรือ)) ตำบลหนองแก้ว อำเภอเมืองร้อยเอ็ด จังหวัดร้อยเอ็ด 45000</t>
  </si>
  <si>
    <t>11/03/2026 19:22</t>
  </si>
  <si>
    <t>TH266763959733A</t>
  </si>
  <si>
    <t>11/03/2026 19:21</t>
  </si>
  <si>
    <t>GWW17</t>
  </si>
  <si>
    <t>แ***เฟื่องฤทธิ</t>
  </si>
  <si>
    <t>11/03/2026 18:34</t>
  </si>
  <si>
    <t>793133943431</t>
  </si>
  <si>
    <t>GWW16</t>
  </si>
  <si>
    <t>วิชัย วงศ์น้ำเงิน</t>
  </si>
  <si>
    <t>81 หมู่ 10 ถ.กกบกเก่า · ในเมือง/ Nai Mueang
เมืองชัยภูมิ/ Mueang Chaiyaphumชัยภูมิ/ Chaiyaphum
36000</t>
  </si>
  <si>
    <t>660933453215</t>
  </si>
  <si>
    <t>LEXPU0666224594</t>
  </si>
  <si>
    <t>GWW15</t>
  </si>
  <si>
    <t>ณ***ัตร  ล***่น</t>
  </si>
  <si>
    <t>11/03/2026 18:16</t>
  </si>
  <si>
    <t>793173434410</t>
  </si>
  <si>
    <t>GWW14</t>
  </si>
  <si>
    <t>ส*** พ***าลา</t>
  </si>
  <si>
    <t>11/03/2026 18:12</t>
  </si>
  <si>
    <t>THT100455S0S29Z</t>
  </si>
  <si>
    <t>GWW13</t>
  </si>
  <si>
    <t>11/03/2026 17:58</t>
  </si>
  <si>
    <t>ขอไม่รับกาแฟ น่ะค่ะ</t>
  </si>
  <si>
    <t>THT040255S8QX8Z</t>
  </si>
  <si>
    <t>GWW12</t>
  </si>
  <si>
    <t>ว****์</t>
  </si>
  <si>
    <t>******oad, Thung Phaya Thai แขวงทุ่งพญาไท เขตราชเทวี จังหวัดกรุงเทพมหานคร 10400</t>
  </si>
  <si>
    <t>11/03/2026 17:52</t>
  </si>
  <si>
    <t>TH265795835691I</t>
  </si>
  <si>
    <t>GWW10</t>
  </si>
  <si>
    <t>คุณ ชาตรี นาห่อม</t>
  </si>
  <si>
    <t>86 หมู่ 1 · แนงมุด/ Naeng Mut
กาบเชิง/ Kap Choengสุรินทร์/ Surin
32210</t>
  </si>
  <si>
    <t>32210</t>
  </si>
  <si>
    <t>660916699585</t>
  </si>
  <si>
    <t>11/03/2026 17:29</t>
  </si>
  <si>
    <t>TH29068FQ7QC6D</t>
  </si>
  <si>
    <t>GWW9</t>
  </si>
  <si>
    <t>เ***่ยม พ***ี</t>
  </si>
  <si>
    <t>11/03/2026 17:12</t>
  </si>
  <si>
    <t>793150532414</t>
  </si>
  <si>
    <t>11/03/2026 17:11</t>
  </si>
  <si>
    <t>GWW8</t>
  </si>
  <si>
    <t>ธ***รัตน์ โ***</t>
  </si>
  <si>
    <t>11/03/2026 16:58</t>
  </si>
  <si>
    <t>THT010755S11J5Z</t>
  </si>
  <si>
    <t>Chiffon Without Filling Box Type, 8 Pieces, Mixed Flavors</t>
  </si>
  <si>
    <t>GWW7</t>
  </si>
  <si>
    <t>raymond Matthews</t>
  </si>
  <si>
    <t>60/8 Moo 4 Patta 3 Village · สัตหีบ/ Sattahip
สัตหีบ/ Sattahipชลบุรี/ Chonburi
20180</t>
  </si>
  <si>
    <t>20180</t>
  </si>
  <si>
    <t>660646056835</t>
  </si>
  <si>
    <t>11/03/2026 16:48</t>
  </si>
  <si>
    <t>LEXPU0666222428</t>
  </si>
  <si>
    <t>Chiffon Stuffed with Jam, 1 Box Contains 6 Pieces, 1 Box 1</t>
  </si>
  <si>
    <t>GWW6</t>
  </si>
  <si>
    <t>11/03/2026 16:45</t>
  </si>
  <si>
    <t>793142761493</t>
  </si>
  <si>
    <t>11/03/2026 16:46</t>
  </si>
  <si>
    <t>GWW4</t>
  </si>
  <si>
    <t>ธ***นนท์ ส***อง</t>
  </si>
  <si>
    <t>11/03/2026 16:35</t>
  </si>
  <si>
    <t>793138393316</t>
  </si>
  <si>
    <t>11/03/2026 16:36</t>
  </si>
  <si>
    <t>GWW3</t>
  </si>
  <si>
    <t>ห***ันทร์</t>
  </si>
  <si>
    <t>793195636402</t>
  </si>
  <si>
    <t>11/03/2026 16:34</t>
  </si>
  <si>
    <t>GWW2</t>
  </si>
  <si>
    <t>ป***รา ศ***วัสดิ์</t>
  </si>
  <si>
    <t>11/03/2026 16:31</t>
  </si>
  <si>
    <t>793163718421</t>
  </si>
  <si>
    <t>GWW0</t>
  </si>
  <si>
    <t>สุดารักษ์</t>
  </si>
  <si>
    <t>60/939 หมู่11 ซอยเปรมฤทัยแยก11(ซ้าย)
เมืองสมุทรปราการ/ Mueang Samut Prakanสมุทรปราการ/ Samut Prakan
10270</t>
  </si>
  <si>
    <t>660812907878</t>
  </si>
  <si>
    <t>11/03/2026 16:24</t>
  </si>
  <si>
    <t>LEXPU0666220853</t>
  </si>
  <si>
    <t>GWV99</t>
  </si>
  <si>
    <t>น***ันทร์ ส***พันธ์</t>
  </si>
  <si>
    <t>11/03/2026 16:23</t>
  </si>
  <si>
    <t>793144323565</t>
  </si>
  <si>
    <t>GWV98</t>
  </si>
  <si>
    <t>11/03/2026 16:47</t>
  </si>
  <si>
    <t>TH269461412727B</t>
  </si>
  <si>
    <t>11/03/2026 16:17</t>
  </si>
  <si>
    <t>GWV95</t>
  </si>
  <si>
    <t>อ***รัตน์ บ***ิตเสถียร</t>
  </si>
  <si>
    <t>11/03/2026 16:11</t>
  </si>
  <si>
    <t>793128905483</t>
  </si>
  <si>
    <t>11/03/2026 16:12</t>
  </si>
  <si>
    <t>GWV94</t>
  </si>
  <si>
    <t>ฉ***ทริกา เ***สาย</t>
  </si>
  <si>
    <t>11/03/2026 16:10</t>
  </si>
  <si>
    <t>793186708495</t>
  </si>
  <si>
    <t>GWV93</t>
  </si>
  <si>
    <t>ก***เวก ร***ขพูล</t>
  </si>
  <si>
    <t>793174602496</t>
  </si>
  <si>
    <t>GWV92</t>
  </si>
  <si>
    <t>จ***ักดิ์ ล***ลิศ</t>
  </si>
  <si>
    <t>11/03/2026 16:09</t>
  </si>
  <si>
    <t>THT040255S0BP5Z</t>
  </si>
  <si>
    <t>GWV91</t>
  </si>
  <si>
    <t>เ** ร***น้ำตาล</t>
  </si>
  <si>
    <t>11/03/2026 16:08</t>
  </si>
  <si>
    <t>793188201492</t>
  </si>
  <si>
    <t>GWV90</t>
  </si>
  <si>
    <t>พ***ภา เ***งศรี</t>
  </si>
  <si>
    <t>11/03/2026 16:07</t>
  </si>
  <si>
    <t>793179510406</t>
  </si>
  <si>
    <t>GWV88</t>
  </si>
  <si>
    <t>จ******ย</t>
  </si>
  <si>
    <t>******, ตำบลวังยายทอง, อำเภอเทพารักษ์ ตำบลวังยายทอง อำเภอเทพารักษ์ จังหวัดนครราชสีมา 30210</t>
  </si>
  <si>
    <t>TH260304780555P</t>
  </si>
  <si>
    <t>11/03/2026 16:06</t>
  </si>
  <si>
    <t>GWV87</t>
  </si>
  <si>
    <t>พ***า ส***มือง</t>
  </si>
  <si>
    <t>11/03/2026 16:04</t>
  </si>
  <si>
    <t>793125368490</t>
  </si>
  <si>
    <t>11/03/2026 16:05</t>
  </si>
  <si>
    <t>GWV86</t>
  </si>
  <si>
    <t>793121975402</t>
  </si>
  <si>
    <t>GWV85</t>
  </si>
  <si>
    <t>793188666325</t>
  </si>
  <si>
    <t>GWV83</t>
  </si>
  <si>
    <t>P***arin  K***NSRIWONG</t>
  </si>
  <si>
    <t>11/03/2026 15:50</t>
  </si>
  <si>
    <t>793132163375</t>
  </si>
  <si>
    <t>11/03/2026 15:49</t>
  </si>
  <si>
    <t>GWV82</t>
  </si>
  <si>
    <t>พ***ิพัชร์ ว***สุทธิผล</t>
  </si>
  <si>
    <t>11/03/2026 15:44</t>
  </si>
  <si>
    <t>793141971414</t>
  </si>
  <si>
    <t>GWV81</t>
  </si>
  <si>
    <t>ส***็ญ ห***ินทร์</t>
  </si>
  <si>
    <t>11/03/2026 15:40</t>
  </si>
  <si>
    <t>793174762310</t>
  </si>
  <si>
    <t>11/03/2026 15:39</t>
  </si>
  <si>
    <t>GWV80</t>
  </si>
  <si>
    <t>ส***รณิษา เ***วันดี</t>
  </si>
  <si>
    <t>11/03/2026 15:37</t>
  </si>
  <si>
    <t>793136876405</t>
  </si>
  <si>
    <t>GWV79</t>
  </si>
  <si>
    <t>N***bon R***tchai</t>
  </si>
  <si>
    <t>793112765336</t>
  </si>
  <si>
    <t>GWV78</t>
  </si>
  <si>
    <t>11/03/2026 15:34</t>
  </si>
  <si>
    <t>793155370405</t>
  </si>
  <si>
    <t>11/03/2026 15:35</t>
  </si>
  <si>
    <t>GWV75</t>
  </si>
  <si>
    <t>ฐ***สร์ เ***ฐวรพันธุ์</t>
  </si>
  <si>
    <t>11/03/2026 15:22</t>
  </si>
  <si>
    <t>793110673423</t>
  </si>
  <si>
    <t>GWV74</t>
  </si>
  <si>
    <t>ว******ว</t>
  </si>
  <si>
    <t>******2 ตำบลย่านซื่อ อำเภอควนโดน จังหวัดสตูล 91160</t>
  </si>
  <si>
    <t>91160</t>
  </si>
  <si>
    <t>TH260113588833V</t>
  </si>
  <si>
    <t>11/03/2026 15:20</t>
  </si>
  <si>
    <t>GWV73</t>
  </si>
  <si>
    <t>อ***า ส***รณวัฒน์</t>
  </si>
  <si>
    <t>11/03/2026 15:17</t>
  </si>
  <si>
    <t>793126422583</t>
  </si>
  <si>
    <t>GWV71</t>
  </si>
  <si>
    <t>ส***ญญา   ก***ัมย์</t>
  </si>
  <si>
    <t>11/03/2026 14:56</t>
  </si>
  <si>
    <t>793188143403</t>
  </si>
  <si>
    <t>11/03/2026 14:55</t>
  </si>
  <si>
    <t>GWV70</t>
  </si>
  <si>
    <t>ใ***</t>
  </si>
  <si>
    <t>11/03/2026 14:54</t>
  </si>
  <si>
    <t>793140522576</t>
  </si>
  <si>
    <t>GWV68</t>
  </si>
  <si>
    <t>ศ***พรรณ ห***นกลาง</t>
  </si>
  <si>
    <t>11/03/2026 14:37</t>
  </si>
  <si>
    <t>793174879416</t>
  </si>
  <si>
    <t>GWV67</t>
  </si>
  <si>
    <t>******างบอน3  ซอย14แยก4-1 แขวงหลักสอง เขตบางแค จังหวัดกรุงเทพมหานคร 10160</t>
  </si>
  <si>
    <t>11/03/2026 15:05</t>
  </si>
  <si>
    <t>TH261553297049C</t>
  </si>
  <si>
    <t>11/03/2026 14:35</t>
  </si>
  <si>
    <t>GWV66</t>
  </si>
  <si>
    <t>ช***า ล***ิชย์</t>
  </si>
  <si>
    <t>11/03/2026 14:34</t>
  </si>
  <si>
    <t>793155379402</t>
  </si>
  <si>
    <t>GWV65</t>
  </si>
  <si>
    <t>น***น</t>
  </si>
  <si>
    <t>11/03/2026 14:27</t>
  </si>
  <si>
    <t>793154253393</t>
  </si>
  <si>
    <t>GWV63</t>
  </si>
  <si>
    <t>11/03/2026 14:21</t>
  </si>
  <si>
    <t>LEXPU0666227454</t>
  </si>
  <si>
    <t>GWV62</t>
  </si>
  <si>
    <t>หญิง</t>
  </si>
  <si>
    <t>83 ม.4 บ้านสันติธรรม ต.สันมะค่า อ.ป่าแดด จ.เชียงราย 57190 · สันมะค่า/ San Makha
ป่าแดด/ Pa Daetเชียงราย/ Chiang Rai
57190</t>
  </si>
  <si>
    <t>57190</t>
  </si>
  <si>
    <t>660885234478</t>
  </si>
  <si>
    <t>11/03/2026 14:18</t>
  </si>
  <si>
    <t>TH54068FPVWE2C</t>
  </si>
  <si>
    <t>GWV61</t>
  </si>
  <si>
    <t>******ควาย ตำบลคลองควาย อำเภอสามโคก จังหวัดปทุมธานี 12160</t>
  </si>
  <si>
    <t>12/03/2026 11:53</t>
  </si>
  <si>
    <t>TH266403269496T</t>
  </si>
  <si>
    <t>11/03/2026 14:15</t>
  </si>
  <si>
    <t>GWV60</t>
  </si>
  <si>
    <t>น***ุทธิเดช บ***ิต</t>
  </si>
  <si>
    <t>793150660315</t>
  </si>
  <si>
    <t>GWV59</t>
  </si>
  <si>
    <t>ว***พงษ์  ป***ญาพรกุล</t>
  </si>
  <si>
    <t>11/03/2026 14:14</t>
  </si>
  <si>
    <t>793179420471</t>
  </si>
  <si>
    <t>GWV58</t>
  </si>
  <si>
    <t>12/03/2026 11:54</t>
  </si>
  <si>
    <t>TH264068134639Q</t>
  </si>
  <si>
    <t>11/03/2026 14:13</t>
  </si>
  <si>
    <t>GWV57</t>
  </si>
  <si>
    <t>11/03/2026 13:54</t>
  </si>
  <si>
    <t>ฝอยทอง 3 อีก 3 คละ</t>
  </si>
  <si>
    <t>793140716432</t>
  </si>
  <si>
    <t>GWV56</t>
  </si>
  <si>
    <t>นายสมพงษ์ ดวงแก้วมณี</t>
  </si>
  <si>
    <t>129/354 เพอร์เฟคเพลส ซ.16/1 ถ.รัตนาธิเบศร์ ต.บางรักน้อย
เมืองนนทบุรี/ Mueang Nonthaburiนนทบุรี/ Nonthaburi
11000</t>
  </si>
  <si>
    <t>660800566956</t>
  </si>
  <si>
    <t>11/03/2026 13:49</t>
  </si>
  <si>
    <t>LEXPU0666219931</t>
  </si>
  <si>
    <t>GWV54</t>
  </si>
  <si>
    <t>11/03/2026 13:24</t>
  </si>
  <si>
    <t>GWV53</t>
  </si>
  <si>
    <t>วิทยา  พุทธภิญโญ</t>
  </si>
  <si>
    <t>2/149 พฤกษาวิลล์ 48 ซอยวัดเวฬุวนาราม 32 ถนนวัดเวฬุวนาราม (แยกจากถนนสรงประภา) แขวงดอนเมือง
ดอนเมือง/ Don Mueangกรุงเทพมหานคร/ Bangkok
10210</t>
  </si>
  <si>
    <t>660869716858</t>
  </si>
  <si>
    <t>11/03/2026 13:21</t>
  </si>
  <si>
    <t>LEXPU0666228043</t>
  </si>
  <si>
    <t>GWV52</t>
  </si>
  <si>
    <t>แ******ะ</t>
  </si>
  <si>
    <t>******บลหนองผักนาก อำเภอสามชุก จังหวัดสุพรรณบุรี 72130</t>
  </si>
  <si>
    <t>11/03/2026 13:33</t>
  </si>
  <si>
    <t>TH264433620360S</t>
  </si>
  <si>
    <t>11/03/2026 13:03</t>
  </si>
  <si>
    <t>GWV51</t>
  </si>
  <si>
    <t>11/03/2026 12:50</t>
  </si>
  <si>
    <t>793157682380</t>
  </si>
  <si>
    <t>GWV50</t>
  </si>
  <si>
    <t>ธีรพงษ์ พาทีทิน</t>
  </si>
  <si>
    <t>26/110 ต.ประจวบ ถนนสุขสมบูรณ์ · ประจวบคีรีขันธ์/ Prachuap Khiri Khan
เมืองประจวบคีรีขันธ์/ Mueang Prachuap Khiri Khanประจวบคีรีขันธ์/ Prachuap Khiri Khan
77000</t>
  </si>
  <si>
    <t>77000</t>
  </si>
  <si>
    <t>660916085844</t>
  </si>
  <si>
    <t>11/03/2026 12:41</t>
  </si>
  <si>
    <t>TH19018FPV8X1A</t>
  </si>
  <si>
    <t>GWV49</t>
  </si>
  <si>
    <t>สายฝน เสมอใจ</t>
  </si>
  <si>
    <t>82หมู่3 ต.ดงสุวรรณ อ.ดอกคำใต้ จ.พะเยา 56120 · ดงสุวรรณ/ Dong Suwan
ดอกคำใต้/ Dok Khamtaiพะเยา/ Phayao
56120</t>
  </si>
  <si>
    <t>56120</t>
  </si>
  <si>
    <t>660992543283</t>
  </si>
  <si>
    <t>11/03/2026 12:22</t>
  </si>
  <si>
    <t>TH53068FPWF75I</t>
  </si>
  <si>
    <t>11/03/2026 12:19</t>
  </si>
  <si>
    <t>GWV48</t>
  </si>
  <si>
    <t>ส***ียรติ แ***สภา</t>
  </si>
  <si>
    <t>11/03/2026 12:16</t>
  </si>
  <si>
    <t>793179527486</t>
  </si>
  <si>
    <t>GWV47</t>
  </si>
  <si>
    <t>******คกสะแบง, ตำบลท่าข้าม, อำเภออรัญประเทศ ตำบลท่าข้าม อำเภออรัญประเทศ จังหวัดสระแก้ว 27120</t>
  </si>
  <si>
    <t>11/03/2026 11:45</t>
  </si>
  <si>
    <t>TH2621077768251</t>
  </si>
  <si>
    <t>GWV46</t>
  </si>
  <si>
    <t>อ******น</t>
  </si>
  <si>
    <t>******วน จ.กาญจนบุรี ตำบลพนมทวน อำเภอพนมทวน จังหวัดกาญจนบุรี 71140</t>
  </si>
  <si>
    <t>71140</t>
  </si>
  <si>
    <t>11/03/2026 11:50</t>
  </si>
  <si>
    <t>TH261340875328Y</t>
  </si>
  <si>
    <t>11/03/2026 11:35</t>
  </si>
  <si>
    <t>GWV45</t>
  </si>
  <si>
    <t>สถิตย์ เหลืองพิริยรัตน์</t>
  </si>
  <si>
    <t>73/2ม.6 ซ.วัดเดชานุสรณ์ ต.ยายชา · ยายชา/ Yai Cha
สามพราน/ Sam Phranนครปฐม/ Nakhon Pathom
73110</t>
  </si>
  <si>
    <t>660891627911</t>
  </si>
  <si>
    <t>11/03/2026 11:34</t>
  </si>
  <si>
    <t>LEXPU0666222191</t>
  </si>
  <si>
    <t>GWV44</t>
  </si>
  <si>
    <t>S***n N*</t>
  </si>
  <si>
    <t>11/03/2026 11:29</t>
  </si>
  <si>
    <t>793093142995</t>
  </si>
  <si>
    <t>11/03/2026 11:30</t>
  </si>
  <si>
    <t>GWV43</t>
  </si>
  <si>
    <t>ร***พิทักษ์มอเตอร์    เ***ิ้ม</t>
  </si>
  <si>
    <t>11/03/2026 11:08</t>
  </si>
  <si>
    <t>793053846966</t>
  </si>
  <si>
    <t>GWV42</t>
  </si>
  <si>
    <t>******/4( ด้านหลังธนาคารกรุงไทยสาขาถนนสิงหวัฒน์) ถนน สิงหวัฒน์ ตำบลในเมือง ตำบลในเมือง อำเภอเมืองพิษณุโลก จังหวัดพิษณุโลก 65000</t>
  </si>
  <si>
    <t>11/03/2026 11:06</t>
  </si>
  <si>
    <t>TH261564194516I</t>
  </si>
  <si>
    <t>GWV41</t>
  </si>
  <si>
    <t>******ันกลาง, อำเภอสันป่าตอง ตำบลสันกลาง อำเภอสันป่าตอง จังหวัดเชียงใหม่ 50120</t>
  </si>
  <si>
    <t>50120</t>
  </si>
  <si>
    <t>11/03/2026 10:52</t>
  </si>
  <si>
    <t>TH268220662702U</t>
  </si>
  <si>
    <t>GWV40</t>
  </si>
  <si>
    <t>ม***ส ร***ร</t>
  </si>
  <si>
    <t>11/03/2026 10:45</t>
  </si>
  <si>
    <t>793050047963</t>
  </si>
  <si>
    <t>GWV38</t>
  </si>
  <si>
    <t>พ***ิมล ก***</t>
  </si>
  <si>
    <t>11/03/2026 10:39</t>
  </si>
  <si>
    <t>793090956921</t>
  </si>
  <si>
    <t>GWV37</t>
  </si>
  <si>
    <t>ท***ี น***เทียม</t>
  </si>
  <si>
    <t>11/03/2026 10:35</t>
  </si>
  <si>
    <t>793048442992</t>
  </si>
  <si>
    <t>GWV36</t>
  </si>
  <si>
    <t>น***า ว***า 4**</t>
  </si>
  <si>
    <t>11/03/2026 10:33</t>
  </si>
  <si>
    <t>793078651923</t>
  </si>
  <si>
    <t>GWV35</t>
  </si>
  <si>
    <t>11/03/2026 10:27</t>
  </si>
  <si>
    <t>793076040993</t>
  </si>
  <si>
    <t>GWV34</t>
  </si>
  <si>
    <t>11/03/2026 10:06</t>
  </si>
  <si>
    <t>เอาหน้าฝอยทองค่ะ</t>
  </si>
  <si>
    <t>793081446931</t>
  </si>
  <si>
    <t>11/03/2026 10:07</t>
  </si>
  <si>
    <t>GWV33</t>
  </si>
  <si>
    <t>ฝอยทอง 2
เผือก 2
มะพร้าวน้ำหอม2</t>
  </si>
  <si>
    <t>793018540930</t>
  </si>
  <si>
    <t>GWV32</t>
  </si>
  <si>
    <t>ภ***าภรณ์ ไ***รรณ</t>
  </si>
  <si>
    <t>11/03/2026 09:55</t>
  </si>
  <si>
    <t>793041545962</t>
  </si>
  <si>
    <t>GWV31</t>
  </si>
  <si>
    <t>ร******า</t>
  </si>
  <si>
    <t>******สง, อำเภอขามสะแกแสง ตำบลขามสะแกแสง อำเภอขามสะแกแสง จังหวัดนครราชสีมา 30290</t>
  </si>
  <si>
    <t>11/03/2026 09:51</t>
  </si>
  <si>
    <t>TH2699737359068</t>
  </si>
  <si>
    <t>GWV30</t>
  </si>
  <si>
    <t>เ*** ส***ส</t>
  </si>
  <si>
    <t>11/03/2026 09:37</t>
  </si>
  <si>
    <t>793077148953</t>
  </si>
  <si>
    <t>GWV29</t>
  </si>
  <si>
    <t>ภานุชัย อาวรุณ</t>
  </si>
  <si>
    <t>ตำบล หนองแวง 20 หมู่ 12 บ.น้องสำราญ · หนองแวง/ Nong Waeng
หนองบัวแดง/ Nong Bua Daengชัยภูมิ/ Chaiyaphum
36210</t>
  </si>
  <si>
    <t>660825969054</t>
  </si>
  <si>
    <t>11/03/2026 09:31</t>
  </si>
  <si>
    <t>TH33058FQDQG3E</t>
  </si>
  <si>
    <t>GWV28</t>
  </si>
  <si>
    <t>ป***ายดาว ใ***่น</t>
  </si>
  <si>
    <t>11/03/2026 09:21</t>
  </si>
  <si>
    <t>793024952926</t>
  </si>
  <si>
    <t>GWV27</t>
  </si>
  <si>
    <t>ญ*** อ***ิกา ช***คิด</t>
  </si>
  <si>
    <t>11/03/2026 09:19</t>
  </si>
  <si>
    <t>793092650910</t>
  </si>
  <si>
    <t>GWV26</t>
  </si>
  <si>
    <t>ด***ณี</t>
  </si>
  <si>
    <t>11/03/2026 09:14</t>
  </si>
  <si>
    <t>793026349920</t>
  </si>
  <si>
    <t>GWV25</t>
  </si>
  <si>
    <t>พ***รา</t>
  </si>
  <si>
    <t>11/03/2026 09:08</t>
  </si>
  <si>
    <t>มะพร้าวน้ำหอม2  ฝอยทอง1</t>
  </si>
  <si>
    <t>793071746935</t>
  </si>
  <si>
    <t>GWV21</t>
  </si>
  <si>
    <t>น***วรัญญา ป***พาล</t>
  </si>
  <si>
    <t>11/03/2026 09:05</t>
  </si>
  <si>
    <t>793082447975</t>
  </si>
  <si>
    <t>GWV20</t>
  </si>
  <si>
    <t>น***วรรณ พ***ี</t>
  </si>
  <si>
    <t>11/03/2026 09:03</t>
  </si>
  <si>
    <t>793055859934</t>
  </si>
  <si>
    <t>GWV19</t>
  </si>
  <si>
    <t>ฟ**</t>
  </si>
  <si>
    <t>793074542960</t>
  </si>
  <si>
    <t>GWV18</t>
  </si>
  <si>
    <t>พ***ธิดา เ***</t>
  </si>
  <si>
    <t>793064156920</t>
  </si>
  <si>
    <t>GWV17</t>
  </si>
  <si>
    <t>ว***นิศา ก***แก้ว</t>
  </si>
  <si>
    <t>11/03/2026 09:02</t>
  </si>
  <si>
    <t>793013759930</t>
  </si>
  <si>
    <t>GWV16</t>
  </si>
  <si>
    <t>ช***กาญจน์ ค***พัฒนากุล</t>
  </si>
  <si>
    <t>11/03/2026 08:59</t>
  </si>
  <si>
    <t>793013255904</t>
  </si>
  <si>
    <t>GWV15</t>
  </si>
  <si>
    <t>ช***ร อ***รงค์</t>
  </si>
  <si>
    <t>793041158932</t>
  </si>
  <si>
    <t>GWV14</t>
  </si>
  <si>
    <t>น***พร ท***ะอาด</t>
  </si>
  <si>
    <t>11/03/2026 08:58</t>
  </si>
  <si>
    <t>793039155926</t>
  </si>
  <si>
    <t>GWV13</t>
  </si>
  <si>
    <t>น***านินทร์ ใ***ง</t>
  </si>
  <si>
    <t>เผือกมะพร้าว เนยนม มะพร้าวน้ำหอม</t>
  </si>
  <si>
    <t>793051444942</t>
  </si>
  <si>
    <t>GWV12</t>
  </si>
  <si>
    <t>11/03/2026 08:57</t>
  </si>
  <si>
    <t>793099853932</t>
  </si>
  <si>
    <t>GWV11</t>
  </si>
  <si>
    <t>11/03/2026 08:55</t>
  </si>
  <si>
    <t>793077054921</t>
  </si>
  <si>
    <t>GWV10</t>
  </si>
  <si>
    <t>บ**</t>
  </si>
  <si>
    <t>11/03/2026 08:43</t>
  </si>
  <si>
    <t>793020452906</t>
  </si>
  <si>
    <t>GWV9</t>
  </si>
  <si>
    <t>ป***า เ***ิก</t>
  </si>
  <si>
    <t>11/03/2026 08:34</t>
  </si>
  <si>
    <t>793044540982</t>
  </si>
  <si>
    <t>GWV8</t>
  </si>
  <si>
    <t>****** เดอะวัลลเลย์1 ซอย 2 ถนน กะทู้ ตำบลกะทู้ อำเภอกะทู้ จังหวัดภูเก็ต 83120</t>
  </si>
  <si>
    <t>83120</t>
  </si>
  <si>
    <t>11/03/2026 08:35</t>
  </si>
  <si>
    <t>TH2634153684824</t>
  </si>
  <si>
    <t>11/03/2026 08:33</t>
  </si>
  <si>
    <t>GWV7</t>
  </si>
  <si>
    <t>P***arawadee K***thon</t>
  </si>
  <si>
    <t>11/03/2026 08:28</t>
  </si>
  <si>
    <t>793076349995</t>
  </si>
  <si>
    <t>GWV6</t>
  </si>
  <si>
    <t>ส******ร</t>
  </si>
  <si>
    <t>****** 8 ถนนติวานนท์, อำเภอปากเกร็ด ตำบลปากเกร็ด อำเภอปากเกร็ด จังหวัดนนทบุรี 11120</t>
  </si>
  <si>
    <t>11/03/2026 08:40</t>
  </si>
  <si>
    <t>TH261593895360A</t>
  </si>
  <si>
    <t>11/03/2026 08:10</t>
  </si>
  <si>
    <t>สุรีย์รัตน์  มีเปี่ยม</t>
  </si>
  <si>
    <t>163 หมู่ 2 ต.หนองเต่า อ.บ้านหมี่ จ.ลพบุรี 15110 ุ
บ้านหมี่/ Ban Miลพบุรี/ Lopburi
15110</t>
  </si>
  <si>
    <t>15110</t>
  </si>
  <si>
    <t>660868947017</t>
  </si>
  <si>
    <t>11/03/2026 08:11</t>
  </si>
  <si>
    <t>LEXPU0666227849</t>
  </si>
  <si>
    <t>GWV5</t>
  </si>
  <si>
    <t>ค***ดง</t>
  </si>
  <si>
    <t>11/03/2026 08:07</t>
  </si>
  <si>
    <t>793076341993</t>
  </si>
  <si>
    <t>11/03/2026 08:06</t>
  </si>
  <si>
    <t>GWV4</t>
  </si>
  <si>
    <t>11/03/2026 07:45</t>
  </si>
  <si>
    <t>TH2692049636766</t>
  </si>
  <si>
    <t>GWV2</t>
  </si>
  <si>
    <t>ม***ัตน์ จ***รงค์</t>
  </si>
  <si>
    <t>11/03/2026 06:29</t>
  </si>
  <si>
    <t>793002500883</t>
  </si>
  <si>
    <t>GWV1</t>
  </si>
  <si>
    <t>u***41704924617182</t>
  </si>
  <si>
    <t>793005689781</t>
  </si>
  <si>
    <t>GWV0</t>
  </si>
  <si>
    <t>11/03/2026 06:28</t>
  </si>
  <si>
    <t>793024163864</t>
  </si>
  <si>
    <t>GWU99</t>
  </si>
  <si>
    <t>ออม. ออม.</t>
  </si>
  <si>
    <t>501/216 ม.3 ต.แพรกษา · แพรกษา/ Phraek Sa
เมืองสมุทรปราการ/ Mueang Samut Prakanสมุทรปราการ/ Samut Prakan
10280</t>
  </si>
  <si>
    <t>660946015086</t>
  </si>
  <si>
    <t>11/03/2026 05:55</t>
  </si>
  <si>
    <t>LEXPU0665930062</t>
  </si>
  <si>
    <t>GWU98</t>
  </si>
  <si>
    <t>ภ***ยา เ***คำ</t>
  </si>
  <si>
    <t>793021167864</t>
  </si>
  <si>
    <t>GWU97</t>
  </si>
  <si>
    <t>สาลี แพ่งศรีสาร</t>
  </si>
  <si>
    <t>Reflection Jomtien Beach Pattaya 98/272 ตึก B · นาจอมเทียน/ Na Chom Thian
สัตหีบ/ Sattahipชลบุรี/ Chonburi
20250</t>
  </si>
  <si>
    <t>660969688489</t>
  </si>
  <si>
    <t>11/03/2026 05:51</t>
  </si>
  <si>
    <t>LEXPU0665929409</t>
  </si>
  <si>
    <t>GWU95</t>
  </si>
  <si>
    <t>น***กษณ์ พ***์อุล</t>
  </si>
  <si>
    <t>11/03/2026 05:17</t>
  </si>
  <si>
    <t>793076635864</t>
  </si>
  <si>
    <t>GWU94</t>
  </si>
  <si>
    <t>C******o</t>
  </si>
  <si>
    <t>****** 6, Doi Lo ตำบลดอยหล่อ อำเภอดอยหล่อ จังหวัดเชียงใหม่ 50160</t>
  </si>
  <si>
    <t>TH47248FK8Y85C</t>
  </si>
  <si>
    <t>GWU93</t>
  </si>
  <si>
    <t>11/03/2026 05:09</t>
  </si>
  <si>
    <t>793077339806</t>
  </si>
  <si>
    <t>GWU92</t>
  </si>
  <si>
    <t>11/03/2026 03:45</t>
  </si>
  <si>
    <t>LEXDO0180120328</t>
  </si>
  <si>
    <t>GWU91</t>
  </si>
  <si>
    <t>น** น***ดี เ***สวัสดิ์</t>
  </si>
  <si>
    <t>11/03/2026 03:32</t>
  </si>
  <si>
    <t>793039083782</t>
  </si>
  <si>
    <t>GWU90</t>
  </si>
  <si>
    <t>ม***ียม ม***เส็ง</t>
  </si>
  <si>
    <t>11/03/2026 03:18</t>
  </si>
  <si>
    <t>793064850885</t>
  </si>
  <si>
    <t>GWU89</t>
  </si>
  <si>
    <t>น***ำไพ ล***งห์หาญ</t>
  </si>
  <si>
    <t>11/03/2026 02:54</t>
  </si>
  <si>
    <t>793091338830</t>
  </si>
  <si>
    <t>11/03/2026 02:53</t>
  </si>
  <si>
    <t>GWU88</t>
  </si>
  <si>
    <t>เ***นีย์ ป***๊ะ</t>
  </si>
  <si>
    <t>11/03/2026 02:13</t>
  </si>
  <si>
    <t>793083035861</t>
  </si>
  <si>
    <t>GWU87</t>
  </si>
  <si>
    <t>อ******ะ</t>
  </si>
  <si>
    <t>******ยามุมัง, อำเภอยะหริ่ง ตำบลปิยามุมัง อำเภอยะหริ่ง จังหวัดปัตตานี 94150</t>
  </si>
  <si>
    <t>94150</t>
  </si>
  <si>
    <t>11/03/2026 01:42</t>
  </si>
  <si>
    <t>TH265076825574N</t>
  </si>
  <si>
    <t>GWU86</t>
  </si>
  <si>
    <t>ป***  ว***นารี</t>
  </si>
  <si>
    <t>11/03/2026 01:22</t>
  </si>
  <si>
    <t>793000336844</t>
  </si>
  <si>
    <t>11/03/2026 01:23</t>
  </si>
  <si>
    <t>GWU85</t>
  </si>
  <si>
    <t>ท***ีย์  ม***ียน</t>
  </si>
  <si>
    <t>11/03/2026 00:53</t>
  </si>
  <si>
    <t>793017050781</t>
  </si>
  <si>
    <t>GWU82</t>
  </si>
  <si>
    <t>******ว, อำเภอวิเชียรบุรี ตำบลยางสาว อำเภอวิเชียรบุรี จังหวัดเพชรบูรณ์ 67130</t>
  </si>
  <si>
    <t>11/03/2026 00:50</t>
  </si>
  <si>
    <t>TH2632381307795</t>
  </si>
  <si>
    <t>11/03/2026 00:25</t>
  </si>
  <si>
    <t>GWU81</t>
  </si>
  <si>
    <t>11/03/2026 00:52</t>
  </si>
  <si>
    <t>TH268984920239I</t>
  </si>
  <si>
    <t>11/03/2026 00:22</t>
  </si>
  <si>
    <t>GWU80</t>
  </si>
  <si>
    <t>บ***ู เ***องอ่อน</t>
  </si>
  <si>
    <t>11/03/2026 00:03</t>
  </si>
  <si>
    <t>793083233880</t>
  </si>
  <si>
    <t>11/03/2026 00:06</t>
  </si>
  <si>
    <t>GWY62</t>
  </si>
  <si>
    <t>ว***ยา ร***ดช</t>
  </si>
  <si>
    <t>12/03/2026 23:46</t>
  </si>
  <si>
    <t>793148491940</t>
  </si>
  <si>
    <t>GWY61</t>
  </si>
  <si>
    <t>12/03/2026 23:45</t>
  </si>
  <si>
    <t>LEXPU0666521833</t>
  </si>
  <si>
    <t>GWY60</t>
  </si>
  <si>
    <t>อ******ญ</t>
  </si>
  <si>
    <t>****** จังหวัดเพชรบูรณ์ (หมู่บ้านปางไม้) ตำบลสระประดู่ อำเภอวิเชียรบุรี จังหวัดเพชรบูรณ์ 67130</t>
  </si>
  <si>
    <t>12/03/2026 23:29</t>
  </si>
  <si>
    <t>TH2611171232199</t>
  </si>
  <si>
    <t>GWY59</t>
  </si>
  <si>
    <t>ร***นภา ม***ย</t>
  </si>
  <si>
    <t>12/03/2026 23:09</t>
  </si>
  <si>
    <t>793115452986</t>
  </si>
  <si>
    <t>GWY58</t>
  </si>
  <si>
    <t>พะเยา​ว์</t>
  </si>
  <si>
    <t>8หมู่7บ้านหวาย ต.ธารละหลอด อ.พิมาย จ.นครราชสีมา 30110
พิมาย/ Phimaiนครราชสีมา/ Nakhon Ratchasima
30110</t>
  </si>
  <si>
    <t>30110</t>
  </si>
  <si>
    <t>660867185250</t>
  </si>
  <si>
    <t>12/03/2026 22:39</t>
  </si>
  <si>
    <t>TH27158FTWUW0K</t>
  </si>
  <si>
    <t>GWY57</t>
  </si>
  <si>
    <t>ประทีป  ฤทธิแผลง</t>
  </si>
  <si>
    <t>34/133 หมู่ 12 ถ สุวินทวงค์ แขวงกระทุ่มราย
หนองจอก/ Nong Chokกรุงเทพมหานคร/ Bangkok
10530</t>
  </si>
  <si>
    <t>660972417690</t>
  </si>
  <si>
    <t>12/03/2026 22:32</t>
  </si>
  <si>
    <t>LEXPU0666538437</t>
  </si>
  <si>
    <t>GWY56</t>
  </si>
  <si>
    <t>u***6065767952761</t>
  </si>
  <si>
    <t>12/03/2026 22:27</t>
  </si>
  <si>
    <t>793138490922</t>
  </si>
  <si>
    <t>12/03/2026 22:28</t>
  </si>
  <si>
    <t>GWY54</t>
  </si>
  <si>
    <t>น***ำรอง ส***ง</t>
  </si>
  <si>
    <t>12/03/2026 22:05</t>
  </si>
  <si>
    <t>793126696935</t>
  </si>
  <si>
    <t>GWY53</t>
  </si>
  <si>
    <t>12/03/2026 21:55</t>
  </si>
  <si>
    <t>TH261399871670E</t>
  </si>
  <si>
    <t>12/03/2026 21:54</t>
  </si>
  <si>
    <t>GWY52</t>
  </si>
  <si>
    <t>12/03/2026 21:46</t>
  </si>
  <si>
    <t>793147254955</t>
  </si>
  <si>
    <t>GWY51</t>
  </si>
  <si>
    <t>12/03/2026 21:43</t>
  </si>
  <si>
    <t>793142388964</t>
  </si>
  <si>
    <t>GWY50</t>
  </si>
  <si>
    <t>12/03/2026 21:42</t>
  </si>
  <si>
    <t>793116194920</t>
  </si>
  <si>
    <t>GWY49</t>
  </si>
  <si>
    <t>12/03/2026 22:10</t>
  </si>
  <si>
    <t>TH2699239536339</t>
  </si>
  <si>
    <t>12/03/2026 21:40</t>
  </si>
  <si>
    <t>GWY48</t>
  </si>
  <si>
    <t>12/03/2026 21:31</t>
  </si>
  <si>
    <t>793179404916</t>
  </si>
  <si>
    <t>GWY47</t>
  </si>
  <si>
    <t>จ***ันท์ จ***าวรอนันต์</t>
  </si>
  <si>
    <t>12/03/2026 21:29</t>
  </si>
  <si>
    <t>793181297996</t>
  </si>
  <si>
    <t>GWY45</t>
  </si>
  <si>
    <t>ณ***าญจน์ ส***ยะโชติตระกูล</t>
  </si>
  <si>
    <t>12/03/2026 21:02</t>
  </si>
  <si>
    <t>THT040255UC3X0Z</t>
  </si>
  <si>
    <t>GWY44</t>
  </si>
  <si>
    <t>ม******ศ</t>
  </si>
  <si>
    <t>******คราม, อำเภอศรีสงคราม ตำบลศรีสงคราม อำเภอศรีสงคราม จังหวัดนครพนม 48150</t>
  </si>
  <si>
    <t>48150</t>
  </si>
  <si>
    <t>12/03/2026 20:38</t>
  </si>
  <si>
    <t>TH2663758673023</t>
  </si>
  <si>
    <t>GWY43</t>
  </si>
  <si>
    <t>ธ***ชัย ไ***า</t>
  </si>
  <si>
    <t>12/03/2026 20:33</t>
  </si>
  <si>
    <t>793162410003</t>
  </si>
  <si>
    <t>12/03/2026 20:32</t>
  </si>
  <si>
    <t>GWY42</t>
  </si>
  <si>
    <t>ร******ว</t>
  </si>
  <si>
    <t>******จาน ตำบลละหาน อำเภอจัตุรัส จังหวัดชัยภูมิ 36130</t>
  </si>
  <si>
    <t>36130</t>
  </si>
  <si>
    <t>TH263452237514K</t>
  </si>
  <si>
    <t>12/03/2026 20:31</t>
  </si>
  <si>
    <t>GWY41</t>
  </si>
  <si>
    <t>พ**  ม*</t>
  </si>
  <si>
    <t>12/03/2026 20:15</t>
  </si>
  <si>
    <t>793166604090</t>
  </si>
  <si>
    <t>GWY40</t>
  </si>
  <si>
    <t>u***9095092043847</t>
  </si>
  <si>
    <t>12/03/2026 20:07</t>
  </si>
  <si>
    <t>793132794996</t>
  </si>
  <si>
    <t>GWY39</t>
  </si>
  <si>
    <t>******ไผ่ขวาง อำเภอเมืองสุพรรณบุรี จังหวัดสุพรรณบุรี 72000</t>
  </si>
  <si>
    <t>12/03/2026 20:10</t>
  </si>
  <si>
    <t>TH260597496457A</t>
  </si>
  <si>
    <t>12/03/2026 19:55</t>
  </si>
  <si>
    <t>GWY38</t>
  </si>
  <si>
    <t>ร***อรุณ</t>
  </si>
  <si>
    <t>12/03/2026 19:26</t>
  </si>
  <si>
    <t>793193491985</t>
  </si>
  <si>
    <t>GWY37</t>
  </si>
  <si>
    <t>เ***มาศ ด***ิรัญรัตน์</t>
  </si>
  <si>
    <t>12/03/2026 19:24</t>
  </si>
  <si>
    <t>THT030655UBWX8Z</t>
  </si>
  <si>
    <t>GWY36</t>
  </si>
  <si>
    <t>บ****ง</t>
  </si>
  <si>
    <t>****** 10 ตำบลท่าม่วง อำเภอเทพา จังหวัดสงขลา 90260</t>
  </si>
  <si>
    <t>90260</t>
  </si>
  <si>
    <t>12/03/2026 19:49</t>
  </si>
  <si>
    <t>TH2629062581655</t>
  </si>
  <si>
    <t>12/03/2026 19:19</t>
  </si>
  <si>
    <t>GWY35</t>
  </si>
  <si>
    <t>ม** อ***ญา</t>
  </si>
  <si>
    <t>12/03/2026 19:12</t>
  </si>
  <si>
    <t>793186297982</t>
  </si>
  <si>
    <t>GWY34</t>
  </si>
  <si>
    <t>12/03/2026 18:44</t>
  </si>
  <si>
    <t>2998548572534784097</t>
  </si>
  <si>
    <t>12/03/2026 18:43</t>
  </si>
  <si>
    <t>GWY33</t>
  </si>
  <si>
    <t>12/03/2026 18:24</t>
  </si>
  <si>
    <t>793147065922</t>
  </si>
  <si>
    <t>GWY32</t>
  </si>
  <si>
    <t>จ*น</t>
  </si>
  <si>
    <t>******คี4 ม.9 ต.อรัญญิก (ต้นโพธิ์) ตำบลอรัญญิก อำเภอเมืองพิษณุโลก จังหวัดพิษณุโลก 65000</t>
  </si>
  <si>
    <t>12/03/2026 18:18</t>
  </si>
  <si>
    <t>TH267513587482G</t>
  </si>
  <si>
    <t>12/03/2026 18:17</t>
  </si>
  <si>
    <t>GWY31</t>
  </si>
  <si>
    <t>******ม จ.มหาสารคาม ตำบลกุดปลาดุก อำเภอชื่นชม จังหวัดมหาสารคาม 44160</t>
  </si>
  <si>
    <t>12/03/2026 18:37</t>
  </si>
  <si>
    <t>TH41138FU6Q80B</t>
  </si>
  <si>
    <t>12/03/2026 18:07</t>
  </si>
  <si>
    <t>GWY30</t>
  </si>
  <si>
    <t>น***พร บ***กิด</t>
  </si>
  <si>
    <t>12/03/2026 17:59</t>
  </si>
  <si>
    <t>793155591981</t>
  </si>
  <si>
    <t>GWY29</t>
  </si>
  <si>
    <t>น***ิศิษฐ์ เ***กาญจน์</t>
  </si>
  <si>
    <t>12/03/2026 17:42</t>
  </si>
  <si>
    <t>793133129073</t>
  </si>
  <si>
    <t>GWY28</t>
  </si>
  <si>
    <t>ภ******ี</t>
  </si>
  <si>
    <t>******ขร ตำบลถ้ำสิงขร อำเภอคีรีรัฐนิคม จังหวัดสุราษฎร์ธานี 84180</t>
  </si>
  <si>
    <t>84180</t>
  </si>
  <si>
    <t>12/03/2026 17:30</t>
  </si>
  <si>
    <t>TH267877210577R</t>
  </si>
  <si>
    <t>GWY27</t>
  </si>
  <si>
    <t>ภ***์ปรียา เ***ิธิหโรจน์</t>
  </si>
  <si>
    <t>12/03/2026 17:07</t>
  </si>
  <si>
    <t>793197807931</t>
  </si>
  <si>
    <t>12/03/2026 17:06</t>
  </si>
  <si>
    <t>GWY26</t>
  </si>
  <si>
    <t>ค***ร์ น***นวฃ</t>
  </si>
  <si>
    <t>12/03/2026 17:05</t>
  </si>
  <si>
    <t>793132796956</t>
  </si>
  <si>
    <t>GWY25</t>
  </si>
  <si>
    <t>คุณสุพจน์ เต็มแย้ม</t>
  </si>
  <si>
    <t>หมู่บ้านรื่นรมย์วิลล่า   ซอยบางพรม26 37/29-30หมู่11 บ้านปิยพรรณ · บางพรม/ Bang Phrom
ตลิ่งชัน/ Taling Chanกรุงเทพมหานคร/ Bangkok
10170</t>
  </si>
  <si>
    <t>660995265034</t>
  </si>
  <si>
    <t>12/03/2026 16:53</t>
  </si>
  <si>
    <t>LEXPU0666491755</t>
  </si>
  <si>
    <t>GWY23</t>
  </si>
  <si>
    <t>น***ภัทรวัลลิ์ โ***ม</t>
  </si>
  <si>
    <t>12/03/2026 16:43</t>
  </si>
  <si>
    <t>793103995806</t>
  </si>
  <si>
    <t>GWY22</t>
  </si>
  <si>
    <t>น***าวธัญลักษณ์ ช***ัย</t>
  </si>
  <si>
    <t>12/03/2026 16:40</t>
  </si>
  <si>
    <t>793113350934</t>
  </si>
  <si>
    <t>GWY21</t>
  </si>
  <si>
    <t>แ***ี่</t>
  </si>
  <si>
    <t>12/03/2026 16:38</t>
  </si>
  <si>
    <t>793143097924</t>
  </si>
  <si>
    <t>GWY19</t>
  </si>
  <si>
    <t>โ***่ย์ พ***ะณี</t>
  </si>
  <si>
    <t>12/03/2026 16:25</t>
  </si>
  <si>
    <t>793192424065</t>
  </si>
  <si>
    <t>12/03/2026 16:26</t>
  </si>
  <si>
    <t>GWY17</t>
  </si>
  <si>
    <t xml:space="preserve"> คุณกันยาพร ประทุมดี</t>
  </si>
  <si>
    <t>377 หมู่12 หมู่บ้านเอราวัณ ต.ดงลาน อ.เมืองร้อยเอ็ด จ.ร้อยเอ็ด  เบอร์โทร 45000</t>
  </si>
  <si>
    <t>0929126831</t>
  </si>
  <si>
    <t>12/03/2026 16:23</t>
  </si>
  <si>
    <t>WA107287561TH</t>
  </si>
  <si>
    <t>GWY16</t>
  </si>
  <si>
    <t>น***รัตนาภรณ์  เ***พาน</t>
  </si>
  <si>
    <t>12/03/2026 16:22</t>
  </si>
  <si>
    <t>793148319902</t>
  </si>
  <si>
    <t>GWY15</t>
  </si>
  <si>
    <t>พจนีย์  ภิรมย์นก (คุณอ้อม)</t>
  </si>
  <si>
    <t>บริษัท สบาย สบาย เวลเนส รีสอร์ท แอนด์ โฮเทลส์ จำกัด 
( The Beach Samui)
30/23 หมู่ 5 ต.ตลิ่งงาม อ.เกาะสมุย จ.สุราษฎร์ธานี
โทร. 84140</t>
  </si>
  <si>
    <t>0817196772</t>
  </si>
  <si>
    <t>12/03/2026 16:14</t>
  </si>
  <si>
    <t>WB173012210TH</t>
  </si>
  <si>
    <t>12/03/2026 16:17</t>
  </si>
  <si>
    <t>GWY14</t>
  </si>
  <si>
    <t>น***พร เ***อักษร</t>
  </si>
  <si>
    <t>793122908082</t>
  </si>
  <si>
    <t>GWY13</t>
  </si>
  <si>
    <t>นางณัฐชยา   ทองลาภ</t>
  </si>
  <si>
    <t>4/2    ถนนเกษมสุข
ต.สะบารัง
อ.เมือง
จ.ปัตตานี 94000</t>
  </si>
  <si>
    <t>94000</t>
  </si>
  <si>
    <t>0807088309</t>
  </si>
  <si>
    <t>12/03/2026 16:16</t>
  </si>
  <si>
    <t>WA107287589TH</t>
  </si>
  <si>
    <t>GWY12</t>
  </si>
  <si>
    <t>K******.</t>
  </si>
  <si>
    <t>****** ขวงบางโคล่, ขตบางคอแหลม ังหวัดกรุงเทพมหานคร 10120 แขวงบางโคล่ เขตบางคอแหลม จังหวัดกรุงเทพมหานคร 10120</t>
  </si>
  <si>
    <t>12/03/2026 16:15</t>
  </si>
  <si>
    <t>TH265862981646S</t>
  </si>
  <si>
    <t>GWY11</t>
  </si>
  <si>
    <t>ค***ิด ล***า</t>
  </si>
  <si>
    <t>12/03/2026 16:09</t>
  </si>
  <si>
    <t>793119510061</t>
  </si>
  <si>
    <t>GWY10</t>
  </si>
  <si>
    <t>บ***ลิศ</t>
  </si>
  <si>
    <t>12/03/2026 16:08</t>
  </si>
  <si>
    <t>793157802065</t>
  </si>
  <si>
    <t>12/03/2026 16:13</t>
  </si>
  <si>
    <t>GWY9</t>
  </si>
  <si>
    <t xml:space="preserve">KAI </t>
  </si>
  <si>
    <t>ที่อยู่ 1271 ถนนประชาราษฏร์สาย1(หลังวัดสร้อยทอง)แขวง/เขตบางซื่อ กทม 10800</t>
  </si>
  <si>
    <t>0893091671</t>
  </si>
  <si>
    <t>WA107287601TH</t>
  </si>
  <si>
    <t>12/03/2026 16:12</t>
  </si>
  <si>
    <t>GWY8</t>
  </si>
  <si>
    <t>ทัศนีย์ พูลทรัพย์</t>
  </si>
  <si>
    <t>ที่อยู่จัดส่ง 
33/284 นิติบุคลอาคารชุดนนทรีคอนโด ถนนจันทน์ ช่องนนทรี ยานนาวา กทม 
 โทร 10120</t>
  </si>
  <si>
    <t>0899812857</t>
  </si>
  <si>
    <t>WA107287629TH</t>
  </si>
  <si>
    <t>12/03/2026 16:11</t>
  </si>
  <si>
    <t>GWY7</t>
  </si>
  <si>
    <t>โสภิดา สุธรรมมา</t>
  </si>
  <si>
    <t>ร้าน ส.ทวีสุข
เลขที่144 ม.8
ผาน้อย
เลย 42130</t>
  </si>
  <si>
    <t>42130</t>
  </si>
  <si>
    <t>0935426654</t>
  </si>
  <si>
    <t>WA107287632TH</t>
  </si>
  <si>
    <t>GWY6</t>
  </si>
  <si>
    <t>อัศรินทร์ อินทนีย์ (ช่างกล)</t>
  </si>
  <si>
    <t>199 ม.2 ต.แม่แตง อ.แม่แตง จ.เชียงใหม่ โทร 50150</t>
  </si>
  <si>
    <t>0960402242</t>
  </si>
  <si>
    <t>12/03/2026 16:07</t>
  </si>
  <si>
    <t>WA107287646TH</t>
  </si>
  <si>
    <t>12/03/2026 16:06</t>
  </si>
  <si>
    <t>GWY5</t>
  </si>
  <si>
    <t>อ*** น***รีสุข</t>
  </si>
  <si>
    <t>12/03/2026 16:02</t>
  </si>
  <si>
    <t>793115310061</t>
  </si>
  <si>
    <t>12/03/2026 16:05</t>
  </si>
  <si>
    <t>GWY4</t>
  </si>
  <si>
    <t>ขนิษฐา สารขำ</t>
  </si>
  <si>
    <t>308 อลิอันซ์อยุธยาประกันชีวิต
นานาภัณฑ์ชั้น2 ถ.สุวรรณศร ต.สระแก้ว อ.เมืองสระแก้ว จ.สระแก้ว 27000</t>
  </si>
  <si>
    <t>0625734170</t>
  </si>
  <si>
    <t>11/03/2026 18:09</t>
  </si>
  <si>
    <t>WB173012223TH</t>
  </si>
  <si>
    <t>GWY2</t>
  </si>
  <si>
    <t xml:space="preserve">วัชระ </t>
  </si>
  <si>
    <t>496/2 หมู่ที่ 4 นาเกลือ ซ.8 ตำบลนาเกลือ อำเภอบางละมุง จังหวัดชลบุรี   20150</t>
  </si>
  <si>
    <t>0997518035</t>
  </si>
  <si>
    <t>12/03/2026 16:04</t>
  </si>
  <si>
    <t>WA107287650TH</t>
  </si>
  <si>
    <t>12/03/2026 16:03</t>
  </si>
  <si>
    <t>GWY0</t>
  </si>
  <si>
    <t>เ***ยญทอง พ***จ</t>
  </si>
  <si>
    <t>12/03/2026 15:47</t>
  </si>
  <si>
    <t>793166985984</t>
  </si>
  <si>
    <t>GWX98</t>
  </si>
  <si>
    <t>ท***รรณ ด***ี</t>
  </si>
  <si>
    <t>12/03/2026 15:44</t>
  </si>
  <si>
    <t>793195505082</t>
  </si>
  <si>
    <t>GWX96</t>
  </si>
  <si>
    <t>ก***์สุดา</t>
  </si>
  <si>
    <t>12/03/2026 15:37</t>
  </si>
  <si>
    <t>793100992865</t>
  </si>
  <si>
    <t>GWX95</t>
  </si>
  <si>
    <t>******, อำเภออุทัย จ.พระนครศรีอยุธายา ตำบลโพสาวหาญ อำเภออุทัย จังหวัดพระนครศรีอยุธยา 13001</t>
  </si>
  <si>
    <t>13001</t>
  </si>
  <si>
    <t>TH262316658530M</t>
  </si>
  <si>
    <t>12/03/2026 15:33</t>
  </si>
  <si>
    <t>GWX94</t>
  </si>
  <si>
    <t>อ***ญา ส***ดี</t>
  </si>
  <si>
    <t>12/03/2026 15:02</t>
  </si>
  <si>
    <t>793144809063</t>
  </si>
  <si>
    <t>12/03/2026 15:03</t>
  </si>
  <si>
    <t>GWX93</t>
  </si>
  <si>
    <t>******บลในเมือง อำเภอเมืองอุบลราชธานี จังหวัดอุบลราชธานี 34000</t>
  </si>
  <si>
    <t>TH263778354604J</t>
  </si>
  <si>
    <t>GWX92</t>
  </si>
  <si>
    <t>พ***ร ท***ม</t>
  </si>
  <si>
    <t>12/03/2026 15:01</t>
  </si>
  <si>
    <t>793116210062</t>
  </si>
  <si>
    <t>GWX91</t>
  </si>
  <si>
    <t>เค้กเบาหวิว ขอเป็นหน้าฝอยทองค่ะ</t>
  </si>
  <si>
    <t>793175088871</t>
  </si>
  <si>
    <t>12/03/2026 15:00</t>
  </si>
  <si>
    <t>GWX90</t>
  </si>
  <si>
    <t>เ***รัตน์ ย***๋น</t>
  </si>
  <si>
    <t>12/03/2026 14:59</t>
  </si>
  <si>
    <t>793144404080</t>
  </si>
  <si>
    <t>GWX89</t>
  </si>
  <si>
    <t>12/03/2026 14:58</t>
  </si>
  <si>
    <t>เผือกมะพร้าวอ่อน3กล้วยหอมมะพร้าวเผา3</t>
  </si>
  <si>
    <t>793150485934</t>
  </si>
  <si>
    <t>GWX88</t>
  </si>
  <si>
    <t>ภัสราภรณ์  วุ่นแป้น</t>
  </si>
  <si>
    <t>อำเภอ ปะเหลียน 8/2 ม.7 (บ้านวังเจริญ) · ปะเหลียน/ Palian
ปะเหลียน/ Palianตรัง/ Trang
92180</t>
  </si>
  <si>
    <t>92180</t>
  </si>
  <si>
    <t>660918351729</t>
  </si>
  <si>
    <t>12/03/2026 14:57</t>
  </si>
  <si>
    <t>TH73048FTRNP2C</t>
  </si>
  <si>
    <t>GWX87</t>
  </si>
  <si>
    <t>793114464936</t>
  </si>
  <si>
    <t>12/03/2026 14:56</t>
  </si>
  <si>
    <t>GWX86</t>
  </si>
  <si>
    <t>ป***า ม***ญ</t>
  </si>
  <si>
    <t>12/03/2026 14:54</t>
  </si>
  <si>
    <t>มะพร้าวอ่อน,ฝอยทอง,กาแฟ</t>
  </si>
  <si>
    <t>793117184930</t>
  </si>
  <si>
    <t>GWX84</t>
  </si>
  <si>
    <t>โ***ล์.skn</t>
  </si>
  <si>
    <t>12/03/2026 14:53</t>
  </si>
  <si>
    <t>793139701056</t>
  </si>
  <si>
    <t>GWX83</t>
  </si>
  <si>
    <t>ม***ป้</t>
  </si>
  <si>
    <t>793109009055</t>
  </si>
  <si>
    <t>GWX82</t>
  </si>
  <si>
    <t>พ***ิน  ไ***ัวแก้ว</t>
  </si>
  <si>
    <t>12/03/2026 14:49</t>
  </si>
  <si>
    <t>793113606095</t>
  </si>
  <si>
    <t>GWX81</t>
  </si>
  <si>
    <t>ว***ะ  ค***ัตน์</t>
  </si>
  <si>
    <t>793188375943</t>
  </si>
  <si>
    <t>GWX80</t>
  </si>
  <si>
    <t>จ***พันธุ์ ข***</t>
  </si>
  <si>
    <t>793148455945</t>
  </si>
  <si>
    <t>12/03/2026 14:48</t>
  </si>
  <si>
    <t>GWX79</t>
  </si>
  <si>
    <t>โ***์ ฐ***พงษ์</t>
  </si>
  <si>
    <t>793198491805</t>
  </si>
  <si>
    <t>GWX78</t>
  </si>
  <si>
    <t>12/03/2026 14:46</t>
  </si>
  <si>
    <t>793192509900</t>
  </si>
  <si>
    <t>GWX77</t>
  </si>
  <si>
    <t>P***preeya J***trakulrat</t>
  </si>
  <si>
    <t>12/03/2026 14:40</t>
  </si>
  <si>
    <t>793108307062</t>
  </si>
  <si>
    <t>GWX76</t>
  </si>
  <si>
    <t>ข***</t>
  </si>
  <si>
    <t>12/03/2026 14:39</t>
  </si>
  <si>
    <t>793104407082</t>
  </si>
  <si>
    <t>GWX75</t>
  </si>
  <si>
    <t>โ***รส อ***ทรัพย์</t>
  </si>
  <si>
    <t>12/03/2026 14:38</t>
  </si>
  <si>
    <t>793172806996</t>
  </si>
  <si>
    <t>GWX74</t>
  </si>
  <si>
    <t>น** เ***พิสุทธิ์ ส***ง</t>
  </si>
  <si>
    <t>12/03/2026 14:37</t>
  </si>
  <si>
    <t>793244796584</t>
  </si>
  <si>
    <t>GWX73</t>
  </si>
  <si>
    <t>ว***ณี ใ***่อ</t>
  </si>
  <si>
    <t>12/03/2026 14:36</t>
  </si>
  <si>
    <t>793143685880</t>
  </si>
  <si>
    <t>GWX72</t>
  </si>
  <si>
    <t>******ลท่าแค อำเภอเมืองพัทลุง จังหวัดพัทลุง 93000</t>
  </si>
  <si>
    <t>12/03/2026 14:33</t>
  </si>
  <si>
    <t>TH261391614173R</t>
  </si>
  <si>
    <t>GWX71</t>
  </si>
  <si>
    <t>ณัฐนรี หาญลำยวง</t>
  </si>
  <si>
    <t>99/32 ซ.หทัยราษฏร 33 ม.ร่มทิพย์ · บางชัน/ Bang Chan
คลองสามวา/ Klong Sam Waกรุงเทพมหานคร/ Bangkok
10510</t>
  </si>
  <si>
    <t>660842108117</t>
  </si>
  <si>
    <t>12/03/2026 14:32</t>
  </si>
  <si>
    <t>LEXPU0666491232</t>
  </si>
  <si>
    <t>GWX70</t>
  </si>
  <si>
    <t>ส***ญ ส***บาย</t>
  </si>
  <si>
    <t>12/03/2026 14:31</t>
  </si>
  <si>
    <t>793192365943</t>
  </si>
  <si>
    <t>GWX69</t>
  </si>
  <si>
    <t>พ***์ประภา ว***งาม</t>
  </si>
  <si>
    <t>12/03/2026 14:29</t>
  </si>
  <si>
    <t>793126194895</t>
  </si>
  <si>
    <t>GWX68</t>
  </si>
  <si>
    <t>พ***าพร ต***กระโทก</t>
  </si>
  <si>
    <t>793198761946</t>
  </si>
  <si>
    <t>GWX67</t>
  </si>
  <si>
    <t>เ** บ***ง</t>
  </si>
  <si>
    <t>12/03/2026 14:28</t>
  </si>
  <si>
    <t>793130600905</t>
  </si>
  <si>
    <t>GWX66</t>
  </si>
  <si>
    <t>แม่ชีจงรักษ์ บุญยฤทธิ์</t>
  </si>
  <si>
    <t>วัดสวนป่าบารมีพิสัยวนาราม 185ม.7บ้านนาไม้เเฮียว ต.กุดบง อ.โพนพิสัย จ.หนองคาย · กุดบง/ Kut Bong
โพนพิสัย/ Phon Phisaiหนองคาย/ Nong Khai
43120</t>
  </si>
  <si>
    <t>43120</t>
  </si>
  <si>
    <t>660630705273</t>
  </si>
  <si>
    <t>12/03/2026 14:27</t>
  </si>
  <si>
    <t>TH40048FUBGY5A</t>
  </si>
  <si>
    <t>GWX65</t>
  </si>
  <si>
    <t>ว***ินทร์  ศ***ักษา</t>
  </si>
  <si>
    <t>793140805962</t>
  </si>
  <si>
    <t>GWX64</t>
  </si>
  <si>
    <t>น***ิน</t>
  </si>
  <si>
    <t>12/03/2026 14:26</t>
  </si>
  <si>
    <t>793179701042</t>
  </si>
  <si>
    <t>GWX63</t>
  </si>
  <si>
    <t>ก***าสุวรรณศรี</t>
  </si>
  <si>
    <t>12/03/2026 14:24</t>
  </si>
  <si>
    <t>793148901941</t>
  </si>
  <si>
    <t>GWX62</t>
  </si>
  <si>
    <t>แ***อนน</t>
  </si>
  <si>
    <t>793127703911</t>
  </si>
  <si>
    <t>GWX61</t>
  </si>
  <si>
    <t>12/03/2026 14:23</t>
  </si>
  <si>
    <t>793103797883</t>
  </si>
  <si>
    <t>GWX60</t>
  </si>
  <si>
    <t>จ***นา  ก***อะ</t>
  </si>
  <si>
    <t>12/03/2026 14:22</t>
  </si>
  <si>
    <t>793161210052</t>
  </si>
  <si>
    <t>GWX59</t>
  </si>
  <si>
    <t>ส***ิศักดิ์ จ***า</t>
  </si>
  <si>
    <t>793151691883</t>
  </si>
  <si>
    <t>GWX58</t>
  </si>
  <si>
    <t>อ***ยอนเวลา</t>
  </si>
  <si>
    <t>12/03/2026 14:21</t>
  </si>
  <si>
    <t>793188902085</t>
  </si>
  <si>
    <t>GWX57</t>
  </si>
  <si>
    <t>พ***า  บ***นธ์</t>
  </si>
  <si>
    <t>12/03/2026 14:19</t>
  </si>
  <si>
    <t>793129789885</t>
  </si>
  <si>
    <t>GWX56</t>
  </si>
  <si>
    <t>12/03/2026 14:35</t>
  </si>
  <si>
    <t>TH269578682447L</t>
  </si>
  <si>
    <t>12/03/2026 14:09</t>
  </si>
  <si>
    <t>GWX55</t>
  </si>
  <si>
    <t>ชยพัทธ์ ภัทรพิบูลย์ศิลป์</t>
  </si>
  <si>
    <t>โลตัสสาขากำแพงแสน 9/2 ม.7 ต.ทุ่งกระพังโหม อ.กำแพงแสน จ.นครปฐม · กำแพงแสน/ Kamphaeng Saen
กำแพงแสน/ Kamphaeng Saenนครปฐม/ Nakhon Pathom
73140</t>
  </si>
  <si>
    <t>660979926161</t>
  </si>
  <si>
    <t>12/03/2026 13:59</t>
  </si>
  <si>
    <t>LEXPU0666539186</t>
  </si>
  <si>
    <t>12/03/2026 13:58</t>
  </si>
  <si>
    <t>GWX54</t>
  </si>
  <si>
    <t>ก***รรณ ห***สนิท</t>
  </si>
  <si>
    <t>12/03/2026 13:48</t>
  </si>
  <si>
    <t>793154704016</t>
  </si>
  <si>
    <t>GWX53</t>
  </si>
  <si>
    <t>ส***รัตน์​ ห***งิน</t>
  </si>
  <si>
    <t>12/03/2026 13:46</t>
  </si>
  <si>
    <t>793171303046</t>
  </si>
  <si>
    <t>GWX52</t>
  </si>
  <si>
    <t>A*** T***rat</t>
  </si>
  <si>
    <t>12/03/2026 13:43</t>
  </si>
  <si>
    <t>793120203050</t>
  </si>
  <si>
    <t>12/03/2026 13:44</t>
  </si>
  <si>
    <t>GWX51</t>
  </si>
  <si>
    <t>ก***ดช ค***กลาง</t>
  </si>
  <si>
    <t>12/03/2026 13:37</t>
  </si>
  <si>
    <t>793146398995</t>
  </si>
  <si>
    <t>12/03/2026 13:38</t>
  </si>
  <si>
    <t>GWX50</t>
  </si>
  <si>
    <t>****** ถนน ประชาราษฎร์ สาย 1 ซอย 36 แขวงบางซื่อ แขวงบางซื่อ เขตบางซื่อ จังหวัดกรุงเทพมหานคร 10800</t>
  </si>
  <si>
    <t>12/03/2026 13:50</t>
  </si>
  <si>
    <t>TH268921542272Z</t>
  </si>
  <si>
    <t>12/03/2026 13:36</t>
  </si>
  <si>
    <t>GWX49</t>
  </si>
  <si>
    <t>อ***วรรณ  พ***ี</t>
  </si>
  <si>
    <t>793153302001</t>
  </si>
  <si>
    <t>GWX48</t>
  </si>
  <si>
    <t>กนก​วรรณ​ วัง​กุ​่ม</t>
  </si>
  <si>
    <t>33/89ซอยเพชรเกษม3แยก1แขวงวัดท่าพระ
บางกอกใหญ่/ Bangkok Yaiกรุงเทพมหานคร/ Bangkok
10600</t>
  </si>
  <si>
    <t>660936546335</t>
  </si>
  <si>
    <t>12/03/2026 13:32</t>
  </si>
  <si>
    <t>LEXPU0666485992</t>
  </si>
  <si>
    <t>GWX47</t>
  </si>
  <si>
    <t>12/03/2026 13:02</t>
  </si>
  <si>
    <t>793119301015</t>
  </si>
  <si>
    <t>GWX45</t>
  </si>
  <si>
    <t>12/03/2026 13:26</t>
  </si>
  <si>
    <t>TH2697378938340</t>
  </si>
  <si>
    <t>12/03/2026 12:56</t>
  </si>
  <si>
    <t>GWX44</t>
  </si>
  <si>
    <t>สุภาพร  แสงศรีเรือง</t>
  </si>
  <si>
    <t>บ้านเอื้ออาทร  ตึก36 ชั้น4 75/38 ซ.เทียนทะเล28
ถนนบางขุนเทียน-ชายทะเล
แขวงเเสมดำ 
เขตบางขุนเทียน กรุงเทพมหานคร 10150
098-830-9236 แสมดำ บางขุนเทียน กรุงเทพมหานคร 10150</t>
  </si>
  <si>
    <t>0988309236</t>
  </si>
  <si>
    <t>12/03/2026 12:45</t>
  </si>
  <si>
    <t>ไปรษณีย์ไทย - EMS</t>
  </si>
  <si>
    <t>Line Shopping</t>
  </si>
  <si>
    <t>line_shopping</t>
  </si>
  <si>
    <t>WB173012206TH</t>
  </si>
  <si>
    <t>GWX42</t>
  </si>
  <si>
    <t>อ***ัตน์ ป***มะ</t>
  </si>
  <si>
    <t>12/03/2026 12:37</t>
  </si>
  <si>
    <t>793158010002</t>
  </si>
  <si>
    <t>GWX41</t>
  </si>
  <si>
    <t>******ลพุขาม อำเภอวิเชียรบุรี จังหวัดเพชรบูรณ์ 67180</t>
  </si>
  <si>
    <t>12/03/2026 12:28</t>
  </si>
  <si>
    <t>TH2624017189942</t>
  </si>
  <si>
    <t>GWX40</t>
  </si>
  <si>
    <t>ช***รัตน</t>
  </si>
  <si>
    <t>12/03/2026 12:25</t>
  </si>
  <si>
    <t>793141307022</t>
  </si>
  <si>
    <t>GWX39</t>
  </si>
  <si>
    <t>​ ส***กฎหมายภัทรธรรม</t>
  </si>
  <si>
    <t>12/03/2026 12:22</t>
  </si>
  <si>
    <t>793141907014</t>
  </si>
  <si>
    <t>GWX38</t>
  </si>
  <si>
    <t>ส***ตรา ล***มมา</t>
  </si>
  <si>
    <t>12/03/2026 12:00</t>
  </si>
  <si>
    <t>793119340591</t>
  </si>
  <si>
    <t>GWX37</t>
  </si>
  <si>
    <t>12/03/2026 11:40</t>
  </si>
  <si>
    <t>TH263975780774T</t>
  </si>
  <si>
    <t>GWX36</t>
  </si>
  <si>
    <t>12/03/2026 11:30</t>
  </si>
  <si>
    <t>793154937540</t>
  </si>
  <si>
    <t>GWX35</t>
  </si>
  <si>
    <t>ม***ล</t>
  </si>
  <si>
    <t>******, ซอย พหลโยธิน 11, แขวง พญาไทเขตพญาไท, เขตพญาไท แขวงพญาไท เขตพญาไท จังหวัดกรุงเทพมหานคร 10400</t>
  </si>
  <si>
    <t>12/03/2026 11:23</t>
  </si>
  <si>
    <t>TH2645181847932</t>
  </si>
  <si>
    <t>GWX34</t>
  </si>
  <si>
    <t>12/03/2026 11:19</t>
  </si>
  <si>
    <t>793181533583</t>
  </si>
  <si>
    <t>GWX33</t>
  </si>
  <si>
    <t>น***ิณ ม***ี</t>
  </si>
  <si>
    <t>12/03/2026 11:17</t>
  </si>
  <si>
    <t>793158649555</t>
  </si>
  <si>
    <t>12/03/2026 11:16</t>
  </si>
  <si>
    <t>GWX32</t>
  </si>
  <si>
    <t>ท***ิทธิ์ เ***าคร</t>
  </si>
  <si>
    <t>12/03/2026 11:10</t>
  </si>
  <si>
    <t>793110333573</t>
  </si>
  <si>
    <t>GWX31</t>
  </si>
  <si>
    <t>******ากน้อย, อำเภอบางปะอิน ตำบลเชียงรากน้อย อำเภอบางปะอิน จังหวัดพระนครศรีอยุธยา 13180</t>
  </si>
  <si>
    <t>TH261127277020P</t>
  </si>
  <si>
    <t>GWX30</t>
  </si>
  <si>
    <t>12/03/2026 11:01</t>
  </si>
  <si>
    <t>793144041561</t>
  </si>
  <si>
    <t>12/03/2026 11:00</t>
  </si>
  <si>
    <t>GWX29</t>
  </si>
  <si>
    <t>น** ส***ศ ฤ***เดช</t>
  </si>
  <si>
    <t>12/03/2026 10:55</t>
  </si>
  <si>
    <t>793172337543</t>
  </si>
  <si>
    <t>GWX28</t>
  </si>
  <si>
    <t>ร******ด</t>
  </si>
  <si>
    <t>******์ค แขวงบางระมาด เขตตลิ่งชัน จังหวัดกรุงเทพมหานคร 10170</t>
  </si>
  <si>
    <t>12/03/2026 10:39</t>
  </si>
  <si>
    <t>TH265383465293P</t>
  </si>
  <si>
    <t>GWX26</t>
  </si>
  <si>
    <t>ป***าอิสม</t>
  </si>
  <si>
    <t>12/03/2026 10:29</t>
  </si>
  <si>
    <t>793197846512</t>
  </si>
  <si>
    <t>GWX25</t>
  </si>
  <si>
    <t>12/03/2026 10:06</t>
  </si>
  <si>
    <t>เผือก1
กาแฟ1
ฝอยทอง1
มะพร้าว1
กล้วยหอม1
เนยนม1</t>
  </si>
  <si>
    <t>793147731552</t>
  </si>
  <si>
    <t>GWX24</t>
  </si>
  <si>
    <t>บุษราวดี  มั่นจิต</t>
  </si>
  <si>
    <t>35 หมู่ 9 ซอยเทศบาลพัฒนา บ้านหนองผาสุก ตำบลแสนสุข
วารินชำราบ/ Warin Chamrapอุบลราชธานี/ Ubon Ratchathani
34190</t>
  </si>
  <si>
    <t>660845848939</t>
  </si>
  <si>
    <t>12/03/2026 10:04</t>
  </si>
  <si>
    <t>LEXPU0666484003</t>
  </si>
  <si>
    <t>GWX23</t>
  </si>
  <si>
    <t>กานนภัส</t>
  </si>
  <si>
    <t>62/3หมู่6 ต.จำปา อ.ท่าเรือ 62/3 · จำปา/ Champa
ท่าเรือ/ Tha Rueaพระนครศรีอยุธยา/ Phra Nakhon Si Ayutthaya
13130</t>
  </si>
  <si>
    <t>660659802515</t>
  </si>
  <si>
    <t>12/03/2026 09:45</t>
  </si>
  <si>
    <t>LEXPU0666486274</t>
  </si>
  <si>
    <t>GWX22</t>
  </si>
  <si>
    <t>นิตยา  สอนวิชา</t>
  </si>
  <si>
    <t>156หมู่6บ้านศิลารันต์พัฒนา ตําบลโนนหมากมุ่น อําเภอโคกสูง จังหวัดสระแก้ว   นิตยา  สอนวิชา · โนนหมากมุ่น/ Non Mak Mun
โคกสูง/ Khok Sungสระแก้ว/ Sa Kaeo
27120</t>
  </si>
  <si>
    <t>660987160695</t>
  </si>
  <si>
    <t>12/03/2026 09:44</t>
  </si>
  <si>
    <t>LEXPU0666538673</t>
  </si>
  <si>
    <t>GWX21</t>
  </si>
  <si>
    <t>น******ล</t>
  </si>
  <si>
    <t>******1  ต.สระกำแพงใหญ่ ตำบลสระกำแพงใหญ่ อำเภออุทุมพรพิสัย จังหวัดศรีสะเกษ 33120</t>
  </si>
  <si>
    <t>33120</t>
  </si>
  <si>
    <t>TH2663513468982</t>
  </si>
  <si>
    <t>12/03/2026 09:43</t>
  </si>
  <si>
    <t>GWX20</t>
  </si>
  <si>
    <t>ส*** เ***ัย</t>
  </si>
  <si>
    <t>12/03/2026 09:42</t>
  </si>
  <si>
    <t>กาแฟ2เนยนม1</t>
  </si>
  <si>
    <t>793155548544</t>
  </si>
  <si>
    <t>GWX19</t>
  </si>
  <si>
    <t>อรัญญา โสดาจันทร์</t>
  </si>
  <si>
    <t>บ้านหนองจาน บ้านเลขที่29 หมู่3 ต.โนนหมากหมุ่น อ.โคกสูง จ.สระแก้ว 27120 · โนนหมากมุ่น/ Non Mak Mun
โคกสูง/ Khok Sungสระแก้ว/ Sa Kaeo
27120</t>
  </si>
  <si>
    <t>660651131376</t>
  </si>
  <si>
    <t>12/03/2026 09:41</t>
  </si>
  <si>
    <t>LEXPU0666539107</t>
  </si>
  <si>
    <t>12/03/2026 09:40</t>
  </si>
  <si>
    <t>GWX18</t>
  </si>
  <si>
    <t>อ** ฝ***แก้ว</t>
  </si>
  <si>
    <t>12/03/2026 09:27</t>
  </si>
  <si>
    <t>793184441523</t>
  </si>
  <si>
    <t>12/03/2026 09:28</t>
  </si>
  <si>
    <t>GWX17</t>
  </si>
  <si>
    <t>เ***ป็นใคร</t>
  </si>
  <si>
    <t>12/03/2026 09:26</t>
  </si>
  <si>
    <t>793106641574</t>
  </si>
  <si>
    <t>GWX16</t>
  </si>
  <si>
    <t>ร***ัทร</t>
  </si>
  <si>
    <t>12/03/2026 09:22</t>
  </si>
  <si>
    <t>793143048574</t>
  </si>
  <si>
    <t>12/03/2026 09:21</t>
  </si>
  <si>
    <t>GWX15</t>
  </si>
  <si>
    <t>793175242510</t>
  </si>
  <si>
    <t>GWX14</t>
  </si>
  <si>
    <t>ส***ยัน ช***ะงู</t>
  </si>
  <si>
    <t>793167434581</t>
  </si>
  <si>
    <t>GWX13</t>
  </si>
  <si>
    <t>พ***าภรณ์</t>
  </si>
  <si>
    <t>12/03/2026 09:14</t>
  </si>
  <si>
    <t>793110342555</t>
  </si>
  <si>
    <t>GWX12</t>
  </si>
  <si>
    <t>ร*** ไ***ีทุม</t>
  </si>
  <si>
    <t>12/03/2026 09:12</t>
  </si>
  <si>
    <t>793139547502</t>
  </si>
  <si>
    <t>GWX11</t>
  </si>
  <si>
    <t>อ***ี ห***ภูมิ</t>
  </si>
  <si>
    <t>12/03/2026 09:11</t>
  </si>
  <si>
    <t>793159642590</t>
  </si>
  <si>
    <t>GWX10</t>
  </si>
  <si>
    <t>ร***ปรีชา ข***</t>
  </si>
  <si>
    <t>12/03/2026 09:06</t>
  </si>
  <si>
    <t>793165758501</t>
  </si>
  <si>
    <t>12/03/2026 09:05</t>
  </si>
  <si>
    <t>GWX9</t>
  </si>
  <si>
    <t>ส*** เ***เศษศร</t>
  </si>
  <si>
    <t>12/03/2026 09:04</t>
  </si>
  <si>
    <t>793145546513</t>
  </si>
  <si>
    <t>GWX8</t>
  </si>
  <si>
    <t>ส***ชญา</t>
  </si>
  <si>
    <t>12/03/2026 08:56</t>
  </si>
  <si>
    <t>ขอเค้กกล้วยหอมมะพร้าวเผาค่ะ ขอบคุณค่ะ😀🙏</t>
  </si>
  <si>
    <t>793197232542</t>
  </si>
  <si>
    <t>GWX7</t>
  </si>
  <si>
    <t>จ***นา ป***นาค</t>
  </si>
  <si>
    <t>12/03/2026 08:53</t>
  </si>
  <si>
    <t>793166146533</t>
  </si>
  <si>
    <t>GWX6</t>
  </si>
  <si>
    <t>ก***ร พ***ิ่ง</t>
  </si>
  <si>
    <t>793120948546</t>
  </si>
  <si>
    <t>GWX5</t>
  </si>
  <si>
    <t>อ***า บ***าค</t>
  </si>
  <si>
    <t>12/03/2026 08:52</t>
  </si>
  <si>
    <t>793162449553</t>
  </si>
  <si>
    <t>GWX4</t>
  </si>
  <si>
    <t>ส***รณดี ป***ประโคน</t>
  </si>
  <si>
    <t>12/03/2026 08:49</t>
  </si>
  <si>
    <t>793153746545</t>
  </si>
  <si>
    <t>GWX3</t>
  </si>
  <si>
    <t>S***wan K***unthod</t>
  </si>
  <si>
    <t>12/03/2026 08:48</t>
  </si>
  <si>
    <t>793148738546</t>
  </si>
  <si>
    <t>GWX1</t>
  </si>
  <si>
    <t>น***จษฎา เ***้ยงเกลา</t>
  </si>
  <si>
    <t>12/03/2026 08:43</t>
  </si>
  <si>
    <t>793162032504</t>
  </si>
  <si>
    <t>GWX0</t>
  </si>
  <si>
    <t>น***า</t>
  </si>
  <si>
    <t>12/03/2026 08:42</t>
  </si>
  <si>
    <t>793144033522</t>
  </si>
  <si>
    <t>GWW99</t>
  </si>
  <si>
    <t>ส***าร แ***ผล</t>
  </si>
  <si>
    <t>793177230532</t>
  </si>
  <si>
    <t>GWW98</t>
  </si>
  <si>
    <t>ก***ิธัช น***</t>
  </si>
  <si>
    <t>12/03/2026 08:41</t>
  </si>
  <si>
    <t>793188139516</t>
  </si>
  <si>
    <t>GWW97</t>
  </si>
  <si>
    <t>793166731512</t>
  </si>
  <si>
    <t>GWW95</t>
  </si>
  <si>
    <t>ค***ลอย</t>
  </si>
  <si>
    <t>793187237522</t>
  </si>
  <si>
    <t>GWW94</t>
  </si>
  <si>
    <t>ป***าณ  เ***คุณ</t>
  </si>
  <si>
    <t>12/03/2026 08:40</t>
  </si>
  <si>
    <t>793187262545</t>
  </si>
  <si>
    <t>GWW93</t>
  </si>
  <si>
    <t>ธ***ามีเปี่ยม</t>
  </si>
  <si>
    <t>12/03/2026 08:34</t>
  </si>
  <si>
    <t>793175121583</t>
  </si>
  <si>
    <t>GWW92</t>
  </si>
  <si>
    <t>******เหล่าหมี อำเภอดอนตาล จังหวัดมุกดาหาร 49120</t>
  </si>
  <si>
    <t>49120</t>
  </si>
  <si>
    <t>TH267467370694M</t>
  </si>
  <si>
    <t>12/03/2026 08:18</t>
  </si>
  <si>
    <t>GWW91</t>
  </si>
  <si>
    <t>ค***๋อย</t>
  </si>
  <si>
    <t>12/03/2026 08:17</t>
  </si>
  <si>
    <t>793184024592</t>
  </si>
  <si>
    <t>GWW90</t>
  </si>
  <si>
    <t>ส***ศน์  ใ***ตร</t>
  </si>
  <si>
    <t>จังหวัดประจวบคีรีขันธ์</t>
  </si>
  <si>
    <t>12/03/2026 08:03</t>
  </si>
  <si>
    <t>793107839532</t>
  </si>
  <si>
    <t>GWW89</t>
  </si>
  <si>
    <t>ณัฐวิภา  กรณวงศ์</t>
  </si>
  <si>
    <t>โรงเรียนคลองทวีวัฒนา (ทองน่วมอนุสรณ์) 155หมู่1 ถนนทวีวัฒนา กาญจนาภิเษก แขวงทวีวัฒนา เขต ทวีวัฒนาา กรุงเทพ · ทวีวัฒนา/ Thawi Watthana
ทวีวัฒนา/ Thawi Watthanaกรุงเทพมหานคร/ Bangkok
10170</t>
  </si>
  <si>
    <t>660907874527</t>
  </si>
  <si>
    <t>12/03/2026 07:10</t>
  </si>
  <si>
    <t>LEXPU0666485858</t>
  </si>
  <si>
    <t>GWW88</t>
  </si>
  <si>
    <t>ป****ญ</t>
  </si>
  <si>
    <t>******มเจริญแขวง.ท่าข้าม แขวงท่าข้าม เขตบางขุนเทียน จังหวัดกรุงเทพมหานคร 10150</t>
  </si>
  <si>
    <t>12/03/2026 07:11</t>
  </si>
  <si>
    <t>TH269468009502S</t>
  </si>
  <si>
    <t>12/03/2026 06:40</t>
  </si>
  <si>
    <t>GWW87</t>
  </si>
  <si>
    <t>B**</t>
  </si>
  <si>
    <t>12/03/2026 06:11</t>
  </si>
  <si>
    <t>793152845435</t>
  </si>
  <si>
    <t>GWW86</t>
  </si>
  <si>
    <t>ธ***ี ห***ปาน</t>
  </si>
  <si>
    <t>12/03/2026 05:56</t>
  </si>
  <si>
    <t>793106237431</t>
  </si>
  <si>
    <t>GWW85</t>
  </si>
  <si>
    <t>น***าวศรศมน ร***าม</t>
  </si>
  <si>
    <t>12/03/2026 05:18</t>
  </si>
  <si>
    <t>793191841400</t>
  </si>
  <si>
    <t>GWW84</t>
  </si>
  <si>
    <t>ไ***ี บ***รอง</t>
  </si>
  <si>
    <t>12/03/2026 05:05</t>
  </si>
  <si>
    <t>793147861380</t>
  </si>
  <si>
    <t>GWW83</t>
  </si>
  <si>
    <t>ป******พ</t>
  </si>
  <si>
    <t>******, อำเภอเมืองกระบี่ ตำบลอ่าวนาง อำเภอเมืองกระบี่ จังหวัดกระบี่ 81000</t>
  </si>
  <si>
    <t>12/03/2026 03:58</t>
  </si>
  <si>
    <t>TH266233569805Z</t>
  </si>
  <si>
    <t>12/03/2026 03:57</t>
  </si>
  <si>
    <t>GWW82</t>
  </si>
  <si>
    <t>******ท์ ตำบลหนองไผ่ ตำบลหนองไผ่ อำเภอเมืองอุดรธานี จังหวัดอุดรธานี 41330</t>
  </si>
  <si>
    <t>41330</t>
  </si>
  <si>
    <t>12/03/2026 03:27</t>
  </si>
  <si>
    <t>TH263574247171B</t>
  </si>
  <si>
    <t>GWW81</t>
  </si>
  <si>
    <t>ศรีวรรณ บัวทอง</t>
  </si>
  <si>
    <t>420 ม.1 ต.ชะมาย
ทุ่งสง/ Thung Songนครศรีธรรมราช/ Nakhon Si Thammarat
80110</t>
  </si>
  <si>
    <t>80110</t>
  </si>
  <si>
    <t>660887763822</t>
  </si>
  <si>
    <t>12/03/2026 02:19</t>
  </si>
  <si>
    <t>LEXPU0666224067</t>
  </si>
  <si>
    <t>GWW80</t>
  </si>
  <si>
    <t>ว***ศวรรย์ ค***เสนียด</t>
  </si>
  <si>
    <t>12/03/2026 01:32</t>
  </si>
  <si>
    <t>793189636422</t>
  </si>
  <si>
    <t>GWW79</t>
  </si>
  <si>
    <t>แ***ดือน ท***์บำรุง</t>
  </si>
  <si>
    <t>12/03/2026 01:07</t>
  </si>
  <si>
    <t>793112773305</t>
  </si>
  <si>
    <t>12/03/2026 01:14</t>
  </si>
  <si>
    <t>GWW78</t>
  </si>
  <si>
    <t>u***6005452042693</t>
  </si>
  <si>
    <t>12/03/2026 00:58</t>
  </si>
  <si>
    <t>793131432494</t>
  </si>
  <si>
    <t>GWW77</t>
  </si>
  <si>
    <t>12/03/2026 00:52</t>
  </si>
  <si>
    <t>TH261287314513R</t>
  </si>
  <si>
    <t>GWW76</t>
  </si>
  <si>
    <t>อนันต์.  ประมาณกุล</t>
  </si>
  <si>
    <t>67/2. ม.6 ต.แสนตุ้ง
เขาสมิง/ Khao Samingตราด/ Trat
23150</t>
  </si>
  <si>
    <t>23150</t>
  </si>
  <si>
    <t>660890976894</t>
  </si>
  <si>
    <t>12/03/2026 00:42</t>
  </si>
  <si>
    <t>TH23038FPUKH2B</t>
  </si>
  <si>
    <t>GWW75</t>
  </si>
  <si>
    <t>พ***พย์ จ*** ร***ป้าเต้</t>
  </si>
  <si>
    <t>12/03/2026 00:38</t>
  </si>
  <si>
    <t>793154146411</t>
  </si>
  <si>
    <t>GWW74</t>
  </si>
  <si>
    <t>เนาวรัตน์ ทิศาภรณ์พงศ์</t>
  </si>
  <si>
    <t>2/14 ถนนแพร่งนรา แขวงศาลเจ้าพ่อเสือ
พระนคร/ Phra Nakhonกรุงเทพมหานคร/ Bangkok
10200</t>
  </si>
  <si>
    <t>10200</t>
  </si>
  <si>
    <t>660813634627</t>
  </si>
  <si>
    <t>12/03/2026 00:35</t>
  </si>
  <si>
    <t>LEXPU0666224185</t>
  </si>
  <si>
    <t>GWW73</t>
  </si>
  <si>
    <t>12/03/2026 00:32</t>
  </si>
  <si>
    <t>793139130490</t>
  </si>
  <si>
    <t>GWW72</t>
  </si>
  <si>
    <t>อ***า ช***งค์311</t>
  </si>
  <si>
    <t>793180923581</t>
  </si>
  <si>
    <t>GWW71</t>
  </si>
  <si>
    <t>******จ.สกลนคร ตำบลท่าแร่ อำเภอเมืองสกลนคร จังหวัดสกลนคร 47230</t>
  </si>
  <si>
    <t>47230</t>
  </si>
  <si>
    <t>12/03/2026 00:54</t>
  </si>
  <si>
    <t>TH268306376387L</t>
  </si>
  <si>
    <t>12/03/2026 00:24</t>
  </si>
  <si>
    <t>GXA83</t>
  </si>
  <si>
    <t>ศ***ญา บ***า</t>
  </si>
  <si>
    <t>13/03/2026 23:58</t>
  </si>
  <si>
    <t>793258780510</t>
  </si>
  <si>
    <t>GXA82</t>
  </si>
  <si>
    <t>อ***ชษฐ์ จ***รพงษ์</t>
  </si>
  <si>
    <t>13/03/2026 23:57</t>
  </si>
  <si>
    <t>793234475526</t>
  </si>
  <si>
    <t>13/03/2026 23:55</t>
  </si>
  <si>
    <t>GXA81</t>
  </si>
  <si>
    <t>หาญณรงค์ ห้าวหาญ</t>
  </si>
  <si>
    <t>หอพัก zan nongkham, หมู่บ้าน พนาวัลย์สมาทแลนด์ 491/360 ห้อง 7 · หนองขาม/ Nong Kham
ศรีราชา/ Si Rachaชลบุรี/ Chonburi
20230</t>
  </si>
  <si>
    <t>660613454873</t>
  </si>
  <si>
    <t>13/03/2026 23:50</t>
  </si>
  <si>
    <t>LEXPU0666747183</t>
  </si>
  <si>
    <t>13/03/2026 23:49</t>
  </si>
  <si>
    <t>GXA80</t>
  </si>
  <si>
    <t>ภัทรา แดงละออ</t>
  </si>
  <si>
    <t>100/305 ม.8 ซ.บ้านใหม่11 ต.หนองปลิง
หนองแค/ Nong Khaeสระบุรี/ Saraburi
18140</t>
  </si>
  <si>
    <t>660824573541</t>
  </si>
  <si>
    <t>13/03/2026 23:36</t>
  </si>
  <si>
    <t>LEXPU0666758592</t>
  </si>
  <si>
    <t>GXA79</t>
  </si>
  <si>
    <t>จรุญ ธงชัย (ยายเล็ก)</t>
  </si>
  <si>
    <t>ถนนสวรรค์วิถี 293/66 ถ.สวรรค์วิถี · ปากน้ำโพ/ Pak Nam Pho
เมืองนครสวรรค์/ Mueang Nakhon Sawanนครสวรรค์/ Nakhon Sawan
60000</t>
  </si>
  <si>
    <t>60000</t>
  </si>
  <si>
    <t>660984391591</t>
  </si>
  <si>
    <t>LEXPU0666745865</t>
  </si>
  <si>
    <t>13/03/2026 23:35</t>
  </si>
  <si>
    <t>GXA78</t>
  </si>
  <si>
    <t>อ***ยา.</t>
  </si>
  <si>
    <t>13/03/2026 23:29</t>
  </si>
  <si>
    <t>793292274526</t>
  </si>
  <si>
    <t>13/03/2026 23:28</t>
  </si>
  <si>
    <t>GXA77</t>
  </si>
  <si>
    <t>ฟ*ง</t>
  </si>
  <si>
    <t>******ิญ, ตำบล ราษฎร์พัฒนา, อำเภอพยัคฆภูมิพิสัย ตำบลราษฎร์พัฒนา อำเภอพยัคฆภูมิพิสัย จังหวัดมหาสารคาม 44110</t>
  </si>
  <si>
    <t>44110</t>
  </si>
  <si>
    <t>13/03/2026 23:04</t>
  </si>
  <si>
    <t>TH269781599870B</t>
  </si>
  <si>
    <t>GXA76</t>
  </si>
  <si>
    <t>13/03/2026 22:52</t>
  </si>
  <si>
    <t>793216031510</t>
  </si>
  <si>
    <t>GXA75</t>
  </si>
  <si>
    <t>โ****า</t>
  </si>
  <si>
    <t>******ุณอมรินทร์, เขตบางกอกน้อย แขวงอรุณอมรินทร์ เขตบางกอกน้อย จังหวัดกรุงเทพมหานคร 10700</t>
  </si>
  <si>
    <t>13/03/2026 22:44</t>
  </si>
  <si>
    <t>TH260167453005U</t>
  </si>
  <si>
    <t>GXA74</t>
  </si>
  <si>
    <t>ณ******)</t>
  </si>
  <si>
    <t>******ู่ ตำบลดู่ อำเภอราษีไศล จังหวัดศรีสะเกษ 33160</t>
  </si>
  <si>
    <t>13/03/2026 23:05</t>
  </si>
  <si>
    <t>TH269802240920O</t>
  </si>
  <si>
    <t>13/03/2026 22:36</t>
  </si>
  <si>
    <t>GXA73</t>
  </si>
  <si>
    <t>13/03/2026 22:33</t>
  </si>
  <si>
    <t>793255445555</t>
  </si>
  <si>
    <t>13/03/2026 22:32</t>
  </si>
  <si>
    <t>GXA72</t>
  </si>
  <si>
    <t>******โคกจ๊ะ3 ตำบลนาบัว ตำบลนาบัว อำเภอเมืองสุรินทร์ จังหวัดสุรินทร์ 32000</t>
  </si>
  <si>
    <t>32000</t>
  </si>
  <si>
    <t>13/03/2026 22:23</t>
  </si>
  <si>
    <t>TH2607982092440</t>
  </si>
  <si>
    <t>GXA71</t>
  </si>
  <si>
    <t>นงเยาวว</t>
  </si>
  <si>
    <t>smj 35/3 หมู่ 3 ซอยมหาทองหยด · ปลายนา/ Plai Na
ศรีประจันต์/ Si Prachanสุพรรณบุรี/ Suphanburi
72140</t>
  </si>
  <si>
    <t>72140</t>
  </si>
  <si>
    <t>660987273469</t>
  </si>
  <si>
    <t>13/03/2026 22:21</t>
  </si>
  <si>
    <t>TH14058FXK3Y5F</t>
  </si>
  <si>
    <t>13/03/2026 22:20</t>
  </si>
  <si>
    <t>GXA69</t>
  </si>
  <si>
    <t>ช***า ท***ิม</t>
  </si>
  <si>
    <t>13/03/2026 21:30</t>
  </si>
  <si>
    <t>793266793406</t>
  </si>
  <si>
    <t>GXA68</t>
  </si>
  <si>
    <t>13/03/2026 21:25</t>
  </si>
  <si>
    <t>793221082522</t>
  </si>
  <si>
    <t>GXA67</t>
  </si>
  <si>
    <t>น***ิ๋ม</t>
  </si>
  <si>
    <t>13/03/2026 21:08</t>
  </si>
  <si>
    <t>793241080531</t>
  </si>
  <si>
    <t>13/03/2026 21:10</t>
  </si>
  <si>
    <t>GXA65</t>
  </si>
  <si>
    <t>เอ็มยกวjssksk</t>
  </si>
  <si>
    <t>sjhzjsหมู่ 9 หลังบ้านตึกบ้านเลขที่ 74ksussj · ยางช้าย/ Yang Sai
โพธิ์ทอง/ Pho Thongอ่างทอง/ Ang Thong
14120</t>
  </si>
  <si>
    <t>660957343987</t>
  </si>
  <si>
    <t>13/03/2026 21:05</t>
  </si>
  <si>
    <t>LEXPU0666759885</t>
  </si>
  <si>
    <t>13/03/2026 20:56</t>
  </si>
  <si>
    <t>GXA64</t>
  </si>
  <si>
    <t>รัศมี  กระแสโท</t>
  </si>
  <si>
    <t>147 ม.13 ต.หนองบัวโคก อ.ลำปลายมาศ จ.บุรีรัมย์
ลำปลายมาศ/ Lam Plai Matบุรีรัมย์/ Buriram
31130</t>
  </si>
  <si>
    <t>660807378731</t>
  </si>
  <si>
    <t>13/03/2026 20:43</t>
  </si>
  <si>
    <t>LEXPU0666773334</t>
  </si>
  <si>
    <t>GXA62</t>
  </si>
  <si>
    <t>13/03/2026 20:38</t>
  </si>
  <si>
    <t>793262798506</t>
  </si>
  <si>
    <t>GXA61</t>
  </si>
  <si>
    <t>ร***า  พ***ิมา</t>
  </si>
  <si>
    <t>13/03/2026 20:34</t>
  </si>
  <si>
    <t>793215397461</t>
  </si>
  <si>
    <t>GXA60</t>
  </si>
  <si>
    <t>A**</t>
  </si>
  <si>
    <t>13/03/2026 20:31</t>
  </si>
  <si>
    <t>793250987583</t>
  </si>
  <si>
    <t>GXA59</t>
  </si>
  <si>
    <t>ธ***ธณ์  เ***ไตรภิญโญ</t>
  </si>
  <si>
    <t>13/03/2026 20:20</t>
  </si>
  <si>
    <t>793204086533</t>
  </si>
  <si>
    <t>GXA58</t>
  </si>
  <si>
    <t>เ***ยก</t>
  </si>
  <si>
    <t>13/03/2026 20:18</t>
  </si>
  <si>
    <t>793200351521</t>
  </si>
  <si>
    <t>13/03/2026 20:19</t>
  </si>
  <si>
    <t>GXA57</t>
  </si>
  <si>
    <t>S***pah S***</t>
  </si>
  <si>
    <t>13/03/2026 20:16</t>
  </si>
  <si>
    <t>793269174530</t>
  </si>
  <si>
    <t>GXA56</t>
  </si>
  <si>
    <t>อ***รณ  แ***มึเพชร</t>
  </si>
  <si>
    <t>13/03/2026 20:15</t>
  </si>
  <si>
    <t>793246482501</t>
  </si>
  <si>
    <t>GXA55</t>
  </si>
  <si>
    <t>******างแยกอ่างขาง) 352/3 ม.1 ต.แม่ข่า ตำบลแม่ข่า อำเภอฝาง จังหวัดเชียงใหม่ 50320</t>
  </si>
  <si>
    <t>50320</t>
  </si>
  <si>
    <t>13/03/2026 20:44</t>
  </si>
  <si>
    <t>TH2659263612810</t>
  </si>
  <si>
    <t>13/03/2026 20:14</t>
  </si>
  <si>
    <t>GXA54</t>
  </si>
  <si>
    <t>ช***ชาย</t>
  </si>
  <si>
    <t>793269595440</t>
  </si>
  <si>
    <t>GXA53</t>
  </si>
  <si>
    <t>ณ***ิตติ์ แ***จันทร์</t>
  </si>
  <si>
    <t>13/03/2026 20:09</t>
  </si>
  <si>
    <t>793262190442</t>
  </si>
  <si>
    <t>GXA52</t>
  </si>
  <si>
    <t>ท***ส บ***รือน</t>
  </si>
  <si>
    <t>13/03/2026 20:01</t>
  </si>
  <si>
    <t>793282387494</t>
  </si>
  <si>
    <t>GXA51</t>
  </si>
  <si>
    <t>สุชาติ พานิชภักดี</t>
  </si>
  <si>
    <t>25/122  หมู่บ้านนันทวัน  ซอยพระราม 2 ซอย 82  ถนนพระราม 2  แขวงแสมดำ
บางขุนเทียน/ Bang Khun Thianกรุงเทพมหานคร/ Bangkok
10150</t>
  </si>
  <si>
    <t>660815543775</t>
  </si>
  <si>
    <t>LEXPU0666773547</t>
  </si>
  <si>
    <t>GXA50</t>
  </si>
  <si>
    <t>13/03/2026 19:56</t>
  </si>
  <si>
    <t>793222888522</t>
  </si>
  <si>
    <t>GXA49</t>
  </si>
  <si>
    <t>13/03/2026 19:51</t>
  </si>
  <si>
    <t>793224181595</t>
  </si>
  <si>
    <t>GXA48</t>
  </si>
  <si>
    <t>น***ัลลภา ส***พานิช</t>
  </si>
  <si>
    <t>13/03/2026 19:25</t>
  </si>
  <si>
    <t>793264289473</t>
  </si>
  <si>
    <t>GXA47</t>
  </si>
  <si>
    <t>ว***าพร  ว***ปัน</t>
  </si>
  <si>
    <t>13/03/2026 19:14</t>
  </si>
  <si>
    <t>793285881522</t>
  </si>
  <si>
    <t>GXA46</t>
  </si>
  <si>
    <t>ด***กษ์ เ***์มงคล</t>
  </si>
  <si>
    <t>793293031532</t>
  </si>
  <si>
    <t>GXA45</t>
  </si>
  <si>
    <t>ส***าลย์  ม***นตร</t>
  </si>
  <si>
    <t>13/03/2026 19:05</t>
  </si>
  <si>
    <t>793268786590</t>
  </si>
  <si>
    <t>GXA44</t>
  </si>
  <si>
    <t>13/03/2026 19:02</t>
  </si>
  <si>
    <t>793216984571</t>
  </si>
  <si>
    <t>GXA42</t>
  </si>
  <si>
    <t>ว***กร  เ***้ยงเกลา</t>
  </si>
  <si>
    <t>13/03/2026 18:51</t>
  </si>
  <si>
    <t>793291282512</t>
  </si>
  <si>
    <t>GXA41</t>
  </si>
  <si>
    <t>ส***น ข***พ็ชร</t>
  </si>
  <si>
    <t>13/03/2026 18:50</t>
  </si>
  <si>
    <t>793207282512</t>
  </si>
  <si>
    <t>GXA40</t>
  </si>
  <si>
    <t>ช***ร พ***ิริ</t>
  </si>
  <si>
    <t>13/03/2026 18:47</t>
  </si>
  <si>
    <t>793206489482</t>
  </si>
  <si>
    <t>GXA39</t>
  </si>
  <si>
    <t>C*** Y**</t>
  </si>
  <si>
    <t>13/03/2026 18:42</t>
  </si>
  <si>
    <t>793289340561</t>
  </si>
  <si>
    <t>GXA38</t>
  </si>
  <si>
    <t>13/03/2026 18:40</t>
  </si>
  <si>
    <t>793234378532</t>
  </si>
  <si>
    <t>GXA37</t>
  </si>
  <si>
    <t>d***xrkkawci</t>
  </si>
  <si>
    <t>13/03/2026 18:26</t>
  </si>
  <si>
    <t>793267279512</t>
  </si>
  <si>
    <t>GXA36</t>
  </si>
  <si>
    <t>13/03/2026 18:21</t>
  </si>
  <si>
    <t>THT040255WGBY3Z</t>
  </si>
  <si>
    <t>GXA35</t>
  </si>
  <si>
    <t>ท***์ แ***ิ้ม</t>
  </si>
  <si>
    <t>13/03/2026 18:20</t>
  </si>
  <si>
    <t>793244473556</t>
  </si>
  <si>
    <t>GXA34</t>
  </si>
  <si>
    <t>ส***ิชัย แ***งานรันย์</t>
  </si>
  <si>
    <t>13/03/2026 18:19</t>
  </si>
  <si>
    <t>793299685415</t>
  </si>
  <si>
    <t>GXA33</t>
  </si>
  <si>
    <t>13/03/2026 18:12</t>
  </si>
  <si>
    <t>793242464560</t>
  </si>
  <si>
    <t>13/03/2026 18:11</t>
  </si>
  <si>
    <t>GXA32</t>
  </si>
  <si>
    <t>สุรชาติ</t>
  </si>
  <si>
    <t>96/3 หมู่8 ถ.ท่าดงคอน ต.แพรกศรีราชา อ.สรรคบุรี จ.ชัยนาท
สรรคบุรี/ Sankhaburiชัยนาท/ Chainat
17140</t>
  </si>
  <si>
    <t>660812800859</t>
  </si>
  <si>
    <t>13/03/2026 18:05</t>
  </si>
  <si>
    <t>LEXPU0666759316</t>
  </si>
  <si>
    <t>GXA31</t>
  </si>
  <si>
    <t>N***ทนา..ศรีบุญเลิศok N</t>
  </si>
  <si>
    <t>13/03/2026 18:00</t>
  </si>
  <si>
    <t>793260787524</t>
  </si>
  <si>
    <t>GXA30</t>
  </si>
  <si>
    <t>เ***นเพ็ญ ท***ิตติกุล</t>
  </si>
  <si>
    <t>13/03/2026 17:50</t>
  </si>
  <si>
    <t>793217632524</t>
  </si>
  <si>
    <t>GXA29</t>
  </si>
  <si>
    <t>พ******ง</t>
  </si>
  <si>
    <t>******แสนผาสุข 14/1, ตำบลบางรักพัฒนา, อำเภอบางบัวทอง ตำบลบางรักพัฒนา อำเภอบางบัวทอง จังหวัดนนทบุรี 11110</t>
  </si>
  <si>
    <t>TH262044363705M</t>
  </si>
  <si>
    <t>GXA28</t>
  </si>
  <si>
    <t>13/03/2026 17:47</t>
  </si>
  <si>
    <t>793295392455</t>
  </si>
  <si>
    <t>GXA27</t>
  </si>
  <si>
    <t>ณ***์กรณ์</t>
  </si>
  <si>
    <t>13/03/2026 17:45</t>
  </si>
  <si>
    <t>793277491425</t>
  </si>
  <si>
    <t>GXA26</t>
  </si>
  <si>
    <t>เ***ทิพย์  ห***ู</t>
  </si>
  <si>
    <t>13/03/2026 17:44</t>
  </si>
  <si>
    <t>793296789515</t>
  </si>
  <si>
    <t>GXA25</t>
  </si>
  <si>
    <t>ข***จิต ป***งค์กลิ่น</t>
  </si>
  <si>
    <t>13/03/2026 17:41</t>
  </si>
  <si>
    <t>793262782513</t>
  </si>
  <si>
    <t>GXA24</t>
  </si>
  <si>
    <t>น*</t>
  </si>
  <si>
    <t>******าน แลนด์ โฮม, ตำบล แม่ แฝก ใหม่, อำเภอสันทราย ตำบลแม่แฝกใหม่ อำเภอสันทราย จังหวัดเชียงใหม่ 50290</t>
  </si>
  <si>
    <t>13/03/2026 17:40</t>
  </si>
  <si>
    <t>TH2642842065239</t>
  </si>
  <si>
    <t>GXA23</t>
  </si>
  <si>
    <t>13/03/2026 17:39</t>
  </si>
  <si>
    <t>793298980526</t>
  </si>
  <si>
    <t>GXA22</t>
  </si>
  <si>
    <t>TH262307009276G</t>
  </si>
  <si>
    <t>13/03/2026 17:38</t>
  </si>
  <si>
    <t>GXA21</t>
  </si>
  <si>
    <t>ข***ลา ล**</t>
  </si>
  <si>
    <t>13/03/2026 17:37</t>
  </si>
  <si>
    <t>793295882433</t>
  </si>
  <si>
    <t>GXA20</t>
  </si>
  <si>
    <t>******จ.นครปฐม 73000 ตำบลหนองดินแดง อำเภอเมืองนครปฐม จังหวัดนครปฐม 73000</t>
  </si>
  <si>
    <t>13/03/2026 18:07</t>
  </si>
  <si>
    <t>TH267516533101T</t>
  </si>
  <si>
    <t>GXA17</t>
  </si>
  <si>
    <t>ส***ต. พ***ันธ์ น***๊ะเสน</t>
  </si>
  <si>
    <t>13/03/2026 17:21</t>
  </si>
  <si>
    <t>793216683442</t>
  </si>
  <si>
    <t>GXA15</t>
  </si>
  <si>
    <t>13/03/2026 17:12</t>
  </si>
  <si>
    <t>THT030655WGE37Z</t>
  </si>
  <si>
    <t>GXA14</t>
  </si>
  <si>
    <t>******ลโป่ง อำเภอด่านซ้าย จังหวัดเลย 42120</t>
  </si>
  <si>
    <t>42120</t>
  </si>
  <si>
    <t>13/03/2026 17:11</t>
  </si>
  <si>
    <t>TH269902360551T</t>
  </si>
  <si>
    <t>13/03/2026 17:10</t>
  </si>
  <si>
    <t>GXA13</t>
  </si>
  <si>
    <t>อ***ย ก***ำ</t>
  </si>
  <si>
    <t>13/03/2026 17:09</t>
  </si>
  <si>
    <t>793239583522</t>
  </si>
  <si>
    <t>GXA12</t>
  </si>
  <si>
    <t>13/03/2026 16:56</t>
  </si>
  <si>
    <t>TH265990650028B</t>
  </si>
  <si>
    <t>13/03/2026 16:53</t>
  </si>
  <si>
    <t>GXA11</t>
  </si>
  <si>
    <t>อ*** ผ***ำทองดี</t>
  </si>
  <si>
    <t>13/03/2026 16:40</t>
  </si>
  <si>
    <t>793225195442</t>
  </si>
  <si>
    <t>GXA10</t>
  </si>
  <si>
    <t>เ***้า</t>
  </si>
  <si>
    <t>13/03/2026 16:38</t>
  </si>
  <si>
    <t>793244781453</t>
  </si>
  <si>
    <t>GXA9</t>
  </si>
  <si>
    <t>ส***รี   เ***ง</t>
  </si>
  <si>
    <t>13/03/2026 16:30</t>
  </si>
  <si>
    <t>793293185521</t>
  </si>
  <si>
    <t>13/03/2026 16:34</t>
  </si>
  <si>
    <t>GXA8</t>
  </si>
  <si>
    <t>ว******ร</t>
  </si>
  <si>
    <t>****** ซ.เทพกุญชร 42 ตำบลคลองหนึ่ง อำเภอคลองหลวง จังหวัดปทุมธานี 12120</t>
  </si>
  <si>
    <t>13/03/2026 16:59</t>
  </si>
  <si>
    <t>TH2693925981531</t>
  </si>
  <si>
    <t>13/03/2026 16:33</t>
  </si>
  <si>
    <t>GXA7</t>
  </si>
  <si>
    <t>ส***ตตรี ด***ขุนทด</t>
  </si>
  <si>
    <t>13/03/2026 16:27</t>
  </si>
  <si>
    <t>793272955521</t>
  </si>
  <si>
    <t>GXA6</t>
  </si>
  <si>
    <t xml:space="preserve">157 ปากซอยวังหลัง5 ถนนวังหลัง แขวงศิริราช เขตบางกอกน้อย กทม. 10700 </t>
  </si>
  <si>
    <t>0917959292</t>
  </si>
  <si>
    <t>13/03/2026 16:23</t>
  </si>
  <si>
    <t>เคลม ช็อปปี้ เนื่องจากกล่องบุบ GWW25</t>
  </si>
  <si>
    <t>WB212748652TH</t>
  </si>
  <si>
    <t>GXA5</t>
  </si>
  <si>
    <t>จ***ียร เ***วน้อย</t>
  </si>
  <si>
    <t>13/03/2026 16:12</t>
  </si>
  <si>
    <t>เค้กเบาหวิว 1.มะพราวน้ำหอม 2.ฝอยทอง 3.เผือกมะพร้าว</t>
  </si>
  <si>
    <t>793232933592</t>
  </si>
  <si>
    <t>13/03/2026 16:13</t>
  </si>
  <si>
    <t>GXA4</t>
  </si>
  <si>
    <t>ช******ภ</t>
  </si>
  <si>
    <t>******่อ.หล่มสัก ตำบลบ้านไร่ อำเภอหล่มสัก จังหวัดเพชรบูรณ์ 67110</t>
  </si>
  <si>
    <t>13/03/2026 16:06</t>
  </si>
  <si>
    <t>TH265588856761K</t>
  </si>
  <si>
    <t>GXA3</t>
  </si>
  <si>
    <t>ว***วรรณ ท***ิต</t>
  </si>
  <si>
    <t>13/03/2026 16:05</t>
  </si>
  <si>
    <t>793276232534</t>
  </si>
  <si>
    <t>GXA2</t>
  </si>
  <si>
    <t>******ลองหลวง จ.ปทุมธานี 12120 (092-0628500) ตำบลคลองสาม อำเภอคลองหลวง จังหวัดปทุมธานี 12120</t>
  </si>
  <si>
    <t>TH269161280739E</t>
  </si>
  <si>
    <t>13/03/2026 16:00</t>
  </si>
  <si>
    <t>GXA1</t>
  </si>
  <si>
    <t>J*** K***ompoch</t>
  </si>
  <si>
    <t>13/03/2026 15:55</t>
  </si>
  <si>
    <t>793287437515</t>
  </si>
  <si>
    <t>GXA0</t>
  </si>
  <si>
    <t>ป***าดาพรหมจรรย์</t>
  </si>
  <si>
    <t>13/03/2026 15:52</t>
  </si>
  <si>
    <t>793201685452</t>
  </si>
  <si>
    <t>GWZ99</t>
  </si>
  <si>
    <t>ม***รา เ***่ยนแปลง</t>
  </si>
  <si>
    <t>793271031523</t>
  </si>
  <si>
    <t>GWZ98</t>
  </si>
  <si>
    <t>เ******ง</t>
  </si>
  <si>
    <t>****** หมู่ที่ 2, ตำบล เหมืองง่า, อำเภอเมืองลำพูน ตำบลเหมืองง่า อำเภอเมืองลำพูน จังหวัดลำพูน 51000</t>
  </si>
  <si>
    <t>13/03/2026 16:18</t>
  </si>
  <si>
    <t>TH265463876602H</t>
  </si>
  <si>
    <t>13/03/2026 15:48</t>
  </si>
  <si>
    <t>GWZ97</t>
  </si>
  <si>
    <t>พ***ศักดิ์ ฟ***จริญ</t>
  </si>
  <si>
    <t>13/03/2026 15:41</t>
  </si>
  <si>
    <t>793274096510</t>
  </si>
  <si>
    <t>GWZ96</t>
  </si>
  <si>
    <t>เ***ประภา ป***าคม</t>
  </si>
  <si>
    <t>13/03/2026 15:30</t>
  </si>
  <si>
    <t>793248991570</t>
  </si>
  <si>
    <t>GWZ95</t>
  </si>
  <si>
    <t>น***าว ว***วรรณ ป***ค์ทวี</t>
  </si>
  <si>
    <t>13/03/2026 15:29</t>
  </si>
  <si>
    <t>793294198594</t>
  </si>
  <si>
    <t>GWZ94</t>
  </si>
  <si>
    <t>ฮ***า ส***</t>
  </si>
  <si>
    <t>13/03/2026 15:28</t>
  </si>
  <si>
    <t>793264263551</t>
  </si>
  <si>
    <t>GWZ93</t>
  </si>
  <si>
    <t>P***dkeb D***v</t>
  </si>
  <si>
    <t>13/03/2026 15:23</t>
  </si>
  <si>
    <t>793233076565</t>
  </si>
  <si>
    <t>GWZ92</t>
  </si>
  <si>
    <t>จ***ัทร์ ศ***วัสดิกูร</t>
  </si>
  <si>
    <t>13/03/2026 15:22</t>
  </si>
  <si>
    <t>793229444501</t>
  </si>
  <si>
    <t>GWZ91</t>
  </si>
  <si>
    <t>อ***มา ห***งษ์ธรรม</t>
  </si>
  <si>
    <t>793228575580</t>
  </si>
  <si>
    <t>GWZ90</t>
  </si>
  <si>
    <t>ห*** แ***ันอัด</t>
  </si>
  <si>
    <t>13/03/2026 15:21</t>
  </si>
  <si>
    <t>THT100355WU9S6Z</t>
  </si>
  <si>
    <t>GWZ89</t>
  </si>
  <si>
    <t>B***n</t>
  </si>
  <si>
    <t>13/03/2026 15:14</t>
  </si>
  <si>
    <t>793239884452</t>
  </si>
  <si>
    <t>GWZ88</t>
  </si>
  <si>
    <t>******ณ, อำเภอเมืองบุรีรัมย์ ตำบลอิสาณ อำเภอเมืองบุรีรัมย์ จังหวัดบุรีรัมย์ 31000</t>
  </si>
  <si>
    <t>13/03/2026 15:42</t>
  </si>
  <si>
    <t>TH2650290221303</t>
  </si>
  <si>
    <t>13/03/2026 15:12</t>
  </si>
  <si>
    <t>GWZ87</t>
  </si>
  <si>
    <t>น***กษณ์  ค***ี</t>
  </si>
  <si>
    <t>13/03/2026 15:11</t>
  </si>
  <si>
    <t>793261831596</t>
  </si>
  <si>
    <t>GWZ86</t>
  </si>
  <si>
    <t>ลดาวัลย์ รุ่งเรืองผล</t>
  </si>
  <si>
    <t>71ซ.ราชปรารภ12
ถนนราชปรารภ
แขวงมักกะสัน
เขตราชเทวี
กทม. 10400</t>
  </si>
  <si>
    <t>0878253708</t>
  </si>
  <si>
    <t>13/03/2026 15:06</t>
  </si>
  <si>
    <t>WA107604542TH</t>
  </si>
  <si>
    <t>13/03/2026 15:05</t>
  </si>
  <si>
    <t>GWZ85</t>
  </si>
  <si>
    <t>โชติวัฒน์ มีกำบัง</t>
  </si>
  <si>
    <t>118 ม.13 ต.โชคชัย อ.โชคชัย จ.นครราชสีมา 30190</t>
  </si>
  <si>
    <t>0903543018</t>
  </si>
  <si>
    <t>12/03/2026 19:46</t>
  </si>
  <si>
    <t>WB212748666TH</t>
  </si>
  <si>
    <t>13/03/2026 15:02</t>
  </si>
  <si>
    <t>GWZ84</t>
  </si>
  <si>
    <t xml:space="preserve">ส***านต์ </t>
  </si>
  <si>
    <t>793280084520</t>
  </si>
  <si>
    <t>GWZ83</t>
  </si>
  <si>
    <t>น** ว***มาศ ล***มรกต</t>
  </si>
  <si>
    <t>13/03/2026 15:01</t>
  </si>
  <si>
    <t>793285786580</t>
  </si>
  <si>
    <t>GWZ82</t>
  </si>
  <si>
    <t>น***ิกา ไ***ึง</t>
  </si>
  <si>
    <t>793288985484</t>
  </si>
  <si>
    <t>GWZ81</t>
  </si>
  <si>
    <t>.32/6.ม6ต.นครชุม.อ.เมือง.จ.กำแพงเพรช 62000</t>
  </si>
  <si>
    <t>13/03/2026 15:00</t>
  </si>
  <si>
    <t>WA107604556TH</t>
  </si>
  <si>
    <t>GWZ80</t>
  </si>
  <si>
    <t xml:space="preserve">ทิพวรรณ </t>
  </si>
  <si>
    <t>18/10 หมู่2 ต.สวนกล้วย
อ.บ้านโป่ง จ.ราชบุรี
 70110</t>
  </si>
  <si>
    <t>70110</t>
  </si>
  <si>
    <t>0935140384</t>
  </si>
  <si>
    <t>13/03/2026 14:59</t>
  </si>
  <si>
    <t>WA107604560TH</t>
  </si>
  <si>
    <t>GWZ79</t>
  </si>
  <si>
    <t>แ**ง</t>
  </si>
  <si>
    <t>******กำแพง พิบูลสงคราม 22, แยก 11, ตำบลบางเขน, อำเภอเมืองนนทบุรี ตำบลบางเขน อำเภอเมืองนนทบุรี จังหวัดนนทบุรี 11000</t>
  </si>
  <si>
    <t>13/03/2026 15:24</t>
  </si>
  <si>
    <t>TH268315217663Q</t>
  </si>
  <si>
    <t>13/03/2026 14:54</t>
  </si>
  <si>
    <t>GWZ78</t>
  </si>
  <si>
    <t>พ***ิริ  ช***ี</t>
  </si>
  <si>
    <t>13/03/2026 14:53</t>
  </si>
  <si>
    <t>793247155536</t>
  </si>
  <si>
    <t>13/03/2026 14:52</t>
  </si>
  <si>
    <t>GWZ77</t>
  </si>
  <si>
    <t>ก***ิกร  เ***พันธ์</t>
  </si>
  <si>
    <t>13/03/2026 14:50</t>
  </si>
  <si>
    <t>793281128566</t>
  </si>
  <si>
    <t>GWZ76</t>
  </si>
  <si>
    <t>กัญญารัตน์ เอกษมานนท์</t>
  </si>
  <si>
    <t>เลขที่ 15/1 ซอยงามวงศ์วาน18แยก3 ถนนงามวงศ์วาน ตำบลบางเขน     อำเภอเมือง จังหวัดนนทบุรี 11000</t>
  </si>
  <si>
    <t>0814317089</t>
  </si>
  <si>
    <t>13/03/2026 14:43</t>
  </si>
  <si>
    <t>WA107604573TH</t>
  </si>
  <si>
    <t>13/03/2026 14:42</t>
  </si>
  <si>
    <t>GWZ75</t>
  </si>
  <si>
    <t>ว***วรรณ ห***ุข</t>
  </si>
  <si>
    <t>13/03/2026 14:33</t>
  </si>
  <si>
    <t>793219199426</t>
  </si>
  <si>
    <t>GWZ74</t>
  </si>
  <si>
    <t>13/03/2026 14:30</t>
  </si>
  <si>
    <t>793277644563</t>
  </si>
  <si>
    <t>GWZ73</t>
  </si>
  <si>
    <t>ว***ี ว***าทันต์</t>
  </si>
  <si>
    <t>793241082476</t>
  </si>
  <si>
    <t>13/03/2026 14:29</t>
  </si>
  <si>
    <t>GWZ72</t>
  </si>
  <si>
    <t>13/03/2026 14:28</t>
  </si>
  <si>
    <t>793298349550</t>
  </si>
  <si>
    <t>GWZ71</t>
  </si>
  <si>
    <t>ธ***รัตน์ ป***าคำ</t>
  </si>
  <si>
    <t>13/03/2026 14:27</t>
  </si>
  <si>
    <t>793222394580</t>
  </si>
  <si>
    <t>GWZ70</t>
  </si>
  <si>
    <t>ป***ร ไ***างพูล</t>
  </si>
  <si>
    <t>13/03/2026 14:26</t>
  </si>
  <si>
    <t>793246241594</t>
  </si>
  <si>
    <t>13/03/2026 14:25</t>
  </si>
  <si>
    <t>GWZ69</t>
  </si>
  <si>
    <t>k***ook</t>
  </si>
  <si>
    <t>13/03/2026 14:23</t>
  </si>
  <si>
    <t>793252184572</t>
  </si>
  <si>
    <t>GWZ68</t>
  </si>
  <si>
    <t>13/03/2026 14:20</t>
  </si>
  <si>
    <t>793291849560</t>
  </si>
  <si>
    <t>GWZ66</t>
  </si>
  <si>
    <t>ก***ด ช***ล</t>
  </si>
  <si>
    <t>13/03/2026 14:16</t>
  </si>
  <si>
    <t>793253197424</t>
  </si>
  <si>
    <t>GWZ65</t>
  </si>
  <si>
    <t>TH264625210545N</t>
  </si>
  <si>
    <t>GWZ64</t>
  </si>
  <si>
    <t>ว***ยา เ***มพูน</t>
  </si>
  <si>
    <t>13/03/2026 14:12</t>
  </si>
  <si>
    <t>793253894510</t>
  </si>
  <si>
    <t>13/03/2026 14:14</t>
  </si>
  <si>
    <t>GWZ63</t>
  </si>
  <si>
    <t>ด******น</t>
  </si>
  <si>
    <t>******าชพฤกษ์ 9, ถนน ราชพฤกษ์, แขวงบางเชือกหนัง, เขตตลิ่งชัน แขวงบางเชือกหนัง เขตตลิ่งชัน จังหวัดกรุงเทพมหานคร 10170</t>
  </si>
  <si>
    <t>13/03/2026 14:13</t>
  </si>
  <si>
    <t>TH2651990431140</t>
  </si>
  <si>
    <t>GWZ62</t>
  </si>
  <si>
    <t>พ** น***ศรี</t>
  </si>
  <si>
    <t>13/03/2026 14:04</t>
  </si>
  <si>
    <t>793278432586</t>
  </si>
  <si>
    <t>13/03/2026 14:07</t>
  </si>
  <si>
    <t>GWZ61</t>
  </si>
  <si>
    <t>13/03/2026 14:03</t>
  </si>
  <si>
    <t>793246358553</t>
  </si>
  <si>
    <t>GWZ58</t>
  </si>
  <si>
    <t>13/03/2026 13:57</t>
  </si>
  <si>
    <t>793258398586</t>
  </si>
  <si>
    <t>GWZ57</t>
  </si>
  <si>
    <t>อ***ติ​   บ***ัดทอง</t>
  </si>
  <si>
    <t>13/03/2026 13:55</t>
  </si>
  <si>
    <t>793250756561</t>
  </si>
  <si>
    <t>GWZ56</t>
  </si>
  <si>
    <t>เ***งบิว</t>
  </si>
  <si>
    <t>13/03/2026 13:52</t>
  </si>
  <si>
    <t>793223153564</t>
  </si>
  <si>
    <t>GWZ55</t>
  </si>
  <si>
    <t>13/03/2026 13:51</t>
  </si>
  <si>
    <t>793211449516</t>
  </si>
  <si>
    <t>GWZ54</t>
  </si>
  <si>
    <t>793214341566</t>
  </si>
  <si>
    <t>GWZ53</t>
  </si>
  <si>
    <t>ด***ุวธิดา ว***กัง</t>
  </si>
  <si>
    <t>13/03/2026 13:49</t>
  </si>
  <si>
    <t>793255192586</t>
  </si>
  <si>
    <t>GWZ52</t>
  </si>
  <si>
    <t>ภ***มาศ จ***ร์ศรี</t>
  </si>
  <si>
    <t>13/03/2026 13:54</t>
  </si>
  <si>
    <t>793256847515</t>
  </si>
  <si>
    <t>GWZ51</t>
  </si>
  <si>
    <t>13/03/2026 13:47</t>
  </si>
  <si>
    <t>793265942582</t>
  </si>
  <si>
    <t>13/03/2026 13:48</t>
  </si>
  <si>
    <t>GWZ50</t>
  </si>
  <si>
    <t>S** S** t***yarat</t>
  </si>
  <si>
    <t>793226745581</t>
  </si>
  <si>
    <t>GWZ49</t>
  </si>
  <si>
    <t>น ส***งค์นัย  เ***องจาก</t>
  </si>
  <si>
    <t>793265699505</t>
  </si>
  <si>
    <t>GWZ48</t>
  </si>
  <si>
    <t>ส***ี ค***สิน</t>
  </si>
  <si>
    <t>13/03/2026 13:46</t>
  </si>
  <si>
    <t>793214643513</t>
  </si>
  <si>
    <t>GWZ47</t>
  </si>
  <si>
    <t>น** ท***ักดิ์ ป***อง</t>
  </si>
  <si>
    <t>13/03/2026 13:41</t>
  </si>
  <si>
    <t>793248396511</t>
  </si>
  <si>
    <t>13/03/2026 13:40</t>
  </si>
  <si>
    <t>GWZ45</t>
  </si>
  <si>
    <t>ลัดดา เพ็งศรี</t>
  </si>
  <si>
    <t>88/1453 ม.5 มบ.สิวารัตน์3 ซ.33 ต.อ้อมน้อย
กระทุ่มแบน/ Krathum Baenสมุทรสาคร/ Samut Sakhon
74130</t>
  </si>
  <si>
    <t>660983944251</t>
  </si>
  <si>
    <t>13/03/2026 13:36</t>
  </si>
  <si>
    <t>LEXPU0666773899</t>
  </si>
  <si>
    <t>GWZ44</t>
  </si>
  <si>
    <t>13/03/2026 13:35</t>
  </si>
  <si>
    <t>LEXPU0666758968</t>
  </si>
  <si>
    <t>GWZ43</t>
  </si>
  <si>
    <t>TH261195572104Q</t>
  </si>
  <si>
    <t>GWZ42</t>
  </si>
  <si>
    <t>ร******ศ</t>
  </si>
  <si>
    <t>******ลาว จ.เชียงราย ตำบลดงมะดะ อำเภอแม่ลาว จังหวัดเชียงราย 57250</t>
  </si>
  <si>
    <t>57250</t>
  </si>
  <si>
    <t>13/03/2026 13:29</t>
  </si>
  <si>
    <t>TH2610072942174</t>
  </si>
  <si>
    <t>GWZ41</t>
  </si>
  <si>
    <t>พ***์ผกา ค***</t>
  </si>
  <si>
    <t>13/03/2026 13:16</t>
  </si>
  <si>
    <t>ขอคละรสไม่ซ้ำกันน่ะครับ</t>
  </si>
  <si>
    <t>793296285530</t>
  </si>
  <si>
    <t>13/03/2026 13:15</t>
  </si>
  <si>
    <t>GWZ40</t>
  </si>
  <si>
    <t>******ร ตำบลบางสมัคร อำเภอบางปะกง จังหวัดฉะเชิงเทรา 24180</t>
  </si>
  <si>
    <t>13/03/2026 13:34</t>
  </si>
  <si>
    <t>TH261786745503E</t>
  </si>
  <si>
    <t>13/03/2026 13:05</t>
  </si>
  <si>
    <t>GWZ39</t>
  </si>
  <si>
    <t>ว***รา ล***นี</t>
  </si>
  <si>
    <t>13/03/2026 12:49</t>
  </si>
  <si>
    <t>793257397505</t>
  </si>
  <si>
    <t>GWZ38</t>
  </si>
  <si>
    <t>ไ***ว ไ***ว</t>
  </si>
  <si>
    <t>13/03/2026 12:41</t>
  </si>
  <si>
    <t>793255689531</t>
  </si>
  <si>
    <t>13/03/2026 12:40</t>
  </si>
  <si>
    <t>GWZ37</t>
  </si>
  <si>
    <t>อ******)</t>
  </si>
  <si>
    <t>******าแต้ม อำเภอปราณบุรี จังหวัดประจวบคีรีขันธ์ 77120</t>
  </si>
  <si>
    <t>77120</t>
  </si>
  <si>
    <t>TH264158632523G</t>
  </si>
  <si>
    <t>13/03/2026 12:25</t>
  </si>
  <si>
    <t>GWZ36</t>
  </si>
  <si>
    <t>ศ***รัฐ.กลิ่นเกษร</t>
  </si>
  <si>
    <t>13/03/2026 12:24</t>
  </si>
  <si>
    <t>793227191514</t>
  </si>
  <si>
    <t>GWZ35</t>
  </si>
  <si>
    <t>ห******ย</t>
  </si>
  <si>
    <t>******เภอบางบัวทอง นนทบุรี 11110 ประเทศไทย ตำบลลำโพ อำเภอบางบัวทอง จังหวัดนนทบุรี 11110</t>
  </si>
  <si>
    <t>13/03/2026 12:18</t>
  </si>
  <si>
    <t>TH2636094496306</t>
  </si>
  <si>
    <t>13/03/2026 12:17</t>
  </si>
  <si>
    <t>GWZ33</t>
  </si>
  <si>
    <t>13/03/2026 11:59</t>
  </si>
  <si>
    <t>LEXPU0666748386</t>
  </si>
  <si>
    <t>GWZ31</t>
  </si>
  <si>
    <t>ร้านทองอยู่พาณิชย์</t>
  </si>
  <si>
    <t>80/6 ม.2 ต.สบปราบ อ.สบปราบ จ.ลำปาง 0946068294 52170</t>
  </si>
  <si>
    <t>52170</t>
  </si>
  <si>
    <t>0949981155</t>
  </si>
  <si>
    <t>13/03/2026 11:54</t>
  </si>
  <si>
    <t>WA107604587TH</t>
  </si>
  <si>
    <t>GWZ30</t>
  </si>
  <si>
    <t>13/03/2026 11:52</t>
  </si>
  <si>
    <t>793179099086</t>
  </si>
  <si>
    <t>GWZ29</t>
  </si>
  <si>
    <t xml:space="preserve"> อุไลวรรณ ดวงแก้ว</t>
  </si>
  <si>
    <t>ที่อยู่108หมู่ที่1บ้านนาอุดม ตำบลโนนสมบูรณ์ อำเภอเดชอุดม จังหวัดอุบลราชธานี  34160</t>
  </si>
  <si>
    <t>34160</t>
  </si>
  <si>
    <t>0656039464</t>
  </si>
  <si>
    <t>WA107604595TH</t>
  </si>
  <si>
    <t>GWZ28</t>
  </si>
  <si>
    <t>ป***รรณ น***ันทร์</t>
  </si>
  <si>
    <t>793106491085</t>
  </si>
  <si>
    <t>GWZ27</t>
  </si>
  <si>
    <t>สมใจภุมิระรื่น</t>
  </si>
  <si>
    <t>131ห7ตบางฃันแตกอเมืองจสมุทรสงครามชปิ่นเจริญ1 75000</t>
  </si>
  <si>
    <t>0640457813</t>
  </si>
  <si>
    <t>13/03/2026 11:51</t>
  </si>
  <si>
    <t>WA107604613TH</t>
  </si>
  <si>
    <t>13/03/2026 11:50</t>
  </si>
  <si>
    <t>GWZ26</t>
  </si>
  <si>
    <t>******ี่ 3, ตำบลหนองไทร, อำเภอพุนพิน ตำบลหนองไทร อำเภอพุนพิน จังหวัดสุราษฎร์ธานี 84130</t>
  </si>
  <si>
    <t>13/03/2026 11:49</t>
  </si>
  <si>
    <t>TH260079454728M</t>
  </si>
  <si>
    <t>GWZ25</t>
  </si>
  <si>
    <t>ส่งร้านครัวเม็ดทราย</t>
  </si>
  <si>
    <t>27/14ถนนคลองเทียน-ตชะอำ-อชะอำ-จเพชรบุรียุพเยาว์เมืองภักดี 76120</t>
  </si>
  <si>
    <t>0623741824</t>
  </si>
  <si>
    <t>WA107604627TH</t>
  </si>
  <si>
    <t>13/03/2026 11:48</t>
  </si>
  <si>
    <t>GWZ24</t>
  </si>
  <si>
    <t>ม่า มี้</t>
  </si>
  <si>
    <t>150/327 ถ.พระราม2 ซ.อนามัยงามเจริญ19เขตท่าข้าม แขวงบางขุนเทียน
บางขุนเทียน
ท่าข้าม, กรุงเทพ 
 10150</t>
  </si>
  <si>
    <t>0927148554</t>
  </si>
  <si>
    <t>13/03/2026 11:46</t>
  </si>
  <si>
    <t>WA107604635TH</t>
  </si>
  <si>
    <t>GWZ23</t>
  </si>
  <si>
    <t>13/03/2026 11:42</t>
  </si>
  <si>
    <t>LEXPU0666748348</t>
  </si>
  <si>
    <t>GWZ22</t>
  </si>
  <si>
    <t>******ด็จ จังหวัดร้อยเอ็ด 45280 ตำบลสวนจิก อำเภอศรีสมเด็จ จังหวัดร้อยเอ็ด 45280</t>
  </si>
  <si>
    <t>45280</t>
  </si>
  <si>
    <t>13/03/2026 11:37</t>
  </si>
  <si>
    <t>TH260764075549H</t>
  </si>
  <si>
    <t>GWZ21</t>
  </si>
  <si>
    <t>ผ***าศ ร***ะ</t>
  </si>
  <si>
    <t>13/03/2026 11:14</t>
  </si>
  <si>
    <t>793122491092</t>
  </si>
  <si>
    <t>GWZ20</t>
  </si>
  <si>
    <t>13/03/2026 11:11</t>
  </si>
  <si>
    <t>793289501163</t>
  </si>
  <si>
    <t>GWZ19</t>
  </si>
  <si>
    <t>793105899095</t>
  </si>
  <si>
    <t>GWZ18</t>
  </si>
  <si>
    <t>13/03/2026 11:10</t>
  </si>
  <si>
    <t>793217401115</t>
  </si>
  <si>
    <t>GWZ17</t>
  </si>
  <si>
    <t>วลลภา หล่อเจริญเรือง</t>
  </si>
  <si>
    <t>1834 หมู่ 4 ถ.เทพารักษ์ ซ.เทพารักษ์16
เมืองสมุทรปราการ/ Mueang Samut Prakanสมุทรปราการ/ Samut Prakan
10270</t>
  </si>
  <si>
    <t>660870827092</t>
  </si>
  <si>
    <t>13/03/2026 11:08</t>
  </si>
  <si>
    <t>TH72068FXJC65A</t>
  </si>
  <si>
    <t>13/03/2026 11:09</t>
  </si>
  <si>
    <t>GWZ16</t>
  </si>
  <si>
    <t>อ***ย์ ส***พล</t>
  </si>
  <si>
    <t>13/03/2026 11:01</t>
  </si>
  <si>
    <t>793118295093</t>
  </si>
  <si>
    <t>GWZ15</t>
  </si>
  <si>
    <t>พ***ินท์ ส***ระโทก</t>
  </si>
  <si>
    <t>13/03/2026 10:58</t>
  </si>
  <si>
    <t>793260519122</t>
  </si>
  <si>
    <t>GWZ14</t>
  </si>
  <si>
    <t>ค** ก***ิการ์</t>
  </si>
  <si>
    <t>793225118125</t>
  </si>
  <si>
    <t>GWZ13</t>
  </si>
  <si>
    <t>บ***ั้น บ***รม</t>
  </si>
  <si>
    <t>13/03/2026 10:56</t>
  </si>
  <si>
    <t>793246205172</t>
  </si>
  <si>
    <t>GWZ12</t>
  </si>
  <si>
    <t>13/03/2026 10:53</t>
  </si>
  <si>
    <t>793201316180</t>
  </si>
  <si>
    <t>GWZ11</t>
  </si>
  <si>
    <t>น***า เ***กลาง</t>
  </si>
  <si>
    <t>13/03/2026 10:43</t>
  </si>
  <si>
    <t>793298601174</t>
  </si>
  <si>
    <t>GWZ10</t>
  </si>
  <si>
    <t>ค******ก</t>
  </si>
  <si>
    <t>******ุข ต.หนองขาม ตำบลหนองขาม อำเภอศรีราชา จังหวัดชลบุรี 20110</t>
  </si>
  <si>
    <t>20110</t>
  </si>
  <si>
    <t>TH20078FUTMA7E1</t>
  </si>
  <si>
    <t>13/03/2026 10:40</t>
  </si>
  <si>
    <t>GWZ9</t>
  </si>
  <si>
    <t>ว***วรรณ ส***ัง</t>
  </si>
  <si>
    <t>13/03/2026 10:38</t>
  </si>
  <si>
    <t>793199899096</t>
  </si>
  <si>
    <t>GWZ8</t>
  </si>
  <si>
    <t>******่าน ตำบลปราสาท อำเภอบ้านด่าน จังหวัดบุรีรัมย์ 31000</t>
  </si>
  <si>
    <t>13/03/2026 11:05</t>
  </si>
  <si>
    <t>TH265488180032E</t>
  </si>
  <si>
    <t>13/03/2026 10:35</t>
  </si>
  <si>
    <t>GWZ7</t>
  </si>
  <si>
    <t>793217904146</t>
  </si>
  <si>
    <t>GWZ6</t>
  </si>
  <si>
    <t>TH263049949156Z</t>
  </si>
  <si>
    <t>GWZ4</t>
  </si>
  <si>
    <t>อ***ย์ ส***ิเวช</t>
  </si>
  <si>
    <t>13/03/2026 10:33</t>
  </si>
  <si>
    <t>793283918136</t>
  </si>
  <si>
    <t>GWZ3</t>
  </si>
  <si>
    <t>เ***ลักษณ์ จ***ะล่าม</t>
  </si>
  <si>
    <t>793250018131</t>
  </si>
  <si>
    <t>GWZ2</t>
  </si>
  <si>
    <t>ก***ารัตน์</t>
  </si>
  <si>
    <t>13/03/2026 10:31</t>
  </si>
  <si>
    <t>793201515175</t>
  </si>
  <si>
    <t>GWZ1</t>
  </si>
  <si>
    <t>ณ***ณิชา ส***ก้ว</t>
  </si>
  <si>
    <t>13/03/2026 10:27</t>
  </si>
  <si>
    <t>793299312164</t>
  </si>
  <si>
    <t>GWZ0</t>
  </si>
  <si>
    <t>ป***้าสุดสวย</t>
  </si>
  <si>
    <t>13/03/2026 10:22</t>
  </si>
  <si>
    <t>793163793096</t>
  </si>
  <si>
    <t>GWY99</t>
  </si>
  <si>
    <t>ร***ลุงดอน จ***ร์สุดา ท***ี</t>
  </si>
  <si>
    <t>793123094050</t>
  </si>
  <si>
    <t>GWY98</t>
  </si>
  <si>
    <t>น***เหนือ พ***กา</t>
  </si>
  <si>
    <t>13/03/2026 10:20</t>
  </si>
  <si>
    <t>793273900134</t>
  </si>
  <si>
    <t>GWY97</t>
  </si>
  <si>
    <t>น*** ภ***าพัชญ์</t>
  </si>
  <si>
    <t>13/03/2026 10:18</t>
  </si>
  <si>
    <t>793188798080</t>
  </si>
  <si>
    <t>GWY96</t>
  </si>
  <si>
    <t>ม*** ม***วหวาน</t>
  </si>
  <si>
    <t>13/03/2026 10:16</t>
  </si>
  <si>
    <t>793112900086</t>
  </si>
  <si>
    <t>GWY95</t>
  </si>
  <si>
    <t>น***ภัสร์ ย***ศิริจิระดล</t>
  </si>
  <si>
    <t>13/03/2026 10:15</t>
  </si>
  <si>
    <t>793218516171</t>
  </si>
  <si>
    <t>GWY92</t>
  </si>
  <si>
    <t>ป***าพร แ***ฉาย</t>
  </si>
  <si>
    <t>13/03/2026 10:14</t>
  </si>
  <si>
    <t>793204416130</t>
  </si>
  <si>
    <t>GWY90</t>
  </si>
  <si>
    <t>น******​</t>
  </si>
  <si>
    <t>******ู้ใหญ่เจริญตรงข้ามไอทีเซอร์วิส) ตำบลสะตอ อำเภอเขาสมิง จังหวัดตราด 23150</t>
  </si>
  <si>
    <t>13/03/2026 10:12</t>
  </si>
  <si>
    <t>TH263813019698E</t>
  </si>
  <si>
    <t>13/03/2026 09:42</t>
  </si>
  <si>
    <t>GWY89</t>
  </si>
  <si>
    <t>******องนะ, อำเภอเชียงดาว ตำบลเมืองนะ อำเภอเชียงดาว จังหวัดเชียงใหม่ 50170</t>
  </si>
  <si>
    <t>13/03/2026 10:08</t>
  </si>
  <si>
    <t>TH264274095583J</t>
  </si>
  <si>
    <t>13/03/2026 09:38</t>
  </si>
  <si>
    <t>GWY88</t>
  </si>
  <si>
    <t>บ******ม</t>
  </si>
  <si>
    <t>******ลสะพือ อำเภอตระการพืชผล จังหวัดอุบลราชธานี 34130</t>
  </si>
  <si>
    <t>34130</t>
  </si>
  <si>
    <t>13/03/2026 09:36</t>
  </si>
  <si>
    <t>TH269188325048H</t>
  </si>
  <si>
    <t>13/03/2026 09:37</t>
  </si>
  <si>
    <t>GWY87</t>
  </si>
  <si>
    <t>ค***วัชชัย ท***ย์มากมี</t>
  </si>
  <si>
    <t>13/03/2026 09:12</t>
  </si>
  <si>
    <t>793260009183</t>
  </si>
  <si>
    <t>GWY86</t>
  </si>
  <si>
    <t>ภ***าพร ด***ง</t>
  </si>
  <si>
    <t>13/03/2026 09:08</t>
  </si>
  <si>
    <t>793236713135</t>
  </si>
  <si>
    <t>GWY85</t>
  </si>
  <si>
    <t>ค***น S** ก***เตี๋ยวเรือ 1* บ**</t>
  </si>
  <si>
    <t>13/03/2026 09:06</t>
  </si>
  <si>
    <t>793241710133</t>
  </si>
  <si>
    <t>GWY84</t>
  </si>
  <si>
    <t>ณัฐพงษ์ พญาวงษ์</t>
  </si>
  <si>
    <t>บ้านห้วยไคร้ 162 ต.พะวอ อ.แม่สอด จ.ตาก · พะวอ
แม่สอด/ Mae Sotตาก/ Tak
63110</t>
  </si>
  <si>
    <t>63110</t>
  </si>
  <si>
    <t>660886436780</t>
  </si>
  <si>
    <t>13/03/2026 08:30</t>
  </si>
  <si>
    <t>LEXPU0666759947</t>
  </si>
  <si>
    <t>13/03/2026 08:29</t>
  </si>
  <si>
    <t>GWY83</t>
  </si>
  <si>
    <t>13/03/2026 08:02</t>
  </si>
  <si>
    <t>793270519134</t>
  </si>
  <si>
    <t>GWY82</t>
  </si>
  <si>
    <t>ชนินันท์ คำลอย</t>
  </si>
  <si>
    <t>125 มีคิวอพาร์ทเม้นท์ ซอย  สุขสวัสดิ์ 52 -- 125 มีคิวอพาร์ทเม้นท์ เขตราษฎร์บูรณะ กทม. 10140 · ราษฎร์บูรณะ/ Rat Burana
ราษฎร์บูรณะ/ Rat Buranaกรุงเทพมหานคร/ Bangkok
10140</t>
  </si>
  <si>
    <t>660656136305</t>
  </si>
  <si>
    <t>13/03/2026 07:56</t>
  </si>
  <si>
    <t>LEXPU0666746969</t>
  </si>
  <si>
    <t>GWY81</t>
  </si>
  <si>
    <t>******ินสอ, ตำบลเนินทราย, อำเภอเมืองตราด ตำบลเนินทราย อำเภอเมืองตราด จังหวัดตราด 23000</t>
  </si>
  <si>
    <t>13/03/2026 07:50</t>
  </si>
  <si>
    <t>TH267262606895B</t>
  </si>
  <si>
    <t>13/03/2026 07:49</t>
  </si>
  <si>
    <t>GWY80</t>
  </si>
  <si>
    <t>13/03/2026 07:47</t>
  </si>
  <si>
    <t>TH267211344571A</t>
  </si>
  <si>
    <t>13/03/2026 07:46</t>
  </si>
  <si>
    <t>GWY79</t>
  </si>
  <si>
    <t>******ลเลจ อีสเทิร์น-บ่อวิน, ตำบลบ่อวิน, อำเภอศรีราชา ตำบลบ่อวิน อำเภอศรีราชา จังหวัดชลบุรี 20230</t>
  </si>
  <si>
    <t>13/03/2026 07:31</t>
  </si>
  <si>
    <t>TH268233377903V</t>
  </si>
  <si>
    <t>13/03/2026 07:30</t>
  </si>
  <si>
    <t>GWY78</t>
  </si>
  <si>
    <t>อรทัย เพิ่มทวี</t>
  </si>
  <si>
    <t>176 ถ.อมรเดช ต.ปากน้ำ
เมืองสมุทรปราการ/ Mueang Samut Prakanสมุทรปราการ/ Samut Prakan
10270</t>
  </si>
  <si>
    <t>660644625694</t>
  </si>
  <si>
    <t>13/03/2026 06:13</t>
  </si>
  <si>
    <t>LEXPU0666461965</t>
  </si>
  <si>
    <t>GWY77</t>
  </si>
  <si>
    <t>ส***ล พ***พทย์</t>
  </si>
  <si>
    <t>13/03/2026 06:12</t>
  </si>
  <si>
    <t>793186291822</t>
  </si>
  <si>
    <t>GWY76</t>
  </si>
  <si>
    <t>พ***าภา ฝ***ง</t>
  </si>
  <si>
    <t>Sakon Nakhon</t>
  </si>
  <si>
    <t>13/03/2026 06:09</t>
  </si>
  <si>
    <t>793106595934</t>
  </si>
  <si>
    <t>13/03/2026 06:10</t>
  </si>
  <si>
    <t>GWY75</t>
  </si>
  <si>
    <t>เ** ว***ย ศ***่วง</t>
  </si>
  <si>
    <t>13/03/2026 05:58</t>
  </si>
  <si>
    <t>793115365954</t>
  </si>
  <si>
    <t>GWY74</t>
  </si>
  <si>
    <t>ธ***รัตน์  ส***วิมล</t>
  </si>
  <si>
    <t>Nakhon Sawan</t>
  </si>
  <si>
    <t>13/03/2026 05:48</t>
  </si>
  <si>
    <t>793140489956</t>
  </si>
  <si>
    <t>13/03/2026 05:47</t>
  </si>
  <si>
    <t>GWY73</t>
  </si>
  <si>
    <t>ศ***ุทธ เ***งช่วย</t>
  </si>
  <si>
    <t>13/03/2026 04:48</t>
  </si>
  <si>
    <t>793169309995</t>
  </si>
  <si>
    <t>GWY72</t>
  </si>
  <si>
    <t>ก******ร</t>
  </si>
  <si>
    <t>******นศรีทรายทอง, ตำบล เจริญเมือง, อำเภอพาน ตำบลเมืองพาน อำเภอพาน จังหวัดเชียงราย 57120</t>
  </si>
  <si>
    <t>57120</t>
  </si>
  <si>
    <t>13/03/2026 03:46</t>
  </si>
  <si>
    <t>TH2606124757414</t>
  </si>
  <si>
    <t>13/03/2026 03:45</t>
  </si>
  <si>
    <t>GWY71</t>
  </si>
  <si>
    <t>******ระราม2, ซอย 9, ตำบลพันท้ายนรสิงห์, อำเภอเมืองสมุทรสาคร ตำบลพันท้ายนรสิงห์ อำเภอเมืองสมุทรสาคร จังหวัดสมุทรสาคร 74000</t>
  </si>
  <si>
    <t>13/03/2026 03:35</t>
  </si>
  <si>
    <t>TH268327594244K</t>
  </si>
  <si>
    <t>13/03/2026 03:34</t>
  </si>
  <si>
    <t>GWY70</t>
  </si>
  <si>
    <t>ใ*** ร***ก๋วยจั๊บเจ้อิม ม***งได้เลยไม่ต้องโทร</t>
  </si>
  <si>
    <t>13/03/2026 03:14</t>
  </si>
  <si>
    <t>793129608961</t>
  </si>
  <si>
    <t>GWY69</t>
  </si>
  <si>
    <t>วิศิษฎ์ พึ่งพระพร</t>
  </si>
  <si>
    <t>363 หมู่บ้านวีรวัฒน์ บางแคเหนือ
บางแค/ Bang Khaeกรุงเทพมหานคร/ Bangkok
10160</t>
  </si>
  <si>
    <t>660895116953</t>
  </si>
  <si>
    <t>13/03/2026 02:09</t>
  </si>
  <si>
    <t>LEXPU0666491099</t>
  </si>
  <si>
    <t>GWY68</t>
  </si>
  <si>
    <t>จ***ันท์ จ***นนท์</t>
  </si>
  <si>
    <t>13/03/2026 01:57</t>
  </si>
  <si>
    <t>793151496966</t>
  </si>
  <si>
    <t>GWY67</t>
  </si>
  <si>
    <t>13/03/2026 01:02</t>
  </si>
  <si>
    <t>793181196931</t>
  </si>
  <si>
    <t>13/03/2026 01:03</t>
  </si>
  <si>
    <t>GWY66</t>
  </si>
  <si>
    <t>793112493946</t>
  </si>
  <si>
    <t>GWY65</t>
  </si>
  <si>
    <t>ป***ิทย์   ป***วงษ์</t>
  </si>
  <si>
    <t>13/03/2026 00:51</t>
  </si>
  <si>
    <t>793195611946</t>
  </si>
  <si>
    <t>GWY64</t>
  </si>
  <si>
    <t>******รุ เขตทุ่งครุ กรุงเทพมหานคร หมู่บ้าน เนเชอร์ร่า &amp; เดอะแกลเลอร์รี่ แขวงทุ่งครุ เขตทุ่งครุ จังหวัดกรุงเทพมหานคร 10140</t>
  </si>
  <si>
    <t>13/03/2026 01:21</t>
  </si>
  <si>
    <t>TH2641935789217</t>
  </si>
  <si>
    <t>13/03/2026 00:46</t>
  </si>
  <si>
    <t>GWY63</t>
  </si>
  <si>
    <t>ภ***วัฒน์ ว***เมือง</t>
  </si>
  <si>
    <t>13/03/2026 00:22</t>
  </si>
  <si>
    <t>793187722051</t>
  </si>
  <si>
    <t>13/03/2026 00:23</t>
  </si>
  <si>
    <t>GXC57</t>
  </si>
  <si>
    <t>คุณไพร</t>
  </si>
  <si>
    <t>125ซ.หลังวัดพรมรังษี(ล๊อก6)แขวงแสมดำ.เขตบางขุนเทียน
บางขุนเทียน/ Bang Khun Thianกรุงเทพมหานคร/ Bangkok
10150</t>
  </si>
  <si>
    <t>660884983089</t>
  </si>
  <si>
    <t>14/03/2026 23:49</t>
  </si>
  <si>
    <t>LEXPU0666973620</t>
  </si>
  <si>
    <t>GXC56</t>
  </si>
  <si>
    <t>14/03/2026 23:23</t>
  </si>
  <si>
    <t>LEXPU0666981565</t>
  </si>
  <si>
    <t>14/03/2026 23:22</t>
  </si>
  <si>
    <t>GXC55</t>
  </si>
  <si>
    <t>ทิพย์</t>
  </si>
  <si>
    <t>82/18หมู่1 ตำบล รอบเมือง อำเภอ เมือง  82/18หมู่1, ตำบล รอบเมือง อำเภอ เมือง · รอบเมือง สุขสบาย · รอบเมือง/ Rop Mueang
เมืองปราจีนบุรี/ Mueang Prachin Buriปราจีนบุรี/ Prachin Buri
25000</t>
  </si>
  <si>
    <t>25000</t>
  </si>
  <si>
    <t>660646273843</t>
  </si>
  <si>
    <t>14/03/2026 23:19</t>
  </si>
  <si>
    <t>LEXPU0666977386</t>
  </si>
  <si>
    <t>GXC54</t>
  </si>
  <si>
    <t>ฟ้าประกาย ศรีลา</t>
  </si>
  <si>
    <t>467 หมู่11 ถนนวิถีเกษตร ตำบลธาตุพนม อำเภอธาตุพนม จังหวัดนครพนม
ธาตุพนม/ That Phanomนครพนม/ Nakhon Phanom
48110</t>
  </si>
  <si>
    <t>48110</t>
  </si>
  <si>
    <t>660947832658</t>
  </si>
  <si>
    <t>TH45058G0V7X5A</t>
  </si>
  <si>
    <t>GXC53</t>
  </si>
  <si>
    <t>14/03/2026 23:08</t>
  </si>
  <si>
    <t>LEXPU0666974423</t>
  </si>
  <si>
    <t>GXC52</t>
  </si>
  <si>
    <t>ด***งศภัค ต***วณิช</t>
  </si>
  <si>
    <t>14/03/2026 22:54</t>
  </si>
  <si>
    <t>GXC50</t>
  </si>
  <si>
    <t>ม***่</t>
  </si>
  <si>
    <t>****** ห้อง 18/620 แขวงหัวหมาก เขตบางกะปิ จังหวัดกรุงเทพมหานคร 10240</t>
  </si>
  <si>
    <t>14/03/2026 22:42</t>
  </si>
  <si>
    <t>TH2610766236087</t>
  </si>
  <si>
    <t>GXC47</t>
  </si>
  <si>
    <t>******หม่ดงเย็น, ตำบลตะเคียน, อำเภอกาบเชิง ตำบลตะเคียน อำเภอกาบเชิง จังหวัดสุรินทร์ 32210</t>
  </si>
  <si>
    <t>14/03/2026 22:11</t>
  </si>
  <si>
    <t>GXC46</t>
  </si>
  <si>
    <t>ก***ร เ***อป้อ</t>
  </si>
  <si>
    <t>14/03/2026 21:56</t>
  </si>
  <si>
    <t>GXC45</t>
  </si>
  <si>
    <t>ต่อง ปันคำ</t>
  </si>
  <si>
    <t>บ้านต๊ำน้ำล้อม ต.บ้านต๊ำ  159
เมืองพะเยา/ Mueang Phayaoพะเยา/ Phayao
56000</t>
  </si>
  <si>
    <t>660814494933</t>
  </si>
  <si>
    <t>14/03/2026 21:48</t>
  </si>
  <si>
    <t>LEXPU0666981084</t>
  </si>
  <si>
    <t>GXC44</t>
  </si>
  <si>
    <t>ไ***น ก***ชาญดี</t>
  </si>
  <si>
    <t>14/03/2026 21:32</t>
  </si>
  <si>
    <t>GXC43</t>
  </si>
  <si>
    <t>ธ******ณ</t>
  </si>
  <si>
    <t>******บลตลาดหลวง อำเภอเมืองอ่างทอง จังหวัดอ่างทอง 14000</t>
  </si>
  <si>
    <t>14000</t>
  </si>
  <si>
    <t>TH2638062424175</t>
  </si>
  <si>
    <t>14/03/2026 21:31</t>
  </si>
  <si>
    <t>GXC42</t>
  </si>
  <si>
    <t>จ******อ</t>
  </si>
  <si>
    <t>******ะชาธิปก แขวงหิรัญรูจี เขตธนบุรี กทม แขวงหิรัญรูจี เขตธนบุรี จังหวัดกรุงเทพมหานคร 10600</t>
  </si>
  <si>
    <t>14/03/2026 21:17</t>
  </si>
  <si>
    <t>TH265702777784A</t>
  </si>
  <si>
    <t>GXC41</t>
  </si>
  <si>
    <t>******านผ้าขาว, ตำบล ม่วงใข่, อำเภอพังโคน ตำบลม่วงไข่ อำเภอพังโคน จังหวัดสกลนคร 47160</t>
  </si>
  <si>
    <t>47160</t>
  </si>
  <si>
    <t>14/03/2026 21:08</t>
  </si>
  <si>
    <t>TH267688280762H</t>
  </si>
  <si>
    <t>GXC40</t>
  </si>
  <si>
    <t>ญ***ปรวีร์  ป***ามาตร์</t>
  </si>
  <si>
    <t>14/03/2026 20:47</t>
  </si>
  <si>
    <t>793267866985</t>
  </si>
  <si>
    <t>GXC38</t>
  </si>
  <si>
    <t>เ***ะจ๊ะ</t>
  </si>
  <si>
    <t>14/03/2026 20:16</t>
  </si>
  <si>
    <t>GXC37</t>
  </si>
  <si>
    <t>ไ******ว</t>
  </si>
  <si>
    <t>****** วิลล์, ซอย 3, ตำบล บางนายสี, อำเภอตะกั่วป่า ตำบลบางนายสี อำเภอตะกั่วป่า จังหวัดพังงา 82110</t>
  </si>
  <si>
    <t>82110</t>
  </si>
  <si>
    <t>14/03/2026 20:37</t>
  </si>
  <si>
    <t>TH262318256179M</t>
  </si>
  <si>
    <t>14/03/2026 20:07</t>
  </si>
  <si>
    <t>GXC35</t>
  </si>
  <si>
    <t>พนารัตน์  ศรีบุดดา</t>
  </si>
  <si>
    <t>จอดรถมอไซค์ บ.ทีพลัส 76 ม.3 ถ.แจ้งสนิท ต.สำราญ อ.เมือง · สำราญ/ Samran
เมืองยโสธร/ Mueang Yasothonยโสธร/ Yasothon
35000</t>
  </si>
  <si>
    <t>660898456205</t>
  </si>
  <si>
    <t>14/03/2026 19:57</t>
  </si>
  <si>
    <t>LEXPU0666974433</t>
  </si>
  <si>
    <t>GXC34</t>
  </si>
  <si>
    <t>อ***ฉ้ะ ห***วล</t>
  </si>
  <si>
    <t>14/03/2026 19:42</t>
  </si>
  <si>
    <t>GXC33</t>
  </si>
  <si>
    <t>สุรีภรณ์</t>
  </si>
  <si>
    <t>หมู่บ้านทัศนีย์ ลาดหลุมแก้ว 42/160 · คูบางหลวง/ Khu Bang Luang
ลาดหลุมแก้ว/ Lat Lum Kaeoปทุมธานี/ Pathum Thani
12140</t>
  </si>
  <si>
    <t>660623243977</t>
  </si>
  <si>
    <t>14/03/2026 19:26</t>
  </si>
  <si>
    <t>LEXPU0666974093</t>
  </si>
  <si>
    <t>GXC32</t>
  </si>
  <si>
    <t>วิไล ศรเดช</t>
  </si>
  <si>
    <t>41 ม.5
สัตหีบ/ Sattahipชลบุรี/ Chonburi
20180</t>
  </si>
  <si>
    <t>660648933446</t>
  </si>
  <si>
    <t>14/03/2026 19:14</t>
  </si>
  <si>
    <t>LEXPU0666974276</t>
  </si>
  <si>
    <t>GXC31</t>
  </si>
  <si>
    <t>ม**า</t>
  </si>
  <si>
    <t>******้านสองชั้น มีรถToyotaสีขาวจอดอยู่ มีราวตากผ้าหน้าบ้าน อยู่ตรงข้ามหอประชุม ตำบลสะเดาะพง อำเภอเขาค้อ จังหวัดเพชรบูรณ์ 67270</t>
  </si>
  <si>
    <t>67270</t>
  </si>
  <si>
    <t>14/03/2026 19:39</t>
  </si>
  <si>
    <t>TH260224005924C</t>
  </si>
  <si>
    <t>14/03/2026 19:09</t>
  </si>
  <si>
    <t>GXC30</t>
  </si>
  <si>
    <t>ว***วรรณ ต***ูลศักดิ์</t>
  </si>
  <si>
    <t>14/03/2026 19:06</t>
  </si>
  <si>
    <t>793295595945</t>
  </si>
  <si>
    <t>GXC29</t>
  </si>
  <si>
    <t>14/03/2026 19:05</t>
  </si>
  <si>
    <t>TH69018G11YW8D</t>
  </si>
  <si>
    <t>GXC28</t>
  </si>
  <si>
    <t>ร***กาญจน์ อ***ิสุรีย์กุล</t>
  </si>
  <si>
    <t>14/03/2026 18:42</t>
  </si>
  <si>
    <t>GXC27</t>
  </si>
  <si>
    <t>ว******ป</t>
  </si>
  <si>
    <t>******ุแหระ ตำบลกุแหระ อำเภอทุ่งใหญ่ จังหวัดนครศรีธรรมราช 80240</t>
  </si>
  <si>
    <t>14/03/2026 18:43</t>
  </si>
  <si>
    <t>TH264738169772L</t>
  </si>
  <si>
    <t>14/03/2026 18:41</t>
  </si>
  <si>
    <t>GXC26</t>
  </si>
  <si>
    <t>ส******ด</t>
  </si>
  <si>
    <t>******ขาใหญ่ 0 ตำบลเขาใหญ่ อำเภออ่าวลึก จังหวัดกระบี่ 81110</t>
  </si>
  <si>
    <t>81110</t>
  </si>
  <si>
    <t>TH266056457964H</t>
  </si>
  <si>
    <t>14/03/2026 18:40</t>
  </si>
  <si>
    <t>GXC25</t>
  </si>
  <si>
    <t>ภ***ล</t>
  </si>
  <si>
    <t>14/03/2026 18:15</t>
  </si>
  <si>
    <t>GXC23</t>
  </si>
  <si>
    <t>******.หนองวัวซอ จ.อุดรธานี ตำบลโนนหวาย อำเภอหนองวัวซอ จังหวัดอุดรธานี 41220</t>
  </si>
  <si>
    <t>41220</t>
  </si>
  <si>
    <t>14/03/2026 17:59</t>
  </si>
  <si>
    <t>TH262344604478E</t>
  </si>
  <si>
    <t>GXC22</t>
  </si>
  <si>
    <t>ฐ***ชดา อ***ย์เจริญ</t>
  </si>
  <si>
    <t>14/03/2026 17:57</t>
  </si>
  <si>
    <t>เผือกมะพร้าวอ่อน 1 
กล้วยหอม มะพร้าวเผา 2</t>
  </si>
  <si>
    <t>793290648010</t>
  </si>
  <si>
    <t>GXC21</t>
  </si>
  <si>
    <t>k***lay</t>
  </si>
  <si>
    <t>Sa Kaeo</t>
  </si>
  <si>
    <t>14/03/2026 17:56</t>
  </si>
  <si>
    <t>793243685975</t>
  </si>
  <si>
    <t>GXC19</t>
  </si>
  <si>
    <t>วารุณี​   ปิ่นทอง</t>
  </si>
  <si>
    <t xml:space="preserve"> 561/51หมู่บ้านศิริวรรณ ถ.ทหารบก ต.บ่อพลับ อ.เมืองนครปฐม จ.นครปฐม 73000
เมืองนครปฐม/ Mueang Nakhon Pathomนครปฐม/ Nakhon Pathom
73000</t>
  </si>
  <si>
    <t>660902610046</t>
  </si>
  <si>
    <t>14/03/2026 17:40</t>
  </si>
  <si>
    <t>LEXPU0666974201</t>
  </si>
  <si>
    <t>GXC18</t>
  </si>
  <si>
    <t>******/1 ซ.9 ถนนสุขุมวิท ตำบลแสนสุข ตำบลแสนสุข อำเภอเมืองชลบุรี จังหวัดชลบุรี 20130</t>
  </si>
  <si>
    <t>14/03/2026 17:23</t>
  </si>
  <si>
    <t>GXC17</t>
  </si>
  <si>
    <t>14/03/2026 17:00</t>
  </si>
  <si>
    <t>TH267165092962C</t>
  </si>
  <si>
    <t>GXC16</t>
  </si>
  <si>
    <t>ร******ม</t>
  </si>
  <si>
    <t>******นองโน, ตำบล ชีทวน, อำเภอเขื่องใน, ตำบลชีทวน อำเภอเขื่องใน จังหวัดอุบลราชธานี 34150</t>
  </si>
  <si>
    <t>14/03/2026 17:18</t>
  </si>
  <si>
    <t>TH264749543309E</t>
  </si>
  <si>
    <t>14/03/2026 16:48</t>
  </si>
  <si>
    <t>GXC15</t>
  </si>
  <si>
    <t>ธนากร  แสงภู</t>
  </si>
  <si>
    <t>216 ม.1 ต.หมูสี อ.ปากช่อง · ปากช่อง/ Pak Chong
ปากช่อง/ Pak Chongนครราชสีมา/ Nakhon Ratchasima
30130</t>
  </si>
  <si>
    <t>660942955611</t>
  </si>
  <si>
    <t>14/03/2026 16:45</t>
  </si>
  <si>
    <t>LEXPU0666970963</t>
  </si>
  <si>
    <t>GXC13</t>
  </si>
  <si>
    <t>ประภาพรรณ</t>
  </si>
  <si>
    <t>2086 มหาวิทยาลัยรามคำแหงถ.รามคำแหงแขวงหัวหมากเขตบางกะปิ ชั้น1 อาคารเวียงผา
บางกะปิ/ Bang Kapiกรุงเทพมหานคร/ Bangkok
10240</t>
  </si>
  <si>
    <t>660904235920</t>
  </si>
  <si>
    <t>14/03/2026 16:18</t>
  </si>
  <si>
    <t>LEXPU0666973090</t>
  </si>
  <si>
    <t>GXC12</t>
  </si>
  <si>
    <t>ส***รณษร ท***</t>
  </si>
  <si>
    <t>14/03/2026 16:17</t>
  </si>
  <si>
    <t>GXC11</t>
  </si>
  <si>
    <t>โ******ว</t>
  </si>
  <si>
    <t>******านทรัพย์มะค่า, ตำบล บ้านกลาง, อำเภอวังทอง ตำบลบ้านกลาง อำเภอวังทอง จังหวัดพิษณุโลก 65220</t>
  </si>
  <si>
    <t>65220</t>
  </si>
  <si>
    <t>14/03/2026 16:43</t>
  </si>
  <si>
    <t>14/03/2026 16:13</t>
  </si>
  <si>
    <t>GXC10</t>
  </si>
  <si>
    <t>14/03/2026 16:12</t>
  </si>
  <si>
    <t>GXC9</t>
  </si>
  <si>
    <t>p***a  p***kijpanich</t>
  </si>
  <si>
    <t>14/03/2026 16:09</t>
  </si>
  <si>
    <t>GXC8</t>
  </si>
  <si>
    <t>อนุศรา ทัศนุรักษ์</t>
  </si>
  <si>
    <t>ซอย 16 บ้านเลขที่97 หมู่ 2 · ชะไว/ Chawai
ไชโย/ Chaiyoอ่างทอง/ Ang Thong
14140</t>
  </si>
  <si>
    <t>660623376299</t>
  </si>
  <si>
    <t>14/03/2026 15:58</t>
  </si>
  <si>
    <t>LEXPU0666990821</t>
  </si>
  <si>
    <t>14/03/2026 15:57</t>
  </si>
  <si>
    <t>GXC7</t>
  </si>
  <si>
    <t>ธ******ะ</t>
  </si>
  <si>
    <t>******แสนสุข, อำเภอเมืองชลบุรี  (ส่งร้านค้าหน้าซอย) ตำบลแสนสุข อำเภอเมืองชลบุรี จังหวัดชลบุรี 20130</t>
  </si>
  <si>
    <t>14/03/2026 15:55</t>
  </si>
  <si>
    <t>GXC6</t>
  </si>
  <si>
    <t>จ***า พ***า</t>
  </si>
  <si>
    <t>14/03/2026 15:45</t>
  </si>
  <si>
    <t>793278957015</t>
  </si>
  <si>
    <t>GXC5</t>
  </si>
  <si>
    <t>ณิชาพร</t>
  </si>
  <si>
    <t>40/96-97 ม.สุชา1 ถ.ทวีวัฒนา · หนองค้างพลู/ Nong Khang Phlu
หนองแขม/ Nong Khaemกรุงเทพมหานคร/ Bangkok
10160</t>
  </si>
  <si>
    <t>660842960399</t>
  </si>
  <si>
    <t>14/03/2026 15:43</t>
  </si>
  <si>
    <t>LEXPU0666973419</t>
  </si>
  <si>
    <t>14/03/2026 15:42</t>
  </si>
  <si>
    <t>GXC4</t>
  </si>
  <si>
    <t>น** ป***ดา เ***้ำเที่ยง</t>
  </si>
  <si>
    <t>14/03/2026 15:41</t>
  </si>
  <si>
    <t>793280401056</t>
  </si>
  <si>
    <t>GXC3</t>
  </si>
  <si>
    <t>ป***งค๋ ช***ันติสกุล</t>
  </si>
  <si>
    <t>GXC2</t>
  </si>
  <si>
    <t>ร***เพ็ชร๋</t>
  </si>
  <si>
    <t>14/03/2026 15:33</t>
  </si>
  <si>
    <t>793220794951</t>
  </si>
  <si>
    <t>GXC0</t>
  </si>
  <si>
    <t>TH2619198478828</t>
  </si>
  <si>
    <t>14/03/2026 15:28</t>
  </si>
  <si>
    <t>GXB98</t>
  </si>
  <si>
    <t>14/03/2026 14:57</t>
  </si>
  <si>
    <t>GXB97</t>
  </si>
  <si>
    <t>******เทพารักษ์, อำเภอเมืองสมุทรปราการ ตำบลเทพารักษ์ อำเภอเมืองสมุทรปราการ จังหวัดสมุทรปราการ 10270</t>
  </si>
  <si>
    <t>14/03/2026 15:23</t>
  </si>
  <si>
    <t>TH2663494816643</t>
  </si>
  <si>
    <t>14/03/2026 14:53</t>
  </si>
  <si>
    <t>GXB96</t>
  </si>
  <si>
    <t>M* L**</t>
  </si>
  <si>
    <t>14/03/2026 14:51</t>
  </si>
  <si>
    <t>793247190923</t>
  </si>
  <si>
    <t>14/03/2026 14:52</t>
  </si>
  <si>
    <t>GXB95</t>
  </si>
  <si>
    <t>Be Happy Nee</t>
  </si>
  <si>
    <t>29/1542 ถ.หทัยราษฎร์ ซอย39 แขวงสามวาตะวันตก เขตคลองสามวา กทม 10510</t>
  </si>
  <si>
    <t>0928766944</t>
  </si>
  <si>
    <t>14/03/2026 14:42</t>
  </si>
  <si>
    <t>14/03/2026 14:41</t>
  </si>
  <si>
    <t>GXB94</t>
  </si>
  <si>
    <t>อัจจิมา</t>
  </si>
  <si>
    <t>40  หมู่ 5
บ้านหนองจิก
ต.ดงลาน
อ.เมือง
จ.ร้อยเอ็ด
โทร 45000</t>
  </si>
  <si>
    <t>0999390053</t>
  </si>
  <si>
    <t>14/03/2026 14:40</t>
  </si>
  <si>
    <t>14/03/2026 14:39</t>
  </si>
  <si>
    <t>GXB93</t>
  </si>
  <si>
    <t>14/03/2026 14:38</t>
  </si>
  <si>
    <t>GXB92</t>
  </si>
  <si>
    <t>ปัญชรี คูวันนิวัติ</t>
  </si>
  <si>
    <t>ที่อยู่ 67/3 ม.6 ตำบลแสนตุ้ง อำเภอเขาสมิง จังหวัดตราด 23150</t>
  </si>
  <si>
    <t>0800592757</t>
  </si>
  <si>
    <t>14/03/2026 11:39</t>
  </si>
  <si>
    <t>14/03/2026 14:37</t>
  </si>
  <si>
    <t>GXB91</t>
  </si>
  <si>
    <t>ผุสดี อัศวธนโชติ</t>
  </si>
  <si>
    <t>46/1หมู่5 ต.เทวราช
อ.ไชโย จ.อ่างทอง 14140</t>
  </si>
  <si>
    <t>0805972094</t>
  </si>
  <si>
    <t>14/03/2026 14:36</t>
  </si>
  <si>
    <t>GXB90</t>
  </si>
  <si>
    <t>Nui Dechakaisaya</t>
  </si>
  <si>
    <t>9/23 หมู่6
บึงบา
หนองเสือ
ปทุมธานี
Thailand 12170</t>
  </si>
  <si>
    <t>66999234221</t>
  </si>
  <si>
    <t>14/03/2026 14:33</t>
  </si>
  <si>
    <t>14/03/2026 14:32</t>
  </si>
  <si>
    <t>GXB89</t>
  </si>
  <si>
    <t>14/03/2026 14:31</t>
  </si>
  <si>
    <t>GXB88</t>
  </si>
  <si>
    <t>ด******)</t>
  </si>
  <si>
    <t>******อย รามอินทรา 39 ถนน รามอินทรา แขวงอนุสาวรีย์ เขตบางเขน จังหวัดกรุงเทพมหานคร 10220</t>
  </si>
  <si>
    <t>TH262713605930G</t>
  </si>
  <si>
    <t>14/03/2026 14:30</t>
  </si>
  <si>
    <t>GXB87</t>
  </si>
  <si>
    <t>สุประวีณ์   จิรพงษ์ภักดี</t>
  </si>
  <si>
    <t>86/32  หมู่ 3   ม.วลีแลนด์4
ต.ทับมา
อ.เมือง
จ.ระยอง 21000</t>
  </si>
  <si>
    <t>21000</t>
  </si>
  <si>
    <t>0800965053</t>
  </si>
  <si>
    <t>GXB86</t>
  </si>
  <si>
    <t>14/03/2026 14:27</t>
  </si>
  <si>
    <t>793224267975</t>
  </si>
  <si>
    <t>GXB85</t>
  </si>
  <si>
    <t>สุภา แสงภู</t>
  </si>
  <si>
    <t>ที่อยู่56/1หมู่4ต.แหลมใหญ่อ.เมืองจ.สมุทรสงครามเบอร์ 75000</t>
  </si>
  <si>
    <t>0962293946</t>
  </si>
  <si>
    <t>14/03/2026 14:26</t>
  </si>
  <si>
    <t>14/03/2026 14:25</t>
  </si>
  <si>
    <t>GXB84</t>
  </si>
  <si>
    <t>Bjoern Wyrembek</t>
  </si>
  <si>
    <t>105 Soi Pridi Banomyong 25 (Sukhumvit 71, Soi 25), PPR Villa 4b · คลองตันเหนือ/ Khlong Tan Nuea
วัฒนา/ Vadhanaกรุงเทพมหานคร/ Bangkok
10110</t>
  </si>
  <si>
    <t>660891494439</t>
  </si>
  <si>
    <t>14/03/2026 14:22</t>
  </si>
  <si>
    <t>LEXPU0666981133</t>
  </si>
  <si>
    <t>GXB83</t>
  </si>
  <si>
    <t>สมฤดี  ไทยเสถียร</t>
  </si>
  <si>
    <t>370/239 หมู่บ้านวีไอพีโฺฮม 5 ต.บ้านเป็ด อ.เมือง จ.ขอนแก่น
 โทร 40000</t>
  </si>
  <si>
    <t>0832909849</t>
  </si>
  <si>
    <t>14/03/2026 14:20</t>
  </si>
  <si>
    <t>14/03/2026 14:19</t>
  </si>
  <si>
    <t>GXB82</t>
  </si>
  <si>
    <t>วิศิษฐ์ ธรรมศรีสวัสดิ์</t>
  </si>
  <si>
    <t>36 ม.6 ต.เสม็ด อ.เมือง ชลบุรี 20000</t>
  </si>
  <si>
    <t>0805814392</t>
  </si>
  <si>
    <t>14/03/2026 14:17</t>
  </si>
  <si>
    <t>GXB81</t>
  </si>
  <si>
    <t>ว***ฉลิม ศ***งรัก</t>
  </si>
  <si>
    <t>793279265973</t>
  </si>
  <si>
    <t>14/03/2026 14:16</t>
  </si>
  <si>
    <t>GXB80</t>
  </si>
  <si>
    <t>ศ***า  ต***พิภาค</t>
  </si>
  <si>
    <t>14/03/2026 14:12</t>
  </si>
  <si>
    <t>793283175915</t>
  </si>
  <si>
    <t>14/03/2026 14:14</t>
  </si>
  <si>
    <t>GXB79</t>
  </si>
  <si>
    <t>วานิษา รอดตัว</t>
  </si>
  <si>
    <t>115/87 ม.เศรณีปาร์ค2
ซอย นาวง21 ถนน นาวง
แขวงสีกัน
เขตดอนเมือง
กรุงเทพ 
โทร 10210</t>
  </si>
  <si>
    <t>0886569144</t>
  </si>
  <si>
    <t>13/03/2026 20:08</t>
  </si>
  <si>
    <t>14/03/2026 14:13</t>
  </si>
  <si>
    <t>GXB78</t>
  </si>
  <si>
    <t>GXB77</t>
  </si>
  <si>
    <t>คุณประมอญ เกาะสา</t>
  </si>
  <si>
    <t>เลขที่ 122 หมู่ 7 บ้านสำราญสุข
ต.หนองแก อ.ศรีบุญเรือง 
จ.หนองบัวลำภู 39180</t>
  </si>
  <si>
    <t>39180</t>
  </si>
  <si>
    <t>0828653799</t>
  </si>
  <si>
    <t>14/03/2026 14:11</t>
  </si>
  <si>
    <t>GXB76</t>
  </si>
  <si>
    <t>TH13118G0ZRB1C</t>
  </si>
  <si>
    <t>14/03/2026 14:10</t>
  </si>
  <si>
    <t>GXB75</t>
  </si>
  <si>
    <t>จิตตมาส ขาวสนิท</t>
  </si>
  <si>
    <t>113/12 ม.18.     ต.ท่าเรือ อ.เมือง จ.นครศรีธรรมราช 
โทร- 80000</t>
  </si>
  <si>
    <t>0637969553</t>
  </si>
  <si>
    <t>14/03/2026 14:09</t>
  </si>
  <si>
    <t>GXB74</t>
  </si>
  <si>
    <t>อรสา​อรุณ​ไพร</t>
  </si>
  <si>
    <t>นิติบุคคลอินทราคอนโดมิเนียนห้อง62/177/287ถนนเพชรบุรีแขวงพญาไทเขตราชเทวีกรุงเทพฯ  10400</t>
  </si>
  <si>
    <t>0968084774</t>
  </si>
  <si>
    <t>14/03/2026 14:08</t>
  </si>
  <si>
    <t>14/03/2026 14:07</t>
  </si>
  <si>
    <t>GXB73</t>
  </si>
  <si>
    <t>นงนุช ตันติวรสิทธิ์</t>
  </si>
  <si>
    <t>222/175 หมู่6นาวีเฮ้าส์ 10
พลูตาหลวง สัตหีบ ชลบุรี 20180</t>
  </si>
  <si>
    <t>0838918833</t>
  </si>
  <si>
    <t>14/03/2026 14:05</t>
  </si>
  <si>
    <t>14/03/2026 14:04</t>
  </si>
  <si>
    <t>GXB72</t>
  </si>
  <si>
    <t xml:space="preserve">บังอร  พินทำ </t>
  </si>
  <si>
    <t>101ม.6 บ้านกุดเป่ง ซ.โชคอำนวย ถ.จันทร์ยิ่งยศ ต.วารินขำราบ อ.วารินขำราบ จ.อุบลราชธานี  34190</t>
  </si>
  <si>
    <t>0902511138</t>
  </si>
  <si>
    <t>14/03/2026 14:03</t>
  </si>
  <si>
    <t>14/03/2026 14:02</t>
  </si>
  <si>
    <t>GXB71</t>
  </si>
  <si>
    <t>ส***รณา ท***า</t>
  </si>
  <si>
    <t>14/03/2026 14:01</t>
  </si>
  <si>
    <t>793227083950</t>
  </si>
  <si>
    <t>GXB70</t>
  </si>
  <si>
    <t>กฤตพร อภินาถวรสกุล</t>
  </si>
  <si>
    <t>35/364 ซ.ประชาอุทิศ 91/2  ถ.ประชาอุทิศ แขวงทุ่งครุ เขตทุ่งครุ  กรุงเทพฯ  10140</t>
  </si>
  <si>
    <t>0831975335</t>
  </si>
  <si>
    <t>12/03/2026 15:57</t>
  </si>
  <si>
    <t>GXB69</t>
  </si>
  <si>
    <t>น***าวพัชรินทร์ ใ***ญ</t>
  </si>
  <si>
    <t>14/03/2026 13:57</t>
  </si>
  <si>
    <t>GXB68</t>
  </si>
  <si>
    <t>TH13118G0VA86C</t>
  </si>
  <si>
    <t>GXB67</t>
  </si>
  <si>
    <t>น***ซา โ***นอฟ</t>
  </si>
  <si>
    <t>14/03/2026 13:49</t>
  </si>
  <si>
    <t>GXB66</t>
  </si>
  <si>
    <t>แซม พศิน</t>
  </si>
  <si>
    <t>96/173 ศรีธนา คอนโด 2,
ถ.ห้วยแก้ว, สุเทพ,เมือง
เชียงใหม     50200</t>
  </si>
  <si>
    <t>50200</t>
  </si>
  <si>
    <t>0908909185</t>
  </si>
  <si>
    <t>14/03/2026 13:39</t>
  </si>
  <si>
    <t>GXB65</t>
  </si>
  <si>
    <t>ตุ๊กตา ตัวเล็ก'กก</t>
  </si>
  <si>
    <t>258/27หมู่12 ซอย7 หมู่บ้านปราณภิรมย์
หนองตาแต้ม
.
ประจวบคีรีขันธ์
Thailand 77120</t>
  </si>
  <si>
    <t>66806601261</t>
  </si>
  <si>
    <t>14/03/2026 13:38</t>
  </si>
  <si>
    <t>14/03/2026 13:37</t>
  </si>
  <si>
    <t>GXB64</t>
  </si>
  <si>
    <t>******องไข่น้ำ, อำเภอหนองแค ตำบลหนองไข่น้ำ อำเภอหนองแค จังหวัดสระบุรี 18140</t>
  </si>
  <si>
    <t>14/03/2026 13:50</t>
  </si>
  <si>
    <t>TH260932770556T</t>
  </si>
  <si>
    <t>14/03/2026 13:35</t>
  </si>
  <si>
    <t>GXB63</t>
  </si>
  <si>
    <t>วรรณวิศา  คำดี</t>
  </si>
  <si>
    <t>9/36 หมู่บ้านธนัชชา
ม 4
บางหลวง
อำเภอ เมือง
ปทุมธานี 10200</t>
  </si>
  <si>
    <t>0650240306</t>
  </si>
  <si>
    <t>12/03/2026 17:28</t>
  </si>
  <si>
    <t>GXB62</t>
  </si>
  <si>
    <t>อุบลรัตน์เส็งประชา</t>
  </si>
  <si>
    <t>13หมุ4.ต. วัดสำโรง.อนครชัยศรี.จ.นครปฐม.ซ.กำนันเอก.. 73120</t>
  </si>
  <si>
    <t>0851360738</t>
  </si>
  <si>
    <t>12/03/2026 16:51</t>
  </si>
  <si>
    <t>14/03/2026 13:30</t>
  </si>
  <si>
    <t>GXB61</t>
  </si>
  <si>
    <t>u***5372215147744</t>
  </si>
  <si>
    <t>14/03/2026 13:27</t>
  </si>
  <si>
    <t>793252283983</t>
  </si>
  <si>
    <t>14/03/2026 13:26</t>
  </si>
  <si>
    <t>GXB60</t>
  </si>
  <si>
    <t>อทิพรกันตะกูล</t>
  </si>
  <si>
    <t>149/6หมู่บ้านเย็นอากาศเร็สชิเด้นส
ซอยประสาทสุข
แขวงช่องนนทรี
เขต.ยานนาวา
กรุงเทพ 10120</t>
  </si>
  <si>
    <t>0826193172</t>
  </si>
  <si>
    <t>12/03/2026 16:37</t>
  </si>
  <si>
    <t>GXB59</t>
  </si>
  <si>
    <t>ณ***ิณีย์ อ***ย์พันธ์</t>
  </si>
  <si>
    <t>GXB58</t>
  </si>
  <si>
    <t>คุณทับทิม เสาร์สุด</t>
  </si>
  <si>
    <t>63 หมู่9(ซอย 5)
 ต.ทาสบเส้า
อ.แม่ทา ลำพูน 51140</t>
  </si>
  <si>
    <t>51140</t>
  </si>
  <si>
    <t>0929409736</t>
  </si>
  <si>
    <t>14/03/2026 13:24</t>
  </si>
  <si>
    <t>GXB56</t>
  </si>
  <si>
    <t>Somjai Thanunram</t>
  </si>
  <si>
    <t>46 หมู่ 10 บ้านหินโคนตำบลลำดวนอำเภอกระสังจังหวัดบุรีรัมย์  โทร  31160</t>
  </si>
  <si>
    <t>31160</t>
  </si>
  <si>
    <t>0814093249</t>
  </si>
  <si>
    <t>14/03/2026 13:22</t>
  </si>
  <si>
    <t>14/03/2026 13:21</t>
  </si>
  <si>
    <t>GXB55</t>
  </si>
  <si>
    <t>14/03/2026 13:19</t>
  </si>
  <si>
    <t>ฝอยทอง=3/เผือก=2/กาแฟ=1</t>
  </si>
  <si>
    <t>793256753015</t>
  </si>
  <si>
    <t>GXB54</t>
  </si>
  <si>
    <t>14/03/2026 13:16</t>
  </si>
  <si>
    <t>793268996936</t>
  </si>
  <si>
    <t>GXB53</t>
  </si>
  <si>
    <t>น******ศ</t>
  </si>
  <si>
    <t>******าด  ตำบลบ่อแก้ว ตำบลบ่อแก้ว อำเภอนาคู จังหวัดกาฬสินธุ์ 46160</t>
  </si>
  <si>
    <t>14/03/2026 13:06</t>
  </si>
  <si>
    <t>TH265272824017P</t>
  </si>
  <si>
    <t>14/03/2026 13:05</t>
  </si>
  <si>
    <t>GXB52</t>
  </si>
  <si>
    <t>******งกกาด ตำบลลมศักดิ์ ตำบลลมศักดิ์ อำเภอขุขันธ์ จังหวัดศรีสะเกษ 33140</t>
  </si>
  <si>
    <t>14/03/2026 12:58</t>
  </si>
  <si>
    <t>GXB51</t>
  </si>
  <si>
    <t>14/03/2026 13:17</t>
  </si>
  <si>
    <t>TH263415031133R</t>
  </si>
  <si>
    <t>14/03/2026 12:47</t>
  </si>
  <si>
    <t>GXB49</t>
  </si>
  <si>
    <t>14/03/2026 12:33</t>
  </si>
  <si>
    <t>TH69018G11XN8D</t>
  </si>
  <si>
    <t>14/03/2026 12:03</t>
  </si>
  <si>
    <t>GXB47</t>
  </si>
  <si>
    <t>ก*** จ***ร์ประสาท</t>
  </si>
  <si>
    <t>14/03/2026 11:56</t>
  </si>
  <si>
    <t>793214057646</t>
  </si>
  <si>
    <t>14/03/2026 11:57</t>
  </si>
  <si>
    <t>GXB46</t>
  </si>
  <si>
    <t>อุษา</t>
  </si>
  <si>
    <t>98/61 หมู่บ้านแสงตะวัน เฟส4
ต.ท่าผา  อ.บ้านโป่ง จ.ราชบุรี 
โทร : 70110</t>
  </si>
  <si>
    <t>0996064137</t>
  </si>
  <si>
    <t>14/03/2026 11:51</t>
  </si>
  <si>
    <t>14/03/2026 11:50</t>
  </si>
  <si>
    <t>GXB44</t>
  </si>
  <si>
    <t>******ตำบลสระกะเทียม อำเภอเมืองนครปฐม จังหวัดนครปฐม 73000</t>
  </si>
  <si>
    <t>14/03/2026 11:38</t>
  </si>
  <si>
    <t>TH266534982949M</t>
  </si>
  <si>
    <t>GXB41</t>
  </si>
  <si>
    <t>ณ******ข</t>
  </si>
  <si>
    <t>******76 แขวงทุ่งครุ เขตทุ่งครุ จังหวัดกรุงเทพมหานคร 10140</t>
  </si>
  <si>
    <t>14/03/2026 11:35</t>
  </si>
  <si>
    <t>TH264583575353H</t>
  </si>
  <si>
    <t>14/03/2026 11:34</t>
  </si>
  <si>
    <t>GXB40</t>
  </si>
  <si>
    <t>เชียง ทินนิกร</t>
  </si>
  <si>
    <t>1247ถนนราษฎร์บำรุง ตลาดชุมแพ เชียงทินนิกร
ชุมแพ/ Chum Phaeขอนแก่น/ Khon Kaen
40130</t>
  </si>
  <si>
    <t>660932595598</t>
  </si>
  <si>
    <t>14/03/2026 11:33</t>
  </si>
  <si>
    <t>LEXDO0180327299</t>
  </si>
  <si>
    <t>GXB39</t>
  </si>
  <si>
    <t>รักชนก กรัดจินดา</t>
  </si>
  <si>
    <t>45/2 ม.1 ต.ดอนลาน อ.ผักไห่ จ.อยุธยา 13280</t>
  </si>
  <si>
    <t>13280</t>
  </si>
  <si>
    <t>0611903596</t>
  </si>
  <si>
    <t>13/03/2026 20:46</t>
  </si>
  <si>
    <t>14/03/2026 11:28</t>
  </si>
  <si>
    <t>GXB38</t>
  </si>
  <si>
    <t>.***าอู</t>
  </si>
  <si>
    <t>14/03/2026 11:08</t>
  </si>
  <si>
    <t>793221851693</t>
  </si>
  <si>
    <t>GXB37</t>
  </si>
  <si>
    <t>ส***ญญา ห***เหย็มเจริญ</t>
  </si>
  <si>
    <t>14/03/2026 11:01</t>
  </si>
  <si>
    <t>793262967685</t>
  </si>
  <si>
    <t>GXB36</t>
  </si>
  <si>
    <t>นางอุ่น อสิพงษ์</t>
  </si>
  <si>
    <t>บ้านพิมาย 31 ม. 1 ต.พิมาย อ.ปรางค์กู่ จ. ศรีสะเกษ
ปรางค์กู่/ Prang Kuศรีสะเกษ/ Sisaket
33170</t>
  </si>
  <si>
    <t>33170</t>
  </si>
  <si>
    <t>660853555301</t>
  </si>
  <si>
    <t>14/03/2026 10:57</t>
  </si>
  <si>
    <t>LEXPU0666970416</t>
  </si>
  <si>
    <t>GXB35</t>
  </si>
  <si>
    <t>พ***ียา  ส***ี</t>
  </si>
  <si>
    <t>14/03/2026 10:55</t>
  </si>
  <si>
    <t>793214960672</t>
  </si>
  <si>
    <t>14/03/2026 10:54</t>
  </si>
  <si>
    <t>GXB34</t>
  </si>
  <si>
    <t>น***ูศรี  เ***แช่ม</t>
  </si>
  <si>
    <t>14/03/2026 10:52</t>
  </si>
  <si>
    <t>793255361625</t>
  </si>
  <si>
    <t>14/03/2026 10:51</t>
  </si>
  <si>
    <t>GXB33</t>
  </si>
  <si>
    <t>แมวเหมียว</t>
  </si>
  <si>
    <t xml:space="preserve"> ร้านแมวเหมียว 117 ม.8 ต.นางแก้ว อ.โพธาราม จ.ราชบุรี  70120</t>
  </si>
  <si>
    <t>70120</t>
  </si>
  <si>
    <t>0899628853</t>
  </si>
  <si>
    <t>GXB31</t>
  </si>
  <si>
    <t>อ***รัตน์</t>
  </si>
  <si>
    <t>14/03/2026 10:49</t>
  </si>
  <si>
    <t>793230163644</t>
  </si>
  <si>
    <t>GXB30</t>
  </si>
  <si>
    <t>ส่งที่ สร้อย เด</t>
  </si>
  <si>
    <t>654ชอย14
ถนนเทสบาลนิมิตรเหนือ ลาดยาว จตุจักร
กทม 10900</t>
  </si>
  <si>
    <t>0818605961</t>
  </si>
  <si>
    <t>14/03/2026 10:48</t>
  </si>
  <si>
    <t>GXB29</t>
  </si>
  <si>
    <t>ไ***น พ***</t>
  </si>
  <si>
    <t>14/03/2026 10:47</t>
  </si>
  <si>
    <t>793290555691</t>
  </si>
  <si>
    <t>GXB28</t>
  </si>
  <si>
    <t>14/03/2026 10:46</t>
  </si>
  <si>
    <t>เขตเบาหวิว รับกาแฟ2 ฝอยทอง1</t>
  </si>
  <si>
    <t>793293650634</t>
  </si>
  <si>
    <t>GXB27</t>
  </si>
  <si>
    <t xml:space="preserve">จิณ </t>
  </si>
  <si>
    <t>9/5  ม.7 ต.ภาชี อ.ภาชี จ.อยุธยา  โทร. 13140</t>
  </si>
  <si>
    <t>0922679865</t>
  </si>
  <si>
    <t>GXB26</t>
  </si>
  <si>
    <t>ข***ฐา  ง***ถื่อน</t>
  </si>
  <si>
    <t>14/03/2026 10:45</t>
  </si>
  <si>
    <t>793282053642</t>
  </si>
  <si>
    <t>GXB25</t>
  </si>
  <si>
    <t>793290250642</t>
  </si>
  <si>
    <t>GXB24</t>
  </si>
  <si>
    <t>14/03/2026 10:43</t>
  </si>
  <si>
    <t>793227655684</t>
  </si>
  <si>
    <t>GXB23</t>
  </si>
  <si>
    <t>14/03/2026 10:42</t>
  </si>
  <si>
    <t>THT610155WYT77Z</t>
  </si>
  <si>
    <t>GXB22</t>
  </si>
  <si>
    <t xml:space="preserve">สุกัญญา </t>
  </si>
  <si>
    <t>625/51  หมู่บ้านชิชา
ถนน พระรามสอง
บางมด       จอมทอง
กทม    
โทร 10150</t>
  </si>
  <si>
    <t>0894489595</t>
  </si>
  <si>
    <t>GXB21</t>
  </si>
  <si>
    <t>14/03/2026 10:38</t>
  </si>
  <si>
    <t>793261367651</t>
  </si>
  <si>
    <t>GXB20</t>
  </si>
  <si>
    <t>14/03/2026 10:37</t>
  </si>
  <si>
    <t>793221560655</t>
  </si>
  <si>
    <t>GXB19</t>
  </si>
  <si>
    <t>793265763640</t>
  </si>
  <si>
    <t>GXB18</t>
  </si>
  <si>
    <t>P*** O***a</t>
  </si>
  <si>
    <t>14/03/2026 10:31</t>
  </si>
  <si>
    <t>793203455656</t>
  </si>
  <si>
    <t>GXB17</t>
  </si>
  <si>
    <t>******ทอง, อำเภอบางสะพาน ตำบลร่อนทอง อำเภอบางสะพาน จังหวัดประจวบคีรีขันธ์ 77230</t>
  </si>
  <si>
    <t>77230</t>
  </si>
  <si>
    <t>TH265308762904I</t>
  </si>
  <si>
    <t>14/03/2026 10:25</t>
  </si>
  <si>
    <t>GXB16</t>
  </si>
  <si>
    <t>คุณเรณู สงเคราะห์</t>
  </si>
  <si>
    <t>93/1 หมู่ 1 ต.มหาพราหมณ์ อ.บางบาล จ.พระนครศรีอยุธยา
บางบาล/ Bang Banพระนครศรีอยุธยา/ Phra Nakhon Si Ayutthaya
13250</t>
  </si>
  <si>
    <t>13250</t>
  </si>
  <si>
    <t>660814342509</t>
  </si>
  <si>
    <t>14/03/2026 10:24</t>
  </si>
  <si>
    <t>LEXPU0666982385</t>
  </si>
  <si>
    <t>GXB15</t>
  </si>
  <si>
    <t>****** 2 ชั้นด้านซ้ายถัดจากบ้านผู้ใหญ่บ้าน ตำบลคอรุม อำเภอพิชัย จังหวัดอุตรดิตถ์ 53120</t>
  </si>
  <si>
    <t>14/03/2026 10:15</t>
  </si>
  <si>
    <t>TH261798255631Y</t>
  </si>
  <si>
    <t>14/03/2026 10:14</t>
  </si>
  <si>
    <t>GXB12</t>
  </si>
  <si>
    <t>บ***ี่</t>
  </si>
  <si>
    <t>14/03/2026 10:11</t>
  </si>
  <si>
    <t>793245161660</t>
  </si>
  <si>
    <t>GXB11</t>
  </si>
  <si>
    <t>N******g</t>
  </si>
  <si>
    <t>******ระเทศไทย แขวงมีนบุรี เขตมีนบุรี จังหวัดกรุงเทพมหานคร 10510</t>
  </si>
  <si>
    <t>14/03/2026 10:09</t>
  </si>
  <si>
    <t>TH261201837907E</t>
  </si>
  <si>
    <t>GXB10</t>
  </si>
  <si>
    <t>L***a</t>
  </si>
  <si>
    <t>14/03/2026 10:00</t>
  </si>
  <si>
    <t>793243361680</t>
  </si>
  <si>
    <t>GXB8</t>
  </si>
  <si>
    <t>******่5 ตำบล บึงคำพร้อย ตำบลบึงคำพร้อย อำเภอลำลูกกา จังหวัดปทุมธานี 12150</t>
  </si>
  <si>
    <t>14/03/2026 09:26</t>
  </si>
  <si>
    <t>TH2622307984521</t>
  </si>
  <si>
    <t>GXB7</t>
  </si>
  <si>
    <t>****** ตำบลหนองเหียง อำเภอพนัสนิคม จังหวัดชลบุรี 20140</t>
  </si>
  <si>
    <t>14/03/2026 09:18</t>
  </si>
  <si>
    <t>TH2629596996559</t>
  </si>
  <si>
    <t>GXB6</t>
  </si>
  <si>
    <t>ส***นา ย***สวัสดิ์</t>
  </si>
  <si>
    <t>14/03/2026 09:12</t>
  </si>
  <si>
    <t>793275258602</t>
  </si>
  <si>
    <t>GXB5</t>
  </si>
  <si>
    <t>ส***ัย ใ***ม</t>
  </si>
  <si>
    <t>14/03/2026 09:00</t>
  </si>
  <si>
    <t>793207763611</t>
  </si>
  <si>
    <t>14/03/2026 09:01</t>
  </si>
  <si>
    <t>GXB4</t>
  </si>
  <si>
    <t>อ***ญญา ส***ี๊ด</t>
  </si>
  <si>
    <t>14/03/2026 08:58</t>
  </si>
  <si>
    <t>793277054673</t>
  </si>
  <si>
    <t>GXB3</t>
  </si>
  <si>
    <t>เ******2</t>
  </si>
  <si>
    <t>******ะเกียรติ 30 แขวงดอกไม้ แขวงดอกไม้ เขตประเวศ จังหวัดกรุงเทพมหานคร 10250</t>
  </si>
  <si>
    <t>14/03/2026 08:56</t>
  </si>
  <si>
    <t>TH266151815358V</t>
  </si>
  <si>
    <t>GXB2</t>
  </si>
  <si>
    <t>******นาแก จ.นครพนม 48130 ตำบลนาแก อำเภอนาแก จังหวัดนครพนม 48130</t>
  </si>
  <si>
    <t>48130</t>
  </si>
  <si>
    <t>14/03/2026 09:23</t>
  </si>
  <si>
    <t>TH267180681082G</t>
  </si>
  <si>
    <t>14/03/2026 08:53</t>
  </si>
  <si>
    <t>GXB1</t>
  </si>
  <si>
    <t>จุนันธร  เห็นประจักษ์</t>
  </si>
  <si>
    <t>190 ซ.บางทราย 50 หมู่ 6
เมืองชลบุรี/ Mueang Chon Buriชลบุรี/ Chonburi
20000</t>
  </si>
  <si>
    <t>660868291962</t>
  </si>
  <si>
    <t>14/03/2026 08:52</t>
  </si>
  <si>
    <t>LEXPU0666975016</t>
  </si>
  <si>
    <t>GXB0</t>
  </si>
  <si>
    <t>14/03/2026 08:51</t>
  </si>
  <si>
    <t>TH261045332863I</t>
  </si>
  <si>
    <t>GXA99</t>
  </si>
  <si>
    <t>14/03/2026 08:33</t>
  </si>
  <si>
    <t>LEXPU0666973041</t>
  </si>
  <si>
    <t>GXA98</t>
  </si>
  <si>
    <t>ก******ำ</t>
  </si>
  <si>
    <t>******ะรังอ.เมืองจ.ปัตตานี94000) ตำบลปะกาฮะรัง อำเภอเมืองปัตตานี จังหวัดปัตตานี 94000</t>
  </si>
  <si>
    <t>TH2687068708238</t>
  </si>
  <si>
    <t>14/03/2026 08:03</t>
  </si>
  <si>
    <t>GXA97</t>
  </si>
  <si>
    <t>นารี อุดมรัตน์</t>
  </si>
  <si>
    <t>บ้านคอนเรียบ 71/1 บ้านคอนเรียบ ต.หลุบ.อ.เมือง จ.กาฬสินธ์ุ 46000 · หลุบ/ Lup
เมืองกาฬสินธุ์/ Mueang Kalasinกาฬสินธุ์/ Kalasin
46000</t>
  </si>
  <si>
    <t>46000</t>
  </si>
  <si>
    <t>660637167370</t>
  </si>
  <si>
    <t>14/03/2026 07:46</t>
  </si>
  <si>
    <t>LEXPU0666982500</t>
  </si>
  <si>
    <t>GXA96</t>
  </si>
  <si>
    <t>วิชาญ คำแสน</t>
  </si>
  <si>
    <t>33/2 หมู่ 3 ตำบล แม่ลาด
คลองขลุง/ Khlong Khlungกำแพงเพชร/ Kamphaeng Phet
62120</t>
  </si>
  <si>
    <t>660657376528</t>
  </si>
  <si>
    <t>14/03/2026 07:18</t>
  </si>
  <si>
    <t>TH58058G0X127D</t>
  </si>
  <si>
    <t>GXA95</t>
  </si>
  <si>
    <t>ก***นา อ***าพร</t>
  </si>
  <si>
    <t>14/03/2026 07:11</t>
  </si>
  <si>
    <t>793238259671</t>
  </si>
  <si>
    <t>GXA94</t>
  </si>
  <si>
    <t>******คร อำเภอมโนรมย์ จังหวัดชัยนาท ตำบลหางน้ำสาคร อำเภอมโนรมย์ จังหวัดชัยนาท 17170</t>
  </si>
  <si>
    <t>17170</t>
  </si>
  <si>
    <t>TH261917920508H</t>
  </si>
  <si>
    <t>14/03/2026 06:41</t>
  </si>
  <si>
    <t>GXA93</t>
  </si>
  <si>
    <t>TO</t>
  </si>
  <si>
    <t>หมู่บ้านแม่วะท่าช้าง 104หมู่8 · แม่วะ/ Mae Wa
เถิน/ Thoenลำปาง/ Lampang
52230</t>
  </si>
  <si>
    <t>52230</t>
  </si>
  <si>
    <t>660808004984</t>
  </si>
  <si>
    <t>TH49088FXFBZ8B</t>
  </si>
  <si>
    <t>GXA92</t>
  </si>
  <si>
    <t>******ถ.มิตรภาพหนองคาย ตำบลในเมือง อำเภอเมืองนครราชสีมา จังหวัดนครราชสีมา 30000</t>
  </si>
  <si>
    <t>14/03/2026 03:50</t>
  </si>
  <si>
    <t>TH2666117950902</t>
  </si>
  <si>
    <t>14/03/2026 03:49</t>
  </si>
  <si>
    <t>GXA91</t>
  </si>
  <si>
    <t>jareerat khumvanet</t>
  </si>
  <si>
    <t>หมู่บ้านกรีนพาร์ค เอเวนิว160/246 หมู่บ้าน 3 ต.บึง · บึง/ Bueng
ศรีราชา/ Si Rachaชลบุรี/ Chonburi
20230</t>
  </si>
  <si>
    <t>660969030044</t>
  </si>
  <si>
    <t>14/03/2026 03:31</t>
  </si>
  <si>
    <t>LEXPU0666745130</t>
  </si>
  <si>
    <t>GXA90</t>
  </si>
  <si>
    <t>อัมพร</t>
  </si>
  <si>
    <t>168/12 โครงการอลิซแลนด์ ถนนเศรษฐกิจ-พันธุวงษ์ ตำบลบ้านเก
เมืองสมุทรสาคร/ Mueang Samut Sakhonสมุทรสาคร/ Samut Sakhon
74000</t>
  </si>
  <si>
    <t>660865655259</t>
  </si>
  <si>
    <t>14/03/2026 02:41</t>
  </si>
  <si>
    <t>LEXPU0666759528</t>
  </si>
  <si>
    <t>GXA89</t>
  </si>
  <si>
    <t>******นโคกสะอาด, ตำบลม่วงค่อม, อำเภอชัยบาดาล ตำบลม่วงค่อม อำเภอชัยบาดาล จังหวัดลพบุรี 15230</t>
  </si>
  <si>
    <t>14/03/2026 02:59</t>
  </si>
  <si>
    <t>TH2657255597314</t>
  </si>
  <si>
    <t>14/03/2026 02:29</t>
  </si>
  <si>
    <t>GXA88</t>
  </si>
  <si>
    <t>TH260707465787B</t>
  </si>
  <si>
    <t>14/03/2026 02:11</t>
  </si>
  <si>
    <t>GXA87</t>
  </si>
  <si>
    <t>สมพร โขวิฑูรกิจ</t>
  </si>
  <si>
    <t>44/58 หมู่ 1 ต.แม่น้ำ
เกาะสมุย/ Ko Samuiสุราษฎร์ธานี/ Surat Thani
84330</t>
  </si>
  <si>
    <t>84330</t>
  </si>
  <si>
    <t>66894692444</t>
  </si>
  <si>
    <t>14/03/2026 02:07</t>
  </si>
  <si>
    <t>TH68048FXFWP8G</t>
  </si>
  <si>
    <t>GXA86</t>
  </si>
  <si>
    <t>อาภัสรา</t>
  </si>
  <si>
    <t>60/398 หมู่บ้านพฤกษา 7 ซอย 40 · ลำลูกกา/ Lum Luk Ka
ลำลูกกา/ Lam Luk Kaปทุมธานี/ Pathum Thani
12150</t>
  </si>
  <si>
    <t>660831976583</t>
  </si>
  <si>
    <t>14/03/2026 02:05</t>
  </si>
  <si>
    <t>LEXPU0666746552</t>
  </si>
  <si>
    <t>14/03/2026 02:04</t>
  </si>
  <si>
    <t>GXA85</t>
  </si>
  <si>
    <t>เ***อนมะนาว</t>
  </si>
  <si>
    <t>14/03/2026 00:53</t>
  </si>
  <si>
    <t>793212975590</t>
  </si>
  <si>
    <t>GXA84</t>
  </si>
  <si>
    <t>ภ***ิรา</t>
  </si>
  <si>
    <t>14/03/2026 00:31</t>
  </si>
  <si>
    <t>793212193594</t>
  </si>
  <si>
    <t>เค้กเบาหวิว รสเนยนม (300 กรัม)</t>
  </si>
  <si>
    <t>เค้กเบาหวิว รสมะพร้าวน้ำหอม (300 กรัม)</t>
  </si>
  <si>
    <t>เค้กเบาหวิว หน้าฝอยทอง (300 กรัม)</t>
  </si>
  <si>
    <t>ครีมฮอร์นใบเตย เนยสด</t>
  </si>
  <si>
    <t>วรรณวนัชขนมปังพิซซ่าโบโลน่า 80g</t>
  </si>
  <si>
    <t>GXF33</t>
  </si>
  <si>
    <t>พ***พรรณ  ค***</t>
  </si>
  <si>
    <t>15/03/2026 23:54</t>
  </si>
  <si>
    <t>793301676646</t>
  </si>
  <si>
    <t>GXF32</t>
  </si>
  <si>
    <t>แ***รุณ ท***ิล</t>
  </si>
  <si>
    <t>15/03/2026 23:44</t>
  </si>
  <si>
    <t>793376276630</t>
  </si>
  <si>
    <t>GXF31</t>
  </si>
  <si>
    <t>15/03/2026 23:43</t>
  </si>
  <si>
    <t>793310275656</t>
  </si>
  <si>
    <t>GXF30</t>
  </si>
  <si>
    <t>ค**</t>
  </si>
  <si>
    <t>15/03/2026 23:41</t>
  </si>
  <si>
    <t>793349789665</t>
  </si>
  <si>
    <t>GXF29</t>
  </si>
  <si>
    <t>793343077660</t>
  </si>
  <si>
    <t>GXF28</t>
  </si>
  <si>
    <t>ป***พทิพย์ ล***สกุล</t>
  </si>
  <si>
    <t>15/03/2026 23:29</t>
  </si>
  <si>
    <t>793383783684</t>
  </si>
  <si>
    <t>GXF27</t>
  </si>
  <si>
    <t>ส***ชษฐ์ อ***รงค์</t>
  </si>
  <si>
    <t>15/03/2026 23:23</t>
  </si>
  <si>
    <t>793368782640</t>
  </si>
  <si>
    <t>GXF26</t>
  </si>
  <si>
    <t>ล******ญ</t>
  </si>
  <si>
    <t>******อัทึม ตำบลเทพมงคล, ตำบลบางซ้าย, อำเภอบางซ้าย ตำบลเทพมงคล อำเภอบางซ้าย จังหวัดพระนครศรีอยุธยา 13270</t>
  </si>
  <si>
    <t>13270</t>
  </si>
  <si>
    <t>15/03/2026 23:45</t>
  </si>
  <si>
    <t>TH05138G5TA61E</t>
  </si>
  <si>
    <t>15/03/2026 23:15</t>
  </si>
  <si>
    <t>GXF25</t>
  </si>
  <si>
    <t>เ***พร ผ***ดง</t>
  </si>
  <si>
    <t>15/03/2026 23:11</t>
  </si>
  <si>
    <t>793360992616</t>
  </si>
  <si>
    <t>GXF24</t>
  </si>
  <si>
    <t>15/03/2026 23:04</t>
  </si>
  <si>
    <t>793303372503</t>
  </si>
  <si>
    <t>GXF22</t>
  </si>
  <si>
    <t>ค***ิ้น พ***์สระน้อย</t>
  </si>
  <si>
    <t>15/03/2026 23:01</t>
  </si>
  <si>
    <t>793341091782</t>
  </si>
  <si>
    <t>15/03/2026 23:00</t>
  </si>
  <si>
    <t>GXF21</t>
  </si>
  <si>
    <t>u***7229426933523</t>
  </si>
  <si>
    <t>15/03/2026 22:51</t>
  </si>
  <si>
    <t>793355692776</t>
  </si>
  <si>
    <t>GXF20</t>
  </si>
  <si>
    <t>S***porn N***msirivanich</t>
  </si>
  <si>
    <t>15/03/2026 22:41</t>
  </si>
  <si>
    <t>793322922814</t>
  </si>
  <si>
    <t>GXF19</t>
  </si>
  <si>
    <t>น***าวไพรัตน์ ส***์ดง</t>
  </si>
  <si>
    <t>15/03/2026 22:32</t>
  </si>
  <si>
    <t>793356401880</t>
  </si>
  <si>
    <t>GXF18</t>
  </si>
  <si>
    <t>ค***หม่ม</t>
  </si>
  <si>
    <t>15/03/2026 22:27</t>
  </si>
  <si>
    <t>793347473671</t>
  </si>
  <si>
    <t>GXF17</t>
  </si>
  <si>
    <t>ป***าภรณ์</t>
  </si>
  <si>
    <t>15/03/2026 22:23</t>
  </si>
  <si>
    <t>793313982672</t>
  </si>
  <si>
    <t>15/03/2026 22:22</t>
  </si>
  <si>
    <t>GXF16</t>
  </si>
  <si>
    <t>15/03/2026 22:07</t>
  </si>
  <si>
    <t>TH2673051604161</t>
  </si>
  <si>
    <t>15/03/2026 22:06</t>
  </si>
  <si>
    <t>GXF15</t>
  </si>
  <si>
    <t>ค** ก***นา ป***พรม แ***าง พ***ล่</t>
  </si>
  <si>
    <t>15/03/2026 22:03</t>
  </si>
  <si>
    <t>793399673651</t>
  </si>
  <si>
    <t>15/03/2026 22:02</t>
  </si>
  <si>
    <t>GXF14</t>
  </si>
  <si>
    <t>น***รา</t>
  </si>
  <si>
    <t>15/03/2026 22:00</t>
  </si>
  <si>
    <t>793307381565</t>
  </si>
  <si>
    <t>GXF13</t>
  </si>
  <si>
    <t>พ** เ***มน้ำเพชร</t>
  </si>
  <si>
    <t>793348911821</t>
  </si>
  <si>
    <t>15/03/2026 21:59</t>
  </si>
  <si>
    <t>GXF12</t>
  </si>
  <si>
    <t>ม***ทยสง่า</t>
  </si>
  <si>
    <t>793361643686</t>
  </si>
  <si>
    <t>GXF11</t>
  </si>
  <si>
    <t>15/03/2026 21:58</t>
  </si>
  <si>
    <t>รสกาแฟ = 2
รสกล้วยหอมมะพร้าวเผา =1</t>
  </si>
  <si>
    <t>793396049633</t>
  </si>
  <si>
    <t>15/03/2026 21:57</t>
  </si>
  <si>
    <t>GXF10</t>
  </si>
  <si>
    <t>นาตยา เกตุทอง</t>
  </si>
  <si>
    <t>136/3 ม.11 ซ.ช้างซ้าย62 ต.ช้างซ้าย
พระพรหม/ Phra Phromนครศรีธรรมราช/ Nakhon Si Thammarat
80000</t>
  </si>
  <si>
    <t>660819107416</t>
  </si>
  <si>
    <t>15/03/2026 21:45</t>
  </si>
  <si>
    <t>LEXPU0667423580</t>
  </si>
  <si>
    <t>GXF9</t>
  </si>
  <si>
    <t>A P***sak  ร***ชมพู</t>
  </si>
  <si>
    <t>15/03/2026 21:43</t>
  </si>
  <si>
    <t>793348981515</t>
  </si>
  <si>
    <t>GXF8</t>
  </si>
  <si>
    <t>ส***นตนากองแป้น</t>
  </si>
  <si>
    <t>15/03/2026 21:42</t>
  </si>
  <si>
    <t>793339002875</t>
  </si>
  <si>
    <t>GXF7</t>
  </si>
  <si>
    <t>ณ***า บ***าม</t>
  </si>
  <si>
    <t>793359766544</t>
  </si>
  <si>
    <t>GXF6</t>
  </si>
  <si>
    <t>อ***ภมรสิริ</t>
  </si>
  <si>
    <t>793326318864</t>
  </si>
  <si>
    <t>GXF3</t>
  </si>
  <si>
    <t>ท***พ็ชร จ***วัลย์</t>
  </si>
  <si>
    <t>15/03/2026 21:32</t>
  </si>
  <si>
    <t>793366117832</t>
  </si>
  <si>
    <t>15/03/2026 21:31</t>
  </si>
  <si>
    <t>GXF1</t>
  </si>
  <si>
    <t>เ******า</t>
  </si>
  <si>
    <t>******ำเภอเมืองปทุมธานี ตำบลบางพูน อำเภอเมืองปทุมธานี จังหวัดปทุมธานี 12000</t>
  </si>
  <si>
    <t>15/03/2026 21:29</t>
  </si>
  <si>
    <t>TH267189595777W</t>
  </si>
  <si>
    <t>GXF0</t>
  </si>
  <si>
    <t>M*</t>
  </si>
  <si>
    <t>******ิน เพลิน รังสิต-เวิร์คพอยท์ 6 หมู่3 ตำบลบางพูน ตำบลบางพูน อำเภอเมืองปทุมธานี จังหวัดปทุมธานี 12000</t>
  </si>
  <si>
    <t>TH266020241003I</t>
  </si>
  <si>
    <t>GXE99</t>
  </si>
  <si>
    <t>ห***เย็น T***abull D***</t>
  </si>
  <si>
    <t>15/03/2026 21:16</t>
  </si>
  <si>
    <t>793391207836</t>
  </si>
  <si>
    <t>GXE98</t>
  </si>
  <si>
    <t>น***ี ศ***รือง</t>
  </si>
  <si>
    <t>15/03/2026 21:15</t>
  </si>
  <si>
    <t>793379402830</t>
  </si>
  <si>
    <t>GXE97</t>
  </si>
  <si>
    <t>ทัศณีย์ สีเคน</t>
  </si>
  <si>
    <t>บ้านเลขที่77หมู่ที่9บ้านหนองกระทุ่ม ตำบลเขาฉกรรจ์ อำเภอเขาฉกรรจ์ จังหวัดสระแก้ว · เขาฉกรรจ์/ Khao Chakan
เขาฉกรรจ์/ Khao Chakanสระแก้ว/ Sa Kaeo
27000</t>
  </si>
  <si>
    <t>660826490934</t>
  </si>
  <si>
    <t>15/03/2026 20:55</t>
  </si>
  <si>
    <t>TH26078G5UNN1A</t>
  </si>
  <si>
    <t>GXE96</t>
  </si>
  <si>
    <t>น***ัน  ท**</t>
  </si>
  <si>
    <t>Trat</t>
  </si>
  <si>
    <t>15/03/2026 20:54</t>
  </si>
  <si>
    <t>793319518854</t>
  </si>
  <si>
    <t>GXE95</t>
  </si>
  <si>
    <t>15/03/2026 20:51</t>
  </si>
  <si>
    <t>793370873551</t>
  </si>
  <si>
    <t>GXE93</t>
  </si>
  <si>
    <t>15/03/2026 20:44</t>
  </si>
  <si>
    <t>TH2617951783653</t>
  </si>
  <si>
    <t>GXE92</t>
  </si>
  <si>
    <t>น***ม์ เ***นประดิษฐ์</t>
  </si>
  <si>
    <t>793398386686</t>
  </si>
  <si>
    <t>15/03/2026 20:43</t>
  </si>
  <si>
    <t>GXE91</t>
  </si>
  <si>
    <t>ธ***.จอดนอก.</t>
  </si>
  <si>
    <t>15/03/2026 20:22</t>
  </si>
  <si>
    <t>793361411824</t>
  </si>
  <si>
    <t>GXE90</t>
  </si>
  <si>
    <t>ฐ***รีย์</t>
  </si>
  <si>
    <t>15/03/2026 20:09</t>
  </si>
  <si>
    <t>793327725831</t>
  </si>
  <si>
    <t>GXE89</t>
  </si>
  <si>
    <t>บ***ร ไ***ฤกษ์</t>
  </si>
  <si>
    <t>15/03/2026 20:05</t>
  </si>
  <si>
    <t>793305019695</t>
  </si>
  <si>
    <t>GXE88</t>
  </si>
  <si>
    <t>ป***ดา  เ***า</t>
  </si>
  <si>
    <t>15/03/2026 20:01</t>
  </si>
  <si>
    <t>793358402852</t>
  </si>
  <si>
    <t>15/03/2026 20:02</t>
  </si>
  <si>
    <t>GXE87</t>
  </si>
  <si>
    <t>ว***ภา ฟ***พ็ชร</t>
  </si>
  <si>
    <t>15/03/2026 19:57</t>
  </si>
  <si>
    <t>793372809821</t>
  </si>
  <si>
    <t>GXE86</t>
  </si>
  <si>
    <t>******ตำบล ตะเบาะ, อำเภอเมืองเพชรบูรณ์ ตำบลตะเบาะ อำเภอเมืองเพชรบูรณ์ จังหวัดเพชรบูรณ์ 67000</t>
  </si>
  <si>
    <t>15/03/2026 19:54</t>
  </si>
  <si>
    <t>TH63018G52WT4B</t>
  </si>
  <si>
    <t>15/03/2026 19:53</t>
  </si>
  <si>
    <t>GXE85</t>
  </si>
  <si>
    <t>15/03/2026 19:48</t>
  </si>
  <si>
    <t>THT0402561T422Z</t>
  </si>
  <si>
    <t>GXE84</t>
  </si>
  <si>
    <t>ป***วดี ผ***้</t>
  </si>
  <si>
    <t>15/03/2026 19:40</t>
  </si>
  <si>
    <t>793350171552</t>
  </si>
  <si>
    <t>GXE80</t>
  </si>
  <si>
    <t>15/03/2026 18:19</t>
  </si>
  <si>
    <t>793381382625</t>
  </si>
  <si>
    <t>GXE79</t>
  </si>
  <si>
    <t>******เเดง ตำบลพ้อแดง อำเภอหลังสวน จังหวัดชุมพร 86110</t>
  </si>
  <si>
    <t>15/03/2026 18:06</t>
  </si>
  <si>
    <t>TH2675203630506</t>
  </si>
  <si>
    <t>GXE78</t>
  </si>
  <si>
    <t>ส***ียรติ  ง***รง</t>
  </si>
  <si>
    <t>15/03/2026 18:01</t>
  </si>
  <si>
    <t>793386582612</t>
  </si>
  <si>
    <t>GXE77</t>
  </si>
  <si>
    <t>ศิริรัตน์ โกเมนไทย</t>
  </si>
  <si>
    <t>หมู่บ้านพฤกษา27  บ้านเลขที่103/281 หมู่9ซอย13
เมืองฉะเชิงเทรา/ Mueang Chachoengsaoฉะเชิงเทรา/ Chachoengsao
24000</t>
  </si>
  <si>
    <t>660841160555</t>
  </si>
  <si>
    <t>15/03/2026 17:54</t>
  </si>
  <si>
    <t>LEXPU0667337969</t>
  </si>
  <si>
    <t>15/03/2026 17:52</t>
  </si>
  <si>
    <t>GXE76</t>
  </si>
  <si>
    <t>เ***บ</t>
  </si>
  <si>
    <t>******บ้านโนนพะไล ตำบลหนองขาม ตำบลหนองขาม อำเภอจักราช จังหวัดนครราชสีมา 30230</t>
  </si>
  <si>
    <t>15/03/2026 18:14</t>
  </si>
  <si>
    <t>TH2650521634989</t>
  </si>
  <si>
    <t>15/03/2026 17:44</t>
  </si>
  <si>
    <t>GXE75</t>
  </si>
  <si>
    <t>A***m P*</t>
  </si>
  <si>
    <t>15/03/2026 17:38</t>
  </si>
  <si>
    <t>793349074641</t>
  </si>
  <si>
    <t>GXE72</t>
  </si>
  <si>
    <t>15/03/2026 17:33</t>
  </si>
  <si>
    <t>793322008651</t>
  </si>
  <si>
    <t>GXE71</t>
  </si>
  <si>
    <t>ด***เดช  ไ***พภูมิ</t>
  </si>
  <si>
    <t>15/03/2026 17:29</t>
  </si>
  <si>
    <t>793396925845</t>
  </si>
  <si>
    <t>GXE70</t>
  </si>
  <si>
    <t>ร***เพิ่มพูน20</t>
  </si>
  <si>
    <t>15/03/2026 17:22</t>
  </si>
  <si>
    <t>793320210826</t>
  </si>
  <si>
    <t>GXE69</t>
  </si>
  <si>
    <t>น***าวสุปราณี ค***อ</t>
  </si>
  <si>
    <t>15/03/2026 17:12</t>
  </si>
  <si>
    <t>793343318622</t>
  </si>
  <si>
    <t>GXE67</t>
  </si>
  <si>
    <t>******, อำเภอท่าม่วง ตำบลหนองขาว อำเภอท่าม่วง จังหวัดกาญจนบุรี 71110</t>
  </si>
  <si>
    <t>15/03/2026 17:15</t>
  </si>
  <si>
    <t>TH2682419648642</t>
  </si>
  <si>
    <t>15/03/2026 16:45</t>
  </si>
  <si>
    <t>GXE66</t>
  </si>
  <si>
    <t>พ***า บ***เสน</t>
  </si>
  <si>
    <t>15/03/2026 16:44</t>
  </si>
  <si>
    <t>793360725846</t>
  </si>
  <si>
    <t>GXE65</t>
  </si>
  <si>
    <t>15/03/2026 16:42</t>
  </si>
  <si>
    <t>793346210812</t>
  </si>
  <si>
    <t>GXE64</t>
  </si>
  <si>
    <t>พ***้อย ร***กาแฟ 2***ffee</t>
  </si>
  <si>
    <t>15/03/2026 16:39</t>
  </si>
  <si>
    <t>รับรสมะพร้าวน้ำหอมรสชาติเดียวนะคะ ขอบคุณค่ะ</t>
  </si>
  <si>
    <t>793308644612</t>
  </si>
  <si>
    <t>GXE63</t>
  </si>
  <si>
    <t>ช***ล ช***ื้อ</t>
  </si>
  <si>
    <t>15/03/2026 16:36</t>
  </si>
  <si>
    <t>793393611802</t>
  </si>
  <si>
    <t>GXE62</t>
  </si>
  <si>
    <t>ท***น K***ดารัตน์ ภ***บัติ</t>
  </si>
  <si>
    <t>15/03/2026 16:32</t>
  </si>
  <si>
    <t>793362929741</t>
  </si>
  <si>
    <t>15/03/2026 16:30</t>
  </si>
  <si>
    <t>GXE61</t>
  </si>
  <si>
    <t>ร***ลูกหีด</t>
  </si>
  <si>
    <t>15/03/2026 16:26</t>
  </si>
  <si>
    <t>793303122835</t>
  </si>
  <si>
    <t>GXE58</t>
  </si>
  <si>
    <t>15/03/2026 16:22</t>
  </si>
  <si>
    <t>793320806670</t>
  </si>
  <si>
    <t>GXE57</t>
  </si>
  <si>
    <t>ม*** ไ***ินทร์</t>
  </si>
  <si>
    <t>15/03/2026 16:21</t>
  </si>
  <si>
    <t>793371218813</t>
  </si>
  <si>
    <t>GXE56</t>
  </si>
  <si>
    <t>ว***ตน์ ไ***ินทร์</t>
  </si>
  <si>
    <t>15/03/2026 16:18</t>
  </si>
  <si>
    <t>793314214836</t>
  </si>
  <si>
    <t>15/03/2026 16:17</t>
  </si>
  <si>
    <t>GXE55</t>
  </si>
  <si>
    <t>15/03/2026 16:14</t>
  </si>
  <si>
    <t>THT1302561H423Z</t>
  </si>
  <si>
    <t>GXE54</t>
  </si>
  <si>
    <t>สายสุณีย์​ สามารถ</t>
  </si>
  <si>
    <t>208หมู่5ต.ศรีบัวบานอ.เมืองจ.ลำพูน
ศรีบัวบาน
ลำพูน
Thailand   51000 51000</t>
  </si>
  <si>
    <t>0621562449</t>
  </si>
  <si>
    <t>WA108078366TH</t>
  </si>
  <si>
    <t>GXE53</t>
  </si>
  <si>
    <t>15/03/2026 16:04</t>
  </si>
  <si>
    <t>793354979675</t>
  </si>
  <si>
    <t>GXE52</t>
  </si>
  <si>
    <t>15/03/2026 15:55</t>
  </si>
  <si>
    <t>793324179664</t>
  </si>
  <si>
    <t>GXE51</t>
  </si>
  <si>
    <t>793313375665</t>
  </si>
  <si>
    <t>GXE49</t>
  </si>
  <si>
    <t>พ***พย์  เ***นเมืองปัก</t>
  </si>
  <si>
    <t>15/03/2026 15:49</t>
  </si>
  <si>
    <t>793363560592</t>
  </si>
  <si>
    <t>GXE48</t>
  </si>
  <si>
    <t>ภ***ัญ ว***กิจ</t>
  </si>
  <si>
    <t>15/03/2026 15:48</t>
  </si>
  <si>
    <t>793348575655</t>
  </si>
  <si>
    <t>GXE47</t>
  </si>
  <si>
    <t>รุ้งกาญจน์ ติ่งรวมญาติ</t>
  </si>
  <si>
    <t>21ม.7ต.แหลมบัวอ.นครชัยศรีจ.นครปฐม 73120</t>
  </si>
  <si>
    <t>0982730997</t>
  </si>
  <si>
    <t>15/03/2026 10:29</t>
  </si>
  <si>
    <t>WB212913345TH</t>
  </si>
  <si>
    <t>GXE46</t>
  </si>
  <si>
    <t>K******ล</t>
  </si>
  <si>
    <t>****** 3, ตำบลป่าซาง, อำเภอป่าซาง ตำบลป่าซาง อำเภอป่าซาง จังหวัดลำพูน 51120</t>
  </si>
  <si>
    <t>TH261571752038T</t>
  </si>
  <si>
    <t>GXE44</t>
  </si>
  <si>
    <t>วลัยรัตน์  ดำรงศิลป์</t>
  </si>
  <si>
    <t>585 ซ.กาญจนาภิเษก008
หมู่บ้านเศรษฐีวิวล์
ถ.กาญจนาภิเษก
แขวงบางแค 
เขตบางแค
กทม. 
 10160</t>
  </si>
  <si>
    <t>0814565759</t>
  </si>
  <si>
    <t>WA108078370TH</t>
  </si>
  <si>
    <t>15/03/2026 15:47</t>
  </si>
  <si>
    <t>GXE43</t>
  </si>
  <si>
    <t>15/03/2026 15:43</t>
  </si>
  <si>
    <t>793349647683</t>
  </si>
  <si>
    <t>GXE42</t>
  </si>
  <si>
    <t>ณัฏ</t>
  </si>
  <si>
    <t>บ้าน 66/3 ถ.ขุมทอง-ต้อยติ่ง 1 (แยกลีลาวดี) แขวงขุมทอง เขตลาดกระบัง กรุงเทพฯ 10520</t>
  </si>
  <si>
    <t>0813424234</t>
  </si>
  <si>
    <t>15/03/2026 15:34</t>
  </si>
  <si>
    <t>WB212913354TH</t>
  </si>
  <si>
    <t>15/03/2026 15:41</t>
  </si>
  <si>
    <t>GXE41</t>
  </si>
  <si>
    <t>ก******์</t>
  </si>
  <si>
    <t>******รามคำแหง 60 แขวงหัวหมาก เขตบางกะปิ จังหวัดกรุงเทพมหานคร 10240</t>
  </si>
  <si>
    <t>15/03/2026 15:38</t>
  </si>
  <si>
    <t>TH266509370614F</t>
  </si>
  <si>
    <t>1006985</t>
  </si>
  <si>
    <t>มินิบันไก่หยองน้ำสลัดไส้ทะลัก</t>
  </si>
  <si>
    <t>GXE40</t>
  </si>
  <si>
    <t>15/03/2026 15:36</t>
  </si>
  <si>
    <t>793322034794</t>
  </si>
  <si>
    <t>1006986</t>
  </si>
  <si>
    <t>มินิบันไก่หยองน้ำพริกเผาไส้ทะลัก</t>
  </si>
  <si>
    <t>GXE39</t>
  </si>
  <si>
    <t>c***amook K***กอรชา</t>
  </si>
  <si>
    <t>15/03/2026 15:30</t>
  </si>
  <si>
    <t>793359473620</t>
  </si>
  <si>
    <t>GXE38</t>
  </si>
  <si>
    <t>โ***วรรณ  ส***ส</t>
  </si>
  <si>
    <t>15/03/2026 15:25</t>
  </si>
  <si>
    <t>793343278663</t>
  </si>
  <si>
    <t>GXE37</t>
  </si>
  <si>
    <t>ร***พี่ ป***​ น***าวจรัญญา​ ส***ง</t>
  </si>
  <si>
    <t>15/03/2026 15:24</t>
  </si>
  <si>
    <t>793397786624</t>
  </si>
  <si>
    <t>GXE36</t>
  </si>
  <si>
    <t>W***sak S***kan</t>
  </si>
  <si>
    <t>15/03/2026 15:17</t>
  </si>
  <si>
    <t>793390363566</t>
  </si>
  <si>
    <t>GXE35</t>
  </si>
  <si>
    <t>ค***ักดิ์ ซ***ตร</t>
  </si>
  <si>
    <t>793395586572</t>
  </si>
  <si>
    <t>GXE34</t>
  </si>
  <si>
    <t>ส***ตน์ ก***คารพ</t>
  </si>
  <si>
    <t>793351007816</t>
  </si>
  <si>
    <t>GXE33</t>
  </si>
  <si>
    <t>u***8172092153845</t>
  </si>
  <si>
    <t>15/03/2026 15:13</t>
  </si>
  <si>
    <t>793308807896</t>
  </si>
  <si>
    <t>15/03/2026 15:14</t>
  </si>
  <si>
    <t>GXE32</t>
  </si>
  <si>
    <t>ก***ิก</t>
  </si>
  <si>
    <t>15/03/2026 15:09</t>
  </si>
  <si>
    <t>793371400662</t>
  </si>
  <si>
    <t>GXE31</t>
  </si>
  <si>
    <t>ป***า ส***กาะหลัก</t>
  </si>
  <si>
    <t>793342000872</t>
  </si>
  <si>
    <t>GXE30</t>
  </si>
  <si>
    <t>ก***พงศ์ ม***าคร</t>
  </si>
  <si>
    <t>793362661534</t>
  </si>
  <si>
    <t>GXE29</t>
  </si>
  <si>
    <t>ว***า แ***ยชน์</t>
  </si>
  <si>
    <t>793312110802</t>
  </si>
  <si>
    <t>GXE28</t>
  </si>
  <si>
    <t>น***าวเสาร์วดี ว***รส</t>
  </si>
  <si>
    <t>793307918804</t>
  </si>
  <si>
    <t>GXE27</t>
  </si>
  <si>
    <t>อ***ญา</t>
  </si>
  <si>
    <t>15/03/2026 15:03</t>
  </si>
  <si>
    <t>793305294784</t>
  </si>
  <si>
    <t>GXE26</t>
  </si>
  <si>
    <t>ช******ก</t>
  </si>
  <si>
    <t>******าถนนสุขาภิบาล 5) ถนนรามอินทรา แขวงอนุสาวรีย์ เขตบางเขน จังหวัดกรุงเทพมหานคร 10220</t>
  </si>
  <si>
    <t>15/03/2026 14:59</t>
  </si>
  <si>
    <t>TH260397785162G</t>
  </si>
  <si>
    <t>15/03/2026 14:58</t>
  </si>
  <si>
    <t>GXE25</t>
  </si>
  <si>
    <t>15/03/2026 14:55</t>
  </si>
  <si>
    <t>793339104880</t>
  </si>
  <si>
    <t>GXE24</t>
  </si>
  <si>
    <t>นิมลรัตน์</t>
  </si>
  <si>
    <t>109/21 ม.14 ต.ไร่ขิง อ.สามพราน จ.นครปฐม 73210</t>
  </si>
  <si>
    <t>0807703368</t>
  </si>
  <si>
    <t>15/03/2026 14:53</t>
  </si>
  <si>
    <t>WA108078383TH</t>
  </si>
  <si>
    <t>15/03/2026 14:52</t>
  </si>
  <si>
    <t>GXE23</t>
  </si>
  <si>
    <t>สิริชัย บุษบก</t>
  </si>
  <si>
    <t>64/1 เทียนทะเล22
ถ บางขุนเทียนชายทะเล
ท่าข้าม บางขุนเทียน
กทม 
T 10150</t>
  </si>
  <si>
    <t>0616526591</t>
  </si>
  <si>
    <t>WA108078397TH</t>
  </si>
  <si>
    <t>15/03/2026 14:51</t>
  </si>
  <si>
    <t>GXE22</t>
  </si>
  <si>
    <t>เสาวนีย์ รุ่งเรือง</t>
  </si>
  <si>
    <t>300/402ตึกจี
สุขสวัสดิ์38
แขวงบางปะกอก
เขตราษฎร์บูรณะ
กรุงเทพฯ 10140</t>
  </si>
  <si>
    <t>0815619596</t>
  </si>
  <si>
    <t>WA108078406TH</t>
  </si>
  <si>
    <t>15/03/2026 14:50</t>
  </si>
  <si>
    <t>GXE21</t>
  </si>
  <si>
    <t>ปรัชนี สุวรรณ์</t>
  </si>
  <si>
    <t>21/26 หมู่ที่4 ต.สุรศักดิ์ อ.ศรีราชา จ.ชลบุรี 20110</t>
  </si>
  <si>
    <t>0642874789</t>
  </si>
  <si>
    <t>WA108078410TH</t>
  </si>
  <si>
    <t>GXE20</t>
  </si>
  <si>
    <t>ป***์ยศ ร***กรณ์ไพศาล</t>
  </si>
  <si>
    <t>15/03/2026 14:49</t>
  </si>
  <si>
    <t>793340717890</t>
  </si>
  <si>
    <t>GXE19</t>
  </si>
  <si>
    <t>สุดารัตน์ ศรีสำราญ</t>
  </si>
  <si>
    <t>0872388830
บ้านเลขที่ 695 บ้านหนองกุง
ตำบลศิลาอำเภอเมืองจังหวัดขอนแก่น 40000</t>
  </si>
  <si>
    <t>0845116641</t>
  </si>
  <si>
    <t>WA108078423TH</t>
  </si>
  <si>
    <t>GXE18</t>
  </si>
  <si>
    <t>15/03/2026 14:47</t>
  </si>
  <si>
    <t>793310864544</t>
  </si>
  <si>
    <t>GXE17</t>
  </si>
  <si>
    <t>ณัชชากร จินกาญจน์</t>
  </si>
  <si>
    <t>39 กมลวัฒอพาร์ตเมนต์ (B118)
ซอยลาดกระบัง 48 ถนนลาดกระบัง
แขวงลาดกระบัง เขตลาดกระบัง
กรุงเทพมหานคร 10520</t>
  </si>
  <si>
    <t>0867274166</t>
  </si>
  <si>
    <t>15/03/2026 13:27</t>
  </si>
  <si>
    <t>WB212913368TH</t>
  </si>
  <si>
    <t>GXE16</t>
  </si>
  <si>
    <t>พ***ศร ส***ญ</t>
  </si>
  <si>
    <t>15/03/2026 14:43</t>
  </si>
  <si>
    <t>793358077525</t>
  </si>
  <si>
    <t>GXE15</t>
  </si>
  <si>
    <t>น***ารถ ภ***าปักษ์</t>
  </si>
  <si>
    <t>15/03/2026 14:39</t>
  </si>
  <si>
    <t>793356599615</t>
  </si>
  <si>
    <t>GXE14</t>
  </si>
  <si>
    <t>เ***ชอ</t>
  </si>
  <si>
    <t>793333925801</t>
  </si>
  <si>
    <t>GXE13</t>
  </si>
  <si>
    <t>ภ***นี  ร***าม</t>
  </si>
  <si>
    <t>15/03/2026 14:37</t>
  </si>
  <si>
    <t>กาแฟ 2 กล่อง,เนยนม 2 กล่อง,มะพร้าว 1,เผือก 1</t>
  </si>
  <si>
    <t>793348552614</t>
  </si>
  <si>
    <t>GXE11</t>
  </si>
  <si>
    <t>ศ***ลักษณ์</t>
  </si>
  <si>
    <t>15/03/2026 14:35</t>
  </si>
  <si>
    <t>ฝอยทองทั้ง 3 กล่องคะ</t>
  </si>
  <si>
    <t>793324244635</t>
  </si>
  <si>
    <t>GXE10</t>
  </si>
  <si>
    <t>ส***ี เ***สิงห์</t>
  </si>
  <si>
    <t>793322960544</t>
  </si>
  <si>
    <t>15/03/2026 14:34</t>
  </si>
  <si>
    <t>GXE9</t>
  </si>
  <si>
    <t>ส***ทรา ว***คำ</t>
  </si>
  <si>
    <t>793322913876</t>
  </si>
  <si>
    <t>GXE8</t>
  </si>
  <si>
    <t>A A</t>
  </si>
  <si>
    <t>15/03/2026 14:33</t>
  </si>
  <si>
    <t>793345004863</t>
  </si>
  <si>
    <t>GXE7</t>
  </si>
  <si>
    <t>น***ุวรรณี ส***ุข</t>
  </si>
  <si>
    <t>15/03/2026 14:32</t>
  </si>
  <si>
    <t>793326714880</t>
  </si>
  <si>
    <t>GXE5</t>
  </si>
  <si>
    <t>น***ธารีรัตน์  อ***แสง</t>
  </si>
  <si>
    <t>15/03/2026 14:29</t>
  </si>
  <si>
    <t>793369186691</t>
  </si>
  <si>
    <t>GXE4</t>
  </si>
  <si>
    <t>ฉ***รรณ น***าลี</t>
  </si>
  <si>
    <t>793389727605</t>
  </si>
  <si>
    <t>GXE3</t>
  </si>
  <si>
    <t>ค******ม</t>
  </si>
  <si>
    <t>******องเลิง ตำบลเสียว อำเภอเบญจลักษ์ จังหวัดศรีสะเกษ 33110</t>
  </si>
  <si>
    <t>TH266242699665F</t>
  </si>
  <si>
    <t>15/03/2026 14:28</t>
  </si>
  <si>
    <t>GXE2</t>
  </si>
  <si>
    <t>ค***้วน เ***ยมประเสริฐ</t>
  </si>
  <si>
    <t>15/03/2026 14:27</t>
  </si>
  <si>
    <t>793350392601</t>
  </si>
  <si>
    <t>GXE1</t>
  </si>
  <si>
    <t>พ***ท.จิรภัทร เ***ยมประเสริฐ</t>
  </si>
  <si>
    <t>15/03/2026 14:26</t>
  </si>
  <si>
    <t>793327387694</t>
  </si>
  <si>
    <t>GXE0</t>
  </si>
  <si>
    <t>แ***ี</t>
  </si>
  <si>
    <t>15/03/2026 14:25</t>
  </si>
  <si>
    <t>793356202855</t>
  </si>
  <si>
    <t>GXD98</t>
  </si>
  <si>
    <t>M***.       1***11</t>
  </si>
  <si>
    <t>15/03/2026 14:17</t>
  </si>
  <si>
    <t>793364418733</t>
  </si>
  <si>
    <t>GXD97</t>
  </si>
  <si>
    <t>Y*** M***35</t>
  </si>
  <si>
    <t>15/03/2026 14:13</t>
  </si>
  <si>
    <t>793359273685</t>
  </si>
  <si>
    <t>15/03/2026 14:14</t>
  </si>
  <si>
    <t>GXD96</t>
  </si>
  <si>
    <t>เ***ณี  ศ***ินันท์</t>
  </si>
  <si>
    <t>15/03/2026 14:11</t>
  </si>
  <si>
    <t>793362918865</t>
  </si>
  <si>
    <t>GXD95</t>
  </si>
  <si>
    <t>อ***น</t>
  </si>
  <si>
    <t>******บ้าน บ้านโคกข้าวเหนียว, ตำบล หนองหว้า, อำเภอเขาฉกรรจ์ ตำบลหนองหว้า อำเภอเขาฉกรรจ์ จังหวัดสระแก้ว 27000</t>
  </si>
  <si>
    <t>TH264576779161O</t>
  </si>
  <si>
    <t>GXD94</t>
  </si>
  <si>
    <t>15/03/2026 14:09</t>
  </si>
  <si>
    <t>793311928743</t>
  </si>
  <si>
    <t>15/03/2026 14:12</t>
  </si>
  <si>
    <t>GXD93</t>
  </si>
  <si>
    <t>15/03/2026 14:08</t>
  </si>
  <si>
    <t>793352381695</t>
  </si>
  <si>
    <t>GXD92</t>
  </si>
  <si>
    <t>15/03/2026 14:00</t>
  </si>
  <si>
    <t>793315152604</t>
  </si>
  <si>
    <t>GXD91</t>
  </si>
  <si>
    <t>ส***ซอลีฮะห์ เ***เลาะ</t>
  </si>
  <si>
    <t>793328812824</t>
  </si>
  <si>
    <t>GXD90</t>
  </si>
  <si>
    <t>ถิระธนา วรรณรัตน์</t>
  </si>
  <si>
    <t>508/1 หมู่ 3 บ้านห้วยน้ำริน · ขี้เหล็ก/ Khilek
แม่ริม/ Mae Rimเชียงใหม่/ Chiang Mai
50180</t>
  </si>
  <si>
    <t>660657248404</t>
  </si>
  <si>
    <t>15/03/2026 17:19</t>
  </si>
  <si>
    <t>LEXPU0667421991</t>
  </si>
  <si>
    <t>15/03/2026 13:50</t>
  </si>
  <si>
    <t>GXD89</t>
  </si>
  <si>
    <t>ยุภาพร ทนโกจารย์</t>
  </si>
  <si>
    <t>3 หมู่ 2 ต.ทุ่งคา
อ.เมือง จ.ชุมพร 86000</t>
  </si>
  <si>
    <t>0644519949</t>
  </si>
  <si>
    <t>15/03/2026 12:46</t>
  </si>
  <si>
    <t>WB212913371TH</t>
  </si>
  <si>
    <t>GXD87</t>
  </si>
  <si>
    <t>******ขวงศิริราช เขตบางกอกน้อย จังหวัดกรุงเทพมหานคร 10700</t>
  </si>
  <si>
    <t>TH266315398571C</t>
  </si>
  <si>
    <t>15/03/2026 13:47</t>
  </si>
  <si>
    <t>GXD86</t>
  </si>
  <si>
    <t>ดวงกมล ป่านไหม</t>
  </si>
  <si>
    <t>78/439 ถ.บ้านกล้วย-ไทรน้อย ม.บัวทอง 4 ซอย 4/8 ต.บางคูรัด
ตำบลบางคูรัด, อำเภอบางบัวทอง, จังหวัดนนทบุรี, 11110</t>
  </si>
  <si>
    <t>66958501050</t>
  </si>
  <si>
    <t>15/03/2026 11:45</t>
  </si>
  <si>
    <t>WB212913385TH</t>
  </si>
  <si>
    <t>15/03/2026 13:45</t>
  </si>
  <si>
    <t>GXD85</t>
  </si>
  <si>
    <t>ปุณณภา  เบญจมาศ</t>
  </si>
  <si>
    <t>108 ม.6 ต.ลานสัก อ.ลานสัก จ.อุทัยธานี 
เบอร์โทร 61160</t>
  </si>
  <si>
    <t>61160</t>
  </si>
  <si>
    <t>0864389455</t>
  </si>
  <si>
    <t>15/03/2026 13:42</t>
  </si>
  <si>
    <t>WA108078437TH</t>
  </si>
  <si>
    <t>GXD84</t>
  </si>
  <si>
    <t>พ***ัย บ***ุวรรณ</t>
  </si>
  <si>
    <t>15/03/2026 13:40</t>
  </si>
  <si>
    <t>793393124856</t>
  </si>
  <si>
    <t>GXD83</t>
  </si>
  <si>
    <t>พัชรี สร้อยทอง</t>
  </si>
  <si>
    <t>หมู่บ้านแม่ปิงวิลเลจ 22/57 ม.2 ต.นครชุมอ.เมือง จ.กำแพงเพชร · นครชุม/ Nikhom Sang Ton-eng
เมืองกำแพงเพชร/ Mueang Kamphaeng Phetกำแพงเพชร/ Kamphaeng Phet
62000</t>
  </si>
  <si>
    <t>660889345189</t>
  </si>
  <si>
    <t>LEXPU0667333467</t>
  </si>
  <si>
    <t>GXD81</t>
  </si>
  <si>
    <t>กรรณิการ์ สงฆ์เจริญ</t>
  </si>
  <si>
    <t>109/206
ถนน พหลโยธิน ซอย 52 แยก 36
กรุงเทพมหานคร
Thailand 10220</t>
  </si>
  <si>
    <t>0865708787</t>
  </si>
  <si>
    <t>15/03/2026 13:37</t>
  </si>
  <si>
    <t>WA108078445TH</t>
  </si>
  <si>
    <t>GXD80</t>
  </si>
  <si>
    <t>พ***ดา ท***รรมชาติ</t>
  </si>
  <si>
    <t>15/03/2026 13:36</t>
  </si>
  <si>
    <t>793342599615</t>
  </si>
  <si>
    <t>GXD79</t>
  </si>
  <si>
    <t>สุรเชษฐ์ เจริญสุข</t>
  </si>
  <si>
    <t>79 หมู่1 ต.ป่าซาง อ.ป่าซาง จ.ลำพูน 
โทร. 51120</t>
  </si>
  <si>
    <t>0808464144</t>
  </si>
  <si>
    <t>15/03/2026 08:38</t>
  </si>
  <si>
    <t>WB212913399TH</t>
  </si>
  <si>
    <t>15/03/2026 13:34</t>
  </si>
  <si>
    <t>GXD78</t>
  </si>
  <si>
    <t xml:space="preserve">คุณ อรพินธ์ </t>
  </si>
  <si>
    <t>51/514 หมู่ที่9 ซอย5/1 หมู่บ้านพฤกษา17 อ.ลำลูกกา ถ.ลำลูกกา ต.ลาดสวาย จังหวัดปทุมธานี  
เขียนหน้าซองโยนเข้าบ้านได้เลยค่ะ 12150</t>
  </si>
  <si>
    <t>0999653042</t>
  </si>
  <si>
    <t>15/03/2026 08:58</t>
  </si>
  <si>
    <t>WB212913408TH</t>
  </si>
  <si>
    <t>15/03/2026 13:33</t>
  </si>
  <si>
    <t>GXD77</t>
  </si>
  <si>
    <t>วรากร ไชยจินดา</t>
  </si>
  <si>
    <t>213หมู่9หอพักบ้านอินทร3 ต.บ้านกลาง อ.เมือง จ.ลำพูน 51000</t>
  </si>
  <si>
    <t>0934269041</t>
  </si>
  <si>
    <t>15/03/2026 08:42</t>
  </si>
  <si>
    <t>WB212913411TH</t>
  </si>
  <si>
    <t>15/03/2026 13:32</t>
  </si>
  <si>
    <t>GXD76</t>
  </si>
  <si>
    <t>วรรธณี อิ่มรัตนชัย</t>
  </si>
  <si>
    <t>293/3  หมู่5 ถนนเทศบาล 7
ตำบลภาชี อำเภอภาชี
จังหวัดพระนครศรีอยุธยา
โทร 13140</t>
  </si>
  <si>
    <t>0867675920</t>
  </si>
  <si>
    <t>15/03/2026 08:36</t>
  </si>
  <si>
    <t>WB212913439TH</t>
  </si>
  <si>
    <t>15/03/2026 13:31</t>
  </si>
  <si>
    <t>GXD75</t>
  </si>
  <si>
    <t xml:space="preserve">จินดารัตน์ แซ่ลี้ </t>
  </si>
  <si>
    <t>บ. 56/233 หมู่บ้านเพชรอนันต์ ม. 5 ถ.ลำลูกกาคลอง 4 ต.ลาดสวาย อ.ลำลูกกา จ.ปทุมธานี 12150</t>
  </si>
  <si>
    <t>0836159922</t>
  </si>
  <si>
    <t>15/03/2026 08:25</t>
  </si>
  <si>
    <t>WB21#(?</t>
  </si>
  <si>
    <t>15/03/2026 13:29</t>
  </si>
  <si>
    <t>GXD74</t>
  </si>
  <si>
    <t>พิชชา</t>
  </si>
  <si>
    <t>155 ม.6 ต.บ่อพลอย 
อ.บ่อไร่ จ.ตราด 23140</t>
  </si>
  <si>
    <t>23140</t>
  </si>
  <si>
    <t>0960541605</t>
  </si>
  <si>
    <t>14/03/2026 16:28</t>
  </si>
  <si>
    <t>WB212913456TH</t>
  </si>
  <si>
    <t>GXD73</t>
  </si>
  <si>
    <t>นายก้องกิดากร แว่นเขต</t>
  </si>
  <si>
    <t>220/10หมู่5 ต.เนินพระ
อ.เมืองระยอง จ.ระยอง 21000</t>
  </si>
  <si>
    <t>0955365832</t>
  </si>
  <si>
    <t>WB212913500TH</t>
  </si>
  <si>
    <t>15/03/2026 13:26</t>
  </si>
  <si>
    <t>GXD72</t>
  </si>
  <si>
    <t>สุภจิรา วิทยาภัทร์</t>
  </si>
  <si>
    <t>355 หมู่ที่3
ต.หนองบัว
อ.เมือง
จ.หนองบัวลำภู
โทร 39000</t>
  </si>
  <si>
    <t>39000</t>
  </si>
  <si>
    <t>0619291596</t>
  </si>
  <si>
    <t>14/03/2026 16:16</t>
  </si>
  <si>
    <t>WB212913513TH</t>
  </si>
  <si>
    <t>15/03/2026 13:24</t>
  </si>
  <si>
    <t>GXD71</t>
  </si>
  <si>
    <t>K.ณฐพร พิรักษา</t>
  </si>
  <si>
    <t>7/26 ม.11 บ.หมูทอง
ต.สูงเนิน
อ.สูงเนิน
จ.นครราชสีมา
Tel. 30170</t>
  </si>
  <si>
    <t>0610577325</t>
  </si>
  <si>
    <t>14/03/2026 13:54</t>
  </si>
  <si>
    <t>WB212913527TH</t>
  </si>
  <si>
    <t>15/03/2026 13:23</t>
  </si>
  <si>
    <t>GXD70</t>
  </si>
  <si>
    <t>กาญจนา กานันท์</t>
  </si>
  <si>
    <t>39 ม.5 ต.อ่างทอง
อ.เชียงคำ จ.พะเยา 56110</t>
  </si>
  <si>
    <t>56110</t>
  </si>
  <si>
    <t>0931973677</t>
  </si>
  <si>
    <t>WA108078485TH</t>
  </si>
  <si>
    <t>15/03/2026 13:22</t>
  </si>
  <si>
    <t>GXD69</t>
  </si>
  <si>
    <t>พรรณี ศีรสุวรรณ์</t>
  </si>
  <si>
    <t>55/58ช.วัดโพธิวราราม
ต.หมากแข้ง อ.เมือง. จ.อุดรธานี
 41000 41000</t>
  </si>
  <si>
    <t>0832865027</t>
  </si>
  <si>
    <t>WB212913535TH</t>
  </si>
  <si>
    <t>15/03/2026 13:20</t>
  </si>
  <si>
    <t>GXD68</t>
  </si>
  <si>
    <t>Phatthalung</t>
  </si>
  <si>
    <t>15/03/2026 13:12</t>
  </si>
  <si>
    <t>793300218830</t>
  </si>
  <si>
    <t>GXD67</t>
  </si>
  <si>
    <t>ม***ญา</t>
  </si>
  <si>
    <t>15/03/2026 13:08</t>
  </si>
  <si>
    <t>793337412836</t>
  </si>
  <si>
    <t>GXD66</t>
  </si>
  <si>
    <t>โ**</t>
  </si>
  <si>
    <t>15/03/2026 13:05</t>
  </si>
  <si>
    <t>793372922860</t>
  </si>
  <si>
    <t>GXD65</t>
  </si>
  <si>
    <t>พ******ก</t>
  </si>
  <si>
    <t>******64b เขตหนองแขม แขวงหนองค้างพลู เขตหนองแขม จังหวัดกรุงเทพมหานคร 10160</t>
  </si>
  <si>
    <t>15/03/2026 12:56</t>
  </si>
  <si>
    <t>TH265242003900K</t>
  </si>
  <si>
    <t>GXD63</t>
  </si>
  <si>
    <t>T***G</t>
  </si>
  <si>
    <t>15/03/2026 12:34</t>
  </si>
  <si>
    <t>793353772525</t>
  </si>
  <si>
    <t>GXD61</t>
  </si>
  <si>
    <t>ร***​  ม***ิ</t>
  </si>
  <si>
    <t>15/03/2026 12:26</t>
  </si>
  <si>
    <t>793388312872</t>
  </si>
  <si>
    <t>GXD59</t>
  </si>
  <si>
    <t>จ***ภรณ์  บ***ูรณ์</t>
  </si>
  <si>
    <t>15/03/2026 12:15</t>
  </si>
  <si>
    <t>793388317890</t>
  </si>
  <si>
    <t>GXD58</t>
  </si>
  <si>
    <t>น.ส.อมรรัตน์ สิทธิวะ</t>
  </si>
  <si>
    <t>84/2ม.9ต.เขาแก้วศรีสมบุรณ์ · เขาแก้วศรีสมบูรณ์/ Khao Kaeo Si Sombun
ทุ่งเสลี่ยม/ Thung Saliamสุโขทัย/ Sukhothai
64230</t>
  </si>
  <si>
    <t>64230</t>
  </si>
  <si>
    <t>660946190705</t>
  </si>
  <si>
    <t>15/03/2026 12:10</t>
  </si>
  <si>
    <t>TH60098G4Y1C4C</t>
  </si>
  <si>
    <t>GXD57</t>
  </si>
  <si>
    <t>15/03/2026 12:09</t>
  </si>
  <si>
    <t>LEXPU0667332536</t>
  </si>
  <si>
    <t>GXD56</t>
  </si>
  <si>
    <t xml:space="preserve">คุณมะลิ อินรงค์ </t>
  </si>
  <si>
    <t>บ้านเลขที่95 หมู่ 15 ต.ละแม อ.ละแม จ.ชุมพร โทร 86170</t>
  </si>
  <si>
    <t>86170</t>
  </si>
  <si>
    <t>0892055633</t>
  </si>
  <si>
    <t>15/03/2026 11:38</t>
  </si>
  <si>
    <t>WB212913544TH</t>
  </si>
  <si>
    <t>15/03/2026 12:01</t>
  </si>
  <si>
    <t>GXD55</t>
  </si>
  <si>
    <t>******ชติ12แขวงออเงิน แขวงออเงิน เขตสายไหม จังหวัดกรุงเทพมหานคร 10220</t>
  </si>
  <si>
    <t>TH2673528905516</t>
  </si>
  <si>
    <t>15/03/2026 11:59</t>
  </si>
  <si>
    <t>GXD53</t>
  </si>
  <si>
    <t>15/03/2026 11:47</t>
  </si>
  <si>
    <t>793351011143</t>
  </si>
  <si>
    <t>GXD52</t>
  </si>
  <si>
    <t>ข***เรือน ก***เนตร์</t>
  </si>
  <si>
    <t>15/03/2026 11:46</t>
  </si>
  <si>
    <t>793337626126</t>
  </si>
  <si>
    <t>GXD51</t>
  </si>
  <si>
    <t>15/03/2026 11:44</t>
  </si>
  <si>
    <t>793327132135</t>
  </si>
  <si>
    <t>GXD50</t>
  </si>
  <si>
    <t>เ*ย</t>
  </si>
  <si>
    <t>******ลองโคน อำเภอเมืองสมุทรสงคราม จังหวัดสมุทรสงคราม 75000</t>
  </si>
  <si>
    <t>15/03/2026 11:42</t>
  </si>
  <si>
    <t>TH263088861723X</t>
  </si>
  <si>
    <t>GXD48</t>
  </si>
  <si>
    <t>เ***องลดา</t>
  </si>
  <si>
    <t>15/03/2026 11:37</t>
  </si>
  <si>
    <t>793315934132</t>
  </si>
  <si>
    <t>GXD47</t>
  </si>
  <si>
    <t>น***ำนาจ  เ***ญพร</t>
  </si>
  <si>
    <t>15/03/2026 11:36</t>
  </si>
  <si>
    <t>793389825115</t>
  </si>
  <si>
    <t>GXD46</t>
  </si>
  <si>
    <t>15/03/2026 11:19</t>
  </si>
  <si>
    <t>793325712196</t>
  </si>
  <si>
    <t>GXD45</t>
  </si>
  <si>
    <t>บ***ี ฟ***ัย</t>
  </si>
  <si>
    <t>15/03/2026 11:04</t>
  </si>
  <si>
    <t>793360539160</t>
  </si>
  <si>
    <t>GXD44</t>
  </si>
  <si>
    <t>u***45061639126816</t>
  </si>
  <si>
    <t>15/03/2026 11:03</t>
  </si>
  <si>
    <t>793338333152</t>
  </si>
  <si>
    <t>GXD43</t>
  </si>
  <si>
    <t>15/03/2026 11:00</t>
  </si>
  <si>
    <t>793325335154</t>
  </si>
  <si>
    <t>GXD42</t>
  </si>
  <si>
    <t>ท***ภาแสนพงษ์</t>
  </si>
  <si>
    <t>15/03/2026 10:59</t>
  </si>
  <si>
    <t>793392423143</t>
  </si>
  <si>
    <t>15/03/2026 10:58</t>
  </si>
  <si>
    <t>GXD41</t>
  </si>
  <si>
    <t>ก***ิกา ห***อาเซน</t>
  </si>
  <si>
    <t>15/03/2026 10:54</t>
  </si>
  <si>
    <t>793332534153</t>
  </si>
  <si>
    <t>GXD40</t>
  </si>
  <si>
    <t>ศิริวรรณ ประทุมศิริ</t>
  </si>
  <si>
    <t>262ก ตำบลโกรกกราก อำเภอเมือง จังหวัดสมุทรสาคร ถนนธรรมคุณากร - · โกรกกราก/ Krokkrak
เมืองสมุทรสาคร/ Mueang Samut Sakhonสมุทรสาคร/ Samut Sakhon
74000</t>
  </si>
  <si>
    <t>660894096948</t>
  </si>
  <si>
    <t>15/03/2026 10:53</t>
  </si>
  <si>
    <t>LEXPU0667336071</t>
  </si>
  <si>
    <t>GXD39</t>
  </si>
  <si>
    <t>เ***นจิตร  ต***จอหอ</t>
  </si>
  <si>
    <t>15/03/2026 10:51</t>
  </si>
  <si>
    <t>793310732152</t>
  </si>
  <si>
    <t>GXD38</t>
  </si>
  <si>
    <t>จ******า</t>
  </si>
  <si>
    <t>******องเตย, เขตคลองเตย หลังตึกไทย กทม 10110 แขวงคลองเตย เขตคลองเตย จังหวัดกรุงเทพมหานคร 10110</t>
  </si>
  <si>
    <t>15/03/2026 10:50</t>
  </si>
  <si>
    <t>TH263643209121C</t>
  </si>
  <si>
    <t>15/03/2026 10:49</t>
  </si>
  <si>
    <t>GXD37</t>
  </si>
  <si>
    <t>เยาว์</t>
  </si>
  <si>
    <t>สวนสวัสดี  59 .ม.1.ต ศธเนียน อ.เมืองน่าน จ.น่าน · สะเนียน/ Sanian
เมืองน่าน/ Mueang Nanน่าน/ Nan
55000</t>
  </si>
  <si>
    <t>660969828535</t>
  </si>
  <si>
    <t>15/03/2026 10:45</t>
  </si>
  <si>
    <t>TH52018G5TWB2K</t>
  </si>
  <si>
    <t>GXD35</t>
  </si>
  <si>
    <t>พ***า  เ***อคนแข็ง</t>
  </si>
  <si>
    <t>15/03/2026 10:38</t>
  </si>
  <si>
    <t>793375205173</t>
  </si>
  <si>
    <t>GXD34</t>
  </si>
  <si>
    <t>A***ara U***aroen</t>
  </si>
  <si>
    <t>15/03/2026 10:30</t>
  </si>
  <si>
    <t>793356529140</t>
  </si>
  <si>
    <t>GXD33</t>
  </si>
  <si>
    <t>ส***รัตน์  ส***รณภาพ</t>
  </si>
  <si>
    <t>793373206194</t>
  </si>
  <si>
    <t>GXD32</t>
  </si>
  <si>
    <t>ธ*** ช***ัทรานันท์</t>
  </si>
  <si>
    <t>793353221102</t>
  </si>
  <si>
    <t>GXD31</t>
  </si>
  <si>
    <t>ว*** ใ***รีย์</t>
  </si>
  <si>
    <t>15/03/2026 10:28</t>
  </si>
  <si>
    <t>793340211156</t>
  </si>
  <si>
    <t>GXD30</t>
  </si>
  <si>
    <t>ว***า..เจริญสุข</t>
  </si>
  <si>
    <t>15/03/2026 10:24</t>
  </si>
  <si>
    <t>793347227153</t>
  </si>
  <si>
    <t>GXD29</t>
  </si>
  <si>
    <t>บ***บ โ***์ศรี</t>
  </si>
  <si>
    <t>15/03/2026 10:22</t>
  </si>
  <si>
    <t>793313415193</t>
  </si>
  <si>
    <t>GXD28</t>
  </si>
  <si>
    <t>ค***งยุทธ พ***รักษา</t>
  </si>
  <si>
    <t>15/03/2026 10:18</t>
  </si>
  <si>
    <t>793315132105</t>
  </si>
  <si>
    <t>GXD27</t>
  </si>
  <si>
    <t>ม***. แ***ิกัน</t>
  </si>
  <si>
    <t>15/03/2026 10:17</t>
  </si>
  <si>
    <t>793318410194</t>
  </si>
  <si>
    <t>GXD26</t>
  </si>
  <si>
    <t>จ***เนตร โ***สกุลเกียรติ</t>
  </si>
  <si>
    <t>793337932100</t>
  </si>
  <si>
    <t>GXD25</t>
  </si>
  <si>
    <t>15/03/2026 10:16</t>
  </si>
  <si>
    <t>793339933105</t>
  </si>
  <si>
    <t>GXD24</t>
  </si>
  <si>
    <t>ว***ักษ์ น***ุวรรณ</t>
  </si>
  <si>
    <t>15/03/2026 10:10</t>
  </si>
  <si>
    <t>793330429102</t>
  </si>
  <si>
    <t>GXD21</t>
  </si>
  <si>
    <t>ป***า ร***น</t>
  </si>
  <si>
    <t>15/03/2026 09:40</t>
  </si>
  <si>
    <t>793380838121</t>
  </si>
  <si>
    <t>GXD20</t>
  </si>
  <si>
    <t>15/03/2026 09:38</t>
  </si>
  <si>
    <t>793369122151</t>
  </si>
  <si>
    <t>15/03/2026 09:39</t>
  </si>
  <si>
    <t>GXD19</t>
  </si>
  <si>
    <t>พ***  น***ทอง</t>
  </si>
  <si>
    <t>15/03/2026 09:37</t>
  </si>
  <si>
    <t>793312218193</t>
  </si>
  <si>
    <t>GXD18</t>
  </si>
  <si>
    <t>ภ***กันย์ เ***เต๋</t>
  </si>
  <si>
    <t>15/03/2026 09:36</t>
  </si>
  <si>
    <t>793365720151</t>
  </si>
  <si>
    <t>GXD17</t>
  </si>
  <si>
    <t>อ***า เ***ฐาน</t>
  </si>
  <si>
    <t>15/03/2026 09:32</t>
  </si>
  <si>
    <t>793309313182</t>
  </si>
  <si>
    <t>GXD16</t>
  </si>
  <si>
    <t>ศ***รรณ ล***มาศ</t>
  </si>
  <si>
    <t>15/03/2026 09:31</t>
  </si>
  <si>
    <t>793358831112</t>
  </si>
  <si>
    <t>GXD15</t>
  </si>
  <si>
    <t>จ***นา  ท***ูล</t>
  </si>
  <si>
    <t>15/03/2026 09:28</t>
  </si>
  <si>
    <t>793328729196</t>
  </si>
  <si>
    <t>GXD14</t>
  </si>
  <si>
    <t>****** อ.สามชัย จ.กาฬสินธ์ 46180 ตำบลสำราญใต้ อำเภอสามชัย จังหวัดกาฬสินธุ์ 46180</t>
  </si>
  <si>
    <t>46180</t>
  </si>
  <si>
    <t>15/03/2026 09:23</t>
  </si>
  <si>
    <t>TH43158G538U8B</t>
  </si>
  <si>
    <t>GXD12</t>
  </si>
  <si>
    <t>o***ejah826</t>
  </si>
  <si>
    <t>15/03/2026 09:20</t>
  </si>
  <si>
    <t>793390949120</t>
  </si>
  <si>
    <t>15/03/2026 09:21</t>
  </si>
  <si>
    <t>GXD11</t>
  </si>
  <si>
    <t>น***สุภัทตรา พ***่อน</t>
  </si>
  <si>
    <t>15/03/2026 09:18</t>
  </si>
  <si>
    <t>793361434110</t>
  </si>
  <si>
    <t>GXD10</t>
  </si>
  <si>
    <t>น*** ห***ทอง</t>
  </si>
  <si>
    <t>15/03/2026 09:17</t>
  </si>
  <si>
    <t>793349438103</t>
  </si>
  <si>
    <t>GXD9</t>
  </si>
  <si>
    <t>แ***จียง ไ***พันธ์</t>
  </si>
  <si>
    <t>793321549134</t>
  </si>
  <si>
    <t>15/03/2026 09:16</t>
  </si>
  <si>
    <t>GXD8</t>
  </si>
  <si>
    <t>แ***ดือน. เ***รนอก</t>
  </si>
  <si>
    <t>793372838123</t>
  </si>
  <si>
    <t>GXD7</t>
  </si>
  <si>
    <t>ศ***พร จ***วัดกลาง</t>
  </si>
  <si>
    <t>15/03/2026 09:15</t>
  </si>
  <si>
    <t>793314813152</t>
  </si>
  <si>
    <t>GXD6</t>
  </si>
  <si>
    <t>793372514196</t>
  </si>
  <si>
    <t>GXD4</t>
  </si>
  <si>
    <t>ต***ู่</t>
  </si>
  <si>
    <t>15/03/2026 09:14</t>
  </si>
  <si>
    <t>793307634114</t>
  </si>
  <si>
    <t>GXD3</t>
  </si>
  <si>
    <t>ส***นทา ม***จริญ</t>
  </si>
  <si>
    <t>15/03/2026 09:13</t>
  </si>
  <si>
    <t>793366521194</t>
  </si>
  <si>
    <t>GXD0</t>
  </si>
  <si>
    <t>234 ม.1 ต.ท่าสัก อ.พิชัย 
จ.อุตรดิตถ์ 53220</t>
  </si>
  <si>
    <t>15/03/2026 08:56</t>
  </si>
  <si>
    <t>WA108078499TH</t>
  </si>
  <si>
    <t>GXC99</t>
  </si>
  <si>
    <t>น***ญา แ***ุน</t>
  </si>
  <si>
    <t>15/03/2026 08:50</t>
  </si>
  <si>
    <t>793354604195</t>
  </si>
  <si>
    <t>GXC98</t>
  </si>
  <si>
    <t>คุณสมพงษ์ หงส์ไพโรจน์</t>
  </si>
  <si>
    <t>(บ้านไร่ล้านรัก)
180 หมู่ 11 บ้านซับสำราญ
ต.วังกะทะ อ.ปากช่อง
จ.นครราชสีมา 30130</t>
  </si>
  <si>
    <t>0973248870</t>
  </si>
  <si>
    <t>WA108078508TH</t>
  </si>
  <si>
    <t>GXC97</t>
  </si>
  <si>
    <t>อ***ณ์ ล***ซ้าย</t>
  </si>
  <si>
    <t>15/03/2026 08:46</t>
  </si>
  <si>
    <t>793367128190</t>
  </si>
  <si>
    <t>GXC96</t>
  </si>
  <si>
    <t>ปณาลี ลิ้ภัยพาล</t>
  </si>
  <si>
    <t>คอนโดบ้านสวนบางเขน
อาคาร V.2 ห้อง 27/9 (ร้านทำผมห้องสีม่วง)
ซ.พหลโยธิน 48 (แยก17/1) แขวงอนุสาวรีย์ เขตบางเขน กท. 10220</t>
  </si>
  <si>
    <t>0640698520</t>
  </si>
  <si>
    <t>15/03/2026 08:44</t>
  </si>
  <si>
    <t>WA108078511TH</t>
  </si>
  <si>
    <t>15/03/2026 08:43</t>
  </si>
  <si>
    <t>GXC95</t>
  </si>
  <si>
    <t>พลับพลึง ถิ่นวงษ์โพธิ์</t>
  </si>
  <si>
    <t>796/11ม2 ต.เหนือคลอง อ.เหนือคลอง จ.กระบี่ 81130</t>
  </si>
  <si>
    <t>81130</t>
  </si>
  <si>
    <t>0630570865</t>
  </si>
  <si>
    <t>15/03/2026 08:40</t>
  </si>
  <si>
    <t>WA108078525TH</t>
  </si>
  <si>
    <t>15/03/2026 08:39</t>
  </si>
  <si>
    <t>GXC94</t>
  </si>
  <si>
    <t>น***าวกานดา แ***ี</t>
  </si>
  <si>
    <t>15/03/2026 08:34</t>
  </si>
  <si>
    <t>793368410181</t>
  </si>
  <si>
    <t>GXC93</t>
  </si>
  <si>
    <t>ชนมณี ยิ้มจำรัส</t>
  </si>
  <si>
    <t>199 ม.2 ต.หนองบัว
อ.วัดสิงห์ จ.ชัยนาท 17120</t>
  </si>
  <si>
    <t>17120</t>
  </si>
  <si>
    <t>0847143104</t>
  </si>
  <si>
    <t>15/03/2026 08:24</t>
  </si>
  <si>
    <t>WA108078539TH</t>
  </si>
  <si>
    <t>15/03/2026 08:16</t>
  </si>
  <si>
    <t>GXC92</t>
  </si>
  <si>
    <t>ฐ***ี​ แ***ดนตรี</t>
  </si>
  <si>
    <t>15/03/2026 08:11</t>
  </si>
  <si>
    <t>793398112172</t>
  </si>
  <si>
    <t>GXC91</t>
  </si>
  <si>
    <t>กาญจนา</t>
  </si>
  <si>
    <t>135/6  หมู่9  ต.สุรศักดิ์
ศรีราชา/ Si Rachaชลบุรี/ Chonburi
20110</t>
  </si>
  <si>
    <t>660806075976</t>
  </si>
  <si>
    <t>15/03/2026 08:10</t>
  </si>
  <si>
    <t>LEXPU0667329242</t>
  </si>
  <si>
    <t>15/03/2026 08:08</t>
  </si>
  <si>
    <t>GXC90</t>
  </si>
  <si>
    <t>ท***์วรรณ</t>
  </si>
  <si>
    <t>15/03/2026 08:07</t>
  </si>
  <si>
    <t>793314722163</t>
  </si>
  <si>
    <t>GXC89</t>
  </si>
  <si>
    <t>อ***ณ์รัตน์  เ***เกลี้ยง</t>
  </si>
  <si>
    <t>15/03/2026 08:03</t>
  </si>
  <si>
    <t>793347214181</t>
  </si>
  <si>
    <t>GXC88</t>
  </si>
  <si>
    <t>ภ***รีย์</t>
  </si>
  <si>
    <t>793324923193</t>
  </si>
  <si>
    <t>GXC87</t>
  </si>
  <si>
    <t>อ******า</t>
  </si>
  <si>
    <t>******ง จ.ปัตตานี  94150 ตำบลหนองแรต อำเภอยะหริ่ง จังหวัดปัตตานี 94150</t>
  </si>
  <si>
    <t>15/03/2026 08:32</t>
  </si>
  <si>
    <t>TH269786762356N</t>
  </si>
  <si>
    <t>15/03/2026 08:02</t>
  </si>
  <si>
    <t>GXC86</t>
  </si>
  <si>
    <t>ก***ก พ***ากร</t>
  </si>
  <si>
    <t>15/03/2026 07:29</t>
  </si>
  <si>
    <t>793344130106</t>
  </si>
  <si>
    <t>GXC85</t>
  </si>
  <si>
    <t>นนทยา...เปืยรักใค่ร</t>
  </si>
  <si>
    <t>59/2ม4ต..ดอนแฝก.
นครชัยศรี/ Nakhon Chai Siนครปฐม/ Nakhon Pathom
73120</t>
  </si>
  <si>
    <t>660801818251</t>
  </si>
  <si>
    <t>15/03/2026 07:12</t>
  </si>
  <si>
    <t>LEXPU0667340337</t>
  </si>
  <si>
    <t>GXC83</t>
  </si>
  <si>
    <t>15/03/2026 06:45</t>
  </si>
  <si>
    <t>LEXPU0666971163</t>
  </si>
  <si>
    <t>GXC81</t>
  </si>
  <si>
    <t>15/03/2026 06:39</t>
  </si>
  <si>
    <t>LEXPU0666974690</t>
  </si>
  <si>
    <t>GXC79</t>
  </si>
  <si>
    <t>ศ***ุดา จ***ร์ลอยนภา</t>
  </si>
  <si>
    <t>15/03/2026 06:38</t>
  </si>
  <si>
    <t>793231952063</t>
  </si>
  <si>
    <t>GXC78</t>
  </si>
  <si>
    <t>อ*** จ***งเนิน</t>
  </si>
  <si>
    <t>15/03/2026 06:24</t>
  </si>
  <si>
    <t>793239754064</t>
  </si>
  <si>
    <t>GXC77</t>
  </si>
  <si>
    <t>******บ้านกลาง, อำเภอเมืองลำพูน (ห้อง107) ตำบลบ้านกลาง อำเภอเมืองลำพูน จังหวัดลำพูน 51000</t>
  </si>
  <si>
    <t>15/03/2026 06:10</t>
  </si>
  <si>
    <t>TH269590996580U</t>
  </si>
  <si>
    <t>GXC76</t>
  </si>
  <si>
    <t>ก***นา  จ***อก</t>
  </si>
  <si>
    <t>15/03/2026 05:51</t>
  </si>
  <si>
    <t>793246850071</t>
  </si>
  <si>
    <t>GXC75</t>
  </si>
  <si>
    <t>ศ***ทร  พ***ี. F*</t>
  </si>
  <si>
    <t>15/03/2026 05:48</t>
  </si>
  <si>
    <t>793275845084</t>
  </si>
  <si>
    <t>GXC73</t>
  </si>
  <si>
    <t>P***prapa S***tmarl</t>
  </si>
  <si>
    <t>15/03/2026 04:57</t>
  </si>
  <si>
    <t>793233551073</t>
  </si>
  <si>
    <t>15/03/2026 04:58</t>
  </si>
  <si>
    <t>GXC72</t>
  </si>
  <si>
    <t>มนกร สีเขียว</t>
  </si>
  <si>
    <t>108/9 ตึกอุไร ซอยต้นตะโก จรัญฯ12 แขวง วัดท่าพระ บางกอกใหญ่
บางกอกใหญ่/ Bangkok Yaiกรุงเทพมหานคร/ Bangkok
10600</t>
  </si>
  <si>
    <t>660871283016</t>
  </si>
  <si>
    <t>15/03/2026 04:56</t>
  </si>
  <si>
    <t>LEXPU0666973150</t>
  </si>
  <si>
    <t>GXC71</t>
  </si>
  <si>
    <t>ม*** โ***บุญ</t>
  </si>
  <si>
    <t>15/03/2026 03:49</t>
  </si>
  <si>
    <t>793235850083</t>
  </si>
  <si>
    <t>GXC70</t>
  </si>
  <si>
    <t>ปัถยา แสงสุวรรณ</t>
  </si>
  <si>
    <t>หมู่บ้านบุลาวัลย์ เลขที่ 24/212 หมู่3 ต.บางหญ้าแพรก · บางหญ้าแพรก/ Bang Ya Phraek
เมืองสมุทรสาคร/ Mueang Samut Sakhonสมุทรสาคร/ Samut Sakhon
74000</t>
  </si>
  <si>
    <t>660657455991</t>
  </si>
  <si>
    <t>15/03/2026 03:27</t>
  </si>
  <si>
    <t>LEXPU0666973533</t>
  </si>
  <si>
    <t>GXC69</t>
  </si>
  <si>
    <t>เ***ทอง จ***ใส</t>
  </si>
  <si>
    <t>15/03/2026 02:56</t>
  </si>
  <si>
    <t>793274642075</t>
  </si>
  <si>
    <t>GXC68</t>
  </si>
  <si>
    <t>สมพร ขออ่อนกลาง</t>
  </si>
  <si>
    <t>ถ.เทิดราชัน ซ.เทิดราชัน43 3/149 ม.อยู่เจริญ · สีกัน/ Si Kan
ดอนเมือง/ Don Mueangกรุงเทพมหานคร/ Bangkok
10210</t>
  </si>
  <si>
    <t>660812743691</t>
  </si>
  <si>
    <t>15/03/2026 02:33</t>
  </si>
  <si>
    <t>LEXPU0666974728</t>
  </si>
  <si>
    <t>15/03/2026 02:32</t>
  </si>
  <si>
    <t>GXC67</t>
  </si>
  <si>
    <t>ช่อทพย์ ชุ่มฤดี</t>
  </si>
  <si>
    <t>7/74 หมู่2 ซอย2 ถนนแพรกษา ตำบลท้ายบ้านใหม่ อำเภอเมือง
เมืองสมุทรปราการ/ Mueang Samut Prakanสมุทรปราการ/ Samut Prakan
10280</t>
  </si>
  <si>
    <t>660991951110</t>
  </si>
  <si>
    <t>15/03/2026 01:59</t>
  </si>
  <si>
    <t>LEXPU0666971023</t>
  </si>
  <si>
    <t>15/03/2026 01:54</t>
  </si>
  <si>
    <t>GXC66</t>
  </si>
  <si>
    <t>d***die</t>
  </si>
  <si>
    <t>15/03/2026 01:47</t>
  </si>
  <si>
    <t>793299355004</t>
  </si>
  <si>
    <t>GXC64</t>
  </si>
  <si>
    <t>ก***ทพ โ***รุ่งรังษี</t>
  </si>
  <si>
    <t>15/03/2026 01:15</t>
  </si>
  <si>
    <t>793222160080</t>
  </si>
  <si>
    <t>15/03/2026 01:23</t>
  </si>
  <si>
    <t>GXC63</t>
  </si>
  <si>
    <t>15/03/2026 01:12</t>
  </si>
  <si>
    <t>793284397953</t>
  </si>
  <si>
    <t>15/03/2026 01:22</t>
  </si>
  <si>
    <t>GXC62</t>
  </si>
  <si>
    <t>******ษ์ 7 ,ถนนชัยพฤกษ์ ตำบลในเมือง อำเภอเมืองขอนแก่น จังหวัดขอนแก่น 40000</t>
  </si>
  <si>
    <t>15/03/2026 11:17</t>
  </si>
  <si>
    <t>TH263786267296A</t>
  </si>
  <si>
    <t>15/03/2026 01:21</t>
  </si>
  <si>
    <t>GXC61</t>
  </si>
  <si>
    <t>ไ******ม</t>
  </si>
  <si>
    <t>******า, ตำบลหัวนา, อำเภอเมืองหนองบัวลำภู ตำบลหัวนา อำเภอเมืองหนองบัวลำภู จังหวัดหนองบัวลำภู 39000</t>
  </si>
  <si>
    <t>15/03/2026 01:01</t>
  </si>
  <si>
    <t>TH267714764725D</t>
  </si>
  <si>
    <t>15/03/2026 01:00</t>
  </si>
  <si>
    <t>GXC60</t>
  </si>
  <si>
    <t>นายคำพันธ์  บุญตระการ</t>
  </si>
  <si>
    <t>134 บ้านหนองโป่ง · เชียงยืน/ Chiang Yuen
เชียงยืน/ Chiang Yuenมหาสารคาม/ Maha Sarakham
44160</t>
  </si>
  <si>
    <t>660852795309</t>
  </si>
  <si>
    <t>15/03/2026 00:30</t>
  </si>
  <si>
    <t>LEXPU0666977039</t>
  </si>
  <si>
    <t>GXC59</t>
  </si>
  <si>
    <t>นายวิชัย  อยู่ประเสริฐ</t>
  </si>
  <si>
    <t>97/114 ถ.ชุมพล ต.หน้าเมือง
เมืองฉะเชิงเทรา/ Mueang Chachoengsaoฉะเชิงเทรา/ Chachoengsao
24000</t>
  </si>
  <si>
    <t>660816445667</t>
  </si>
  <si>
    <t>15/03/2026 00:28</t>
  </si>
  <si>
    <t>LEXPU0666972856</t>
  </si>
  <si>
    <t>GXC58</t>
  </si>
  <si>
    <t>ส******ล</t>
  </si>
  <si>
    <t>******ภอเมือง สมุทรปราการ ตำบลปากน้ำ อำเภอเมืองสมุทรปราการ จังหวัดสมุทรปราการ 10270</t>
  </si>
  <si>
    <t>15/03/2026 00:01</t>
  </si>
  <si>
    <t>TH2670143601456</t>
  </si>
  <si>
    <t>GXI1</t>
  </si>
  <si>
    <t>ก***์</t>
  </si>
  <si>
    <t>16/03/2026 23:54</t>
  </si>
  <si>
    <t>793410779162</t>
  </si>
  <si>
    <t>GXI0</t>
  </si>
  <si>
    <t>M** m* s** s***</t>
  </si>
  <si>
    <t>16/03/2026 23:40</t>
  </si>
  <si>
    <t>793424450206</t>
  </si>
  <si>
    <t>GXH99</t>
  </si>
  <si>
    <t>16/03/2026 23:31</t>
  </si>
  <si>
    <t>793448565210</t>
  </si>
  <si>
    <t>GXH98</t>
  </si>
  <si>
    <t>ว***า แ***ทอง</t>
  </si>
  <si>
    <t>16/03/2026 23:23</t>
  </si>
  <si>
    <t>793449570104</t>
  </si>
  <si>
    <t>GXH97</t>
  </si>
  <si>
    <t>จ***ภา เ***ขัน</t>
  </si>
  <si>
    <t>16/03/2026 23:09</t>
  </si>
  <si>
    <t>793426370111</t>
  </si>
  <si>
    <t>GXH96</t>
  </si>
  <si>
    <t>16/03/2026 23:05</t>
  </si>
  <si>
    <t>793421649215</t>
  </si>
  <si>
    <t>GXH95</t>
  </si>
  <si>
    <t>น*** ร***พันธ์</t>
  </si>
  <si>
    <t>16/03/2026 23:00</t>
  </si>
  <si>
    <t>793408233144</t>
  </si>
  <si>
    <t>GXH94</t>
  </si>
  <si>
    <t>นางปาย คงกำเหนิด</t>
  </si>
  <si>
    <t>92/1 หมู่5 ต.ทับผึ้ง · ทับผึ้ง/ Thap Phueng
ศรีสำโรง/ Si Samrongสุโขทัย/ Sukhothai
64120</t>
  </si>
  <si>
    <t>64120</t>
  </si>
  <si>
    <t>660814245761</t>
  </si>
  <si>
    <t>16/03/2026 22:54</t>
  </si>
  <si>
    <t>TH60068GA7YF6J</t>
  </si>
  <si>
    <t>GXH93</t>
  </si>
  <si>
    <t>น***ุนันทา  ม***หลา</t>
  </si>
  <si>
    <t>16/03/2026 22:50</t>
  </si>
  <si>
    <t>793483554242</t>
  </si>
  <si>
    <t>GXH92</t>
  </si>
  <si>
    <t>คุณพัทธนันท์  ศรีแก้วณวรรณ</t>
  </si>
  <si>
    <t>บ้านเลขที่ 7 หมู่ที่ 5 · ไสหร้า/ Sai Ra
ฉวาง/ Chawangนครศรีธรรมราช/ Nakhon Si Thammarat
80150</t>
  </si>
  <si>
    <t>80150</t>
  </si>
  <si>
    <t>660987055819</t>
  </si>
  <si>
    <t>TH64048GA8882H</t>
  </si>
  <si>
    <t>16/03/2026 22:49</t>
  </si>
  <si>
    <t>GXH91</t>
  </si>
  <si>
    <t>ส***ดา ร***สิงห์</t>
  </si>
  <si>
    <t>16/03/2026 22:45</t>
  </si>
  <si>
    <t>793499752220</t>
  </si>
  <si>
    <t>GXH90</t>
  </si>
  <si>
    <t>ส***ญญา</t>
  </si>
  <si>
    <t>16/03/2026 22:46</t>
  </si>
  <si>
    <t>793467575272</t>
  </si>
  <si>
    <t>16/03/2026 22:43</t>
  </si>
  <si>
    <t>GXH89</t>
  </si>
  <si>
    <t>ไร่อภิวรนันท์ …ธารญา อภิวรนันท์</t>
  </si>
  <si>
    <t>81 หมู่ 6 · ด่านแม่แฉลบ/ Dan Mae Chalaep
ศรีสวัสดิ์/ Si Sawatกาญจนบุรี/ Kanchanaburi
71250</t>
  </si>
  <si>
    <t>71250</t>
  </si>
  <si>
    <t>660641505333</t>
  </si>
  <si>
    <t>16/03/2026 22:37</t>
  </si>
  <si>
    <t>TH13108GA7HX9B</t>
  </si>
  <si>
    <t>GXH88</t>
  </si>
  <si>
    <t>ส******ฐ</t>
  </si>
  <si>
    <t>******ม่วง ตำบลม่วง อำเภอมหาชนะชัย จังหวัดยโสธร 35130</t>
  </si>
  <si>
    <t>35130</t>
  </si>
  <si>
    <t>TH2650903684099</t>
  </si>
  <si>
    <t>GXH87</t>
  </si>
  <si>
    <t>ว***พ็ญ จ***จักกฤษ</t>
  </si>
  <si>
    <t>16/03/2026 22:35</t>
  </si>
  <si>
    <t>793457757105</t>
  </si>
  <si>
    <t>GXH85</t>
  </si>
  <si>
    <t>มานิต อุดมโภชน์</t>
  </si>
  <si>
    <t>167 หมู่ 8 · กลางใหญ่/ Klang Yai
เขื่องใน/ Khueang Naiอุบลราชธานี/ Ubon Ratchathani
34320</t>
  </si>
  <si>
    <t>34320</t>
  </si>
  <si>
    <t>660834961107</t>
  </si>
  <si>
    <t>16/03/2026 22:10</t>
  </si>
  <si>
    <t>TH31048G9KKX2M</t>
  </si>
  <si>
    <t>GXH83</t>
  </si>
  <si>
    <t>ว***พ็ญ   ส***รณรัตน์</t>
  </si>
  <si>
    <t>16/03/2026 21:38</t>
  </si>
  <si>
    <t>793405656186</t>
  </si>
  <si>
    <t>GXH81</t>
  </si>
  <si>
    <t>******ษ์-วงแหวน 2 ต.ลำโพ ตำบลลำโพ อำเภอบางบัวทอง จังหวัดนนทบุรี 11110</t>
  </si>
  <si>
    <t>16/03/2026 21:03</t>
  </si>
  <si>
    <t>TH267578745993T</t>
  </si>
  <si>
    <t>GXH80</t>
  </si>
  <si>
    <t>******านนากวาง ตำบลดอนไฟ ตำบลดอนไฟ อำเภอแม่ทะ จังหวัดลำปาง 52150</t>
  </si>
  <si>
    <t>16/03/2026 20:58</t>
  </si>
  <si>
    <t>TH264462804782I</t>
  </si>
  <si>
    <t>16/03/2026 20:57</t>
  </si>
  <si>
    <t>GXH79</t>
  </si>
  <si>
    <t>เขมนัล(ลูกปลา)</t>
  </si>
  <si>
    <t>หอพักแสงประทีป3(สีชมพู) ชั้น 1 ห้อง115C 73 · ท่าทราย/ Tha Sai
เมืองสมุทรสาคร/ Mueang Samut Sakhonสมุทรสาคร/ Samut Sakhon
74000</t>
  </si>
  <si>
    <t>660829429265</t>
  </si>
  <si>
    <t>16/03/2026 20:55</t>
  </si>
  <si>
    <t>LEXPU0667712640</t>
  </si>
  <si>
    <t>GXH78</t>
  </si>
  <si>
    <t>E***a</t>
  </si>
  <si>
    <t>Maha Sarakham</t>
  </si>
  <si>
    <t>16/03/2026 20:52</t>
  </si>
  <si>
    <t>793465264222</t>
  </si>
  <si>
    <t>GXH77</t>
  </si>
  <si>
    <t>ว***า  ค***ยแก้ว</t>
  </si>
  <si>
    <t>16/03/2026 20:51</t>
  </si>
  <si>
    <t>793466577293</t>
  </si>
  <si>
    <t>GXH75</t>
  </si>
  <si>
    <t>ระวิวรรณ โกสินทร์</t>
  </si>
  <si>
    <t>66/29ซ.นารถสุนทรซ.14แยก2ถ.สุขุมวิทต.บางเมือง
เมืองสมุทรปราการ/ Mueang Samut Prakanสมุทรปราการ/ Samut Prakan
10270</t>
  </si>
  <si>
    <t>660631240361</t>
  </si>
  <si>
    <t>16/03/2026 20:50</t>
  </si>
  <si>
    <t>LEXPU0667760785</t>
  </si>
  <si>
    <t>16/03/2026 20:49</t>
  </si>
  <si>
    <t>GXH74</t>
  </si>
  <si>
    <t>ก***นา พ***วงศ์วาณิชย์</t>
  </si>
  <si>
    <t>793423378226</t>
  </si>
  <si>
    <t>GXH72</t>
  </si>
  <si>
    <t>16/03/2026 20:28</t>
  </si>
  <si>
    <t>THT0507563VW80Z</t>
  </si>
  <si>
    <t>GXH71</t>
  </si>
  <si>
    <t>เ***ม ท***ำ</t>
  </si>
  <si>
    <t>16/03/2026 20:18</t>
  </si>
  <si>
    <t>793434669241</t>
  </si>
  <si>
    <t>GXH70</t>
  </si>
  <si>
    <t>ธ***ณี  ป***าแก้ว</t>
  </si>
  <si>
    <t>16/03/2026 20:15</t>
  </si>
  <si>
    <t>793414462223</t>
  </si>
  <si>
    <t>GXH69</t>
  </si>
  <si>
    <t>******แยก46-10 แขวงสะพานสูง เขตสะพานสูง จังหวัดกรุงเทพมหานคร 10240</t>
  </si>
  <si>
    <t>16/03/2026 20:11</t>
  </si>
  <si>
    <t>TH2691368832727</t>
  </si>
  <si>
    <t>GXH68</t>
  </si>
  <si>
    <t>16/03/2026 20:10</t>
  </si>
  <si>
    <t>THT04065633BU6Z</t>
  </si>
  <si>
    <t>GXH66</t>
  </si>
  <si>
    <t>โ***ด</t>
  </si>
  <si>
    <t>16/03/2026 19:54</t>
  </si>
  <si>
    <t>793416563133</t>
  </si>
  <si>
    <t>GXH65</t>
  </si>
  <si>
    <t>ท***ุขกวยตะคุ</t>
  </si>
  <si>
    <t>16/03/2026 19:53</t>
  </si>
  <si>
    <t>793465170201</t>
  </si>
  <si>
    <t>16/03/2026 19:51</t>
  </si>
  <si>
    <t>GXH63</t>
  </si>
  <si>
    <t>ท***ี ป***ังเวสา</t>
  </si>
  <si>
    <t>16/03/2026 19:29</t>
  </si>
  <si>
    <t>793430970205</t>
  </si>
  <si>
    <t>16/03/2026 19:25</t>
  </si>
  <si>
    <t>GXH61</t>
  </si>
  <si>
    <t>16/03/2026 18:53</t>
  </si>
  <si>
    <t>793484990141</t>
  </si>
  <si>
    <t>GXH60</t>
  </si>
  <si>
    <t>ธ***มา ว***ทรเวช</t>
  </si>
  <si>
    <t>16/03/2026 18:31</t>
  </si>
  <si>
    <t>793407760224</t>
  </si>
  <si>
    <t>GXH59</t>
  </si>
  <si>
    <t>สมศักดิ์   ชาตะวนิช</t>
  </si>
  <si>
    <t>555/9  ซ.หนองรี9(ปากซอย) หมู่ที่ 2  ตำบลดอนไก่ดี
กระทุ่มแบน/ Krathum Baenสมุทรสาคร/ Samut Sakhon
74110</t>
  </si>
  <si>
    <t>660994545999</t>
  </si>
  <si>
    <t>16/03/2026 18:11</t>
  </si>
  <si>
    <t>LEXPU0667698308</t>
  </si>
  <si>
    <t>GXH58</t>
  </si>
  <si>
    <t>LEXPU0667698780</t>
  </si>
  <si>
    <t>GXH57</t>
  </si>
  <si>
    <t>16/03/2026 18:09</t>
  </si>
  <si>
    <t>793408446294</t>
  </si>
  <si>
    <t>GXH54</t>
  </si>
  <si>
    <t>P** C***hima K***uts</t>
  </si>
  <si>
    <t>16/03/2026 17:40</t>
  </si>
  <si>
    <t>793400585202</t>
  </si>
  <si>
    <t>GXH53</t>
  </si>
  <si>
    <t>793488573290</t>
  </si>
  <si>
    <t>GXH52</t>
  </si>
  <si>
    <t>ผ***มควร ด***</t>
  </si>
  <si>
    <t>16/03/2026 17:39</t>
  </si>
  <si>
    <t>793494610252</t>
  </si>
  <si>
    <t>GXH51</t>
  </si>
  <si>
    <t>เ***นี เ***นรอบกิจ</t>
  </si>
  <si>
    <t>16/03/2026 17:29</t>
  </si>
  <si>
    <t>793462230186</t>
  </si>
  <si>
    <t>GXH50</t>
  </si>
  <si>
    <t>น***มนึก เ***กด่าน</t>
  </si>
  <si>
    <t>16/03/2026 17:28</t>
  </si>
  <si>
    <t>793488241276</t>
  </si>
  <si>
    <t>GXH48</t>
  </si>
  <si>
    <t>ก***า ป***</t>
  </si>
  <si>
    <t>16/03/2026 17:12</t>
  </si>
  <si>
    <t>793454849283</t>
  </si>
  <si>
    <t>GXH47</t>
  </si>
  <si>
    <t>นรี</t>
  </si>
  <si>
    <t>21 มบ.เจ้าพระยาลากูน ซ.นนทบุรี 9 ถ.นนทบุรี ต.บางกระสอ อ.เมือง จ.นนทบุรี 11000</t>
  </si>
  <si>
    <t>0878229658</t>
  </si>
  <si>
    <t>16/03/2026 17:08</t>
  </si>
  <si>
    <t>WA108437143TH</t>
  </si>
  <si>
    <t>GXH46</t>
  </si>
  <si>
    <t>ป***ัสสร  ค***ขศรี</t>
  </si>
  <si>
    <t>16/03/2026 17:03</t>
  </si>
  <si>
    <t>793448847284</t>
  </si>
  <si>
    <t>GXH45</t>
  </si>
  <si>
    <t>16/03/2026 16:59</t>
  </si>
  <si>
    <t>TH2685814171800</t>
  </si>
  <si>
    <t>GXH44</t>
  </si>
  <si>
    <t xml:space="preserve">ยายชื่อยลชไล. นิลประเสริฐ. </t>
  </si>
  <si>
    <t>7/9หมู่2ตำบลบางละมุงอำเภอบางละมุงจังหวัดชลบุรี  20150</t>
  </si>
  <si>
    <t>0622239366</t>
  </si>
  <si>
    <t>WA108437157TH</t>
  </si>
  <si>
    <t>16/03/2026 16:58</t>
  </si>
  <si>
    <t>GXH42</t>
  </si>
  <si>
    <t>ร***า  น***า</t>
  </si>
  <si>
    <t>16/03/2026 16:51</t>
  </si>
  <si>
    <t>793434160201</t>
  </si>
  <si>
    <t>GXH41</t>
  </si>
  <si>
    <t>16/03/2026 16:42</t>
  </si>
  <si>
    <t>793401785201</t>
  </si>
  <si>
    <t>GXH40</t>
  </si>
  <si>
    <t>ส***ทย์  ฤ***วัฒนะพงศ์</t>
  </si>
  <si>
    <t>16/03/2026 16:37</t>
  </si>
  <si>
    <t>793474363205</t>
  </si>
  <si>
    <t>16/03/2026 16:38</t>
  </si>
  <si>
    <t>GXH39</t>
  </si>
  <si>
    <t>16/03/2026 16:27</t>
  </si>
  <si>
    <t>793489637183</t>
  </si>
  <si>
    <t>16/03/2026 16:33</t>
  </si>
  <si>
    <t>GXH38</t>
  </si>
  <si>
    <t>ส***ดา เ***งมาลา</t>
  </si>
  <si>
    <t>16/03/2026 16:10</t>
  </si>
  <si>
    <t>793469441236</t>
  </si>
  <si>
    <t>16/03/2026 16:09</t>
  </si>
  <si>
    <t>GXH35</t>
  </si>
  <si>
    <t>A***wan S***ak</t>
  </si>
  <si>
    <t>16/03/2026 16:05</t>
  </si>
  <si>
    <t>793464848245</t>
  </si>
  <si>
    <t>16/03/2026 16:06</t>
  </si>
  <si>
    <t>GXH34</t>
  </si>
  <si>
    <t>16/03/2026 15:59</t>
  </si>
  <si>
    <t>793478465275</t>
  </si>
  <si>
    <t>GXH33</t>
  </si>
  <si>
    <t>ป***ักษ์ อ***พงษ์</t>
  </si>
  <si>
    <t>16/03/2026 15:58</t>
  </si>
  <si>
    <t>793467864276</t>
  </si>
  <si>
    <t>GXH32</t>
  </si>
  <si>
    <t>โ** ด*</t>
  </si>
  <si>
    <t>16/03/2026 15:56</t>
  </si>
  <si>
    <t>793440952264</t>
  </si>
  <si>
    <t>GXH31</t>
  </si>
  <si>
    <t>อ***รณ​อายุวรรณ​ะ​</t>
  </si>
  <si>
    <t>17/03/2026 05:37</t>
  </si>
  <si>
    <t>793459441143</t>
  </si>
  <si>
    <t>16/03/2026 15:52</t>
  </si>
  <si>
    <t>GXH30</t>
  </si>
  <si>
    <t>พ***มน ค***ด</t>
  </si>
  <si>
    <t>16/03/2026 14:40</t>
  </si>
  <si>
    <t>793449269266</t>
  </si>
  <si>
    <t>16/03/2026 15:47</t>
  </si>
  <si>
    <t>GXH29</t>
  </si>
  <si>
    <t>พ***ี ช***จิตต</t>
  </si>
  <si>
    <t>16/03/2026 15:46</t>
  </si>
  <si>
    <t>793497968126</t>
  </si>
  <si>
    <t>16/03/2026 15:45</t>
  </si>
  <si>
    <t>GXH28</t>
  </si>
  <si>
    <t>อ***ภรณ์ โ***์ไพจิตร์</t>
  </si>
  <si>
    <t>16/03/2026 15:42</t>
  </si>
  <si>
    <t>793485261273</t>
  </si>
  <si>
    <t>GXH27</t>
  </si>
  <si>
    <t>นายเสวก เทียมขุนทด</t>
  </si>
  <si>
    <t>บ.ฮกกี่เมกาสโตร์ 99/9 หมู่3 · กระเบื้องใหญ่/ Krabueang Yai
พิมาย/ Phimaiนครราชสีมา/ Nakhon Ratchasima
30110</t>
  </si>
  <si>
    <t>660877782730</t>
  </si>
  <si>
    <t>16/03/2026 15:40</t>
  </si>
  <si>
    <t>TH27158G9K501D</t>
  </si>
  <si>
    <t>GXH26</t>
  </si>
  <si>
    <t>ก***กาญจน์ น***สภณ</t>
  </si>
  <si>
    <t>16/03/2026 15:39</t>
  </si>
  <si>
    <t>793404357266</t>
  </si>
  <si>
    <t>16/03/2026 15:38</t>
  </si>
  <si>
    <t>GXH25</t>
  </si>
  <si>
    <t>กัญญาณัฐ นันทะโส</t>
  </si>
  <si>
    <t>2ม.6ตำบ่นบ่อเวฟุ · บ่อเวฬุ/ Bo Weru
ขลุง/ Khlungจันทบุรี/ Chanthaburi
22150</t>
  </si>
  <si>
    <t>22150</t>
  </si>
  <si>
    <t>660637428412</t>
  </si>
  <si>
    <t>16/03/2026 15:30</t>
  </si>
  <si>
    <t>LEXDO0180422163</t>
  </si>
  <si>
    <t>GXH24</t>
  </si>
  <si>
    <t>ส***วดี บ***บ</t>
  </si>
  <si>
    <t>16/03/2026 15:29</t>
  </si>
  <si>
    <t>793494665261</t>
  </si>
  <si>
    <t>GXH23</t>
  </si>
  <si>
    <t>ว***ชน ศ***่อน</t>
  </si>
  <si>
    <t>16/03/2026 15:25</t>
  </si>
  <si>
    <t>793496649223</t>
  </si>
  <si>
    <t>GXH22</t>
  </si>
  <si>
    <t>ชุติมาเพ็ชรนอก</t>
  </si>
  <si>
    <t>ไชส์ก่อส้รางอยู่แท่นปูนติดถนนคอนกรีด.หนองชาก.20170 .บ้านบึงชลบุรั · หนองชาก/ Nong Chak
บ้านบึง/ Ban Buengชลบุรี/ Chonburi
20170</t>
  </si>
  <si>
    <t>660829523797</t>
  </si>
  <si>
    <t>16/03/2026 15:23</t>
  </si>
  <si>
    <t>LEXPU0667715029</t>
  </si>
  <si>
    <t>GXH21</t>
  </si>
  <si>
    <t>u***6356181693091</t>
  </si>
  <si>
    <t>16/03/2026 15:16</t>
  </si>
  <si>
    <t>793458750254</t>
  </si>
  <si>
    <t>16/03/2026 15:17</t>
  </si>
  <si>
    <t>GXH19</t>
  </si>
  <si>
    <t>m***asit</t>
  </si>
  <si>
    <t>16/03/2026 15:09</t>
  </si>
  <si>
    <t>793448950136</t>
  </si>
  <si>
    <t>GXH17</t>
  </si>
  <si>
    <t>ส***ิณ</t>
  </si>
  <si>
    <t>16/03/2026 15:03</t>
  </si>
  <si>
    <t>793426156246</t>
  </si>
  <si>
    <t>GXH16</t>
  </si>
  <si>
    <t>ช***มา   อ***์ทเม้นท์  อ***พร  ร***สว่าง</t>
  </si>
  <si>
    <t>16/03/2026 14:59</t>
  </si>
  <si>
    <t>793467156241</t>
  </si>
  <si>
    <t>GXH14</t>
  </si>
  <si>
    <t>ว***รณ์ ส***ิตร</t>
  </si>
  <si>
    <t>16/03/2026 14:57</t>
  </si>
  <si>
    <t>793406574284</t>
  </si>
  <si>
    <t>GXH12</t>
  </si>
  <si>
    <t>โ*** แ***ณี</t>
  </si>
  <si>
    <t>16/03/2026 14:44</t>
  </si>
  <si>
    <t>793411040225</t>
  </si>
  <si>
    <t>GXH11</t>
  </si>
  <si>
    <t>u***9478923718077</t>
  </si>
  <si>
    <t>793472776272</t>
  </si>
  <si>
    <t>GXH10</t>
  </si>
  <si>
    <t>ณ***์พัชร์  ข***ระดิษฐ์</t>
  </si>
  <si>
    <t>793474266281</t>
  </si>
  <si>
    <t>GXH9</t>
  </si>
  <si>
    <t>ว******ข</t>
  </si>
  <si>
    <t>******าวิทยาลัย ต.หนองจะบก อ.เมือง ตำบลหนองจะบก อำเภอเมืองนครราชสีมา จังหวัดนครราชสีมา 30000</t>
  </si>
  <si>
    <t>16/03/2026 14:43</t>
  </si>
  <si>
    <t>TH263474598741G</t>
  </si>
  <si>
    <t>GXH8</t>
  </si>
  <si>
    <t>ก***รรณ ไ***ชศฐ์พิพัฒกุล</t>
  </si>
  <si>
    <t>16/03/2026 14:41</t>
  </si>
  <si>
    <t>793497571285</t>
  </si>
  <si>
    <t>16/03/2026 14:42</t>
  </si>
  <si>
    <t>GXH7</t>
  </si>
  <si>
    <t>m***Zaaa24</t>
  </si>
  <si>
    <t>16/03/2026 14:33</t>
  </si>
  <si>
    <t>793471248220</t>
  </si>
  <si>
    <t>GXH6</t>
  </si>
  <si>
    <t>ส***ญญา เ***อทรัพย์</t>
  </si>
  <si>
    <t>16/03/2026 14:29</t>
  </si>
  <si>
    <t>793465640225</t>
  </si>
  <si>
    <t>GXH5</t>
  </si>
  <si>
    <t>ด***าร์  แ***ั้ง</t>
  </si>
  <si>
    <t>793416055272</t>
  </si>
  <si>
    <t>GXH3</t>
  </si>
  <si>
    <t>A***wan W***anin</t>
  </si>
  <si>
    <t>16/03/2026 14:25</t>
  </si>
  <si>
    <t>793479652276</t>
  </si>
  <si>
    <t>GXH2</t>
  </si>
  <si>
    <t>จ***า น***ตน์</t>
  </si>
  <si>
    <t>793473970295</t>
  </si>
  <si>
    <t>GXH1</t>
  </si>
  <si>
    <t>ร***ยะ เ***ละ</t>
  </si>
  <si>
    <t>16/03/2026 14:21</t>
  </si>
  <si>
    <t>793446366285</t>
  </si>
  <si>
    <t>GXH0</t>
  </si>
  <si>
    <t>d***nee p***chimplee</t>
  </si>
  <si>
    <t>793413370201</t>
  </si>
  <si>
    <t>GXG99</t>
  </si>
  <si>
    <t>YUPIN  THAVORN</t>
  </si>
  <si>
    <t>67/574 หมู่ 6 หมู่บ้านเกาะสมุทร ต.ท่าทราย อ.เมือง จ.สมุทรสาคร · ท่าทราย/ Tha Sai
เมืองสมุทรสาคร/ Mueang Samut Sakhonสมุทรสาคร/ Samut Sakhon
74000</t>
  </si>
  <si>
    <t>660964106463</t>
  </si>
  <si>
    <t>16/03/2026 14:19</t>
  </si>
  <si>
    <t>LEXPU0667713059</t>
  </si>
  <si>
    <t>GXG98</t>
  </si>
  <si>
    <t>ก***ิกา พ***์นุกูล</t>
  </si>
  <si>
    <t>16/03/2026 14:17</t>
  </si>
  <si>
    <t>793420560122</t>
  </si>
  <si>
    <t>16/03/2026 14:18</t>
  </si>
  <si>
    <t>GXG97</t>
  </si>
  <si>
    <t>ด***รณ อ***าห์</t>
  </si>
  <si>
    <t>16/03/2026 14:15</t>
  </si>
  <si>
    <t>793441459296</t>
  </si>
  <si>
    <t>GXG96</t>
  </si>
  <si>
    <t>ว***ี่ ร***หญิง ธ***า น***์ธพัท</t>
  </si>
  <si>
    <t>THT030656337E9Z</t>
  </si>
  <si>
    <t>GXG95</t>
  </si>
  <si>
    <t>ป***าร โ***ม</t>
  </si>
  <si>
    <t>16/03/2026 14:11</t>
  </si>
  <si>
    <t>793499455280</t>
  </si>
  <si>
    <t>GXG94</t>
  </si>
  <si>
    <t>แ******ญ</t>
  </si>
  <si>
    <t>******แม่กลอง, อำเภอเมืองสมุทรสงคราม ตำบลแม่กลอง อำเภอเมืองสมุทรสงคราม จังหวัดสมุทรสงคราม 75000</t>
  </si>
  <si>
    <t>16/03/2026 14:38</t>
  </si>
  <si>
    <t>TH2619512784311</t>
  </si>
  <si>
    <t>16/03/2026 14:13</t>
  </si>
  <si>
    <t>GXG93</t>
  </si>
  <si>
    <t>ส***า ส***ก้ว</t>
  </si>
  <si>
    <t>16/03/2026 14:05</t>
  </si>
  <si>
    <t>793471456190</t>
  </si>
  <si>
    <t>16/03/2026 14:10</t>
  </si>
  <si>
    <t>GXG92</t>
  </si>
  <si>
    <t>จุฑารัตน์ จันทร์เกษม</t>
  </si>
  <si>
    <t>41 หมู่ 1 ต.บ้านชวน อ.บำเหน็จณรงค์ จ.ชัยภูมิ  โทร. 36160</t>
  </si>
  <si>
    <t>0612587515</t>
  </si>
  <si>
    <t>WA108437165TH</t>
  </si>
  <si>
    <t>GXG91</t>
  </si>
  <si>
    <t>ด*** โ***์สุวรรณ</t>
  </si>
  <si>
    <t>16/03/2026 14:01</t>
  </si>
  <si>
    <t>793455978291</t>
  </si>
  <si>
    <t>GXG90</t>
  </si>
  <si>
    <t>ก***า บ***นิตย์</t>
  </si>
  <si>
    <t>16/03/2026 13:56</t>
  </si>
  <si>
    <t>ส่งก่อนวันที่19 นะเดี๋ยวไม่มีคนรับ</t>
  </si>
  <si>
    <t>793439960283</t>
  </si>
  <si>
    <t>GXG89</t>
  </si>
  <si>
    <t>แ***รี</t>
  </si>
  <si>
    <t>16/03/2026 13:54</t>
  </si>
  <si>
    <t>793441658262</t>
  </si>
  <si>
    <t>GXG88</t>
  </si>
  <si>
    <t>คุณหมาน้อย ฟาโร</t>
  </si>
  <si>
    <t>ที่อยุ่
เข้าซอยหน้าโรงเรียนสอนขับรถแอดวานซ์
ขับเลยมาสุดซอย(เลยมาใม่ไกล)เจอ3แยก
มีปั้ม⛽⛽เลี้ยวซ้ายมือมานิดหน่อยเจอโค้งบ้านยุทางขวามือรั้วสีส้มอ่อนอยู่หน้าบ้านมีตัวหนังสือ
 🌹ไทภูเขียว🌹 
🏠เลขที่341ม.7 บ้านโนนดินแดง ต.ผักปัง อ.ภุเขียวจ.ชัยภูมิ  36110</t>
  </si>
  <si>
    <t>0802686674</t>
  </si>
  <si>
    <t>WA108437174TH</t>
  </si>
  <si>
    <t>16/03/2026 13:52</t>
  </si>
  <si>
    <t>GXG87</t>
  </si>
  <si>
    <t>เ***ซริลล่า ห***หามะ</t>
  </si>
  <si>
    <t>16/03/2026 13:51</t>
  </si>
  <si>
    <t>793438761264</t>
  </si>
  <si>
    <t>GXG86</t>
  </si>
  <si>
    <t>น** ร***ี  แ***โมรา</t>
  </si>
  <si>
    <t>16/03/2026 13:49</t>
  </si>
  <si>
    <t>793496853262</t>
  </si>
  <si>
    <t>GXG85</t>
  </si>
  <si>
    <t>793422251274</t>
  </si>
  <si>
    <t>GXG84</t>
  </si>
  <si>
    <t>ศุภนุช  คำบรรลือ</t>
  </si>
  <si>
    <t>200/6 ม.10 ต.ป่าไผ่
อ.สันทราย  จ.เชียงใหม่ 50210</t>
  </si>
  <si>
    <t>0813661105</t>
  </si>
  <si>
    <t>16/03/2026 13:47</t>
  </si>
  <si>
    <t>WA108437188TH</t>
  </si>
  <si>
    <t>GXG83</t>
  </si>
  <si>
    <t>พ***ทิพ ส***</t>
  </si>
  <si>
    <t>793400858272</t>
  </si>
  <si>
    <t>GXG82</t>
  </si>
  <si>
    <t>มาริสา วีรศักดิ์ธารา</t>
  </si>
  <si>
    <t>42/16 หมู่บ้าน อิงลดา หมู่ 5 ถนน ไสวประชาราษฎร์ ตำบล ลาดสวาย
ลำลูกกา/ Lam Luk Kaปทุมธานี/ Pathum Thani
12150</t>
  </si>
  <si>
    <t>660832976389</t>
  </si>
  <si>
    <t>16/03/2026 13:46</t>
  </si>
  <si>
    <t>LEXPU0667767402</t>
  </si>
  <si>
    <t>GXG81</t>
  </si>
  <si>
    <t>อ***ันท์ ส***ธิ์</t>
  </si>
  <si>
    <t>793480857142</t>
  </si>
  <si>
    <t>16/03/2026 13:45</t>
  </si>
  <si>
    <t>GXG80</t>
  </si>
  <si>
    <t>คุณปณิดา นิธากรณ์</t>
  </si>
  <si>
    <t>1283 หมู่บ้านมิตรร่วมใจ ตลาดบางปะกอก ถนนสุขสวัสดิ์ แขวงบางปะกอก 
เขตราษฎร์บูรณะ กรุงเทพฯ 
โทร 10140</t>
  </si>
  <si>
    <t>0865590683</t>
  </si>
  <si>
    <t>WA108437191TH</t>
  </si>
  <si>
    <t>16/03/2026 13:44</t>
  </si>
  <si>
    <t>GXG79</t>
  </si>
  <si>
    <t xml:space="preserve">หน่อย </t>
  </si>
  <si>
    <t>560  ซ.เพชรสมุทร1
ถ.เพชรสมุทร  ต.แม่กลอง
อ.เมือง  สมุทรสงคราม 75000</t>
  </si>
  <si>
    <t>0614598263</t>
  </si>
  <si>
    <t>16/03/2026 13:43</t>
  </si>
  <si>
    <t>WA108437205TH</t>
  </si>
  <si>
    <t>GXG78</t>
  </si>
  <si>
    <t>วรุต  เมธีบุญพานิช</t>
  </si>
  <si>
    <t>89/94  หมู่บ้านวิลาจิโอ้   ตำบลบางพลีใหญ่  อำเภอบางพลี  สมุทรปราการ 10540</t>
  </si>
  <si>
    <t>0825596594</t>
  </si>
  <si>
    <t>16/03/2026 13:40</t>
  </si>
  <si>
    <t>WA108437214TH</t>
  </si>
  <si>
    <t>GXG77</t>
  </si>
  <si>
    <t xml:space="preserve">รวีวรรณ  จันทร์คณาโชค  </t>
  </si>
  <si>
    <t>878/31  หมู่บ้านนาราสิริ   ซอยศรีนครินทร์ 20 แขวงสวนหลวง  เขตสวนหลวง  กรุงเทพ   โทร 10250</t>
  </si>
  <si>
    <t>0924348572</t>
  </si>
  <si>
    <t>16/03/2026 10:30</t>
  </si>
  <si>
    <t>WB213056295TH</t>
  </si>
  <si>
    <t>16/03/2026 13:39</t>
  </si>
  <si>
    <t>GXG76</t>
  </si>
  <si>
    <t>ญ******ว</t>
  </si>
  <si>
    <t>******ปาน ตำบลบ้านขอ อำเภอเมืองปาน จังหวัดลำปาง 52240</t>
  </si>
  <si>
    <t>TH267923556290W</t>
  </si>
  <si>
    <t>16/03/2026 13:38</t>
  </si>
  <si>
    <t>16/03/2026 13:37</t>
  </si>
  <si>
    <t>GXG75</t>
  </si>
  <si>
    <t>จำนงค์ ตุ่นไธสง</t>
  </si>
  <si>
    <t>65หมู่6 บ้านศรีเมืองชุม · ลอ/ Lo
จุน/ Chunพะเยา/ Phayao
56150</t>
  </si>
  <si>
    <t>660953972572</t>
  </si>
  <si>
    <t>TH53028GA8FJ1C</t>
  </si>
  <si>
    <t>GXG74</t>
  </si>
  <si>
    <t>สมโภชศีรลอย</t>
  </si>
  <si>
    <t>วัดปลายโพงพางตําบลปลายโพงพางอําเภออัมพวาจังหวัดสมุทรสงคาม๗๕๑๑๐/๐๙๕๒๑๒๐๓๐๑ 75110</t>
  </si>
  <si>
    <t>0952120301</t>
  </si>
  <si>
    <t>WA108437228TH</t>
  </si>
  <si>
    <t>16/03/2026 13:36</t>
  </si>
  <si>
    <t>GXG73</t>
  </si>
  <si>
    <t>อุทัยวรรณ ชอบผลธรรม</t>
  </si>
  <si>
    <t>28 ซอย9 หมู่บ้านนภาลัย
ถ. สุขุมวิท
เขตบางนาใต้
แขวงบางนา
กรุงเทพ 10260</t>
  </si>
  <si>
    <t>0944783926</t>
  </si>
  <si>
    <t>16/03/2026 13:35</t>
  </si>
  <si>
    <t>WA108437231TH</t>
  </si>
  <si>
    <t>16/03/2026 13:34</t>
  </si>
  <si>
    <t>GXG72</t>
  </si>
  <si>
    <t>อ***ต์ น***ีชื่อ</t>
  </si>
  <si>
    <t>793498560271</t>
  </si>
  <si>
    <t>GXG71</t>
  </si>
  <si>
    <t>16/03/2026 13:32</t>
  </si>
  <si>
    <t>LEXPU0667699639</t>
  </si>
  <si>
    <t>GXG70</t>
  </si>
  <si>
    <t>จุติมา  ภักคร์นิล</t>
  </si>
  <si>
    <t>33/707หมู่7ซ.12/8
หมู่บ้านเอื้ออาทรสุธาวาส
ต.หนองปรือ
อ.บางละมุง
จ.ชลบุรี 20150</t>
  </si>
  <si>
    <t>0644985817</t>
  </si>
  <si>
    <t>16/03/2026 13:28</t>
  </si>
  <si>
    <t>WA108437245TH</t>
  </si>
  <si>
    <t>GXG69</t>
  </si>
  <si>
    <t>อส.ทพ. นัฐพงษ์ ยิ่งเชิดงาม</t>
  </si>
  <si>
    <t>กองร้อยทหารพรานที่ 4606
 ม.8 บ้านไทยสุข (วัดชนาราม) ต.ลาโละ  อ.รือเสาะ  จ.นราธิวาส 
โทร 96150</t>
  </si>
  <si>
    <t>96150</t>
  </si>
  <si>
    <t>0801613308</t>
  </si>
  <si>
    <t>16/03/2026 13:21</t>
  </si>
  <si>
    <t>WB213056304TH</t>
  </si>
  <si>
    <t>16/03/2026 13:27</t>
  </si>
  <si>
    <t>GXG68</t>
  </si>
  <si>
    <t>คุณหนูจ๋า หงษ์</t>
  </si>
  <si>
    <t>218 หมู่14 ตำบลท่าวังทอง อำเภอเมือง จังหวัดพะเยา  56000</t>
  </si>
  <si>
    <t>0819291020</t>
  </si>
  <si>
    <t>16/03/2026 09:08</t>
  </si>
  <si>
    <t>WB213082851TH</t>
  </si>
  <si>
    <t>16/03/2026 13:25</t>
  </si>
  <si>
    <t>GXG67</t>
  </si>
  <si>
    <t xml:space="preserve">ส่ง สุรัตนา </t>
  </si>
  <si>
    <t>99/3 ม. 1 ต.บางตะบูน
อ.บ้านแหลม
จ.เพชรบุรี 76110</t>
  </si>
  <si>
    <t>0949246255</t>
  </si>
  <si>
    <t>16/03/2026 13:24</t>
  </si>
  <si>
    <t>WA108437259TH</t>
  </si>
  <si>
    <t>GXG66</t>
  </si>
  <si>
    <t>ชุลีย์    เจริญ</t>
  </si>
  <si>
    <t>เลขที่120/811ม.2
ซ.อุ่นอารี
ต.ท้ายบ้านใหม่
อ.เมือง
จ.สมุทรปราการ
โทร 10280</t>
  </si>
  <si>
    <t>0853061825</t>
  </si>
  <si>
    <t>16/03/2026 13:22</t>
  </si>
  <si>
    <t>WA108437262TH</t>
  </si>
  <si>
    <t>GXG65</t>
  </si>
  <si>
    <t>นาง อินทา ศรฤทธิ์</t>
  </si>
  <si>
    <t>159หมู่8 บ้านหนองนกทา
ตำบลหนองเม็ก 
อำเภอหนองหาน
จังหวัดอุดรธานี 41130</t>
  </si>
  <si>
    <t>0829673705</t>
  </si>
  <si>
    <t>16/03/2026 05:59</t>
  </si>
  <si>
    <t>WB213056318TH</t>
  </si>
  <si>
    <t>16/03/2026 13:20</t>
  </si>
  <si>
    <t>GXG64</t>
  </si>
  <si>
    <t>ทวีศักดิ์.ตระหง่าน.</t>
  </si>
  <si>
    <t>127.ม.14.ต.คันธุลี.อ.ท่าชนะ.จ.สุราษฎร์ธานี. 84170</t>
  </si>
  <si>
    <t>0865955159</t>
  </si>
  <si>
    <t>16/03/2026 13:19</t>
  </si>
  <si>
    <t>WA108437276TH</t>
  </si>
  <si>
    <t>16/03/2026 13:18</t>
  </si>
  <si>
    <t>GXG63</t>
  </si>
  <si>
    <t>ปิยะดา ทองแดง</t>
  </si>
  <si>
    <t>195
หมู่ที่15
โนนสวาง
อุบลราชธานี
   34270 34270</t>
  </si>
  <si>
    <t>34270</t>
  </si>
  <si>
    <t>0990306819</t>
  </si>
  <si>
    <t>16/03/2026 13:17</t>
  </si>
  <si>
    <t>WA108437280TH</t>
  </si>
  <si>
    <t>GXG62</t>
  </si>
  <si>
    <t>ธนพร ไชยเดช</t>
  </si>
  <si>
    <t>บ.แสงตะวันมอเตอร์ไบค์ 613 ม.5
เชียงยืน
เชียงยืน
มหาสารคาม
Thailand 44160</t>
  </si>
  <si>
    <t>66880282672</t>
  </si>
  <si>
    <t>16/03/2026 13:16</t>
  </si>
  <si>
    <t>WA108437293TH</t>
  </si>
  <si>
    <t>GXG61</t>
  </si>
  <si>
    <t>จ.อ.พัชรพงษ์ พลพิมพ์</t>
  </si>
  <si>
    <t>295/323 หมู่ 2 บ้านอ่าวเสี้ยว
ต.หนองทะเล อ.เมือง จ.กระบี่
โทร 81180</t>
  </si>
  <si>
    <t>81180</t>
  </si>
  <si>
    <t>0806808206</t>
  </si>
  <si>
    <t>16/03/2026 13:14</t>
  </si>
  <si>
    <t>WA108437302TH</t>
  </si>
  <si>
    <t>GXG60</t>
  </si>
  <si>
    <t>793432855165</t>
  </si>
  <si>
    <t>16/03/2026 13:13</t>
  </si>
  <si>
    <t>GXG59</t>
  </si>
  <si>
    <t>ธนภรณ์ บุญเพ็ง</t>
  </si>
  <si>
    <t>194/2 ถนนลาดพร้าว แขวงจอมพล เขตจตุจักร กรุงเทพ 
โทร 10900</t>
  </si>
  <si>
    <t>0898315145</t>
  </si>
  <si>
    <t>WA108437316TH</t>
  </si>
  <si>
    <t>GXG58</t>
  </si>
  <si>
    <t>พรรณพิไล  แก้วไชย</t>
  </si>
  <si>
    <t xml:space="preserve">  825/8  ถ  เจ้าเงาะ  ซ  ร่วมใจ   ต  ในเมือง  อ  บ้านไผ่  จ  ขอนแก่น  โทร   40110</t>
  </si>
  <si>
    <t>0817393591</t>
  </si>
  <si>
    <t>16/03/2026 13:11</t>
  </si>
  <si>
    <t>WA108437320TH</t>
  </si>
  <si>
    <t>GXG56</t>
  </si>
  <si>
    <t>พ***ี   ศ***พธิ์</t>
  </si>
  <si>
    <t>16/03/2026 13:01</t>
  </si>
  <si>
    <t>793447456141</t>
  </si>
  <si>
    <t>GXG54</t>
  </si>
  <si>
    <t>16/03/2026 12:32</t>
  </si>
  <si>
    <t>793438143190</t>
  </si>
  <si>
    <t>GXG53</t>
  </si>
  <si>
    <t>16/03/2026 12:17</t>
  </si>
  <si>
    <t>TH01518GA4WR7B</t>
  </si>
  <si>
    <t>GXG52</t>
  </si>
  <si>
    <t>ยุวพักตร์สริน ยอดอ่อน</t>
  </si>
  <si>
    <t>51/348หมู่บ้านรินทร์ทองซอย3
ลำลูกกา/ Lam Luk Kaปทุมธานี/ Pathum Thani
12130</t>
  </si>
  <si>
    <t>660959498262</t>
  </si>
  <si>
    <t>16/03/2026 12:15</t>
  </si>
  <si>
    <t>LEXPU0667713987</t>
  </si>
  <si>
    <t>GXG51</t>
  </si>
  <si>
    <t>16/03/2026 12:10</t>
  </si>
  <si>
    <t>LEXPU0667714911</t>
  </si>
  <si>
    <t>GXG50</t>
  </si>
  <si>
    <t>y** ย***</t>
  </si>
  <si>
    <t>16/03/2026 11:59</t>
  </si>
  <si>
    <t>793384816895</t>
  </si>
  <si>
    <t>GXG49</t>
  </si>
  <si>
    <t>16/03/2026 11:53</t>
  </si>
  <si>
    <t>793397130805</t>
  </si>
  <si>
    <t>GXG48</t>
  </si>
  <si>
    <t>วชิราภรณ์ สมสะอาด</t>
  </si>
  <si>
    <t>157/1104 ซอย26 หมู่6 ถนนศรีสะเกษ-อุบล หมู่บ้านการเคหะข้างเเม็กโคร · โพธิ์/ Pho
เมืองศรีสะเกษ/ Mueang Si Sa Ketศรีสะเกษ/ Sisaket
33000</t>
  </si>
  <si>
    <t>660633088803</t>
  </si>
  <si>
    <t>16/03/2026 11:51</t>
  </si>
  <si>
    <t>LEXPU0667714291</t>
  </si>
  <si>
    <t>GXG47</t>
  </si>
  <si>
    <t>j***jeab</t>
  </si>
  <si>
    <t>793302148855</t>
  </si>
  <si>
    <t>GXG46</t>
  </si>
  <si>
    <t>ศศิธร ควรพจน์</t>
  </si>
  <si>
    <t>14/1 หมู่ 1 ตำบลขวัญเมือง · บางปะหัน/ Bang Pahan
บางปะหัน/ Bang Pahanพระนครศรีอยุธยา/ Phra Nakhon Si Ayutthaya
13220</t>
  </si>
  <si>
    <t>13220</t>
  </si>
  <si>
    <t>660898303000</t>
  </si>
  <si>
    <t>16/03/2026 11:47</t>
  </si>
  <si>
    <t>LEXPU0667764545</t>
  </si>
  <si>
    <t>GXG45</t>
  </si>
  <si>
    <t>16/03/2026 11:39</t>
  </si>
  <si>
    <t>793367109861</t>
  </si>
  <si>
    <t>GXG43</t>
  </si>
  <si>
    <t>เจษฎา (เจมส์) แสงอรุณ</t>
  </si>
  <si>
    <t>ถนนในไร่บน 247/1 หมู่ 11 · ปากพูน/ Pak Phun
เมืองนครศรีธรรมราช/ Mueang Nakhon Si Thammaratนครศรีธรรมราช/ Nakhon Si Thammarat
80000</t>
  </si>
  <si>
    <t>660839743247</t>
  </si>
  <si>
    <t>16/03/2026 11:38</t>
  </si>
  <si>
    <t>LEXPU0667764410</t>
  </si>
  <si>
    <t>GXG42</t>
  </si>
  <si>
    <t>16/03/2026 11:37</t>
  </si>
  <si>
    <t>793375828840</t>
  </si>
  <si>
    <t>GXG41</t>
  </si>
  <si>
    <t>******ะฮี, อำเภอพรรณานิคม ตำบลพรรณา อำเภอพรรณานิคม จังหวัดสกลนคร 47310</t>
  </si>
  <si>
    <t>47310</t>
  </si>
  <si>
    <t>TH267248797968E</t>
  </si>
  <si>
    <t>GXG40</t>
  </si>
  <si>
    <t>บ***ต ภ***ญเอิบ</t>
  </si>
  <si>
    <t>16/03/2026 11:36</t>
  </si>
  <si>
    <t>793369295740</t>
  </si>
  <si>
    <t>16/03/2026 11:35</t>
  </si>
  <si>
    <t>GXG39</t>
  </si>
  <si>
    <t>น***์นภัส อ***ันธุ์บดีกุล</t>
  </si>
  <si>
    <t>16/03/2026 11:33</t>
  </si>
  <si>
    <t>793386825825</t>
  </si>
  <si>
    <t>GXG38</t>
  </si>
  <si>
    <t>กัณฐรัตน์ หนองแส</t>
  </si>
  <si>
    <t>ยีนตรกิจโกศล · สูงเม่น/ Sung Men
สูงเม่น/ Sung Menแพร่/ Phrae
54130</t>
  </si>
  <si>
    <t>54130</t>
  </si>
  <si>
    <t>660953897307</t>
  </si>
  <si>
    <t>16/03/2026 11:29</t>
  </si>
  <si>
    <t>LEXPU0667699254</t>
  </si>
  <si>
    <t>GXG37</t>
  </si>
  <si>
    <t>Sutee Utsaha</t>
  </si>
  <si>
    <t>10 ถนนจริงจิตร ตำบลทับเทียง · ทับเที่ยง/ Thap Thiang
เมืองตรัง/ Mueang Trangตรัง/ Trang
92000</t>
  </si>
  <si>
    <t>660891962319</t>
  </si>
  <si>
    <t>16/03/2026 11:28</t>
  </si>
  <si>
    <t>LEXPU0667767192</t>
  </si>
  <si>
    <t>GXG35</t>
  </si>
  <si>
    <t>นลินนิภา</t>
  </si>
  <si>
    <t>148ซอยสุขุมวิท79ถนนสุขุมวิท · พระโขนงเหนือ/ Phra Khanong Nuea
วัฒนา/ Vadhanaกรุงเทพมหานคร/ Bangkok
10260</t>
  </si>
  <si>
    <t>660957686514</t>
  </si>
  <si>
    <t>16/03/2026 11:19</t>
  </si>
  <si>
    <t>LEXPU0667713395</t>
  </si>
  <si>
    <t>GXG34</t>
  </si>
  <si>
    <t>อ***รา ว***รัตน์</t>
  </si>
  <si>
    <t>16/03/2026 11:17</t>
  </si>
  <si>
    <t>793373828866</t>
  </si>
  <si>
    <t>GXG33</t>
  </si>
  <si>
    <t>793336336870</t>
  </si>
  <si>
    <t>GXG31</t>
  </si>
  <si>
    <t>กองแพง ชินแสง</t>
  </si>
  <si>
    <t>205 ม.7 · เชียงเพ็ง/ Chiang Pheng
ป่าติ้ว/ Pa Tioยโสธร/ Yasothon
35150</t>
  </si>
  <si>
    <t>35150</t>
  </si>
  <si>
    <t>660800806996</t>
  </si>
  <si>
    <t>16/03/2026 11:16</t>
  </si>
  <si>
    <t>LEXPU0667697926</t>
  </si>
  <si>
    <t>GXG30</t>
  </si>
  <si>
    <t>ช***านต์ ป***ิษฐ์พุ่ม</t>
  </si>
  <si>
    <t>16/03/2026 11:14</t>
  </si>
  <si>
    <t>793356136801</t>
  </si>
  <si>
    <t>16/03/2026 11:13</t>
  </si>
  <si>
    <t>GXG29</t>
  </si>
  <si>
    <t>ม***นันท์ ป***มอารมณ์</t>
  </si>
  <si>
    <t>16/03/2026 10:59</t>
  </si>
  <si>
    <t>793395029840</t>
  </si>
  <si>
    <t>GXG28</t>
  </si>
  <si>
    <t>ป***ี ล***่</t>
  </si>
  <si>
    <t>16/03/2026 10:55</t>
  </si>
  <si>
    <t>793344533844</t>
  </si>
  <si>
    <t>GXG27</t>
  </si>
  <si>
    <t>ว***ธร ค***ัญญา</t>
  </si>
  <si>
    <t>16/03/2026 10:45</t>
  </si>
  <si>
    <t>793311819882</t>
  </si>
  <si>
    <t>GXG25</t>
  </si>
  <si>
    <t>ที่อยู่ เลขที่ 391/53 ถนนมหิดล ตำบลหนองหอย อำเภอเมืองเชียงใหม่ จังหวัดเชียงใหม่ 50000</t>
  </si>
  <si>
    <t>16/03/2026 10:44</t>
  </si>
  <si>
    <t>WA108250761TH</t>
  </si>
  <si>
    <t>GXG24</t>
  </si>
  <si>
    <t>ต***ผ่ ร***เรือง   บ***นวดแผนไทย</t>
  </si>
  <si>
    <t>793393534846</t>
  </si>
  <si>
    <t>GXG23</t>
  </si>
  <si>
    <t>คุณดวงพร</t>
  </si>
  <si>
    <t>462/56 คอนโดลุมพินีพาร์ค นวมินทร์/ศรีบูรพา แขวงคลองกุ่ม เขตบึงกุ่ม กทม 10240</t>
  </si>
  <si>
    <t>0989154393</t>
  </si>
  <si>
    <t>16/03/2026 10:40</t>
  </si>
  <si>
    <t>WA108250801TH</t>
  </si>
  <si>
    <t>GXG22</t>
  </si>
  <si>
    <t>ส***ดา พ***ขียว</t>
  </si>
  <si>
    <t>16/03/2026 10:39</t>
  </si>
  <si>
    <t>793372364805</t>
  </si>
  <si>
    <t>GXG21</t>
  </si>
  <si>
    <t>ธ***ร ค***ี    ร***ทอดกล้วย</t>
  </si>
  <si>
    <t>793389633820</t>
  </si>
  <si>
    <t>GXG20</t>
  </si>
  <si>
    <t>จ***ี บ***พโรจน์</t>
  </si>
  <si>
    <t>16/03/2026 10:36</t>
  </si>
  <si>
    <t>793365214876</t>
  </si>
  <si>
    <t>GXG18</t>
  </si>
  <si>
    <t>ก***ิชญ์</t>
  </si>
  <si>
    <t>793380419882</t>
  </si>
  <si>
    <t>GXG17</t>
  </si>
  <si>
    <t>วิลัย_ทิพย์วิโรจน์_</t>
  </si>
  <si>
    <t>355/60_ต.โพธ์กลาง_อ.เมือง_จ.นครราชสืมา_()_( 3000</t>
  </si>
  <si>
    <t>0857744899</t>
  </si>
  <si>
    <t>16/03/2026 10:29</t>
  </si>
  <si>
    <t>WA108250832TH</t>
  </si>
  <si>
    <t>GXG16</t>
  </si>
  <si>
    <t>16/03/2026 10:21</t>
  </si>
  <si>
    <t>TH269714367742B</t>
  </si>
  <si>
    <t>GXG15</t>
  </si>
  <si>
    <t>ม***ียม</t>
  </si>
  <si>
    <t>16/03/2026 10:20</t>
  </si>
  <si>
    <t>793331736875</t>
  </si>
  <si>
    <t>GXG14</t>
  </si>
  <si>
    <t>ส***ิศักดิ์ แ***าน</t>
  </si>
  <si>
    <t>16/03/2026 10:18</t>
  </si>
  <si>
    <t>793338336873</t>
  </si>
  <si>
    <t>GXG13</t>
  </si>
  <si>
    <t>จ***พร พ***งค์</t>
  </si>
  <si>
    <t>793381245882</t>
  </si>
  <si>
    <t>GXG12</t>
  </si>
  <si>
    <t>16/03/2026 10:11</t>
  </si>
  <si>
    <t>793313838822</t>
  </si>
  <si>
    <t>GXG10</t>
  </si>
  <si>
    <t>รุ่งทิวา เพชรธำรงค์เดช</t>
  </si>
  <si>
    <t>305 ม.1 (รีสอร์ทรั้วม่วง) บ.ซับน้อยเหนือ
ต.ลำพญากลาง
อ.มวกเหล็ก
จ.สระบุรี 30130</t>
  </si>
  <si>
    <t>0862451941</t>
  </si>
  <si>
    <t>16/03/2026 10:00</t>
  </si>
  <si>
    <t>WA108250863TH</t>
  </si>
  <si>
    <t>16/03/2026 09:59</t>
  </si>
  <si>
    <t>GXG9</t>
  </si>
  <si>
    <t>ฟ***ค ธ***นต์</t>
  </si>
  <si>
    <t>793317895742</t>
  </si>
  <si>
    <t>GXG8</t>
  </si>
  <si>
    <t>อ***ศิริ ส***รี</t>
  </si>
  <si>
    <t>793315300875</t>
  </si>
  <si>
    <t>GXG7</t>
  </si>
  <si>
    <t>เ***มศักดิ์ ย***ลป์ศักดิ์</t>
  </si>
  <si>
    <t>793317694750</t>
  </si>
  <si>
    <t>16/03/2026 09:58</t>
  </si>
  <si>
    <t>GXG6</t>
  </si>
  <si>
    <t>ธวัชชัย  วันชัยศิริกุล</t>
  </si>
  <si>
    <t>23/3 หมู่3 ตำบลบ้านแพง อำเภอบ้านแพง จังหวัดนครพนม 48140</t>
  </si>
  <si>
    <t>48140</t>
  </si>
  <si>
    <t>0910421181</t>
  </si>
  <si>
    <t>WA108250877TH</t>
  </si>
  <si>
    <t>GXG5</t>
  </si>
  <si>
    <t>อ***รา ส***รพงศ์</t>
  </si>
  <si>
    <t>16/03/2026 09:56</t>
  </si>
  <si>
    <t>793349735861</t>
  </si>
  <si>
    <t>GXG4</t>
  </si>
  <si>
    <t>ศิริเพ็ญ  สุ่มแก้ว</t>
  </si>
  <si>
    <t>สำนักงานเทศบาลตำบลหนองพลับ
อำเภอหัวหิน  จังหวัดประจวบคีรีขันธ์ 77110</t>
  </si>
  <si>
    <t>0822466964</t>
  </si>
  <si>
    <t>WA108250894TH</t>
  </si>
  <si>
    <t>GXG3</t>
  </si>
  <si>
    <t>ฑ***มพร ค***งศรี</t>
  </si>
  <si>
    <t>16/03/2026 09:51</t>
  </si>
  <si>
    <t>793321107880</t>
  </si>
  <si>
    <t>GXG1</t>
  </si>
  <si>
    <t>พิชญา เทิดขวัญชัย</t>
  </si>
  <si>
    <t>82ซอยบางแค7แยก2แขวงเขตบางแคกทมโทร 10160</t>
  </si>
  <si>
    <t>0892541002</t>
  </si>
  <si>
    <t>16/03/2026 09:40</t>
  </si>
  <si>
    <t>WA108250917TH</t>
  </si>
  <si>
    <t>16/03/2026 09:39</t>
  </si>
  <si>
    <t>GXG0</t>
  </si>
  <si>
    <t>สััมฤทธิ์ บูรณพันธ์</t>
  </si>
  <si>
    <t>126 หมู่8 ต.วัดพริก อ.เมือง จ.พิษณุโลก 65230</t>
  </si>
  <si>
    <t>65230</t>
  </si>
  <si>
    <t>0949212923</t>
  </si>
  <si>
    <t>16/03/2026 09:38</t>
  </si>
  <si>
    <t>WA108250934TH</t>
  </si>
  <si>
    <t>GXF99</t>
  </si>
  <si>
    <t>อ***วรรณ ไ***กษ์</t>
  </si>
  <si>
    <t>16/03/2026 09:37</t>
  </si>
  <si>
    <t>793325167806</t>
  </si>
  <si>
    <t>GXF98</t>
  </si>
  <si>
    <t>บ***ร  ช***ื่น</t>
  </si>
  <si>
    <t>16/03/2026 09:32</t>
  </si>
  <si>
    <t>793381296772</t>
  </si>
  <si>
    <t>GXF97</t>
  </si>
  <si>
    <t>******านวังกวาง, ตำบลแม่พุง, อำเภอวังชิ้น ตำบลแม่พุง อำเภอวังชิ้น จังหวัดแพร่ 54160</t>
  </si>
  <si>
    <t>54160</t>
  </si>
  <si>
    <t>TH260946432629I</t>
  </si>
  <si>
    <t>16/03/2026 09:25</t>
  </si>
  <si>
    <t>GXF96</t>
  </si>
  <si>
    <t>ร******)</t>
  </si>
  <si>
    <t>******ขาม ตำบลหนองขาม อำเภอหนองหญ้าไซ จังหวัดสุพรรณบุรี 72240</t>
  </si>
  <si>
    <t>72240</t>
  </si>
  <si>
    <t>16/03/2026 09:24</t>
  </si>
  <si>
    <t>TH268394171206C</t>
  </si>
  <si>
    <t>GXF95</t>
  </si>
  <si>
    <t>u***44986933161260</t>
  </si>
  <si>
    <t>793333569803</t>
  </si>
  <si>
    <t>GXF94</t>
  </si>
  <si>
    <t>TH269204404579C</t>
  </si>
  <si>
    <t>16/03/2026 09:23</t>
  </si>
  <si>
    <t>GXF93</t>
  </si>
  <si>
    <t>ก***าภัทร ภ***ี</t>
  </si>
  <si>
    <t>16/03/2026 09:21</t>
  </si>
  <si>
    <t>793349737810</t>
  </si>
  <si>
    <t>GXF92</t>
  </si>
  <si>
    <t>อ***มา ค***ย</t>
  </si>
  <si>
    <t>16/03/2026 09:11</t>
  </si>
  <si>
    <t>793300507882</t>
  </si>
  <si>
    <t>GXF91</t>
  </si>
  <si>
    <t>อิฐป้ายยา (ศักดิ์สิทธิ์ จอนเข็ม)</t>
  </si>
  <si>
    <t>5/12 หมู่ 5 ต.บางพลับ อ.ปากเกร็ด จ.นนทบุรี 11120</t>
  </si>
  <si>
    <t>0968824561</t>
  </si>
  <si>
    <t>macanatic.xr@gmail.com</t>
  </si>
  <si>
    <t xml:space="preserve">ส่งให้อินฟลูเอนเซอร์ </t>
  </si>
  <si>
    <t>WB212966215TH</t>
  </si>
  <si>
    <t>GXF90</t>
  </si>
  <si>
    <t>ศ***ิมล แ***าม</t>
  </si>
  <si>
    <t>16/03/2026 09:10</t>
  </si>
  <si>
    <t>793380291760</t>
  </si>
  <si>
    <t>GXF89</t>
  </si>
  <si>
    <t xml:space="preserve">มุกดา กิรติกาภาริน </t>
  </si>
  <si>
    <t xml:space="preserve">34/5 ม.6 ซ.พลายงามศรีสุข ต.บางพูด อ.เมือง ปทุมธานี จ.ปทุมธานี 12000
</t>
  </si>
  <si>
    <t>0822122558</t>
  </si>
  <si>
    <t>WB212966224TH</t>
  </si>
  <si>
    <t>GXF88</t>
  </si>
  <si>
    <t>16/03/2026 09:06</t>
  </si>
  <si>
    <t>793317237834</t>
  </si>
  <si>
    <t>GXF87</t>
  </si>
  <si>
    <t>Diamonddad รัฐวรินทร์ วสันตสุรีย์</t>
  </si>
  <si>
    <t xml:space="preserve">73 ซอยพัฒนาการ 14
สวนหลวง  สวนหลวง 
กรุงเทพมหานคร 10250
</t>
  </si>
  <si>
    <t>0619825455</t>
  </si>
  <si>
    <t>WB212966241TH</t>
  </si>
  <si>
    <t>GXF86</t>
  </si>
  <si>
    <t>ส***ลา  พ***นะ</t>
  </si>
  <si>
    <t>16/03/2026 09:05</t>
  </si>
  <si>
    <t>793382742854</t>
  </si>
  <si>
    <t>GXF85</t>
  </si>
  <si>
    <t>น** เ***นีแพงตา</t>
  </si>
  <si>
    <t>793382821814</t>
  </si>
  <si>
    <t>GXF84</t>
  </si>
  <si>
    <t>ศ***ันธ์</t>
  </si>
  <si>
    <t>16/03/2026 09:04</t>
  </si>
  <si>
    <t>793350943851</t>
  </si>
  <si>
    <t>GXF83</t>
  </si>
  <si>
    <t>ส***นทา พ***อง</t>
  </si>
  <si>
    <t>16/03/2026 09:03</t>
  </si>
  <si>
    <t>793308633821</t>
  </si>
  <si>
    <t>GXF82</t>
  </si>
  <si>
    <t>ป***ปักของอร่อย</t>
  </si>
  <si>
    <t>16/03/2026 08:59</t>
  </si>
  <si>
    <t>793339246884</t>
  </si>
  <si>
    <t>GXF81</t>
  </si>
  <si>
    <t>เ******อ</t>
  </si>
  <si>
    <t>******ตำบลคลองโยง อำเภอพุทธมณฑล จังหวัดนครปฐม 73170</t>
  </si>
  <si>
    <t>73170</t>
  </si>
  <si>
    <t>16/03/2026 08:55</t>
  </si>
  <si>
    <t>TH269873702702D</t>
  </si>
  <si>
    <t>16/03/2026 08:54</t>
  </si>
  <si>
    <t>GXF80</t>
  </si>
  <si>
    <t>ล****ย</t>
  </si>
  <si>
    <t>******มู่ที่ 2 ตำบล วังโป่ง ตำบลวังโป่ง อำเภอวังโป่ง จังหวัดเพชรบูรณ์ 67240</t>
  </si>
  <si>
    <t>67240</t>
  </si>
  <si>
    <t>TH267736445624B</t>
  </si>
  <si>
    <t>GXF79</t>
  </si>
  <si>
    <t>อ***ชา ร***าประภาภรณ์</t>
  </si>
  <si>
    <t>16/03/2026 08:48</t>
  </si>
  <si>
    <t>793397963805</t>
  </si>
  <si>
    <t>GXF78</t>
  </si>
  <si>
    <t>เ***่ยม ศ***ม</t>
  </si>
  <si>
    <t>16/03/2026 08:43</t>
  </si>
  <si>
    <t>793317966803</t>
  </si>
  <si>
    <t>GXF76</t>
  </si>
  <si>
    <t>อ*** แ***ค้ว</t>
  </si>
  <si>
    <t>16/03/2026 08:41</t>
  </si>
  <si>
    <t>793395849886</t>
  </si>
  <si>
    <t>GXF75</t>
  </si>
  <si>
    <t>คุณฉันทิชา  ลีลาวรวุฒิ</t>
  </si>
  <si>
    <t>บ้านเลขที่ 10 ซ.พัฒโน ถ.อนุสรณ์อาจารย์ทอง ต.หาดใหญ่ อ.หาดใหญ่ จ.สงขลา · หาดใหญ่/ Hat Yai
หาดใหญ่/ Hat Yaiสงขลา/ Songkhla
90110</t>
  </si>
  <si>
    <t>660801407737</t>
  </si>
  <si>
    <t>16/03/2026 08:36</t>
  </si>
  <si>
    <t>LEXPU0667767650</t>
  </si>
  <si>
    <t>GXF74</t>
  </si>
  <si>
    <t>นาถินี เวชมี</t>
  </si>
  <si>
    <t>หมู่บ้านพฤกษา20 หมู่บ้านพฤษา20 53/970 ม.2 ซอย 4/3 ต.คูคต อ.ลำลูกกา จ.ปทุมธานี 12130    0983236824 · คูคต/ Khu Khot
ลำลูกกา/ Lam Luk Kaปทุมธานี/ Pathum Thani
12130</t>
  </si>
  <si>
    <t>660983236824</t>
  </si>
  <si>
    <t>16/03/2026 08:31</t>
  </si>
  <si>
    <t>LEXPU0667713874</t>
  </si>
  <si>
    <t>GXF73</t>
  </si>
  <si>
    <t>ศ***า ส***จ</t>
  </si>
  <si>
    <t>16/03/2026 08:29</t>
  </si>
  <si>
    <t>793394432821</t>
  </si>
  <si>
    <t>GXF70</t>
  </si>
  <si>
    <t>I** b***</t>
  </si>
  <si>
    <t>16/03/2026 08:24</t>
  </si>
  <si>
    <t>793395938823</t>
  </si>
  <si>
    <t>GXF69</t>
  </si>
  <si>
    <t>กิ๊ฟ</t>
  </si>
  <si>
    <t>ซอย หมู่บ้านบ้านเอื้ออาทรนนทบุรี(วัดกู้2) ซอย หมู่บ้านบ้านเอื้ออาทรนนทบุรี(วัดกู้2) 165/34 ชั้น4 ตึก65 · บางพูด/ Bang Phut
ปากเกร็ด/ Pak Kretนนทบุรี/ Nonthaburi
11120</t>
  </si>
  <si>
    <t>660807412589</t>
  </si>
  <si>
    <t>16/03/2026 08:11</t>
  </si>
  <si>
    <t>LEXPU0667697156</t>
  </si>
  <si>
    <t>GXF68</t>
  </si>
  <si>
    <t>16/03/2026 07:58</t>
  </si>
  <si>
    <t>ไม่ขอรับ กาแฟ น่ะค่ะ</t>
  </si>
  <si>
    <t>793323721864</t>
  </si>
  <si>
    <t>GXF67</t>
  </si>
  <si>
    <t>ณ******ว</t>
  </si>
  <si>
    <t>******รเคหะ ตำบลหันตรา ตำบลหันตรา อำเภอพระนครศรีอยุธยา จังหวัดพระนครศรีอยุธยา 13000</t>
  </si>
  <si>
    <t>16/03/2026 07:49</t>
  </si>
  <si>
    <t>TH268016687717M</t>
  </si>
  <si>
    <t>16/03/2026 07:48</t>
  </si>
  <si>
    <t>GXF66</t>
  </si>
  <si>
    <t>พ***รณ จ***ศวตกุล</t>
  </si>
  <si>
    <t>16/03/2026 07:47</t>
  </si>
  <si>
    <t>793350046882</t>
  </si>
  <si>
    <t>GXF65</t>
  </si>
  <si>
    <t>16/03/2026 07:26</t>
  </si>
  <si>
    <t>793300041881</t>
  </si>
  <si>
    <t>GXF62</t>
  </si>
  <si>
    <t>J***Orathaiอรทัย ศ***สงวนสุ</t>
  </si>
  <si>
    <t>16/03/2026 06:42</t>
  </si>
  <si>
    <t>793328267642</t>
  </si>
  <si>
    <t>GXF61</t>
  </si>
  <si>
    <t>******ย พระยาสุเรนทร์ 30, แขวงบางชัน, เขตคลองสามวา แขวงบางชัน เขตคลองสามวา จังหวัดกรุงเทพมหานคร 10510</t>
  </si>
  <si>
    <t>16/03/2026 07:10</t>
  </si>
  <si>
    <t>TH266893381634D</t>
  </si>
  <si>
    <t>16/03/2026 06:37</t>
  </si>
  <si>
    <t>GXF60</t>
  </si>
  <si>
    <t>16/03/2026 06:19</t>
  </si>
  <si>
    <t>793375767586</t>
  </si>
  <si>
    <t>GXF58</t>
  </si>
  <si>
    <t>ป***ยัด ป***วรรณ</t>
  </si>
  <si>
    <t>16/03/2026 04:57</t>
  </si>
  <si>
    <t>793336467641</t>
  </si>
  <si>
    <t>GXF57</t>
  </si>
  <si>
    <t>N*** H*** พ***าม 9</t>
  </si>
  <si>
    <t>16/03/2026 03:56</t>
  </si>
  <si>
    <t>793331578675</t>
  </si>
  <si>
    <t>GXF55</t>
  </si>
  <si>
    <t>p***bponsee</t>
  </si>
  <si>
    <t>16/03/2026 03:19</t>
  </si>
  <si>
    <t>793348170672</t>
  </si>
  <si>
    <t>GXF54</t>
  </si>
  <si>
    <t>ล***้อย ป***ชือบ</t>
  </si>
  <si>
    <t>16/03/2026 02:09</t>
  </si>
  <si>
    <t>793342861640</t>
  </si>
  <si>
    <t>GXF53</t>
  </si>
  <si>
    <t>จิราพร จันทะพิทักษ์</t>
  </si>
  <si>
    <t>บ้านโนนสมบูรณ์ 188 ม.3 · ห้วยสามพาด/ Huai Sam Phat
ประจักษ์ศิลปาคม/ Prachaksinlapakhomอุดรธานี/ Udon Thani
41110</t>
  </si>
  <si>
    <t>41110</t>
  </si>
  <si>
    <t>660878560048</t>
  </si>
  <si>
    <t>16/03/2026 02:00</t>
  </si>
  <si>
    <t>TH38208G4WNK3B</t>
  </si>
  <si>
    <t>GXF52</t>
  </si>
  <si>
    <t>ล******ล</t>
  </si>
  <si>
    <t>******บลเขาดินเหนือ ตำบลเขาดินเหนือ อำเภอบ้านกรวด จังหวัดบุรีรัมย์ 31180</t>
  </si>
  <si>
    <t>31180</t>
  </si>
  <si>
    <t>16/03/2026 01:43</t>
  </si>
  <si>
    <t>TH265035232306Z</t>
  </si>
  <si>
    <t>GXF51</t>
  </si>
  <si>
    <t>16/03/2026 01:41</t>
  </si>
  <si>
    <t>793326765571</t>
  </si>
  <si>
    <t>GXF50</t>
  </si>
  <si>
    <t>16/03/2026 01:40</t>
  </si>
  <si>
    <t>793344253553</t>
  </si>
  <si>
    <t>GXF49</t>
  </si>
  <si>
    <t>ไ***ล ศ***ุรี</t>
  </si>
  <si>
    <t>16/03/2026 01:35</t>
  </si>
  <si>
    <t>793301060635</t>
  </si>
  <si>
    <t>GXF48</t>
  </si>
  <si>
    <t>ส***จ โ***รัตน์</t>
  </si>
  <si>
    <t>16/03/2026 01:24</t>
  </si>
  <si>
    <t>793325376620</t>
  </si>
  <si>
    <t>16/03/2026 01:25</t>
  </si>
  <si>
    <t>GXF47</t>
  </si>
  <si>
    <t>อ***าติ  บ***าค</t>
  </si>
  <si>
    <t>16/03/2026 01:05</t>
  </si>
  <si>
    <t>793330358704</t>
  </si>
  <si>
    <t>16/03/2026 01:11</t>
  </si>
  <si>
    <t>GXF46</t>
  </si>
  <si>
    <t>นางสาวจิราภรณ์  นิลฉ่ำ</t>
  </si>
  <si>
    <t>โรงพยาบาลสรรพยา 162 ม.5 ต.โพนางดำตก อ.สรรพยา จ.ชัยนาท
สรรพยา/ Sapphayaชัยนาท/ Chainat
17150</t>
  </si>
  <si>
    <t>660839384812</t>
  </si>
  <si>
    <t>16/03/2026 00:50</t>
  </si>
  <si>
    <t>LEXPU0667335780</t>
  </si>
  <si>
    <t>GXF45</t>
  </si>
  <si>
    <t>16/03/2026 00:40</t>
  </si>
  <si>
    <t>LEXDO0180418452</t>
  </si>
  <si>
    <t>GXF44</t>
  </si>
  <si>
    <t>น***ช เ***อมกลาง</t>
  </si>
  <si>
    <t>16/03/2026 00:37</t>
  </si>
  <si>
    <t>793373771610</t>
  </si>
  <si>
    <t>16/03/2026 00:38</t>
  </si>
  <si>
    <t>GXF43</t>
  </si>
  <si>
    <t>ส***จน์ ส***งศรี</t>
  </si>
  <si>
    <t>16/03/2026 00:30</t>
  </si>
  <si>
    <t>793389274565</t>
  </si>
  <si>
    <t>16/03/2026 00:31</t>
  </si>
  <si>
    <t>GXF42</t>
  </si>
  <si>
    <t>ร***ิต</t>
  </si>
  <si>
    <t>16/03/2026 00:19</t>
  </si>
  <si>
    <t>793349975611</t>
  </si>
  <si>
    <t>16/03/2026 00:21</t>
  </si>
  <si>
    <t>GXF41</t>
  </si>
  <si>
    <t>นาย ชนินทร์ เพ็ชรเลี่ยม</t>
  </si>
  <si>
    <t>85/44 หมู่บ้านฟ้าหลวงวิลเลจ ซ.4 ถ.แจ้งวัฒนะ27 ต.คลองเกลือ
ปากเกร็ด/ Pak Kretนนทบุรี/ Nonthaburi
11120</t>
  </si>
  <si>
    <t>660814086226</t>
  </si>
  <si>
    <t>16/03/2026 00:20</t>
  </si>
  <si>
    <t>LEXPU0667339281</t>
  </si>
  <si>
    <t>GXF40</t>
  </si>
  <si>
    <t>16/03/2026 00:39</t>
  </si>
  <si>
    <t>TH69018G56996D</t>
  </si>
  <si>
    <t>GXF39</t>
  </si>
  <si>
    <t>******ณฑลสาย 2 ซอย 27 แขวงศาลาธรรมสพน์ เขตทวีวัฒนา จังหวัดกรุงเทพมหานคร 10170</t>
  </si>
  <si>
    <t>16/03/2026 00:18</t>
  </si>
  <si>
    <t>TH266431074521A</t>
  </si>
  <si>
    <t>GXF38</t>
  </si>
  <si>
    <t>อ***ญา ต***สุวรรณ</t>
  </si>
  <si>
    <t>16/03/2026 00:04</t>
  </si>
  <si>
    <t>793371064603</t>
  </si>
  <si>
    <t>16/03/2026 00:10</t>
  </si>
  <si>
    <t>GXF37</t>
  </si>
  <si>
    <t>น***าคร ต***</t>
  </si>
  <si>
    <t>16/03/2026 00:06</t>
  </si>
  <si>
    <t>793328054691</t>
  </si>
  <si>
    <t>GXF36</t>
  </si>
  <si>
    <t>N***h</t>
  </si>
  <si>
    <t>16/03/2026 00:01</t>
  </si>
  <si>
    <t>793380581663</t>
  </si>
  <si>
    <t>16/03/2026 00:02</t>
  </si>
  <si>
    <t>GXF35</t>
  </si>
  <si>
    <t>n***awan</t>
  </si>
  <si>
    <t>793319386650</t>
  </si>
  <si>
    <t>GXF34</t>
  </si>
  <si>
    <t>ปราณี  แซ่กี้</t>
  </si>
  <si>
    <t>162  ถนนตากสิน-เพชรเกษม  บางยี่เรือ
ธนบุรี/ Thon Buriกรุงเทพมหานคร/ Bangkok
10600</t>
  </si>
  <si>
    <t>660824578110</t>
  </si>
  <si>
    <t>16/03/2026 00:00</t>
  </si>
  <si>
    <t>LEXPU0667423031</t>
  </si>
  <si>
    <t>GXK65</t>
  </si>
  <si>
    <t>17/03/2026 23:27</t>
  </si>
  <si>
    <t>17/03/2026 23:28</t>
  </si>
  <si>
    <t>GXK64</t>
  </si>
  <si>
    <t>******หญ่ ตำบลรั้วใหญ่ อำเภอเมืองสุพรรณบุรี จังหวัดสุพรรณบุรี 72000</t>
  </si>
  <si>
    <t>17/03/2026 23:26</t>
  </si>
  <si>
    <t>เค้กเบาหวิว ขนาด 100 กรัม WANWANACH</t>
  </si>
  <si>
    <t>GXK63</t>
  </si>
  <si>
    <t>น้ำหวาน</t>
  </si>
  <si>
    <t>_______ 89/3 กันตนา อาคาร 18 0645736861 · บางใหญ่/ Bang Yai
บางใหญ่/ Bang Yaiนนทบุรี/ Nonthaburi
11140</t>
  </si>
  <si>
    <t>660893217220</t>
  </si>
  <si>
    <t>17/03/2026 23:09</t>
  </si>
  <si>
    <t>GXK62</t>
  </si>
  <si>
    <t>17/03/2026 23:06</t>
  </si>
  <si>
    <t>GXK61</t>
  </si>
  <si>
    <t>น** ท***กร ด***พงษ์</t>
  </si>
  <si>
    <t>17/03/2026 23:04</t>
  </si>
  <si>
    <t>GXK60</t>
  </si>
  <si>
    <t>17/03/2026 23:05</t>
  </si>
  <si>
    <t>GXK59</t>
  </si>
  <si>
    <t>******ยประกัน 1/1 ต.บางเสาธง ตำบลบางเสาธง อำเภอบางเสาธง จังหวัดสมุทรปราการ 10570</t>
  </si>
  <si>
    <t>17/03/2026 22:55</t>
  </si>
  <si>
    <t>GXK58</t>
  </si>
  <si>
    <t>ว***ิสา อ***โชติ</t>
  </si>
  <si>
    <t>17/03/2026 22:52</t>
  </si>
  <si>
    <t>GXK57</t>
  </si>
  <si>
    <t>ศิริพร ศรีเมืองโข</t>
  </si>
  <si>
    <t>พระราม2 78/425. ม.6. เฟส5/2  หมู่บ้านวิเศษสุขนคร
เมืองสมุทรสาคร/ Mueang Samut Sakhonสมุทรสาคร/ Samut Sakhon
74000</t>
  </si>
  <si>
    <t>660988989024</t>
  </si>
  <si>
    <t>17/03/2026 22:51</t>
  </si>
  <si>
    <t>GXK56</t>
  </si>
  <si>
    <t>นางบัวศรี               สีดา</t>
  </si>
  <si>
    <t>106ม.8บ้านโพธิ์ไทรต.กระสัง    อ.แมืองบุรีรัมย์     จ.บุรีรัมย์ 1 · กลันทา/ Kalantha
เมืองบุรีรัมย์/ Mueang Buri Ramบุรีรัมย์/ Buriram
31000</t>
  </si>
  <si>
    <t>17/03/2026 22:49</t>
  </si>
  <si>
    <t>GXK55</t>
  </si>
  <si>
    <t>ค***ายเสวย</t>
  </si>
  <si>
    <t>17/03/2026 22:39</t>
  </si>
  <si>
    <t>GXK54</t>
  </si>
  <si>
    <t>อาริยา  กิตติคุณศักดิ์</t>
  </si>
  <si>
    <t>49/72-73 ซ.แจ้งวัฒนะ28  ถ.แจ้งวัฒนะ ต.บางตลาด
ปากเกร็ด/ Pak Kretนนทบุรี/ Nonthaburi
11120</t>
  </si>
  <si>
    <t>660615141954</t>
  </si>
  <si>
    <t>17/03/2026 22:35</t>
  </si>
  <si>
    <t>GXK53</t>
  </si>
  <si>
    <t>ป***ี ส***สถิตย์</t>
  </si>
  <si>
    <t>17/03/2026 22:25</t>
  </si>
  <si>
    <t>GXK52</t>
  </si>
  <si>
    <t>พ***นันท์</t>
  </si>
  <si>
    <t>17/03/2026 22:23</t>
  </si>
  <si>
    <t>GXK51</t>
  </si>
  <si>
    <t>****** ซอย 17 (หลังสุดท้ายซ้ายมือค่ะ) ตำบลบางเมือง อำเภอเมืองสมุทรปราการ จังหวัดสมุทรปราการ 10270</t>
  </si>
  <si>
    <t>GXK50</t>
  </si>
  <si>
    <t>นายบรรจง จันยวงแก้ว</t>
  </si>
  <si>
    <t>48/13 เกษกมลคอนโด ซอยนวมินทร์111 ถนนนวมินทร์ อาคารA ชั่น1 · นวมินทร์/ Nawamin
บึงกุ่ม/ Bueng Kumกรุงเทพมหานคร/ Bangkok
10230</t>
  </si>
  <si>
    <t>660863038934</t>
  </si>
  <si>
    <t>17/03/2026 22:19</t>
  </si>
  <si>
    <t>GXK49</t>
  </si>
  <si>
    <t>GXK48</t>
  </si>
  <si>
    <t>17/03/2026 22:17</t>
  </si>
  <si>
    <t>GXK47</t>
  </si>
  <si>
    <t>ป***า ม***ด</t>
  </si>
  <si>
    <t>17/03/2026 22:10</t>
  </si>
  <si>
    <t>GXK46</t>
  </si>
  <si>
    <t>น***าววรวรรณ อ***ะวงศ์</t>
  </si>
  <si>
    <t>17/03/2026 21:57</t>
  </si>
  <si>
    <t>GXK45</t>
  </si>
  <si>
    <t>17/03/2026 21:49</t>
  </si>
  <si>
    <t>17/03/2026 21:48</t>
  </si>
  <si>
    <t>GXK44</t>
  </si>
  <si>
    <t>17/03/2026 21:45</t>
  </si>
  <si>
    <t>GXK43</t>
  </si>
  <si>
    <t>ป***ากุล</t>
  </si>
  <si>
    <t>17/03/2026 21:40</t>
  </si>
  <si>
    <t>GXK41</t>
  </si>
  <si>
    <t>ทรวง  กิตติคุณศักดิ์</t>
  </si>
  <si>
    <t>49/72-73 ซ.แจ้งวัฒนะ28 ถ.แจ้งวัฒนะ · บางตลาด/ Bang Talat
ปากเกร็ด/ Pak Kretนนทบุรี/ Nonthaburi
11120</t>
  </si>
  <si>
    <t>660813007788</t>
  </si>
  <si>
    <t>17/03/2026 21:24</t>
  </si>
  <si>
    <t>GXK40</t>
  </si>
  <si>
    <t>E* P*** W**</t>
  </si>
  <si>
    <t>GXK39</t>
  </si>
  <si>
    <t>น******ณ</t>
  </si>
  <si>
    <t>******ง, ตำบลโพธิ์ใหญ่, อำเภอวารินชำราบ ตำบลโพธิ์ใหญ่ อำเภอวารินชำราบ จังหวัดอุบลราชธานี 34190</t>
  </si>
  <si>
    <t>17/03/2026 21:16</t>
  </si>
  <si>
    <t>GXK38</t>
  </si>
  <si>
    <t>17/03/2026 21:11</t>
  </si>
  <si>
    <t>GXK37</t>
  </si>
  <si>
    <t>ว***พงษ์ พ***า</t>
  </si>
  <si>
    <t>17/03/2026 21:06</t>
  </si>
  <si>
    <t>17/03/2026 21:09</t>
  </si>
  <si>
    <t>GXK36</t>
  </si>
  <si>
    <t>น***มด</t>
  </si>
  <si>
    <t>17/03/2026 21:05</t>
  </si>
  <si>
    <t>17/03/2026 21:07</t>
  </si>
  <si>
    <t>GXK34</t>
  </si>
  <si>
    <t>พ******น</t>
  </si>
  <si>
    <t>******412, ถนน เดชะตุงคะ, แขวง สีกัน, เขตดอนเมือง แขวงสีกัน เขตดอนเมือง จังหวัดกรุงเทพมหานคร 10210</t>
  </si>
  <si>
    <t>17/03/2026 21:01</t>
  </si>
  <si>
    <t>GXK33</t>
  </si>
  <si>
    <t>CHAYCHAY</t>
  </si>
  <si>
    <t>ถนนเอกชัย  ซอยเอกชัย 102/3 บ้านเลขที่870/4 หมู่บ้านโกลเด้นท์เพรสทีจ  ซอยเอกชัย102/3 · คลองบางบอน/ Khlong Bang Bon
บางบอน/ Bang Bonกรุงเทพมหานคร/ Bangkok
10150</t>
  </si>
  <si>
    <t>660612262255</t>
  </si>
  <si>
    <t>17/03/2026 20:53</t>
  </si>
  <si>
    <t>17/03/2026 20:50</t>
  </si>
  <si>
    <t>GXK32</t>
  </si>
  <si>
    <t>ก***ารัตน์ โ***ักดิ์</t>
  </si>
  <si>
    <t>17/03/2026 20:49</t>
  </si>
  <si>
    <t>GXK31</t>
  </si>
  <si>
    <t>จ******บ</t>
  </si>
  <si>
    <t>******ก่า, ตำบล สะเดา, อำเภอบัวเชด ตำบลสะเดา อำเภอบัวเชด จังหวัดสุรินทร์ 32230</t>
  </si>
  <si>
    <t>32230</t>
  </si>
  <si>
    <t>17/03/2026 20:42</t>
  </si>
  <si>
    <t>GXK29</t>
  </si>
  <si>
    <t>พ***ิพย์</t>
  </si>
  <si>
    <t>17/03/2026 20:25</t>
  </si>
  <si>
    <t>17/03/2026 20:26</t>
  </si>
  <si>
    <t>GXK28</t>
  </si>
  <si>
    <t>ค***ลฤดี   ท***ัว</t>
  </si>
  <si>
    <t>GXK27</t>
  </si>
  <si>
    <t>สัญชัย</t>
  </si>
  <si>
    <t>------ 41/2 หมู่ 7 · ดอนยอ/ Don Yo
เมืองนครนายก/ Mueang Nakhon Nayokนครนายก/ Nakhon Nayok
26000</t>
  </si>
  <si>
    <t>660941414702</t>
  </si>
  <si>
    <t>17/03/2026 20:22</t>
  </si>
  <si>
    <t>GXK26</t>
  </si>
  <si>
    <t>17/03/2026 20:20</t>
  </si>
  <si>
    <t>GXK25</t>
  </si>
  <si>
    <t>เ***แก้ว  ล***หญ่</t>
  </si>
  <si>
    <t>17/03/2026 20:19</t>
  </si>
  <si>
    <t>GXK24</t>
  </si>
  <si>
    <t>ส***นี ส***เจริญกุล</t>
  </si>
  <si>
    <t>17/03/2026 20:18</t>
  </si>
  <si>
    <t>GXK23</t>
  </si>
  <si>
    <t>GXK22</t>
  </si>
  <si>
    <t>จิรภัทร์ ราชสีห์</t>
  </si>
  <si>
    <t>15/85 ถ.บางแสน 3 (หอพักหญิงภูมิพัฒน์) (ห้อง A10) ฝากไว้ที่ยาม · แสนสุข/ Saen Suk
เมืองชลบุรี/ Mueang Chon Buriชลบุรี/ Chonburi
20130</t>
  </si>
  <si>
    <t>660902575776</t>
  </si>
  <si>
    <t>17/03/2026 20:15</t>
  </si>
  <si>
    <t>GXK21</t>
  </si>
  <si>
    <t>******199/24 ตำบล บ้านบึง ตำบลบ้านบึง อำเภอบ้านบึง จังหวัดชลบุรี 20170</t>
  </si>
  <si>
    <t>GXK18</t>
  </si>
  <si>
    <t>น***ดิว</t>
  </si>
  <si>
    <t>17/03/2026 20:06</t>
  </si>
  <si>
    <t>17/03/2026 20:07</t>
  </si>
  <si>
    <t>GXK17</t>
  </si>
  <si>
    <t>u***8553744680460</t>
  </si>
  <si>
    <t>17/03/2026 20:02</t>
  </si>
  <si>
    <t>GXK16</t>
  </si>
  <si>
    <t>N***hana J***enplang</t>
  </si>
  <si>
    <t>GXK15</t>
  </si>
  <si>
    <t>p***itbuyatl</t>
  </si>
  <si>
    <t>17/03/2026 19:59</t>
  </si>
  <si>
    <t>17/03/2026 20:00</t>
  </si>
  <si>
    <t>GXK14</t>
  </si>
  <si>
    <t>นาง ทองศรี ศรีฟอง</t>
  </si>
  <si>
    <t>81 ซอยสบายใจ หมู่ 16 · วังหิน/ Wang Hin
วังโป่ง/ Wang Pongเพชรบูรณ์/ Phetchabun
67240</t>
  </si>
  <si>
    <t>660930249046</t>
  </si>
  <si>
    <t>17/03/2026 19:58</t>
  </si>
  <si>
    <t>GXK13</t>
  </si>
  <si>
    <t>17/03/2026 19:56</t>
  </si>
  <si>
    <t>GXK12</t>
  </si>
  <si>
    <t>น***ุนทร  พ***จันทร์หอม</t>
  </si>
  <si>
    <t>17/03/2026 19:46</t>
  </si>
  <si>
    <t>GXK11</t>
  </si>
  <si>
    <t>เ***วี โ***าง</t>
  </si>
  <si>
    <t>GXK10</t>
  </si>
  <si>
    <t>ธ***า ห***นพืช</t>
  </si>
  <si>
    <t>17/03/2026 19:38</t>
  </si>
  <si>
    <t>GXK9</t>
  </si>
  <si>
    <t>ชินกฤต  โสภาพงศ์</t>
  </si>
  <si>
    <t>บ้านเลขที่ 3  ซ.ศรีธรรมโศก1  ถ.พัฒนาการคูขวาง ต.ในเมือง อ.เมือง จ.นครศรีธรรมราช
เมืองนครศรีธรรมราช/ Mueang Nakhon Si Thammaratนครศรีธรรมราช/ Nakhon Si Thammarat
80000</t>
  </si>
  <si>
    <t>660950376629</t>
  </si>
  <si>
    <t>17/03/2026 19:29</t>
  </si>
  <si>
    <t>17/03/2026 19:26</t>
  </si>
  <si>
    <t>GXK8</t>
  </si>
  <si>
    <t>L***n16</t>
  </si>
  <si>
    <t>17/03/2026 19:22</t>
  </si>
  <si>
    <t>GXK6</t>
  </si>
  <si>
    <t>******นโขลน อำเภอพระพุทธบาท จังหวัดสระบุรี 18120</t>
  </si>
  <si>
    <t>17/03/2026 19:13</t>
  </si>
  <si>
    <t>GXK5</t>
  </si>
  <si>
    <t>ท*** อ***รจน</t>
  </si>
  <si>
    <t>17/03/2026 19:10</t>
  </si>
  <si>
    <t>GXK4</t>
  </si>
  <si>
    <t>17/03/2026 19:05</t>
  </si>
  <si>
    <t>GXK3</t>
  </si>
  <si>
    <t>ป****ษ</t>
  </si>
  <si>
    <t>******ูน อำเภอเมืองปทุมธานี จังหวัดปทุมธานี 12000</t>
  </si>
  <si>
    <t>17/03/2026 19:23</t>
  </si>
  <si>
    <t>17/03/2026 18:53</t>
  </si>
  <si>
    <t>GXK2</t>
  </si>
  <si>
    <t>17/03/2026 18:51</t>
  </si>
  <si>
    <t>GXK1</t>
  </si>
  <si>
    <t>72 หมู่ 11 บ้านหลักชัย  ต.เหล่าบก
ม่วงสามสิบ/ Muang Sam Sipอุบลราชธานี/ Ubon Ratchathani
34140</t>
  </si>
  <si>
    <t>34140</t>
  </si>
  <si>
    <t>17/03/2026 18:50</t>
  </si>
  <si>
    <t>GXK0</t>
  </si>
  <si>
    <t>******บาก, อำเภอดอนตาล ตำบลบ้านบาก อำเภอดอนตาล จังหวัดมุกดาหาร 49120</t>
  </si>
  <si>
    <t>17/03/2026 18:38</t>
  </si>
  <si>
    <t>17/03/2026 18:37</t>
  </si>
  <si>
    <t>GXJ99</t>
  </si>
  <si>
    <t>จ***รา แ***บ้</t>
  </si>
  <si>
    <t>17/03/2026 18:35</t>
  </si>
  <si>
    <t>GXJ98</t>
  </si>
  <si>
    <t>ว***กร ก***จันทร์เทศ</t>
  </si>
  <si>
    <t>17/03/2026 18:21</t>
  </si>
  <si>
    <t>GXJ97</t>
  </si>
  <si>
    <t>17/03/2026 18:43</t>
  </si>
  <si>
    <t>17/03/2026 18:13</t>
  </si>
  <si>
    <t>GXJ96</t>
  </si>
  <si>
    <t>เ***ยบ จ**   ห***เจี๊ยบ</t>
  </si>
  <si>
    <t>17/03/2026 18:06</t>
  </si>
  <si>
    <t>GXJ95</t>
  </si>
  <si>
    <t>清莱府</t>
  </si>
  <si>
    <t>17/03/2026 18:03</t>
  </si>
  <si>
    <t>17/03/2026 18:02</t>
  </si>
  <si>
    <t>GXJ94</t>
  </si>
  <si>
    <t>******าชพฤกษ์ ถ.ราชพฤกษ์ เขตตลิ่งชั่น แขวงบางระมาด 10170 แขวงบางระมาด เขตตลิ่งชัน จังหวัดกรุงเทพมหานคร 10170</t>
  </si>
  <si>
    <t>GXJ93</t>
  </si>
  <si>
    <t>อุมา นุชหมอน</t>
  </si>
  <si>
    <t>38/2 หมู่ 4 บางไผ่ 15 ซ.วัดสังฆทาน ถนนนครอินทร์ ต.บางไผ่
เมืองนนทบุรี/ Mueang Nonthaburiนนทบุรี/ Nonthaburi
11000</t>
  </si>
  <si>
    <t>660890026633</t>
  </si>
  <si>
    <t>17/03/2026 17:59</t>
  </si>
  <si>
    <t>GXJ92</t>
  </si>
  <si>
    <t>อ***ญา ค***ยเจตน์ดี</t>
  </si>
  <si>
    <t>17/03/2026 18:00</t>
  </si>
  <si>
    <t>GXJ91</t>
  </si>
  <si>
    <t>******นออคิดวิลล่า เฟส1 ซอย6 ตำบลบางเสาธง อำเภอบางเสาธง จังหวัดสมุทรปราการ 10570</t>
  </si>
  <si>
    <t>17/03/2026 17:53</t>
  </si>
  <si>
    <t>GXJ90</t>
  </si>
  <si>
    <t>เ***ง</t>
  </si>
  <si>
    <t>17/03/2026 17:38</t>
  </si>
  <si>
    <t>GXJ89</t>
  </si>
  <si>
    <t>17/03/2026 18:07</t>
  </si>
  <si>
    <t>17/03/2026 17:37</t>
  </si>
  <si>
    <t>GXJ88</t>
  </si>
  <si>
    <t>เ***แช่ฉั่ว</t>
  </si>
  <si>
    <t>17/03/2026 17:22</t>
  </si>
  <si>
    <t>GXJ87</t>
  </si>
  <si>
    <t>พ***นิภา  พ***ฐวรกุล</t>
  </si>
  <si>
    <t>17/03/2026 17:16</t>
  </si>
  <si>
    <t>GXJ86</t>
  </si>
  <si>
    <t>ภ***ค ห***อก</t>
  </si>
  <si>
    <t>GXJ85</t>
  </si>
  <si>
    <t>N******n</t>
  </si>
  <si>
    <t>****** อำเภอเสนา ตำบลสามกอ อำเภอเสนา จังหวัดพระนครศรีอยุธยา 13110</t>
  </si>
  <si>
    <t>17/03/2026 17:41</t>
  </si>
  <si>
    <t>17/03/2026 17:11</t>
  </si>
  <si>
    <t>GXJ84</t>
  </si>
  <si>
    <t>ร***ท้ ด***ไม่ได้</t>
  </si>
  <si>
    <t>17/03/2026 17:06</t>
  </si>
  <si>
    <t>GXJ83</t>
  </si>
  <si>
    <t>17/03/2026 17:00</t>
  </si>
  <si>
    <t>GXJ82</t>
  </si>
  <si>
    <t>อ***ต์ พ***าลัยทอง</t>
  </si>
  <si>
    <t>17/03/2026 16:57</t>
  </si>
  <si>
    <t>GXJ81</t>
  </si>
  <si>
    <t>ล***addawanลัดดาวัลย์</t>
  </si>
  <si>
    <t>17/03/2026 16:55</t>
  </si>
  <si>
    <t>17/03/2026 16:56</t>
  </si>
  <si>
    <t>GXJ80</t>
  </si>
  <si>
    <t>อ** ณ***ันท์ เ***นรอบ</t>
  </si>
  <si>
    <t>GXJ79</t>
  </si>
  <si>
    <t>ส***มาศ</t>
  </si>
  <si>
    <t>17/03/2026 16:54</t>
  </si>
  <si>
    <t>GXJ78</t>
  </si>
  <si>
    <t>17/03/2026 16:53</t>
  </si>
  <si>
    <t>GXJ77</t>
  </si>
  <si>
    <t>ส***พร</t>
  </si>
  <si>
    <t>17/03/2026 16:49</t>
  </si>
  <si>
    <t>GXJ76</t>
  </si>
  <si>
    <t>พ******ม</t>
  </si>
  <si>
    <t>******.เอื้ออาทร, ซอย 11, ตำบลเมือง, อำเภอเมืองเลย ตำบลนาอาน อำเภอเมืองเลย จังหวัดเลย 42000</t>
  </si>
  <si>
    <t>17/03/2026 17:14</t>
  </si>
  <si>
    <t>17/03/2026 16:44</t>
  </si>
  <si>
    <t>GXJ75</t>
  </si>
  <si>
    <t>ม***์ที่ชอบกินขนม</t>
  </si>
  <si>
    <t>17/03/2026 16:37</t>
  </si>
  <si>
    <t>GXJ74</t>
  </si>
  <si>
    <t>ก***ิยา ภ***ลิศ</t>
  </si>
  <si>
    <t>17/03/2026 16:35</t>
  </si>
  <si>
    <t>GXJ73</t>
  </si>
  <si>
    <t>ส***กดิ์​ เ***​อินทร์​</t>
  </si>
  <si>
    <t>17/03/2026 16:30</t>
  </si>
  <si>
    <t>GXJ72</t>
  </si>
  <si>
    <t>ส่ง คุณจุรีย์ จันทร์หอม</t>
  </si>
  <si>
    <t>บ้านเลขที่ 142/30   
ถ.เพขรเกษม ต.คูหาสวรรค์  อ.เมือง จ. พัทลุง 93000</t>
  </si>
  <si>
    <t>0828953614</t>
  </si>
  <si>
    <t>17/03/2026 15:44</t>
  </si>
  <si>
    <t>17/03/2026 16:23</t>
  </si>
  <si>
    <t>GXJ71</t>
  </si>
  <si>
    <t>แ******น</t>
  </si>
  <si>
    <t>******ำบลแสงสว่าง, อำเภอหนองแสง ตำบลแสงสว่าง อำเภอหนองแสง จังหวัดอุดรธานี 41340</t>
  </si>
  <si>
    <t>41340</t>
  </si>
  <si>
    <t>17/03/2026 16:25</t>
  </si>
  <si>
    <t>17/03/2026 16:22</t>
  </si>
  <si>
    <t>GXJ70</t>
  </si>
  <si>
    <t>****** ม.11 ตำบลแวงน่าง อำเภอเมืองมหาสารคาม จังหวัดมหาสารคาม 44000</t>
  </si>
  <si>
    <t>17/03/2026 16:50</t>
  </si>
  <si>
    <t>17/03/2026 16:20</t>
  </si>
  <si>
    <t>GXJ69</t>
  </si>
  <si>
    <t>จรัสศรี เวโรจน์</t>
  </si>
  <si>
    <t>370/31 หมู่บ้านรสริน 1
ซ. โกสุมรวมใจ
ถ. โกสุมรวม
แขวง ดอนเมือง
เขต ดอนเมือง
กรุงเทพฯ 
โทร. 10210</t>
  </si>
  <si>
    <t>0956045296</t>
  </si>
  <si>
    <t>17/03/2026 16:19</t>
  </si>
  <si>
    <t>17/03/2026 16:18</t>
  </si>
  <si>
    <t>GXJ68</t>
  </si>
  <si>
    <t>ค***้ย แ***ี้</t>
  </si>
  <si>
    <t>17/03/2026 16:08</t>
  </si>
  <si>
    <t>GXJ67</t>
  </si>
  <si>
    <t>น** ม***สา เ***เเว</t>
  </si>
  <si>
    <t>17/03/2026 16:06</t>
  </si>
  <si>
    <t>17/03/2026 16:07</t>
  </si>
  <si>
    <t>GXJ66</t>
  </si>
  <si>
    <t>******ลังรร.บ้านแกน้อย) ตำบลแกใหญ่ อำเภอเมืองสุรินทร์ จังหวัดสุรินทร์ 32000</t>
  </si>
  <si>
    <t>GXJ65</t>
  </si>
  <si>
    <t>P***achat K***aew</t>
  </si>
  <si>
    <t>17/03/2026 16:04</t>
  </si>
  <si>
    <t>GXJ64</t>
  </si>
  <si>
    <t>ค***ิตติ ก***ิคุณพงศ์</t>
  </si>
  <si>
    <t>17/03/2026 15:55</t>
  </si>
  <si>
    <t>GXJ63</t>
  </si>
  <si>
    <t>******นกระต่าย อำเภอพรานกระต่าย จังหวัดกำแพงเพชร 62110</t>
  </si>
  <si>
    <t>62110</t>
  </si>
  <si>
    <t>17/03/2026 16:17</t>
  </si>
  <si>
    <t>17/03/2026 15:47</t>
  </si>
  <si>
    <t>GXJ61</t>
  </si>
  <si>
    <t>******อ.เมือง จ.นครศรีธรรมราช ตำบลท่าเรือ อำเภอเมืองนครศรีธรรมราช จังหวัดนครศรีธรรมราช 80290</t>
  </si>
  <si>
    <t>80290</t>
  </si>
  <si>
    <t>17/03/2026 15:34</t>
  </si>
  <si>
    <t>17/03/2026 15:33</t>
  </si>
  <si>
    <t>GXJ60</t>
  </si>
  <si>
    <t>M******n</t>
  </si>
  <si>
    <t>****** ตำบลยางราก อำเภอโคกเจริญ จังหวัดลพบุรี 15250</t>
  </si>
  <si>
    <t>17/03/2026 16:02</t>
  </si>
  <si>
    <t>17/03/2026 15:32</t>
  </si>
  <si>
    <t>GXJ59</t>
  </si>
  <si>
    <t>รัตน์ประสิทธิ์ ทองขันธ์</t>
  </si>
  <si>
    <t>55หอเอกรัตน์2 ซ.2 ห้องA5 55 ซ.2  ถ.ป่าพร้าวนอก ต.ป่าแดด อ.เมือง จ.เชียงใหม่ 50100 · ช้างคลาน/ Chang Khlan
เมืองเชียงใหม่/ Mueang Chiang Maiเชียงใหม่/ Chiang Mai
50100</t>
  </si>
  <si>
    <t>660817835587</t>
  </si>
  <si>
    <t>17/03/2026 15:31</t>
  </si>
  <si>
    <t>GXJ58</t>
  </si>
  <si>
    <t>ป***พร ส***ละ</t>
  </si>
  <si>
    <t>17/03/2026 15:27</t>
  </si>
  <si>
    <t>GXJ57</t>
  </si>
  <si>
    <t>17/03/2026 15:25</t>
  </si>
  <si>
    <t>GXJ54</t>
  </si>
  <si>
    <t>เ***จมาศ ส***</t>
  </si>
  <si>
    <t>17/03/2026 15:17</t>
  </si>
  <si>
    <t>GXJ53</t>
  </si>
  <si>
    <t>เ***ดาว  ห***้น</t>
  </si>
  <si>
    <t>17/03/2026 15:15</t>
  </si>
  <si>
    <t>GXJ52</t>
  </si>
  <si>
    <t>ศ******ม</t>
  </si>
  <si>
    <t>******ง จ.ลพบุรี ตำบลบางงา อำเภอท่าวุ้ง จังหวัดลพบุรี 15150</t>
  </si>
  <si>
    <t>15150</t>
  </si>
  <si>
    <t>17/03/2026 15:13</t>
  </si>
  <si>
    <t>GXJ51</t>
  </si>
  <si>
    <t>ศ***นัน พ***ก้ว</t>
  </si>
  <si>
    <t>17/03/2026 15:06</t>
  </si>
  <si>
    <t>GXJ49</t>
  </si>
  <si>
    <t>ห** พ***นาค</t>
  </si>
  <si>
    <t>17/03/2026 14:57</t>
  </si>
  <si>
    <t>17/03/2026 14:56</t>
  </si>
  <si>
    <t>GXJ48</t>
  </si>
  <si>
    <t>ม***ย ว***ฉัตรเพชร</t>
  </si>
  <si>
    <t>17/03/2026 14:55</t>
  </si>
  <si>
    <t>GXJ47</t>
  </si>
  <si>
    <t>17/03/2026 14:53</t>
  </si>
  <si>
    <t>17/03/2026 14:54</t>
  </si>
  <si>
    <t>GXJ46</t>
  </si>
  <si>
    <t>เ***กร๊าฟฟฟ</t>
  </si>
  <si>
    <t>17/03/2026 14:50</t>
  </si>
  <si>
    <t>GXJ45</t>
  </si>
  <si>
    <t>ส***นทา ต***ม</t>
  </si>
  <si>
    <t>GXJ43</t>
  </si>
  <si>
    <t>ล***็ญ</t>
  </si>
  <si>
    <t>17/03/2026 14:44</t>
  </si>
  <si>
    <t>GXJ42</t>
  </si>
  <si>
    <t>ด**</t>
  </si>
  <si>
    <t>17/03/2026 14:31</t>
  </si>
  <si>
    <t>GXJ41</t>
  </si>
  <si>
    <t>17/03/2026 14:23</t>
  </si>
  <si>
    <t>GXJ40</t>
  </si>
  <si>
    <t>R** B*</t>
  </si>
  <si>
    <t>GXJ39</t>
  </si>
  <si>
    <t>ส***ตรา</t>
  </si>
  <si>
    <t>17/03/2026 14:20</t>
  </si>
  <si>
    <t>GXJ36</t>
  </si>
  <si>
    <t>จ***นา ข***ิเนตร</t>
  </si>
  <si>
    <t>17/03/2026 14:16</t>
  </si>
  <si>
    <t>GXJ35</t>
  </si>
  <si>
    <t>ท***พร ม***ลิศ</t>
  </si>
  <si>
    <t>17/03/2026 14:15</t>
  </si>
  <si>
    <t>GXJ34</t>
  </si>
  <si>
    <t>จ***าวรรณ ท***า</t>
  </si>
  <si>
    <t>17/03/2026 14:13</t>
  </si>
  <si>
    <t>GXJ33</t>
  </si>
  <si>
    <t>ก***น ก***ร</t>
  </si>
  <si>
    <t>GXJ32</t>
  </si>
  <si>
    <t>ช***ัฒน์ อ***ร</t>
  </si>
  <si>
    <t>17/03/2026 14:11</t>
  </si>
  <si>
    <t>17/03/2026 14:14</t>
  </si>
  <si>
    <t>GXJ31</t>
  </si>
  <si>
    <t>ม***ูด</t>
  </si>
  <si>
    <t>GXJ30</t>
  </si>
  <si>
    <t>ร***ระวี เ***ลาย</t>
  </si>
  <si>
    <t>จังหวัดฉะเชิงเทรา</t>
  </si>
  <si>
    <t>17/03/2026 14:10</t>
  </si>
  <si>
    <t>GXJ29</t>
  </si>
  <si>
    <t>GXJ28</t>
  </si>
  <si>
    <t>ส***ญญา เ***นาค</t>
  </si>
  <si>
    <t>17/03/2026 14:09</t>
  </si>
  <si>
    <t>GXJ27</t>
  </si>
  <si>
    <t>******มืองประจวบคีรีขันธ์ ตำบลห้วยทราย อำเภอเมืองประจวบคีรีขันธ์ จังหวัดประจวบคีรีขันธ์ 77000</t>
  </si>
  <si>
    <t>17/03/2026 14:36</t>
  </si>
  <si>
    <t>GXJ26</t>
  </si>
  <si>
    <t>17/03/2026 14:04</t>
  </si>
  <si>
    <t>17/03/2026 14:06</t>
  </si>
  <si>
    <t>GXJ25</t>
  </si>
  <si>
    <t>เ******ี</t>
  </si>
  <si>
    <t>******์ท (ซอยคันทรี่ 1) ต.สำนักทอง ตำบลสำนักทอง อำเภอเมืองระยอง จังหวัดระยอง 21100</t>
  </si>
  <si>
    <t>21100</t>
  </si>
  <si>
    <t>17/03/2026 14:00</t>
  </si>
  <si>
    <t>GXJ23</t>
  </si>
  <si>
    <t>เ******ำ</t>
  </si>
  <si>
    <t>******กสัมพี อำเภอโกสัมพีนคร จังหวัดกำแพงเพชร 62000</t>
  </si>
  <si>
    <t>17/03/2026 13:47</t>
  </si>
  <si>
    <t>GXJ22</t>
  </si>
  <si>
    <t>ว*** ค***น</t>
  </si>
  <si>
    <t>17/03/2026 13:37</t>
  </si>
  <si>
    <t>GXJ21</t>
  </si>
  <si>
    <t>ช***ิศวาพัดไทย</t>
  </si>
  <si>
    <t>17/03/2026 13:34</t>
  </si>
  <si>
    <t>GXJ20</t>
  </si>
  <si>
    <t>ร้านชะอ้อน โภชนา</t>
  </si>
  <si>
    <t>95/2  ม.5
บ้านหินตั้ง
เสมา
สูงเนิน
นครราชสีมา
Thailand 30170</t>
  </si>
  <si>
    <t>66899176478</t>
  </si>
  <si>
    <t>17/03/2026 13:32</t>
  </si>
  <si>
    <t>17/03/2026 13:31</t>
  </si>
  <si>
    <t>GXJ19</t>
  </si>
  <si>
    <t>******. สินปุน ตำบลสินปุน อำเภอเขาพนม จังหวัดกระบี่ 80240</t>
  </si>
  <si>
    <t>17/03/2026 14:01</t>
  </si>
  <si>
    <t>GXJ18</t>
  </si>
  <si>
    <t>******หนองระเวียง ตำบลหนองระเวียง อำเภอพิมาย จังหวัดนครราชสีมา 30110</t>
  </si>
  <si>
    <t>17/03/2026 13:30</t>
  </si>
  <si>
    <t>GXJ17</t>
  </si>
  <si>
    <t>17/03/2026 13:28</t>
  </si>
  <si>
    <t>GXJ16</t>
  </si>
  <si>
    <t>นางสาววิมลวรรณ แก่นวงษ์</t>
  </si>
  <si>
    <t>95/8 หอพักชัยวรรณแมนชั่น  ต.บางรักพัฒนา · บางบัวทอง/ Bang Bua Thong
บางบัวทอง/ Bang Bua Thongนนทบุรี/ Nonthaburi
11110</t>
  </si>
  <si>
    <t>660959949809</t>
  </si>
  <si>
    <t>17/03/2026 13:25</t>
  </si>
  <si>
    <t>GXJ15</t>
  </si>
  <si>
    <t>ธ*** โ***ระเสริฐ</t>
  </si>
  <si>
    <t>17/03/2026 13:24</t>
  </si>
  <si>
    <t>GXJ14</t>
  </si>
  <si>
    <t>ส***จ ค***ธิ์</t>
  </si>
  <si>
    <t>GXJ13</t>
  </si>
  <si>
    <t xml:space="preserve">สุดารัตน์ เอี่ยมจำรูญ </t>
  </si>
  <si>
    <t>90 ม.1 ร.ร.วัดนากลาง  ต.นากลาง อ.โกรกพระ จ.นครสวรรค์ 60170</t>
  </si>
  <si>
    <t>60170</t>
  </si>
  <si>
    <t>0881552959</t>
  </si>
  <si>
    <t>GXJ12</t>
  </si>
  <si>
    <t>สุทธิศักดิ์ พอดี</t>
  </si>
  <si>
    <t>363 ซอย เพชรเกษม62/1
แขวง บางแคเหนือ
เขต บางแค
กรุงเทพมหานคร 10160</t>
  </si>
  <si>
    <t>0816468819</t>
  </si>
  <si>
    <t>17/03/2026 10:54</t>
  </si>
  <si>
    <t>17/03/2026 13:22</t>
  </si>
  <si>
    <t>GXJ11</t>
  </si>
  <si>
    <t>แบม</t>
  </si>
  <si>
    <t>204/31 ม6 ต.หัวไผ่ อ.มหาราช จ.พระนครศรีอยุธยา 13150</t>
  </si>
  <si>
    <t>13150</t>
  </si>
  <si>
    <t>0622474365</t>
  </si>
  <si>
    <t>17/03/2026 13:21</t>
  </si>
  <si>
    <t>GXJ10</t>
  </si>
  <si>
    <t>อุษณีย์  หน่อไพรสน</t>
  </si>
  <si>
    <t>285 หมู่1 ต.เชิงดอย อ.ดอยสะเก็ด จ.เชียงใหม่ 50220</t>
  </si>
  <si>
    <t>50220</t>
  </si>
  <si>
    <t>0651022931</t>
  </si>
  <si>
    <t>17/03/2026 13:20</t>
  </si>
  <si>
    <t>GXJ9</t>
  </si>
  <si>
    <t>ฉ***แก้ว</t>
  </si>
  <si>
    <t>GXJ8</t>
  </si>
  <si>
    <t>คุณอำนาจ กรุณามงคล</t>
  </si>
  <si>
    <t>50/33 หมู่ 6 ต.เสาธงหิน
( บางใหญ่ซิตี้ฯ 21/2)
อ.บางใหญ่ จ.นนทบุรี 
ติดต่อ 11140</t>
  </si>
  <si>
    <t>0818190016</t>
  </si>
  <si>
    <t>17/03/2026 13:19</t>
  </si>
  <si>
    <t>GXJ6</t>
  </si>
  <si>
    <t>น้องนาง สุขโข</t>
  </si>
  <si>
    <t>200 หมู่8 ต.ทุ่งพระยา
อ.สนามชัยเขต
ฉะเชิงเทรา 
โทร. 24160</t>
  </si>
  <si>
    <t>0657045426</t>
  </si>
  <si>
    <t>17/03/2026 13:18</t>
  </si>
  <si>
    <t>17/03/2026 13:17</t>
  </si>
  <si>
    <t>GXJ5</t>
  </si>
  <si>
    <t xml:space="preserve">ส่งคุณยุพา ต้นหิรัญมาศ </t>
  </si>
  <si>
    <t>594/10เดอะแกรนด์ ปิ่นเกล้า บรมราชชนนี ศาลาธรรมสพน์ ทวีวัฒนา กทม. โทร 10170</t>
  </si>
  <si>
    <t>0923498078</t>
  </si>
  <si>
    <t>16/03/2026 17:22</t>
  </si>
  <si>
    <t>17/03/2026 13:15</t>
  </si>
  <si>
    <t>GXJ4</t>
  </si>
  <si>
    <t>17/03/2026 13:14</t>
  </si>
  <si>
    <t>GXJ3</t>
  </si>
  <si>
    <t>17/03/2026 13:12</t>
  </si>
  <si>
    <t>GXJ2</t>
  </si>
  <si>
    <t>ป******)</t>
  </si>
  <si>
    <t>******ย จุฬาสัมพันธ์ุ แขวงบางกะปิ แขวงบางกะปิ เขตห้วยขวาง จังหวัดกรุงเทพมหานคร 10310</t>
  </si>
  <si>
    <t>17/03/2026 13:06</t>
  </si>
  <si>
    <t>GXJ1</t>
  </si>
  <si>
    <t>17/03/2026 13:00</t>
  </si>
  <si>
    <t>GXJ0</t>
  </si>
  <si>
    <t>ก***นา น***งษ์ษา</t>
  </si>
  <si>
    <t>17/03/2026 12:57</t>
  </si>
  <si>
    <t>GXI99</t>
  </si>
  <si>
    <t>อ***พร ด***ิตร</t>
  </si>
  <si>
    <t>17/03/2026 12:52</t>
  </si>
  <si>
    <t>17/03/2026 12:51</t>
  </si>
  <si>
    <t>GXI98</t>
  </si>
  <si>
    <t>******  ตำบลบางแม่นาง อำเภอบางใหญ่ จังหวัดนนทบุรี 11140</t>
  </si>
  <si>
    <t>17/03/2026 12:50</t>
  </si>
  <si>
    <t>17/03/2026 12:44</t>
  </si>
  <si>
    <t>GXI97</t>
  </si>
  <si>
    <t>ป***ทือง ส***์สกุล</t>
  </si>
  <si>
    <t>17/03/2026 12:40</t>
  </si>
  <si>
    <t>GXI96</t>
  </si>
  <si>
    <t>พรสุข หาญเสนห์ลักษณ์</t>
  </si>
  <si>
    <t>36/63 หมู่บ้านมหาดไทย 1 ซอย2/2  ถ.พุทธมณฑลสาย 1 แขวงบางระมา
ตลิ่งชัน/ Taling Chanกรุงเทพมหานคร/ Bangkok
10170</t>
  </si>
  <si>
    <t>660891118965</t>
  </si>
  <si>
    <t>17/03/2026 12:10</t>
  </si>
  <si>
    <t>จ***นา..กลิ่นชู</t>
  </si>
  <si>
    <t>GXI95</t>
  </si>
  <si>
    <t>******ำบลหนองราชวัตร อ.หนองหญ้าไซ ตำบลหนองราชวัตร อำเภอหนองหญ้าไซ จังหวัดสุพรรณบุรี 72240</t>
  </si>
  <si>
    <t>17/03/2026 11:50</t>
  </si>
  <si>
    <t>TH266140538832M</t>
  </si>
  <si>
    <t>17/03/2026 11:18</t>
  </si>
  <si>
    <t>GXI94</t>
  </si>
  <si>
    <t>ก***พย์ ป***ทะเล</t>
  </si>
  <si>
    <t>793427651354</t>
  </si>
  <si>
    <t>GXI93</t>
  </si>
  <si>
    <t>แ***ดือน..มั่งลิ้ม</t>
  </si>
  <si>
    <t>17/03/2026 11:14</t>
  </si>
  <si>
    <t>793454456362</t>
  </si>
  <si>
    <t>GXI92</t>
  </si>
  <si>
    <t>พ***ุทธนา</t>
  </si>
  <si>
    <t>17/03/2026 11:12</t>
  </si>
  <si>
    <t>793457867366</t>
  </si>
  <si>
    <t>GXI91</t>
  </si>
  <si>
    <t>17/03/2026 11:26</t>
  </si>
  <si>
    <t>TH267140659511C</t>
  </si>
  <si>
    <t>17/03/2026 10:56</t>
  </si>
  <si>
    <t>GXI90</t>
  </si>
  <si>
    <t xml:space="preserve">สุพัชรี  มีกระจิต </t>
  </si>
  <si>
    <t>โรงพยาบาลระยอง ตึกฉัตรแก้วชั้น1  138 ถ.สุขุมวิท ต.ท่าประดู่ อ.เมือง จ.ระยอง 21000</t>
  </si>
  <si>
    <t>0899311407</t>
  </si>
  <si>
    <t>17/03/2026 08:56</t>
  </si>
  <si>
    <t>GXI89</t>
  </si>
  <si>
    <t>79ม.4 ต.พวา. อ.แก่งหางแมว จ.จันทบุรี. 22160</t>
  </si>
  <si>
    <t>17/03/2026 10:53</t>
  </si>
  <si>
    <t>GXI88</t>
  </si>
  <si>
    <t>ณัลลิกา แสนทวีสุข</t>
  </si>
  <si>
    <t>เลจที่ 3
ถนนศรีพังงา
ตำบลกระบี่ใหญ่
อำเภอเมืองกระบั่
จังหวัดกระบี่
Thailand 81000</t>
  </si>
  <si>
    <t>66624195636</t>
  </si>
  <si>
    <t>17/03/2026 10:52</t>
  </si>
  <si>
    <t>GXI87</t>
  </si>
  <si>
    <t>วัลภา วิมลทรง</t>
  </si>
  <si>
    <t>77/1 ม.7 ซ.ช้างซ้าย43
ต.ช้างซ้าย อ.พระพรหม
จ.นครศรีธรรมราช 
 80000</t>
  </si>
  <si>
    <t>0898711367</t>
  </si>
  <si>
    <t>17/03/2026 10:51</t>
  </si>
  <si>
    <t>17/03/2026 10:50</t>
  </si>
  <si>
    <t>GXI86</t>
  </si>
  <si>
    <t>ภ******า</t>
  </si>
  <si>
    <t>******.กำแพงแสน อ.กำแพงแสน 73140 ตำบลกำแพงแสน อำเภอกำแพงแสน จังหวัดนครปฐม 73140</t>
  </si>
  <si>
    <t>17/03/2026 10:41</t>
  </si>
  <si>
    <t>3004210076055040097</t>
  </si>
  <si>
    <t>GXI85</t>
  </si>
  <si>
    <t>น.ส จริยา นิลเเสง</t>
  </si>
  <si>
    <t>ที่อยู่13หมู่10ต.เเม่ระกาอ.วังทองจ.พิษณุโลก · แม่ระกา/ Mae Raka
วังทอง/ Wang Thongพิษณุโลก/ Phitsanulok
65130</t>
  </si>
  <si>
    <t>65130</t>
  </si>
  <si>
    <t>660633528327</t>
  </si>
  <si>
    <t>17/03/2026 10:58</t>
  </si>
  <si>
    <t>17/03/2026 10:26</t>
  </si>
  <si>
    <t>GXI84</t>
  </si>
  <si>
    <t>17/03/2026 10:25</t>
  </si>
  <si>
    <t>793416673361</t>
  </si>
  <si>
    <t>GXI83</t>
  </si>
  <si>
    <t>17/03/2026 10:24</t>
  </si>
  <si>
    <t>793402665370</t>
  </si>
  <si>
    <t>GXI82</t>
  </si>
  <si>
    <t>ช*** เ***รี</t>
  </si>
  <si>
    <t>17/03/2026 10:20</t>
  </si>
  <si>
    <t>ฝอยทอง เผือกมะพร้าว กาแฟ</t>
  </si>
  <si>
    <t>793477374395</t>
  </si>
  <si>
    <t>GXI80</t>
  </si>
  <si>
    <t>เ***ร ย***องดี</t>
  </si>
  <si>
    <t>17/03/2026 10:00</t>
  </si>
  <si>
    <t>793418876353</t>
  </si>
  <si>
    <t>GXI79</t>
  </si>
  <si>
    <t>M**</t>
  </si>
  <si>
    <t>17/03/2026 09:57</t>
  </si>
  <si>
    <t>793488197364</t>
  </si>
  <si>
    <t>17/03/2026 09:55</t>
  </si>
  <si>
    <t>GXI78</t>
  </si>
  <si>
    <t>ณ****า</t>
  </si>
  <si>
    <t>******คำเเสนสุข ตำบลนิคมคำสร้อย อำเภอนิคมคำสร้อย จังหวัดมุกดาหาร 49130</t>
  </si>
  <si>
    <t>17/03/2026 10:10</t>
  </si>
  <si>
    <t>TH2675299239205</t>
  </si>
  <si>
    <t>17/03/2026 09:52</t>
  </si>
  <si>
    <t>GXI77</t>
  </si>
  <si>
    <t>น***นา</t>
  </si>
  <si>
    <t>17/03/2026 09:48</t>
  </si>
  <si>
    <t>793440568336</t>
  </si>
  <si>
    <t>GXI76</t>
  </si>
  <si>
    <t>w***tchomsamut2</t>
  </si>
  <si>
    <t>17/03/2026 09:44</t>
  </si>
  <si>
    <t>กาแฟ 3 กล่องค่ะ</t>
  </si>
  <si>
    <t>793480986303</t>
  </si>
  <si>
    <t>GXI75</t>
  </si>
  <si>
    <t>ค***วี  จ***วน</t>
  </si>
  <si>
    <t>793482483356</t>
  </si>
  <si>
    <t>GXI74</t>
  </si>
  <si>
    <t>วราภรณ์  ชะเวียตะคุ</t>
  </si>
  <si>
    <t>120 ม.4 · บ่อใหญ่/ Bo Yai
บรบือ/ Borabueมหาสารคาม/ Maha Sarakham
44130</t>
  </si>
  <si>
    <t>660997057719</t>
  </si>
  <si>
    <t>17/03/2026 09:42</t>
  </si>
  <si>
    <t>GXI73</t>
  </si>
  <si>
    <t>เ***ัฐ ศ***วานทอง</t>
  </si>
  <si>
    <t>17/03/2026 09:38</t>
  </si>
  <si>
    <t>793484456343</t>
  </si>
  <si>
    <t>GXI71</t>
  </si>
  <si>
    <t>อ***ญา บ***ะ</t>
  </si>
  <si>
    <t>17/03/2026 09:33</t>
  </si>
  <si>
    <t>793487882353</t>
  </si>
  <si>
    <t>GXI70</t>
  </si>
  <si>
    <t>เ***ักษณ์ ภ***ิท</t>
  </si>
  <si>
    <t>17/03/2026 09:31</t>
  </si>
  <si>
    <t>793431684301</t>
  </si>
  <si>
    <t>GXI69</t>
  </si>
  <si>
    <t>M** K***nwan</t>
  </si>
  <si>
    <t>17/03/2026 09:30</t>
  </si>
  <si>
    <t>793486257340</t>
  </si>
  <si>
    <t>17/03/2026 09:29</t>
  </si>
  <si>
    <t>GXI68</t>
  </si>
  <si>
    <t>อ***ลี    ส***ิริ</t>
  </si>
  <si>
    <t>793405694384</t>
  </si>
  <si>
    <t>GXI66</t>
  </si>
  <si>
    <t>พ***ี ก***ุตร</t>
  </si>
  <si>
    <t>17/03/2026 09:28</t>
  </si>
  <si>
    <t>793405506482</t>
  </si>
  <si>
    <t>GXI64</t>
  </si>
  <si>
    <t>อ***ลี เ***ิล</t>
  </si>
  <si>
    <t>17/03/2026 09:26</t>
  </si>
  <si>
    <t>793481580334</t>
  </si>
  <si>
    <t>GXI63</t>
  </si>
  <si>
    <t>ธ***ยุทธ ส***ัย</t>
  </si>
  <si>
    <t>17/03/2026 09:25</t>
  </si>
  <si>
    <t>793458799372</t>
  </si>
  <si>
    <t>GXI62</t>
  </si>
  <si>
    <t>******ากเพรียว อำเภอเมืองสระบุรี จังหวัดสระบุรี 18000</t>
  </si>
  <si>
    <t>17/03/2026 09:24</t>
  </si>
  <si>
    <t>TH2655340842844</t>
  </si>
  <si>
    <t>GXI61</t>
  </si>
  <si>
    <t>ณ***รท ท***ก้ว</t>
  </si>
  <si>
    <t>17/03/2026 09:21</t>
  </si>
  <si>
    <t>793429364324</t>
  </si>
  <si>
    <t>GXI60</t>
  </si>
  <si>
    <t>793469274345</t>
  </si>
  <si>
    <t>GXI59</t>
  </si>
  <si>
    <t>ว***รณ์ ป***ักษ์กุลวงศา</t>
  </si>
  <si>
    <t>17/03/2026 09:19</t>
  </si>
  <si>
    <t>793463653382</t>
  </si>
  <si>
    <t>GXI58</t>
  </si>
  <si>
    <t>17/03/2026 09:18</t>
  </si>
  <si>
    <t>793415368351</t>
  </si>
  <si>
    <t>GXI57</t>
  </si>
  <si>
    <t>******กซอยวังรี ตำบลสะพานไม้แก่น อำเภอจะนะ จังหวัดสงขลา 90130</t>
  </si>
  <si>
    <t>90130</t>
  </si>
  <si>
    <t>17/03/2026 09:50</t>
  </si>
  <si>
    <t>TH2651307246302</t>
  </si>
  <si>
    <t>17/03/2026 09:17</t>
  </si>
  <si>
    <t>จ***กฤษ ข***รี</t>
  </si>
  <si>
    <t>793495657360</t>
  </si>
  <si>
    <t>GXI56</t>
  </si>
  <si>
    <t>อ*** พ***์ทอง</t>
  </si>
  <si>
    <t>17/03/2026 09:16</t>
  </si>
  <si>
    <t>793447253373</t>
  </si>
  <si>
    <t>GXI55</t>
  </si>
  <si>
    <t>ธ******ง</t>
  </si>
  <si>
    <t>******นท่ากระดาน ต.ท่ากระดาน ตำบลท่ากระดาน อำเภอศรีสวัสดิ์ จังหวัดกาญจนบุรี 71250</t>
  </si>
  <si>
    <t>TH263194184148J</t>
  </si>
  <si>
    <t>GXI54</t>
  </si>
  <si>
    <t>ส***ี  ค***ตุ</t>
  </si>
  <si>
    <t>17/03/2026 09:14</t>
  </si>
  <si>
    <t>793452367363</t>
  </si>
  <si>
    <t>17/03/2026 09:15</t>
  </si>
  <si>
    <t>GXI53</t>
  </si>
  <si>
    <t>ภิมภกรณ์ หงษ์น้อย</t>
  </si>
  <si>
    <t>11/18 ซอย สิทธิศิร · หมากแข้ง/ Mak Khaeng
เมืองอุดรธานี/ Mueang Udon Thaniอุดรธานี/ Udon Thani
41000</t>
  </si>
  <si>
    <t>660985852744</t>
  </si>
  <si>
    <t>GXI52</t>
  </si>
  <si>
    <t>ป***ี  ส***ปา</t>
  </si>
  <si>
    <t>17/03/2026 09:12</t>
  </si>
  <si>
    <t>793439566360</t>
  </si>
  <si>
    <t>GXI51</t>
  </si>
  <si>
    <t>ด***</t>
  </si>
  <si>
    <t>17/03/2026 09:09</t>
  </si>
  <si>
    <t>793416396371</t>
  </si>
  <si>
    <t>GXI50</t>
  </si>
  <si>
    <t>17/03/2026 09:04</t>
  </si>
  <si>
    <t>793470083361</t>
  </si>
  <si>
    <t>GXI49</t>
  </si>
  <si>
    <t>ส***ตร บ***าลี</t>
  </si>
  <si>
    <t>17/03/2026 09:01</t>
  </si>
  <si>
    <t>793404478381</t>
  </si>
  <si>
    <t>17/03/2026 08:59</t>
  </si>
  <si>
    <t>GXI48</t>
  </si>
  <si>
    <t>j**</t>
  </si>
  <si>
    <t>793440874391</t>
  </si>
  <si>
    <t>GXI47</t>
  </si>
  <si>
    <t>TH69018GB0WJ1D</t>
  </si>
  <si>
    <t>17/03/2026 08:58</t>
  </si>
  <si>
    <t>GXI46</t>
  </si>
  <si>
    <t>เ***า ไ***าร</t>
  </si>
  <si>
    <t>17/03/2026 08:54</t>
  </si>
  <si>
    <t>793417270391</t>
  </si>
  <si>
    <t>GXI45</t>
  </si>
  <si>
    <t>สิริจรรยา</t>
  </si>
  <si>
    <t>ถนนมิตรภาพ 1/8 ม.3 ต.มิตรภาพ อ. สีคิ้ว จ.นครราชสีมา · สีคิ้ว/ Sikhio
สีคิ้ว/ Sikhioนครราชสีมา/ Nakhon Ratchasima
30140</t>
  </si>
  <si>
    <t>660815209850</t>
  </si>
  <si>
    <t>17/03/2026 08:50</t>
  </si>
  <si>
    <t>GXI44</t>
  </si>
  <si>
    <t>ม*** แ***ประสิทธิ</t>
  </si>
  <si>
    <t>17/03/2026 08:42</t>
  </si>
  <si>
    <t>793449485371</t>
  </si>
  <si>
    <t>GXI43</t>
  </si>
  <si>
    <t>น******ู</t>
  </si>
  <si>
    <t>******ง หนองก้นครุ) ตำบลเมืองเล็น อำเภอสันทราย จังหวัดเชียงใหม่ 50210</t>
  </si>
  <si>
    <t>17/03/2026 08:41</t>
  </si>
  <si>
    <t>TH265326912322P</t>
  </si>
  <si>
    <t>GXI42</t>
  </si>
  <si>
    <t>ค******อ</t>
  </si>
  <si>
    <t>******ป่าสัก, อำเภอเมืองลำพูน ตำบลป่าสัก อำเภอเมืองลำพูน จังหวัดลำพูน 51000</t>
  </si>
  <si>
    <t>17/03/2026 09:10</t>
  </si>
  <si>
    <t>TH2614961513803</t>
  </si>
  <si>
    <t>17/03/2026 08:40</t>
  </si>
  <si>
    <t>GXI41</t>
  </si>
  <si>
    <t>ส***รณี ก***ึ้ง</t>
  </si>
  <si>
    <t>17/03/2026 08:36</t>
  </si>
  <si>
    <t>793473782334</t>
  </si>
  <si>
    <t>GXI40</t>
  </si>
  <si>
    <t>ว***า ร***วิจารณ์</t>
  </si>
  <si>
    <t>17/03/2026 08:30</t>
  </si>
  <si>
    <t>793434700494</t>
  </si>
  <si>
    <t>GXI39</t>
  </si>
  <si>
    <t>u***6957832272259</t>
  </si>
  <si>
    <t>17/03/2026 08:28</t>
  </si>
  <si>
    <t>793467078331</t>
  </si>
  <si>
    <t>GXI38</t>
  </si>
  <si>
    <t>kingmmnnbbvvcc**</t>
  </si>
  <si>
    <t>สุขุมวิท สามห่วง หมู่บ้านยั่งยืน 959/151 · บางปูใหม่/ Bang Pu Mai
เมืองสมุทรปราการ/ Mueang Samut Prakanสมุทรปราการ/ Samut Prakan
10280</t>
  </si>
  <si>
    <t>660839425732</t>
  </si>
  <si>
    <t>17/03/2026 08:26</t>
  </si>
  <si>
    <t>GXI37</t>
  </si>
  <si>
    <t>ด***ดี อ***าย</t>
  </si>
  <si>
    <t>17/03/2026 08:25</t>
  </si>
  <si>
    <t>793460504491</t>
  </si>
  <si>
    <t>GXI36</t>
  </si>
  <si>
    <t>ส***รัตน์   ว***</t>
  </si>
  <si>
    <t>17/03/2026 08:24</t>
  </si>
  <si>
    <t>793445243360</t>
  </si>
  <si>
    <t>GXI35</t>
  </si>
  <si>
    <t>น***ันทร์ จ***ัมย์</t>
  </si>
  <si>
    <t>793467305481</t>
  </si>
  <si>
    <t>GXI33</t>
  </si>
  <si>
    <t>N***lek</t>
  </si>
  <si>
    <t>17/03/2026 07:43</t>
  </si>
  <si>
    <t>793430795360</t>
  </si>
  <si>
    <t>GXI32</t>
  </si>
  <si>
    <t>บ***ร ม***ี่</t>
  </si>
  <si>
    <t>17/03/2026 07:40</t>
  </si>
  <si>
    <t>793423050394</t>
  </si>
  <si>
    <t>GXI31</t>
  </si>
  <si>
    <t>ห*** ว***ยพร</t>
  </si>
  <si>
    <t>793493857332</t>
  </si>
  <si>
    <t>GXI30</t>
  </si>
  <si>
    <t>พ******ร</t>
  </si>
  <si>
    <t>******ารักษ์ ต.เทพารักษ์ ตำบลเทพารักษ์ อำเภอเมืองสมุทรปราการ จังหวัดสมุทรปราการ 10270</t>
  </si>
  <si>
    <t>18/03/2026 00:21</t>
  </si>
  <si>
    <t>17/03/2026 07:25</t>
  </si>
  <si>
    <t>GXI29</t>
  </si>
  <si>
    <t>ชวัลวรรธน์ พัทธณัฐมน</t>
  </si>
  <si>
    <t>9หมู่3 · อมฤต/ Ammarit
ผักไห่/ Phak Haiพระนครศรีอยุธยา/ Phra Nakhon Si Ayutthaya
13120</t>
  </si>
  <si>
    <t>13120</t>
  </si>
  <si>
    <t>660928297463</t>
  </si>
  <si>
    <t>17/03/2026 07:24</t>
  </si>
  <si>
    <t>17/03/2026 07:23</t>
  </si>
  <si>
    <t>GXI26</t>
  </si>
  <si>
    <t>น***ิตา ส***วแห</t>
  </si>
  <si>
    <t>17/03/2026 07:14</t>
  </si>
  <si>
    <t>793475780366</t>
  </si>
  <si>
    <t>GXI25</t>
  </si>
  <si>
    <t>ค***ารศรี  ว***ี</t>
  </si>
  <si>
    <t>793460889373</t>
  </si>
  <si>
    <t>GXI24</t>
  </si>
  <si>
    <t>******ฤกษ์ 2 ชั้น ตำบลพยอม อำเภอวังน้อย จังหวัดพระนครศรีอยุธยา 13170</t>
  </si>
  <si>
    <t>17/03/2026 07:11</t>
  </si>
  <si>
    <t>TH2631197655702</t>
  </si>
  <si>
    <t>GXI23</t>
  </si>
  <si>
    <t>นางโสภา   กิ่งสุวรรณพงษ์</t>
  </si>
  <si>
    <t>102/165 หมู่บ้านโสภา2 หมู่2 ซอยนิสสัน · ท่าศาลา/ Tha Sala
เมืองลพบุรี/ Mueang Lop Buriลพบุรี/ Lopburi
15000</t>
  </si>
  <si>
    <t>660626872591</t>
  </si>
  <si>
    <t>17/03/2026 07:07</t>
  </si>
  <si>
    <t>LEXPU0667682806</t>
  </si>
  <si>
    <t>17/03/2026 07:04</t>
  </si>
  <si>
    <t>GXI22</t>
  </si>
  <si>
    <t>ศ******น</t>
  </si>
  <si>
    <t>******ึกคัก อ.ตะกั่วป่า ตำบลคึกคัก อำเภอตะกั่วป่า จังหวัดพังงา 82190</t>
  </si>
  <si>
    <t>82190</t>
  </si>
  <si>
    <t>17/03/2026 06:54</t>
  </si>
  <si>
    <t>TH269385555010Q</t>
  </si>
  <si>
    <t>17/03/2026 06:24</t>
  </si>
  <si>
    <t>GXI20</t>
  </si>
  <si>
    <t>ส***ีย์ จ***ร</t>
  </si>
  <si>
    <t>17/03/2026 06:16</t>
  </si>
  <si>
    <t>793432457226</t>
  </si>
  <si>
    <t>GXI19</t>
  </si>
  <si>
    <t>น***ัทมาวดี ส***์เชื้อ</t>
  </si>
  <si>
    <t>17/03/2026 06:07</t>
  </si>
  <si>
    <t>793494858225</t>
  </si>
  <si>
    <t>GXI18</t>
  </si>
  <si>
    <t>น***ธิ์ ม***ลาง</t>
  </si>
  <si>
    <t>17/03/2026 05:40</t>
  </si>
  <si>
    <t>793429856225</t>
  </si>
  <si>
    <t>GXI17</t>
  </si>
  <si>
    <t>W***lin S**</t>
  </si>
  <si>
    <t>17/03/2026 05:17</t>
  </si>
  <si>
    <t>793422977255</t>
  </si>
  <si>
    <t>GXI16</t>
  </si>
  <si>
    <t>ส***ี ท***ั้น</t>
  </si>
  <si>
    <t>17/03/2026 05:12</t>
  </si>
  <si>
    <t>793496961176</t>
  </si>
  <si>
    <t>GXI15</t>
  </si>
  <si>
    <t>ส***ต จ***แก้ว</t>
  </si>
  <si>
    <t>17/03/2026 04:14</t>
  </si>
  <si>
    <t>793476577132</t>
  </si>
  <si>
    <t>17/03/2026 04:24</t>
  </si>
  <si>
    <t>GXI14</t>
  </si>
  <si>
    <t>ส***ชาดา</t>
  </si>
  <si>
    <t>17/03/2026 03:44</t>
  </si>
  <si>
    <t>793447772143</t>
  </si>
  <si>
    <t>GXI13</t>
  </si>
  <si>
    <t>p***n859</t>
  </si>
  <si>
    <t>17/03/2026 03:18</t>
  </si>
  <si>
    <t>793475452151</t>
  </si>
  <si>
    <t>17/03/2026 03:19</t>
  </si>
  <si>
    <t>GXI12</t>
  </si>
  <si>
    <t>17/03/2026 02:47</t>
  </si>
  <si>
    <t>LEXDO0180447410</t>
  </si>
  <si>
    <t>GXI11</t>
  </si>
  <si>
    <t>17/03/2026 02:46</t>
  </si>
  <si>
    <t>LEXPU0667712409</t>
  </si>
  <si>
    <t>GXI9</t>
  </si>
  <si>
    <t>C***chaikorn K***chak</t>
  </si>
  <si>
    <t>17/03/2026 02:37</t>
  </si>
  <si>
    <t>793493991124</t>
  </si>
  <si>
    <t>17/03/2026 02:38</t>
  </si>
  <si>
    <t>GXI8</t>
  </si>
  <si>
    <t>******บลมะเขือแจ้ ตำบลมะเขือแจ้ อำเภอเมืองลำพูน จังหวัดลำพูน 51000</t>
  </si>
  <si>
    <t>17/03/2026 02:50</t>
  </si>
  <si>
    <t>TH260764994847T</t>
  </si>
  <si>
    <t>17/03/2026 02:24</t>
  </si>
  <si>
    <t>GXI6</t>
  </si>
  <si>
    <t>ก***้ว แ***ิเชียร</t>
  </si>
  <si>
    <t>17/03/2026 01:47</t>
  </si>
  <si>
    <t>793461963221</t>
  </si>
  <si>
    <t>GXI5</t>
  </si>
  <si>
    <t>ส*** ข***วัดโพธิ์เงิน</t>
  </si>
  <si>
    <t>17/03/2026 01:29</t>
  </si>
  <si>
    <t>793458766225</t>
  </si>
  <si>
    <t>17/03/2026 01:27</t>
  </si>
  <si>
    <t>GXI4</t>
  </si>
  <si>
    <t>ล******ก</t>
  </si>
  <si>
    <t>******าน ตำบลทุ่งอรุณ อำเภอโชคชัย จังหวัดนครราชสีมา 30190</t>
  </si>
  <si>
    <t>17/03/2026 01:26</t>
  </si>
  <si>
    <t>TH269985067744B</t>
  </si>
  <si>
    <t>17/03/2026 00:32</t>
  </si>
  <si>
    <t>GXI2</t>
  </si>
  <si>
    <t>น***า ท***รือง0935768475</t>
  </si>
  <si>
    <t>จังหวัดกระบี่</t>
  </si>
  <si>
    <t>17/03/2026 00:16</t>
  </si>
  <si>
    <t>793450253201</t>
  </si>
  <si>
    <t>17/03/2026 00:19</t>
  </si>
  <si>
    <t>GXM91</t>
  </si>
  <si>
    <t>******.บ้านสิงห์ ตำบลบ้านสิงห์ อำเภอนางรอง จังหวัดบุรีรัมย์ 31110</t>
  </si>
  <si>
    <t>18/03/2026 23:59</t>
  </si>
  <si>
    <t>TH269782725812Q</t>
  </si>
  <si>
    <t>18/03/2026 23:58</t>
  </si>
  <si>
    <t>GXM90</t>
  </si>
  <si>
    <t>อำพร ล้อมสินทรัพย์</t>
  </si>
  <si>
    <t>38/2หน้าสถานีรถไฟท่าแฉลบ ซ.เนเล่ท์ หมู่5 · ศรีษะทอง/ Sisa Thong
นครชัยศรี/ Nakhon Chai Siนครปฐม/ Nakhon Pathom
73120</t>
  </si>
  <si>
    <t>660875035751</t>
  </si>
  <si>
    <t>18/03/2026 23:46</t>
  </si>
  <si>
    <t>LEXPU0668337655</t>
  </si>
  <si>
    <t>GXM89</t>
  </si>
  <si>
    <t>18/03/2026 23:42</t>
  </si>
  <si>
    <t>LEXPU0668337166</t>
  </si>
  <si>
    <t>GXM88</t>
  </si>
  <si>
    <t>ว***ภร์ น***าดี</t>
  </si>
  <si>
    <t>18/03/2026 23:28</t>
  </si>
  <si>
    <t>793599485361</t>
  </si>
  <si>
    <t>GXM86</t>
  </si>
  <si>
    <t>ธัญญารัตน์  อำบุบผา</t>
  </si>
  <si>
    <t>286/3ม.1ต.ทับไทร อ.โป่งน้ำร้อน จ.จันทบุรี 22140
โป่งน้ำร้อน/ Pong Nam Ronจันทบุรี/ Chanthaburi
22140</t>
  </si>
  <si>
    <t>660951597406</t>
  </si>
  <si>
    <t>18/03/2026 23:22</t>
  </si>
  <si>
    <t>LEXPU0668344279</t>
  </si>
  <si>
    <t>GXM85</t>
  </si>
  <si>
    <t>น** ส***นทร์ ม***อม</t>
  </si>
  <si>
    <t>18/03/2026 23:18</t>
  </si>
  <si>
    <t>793552484362</t>
  </si>
  <si>
    <t>18/03/2026 23:17</t>
  </si>
  <si>
    <t>GXM84</t>
  </si>
  <si>
    <t>ส***ิวรรณ   ส***ข</t>
  </si>
  <si>
    <t>18/03/2026 23:13</t>
  </si>
  <si>
    <t>793577928301</t>
  </si>
  <si>
    <t>GXM83</t>
  </si>
  <si>
    <t>ช***า ว***ษ</t>
  </si>
  <si>
    <t>18/03/2026 23:12</t>
  </si>
  <si>
    <t>793506214373</t>
  </si>
  <si>
    <t>GXM82</t>
  </si>
  <si>
    <t>ส***ตรา ฦ***</t>
  </si>
  <si>
    <t>18/03/2026 22:32</t>
  </si>
  <si>
    <t>793518727363</t>
  </si>
  <si>
    <t>GXM81</t>
  </si>
  <si>
    <t>ส***ตน์</t>
  </si>
  <si>
    <t>18/03/2026 22:30</t>
  </si>
  <si>
    <t>793567880361</t>
  </si>
  <si>
    <t>18/03/2026 22:29</t>
  </si>
  <si>
    <t>1006987</t>
  </si>
  <si>
    <t>GXM80</t>
  </si>
  <si>
    <t>18/03/2026 22:11</t>
  </si>
  <si>
    <t>793523757375</t>
  </si>
  <si>
    <t>GXM79</t>
  </si>
  <si>
    <t>18/03/2026 22:06</t>
  </si>
  <si>
    <t>TH263181679530H</t>
  </si>
  <si>
    <t>GXM78</t>
  </si>
  <si>
    <t>อ*** เ***งชาวนา</t>
  </si>
  <si>
    <t>18/03/2026 21:58</t>
  </si>
  <si>
    <t>793515918414</t>
  </si>
  <si>
    <t>GXM77</t>
  </si>
  <si>
    <t>18/03/2026 21:48</t>
  </si>
  <si>
    <t>793550905475</t>
  </si>
  <si>
    <t>GXM76</t>
  </si>
  <si>
    <t>******่ทอง ตำบลอู่ทอง อำเภออู่ทอง จังหวัดสุพรรณบุรี 72160</t>
  </si>
  <si>
    <t>18/03/2026 21:45</t>
  </si>
  <si>
    <t>TH266808564431S</t>
  </si>
  <si>
    <t>18/03/2026 21:44</t>
  </si>
  <si>
    <t>GXM75</t>
  </si>
  <si>
    <t>18/03/2026 21:40</t>
  </si>
  <si>
    <t>LEXPU0668343483</t>
  </si>
  <si>
    <t>GXM74</t>
  </si>
  <si>
    <t>78หมู่3 บ้านโจดใหญ่ · บ้านโต้น/ Ban Ton
พระยืน/ Phra Yuenขอนแก่น/ Khon Kaen
40320</t>
  </si>
  <si>
    <t>40320</t>
  </si>
  <si>
    <t>660813205373</t>
  </si>
  <si>
    <t>18/03/2026 21:38</t>
  </si>
  <si>
    <t>KEXLM1000035450</t>
  </si>
  <si>
    <t>GXM73</t>
  </si>
  <si>
    <t>******่ 39/982 แขวงท่าข้าม เขตบางขุนเทียน จังหวัดกรุงเทพมหานคร 10150</t>
  </si>
  <si>
    <t>TH01178GJW790A0</t>
  </si>
  <si>
    <t>GXM72</t>
  </si>
  <si>
    <t>ถ***ัฒน์ เ***วทองเมือง</t>
  </si>
  <si>
    <t>18/03/2026 21:37</t>
  </si>
  <si>
    <t>793592417365</t>
  </si>
  <si>
    <t>GXM71</t>
  </si>
  <si>
    <t>ถ*** ศ***าเกิด</t>
  </si>
  <si>
    <t>18/03/2026 21:36</t>
  </si>
  <si>
    <t>793589309472</t>
  </si>
  <si>
    <t>GXM70</t>
  </si>
  <si>
    <t>น***ยอม โ***ญ</t>
  </si>
  <si>
    <t>18/03/2026 21:33</t>
  </si>
  <si>
    <t>793542903484</t>
  </si>
  <si>
    <t>GXM69</t>
  </si>
  <si>
    <t>LEXPU0668339945</t>
  </si>
  <si>
    <t>GXM68</t>
  </si>
  <si>
    <t>18/03/2026 21:29</t>
  </si>
  <si>
    <t>TH266231953911O</t>
  </si>
  <si>
    <t>18/03/2026 21:28</t>
  </si>
  <si>
    <t>GXM67</t>
  </si>
  <si>
    <t>อ***ิรา ว***มัด</t>
  </si>
  <si>
    <t>18/03/2026 21:15</t>
  </si>
  <si>
    <t>793596306484</t>
  </si>
  <si>
    <t>GXM66</t>
  </si>
  <si>
    <t>เ*** ห***โต</t>
  </si>
  <si>
    <t>793569825392</t>
  </si>
  <si>
    <t>GXM65</t>
  </si>
  <si>
    <t>18/03/2026 21:13</t>
  </si>
  <si>
    <t>793501281355</t>
  </si>
  <si>
    <t>GXM64</t>
  </si>
  <si>
    <t>น***าว น***า บ***ท์</t>
  </si>
  <si>
    <t>18/03/2026 21:11</t>
  </si>
  <si>
    <t>793541301490</t>
  </si>
  <si>
    <t>GXM63</t>
  </si>
  <si>
    <t>****** ตำบลบ้านไร่ อำเภอเทพสถิต จังหวัดชัยภูมิ 36230</t>
  </si>
  <si>
    <t>36230</t>
  </si>
  <si>
    <t>TH264454767515G</t>
  </si>
  <si>
    <t>18/03/2026 21:10</t>
  </si>
  <si>
    <t>GXM62</t>
  </si>
  <si>
    <t>ด** ก***าณัฐ แ***นาลาว</t>
  </si>
  <si>
    <t>18/03/2026 21:03</t>
  </si>
  <si>
    <t>793513253330</t>
  </si>
  <si>
    <t>GXM61</t>
  </si>
  <si>
    <t>18/03/2026 21:02</t>
  </si>
  <si>
    <t>793566794355</t>
  </si>
  <si>
    <t>GXM59</t>
  </si>
  <si>
    <t>ท***ียา เ***มศักดิ์</t>
  </si>
  <si>
    <t>18/03/2026 20:54</t>
  </si>
  <si>
    <t>793530594360</t>
  </si>
  <si>
    <t>GXM58</t>
  </si>
  <si>
    <t>18/03/2026 20:46</t>
  </si>
  <si>
    <t>793514256356</t>
  </si>
  <si>
    <t>GXM57</t>
  </si>
  <si>
    <t>ศุ</t>
  </si>
  <si>
    <t>544/168  ซ. อยู่ดี 18 · บางคอแหลม/ Bang Kho Laem
บางคอแหลม/ Bang Kho Laemกรุงเทพมหานคร/ Bangkok
10120</t>
  </si>
  <si>
    <t>660971386520</t>
  </si>
  <si>
    <t>18/03/2026 20:47</t>
  </si>
  <si>
    <t>LEXPU0668348277</t>
  </si>
  <si>
    <t>18/03/2026 20:45</t>
  </si>
  <si>
    <t>GXM56</t>
  </si>
  <si>
    <t>ค******ช</t>
  </si>
  <si>
    <t>****** ต.โนนเมือง ตำบลโนนเมือง อำเภอโนนสัง จังหวัดหนองบัวลำภู 39140</t>
  </si>
  <si>
    <t>39140</t>
  </si>
  <si>
    <t>18/03/2026 20:32</t>
  </si>
  <si>
    <t>TH264069569838A</t>
  </si>
  <si>
    <t>GXM55</t>
  </si>
  <si>
    <t>ว***า เ***สกุล</t>
  </si>
  <si>
    <t>18/03/2026 20:18</t>
  </si>
  <si>
    <t>793531193361</t>
  </si>
  <si>
    <t>GXM54</t>
  </si>
  <si>
    <t>พ***พย์ ท***ลิว</t>
  </si>
  <si>
    <t>18/03/2026 20:17</t>
  </si>
  <si>
    <t>793572026376</t>
  </si>
  <si>
    <t>GXM53</t>
  </si>
  <si>
    <t>อ***า  ฤ***ทย์</t>
  </si>
  <si>
    <t>18/03/2026 20:14</t>
  </si>
  <si>
    <t>สวัสดีค่ะ ไม่เอารสกาแฟ แต่เพิ่มฝอยทองเป็น 2 กล่องนะคะ ขอบคุณมาก ๆ ค่ะ</t>
  </si>
  <si>
    <t>793572889362</t>
  </si>
  <si>
    <t>GXM52</t>
  </si>
  <si>
    <t>ร***ี ข***ะอาด</t>
  </si>
  <si>
    <t>18/03/2026 20:04</t>
  </si>
  <si>
    <t>793564203471</t>
  </si>
  <si>
    <t>GXM51</t>
  </si>
  <si>
    <t>นิตยา เจริญใจ</t>
  </si>
  <si>
    <t>หอพักทรัพย์เจริญ ซ.อู่กิตติยนต์ 94/8 ห้อง 5/1 · ขุมทอง/ Khum Thong
ลาดกระบัง/ Lat Krabangกรุงเทพมหานคร/ Bangkok
10520</t>
  </si>
  <si>
    <t>660840183893</t>
  </si>
  <si>
    <t>18/03/2026 20:00</t>
  </si>
  <si>
    <t>LEXPU0668339585</t>
  </si>
  <si>
    <t>GXM50</t>
  </si>
  <si>
    <t>ห******ี</t>
  </si>
  <si>
    <t>******งสามเสนนอก เขตห้วยขวาง จังหวัดกรุงเทพมหานคร 10310</t>
  </si>
  <si>
    <t>18/03/2026 19:59</t>
  </si>
  <si>
    <t>TH01518GHYTT9B</t>
  </si>
  <si>
    <t>18/03/2026 19:58</t>
  </si>
  <si>
    <t>GXM49</t>
  </si>
  <si>
    <t>W***ee S***nit</t>
  </si>
  <si>
    <t>793519118405</t>
  </si>
  <si>
    <t>GXM48</t>
  </si>
  <si>
    <t>เ***า ค***สัย</t>
  </si>
  <si>
    <t>793564804480</t>
  </si>
  <si>
    <t>GXM47</t>
  </si>
  <si>
    <t>18/03/2026 19:57</t>
  </si>
  <si>
    <t>TH01518GHYWV0B</t>
  </si>
  <si>
    <t>18/03/2026 19:54</t>
  </si>
  <si>
    <t>GXM46</t>
  </si>
  <si>
    <t>793557794304</t>
  </si>
  <si>
    <t>18/03/2026 19:51</t>
  </si>
  <si>
    <t>GXM45</t>
  </si>
  <si>
    <t>ชาน</t>
  </si>
  <si>
    <t>ชุมชนร่มเย็น 28/49999999 ชอย2/17 ยาวบยน75788วาบยย · คูคต/ Khu Khot
ลำลูกกา/ Lam Luk Kaปทุมธานี/ Pathum Thani
12130</t>
  </si>
  <si>
    <t>660996355458</t>
  </si>
  <si>
    <t>18/03/2026 19:47</t>
  </si>
  <si>
    <t>LEXPU0668335611</t>
  </si>
  <si>
    <t>GXM44</t>
  </si>
  <si>
    <t>ส***น พ***บุตา</t>
  </si>
  <si>
    <t>18/03/2026 19:42</t>
  </si>
  <si>
    <t>793555723343</t>
  </si>
  <si>
    <t>18/03/2026 19:41</t>
  </si>
  <si>
    <t>GXM43</t>
  </si>
  <si>
    <t>คุณเชียร​ พุทธรัตน์</t>
  </si>
  <si>
    <t>399ม.8 ต.ลำนารายณ์
ชัยบาดาล/ Chai Badanลพบุรี/ Lopburi
15130</t>
  </si>
  <si>
    <t>660626608289</t>
  </si>
  <si>
    <t>LEXPU0668349248</t>
  </si>
  <si>
    <t>GXM42</t>
  </si>
  <si>
    <t>ว***รา ศ***ุรัตน์</t>
  </si>
  <si>
    <t>793505956390</t>
  </si>
  <si>
    <t>GXM41</t>
  </si>
  <si>
    <t>******บลบางตาเถร อำเภอสองพี่น้อง จังหวัดสุพรรณบุรี 72110</t>
  </si>
  <si>
    <t>72110</t>
  </si>
  <si>
    <t>18/03/2026 19:40</t>
  </si>
  <si>
    <t>TH2633979933719</t>
  </si>
  <si>
    <t>GXM40</t>
  </si>
  <si>
    <t>แ***้าย  ต***แก้ว</t>
  </si>
  <si>
    <t>18/03/2026 19:39</t>
  </si>
  <si>
    <t>793514291345</t>
  </si>
  <si>
    <t>18/03/2026 19:38</t>
  </si>
  <si>
    <t>GXM39</t>
  </si>
  <si>
    <t>18/03/2026 19:36</t>
  </si>
  <si>
    <t>793579806493</t>
  </si>
  <si>
    <t>18/03/2026 19:35</t>
  </si>
  <si>
    <t>GXM38</t>
  </si>
  <si>
    <t>น***ล ข***ันธ์</t>
  </si>
  <si>
    <t>18/03/2026 19:26</t>
  </si>
  <si>
    <t>793586225386</t>
  </si>
  <si>
    <t>18/03/2026 19:27</t>
  </si>
  <si>
    <t>GXM37</t>
  </si>
  <si>
    <t>น** ม***ันทร์ เ***ภักดิ์</t>
  </si>
  <si>
    <t>18/03/2026 19:23</t>
  </si>
  <si>
    <t>793585990352</t>
  </si>
  <si>
    <t>GXM36</t>
  </si>
  <si>
    <t>น***าวกรรณิกาณ์ ท***มัย</t>
  </si>
  <si>
    <t>18/03/2026 19:16</t>
  </si>
  <si>
    <t>793546697333</t>
  </si>
  <si>
    <t>1111123</t>
  </si>
  <si>
    <t>GXM35</t>
  </si>
  <si>
    <t>ม***ี อ***สกุล</t>
  </si>
  <si>
    <t>18/03/2026 19:12</t>
  </si>
  <si>
    <t>793560850320</t>
  </si>
  <si>
    <t>GXM33</t>
  </si>
  <si>
    <t>พ***เริญ​ ก***ันดี</t>
  </si>
  <si>
    <t>18/03/2026 19:08</t>
  </si>
  <si>
    <t>793506110434</t>
  </si>
  <si>
    <t>GXM32</t>
  </si>
  <si>
    <t>จ***จน์ จ***ร์กอน</t>
  </si>
  <si>
    <t>18/03/2026 19:07</t>
  </si>
  <si>
    <t>793573698326</t>
  </si>
  <si>
    <t>GXM31</t>
  </si>
  <si>
    <t>ใด่กีกค</t>
  </si>
  <si>
    <t>;";""! ชุมชนร่มเย็น 28/49999999 ผมแ 2/17 สดดนนน9383838838388292992 · คูคต/ Khu Khot
ลำลูกกา/ Lam Luk Kaปทุมธานี/ Pathum Thani
12130</t>
  </si>
  <si>
    <t>660958972698</t>
  </si>
  <si>
    <t>18/03/2026 18:58</t>
  </si>
  <si>
    <t>LEXPU0668335036</t>
  </si>
  <si>
    <t>GXM30</t>
  </si>
  <si>
    <t>ป******ิ</t>
  </si>
  <si>
    <t>******บางมด แขวงบางมด เขตทุ่งครุ จังหวัดกรุงเทพมหานคร 10140</t>
  </si>
  <si>
    <t>18/03/2026 18:40</t>
  </si>
  <si>
    <t>TH2613870237021</t>
  </si>
  <si>
    <t>GXM29</t>
  </si>
  <si>
    <t>แ***ี้</t>
  </si>
  <si>
    <t>18/03/2026 18:24</t>
  </si>
  <si>
    <t>793541623442</t>
  </si>
  <si>
    <t>GXM28</t>
  </si>
  <si>
    <t>เ***โน ย***น</t>
  </si>
  <si>
    <t>18/03/2026 18:09</t>
  </si>
  <si>
    <t>793598956334</t>
  </si>
  <si>
    <t>GXM27</t>
  </si>
  <si>
    <t>ศ***วล ม***</t>
  </si>
  <si>
    <t>18/03/2026 17:59</t>
  </si>
  <si>
    <t>793553312436</t>
  </si>
  <si>
    <t>GXM26</t>
  </si>
  <si>
    <t>สดนดนด</t>
  </si>
  <si>
    <t>ชุมชนร่มเย็น 28/49999 ผสแ  2/17 ดสดนน388383882288282 · คูคต/ Khu Khot
ลำลูกกา/ Lam Luk Kaปทุมธานี/ Pathum Thani
12130</t>
  </si>
  <si>
    <t>660864241912</t>
  </si>
  <si>
    <t>18/03/2026 17:57</t>
  </si>
  <si>
    <t>LEXPU0668334713</t>
  </si>
  <si>
    <t>GXM25</t>
  </si>
  <si>
    <t>เสถียร พุทธนาวงศ์</t>
  </si>
  <si>
    <t>11/1 หมู่ 3, ตำบลบางนางลี่,อ.อัมพวา ,จ.สมุทรสงคราม 11/1 · บางนางลี่/ Bang Nang Li
อัมพวา/ Amphawaสมุทรสงคราม/ Samut Songkhram
75110</t>
  </si>
  <si>
    <t>660647470456</t>
  </si>
  <si>
    <t>18/03/2026 17:49</t>
  </si>
  <si>
    <t>LEXPU0668349709</t>
  </si>
  <si>
    <t>GXM24</t>
  </si>
  <si>
    <t>18/03/2026 17:25</t>
  </si>
  <si>
    <t>793520206496</t>
  </si>
  <si>
    <t>GXM23</t>
  </si>
  <si>
    <t>ก***ิยา ห***พราน</t>
  </si>
  <si>
    <t>18/03/2026 17:00</t>
  </si>
  <si>
    <t>793524610410</t>
  </si>
  <si>
    <t>GXM22</t>
  </si>
  <si>
    <t>18/03/2026 17:29</t>
  </si>
  <si>
    <t>TH69018GJF8F7D</t>
  </si>
  <si>
    <t>18/03/2026 16:59</t>
  </si>
  <si>
    <t>GXM21</t>
  </si>
  <si>
    <t>ห***า</t>
  </si>
  <si>
    <t>18/03/2026 16:36</t>
  </si>
  <si>
    <t>793528881353</t>
  </si>
  <si>
    <t>GXM20</t>
  </si>
  <si>
    <t>18/03/2026 17:05</t>
  </si>
  <si>
    <t>TH2649818027428</t>
  </si>
  <si>
    <t>18/03/2026 16:35</t>
  </si>
  <si>
    <t>GXM19</t>
  </si>
  <si>
    <t>น้ำผึ้ง ผิวพรรณ</t>
  </si>
  <si>
    <t>บ.47 หมู่ 3 · วังทอง/ Wang Thong
ภักดีชุมพล/ Phakdi Chumphonชัยภูมิ/ Chaiyaphum
36260</t>
  </si>
  <si>
    <t>36260</t>
  </si>
  <si>
    <t>660899606843</t>
  </si>
  <si>
    <t>18/03/2026 16:34</t>
  </si>
  <si>
    <t>TH33148GHZSP6C</t>
  </si>
  <si>
    <t>18/03/2026 16:30</t>
  </si>
  <si>
    <t>GXM18</t>
  </si>
  <si>
    <t>เอ็มนะจนปม</t>
  </si>
  <si>
    <t>สแรกยกหมู่ 9 หลังบ้านตึกบ้านเลขที่ 74 · ยางช้าย/ Yang Sai
โพธิ์ทอง/ Pho Thongอ่างทอง/ Ang Thong
14120</t>
  </si>
  <si>
    <t>660945724367</t>
  </si>
  <si>
    <t>18/03/2026 16:28</t>
  </si>
  <si>
    <t>LEXPU0668336855</t>
  </si>
  <si>
    <t>GXM17</t>
  </si>
  <si>
    <t>TH261333833139N</t>
  </si>
  <si>
    <t>GXM16</t>
  </si>
  <si>
    <t>อ***ท์ ง***ระเสริฐ</t>
  </si>
  <si>
    <t>793594219401</t>
  </si>
  <si>
    <t>GXM14</t>
  </si>
  <si>
    <t>ว***ยา เ***</t>
  </si>
  <si>
    <t>18/03/2026 16:07</t>
  </si>
  <si>
    <t>793509711433</t>
  </si>
  <si>
    <t>18/03/2026 16:11</t>
  </si>
  <si>
    <t>GXM13</t>
  </si>
  <si>
    <t>J***porn</t>
  </si>
  <si>
    <t>18/03/2026 15:59</t>
  </si>
  <si>
    <t>793529050300</t>
  </si>
  <si>
    <t>GXM12</t>
  </si>
  <si>
    <t xml:space="preserve"> ภัทราพร</t>
  </si>
  <si>
    <t xml:space="preserve">  9/205 มลลิล อินเดอะปาร์คถนนวัชรพล 3 แยก 3 แขวงคลองถนน เขตสายไหม กทม  10220</t>
  </si>
  <si>
    <t>0949186684</t>
  </si>
  <si>
    <t>18/03/2026 15:56</t>
  </si>
  <si>
    <t>WA109018908TH</t>
  </si>
  <si>
    <t>GXM11</t>
  </si>
  <si>
    <t>18/03/2026 16:13</t>
  </si>
  <si>
    <t>TH268877196307D</t>
  </si>
  <si>
    <t>18/03/2026 15:39</t>
  </si>
  <si>
    <t>GXM10</t>
  </si>
  <si>
    <t>พ***รรณ ก***</t>
  </si>
  <si>
    <t>18/03/2026 15:37</t>
  </si>
  <si>
    <t>793578912416</t>
  </si>
  <si>
    <t>GXM9</t>
  </si>
  <si>
    <t>ส***ิพร ผ***นองโพธิ์</t>
  </si>
  <si>
    <t>18/03/2026 15:32</t>
  </si>
  <si>
    <t>793576600493</t>
  </si>
  <si>
    <t>GXM8</t>
  </si>
  <si>
    <t>******่มจาน    ประเทศไทย ตำบลอุ่มจาน อำเภอกุสุมาลย์ จังหวัดสกลนคร 47230</t>
  </si>
  <si>
    <t>18/03/2026 15:30</t>
  </si>
  <si>
    <t>TH262905088368B</t>
  </si>
  <si>
    <t>GXM7</t>
  </si>
  <si>
    <t>ป******ุ</t>
  </si>
  <si>
    <t>****** เชียงเครือ ตำบลเชียงเครือ อำเภอเมืองสกลนคร จังหวัดสกลนคร 47000</t>
  </si>
  <si>
    <t>18/03/2026 15:21</t>
  </si>
  <si>
    <t>TH2612464804688</t>
  </si>
  <si>
    <t>GXM6</t>
  </si>
  <si>
    <t>พ***ะวัน ส***ำ</t>
  </si>
  <si>
    <t>18/03/2026 15:10</t>
  </si>
  <si>
    <t>793503005492</t>
  </si>
  <si>
    <t>GXM5</t>
  </si>
  <si>
    <t>ว***รัตน์พุ่มทรัพย์</t>
  </si>
  <si>
    <t>18/03/2026 14:58</t>
  </si>
  <si>
    <t>793579313413</t>
  </si>
  <si>
    <t>GXM3</t>
  </si>
  <si>
    <t>จ***รัตน์ แ***้อ</t>
  </si>
  <si>
    <t>Kanchanaburi</t>
  </si>
  <si>
    <t>18/03/2026 14:40</t>
  </si>
  <si>
    <t>793586925390</t>
  </si>
  <si>
    <t>GXM1</t>
  </si>
  <si>
    <t>18/03/2026 14:34</t>
  </si>
  <si>
    <t>793584623333</t>
  </si>
  <si>
    <t>GXM0</t>
  </si>
  <si>
    <t>ด***จ  ค***ะเสริฐ</t>
  </si>
  <si>
    <t>18/03/2026 14:33</t>
  </si>
  <si>
    <t>793506627362</t>
  </si>
  <si>
    <t>GXL98</t>
  </si>
  <si>
    <t>18/03/2026 14:31</t>
  </si>
  <si>
    <t>TH269497121878W</t>
  </si>
  <si>
    <t>GXL97</t>
  </si>
  <si>
    <t>ป***ิทธิ์ ค***จริญ</t>
  </si>
  <si>
    <t>793584890313</t>
  </si>
  <si>
    <t>18/03/2026 14:30</t>
  </si>
  <si>
    <t>GXL96</t>
  </si>
  <si>
    <t>18/03/2026 14:23</t>
  </si>
  <si>
    <t>793512130305</t>
  </si>
  <si>
    <t>18/03/2026 14:22</t>
  </si>
  <si>
    <t>GXL95</t>
  </si>
  <si>
    <t>18/03/2026 14:21</t>
  </si>
  <si>
    <t>793587486366</t>
  </si>
  <si>
    <t>1006988</t>
  </si>
  <si>
    <t>GXL94</t>
  </si>
  <si>
    <t>จัดส่ง องุ่น</t>
  </si>
  <si>
    <t xml:space="preserve"> หมู่บ้านมัณฑิตาดีไลท์ เลขที่ 100 / 36 ซอย 3 ตำบลโพรงมะเดื่อ อำเภอเมือง จังหวัดนครปฐม 73000 </t>
  </si>
  <si>
    <t>0900872829</t>
  </si>
  <si>
    <t>18/03/2026 14:13</t>
  </si>
  <si>
    <t>ส่งให้อินฟู</t>
  </si>
  <si>
    <t>WB213311585TH</t>
  </si>
  <si>
    <t>GXL93</t>
  </si>
  <si>
    <t>อ*** ร***มภู</t>
  </si>
  <si>
    <t>18/03/2026 14:07</t>
  </si>
  <si>
    <t>793557193343</t>
  </si>
  <si>
    <t>18/03/2026 14:12</t>
  </si>
  <si>
    <t>GXL92</t>
  </si>
  <si>
    <t>น***วีระยา เ***ดดี</t>
  </si>
  <si>
    <t>18/03/2026 14:06</t>
  </si>
  <si>
    <t>793543936323</t>
  </si>
  <si>
    <t>18/03/2026 14:11</t>
  </si>
  <si>
    <t>GXL91</t>
  </si>
  <si>
    <t>น***ก้า พ***สันเทียะ</t>
  </si>
  <si>
    <t>793582158386</t>
  </si>
  <si>
    <t>18/03/2026 14:09</t>
  </si>
  <si>
    <t>GXL90</t>
  </si>
  <si>
    <t>อ***ุภา ว***ยลาน</t>
  </si>
  <si>
    <t>18/03/2026 14:05</t>
  </si>
  <si>
    <t>793536718402</t>
  </si>
  <si>
    <t>GXL88</t>
  </si>
  <si>
    <t>ก***พัชร ไ***ชิต</t>
  </si>
  <si>
    <t>18/03/2026 14:03</t>
  </si>
  <si>
    <t>793588154376</t>
  </si>
  <si>
    <t>18/03/2026 14:04</t>
  </si>
  <si>
    <t>GXL87</t>
  </si>
  <si>
    <t>น***ร เ***ขุนทด</t>
  </si>
  <si>
    <t>18/03/2026 14:01</t>
  </si>
  <si>
    <t>793557782371</t>
  </si>
  <si>
    <t>GXL86</t>
  </si>
  <si>
    <t>******ตำบลหนองบัว, อำเภอเมืองหนองบัวลำภู ตำบลหนองบัว อำเภอเมืองหนองบัวลำภู จังหวัดหนองบัวลำภู 39000</t>
  </si>
  <si>
    <t>18/03/2026 14:14</t>
  </si>
  <si>
    <t>TH265925917668M</t>
  </si>
  <si>
    <t>18/03/2026 13:42</t>
  </si>
  <si>
    <t>GXL85</t>
  </si>
  <si>
    <t>ดารุวรรณ​ นุตคำแหง</t>
  </si>
  <si>
    <t>186 ม.7 ต.วังสะพุง
วังสะพุง/ Wang Saphungเลย/ Loei
42130</t>
  </si>
  <si>
    <t>660992535062</t>
  </si>
  <si>
    <t>18/03/2026 13:31</t>
  </si>
  <si>
    <t>TH39098GHQX87A</t>
  </si>
  <si>
    <t>GXL84</t>
  </si>
  <si>
    <t>55/58ช.วัดโพธิวราราม
ต.หมากแข้ง อ.เมือง. จ.อุดรธานี
   41000 41000</t>
  </si>
  <si>
    <t>18/03/2026 13:27</t>
  </si>
  <si>
    <t>WB213312206TH</t>
  </si>
  <si>
    <t>GXL83</t>
  </si>
  <si>
    <t>ด***รัตน์ ช***วรรณ</t>
  </si>
  <si>
    <t>18/03/2026 13:24</t>
  </si>
  <si>
    <t>793540094351</t>
  </si>
  <si>
    <t>GXL82</t>
  </si>
  <si>
    <t>วิโรจน์ ศิริครรชิตถาวร</t>
  </si>
  <si>
    <t xml:space="preserve">24 ถ. สุนทรโกษา &amp;nbsp;แขวงคลองเตย, เขตคลองเตย, จังหวัดกรุงเทพมหานคร, 10110
(ติดกับร้านตรายางศิลปสยาม ใกล้ห้าแยก ณ.ระนอง ฝั่งเดียวกับสนามฟุตบอล)
</t>
  </si>
  <si>
    <t>0891950886</t>
  </si>
  <si>
    <t>18/03/2026 13:18</t>
  </si>
  <si>
    <t>WB213311599TH</t>
  </si>
  <si>
    <t>18/03/2026 13:21</t>
  </si>
  <si>
    <t>GXL81</t>
  </si>
  <si>
    <t>สุนันท์ษา ทองรัตน์</t>
  </si>
  <si>
    <t>เลขที่333หมู่6
ถ.หน้าวัดบ้านเดื่อ
ต.หมากแข้ง
อ.เมือง
จ.อุดรธานี 41000</t>
  </si>
  <si>
    <t>0945201384</t>
  </si>
  <si>
    <t>WA109018911TH</t>
  </si>
  <si>
    <t>18/03/2026 13:20</t>
  </si>
  <si>
    <t>GXL80</t>
  </si>
  <si>
    <t>ช***</t>
  </si>
  <si>
    <t>793587995336</t>
  </si>
  <si>
    <t>GXL77</t>
  </si>
  <si>
    <t>A** m***Somchai J***sompob</t>
  </si>
  <si>
    <t>18/03/2026 13:06</t>
  </si>
  <si>
    <t>793536598330</t>
  </si>
  <si>
    <t>GXL76</t>
  </si>
  <si>
    <t>ป***มาภรณ์  จ***ำ</t>
  </si>
  <si>
    <t>18/03/2026 13:03</t>
  </si>
  <si>
    <t>793513692355</t>
  </si>
  <si>
    <t>GXL74</t>
  </si>
  <si>
    <t>Y******]</t>
  </si>
  <si>
    <t>******งหวัดกรุงเทพมหานคร เขตบางขุนเทียน 10150 แขวงท่าข้าม เขตบางขุนเทียน จังหวัดกรุงเทพมหานคร 10150</t>
  </si>
  <si>
    <t>18/03/2026 12:32</t>
  </si>
  <si>
    <t>TH262442885264W</t>
  </si>
  <si>
    <t>GXL73</t>
  </si>
  <si>
    <t>บ***ร</t>
  </si>
  <si>
    <t>18/03/2026 12:22</t>
  </si>
  <si>
    <t>793506732314</t>
  </si>
  <si>
    <t>GXL72</t>
  </si>
  <si>
    <t>r******g</t>
  </si>
  <si>
    <t>******่งสุขลา    ประเทศไทย (ตึก c..ห้อง102 โทร 0614422653) ตำบลทุ่งสุขลา อำเภอศรีราชา จังหวัดชลบุรี 20230</t>
  </si>
  <si>
    <t>18/03/2026 12:49</t>
  </si>
  <si>
    <t>TH266076317504C</t>
  </si>
  <si>
    <t>18/03/2026 12:19</t>
  </si>
  <si>
    <t>GXL70</t>
  </si>
  <si>
    <t>ว***าพร</t>
  </si>
  <si>
    <t>18/03/2026 11:54</t>
  </si>
  <si>
    <t>793428153910</t>
  </si>
  <si>
    <t>18/03/2026 11:53</t>
  </si>
  <si>
    <t>GXL69</t>
  </si>
  <si>
    <t>เ***์สิรี ก***นพิพัฒน์</t>
  </si>
  <si>
    <t>18/03/2026 11:42</t>
  </si>
  <si>
    <t>793450226995</t>
  </si>
  <si>
    <t>GXL68</t>
  </si>
  <si>
    <t>คุณลำใย  งานดี</t>
  </si>
  <si>
    <t>16 หมู่ 10 ต.วังโมกข์
อ.วชิรบารมี  จ.พิจิตร
 66140</t>
  </si>
  <si>
    <t>66140</t>
  </si>
  <si>
    <t>0954847884</t>
  </si>
  <si>
    <t>18/03/2026 11:33</t>
  </si>
  <si>
    <t>WB213311608TH</t>
  </si>
  <si>
    <t>18/03/2026 11:40</t>
  </si>
  <si>
    <t>GXL67</t>
  </si>
  <si>
    <t>ส*****า</t>
  </si>
  <si>
    <t>******, ถนน ประชาชื่น, แขวง ทุ่งสองห้อง, เขตหลักสี่ แขวงทุ่งสองห้อง เขตหลักสี่ จังหวัดกรุงเทพมหานคร 10210</t>
  </si>
  <si>
    <t>18/03/2026 12:08</t>
  </si>
  <si>
    <t>TH264123337608A</t>
  </si>
  <si>
    <t>18/03/2026 11:38</t>
  </si>
  <si>
    <t>GXL66</t>
  </si>
  <si>
    <t>แ***ู น***บุลัย  ร***น้ำ</t>
  </si>
  <si>
    <t>793409247993</t>
  </si>
  <si>
    <t>18/03/2026 11:32</t>
  </si>
  <si>
    <t>GXL65</t>
  </si>
  <si>
    <t>น***าวปริญากร บ***รรจง</t>
  </si>
  <si>
    <t>18/03/2026 11:27</t>
  </si>
  <si>
    <t>793498955911</t>
  </si>
  <si>
    <t>GXL64</t>
  </si>
  <si>
    <t>793431737965</t>
  </si>
  <si>
    <t>GXL63</t>
  </si>
  <si>
    <t>18/03/2026 11:55</t>
  </si>
  <si>
    <t>TH265591901083O</t>
  </si>
  <si>
    <t>18/03/2026 11:25</t>
  </si>
  <si>
    <t>GXL61</t>
  </si>
  <si>
    <t>ท***ันทร์ น***ัมย์</t>
  </si>
  <si>
    <t>18/03/2026 11:22</t>
  </si>
  <si>
    <t>793473036915</t>
  </si>
  <si>
    <t>18/03/2026 11:21</t>
  </si>
  <si>
    <t>GXL59</t>
  </si>
  <si>
    <t>18/03/2026 11:19</t>
  </si>
  <si>
    <t>793463359942</t>
  </si>
  <si>
    <t>GXL58</t>
  </si>
  <si>
    <t>ค** แ*</t>
  </si>
  <si>
    <t>18/03/2026 11:18</t>
  </si>
  <si>
    <t>793469036905</t>
  </si>
  <si>
    <t>GXL57</t>
  </si>
  <si>
    <t>ช***พัชร์ อ***ณ์</t>
  </si>
  <si>
    <t>18/03/2026 11:17</t>
  </si>
  <si>
    <t>793486433961</t>
  </si>
  <si>
    <t>GXL56</t>
  </si>
  <si>
    <t>18/03/2026 11:07</t>
  </si>
  <si>
    <t>793411543923</t>
  </si>
  <si>
    <t>GXL55</t>
  </si>
  <si>
    <t>โ***ณ ล***วิไลกุล</t>
  </si>
  <si>
    <t>18/03/2026 11:01</t>
  </si>
  <si>
    <t>793492039966</t>
  </si>
  <si>
    <t>GXL54</t>
  </si>
  <si>
    <t>ส***นทา แ***ต๋ง</t>
  </si>
  <si>
    <t>18/03/2026 10:59</t>
  </si>
  <si>
    <t>793473552922</t>
  </si>
  <si>
    <t>GXL52</t>
  </si>
  <si>
    <t>ภ***ภรณ์ น***ี</t>
  </si>
  <si>
    <t>18/03/2026 10:54</t>
  </si>
  <si>
    <t>793499930930</t>
  </si>
  <si>
    <t>18/03/2026 10:53</t>
  </si>
  <si>
    <t>GXL51</t>
  </si>
  <si>
    <t>793499645923</t>
  </si>
  <si>
    <t>GXL50</t>
  </si>
  <si>
    <t>ว***ตน์ ศ***อนุกูลกิจ</t>
  </si>
  <si>
    <t>18/03/2026 10:50</t>
  </si>
  <si>
    <t>793430754933</t>
  </si>
  <si>
    <t>GXL49</t>
  </si>
  <si>
    <t>เฟรน</t>
  </si>
  <si>
    <t>บจก วรวุฒิการาจ 36 จรัญฯ72 เขตบางพลัด กรุงเทพ10700</t>
  </si>
  <si>
    <t>0826599897</t>
  </si>
  <si>
    <t>18/03/2026 10:36</t>
  </si>
  <si>
    <t>WB213311611TH</t>
  </si>
  <si>
    <t>GXL48</t>
  </si>
  <si>
    <t>18/03/2026 10:45</t>
  </si>
  <si>
    <t>793406357940</t>
  </si>
  <si>
    <t>GXL47</t>
  </si>
  <si>
    <t>A***alee</t>
  </si>
  <si>
    <t>793470246973</t>
  </si>
  <si>
    <t>GXL46</t>
  </si>
  <si>
    <t>18/03/2026 10:44</t>
  </si>
  <si>
    <t>TH2650909396977</t>
  </si>
  <si>
    <t>18/03/2026 10:43</t>
  </si>
  <si>
    <t>GXL45</t>
  </si>
  <si>
    <t>****** จังหวัดพระนครศรีอยุธยา ตำบลเทพมงคล อำเภอบางซ้าย จังหวัดพระนครศรีอยุธยา 13270</t>
  </si>
  <si>
    <t>TH263137084946H</t>
  </si>
  <si>
    <t>18/03/2026 10:42</t>
  </si>
  <si>
    <t>GXL44</t>
  </si>
  <si>
    <t>ร้านอาหารแจ่มแมว</t>
  </si>
  <si>
    <t>387/22ม.1ต.บางริ้น
อ.เมืองระนอง
โทร 85000</t>
  </si>
  <si>
    <t>0819704280</t>
  </si>
  <si>
    <t>WA109018925TH</t>
  </si>
  <si>
    <t>GXL43</t>
  </si>
  <si>
    <t>18/03/2026 10:41</t>
  </si>
  <si>
    <t>WA109018939TH</t>
  </si>
  <si>
    <t>GXL42</t>
  </si>
  <si>
    <t>บจก เชนเพรส</t>
  </si>
  <si>
    <t>7บางบอน3ซอย4 · บางบอนเหนือ/ Bang Bon Nuea
บางบอน/ Bang Bonกรุงเทพมหานคร/ Bangkok
10150</t>
  </si>
  <si>
    <t>660989539395</t>
  </si>
  <si>
    <t>18/03/2026 10:33</t>
  </si>
  <si>
    <t>LEXDO0180585150</t>
  </si>
  <si>
    <t>GXL41</t>
  </si>
  <si>
    <t>ศรีสุดา ตั้งเศวตชัย</t>
  </si>
  <si>
    <t>281/73  อาคารพีบีเพนท์เฮ้าส์ 1  ซอยปรีดีพนมยงค์ 14  ถนนสุขุมวิท71
พระโขนงเหนือ
วัฒนา, กทม. 
 10110</t>
  </si>
  <si>
    <t>0850984299</t>
  </si>
  <si>
    <t>18/03/2026 10:00</t>
  </si>
  <si>
    <t>WB213312210TH</t>
  </si>
  <si>
    <t>18/03/2026 10:32</t>
  </si>
  <si>
    <t>GXL40</t>
  </si>
  <si>
    <t>น***รกฎ ส***ายชล</t>
  </si>
  <si>
    <t>793457441991</t>
  </si>
  <si>
    <t>เอื้อมพร นิ่มอนงค์</t>
  </si>
  <si>
    <t>9 หมู่ 7 ต.หนองแก อ.พระพุทธบาท จ.สระบุรี 18120</t>
  </si>
  <si>
    <t>0891487198</t>
  </si>
  <si>
    <t>18/03/2026 10:31</t>
  </si>
  <si>
    <t>WA109019894TH</t>
  </si>
  <si>
    <t>18/03/2026 10:30</t>
  </si>
  <si>
    <t>GXL39</t>
  </si>
  <si>
    <t>อู๊ด</t>
  </si>
  <si>
    <t>ซอยเลี่ยงเมือง5แยก2บ10 ต.สวนใหญ่อ.เมืองจ.นนทบุรี 11000</t>
  </si>
  <si>
    <t>0657745981</t>
  </si>
  <si>
    <t>18/03/2026 10:29</t>
  </si>
  <si>
    <t>WA109018942TH</t>
  </si>
  <si>
    <t>GXL38</t>
  </si>
  <si>
    <t>คุณเบญจมาศ​ อยู่เชื้อ</t>
  </si>
  <si>
    <t>209/17  หมู่ 3   ซอยเทศบาล 7
ตำบลศรีนคร 
อำเภอศรีนคร 
จังหวัดสุโขทัย  
 64180</t>
  </si>
  <si>
    <t>0857306749</t>
  </si>
  <si>
    <t>18/03/2026 10:28</t>
  </si>
  <si>
    <t>WA109018956TH</t>
  </si>
  <si>
    <t>GXL37</t>
  </si>
  <si>
    <t>WB213311625TH</t>
  </si>
  <si>
    <t>18/03/2026 10:27</t>
  </si>
  <si>
    <t>GXL36</t>
  </si>
  <si>
    <t>suphit chainarun</t>
  </si>
  <si>
    <t>38 ซ.ลาดพร้าว 136 ถนนลาดพร้าวแขวงคลองจั่นเขตบางกะปิกทม 10240 · คลองจั่น/ Khlong Chan
บางกะปิ/ Bang Kapiกรุงเทพมหานคร/ Bangkok
10240</t>
  </si>
  <si>
    <t>660809622265</t>
  </si>
  <si>
    <t>18/03/2026 10:26</t>
  </si>
  <si>
    <t>LEXPU0668434582</t>
  </si>
  <si>
    <t>GXL35</t>
  </si>
  <si>
    <t>ปิยวดี</t>
  </si>
  <si>
    <t>35 ม.7 (ซอยข้างร้านขายของชำ) วังหมุ้น ซอย 5 ต.วังผาง อ.เวียงหนองล่อง จ.ลำพูน 51120</t>
  </si>
  <si>
    <t>0848232690</t>
  </si>
  <si>
    <t>WA109109453TH</t>
  </si>
  <si>
    <t>18/03/2026 10:24</t>
  </si>
  <si>
    <t>GXL31</t>
  </si>
  <si>
    <t>WB213311639TH</t>
  </si>
  <si>
    <t>18/03/2026 10:23</t>
  </si>
  <si>
    <t>GXL34</t>
  </si>
  <si>
    <t>18/03/2026 10:22</t>
  </si>
  <si>
    <t>793423949990</t>
  </si>
  <si>
    <t>GXL33</t>
  </si>
  <si>
    <t>ส***านต์ ศ***ำแหง</t>
  </si>
  <si>
    <t>793461754934</t>
  </si>
  <si>
    <t>GXL32</t>
  </si>
  <si>
    <t>พิไล  พิบูลย์รักษ์</t>
  </si>
  <si>
    <t>ส่งที่ 50/167  ซ.คลองลำเจียก 2 ถ.นวลจันทร์  แขวง. คลองกุ่ม  เขต.บึงกุ่ม ก.ท.ม   ชื่อ พร  เบอร์ 10230</t>
  </si>
  <si>
    <t>0826808706</t>
  </si>
  <si>
    <t>WA109018960TH</t>
  </si>
  <si>
    <t>18/03/2026 10:21</t>
  </si>
  <si>
    <t>18/03/2026 10:20</t>
  </si>
  <si>
    <t>GXL30</t>
  </si>
  <si>
    <t>******ว) ถ.กลางเมือง ต.กุดเค้า ตำบลกุดเค้า อำเภอมัญจาคีรี จังหวัดขอนแก่น 40160</t>
  </si>
  <si>
    <t>18/03/2026 10:14</t>
  </si>
  <si>
    <t>TH266521829220L</t>
  </si>
  <si>
    <t>18/03/2026 10:13</t>
  </si>
  <si>
    <t>GXL29</t>
  </si>
  <si>
    <t>18/03/2026 10:11</t>
  </si>
  <si>
    <t>เผือก2
มะพร้าว2
ฝอยทอง2</t>
  </si>
  <si>
    <t>793432530940</t>
  </si>
  <si>
    <t>18/03/2026 10:08</t>
  </si>
  <si>
    <t>GXL28</t>
  </si>
  <si>
    <t>18/03/2026 10:07</t>
  </si>
  <si>
    <t>793407740915</t>
  </si>
  <si>
    <t>GXL27</t>
  </si>
  <si>
    <t>นงเยาว์ ศรีจันทรา</t>
  </si>
  <si>
    <t>62/15 ม 2 ซอย กาญจนาภิเษก 30 ถนนเลียบคลองทวีวัฒนาแขวงทวีวัฒนาเขตทวีวัฒนา
ทวีวัฒนา/ Thawi Watthanaกรุงเทพมหานคร/ Bangkok
10170</t>
  </si>
  <si>
    <t>660890773597</t>
  </si>
  <si>
    <t>LEXPU0668350002</t>
  </si>
  <si>
    <t>GXL26</t>
  </si>
  <si>
    <t>ไ******ะ</t>
  </si>
  <si>
    <t>******ชมชื่น, ตำบล นากลาง, อำเภอสูงเนิน ตำบลนากลาง อำเภอสูงเนิน จังหวัดนครราชสีมา 30380</t>
  </si>
  <si>
    <t>18/03/2026 10:10</t>
  </si>
  <si>
    <t>TH266402125943Y</t>
  </si>
  <si>
    <t>18/03/2026 10:01</t>
  </si>
  <si>
    <t>GXL24</t>
  </si>
  <si>
    <t>เ***ร์   ป***</t>
  </si>
  <si>
    <t>18/03/2026 09:53</t>
  </si>
  <si>
    <t>793417349911</t>
  </si>
  <si>
    <t>GXL23</t>
  </si>
  <si>
    <t>น***ภา</t>
  </si>
  <si>
    <t>793427634926</t>
  </si>
  <si>
    <t>GXL22</t>
  </si>
  <si>
    <t>ป***ี ว***ษแก้ว</t>
  </si>
  <si>
    <t>18/03/2026 09:51</t>
  </si>
  <si>
    <t>793446147933</t>
  </si>
  <si>
    <t>GXL21</t>
  </si>
  <si>
    <t>ป***า ห***กษ์</t>
  </si>
  <si>
    <t>18/03/2026 09:50</t>
  </si>
  <si>
    <t>793451243981</t>
  </si>
  <si>
    <t>GXL20</t>
  </si>
  <si>
    <t>ส*** ท***ป้า</t>
  </si>
  <si>
    <t>793492837900</t>
  </si>
  <si>
    <t>GXL19</t>
  </si>
  <si>
    <t>ค** เ*</t>
  </si>
  <si>
    <t>18/03/2026 09:48</t>
  </si>
  <si>
    <t>793456554951</t>
  </si>
  <si>
    <t>GXL18</t>
  </si>
  <si>
    <t>18/03/2026 09:47</t>
  </si>
  <si>
    <t>793410146944</t>
  </si>
  <si>
    <t>GXL17</t>
  </si>
  <si>
    <t>น******ด</t>
  </si>
  <si>
    <t>******ง ตำบลทับคาง อำเภอเขาย้อย จังหวัดเพชรบุรี 76140</t>
  </si>
  <si>
    <t>76140</t>
  </si>
  <si>
    <t>18/03/2026 10:16</t>
  </si>
  <si>
    <t>TH268218868115L</t>
  </si>
  <si>
    <t>18/03/2026 09:46</t>
  </si>
  <si>
    <t>GXL16</t>
  </si>
  <si>
    <t>น***วรรณ ห***าดี</t>
  </si>
  <si>
    <t>18/03/2026 09:45</t>
  </si>
  <si>
    <t>793494844995</t>
  </si>
  <si>
    <t>GXL15</t>
  </si>
  <si>
    <t>ก***นา ข***ไพร</t>
  </si>
  <si>
    <t>793460035970</t>
  </si>
  <si>
    <t>GXL14</t>
  </si>
  <si>
    <t>ธ*** ห***อาษา</t>
  </si>
  <si>
    <t>18/03/2026 09:43</t>
  </si>
  <si>
    <t>793482852901</t>
  </si>
  <si>
    <t>GXL13</t>
  </si>
  <si>
    <t>18/03/2026 09:42</t>
  </si>
  <si>
    <t>793402837975</t>
  </si>
  <si>
    <t>GXL12</t>
  </si>
  <si>
    <t>18/03/2026 09:41</t>
  </si>
  <si>
    <t>793442355952</t>
  </si>
  <si>
    <t>GXL10</t>
  </si>
  <si>
    <t>18/03/2026 09:40</t>
  </si>
  <si>
    <t>793436240984</t>
  </si>
  <si>
    <t>GXL9</t>
  </si>
  <si>
    <t>ติ๋ม ชื่นชมบุญ</t>
  </si>
  <si>
    <t>44/1 หมู่ 3 ต.ไชโย อ.ไชโย จ.อ่างทอง · ไชโย/ Chaiyo
ไชโย/ Chaiyoอ่างทอง/ Ang Thong
14140</t>
  </si>
  <si>
    <t>660870075955</t>
  </si>
  <si>
    <t>18/03/2026 09:24</t>
  </si>
  <si>
    <t>LEXPU0668340753</t>
  </si>
  <si>
    <t>GXL8</t>
  </si>
  <si>
    <t>จ***า ม***ข ศ***์ U** N** บ***ถ้ำธง</t>
  </si>
  <si>
    <t>18/03/2026 09:19</t>
  </si>
  <si>
    <t>793445946930</t>
  </si>
  <si>
    <t>GXL7</t>
  </si>
  <si>
    <t>****** สุดซอย แขวงพลับพลา เขตวังทองหลาง จังหวัดกรุงเทพมหานคร 10310</t>
  </si>
  <si>
    <t>18/03/2026 09:16</t>
  </si>
  <si>
    <t>TH261756012367F</t>
  </si>
  <si>
    <t>GXL6</t>
  </si>
  <si>
    <t>เ** ร***ป้าอ้นอาหารป่า ก***เตี๋ยวไก่</t>
  </si>
  <si>
    <t>18/03/2026 09:14</t>
  </si>
  <si>
    <t>793450436925</t>
  </si>
  <si>
    <t>GXL5</t>
  </si>
  <si>
    <t>ป***</t>
  </si>
  <si>
    <t>18/03/2026 09:05</t>
  </si>
  <si>
    <t>793441845943</t>
  </si>
  <si>
    <t>18/03/2026 09:06</t>
  </si>
  <si>
    <t>GXL4</t>
  </si>
  <si>
    <t>กัณฑกานต์ จิตรมานะศักดิ์</t>
  </si>
  <si>
    <t>ถ.ราชดำเนิน ต.ท่าวัง อ.เมือง 1713 · ท่าวัง/ Tha Wang
เมืองนครศรีธรรมราช/ Mueang Nakhon Si Thammaratนครศรีธรรมราช/ Nakhon Si Thammarat
80000</t>
  </si>
  <si>
    <t>660857956815</t>
  </si>
  <si>
    <t>18/03/2026 09:03</t>
  </si>
  <si>
    <t>LEXPU0668434672</t>
  </si>
  <si>
    <t>18/03/2026 09:02</t>
  </si>
  <si>
    <t>GXL3</t>
  </si>
  <si>
    <t>ร***ทิพย์ แ***จำรูญ</t>
  </si>
  <si>
    <t>18/03/2026 08:57</t>
  </si>
  <si>
    <t>793409643983</t>
  </si>
  <si>
    <t>GXL2</t>
  </si>
  <si>
    <t>จันทรา  หนูรุรักษ์</t>
  </si>
  <si>
    <t>270/22 หมู่บ้านภูมิใจนิเวศน์3โครงการ1ซอย2 · ในคลองบางปลากด/ Nai Khlong Bang Pla Kot
พระสมุทรเจดีย์/ Phra Samut Chediสมุทรปราการ/ Samut Prakan
10290</t>
  </si>
  <si>
    <t>660959590014</t>
  </si>
  <si>
    <t>18/03/2026 08:49</t>
  </si>
  <si>
    <t>LEXPU0668347871</t>
  </si>
  <si>
    <t>GXL1</t>
  </si>
  <si>
    <t>จารุณี บางจาก</t>
  </si>
  <si>
    <t>42/2 ม.4 หมู่บ้านแหลมตุ๊กแก ต.รัษฎา
เมืองภูเก็ต/ Mueang Phuketภูเก็ต/ Phuket
83000</t>
  </si>
  <si>
    <t>660951216427</t>
  </si>
  <si>
    <t>18/03/2026 08:37</t>
  </si>
  <si>
    <t>LEXPU0668348798</t>
  </si>
  <si>
    <t>GXL0</t>
  </si>
  <si>
    <t>******นน .คูเมือง ตำบลแม่สาย ตำบลแม่สาย อำเภอแม่สาย จังหวัดเชียงราย 57130</t>
  </si>
  <si>
    <t>18/03/2026 08:51</t>
  </si>
  <si>
    <t>TH2610291367408</t>
  </si>
  <si>
    <t>18/03/2026 08:21</t>
  </si>
  <si>
    <t>GXK99</t>
  </si>
  <si>
    <t>Z** P***uwan Z**</t>
  </si>
  <si>
    <t>18/03/2026 08:18</t>
  </si>
  <si>
    <t>793460635914</t>
  </si>
  <si>
    <t>GXK98</t>
  </si>
  <si>
    <t>18/03/2026 08:44</t>
  </si>
  <si>
    <t>TH264815191143J</t>
  </si>
  <si>
    <t>18/03/2026 08:13</t>
  </si>
  <si>
    <t>GXK97</t>
  </si>
  <si>
    <t>18/03/2026 08:09</t>
  </si>
  <si>
    <t>793494640945</t>
  </si>
  <si>
    <t>GXK96</t>
  </si>
  <si>
    <t>ขวัญ​นุช​ เจริญ​เฟื่องฟู​</t>
  </si>
  <si>
    <t>20/228 ซ.7 ต.พันท้ายนรสิงห์
เมืองสมุทรสาคร/ Mueang Samut Sakhonสมุทรสาคร/ Samut Sakhon
74000</t>
  </si>
  <si>
    <t>660867862951</t>
  </si>
  <si>
    <t>18/03/2026 08:01</t>
  </si>
  <si>
    <t>LEXPU0668341627</t>
  </si>
  <si>
    <t>GXK95</t>
  </si>
  <si>
    <t>18/03/2026 08:31</t>
  </si>
  <si>
    <t>TH269549111387D</t>
  </si>
  <si>
    <t>GXK93</t>
  </si>
  <si>
    <t>ส***ย์ฉาย</t>
  </si>
  <si>
    <t>19/03/2026 06:04</t>
  </si>
  <si>
    <t>793599700471</t>
  </si>
  <si>
    <t>18/03/2026 07:16</t>
  </si>
  <si>
    <t>GXK92</t>
  </si>
  <si>
    <t>ศ***ลักษณ์ เ***บแหลม</t>
  </si>
  <si>
    <t>18/03/2026 07:11</t>
  </si>
  <si>
    <t>THT10035664298Z</t>
  </si>
  <si>
    <t>GXK91</t>
  </si>
  <si>
    <t>ว***ะ</t>
  </si>
  <si>
    <t>18/03/2026 06:58</t>
  </si>
  <si>
    <t>793492761714</t>
  </si>
  <si>
    <t>GXK90</t>
  </si>
  <si>
    <t>K***ine K***ded</t>
  </si>
  <si>
    <t>18/03/2026 06:53</t>
  </si>
  <si>
    <t>793455715975</t>
  </si>
  <si>
    <t>GXK89</t>
  </si>
  <si>
    <t>อ***พร โ***วานิช</t>
  </si>
  <si>
    <t>18/03/2026 06:45</t>
  </si>
  <si>
    <t>793448578823</t>
  </si>
  <si>
    <t>GXK88</t>
  </si>
  <si>
    <t>พ******ธ</t>
  </si>
  <si>
    <t>******จี๊ยบ สามแยกบ้านไม้สองชั้น ตำบลทุ่งคาวัด อำเภอละแม จังหวัดชุมพร 86170</t>
  </si>
  <si>
    <t>18/03/2026 06:15</t>
  </si>
  <si>
    <t>TH261001315811K</t>
  </si>
  <si>
    <t>GXK87</t>
  </si>
  <si>
    <t>******็น อำเภอบ้านดุง จังหวัดอุดรธานี 41190</t>
  </si>
  <si>
    <t>41190</t>
  </si>
  <si>
    <t>18/03/2026 05:34</t>
  </si>
  <si>
    <t>TH263148926241O</t>
  </si>
  <si>
    <t>18/03/2026 05:32</t>
  </si>
  <si>
    <t>GXK86</t>
  </si>
  <si>
    <t>18/03/2026 05:10</t>
  </si>
  <si>
    <t>793460811905</t>
  </si>
  <si>
    <t>GXK85</t>
  </si>
  <si>
    <t>norahpalma*bg**</t>
  </si>
  <si>
    <t>การ์เด้นวิลล่า 4 ซีซั่น 35///36 ซอย 2 · ลาดสวาย/ Lat Sawai
ลำลูกกา/ Lam Luk Kaปทุมธานี/ Pathum Thani
12150</t>
  </si>
  <si>
    <t>660986535333</t>
  </si>
  <si>
    <t>18/03/2026 05:08</t>
  </si>
  <si>
    <t>LEXPU0668082776</t>
  </si>
  <si>
    <t>GXK84</t>
  </si>
  <si>
    <t>น***าว  ศ***ณี  ล***ร</t>
  </si>
  <si>
    <t>18/03/2026 05:00</t>
  </si>
  <si>
    <t>793445605993</t>
  </si>
  <si>
    <t>GXK83</t>
  </si>
  <si>
    <t>ศิริพร เอี่ยมพัฒนาสุข</t>
  </si>
  <si>
    <t>79/15หมู่4 หมู่บ้านตะวันงาม  · บางใหญ่/ Bang Yai
บางใหญ่/ Bang Yaiนนทบุรี/ Nonthaburi
11140</t>
  </si>
  <si>
    <t>660967784782</t>
  </si>
  <si>
    <t>18/03/2026 04:42</t>
  </si>
  <si>
    <t>LEXPU0668042594</t>
  </si>
  <si>
    <t>GXK82</t>
  </si>
  <si>
    <t>18/03/2026 03:25</t>
  </si>
  <si>
    <t>TH2619073552835</t>
  </si>
  <si>
    <t>GXK81</t>
  </si>
  <si>
    <t>18/03/2026 02:09</t>
  </si>
  <si>
    <t>TH268008995365V</t>
  </si>
  <si>
    <t>GXK80</t>
  </si>
  <si>
    <t>ม***วรรณ ด***มี</t>
  </si>
  <si>
    <t>18/03/2026 02:04</t>
  </si>
  <si>
    <t>793407354703</t>
  </si>
  <si>
    <t>GXK79</t>
  </si>
  <si>
    <t>น.ส สาริกา  จินดาหลวง</t>
  </si>
  <si>
    <t>บ้านห้วยไฟ 223 · นครเจดีย์/ Nakhon Chedi
ป่าซาง/ Pa Sangลำพูน/ Lamphun
51120</t>
  </si>
  <si>
    <t>660970196011</t>
  </si>
  <si>
    <t>18/03/2026 02:02</t>
  </si>
  <si>
    <t>LEXPU0668038993</t>
  </si>
  <si>
    <t>GXK78</t>
  </si>
  <si>
    <t>ภ***ัชร์ ส***ท์</t>
  </si>
  <si>
    <t>18/03/2026 01:44</t>
  </si>
  <si>
    <t>793405061853</t>
  </si>
  <si>
    <t>GXK76</t>
  </si>
  <si>
    <t>,,,,, 89/3 อาคาร18 เอื้ออาทร กันตนา · บางใหญ่/ Bang Yai
บางใหญ่/ Bang Yaiนนทบุรี/ Nonthaburi
11140</t>
  </si>
  <si>
    <t>660862770014</t>
  </si>
  <si>
    <t>18/03/2026 01:25</t>
  </si>
  <si>
    <t>LEXPU0668082132</t>
  </si>
  <si>
    <t>GXK75</t>
  </si>
  <si>
    <t>******ล้าน, อำเภอทับสะแก ตำบลเขาล้าน อำเภอทับสะแก จังหวัดประจวบคีรีขันธ์ 77130</t>
  </si>
  <si>
    <t>77130</t>
  </si>
  <si>
    <t>18/03/2026 01:24</t>
  </si>
  <si>
    <t>TH264284502871H</t>
  </si>
  <si>
    <t>GXK74</t>
  </si>
  <si>
    <t>18/03/2026 01:06</t>
  </si>
  <si>
    <t>793406150736</t>
  </si>
  <si>
    <t>18/03/2026 01:13</t>
  </si>
  <si>
    <t>GXK73</t>
  </si>
  <si>
    <t>ลัดดาวัลย์ รุ่งอรุณศรีสุข</t>
  </si>
  <si>
    <t>113/9..ช.เอกชัย8 · บางขุนเทียน/ Bang Khun Thian
จอมทอง/ Chom Thongกรุงเทพมหานคร/ Bangkok
10150</t>
  </si>
  <si>
    <t>660997340521</t>
  </si>
  <si>
    <t>18/03/2026 00:58</t>
  </si>
  <si>
    <t>LEXPU0668081990</t>
  </si>
  <si>
    <t>GXK72</t>
  </si>
  <si>
    <t>ก***ิน ถ***ี</t>
  </si>
  <si>
    <t>18/03/2026 00:27</t>
  </si>
  <si>
    <t>793439576834</t>
  </si>
  <si>
    <t>18/03/2026 00:26</t>
  </si>
  <si>
    <t>GXK71</t>
  </si>
  <si>
    <t>อ***ยวัน</t>
  </si>
  <si>
    <t>18/03/2026 00:22</t>
  </si>
  <si>
    <t>793475575841</t>
  </si>
  <si>
    <t>GXK70</t>
  </si>
  <si>
    <t>จันทรา  หนูนุรักษ์</t>
  </si>
  <si>
    <t>270/22 ม.ภูมิใจนิเวศน์3โครงการ1ซ2 · ในคลองบางปลากด/ Nai Khlong Bang Pla Kot
พระสมุทรเจดีย์/ Phra Samut Chediสมุทรปราการ/ Samut Prakan
10290</t>
  </si>
  <si>
    <t>LEXPU0668044001</t>
  </si>
  <si>
    <t>GXK69</t>
  </si>
  <si>
    <t>อ***ลี ห***ศร</t>
  </si>
  <si>
    <t>18/03/2026 00:17</t>
  </si>
  <si>
    <t>793413249775</t>
  </si>
  <si>
    <t>18/03/2026 00:20</t>
  </si>
  <si>
    <t>GXK68</t>
  </si>
  <si>
    <t>ฐิติมา</t>
  </si>
  <si>
    <t>58/184 หอยิ่งเจริญ นครชัย ซ.2 ม.13 · คลองหนึ่ง/ Khlong Nueng
คลองหลวง/ Khlong Luangปทุมธานี/ Pathum Thani
12120</t>
  </si>
  <si>
    <t>660902311376</t>
  </si>
  <si>
    <t>18/03/2026 00:09</t>
  </si>
  <si>
    <t>LEXPU0668084477</t>
  </si>
  <si>
    <t>18/03/2026 00:03</t>
  </si>
  <si>
    <t>GXO42</t>
  </si>
  <si>
    <t>ณ***์ศักดิ์  ค***ือง</t>
  </si>
  <si>
    <t>19/03/2026 22:59</t>
  </si>
  <si>
    <t>793586110995</t>
  </si>
  <si>
    <t>19/03/2026 22:58</t>
  </si>
  <si>
    <t>GXO41</t>
  </si>
  <si>
    <t>น***ช พ***น</t>
  </si>
  <si>
    <t>19/03/2026 22:51</t>
  </si>
  <si>
    <t>793512802972</t>
  </si>
  <si>
    <t>GXO40</t>
  </si>
  <si>
    <t>ก***ร ห***กิด</t>
  </si>
  <si>
    <t>19/03/2026 22:44</t>
  </si>
  <si>
    <t>793566359876</t>
  </si>
  <si>
    <t>GXO39</t>
  </si>
  <si>
    <t>น***ัวหอม ม***ญ</t>
  </si>
  <si>
    <t>19/03/2026 22:36</t>
  </si>
  <si>
    <t>793566814994</t>
  </si>
  <si>
    <t>19/03/2026 22:35</t>
  </si>
  <si>
    <t>GXO38</t>
  </si>
  <si>
    <t>w***chetpalakhan</t>
  </si>
  <si>
    <t>19/03/2026 22:20</t>
  </si>
  <si>
    <t>793524821865</t>
  </si>
  <si>
    <t>19/03/2026 22:19</t>
  </si>
  <si>
    <t>GXO37</t>
  </si>
  <si>
    <t>จ***า น***คตร</t>
  </si>
  <si>
    <t>19/03/2026 22:09</t>
  </si>
  <si>
    <t>793575601965</t>
  </si>
  <si>
    <t>GXO36</t>
  </si>
  <si>
    <t>19/03/2026 22:03</t>
  </si>
  <si>
    <t>793566910916</t>
  </si>
  <si>
    <t>GXO35</t>
  </si>
  <si>
    <t>19/03/2026 21:50</t>
  </si>
  <si>
    <t>TH269485953473V</t>
  </si>
  <si>
    <t>19/03/2026 21:49</t>
  </si>
  <si>
    <t>GXO34</t>
  </si>
  <si>
    <t>ภ***ุ​มา​ศ​ เ***วี​ร​ะ​พงศ์​</t>
  </si>
  <si>
    <t>19/03/2026 21:35</t>
  </si>
  <si>
    <t>793508104981</t>
  </si>
  <si>
    <t>GXO33</t>
  </si>
  <si>
    <t>สวรส ศรีสังข์</t>
  </si>
  <si>
    <t>บ้านพรุยายชี 185 หมู่ 4 · ปากหมาก/ Pak Mak
ไชยา/ Chaiyaสุราษฎร์ธานี/ Surat Thani
84110</t>
  </si>
  <si>
    <t>660863799848</t>
  </si>
  <si>
    <t>19/03/2026 22:31</t>
  </si>
  <si>
    <t>TH68068GNMQU3I</t>
  </si>
  <si>
    <t>19/03/2026 21:32</t>
  </si>
  <si>
    <t>GXO32</t>
  </si>
  <si>
    <t>ณ***ันทน์บุญกอง</t>
  </si>
  <si>
    <t>19/03/2026 21:16</t>
  </si>
  <si>
    <t>793540637982</t>
  </si>
  <si>
    <t>GXO31</t>
  </si>
  <si>
    <t>จิรพงศ์ ละออเอี่ยม</t>
  </si>
  <si>
    <t>216/30 ห้อง 406 ม.9 หอพักกรอุมาอพาร์ทเม้นท์ ซ.สุขุมวิท 36/1 หนองปรือ บางละมุง ชลบุรี 20150 · หนองปรือ/ Nong Prue
บางละมุง/ Bang Lamungชลบุรี/ Chonburi
20150</t>
  </si>
  <si>
    <t>660649505650</t>
  </si>
  <si>
    <t>LEXPU0668626517</t>
  </si>
  <si>
    <t>GXO30</t>
  </si>
  <si>
    <t>ห***กุง แ***ง้ว</t>
  </si>
  <si>
    <t>19/03/2026 21:08</t>
  </si>
  <si>
    <t>793569606955</t>
  </si>
  <si>
    <t>19/03/2026 21:10</t>
  </si>
  <si>
    <t>GXO28</t>
  </si>
  <si>
    <t>K******w</t>
  </si>
  <si>
    <t>******วง ลุมพินี, เขตปทุมวัน แขวงลุมพินี เขตปทุมวัน จังหวัดกรุงเทพมหานคร 10330</t>
  </si>
  <si>
    <t>19/03/2026 21:00</t>
  </si>
  <si>
    <t>TH266473715852O</t>
  </si>
  <si>
    <t>19/03/2026 20:59</t>
  </si>
  <si>
    <t>GXO27</t>
  </si>
  <si>
    <t>******าญ2, ตำบลสันทรายหลวง, อำเภอสันทราย ตำบลสันทรายหลวง อำเภอสันทราย จังหวัดเชียงใหม่ 50210</t>
  </si>
  <si>
    <t>19/03/2026 20:51</t>
  </si>
  <si>
    <t>TH264372469405A</t>
  </si>
  <si>
    <t>GXO26</t>
  </si>
  <si>
    <t>ธนิตา</t>
  </si>
  <si>
    <t>บ้านกุดร่อง หมู่ 5 บ้านเลขที่ 16 · ท่าขอนยาง/ Tha Khon Yang
กันทรวิชัย/ Kantharawichaiมหาสารคาม/ Maha Sarakham
44150</t>
  </si>
  <si>
    <t>44150</t>
  </si>
  <si>
    <t>660943230560</t>
  </si>
  <si>
    <t>19/03/2026 20:44</t>
  </si>
  <si>
    <t>LEXDO0180629549</t>
  </si>
  <si>
    <t>19/03/2026 20:43</t>
  </si>
  <si>
    <t>GXO25</t>
  </si>
  <si>
    <t>ร***เจ้จู๊ด</t>
  </si>
  <si>
    <t>19/03/2026 20:32</t>
  </si>
  <si>
    <t>793598112915</t>
  </si>
  <si>
    <t>GXO24</t>
  </si>
  <si>
    <t>จ.ส.อ.วีรวัฒน์ จุลพล</t>
  </si>
  <si>
    <t>กรมทหารราบที่ 21 รักษาพระองค์ฯ (ค่ายนวมินทราชินี) บ้านพักเลขที่ 302/4,79 ซ.5 หมู่ที่ 9 ตำบล.บ้านสวน อำเภอ.เมืองชลบุรี จังหวัด.ชลบุรี 20000 · บ้านสวน/ Ban Suan
เมืองชลบุรี/ Mueang Chon Buriชลบุรี/ Chonburi
20000</t>
  </si>
  <si>
    <t>660943070049</t>
  </si>
  <si>
    <t>19/03/2026 20:28</t>
  </si>
  <si>
    <t>LEXPU0668680161</t>
  </si>
  <si>
    <t>GXO23</t>
  </si>
  <si>
    <t>******ำบลนาโป่ง ตำบลนาโป่ง อำเภอเมืองเลย จังหวัดเลย 42000</t>
  </si>
  <si>
    <t>19/03/2026 20:48</t>
  </si>
  <si>
    <t>TH263898625879A</t>
  </si>
  <si>
    <t>19/03/2026 20:18</t>
  </si>
  <si>
    <t>GXO22</t>
  </si>
  <si>
    <t>ป******ด</t>
  </si>
  <si>
    <t>******.พิษณุโลก ตำบลวัดพริก อำเภอเมืองพิษณุโลก จังหวัดพิษณุโลก 65230</t>
  </si>
  <si>
    <t>TH262851846629L</t>
  </si>
  <si>
    <t>GXO21</t>
  </si>
  <si>
    <t>จ***รัตน์ ห***ะเล</t>
  </si>
  <si>
    <t>19/03/2026 20:04</t>
  </si>
  <si>
    <t>793548133976</t>
  </si>
  <si>
    <t>GXO19</t>
  </si>
  <si>
    <t>คุณวันเพ็ญ สุนทรารชุน</t>
  </si>
  <si>
    <t>138-140 ถนนมิตรภาพ13 ซอย13/4  ตำบลในเมือง
เมืองนครราชสีมา/ Mueng Nakorn Ratchasimaนครราชสีมา/ Nakhon Ratchasima
30000</t>
  </si>
  <si>
    <t>660868759393</t>
  </si>
  <si>
    <t>19/03/2026 19:52</t>
  </si>
  <si>
    <t>LEXPU0668642228</t>
  </si>
  <si>
    <t>GXO18</t>
  </si>
  <si>
    <t>ธนัท อยรังสฤษฏ์กุล</t>
  </si>
  <si>
    <t>79/89 หมู่บ้าน หรรษา ซอยเพชรเกษม  81/6 แขวงหนองค้างพลู เขตหนองแขม กทม. 10160
หนองแขม/ Nong Khaemกรุงเทพมหานคร/ Bangkok
10160</t>
  </si>
  <si>
    <t>660870834436</t>
  </si>
  <si>
    <t>19/03/2026 19:36</t>
  </si>
  <si>
    <t>LEXPU0668679705</t>
  </si>
  <si>
    <t>GXO17</t>
  </si>
  <si>
    <t>บ***ร แ***ทับทิม</t>
  </si>
  <si>
    <t>19/03/2026 19:33</t>
  </si>
  <si>
    <t>793516305971</t>
  </si>
  <si>
    <t>GXO16</t>
  </si>
  <si>
    <t>u***9432593400900</t>
  </si>
  <si>
    <t>19/03/2026 19:30</t>
  </si>
  <si>
    <t>793589303975</t>
  </si>
  <si>
    <t>GXO15</t>
  </si>
  <si>
    <t>อ***ร ส***ันธุ์</t>
  </si>
  <si>
    <t>19/03/2026 19:20</t>
  </si>
  <si>
    <t>793561606950</t>
  </si>
  <si>
    <t>19/03/2026 19:21</t>
  </si>
  <si>
    <t>GXO14</t>
  </si>
  <si>
    <t>ษาฬิกา ช้างงา</t>
  </si>
  <si>
    <t>จังหวัดกาญจนบุรี อำเภอทองผาภูมิ บ้านห้วยปากคอก ตำบลห้วยเขย่ง (ณ ที่ หน่วยโป่งพุร้อน ทภ.3)รหัสไปรษณีย์ 71190 · ห้วยเขย่ง/ Huai Khayeng
ทองผาภูมิ/ Thong Pha Phumกาญจนบุรี/ Kanchanaburi
71180</t>
  </si>
  <si>
    <t>71180</t>
  </si>
  <si>
    <t>660843132739</t>
  </si>
  <si>
    <t>19/03/2026 19:03</t>
  </si>
  <si>
    <t>TH13028GNJDA7F</t>
  </si>
  <si>
    <t>GXO13</t>
  </si>
  <si>
    <t>จ***นา​ ม***</t>
  </si>
  <si>
    <t>19/03/2026 19:02</t>
  </si>
  <si>
    <t>793574002970</t>
  </si>
  <si>
    <t>GXO12</t>
  </si>
  <si>
    <t>19/03/2026 19:28</t>
  </si>
  <si>
    <t>TH266132901969E</t>
  </si>
  <si>
    <t>19/03/2026 18:58</t>
  </si>
  <si>
    <t>GXO11</t>
  </si>
  <si>
    <t>19/03/2026 18:35</t>
  </si>
  <si>
    <t>793545708911</t>
  </si>
  <si>
    <t>GXO10</t>
  </si>
  <si>
    <t>19/03/2026 18:33</t>
  </si>
  <si>
    <t>THT0507569QPG9Z</t>
  </si>
  <si>
    <t>GXO9</t>
  </si>
  <si>
    <t>19/03/2026 18:25</t>
  </si>
  <si>
    <t>793525907904</t>
  </si>
  <si>
    <t>GXO8</t>
  </si>
  <si>
    <t>19/03/2026 18:14</t>
  </si>
  <si>
    <t>LEXPU0668625740</t>
  </si>
  <si>
    <t>GXO7</t>
  </si>
  <si>
    <t>น**ร</t>
  </si>
  <si>
    <t>******1 ตำบลบ้านกล้วย อำเภอเมืองชัยนาท จังหวัดชัยนาท 17000</t>
  </si>
  <si>
    <t>19/03/2026 17:33</t>
  </si>
  <si>
    <t>TH264443680929L</t>
  </si>
  <si>
    <t>GXO6</t>
  </si>
  <si>
    <t>ส***ภรณ์ พ***จะโปะ</t>
  </si>
  <si>
    <t>19/03/2026 17:11</t>
  </si>
  <si>
    <t>793548583855</t>
  </si>
  <si>
    <t>GXO5</t>
  </si>
  <si>
    <t>ค** ใ*</t>
  </si>
  <si>
    <t>19/03/2026 17:07</t>
  </si>
  <si>
    <t>793585718984</t>
  </si>
  <si>
    <t>19/03/2026 17:08</t>
  </si>
  <si>
    <t>GXO4</t>
  </si>
  <si>
    <t>19/03/2026 16:43</t>
  </si>
  <si>
    <t>793577854823</t>
  </si>
  <si>
    <t>GXO3</t>
  </si>
  <si>
    <t>******0, เขตมีนบุรี แขวงมีนบุรี เขตมีนบุรี จังหวัดกรุงเทพมหานคร 10510</t>
  </si>
  <si>
    <t>19/03/2026 16:32</t>
  </si>
  <si>
    <t>TH260185577138V</t>
  </si>
  <si>
    <t>19/03/2026 16:31</t>
  </si>
  <si>
    <t>GXO2</t>
  </si>
  <si>
    <t>ธ***ร  ล***ันทร์</t>
  </si>
  <si>
    <t>19/03/2026 16:29</t>
  </si>
  <si>
    <t>793595494893</t>
  </si>
  <si>
    <t>GXO1</t>
  </si>
  <si>
    <t>ณ******ิ</t>
  </si>
  <si>
    <t>****** อำเภอ เมือง จังหวัด ยโสธร ตำบลค้อเหนือ อำเภอเมืองยโสธร จังหวัดยโสธร 35000</t>
  </si>
  <si>
    <t>19/03/2026 16:11</t>
  </si>
  <si>
    <t>TH264913949344V</t>
  </si>
  <si>
    <t>GXO0</t>
  </si>
  <si>
    <t>k***64</t>
  </si>
  <si>
    <t>19/03/2026 16:10</t>
  </si>
  <si>
    <t>793578604976</t>
  </si>
  <si>
    <t>GXN98</t>
  </si>
  <si>
    <t>ย******ด</t>
  </si>
  <si>
    <t>******สะมิแล ตำบลรูสะมิแล อำเภอเมืองปัตตานี จังหวัดปัตตานี 94000</t>
  </si>
  <si>
    <t>19/03/2026 15:55</t>
  </si>
  <si>
    <t>TH2682832034855</t>
  </si>
  <si>
    <t>GXN97</t>
  </si>
  <si>
    <t>น** ต***า น***งเตา</t>
  </si>
  <si>
    <t>793521424920</t>
  </si>
  <si>
    <t>GXN96</t>
  </si>
  <si>
    <t>อ***รัตน์ จ***ร์ภิรมย์</t>
  </si>
  <si>
    <t>19/03/2026 15:51</t>
  </si>
  <si>
    <t>793537327914</t>
  </si>
  <si>
    <t>19/03/2026 15:53</t>
  </si>
  <si>
    <t>GXN95</t>
  </si>
  <si>
    <t>ศ***รรณ แ***รักษ์</t>
  </si>
  <si>
    <t>19/03/2026 15:39</t>
  </si>
  <si>
    <t>793503424910</t>
  </si>
  <si>
    <t>GXN94</t>
  </si>
  <si>
    <t>ก***า พ***ุวรรณ</t>
  </si>
  <si>
    <t>19/03/2026 15:11</t>
  </si>
  <si>
    <t>793537212985</t>
  </si>
  <si>
    <t>GXN91</t>
  </si>
  <si>
    <t>j***ip</t>
  </si>
  <si>
    <t>19/03/2026 14:56</t>
  </si>
  <si>
    <t>793504927902</t>
  </si>
  <si>
    <t>GXN90</t>
  </si>
  <si>
    <t>เ***มล อ***์สวัสดิ์</t>
  </si>
  <si>
    <t>19/03/2026 14:54</t>
  </si>
  <si>
    <t>เนยนม1,ฝอยทอง1,มะพร้าวน้ำหอม1</t>
  </si>
  <si>
    <t>793531188855</t>
  </si>
  <si>
    <t>19/03/2026 14:55</t>
  </si>
  <si>
    <t>GXN89</t>
  </si>
  <si>
    <t>19/03/2026 14:53</t>
  </si>
  <si>
    <t>ขอเนยนมค่ะ</t>
  </si>
  <si>
    <t>793525486806</t>
  </si>
  <si>
    <t>GXN88</t>
  </si>
  <si>
    <t>เ***์สฟิล์ม</t>
  </si>
  <si>
    <t>19/03/2026 14:51</t>
  </si>
  <si>
    <t>793533818980</t>
  </si>
  <si>
    <t>GXN86</t>
  </si>
  <si>
    <t>ร***อรุณ บ***ทวย 
*** ห*** 6 บ***บุ่งคล้า
ตำบลบัวขาว
อำเภอกุฉินา</t>
  </si>
  <si>
    <t>19/03/2026 14:46</t>
  </si>
  <si>
    <t>793586205985</t>
  </si>
  <si>
    <t>19/03/2026 14:45</t>
  </si>
  <si>
    <t>GXN85</t>
  </si>
  <si>
    <t>Phetchaburi</t>
  </si>
  <si>
    <t>19/03/2026 14:40</t>
  </si>
  <si>
    <t>793532809985</t>
  </si>
  <si>
    <t>19/03/2026 14:39</t>
  </si>
  <si>
    <t>GXN84</t>
  </si>
  <si>
    <t>ส*** บ***าลี</t>
  </si>
  <si>
    <t>19/03/2026 14:38</t>
  </si>
  <si>
    <t>793553017946</t>
  </si>
  <si>
    <t>19/03/2026 14:37</t>
  </si>
  <si>
    <t>GXN83</t>
  </si>
  <si>
    <t>ป***ฟ้า ส***นันต์ตระกูล</t>
  </si>
  <si>
    <t>19/03/2026 14:34</t>
  </si>
  <si>
    <t>793536223900</t>
  </si>
  <si>
    <t>GXN82</t>
  </si>
  <si>
    <t>น*** ช***ะยอม</t>
  </si>
  <si>
    <t>19/03/2026 14:33</t>
  </si>
  <si>
    <t>793544257870</t>
  </si>
  <si>
    <t>GXN81</t>
  </si>
  <si>
    <t>19/03/2026 14:32</t>
  </si>
  <si>
    <t>793549332870</t>
  </si>
  <si>
    <t>GXN80</t>
  </si>
  <si>
    <t>793566017930</t>
  </si>
  <si>
    <t>GXN79</t>
  </si>
  <si>
    <t>น***ิพย์ น***ิงขรณ์</t>
  </si>
  <si>
    <t>793510925922</t>
  </si>
  <si>
    <t>GXN78</t>
  </si>
  <si>
    <t>N***phol</t>
  </si>
  <si>
    <t>19/03/2026 14:31</t>
  </si>
  <si>
    <t>ขอเป็นเผือกมะพร้าว มะพร้าวเผา มะพร้าวน้ำหอม อย่างล่ะ2กล่องคับ</t>
  </si>
  <si>
    <t>793545561841</t>
  </si>
  <si>
    <t>GXN75</t>
  </si>
  <si>
    <t>อ******่</t>
  </si>
  <si>
    <t>******ชัย27 แขวงบางขุนเทียน เขตจอมทอง จังหวัดกรุงเทพมหานคร 10150</t>
  </si>
  <si>
    <t>19/03/2026 14:59</t>
  </si>
  <si>
    <t>TH261662513981V</t>
  </si>
  <si>
    <t>19/03/2026 14:29</t>
  </si>
  <si>
    <t>GXN73</t>
  </si>
  <si>
    <t>ร***ิกร พ***าด</t>
  </si>
  <si>
    <t>19/03/2026 14:26</t>
  </si>
  <si>
    <t>793504420903</t>
  </si>
  <si>
    <t>GXN72</t>
  </si>
  <si>
    <t>ศ***วรรณ ส***</t>
  </si>
  <si>
    <t>19/03/2026 14:09</t>
  </si>
  <si>
    <t>793527312955</t>
  </si>
  <si>
    <t>19/03/2026 14:12</t>
  </si>
  <si>
    <t>GXN71</t>
  </si>
  <si>
    <t>LEXPU0668628529</t>
  </si>
  <si>
    <t>GXN70</t>
  </si>
  <si>
    <t>ภุชงค์ ภูษา</t>
  </si>
  <si>
    <t>700/1 ถ.พระราม9 ซ.19 แขวง บางกะปิ
ห้วยขวาง/ Huai Khwangกรุงเทพมหานคร/ Bangkok
10310</t>
  </si>
  <si>
    <t>660926799144</t>
  </si>
  <si>
    <t>19/03/2026 13:48</t>
  </si>
  <si>
    <t>LEXPU0668628992</t>
  </si>
  <si>
    <t>GXN69</t>
  </si>
  <si>
    <t>19/03/2026 13:45</t>
  </si>
  <si>
    <t xml:space="preserve">ฝอยทอง 2 อีก 4 คละ </t>
  </si>
  <si>
    <t>793511166862</t>
  </si>
  <si>
    <t>GXN68</t>
  </si>
  <si>
    <t>ชุลีกร กลิ่นมะลิ</t>
  </si>
  <si>
    <t>784/14 หมู่บ้านเด่นชัย · บ้านคลองสวน/ Ban Khlong Suan
พระสมุทรเจดีย์/ Phra Samut Chediสมุทรปราการ/ Samut Prakan
10290</t>
  </si>
  <si>
    <t>660969031148</t>
  </si>
  <si>
    <t>19/03/2026 13:40</t>
  </si>
  <si>
    <t>LEXPU0668623579</t>
  </si>
  <si>
    <t>GXN67</t>
  </si>
  <si>
    <t>ขวัญตา แสงโพธิ์</t>
  </si>
  <si>
    <t>146/1 หมู่2 ต.ท่าฉนวน อ.มโนรมย์
มโนรมย์/ Manoromชัยนาท/ Chainat
17110</t>
  </si>
  <si>
    <t>660857262465</t>
  </si>
  <si>
    <t>19/03/2026 13:30</t>
  </si>
  <si>
    <t>LEXPU0668643195</t>
  </si>
  <si>
    <t>GXN66</t>
  </si>
  <si>
    <t>ร******ู</t>
  </si>
  <si>
    <t>****** จ.พิจิตร ตำบลท่าหลวง อำเภอเมืองพิจิตร จังหวัดพิจิตร 66000</t>
  </si>
  <si>
    <t>19/03/2026 13:51</t>
  </si>
  <si>
    <t>TH260775711202T</t>
  </si>
  <si>
    <t>19/03/2026 13:21</t>
  </si>
  <si>
    <t>GXN65</t>
  </si>
  <si>
    <t>แ******ณ</t>
  </si>
  <si>
    <t>******าทราย ตำบลนาทราย อำเภอลี้ จังหวัดลำพูน 51110</t>
  </si>
  <si>
    <t>TH261773473410U</t>
  </si>
  <si>
    <t>19/03/2026 13:18</t>
  </si>
  <si>
    <t>GXN64</t>
  </si>
  <si>
    <t>19/03/2026 13:46</t>
  </si>
  <si>
    <t>TH263718533322M</t>
  </si>
  <si>
    <t>19/03/2026 13:16</t>
  </si>
  <si>
    <t>GXN63</t>
  </si>
  <si>
    <t>******บศร์ 22, แยก 3, ตำบล บางกระสอ, อำเภอเมืองนนทบุรี ตำบลบางกระสอ อำเภอเมืองนนทบุรี จังหวัดนนทบุรี 11000</t>
  </si>
  <si>
    <t>19/03/2026 13:05</t>
  </si>
  <si>
    <t>TH260521100673K</t>
  </si>
  <si>
    <t>19/03/2026 13:04</t>
  </si>
  <si>
    <t>GXN62</t>
  </si>
  <si>
    <t>จิรศักดิ์ เปียจำปา</t>
  </si>
  <si>
    <t>133 ม.2 ซ.พหลโยธิน54/1 แยก 4-9 แขวงคลองถนน · คลองถนน/ Khlong Thanon
สายไหม/ Sai Maiกรุงเทพมหานคร/ Bangkok
10220</t>
  </si>
  <si>
    <t>660940916599</t>
  </si>
  <si>
    <t>19/03/2026 12:36</t>
  </si>
  <si>
    <t>LEXPU0668624306</t>
  </si>
  <si>
    <t>GXN61</t>
  </si>
  <si>
    <t>ส***ลญา ช***ติ</t>
  </si>
  <si>
    <t>19/03/2026 12:34</t>
  </si>
  <si>
    <t>793521614933</t>
  </si>
  <si>
    <t>GXN60</t>
  </si>
  <si>
    <t>ก******ช</t>
  </si>
  <si>
    <t>******้นผึ้ง, ตำบลเหมืองง่า, อำเภอเมืองลำพูน ตำบลเหมืองง่า อำเภอเมืองลำพูน จังหวัดลำพูน 51000</t>
  </si>
  <si>
    <t>19/03/2026 12:32</t>
  </si>
  <si>
    <t>TH261436035957R</t>
  </si>
  <si>
    <t>19/03/2026 12:02</t>
  </si>
  <si>
    <t>GXN59</t>
  </si>
  <si>
    <t>ล***ณา ข***่งกลาง</t>
  </si>
  <si>
    <t>19/03/2026 11:46</t>
  </si>
  <si>
    <t>793536786453</t>
  </si>
  <si>
    <t>GXN58</t>
  </si>
  <si>
    <t>เอ</t>
  </si>
  <si>
    <t>หอพักศิริภูมิ ห้องที่7 107 ม.8 · ยอดแกง/ Yot Kaeng
นามน/ Na Monกาฬสินธุ์/ Kalasin
46230</t>
  </si>
  <si>
    <t>46230</t>
  </si>
  <si>
    <t>660965941490</t>
  </si>
  <si>
    <t>19/03/2026 11:41</t>
  </si>
  <si>
    <t>LEXPU0668689534</t>
  </si>
  <si>
    <t>GXN57</t>
  </si>
  <si>
    <t>******กุดยางสามัคคี ตำบลกาฬสินธุ์ อำเภอเมืองกาฬสินธุ์ จังหวัดกาฬสินธุ์ 46000</t>
  </si>
  <si>
    <t>19/03/2026 11:33</t>
  </si>
  <si>
    <t>TH262307172050K</t>
  </si>
  <si>
    <t>GXN55</t>
  </si>
  <si>
    <t>19/03/2026 11:58</t>
  </si>
  <si>
    <t>TH261761609046N</t>
  </si>
  <si>
    <t>19/03/2026 11:28</t>
  </si>
  <si>
    <t>GXN54</t>
  </si>
  <si>
    <t>19/03/2026 11:21</t>
  </si>
  <si>
    <t>793576278493</t>
  </si>
  <si>
    <t>GXN53</t>
  </si>
  <si>
    <t>ก***รณ ส***ุทธิลักษณ์</t>
  </si>
  <si>
    <t>19/03/2026 11:18</t>
  </si>
  <si>
    <t>793521889403</t>
  </si>
  <si>
    <t>GXN52</t>
  </si>
  <si>
    <t>ช***ี เ***จรรยา</t>
  </si>
  <si>
    <t>19/03/2026 11:01</t>
  </si>
  <si>
    <t>793564794481</t>
  </si>
  <si>
    <t>19/03/2026 11:02</t>
  </si>
  <si>
    <t>GXN51</t>
  </si>
  <si>
    <t>793550498484</t>
  </si>
  <si>
    <t>GXN50</t>
  </si>
  <si>
    <t>19/03/2026 11:25</t>
  </si>
  <si>
    <t>TH265386012892Q</t>
  </si>
  <si>
    <t>19/03/2026 10:54</t>
  </si>
  <si>
    <t>GXN48</t>
  </si>
  <si>
    <t>ม******)</t>
  </si>
  <si>
    <t>******ริมทางรถไฟ แขวงตลาดพลู แขวงตลาดพลู เขตธนบุรี จังหวัดกรุงเทพมหานคร 10600</t>
  </si>
  <si>
    <t>19/03/2026 10:51</t>
  </si>
  <si>
    <t>TH2666042190927</t>
  </si>
  <si>
    <t>GXN47</t>
  </si>
  <si>
    <t>TH266593413052D</t>
  </si>
  <si>
    <t>19/03/2026 10:50</t>
  </si>
  <si>
    <t>GXN46</t>
  </si>
  <si>
    <t>19/03/2026 10:49</t>
  </si>
  <si>
    <t>793508597442</t>
  </si>
  <si>
    <t>GXN45</t>
  </si>
  <si>
    <t>19/03/2026 10:40</t>
  </si>
  <si>
    <t>793540395480</t>
  </si>
  <si>
    <t>19/03/2026 10:41</t>
  </si>
  <si>
    <t>GXN44</t>
  </si>
  <si>
    <t>ห***ชอบกินหนม</t>
  </si>
  <si>
    <t>19/03/2026 10:37</t>
  </si>
  <si>
    <t>793526483400</t>
  </si>
  <si>
    <t>GXN42</t>
  </si>
  <si>
    <t>อ***จ  บ***าคำ</t>
  </si>
  <si>
    <t>19/03/2026 10:34</t>
  </si>
  <si>
    <t>793548382454</t>
  </si>
  <si>
    <t>GXN41</t>
  </si>
  <si>
    <t>ร***รรณ ส***ตร</t>
  </si>
  <si>
    <t>19/03/2026 10:30</t>
  </si>
  <si>
    <t>เนยนม 3
ฝอยทอง 3</t>
  </si>
  <si>
    <t>793548098416</t>
  </si>
  <si>
    <t>GXN40</t>
  </si>
  <si>
    <t>ว***ญา  ว***คำ</t>
  </si>
  <si>
    <t>19/03/2026 10:28</t>
  </si>
  <si>
    <t>793530479486</t>
  </si>
  <si>
    <t>GXN39</t>
  </si>
  <si>
    <t>น***จ่มจันทร์ ส***า</t>
  </si>
  <si>
    <t>19/03/2026 10:25</t>
  </si>
  <si>
    <t>793505497481</t>
  </si>
  <si>
    <t>GXN38</t>
  </si>
  <si>
    <t>พ***ัญ</t>
  </si>
  <si>
    <t>793583585454</t>
  </si>
  <si>
    <t>GXN36</t>
  </si>
  <si>
    <t>โ***ิตร์</t>
  </si>
  <si>
    <t>19/03/2026 10:21</t>
  </si>
  <si>
    <t>793564890495</t>
  </si>
  <si>
    <t>GXN35</t>
  </si>
  <si>
    <t>พ***ี ด***น</t>
  </si>
  <si>
    <t>THT03065683TW5Z</t>
  </si>
  <si>
    <t>GXN34</t>
  </si>
  <si>
    <t>ฉ*** ร***อี่ยม</t>
  </si>
  <si>
    <t>19/03/2026 10:20</t>
  </si>
  <si>
    <t>793544902500</t>
  </si>
  <si>
    <t>GXN33</t>
  </si>
  <si>
    <t>ธ******จ</t>
  </si>
  <si>
    <t>******(ซอยติวานนท์-ปากเกร็ด 31) ต.บ้านใหม่ ตำบลบ้านใหม่ อำเภอปากเกร็ด จังหวัดนนทบุรี 11120</t>
  </si>
  <si>
    <t>19/03/2026 10:19</t>
  </si>
  <si>
    <t>TH2604138632148</t>
  </si>
  <si>
    <t>GXN31</t>
  </si>
  <si>
    <t>19/03/2026 10:18</t>
  </si>
  <si>
    <t>793550905501</t>
  </si>
  <si>
    <t>GXN30</t>
  </si>
  <si>
    <t>แ***เปิ้ล ก***่</t>
  </si>
  <si>
    <t>19/03/2026 10:16</t>
  </si>
  <si>
    <t>793519371492</t>
  </si>
  <si>
    <t>19/03/2026 10:17</t>
  </si>
  <si>
    <t>GXN28</t>
  </si>
  <si>
    <t>เ***มพร ฉ***าย</t>
  </si>
  <si>
    <t>19/03/2026 10:05</t>
  </si>
  <si>
    <t>793582096425</t>
  </si>
  <si>
    <t>GXN26</t>
  </si>
  <si>
    <t>******่ 38 ซอยจตุรทิศ 2 แยก 7 แขวงดินแดง เขตดินแดง จังหวัดกรุงเทพมหานคร 10400</t>
  </si>
  <si>
    <t>19/03/2026 09:31</t>
  </si>
  <si>
    <t>TH265793695449N</t>
  </si>
  <si>
    <t>19/03/2026 09:30</t>
  </si>
  <si>
    <t>GXN25</t>
  </si>
  <si>
    <t>t***porn27</t>
  </si>
  <si>
    <t>19/03/2026 09:14</t>
  </si>
  <si>
    <t>793518089431</t>
  </si>
  <si>
    <t>GXN24</t>
  </si>
  <si>
    <t>G**</t>
  </si>
  <si>
    <t>19/03/2026 09:12</t>
  </si>
  <si>
    <t>793542389463</t>
  </si>
  <si>
    <t>GXN23</t>
  </si>
  <si>
    <t>ส***ตรา ก***ุข</t>
  </si>
  <si>
    <t>19/03/2026 08:39</t>
  </si>
  <si>
    <t>793569394461</t>
  </si>
  <si>
    <t>19/03/2026 08:40</t>
  </si>
  <si>
    <t>GXN22</t>
  </si>
  <si>
    <t>19/03/2026 08:30</t>
  </si>
  <si>
    <t>793582686444</t>
  </si>
  <si>
    <t>GXN21</t>
  </si>
  <si>
    <t>ค******​</t>
  </si>
  <si>
    <t>******ำบลรางบัว อำเภอจอมบึง จังหวัดราชบุรี 70150</t>
  </si>
  <si>
    <t>70150</t>
  </si>
  <si>
    <t>19/03/2026 08:20</t>
  </si>
  <si>
    <t>TH269704686034F</t>
  </si>
  <si>
    <t>GXN20</t>
  </si>
  <si>
    <t>19/03/2026 08:06</t>
  </si>
  <si>
    <t>793539094471</t>
  </si>
  <si>
    <t>GXN19</t>
  </si>
  <si>
    <t>793553098472</t>
  </si>
  <si>
    <t>GXN18</t>
  </si>
  <si>
    <t>เ***า ก***งนาราง</t>
  </si>
  <si>
    <t>793555681450</t>
  </si>
  <si>
    <t>19/03/2026 08:05</t>
  </si>
  <si>
    <t>GXN17</t>
  </si>
  <si>
    <t>น***ดี ช***ุมพล</t>
  </si>
  <si>
    <t>19/03/2026 07:47</t>
  </si>
  <si>
    <t>793543492490</t>
  </si>
  <si>
    <t>GXN16</t>
  </si>
  <si>
    <t>ฉ******์</t>
  </si>
  <si>
    <t>******รงเรียนบ้านสวนอุดมวิทยา) 99/189 หมู่ 3 ต.บ้านสวน ตำบลบ้านสวน อำเภอเมืองชลบุรี จังหวัดชลบุรี 20000</t>
  </si>
  <si>
    <t>19/03/2026 07:41</t>
  </si>
  <si>
    <t>TH267325989030O</t>
  </si>
  <si>
    <t>GXN15</t>
  </si>
  <si>
    <t>19/03/2026 07:30</t>
  </si>
  <si>
    <t>793591387411</t>
  </si>
  <si>
    <t>GXN14</t>
  </si>
  <si>
    <t>ณ***รรณ แ***</t>
  </si>
  <si>
    <t>19/03/2026 07:29</t>
  </si>
  <si>
    <t>793509192486</t>
  </si>
  <si>
    <t>GXN13</t>
  </si>
  <si>
    <t>น***า ว***อเลาะ</t>
  </si>
  <si>
    <t>19/03/2026 07:03</t>
  </si>
  <si>
    <t>793550590372</t>
  </si>
  <si>
    <t>GXN12</t>
  </si>
  <si>
    <t>ร***าพร ส***สริม</t>
  </si>
  <si>
    <t>19/03/2026 06:46</t>
  </si>
  <si>
    <t>793564418382</t>
  </si>
  <si>
    <t>GXN11</t>
  </si>
  <si>
    <t>เ******น</t>
  </si>
  <si>
    <t>******ือ, อำเภอเมืองกาญจนบุรี ตำบลบ้านเหนือ อำเภอเมืองกาญจนบุรี จังหวัดกาญจนบุรี 71000</t>
  </si>
  <si>
    <t>71000</t>
  </si>
  <si>
    <t>19/03/2026 07:12</t>
  </si>
  <si>
    <t>TH262246722142I</t>
  </si>
  <si>
    <t>19/03/2026 06:41</t>
  </si>
  <si>
    <t>GXN10</t>
  </si>
  <si>
    <t>ม***ัตน์ ฤ***์ภักดี</t>
  </si>
  <si>
    <t>19/03/2026 06:23</t>
  </si>
  <si>
    <t>793581812380</t>
  </si>
  <si>
    <t>19/03/2026 06:22</t>
  </si>
  <si>
    <t>GXN9</t>
  </si>
  <si>
    <t>ห***เตย  ป***งาม</t>
  </si>
  <si>
    <t>19/03/2026 06:21</t>
  </si>
  <si>
    <t>793550802472</t>
  </si>
  <si>
    <t>GXN8</t>
  </si>
  <si>
    <t>เ***วรรณ จ***ายง</t>
  </si>
  <si>
    <t>19/03/2026 06:19</t>
  </si>
  <si>
    <t>793595600453</t>
  </si>
  <si>
    <t>GXN6</t>
  </si>
  <si>
    <t>ว***รณ7188</t>
  </si>
  <si>
    <t>19/03/2026 06:14</t>
  </si>
  <si>
    <t>793514686392</t>
  </si>
  <si>
    <t>GXN5</t>
  </si>
  <si>
    <t>******หนองแสง, ตำบล ท่าไห, อำเภอเขื่องใน ตำบลท่าไห อำเภอเขื่องใน จังหวัดอุบลราชธานี 34150</t>
  </si>
  <si>
    <t>19/03/2026 15:52</t>
  </si>
  <si>
    <t>TH263755270793T</t>
  </si>
  <si>
    <t>19/03/2026 05:57</t>
  </si>
  <si>
    <t>GXN4</t>
  </si>
  <si>
    <t>ลัดดา นิวาตนิรัติศัย</t>
  </si>
  <si>
    <t>415 หมู่3 บ้านดอนปอแดง ต.โคกสะอาด อ.เมือง
เมืองอุดรธานี/ Mueang Udon Thaniอุดรธานี/ Udon Thani
41000</t>
  </si>
  <si>
    <t>660846050451</t>
  </si>
  <si>
    <t>19/03/2026 03:21</t>
  </si>
  <si>
    <t>LEXPU0668337496</t>
  </si>
  <si>
    <t>19/03/2026 03:18</t>
  </si>
  <si>
    <t>GXN3</t>
  </si>
  <si>
    <t>รัชนี​ เหลืองรัชพันธุ์</t>
  </si>
  <si>
    <t>ซอยสาริกา-นางรอง15 ตำบลสาริกา 155 หมู่ 3
เมืองนครนายก/ Mueang Nakhon Nayokนครนายก/ Nakhon Nayok
26000</t>
  </si>
  <si>
    <t>660982731941</t>
  </si>
  <si>
    <t>19/03/2026 03:04</t>
  </si>
  <si>
    <t>LEXPU0668368899</t>
  </si>
  <si>
    <t>GXN2</t>
  </si>
  <si>
    <t>นาย สุกฤษฏิ์ ชัยมงคล</t>
  </si>
  <si>
    <t>กาญจน์กนกวิลล์ 15 กาญจน์กนกวิลล์ 15 ซอย18/3 บ้านเลขที่188/363 · หนองผึ้ง/ Nong Phueng
สารภี/ Saraphiเชียงใหม่/ Chiang Mai
50140</t>
  </si>
  <si>
    <t>660613378033</t>
  </si>
  <si>
    <t>19/03/2026 02:44</t>
  </si>
  <si>
    <t>LEXPU0668341135</t>
  </si>
  <si>
    <t>GXN0</t>
  </si>
  <si>
    <t>ธ***รัตน์ ท***ย์ประสิทธิ์</t>
  </si>
  <si>
    <t>19/03/2026 02:00</t>
  </si>
  <si>
    <t>793543316403</t>
  </si>
  <si>
    <t>GXM99</t>
  </si>
  <si>
    <t>ว***ิสา พ***์เลิศ</t>
  </si>
  <si>
    <t>19/03/2026 01:48</t>
  </si>
  <si>
    <t>793587701480</t>
  </si>
  <si>
    <t>19/03/2026 01:49</t>
  </si>
  <si>
    <t>GXM98</t>
  </si>
  <si>
    <t>******ขตทุ่งครุ ไม่ได้อยู่ในรร.นาหลวง ที่อยู่ติดกัน แขวงบางมด เขตทุ่งครุ จังหวัดกรุงเทพมหานคร 10140</t>
  </si>
  <si>
    <t>19/03/2026 01:34</t>
  </si>
  <si>
    <t>TH267717599711T</t>
  </si>
  <si>
    <t>19/03/2026 01:32</t>
  </si>
  <si>
    <t>GXM97</t>
  </si>
  <si>
    <t>******่ 756/317 ห้องชุด C11-02 (1A)   ตำบลชะอำ อำเภอชะอำ จังหวัดเพชรบุรี 76120</t>
  </si>
  <si>
    <t>19/03/2026 00:54</t>
  </si>
  <si>
    <t>TH18048GJW0S3A1</t>
  </si>
  <si>
    <t>GXM96</t>
  </si>
  <si>
    <t>19/03/2026 00:53</t>
  </si>
  <si>
    <t>TH18048GJW449A1</t>
  </si>
  <si>
    <t>19/03/2026 00:52</t>
  </si>
  <si>
    <t>GXM95</t>
  </si>
  <si>
    <t>อ******M</t>
  </si>
  <si>
    <t>******ที่ 805 ตึกB ถนน เพชรเกษม แขวง บางหว้า แขวงบางหว้า เขตภาษีเจริญ จังหวัดกรุงเทพมหานคร 10160</t>
  </si>
  <si>
    <t>19/03/2026 00:27</t>
  </si>
  <si>
    <t>TH266061797036L</t>
  </si>
  <si>
    <t>GXM94</t>
  </si>
  <si>
    <t>******ภอเมือง จังหวัดชลบุรี 20130 ตำบลเหมือง อำเภอเมืองชลบุรี จังหวัดชลบุรี 20130</t>
  </si>
  <si>
    <t>19/03/2026 12:44</t>
  </si>
  <si>
    <t>TH266588432784B</t>
  </si>
  <si>
    <t>19/03/2026 00:20</t>
  </si>
  <si>
    <t>GXM93</t>
  </si>
  <si>
    <t>****** จตุจักร แขวงจตุจักร เขตจตุจักร จังหวัดกรุงเทพมหานคร 10900</t>
  </si>
  <si>
    <t>TH265793297129V</t>
  </si>
  <si>
    <t>GXQ89</t>
  </si>
  <si>
    <t>น***าวพรทิพย์  ส***ม</t>
  </si>
  <si>
    <t>20/03/2026 23:57</t>
  </si>
  <si>
    <t>793622297355</t>
  </si>
  <si>
    <t>GXQ88</t>
  </si>
  <si>
    <t>******หญ่ ตำบลเซเป็ด ตำบลเซเป็ด อำเภอตระการพืชผล จังหวัดอุบลราชธานี 34130</t>
  </si>
  <si>
    <t>21/03/2026 00:23</t>
  </si>
  <si>
    <t>TH268521556993Q</t>
  </si>
  <si>
    <t>20/03/2026 23:53</t>
  </si>
  <si>
    <t>GXQ87</t>
  </si>
  <si>
    <t>สุธาทิพย์เปี่ยมวารี</t>
  </si>
  <si>
    <t>46/2หมู่2ต.คมบาง
เมืองจันทบุรี/ Mueang Chanthaburiจันทบุรี/ Chanthaburi
22000</t>
  </si>
  <si>
    <t>660856993412</t>
  </si>
  <si>
    <t>20/03/2026 23:52</t>
  </si>
  <si>
    <t>LEXPU0668920117</t>
  </si>
  <si>
    <t>GXQ86</t>
  </si>
  <si>
    <t>ข***ทรัพย์   ก***รรจง</t>
  </si>
  <si>
    <t>20/03/2026 23:51</t>
  </si>
  <si>
    <t>793638850432</t>
  </si>
  <si>
    <t>GXQ84</t>
  </si>
  <si>
    <t>n*</t>
  </si>
  <si>
    <t>******าสมนึก, ตำบลนายูง, อำเภอนายูง ตำบลนายูง อำเภอนายูง จังหวัดอุดรธานี 41380</t>
  </si>
  <si>
    <t>41380</t>
  </si>
  <si>
    <t>21/03/2026 00:19</t>
  </si>
  <si>
    <t>TH265873443381J</t>
  </si>
  <si>
    <t>20/03/2026 23:37</t>
  </si>
  <si>
    <t>GXQ83</t>
  </si>
  <si>
    <t>สมรักษ์ เทียนพจน์</t>
  </si>
  <si>
    <t>158 ร้านค้าหน้าวัดหนองนาแซง ม.11 · หนองนาแซง/ Nong Na Saeng
เมืองชัยภูมิ/ Mueang Chaiyaphumชัยภูมิ/ Chaiyaphum
36000</t>
  </si>
  <si>
    <t>660865339947</t>
  </si>
  <si>
    <t>20/03/2026 23:32</t>
  </si>
  <si>
    <t>LEXPU0668923361</t>
  </si>
  <si>
    <t>GXQ82</t>
  </si>
  <si>
    <t>A** A**</t>
  </si>
  <si>
    <t>793661559445</t>
  </si>
  <si>
    <t>GXQ81</t>
  </si>
  <si>
    <t>ล***ณ์รพิน พ***ุ์กำ่</t>
  </si>
  <si>
    <t>20/03/2026 23:28</t>
  </si>
  <si>
    <t>793628155456</t>
  </si>
  <si>
    <t>GXQ80</t>
  </si>
  <si>
    <t>น***ันธ์ ศ***สัมพันธ์</t>
  </si>
  <si>
    <t>20/03/2026 23:21</t>
  </si>
  <si>
    <t>793657654451</t>
  </si>
  <si>
    <t>GXQ79</t>
  </si>
  <si>
    <t>ว***ทธิ์ ธ***ีรยุต</t>
  </si>
  <si>
    <t>20/03/2026 23:18</t>
  </si>
  <si>
    <t>793689550463</t>
  </si>
  <si>
    <t>GXQ78</t>
  </si>
  <si>
    <t>20/03/2026 23:17</t>
  </si>
  <si>
    <t>793676953436</t>
  </si>
  <si>
    <t>GXQ77</t>
  </si>
  <si>
    <t>ไ** บ***อย</t>
  </si>
  <si>
    <t>20/03/2026 23:15</t>
  </si>
  <si>
    <t>793678956442</t>
  </si>
  <si>
    <t>GXQ76</t>
  </si>
  <si>
    <t>******บลหินตก อำเภอร่อนพิบูลย์ จังหวัดนครศรีธรรมราช 80350</t>
  </si>
  <si>
    <t>80350</t>
  </si>
  <si>
    <t>TH264112631252D</t>
  </si>
  <si>
    <t>GXQ75</t>
  </si>
  <si>
    <t>20/03/2026 23:14</t>
  </si>
  <si>
    <t>793621056443</t>
  </si>
  <si>
    <t>GXQ74</t>
  </si>
  <si>
    <t>ก***เหมย</t>
  </si>
  <si>
    <t>20/03/2026 23:11</t>
  </si>
  <si>
    <t>793669291332</t>
  </si>
  <si>
    <t>GXQ73</t>
  </si>
  <si>
    <t>ข***ใจ อ***สันติภาพ</t>
  </si>
  <si>
    <t>793670392351</t>
  </si>
  <si>
    <t>GXQ72</t>
  </si>
  <si>
    <t>20/03/2026 23:10</t>
  </si>
  <si>
    <t>793677259432</t>
  </si>
  <si>
    <t>GXQ71</t>
  </si>
  <si>
    <t>น***า  จ***์ปั๋น</t>
  </si>
  <si>
    <t>20/03/2026 23:07</t>
  </si>
  <si>
    <t>793671732453</t>
  </si>
  <si>
    <t>GXQ70</t>
  </si>
  <si>
    <t>น***อำนวย ส***์เมือง</t>
  </si>
  <si>
    <t>20/03/2026 23:06</t>
  </si>
  <si>
    <t>793610934465</t>
  </si>
  <si>
    <t>GXQ67</t>
  </si>
  <si>
    <t>ก***ิศา เ***ุข</t>
  </si>
  <si>
    <t>20/03/2026 23:02</t>
  </si>
  <si>
    <t>793636733466</t>
  </si>
  <si>
    <t>GXQ66</t>
  </si>
  <si>
    <t>อ***ร  ด***์ขำ</t>
  </si>
  <si>
    <t>20/03/2026 23:01</t>
  </si>
  <si>
    <t>793670936472</t>
  </si>
  <si>
    <t>GXQ65</t>
  </si>
  <si>
    <t>20/03/2026 23:00</t>
  </si>
  <si>
    <t>793607938443</t>
  </si>
  <si>
    <t>GXQ64</t>
  </si>
  <si>
    <t>20/03/2026 22:59</t>
  </si>
  <si>
    <t>793671652432</t>
  </si>
  <si>
    <t>GXQ63</t>
  </si>
  <si>
    <t>20/03/2026 22:58</t>
  </si>
  <si>
    <t>793602133472</t>
  </si>
  <si>
    <t>GXQ62</t>
  </si>
  <si>
    <t>ต***นฉาย</t>
  </si>
  <si>
    <t>20/03/2026 22:57</t>
  </si>
  <si>
    <t>793644633460</t>
  </si>
  <si>
    <t>GXQ61</t>
  </si>
  <si>
    <t>G***ar</t>
  </si>
  <si>
    <t>20/03/2026 22:56</t>
  </si>
  <si>
    <t>793692822484</t>
  </si>
  <si>
    <t>GXQ60</t>
  </si>
  <si>
    <t>u***3230653633068</t>
  </si>
  <si>
    <t>793612536485</t>
  </si>
  <si>
    <t>GXQ59</t>
  </si>
  <si>
    <t>Õ**</t>
  </si>
  <si>
    <t>793603539481</t>
  </si>
  <si>
    <t>GXQ58</t>
  </si>
  <si>
    <t>น***้า</t>
  </si>
  <si>
    <t>20/03/2026 22:51</t>
  </si>
  <si>
    <t>793687436474</t>
  </si>
  <si>
    <t>GXQ57</t>
  </si>
  <si>
    <t>ก***ักษณ์  พ***ิสัย</t>
  </si>
  <si>
    <t>20/03/2026 22:49</t>
  </si>
  <si>
    <t>793624733425</t>
  </si>
  <si>
    <t>GXQ56</t>
  </si>
  <si>
    <t>ว***ม.นิยมเดชา</t>
  </si>
  <si>
    <t>793699430414</t>
  </si>
  <si>
    <t>GXQ55</t>
  </si>
  <si>
    <t>ศ***ต เ***อนคำ</t>
  </si>
  <si>
    <t>20/03/2026 22:47</t>
  </si>
  <si>
    <t>793629539426</t>
  </si>
  <si>
    <t>GXQ54</t>
  </si>
  <si>
    <t>ย***ุ๋ม</t>
  </si>
  <si>
    <t>20/03/2026 22:46</t>
  </si>
  <si>
    <t>793636333431</t>
  </si>
  <si>
    <t>GXQ52</t>
  </si>
  <si>
    <t>บ***งแซ่ฝุง</t>
  </si>
  <si>
    <t>20/03/2026 22:45</t>
  </si>
  <si>
    <t>793668438426</t>
  </si>
  <si>
    <t>GXQ51</t>
  </si>
  <si>
    <t>น***  อ***สิน</t>
  </si>
  <si>
    <t>20/03/2026 22:44</t>
  </si>
  <si>
    <t>793639532405</t>
  </si>
  <si>
    <t>GXQ50</t>
  </si>
  <si>
    <t>ใ***รุ่ง ป***ทอง</t>
  </si>
  <si>
    <t>20/03/2026 22:43</t>
  </si>
  <si>
    <t>793603531416</t>
  </si>
  <si>
    <t>GXQ49</t>
  </si>
  <si>
    <t>******จี่ แขวงช่องนนทรี แขวงช่องนนทรี เขตยานนาวา จังหวัดกรุงเทพมหานคร 10120</t>
  </si>
  <si>
    <t>TH2666190823696</t>
  </si>
  <si>
    <t>GXQ48</t>
  </si>
  <si>
    <t>s***mporn</t>
  </si>
  <si>
    <t>793647634463</t>
  </si>
  <si>
    <t>GXQ47</t>
  </si>
  <si>
    <t>20/03/2026 22:42</t>
  </si>
  <si>
    <t>793674844465</t>
  </si>
  <si>
    <t>GXQ46</t>
  </si>
  <si>
    <t>ล***ล  ข***ปถัมภ์</t>
  </si>
  <si>
    <t>793653028490</t>
  </si>
  <si>
    <t>GXQ45</t>
  </si>
  <si>
    <t>ว***วรรณ ย***ําคํา</t>
  </si>
  <si>
    <t>793636934403</t>
  </si>
  <si>
    <t>GXQ44</t>
  </si>
  <si>
    <t>ว***ี พ***สุขา</t>
  </si>
  <si>
    <t>20/03/2026 22:41</t>
  </si>
  <si>
    <t>793691043460</t>
  </si>
  <si>
    <t>GXQ43</t>
  </si>
  <si>
    <t>เ***มาศ ส***งทุกข์ แ***</t>
  </si>
  <si>
    <t>20/03/2026 22:40</t>
  </si>
  <si>
    <t>793663049465</t>
  </si>
  <si>
    <t>GXQ42</t>
  </si>
  <si>
    <t>อ***า ท***ศษ</t>
  </si>
  <si>
    <t>793647549472</t>
  </si>
  <si>
    <t>GXQ41</t>
  </si>
  <si>
    <t>พ***ชกรณ์  ช***วง</t>
  </si>
  <si>
    <t>20/03/2026 22:39</t>
  </si>
  <si>
    <t>793683647455</t>
  </si>
  <si>
    <t>GXQ40</t>
  </si>
  <si>
    <t>น***นันท์</t>
  </si>
  <si>
    <t>793681542474</t>
  </si>
  <si>
    <t>GXQ39</t>
  </si>
  <si>
    <t>น** ว***ี พ***่อน</t>
  </si>
  <si>
    <t>793644545466</t>
  </si>
  <si>
    <t>GXQ38</t>
  </si>
  <si>
    <t>บ***</t>
  </si>
  <si>
    <t>793673443415</t>
  </si>
  <si>
    <t>GXQ37</t>
  </si>
  <si>
    <t>จ***นา..แซ่อึ้ง</t>
  </si>
  <si>
    <t>20/03/2026 22:38</t>
  </si>
  <si>
    <t>793636644415</t>
  </si>
  <si>
    <t>GXQ36</t>
  </si>
  <si>
    <t>จ***ิตา เ***ไชโย</t>
  </si>
  <si>
    <t>793626744411</t>
  </si>
  <si>
    <t>GXQ35</t>
  </si>
  <si>
    <t>จ***ียร ป***ทือง</t>
  </si>
  <si>
    <t>20/03/2026 22:37</t>
  </si>
  <si>
    <t>793632548424</t>
  </si>
  <si>
    <t>GXQ34</t>
  </si>
  <si>
    <t>จ***ันท์ ก***ลป์</t>
  </si>
  <si>
    <t>793603635495</t>
  </si>
  <si>
    <t>GXQ33</t>
  </si>
  <si>
    <t>ไ**</t>
  </si>
  <si>
    <t>793624039493</t>
  </si>
  <si>
    <t>GXQ32</t>
  </si>
  <si>
    <t>บ***ร ท***์ดารา</t>
  </si>
  <si>
    <t>793653047434</t>
  </si>
  <si>
    <t>GXQ31</t>
  </si>
  <si>
    <t>พ***์อัปสร</t>
  </si>
  <si>
    <t>20/03/2026 22:35</t>
  </si>
  <si>
    <t>793608947445</t>
  </si>
  <si>
    <t>GXQ30</t>
  </si>
  <si>
    <t>ส***ษา ส***ตร</t>
  </si>
  <si>
    <t>20/03/2026 22:34</t>
  </si>
  <si>
    <t>793693446442</t>
  </si>
  <si>
    <t>GXQ29</t>
  </si>
  <si>
    <t>ล***จี่ อ***รกุล</t>
  </si>
  <si>
    <t>793642443425</t>
  </si>
  <si>
    <t>GXQ28</t>
  </si>
  <si>
    <t>จ***ภา อ***า</t>
  </si>
  <si>
    <t>20/03/2026 22:33</t>
  </si>
  <si>
    <t>793611444430</t>
  </si>
  <si>
    <t>GXQ27</t>
  </si>
  <si>
    <t>ช***ุทธ์ บ***ิโรภาส</t>
  </si>
  <si>
    <t>20/03/2026 22:32</t>
  </si>
  <si>
    <t>793660642423</t>
  </si>
  <si>
    <t>GXQ26</t>
  </si>
  <si>
    <t>พ***ร เ***รัตน์</t>
  </si>
  <si>
    <t>793626446406</t>
  </si>
  <si>
    <t>GXQ25</t>
  </si>
  <si>
    <t>793643441404</t>
  </si>
  <si>
    <t>20/03/2026 22:31</t>
  </si>
  <si>
    <t>GXQ24</t>
  </si>
  <si>
    <t>เ***ุษา บ***ื่น</t>
  </si>
  <si>
    <t>793672940410</t>
  </si>
  <si>
    <t>GXQ23</t>
  </si>
  <si>
    <t>บ***า ไ***งเกตุ</t>
  </si>
  <si>
    <t>793608748461</t>
  </si>
  <si>
    <t>GXQ22</t>
  </si>
  <si>
    <t>ก***นา เ***จันทร์</t>
  </si>
  <si>
    <t>20/03/2026 22:30</t>
  </si>
  <si>
    <t>793667345450</t>
  </si>
  <si>
    <t>GXQ21</t>
  </si>
  <si>
    <t>ล*** จ***าวงษฺ</t>
  </si>
  <si>
    <t>793609744454</t>
  </si>
  <si>
    <t>GXQ20</t>
  </si>
  <si>
    <t>อ*** แ***ผล</t>
  </si>
  <si>
    <t>20/03/2026 22:29</t>
  </si>
  <si>
    <t>793603072426</t>
  </si>
  <si>
    <t>GXQ19</t>
  </si>
  <si>
    <t>ก***ิสา  ก***ัตน์</t>
  </si>
  <si>
    <t>793616776422</t>
  </si>
  <si>
    <t>GXQ18</t>
  </si>
  <si>
    <t>น***รัตน์  ศ***บุญ</t>
  </si>
  <si>
    <t>793668174423</t>
  </si>
  <si>
    <t>GXQ17</t>
  </si>
  <si>
    <t>ล***ียด ป***ย้ม</t>
  </si>
  <si>
    <t>20/03/2026 22:28</t>
  </si>
  <si>
    <t>793660773430</t>
  </si>
  <si>
    <t>GXQ16</t>
  </si>
  <si>
    <t>พ***ริ ส***รรศนีย์</t>
  </si>
  <si>
    <t>793653775434</t>
  </si>
  <si>
    <t>GXQ15</t>
  </si>
  <si>
    <t>ค***ิงนัง ค***นต์ ฉ***แก้ว</t>
  </si>
  <si>
    <t>20/03/2026 22:27</t>
  </si>
  <si>
    <t>793629322463</t>
  </si>
  <si>
    <t>GXQ14</t>
  </si>
  <si>
    <t>อ***ักษ์ได้ลาภ</t>
  </si>
  <si>
    <t>793625178415</t>
  </si>
  <si>
    <t>GXQ13</t>
  </si>
  <si>
    <t>B*** B***</t>
  </si>
  <si>
    <t>793664544400</t>
  </si>
  <si>
    <t>GXQ12</t>
  </si>
  <si>
    <t>ก***นา ว***ฒนาพรชัย</t>
  </si>
  <si>
    <t>793669033485</t>
  </si>
  <si>
    <t>GXQ11</t>
  </si>
  <si>
    <t>ส***าศ ย***าวรกูล</t>
  </si>
  <si>
    <t>20/03/2026 22:26</t>
  </si>
  <si>
    <t>793676237480</t>
  </si>
  <si>
    <t>GXQ10</t>
  </si>
  <si>
    <t>N***hapat Y***</t>
  </si>
  <si>
    <t>20/03/2026 22:25</t>
  </si>
  <si>
    <t>793634731492</t>
  </si>
  <si>
    <t>GXQ9</t>
  </si>
  <si>
    <t>ก***นา ไ***งขเจตยกล</t>
  </si>
  <si>
    <t>20/03/2026 22:23</t>
  </si>
  <si>
    <t>793670238480</t>
  </si>
  <si>
    <t>GXQ8</t>
  </si>
  <si>
    <t>พ***ยอม</t>
  </si>
  <si>
    <t>20/03/2026 22:21</t>
  </si>
  <si>
    <t>793643574404</t>
  </si>
  <si>
    <t>GXQ6</t>
  </si>
  <si>
    <t>น***  ส***ร้อย</t>
  </si>
  <si>
    <t>20/03/2026 22:20</t>
  </si>
  <si>
    <t>793644173405</t>
  </si>
  <si>
    <t>GXQ5</t>
  </si>
  <si>
    <t>น***นงนุช ด***ีเพชร</t>
  </si>
  <si>
    <t>793645822480</t>
  </si>
  <si>
    <t>GXQ4</t>
  </si>
  <si>
    <t>ส***น  จ***ร์เพชร</t>
  </si>
  <si>
    <t>793631471430</t>
  </si>
  <si>
    <t>GXQ3</t>
  </si>
  <si>
    <t>เ***้อม  แ***้าแตงโมกาฬสินธุ์</t>
  </si>
  <si>
    <t>20/03/2026 22:18</t>
  </si>
  <si>
    <t>793655376415</t>
  </si>
  <si>
    <t>GXQ2</t>
  </si>
  <si>
    <t>ค***ม</t>
  </si>
  <si>
    <t>20/03/2026 22:17</t>
  </si>
  <si>
    <t>793630772421</t>
  </si>
  <si>
    <t>GXQ1</t>
  </si>
  <si>
    <t>ธ***วีร์  โ***รัว</t>
  </si>
  <si>
    <t>793648970402</t>
  </si>
  <si>
    <t>GXP99</t>
  </si>
  <si>
    <t>น***กษณ์</t>
  </si>
  <si>
    <t>20/03/2026 22:15</t>
  </si>
  <si>
    <t>793651572416</t>
  </si>
  <si>
    <t>GXP97</t>
  </si>
  <si>
    <t>ธ***แก้วมณี</t>
  </si>
  <si>
    <t>793619876405</t>
  </si>
  <si>
    <t>GXP96</t>
  </si>
  <si>
    <t>20/03/2026 22:12</t>
  </si>
  <si>
    <t>793689853482</t>
  </si>
  <si>
    <t>GXP95</t>
  </si>
  <si>
    <t>ธ*** ธ***ทอง</t>
  </si>
  <si>
    <t>20/03/2026 22:10</t>
  </si>
  <si>
    <t>793674065494</t>
  </si>
  <si>
    <t>GXP94</t>
  </si>
  <si>
    <t>u***4481334240104</t>
  </si>
  <si>
    <t>20/03/2026 22:08</t>
  </si>
  <si>
    <t>793611379400</t>
  </si>
  <si>
    <t>GXP93</t>
  </si>
  <si>
    <t>793681360404</t>
  </si>
  <si>
    <t>GXP92</t>
  </si>
  <si>
    <t>จ***รัศน์ จ***ร​สมบัติ​</t>
  </si>
  <si>
    <t>20/03/2026 22:07</t>
  </si>
  <si>
    <t>793669629480</t>
  </si>
  <si>
    <t>GXP91</t>
  </si>
  <si>
    <t>ศ***พร ส***งแจ้ง</t>
  </si>
  <si>
    <t>20/03/2026 22:05</t>
  </si>
  <si>
    <t>793646958495</t>
  </si>
  <si>
    <t>GXP90</t>
  </si>
  <si>
    <t>ร******ณ</t>
  </si>
  <si>
    <t>******ตนะ, ตำบลบุฤาษี, อำเภอเมืองสุรินทร์ ตำบลบุฤาษี อำเภอเมืองสุรินทร์ จังหวัดสุรินทร์ 32000</t>
  </si>
  <si>
    <t>TH2684317809802</t>
  </si>
  <si>
    <t>GXP89</t>
  </si>
  <si>
    <t>20/03/2026 22:03</t>
  </si>
  <si>
    <t>TH261515373975D</t>
  </si>
  <si>
    <t>GXP88</t>
  </si>
  <si>
    <t>ส***นทา  ร***ิวัฒนศักดิ์</t>
  </si>
  <si>
    <t>20/03/2026 22:00</t>
  </si>
  <si>
    <t>793627159496</t>
  </si>
  <si>
    <t>GXP86</t>
  </si>
  <si>
    <t>ด***ี ห***งกรุ่น</t>
  </si>
  <si>
    <t>20/03/2026 21:55</t>
  </si>
  <si>
    <t>793640654483</t>
  </si>
  <si>
    <t>GXP85</t>
  </si>
  <si>
    <t>B***</t>
  </si>
  <si>
    <t>20/03/2026 21:50</t>
  </si>
  <si>
    <t>793693489363</t>
  </si>
  <si>
    <t>GXP84</t>
  </si>
  <si>
    <t>ท*** ง***ุญสืบ</t>
  </si>
  <si>
    <t>20/03/2026 21:43</t>
  </si>
  <si>
    <t>793682857483</t>
  </si>
  <si>
    <t>GXP82</t>
  </si>
  <si>
    <t>อ******พ</t>
  </si>
  <si>
    <t>******สันกำแพง ตำบลสันกำแพง อำเภอสันกำแพง จังหวัดเชียงใหม่ 50130</t>
  </si>
  <si>
    <t>20/03/2026 21:34</t>
  </si>
  <si>
    <t>TH263607717214A</t>
  </si>
  <si>
    <t>GXP81</t>
  </si>
  <si>
    <t>จุฑามาศ สมวงษา</t>
  </si>
  <si>
    <t>80 ม.6 ต.เต่างอย
เต่างอย/ Tao Ngoiสกลนคร/ Sakon Nakhon
47260</t>
  </si>
  <si>
    <t>660926396307</t>
  </si>
  <si>
    <t>20/03/2026 21:28</t>
  </si>
  <si>
    <t>TH44148GSEAZ1A</t>
  </si>
  <si>
    <t>GXP80</t>
  </si>
  <si>
    <t>20/03/2026 21:19</t>
  </si>
  <si>
    <t>793628020415</t>
  </si>
  <si>
    <t>GXP79</t>
  </si>
  <si>
    <t>บ***ซีว์</t>
  </si>
  <si>
    <t>20/03/2026 21:05</t>
  </si>
  <si>
    <t>793678283381</t>
  </si>
  <si>
    <t>20/03/2026 21:04</t>
  </si>
  <si>
    <t>GXP78</t>
  </si>
  <si>
    <t>20/03/2026 21:00</t>
  </si>
  <si>
    <t>793687514476</t>
  </si>
  <si>
    <t>GXP77</t>
  </si>
  <si>
    <t>ป***ดา  ไ***าญ</t>
  </si>
  <si>
    <t>20/03/2026 20:51</t>
  </si>
  <si>
    <t>THT010556BUN85Z</t>
  </si>
  <si>
    <t>GXP76</t>
  </si>
  <si>
    <t>******1 ต.สูงเม่น ตำบลสูงเม่น อำเภอสูงเม่น จังหวัดแพร่ 54130</t>
  </si>
  <si>
    <t>20/03/2026 21:11</t>
  </si>
  <si>
    <t>TH269565153872G</t>
  </si>
  <si>
    <t>20/03/2026 20:41</t>
  </si>
  <si>
    <t>GXP75</t>
  </si>
  <si>
    <t>S***orn P***ru</t>
  </si>
  <si>
    <t>20/03/2026 20:15</t>
  </si>
  <si>
    <t>793697324416</t>
  </si>
  <si>
    <t>GXP74</t>
  </si>
  <si>
    <t>ก***รรณ ท***น</t>
  </si>
  <si>
    <t>20/03/2026 20:13</t>
  </si>
  <si>
    <t>793626903425</t>
  </si>
  <si>
    <t>20/03/2026 20:12</t>
  </si>
  <si>
    <t>GXP73</t>
  </si>
  <si>
    <t>20/03/2026 19:38</t>
  </si>
  <si>
    <t>TH263778859599H</t>
  </si>
  <si>
    <t>GXP72</t>
  </si>
  <si>
    <t>******าน จ.อำนาจเจริญ ตำบลเค็งใหญ่ อำเภอหัวตะพาน จังหวัดอำนาจเจริญ 37240</t>
  </si>
  <si>
    <t>37240</t>
  </si>
  <si>
    <t>20/03/2026 19:35</t>
  </si>
  <si>
    <t>TH2602415035830</t>
  </si>
  <si>
    <t>GXP71</t>
  </si>
  <si>
    <t>นาง เรณู  จัทร์ศรี</t>
  </si>
  <si>
    <t>51 หมู่ 3  · รังนก/ Rang Nok
สามง่าม/ Sam Ngamพิจิตร/ Phichit
66140</t>
  </si>
  <si>
    <t>660960849737</t>
  </si>
  <si>
    <t>20/03/2026 19:29</t>
  </si>
  <si>
    <t>TH62078GSBCC5C</t>
  </si>
  <si>
    <t>GXP70</t>
  </si>
  <si>
    <t>ว***รณ์ อ***ร์จันทร์</t>
  </si>
  <si>
    <t>20/03/2026 19:23</t>
  </si>
  <si>
    <t>793611724452</t>
  </si>
  <si>
    <t>GXP69</t>
  </si>
  <si>
    <t>ม***วัน</t>
  </si>
  <si>
    <t>20/03/2026 19:10</t>
  </si>
  <si>
    <t>793632853495</t>
  </si>
  <si>
    <t>GXP68</t>
  </si>
  <si>
    <t>******บลตำนาน อำเภอเมืองพัทลุง จังหวัดพัทลุง 93000</t>
  </si>
  <si>
    <t>20/03/2026 19:00</t>
  </si>
  <si>
    <t>TH260065936542P</t>
  </si>
  <si>
    <t>GXP67</t>
  </si>
  <si>
    <t>20/03/2026 18:55</t>
  </si>
  <si>
    <t>793605993331</t>
  </si>
  <si>
    <t>GXP66</t>
  </si>
  <si>
    <t>ด***ณี ท***์นนท์</t>
  </si>
  <si>
    <t>20/03/2026 18:32</t>
  </si>
  <si>
    <t>793634225440</t>
  </si>
  <si>
    <t>GXP65</t>
  </si>
  <si>
    <t>20/03/2026 18:54</t>
  </si>
  <si>
    <t>TH260787613943B</t>
  </si>
  <si>
    <t>20/03/2026 18:24</t>
  </si>
  <si>
    <t>GXP63</t>
  </si>
  <si>
    <t>20/03/2026 18:14</t>
  </si>
  <si>
    <t>ฝอยทอง=3/กาแฟ=1/มะพร้าว=2</t>
  </si>
  <si>
    <t>793643609474</t>
  </si>
  <si>
    <t>GXP62</t>
  </si>
  <si>
    <t>ชนม์ณกานต์ มาศรีสุขสานี</t>
  </si>
  <si>
    <t>66 ซอย12 ม.4   · สีคิ้ว/ Sikhio
สีคิ้ว/ Sikhioนครราชสีมา/ Nakhon Ratchasima
30140</t>
  </si>
  <si>
    <t>660653406260</t>
  </si>
  <si>
    <t>20/03/2026 18:07</t>
  </si>
  <si>
    <t>LEXPU0668920136</t>
  </si>
  <si>
    <t>GXP61</t>
  </si>
  <si>
    <t>สมจินดา​ สิงห์​คะนอง</t>
  </si>
  <si>
    <t>399 ถ.เพชรเกษมซอย51แขวง หลักสอง
บางแค/ Bang Khaeกรุงเทพมหานคร/ Bangkok
10160</t>
  </si>
  <si>
    <t>660841647125</t>
  </si>
  <si>
    <t>20/03/2026 17:07</t>
  </si>
  <si>
    <t>LEXPU0668922037</t>
  </si>
  <si>
    <t>GXP60</t>
  </si>
  <si>
    <t>20/03/2026 17:28</t>
  </si>
  <si>
    <t>TH69018GSTGD1D</t>
  </si>
  <si>
    <t>20/03/2026 16:58</t>
  </si>
  <si>
    <t>GXP59</t>
  </si>
  <si>
    <t>ส***สินี เ***นงาม</t>
  </si>
  <si>
    <t>20/03/2026 16:15</t>
  </si>
  <si>
    <t>793691899324</t>
  </si>
  <si>
    <t>GXP58</t>
  </si>
  <si>
    <t>Y***i ป***หุ่นสวย</t>
  </si>
  <si>
    <t>20/03/2026 15:52</t>
  </si>
  <si>
    <t>793644683333</t>
  </si>
  <si>
    <t>GXP57</t>
  </si>
  <si>
    <t>793627258476</t>
  </si>
  <si>
    <t>GXP56</t>
  </si>
  <si>
    <t>****** อำเภอ คำตากล้า จ.สกลนคร 47250 ตำบลคำตากล้า อำเภอคำตากล้า จังหวัดสกลนคร 47250</t>
  </si>
  <si>
    <t>47250</t>
  </si>
  <si>
    <t>20/03/2026 15:44</t>
  </si>
  <si>
    <t>TH264640045016K</t>
  </si>
  <si>
    <t>GXP55</t>
  </si>
  <si>
    <t>นนทิยา จัตวาพรกูล</t>
  </si>
  <si>
    <t xml:space="preserve"> นิติบุคคลอาคารชุดรัชดาวิลล์ ซ.36 แยก19-8 ถ.รัชดาภิเษก แขวงจันทรเกษม เขตจตุจักร กทม. 10900</t>
  </si>
  <si>
    <t>0654151445</t>
  </si>
  <si>
    <t>20/03/2026 15:21</t>
  </si>
  <si>
    <t>WA109567754TH</t>
  </si>
  <si>
    <t>GXP54</t>
  </si>
  <si>
    <t>วสุพล</t>
  </si>
  <si>
    <t>47/3 ม.2 พหลโยธิน ต.ริมกก อ.เมือง จ.เชียงราย 57100</t>
  </si>
  <si>
    <t>0894298151</t>
  </si>
  <si>
    <t>20/03/2026 15:20</t>
  </si>
  <si>
    <t>WA109567745TH</t>
  </si>
  <si>
    <t>GXP53</t>
  </si>
  <si>
    <t>ศรีสุมา  รัษฐปานะ</t>
  </si>
  <si>
    <t xml:space="preserve">  บ้านเลขที่ 4
ซอยโชคชัย4 ซอย31/1 แยก1 ถนนโชคชัย 4
แขวงลาดพร้าว เขตลาดพร้าว กรุงเทพฯ 
 10230</t>
  </si>
  <si>
    <t>0814055609</t>
  </si>
  <si>
    <t>20/03/2026 12:45</t>
  </si>
  <si>
    <t>WB213536040TH</t>
  </si>
  <si>
    <t>20/03/2026 15:19</t>
  </si>
  <si>
    <t>GXP52</t>
  </si>
  <si>
    <t xml:space="preserve">น.ส.  กาญจนา  อิ่มมา </t>
  </si>
  <si>
    <t xml:space="preserve"> 187ม.1 ต.แพรกษาใหม่อ.เมืองสมุทรปราการจ.สมุทรปราการห้อง 17 
 10280</t>
  </si>
  <si>
    <t>0637867579</t>
  </si>
  <si>
    <t>20/03/2026 15:17</t>
  </si>
  <si>
    <t>WA109567737TH</t>
  </si>
  <si>
    <t>GXP51</t>
  </si>
  <si>
    <t>20/03/2026 15:16</t>
  </si>
  <si>
    <t>TH263489439926N</t>
  </si>
  <si>
    <t>GXP50</t>
  </si>
  <si>
    <t>จอย จอนหมูตอย</t>
  </si>
  <si>
    <t>179/46 ม.1 มบ.นริสรา
บางคูเวียง
นนทบุรี 11130</t>
  </si>
  <si>
    <t>WA109567723TH</t>
  </si>
  <si>
    <t>GXP49</t>
  </si>
  <si>
    <t xml:space="preserve">หนูพักตร์ คำจันดี </t>
  </si>
  <si>
    <t>147/3 บ้านปากห้วยฝาง ต.วังเพิ่ม อ.สีชมพู จ.ขอนแก่น 
 40220</t>
  </si>
  <si>
    <t>0821066325</t>
  </si>
  <si>
    <t>20/03/2026 15:13</t>
  </si>
  <si>
    <t>WA109567710TH</t>
  </si>
  <si>
    <t>GXP48</t>
  </si>
  <si>
    <t>******พธิ์กลาง, อำเภอเมืองนครราชสีมา ตำบลโพธิ์กลาง อำเภอเมืองนครราชสีมา จังหวัดนครราชสีมา 30000</t>
  </si>
  <si>
    <t>20/03/2026 15:10</t>
  </si>
  <si>
    <t>TH2602565442081</t>
  </si>
  <si>
    <t>20/03/2026 15:09</t>
  </si>
  <si>
    <t>GXP47</t>
  </si>
  <si>
    <t>ส***ณ</t>
  </si>
  <si>
    <t>******่น้ำคู้ ตำบลแม่น้ำคู้ อำเภอปลวกแดง จังหวัดระยอง 21140</t>
  </si>
  <si>
    <t>20/03/2026 15:37</t>
  </si>
  <si>
    <t>TH266338598852A</t>
  </si>
  <si>
    <t>20/03/2026 15:07</t>
  </si>
  <si>
    <t>GXP46</t>
  </si>
  <si>
    <t>20/03/2026 14:59</t>
  </si>
  <si>
    <t>793686386356</t>
  </si>
  <si>
    <t>GXP45</t>
  </si>
  <si>
    <t>ว***ธิดา เ***ชู</t>
  </si>
  <si>
    <t>20/03/2026 14:52</t>
  </si>
  <si>
    <t>793690792370</t>
  </si>
  <si>
    <t>20/03/2026 14:53</t>
  </si>
  <si>
    <t>GXP44</t>
  </si>
  <si>
    <t>ภ***วัฒน์ อ***</t>
  </si>
  <si>
    <t>20/03/2026 14:47</t>
  </si>
  <si>
    <t>793614568401</t>
  </si>
  <si>
    <t>GXP43</t>
  </si>
  <si>
    <t>20/03/2026 14:34</t>
  </si>
  <si>
    <t>793676026474</t>
  </si>
  <si>
    <t>GXP42</t>
  </si>
  <si>
    <t>******ห้วยหินลาด อ.สุวรรณภูมิ จ.ร้อยเอ็ด ตำบลห้วยหินลาด อำเภอสุวรรณภูมิ จังหวัดร้อยเอ็ด 45130</t>
  </si>
  <si>
    <t>20/03/2026 14:33</t>
  </si>
  <si>
    <t>TH269436097177H</t>
  </si>
  <si>
    <t>GXP41</t>
  </si>
  <si>
    <t>******ป่างิ้ว, ตำบลหินตั้ง, อำเภอบ้านไผ่ ตำบลหินตั้ง อำเภอบ้านไผ่ จังหวัดขอนแก่น 40110</t>
  </si>
  <si>
    <t>TH264238667932C</t>
  </si>
  <si>
    <t>20/03/2026 14:29</t>
  </si>
  <si>
    <t>GXP40</t>
  </si>
  <si>
    <t>******ธาตุ ตำบลดอนกอก อำเภอนาโพธิ์ จังหวัดบุรีรัมย์ 31230</t>
  </si>
  <si>
    <t>20/03/2026 14:57</t>
  </si>
  <si>
    <t>TH263043377613A</t>
  </si>
  <si>
    <t>20/03/2026 14:27</t>
  </si>
  <si>
    <t>GXP39</t>
  </si>
  <si>
    <t>20/03/2026 14:23</t>
  </si>
  <si>
    <t>793630289373</t>
  </si>
  <si>
    <t>GXP38</t>
  </si>
  <si>
    <t>สราวุธ ขัดสงคราม</t>
  </si>
  <si>
    <t>347หมู่7 · บ้านโฮ่ง/ Ban Hong
บ้านโฮ่ง/ Ban Hongลำพูน/ Lamphun
51130</t>
  </si>
  <si>
    <t>51130</t>
  </si>
  <si>
    <t>660960375171</t>
  </si>
  <si>
    <t>20/03/2026 14:14</t>
  </si>
  <si>
    <t>TH48038GSANU9A</t>
  </si>
  <si>
    <t>GXP36</t>
  </si>
  <si>
    <t>******ยา ตำบลบางปะหัน อำเภอบางปะหัน จังหวัดพระนครศรีอยุธยา 13220</t>
  </si>
  <si>
    <t>20/03/2026 14:28</t>
  </si>
  <si>
    <t>TH264467754650O</t>
  </si>
  <si>
    <t>20/03/2026 13:58</t>
  </si>
  <si>
    <t>GXP35</t>
  </si>
  <si>
    <t>ส***ชชา พ***พากเพียร</t>
  </si>
  <si>
    <t>20/03/2026 13:33</t>
  </si>
  <si>
    <t>793681396325</t>
  </si>
  <si>
    <t>GXP34</t>
  </si>
  <si>
    <t>******ลูกกา อำเภอลำลูกกา ปทุมธานี 12150 ประเทศไทย ตำบลลำลูกกา อำเภอลำลูกกา จังหวัดปทุมธานี 12150</t>
  </si>
  <si>
    <t>20/03/2026 13:20</t>
  </si>
  <si>
    <t>TH262653093665I</t>
  </si>
  <si>
    <t>20/03/2026 13:19</t>
  </si>
  <si>
    <t>GXP33</t>
  </si>
  <si>
    <t>******4 ถนนรามคำแหง 2 ซอย 23 แยก9(นิรันิรันดร3) แขวงดอกไม้ เขตประเวศ จังหวัดกรุงเทพมหานคร 10250</t>
  </si>
  <si>
    <t>20/03/2026 13:07</t>
  </si>
  <si>
    <t>TH2623121397371</t>
  </si>
  <si>
    <t>GXP32</t>
  </si>
  <si>
    <t>20/03/2026 12:58</t>
  </si>
  <si>
    <t>LEXPU0668933430</t>
  </si>
  <si>
    <t>GXP31</t>
  </si>
  <si>
    <t>ศ***รัตน์ น***สระเกษ</t>
  </si>
  <si>
    <t>20/03/2026 12:46</t>
  </si>
  <si>
    <t>793627726474</t>
  </si>
  <si>
    <t>GXP30</t>
  </si>
  <si>
    <t>****** ถ.ลาดพร้าว คลองจั่น บางกะปิ แขวงคลองจั่น เขตบางกะปิ จังหวัดกรุงเทพมหานคร 10240</t>
  </si>
  <si>
    <t>20/03/2026 12:35</t>
  </si>
  <si>
    <t>TH261088098977C</t>
  </si>
  <si>
    <t>GXP29</t>
  </si>
  <si>
    <t>ม*** ค***ูญสิน</t>
  </si>
  <si>
    <t>20/03/2026 12:01</t>
  </si>
  <si>
    <t>793663323445</t>
  </si>
  <si>
    <t>GXP28</t>
  </si>
  <si>
    <t>ล******า</t>
  </si>
  <si>
    <t>******.ท้ายบ้าน อ.เมือง จ.สมุทรปราการ ตำบลท้ายบ้าน อำเภอเมืองสมุทรปราการ จังหวัดสมุทรปราการ 10280</t>
  </si>
  <si>
    <t>20/03/2026 11:58</t>
  </si>
  <si>
    <t>TH260736364128Y</t>
  </si>
  <si>
    <t>GXP27</t>
  </si>
  <si>
    <t>******ส้ม ต.สำโรงใต้ ตำบลสำโรงใต้ อำเภอพระประแดง จังหวัดสมุทรปราการ 10130</t>
  </si>
  <si>
    <t>20/03/2026 11:57</t>
  </si>
  <si>
    <t>TH02048GSTUG0G</t>
  </si>
  <si>
    <t>GXP26</t>
  </si>
  <si>
    <t>ก***ิการ์ ศ***ุข</t>
  </si>
  <si>
    <t>20/03/2026 11:55</t>
  </si>
  <si>
    <t>793505116084</t>
  </si>
  <si>
    <t>20/03/2026 11:53</t>
  </si>
  <si>
    <t>GXP24</t>
  </si>
  <si>
    <t>******ค่า ตำบลปางมะค่า อำเภอขาณุวรลักษบุรี จังหวัดกำแพงเพชร 62140</t>
  </si>
  <si>
    <t>20/03/2026 12:15</t>
  </si>
  <si>
    <t>TH265770668641G</t>
  </si>
  <si>
    <t>20/03/2026 11:45</t>
  </si>
  <si>
    <t>GXP23</t>
  </si>
  <si>
    <t>****** อำเภอบ้านไผ่  จังหวัดขอนแก่น ตำบลหินตั้ง อำเภอบ้านไผ่ จังหวัดขอนแก่น 40110</t>
  </si>
  <si>
    <t>TH265795313955Y</t>
  </si>
  <si>
    <t>GXP22</t>
  </si>
  <si>
    <t>อ***ยผลไม้..คุณตุ๋ย</t>
  </si>
  <si>
    <t>793501717094</t>
  </si>
  <si>
    <t>GXP21</t>
  </si>
  <si>
    <t>ร***ป้ายแดง  เ***มวย</t>
  </si>
  <si>
    <t>20/03/2026 11:40</t>
  </si>
  <si>
    <t>793592311094</t>
  </si>
  <si>
    <t>GXP20</t>
  </si>
  <si>
    <t>เ*** ล***๊ะ</t>
  </si>
  <si>
    <t>793538912025</t>
  </si>
  <si>
    <t>GXP18</t>
  </si>
  <si>
    <t>20/03/2026 11:32</t>
  </si>
  <si>
    <t>793565116024</t>
  </si>
  <si>
    <t>GXP17</t>
  </si>
  <si>
    <t>น** ก***า แ***างชน</t>
  </si>
  <si>
    <t>793539315063</t>
  </si>
  <si>
    <t>20/03/2026 11:31</t>
  </si>
  <si>
    <t>GXP16</t>
  </si>
  <si>
    <t>20/03/2026 11:28</t>
  </si>
  <si>
    <t>793588824055</t>
  </si>
  <si>
    <t>GXP15</t>
  </si>
  <si>
    <t>P***</t>
  </si>
  <si>
    <t>20/03/2026 11:22</t>
  </si>
  <si>
    <t>793552213042</t>
  </si>
  <si>
    <t>GXP14</t>
  </si>
  <si>
    <t>20/03/2026 11:07</t>
  </si>
  <si>
    <t>793592618070</t>
  </si>
  <si>
    <t>GXP13</t>
  </si>
  <si>
    <t>ด***ลม ด***ุ่ม</t>
  </si>
  <si>
    <t>20/03/2026 10:52</t>
  </si>
  <si>
    <t>793564114092</t>
  </si>
  <si>
    <t>GXP12</t>
  </si>
  <si>
    <t>สุรนารถ ลุลิตานนท์</t>
  </si>
  <si>
    <t>113/12 ซอยน้อมจิต ถนน นเรศ สี่พระยา บางรัก กทม.
 10500</t>
  </si>
  <si>
    <t>10500</t>
  </si>
  <si>
    <t>0847309373</t>
  </si>
  <si>
    <t>20/03/2026 10:50</t>
  </si>
  <si>
    <t>WA109427791TH</t>
  </si>
  <si>
    <t>GXP11</t>
  </si>
  <si>
    <t>พ***วรรณ เ***ญอร่ามกุล</t>
  </si>
  <si>
    <t>20/03/2026 10:49</t>
  </si>
  <si>
    <t>793552726002</t>
  </si>
  <si>
    <t>GXP10</t>
  </si>
  <si>
    <t>ประนอมเฮ็งประสูตร์</t>
  </si>
  <si>
    <t>22/3ม8ตม่วงเตี้ยวิเศษชัยชาญจอ่างทอง 14110</t>
  </si>
  <si>
    <t>14110</t>
  </si>
  <si>
    <t>0623472219</t>
  </si>
  <si>
    <t>20/03/2026 10:37</t>
  </si>
  <si>
    <t>WA109423171TH</t>
  </si>
  <si>
    <t>GXP9</t>
  </si>
  <si>
    <t>น***้า พ***น</t>
  </si>
  <si>
    <t>20/03/2026 10:36</t>
  </si>
  <si>
    <t>793510614024</t>
  </si>
  <si>
    <t>GXP8</t>
  </si>
  <si>
    <t>20/03/2026 10:32</t>
  </si>
  <si>
    <t>793510213075</t>
  </si>
  <si>
    <t>GXP7</t>
  </si>
  <si>
    <t>น***า   ก***ก</t>
  </si>
  <si>
    <t>20/03/2026 10:29</t>
  </si>
  <si>
    <t>793593115081</t>
  </si>
  <si>
    <t>GXP6</t>
  </si>
  <si>
    <t>คุณรัตตะนา อาจเอี่ยม</t>
  </si>
  <si>
    <t xml:space="preserve">68 ม.6 ต.เสียว อ.เบญจลักษ์ จ.ศรีษะเกษ 33110
</t>
  </si>
  <si>
    <t>0854988761</t>
  </si>
  <si>
    <t>เคลมช็อปปี้  2603157H3YAD7Tเนื่องจากลูกค้าได้ของไม่ครบ</t>
  </si>
  <si>
    <t>WB213474376TH</t>
  </si>
  <si>
    <t>GXP5</t>
  </si>
  <si>
    <t>อภิณธ์พร</t>
  </si>
  <si>
    <t>เทศบาลตำบลบ่อแก้ว อ.นาหมื่น จ.น่าน 55180 &amp;nbsp; &amp;nbsp;</t>
  </si>
  <si>
    <t>55180</t>
  </si>
  <si>
    <t>0843725585</t>
  </si>
  <si>
    <t>20/03/2026 09:16</t>
  </si>
  <si>
    <t>WB213474380TH</t>
  </si>
  <si>
    <t>20/03/2026 10:27</t>
  </si>
  <si>
    <t>GXP4</t>
  </si>
  <si>
    <t>น***าว เ***รรัตน์ ด***่วย</t>
  </si>
  <si>
    <t>20/03/2026 10:11</t>
  </si>
  <si>
    <t>793574513060</t>
  </si>
  <si>
    <t>20/03/2026 10:10</t>
  </si>
  <si>
    <t>GXP1</t>
  </si>
  <si>
    <t>ร***งษ์  พ***สว่าง</t>
  </si>
  <si>
    <t>20/03/2026 09:38</t>
  </si>
  <si>
    <t>793528411034</t>
  </si>
  <si>
    <t>GXP0</t>
  </si>
  <si>
    <t>อ***ราวัลย์</t>
  </si>
  <si>
    <t>20/03/2026 09:29</t>
  </si>
  <si>
    <t>793500917020</t>
  </si>
  <si>
    <t>GXO99</t>
  </si>
  <si>
    <t>20/03/2026 09:28</t>
  </si>
  <si>
    <t>793525825013</t>
  </si>
  <si>
    <t>GXO97</t>
  </si>
  <si>
    <t>ธ***รัตน์ อ***ลืมญาติ</t>
  </si>
  <si>
    <t>20/03/2026 09:25</t>
  </si>
  <si>
    <t>793511427015</t>
  </si>
  <si>
    <t>GXO95</t>
  </si>
  <si>
    <t>มดตะนอย (แม่ใหม่)</t>
  </si>
  <si>
    <t>23 หมู่ 9 บ้านบ่อเงิน ต.สร้างก่อ อ.กุดจับ จ.อุดรธานี 
 41250</t>
  </si>
  <si>
    <t>0952236389</t>
  </si>
  <si>
    <t>20/03/2026 09:10</t>
  </si>
  <si>
    <t>WB213474393TH</t>
  </si>
  <si>
    <t>20/03/2026 09:17</t>
  </si>
  <si>
    <t>GXO94</t>
  </si>
  <si>
    <t>ประภาพร ป๊อกตัง</t>
  </si>
  <si>
    <t>30หมุ่8 ต.ดอนกระเบื้อง อ.บ้านโป่ง จ.ราชบุรี 
 70110</t>
  </si>
  <si>
    <t>0944196349</t>
  </si>
  <si>
    <t>WA109423199TH</t>
  </si>
  <si>
    <t>GXO93</t>
  </si>
  <si>
    <t>20/03/2026 09:15</t>
  </si>
  <si>
    <t>793512618021</t>
  </si>
  <si>
    <t>GXO92</t>
  </si>
  <si>
    <t>ธ***ทิพย์ ศ***มือง</t>
  </si>
  <si>
    <t>793593518034</t>
  </si>
  <si>
    <t>GXO91</t>
  </si>
  <si>
    <t>ม***ย เ***โกมล</t>
  </si>
  <si>
    <t>793585620026</t>
  </si>
  <si>
    <t>20/03/2026 09:11</t>
  </si>
  <si>
    <t>GXO90</t>
  </si>
  <si>
    <t>วิมลรัตน์  อ่อนเอี่ยม</t>
  </si>
  <si>
    <t>ต.บ้านสิงห์ 62/1 ม. 10
โพธาราม/ Photharamราชบุรี/ Ratchaburi
70120</t>
  </si>
  <si>
    <t>660954423364</t>
  </si>
  <si>
    <t>LEXPU0668923672</t>
  </si>
  <si>
    <t>GXO89</t>
  </si>
  <si>
    <t>TH264639962782I</t>
  </si>
  <si>
    <t>20/03/2026 09:08</t>
  </si>
  <si>
    <t>GXO88</t>
  </si>
  <si>
    <t>ก***ารัตน์ ว***ทาระคะจัด</t>
  </si>
  <si>
    <t>20/03/2026 09:07</t>
  </si>
  <si>
    <t>793590119022</t>
  </si>
  <si>
    <t>GXO87</t>
  </si>
  <si>
    <t>R******t</t>
  </si>
  <si>
    <t>******ฬุวนาราม 32 ถนน เวฬุวนาราม แขวงดอนเมือง แขวงดอนเมือง เขตดอนเมือง จังหวัดกรุงเทพมหานคร 10210</t>
  </si>
  <si>
    <t>TH268125890114U</t>
  </si>
  <si>
    <t>20/03/2026 09:05</t>
  </si>
  <si>
    <t>GXO86</t>
  </si>
  <si>
    <t>WA109423208TH</t>
  </si>
  <si>
    <t>20/03/2026 09:04</t>
  </si>
  <si>
    <t>GXO85</t>
  </si>
  <si>
    <t>พิมพ์วรรณ   ผ่องศรี</t>
  </si>
  <si>
    <t>83 หมู่1  บ้านร่องขุ่น  ป่าอ้อดอนชัย  เมือง  เชียงราย 57000</t>
  </si>
  <si>
    <t>0804988876</t>
  </si>
  <si>
    <t>WA109423211TH</t>
  </si>
  <si>
    <t>20/03/2026 09:03</t>
  </si>
  <si>
    <t>GXO84</t>
  </si>
  <si>
    <t>อนันต์​  อรรคบุตร</t>
  </si>
  <si>
    <t>218  หมู่3  บ้านนาแคน  ต.บ้านแมด  อ.บุณฑริก  จ.อุบลราชธานี
บุณฑริก/ Buntharikอุบลราชธานี/ Ubon Ratchathani
34230</t>
  </si>
  <si>
    <t>34230</t>
  </si>
  <si>
    <t>660897711533</t>
  </si>
  <si>
    <t>TH31098GSB0S7H</t>
  </si>
  <si>
    <t>GXO83</t>
  </si>
  <si>
    <t>พิมพรรณ  จันทรคณา</t>
  </si>
  <si>
    <t>34 ม.5 ต.ภูมิ
อ.บางมูลนาก
จ.พิจิตร  
 66120</t>
  </si>
  <si>
    <t>66120</t>
  </si>
  <si>
    <t>0815332260</t>
  </si>
  <si>
    <t>20/03/2026 08:33</t>
  </si>
  <si>
    <t>WB213474433TH</t>
  </si>
  <si>
    <t>GXO82</t>
  </si>
  <si>
    <t>ภัคณิชา เด่นเกิดผล</t>
  </si>
  <si>
    <t>6 ซอยติวานนท์24 แยก2/11
ต.บางกระสอ อ.เมือง
นนทบุรี 11000</t>
  </si>
  <si>
    <t>0818895389</t>
  </si>
  <si>
    <t>20/03/2026 09:02</t>
  </si>
  <si>
    <t>WA109423225TH</t>
  </si>
  <si>
    <t>GXO81</t>
  </si>
  <si>
    <t xml:space="preserve">คุณสมหมาย พรมมา </t>
  </si>
  <si>
    <t>บ้านศรีสว่าง พัฒนา
 131 หมู่ 14 ต.สะพุง อ.ศรีรัตนะ จ.ศรีสะเกษ  33240</t>
  </si>
  <si>
    <t>33240</t>
  </si>
  <si>
    <t>0985189107</t>
  </si>
  <si>
    <t>20/03/2026 09:01</t>
  </si>
  <si>
    <t>WA109423239TH</t>
  </si>
  <si>
    <t>GXO80</t>
  </si>
  <si>
    <t>ยุพา  บุญประเสริฐ</t>
  </si>
  <si>
    <t xml:space="preserve"> 51 ซ.รามคำแหง68 มบ.กิตตินิเวศ ซ.24/5 แขวง หัวหมาก เขต บางกะปิ กทม  10240</t>
  </si>
  <si>
    <t>0894436844</t>
  </si>
  <si>
    <t>20/03/2026 06:23</t>
  </si>
  <si>
    <t>WB213474447TH</t>
  </si>
  <si>
    <t>20/03/2026 09:00</t>
  </si>
  <si>
    <t>GXO79</t>
  </si>
  <si>
    <t>ชมคณา จ้าวเวคิน</t>
  </si>
  <si>
    <t>เลขที่ 93 ถนนเฉลิมพระเกียรติ ร.9 ซอย 14 เปรมฤทัยล้อก17 ตำบลดอกไม้ เขตประเวศ กทม เบอร์โทร 10250</t>
  </si>
  <si>
    <t>0870507362</t>
  </si>
  <si>
    <t>20/03/2026 08:59</t>
  </si>
  <si>
    <t>WA109423256TH</t>
  </si>
  <si>
    <t>GXO78</t>
  </si>
  <si>
    <t>เสาวลักษณ์ กุญชะโมรินร์</t>
  </si>
  <si>
    <t>149/43หมู่1ต.แม่คือ อ.ดอยสะเก็ด จ.เชียงใหม่ 50220</t>
  </si>
  <si>
    <t>0918514786</t>
  </si>
  <si>
    <t>20/03/2026 08:58</t>
  </si>
  <si>
    <t>WA109423260TH</t>
  </si>
  <si>
    <t>GXO77</t>
  </si>
  <si>
    <t>สุวิมล</t>
  </si>
  <si>
    <t>64/21 หมู่ 3 ต.บางกระเบา
อ.นครชัยศรี
จ.นครปฐม
 73120</t>
  </si>
  <si>
    <t>0819348300</t>
  </si>
  <si>
    <t>20/03/2026 08:57</t>
  </si>
  <si>
    <t>WA109423273TH</t>
  </si>
  <si>
    <t>GXO76</t>
  </si>
  <si>
    <t>TH264326248998A</t>
  </si>
  <si>
    <t>20/03/2026 08:56</t>
  </si>
  <si>
    <t>GXO75</t>
  </si>
  <si>
    <t>จิระศักดิ์  มัณฑางกูร</t>
  </si>
  <si>
    <t>89/224  หมู่บ้านพฤกษ์ลดา 
ถนน 345  ต. บางตะไนย์
อ. ปากเกร็ด
จ. นนทบุรี 11120</t>
  </si>
  <si>
    <t>0898815190</t>
  </si>
  <si>
    <t>19/03/2026 18:02</t>
  </si>
  <si>
    <t>WB213474464TH</t>
  </si>
  <si>
    <t>20/03/2026 08:55</t>
  </si>
  <si>
    <t>GXO74</t>
  </si>
  <si>
    <t>คุณกัลยาดี วงศ์ชามณี</t>
  </si>
  <si>
    <t xml:space="preserve"> 
เลขที่ 11/771 เดอะไพรเวซี่ ท่าพระ อินเตอร์เชนจ์ ถ.จรัญสนิทวงศ์ แขวงวัดท่าพระ เขตบางกอกใหญ่ กทม  10600</t>
  </si>
  <si>
    <t>0630234551</t>
  </si>
  <si>
    <t>19/03/2026 17:39</t>
  </si>
  <si>
    <t>WB213474478TH</t>
  </si>
  <si>
    <t>20/03/2026 08:46</t>
  </si>
  <si>
    <t>GXO73</t>
  </si>
  <si>
    <t>นาฎภรณ์ ทศทิศไพศาล</t>
  </si>
  <si>
    <t>808/281
ม.ซื่อตรง39
ซ.นวมินทร์143
ถ.นวมินทร์
แขวงนวลจันทร์
เขตบึงกุ่ม
กทม 
 10230</t>
  </si>
  <si>
    <t>0818376686</t>
  </si>
  <si>
    <t>20/03/2026 08:45</t>
  </si>
  <si>
    <t>WA109423287TH</t>
  </si>
  <si>
    <t>GXO72</t>
  </si>
  <si>
    <t>ปิยชาติ</t>
  </si>
  <si>
    <t>รพ.สต.บ้านก่าน ต.ฝั่งแดง
อ.นากลาง จ.หนองบัวลำภู
 39170</t>
  </si>
  <si>
    <t>0938509915</t>
  </si>
  <si>
    <t>20/03/2026 10:30</t>
  </si>
  <si>
    <t>WA109427788TH</t>
  </si>
  <si>
    <t>20/03/2026 08:43</t>
  </si>
  <si>
    <t>GXO71</t>
  </si>
  <si>
    <t>สุพัตรา วงศ์สุ</t>
  </si>
  <si>
    <t>181 หมู่2 ต เหมืองง่า อ เมือง จ ลำพูน 51000</t>
  </si>
  <si>
    <t>0814737155</t>
  </si>
  <si>
    <t>19/03/2026 17:25</t>
  </si>
  <si>
    <t>WB213474481TH</t>
  </si>
  <si>
    <t>20/03/2026 08:41</t>
  </si>
  <si>
    <t>GXO70</t>
  </si>
  <si>
    <t xml:space="preserve">ครูจิตรลดา เชิงหอม </t>
  </si>
  <si>
    <t>โทร 433 หมู่ 3 ต.สระคู อ.สุวรรณภูมิ 
จ.ร้อยเอ็ด 45130</t>
  </si>
  <si>
    <t>0818732780</t>
  </si>
  <si>
    <t>20/03/2026 08:40</t>
  </si>
  <si>
    <t>WA109423295TH</t>
  </si>
  <si>
    <t>GXO69</t>
  </si>
  <si>
    <t>WB213474495TH</t>
  </si>
  <si>
    <t>20/03/2026 08:39</t>
  </si>
  <si>
    <t>GXO68</t>
  </si>
  <si>
    <t>ค** ม*** พ***ฒ</t>
  </si>
  <si>
    <t>20/03/2026 08:37</t>
  </si>
  <si>
    <t>793572321010</t>
  </si>
  <si>
    <t>20/03/2026 08:38</t>
  </si>
  <si>
    <t>GXO67</t>
  </si>
  <si>
    <t>มีนาศิณี</t>
  </si>
  <si>
    <t>122/64 ซ.รามอินทรา60 มบ.ชื่นกมลนิเวศน์5 ขว.รามอินทรา ข.คันนายาว ถนน รามอินทรา กทม  10230</t>
  </si>
  <si>
    <t>0819884980</t>
  </si>
  <si>
    <t>WA109423300TH</t>
  </si>
  <si>
    <t>20/03/2026 08:35</t>
  </si>
  <si>
    <t>GXO66</t>
  </si>
  <si>
    <t>พิมพ์บุญ รุจรัตน์บดีกุล</t>
  </si>
  <si>
    <t>บ้านเลขที่10/265ซอย4/2หมู่บ้านสินทรัพย์นครการ์เด้น/ถ.กาญจนาภิเษก/บางแค/ก.ท.ม
 10160</t>
  </si>
  <si>
    <t>0614018275</t>
  </si>
  <si>
    <t>20/03/2026 08:34</t>
  </si>
  <si>
    <t>WA109427774TH</t>
  </si>
  <si>
    <t>GXO65</t>
  </si>
  <si>
    <t>ส่ง วันดี  จันโทภาส</t>
  </si>
  <si>
    <t xml:space="preserve"> 31/376  ซ.58
มบ.พฤกษาวิลเลจ 1
ถ.ลำลูกกา
ต.บึงคำพร้อย
อ.ลำลูกกา
จ.ปทุมธานี          
 12150</t>
  </si>
  <si>
    <t>0846003929</t>
  </si>
  <si>
    <t>WA109427765TH</t>
  </si>
  <si>
    <t>GXO63</t>
  </si>
  <si>
    <t>เ***ลักษณ์ ว***ไว</t>
  </si>
  <si>
    <t>20/03/2026 07:33</t>
  </si>
  <si>
    <t>793545230004</t>
  </si>
  <si>
    <t>GXO62</t>
  </si>
  <si>
    <t>จ***รัตน์ ป***กระโทก</t>
  </si>
  <si>
    <t>20/03/2026 07:23</t>
  </si>
  <si>
    <t>793592822002</t>
  </si>
  <si>
    <t>GXO61</t>
  </si>
  <si>
    <t>ฉ***รรณ แ***ึ้ง</t>
  </si>
  <si>
    <t>20/03/2026 06:51</t>
  </si>
  <si>
    <t>793539519986</t>
  </si>
  <si>
    <t>GXO60</t>
  </si>
  <si>
    <t>S******i</t>
  </si>
  <si>
    <t>******่ที่ 6 ตำบล บุพราหมณ์ ตำบลบุพราหมณ์ อำเภอนาดี จังหวัดปราจีนบุรี 25220</t>
  </si>
  <si>
    <t>25220</t>
  </si>
  <si>
    <t>20/03/2026 06:04</t>
  </si>
  <si>
    <t>TH2666035713289</t>
  </si>
  <si>
    <t>GXO59</t>
  </si>
  <si>
    <t>ค***มปอง ง***รี</t>
  </si>
  <si>
    <t>20/03/2026 06:01</t>
  </si>
  <si>
    <t>793535110992</t>
  </si>
  <si>
    <t>GXO58</t>
  </si>
  <si>
    <t>20/03/2026 06:00</t>
  </si>
  <si>
    <t>TH261175579877B</t>
  </si>
  <si>
    <t>20/03/2026 05:59</t>
  </si>
  <si>
    <t>GXO57</t>
  </si>
  <si>
    <t>20/03/2026 05:45</t>
  </si>
  <si>
    <t>793577619951</t>
  </si>
  <si>
    <t>GXO55</t>
  </si>
  <si>
    <t>ธ*** พ***สุระ</t>
  </si>
  <si>
    <t>20/03/2026 03:46</t>
  </si>
  <si>
    <t>793539716970</t>
  </si>
  <si>
    <t>GXO54</t>
  </si>
  <si>
    <t>20/03/2026 01:48</t>
  </si>
  <si>
    <t>793508018940</t>
  </si>
  <si>
    <t>GXO53</t>
  </si>
  <si>
    <t>แสงจันทร์ จันทรักษ์</t>
  </si>
  <si>
    <t>บ้านยวนผึ้ง 121/158 หมู่23  · ประสงค์/ Prasong
ท่าชนะ/ Tha Chanaสุราษฎร์ธานี/ Surat Thani
84170</t>
  </si>
  <si>
    <t>660629851902</t>
  </si>
  <si>
    <t>20/03/2026 01:42</t>
  </si>
  <si>
    <t>TH68078GNJHQ9C</t>
  </si>
  <si>
    <t>20/03/2026 01:41</t>
  </si>
  <si>
    <t>GXO52</t>
  </si>
  <si>
    <t>s***n</t>
  </si>
  <si>
    <t>20/03/2026 01:20</t>
  </si>
  <si>
    <t>793522599892</t>
  </si>
  <si>
    <t>20/03/2026 01:23</t>
  </si>
  <si>
    <t>GXO51</t>
  </si>
  <si>
    <t>S***lower</t>
  </si>
  <si>
    <t>20/03/2026 01:09</t>
  </si>
  <si>
    <t>793556231985</t>
  </si>
  <si>
    <t>20/03/2026 01:19</t>
  </si>
  <si>
    <t>GXO50</t>
  </si>
  <si>
    <t>ยุพา​พร​ เอื้อ​ทรัพย์​มงคล​</t>
  </si>
  <si>
    <t>111/24
ป้อมปราบศัตรูพ่าย/ Pom Prap Sattru Phaiกรุงเทพมหานคร/ Bangkok
10100</t>
  </si>
  <si>
    <t>660917851835</t>
  </si>
  <si>
    <t>20/03/2026 01:16</t>
  </si>
  <si>
    <t>LEXPU0668642028</t>
  </si>
  <si>
    <t>GXO49</t>
  </si>
  <si>
    <t>มลิวรรณ บุญเสนอ</t>
  </si>
  <si>
    <t>160/408 ถนน เพชรเกษม หมู่บ้านสวนทิพย์ · ยายชา/ Yai Cha
สามพราน/ Sam Phranนครปฐม/ Nakhon Pathom
73110</t>
  </si>
  <si>
    <t>660816432983</t>
  </si>
  <si>
    <t>20/03/2026 01:15</t>
  </si>
  <si>
    <t>LEXPU0668679726</t>
  </si>
  <si>
    <t>20/03/2026 00:59</t>
  </si>
  <si>
    <t>GXO48</t>
  </si>
  <si>
    <t>20/03/2026 00:52</t>
  </si>
  <si>
    <t>TH267239654380R</t>
  </si>
  <si>
    <t>20/03/2026 00:51</t>
  </si>
  <si>
    <t>GXO47</t>
  </si>
  <si>
    <t>ช***ัฒน์ไชยโภค</t>
  </si>
  <si>
    <t>20/03/2026 00:46</t>
  </si>
  <si>
    <t>793545313971</t>
  </si>
  <si>
    <t>GXO46</t>
  </si>
  <si>
    <t>ธ******ิ</t>
  </si>
  <si>
    <t>******ตรภาพ ปั๊มน้ำมัน ปตท.เลิศสวัสดิ์ปิโตรเลียม ตำบลลาดบัวขาว อำเภอสีคิ้ว จังหวัดนครราชสีมา 30340</t>
  </si>
  <si>
    <t>30340</t>
  </si>
  <si>
    <t>TH264303015984X</t>
  </si>
  <si>
    <t>GXO45</t>
  </si>
  <si>
    <t>ณิชา</t>
  </si>
  <si>
    <t>ประภัสสรเลควิลล์28 (ห้อง220) ม.8 ต.บางนาง อ.พานทอง จ.ชลบุรี · บางนาง/ Bang Nang
พานทอง/ Phan Thongชลบุรี/ Chonburi
20160</t>
  </si>
  <si>
    <t>660654687913</t>
  </si>
  <si>
    <t>20/03/2026 06:58</t>
  </si>
  <si>
    <t>LEXPU0668624972</t>
  </si>
  <si>
    <t>20/03/2026 00:43</t>
  </si>
  <si>
    <t>GXO44</t>
  </si>
  <si>
    <t>******ำบลหนองนาก อำเภอหนองแค ตำบลหนองนาก อำเภอหนองแค จังหวัดสระบุรี 18230</t>
  </si>
  <si>
    <t>20/03/2026 00:26</t>
  </si>
  <si>
    <t>TH268809968607R</t>
  </si>
  <si>
    <t>GXU55</t>
  </si>
  <si>
    <t>21/03/2026 23:59</t>
  </si>
  <si>
    <t>GXU54</t>
  </si>
  <si>
    <t>ร***์ติยาภรณ์ จ***พรม</t>
  </si>
  <si>
    <t>21/03/2026 23:54</t>
  </si>
  <si>
    <t>GXU53</t>
  </si>
  <si>
    <t>เ***ล..PLE</t>
  </si>
  <si>
    <t>21/03/2026 23:53</t>
  </si>
  <si>
    <t>GXU52</t>
  </si>
  <si>
    <t>******เจริญ ตำบลสินเจริญ อำเภอพระแสง จังหวัดสุราษฎร์ธานี 84210</t>
  </si>
  <si>
    <t>84210</t>
  </si>
  <si>
    <t>22/03/2026 00:22</t>
  </si>
  <si>
    <t>21/03/2026 23:51</t>
  </si>
  <si>
    <t>GXU51</t>
  </si>
  <si>
    <t>สุรชัย บรรยงพงศ</t>
  </si>
  <si>
    <t>89/777 หมู่บ้านหงส์ประยูร 3 ซ.3/28 ถ.บางกรวยไทรน้อย  ต.บางรักพัฒนา
บางบัวทอง/ Bang Bua Thongนนทบุรี/ Nonthaburi
11110</t>
  </si>
  <si>
    <t>660850488981</t>
  </si>
  <si>
    <t>21/03/2026 23:50</t>
  </si>
  <si>
    <t>GXU50</t>
  </si>
  <si>
    <t>n***prong</t>
  </si>
  <si>
    <t>21/03/2026 23:47</t>
  </si>
  <si>
    <t>GXU49</t>
  </si>
  <si>
    <t>ก***เตี๋ยวเส้นเล็กไม่ผัก  น** ศ***ุทธ ก***พลู</t>
  </si>
  <si>
    <t>21/03/2026 23:45</t>
  </si>
  <si>
    <t>GXU48</t>
  </si>
  <si>
    <t>21/03/2026 23:40</t>
  </si>
  <si>
    <t>GXU47</t>
  </si>
  <si>
    <t>อ***งค์ จ***ร์เสวก</t>
  </si>
  <si>
    <t>21/03/2026 23:39</t>
  </si>
  <si>
    <t>GXU46</t>
  </si>
  <si>
    <t>ฐ***รัตน์ น***ทมิ่ง</t>
  </si>
  <si>
    <t>21/03/2026 23:37</t>
  </si>
  <si>
    <t>GXU45</t>
  </si>
  <si>
    <t>ฐ***ชญา เ***ิริพันธ์</t>
  </si>
  <si>
    <t>GXU44</t>
  </si>
  <si>
    <t>น***น ห***อินทร์ บ**</t>
  </si>
  <si>
    <t>GXU43</t>
  </si>
  <si>
    <t>น** ส***วย</t>
  </si>
  <si>
    <t>21/03/2026 23:36</t>
  </si>
  <si>
    <t>GXU42</t>
  </si>
  <si>
    <t>น** ว***า ย***่วย</t>
  </si>
  <si>
    <t>21/03/2026 23:35</t>
  </si>
  <si>
    <t>GXU41</t>
  </si>
  <si>
    <t>ญ*** ม***</t>
  </si>
  <si>
    <t>21/03/2026 23:24</t>
  </si>
  <si>
    <t>GXU40</t>
  </si>
  <si>
    <t>21/03/2026 23:21</t>
  </si>
  <si>
    <t>GXU39</t>
  </si>
  <si>
    <t>ช*** ป***</t>
  </si>
  <si>
    <t>21/03/2026 23:18</t>
  </si>
  <si>
    <t>GXU38</t>
  </si>
  <si>
    <t>21/03/2026 23:15</t>
  </si>
  <si>
    <t>21/03/2026 23:11</t>
  </si>
  <si>
    <t>GXU37</t>
  </si>
  <si>
    <t>ก***ิภัค ป***ากรณ์</t>
  </si>
  <si>
    <t>21/03/2026 23:10</t>
  </si>
  <si>
    <t>793609361871</t>
  </si>
  <si>
    <t>GXU36</t>
  </si>
  <si>
    <t>ป***า​ เ***สุข</t>
  </si>
  <si>
    <t>GXU35</t>
  </si>
  <si>
    <t>21/03/2026 23:06</t>
  </si>
  <si>
    <t>GXU34</t>
  </si>
  <si>
    <t>21/03/2026 23:25</t>
  </si>
  <si>
    <t>21/03/2026 22:55</t>
  </si>
  <si>
    <t>GXU33</t>
  </si>
  <si>
    <t>แ***ร้านเสริมสวย</t>
  </si>
  <si>
    <t>GXU32</t>
  </si>
  <si>
    <t>ว***พร อ***รปัญญา</t>
  </si>
  <si>
    <t>21/03/2026 22:54</t>
  </si>
  <si>
    <t>GXU30</t>
  </si>
  <si>
    <t>จ***า จ***ร์เกษม</t>
  </si>
  <si>
    <t>21/03/2026 22:44</t>
  </si>
  <si>
    <t>21/03/2026 22:43</t>
  </si>
  <si>
    <t>GXU29</t>
  </si>
  <si>
    <t>793678668801</t>
  </si>
  <si>
    <t>GXU28</t>
  </si>
  <si>
    <t>ว***ทิวา</t>
  </si>
  <si>
    <t>21/03/2026 22:42</t>
  </si>
  <si>
    <t>GXU27</t>
  </si>
  <si>
    <t>น** พ***นอก</t>
  </si>
  <si>
    <t>GXU26</t>
  </si>
  <si>
    <t>s***itanantasait</t>
  </si>
  <si>
    <t>21/03/2026 22:39</t>
  </si>
  <si>
    <t>GXU24</t>
  </si>
  <si>
    <t>ว***จน์ ศ***สุวรรณชัย</t>
  </si>
  <si>
    <t>21/03/2026 22:19</t>
  </si>
  <si>
    <t>GXU22</t>
  </si>
  <si>
    <t>พ***าดา ส***รัตน์</t>
  </si>
  <si>
    <t>21/03/2026 22:09</t>
  </si>
  <si>
    <t>21/03/2026 22:10</t>
  </si>
  <si>
    <t>GXU21</t>
  </si>
  <si>
    <t>******นท้ายเมือง เลียบแม่น้ำเจ้าพระยา ตำบลชัยนาท อำเภอเมืองชัยนาท จังหวัดชัยนาท 17000</t>
  </si>
  <si>
    <t>21/03/2026 22:08</t>
  </si>
  <si>
    <t>GXU20</t>
  </si>
  <si>
    <t>******5 ตำบลคำโตนด ตำบลคำโตนด อำเภอประจันตคาม จังหวัดปราจีนบุรี 25130</t>
  </si>
  <si>
    <t>21/03/2026 22:06</t>
  </si>
  <si>
    <t>GXU19</t>
  </si>
  <si>
    <t>น** ศ***ร น***ือง</t>
  </si>
  <si>
    <t>21/03/2026 22:02</t>
  </si>
  <si>
    <t>GXU18</t>
  </si>
  <si>
    <t>แ***จันทร์ ด***รือง 0***104-3009</t>
  </si>
  <si>
    <t>21/03/2026 21:59</t>
  </si>
  <si>
    <t>GXU17</t>
  </si>
  <si>
    <t>ท***ญา ธ***รทัต</t>
  </si>
  <si>
    <t>21/03/2026 21:57</t>
  </si>
  <si>
    <t>GXU16</t>
  </si>
  <si>
    <t>GXU15</t>
  </si>
  <si>
    <t>อ***รรณ บ***า</t>
  </si>
  <si>
    <t>21/03/2026 21:54</t>
  </si>
  <si>
    <t>GXU14</t>
  </si>
  <si>
    <t>ว***นทร์ อ***มพร</t>
  </si>
  <si>
    <t>21/03/2026 21:43</t>
  </si>
  <si>
    <t>GXU13</t>
  </si>
  <si>
    <t>แ******ิ</t>
  </si>
  <si>
    <t>******1 หมู่ที่ 2 หมู่บ้าน คุ้มโนนศรีเมือง ตำบลหลักเมือง ตำบลหลักเมือง อำเภอกมลาไสย จังหวัดกาฬสินธุ์ 46130</t>
  </si>
  <si>
    <t>46130</t>
  </si>
  <si>
    <t>GXU12</t>
  </si>
  <si>
    <t>กนกวรรณ</t>
  </si>
  <si>
    <t>50/6 ม2 ร้านค้าย่าศักดิ์ · กกโก/ Kok Ko
เมืองลพบุรี/ Mueang Lop Buriลพบุรี/ Lopburi
15000</t>
  </si>
  <si>
    <t>660854056158</t>
  </si>
  <si>
    <t>21/03/2026 21:42</t>
  </si>
  <si>
    <t>GXU10</t>
  </si>
  <si>
    <t>อ***ดช ค***ค์</t>
  </si>
  <si>
    <t>21/03/2026 21:37</t>
  </si>
  <si>
    <t>21/03/2026 21:38</t>
  </si>
  <si>
    <t>GXU9</t>
  </si>
  <si>
    <t>ว***ดา ไ***หง้า</t>
  </si>
  <si>
    <t>21/03/2026 21:34</t>
  </si>
  <si>
    <t>GXU7</t>
  </si>
  <si>
    <t>ร***ณา จ***าหอม</t>
  </si>
  <si>
    <t>21/03/2026 21:25</t>
  </si>
  <si>
    <t>GXU6</t>
  </si>
  <si>
    <t>ป***ตา พ***พรรณสกุล</t>
  </si>
  <si>
    <t>21/03/2026 21:23</t>
  </si>
  <si>
    <t>GXU5</t>
  </si>
  <si>
    <t>ก***์สินี</t>
  </si>
  <si>
    <t>21/03/2026 21:16</t>
  </si>
  <si>
    <t>GXU4</t>
  </si>
  <si>
    <t>จ***พร ช***เล่น จ**</t>
  </si>
  <si>
    <t>21/03/2026 21:12</t>
  </si>
  <si>
    <t>GXU3</t>
  </si>
  <si>
    <t>น***า ส***์งาม</t>
  </si>
  <si>
    <t>21/03/2026 21:11</t>
  </si>
  <si>
    <t>GXU2</t>
  </si>
  <si>
    <t>******ำบลบ้านเสด็จ อำเภอเคียนซา จังหวัดสุราษฎร์ธานี 84260</t>
  </si>
  <si>
    <t>84260</t>
  </si>
  <si>
    <t>21/03/2026 21:04</t>
  </si>
  <si>
    <t>21/03/2026 21:03</t>
  </si>
  <si>
    <t>GXU0</t>
  </si>
  <si>
    <t>s***aporn9</t>
  </si>
  <si>
    <t>21/03/2026 21:02</t>
  </si>
  <si>
    <t>GXT98</t>
  </si>
  <si>
    <t>ม***ตา พ***ดีราช</t>
  </si>
  <si>
    <t>21/03/2026 20:52</t>
  </si>
  <si>
    <t>793698669820</t>
  </si>
  <si>
    <t>GXT97</t>
  </si>
  <si>
    <t>ร*** พ***์บาร์เบอร์</t>
  </si>
  <si>
    <t>21/03/2026 20:50</t>
  </si>
  <si>
    <t>GXT96</t>
  </si>
  <si>
    <t>ธ***ช ศ***ันติสุข</t>
  </si>
  <si>
    <t>21/03/2026 20:43</t>
  </si>
  <si>
    <t>GXT95</t>
  </si>
  <si>
    <t>21/03/2026 20:42</t>
  </si>
  <si>
    <t>GXT94</t>
  </si>
  <si>
    <t>21/03/2026 20:40</t>
  </si>
  <si>
    <t>21/03/2026 20:41</t>
  </si>
  <si>
    <t>GXT92</t>
  </si>
  <si>
    <t>******ตำบลอ่างทอง อำเภอเกาะสมุย จังหวัดสุราษฎร์ธานี 84140</t>
  </si>
  <si>
    <t>21/03/2026 20:27</t>
  </si>
  <si>
    <t>21/03/2026 20:26</t>
  </si>
  <si>
    <t>GXT91</t>
  </si>
  <si>
    <t>น***ธ์ ศ***มืองธน</t>
  </si>
  <si>
    <t>21/03/2026 20:23</t>
  </si>
  <si>
    <t>793619979806</t>
  </si>
  <si>
    <t>GXT90</t>
  </si>
  <si>
    <t>******1 ม.3 ต.ตะปอน ตำบลตะปอน อำเภอขลุง จังหวัดจันทบุรี 22110</t>
  </si>
  <si>
    <t>22110</t>
  </si>
  <si>
    <t>21/03/2026 20:22</t>
  </si>
  <si>
    <t>GXT89</t>
  </si>
  <si>
    <t>ใ***ย</t>
  </si>
  <si>
    <t>21/03/2026 20:19</t>
  </si>
  <si>
    <t>GXT87</t>
  </si>
  <si>
    <t>พ***รถ ส***วช</t>
  </si>
  <si>
    <t>21/03/2026 20:14</t>
  </si>
  <si>
    <t>GXT86</t>
  </si>
  <si>
    <t>21/03/2026 20:12</t>
  </si>
  <si>
    <t>GXT85</t>
  </si>
  <si>
    <t>C***krit P***ertsang</t>
  </si>
  <si>
    <t>21/03/2026 20:08</t>
  </si>
  <si>
    <t>GXT84</t>
  </si>
  <si>
    <t>จ*** พ***สงวน</t>
  </si>
  <si>
    <t>21/03/2026 20:07</t>
  </si>
  <si>
    <t>GXT83</t>
  </si>
  <si>
    <t>จ***มาส  เ***งศ์</t>
  </si>
  <si>
    <t>21/03/2026 19:59</t>
  </si>
  <si>
    <t>21/03/2026 20:00</t>
  </si>
  <si>
    <t>GXT82</t>
  </si>
  <si>
    <t>น** เ***ลักษณ์ ส***้อย</t>
  </si>
  <si>
    <t>GXT81</t>
  </si>
  <si>
    <t>21/03/2026 19:55</t>
  </si>
  <si>
    <t>GXT80</t>
  </si>
  <si>
    <t>ส***า พ***กิ่งแก้ว</t>
  </si>
  <si>
    <t>21/03/2026 19:52</t>
  </si>
  <si>
    <t>GXT79</t>
  </si>
  <si>
    <t>ก***เกศ เ***อแดง</t>
  </si>
  <si>
    <t>21/03/2026 19:41</t>
  </si>
  <si>
    <t>GXT78</t>
  </si>
  <si>
    <t>ก***นสุดา ก***แก้ว</t>
  </si>
  <si>
    <t>21/03/2026 19:39</t>
  </si>
  <si>
    <t>GXT77</t>
  </si>
  <si>
    <t>ย***พรรณ ผ***หิรัญ</t>
  </si>
  <si>
    <t>21/03/2026 19:38</t>
  </si>
  <si>
    <t>GXT76</t>
  </si>
  <si>
    <t>แ***าว ส***ก</t>
  </si>
  <si>
    <t>21/03/2026 19:32</t>
  </si>
  <si>
    <t>GXT75</t>
  </si>
  <si>
    <t>21/03/2026 19:31</t>
  </si>
  <si>
    <t>GXT73</t>
  </si>
  <si>
    <t>ค******ญ</t>
  </si>
  <si>
    <t>******อง(เจ้จู) ข้างร้านส้มตำแม่เพ็ญ 243 ม.3 ต.แม่ใจ ตำบลแม่ใจ อำเภอแม่ใจ จังหวัดพะเยา 56130</t>
  </si>
  <si>
    <t>56130</t>
  </si>
  <si>
    <t>21/03/2026 19:23</t>
  </si>
  <si>
    <t>GXT72</t>
  </si>
  <si>
    <t>ท***สม</t>
  </si>
  <si>
    <t>THT110156E6PN8Z</t>
  </si>
  <si>
    <t>GXT71</t>
  </si>
  <si>
    <t>น***ร  ก***ำ</t>
  </si>
  <si>
    <t>GXT70</t>
  </si>
  <si>
    <t>ธ***ลัญ ข***อง</t>
  </si>
  <si>
    <t>21/03/2026 19:22</t>
  </si>
  <si>
    <t>GXT68</t>
  </si>
  <si>
    <t>พ***า พ***้า</t>
  </si>
  <si>
    <t>21/03/2026 19:21</t>
  </si>
  <si>
    <t>GXT67</t>
  </si>
  <si>
    <t>บ******๋</t>
  </si>
  <si>
    <t>****** ตำบล ปางหมู, อำเภอเมืองแม่ฮ่องสอน ตำบลปางหมู อำเภอเมืองแม่ฮ่องสอน จังหวัดแม่ฮ่องสอน 58000</t>
  </si>
  <si>
    <t>58000</t>
  </si>
  <si>
    <t>21/03/2026 19:20</t>
  </si>
  <si>
    <t>GXT66</t>
  </si>
  <si>
    <t>ส***ญญา ม***คง</t>
  </si>
  <si>
    <t>GXT65</t>
  </si>
  <si>
    <t>ส*** เ***ุวรรณ</t>
  </si>
  <si>
    <t>21/03/2026 19:19</t>
  </si>
  <si>
    <t>GXT64</t>
  </si>
  <si>
    <t>I** s***</t>
  </si>
  <si>
    <t>21/03/2026 19:13</t>
  </si>
  <si>
    <t>GXT63</t>
  </si>
  <si>
    <t>น***าวมยุรา ม***าช</t>
  </si>
  <si>
    <t>GXT62</t>
  </si>
  <si>
    <t>เ***รร โ***ตน์</t>
  </si>
  <si>
    <t>21/03/2026 19:08</t>
  </si>
  <si>
    <t>GXT61</t>
  </si>
  <si>
    <t>N***g</t>
  </si>
  <si>
    <t>21/03/2026 18:54</t>
  </si>
  <si>
    <t>GXT60</t>
  </si>
  <si>
    <t>ส***ตน์ ส***รณปักษ์</t>
  </si>
  <si>
    <t>21/03/2026 18:51</t>
  </si>
  <si>
    <t>GXT59</t>
  </si>
  <si>
    <t>O** O**</t>
  </si>
  <si>
    <t>21/03/2026 18:50</t>
  </si>
  <si>
    <t>GXT58</t>
  </si>
  <si>
    <t>u***7345390774934</t>
  </si>
  <si>
    <t>21/03/2026 18:45</t>
  </si>
  <si>
    <t>GXT57</t>
  </si>
  <si>
    <t>ก*** พ***ทับทิม</t>
  </si>
  <si>
    <t>21/03/2026 18:30</t>
  </si>
  <si>
    <t>GXT56</t>
  </si>
  <si>
    <t>พ***์วิภา   โ***สุข</t>
  </si>
  <si>
    <t>21/03/2026 18:23</t>
  </si>
  <si>
    <t>GXT55</t>
  </si>
  <si>
    <t>น***ารีพร ไ***ท้</t>
  </si>
  <si>
    <t>21/03/2026 18:19</t>
  </si>
  <si>
    <t>21/03/2026 18:20</t>
  </si>
  <si>
    <t>GXT54</t>
  </si>
  <si>
    <t>21/03/2026 18:07</t>
  </si>
  <si>
    <t>21/03/2026 18:08</t>
  </si>
  <si>
    <t>GXT53</t>
  </si>
  <si>
    <t>GXT52</t>
  </si>
  <si>
    <t>เ***ก</t>
  </si>
  <si>
    <t>GXT51</t>
  </si>
  <si>
    <t>GXT50</t>
  </si>
  <si>
    <t>โ***้</t>
  </si>
  <si>
    <t>GXT49</t>
  </si>
  <si>
    <t>u***88765672456970</t>
  </si>
  <si>
    <t>21/03/2026 18:05</t>
  </si>
  <si>
    <t>21/03/2026 18:06</t>
  </si>
  <si>
    <t>GXT47</t>
  </si>
  <si>
    <t>ภิชา</t>
  </si>
  <si>
    <t>( ห้อง220 ) ประภัสสรเลควิลล์28 ม.8 ต.บางนาง อ.พานทอง จ.ชลบุรี · บางนาง/ Bang Nang
พานทอง/ Phan Thongชลบุรี/ Chonburi
20160</t>
  </si>
  <si>
    <t>660982917781</t>
  </si>
  <si>
    <t>21/03/2026 18:04</t>
  </si>
  <si>
    <t>GXT46</t>
  </si>
  <si>
    <t>เ***กา น***อม</t>
  </si>
  <si>
    <t>21/03/2026 18:01</t>
  </si>
  <si>
    <t>GXT45</t>
  </si>
  <si>
    <t>****** ตำบลศาลเจ้าโรงทอง อำเภอวิเศษชัยชาญ จังหวัดอ่างทอง 14110</t>
  </si>
  <si>
    <t>GXT44</t>
  </si>
  <si>
    <t>ไ******ก</t>
  </si>
  <si>
    <t>******้น อ.วังชิ้น จ.แพร่ ตำบลวังชิ้น อำเภอวังชิ้น จังหวัดแพร่ 54160</t>
  </si>
  <si>
    <t>21/03/2026 18:03</t>
  </si>
  <si>
    <t>GXT43</t>
  </si>
  <si>
    <t>อ*** ว***พงษ์</t>
  </si>
  <si>
    <t>21/03/2026 17:55</t>
  </si>
  <si>
    <t>THT050556DSRR1Z</t>
  </si>
  <si>
    <t>21/03/2026 17:56</t>
  </si>
  <si>
    <t>GXT42</t>
  </si>
  <si>
    <t>ป***ฟ้า</t>
  </si>
  <si>
    <t>21/03/2026 17:44</t>
  </si>
  <si>
    <t>GXT41</t>
  </si>
  <si>
    <t>ว***พร อ***ุ่นโชติ</t>
  </si>
  <si>
    <t>21/03/2026 17:41</t>
  </si>
  <si>
    <t>GXT40</t>
  </si>
  <si>
    <t>ฤ** ส***ก</t>
  </si>
  <si>
    <t>21/03/2026 17:39</t>
  </si>
  <si>
    <t>GXT39</t>
  </si>
  <si>
    <t>21/03/2026 17:38</t>
  </si>
  <si>
    <t>GXT38</t>
  </si>
  <si>
    <t>ว***า  ด***องตัน</t>
  </si>
  <si>
    <t>21/03/2026 17:32</t>
  </si>
  <si>
    <t>21/03/2026 17:33</t>
  </si>
  <si>
    <t>GXT36</t>
  </si>
  <si>
    <t>อ***ันธ์ ศ***เวช</t>
  </si>
  <si>
    <t>21/03/2026 17:29</t>
  </si>
  <si>
    <t>GXT35</t>
  </si>
  <si>
    <t>******ด ตำบลสนม ตำบลสนม อำเภอสนม จังหวัดสุรินทร์ 32160</t>
  </si>
  <si>
    <t>32160</t>
  </si>
  <si>
    <t>21/03/2026 17:28</t>
  </si>
  <si>
    <t>21/03/2026 17:27</t>
  </si>
  <si>
    <t>GXT34</t>
  </si>
  <si>
    <t>ส***า ต***กข์</t>
  </si>
  <si>
    <t>21/03/2026 17:26</t>
  </si>
  <si>
    <t>THT110156E7312Z</t>
  </si>
  <si>
    <t>GXT32</t>
  </si>
  <si>
    <t>ธ***นรัตน์. ก***เมฆ</t>
  </si>
  <si>
    <t>21/03/2026 17:18</t>
  </si>
  <si>
    <t>GXT31</t>
  </si>
  <si>
    <t>ก***า พ***รัมย์</t>
  </si>
  <si>
    <t>21/03/2026 17:17</t>
  </si>
  <si>
    <t>GXT30</t>
  </si>
  <si>
    <t>ส***ชญา อ***รส่ง</t>
  </si>
  <si>
    <t>21/03/2026 17:14</t>
  </si>
  <si>
    <t>21/03/2026 17:13</t>
  </si>
  <si>
    <t>GXT29</t>
  </si>
  <si>
    <t>ค***นกร ห***ดี</t>
  </si>
  <si>
    <t>21/03/2026 17:12</t>
  </si>
  <si>
    <t>GXT28</t>
  </si>
  <si>
    <t>พ***า</t>
  </si>
  <si>
    <t>GXT27</t>
  </si>
  <si>
    <t>P***thip I***e</t>
  </si>
  <si>
    <t>21/03/2026 17:11</t>
  </si>
  <si>
    <t>GXT26</t>
  </si>
  <si>
    <t>B*** V*</t>
  </si>
  <si>
    <t>21/03/2026 17:05</t>
  </si>
  <si>
    <t>GXT25</t>
  </si>
  <si>
    <t>ช***รา</t>
  </si>
  <si>
    <t>21/03/2026 17:02</t>
  </si>
  <si>
    <t>GXT24</t>
  </si>
  <si>
    <t>21/03/2026 17:30</t>
  </si>
  <si>
    <t>21/03/2026 17:00</t>
  </si>
  <si>
    <t>GXT22</t>
  </si>
  <si>
    <t>บ***า เ***หัน</t>
  </si>
  <si>
    <t>21/03/2026 16:52</t>
  </si>
  <si>
    <t>21/03/2026 16:53</t>
  </si>
  <si>
    <t>GXT21</t>
  </si>
  <si>
    <t>21/03/2026 16:51</t>
  </si>
  <si>
    <t>GXT20</t>
  </si>
  <si>
    <t>ช***ตา  แ***แรง</t>
  </si>
  <si>
    <t>เทศบาลเมืองมุกดาหาร</t>
  </si>
  <si>
    <t>21/03/2026 16:50</t>
  </si>
  <si>
    <t>GXT19</t>
  </si>
  <si>
    <t>อ***ร ช***วัสดิ์</t>
  </si>
  <si>
    <t>21/03/2026 16:46</t>
  </si>
  <si>
    <t>GXT18</t>
  </si>
  <si>
    <t xml:space="preserve">ส่งยายเทียม </t>
  </si>
  <si>
    <t>149ซอยประทุมทิพย์17
ถ.กรุงเทพ-นนทบุรี เขต/แขวง บางซ่อน 
 10800</t>
  </si>
  <si>
    <t>0865407377</t>
  </si>
  <si>
    <t>21/03/2026 16:45</t>
  </si>
  <si>
    <t>21/03/2026 16:44</t>
  </si>
  <si>
    <t>GXT17</t>
  </si>
  <si>
    <t>บุญนำ  ยิ่งเจริญ</t>
  </si>
  <si>
    <t>202 ซ.9 ถ. เกาะหลัก
ต.  ประจวบคีรีขันธ์
อ.  เมือง
จ.  ประจวบคีรีขันธ์ 77000</t>
  </si>
  <si>
    <t>0816230671</t>
  </si>
  <si>
    <t>21/03/2026 16:29</t>
  </si>
  <si>
    <t>21/03/2026 16:43</t>
  </si>
  <si>
    <t>GXT15</t>
  </si>
  <si>
    <t>21/03/2026 16:39</t>
  </si>
  <si>
    <t>GXT14</t>
  </si>
  <si>
    <t>496/2 หมู่ที่ 4 นาเกลือ ซ.8 ตำบลนาเกลือ อำเภอบางละมุง จังหวัดชลบุรี 20150</t>
  </si>
  <si>
    <t>21/03/2026 16:37</t>
  </si>
  <si>
    <t>GXT13</t>
  </si>
  <si>
    <t>เบ็ญจา สุวรรณชาติ</t>
  </si>
  <si>
    <t>โฮมสเตย์ดาบเหนกครูแมว
18/2 หมู่ 3 ตำบล คอรุม
อำเภอ พิชัย จังหวัด
อุตรดิตถ์ 
 53120</t>
  </si>
  <si>
    <t>0824020019</t>
  </si>
  <si>
    <t>21/03/2026 16:36</t>
  </si>
  <si>
    <t>21/03/2026 16:33</t>
  </si>
  <si>
    <t>GXT11</t>
  </si>
  <si>
    <t>ใ***รุ่ง ร***้อย</t>
  </si>
  <si>
    <t>GXT10</t>
  </si>
  <si>
    <t>21/03/2026 16:32</t>
  </si>
  <si>
    <t>GXT9</t>
  </si>
  <si>
    <t>นพมาศ ทองวิบูลย์</t>
  </si>
  <si>
    <t>3/56 ม.สวนราชา
ถ.กรุงเทพกรีฑา 7 แยก 4
หัวหมาก บางกระปิ
กทม 
โทร  10240</t>
  </si>
  <si>
    <t>0972355695</t>
  </si>
  <si>
    <t>21/03/2026 16:30</t>
  </si>
  <si>
    <t>GXT8</t>
  </si>
  <si>
    <t>ส***ง ช***งาม</t>
  </si>
  <si>
    <t>GXT7</t>
  </si>
  <si>
    <t>ท***รรณ</t>
  </si>
  <si>
    <t>21/03/2026 16:28</t>
  </si>
  <si>
    <t>GXT6</t>
  </si>
  <si>
    <t>ปฏิภาณ เจตนเสน</t>
  </si>
  <si>
    <t>802/230 หมู่บ้านริเวอร์ปาร์ค หมู่12 ซอย12/1 ถ.พหลโยธิน ต.คูคต อ.ลำลูกกา จ.ปทุมธานี 12130</t>
  </si>
  <si>
    <t>0971940421</t>
  </si>
  <si>
    <t>GXT5</t>
  </si>
  <si>
    <t>T***marong E**</t>
  </si>
  <si>
    <t>21/03/2026 16:25</t>
  </si>
  <si>
    <t>GXT4</t>
  </si>
  <si>
    <t>21/03/2026 16:23</t>
  </si>
  <si>
    <t>GXT3</t>
  </si>
  <si>
    <t>ธ*** ช***นดี</t>
  </si>
  <si>
    <t>GXT1</t>
  </si>
  <si>
    <t>A***a</t>
  </si>
  <si>
    <t>21/03/2026 16:20</t>
  </si>
  <si>
    <t>GXT0</t>
  </si>
  <si>
    <t>ก***ิการ์</t>
  </si>
  <si>
    <t>21/03/2026 16:19</t>
  </si>
  <si>
    <t>GXS98</t>
  </si>
  <si>
    <t>อ***รณ</t>
  </si>
  <si>
    <t>21/03/2026 16:12</t>
  </si>
  <si>
    <t>21/03/2026 16:11</t>
  </si>
  <si>
    <t>GXS97</t>
  </si>
  <si>
    <t>****** อำเภอเขาคิชฌกูฏ ตำบลคลองพลู อำเภอเขาคิชฌกูฏ จังหวัดจันทบุรี 22210</t>
  </si>
  <si>
    <t>22210</t>
  </si>
  <si>
    <t>21/03/2026 16:40</t>
  </si>
  <si>
    <t>GXS96</t>
  </si>
  <si>
    <t>ม*** เ***่ยมศักดิ์</t>
  </si>
  <si>
    <t>21/03/2026 16:07</t>
  </si>
  <si>
    <t>21/03/2026 16:09</t>
  </si>
  <si>
    <t>GXS95</t>
  </si>
  <si>
    <t>ส***ตรา แ***ของแก้ว</t>
  </si>
  <si>
    <t>21/03/2026 16:02</t>
  </si>
  <si>
    <t>GXS94</t>
  </si>
  <si>
    <t>******สะเดา อำเภอพลับพลาชัย จังหวัดบุรีรัมย์ 31250</t>
  </si>
  <si>
    <t>21/03/2026 16:31</t>
  </si>
  <si>
    <t>21/03/2026 16:06</t>
  </si>
  <si>
    <t>GXS93</t>
  </si>
  <si>
    <t>แ***ใจ เ***่องปราชญ์</t>
  </si>
  <si>
    <t>21/03/2026 15:59</t>
  </si>
  <si>
    <t>21/03/2026 16:03</t>
  </si>
  <si>
    <t>GXS92</t>
  </si>
  <si>
    <t>อ***ทิตย์ แ***จันทร์</t>
  </si>
  <si>
    <t>21/03/2026 15:58</t>
  </si>
  <si>
    <t>21/03/2026 16:00</t>
  </si>
  <si>
    <t>GXS91</t>
  </si>
  <si>
    <t>ธ***าศิริย่านฟ้า</t>
  </si>
  <si>
    <t>21/03/2026 15:57</t>
  </si>
  <si>
    <t>GXS90</t>
  </si>
  <si>
    <t>อ***ี ศ***มาลย์</t>
  </si>
  <si>
    <t>21/03/2026 15:54</t>
  </si>
  <si>
    <t>GXS89</t>
  </si>
  <si>
    <t>อ***ณา</t>
  </si>
  <si>
    <t>GXS87</t>
  </si>
  <si>
    <t>21/03/2026 15:50</t>
  </si>
  <si>
    <t>GXS86</t>
  </si>
  <si>
    <t>21/03/2026 15:47</t>
  </si>
  <si>
    <t>793673867836</t>
  </si>
  <si>
    <t>GXS85</t>
  </si>
  <si>
    <t>บ***ู ป***สริฐทรัพย์</t>
  </si>
  <si>
    <t>21/03/2026 15:46</t>
  </si>
  <si>
    <t>GXS84</t>
  </si>
  <si>
    <t>21/03/2026 15:45</t>
  </si>
  <si>
    <t>GXS83</t>
  </si>
  <si>
    <t>ส***กาน​ศ์​ ค***นทร์​</t>
  </si>
  <si>
    <t>21/03/2026 15:44</t>
  </si>
  <si>
    <t>GXS82</t>
  </si>
  <si>
    <t>21/03/2026 15:43</t>
  </si>
  <si>
    <t>GXS81</t>
  </si>
  <si>
    <t>น***ุเนตร ภ***ลชื่น</t>
  </si>
  <si>
    <t>21/03/2026 15:40</t>
  </si>
  <si>
    <t>GXS79</t>
  </si>
  <si>
    <t>น***น็ก</t>
  </si>
  <si>
    <t>21/03/2026 15:37</t>
  </si>
  <si>
    <t>GXS78</t>
  </si>
  <si>
    <t>ช***าภัค บ***ระ</t>
  </si>
  <si>
    <t>21/03/2026 15:36</t>
  </si>
  <si>
    <t>GXS77</t>
  </si>
  <si>
    <t>GXS76</t>
  </si>
  <si>
    <t>พ***์ใจ น***พันธ์</t>
  </si>
  <si>
    <t>21/03/2026 15:35</t>
  </si>
  <si>
    <t>GXS75</t>
  </si>
  <si>
    <t>****** ลานหอย, อำเภอบ้านด่านลานหอย จังหวัดสุโขทัย ตำบลลานหอย อำเภอบ้านด่านลานหอย จังหวัดสุโขทัย 64140</t>
  </si>
  <si>
    <t>TH267700323435B</t>
  </si>
  <si>
    <t>GXS74</t>
  </si>
  <si>
    <t>บุณฑริกา  ศุขกลิ่น</t>
  </si>
  <si>
    <t>บ้านรั้วเหล็ก 40/5  หมู่5 · หนองปรือ/ Nong Prue
หนองปรือ/ Nong Prueกาญจนบุรี/ Kanchanaburi
71220</t>
  </si>
  <si>
    <t>71220</t>
  </si>
  <si>
    <t>660936700394</t>
  </si>
  <si>
    <t>21/03/2026 15:33</t>
  </si>
  <si>
    <t>TH13128GVFMA1B</t>
  </si>
  <si>
    <t>GXS73</t>
  </si>
  <si>
    <t>T***anong L***suwan</t>
  </si>
  <si>
    <t>21/03/2026 15:32</t>
  </si>
  <si>
    <t>GXS72</t>
  </si>
  <si>
    <t>น***กษร​ อ***ดี</t>
  </si>
  <si>
    <t>GXS71</t>
  </si>
  <si>
    <t>จ***รัตน์​   ศ***หาดไทย</t>
  </si>
  <si>
    <t>21/03/2026 15:31</t>
  </si>
  <si>
    <t>GXS70</t>
  </si>
  <si>
    <t>21/03/2026 15:27</t>
  </si>
  <si>
    <t>GXS69</t>
  </si>
  <si>
    <t>ส***่าย  ก***นสกุล</t>
  </si>
  <si>
    <t>GXS68</t>
  </si>
  <si>
    <t>ศ***ลักษณ์  ภ***อาด</t>
  </si>
  <si>
    <t>21/03/2026 15:23</t>
  </si>
  <si>
    <t>GXS67</t>
  </si>
  <si>
    <t>ว***ุทธ   จ***ระวัติ</t>
  </si>
  <si>
    <t>21/03/2026 15:22</t>
  </si>
  <si>
    <t>GXS66</t>
  </si>
  <si>
    <t>ก***ดา จ***ร์สาม</t>
  </si>
  <si>
    <t>21/03/2026 15:20</t>
  </si>
  <si>
    <t>GXS64</t>
  </si>
  <si>
    <t>น** ช***าภรณ์  ส***ะนี</t>
  </si>
  <si>
    <t>21/03/2026 15:18</t>
  </si>
  <si>
    <t>GXS63</t>
  </si>
  <si>
    <t>ม*** ด***ื่น</t>
  </si>
  <si>
    <t>21/03/2026 15:16</t>
  </si>
  <si>
    <t>GXS62</t>
  </si>
  <si>
    <t>21/03/2026 15:15</t>
  </si>
  <si>
    <t>GXS61</t>
  </si>
  <si>
    <t>ย***ิ้ม</t>
  </si>
  <si>
    <t>21/03/2026 15:09</t>
  </si>
  <si>
    <t>793608471806</t>
  </si>
  <si>
    <t>GXS60</t>
  </si>
  <si>
    <t>ค***ันเพ็ญ  โ***</t>
  </si>
  <si>
    <t>21/03/2026 15:06</t>
  </si>
  <si>
    <t>793633474830</t>
  </si>
  <si>
    <t>GXS58</t>
  </si>
  <si>
    <t>21/03/2026 15:04</t>
  </si>
  <si>
    <t>GXS56</t>
  </si>
  <si>
    <t>ส***ญญา ท***ง</t>
  </si>
  <si>
    <t>21/03/2026 15:00</t>
  </si>
  <si>
    <t>กาแฟ  เผือกมะพร้าวอ่อน ฝอยทอง</t>
  </si>
  <si>
    <t>793648650874</t>
  </si>
  <si>
    <t>GXS55</t>
  </si>
  <si>
    <t>ส***ิราช...อาจศัตรู</t>
  </si>
  <si>
    <t>21/03/2026 14:58</t>
  </si>
  <si>
    <t>793679872823</t>
  </si>
  <si>
    <t>21/03/2026 14:59</t>
  </si>
  <si>
    <t>GXS53</t>
  </si>
  <si>
    <t>น***วารุณี ป***ษา</t>
  </si>
  <si>
    <t>21/03/2026 14:56</t>
  </si>
  <si>
    <t>793603878826</t>
  </si>
  <si>
    <t>GXS52</t>
  </si>
  <si>
    <t>แ***ม ห***ฝากไว้ที่ออฟฟิศ</t>
  </si>
  <si>
    <t>GXS51</t>
  </si>
  <si>
    <t>เ***์นาฏ ช***่น</t>
  </si>
  <si>
    <t>21/03/2026 14:52</t>
  </si>
  <si>
    <t>793611469895</t>
  </si>
  <si>
    <t>GXS50</t>
  </si>
  <si>
    <t>ส***ี ว***จัน</t>
  </si>
  <si>
    <t>21/03/2026 14:50</t>
  </si>
  <si>
    <t>21/03/2026 14:51</t>
  </si>
  <si>
    <t>GXS48</t>
  </si>
  <si>
    <t>ส***รณา..คะสุวรรณ์</t>
  </si>
  <si>
    <t>21/03/2026 14:46</t>
  </si>
  <si>
    <t>793658879812</t>
  </si>
  <si>
    <t>GXS47</t>
  </si>
  <si>
    <t>อ***นี  น***้าง</t>
  </si>
  <si>
    <t>793647376830</t>
  </si>
  <si>
    <t>GXS46</t>
  </si>
  <si>
    <t>21/03/2026 14:43</t>
  </si>
  <si>
    <t>GXS44</t>
  </si>
  <si>
    <t>GXS43</t>
  </si>
  <si>
    <t>******ลหนองเหล่า อำเภอเขื่องใน จังหวัดอุบลราชธานี 34150</t>
  </si>
  <si>
    <t>21/03/2026 14:42</t>
  </si>
  <si>
    <t>21/03/2026 14:41</t>
  </si>
  <si>
    <t>GXS42</t>
  </si>
  <si>
    <t>21/03/2026 14:39</t>
  </si>
  <si>
    <t>GXS41</t>
  </si>
  <si>
    <t>น***ศศิธร ก***าว</t>
  </si>
  <si>
    <t>21/03/2026 14:37</t>
  </si>
  <si>
    <t>GXS40</t>
  </si>
  <si>
    <t>โ** ร***น</t>
  </si>
  <si>
    <t>21/03/2026 14:35</t>
  </si>
  <si>
    <t>GXS39</t>
  </si>
  <si>
    <t>ศ***รรณ ข***างจ่า</t>
  </si>
  <si>
    <t>21/03/2026 14:33</t>
  </si>
  <si>
    <t>GXS38</t>
  </si>
  <si>
    <t>ส***งษ์   พ***ก</t>
  </si>
  <si>
    <t>21/03/2026 14:31</t>
  </si>
  <si>
    <t>GXS37</t>
  </si>
  <si>
    <t>ส***ี จ***งาม</t>
  </si>
  <si>
    <t>793611276802</t>
  </si>
  <si>
    <t>GXS36</t>
  </si>
  <si>
    <t>ก***รรณ  ร***ลัก</t>
  </si>
  <si>
    <t>GXS35</t>
  </si>
  <si>
    <t>GXS34</t>
  </si>
  <si>
    <t>ค***อ๋</t>
  </si>
  <si>
    <t>21/03/2026 14:30</t>
  </si>
  <si>
    <t>GXS33</t>
  </si>
  <si>
    <t>โ***่ะ</t>
  </si>
  <si>
    <t>21/03/2026 14:29</t>
  </si>
  <si>
    <t>GXS31</t>
  </si>
  <si>
    <t>ร***ป้าพัฒ์</t>
  </si>
  <si>
    <t>21/03/2026 14:25</t>
  </si>
  <si>
    <t>GXS30</t>
  </si>
  <si>
    <t>ป***ายเพชร</t>
  </si>
  <si>
    <t>21/03/2026 14:24</t>
  </si>
  <si>
    <t>GXS29</t>
  </si>
  <si>
    <t>ก***า น***ืองรักษ์</t>
  </si>
  <si>
    <t>793611974831</t>
  </si>
  <si>
    <t>GXS28</t>
  </si>
  <si>
    <t>ส***รษา เ***</t>
  </si>
  <si>
    <t>21/03/2026 14:22</t>
  </si>
  <si>
    <t>21/03/2026 14:23</t>
  </si>
  <si>
    <t>GXS27</t>
  </si>
  <si>
    <t>บ***ิว</t>
  </si>
  <si>
    <t>GXS26</t>
  </si>
  <si>
    <t>GXS25</t>
  </si>
  <si>
    <t>ป***์ลดา   แ***าม</t>
  </si>
  <si>
    <t>GXS24</t>
  </si>
  <si>
    <t>ส***รัตน์ อ***</t>
  </si>
  <si>
    <t>21/03/2026 14:21</t>
  </si>
  <si>
    <t>GXS23</t>
  </si>
  <si>
    <t>ว***พร-เอี่ยมละมัย</t>
  </si>
  <si>
    <t>21/03/2026 14:19</t>
  </si>
  <si>
    <t>GXS22</t>
  </si>
  <si>
    <t>ส***ญญา พ***เดช</t>
  </si>
  <si>
    <t>21/03/2026 14:18</t>
  </si>
  <si>
    <t>793679168866</t>
  </si>
  <si>
    <t>GXS19</t>
  </si>
  <si>
    <t>ส***ฒนา โ***มงคล</t>
  </si>
  <si>
    <t>21/03/2026 14:16</t>
  </si>
  <si>
    <t>793688763895</t>
  </si>
  <si>
    <t>GXS18</t>
  </si>
  <si>
    <t>h*** h***</t>
  </si>
  <si>
    <t>Khon Kaen</t>
  </si>
  <si>
    <t>21/03/2026 14:15</t>
  </si>
  <si>
    <t>GXS17</t>
  </si>
  <si>
    <t>r***</t>
  </si>
  <si>
    <t>793638260844</t>
  </si>
  <si>
    <t>GXS15</t>
  </si>
  <si>
    <t>k***krak s***a</t>
  </si>
  <si>
    <t>21/03/2026 14:14</t>
  </si>
  <si>
    <t>793623575802</t>
  </si>
  <si>
    <t>GXS14</t>
  </si>
  <si>
    <t>ช***า ช***ญบึงแก</t>
  </si>
  <si>
    <t>GXS12</t>
  </si>
  <si>
    <t>21/03/2026 14:13</t>
  </si>
  <si>
    <t>GXS11</t>
  </si>
  <si>
    <t>น**   ส***ุทธ์     เ***นนาค</t>
  </si>
  <si>
    <t>793691564864</t>
  </si>
  <si>
    <t>GXS9</t>
  </si>
  <si>
    <t>ร***เจ๊หลิงก๋วยเตี๋ยวต้มยำไข่ยางมะตูม</t>
  </si>
  <si>
    <t>21/03/2026 14:12</t>
  </si>
  <si>
    <t>GXS8</t>
  </si>
  <si>
    <t>ภ***ี  ด***พ็ชร</t>
  </si>
  <si>
    <t>GXS7</t>
  </si>
  <si>
    <t>พ***า  ใ***มย์</t>
  </si>
  <si>
    <t>21/03/2026 14:11</t>
  </si>
  <si>
    <t>GXS6</t>
  </si>
  <si>
    <t>ภ***ทิพย์ แ***ร</t>
  </si>
  <si>
    <t>21/03/2026 14:10</t>
  </si>
  <si>
    <t>THT110156E7C36Z</t>
  </si>
  <si>
    <t>GXS5</t>
  </si>
  <si>
    <t>พ***์ชาฎา ส***ปร่ง</t>
  </si>
  <si>
    <t>GXS4</t>
  </si>
  <si>
    <t>ป***วรรณ อ***ศรี</t>
  </si>
  <si>
    <t>GXS3</t>
  </si>
  <si>
    <t>ธ***ัทร น***ย</t>
  </si>
  <si>
    <t>GXS2</t>
  </si>
  <si>
    <t>ภ***ุดา ม***พิมพ์</t>
  </si>
  <si>
    <t>21/03/2026 14:09</t>
  </si>
  <si>
    <t>GXS1</t>
  </si>
  <si>
    <t>ก***รณ ก***นพานิช</t>
  </si>
  <si>
    <t>21/03/2026 14:07</t>
  </si>
  <si>
    <t>GXS0</t>
  </si>
  <si>
    <t>แ***สงพิทักษ์เบอร์โทรเพิ่ม0824282961</t>
  </si>
  <si>
    <t>21/03/2026 14:06</t>
  </si>
  <si>
    <t>GXR99</t>
  </si>
  <si>
    <t>21/03/2026 14:04</t>
  </si>
  <si>
    <t>21/03/2026 14:08</t>
  </si>
  <si>
    <t>GXR98</t>
  </si>
  <si>
    <t>น***ิพย์ เ***เจริญ</t>
  </si>
  <si>
    <t>21/03/2026 13:58</t>
  </si>
  <si>
    <t>GXR97</t>
  </si>
  <si>
    <t>บ***า</t>
  </si>
  <si>
    <t>GXR96</t>
  </si>
  <si>
    <t>N** K*</t>
  </si>
  <si>
    <t>21/03/2026 13:56</t>
  </si>
  <si>
    <t>GXR95</t>
  </si>
  <si>
    <t>บ***อย ส***สริม</t>
  </si>
  <si>
    <t>21/03/2026 13:57</t>
  </si>
  <si>
    <t>GXR94</t>
  </si>
  <si>
    <t>ว***พ็ญ  จ***เจริญ</t>
  </si>
  <si>
    <t>21/03/2026 13:55</t>
  </si>
  <si>
    <t>GXR93</t>
  </si>
  <si>
    <t>GXR92</t>
  </si>
  <si>
    <t>ก***ร</t>
  </si>
  <si>
    <t>****** ตำบลท้อแท้ อำเภอวัดโบสถ์ จังหวัดพิษณุโลก 65160</t>
  </si>
  <si>
    <t>65160</t>
  </si>
  <si>
    <t>21/03/2026 13:46</t>
  </si>
  <si>
    <t>GXR91</t>
  </si>
  <si>
    <t>อ*** อ***มงคลชัย</t>
  </si>
  <si>
    <t>GXR90</t>
  </si>
  <si>
    <t>น***ช  ส***ุ่มแก้ว</t>
  </si>
  <si>
    <t>21/03/2026 13:45</t>
  </si>
  <si>
    <t>GXR89</t>
  </si>
  <si>
    <t>ว***  ล***าอนันท์</t>
  </si>
  <si>
    <t>21/03/2026 13:42</t>
  </si>
  <si>
    <t>GXR88</t>
  </si>
  <si>
    <t>บ***ร ป***ก้ว</t>
  </si>
  <si>
    <t>GXR87</t>
  </si>
  <si>
    <t>ป***อ๋</t>
  </si>
  <si>
    <t>21/03/2026 13:37</t>
  </si>
  <si>
    <t>GXR86</t>
  </si>
  <si>
    <t>****** 2 ตำบลกกโก อ.เมือง จ.ลพบุรี ตำบลกกโก อำเภอเมืองลพบุรี จังหวัดลพบุรี 15000</t>
  </si>
  <si>
    <t>21/03/2026 13:30</t>
  </si>
  <si>
    <t>TH2660187189347</t>
  </si>
  <si>
    <t>21/03/2026 13:29</t>
  </si>
  <si>
    <t>GXR84</t>
  </si>
  <si>
    <t>ส***รี ป***ญากุล</t>
  </si>
  <si>
    <t>21/03/2026 13:23</t>
  </si>
  <si>
    <t>GXR83</t>
  </si>
  <si>
    <t>อ****ร</t>
  </si>
  <si>
    <t>******งเคราะห์ 1 ซอย 6 ตำบล หาดใหญ่ สงขลา ตำบลหาดใหญ่ อำเภอหาดใหญ่ จังหวัดสงขลา 90110</t>
  </si>
  <si>
    <t>21/03/2026 13:21</t>
  </si>
  <si>
    <t>GXR81</t>
  </si>
  <si>
    <t>ว***ณี ห***มณี</t>
  </si>
  <si>
    <t>21/03/2026 12:52</t>
  </si>
  <si>
    <t>GXR80</t>
  </si>
  <si>
    <t>อ***รณ ห***กิจเกษตร 0***385337</t>
  </si>
  <si>
    <t>21/03/2026 12:46</t>
  </si>
  <si>
    <t>21/03/2026 12:47</t>
  </si>
  <si>
    <t>GXR79</t>
  </si>
  <si>
    <t>ป***ี​ จ***​า​รี​</t>
  </si>
  <si>
    <t>21/03/2026 12:35</t>
  </si>
  <si>
    <t>THT030656E6TW2Z</t>
  </si>
  <si>
    <t>GXR78</t>
  </si>
  <si>
    <t>อ***า</t>
  </si>
  <si>
    <t>21/03/2026 12:31</t>
  </si>
  <si>
    <t>GXR77</t>
  </si>
  <si>
    <t>ว***า บ***ระเสริฐ</t>
  </si>
  <si>
    <t>21/03/2026 12:30</t>
  </si>
  <si>
    <t>GXR76</t>
  </si>
  <si>
    <t>ล***จี่ ก***พ็ชรณี</t>
  </si>
  <si>
    <t>21/03/2026 12:29</t>
  </si>
  <si>
    <t>GXR75</t>
  </si>
  <si>
    <t>D******n</t>
  </si>
  <si>
    <t>******ต.มะนังตายอ ตำบลมะนังตายอ อำเภอเมืองนราธิวาส จังหวัดนราธิวาส 96000</t>
  </si>
  <si>
    <t>96000</t>
  </si>
  <si>
    <t>21/03/2026 12:27</t>
  </si>
  <si>
    <t>21/03/2026 12:25</t>
  </si>
  <si>
    <t>GXR74</t>
  </si>
  <si>
    <t>ชาญณรงด์ การสร้าง</t>
  </si>
  <si>
    <t>35 ม.13 บ้านวังน้ำขาว · ไตรตรึงษ์/ Trai Trueng
เมืองกำแพงเพชร/ Mueang Kamphaeng Phetกำแพงเพชร/ Kamphaeng Phet
62160</t>
  </si>
  <si>
    <t>62160</t>
  </si>
  <si>
    <t>660653514307</t>
  </si>
  <si>
    <t>21/03/2026 12:05</t>
  </si>
  <si>
    <t>21/03/2026 12:04</t>
  </si>
  <si>
    <t>GXR73</t>
  </si>
  <si>
    <t>อ***ย์ จ***นุช</t>
  </si>
  <si>
    <t>GXR72</t>
  </si>
  <si>
    <t>ณ******ฐ</t>
  </si>
  <si>
    <t>****** ตำบลน้ำแพร่ อำเภอพร้าว จังหวัดเชียงใหม่ 50190</t>
  </si>
  <si>
    <t>21/03/2026 12:02</t>
  </si>
  <si>
    <t>GXR70</t>
  </si>
  <si>
    <t>เสาวนีย์ ธีระทวีสุข</t>
  </si>
  <si>
    <t>89/287 หมู่ 3 มบ.บัวทองแลนด์ ซอย 4/6
บางบัวทอง/ Bang Bua Thongนนทบุรี/ Nonthaburi
11110</t>
  </si>
  <si>
    <t>660659398268</t>
  </si>
  <si>
    <t>21/03/2026 12:01</t>
  </si>
  <si>
    <t>LEXPU0669129568</t>
  </si>
  <si>
    <t>GXR69</t>
  </si>
  <si>
    <t>21/03/2026 12:00</t>
  </si>
  <si>
    <t>GXR68</t>
  </si>
  <si>
    <t>สิริพร พลธรรม</t>
  </si>
  <si>
    <t>12 ถนนตลาดเก่า (กาดกองต้า) · หัวเวียง/ Hua Wiang
เมืองลำปาง/ Mueang Lampangลำปาง/ Lampang
52000</t>
  </si>
  <si>
    <t>660636269195</t>
  </si>
  <si>
    <t>21/03/2026 11:58</t>
  </si>
  <si>
    <t>LEXPU0669130477</t>
  </si>
  <si>
    <t>GXR67</t>
  </si>
  <si>
    <t>******พชรบูรณ์ ตำบลระวิง อำเภอเมืองเพชรบูรณ์ จังหวัดเพชรบูรณ์ 67210</t>
  </si>
  <si>
    <t>21/03/2026 11:43</t>
  </si>
  <si>
    <t>GXR65</t>
  </si>
  <si>
    <t>ศ***กานดา</t>
  </si>
  <si>
    <t>21/03/2026 11:36</t>
  </si>
  <si>
    <t>793616050566</t>
  </si>
  <si>
    <t>GXR62</t>
  </si>
  <si>
    <t>ภ*****ี</t>
  </si>
  <si>
    <t>******องเบอร์ 6(ตึกสีเขียวสองชั้น) ถนนราษฎร์อุทิศ ตำบลบางคล้า อำเภอบางคล้า จังหวัดฉะเชิงเทรา 24110</t>
  </si>
  <si>
    <t>24110</t>
  </si>
  <si>
    <t>21/03/2026 11:23</t>
  </si>
  <si>
    <t>TH263108441947P</t>
  </si>
  <si>
    <t>GXR61</t>
  </si>
  <si>
    <t>K******ด</t>
  </si>
  <si>
    <t>******ย26 ตำบลโพธิ์ อำเภอเมืองศรีสะเกษ จังหวัดศรีสะเกษ 33000</t>
  </si>
  <si>
    <t>21/03/2026 11:47</t>
  </si>
  <si>
    <t>TH268212911600U</t>
  </si>
  <si>
    <t>21/03/2026 11:17</t>
  </si>
  <si>
    <t>GXR59</t>
  </si>
  <si>
    <t>ว***นดี ว***ี</t>
  </si>
  <si>
    <t>21/03/2026 11:04</t>
  </si>
  <si>
    <t>793606256516</t>
  </si>
  <si>
    <t>GXR58</t>
  </si>
  <si>
    <t>ธ***รรณ ส***ัน</t>
  </si>
  <si>
    <t>21/03/2026 11:02</t>
  </si>
  <si>
    <t>793603564515</t>
  </si>
  <si>
    <t>GXR57</t>
  </si>
  <si>
    <t>21/03/2026 11:01</t>
  </si>
  <si>
    <t>793680855516</t>
  </si>
  <si>
    <t>GXR56</t>
  </si>
  <si>
    <t>******หันทราย หมู่บ้านหันทราย ตำบลหันทราย อำเภออรัญประเทศ จังหวัดสระแก้ว 27120</t>
  </si>
  <si>
    <t>21/03/2026 10:58</t>
  </si>
  <si>
    <t>TH263864741625O</t>
  </si>
  <si>
    <t>21/03/2026 10:57</t>
  </si>
  <si>
    <t>GXR55</t>
  </si>
  <si>
    <t>น***ิกานต์</t>
  </si>
  <si>
    <t>21/03/2026 10:56</t>
  </si>
  <si>
    <t>793623153551</t>
  </si>
  <si>
    <t>GXR53</t>
  </si>
  <si>
    <t>GXR52</t>
  </si>
  <si>
    <t>S***yon</t>
  </si>
  <si>
    <t>21/03/2026 10:55</t>
  </si>
  <si>
    <t>793635258511</t>
  </si>
  <si>
    <t>GXR51</t>
  </si>
  <si>
    <t>ว***ญ    ก***งนอก</t>
  </si>
  <si>
    <t>21/03/2026 10:54</t>
  </si>
  <si>
    <t>793680256526</t>
  </si>
  <si>
    <t>GXR50</t>
  </si>
  <si>
    <t>******่งนุ้ย, อำเภอควนกาหลง ตำบลทุ่งนุ้ย อำเภอควนกาหลง จังหวัดสตูล 91130</t>
  </si>
  <si>
    <t>91130</t>
  </si>
  <si>
    <t>21/03/2026 11:18</t>
  </si>
  <si>
    <t>TH269562496371F</t>
  </si>
  <si>
    <t>21/03/2026 10:48</t>
  </si>
  <si>
    <t>GXR49</t>
  </si>
  <si>
    <t>น***ียา   ว***ง</t>
  </si>
  <si>
    <t>21/03/2026 10:38</t>
  </si>
  <si>
    <t>793667253562</t>
  </si>
  <si>
    <t>GXR48</t>
  </si>
  <si>
    <t>ติ๊ก</t>
  </si>
  <si>
    <t>บ้านสะแกราช 132 หมู่3 บ้านสะแกราช ต.ขามสะแกแสง อ.ขามสะแกแสง · ขามสะแกแสง/ Kham Sakaesaeng
ขามสะแกแสง/ Kham Sakaesaengนครราชสีมา/ Nakhon Ratchasima
30290</t>
  </si>
  <si>
    <t>660959812142</t>
  </si>
  <si>
    <t>21/03/2026 10:36</t>
  </si>
  <si>
    <t>TH27118GVHFM1A</t>
  </si>
  <si>
    <t>GXR45</t>
  </si>
  <si>
    <t>j***jeab8714</t>
  </si>
  <si>
    <t>21/03/2026 10:22</t>
  </si>
  <si>
    <t>793676458536</t>
  </si>
  <si>
    <t>GXR44</t>
  </si>
  <si>
    <t>21/03/2026 10:10</t>
  </si>
  <si>
    <t>GXR43</t>
  </si>
  <si>
    <t>ภ*****ิ</t>
  </si>
  <si>
    <t>******ห้วยขวาง แขวงบางกะปิ 10310 แขวงบางกะปิ เขตห้วยขวาง จังหวัดกรุงเทพมหานคร 10310</t>
  </si>
  <si>
    <t>21/03/2026 10:08</t>
  </si>
  <si>
    <t>TH269287444246D</t>
  </si>
  <si>
    <t>GXR42</t>
  </si>
  <si>
    <t>ส***ถิตพ์ พ***ษฐ์สัชญา</t>
  </si>
  <si>
    <t>21/03/2026 09:53</t>
  </si>
  <si>
    <t>793646543583</t>
  </si>
  <si>
    <t>GXR41</t>
  </si>
  <si>
    <t>ณ***ลัญช์ ธ***านุพัฒน์</t>
  </si>
  <si>
    <t>21/03/2026 09:51</t>
  </si>
  <si>
    <t>793689054524</t>
  </si>
  <si>
    <t>21/03/2026 09:50</t>
  </si>
  <si>
    <t>GXR40</t>
  </si>
  <si>
    <t>พ***ูรณ์</t>
  </si>
  <si>
    <t>21/03/2026 09:49</t>
  </si>
  <si>
    <t>793630044561</t>
  </si>
  <si>
    <t>GXR39</t>
  </si>
  <si>
    <t>ธ***ชัยทองแดง</t>
  </si>
  <si>
    <t>21/03/2026 09:48</t>
  </si>
  <si>
    <t>793662559561</t>
  </si>
  <si>
    <t>GXR38</t>
  </si>
  <si>
    <t>แ***นนคนเดิม</t>
  </si>
  <si>
    <t>21/03/2026 09:47</t>
  </si>
  <si>
    <t>793633560510</t>
  </si>
  <si>
    <t>GXR37</t>
  </si>
  <si>
    <t>ส***รัตน์ ท***หมือน</t>
  </si>
  <si>
    <t>กล้วยหอมมะพร้าวเผา,เผือกมะพร้าว,มะพร้าวน้ำหอม</t>
  </si>
  <si>
    <t>793603551893</t>
  </si>
  <si>
    <t>21/03/2026 09:46</t>
  </si>
  <si>
    <t>GXR36</t>
  </si>
  <si>
    <t>******าส์ 2 ชั้น ทางศูนย์พัฒนาเด็กเล็ก) วางไว้ในตะกร้าหน้าบ้านได้เลยค่ะ ตำบลบางใหญ่ อำเภอบางใหญ่ จังหวัดนนทบุรี 11140</t>
  </si>
  <si>
    <t>21/03/2026 09:45</t>
  </si>
  <si>
    <t>TH266539020233G</t>
  </si>
  <si>
    <t>GXR35</t>
  </si>
  <si>
    <t>u***6515607238680</t>
  </si>
  <si>
    <t>21/03/2026 09:41</t>
  </si>
  <si>
    <t>793611161501</t>
  </si>
  <si>
    <t>GXR34</t>
  </si>
  <si>
    <t>793648141576</t>
  </si>
  <si>
    <t>GXR33</t>
  </si>
  <si>
    <t>21/03/2026 09:40</t>
  </si>
  <si>
    <t>793614859520</t>
  </si>
  <si>
    <t>GXR32</t>
  </si>
  <si>
    <t>เ***จริน เ***</t>
  </si>
  <si>
    <t>21/03/2026 09:36</t>
  </si>
  <si>
    <t>793674658582</t>
  </si>
  <si>
    <t>GXR31</t>
  </si>
  <si>
    <t>สมพร เหลืองกระโทก</t>
  </si>
  <si>
    <t>บ้านโคกกลาง 49/9 หมู่2 · หนองบัว/ Nong Bua
ปะคำ/ Pakhamบุรีรัมย์/ Buriram
31220</t>
  </si>
  <si>
    <t>31220</t>
  </si>
  <si>
    <t>660981267553</t>
  </si>
  <si>
    <t>21/03/2026 09:32</t>
  </si>
  <si>
    <t>LEXPU0669127666</t>
  </si>
  <si>
    <t>GXR30</t>
  </si>
  <si>
    <t>c***luk</t>
  </si>
  <si>
    <t>21/03/2026 09:22</t>
  </si>
  <si>
    <t>793636563510</t>
  </si>
  <si>
    <t>GXR29</t>
  </si>
  <si>
    <t>ก***นาวงค์ฝั้น</t>
  </si>
  <si>
    <t>21/03/2026 09:06</t>
  </si>
  <si>
    <t>793656565516</t>
  </si>
  <si>
    <t>21/03/2026 09:10</t>
  </si>
  <si>
    <t>GXR28</t>
  </si>
  <si>
    <t>ส***ี ด***วรรณพิมล</t>
  </si>
  <si>
    <t>21/03/2026 09:01</t>
  </si>
  <si>
    <t>793664658570</t>
  </si>
  <si>
    <t>GXR27</t>
  </si>
  <si>
    <t>จ***ศักดิ์ ย***</t>
  </si>
  <si>
    <t>21/03/2026 09:00</t>
  </si>
  <si>
    <t>793691053573</t>
  </si>
  <si>
    <t>GXR26</t>
  </si>
  <si>
    <t>ด***ิน   บ***ีศรีรักษ์</t>
  </si>
  <si>
    <t>21/03/2026 08:49</t>
  </si>
  <si>
    <t>793612050571</t>
  </si>
  <si>
    <t>GXR25</t>
  </si>
  <si>
    <t>21/03/2026 08:45</t>
  </si>
  <si>
    <t>793680247555</t>
  </si>
  <si>
    <t>GXR24</t>
  </si>
  <si>
    <t>21/03/2026 08:29</t>
  </si>
  <si>
    <t>793630651590</t>
  </si>
  <si>
    <t>GXR22</t>
  </si>
  <si>
    <t>น*** ธ***รัตน์ ก***้ว</t>
  </si>
  <si>
    <t>21/03/2026 08:13</t>
  </si>
  <si>
    <t>793614162526</t>
  </si>
  <si>
    <t>GXR21</t>
  </si>
  <si>
    <t>******สวนมอญ ตำบลอีง่อง อำเภอจตุรพักตรพิมาน จังหวัดร้อยเอ็ด 45180</t>
  </si>
  <si>
    <t>45180</t>
  </si>
  <si>
    <t>21/03/2026 08:01</t>
  </si>
  <si>
    <t>TH2607221721540</t>
  </si>
  <si>
    <t>GXR20</t>
  </si>
  <si>
    <t>ล******)</t>
  </si>
  <si>
    <t>******, หมู่ที่ 2, ตำบลดอนกำยาน, อำเภอเมืองสุพรรณบุรี ตำบลดอนกำยาน อำเภอเมืองสุพรรณบุรี จังหวัดสุพรรณบุรี 72000</t>
  </si>
  <si>
    <t>21/03/2026 07:54</t>
  </si>
  <si>
    <t>TH262833496613T</t>
  </si>
  <si>
    <t>GXR19</t>
  </si>
  <si>
    <t>21/03/2026 07:51</t>
  </si>
  <si>
    <t>793641760516</t>
  </si>
  <si>
    <t>GXR18</t>
  </si>
  <si>
    <t>สุรีย์รัตน์ สุดจิตร</t>
  </si>
  <si>
    <t>2/161 หมู่บ้านจิตตกานต์ ซ.2/1 ต.เสาธงหิน
บางใหญ่/ Bang Yaiนนทบุรี/ Nonthaburi
11140</t>
  </si>
  <si>
    <t>660835450929</t>
  </si>
  <si>
    <t>21/03/2026 07:42</t>
  </si>
  <si>
    <t>GXR17</t>
  </si>
  <si>
    <t>21/03/2026 07:40</t>
  </si>
  <si>
    <t>793696557555</t>
  </si>
  <si>
    <t>GXR16</t>
  </si>
  <si>
    <t>21/03/2026 07:29</t>
  </si>
  <si>
    <t>793620454535</t>
  </si>
  <si>
    <t>GXR14</t>
  </si>
  <si>
    <t>อารี  ทิพย์ธันวา</t>
  </si>
  <si>
    <t>ถนน บรมอาสน์ ถนน บรมอาสน์ 73/4 · ท่าอิฐ/ Tha It
เมืองอุตรดิตถ์/ Mueang Uttaraditอุตรดิตถ์/ Uttaradit
53000</t>
  </si>
  <si>
    <t>660970346621</t>
  </si>
  <si>
    <t>21/03/2026 07:08</t>
  </si>
  <si>
    <t>LEXPU0669128402</t>
  </si>
  <si>
    <t>GXR13</t>
  </si>
  <si>
    <t>ก***ิดา</t>
  </si>
  <si>
    <t>21/03/2026 07:04</t>
  </si>
  <si>
    <t>793638164502</t>
  </si>
  <si>
    <t>21/03/2026 07:05</t>
  </si>
  <si>
    <t>GXR12</t>
  </si>
  <si>
    <t>21/03/2026 07:03</t>
  </si>
  <si>
    <t>793626654575</t>
  </si>
  <si>
    <t>GXR11</t>
  </si>
  <si>
    <t>K***eena</t>
  </si>
  <si>
    <t>21/03/2026 07:00</t>
  </si>
  <si>
    <t>793689758562</t>
  </si>
  <si>
    <t>21/03/2026 06:59</t>
  </si>
  <si>
    <t>GXR10</t>
  </si>
  <si>
    <t>ป******บ</t>
  </si>
  <si>
    <t>******ตำบลหนองบัวฮี ตำบลหนองบัวฮี อำเภอพิบูลมังสาหาร จังหวัดอุบลราชธานี 34110</t>
  </si>
  <si>
    <t>34110</t>
  </si>
  <si>
    <t>21/03/2026 06:34</t>
  </si>
  <si>
    <t>TH266081400179I</t>
  </si>
  <si>
    <t>21/03/2026 06:04</t>
  </si>
  <si>
    <t>GXR9</t>
  </si>
  <si>
    <t>ศิริพร</t>
  </si>
  <si>
    <t>บ้านเลขที่10/1 หมู่17  · หนองปลิง/ Nong Pling
เลาขวัญ/ Lao Khwanกาญจนบุรี/ Kanchanaburi
71210</t>
  </si>
  <si>
    <t>660986436115</t>
  </si>
  <si>
    <t>21/03/2026 05:51</t>
  </si>
  <si>
    <t>TH13098GSE8U3E</t>
  </si>
  <si>
    <t>GXR8</t>
  </si>
  <si>
    <t>ค******ณ</t>
  </si>
  <si>
    <t>******องนะ ตำบลเมืองนะ อำเภอเชียงดาว จังหวัดเชียงใหม่ 50170</t>
  </si>
  <si>
    <t>21/03/2026 16:13</t>
  </si>
  <si>
    <t>21/03/2026 05:48</t>
  </si>
  <si>
    <t>GXR7</t>
  </si>
  <si>
    <t>ว***ต์      ต***กิจทนงศักดิ์</t>
  </si>
  <si>
    <t>จังหวัดอ่างทอง</t>
  </si>
  <si>
    <t>21/03/2026 05:43</t>
  </si>
  <si>
    <t>793614453472</t>
  </si>
  <si>
    <t>GXR6</t>
  </si>
  <si>
    <t>******ย์ ตำบลสะเดา อำเภอสะเดา จังหวัดสงขลา 90120</t>
  </si>
  <si>
    <t>90120</t>
  </si>
  <si>
    <t>21/03/2026 05:02</t>
  </si>
  <si>
    <t>TH264329685713T</t>
  </si>
  <si>
    <t>GXR5</t>
  </si>
  <si>
    <t>ก***ิพงษ์</t>
  </si>
  <si>
    <t>21/03/2026 05:00</t>
  </si>
  <si>
    <t>793698455476</t>
  </si>
  <si>
    <t>GXR4</t>
  </si>
  <si>
    <t>น*ช</t>
  </si>
  <si>
    <t>******ินทรา ท่าแร้ง แขวงท่าแร้ง เขตบางเขน จังหวัดกรุงเทพมหานคร 10220</t>
  </si>
  <si>
    <t>21/03/2026 04:16</t>
  </si>
  <si>
    <t>TH2698664964405</t>
  </si>
  <si>
    <t>21/03/2026 03:44</t>
  </si>
  <si>
    <t>GXR2</t>
  </si>
  <si>
    <t>ร***ุฒิ  ล***กรณ์</t>
  </si>
  <si>
    <t>21/03/2026 02:16</t>
  </si>
  <si>
    <t>793630157493</t>
  </si>
  <si>
    <t>GXR1</t>
  </si>
  <si>
    <t>ส***ชญ์นันท์ เ***ียบุตร์</t>
  </si>
  <si>
    <t>21/03/2026 02:06</t>
  </si>
  <si>
    <t>793666459445</t>
  </si>
  <si>
    <t>GXR0</t>
  </si>
  <si>
    <t>ทองสุข</t>
  </si>
  <si>
    <t>บ้านเลขที่327หมู่18 ต.อินทขิล โรงแรม สบายดี · อินทขิล/ Inthakhin
แม่แตง/ Mae Taengเชียงใหม่/ Chiang Mai
50150</t>
  </si>
  <si>
    <t>660902769984</t>
  </si>
  <si>
    <t>21/03/2026 01:39</t>
  </si>
  <si>
    <t>LEXPU0668923840</t>
  </si>
  <si>
    <t>GXQ99</t>
  </si>
  <si>
    <t>คุณ กีศิชาดา  กีติทรสนธิ</t>
  </si>
  <si>
    <t>88|178ม.5  หมู่บ้าน สิวารัตน์ 3 (ร้านขายยา วุฒิกุลเภสัช) ถ.พุทธมณฑลสาย5 ต.อ้อมน้อย อ.กระทุ่มแบน จ.สมุทรสาคร 74130 อาคารพานิตย์
กระทุ่มแบน/ Krathum Baenสมุทรสาคร/ Samut Sakhon
74130</t>
  </si>
  <si>
    <t>660628363332</t>
  </si>
  <si>
    <t>21/03/2026 01:32</t>
  </si>
  <si>
    <t>LEXPU0668933997</t>
  </si>
  <si>
    <t>GXQ98</t>
  </si>
  <si>
    <t>จ******ณ</t>
  </si>
  <si>
    <t>******อยวากั๊ฟ) ถนนลำลูกกา ตำบลลำลูกกา อำเภอลำลูกกา จังหวัดปทุมธานี 12150</t>
  </si>
  <si>
    <t>21/03/2026 01:40</t>
  </si>
  <si>
    <t>TH263259800288F</t>
  </si>
  <si>
    <t>21/03/2026 01:19</t>
  </si>
  <si>
    <t>GXQ97</t>
  </si>
  <si>
    <t>21/03/2026 00:55</t>
  </si>
  <si>
    <t>TH2636393455574</t>
  </si>
  <si>
    <t>GXQ96</t>
  </si>
  <si>
    <t>ว***ดา  ว***ังกา</t>
  </si>
  <si>
    <t>21/03/2026 00:33</t>
  </si>
  <si>
    <t>793699653445</t>
  </si>
  <si>
    <t>21/03/2026 00:34</t>
  </si>
  <si>
    <t>GXQ95</t>
  </si>
  <si>
    <t>เ***นีย์ ต***สุวรรณ์</t>
  </si>
  <si>
    <t>21/03/2026 00:31</t>
  </si>
  <si>
    <t>793638054440</t>
  </si>
  <si>
    <t>GXQ94</t>
  </si>
  <si>
    <t>u***89</t>
  </si>
  <si>
    <t>21/03/2026 00:18</t>
  </si>
  <si>
    <t>793607957472</t>
  </si>
  <si>
    <t>21/03/2026 00:21</t>
  </si>
  <si>
    <t>GXQ92</t>
  </si>
  <si>
    <t>******บ้านเปรมฤทัย ซอย 3 ตำบลพยอม ตำบลพยอม อำเภอวังน้อย จังหวัดพระนครศรีอยุธยา 13170</t>
  </si>
  <si>
    <t>TH2690971106894</t>
  </si>
  <si>
    <t>เบาหวิว 100 กรัม (คละรส)</t>
  </si>
  <si>
    <t>มินิบันไก่หยองพริกเผาไส้ทะลัก</t>
  </si>
  <si>
    <t>วรรณวนัชครีมฮอร์นชาไทย 60g</t>
  </si>
  <si>
    <t>ขนมปังลาวาไข่เค็ม</t>
  </si>
  <si>
    <t>(ยกเลิก)มินิบันไก่หยองน้ำสลัดไส้ทะลัก</t>
  </si>
  <si>
    <t>(ยกเลิก)มินิบันไก่หยองพริกเผาไส้ทะลัก</t>
  </si>
  <si>
    <t>(ยกเลิก)ชิฟฟ่อนเค้กไก่หยอง</t>
  </si>
  <si>
    <t>GXX63</t>
  </si>
  <si>
    <t>ป***า ช***รงค์</t>
  </si>
  <si>
    <t>22/03/2026 23:59</t>
  </si>
  <si>
    <t>เผือก4ฝอยทอง2ค่ะ</t>
  </si>
  <si>
    <t>793771271532</t>
  </si>
  <si>
    <t>GXX62</t>
  </si>
  <si>
    <t>ว***ฤดี ส***นทร์</t>
  </si>
  <si>
    <t>22/03/2026 23:54</t>
  </si>
  <si>
    <t>GXX61</t>
  </si>
  <si>
    <t>P***g</t>
  </si>
  <si>
    <t>22/03/2026 23:52</t>
  </si>
  <si>
    <t>793705429646</t>
  </si>
  <si>
    <t>GXX60</t>
  </si>
  <si>
    <t>นาย จตุพร สุวรรณโมสื</t>
  </si>
  <si>
    <t>747/163 เดอะคอนเนค8 ซ.มหาชัย1 ถ.บางนาตราด ต.บางพลีใหญ่ อ.บางพลี จ.สมุทรปราการ
บางพลี/ Bang Phliสมุทรปราการ/ Samut Prakan
10540</t>
  </si>
  <si>
    <t>660619897768</t>
  </si>
  <si>
    <t>22/03/2026 23:40</t>
  </si>
  <si>
    <t>LEXPU0669433571</t>
  </si>
  <si>
    <t>GXX59</t>
  </si>
  <si>
    <t>ก***า ป***ืองมูล</t>
  </si>
  <si>
    <t>793776229422</t>
  </si>
  <si>
    <t>GXX58</t>
  </si>
  <si>
    <t>น***ุญช่วย ช***ิต</t>
  </si>
  <si>
    <t>22/03/2026 23:39</t>
  </si>
  <si>
    <t>793711841683</t>
  </si>
  <si>
    <t>GXX57</t>
  </si>
  <si>
    <t>22/03/2026 23:36</t>
  </si>
  <si>
    <t>793760040684</t>
  </si>
  <si>
    <t>GXX56</t>
  </si>
  <si>
    <t>ณ***าพงศ์ ท***ย์ประทุม</t>
  </si>
  <si>
    <t>22/03/2026 23:31</t>
  </si>
  <si>
    <t>793758757610</t>
  </si>
  <si>
    <t>GXX55</t>
  </si>
  <si>
    <t>22/03/2026 23:29</t>
  </si>
  <si>
    <t>793700157666</t>
  </si>
  <si>
    <t>GXX54</t>
  </si>
  <si>
    <t>******ำบลบ้านต้าย, อำเภอสว่างแดนดิน ตำบลบ้านต้าย อำเภอสว่างแดนดิน จังหวัดสกลนคร 47110</t>
  </si>
  <si>
    <t>22/03/2026 23:57</t>
  </si>
  <si>
    <t>TH2626388083209</t>
  </si>
  <si>
    <t>22/03/2026 23:27</t>
  </si>
  <si>
    <t>GXX53</t>
  </si>
  <si>
    <t>ภ***ชญา​ แ***เกิด  อ***สั​ปทวน</t>
  </si>
  <si>
    <t>22/03/2026 23:25</t>
  </si>
  <si>
    <t>793783849633</t>
  </si>
  <si>
    <t>GXX52</t>
  </si>
  <si>
    <t>22/03/2026 23:17</t>
  </si>
  <si>
    <t>793729355650</t>
  </si>
  <si>
    <t>GXX51</t>
  </si>
  <si>
    <t>ธ***ักษณ์ แ***สองเมือง</t>
  </si>
  <si>
    <t>22/03/2026 23:14</t>
  </si>
  <si>
    <t>793779953610</t>
  </si>
  <si>
    <t>GXX50</t>
  </si>
  <si>
    <t>22/03/2026 23:10</t>
  </si>
  <si>
    <t>793714359605</t>
  </si>
  <si>
    <t>GXX49</t>
  </si>
  <si>
    <t>k***anjana129</t>
  </si>
  <si>
    <t>22/03/2026 22:55</t>
  </si>
  <si>
    <t>793775351600</t>
  </si>
  <si>
    <t>22/03/2026 22:56</t>
  </si>
  <si>
    <t>GXX48</t>
  </si>
  <si>
    <t>ก***ิพงษ์ จ***ัมย์</t>
  </si>
  <si>
    <t>22/03/2026 22:48</t>
  </si>
  <si>
    <t>793780449641</t>
  </si>
  <si>
    <t>GXX47</t>
  </si>
  <si>
    <t>22/03/2026 22:45</t>
  </si>
  <si>
    <t>793742049671</t>
  </si>
  <si>
    <t>GXX46</t>
  </si>
  <si>
    <t>ช***ลิศ จ***นิชขจร</t>
  </si>
  <si>
    <t>793722645645</t>
  </si>
  <si>
    <t>GXX45</t>
  </si>
  <si>
    <t>ว***ี ท***ิริ</t>
  </si>
  <si>
    <t>22/03/2026 22:39</t>
  </si>
  <si>
    <t>793728950604</t>
  </si>
  <si>
    <t>GXX43</t>
  </si>
  <si>
    <t>22/03/2026 22:24</t>
  </si>
  <si>
    <t>793709849402</t>
  </si>
  <si>
    <t>GXX42</t>
  </si>
  <si>
    <t>ว***ตน์ เ***่ยมครุฑ</t>
  </si>
  <si>
    <t>22/03/2026 22:14</t>
  </si>
  <si>
    <t>793775184683</t>
  </si>
  <si>
    <t>GXX41</t>
  </si>
  <si>
    <t>ว***กษณ์  ใ***ยิ่ง</t>
  </si>
  <si>
    <t>22/03/2026 22:13</t>
  </si>
  <si>
    <t>793773563435</t>
  </si>
  <si>
    <t>22/03/2026 22:12</t>
  </si>
  <si>
    <t>GXX40</t>
  </si>
  <si>
    <t>สุรีลักษณ์ ศิริโชคธนทรัพย์</t>
  </si>
  <si>
    <t>4/50 ถนนสระหลวง · ในเมือง/ Nai Mueang
เมืองพิจิตร/ Mueang Phichitพิจิตร/ Phichit
66000</t>
  </si>
  <si>
    <t>660997465323</t>
  </si>
  <si>
    <t>LEXPU0669519164</t>
  </si>
  <si>
    <t>GXX39</t>
  </si>
  <si>
    <t>สุทธิพงษ์ แก้วโกสุม</t>
  </si>
  <si>
    <t>ร้านค้าป้าม่วย 88 ม.3 ต.ปึกเตียน
ท่ายาง/ Tha Yangเพชรบุรี/ Phetchaburi
76130</t>
  </si>
  <si>
    <t>660840942044</t>
  </si>
  <si>
    <t>22/03/2026 22:04</t>
  </si>
  <si>
    <t>GXX38</t>
  </si>
  <si>
    <t>ว***ชัย</t>
  </si>
  <si>
    <t>22/03/2026 21:54</t>
  </si>
  <si>
    <t>793746988506</t>
  </si>
  <si>
    <t>GXX37</t>
  </si>
  <si>
    <t>ห***หนองชากอักษรภัณฑ์</t>
  </si>
  <si>
    <t>22/03/2026 21:45</t>
  </si>
  <si>
    <t>793729582634</t>
  </si>
  <si>
    <t>GXX36</t>
  </si>
  <si>
    <t>22/03/2026 21:42</t>
  </si>
  <si>
    <t>793701051415</t>
  </si>
  <si>
    <t>GXX35</t>
  </si>
  <si>
    <t>22/03/2026 21:37</t>
  </si>
  <si>
    <t>793725230421</t>
  </si>
  <si>
    <t>22/03/2026 21:38</t>
  </si>
  <si>
    <t>GXX33</t>
  </si>
  <si>
    <t>ก***ี จ***ภูขจร</t>
  </si>
  <si>
    <t>Nakhon Si Thammarat</t>
  </si>
  <si>
    <t>22/03/2026 21:21</t>
  </si>
  <si>
    <t>793740277691</t>
  </si>
  <si>
    <t>GXX32</t>
  </si>
  <si>
    <t>ค***ายนาง</t>
  </si>
  <si>
    <t>22/03/2026 21:19</t>
  </si>
  <si>
    <t>793776758655</t>
  </si>
  <si>
    <t>GXX31</t>
  </si>
  <si>
    <t>จ***ฤชธนปรีชากร</t>
  </si>
  <si>
    <t>22/03/2026 21:18</t>
  </si>
  <si>
    <t>793747034603</t>
  </si>
  <si>
    <t>GXX30</t>
  </si>
  <si>
    <t>อ***ย ต***ันธุ์</t>
  </si>
  <si>
    <t>22/03/2026 21:17</t>
  </si>
  <si>
    <t>793739456484</t>
  </si>
  <si>
    <t>GXX29</t>
  </si>
  <si>
    <t>ก***รรณ พ***กดิ์ขวา</t>
  </si>
  <si>
    <t>22/03/2026 21:11</t>
  </si>
  <si>
    <t>793762331622</t>
  </si>
  <si>
    <t>GXX28</t>
  </si>
  <si>
    <t>ด***ันทร์ จ***ร์แก้ว</t>
  </si>
  <si>
    <t>22/03/2026 21:10</t>
  </si>
  <si>
    <t>793791939603</t>
  </si>
  <si>
    <t>GXX27</t>
  </si>
  <si>
    <t>ป***า น***วง</t>
  </si>
  <si>
    <t>22/03/2026 21:06</t>
  </si>
  <si>
    <t>THT050756GJZ51Z</t>
  </si>
  <si>
    <t>22/03/2026 21:09</t>
  </si>
  <si>
    <t>GXX26</t>
  </si>
  <si>
    <t>****** ตำบลหนองบัว อำเภอศรีนคร จังหวัดสุโขทัย 64180</t>
  </si>
  <si>
    <t>22/03/2026 21:02</t>
  </si>
  <si>
    <t>TH269724229248A</t>
  </si>
  <si>
    <t>GXX25</t>
  </si>
  <si>
    <t>น***ม ห***ุดตุ้ม</t>
  </si>
  <si>
    <t>22/03/2026 21:00</t>
  </si>
  <si>
    <t>793703353612</t>
  </si>
  <si>
    <t>GXX24</t>
  </si>
  <si>
    <t>ซ***ปะห์ ก***</t>
  </si>
  <si>
    <t>22/03/2026 20:57</t>
  </si>
  <si>
    <t>793746642625</t>
  </si>
  <si>
    <t>GXX23</t>
  </si>
  <si>
    <t>22/03/2026 20:43</t>
  </si>
  <si>
    <t>793725649684</t>
  </si>
  <si>
    <t>GXX22</t>
  </si>
  <si>
    <t>******37, แขวงบางขุนศรี, เขตบางกอกน้อย แขวงบางขุนศรี เขตบางกอกน้อย จังหวัดกรุงเทพมหานคร 10700</t>
  </si>
  <si>
    <t>22/03/2026 20:42</t>
  </si>
  <si>
    <t>TH264081261976G</t>
  </si>
  <si>
    <t>GXX20</t>
  </si>
  <si>
    <t>น***รงพล โ***รเกียรตื</t>
  </si>
  <si>
    <t>22/03/2026 20:39</t>
  </si>
  <si>
    <t>793782796645</t>
  </si>
  <si>
    <t>GXX19</t>
  </si>
  <si>
    <t>A***nlay</t>
  </si>
  <si>
    <t>22/03/2026 20:36</t>
  </si>
  <si>
    <t>793783881660</t>
  </si>
  <si>
    <t>22/03/2026 20:37</t>
  </si>
  <si>
    <t>GXX18</t>
  </si>
  <si>
    <t>******อย เลยสวนหย่อมมา หลังที่ 2 ขวามือ ต.ในคลองบางปลากด ตำบลในคลองบางปลากด อำเภอพระสมุทรเจดีย์ จังหวัดสมุทรปราการ 10290</t>
  </si>
  <si>
    <t>22/03/2026 20:19</t>
  </si>
  <si>
    <t>TH269226453240E</t>
  </si>
  <si>
    <t>GXX17</t>
  </si>
  <si>
    <t>ด***มร ส***หงษ์</t>
  </si>
  <si>
    <t>22/03/2026 20:05</t>
  </si>
  <si>
    <t>793778158655</t>
  </si>
  <si>
    <t>22/03/2026 20:06</t>
  </si>
  <si>
    <t>GXX16</t>
  </si>
  <si>
    <t>ค***มพิศ ศ***วัฒนเมธานนท์</t>
  </si>
  <si>
    <t>22/03/2026 19:50</t>
  </si>
  <si>
    <t>793787989632</t>
  </si>
  <si>
    <t>22/03/2026 19:51</t>
  </si>
  <si>
    <t>GXX15</t>
  </si>
  <si>
    <t>ช***กร ซ***สัตย์</t>
  </si>
  <si>
    <t>22/03/2026 19:44</t>
  </si>
  <si>
    <t>793759366470</t>
  </si>
  <si>
    <t>GXX14</t>
  </si>
  <si>
    <t>ส***วงษ็สืชา</t>
  </si>
  <si>
    <t>22/03/2026 19:39</t>
  </si>
  <si>
    <t>793781630611</t>
  </si>
  <si>
    <t>GXX13</t>
  </si>
  <si>
    <t>อ***ตยา ศ***วงษ์เสรี</t>
  </si>
  <si>
    <t>22/03/2026 19:38</t>
  </si>
  <si>
    <t>793752346402</t>
  </si>
  <si>
    <t>22/03/2026 19:37</t>
  </si>
  <si>
    <t>GXX12</t>
  </si>
  <si>
    <t>ส*** จ***่น</t>
  </si>
  <si>
    <t>22/03/2026 19:36</t>
  </si>
  <si>
    <t>793761957656</t>
  </si>
  <si>
    <t>GXX10</t>
  </si>
  <si>
    <t>เ***อร  ส***ภา</t>
  </si>
  <si>
    <t>22/03/2026 19:34</t>
  </si>
  <si>
    <t>793723158653</t>
  </si>
  <si>
    <t>GXX7</t>
  </si>
  <si>
    <t>ส***พ ศ***มนตรี</t>
  </si>
  <si>
    <t>22/03/2026 19:26</t>
  </si>
  <si>
    <t>793773995630</t>
  </si>
  <si>
    <t>GXX6</t>
  </si>
  <si>
    <t>ว***รณ์</t>
  </si>
  <si>
    <t>22/03/2026 19:25</t>
  </si>
  <si>
    <t>793740243660</t>
  </si>
  <si>
    <t>GXX5</t>
  </si>
  <si>
    <t>ล******ณ</t>
  </si>
  <si>
    <t>******งหมาก, อำเภอเมืองชุมพร ตำบลบางหมาก อำเภอเมืองชุมพร จังหวัดชุมพร 86000</t>
  </si>
  <si>
    <t>22/03/2026 19:16</t>
  </si>
  <si>
    <t>TH269967587488B</t>
  </si>
  <si>
    <t>GXX4</t>
  </si>
  <si>
    <t>ว***ร ท***จ่ม</t>
  </si>
  <si>
    <t>22/03/2026 19:15</t>
  </si>
  <si>
    <t>793778165460</t>
  </si>
  <si>
    <t>GXX3</t>
  </si>
  <si>
    <t>เจษฎากร</t>
  </si>
  <si>
    <t>หมู่ที่3  วัดเฉลิมพระเกียรติซอย 9 ต. บางศรีเมืองอ อ . เมืองนนทบุรี 89/495 · บางศรีเมือง/ Bang Si Mueang
เมืองนนทบุรี/ Mueang Nonthaburiนนทบุรี/ Nonthaburi
11000</t>
  </si>
  <si>
    <t>660805552736</t>
  </si>
  <si>
    <t>22/03/2026 19:14</t>
  </si>
  <si>
    <t>LEXPU0669488928</t>
  </si>
  <si>
    <t>GXX1</t>
  </si>
  <si>
    <t>ส***ตรา ช***ง</t>
  </si>
  <si>
    <t>22/03/2026 19:13</t>
  </si>
  <si>
    <t>793750395631</t>
  </si>
  <si>
    <t>GXX0</t>
  </si>
  <si>
    <t>ต**ม</t>
  </si>
  <si>
    <t>******อง ต.พรเจริญ อ.พรเจริญ จ.บึงกาฬ ตำบลพรเจริญ อำเภอพรเจริญ จังหวัดบึงกาฬ 38180</t>
  </si>
  <si>
    <t>22/03/2026 19:08</t>
  </si>
  <si>
    <t>TH261132890376B</t>
  </si>
  <si>
    <t>GXW99</t>
  </si>
  <si>
    <t>พ******ด</t>
  </si>
  <si>
    <t>******ดน้ำใส ตำบลกุดน้ำใส อำเภอจัตุรัส จังหวัดชัยภูมิ 36130</t>
  </si>
  <si>
    <t>22/03/2026 19:07</t>
  </si>
  <si>
    <t>TH267132483901Y</t>
  </si>
  <si>
    <t>22/03/2026 19:06</t>
  </si>
  <si>
    <t>GXW98</t>
  </si>
  <si>
    <t>พลอยมณีวรรณ  สังวรกี</t>
  </si>
  <si>
    <t>54  หมู่13 ไทวัสดุบางนา
บางพลี/ Bang Phliสมุทรปราการ/ Samut Prakan
10540</t>
  </si>
  <si>
    <t>660652194400</t>
  </si>
  <si>
    <t>22/03/2026 18:38</t>
  </si>
  <si>
    <t>LEXPU0669488978</t>
  </si>
  <si>
    <t>GXW97</t>
  </si>
  <si>
    <t>ณ***์ชาภา เ***ิริ</t>
  </si>
  <si>
    <t>22/03/2026 18:21</t>
  </si>
  <si>
    <t>793737684666</t>
  </si>
  <si>
    <t>22/03/2026 18:22</t>
  </si>
  <si>
    <t>GXW96</t>
  </si>
  <si>
    <t>ว***คณา ว***ดวง</t>
  </si>
  <si>
    <t>22/03/2026 18:15</t>
  </si>
  <si>
    <t>793702937694</t>
  </si>
  <si>
    <t>GXW95</t>
  </si>
  <si>
    <t>22/03/2026 18:06</t>
  </si>
  <si>
    <t>793724584520</t>
  </si>
  <si>
    <t>GXW94</t>
  </si>
  <si>
    <t>******าสะแก ตำบลท่าสะแก อำเภอชาติตระการ จังหวัดพิษณุโลก 65170</t>
  </si>
  <si>
    <t>65170</t>
  </si>
  <si>
    <t>22/03/2026 18:29</t>
  </si>
  <si>
    <t>TH264940566751Y</t>
  </si>
  <si>
    <t>22/03/2026 17:59</t>
  </si>
  <si>
    <t>GXW93</t>
  </si>
  <si>
    <t>22/03/2026 17:49</t>
  </si>
  <si>
    <t>793770989502</t>
  </si>
  <si>
    <t>GXW92</t>
  </si>
  <si>
    <t>ธ******ู</t>
  </si>
  <si>
    <t>******อำเภอด่านช้าง ตำบลองค์พระ อำเภอด่านช้าง จังหวัดสุพรรณบุรี 72180</t>
  </si>
  <si>
    <t>22/03/2026 17:44</t>
  </si>
  <si>
    <t>TH14038GYWB71D</t>
  </si>
  <si>
    <t>GXW91</t>
  </si>
  <si>
    <t>บ******ว</t>
  </si>
  <si>
    <t>******เวียง อำเภอเมืองแพร่ จังหวัดแพร่ ตำบลในเวียง อำเภอเมืองแพร่ จังหวัดแพร่ 54000</t>
  </si>
  <si>
    <t>54000</t>
  </si>
  <si>
    <t>22/03/2026 18:08</t>
  </si>
  <si>
    <t>TH269588825556A</t>
  </si>
  <si>
    <t>22/03/2026 17:38</t>
  </si>
  <si>
    <t>GXW90</t>
  </si>
  <si>
    <t>ค***ุติมา​   ป***ลาง</t>
  </si>
  <si>
    <t>22/03/2026 17:27</t>
  </si>
  <si>
    <t>793721647666</t>
  </si>
  <si>
    <t>GXW89</t>
  </si>
  <si>
    <t>จ***ร์ฉาย  ล***ัย</t>
  </si>
  <si>
    <t>22/03/2026 17:17</t>
  </si>
  <si>
    <t>GXW88</t>
  </si>
  <si>
    <t>ช***ิปอ่วมเกิด</t>
  </si>
  <si>
    <t>22/03/2026 17:13</t>
  </si>
  <si>
    <t>793754364421</t>
  </si>
  <si>
    <t>GXW87</t>
  </si>
  <si>
    <t>ธ***นู จ***ะสีใส</t>
  </si>
  <si>
    <t>22/03/2026 17:11</t>
  </si>
  <si>
    <t>GXW86</t>
  </si>
  <si>
    <t>TH69018GZGD44D</t>
  </si>
  <si>
    <t>22/03/2026 17:08</t>
  </si>
  <si>
    <t>GXW85</t>
  </si>
  <si>
    <t>แ** ร**</t>
  </si>
  <si>
    <t>22/03/2026 17:04</t>
  </si>
  <si>
    <t>22/03/2026 17:05</t>
  </si>
  <si>
    <t>GXW84</t>
  </si>
  <si>
    <t>ว***รรณ ร***เลิศชัยกุล</t>
  </si>
  <si>
    <t>GXW83</t>
  </si>
  <si>
    <t>นาตยา อิศรกุล</t>
  </si>
  <si>
    <t>บ้านเลขที่1,ไร่สยามนารา,หมู่บ้านวีงขอน,ตำบลระเริง,อำเภอวังน้ำเขียว,จังหวัดนครราชสีมา
วังน้ำเขียว/ Wang Nam Khiaoนครราชสีมา/ Nakhon Ratchasima
30150</t>
  </si>
  <si>
    <t>660984758572</t>
  </si>
  <si>
    <t>22/03/2026 16:52</t>
  </si>
  <si>
    <t>TH27258GZFQD8C</t>
  </si>
  <si>
    <t>GXW82</t>
  </si>
  <si>
    <t>******มสอง 56 แยก 1        (สุดซอย)แขวงแสมดำ แขวงแสมดำ เขตบางขุนเทียน จังหวัดกรุงเทพมหานคร 10150</t>
  </si>
  <si>
    <t>22/03/2026 17:07</t>
  </si>
  <si>
    <t>TH2642735107429</t>
  </si>
  <si>
    <t>22/03/2026 16:36</t>
  </si>
  <si>
    <t>GXW81</t>
  </si>
  <si>
    <t>น***กุ้ง</t>
  </si>
  <si>
    <t>793783743480</t>
  </si>
  <si>
    <t>GXW80</t>
  </si>
  <si>
    <t>เ***กา ส***น</t>
  </si>
  <si>
    <t>22/03/2026 16:34</t>
  </si>
  <si>
    <t>793728955644</t>
  </si>
  <si>
    <t>GXW79</t>
  </si>
  <si>
    <t>น***นัตย์ชฎา  ส***้ว</t>
  </si>
  <si>
    <t>22/03/2026 16:32</t>
  </si>
  <si>
    <t>GXW78</t>
  </si>
  <si>
    <t>บ***าก ก***ุญมา</t>
  </si>
  <si>
    <t>22/03/2026 16:30</t>
  </si>
  <si>
    <t>GXW77</t>
  </si>
  <si>
    <t>22/03/2026 16:21</t>
  </si>
  <si>
    <t>GXW76</t>
  </si>
  <si>
    <t>j***5599</t>
  </si>
  <si>
    <t>22/03/2026 16:20</t>
  </si>
  <si>
    <t>GXW74</t>
  </si>
  <si>
    <t>ฟ***ละห์ดวงกมล ม***หมัดอาลี</t>
  </si>
  <si>
    <t>22/03/2026 16:16</t>
  </si>
  <si>
    <t>GXW73</t>
  </si>
  <si>
    <t>22/03/2026 16:14</t>
  </si>
  <si>
    <t>GXW72</t>
  </si>
  <si>
    <t>ว***า ก***ทอง</t>
  </si>
  <si>
    <t>22/03/2026 16:10</t>
  </si>
  <si>
    <t>GXW71</t>
  </si>
  <si>
    <t>นิสาชล ท่ามบุญฤทธิ์</t>
  </si>
  <si>
    <t>447/103 ม.4 ต.บ้านส้อง
เวียงสระ/ Wiang Saสุราษฎร์ธานี/ Surat Thani
84190</t>
  </si>
  <si>
    <t>660895874737</t>
  </si>
  <si>
    <t>GXW68</t>
  </si>
  <si>
    <t>ศ***มา ม***</t>
  </si>
  <si>
    <t>22/03/2026 16:06</t>
  </si>
  <si>
    <t>GXW67</t>
  </si>
  <si>
    <t>t***23914</t>
  </si>
  <si>
    <t>22/03/2026 16:03</t>
  </si>
  <si>
    <t>793762051401</t>
  </si>
  <si>
    <t>GXW66</t>
  </si>
  <si>
    <t>พ***ยอม โ***ธิ์</t>
  </si>
  <si>
    <t>22/03/2026 16:01</t>
  </si>
  <si>
    <t>GXW65</t>
  </si>
  <si>
    <t>ม***วัลย์ ล***า</t>
  </si>
  <si>
    <t>GXW64</t>
  </si>
  <si>
    <t>P***om B***sung</t>
  </si>
  <si>
    <t>22/03/2026 15:59</t>
  </si>
  <si>
    <t>GXW63</t>
  </si>
  <si>
    <t>น***ัครวัฒน์</t>
  </si>
  <si>
    <t>22/03/2026 15:57</t>
  </si>
  <si>
    <t>GXW62</t>
  </si>
  <si>
    <t>ศ***ร อ***านนท์</t>
  </si>
  <si>
    <t>22/03/2026 15:56</t>
  </si>
  <si>
    <t>793770144613</t>
  </si>
  <si>
    <t>GXW61</t>
  </si>
  <si>
    <t>อ***ลี</t>
  </si>
  <si>
    <t>22/03/2026 15:54</t>
  </si>
  <si>
    <t>793750157465</t>
  </si>
  <si>
    <t>GXW60</t>
  </si>
  <si>
    <t>ส***ศา ก***ชครังสรรค์</t>
  </si>
  <si>
    <t>22/03/2026 15:53</t>
  </si>
  <si>
    <t>GXW56</t>
  </si>
  <si>
    <t>22/03/2026 15:49</t>
  </si>
  <si>
    <t>GXW55</t>
  </si>
  <si>
    <t>ส*** ส***นทร์</t>
  </si>
  <si>
    <t>22/03/2026 15:48</t>
  </si>
  <si>
    <t>GXW54</t>
  </si>
  <si>
    <t>22/03/2026 15:46</t>
  </si>
  <si>
    <t>GXW53</t>
  </si>
  <si>
    <t>อ*** พ***ุ์แตง</t>
  </si>
  <si>
    <t>22/03/2026 15:45</t>
  </si>
  <si>
    <t>GXW52</t>
  </si>
  <si>
    <t>เ***า  แ***ุล</t>
  </si>
  <si>
    <t>22/03/2026 15:42</t>
  </si>
  <si>
    <t>GXW51</t>
  </si>
  <si>
    <t>ป***ก</t>
  </si>
  <si>
    <t>22/03/2026 15:37</t>
  </si>
  <si>
    <t>GXW50</t>
  </si>
  <si>
    <t>ส***์เบอรี่ ส***ดง</t>
  </si>
  <si>
    <t>22/03/2026 15:36</t>
  </si>
  <si>
    <t>GXW49</t>
  </si>
  <si>
    <t>ว***ย ส***ี</t>
  </si>
  <si>
    <t>22/03/2026 16:22</t>
  </si>
  <si>
    <t>22/03/2026 15:35</t>
  </si>
  <si>
    <t>GXW48</t>
  </si>
  <si>
    <t>บ***วน ว***ีย์</t>
  </si>
  <si>
    <t>GXW47</t>
  </si>
  <si>
    <t>พ***ิภา ท***าง</t>
  </si>
  <si>
    <t>GXW46</t>
  </si>
  <si>
    <t>ส***พัน ป***งเนิน</t>
  </si>
  <si>
    <t>22/03/2026 15:30</t>
  </si>
  <si>
    <t>793739251443</t>
  </si>
  <si>
    <t>GXW45</t>
  </si>
  <si>
    <t>ร***</t>
  </si>
  <si>
    <t>22/03/2026 15:21</t>
  </si>
  <si>
    <t>GXW44</t>
  </si>
  <si>
    <t>ร***นภา ไ***กุล</t>
  </si>
  <si>
    <t>22/03/2026 15:13</t>
  </si>
  <si>
    <t>GXW43</t>
  </si>
  <si>
    <t>ส***รณี ด***งษ์</t>
  </si>
  <si>
    <t>22/03/2026 15:03</t>
  </si>
  <si>
    <t>22/03/2026 15:04</t>
  </si>
  <si>
    <t>GXW41</t>
  </si>
  <si>
    <t>22/03/2026 14:59</t>
  </si>
  <si>
    <t>GXW40</t>
  </si>
  <si>
    <t>j***aew0947</t>
  </si>
  <si>
    <t>22/03/2026 14:49</t>
  </si>
  <si>
    <t>22/03/2026 14:50</t>
  </si>
  <si>
    <t>GXW39</t>
  </si>
  <si>
    <t>ว** ช***งคราม</t>
  </si>
  <si>
    <t>22/03/2026 14:48</t>
  </si>
  <si>
    <t>793767551463</t>
  </si>
  <si>
    <t>GXW38</t>
  </si>
  <si>
    <t>ว***ภรณ์  ก***มวัฒนา</t>
  </si>
  <si>
    <t>22/03/2026 14:47</t>
  </si>
  <si>
    <t>793703025662</t>
  </si>
  <si>
    <t>GXW37</t>
  </si>
  <si>
    <t>ภ***าวดี เ***เปี่ยม</t>
  </si>
  <si>
    <t>🎉 เค้ก ไม่รับหน้าเนยนมนะค่ะ</t>
  </si>
  <si>
    <t>793747276545</t>
  </si>
  <si>
    <t>GXW36</t>
  </si>
  <si>
    <t>n** n** w**</t>
  </si>
  <si>
    <t>22/03/2026 14:45</t>
  </si>
  <si>
    <t>793755927591</t>
  </si>
  <si>
    <t>GXW35</t>
  </si>
  <si>
    <t>S***mone</t>
  </si>
  <si>
    <t>22/03/2026 14:44</t>
  </si>
  <si>
    <t>793746624672</t>
  </si>
  <si>
    <t>GXW34</t>
  </si>
  <si>
    <t>ว******จ</t>
  </si>
  <si>
    <t>******แขวงมหาพฤฒาราม แขวงมหาพฤฒาราม เขตบางรัก จังหวัดกรุงเทพมหานคร 10500</t>
  </si>
  <si>
    <t>22/03/2026 14:42</t>
  </si>
  <si>
    <t>TH265992483535D</t>
  </si>
  <si>
    <t>22/03/2026 14:41</t>
  </si>
  <si>
    <t>GXW33</t>
  </si>
  <si>
    <t>22/03/2026 14:40</t>
  </si>
  <si>
    <t>793748585545</t>
  </si>
  <si>
    <t>GXW32</t>
  </si>
  <si>
    <t>บ***ัพย์นรินทร์ ส***ณห์ เ***งมนต์</t>
  </si>
  <si>
    <t>22/03/2026 14:36</t>
  </si>
  <si>
    <t>793735649453</t>
  </si>
  <si>
    <t>GXW31</t>
  </si>
  <si>
    <t>ส***ญญา ข***สนเทียะ</t>
  </si>
  <si>
    <t>22/03/2026 16:02</t>
  </si>
  <si>
    <t>793745932641</t>
  </si>
  <si>
    <t>22/03/2026 14:35</t>
  </si>
  <si>
    <t>GXW30</t>
  </si>
  <si>
    <t>ณ***ันท์ ส***ียงหวาน</t>
  </si>
  <si>
    <t>GXW28</t>
  </si>
  <si>
    <t>ย***วดี ใ***ร่ง</t>
  </si>
  <si>
    <t>22/03/2026 14:32</t>
  </si>
  <si>
    <t>793771846453</t>
  </si>
  <si>
    <t>22/03/2026 14:33</t>
  </si>
  <si>
    <t>GXW25</t>
  </si>
  <si>
    <t>22/03/2026 14:29</t>
  </si>
  <si>
    <t>793780629666</t>
  </si>
  <si>
    <t>22/03/2026 14:30</t>
  </si>
  <si>
    <t>GXW24</t>
  </si>
  <si>
    <t>793734424652</t>
  </si>
  <si>
    <t>GXW23</t>
  </si>
  <si>
    <t>ก***ิพย์  เ***สาคร</t>
  </si>
  <si>
    <t>793759746496</t>
  </si>
  <si>
    <t>GXW21</t>
  </si>
  <si>
    <t>แ***เพชร โ***กุล</t>
  </si>
  <si>
    <t>22/03/2026 14:28</t>
  </si>
  <si>
    <t>GXW20</t>
  </si>
  <si>
    <t>ว***พ็ญ แ***โอ๊ก</t>
  </si>
  <si>
    <t>793772238604</t>
  </si>
  <si>
    <t>GXW19</t>
  </si>
  <si>
    <t>ส*** แ***ิชัย</t>
  </si>
  <si>
    <t>22/03/2026 14:26</t>
  </si>
  <si>
    <t>793747249411</t>
  </si>
  <si>
    <t>GXW18</t>
  </si>
  <si>
    <t>22/03/2026 14:20</t>
  </si>
  <si>
    <t>GXW17</t>
  </si>
  <si>
    <t>22/03/2026 14:17</t>
  </si>
  <si>
    <t>GXW16</t>
  </si>
  <si>
    <t>อ***ค์รัตน์</t>
  </si>
  <si>
    <t>793764350444</t>
  </si>
  <si>
    <t>GXW15</t>
  </si>
  <si>
    <t>ค***นันต์ ป***์ประเสริฐ</t>
  </si>
  <si>
    <t>GXW14</t>
  </si>
  <si>
    <t>ฟ***หย้า</t>
  </si>
  <si>
    <t>22/03/2026 14:16</t>
  </si>
  <si>
    <t>GXW12</t>
  </si>
  <si>
    <t>22/03/2026 14:15</t>
  </si>
  <si>
    <t>GXW11</t>
  </si>
  <si>
    <t>อ***ักดิ์ แ***าดแก้ว</t>
  </si>
  <si>
    <t>22/03/2026 14:13</t>
  </si>
  <si>
    <t>793761221665</t>
  </si>
  <si>
    <t>22/03/2026 14:14</t>
  </si>
  <si>
    <t>GXW10</t>
  </si>
  <si>
    <t>เ***รัตน์ อ***ะโชติ</t>
  </si>
  <si>
    <t>22/03/2026 14:12</t>
  </si>
  <si>
    <t>793737844432</t>
  </si>
  <si>
    <t>GXW9</t>
  </si>
  <si>
    <t>k***jung</t>
  </si>
  <si>
    <t>22/03/2026 14:11</t>
  </si>
  <si>
    <t>793732040441</t>
  </si>
  <si>
    <t>GXW8</t>
  </si>
  <si>
    <t>22/03/2026 14:10</t>
  </si>
  <si>
    <t>GXW7</t>
  </si>
  <si>
    <t>พ***รณ  บ***ือพันธ์</t>
  </si>
  <si>
    <t>22/03/2026 14:09</t>
  </si>
  <si>
    <t>793729945470</t>
  </si>
  <si>
    <t>GXW5</t>
  </si>
  <si>
    <t>u***7878296174813</t>
  </si>
  <si>
    <t>22/03/2026 14:04</t>
  </si>
  <si>
    <t>22/03/2026 14:05</t>
  </si>
  <si>
    <t>GXW4</t>
  </si>
  <si>
    <t>กัลยกร แสงเพชร</t>
  </si>
  <si>
    <t>562/34ลุมพินีคอนโด ถนนแฮปปี้แลนด์ แขวงคลองจั่น เขตบางกะปิ กทม.10240 562/34 ลุมพินีคอนโด
บางกะปิ/ Bang Kapiกรุงเทพมหานคร/ Bangkok
10240</t>
  </si>
  <si>
    <t>660616439533</t>
  </si>
  <si>
    <t>GXW3</t>
  </si>
  <si>
    <t>ว***ร</t>
  </si>
  <si>
    <t>22/03/2026 13:59</t>
  </si>
  <si>
    <t>793792560444</t>
  </si>
  <si>
    <t>GXW2</t>
  </si>
  <si>
    <t>22/03/2026 13:50</t>
  </si>
  <si>
    <t>793767845474</t>
  </si>
  <si>
    <t>GXW1</t>
  </si>
  <si>
    <t>อ** ส***รารักษ์</t>
  </si>
  <si>
    <t>22/03/2026 13:49</t>
  </si>
  <si>
    <t>793701252481</t>
  </si>
  <si>
    <t>GXW0</t>
  </si>
  <si>
    <t>ร***ี้' ค**</t>
  </si>
  <si>
    <t>793711432603</t>
  </si>
  <si>
    <t>GXV98</t>
  </si>
  <si>
    <t>สราญสิริ ศรีวารี หมู่บ้านสราญสิริ ศรีวารี 999/195 · ศีรษะจรเข้น้อย/ Sisa Chorakhe Noi
บางเสาธง/ Bang Sao Thongสมุทรปราการ/ Samut Prakan
10570</t>
  </si>
  <si>
    <t>660613953568</t>
  </si>
  <si>
    <t>22/03/2026 13:47</t>
  </si>
  <si>
    <t>22/03/2026 13:44</t>
  </si>
  <si>
    <t>GXV97</t>
  </si>
  <si>
    <t>ภ***าวรินทร์ บ***า</t>
  </si>
  <si>
    <t>22/03/2026 13:43</t>
  </si>
  <si>
    <t>793750935670</t>
  </si>
  <si>
    <t>GXV95</t>
  </si>
  <si>
    <t>p***on</t>
  </si>
  <si>
    <t>22/03/2026 13:29</t>
  </si>
  <si>
    <t>793710553436</t>
  </si>
  <si>
    <t>GXV94</t>
  </si>
  <si>
    <t>น***นันทศิริ...,บุนนาค</t>
  </si>
  <si>
    <t>22/03/2026 13:24</t>
  </si>
  <si>
    <t>793756253430</t>
  </si>
  <si>
    <t>GXV93</t>
  </si>
  <si>
    <t>โ** จ***ร์ศรี</t>
  </si>
  <si>
    <t>22/03/2026 13:21</t>
  </si>
  <si>
    <t>793766624696</t>
  </si>
  <si>
    <t>GXV92</t>
  </si>
  <si>
    <t>ส***พร ช***ญกิจ</t>
  </si>
  <si>
    <t>22/03/2026 13:20</t>
  </si>
  <si>
    <t>793755023692</t>
  </si>
  <si>
    <t>GXV91</t>
  </si>
  <si>
    <t>****** ซอย ประชานิมิตร 15 ตำบล บ้านเลื่อม ตำบลบ้านเลื่อม อำเภอเมืองอุดรธานี จังหวัดอุดรธานี 41000</t>
  </si>
  <si>
    <t>22/03/2026 13:18</t>
  </si>
  <si>
    <t>TH263817321120C</t>
  </si>
  <si>
    <t>GXV90</t>
  </si>
  <si>
    <t>ล** อ***ิวัฒนกุช</t>
  </si>
  <si>
    <t>22/03/2026 13:03</t>
  </si>
  <si>
    <t>22/03/2026 13:04</t>
  </si>
  <si>
    <t>GXV89</t>
  </si>
  <si>
    <t>TH260046538353F</t>
  </si>
  <si>
    <t>22/03/2026 12:51</t>
  </si>
  <si>
    <t>GXV88</t>
  </si>
  <si>
    <t>พระไชยวัฒน์ จัตตภโย</t>
  </si>
  <si>
    <t>วัดถ้ำหนองไทรใต้ 63/18 ตำบลคลองม่วง อ.ปากช่อง จ.นครราชสีมา
ปากช่อง/ Pak Chongนครราชสีมา/ Nakhon Ratchasima
30130</t>
  </si>
  <si>
    <t>660817650099</t>
  </si>
  <si>
    <t>LEXPU0669529274</t>
  </si>
  <si>
    <t>22/03/2026 12:48</t>
  </si>
  <si>
    <t>GXV86</t>
  </si>
  <si>
    <t>ณ***า ค***้ว</t>
  </si>
  <si>
    <t>22/03/2026 12:46</t>
  </si>
  <si>
    <t>793772076565</t>
  </si>
  <si>
    <t>GXV85</t>
  </si>
  <si>
    <t>22/03/2026 12:13</t>
  </si>
  <si>
    <t>22/03/2026 12:12</t>
  </si>
  <si>
    <t>GXV84</t>
  </si>
  <si>
    <t>22/03/2026 12:11</t>
  </si>
  <si>
    <t>793768457425</t>
  </si>
  <si>
    <t>GXV83</t>
  </si>
  <si>
    <t>นพวรรณ</t>
  </si>
  <si>
    <t>111/1 ม.2 ต.พิชัย 
อ.เมือง ลำปาง 
 โทร  52000</t>
  </si>
  <si>
    <t>0816721459</t>
  </si>
  <si>
    <t>22/03/2026 12:02</t>
  </si>
  <si>
    <t>22/03/2026 12:07</t>
  </si>
  <si>
    <t>GXV82</t>
  </si>
  <si>
    <t>******าเจริญ ซ.วิสต้าอเวนิว5/2 แขวง.หนองค้างพลู แขวงหนองแขม เขตหนองแขม จังหวัดกรุงเทพมหานคร 10160</t>
  </si>
  <si>
    <t>22/03/2026 12:05</t>
  </si>
  <si>
    <t>TH2687470863593</t>
  </si>
  <si>
    <t>GXV81</t>
  </si>
  <si>
    <t>ส***ิกุล ม***คง</t>
  </si>
  <si>
    <t>22/03/2026 12:04</t>
  </si>
  <si>
    <t>793737628412</t>
  </si>
  <si>
    <t>GXV80</t>
  </si>
  <si>
    <t>22/03/2026 12:03</t>
  </si>
  <si>
    <t>793729954441</t>
  </si>
  <si>
    <t>GXV79</t>
  </si>
  <si>
    <t>เพียงใจ เกตุชีพ</t>
  </si>
  <si>
    <t xml:space="preserve">  284/49 ประชาอุทิศ5แยก1
 สุวรรณีสาม เขต ดอนเมือง
อ.ดอนเมือง กรุงเทพฯ
 10210</t>
  </si>
  <si>
    <t>0954966094</t>
  </si>
  <si>
    <t>22/03/2026 12:01</t>
  </si>
  <si>
    <t>GXV78</t>
  </si>
  <si>
    <t>พิมปพัชร์    เจาะล้ำลึก</t>
  </si>
  <si>
    <t>12/4หมู่4ถนนเพชรหึงษ์         ซอยเพชหึงษ์17ตำบลบางยอ  อำเภอพระประแดง  จ.สมุทรปราการ 10130</t>
  </si>
  <si>
    <t>0951419546</t>
  </si>
  <si>
    <t>22/03/2026 11:59</t>
  </si>
  <si>
    <t>22/03/2026 11:58</t>
  </si>
  <si>
    <t>GXV77</t>
  </si>
  <si>
    <t>น.ส.ศจิษฐา รีรักษ์</t>
  </si>
  <si>
    <t>66 ม.7 โรงพยาบาลส่งเสริมสุขภาพตำบลท่าวังทอง
ต.ท่าวังทอง
อ.เมือง
จ.พะเยา 56000</t>
  </si>
  <si>
    <t>0857126128</t>
  </si>
  <si>
    <t>22/03/2026 11:57</t>
  </si>
  <si>
    <t>GXV75</t>
  </si>
  <si>
    <t>ม***ษา พ***ี</t>
  </si>
  <si>
    <t>22/03/2026 11:55</t>
  </si>
  <si>
    <t>793697913050</t>
  </si>
  <si>
    <t>GXV74</t>
  </si>
  <si>
    <t>ชื่อ มนต์ขัย อารยะสุขวัฒน์</t>
  </si>
  <si>
    <t>ที่อยู่ ที่อยู่ บ้านเลขที่ 88 ถนนรื่นจิตร ตำบลในเมือง อำเภอเมืองขอนแก่น จังหวัดขอนแก่น  40000</t>
  </si>
  <si>
    <t>0945254594</t>
  </si>
  <si>
    <t>GXV73</t>
  </si>
  <si>
    <t>ตติยา  ป้อคำ</t>
  </si>
  <si>
    <t>58/4-5 ถ.มนตรี ต.สบตุ๋ย อ.เมือง จ.ลำปาง 52100</t>
  </si>
  <si>
    <t>0842227392</t>
  </si>
  <si>
    <t>22/03/2026 11:54</t>
  </si>
  <si>
    <t>22/03/2026 11:53</t>
  </si>
  <si>
    <t>GXV72</t>
  </si>
  <si>
    <t>22/03/2026 09:04</t>
  </si>
  <si>
    <t>22/03/2026 11:52</t>
  </si>
  <si>
    <t>GXV71</t>
  </si>
  <si>
    <t>นายวัชระ ท้วมเทียบ</t>
  </si>
  <si>
    <t>ที่อยู่
ร้านขายต้นไม้ 796 ม.2 ต.ในเมือง อ.เมือง จ.หนองคาย 43000</t>
  </si>
  <si>
    <t>0986425125</t>
  </si>
  <si>
    <t>22/03/2026 11:51</t>
  </si>
  <si>
    <t>22/03/2026 11:50</t>
  </si>
  <si>
    <t>GXV70</t>
  </si>
  <si>
    <t>พ***าภรณ์  ท***ัฒน์ธนานนท์</t>
  </si>
  <si>
    <t>22/03/2026 11:39</t>
  </si>
  <si>
    <t>793622896975</t>
  </si>
  <si>
    <t>GXV69</t>
  </si>
  <si>
    <t>22/03/2026 11:33</t>
  </si>
  <si>
    <t>LEXPU0669427205</t>
  </si>
  <si>
    <t>GXV68</t>
  </si>
  <si>
    <t>j***อย</t>
  </si>
  <si>
    <t>22/03/2026 11:25</t>
  </si>
  <si>
    <t>793783649562</t>
  </si>
  <si>
    <t>GXV67</t>
  </si>
  <si>
    <t>22/03/2026 11:12</t>
  </si>
  <si>
    <t>ฝอยทอง=3/มะพร้าวน้ำหอม=2/กาแฟ=1</t>
  </si>
  <si>
    <t>793797743410</t>
  </si>
  <si>
    <t>22/03/2026 11:13</t>
  </si>
  <si>
    <t>GXV66</t>
  </si>
  <si>
    <t>22/03/2026 11:08</t>
  </si>
  <si>
    <t>793617994993</t>
  </si>
  <si>
    <t>GXV65</t>
  </si>
  <si>
    <t>น***ล แ***นาโอ</t>
  </si>
  <si>
    <t>22/03/2026 11:01</t>
  </si>
  <si>
    <t>793710753511</t>
  </si>
  <si>
    <t>GXV64</t>
  </si>
  <si>
    <t>ช***ต อ***ะ</t>
  </si>
  <si>
    <t>22/03/2026 10:53</t>
  </si>
  <si>
    <t>793731445533</t>
  </si>
  <si>
    <t>22/03/2026 10:54</t>
  </si>
  <si>
    <t>GXV63</t>
  </si>
  <si>
    <t>ฉ***รรณ ศ***รัตน์</t>
  </si>
  <si>
    <t>793655594992</t>
  </si>
  <si>
    <t>GXV62</t>
  </si>
  <si>
    <t>น** น***พงษ์ เ***รพรรณ</t>
  </si>
  <si>
    <t>22/03/2026 10:49</t>
  </si>
  <si>
    <t>793600893956</t>
  </si>
  <si>
    <t>GXV61</t>
  </si>
  <si>
    <t>จ***ทิพย์ ภ***ตตุ</t>
  </si>
  <si>
    <t>22/03/2026 10:47</t>
  </si>
  <si>
    <t>793645206056</t>
  </si>
  <si>
    <t>GXV60</t>
  </si>
  <si>
    <t>ว***ดี ห***ุ้ย</t>
  </si>
  <si>
    <t>22/03/2026 10:45</t>
  </si>
  <si>
    <t>793743357525</t>
  </si>
  <si>
    <t>GXV58</t>
  </si>
  <si>
    <t>w***anuttawatkun</t>
  </si>
  <si>
    <t>22/03/2026 10:28</t>
  </si>
  <si>
    <t>793652803064</t>
  </si>
  <si>
    <t>GXV57</t>
  </si>
  <si>
    <t>เ***  เ***ยมซิ้ว</t>
  </si>
  <si>
    <t>22/03/2026 10:19</t>
  </si>
  <si>
    <t>793640892962</t>
  </si>
  <si>
    <t>GXV56</t>
  </si>
  <si>
    <t>ธัญญารัตน์ บุญโต</t>
  </si>
  <si>
    <t>โครงการบ้านเอื้ออาทรเขาหินซ้อน 242/428 · โคกไทย/ Khok Thai
ศรีมโหสถ/ Si Mahosotปราจีนบุรี/ Prachin Buri
25190</t>
  </si>
  <si>
    <t>660813100339</t>
  </si>
  <si>
    <t>22/03/2026 10:17</t>
  </si>
  <si>
    <t>LEXPU0669432927</t>
  </si>
  <si>
    <t>GXV55</t>
  </si>
  <si>
    <t>C***ry K***</t>
  </si>
  <si>
    <t>Chiang Rai</t>
  </si>
  <si>
    <t>22/03/2026 10:16</t>
  </si>
  <si>
    <t>793742863561</t>
  </si>
  <si>
    <t>GXV54</t>
  </si>
  <si>
    <t>เ***์น</t>
  </si>
  <si>
    <t>22/03/2026 10:13</t>
  </si>
  <si>
    <t>793625105092</t>
  </si>
  <si>
    <t>GXV53</t>
  </si>
  <si>
    <t>ว***สิริ เ***อนขันต์</t>
  </si>
  <si>
    <t>22/03/2026 10:12</t>
  </si>
  <si>
    <t>793630010051</t>
  </si>
  <si>
    <t>GXV52</t>
  </si>
  <si>
    <t>22/03/2026 10:07</t>
  </si>
  <si>
    <t>793600310090</t>
  </si>
  <si>
    <t>GXV51</t>
  </si>
  <si>
    <t>ม***ษา ย***อย</t>
  </si>
  <si>
    <t>22/03/2026 10:00</t>
  </si>
  <si>
    <t>793677314054</t>
  </si>
  <si>
    <t>GXV50</t>
  </si>
  <si>
    <t>ญ***</t>
  </si>
  <si>
    <t>22/03/2026 09:57</t>
  </si>
  <si>
    <t>793723049545</t>
  </si>
  <si>
    <t>GXV49</t>
  </si>
  <si>
    <t>y**</t>
  </si>
  <si>
    <t>22/03/2026 09:56</t>
  </si>
  <si>
    <t>793655494973</t>
  </si>
  <si>
    <t>GXV48</t>
  </si>
  <si>
    <t>ว***พ็ญ บ***รี</t>
  </si>
  <si>
    <t>22/03/2026 09:51</t>
  </si>
  <si>
    <t>793646194972</t>
  </si>
  <si>
    <t>GXV47</t>
  </si>
  <si>
    <t>ก***ร..สุขเพ็ง</t>
  </si>
  <si>
    <t>22/03/2026 09:50</t>
  </si>
  <si>
    <t>793696016050</t>
  </si>
  <si>
    <t>GXV46</t>
  </si>
  <si>
    <t>ส***ตรา ท***้วม</t>
  </si>
  <si>
    <t>793627899982</t>
  </si>
  <si>
    <t>GXV45</t>
  </si>
  <si>
    <t>โ*** ช***เจริญ</t>
  </si>
  <si>
    <t>793714953533</t>
  </si>
  <si>
    <t>GXV44</t>
  </si>
  <si>
    <t>793773442534</t>
  </si>
  <si>
    <t>GXV43</t>
  </si>
  <si>
    <t>793793241555</t>
  </si>
  <si>
    <t>GXV42</t>
  </si>
  <si>
    <t>22/03/2026 09:49</t>
  </si>
  <si>
    <t>793792247570</t>
  </si>
  <si>
    <t>GXV41</t>
  </si>
  <si>
    <t>ว***รางค์ ข***าม</t>
  </si>
  <si>
    <t>22/03/2026 09:48</t>
  </si>
  <si>
    <t>793749245542</t>
  </si>
  <si>
    <t>GXV40</t>
  </si>
  <si>
    <t>แ***้ำ</t>
  </si>
  <si>
    <t>22/03/2026 09:46</t>
  </si>
  <si>
    <t>793603493981</t>
  </si>
  <si>
    <t>GXV39</t>
  </si>
  <si>
    <t>น** ป***ี ก***สน</t>
  </si>
  <si>
    <t>22/03/2026 09:45</t>
  </si>
  <si>
    <t>793637219056</t>
  </si>
  <si>
    <t>GXV38</t>
  </si>
  <si>
    <t>793618591920</t>
  </si>
  <si>
    <t>GXV37</t>
  </si>
  <si>
    <t>ภ***วดี ม***เฉลิม</t>
  </si>
  <si>
    <t>22/03/2026 09:43</t>
  </si>
  <si>
    <t>หน้า ฝอยทอง-เผือกมะพร้าวอ่อน-เนยนม</t>
  </si>
  <si>
    <t>793780439583</t>
  </si>
  <si>
    <t>GXV35</t>
  </si>
  <si>
    <t>ต** ว***ลิน</t>
  </si>
  <si>
    <t>22/03/2026 09:40</t>
  </si>
  <si>
    <t>793606997993</t>
  </si>
  <si>
    <t>GXV34</t>
  </si>
  <si>
    <t>22/03/2026 09:39</t>
  </si>
  <si>
    <t>793760660556</t>
  </si>
  <si>
    <t>GXV33</t>
  </si>
  <si>
    <t>อ***า พ***พ็ชร์</t>
  </si>
  <si>
    <t>22/03/2026 09:34</t>
  </si>
  <si>
    <t>793640995980</t>
  </si>
  <si>
    <t>GXV31</t>
  </si>
  <si>
    <t>ส***ิชัย     ส***ดง</t>
  </si>
  <si>
    <t>22/03/2026 09:31</t>
  </si>
  <si>
    <t>793626115052</t>
  </si>
  <si>
    <t>GXV30</t>
  </si>
  <si>
    <t>ส***รี</t>
  </si>
  <si>
    <t>22/03/2026 09:28</t>
  </si>
  <si>
    <t>793661718076</t>
  </si>
  <si>
    <t>GXV29</t>
  </si>
  <si>
    <t>ค***ึ้ง</t>
  </si>
  <si>
    <t>22/03/2026 09:27</t>
  </si>
  <si>
    <t>793677212042</t>
  </si>
  <si>
    <t>GXV28</t>
  </si>
  <si>
    <t>พ***์ชนก ข***อ้นอินทร์</t>
  </si>
  <si>
    <t>793691321006</t>
  </si>
  <si>
    <t>GXV26</t>
  </si>
  <si>
    <t>บ***า ส***าลุน</t>
  </si>
  <si>
    <t>22/03/2026 09:22</t>
  </si>
  <si>
    <t>793648417015</t>
  </si>
  <si>
    <t>GXV24</t>
  </si>
  <si>
    <t>ป***า จ***ร์นุช</t>
  </si>
  <si>
    <t>22/03/2026 09:17</t>
  </si>
  <si>
    <t>793615606044</t>
  </si>
  <si>
    <t>22/03/2026 09:16</t>
  </si>
  <si>
    <t>GXV23</t>
  </si>
  <si>
    <t>ม***นา ล***อ</t>
  </si>
  <si>
    <t>793651914064</t>
  </si>
  <si>
    <t>GXV22</t>
  </si>
  <si>
    <t>ร***์  ม***วงบ่ายนะคะ</t>
  </si>
  <si>
    <t>793640719001</t>
  </si>
  <si>
    <t>GXV21</t>
  </si>
  <si>
    <t>22/03/2026 09:14</t>
  </si>
  <si>
    <t>22/03/2026 09:15</t>
  </si>
  <si>
    <t>GXV20</t>
  </si>
  <si>
    <t>793633014053</t>
  </si>
  <si>
    <t>GXV19</t>
  </si>
  <si>
    <t>ว***พร บ***ล้า ห***บ้านผู้ใหญ่เก่า</t>
  </si>
  <si>
    <t>793619118084</t>
  </si>
  <si>
    <t>22/03/2026 09:13</t>
  </si>
  <si>
    <t>GXV18</t>
  </si>
  <si>
    <t>น***าตรี ม***สภา พ***สริฐ แ***าง</t>
  </si>
  <si>
    <t>22/03/2026 09:12</t>
  </si>
  <si>
    <t>793679820043</t>
  </si>
  <si>
    <t>22/03/2026 09:11</t>
  </si>
  <si>
    <t>GXV17</t>
  </si>
  <si>
    <t>ส***ตรา จ***พันธ์</t>
  </si>
  <si>
    <t>22/03/2026 09:09</t>
  </si>
  <si>
    <t>793694311082</t>
  </si>
  <si>
    <t>22/03/2026 09:08</t>
  </si>
  <si>
    <t>GXV16</t>
  </si>
  <si>
    <t>ว***ภา ไ***ก้ว</t>
  </si>
  <si>
    <t>793620322003</t>
  </si>
  <si>
    <t>GXV15</t>
  </si>
  <si>
    <t>ศ***ลักษณ์  ก***์สุ่ม</t>
  </si>
  <si>
    <t>22/03/2026 09:07</t>
  </si>
  <si>
    <t>793671618051</t>
  </si>
  <si>
    <t>GXV14</t>
  </si>
  <si>
    <t>793753846550</t>
  </si>
  <si>
    <t>22/03/2026 09:06</t>
  </si>
  <si>
    <t>GXV13</t>
  </si>
  <si>
    <t>22/03/2026 09:01</t>
  </si>
  <si>
    <t>793620619024</t>
  </si>
  <si>
    <t>GXV11</t>
  </si>
  <si>
    <t>H***</t>
  </si>
  <si>
    <t>22/03/2026 08:59</t>
  </si>
  <si>
    <t>793743042562</t>
  </si>
  <si>
    <t>GXV10</t>
  </si>
  <si>
    <t>พ***า ท***นันทน์</t>
  </si>
  <si>
    <t>22/03/2026 08:58</t>
  </si>
  <si>
    <t>793639810051</t>
  </si>
  <si>
    <t>GXV9</t>
  </si>
  <si>
    <t>ศ***ิมล ต***ี</t>
  </si>
  <si>
    <t>793645619012</t>
  </si>
  <si>
    <t>GXV8</t>
  </si>
  <si>
    <t>เ*** เ***วเทียน</t>
  </si>
  <si>
    <t>22/03/2026 08:57</t>
  </si>
  <si>
    <t>793761247565</t>
  </si>
  <si>
    <t>22/03/2026 08:56</t>
  </si>
  <si>
    <t>GXV7</t>
  </si>
  <si>
    <t>22/03/2026 08:53</t>
  </si>
  <si>
    <t>793691094991</t>
  </si>
  <si>
    <t>GXV6</t>
  </si>
  <si>
    <t>ส***า ป***น</t>
  </si>
  <si>
    <t>22/03/2026 08:42</t>
  </si>
  <si>
    <t>GXV5</t>
  </si>
  <si>
    <t>******บ้าหวี, อำเภอหาดสำราญ ตำบลบ้าหวี อำเภอหาดสำราญ จังหวัดตรัง 92120</t>
  </si>
  <si>
    <t>92120</t>
  </si>
  <si>
    <t>22/03/2026 08:28</t>
  </si>
  <si>
    <t>TH2675597792359</t>
  </si>
  <si>
    <t>GXV4</t>
  </si>
  <si>
    <t>อ***ณี ย***พิ่ม</t>
  </si>
  <si>
    <t>22/03/2026 08:18</t>
  </si>
  <si>
    <t>793613505086</t>
  </si>
  <si>
    <t>22/03/2026 08:17</t>
  </si>
  <si>
    <t>GXV3</t>
  </si>
  <si>
    <t>22/03/2026 08:16</t>
  </si>
  <si>
    <t>793779258554</t>
  </si>
  <si>
    <t>GXV2</t>
  </si>
  <si>
    <t>22/03/2026 08:14</t>
  </si>
  <si>
    <t>793625819044</t>
  </si>
  <si>
    <t>GXV1</t>
  </si>
  <si>
    <t>ธ*** ค***ดใจ</t>
  </si>
  <si>
    <t>793694517081</t>
  </si>
  <si>
    <t>22/03/2026 08:12</t>
  </si>
  <si>
    <t>GXV0</t>
  </si>
  <si>
    <t>ช*** ว***สวัสดิ์</t>
  </si>
  <si>
    <t>22/03/2026 08:02</t>
  </si>
  <si>
    <t>793657495934</t>
  </si>
  <si>
    <t>GXU99</t>
  </si>
  <si>
    <t>ภ***ินทร์ เ***ใจ</t>
  </si>
  <si>
    <t>22/03/2026 07:59</t>
  </si>
  <si>
    <t>793771159543</t>
  </si>
  <si>
    <t>GXU98</t>
  </si>
  <si>
    <t>22/03/2026 07:51</t>
  </si>
  <si>
    <t>793641097955</t>
  </si>
  <si>
    <t>GXU97</t>
  </si>
  <si>
    <t>ร***ค้าบริรักษ์</t>
  </si>
  <si>
    <t>22/03/2026 07:46</t>
  </si>
  <si>
    <t>793686816042</t>
  </si>
  <si>
    <t>GXU96</t>
  </si>
  <si>
    <t>******แข้ง ตำบลหมากแข้ง อำเภอเมืองอุดรธานี จังหวัดอุดรธานี 41000</t>
  </si>
  <si>
    <t>22/03/2026 07:42</t>
  </si>
  <si>
    <t>TH2645213157286</t>
  </si>
  <si>
    <t>GXU95</t>
  </si>
  <si>
    <t>K******)</t>
  </si>
  <si>
    <t>****** ) เลขที่ 369 หมู่ที่ 4 ถนน มัญจาคีรี ตำบลบ้านทุ่ม ตำบลบ้านทุ่ม อำเภอเมืองขอนแก่น จังหวัดขอนแก่น 40000</t>
  </si>
  <si>
    <t>22/03/2026 07:43</t>
  </si>
  <si>
    <t>TH2661703554680</t>
  </si>
  <si>
    <t>22/03/2026 07:41</t>
  </si>
  <si>
    <t>GXU94</t>
  </si>
  <si>
    <t>เ******ด</t>
  </si>
  <si>
    <t>******ตำบลมะเกลือเก่า อำเภอสูงเนิน จังหวัดนครราชสีมา 30170</t>
  </si>
  <si>
    <t>22/03/2026 08:09</t>
  </si>
  <si>
    <t>TH260230062166X</t>
  </si>
  <si>
    <t>22/03/2026 07:39</t>
  </si>
  <si>
    <t>GXU93</t>
  </si>
  <si>
    <t>อ***า ด***โยธา</t>
  </si>
  <si>
    <t>22/03/2026 07:37</t>
  </si>
  <si>
    <t>793710560510</t>
  </si>
  <si>
    <t>GXU91</t>
  </si>
  <si>
    <t>y* t*</t>
  </si>
  <si>
    <t>22/03/2026 07:24</t>
  </si>
  <si>
    <t>793722051511</t>
  </si>
  <si>
    <t>GXU90</t>
  </si>
  <si>
    <t>ร***.   ศ***ุ่งฟ้า</t>
  </si>
  <si>
    <t>22/03/2026 07:20</t>
  </si>
  <si>
    <t>793692313094</t>
  </si>
  <si>
    <t>GXU88</t>
  </si>
  <si>
    <t>จ** จ**</t>
  </si>
  <si>
    <t>22/03/2026 07:13</t>
  </si>
  <si>
    <t>793624612045</t>
  </si>
  <si>
    <t>GXU87</t>
  </si>
  <si>
    <t>พ***า ค***</t>
  </si>
  <si>
    <t>22/03/2026 06:56</t>
  </si>
  <si>
    <t>793630580945</t>
  </si>
  <si>
    <t>GXU86</t>
  </si>
  <si>
    <t>เ******​</t>
  </si>
  <si>
    <t>******ยธิน46แยก6 เสนานิคม แขวงเสนานิคม เขตจตุจักร จังหวัดกรุงเทพมหานคร 10900</t>
  </si>
  <si>
    <t>TH262619634434D</t>
  </si>
  <si>
    <t>22/03/2026 06:55</t>
  </si>
  <si>
    <t>GXU85</t>
  </si>
  <si>
    <t>ส***์ทนาลักษณ์ ส***นธ์</t>
  </si>
  <si>
    <t>22/03/2026 06:47</t>
  </si>
  <si>
    <t>793739850562</t>
  </si>
  <si>
    <t>22/03/2026 06:46</t>
  </si>
  <si>
    <t>GXU84</t>
  </si>
  <si>
    <t>b***9394</t>
  </si>
  <si>
    <t>22/03/2026 06:40</t>
  </si>
  <si>
    <t>793758165513</t>
  </si>
  <si>
    <t>GXU83</t>
  </si>
  <si>
    <t>วรวรรณ สุวรรณนที</t>
  </si>
  <si>
    <t>290 ม.5 ซอยพระราชวิรียาภรณ์ 3 ต.บางพึ่ง
พระประแดง/ Phra Pradaengสมุทรปราการ/ Samut Prakan
10130</t>
  </si>
  <si>
    <t>660860701500</t>
  </si>
  <si>
    <t>22/03/2026 06:34</t>
  </si>
  <si>
    <t>LEXPU0669127835</t>
  </si>
  <si>
    <t>GXU82</t>
  </si>
  <si>
    <t>A***it</t>
  </si>
  <si>
    <t>22/03/2026 06:28</t>
  </si>
  <si>
    <t>793714858554</t>
  </si>
  <si>
    <t>GXU81</t>
  </si>
  <si>
    <t>จ***พร ผ***ี</t>
  </si>
  <si>
    <t>22/03/2026 06:09</t>
  </si>
  <si>
    <t>793734659524</t>
  </si>
  <si>
    <t>GXU80</t>
  </si>
  <si>
    <t>ก***รรณ  โ***ุจิพงษ์</t>
  </si>
  <si>
    <t>22/03/2026 06:01</t>
  </si>
  <si>
    <t>793740255571</t>
  </si>
  <si>
    <t>GXU79</t>
  </si>
  <si>
    <t>อ***นทร์ เ***ฐจำนงค์</t>
  </si>
  <si>
    <t>22/03/2026 05:59</t>
  </si>
  <si>
    <t>793723853532</t>
  </si>
  <si>
    <t>GXU78</t>
  </si>
  <si>
    <t>L******.</t>
  </si>
  <si>
    <t>******วงคลองสองต้นนุ่น, เขตลาดกระบัง แขวงคลองสองต้นนุ่น เขตลาดกระบัง จังหวัดกรุงเทพมหานคร 10520</t>
  </si>
  <si>
    <t>22/03/2026 05:18</t>
  </si>
  <si>
    <t>TH260122609561Z</t>
  </si>
  <si>
    <t>GXU76</t>
  </si>
  <si>
    <t>น***รี  ศ***พูน</t>
  </si>
  <si>
    <t>22/03/2026 05:02</t>
  </si>
  <si>
    <t>793681473992</t>
  </si>
  <si>
    <t>GXU75</t>
  </si>
  <si>
    <t>ร***า ง***้วน</t>
  </si>
  <si>
    <t>22/03/2026 03:54</t>
  </si>
  <si>
    <t>793618675986</t>
  </si>
  <si>
    <t>GXU74</t>
  </si>
  <si>
    <t>พ***พย์  ส***รณศรี</t>
  </si>
  <si>
    <t>22/03/2026 03:42</t>
  </si>
  <si>
    <t>ขอเป็นกาแฟ กับ เค้กมะพร้าว นะคะ ขอบคุณค่ะ</t>
  </si>
  <si>
    <t>793628365806</t>
  </si>
  <si>
    <t>GXU73</t>
  </si>
  <si>
    <t>22/03/2026 03:01</t>
  </si>
  <si>
    <t>793769056544</t>
  </si>
  <si>
    <t>GXU72</t>
  </si>
  <si>
    <t>ป***้อย  จ***รรณ</t>
  </si>
  <si>
    <t>22/03/2026 02:15</t>
  </si>
  <si>
    <t>793721969526</t>
  </si>
  <si>
    <t>GXU71</t>
  </si>
  <si>
    <t>น***พิฐมญค์ณิร์ แ***ี่</t>
  </si>
  <si>
    <t>22/03/2026 01:55</t>
  </si>
  <si>
    <t>793734266555</t>
  </si>
  <si>
    <t>GXU70</t>
  </si>
  <si>
    <t>22/03/2026 01:50</t>
  </si>
  <si>
    <t>793753375542</t>
  </si>
  <si>
    <t>22/03/2026 01:49</t>
  </si>
  <si>
    <t>GXU69</t>
  </si>
  <si>
    <t>p***k</t>
  </si>
  <si>
    <t>793778976513</t>
  </si>
  <si>
    <t>GXU68</t>
  </si>
  <si>
    <t>นนทเขต มิโนทานัง</t>
  </si>
  <si>
    <t>เลขที่ 447/24, ซอย กลับชม, ถนน นนทรี, แขวงช่องนนทรี, เขตยานนาวา · ช่องนนทรี/ Chong Nonsi
ยานนาวา/ Yan Nawaกรุงเทพมหานคร/ Bangkok
10120</t>
  </si>
  <si>
    <t>660952988066</t>
  </si>
  <si>
    <t>22/03/2026 01:41</t>
  </si>
  <si>
    <t>LEXPU0669143694</t>
  </si>
  <si>
    <t>GXU67</t>
  </si>
  <si>
    <t>ค** ร***  ไ***ว่าง</t>
  </si>
  <si>
    <t>22/03/2026 01:39</t>
  </si>
  <si>
    <t>793632786925</t>
  </si>
  <si>
    <t>GXU65</t>
  </si>
  <si>
    <t>ป***ิทย์ ด***ีดำเกิง</t>
  </si>
  <si>
    <t>22/03/2026 01:14</t>
  </si>
  <si>
    <t>793724667562</t>
  </si>
  <si>
    <t>22/03/2026 01:22</t>
  </si>
  <si>
    <t>GXU64</t>
  </si>
  <si>
    <t>22/03/2026 00:57</t>
  </si>
  <si>
    <t>LEXPU0669129498</t>
  </si>
  <si>
    <t>GXU63</t>
  </si>
  <si>
    <t>ศ***ร</t>
  </si>
  <si>
    <t>22/03/2026 00:56</t>
  </si>
  <si>
    <t>793711565566</t>
  </si>
  <si>
    <t>GXU60</t>
  </si>
  <si>
    <t>วิลาวัลย์ เถื่อนเหมือน</t>
  </si>
  <si>
    <t>12  ม.3 ต.น้ำตก · น้ำตก/ Nam Tok
ทุ่งสง/ Thung Songนครศรีธรรมราช/ Nakhon Si Thammarat
80110</t>
  </si>
  <si>
    <t>660870633850</t>
  </si>
  <si>
    <t>22/03/2026 00:20</t>
  </si>
  <si>
    <t>LEXPU0669129250</t>
  </si>
  <si>
    <t>GXU59</t>
  </si>
  <si>
    <t>TH267020405708R</t>
  </si>
  <si>
    <t>GXU56</t>
  </si>
  <si>
    <t>อ*** ค** ศ***ักษณ์</t>
  </si>
  <si>
    <t>22/03/2026 00:02</t>
  </si>
  <si>
    <t>793788260521</t>
  </si>
  <si>
    <t>22/03/2026 00:05</t>
  </si>
  <si>
    <t>GYA13</t>
  </si>
  <si>
    <t>ค***ปลี่ยน เ***พะเนา</t>
  </si>
  <si>
    <t>23/03/2026 23:07</t>
  </si>
  <si>
    <t>793882254244</t>
  </si>
  <si>
    <t>GYA11</t>
  </si>
  <si>
    <t>น*** น***</t>
  </si>
  <si>
    <t>23/03/2026 23:02</t>
  </si>
  <si>
    <t>793805318106</t>
  </si>
  <si>
    <t>GYA10</t>
  </si>
  <si>
    <t>ป***วช  ว***วัฒนะ</t>
  </si>
  <si>
    <t>23/03/2026 22:59</t>
  </si>
  <si>
    <t>793792256025</t>
  </si>
  <si>
    <t>GYA9</t>
  </si>
  <si>
    <t>ล***ณา  แ***ล้า</t>
  </si>
  <si>
    <t>23/03/2026 22:58</t>
  </si>
  <si>
    <t>793876530145</t>
  </si>
  <si>
    <t>GYA8</t>
  </si>
  <si>
    <t>******ลาด จ.เพชรบุรี ตำบลบ้านลาด อำเภอบ้านลาด จังหวัดเพชรบุรี 76150</t>
  </si>
  <si>
    <t>76150</t>
  </si>
  <si>
    <t>23/03/2026 22:57</t>
  </si>
  <si>
    <t>TH267358932259X</t>
  </si>
  <si>
    <t>23/03/2026 22:56</t>
  </si>
  <si>
    <t>GYA7</t>
  </si>
  <si>
    <t>น***ุฒิ ศ***สริม</t>
  </si>
  <si>
    <t>23/03/2026 22:52</t>
  </si>
  <si>
    <t>793757650092</t>
  </si>
  <si>
    <t>23/03/2026 22:53</t>
  </si>
  <si>
    <t>GYA6</t>
  </si>
  <si>
    <t>ภ***วัตร​ เ***นาค</t>
  </si>
  <si>
    <t>23/03/2026 22:51</t>
  </si>
  <si>
    <t>793875559293</t>
  </si>
  <si>
    <t>GYA4</t>
  </si>
  <si>
    <t>ป***า โ***นุช</t>
  </si>
  <si>
    <t>23/03/2026 22:36</t>
  </si>
  <si>
    <t>793830136153</t>
  </si>
  <si>
    <t>GYA3</t>
  </si>
  <si>
    <t>793843910204</t>
  </si>
  <si>
    <t>GYA2</t>
  </si>
  <si>
    <t>อ***า ส***์สา</t>
  </si>
  <si>
    <t>23/03/2026 22:17</t>
  </si>
  <si>
    <t>793820310216</t>
  </si>
  <si>
    <t>GYA0</t>
  </si>
  <si>
    <t>ส***พร ช***นนท์</t>
  </si>
  <si>
    <t>23/03/2026 22:12</t>
  </si>
  <si>
    <t>793877205262</t>
  </si>
  <si>
    <t>GXZ99</t>
  </si>
  <si>
    <t>ไ***ดดา พ***น</t>
  </si>
  <si>
    <t>23/03/2026 22:09</t>
  </si>
  <si>
    <t>793814739163</t>
  </si>
  <si>
    <t>23/03/2026 22:08</t>
  </si>
  <si>
    <t>GXZ98</t>
  </si>
  <si>
    <t>j***ajaoka761</t>
  </si>
  <si>
    <t>23/03/2026 22:02</t>
  </si>
  <si>
    <t>793852136151</t>
  </si>
  <si>
    <t>GXZ97</t>
  </si>
  <si>
    <t>23/03/2026 21:54</t>
  </si>
  <si>
    <t>793896835115</t>
  </si>
  <si>
    <t>GXZ96</t>
  </si>
  <si>
    <t>ด***ัก จ***ิมาตร์</t>
  </si>
  <si>
    <t>23/03/2026 21:53</t>
  </si>
  <si>
    <t>793731984054</t>
  </si>
  <si>
    <t>GXZ95</t>
  </si>
  <si>
    <t>อ***พล ส***บุญญาพร</t>
  </si>
  <si>
    <t>23/03/2026 21:43</t>
  </si>
  <si>
    <t>793827601243</t>
  </si>
  <si>
    <t>GXZ94</t>
  </si>
  <si>
    <t>ก***า เ***ุติ</t>
  </si>
  <si>
    <t>23/03/2026 21:39</t>
  </si>
  <si>
    <t>793806807242</t>
  </si>
  <si>
    <t>23/03/2026 21:38</t>
  </si>
  <si>
    <t>GXZ93</t>
  </si>
  <si>
    <t>ช***ิริ  ร***ดช</t>
  </si>
  <si>
    <t>23/03/2026 21:36</t>
  </si>
  <si>
    <t>793884436122</t>
  </si>
  <si>
    <t>GXZ91</t>
  </si>
  <si>
    <t>พ***ากร เ***องฟู</t>
  </si>
  <si>
    <t>23/03/2026 21:27</t>
  </si>
  <si>
    <t>793892719211</t>
  </si>
  <si>
    <t>23/03/2026 21:26</t>
  </si>
  <si>
    <t>GXZ90</t>
  </si>
  <si>
    <t>ช***า ภ***พงษ์</t>
  </si>
  <si>
    <t>23/03/2026 21:22</t>
  </si>
  <si>
    <t>ไม่เอารสกาแฟค่ะ</t>
  </si>
  <si>
    <t>793895316196</t>
  </si>
  <si>
    <t>GXZ89</t>
  </si>
  <si>
    <t>793750368025</t>
  </si>
  <si>
    <t>GXZ88</t>
  </si>
  <si>
    <t>น***นดร ซ***ี</t>
  </si>
  <si>
    <t>23/03/2026 21:21</t>
  </si>
  <si>
    <t>793850004264</t>
  </si>
  <si>
    <t>GXZ87</t>
  </si>
  <si>
    <t>ส***ยสุดา  จ***ร์เพ็ญ</t>
  </si>
  <si>
    <t>793835103294</t>
  </si>
  <si>
    <t>GXZ85</t>
  </si>
  <si>
    <t>ว***รณ์ น***กษม</t>
  </si>
  <si>
    <t>23/03/2026 21:18</t>
  </si>
  <si>
    <t>793830408254</t>
  </si>
  <si>
    <t>GXZ84</t>
  </si>
  <si>
    <t>อ***ยวรรณ​  แ***ำ</t>
  </si>
  <si>
    <t>23/03/2026 21:17</t>
  </si>
  <si>
    <t>793877701282</t>
  </si>
  <si>
    <t>GXZ83</t>
  </si>
  <si>
    <t>S***te</t>
  </si>
  <si>
    <t>23/03/2026 21:09</t>
  </si>
  <si>
    <t>793888833102</t>
  </si>
  <si>
    <t>23/03/2026 21:10</t>
  </si>
  <si>
    <t>GXZ82</t>
  </si>
  <si>
    <t>k** z*</t>
  </si>
  <si>
    <t>23/03/2026 21:05</t>
  </si>
  <si>
    <t>793867803234</t>
  </si>
  <si>
    <t>23/03/2026 21:06</t>
  </si>
  <si>
    <t>GXZ81</t>
  </si>
  <si>
    <t>ท***ีย์ ท***หมื่น</t>
  </si>
  <si>
    <t>23/03/2026 21:03</t>
  </si>
  <si>
    <t>793873605232</t>
  </si>
  <si>
    <t>GXZ80</t>
  </si>
  <si>
    <t>น***นิดา เ***ญภานุกุล</t>
  </si>
  <si>
    <t>23/03/2026 21:00</t>
  </si>
  <si>
    <t>793818906252</t>
  </si>
  <si>
    <t>GXZ79</t>
  </si>
  <si>
    <t>23/03/2026 20:58</t>
  </si>
  <si>
    <t>793811901260</t>
  </si>
  <si>
    <t>23/03/2026 20:57</t>
  </si>
  <si>
    <t>GXZ78</t>
  </si>
  <si>
    <t>S***n W***harapongkitti</t>
  </si>
  <si>
    <t>23/03/2026 20:55</t>
  </si>
  <si>
    <t>793868339165</t>
  </si>
  <si>
    <t>GXZ77</t>
  </si>
  <si>
    <t>793730883035</t>
  </si>
  <si>
    <t>GXZ76</t>
  </si>
  <si>
    <t>793870232105</t>
  </si>
  <si>
    <t>GXZ75</t>
  </si>
  <si>
    <t>ว***พร ช***น</t>
  </si>
  <si>
    <t>23/03/2026 20:54</t>
  </si>
  <si>
    <t>793857637101</t>
  </si>
  <si>
    <t>23/03/2026 20:53</t>
  </si>
  <si>
    <t>GXZ74</t>
  </si>
  <si>
    <t>โชติกา  ลาภเจริญดิษกุล</t>
  </si>
  <si>
    <t>65/16  ซ.ภูมิจิตร ถ.พระราม4  พระโขนง คลองเตย
คลองเตย/ Khlong Toeiกรุงเทพมหานคร/ Bangkok
10110</t>
  </si>
  <si>
    <t>660870953647</t>
  </si>
  <si>
    <t>23/03/2026 20:49</t>
  </si>
  <si>
    <t>LEXPU0669733630</t>
  </si>
  <si>
    <t>GXZ73</t>
  </si>
  <si>
    <t>23/03/2026 20:43</t>
  </si>
  <si>
    <t>793899900231</t>
  </si>
  <si>
    <t>23/03/2026 20:42</t>
  </si>
  <si>
    <t>GXZ72</t>
  </si>
  <si>
    <t>ว***ี น***อม</t>
  </si>
  <si>
    <t>23/03/2026 20:39</t>
  </si>
  <si>
    <t>793851808234</t>
  </si>
  <si>
    <t>GXZ71</t>
  </si>
  <si>
    <t>โ***</t>
  </si>
  <si>
    <t>23/03/2026 20:32</t>
  </si>
  <si>
    <t>793869901263</t>
  </si>
  <si>
    <t>GXZ70</t>
  </si>
  <si>
    <t>B***ara N***ngam</t>
  </si>
  <si>
    <t>23/03/2026 20:29</t>
  </si>
  <si>
    <t>793889108235</t>
  </si>
  <si>
    <t>GXZ69</t>
  </si>
  <si>
    <t>อ*** ภ***ระโทก</t>
  </si>
  <si>
    <t>23/03/2026 20:28</t>
  </si>
  <si>
    <t>793843907253</t>
  </si>
  <si>
    <t>GXZ68</t>
  </si>
  <si>
    <t>พ***ุข  อ***ัตน์</t>
  </si>
  <si>
    <t>23/03/2026 20:19</t>
  </si>
  <si>
    <t>793862007212</t>
  </si>
  <si>
    <t>GXZ66</t>
  </si>
  <si>
    <t>A***on R***srichan</t>
  </si>
  <si>
    <t>23/03/2026 20:15</t>
  </si>
  <si>
    <t>793868505242</t>
  </si>
  <si>
    <t>GXZ65</t>
  </si>
  <si>
    <t>ร******จ</t>
  </si>
  <si>
    <t>******ัฒนา .บางบัวทอง .นนทบุรี ตำบลบางรักพัฒนา อำเภอบางบัวทอง จังหวัดนนทบุรี 11110</t>
  </si>
  <si>
    <t>23/03/2026 20:10</t>
  </si>
  <si>
    <t>TH264393121891Y</t>
  </si>
  <si>
    <t>GXZ64</t>
  </si>
  <si>
    <t>น***ร. ข***ซ้น</t>
  </si>
  <si>
    <t>23/03/2026 20:09</t>
  </si>
  <si>
    <t>793862330133</t>
  </si>
  <si>
    <t>GXZ63</t>
  </si>
  <si>
    <t>ศ***นีย์  ส***จน์วานิชกุล</t>
  </si>
  <si>
    <t>23/03/2026 20:08</t>
  </si>
  <si>
    <t>793721876091</t>
  </si>
  <si>
    <t>23/03/2026 20:07</t>
  </si>
  <si>
    <t>GXZ62</t>
  </si>
  <si>
    <t>จ***ร์สุดา แ***ขัน</t>
  </si>
  <si>
    <t>23/03/2026 20:01</t>
  </si>
  <si>
    <t>793866703243</t>
  </si>
  <si>
    <t>GXZ61</t>
  </si>
  <si>
    <t>เ***มต้นใหม่ อ***ญา</t>
  </si>
  <si>
    <t>23/03/2026 20:00</t>
  </si>
  <si>
    <t>793841898113</t>
  </si>
  <si>
    <t>GXZ60</t>
  </si>
  <si>
    <t>P***ux J***hondilokwattana</t>
  </si>
  <si>
    <t>23/03/2026 19:57</t>
  </si>
  <si>
    <t>793847429196</t>
  </si>
  <si>
    <t>GXZ58</t>
  </si>
  <si>
    <t>อ***ษา</t>
  </si>
  <si>
    <t>23/03/2026 19:30</t>
  </si>
  <si>
    <t>793806193110</t>
  </si>
  <si>
    <t>GXZ57</t>
  </si>
  <si>
    <t>T***ongsak P***leebutวินัย</t>
  </si>
  <si>
    <t>23/03/2026 19:28</t>
  </si>
  <si>
    <t>793786555096</t>
  </si>
  <si>
    <t>GXZ56</t>
  </si>
  <si>
    <t>T**</t>
  </si>
  <si>
    <t>23/03/2026 19:06</t>
  </si>
  <si>
    <t>793838798115</t>
  </si>
  <si>
    <t>GXZ55</t>
  </si>
  <si>
    <t>******ดอกไม้เขตประเวศกรุงเทพมหานคร10250 แขวงดอกไม้ เขตประเวศ จังหวัดกรุงเทพมหานคร 10250</t>
  </si>
  <si>
    <t>23/03/2026 19:19</t>
  </si>
  <si>
    <t>TH266153418946A</t>
  </si>
  <si>
    <t>23/03/2026 18:49</t>
  </si>
  <si>
    <t>GXZ54</t>
  </si>
  <si>
    <t>ร***า  น***พันธ์</t>
  </si>
  <si>
    <t>23/03/2026 18:37</t>
  </si>
  <si>
    <t>793875125105</t>
  </si>
  <si>
    <t>GXZ53</t>
  </si>
  <si>
    <t>อ***ัชร  ค***ุล</t>
  </si>
  <si>
    <t>23/03/2026 18:21</t>
  </si>
  <si>
    <t>793793690023</t>
  </si>
  <si>
    <t>GXZ51</t>
  </si>
  <si>
    <t>น***ำรวย ข***ั่น</t>
  </si>
  <si>
    <t>23/03/2026 18:10</t>
  </si>
  <si>
    <t>793872893100</t>
  </si>
  <si>
    <t>GXZ50</t>
  </si>
  <si>
    <t>ส******ณ</t>
  </si>
  <si>
    <t>******จนา ซ.ทวีทอง 3 เกือบสุดซอย แขวง ศาลาธรรมสพน์ แขวงศาลาธรรมสพน์ เขตทวีวัฒนา จังหวัดกรุงเทพมหานคร 10170</t>
  </si>
  <si>
    <t>TH263930507187R</t>
  </si>
  <si>
    <t>GXZ49</t>
  </si>
  <si>
    <t>s***it99</t>
  </si>
  <si>
    <t>23/03/2026 18:09</t>
  </si>
  <si>
    <t>793874089175</t>
  </si>
  <si>
    <t>GXZ48</t>
  </si>
  <si>
    <t>******ปลาม้า จังหวัดสุพรรณบุรี 72150 ตำบลวังน้ำเย็น อำเภอบางปลาม้า จังหวัดสุพรรณบุรี 72150</t>
  </si>
  <si>
    <t>72150</t>
  </si>
  <si>
    <t>23/03/2026 17:48</t>
  </si>
  <si>
    <t>TH268320267503M</t>
  </si>
  <si>
    <t>23/03/2026 17:47</t>
  </si>
  <si>
    <t>GXZ46</t>
  </si>
  <si>
    <t>S***enat</t>
  </si>
  <si>
    <t>23/03/2026 17:05</t>
  </si>
  <si>
    <t>793893591120</t>
  </si>
  <si>
    <t>GXZ45</t>
  </si>
  <si>
    <t>น***ัตร์ อ***สดทวีชัย</t>
  </si>
  <si>
    <t>23/03/2026 17:01</t>
  </si>
  <si>
    <t>793869591126</t>
  </si>
  <si>
    <t>GXZ43</t>
  </si>
  <si>
    <t>ค***ม่หน่อย2</t>
  </si>
  <si>
    <t>23/03/2026 16:44</t>
  </si>
  <si>
    <t>793800706123</t>
  </si>
  <si>
    <t>GXZ42</t>
  </si>
  <si>
    <t>23/03/2026 16:43</t>
  </si>
  <si>
    <t>793854622190</t>
  </si>
  <si>
    <t>GXZ41</t>
  </si>
  <si>
    <t>ป***ิทย์ ป***ัยวาลย์</t>
  </si>
  <si>
    <t>23/03/2026 16:41</t>
  </si>
  <si>
    <t>793809998100</t>
  </si>
  <si>
    <t>GXZ40</t>
  </si>
  <si>
    <t>ว***วนัช</t>
  </si>
  <si>
    <t>23/03/2026 16:27</t>
  </si>
  <si>
    <t>793804681176</t>
  </si>
  <si>
    <t>GXZ39</t>
  </si>
  <si>
    <t>ส***ิมา ร***ระโทก</t>
  </si>
  <si>
    <t>23/03/2026 16:20</t>
  </si>
  <si>
    <t>793888337115</t>
  </si>
  <si>
    <t>23/03/2026 16:21</t>
  </si>
  <si>
    <t>GXZ38</t>
  </si>
  <si>
    <t>สุณีย์ตั้งศรีรพีพันธ์</t>
  </si>
  <si>
    <t>12แยก7-4ถนนประชาอุทีศ75เขตทุ่งครุแขวงทุ่งครุกรุงเทพฯ  โทร 10140</t>
  </si>
  <si>
    <t>0832981648</t>
  </si>
  <si>
    <t>23/03/2026 16:18</t>
  </si>
  <si>
    <t>WB213905147TH</t>
  </si>
  <si>
    <t>GXZ35</t>
  </si>
  <si>
    <t>ต***าล์มเอง</t>
  </si>
  <si>
    <t>23/03/2026 16:12</t>
  </si>
  <si>
    <t>793887913195</t>
  </si>
  <si>
    <t>GXZ34</t>
  </si>
  <si>
    <t>พ***ต๋ว</t>
  </si>
  <si>
    <t>23/03/2026 16:11</t>
  </si>
  <si>
    <t>793897280142</t>
  </si>
  <si>
    <t>GXZ33</t>
  </si>
  <si>
    <t>F******)</t>
  </si>
  <si>
    <t>******ัง) เลขที่9 ซอยลาดกระบัง 42/2 ถนนลาดกระบัง แขวงลาดกระบัง เขตลาดกระบัง จังหวัดกรุงเทพมหานคร 10520</t>
  </si>
  <si>
    <t>23/03/2026 16:05</t>
  </si>
  <si>
    <t>TH263131551136Q</t>
  </si>
  <si>
    <t>23/03/2026 16:04</t>
  </si>
  <si>
    <t>GXZ32</t>
  </si>
  <si>
    <t>TH265081148582Y</t>
  </si>
  <si>
    <t>GXZ31</t>
  </si>
  <si>
    <t>23/03/2026 15:59</t>
  </si>
  <si>
    <t>TH269060885881P</t>
  </si>
  <si>
    <t>GXZ29</t>
  </si>
  <si>
    <t>ธ***ชัย ย***า</t>
  </si>
  <si>
    <t>23/03/2026 15:50</t>
  </si>
  <si>
    <t>793826523114</t>
  </si>
  <si>
    <t>23/03/2026 15:51</t>
  </si>
  <si>
    <t>GXZ28</t>
  </si>
  <si>
    <t>จ***พร</t>
  </si>
  <si>
    <t>23/03/2026 15:47</t>
  </si>
  <si>
    <t>793861089184</t>
  </si>
  <si>
    <t>GXZ26</t>
  </si>
  <si>
    <t>23/03/2026 15:39</t>
  </si>
  <si>
    <t>793800588173</t>
  </si>
  <si>
    <t>GXZ24</t>
  </si>
  <si>
    <t>พ***ต</t>
  </si>
  <si>
    <t>23/03/2026 15:34</t>
  </si>
  <si>
    <t>793731186043</t>
  </si>
  <si>
    <t>23/03/2026 15:33</t>
  </si>
  <si>
    <t>GXZ23</t>
  </si>
  <si>
    <t>วรรณวิภา  อุเมดะ</t>
  </si>
  <si>
    <t>14หมู่7 บ้านโนนคูน ต.ตาเนิน อ.เนินสง่า จ.ชัยภูมิ 36130
เนินสง่า/ Noen Sa-Ngaชัยภูมิ/ Chaiyaphum
36130</t>
  </si>
  <si>
    <t>660981074763</t>
  </si>
  <si>
    <t>TH33158H37XV2B</t>
  </si>
  <si>
    <t>GXZ22</t>
  </si>
  <si>
    <t>ช***ิทย์  ส***แก้ว  ห***งโมบาย</t>
  </si>
  <si>
    <t>793833390103</t>
  </si>
  <si>
    <t>GXZ21</t>
  </si>
  <si>
    <t>อ*** เ***หอม</t>
  </si>
  <si>
    <t>23/03/2026 15:32</t>
  </si>
  <si>
    <t>793739362021</t>
  </si>
  <si>
    <t>GXZ20</t>
  </si>
  <si>
    <t>ร***กะเพราพริกแห้ง</t>
  </si>
  <si>
    <t>23/03/2026 15:30</t>
  </si>
  <si>
    <t>793894388173</t>
  </si>
  <si>
    <t>GXZ19</t>
  </si>
  <si>
    <t>ม***ิกา ไ***ำภา</t>
  </si>
  <si>
    <t>23/03/2026 15:29</t>
  </si>
  <si>
    <t>793888132100</t>
  </si>
  <si>
    <t>GXZ18</t>
  </si>
  <si>
    <t>ส***ศ</t>
  </si>
  <si>
    <t>23/03/2026 15:23</t>
  </si>
  <si>
    <t>793870884192</t>
  </si>
  <si>
    <t>GXZ17</t>
  </si>
  <si>
    <t>ศ***ำไพ  เ***งจินดาวัชร์</t>
  </si>
  <si>
    <t>23/03/2026 15:16</t>
  </si>
  <si>
    <t>793835829172</t>
  </si>
  <si>
    <t>GXZ16</t>
  </si>
  <si>
    <t>793851086162</t>
  </si>
  <si>
    <t>GXZ15</t>
  </si>
  <si>
    <t>23/03/2026 15:15</t>
  </si>
  <si>
    <t>ไม่ขอรับกาแฟ น่ะค่ะ</t>
  </si>
  <si>
    <t>793809517185</t>
  </si>
  <si>
    <t>GXZ14</t>
  </si>
  <si>
    <t>23/03/2026 15:14</t>
  </si>
  <si>
    <t>793864183184</t>
  </si>
  <si>
    <t>GXZ13</t>
  </si>
  <si>
    <t>******ปี ห้องวิชาการ ตำบลพระเหลา อำเภอพนา จังหวัดอำนาจเจริญ 37180</t>
  </si>
  <si>
    <t>23/03/2026 15:11</t>
  </si>
  <si>
    <t>TH267425330343Z</t>
  </si>
  <si>
    <t>GXZ12</t>
  </si>
  <si>
    <t>จ***รัตน์​</t>
  </si>
  <si>
    <t>23/03/2026 15:10</t>
  </si>
  <si>
    <t>793859335102</t>
  </si>
  <si>
    <t>GXZ11</t>
  </si>
  <si>
    <t>ส***ญญา ใ***สาร</t>
  </si>
  <si>
    <t>793830536111</t>
  </si>
  <si>
    <t>23/03/2026 15:09</t>
  </si>
  <si>
    <t>GXZ10</t>
  </si>
  <si>
    <t>23/03/2026 15:08</t>
  </si>
  <si>
    <t>TH265383095894G</t>
  </si>
  <si>
    <t>GXZ9</t>
  </si>
  <si>
    <t>23/03/2026 15:03</t>
  </si>
  <si>
    <t>793724256010</t>
  </si>
  <si>
    <t>GXZ7</t>
  </si>
  <si>
    <t>ส***ี พ***ฆา</t>
  </si>
  <si>
    <t>23/03/2026 14:56</t>
  </si>
  <si>
    <t>793833866210</t>
  </si>
  <si>
    <t>GXZ5</t>
  </si>
  <si>
    <t>A***1907</t>
  </si>
  <si>
    <t>23/03/2026 14:53</t>
  </si>
  <si>
    <t>793823702114</t>
  </si>
  <si>
    <t>GXZ4</t>
  </si>
  <si>
    <t>ว***พ็ญ</t>
  </si>
  <si>
    <t>23/03/2026 14:49</t>
  </si>
  <si>
    <t>793848827155</t>
  </si>
  <si>
    <t>GXZ3</t>
  </si>
  <si>
    <t>อ** ส***คพงษ์</t>
  </si>
  <si>
    <t>793827929182</t>
  </si>
  <si>
    <t>GXZ2</t>
  </si>
  <si>
    <t>23/03/2026 14:47</t>
  </si>
  <si>
    <t>มะพร้าวน้ำหอม1ฝอยทอง1กล้วยมะพร้าวเผ่า1</t>
  </si>
  <si>
    <t>793706253045</t>
  </si>
  <si>
    <t>23/03/2026 14:48</t>
  </si>
  <si>
    <t>GXZ0</t>
  </si>
  <si>
    <t>ช***ญา  บ***ี</t>
  </si>
  <si>
    <t>23/03/2026 14:45</t>
  </si>
  <si>
    <t>793890782193</t>
  </si>
  <si>
    <t>GXY99</t>
  </si>
  <si>
    <t>N*** Y***</t>
  </si>
  <si>
    <t>23/03/2026 14:44</t>
  </si>
  <si>
    <t>793878224182</t>
  </si>
  <si>
    <t>GXY98</t>
  </si>
  <si>
    <t>ส***วิภา ด***กลาง</t>
  </si>
  <si>
    <t>23/03/2026 14:43</t>
  </si>
  <si>
    <t xml:space="preserve">เค้กเบาหวิว ฝอยทอง2 มะพร้าวน้ำหอม1 </t>
  </si>
  <si>
    <t>793829012141</t>
  </si>
  <si>
    <t>GXY97</t>
  </si>
  <si>
    <t>793765982041</t>
  </si>
  <si>
    <t>GXY96</t>
  </si>
  <si>
    <t>อ** ผ***แผ้ว</t>
  </si>
  <si>
    <t>23/03/2026 14:42</t>
  </si>
  <si>
    <t>793844128195</t>
  </si>
  <si>
    <t>GXY95</t>
  </si>
  <si>
    <t>อ***วิมล ถ***เจริญ</t>
  </si>
  <si>
    <t>23/03/2026 14:39</t>
  </si>
  <si>
    <t>793876047145</t>
  </si>
  <si>
    <t>GXY94</t>
  </si>
  <si>
    <t>k***488</t>
  </si>
  <si>
    <t>23/03/2026 14:38</t>
  </si>
  <si>
    <t>793839843145</t>
  </si>
  <si>
    <t>GXY93</t>
  </si>
  <si>
    <t>ณ***รรณ</t>
  </si>
  <si>
    <t>23/03/2026 14:37</t>
  </si>
  <si>
    <t>793897646146</t>
  </si>
  <si>
    <t>GXY92</t>
  </si>
  <si>
    <t>เ***ยบ</t>
  </si>
  <si>
    <t>23/03/2026 14:36</t>
  </si>
  <si>
    <t>793828445126</t>
  </si>
  <si>
    <t>GXY91</t>
  </si>
  <si>
    <t>Y***so K***oso</t>
  </si>
  <si>
    <t>ไม่เอาฝอยทองกับกาแฟค่ะ หน้าอื่นทานได้หมดเลย เพราะแพ้2อย่างนี้</t>
  </si>
  <si>
    <t>793856219144</t>
  </si>
  <si>
    <t>GXY90</t>
  </si>
  <si>
    <t>อ**  ค***จันทร์</t>
  </si>
  <si>
    <t>จังหวัดเชียงใหม่</t>
  </si>
  <si>
    <t>23/03/2026 14:34</t>
  </si>
  <si>
    <t>793829841125</t>
  </si>
  <si>
    <t>23/03/2026 14:33</t>
  </si>
  <si>
    <t>GXY89</t>
  </si>
  <si>
    <t>ย***น จ***ร์แจ่มศรี</t>
  </si>
  <si>
    <t>23/03/2026 14:31</t>
  </si>
  <si>
    <t>793817424153</t>
  </si>
  <si>
    <t>GXY88</t>
  </si>
  <si>
    <t>แ***ทิพย์ ส***ำราญ</t>
  </si>
  <si>
    <t>793813984165</t>
  </si>
  <si>
    <t>GXY87</t>
  </si>
  <si>
    <t>ส***ทิพย์ พ***ลาภ</t>
  </si>
  <si>
    <t>23/03/2026 14:30</t>
  </si>
  <si>
    <t>793898784151</t>
  </si>
  <si>
    <t>GXY86</t>
  </si>
  <si>
    <t>ก***นาธรณ์เซี่ยงฉิน</t>
  </si>
  <si>
    <t>23/03/2026 14:27</t>
  </si>
  <si>
    <t>793721251013</t>
  </si>
  <si>
    <t>GXY85</t>
  </si>
  <si>
    <t>น***ล ง***ิ่ง</t>
  </si>
  <si>
    <t>23/03/2026 14:26</t>
  </si>
  <si>
    <t>793880757283</t>
  </si>
  <si>
    <t>GXY84</t>
  </si>
  <si>
    <t>u***5618526055003</t>
  </si>
  <si>
    <t>23/03/2026 14:22</t>
  </si>
  <si>
    <t>THT100456JQQU7Z</t>
  </si>
  <si>
    <t>GXY83</t>
  </si>
  <si>
    <t>อรุณรัตน์  พรหมภักษร</t>
  </si>
  <si>
    <t>202 ม.9 ต.หัวถนน อ.พนัสนิคม จ.ชลบุรี 20140</t>
  </si>
  <si>
    <t>0988320035</t>
  </si>
  <si>
    <t>23/03/2026 14:21</t>
  </si>
  <si>
    <t>WA110397085TH</t>
  </si>
  <si>
    <t>GXY82</t>
  </si>
  <si>
    <t>ศ***นทร ก***พบูลย์ชัย</t>
  </si>
  <si>
    <t>793820545136</t>
  </si>
  <si>
    <t>GXY81</t>
  </si>
  <si>
    <t>น***ยุรี ส***รณไตรย์</t>
  </si>
  <si>
    <t>23/03/2026 14:18</t>
  </si>
  <si>
    <t>793881843101</t>
  </si>
  <si>
    <t>GXY80</t>
  </si>
  <si>
    <t>อ***ยพร     แ***ู</t>
  </si>
  <si>
    <t>23/03/2026 14:17</t>
  </si>
  <si>
    <t>793873630196</t>
  </si>
  <si>
    <t>GXY79</t>
  </si>
  <si>
    <t>793835040143</t>
  </si>
  <si>
    <t>GXY78</t>
  </si>
  <si>
    <t>น***ภา อ***ะศิลปธร</t>
  </si>
  <si>
    <t>Nakhon Phanom</t>
  </si>
  <si>
    <t>23/03/2026 14:16</t>
  </si>
  <si>
    <t>793831340175</t>
  </si>
  <si>
    <t>GXY77</t>
  </si>
  <si>
    <t>อ*** จ***ร์ไทย</t>
  </si>
  <si>
    <t>793768493070</t>
  </si>
  <si>
    <t>GXY76</t>
  </si>
  <si>
    <t>ช***ชาย พ***ฤดี</t>
  </si>
  <si>
    <t>23/03/2026 14:14</t>
  </si>
  <si>
    <t>793857421162</t>
  </si>
  <si>
    <t>23/03/2026 14:15</t>
  </si>
  <si>
    <t>GXY75</t>
  </si>
  <si>
    <t>23/03/2026 14:10</t>
  </si>
  <si>
    <t>793813241130</t>
  </si>
  <si>
    <t>23/03/2026 14:13</t>
  </si>
  <si>
    <t>GXY74</t>
  </si>
  <si>
    <t>สุนทร  บัวไสว</t>
  </si>
  <si>
    <t>82/2 หมู่ 3
ต.บ้านหาด อ.บ้านลาด จ.เพชรบุรี 76150</t>
  </si>
  <si>
    <t>0899194049</t>
  </si>
  <si>
    <t>23/03/2026 11:01</t>
  </si>
  <si>
    <t>WB213828825TH</t>
  </si>
  <si>
    <t>23/03/2026 14:07</t>
  </si>
  <si>
    <t>GXY73</t>
  </si>
  <si>
    <t>จ.ส.อ ประกอบ วัฒนาพัน</t>
  </si>
  <si>
    <t>66ม.3 บ้านป่าขุย ต.สันปูเลย อ.ดอยสะเก็ด จ.เชียงใหม่  50220</t>
  </si>
  <si>
    <t>0813862730</t>
  </si>
  <si>
    <t>23/03/2026 14:06</t>
  </si>
  <si>
    <t>WA110397071TH</t>
  </si>
  <si>
    <t>23/03/2026 14:05</t>
  </si>
  <si>
    <t>GXY72</t>
  </si>
  <si>
    <t>ม***วโซดา</t>
  </si>
  <si>
    <t>23/03/2026 13:58</t>
  </si>
  <si>
    <t>793833547161</t>
  </si>
  <si>
    <t>GXY70</t>
  </si>
  <si>
    <t>ต**ก</t>
  </si>
  <si>
    <t>****** บางหว้า, เขตภาษีเจริญ แขวงบางหว้า เขตภาษีเจริญ จังหวัดกรุงเทพมหานคร 10160</t>
  </si>
  <si>
    <t>23/03/2026 13:52</t>
  </si>
  <si>
    <t>TH267028722328T</t>
  </si>
  <si>
    <t>23/03/2026 13:51</t>
  </si>
  <si>
    <t>GXY69</t>
  </si>
  <si>
    <t>23/03/2026 14:09</t>
  </si>
  <si>
    <t>TH269136332705O</t>
  </si>
  <si>
    <t>23/03/2026 13:35</t>
  </si>
  <si>
    <t>GXY68</t>
  </si>
  <si>
    <t>793843920111</t>
  </si>
  <si>
    <t>23/03/2026 13:34</t>
  </si>
  <si>
    <t>GXY66</t>
  </si>
  <si>
    <t>R***anl B***utta</t>
  </si>
  <si>
    <t>23/03/2026 13:22</t>
  </si>
  <si>
    <t>793815828175</t>
  </si>
  <si>
    <t>GXY65</t>
  </si>
  <si>
    <t>พ***์ใจ ศ***ผล</t>
  </si>
  <si>
    <t>23/03/2026 13:20</t>
  </si>
  <si>
    <t>793838349172</t>
  </si>
  <si>
    <t>GXY63</t>
  </si>
  <si>
    <t>23/03/2026 13:06</t>
  </si>
  <si>
    <t>793817623163</t>
  </si>
  <si>
    <t>GXY62</t>
  </si>
  <si>
    <t>M***วิภา. ป***มา</t>
  </si>
  <si>
    <t>23/03/2026 13:03</t>
  </si>
  <si>
    <t>793837240140</t>
  </si>
  <si>
    <t>GXY60</t>
  </si>
  <si>
    <t>ว***ิภา</t>
  </si>
  <si>
    <t>23/03/2026 12:57</t>
  </si>
  <si>
    <t>ขอกาแฟ4 ฝอยทอง1 เนย1 ขอบคุณค่ะ</t>
  </si>
  <si>
    <t>793883016150</t>
  </si>
  <si>
    <t>GXY59</t>
  </si>
  <si>
    <t>ส***าบ ถ***ูงเนิน</t>
  </si>
  <si>
    <t>23/03/2026 12:52</t>
  </si>
  <si>
    <t>793818152282</t>
  </si>
  <si>
    <t>GXY58</t>
  </si>
  <si>
    <t>ช***ภา.   ใ***ี</t>
  </si>
  <si>
    <t>23/03/2026 12:51</t>
  </si>
  <si>
    <t>793827627165</t>
  </si>
  <si>
    <t>GXY57</t>
  </si>
  <si>
    <t>23/03/2026 12:49</t>
  </si>
  <si>
    <t>793785556034</t>
  </si>
  <si>
    <t>GXY56</t>
  </si>
  <si>
    <t>น***ลฤดี ก***บุญช่วย</t>
  </si>
  <si>
    <t>793799448061</t>
  </si>
  <si>
    <t>GXY55</t>
  </si>
  <si>
    <t>เ*** โ***์</t>
  </si>
  <si>
    <t>23/03/2026 12:45</t>
  </si>
  <si>
    <t>793878436201</t>
  </si>
  <si>
    <t>GXY54</t>
  </si>
  <si>
    <t>น***์คงทน</t>
  </si>
  <si>
    <t>23/03/2026 12:44</t>
  </si>
  <si>
    <t>793844403240</t>
  </si>
  <si>
    <t>GXY53</t>
  </si>
  <si>
    <t>23/03/2026 12:40</t>
  </si>
  <si>
    <t>793871533162</t>
  </si>
  <si>
    <t>GXY51</t>
  </si>
  <si>
    <t>ธ***พันธุ์ แ***ครื่อง</t>
  </si>
  <si>
    <t>23/03/2026 12:36</t>
  </si>
  <si>
    <t>793881851254</t>
  </si>
  <si>
    <t>GXY50</t>
  </si>
  <si>
    <t>P*** T***</t>
  </si>
  <si>
    <t>23/03/2026 12:27</t>
  </si>
  <si>
    <t>793863440101</t>
  </si>
  <si>
    <t>GXY49</t>
  </si>
  <si>
    <t>M******阳</t>
  </si>
  <si>
    <t>****** number 99 m.4 Oct.Nong Nam Som ตำบลหนองน้ำส้ม อำเภออุทัย จังหวัดพระนครศรีอยุธยา 13210</t>
  </si>
  <si>
    <t>23/03/2026 12:16</t>
  </si>
  <si>
    <t>TH261317982268J</t>
  </si>
  <si>
    <t>23/03/2026 12:15</t>
  </si>
  <si>
    <t>GXY48</t>
  </si>
  <si>
    <t>ธ***ุทธ ช***วย</t>
  </si>
  <si>
    <t>23/03/2026 12:10</t>
  </si>
  <si>
    <t>793888946115</t>
  </si>
  <si>
    <t>GXY47</t>
  </si>
  <si>
    <t>เ***มาศ เ***วมณีวรรณ</t>
  </si>
  <si>
    <t>23/03/2026 12:00</t>
  </si>
  <si>
    <t>793807038194</t>
  </si>
  <si>
    <t>GXY45</t>
  </si>
  <si>
    <t>น***ลักษณ์ แ***ศักดิ์</t>
  </si>
  <si>
    <t>23/03/2026 11:56</t>
  </si>
  <si>
    <t>793738320771</t>
  </si>
  <si>
    <t>GXY44</t>
  </si>
  <si>
    <t>******ซะ จ.ชุมพร ตำบลท่าแซะ อำเภอท่าแซะ จังหวัดชุมพร 86140</t>
  </si>
  <si>
    <t>23/03/2026 11:42</t>
  </si>
  <si>
    <t>TH263357447644X</t>
  </si>
  <si>
    <t>GXY43</t>
  </si>
  <si>
    <t>นภสร กางศรี</t>
  </si>
  <si>
    <t>54/2 ม.2 ต.โคกเพลาะ
พนัสนิคม/ Phanat Nikhomชลบุรี/ Chonburi
20140</t>
  </si>
  <si>
    <t>660848651326</t>
  </si>
  <si>
    <t>23/03/2026 11:43</t>
  </si>
  <si>
    <t>LEXPU0669734055</t>
  </si>
  <si>
    <t>23/03/2026 11:41</t>
  </si>
  <si>
    <t>GXY42</t>
  </si>
  <si>
    <t>S***on C***om</t>
  </si>
  <si>
    <t>23/03/2026 11:40</t>
  </si>
  <si>
    <t>793728012792</t>
  </si>
  <si>
    <t>GXY41</t>
  </si>
  <si>
    <t>เ******ม</t>
  </si>
  <si>
    <t>******างขุนเทียนชายทะเล แขวงแสมดำ เขตบางขุนเทียน จังหวัดกรุงเทพมหานคร 10152</t>
  </si>
  <si>
    <t>10152</t>
  </si>
  <si>
    <t>TH269261229653D</t>
  </si>
  <si>
    <t>GXY39</t>
  </si>
  <si>
    <t>23/03/2026 11:33</t>
  </si>
  <si>
    <t>793792112702</t>
  </si>
  <si>
    <t>GXY38</t>
  </si>
  <si>
    <t>อ***ท ส***ดนบรูพา</t>
  </si>
  <si>
    <t>23/03/2026 11:29</t>
  </si>
  <si>
    <t>793776020704</t>
  </si>
  <si>
    <t>GXY37</t>
  </si>
  <si>
    <t>ธ***า โ***พลารมณ์</t>
  </si>
  <si>
    <t>23/03/2026 10:32</t>
  </si>
  <si>
    <t>793769217791</t>
  </si>
  <si>
    <t>23/03/2026 11:25</t>
  </si>
  <si>
    <t>GXY36</t>
  </si>
  <si>
    <t>ร***า  ร***โภคา</t>
  </si>
  <si>
    <t>23/03/2026 11:19</t>
  </si>
  <si>
    <t>793752120781</t>
  </si>
  <si>
    <t>GXY35</t>
  </si>
  <si>
    <t>ธนกฤธ ศรีแก้วประพันธ์</t>
  </si>
  <si>
    <t xml:space="preserve">2/5ม.6 ต.หนองนาก อ.หนองแค จ.สระบุรี 18230
</t>
  </si>
  <si>
    <t>0801539901</t>
  </si>
  <si>
    <t>23/03/2026 08:41</t>
  </si>
  <si>
    <t>ลูกค้าสั่งจัดส่ง 2 ที่อยู่ แต่โอนยอดรวมมา สลิปเดียว</t>
  </si>
  <si>
    <t>WB213828811TH</t>
  </si>
  <si>
    <t>23/03/2026 11:16</t>
  </si>
  <si>
    <t>GXY34</t>
  </si>
  <si>
    <t>ณรงค์ พรหมรักษ์</t>
  </si>
  <si>
    <t xml:space="preserve">208 ม.3 ต.ดอกคำใต้ อ.ดอกคำใต้ จ.พะเยา 56120
</t>
  </si>
  <si>
    <t>0817274482</t>
  </si>
  <si>
    <t>WB213828808TH</t>
  </si>
  <si>
    <t>23/03/2026 11:14</t>
  </si>
  <si>
    <t>GXY33</t>
  </si>
  <si>
    <t>ร***ี พ***ู่</t>
  </si>
  <si>
    <t>23/03/2026 11:06</t>
  </si>
  <si>
    <t>793708457603</t>
  </si>
  <si>
    <t>GXY32</t>
  </si>
  <si>
    <t>23/03/2026 11:05</t>
  </si>
  <si>
    <t>793750527780</t>
  </si>
  <si>
    <t>GXY31</t>
  </si>
  <si>
    <t>ส***ี เ***มวาณิชย์</t>
  </si>
  <si>
    <t>23/03/2026 10:57</t>
  </si>
  <si>
    <t>793774305785</t>
  </si>
  <si>
    <t>GXY30</t>
  </si>
  <si>
    <t>23/03/2026 10:47</t>
  </si>
  <si>
    <t>793727327783</t>
  </si>
  <si>
    <t>GXY29</t>
  </si>
  <si>
    <t>ว***ี ป***ทองสม</t>
  </si>
  <si>
    <t>23/03/2026 10:42</t>
  </si>
  <si>
    <t>793757728783</t>
  </si>
  <si>
    <t>GXY27</t>
  </si>
  <si>
    <t>L***a   ม***ย้ม  ล***</t>
  </si>
  <si>
    <t>23/03/2026 10:38</t>
  </si>
  <si>
    <t>793706323782</t>
  </si>
  <si>
    <t>GXY26</t>
  </si>
  <si>
    <t>ส***ตรี ง***ันธ์</t>
  </si>
  <si>
    <t>793740761601</t>
  </si>
  <si>
    <t>GXY25</t>
  </si>
  <si>
    <t>e***h</t>
  </si>
  <si>
    <t>23/03/2026 10:37</t>
  </si>
  <si>
    <t>ยกเว้นกาเเฟ ในชุดครับ</t>
  </si>
  <si>
    <t>793794493671</t>
  </si>
  <si>
    <t>GXY23</t>
  </si>
  <si>
    <t>******่ง อำเภอวังโป่ง ตำบลวังโป่ง อำเภอวังโป่ง จังหวัดเพชรบูรณ์ 67240</t>
  </si>
  <si>
    <t>23/03/2026 11:03</t>
  </si>
  <si>
    <t>TH265753779669I</t>
  </si>
  <si>
    <t>23/03/2026 10:33</t>
  </si>
  <si>
    <t>GXY21</t>
  </si>
  <si>
    <t>23/03/2026 10:31</t>
  </si>
  <si>
    <t>793794055600</t>
  </si>
  <si>
    <t>23/03/2026 10:30</t>
  </si>
  <si>
    <t>GXY20</t>
  </si>
  <si>
    <t>23/03/2026 10:28</t>
  </si>
  <si>
    <t>793753161611</t>
  </si>
  <si>
    <t>GXY19</t>
  </si>
  <si>
    <t>23/03/2026 10:26</t>
  </si>
  <si>
    <t>793760257640</t>
  </si>
  <si>
    <t>GXY18</t>
  </si>
  <si>
    <t>T***</t>
  </si>
  <si>
    <t>793706255602</t>
  </si>
  <si>
    <t>23/03/2026 10:25</t>
  </si>
  <si>
    <t>GXY17</t>
  </si>
  <si>
    <t>ศ***ลักษณ์ ภ***ศาสต์</t>
  </si>
  <si>
    <t>23/03/2026 10:23</t>
  </si>
  <si>
    <t>793708205706</t>
  </si>
  <si>
    <t>GXY16</t>
  </si>
  <si>
    <t>ช***อาตี๋</t>
  </si>
  <si>
    <t>23/03/2026 10:22</t>
  </si>
  <si>
    <t>793742292696</t>
  </si>
  <si>
    <t>GXY15</t>
  </si>
  <si>
    <t>ว** ร***งกิจ</t>
  </si>
  <si>
    <t>23/03/2026 10:15</t>
  </si>
  <si>
    <t>793751315700</t>
  </si>
  <si>
    <t>GXY14</t>
  </si>
  <si>
    <t>ร***นภา</t>
  </si>
  <si>
    <t>23/03/2026 10:14</t>
  </si>
  <si>
    <t>793714903730</t>
  </si>
  <si>
    <t>GXY13</t>
  </si>
  <si>
    <t>ก***ถา  ค***ด</t>
  </si>
  <si>
    <t>23/03/2026 10:13</t>
  </si>
  <si>
    <t>793751307764</t>
  </si>
  <si>
    <t>GXY12</t>
  </si>
  <si>
    <t>ท***รี ช***แย้ม</t>
  </si>
  <si>
    <t>23/03/2026 10:11</t>
  </si>
  <si>
    <t>793747307776</t>
  </si>
  <si>
    <t>GXY11</t>
  </si>
  <si>
    <t>******ี่3, ตำบล โคคลาน ตำบลโคคลาน อำเภอตาพระยา จังหวัดสระแก้ว 27180</t>
  </si>
  <si>
    <t>23/03/2026 10:10</t>
  </si>
  <si>
    <t>TH265728923080Q</t>
  </si>
  <si>
    <t>GXY10</t>
  </si>
  <si>
    <t>ห***ิ่ง ย***หวาน</t>
  </si>
  <si>
    <t>23/03/2026 10:06</t>
  </si>
  <si>
    <t>793740108781</t>
  </si>
  <si>
    <t>GXY9</t>
  </si>
  <si>
    <t>เ***ลักษณ์  แ***ตุ้ย</t>
  </si>
  <si>
    <t>23/03/2026 09:58</t>
  </si>
  <si>
    <t>793743652645</t>
  </si>
  <si>
    <t>GXY6</t>
  </si>
  <si>
    <t>ว***ยุทธ</t>
  </si>
  <si>
    <t>24/03/2026 05:31</t>
  </si>
  <si>
    <t>ฝอยทอง1 เนยนม2</t>
  </si>
  <si>
    <t>793802810146</t>
  </si>
  <si>
    <t>23/03/2026 09:36</t>
  </si>
  <si>
    <t>GXY5</t>
  </si>
  <si>
    <t>ป*** ต***้างในสีเทา</t>
  </si>
  <si>
    <t>23/03/2026 09:34</t>
  </si>
  <si>
    <t>793757580674</t>
  </si>
  <si>
    <t>GXY4</t>
  </si>
  <si>
    <t>ส***ทร์ทิพย์ เ***นอก</t>
  </si>
  <si>
    <t>23/03/2026 09:32</t>
  </si>
  <si>
    <t>793774697671</t>
  </si>
  <si>
    <t>GXY3</t>
  </si>
  <si>
    <t>น***ชล ส***นุ่ม</t>
  </si>
  <si>
    <t>23/03/2026 09:31</t>
  </si>
  <si>
    <t>793717444693</t>
  </si>
  <si>
    <t>GXY2</t>
  </si>
  <si>
    <t>793765905752</t>
  </si>
  <si>
    <t>GXY1</t>
  </si>
  <si>
    <t>วรรลภา คงสมถวิล</t>
  </si>
  <si>
    <t>121/6 ม.2 ต.โพสาวหาญ · โพสาวหาญ/ Pho Sao Han
อุทัย/ Uthaiพระนครศรีอยุธยา/ Phra Nakhon Si Ayutthaya
13210</t>
  </si>
  <si>
    <t>660818232824</t>
  </si>
  <si>
    <t>23/03/2026 09:29</t>
  </si>
  <si>
    <t>LEXPU0669722382</t>
  </si>
  <si>
    <t>GXY0</t>
  </si>
  <si>
    <t>ท***ร บ***รี</t>
  </si>
  <si>
    <t>23/03/2026 09:28</t>
  </si>
  <si>
    <t>793789507755</t>
  </si>
  <si>
    <t>GXX98</t>
  </si>
  <si>
    <t>ช***ดา ส***ี</t>
  </si>
  <si>
    <t>23/03/2026 09:24</t>
  </si>
  <si>
    <t>793717292686</t>
  </si>
  <si>
    <t>GXX97</t>
  </si>
  <si>
    <t>23/03/2026 09:15</t>
  </si>
  <si>
    <t>793725164632</t>
  </si>
  <si>
    <t>GXX96</t>
  </si>
  <si>
    <t>ร***ร  ก***รัตน์</t>
  </si>
  <si>
    <t>23/03/2026 09:13</t>
  </si>
  <si>
    <t>793754706780</t>
  </si>
  <si>
    <t>GXX95</t>
  </si>
  <si>
    <t>23/03/2026 09:06</t>
  </si>
  <si>
    <t>793719803704</t>
  </si>
  <si>
    <t>GXX94</t>
  </si>
  <si>
    <t>ผ***าศ ย***ยงค์</t>
  </si>
  <si>
    <t>23/03/2026 09:04</t>
  </si>
  <si>
    <t>793706965634</t>
  </si>
  <si>
    <t>GXX92</t>
  </si>
  <si>
    <t>กอล์ฟ</t>
  </si>
  <si>
    <t>54/3 ม.3 ต.ทุ่งสุขลา อ.ศรีราชา จ.ชลบุรี  · ทุ่งสุขลา/ Thung Sukhla
ศรีราชา/ Si Rachaชลบุรี/ Chonburi
20230</t>
  </si>
  <si>
    <t>660838820624</t>
  </si>
  <si>
    <t>23/03/2026 08:56</t>
  </si>
  <si>
    <t>LEXPU0669808007</t>
  </si>
  <si>
    <t>GXX91</t>
  </si>
  <si>
    <t>ณ******ญ</t>
  </si>
  <si>
    <t>******มย์, ซอย 7 ตำบลหนองตาแต้ม, อำเภอปราณบุรี ตำบลเขาน้อย อำเภอปราณบุรี จังหวัดประจวบคีรีขันธ์ 77120</t>
  </si>
  <si>
    <t>23/03/2026 08:59</t>
  </si>
  <si>
    <t>TH262788978524B</t>
  </si>
  <si>
    <t>23/03/2026 08:30</t>
  </si>
  <si>
    <t>23/03/2026 08:29</t>
  </si>
  <si>
    <t>GXX90</t>
  </si>
  <si>
    <t>23/03/2026 07:33</t>
  </si>
  <si>
    <t>TH2689734544948</t>
  </si>
  <si>
    <t>GXX88</t>
  </si>
  <si>
    <t>A***i</t>
  </si>
  <si>
    <t>******หลวงชนบท สข.2004, Na Thap ตำบลนาทับ อำเภอจะนะ จังหวัดสงขลา 90130</t>
  </si>
  <si>
    <t>23/03/2026 07:21</t>
  </si>
  <si>
    <t>TH261500070682L</t>
  </si>
  <si>
    <t>GXX87</t>
  </si>
  <si>
    <t>******ัน อำเภอท่าศาลา จังหวัดนครศรีธรรมราช 80160</t>
  </si>
  <si>
    <t>80160</t>
  </si>
  <si>
    <t>23/03/2026 07:44</t>
  </si>
  <si>
    <t>TH264616086189M</t>
  </si>
  <si>
    <t>23/03/2026 07:14</t>
  </si>
  <si>
    <t>GXX86</t>
  </si>
  <si>
    <t>จ***ร์เพ็ญ ว***ภาส</t>
  </si>
  <si>
    <t>793773206715</t>
  </si>
  <si>
    <t>GXX85</t>
  </si>
  <si>
    <t>******พุทธบาท อำเภอพระพุทธบาท จังหวัดสระบุรี 18120</t>
  </si>
  <si>
    <t>23/03/2026 07:05</t>
  </si>
  <si>
    <t>TH260399562989F</t>
  </si>
  <si>
    <t>23/03/2026 07:03</t>
  </si>
  <si>
    <t>GXX84</t>
  </si>
  <si>
    <t>23/03/2026 07:02</t>
  </si>
  <si>
    <t>793788907741</t>
  </si>
  <si>
    <t>GXX83</t>
  </si>
  <si>
    <t>เ******ก</t>
  </si>
  <si>
    <t>******อ ตำบลวังเหนือ อำเภอวังเหนือ จังหวัดลำปาง 52140</t>
  </si>
  <si>
    <t>52140</t>
  </si>
  <si>
    <t>23/03/2026 06:57</t>
  </si>
  <si>
    <t>TH263894539430L</t>
  </si>
  <si>
    <t>23/03/2026 06:27</t>
  </si>
  <si>
    <t>GXX82</t>
  </si>
  <si>
    <t>Wasapol เข้ามาวางบนชั้นรองเท้าได้เลยนะคะ</t>
  </si>
  <si>
    <t>555/63 หมู่.3 โครงการหมู่บ้านรชยา1 บ้านช้าง ซอย.บ้านช้าง ตำบลหมากแข้ง · หมากแข้ง/ Mak Khaeng
เมืองอุดรธานี/ Mueang Udon Thaniอุดรธานี/ Udon Thani
41000</t>
  </si>
  <si>
    <t>660883260832</t>
  </si>
  <si>
    <t>23/03/2026 06:21</t>
  </si>
  <si>
    <t>LEXPU0669452994</t>
  </si>
  <si>
    <t>GXX81</t>
  </si>
  <si>
    <t>มันทิยา มะลิทอง</t>
  </si>
  <si>
    <t>69หมู่1ต.หินปัก
บ้านหมี่/ Ban Miลพบุรี/ Lopburi
15110</t>
  </si>
  <si>
    <t>660990055452</t>
  </si>
  <si>
    <t>23/03/2026 06:19</t>
  </si>
  <si>
    <t>LEXPU0669434419</t>
  </si>
  <si>
    <t>GXX79</t>
  </si>
  <si>
    <t>23/03/2026 05:54</t>
  </si>
  <si>
    <t>TH68158GYVGY6B</t>
  </si>
  <si>
    <t>GXX78</t>
  </si>
  <si>
    <t>ส***ิณ ม***กะ</t>
  </si>
  <si>
    <t>23/03/2026 05:44</t>
  </si>
  <si>
    <t>793734158663</t>
  </si>
  <si>
    <t>GXX77</t>
  </si>
  <si>
    <t>สุพิชฌาย์ อดใจ</t>
  </si>
  <si>
    <t>27/623 หมู่บ้านสุขสันต์6 ถนนกาญจนาภิเษก ซ.5/1 · หลักสอง/ Lak Song
บางแค/ Bang Khaeกรุงเทพมหานคร/ Bangkok
10160</t>
  </si>
  <si>
    <t>660962894174</t>
  </si>
  <si>
    <t>23/03/2026 05:09</t>
  </si>
  <si>
    <t>LEXPU0669452906</t>
  </si>
  <si>
    <t>GXX76</t>
  </si>
  <si>
    <t>อ***ัตน์ น***งศ์</t>
  </si>
  <si>
    <t>23/03/2026 04:43</t>
  </si>
  <si>
    <t>793722353675</t>
  </si>
  <si>
    <t>GXX75</t>
  </si>
  <si>
    <t>******ง, ตำบล ตูม, อำเภอปรางค์กู่ ตำบลตูม อำเภอปรางค์กู่ จังหวัดศรีสะเกษ 33170</t>
  </si>
  <si>
    <t>23/03/2026 02:55</t>
  </si>
  <si>
    <t>TH2677802667726</t>
  </si>
  <si>
    <t>23/03/2026 02:25</t>
  </si>
  <si>
    <t>GXX74</t>
  </si>
  <si>
    <t>23/03/2026 02:53</t>
  </si>
  <si>
    <t>TH261455938648W</t>
  </si>
  <si>
    <t>23/03/2026 02:23</t>
  </si>
  <si>
    <t>GXX73</t>
  </si>
  <si>
    <t>น** อ***ศ ค***งดี</t>
  </si>
  <si>
    <t>23/03/2026 01:42</t>
  </si>
  <si>
    <t>793746046682</t>
  </si>
  <si>
    <t>GXX72</t>
  </si>
  <si>
    <t>ร***ทิพย์ ท***ำ</t>
  </si>
  <si>
    <t>23/03/2026 01:30</t>
  </si>
  <si>
    <t>793720784555</t>
  </si>
  <si>
    <t>GXX71</t>
  </si>
  <si>
    <t>ส***ย.ประเสริฐสุข</t>
  </si>
  <si>
    <t>23/03/2026 01:23</t>
  </si>
  <si>
    <t>793767022602</t>
  </si>
  <si>
    <t>23/03/2026 01:24</t>
  </si>
  <si>
    <t>GXX70</t>
  </si>
  <si>
    <t>23/03/2026 01:29</t>
  </si>
  <si>
    <t>TH264747730801E</t>
  </si>
  <si>
    <t>23/03/2026 00:59</t>
  </si>
  <si>
    <t>GXX69</t>
  </si>
  <si>
    <t>นายสุทธิเดช  บัณฑิต</t>
  </si>
  <si>
    <t>73 หมู่ที่ 1 ตำบล ท่าขึ้น
ท่าศาลา/ Tha Salaนครศรีธรรมราช/ Nakhon Si Thammarat
80160</t>
  </si>
  <si>
    <t>660866774347</t>
  </si>
  <si>
    <t>23/03/2026 00:22</t>
  </si>
  <si>
    <t>TH64088GZ26V5C</t>
  </si>
  <si>
    <t>GXX68</t>
  </si>
  <si>
    <t>น***แคท</t>
  </si>
  <si>
    <t>23/03/2026 00:20</t>
  </si>
  <si>
    <t>793779451640</t>
  </si>
  <si>
    <t>GXX67</t>
  </si>
  <si>
    <t>เ***ลิต ธ***ย</t>
  </si>
  <si>
    <t>23/03/2026 00:10</t>
  </si>
  <si>
    <t>793709924685</t>
  </si>
  <si>
    <t>23/03/2026 00:14</t>
  </si>
  <si>
    <t>GXX66</t>
  </si>
  <si>
    <t>ณ***์</t>
  </si>
  <si>
    <t>793740023672</t>
  </si>
  <si>
    <t>GXX65</t>
  </si>
  <si>
    <t>23/03/2026 00:07</t>
  </si>
  <si>
    <t>TH69018GZGJ81D</t>
  </si>
  <si>
    <t>GXX64</t>
  </si>
  <si>
    <t>23/03/2026 00:00</t>
  </si>
  <si>
    <t>793735150666</t>
  </si>
  <si>
    <t>GYC86</t>
  </si>
  <si>
    <t>25/03/2026 00:24</t>
  </si>
  <si>
    <t>TH2691102718548</t>
  </si>
  <si>
    <t>24/03/2026 23:54</t>
  </si>
  <si>
    <t>GYC85</t>
  </si>
  <si>
    <t>******36 ถนน เทพารักษ์ ตำบลบางเพรียง ตำบลบางเพรียง อำเภอบางบ่อ จังหวัดสมุทรปราการ 10560</t>
  </si>
  <si>
    <t>24/03/2026 23:53</t>
  </si>
  <si>
    <t>TH265998591648O</t>
  </si>
  <si>
    <t>24/03/2026 23:52</t>
  </si>
  <si>
    <t>GYC83</t>
  </si>
  <si>
    <t>L***i</t>
  </si>
  <si>
    <t>24/03/2026 23:49</t>
  </si>
  <si>
    <t>793816190602</t>
  </si>
  <si>
    <t>GYC82</t>
  </si>
  <si>
    <t>******เขตสายไหม กรุงเทพมหานคร 10220 ประเทศไทย แขวงคลองถนน เขตสายไหม จังหวัดกรุงเทพมหานคร 10220</t>
  </si>
  <si>
    <t>25/03/2026 09:47</t>
  </si>
  <si>
    <t>24/03/2026 23:45</t>
  </si>
  <si>
    <t>GYC81</t>
  </si>
  <si>
    <t>จ***พร  ก***ทับทิม</t>
  </si>
  <si>
    <t>24/03/2026 23:33</t>
  </si>
  <si>
    <t>793860592615</t>
  </si>
  <si>
    <t>GYC80</t>
  </si>
  <si>
    <t>ป***ลีย์  เ***พงศ์วัชร์</t>
  </si>
  <si>
    <t>24/03/2026 23:31</t>
  </si>
  <si>
    <t>793830586592</t>
  </si>
  <si>
    <t>GYC79</t>
  </si>
  <si>
    <t>บ***า เ***อนพิม</t>
  </si>
  <si>
    <t>24/03/2026 23:12</t>
  </si>
  <si>
    <t>793858567644</t>
  </si>
  <si>
    <t>GYC78</t>
  </si>
  <si>
    <t>******ัฒนา, อำเภอหนองไผ่ ตำบลบัววัฒนา อำเภอหนองไผ่ จังหวัดเพชรบูรณ์ 67140</t>
  </si>
  <si>
    <t>GYC77</t>
  </si>
  <si>
    <t>24/03/2026 23:05</t>
  </si>
  <si>
    <t>793884179583</t>
  </si>
  <si>
    <t>GYC76</t>
  </si>
  <si>
    <t>พ***ย แ***ันทร์</t>
  </si>
  <si>
    <t>24/03/2026 22:54</t>
  </si>
  <si>
    <t>793815191676</t>
  </si>
  <si>
    <t>GYC75</t>
  </si>
  <si>
    <t>ช***าภา ร***ุภา</t>
  </si>
  <si>
    <t>24/03/2026 22:48</t>
  </si>
  <si>
    <t>793849666595</t>
  </si>
  <si>
    <t>GYC74</t>
  </si>
  <si>
    <t>ป***าภรณ์ เ***ภู</t>
  </si>
  <si>
    <t>24/03/2026 22:45</t>
  </si>
  <si>
    <t>793833692632</t>
  </si>
  <si>
    <t>GYC73</t>
  </si>
  <si>
    <t>จ***ภรณ์  ม***ถียร</t>
  </si>
  <si>
    <t>24/03/2026 22:43</t>
  </si>
  <si>
    <t>793830895605</t>
  </si>
  <si>
    <t>GYC72</t>
  </si>
  <si>
    <t>ว***นีย์ อ***ศรี</t>
  </si>
  <si>
    <t>24/03/2026 22:39</t>
  </si>
  <si>
    <t>793817990615</t>
  </si>
  <si>
    <t>GYC71</t>
  </si>
  <si>
    <t>น***าวชมภิศา ต***ฉิม</t>
  </si>
  <si>
    <t>24/03/2026 22:37</t>
  </si>
  <si>
    <t>793854266693</t>
  </si>
  <si>
    <t>GYC70</t>
  </si>
  <si>
    <t>น***พชรนภา แ***ล้า</t>
  </si>
  <si>
    <t>24/03/2026 22:31</t>
  </si>
  <si>
    <t>GYC69</t>
  </si>
  <si>
    <t>ด***ร เ***รุณ</t>
  </si>
  <si>
    <t>24/03/2026 22:27</t>
  </si>
  <si>
    <t>793814089633</t>
  </si>
  <si>
    <t>GYC67</t>
  </si>
  <si>
    <t>ว***วรรณ โ***รี</t>
  </si>
  <si>
    <t>24/03/2026 22:09</t>
  </si>
  <si>
    <t>GYC66</t>
  </si>
  <si>
    <t>24/03/2026 22:08</t>
  </si>
  <si>
    <t>793874108646</t>
  </si>
  <si>
    <t>GYC64</t>
  </si>
  <si>
    <t>ธ***ฏฐ์ ไ***ินกนกโชติ</t>
  </si>
  <si>
    <t>24/03/2026 21:57</t>
  </si>
  <si>
    <t>793891806665</t>
  </si>
  <si>
    <t>GYC63</t>
  </si>
  <si>
    <t>น***าวณัฐพร ศ***รินทร์</t>
  </si>
  <si>
    <t>24/03/2026 21:56</t>
  </si>
  <si>
    <t>793816885665</t>
  </si>
  <si>
    <t>GYC62</t>
  </si>
  <si>
    <t>******บึงพะไล, อำเภอแก้งสนามนาง ตำบลบึงพะไล อำเภอแก้งสนามนาง จังหวัดนครราชสีมา 30440</t>
  </si>
  <si>
    <t>30440</t>
  </si>
  <si>
    <t>24/03/2026 21:55</t>
  </si>
  <si>
    <t>GYC61</t>
  </si>
  <si>
    <t>Y** T***ita</t>
  </si>
  <si>
    <t>24/03/2026 21:47</t>
  </si>
  <si>
    <t>793832382615</t>
  </si>
  <si>
    <t>GYC60</t>
  </si>
  <si>
    <t>น***ช</t>
  </si>
  <si>
    <t>24/03/2026 21:42</t>
  </si>
  <si>
    <t>GYC59</t>
  </si>
  <si>
    <t>น***ิรยุทธ์ จ***</t>
  </si>
  <si>
    <t>GYC58</t>
  </si>
  <si>
    <t>ด***ณี  ค***</t>
  </si>
  <si>
    <t>24/03/2026 21:37</t>
  </si>
  <si>
    <t>GYC57</t>
  </si>
  <si>
    <t>รสรินทร์. สุขประเสริฐ</t>
  </si>
  <si>
    <t>อู่ต่อเรือสีม่วง 1/1หมู่6 · สนามชัย/ Sanam Chai
บางไทร/ Bang Saiพระนครศรีอยุธยา/ Phra Nakhon Si Ayutthaya
13190</t>
  </si>
  <si>
    <t>13190</t>
  </si>
  <si>
    <t>660918349513</t>
  </si>
  <si>
    <t>24/03/2026 21:36</t>
  </si>
  <si>
    <t>GYC55</t>
  </si>
  <si>
    <t>24/03/2026 21:34</t>
  </si>
  <si>
    <t>GYC54</t>
  </si>
  <si>
    <t>3015341964375552097</t>
  </si>
  <si>
    <t>24/03/2026 21:33</t>
  </si>
  <si>
    <t>GYC52</t>
  </si>
  <si>
    <t>ว***ทธิ์</t>
  </si>
  <si>
    <t>24/03/2026 21:28</t>
  </si>
  <si>
    <t>ผมขอเปลี่ยนรสกาแฟเปลี่ยนเป็นเผือกมะพร้าวอ่อนนะครับ รสอื่นเหมือนเดิม เพราะว่าชื้อให้เด็กทานครับ</t>
  </si>
  <si>
    <t>793856284605</t>
  </si>
  <si>
    <t>GYC51</t>
  </si>
  <si>
    <t>นายอำนวย อุดหนุน</t>
  </si>
  <si>
    <t>ถ.ลาดกระบัง42/6 41/3ชั้น2ห้อง203 · ลาดกระบัง/ Lat Krabang
ลาดกระบัง/ Lat Krabangกรุงเทพมหานคร/ Bangkok
10520</t>
  </si>
  <si>
    <t>660814923402</t>
  </si>
  <si>
    <t>24/03/2026 21:24</t>
  </si>
  <si>
    <t>LEXPU0670208132</t>
  </si>
  <si>
    <t>GYC50</t>
  </si>
  <si>
    <t>ว***ิสาข์</t>
  </si>
  <si>
    <t>793820971510</t>
  </si>
  <si>
    <t>24/03/2026 21:23</t>
  </si>
  <si>
    <t>GYC49</t>
  </si>
  <si>
    <t>น***ันยพงศ์ ม***ี</t>
  </si>
  <si>
    <t>24/03/2026 21:16</t>
  </si>
  <si>
    <t>GYC48</t>
  </si>
  <si>
    <t>793874310644</t>
  </si>
  <si>
    <t>24/03/2026 21:15</t>
  </si>
  <si>
    <t>GYC47</t>
  </si>
  <si>
    <t>24/03/2026 21:13</t>
  </si>
  <si>
    <t>793840784660</t>
  </si>
  <si>
    <t>GYC46</t>
  </si>
  <si>
    <t>24/03/2026 21:12</t>
  </si>
  <si>
    <t>LEXPU0670178139</t>
  </si>
  <si>
    <t>GYC42</t>
  </si>
  <si>
    <t>ส***ตรา แ***วลจันทร์</t>
  </si>
  <si>
    <t>24/03/2026 20:49</t>
  </si>
  <si>
    <t>793886600640</t>
  </si>
  <si>
    <t>24/03/2026 20:48</t>
  </si>
  <si>
    <t>GYC41</t>
  </si>
  <si>
    <t>ร***าพร จ***ร์มี</t>
  </si>
  <si>
    <t>793827262616</t>
  </si>
  <si>
    <t>GYC40</t>
  </si>
  <si>
    <t>24/03/2026 20:33</t>
  </si>
  <si>
    <t>793820224680</t>
  </si>
  <si>
    <t>24/03/2026 20:32</t>
  </si>
  <si>
    <t>GYC39</t>
  </si>
  <si>
    <t>อ***า ส***</t>
  </si>
  <si>
    <t>GYC37</t>
  </si>
  <si>
    <t>24/03/2026 20:22</t>
  </si>
  <si>
    <t>793816069605</t>
  </si>
  <si>
    <t>GYC36</t>
  </si>
  <si>
    <t>ร***าวดี เ***ำพร้อง</t>
  </si>
  <si>
    <t>24/03/2026 20:19</t>
  </si>
  <si>
    <t>THT100356NR5W8Z</t>
  </si>
  <si>
    <t>GYC35</t>
  </si>
  <si>
    <t>ฐ***พรรณ เ***เภา  ส***ซเว่นหรือร้านหมูปิ้ง</t>
  </si>
  <si>
    <t>24/03/2026 20:02</t>
  </si>
  <si>
    <t>793894570512</t>
  </si>
  <si>
    <t>GYC33</t>
  </si>
  <si>
    <t>จ******ร</t>
  </si>
  <si>
    <t>******แขวงวัดพระยาไกร เขตบางคอแหลม จังหวัดกรุงเทพมหานคร 10120</t>
  </si>
  <si>
    <t>24/03/2026 19:55</t>
  </si>
  <si>
    <t>TH269124869221K</t>
  </si>
  <si>
    <t>24/03/2026 19:54</t>
  </si>
  <si>
    <t>GYC32</t>
  </si>
  <si>
    <t>24/03/2026 19:36</t>
  </si>
  <si>
    <t>THT040256NR776Z</t>
  </si>
  <si>
    <t>GYC31</t>
  </si>
  <si>
    <t>ห***ยบางใหญ่</t>
  </si>
  <si>
    <t>793848860615</t>
  </si>
  <si>
    <t>GYC30</t>
  </si>
  <si>
    <t>ค***โสรยา ​***่คง​</t>
  </si>
  <si>
    <t>24/03/2026 19:22</t>
  </si>
  <si>
    <t>793810078552</t>
  </si>
  <si>
    <t>GYC29</t>
  </si>
  <si>
    <t>ช***ัสร์ แ***สภา</t>
  </si>
  <si>
    <t>24/03/2026 19:15</t>
  </si>
  <si>
    <t>793892077580</t>
  </si>
  <si>
    <t>GYC28</t>
  </si>
  <si>
    <t>ด***จ จ***ะพิมพ์</t>
  </si>
  <si>
    <t>24/03/2026 19:13</t>
  </si>
  <si>
    <t>793835993650</t>
  </si>
  <si>
    <t>GYC27</t>
  </si>
  <si>
    <t>แ***ัน ไ***า</t>
  </si>
  <si>
    <t>24/03/2026 19:10</t>
  </si>
  <si>
    <t>793805098645</t>
  </si>
  <si>
    <t>GYC26</t>
  </si>
  <si>
    <t>24/03/2026 19:03</t>
  </si>
  <si>
    <t>LEXDO0180910454</t>
  </si>
  <si>
    <t>GYC25</t>
  </si>
  <si>
    <t>พ***ชัย ฉ***งค์</t>
  </si>
  <si>
    <t>24/03/2026 18:50</t>
  </si>
  <si>
    <t>793879569685</t>
  </si>
  <si>
    <t>GYC24</t>
  </si>
  <si>
    <t>พ***รณ</t>
  </si>
  <si>
    <t>25/03/2026 00:21</t>
  </si>
  <si>
    <t>24/03/2026 18:33</t>
  </si>
  <si>
    <t>GYC23</t>
  </si>
  <si>
    <t>24/03/2026 18:27</t>
  </si>
  <si>
    <t>THT100456NC2V7Z</t>
  </si>
  <si>
    <t>GYC22</t>
  </si>
  <si>
    <t>ณัตยา หนูเงิน</t>
  </si>
  <si>
    <t>ป่าคา 27/2 หมู่8 ต.ห้วยบง
เฉลิมพระเกียรติ/ Chaloem Phra Kiatสระบุรี/ Saraburi
18000</t>
  </si>
  <si>
    <t>660931153192</t>
  </si>
  <si>
    <t>24/03/2026 18:22</t>
  </si>
  <si>
    <t>LEXPU0670208048</t>
  </si>
  <si>
    <t>GYC21</t>
  </si>
  <si>
    <t>จ***ันท์ ก***ากุล</t>
  </si>
  <si>
    <t>24/03/2026 18:18</t>
  </si>
  <si>
    <t>793892060695</t>
  </si>
  <si>
    <t>GYC20</t>
  </si>
  <si>
    <t>แ***ก่กุ๊กกิ๊ก</t>
  </si>
  <si>
    <t>793888012632</t>
  </si>
  <si>
    <t>GYC19</t>
  </si>
  <si>
    <t>TH265229197405J</t>
  </si>
  <si>
    <t>24/03/2026 18:16</t>
  </si>
  <si>
    <t>GYC18</t>
  </si>
  <si>
    <t>******, หมู่บ้าน อยู่สราญ 3 ตำบลป่าไผ่ อำเภอสันทราย จังหวัดเชียงใหม่ 50210</t>
  </si>
  <si>
    <t>24/03/2026 18:09</t>
  </si>
  <si>
    <t>TH267069545280L</t>
  </si>
  <si>
    <t>GYC17</t>
  </si>
  <si>
    <t>อ** อ**</t>
  </si>
  <si>
    <t>24/03/2026 18:04</t>
  </si>
  <si>
    <t>GYC16</t>
  </si>
  <si>
    <t>******ย ปากน้ำ 3, ตำบลบางกุ้ง, อำเภอเมืองสุราษฎร์ธานี ตำบลบางกุ้ง อำเภอเมืองสุราษฎร์ธานี จังหวัดสุราษฎร์ธานี 84000</t>
  </si>
  <si>
    <t>GYC14</t>
  </si>
  <si>
    <t>ส***ดา ส***ิ</t>
  </si>
  <si>
    <t>24/03/2026 17:49</t>
  </si>
  <si>
    <t>24/03/2026 17:48</t>
  </si>
  <si>
    <t>GYC13</t>
  </si>
  <si>
    <t>ร***ทิพย์</t>
  </si>
  <si>
    <t>GYC12</t>
  </si>
  <si>
    <t>24/03/2026 17:42</t>
  </si>
  <si>
    <t>GYC11</t>
  </si>
  <si>
    <t>อรุณี</t>
  </si>
  <si>
    <t>821/38ตึก21 เอื้ออาทรแพรกษา14 ต.แพรกษา อ.เมือง จ.สมุทรปราการ 821/38ตึก21ชั้น5 · แพรกษา/ Phraek Sa
เมืองสมุทรปราการ/ Mueang Samut Prakanสมุทรปราการ/ Samut Prakan
10280</t>
  </si>
  <si>
    <t>660842262936</t>
  </si>
  <si>
    <t>24/03/2026 17:36</t>
  </si>
  <si>
    <t>LEXPU0670204915</t>
  </si>
  <si>
    <t>GYC10</t>
  </si>
  <si>
    <t>******ก 14 ตำบลสำโรงเหนือ ตำบลสำโรงเหนือ อำเภอเมืองสมุทรปราการ จังหวัดสมุทรปราการ 10270</t>
  </si>
  <si>
    <t>24/03/2026 18:06</t>
  </si>
  <si>
    <t>TH2639653497999</t>
  </si>
  <si>
    <t>GYC9</t>
  </si>
  <si>
    <t>ร******ถ</t>
  </si>
  <si>
    <t>****** ต.หนองสังข์ อ.อรัญประเทศ จ.สระแก้ว ตำบลหนองสังข์ อำเภออรัญประเทศ จังหวัดสระแก้ว 27120</t>
  </si>
  <si>
    <t>24/03/2026 17:33</t>
  </si>
  <si>
    <t>GYC7</t>
  </si>
  <si>
    <t>****** ตำบล กำแพงแสน นครปฐม ตำบลกำแพงแสน อำเภอกำแพงแสน จังหวัดนครปฐม 73140</t>
  </si>
  <si>
    <t>24/03/2026 17:28</t>
  </si>
  <si>
    <t>GYC6</t>
  </si>
  <si>
    <t>24/03/2026 17:11</t>
  </si>
  <si>
    <t>GYC5</t>
  </si>
  <si>
    <t>ส***า ว***ฤทธิ์</t>
  </si>
  <si>
    <t>24/03/2026 17:05</t>
  </si>
  <si>
    <t>793803481601</t>
  </si>
  <si>
    <t>GYC4</t>
  </si>
  <si>
    <t>อ***ชนา ส***ถื่อน</t>
  </si>
  <si>
    <t>793879032612</t>
  </si>
  <si>
    <t>GYC3</t>
  </si>
  <si>
    <t>793861486655</t>
  </si>
  <si>
    <t>24/03/2026 17:04</t>
  </si>
  <si>
    <t>GYC0</t>
  </si>
  <si>
    <t>อารดา ชูคงคา</t>
  </si>
  <si>
    <t>หมู่บ้านดาริน 893/92 ม.1 · ปลวกแดง/ Pluak Daeng
ปลวกแดง/ Pluak Daengระยอง/ Rayong
21140</t>
  </si>
  <si>
    <t>660615719693</t>
  </si>
  <si>
    <t>24/03/2026 16:45</t>
  </si>
  <si>
    <t>LEXPU0670306269</t>
  </si>
  <si>
    <t>GYB99</t>
  </si>
  <si>
    <t>24/03/2026 16:41</t>
  </si>
  <si>
    <t>GYB98</t>
  </si>
  <si>
    <t>u***2954133484212</t>
  </si>
  <si>
    <t>24/03/2026 16:35</t>
  </si>
  <si>
    <t>GYB96</t>
  </si>
  <si>
    <t>ส***ันธ์ พ***น</t>
  </si>
  <si>
    <t>24/03/2026 16:30</t>
  </si>
  <si>
    <t>24/03/2026 16:29</t>
  </si>
  <si>
    <t>GYB95</t>
  </si>
  <si>
    <t>24/03/2026 16:28</t>
  </si>
  <si>
    <t>GYB94</t>
  </si>
  <si>
    <t>24/03/2026 16:27</t>
  </si>
  <si>
    <t>793872509614</t>
  </si>
  <si>
    <t>GYB93</t>
  </si>
  <si>
    <t>พ***ดนย์   ร***า</t>
  </si>
  <si>
    <t>793840775545</t>
  </si>
  <si>
    <t>GYB92</t>
  </si>
  <si>
    <t>ร***น้ำอุ่นการค้า</t>
  </si>
  <si>
    <t>24/03/2026 16:21</t>
  </si>
  <si>
    <t>793856716671</t>
  </si>
  <si>
    <t>GYB91</t>
  </si>
  <si>
    <t>ซ***า</t>
  </si>
  <si>
    <t>24/03/2026 16:16</t>
  </si>
  <si>
    <t>793812263510</t>
  </si>
  <si>
    <t>GYB90</t>
  </si>
  <si>
    <t>ว***นา</t>
  </si>
  <si>
    <t>24/03/2026 16:12</t>
  </si>
  <si>
    <t>793839378555</t>
  </si>
  <si>
    <t>GYB88</t>
  </si>
  <si>
    <t>น***ร ศ***วัสดิ์</t>
  </si>
  <si>
    <t>24/03/2026 16:11</t>
  </si>
  <si>
    <t>793830091666</t>
  </si>
  <si>
    <t>GYB87</t>
  </si>
  <si>
    <t>ณ***ิชา ย***ถิน</t>
  </si>
  <si>
    <t>24/03/2026 16:02</t>
  </si>
  <si>
    <t>24/03/2026 15:59</t>
  </si>
  <si>
    <t>GYB86</t>
  </si>
  <si>
    <t>ด***า</t>
  </si>
  <si>
    <t>Lop Buri</t>
  </si>
  <si>
    <t>793876380581</t>
  </si>
  <si>
    <t>GYB85</t>
  </si>
  <si>
    <t>ว***ร  แ***สว่าง</t>
  </si>
  <si>
    <t>24/03/2026 15:53</t>
  </si>
  <si>
    <t>GYB84</t>
  </si>
  <si>
    <t>24/03/2026 15:52</t>
  </si>
  <si>
    <t>TH31098H792U3H</t>
  </si>
  <si>
    <t>GYB83</t>
  </si>
  <si>
    <t>24/03/2026 15:49</t>
  </si>
  <si>
    <t>GYB82</t>
  </si>
  <si>
    <t>ก***าบ</t>
  </si>
  <si>
    <t>24/03/2026 15:43</t>
  </si>
  <si>
    <t>GYB80</t>
  </si>
  <si>
    <t>น***ำภา  จ***นธุ์</t>
  </si>
  <si>
    <t>24/03/2026 15:35</t>
  </si>
  <si>
    <t>793866272695</t>
  </si>
  <si>
    <t>GYB79</t>
  </si>
  <si>
    <t>ผ***</t>
  </si>
  <si>
    <t>24/03/2026 15:34</t>
  </si>
  <si>
    <t>GYB78</t>
  </si>
  <si>
    <t>GYB77</t>
  </si>
  <si>
    <t>24/03/2026 15:31</t>
  </si>
  <si>
    <t>GYB76</t>
  </si>
  <si>
    <t>ส***ร โ***งาม</t>
  </si>
  <si>
    <t>793849095620</t>
  </si>
  <si>
    <t>GYB75</t>
  </si>
  <si>
    <t>น***รัตน์ ท***พ็ช</t>
  </si>
  <si>
    <t>24/03/2026 15:27</t>
  </si>
  <si>
    <t>793869694645</t>
  </si>
  <si>
    <t>GYB74</t>
  </si>
  <si>
    <t>น***า แ***ย็น</t>
  </si>
  <si>
    <t>24/03/2026 15:26</t>
  </si>
  <si>
    <t>GYB73</t>
  </si>
  <si>
    <t>บรรจง  ตระกูลโอสถ</t>
  </si>
  <si>
    <t>94 ม.3  ต.กำแพงแสน
อ.กำแพงแสน
จ.นครปฐม
พิมพ์หน้ากล่องพัสดุให้ชัดเจนว่า สะดวกรับของหลัง13.00น. 73140</t>
  </si>
  <si>
    <t>0982577595</t>
  </si>
  <si>
    <t>24/03/2026 15:24</t>
  </si>
  <si>
    <t>WA110700623TH</t>
  </si>
  <si>
    <t>GYB72</t>
  </si>
  <si>
    <t>S***hart W***imongkolkul</t>
  </si>
  <si>
    <t>24/03/2026 15:21</t>
  </si>
  <si>
    <t>GYB70</t>
  </si>
  <si>
    <t>เ***งฤทธิ์ พ***อินทร์</t>
  </si>
  <si>
    <t>24/03/2026 15:19</t>
  </si>
  <si>
    <t>24/03/2026 15:20</t>
  </si>
  <si>
    <t>GYB69</t>
  </si>
  <si>
    <t>น***รัตน์ ร***จินดา</t>
  </si>
  <si>
    <t>793873597672</t>
  </si>
  <si>
    <t>GYB68</t>
  </si>
  <si>
    <t>ส***ช</t>
  </si>
  <si>
    <t>793886868692</t>
  </si>
  <si>
    <t>GYB67</t>
  </si>
  <si>
    <t>d**</t>
  </si>
  <si>
    <t>24/03/2026 15:18</t>
  </si>
  <si>
    <t>793800170612</t>
  </si>
  <si>
    <t>GYB66</t>
  </si>
  <si>
    <t>ส่ง นิตยา เกษมธนะศักดิ์</t>
  </si>
  <si>
    <t xml:space="preserve">34/45 ม.13 ซ.พระราชวิริยาภรณ์ 5 ถ.พระราชวิริยาภรณ์ 
ต.บางพึ่ง อ.พระประแดง จ.สมุทรปราการ 10130
</t>
  </si>
  <si>
    <t>0910041653</t>
  </si>
  <si>
    <t>24/03/2026 15:17</t>
  </si>
  <si>
    <t>GYB65</t>
  </si>
  <si>
    <t>s***on</t>
  </si>
  <si>
    <t>24/03/2026 15:16</t>
  </si>
  <si>
    <t>GYB63</t>
  </si>
  <si>
    <t>G***iii</t>
  </si>
  <si>
    <t>24/03/2026 15:08</t>
  </si>
  <si>
    <t>793828072505</t>
  </si>
  <si>
    <t>GYB62</t>
  </si>
  <si>
    <t>เ***วรรณ จ***ี</t>
  </si>
  <si>
    <t>24/03/2026 15:05</t>
  </si>
  <si>
    <t>GYB61</t>
  </si>
  <si>
    <t>ธ***์ญา โ***์ทิพย์</t>
  </si>
  <si>
    <t>793801292653</t>
  </si>
  <si>
    <t>GYB60</t>
  </si>
  <si>
    <t>บ***ักษณ์</t>
  </si>
  <si>
    <t>24/03/2026 15:04</t>
  </si>
  <si>
    <t>GYB58</t>
  </si>
  <si>
    <t>24/03/2026 15:01</t>
  </si>
  <si>
    <t>793864061524</t>
  </si>
  <si>
    <t>GYB57</t>
  </si>
  <si>
    <t>อ***ดา</t>
  </si>
  <si>
    <t>24/03/2026 15:00</t>
  </si>
  <si>
    <t>793881371684</t>
  </si>
  <si>
    <t>GYB56</t>
  </si>
  <si>
    <t>ค***รรณ</t>
  </si>
  <si>
    <t>24/03/2026 14:56</t>
  </si>
  <si>
    <t>793823291645</t>
  </si>
  <si>
    <t>24/03/2026 14:57</t>
  </si>
  <si>
    <t>GYB55</t>
  </si>
  <si>
    <t>จ***ิมา ส***ราช</t>
  </si>
  <si>
    <t>24/03/2026 14:55</t>
  </si>
  <si>
    <t>793800470680</t>
  </si>
  <si>
    <t>GYB54</t>
  </si>
  <si>
    <t>น** ช***ร  ภ***ญยง</t>
  </si>
  <si>
    <t>793884805685</t>
  </si>
  <si>
    <t>GYB53</t>
  </si>
  <si>
    <t>ก***รณ อ***ักษ์</t>
  </si>
  <si>
    <t>24/03/2026 14:54</t>
  </si>
  <si>
    <t>793817532616</t>
  </si>
  <si>
    <t>GYB51</t>
  </si>
  <si>
    <t>Kingdown Phungsama</t>
  </si>
  <si>
    <t>ร้านหรรษาซักรีด
ม.อีสเทิร์นแลนด์3  142/267  ม.7
สุรศักดิ์
ชลบุรี
Thailand 20110</t>
  </si>
  <si>
    <t>0816590920</t>
  </si>
  <si>
    <t>24/03/2026 16:15</t>
  </si>
  <si>
    <t>24/03/2026 14:53</t>
  </si>
  <si>
    <t>GYB50</t>
  </si>
  <si>
    <t>M***na'a V***</t>
  </si>
  <si>
    <t>24/03/2026 14:52</t>
  </si>
  <si>
    <t>ไม่เอารสกาแฟนะค่ะ</t>
  </si>
  <si>
    <t>793816979690</t>
  </si>
  <si>
    <t>GYB49</t>
  </si>
  <si>
    <t xml:space="preserve">นุ่นนะ </t>
  </si>
  <si>
    <t>13 ม.4 ต.กุดสะเทียน อ.ศรีบุญเรือง จ.หนองบัวลำภู  39170</t>
  </si>
  <si>
    <t>0820697412</t>
  </si>
  <si>
    <t>24/03/2026 14:51</t>
  </si>
  <si>
    <t>GYB48</t>
  </si>
  <si>
    <t>ส***พร  แ***รี</t>
  </si>
  <si>
    <t>24/03/2026 14:50</t>
  </si>
  <si>
    <t>GYB47</t>
  </si>
  <si>
    <t>793805560656</t>
  </si>
  <si>
    <t>GYB46</t>
  </si>
  <si>
    <t>24/03/2026 14:49</t>
  </si>
  <si>
    <t>GYB45</t>
  </si>
  <si>
    <t>ส***ฑา เ***ุจี</t>
  </si>
  <si>
    <t>GYB44</t>
  </si>
  <si>
    <t>กันตยา  พฤกษ์ปิยะพร</t>
  </si>
  <si>
    <t>82/220 ซอย15/4 หมู่บ้านบางใหญ่ซิตี้  ถ.กาญจนาภิเษก  ต.เสาธงหิน  อ.บางใหญ่  นนทบุรี 11140</t>
  </si>
  <si>
    <t>0868905775</t>
  </si>
  <si>
    <t>GYB43</t>
  </si>
  <si>
    <t>ส***ตรา ส***น</t>
  </si>
  <si>
    <t>24/03/2026 14:48</t>
  </si>
  <si>
    <t>GYB42</t>
  </si>
  <si>
    <t>ฐ*** น***โชติทวี</t>
  </si>
  <si>
    <t>GYB41</t>
  </si>
  <si>
    <t>F** F**</t>
  </si>
  <si>
    <t>793805484533</t>
  </si>
  <si>
    <t>GYB40</t>
  </si>
  <si>
    <t>L***6</t>
  </si>
  <si>
    <t>24/03/2026 14:47</t>
  </si>
  <si>
    <t>793881083542</t>
  </si>
  <si>
    <t>GYB38</t>
  </si>
  <si>
    <t>วาณี ทิพย์พยอม</t>
  </si>
  <si>
    <t>359/157 ซอย8/2 หมู่บ้านโกลเด้นนีโอ2บางเเค ถนนกาญจนาภิเษก5/1 เเขวงหลักสองเขต บางเเค กรุงเทพ 10160</t>
  </si>
  <si>
    <t>0816864644</t>
  </si>
  <si>
    <t>24/03/2026 14:45</t>
  </si>
  <si>
    <t>GYB37</t>
  </si>
  <si>
    <t>เ***มพงษ์ ร***ร์พรุ้ม</t>
  </si>
  <si>
    <t>24/03/2026 14:44</t>
  </si>
  <si>
    <t>GYB36</t>
  </si>
  <si>
    <t>ฐ***พร ป***วน</t>
  </si>
  <si>
    <t>GYB35</t>
  </si>
  <si>
    <t xml:space="preserve"> วราเพ็ญ แซ่ตั้ง</t>
  </si>
  <si>
    <t>ส่ง.บ.เลขที่254/1ตลิ่งชันสวนผัก48 10170</t>
  </si>
  <si>
    <t>0814415679</t>
  </si>
  <si>
    <t>GYB34</t>
  </si>
  <si>
    <t xml:space="preserve">ฟ้า </t>
  </si>
  <si>
    <t>ร้าน ส. กันสาด 1329/4 หมู่ 3 ถนนนวมินทร์ 51 แขวงคลองจั่น
เขตบางกะปิ
กรุงเทพฯ 10240</t>
  </si>
  <si>
    <t>0817712150</t>
  </si>
  <si>
    <t>24/03/2026 14:42</t>
  </si>
  <si>
    <t>WA110700671TH</t>
  </si>
  <si>
    <t>GYB33</t>
  </si>
  <si>
    <t>จ***ค์</t>
  </si>
  <si>
    <t>24/03/2026 14:38</t>
  </si>
  <si>
    <t>GYB32</t>
  </si>
  <si>
    <t>สมหมาย</t>
  </si>
  <si>
    <t>ที่อยู่จัดส่ง
ที่อยู่ 198/80-อณาสิริ รังสด
ซ- 4/1- ตำบลบ้านกลางอำเภอ
เมืองปทุมธานีจังหวัด
ปทุมธานี 12000</t>
  </si>
  <si>
    <t>0818422729</t>
  </si>
  <si>
    <t>24/03/2026 14:37</t>
  </si>
  <si>
    <t>GYB31</t>
  </si>
  <si>
    <t>ไชยา  กีเกษมศรี</t>
  </si>
  <si>
    <t>199/285 ม.3 ต.คลองสวนพลู
อ.พระนครศรีอยุธยา
จ.พระนครศรีอยุธยา 13000</t>
  </si>
  <si>
    <t>0819234115</t>
  </si>
  <si>
    <t>24/03/2026 14:36</t>
  </si>
  <si>
    <t>GYB30</t>
  </si>
  <si>
    <t>24/03/2026 14:34</t>
  </si>
  <si>
    <t>GYB28</t>
  </si>
  <si>
    <t>นงนุช ขันช่วย</t>
  </si>
  <si>
    <t>41 ม 6 อ. ปทุมราชวงศา จ. อำนาจเจริญ 37110</t>
  </si>
  <si>
    <t>37110</t>
  </si>
  <si>
    <t>0611299605</t>
  </si>
  <si>
    <t>24/03/2026 10:03</t>
  </si>
  <si>
    <t>24/03/2026 14:33</t>
  </si>
  <si>
    <t>GYB27</t>
  </si>
  <si>
    <t>อ***  ท***งศ์</t>
  </si>
  <si>
    <t>24/03/2026 14:32</t>
  </si>
  <si>
    <t>GYB26</t>
  </si>
  <si>
    <t>สมรักษ์ คุตพันธ์</t>
  </si>
  <si>
    <t>3หมู่8วัดหนองขอนเทพพนม
ต.หนองปลาไหล
อ.หนองปรือ
จ.กาญจนบุรี 71220</t>
  </si>
  <si>
    <t>0984933194</t>
  </si>
  <si>
    <t>GYB25</t>
  </si>
  <si>
    <t>เ***พโยม  ฉ***พาน</t>
  </si>
  <si>
    <t>24/03/2026 14:31</t>
  </si>
  <si>
    <t>GYB24</t>
  </si>
  <si>
    <t>คุณพรอนันต์ วิสมล</t>
  </si>
  <si>
    <t>251 หมู่ 10
ซ.เทศบาลทุ่งควายกิน 33
(เนินสมบูรณ์ / ฟงหยา -
คลองม่วง)
ต.ทุ่งควายกิน อ.แกลง
จ.ระยอง
โทร. 21110</t>
  </si>
  <si>
    <t>21110</t>
  </si>
  <si>
    <t>0837848333</t>
  </si>
  <si>
    <t>GYB23</t>
  </si>
  <si>
    <t>สุรณี จันทร์ประทุม</t>
  </si>
  <si>
    <t>200/84 ม.7 หมู่บ้านเคหะเกษมสุข ต.พลูตาหลวง อ.สัตหีบ จ.ชลบุรี
พลูตาหลวง
ชลบุรี
Thailand 20180</t>
  </si>
  <si>
    <t>0815783384</t>
  </si>
  <si>
    <t>24/03/2026 14:30</t>
  </si>
  <si>
    <t>24/03/2026 14:29</t>
  </si>
  <si>
    <t>GYB22</t>
  </si>
  <si>
    <t xml:space="preserve"> กวิสรา บุญโยพันธ์</t>
  </si>
  <si>
    <t>100/119 หมู่ 8
ตำบลหนองปลิงอำเภอหนองแคจังหวัดสระบุรี 18140</t>
  </si>
  <si>
    <t>0927565646</t>
  </si>
  <si>
    <t>24/03/2026 14:28</t>
  </si>
  <si>
    <t>GYB21</t>
  </si>
  <si>
    <t>จันทิมา บุญประคอง</t>
  </si>
  <si>
    <t>10/10หมู่3ต.อ้อมใหญ่อ.สามพรานจ.นครปฐม/ 73160</t>
  </si>
  <si>
    <t>0624822814</t>
  </si>
  <si>
    <t>24/03/2026 14:27</t>
  </si>
  <si>
    <t>24/03/2026 14:26</t>
  </si>
  <si>
    <t>GYB20</t>
  </si>
  <si>
    <t>กาญจนาพร ลอดแก้ว</t>
  </si>
  <si>
    <t>29/4 ถ.พระปกเกล้า 
ซ.7 ต.พระสิงห์ อ.เมือง
จ.เชียงใหม่ 
โทร 50200</t>
  </si>
  <si>
    <t>0922832516</t>
  </si>
  <si>
    <t>24/03/2026 14:25</t>
  </si>
  <si>
    <t>GYB19</t>
  </si>
  <si>
    <t>รัชนี เทวชู</t>
  </si>
  <si>
    <t>146ม.4ต.ท่ายางอ.เมือง
ชุมพร
โทร. 86000</t>
  </si>
  <si>
    <t>0931326650</t>
  </si>
  <si>
    <t>24/03/2026 14:24</t>
  </si>
  <si>
    <t>24/03/2026 14:23</t>
  </si>
  <si>
    <t>GYB18</t>
  </si>
  <si>
    <t>เพิ่มพูลฐ์ โตไพบูลย์</t>
  </si>
  <si>
    <t>36/1หมู่ที่2ถนนเกาะกลาง ต.หนองหอย อ.เมือง จ.เชียงใหม่ 50000</t>
  </si>
  <si>
    <t>0896191551</t>
  </si>
  <si>
    <t>24/03/2026 14:22</t>
  </si>
  <si>
    <t>GYB17</t>
  </si>
  <si>
    <t>ป***พัชร์  จ***ร์สุรินทร์</t>
  </si>
  <si>
    <t>24/03/2026 14:21</t>
  </si>
  <si>
    <t>793811132634</t>
  </si>
  <si>
    <t>GYB16</t>
  </si>
  <si>
    <t>793853394666</t>
  </si>
  <si>
    <t>GYB15</t>
  </si>
  <si>
    <t>มณีวรรณ สมชารี</t>
  </si>
  <si>
    <t>11หมู่ที่ 13 บ้านกุดกระสู้ใต้ ต. เก่ากลอย อ. นากลาง จ. หนองบัวลำภู 39350</t>
  </si>
  <si>
    <t>0829413496</t>
  </si>
  <si>
    <t>24/03/2026 14:20</t>
  </si>
  <si>
    <t>GYB14</t>
  </si>
  <si>
    <t>อนันต์ วงษ์คำ</t>
  </si>
  <si>
    <t xml:space="preserve"> 1092 ซ.อ่อนนุช17 ถ.อ่อนนุช แขวงสวนหลวง เขตสวนหลวง กทม  โทร 10250</t>
  </si>
  <si>
    <t>0818332694</t>
  </si>
  <si>
    <t>24/03/2026 14:16</t>
  </si>
  <si>
    <t>24/03/2026 14:15</t>
  </si>
  <si>
    <t>GYB13</t>
  </si>
  <si>
    <t>24/03/2026 14:12</t>
  </si>
  <si>
    <t>793878386534</t>
  </si>
  <si>
    <t>GYB12</t>
  </si>
  <si>
    <t>261/27</t>
  </si>
  <si>
    <t>ถ.แม้นลำลึก ซ.8 ต.ดอนตะโก อ.เมือง จ.ราชบุรี 70000</t>
  </si>
  <si>
    <t>0806124688</t>
  </si>
  <si>
    <t>WA110700800TH</t>
  </si>
  <si>
    <t>24/03/2026 14:14</t>
  </si>
  <si>
    <t>GYB11</t>
  </si>
  <si>
    <t>สุรโชค มีศรี</t>
  </si>
  <si>
    <t>153 ม.1ต.ทับไทร
อ.โป่งน้ำร้อน
จ.จันทบุรี 22140</t>
  </si>
  <si>
    <t>0944598651</t>
  </si>
  <si>
    <t>24/03/2026 14:13</t>
  </si>
  <si>
    <t>GYB10</t>
  </si>
  <si>
    <t>รัชนี   เจดีวงษ์</t>
  </si>
  <si>
    <t xml:space="preserve">   22  มฺ1  ตฺกระจิว   อฺภาชี   จฺพระนครศรีอยุธยา         
  13140</t>
  </si>
  <si>
    <t>0909846447</t>
  </si>
  <si>
    <t>16/03/2026 08:42</t>
  </si>
  <si>
    <t>24/03/2026 14:09</t>
  </si>
  <si>
    <t>GYB9</t>
  </si>
  <si>
    <t>ร.ต.สุทิน แสงฝาก</t>
  </si>
  <si>
    <t>86ซ.สรงประภา1 แยก3
สุวรรณี2 ถ.สรงประภา
ขว.ดอนเมือง
ข.ดอนเมือง
กรุงเทพฯ 10210</t>
  </si>
  <si>
    <t>0909908373</t>
  </si>
  <si>
    <t>24/03/2026 14:07</t>
  </si>
  <si>
    <t>24/03/2026 14:06</t>
  </si>
  <si>
    <t>GYB8</t>
  </si>
  <si>
    <t>รัชฎา เกษสถิต</t>
  </si>
  <si>
    <t>29/5หมู่10 ต.นครชุมน์ อ.บ้านโป่ง จ.ราชบุรี 
โทร 70110</t>
  </si>
  <si>
    <t>0991591914</t>
  </si>
  <si>
    <t>24/03/2026 14:05</t>
  </si>
  <si>
    <t>GYB6</t>
  </si>
  <si>
    <t>นลินี. บุญตามสนธิ</t>
  </si>
  <si>
    <t>145/707 ม.7
ต.ดอนตะโก
อ.เมืองราชบุรี
จ.ราชบุรี 70000</t>
  </si>
  <si>
    <t>0863001853</t>
  </si>
  <si>
    <t>24/03/2026 14:04</t>
  </si>
  <si>
    <t>GYB5</t>
  </si>
  <si>
    <t>24/03/2026 14:02</t>
  </si>
  <si>
    <t>GYB4</t>
  </si>
  <si>
    <t>ชาคริส อร่ามศรี</t>
  </si>
  <si>
    <t>44 ม.10 ต.หัวดอน อ.เขื่องใน จ.อุบล  โทร  34150</t>
  </si>
  <si>
    <t>0932704060</t>
  </si>
  <si>
    <t>24/03/2026 14:00</t>
  </si>
  <si>
    <t>GYB3</t>
  </si>
  <si>
    <t>เพชร</t>
  </si>
  <si>
    <t>หมุ่บ้าน อินนิซิโอ 3  ซ. 5 เลขที่ 81/60
ต. ศาลากลาง อ. บางกรวย จ. นนทบุรี 11130</t>
  </si>
  <si>
    <t>0615070345</t>
  </si>
  <si>
    <t>24/03/2026 13:59</t>
  </si>
  <si>
    <t>GYB1</t>
  </si>
  <si>
    <t>******่ ตำบลตลาดใหญ่ อำเภอเมืองภูเก็ต จังหวัดภูเก็ต 83000</t>
  </si>
  <si>
    <t>24/03/2026 13:50</t>
  </si>
  <si>
    <t>TH268926285594Q</t>
  </si>
  <si>
    <t>24/03/2026 13:49</t>
  </si>
  <si>
    <t>GYB0</t>
  </si>
  <si>
    <t>จันทร์จุรี อุตะมะ</t>
  </si>
  <si>
    <t>494หมุ่3ต.ปงแสนทอง อ.เมือง จ.ลำปาง 52100</t>
  </si>
  <si>
    <t>0962760738</t>
  </si>
  <si>
    <t>24/03/2026 13:35</t>
  </si>
  <si>
    <t>GYA99</t>
  </si>
  <si>
    <t xml:space="preserve">เอมอร  เฟินเซิล </t>
  </si>
  <si>
    <t>111 หมู่ 2 บ้านอารีรัก  ซ ทุ่งทอง 1 ต ลาดบัวขาว อ บ้านโป่ง จ ราชบุรี  โทร 70110</t>
  </si>
  <si>
    <t>0645147075</t>
  </si>
  <si>
    <t>24/03/2026 13:34</t>
  </si>
  <si>
    <t>24/03/2026 13:33</t>
  </si>
  <si>
    <t>GYA98</t>
  </si>
  <si>
    <t>สุนันทา วตะกูลสิน</t>
  </si>
  <si>
    <t>93ม.7 ต.ท่าโรงอ.วิเชียรบุรีจ.เพชรบูรณ์ 67130</t>
  </si>
  <si>
    <t>0859214824</t>
  </si>
  <si>
    <t>24/03/2026 13:30</t>
  </si>
  <si>
    <t>GYA97</t>
  </si>
  <si>
    <t xml:space="preserve">ปรมินทร์  </t>
  </si>
  <si>
    <t>58/3 ม.5 ต.สทิงหม้อ อ.สิงหนคร  จ.สงขลา 90280</t>
  </si>
  <si>
    <t>90280</t>
  </si>
  <si>
    <t>0824378434</t>
  </si>
  <si>
    <t>24/03/2026 13:29</t>
  </si>
  <si>
    <t>GYA96</t>
  </si>
  <si>
    <t>24/03/2026 13:28</t>
  </si>
  <si>
    <t>793870294641</t>
  </si>
  <si>
    <t>GYA95</t>
  </si>
  <si>
    <t>113/12 ซอยน้อมจิต ถนน นเรศ สี่พระยา บางรัก กทม. 10500</t>
  </si>
  <si>
    <t>22/03/2026 13:40</t>
  </si>
  <si>
    <t>24/03/2026 13:27</t>
  </si>
  <si>
    <t>GYA94</t>
  </si>
  <si>
    <t>นางดวงใจ เสริมผล</t>
  </si>
  <si>
    <t>เลขที่ 2 ซอยโชติวัฒน์ 6
ถนนประชาชื่น
แขวง / เขตบางซื่อ
กรุงเทพ 
โทร 10800</t>
  </si>
  <si>
    <t>0814433489</t>
  </si>
  <si>
    <t>24/03/2026 13:26</t>
  </si>
  <si>
    <t>GYA93</t>
  </si>
  <si>
    <t>น.ส.ศศิยาภรณ์ รภัสสรณ์วรากุล</t>
  </si>
  <si>
    <t>1/3 บริษัทยาคูลท์ ( ประเทศไทย ) จำกัด
ตลาดบางเขน
หลักสี่
กรุงเทพมหานคร
เบอร์โทร 10210</t>
  </si>
  <si>
    <t>0826524519</t>
  </si>
  <si>
    <t>24/03/2026 13:24</t>
  </si>
  <si>
    <t>GYA92</t>
  </si>
  <si>
    <t>พระพยนต์ พิพิธทอง</t>
  </si>
  <si>
    <t>วัดป่าบนเนิน 121ม. 10  ต. ลานหอย อ. บ้านด่านลานหอย จ. สุโขทัย 64140</t>
  </si>
  <si>
    <t>0836138341</t>
  </si>
  <si>
    <t>19/03/2026 17:03</t>
  </si>
  <si>
    <t>24/03/2026 13:23</t>
  </si>
  <si>
    <t>GYA91</t>
  </si>
  <si>
    <t>Chalinee Lertvatcharakul</t>
  </si>
  <si>
    <t>8   ซอยข้างอนามัยนาโต๊ะหมิง
หมู่ที่ 2
ต.นาโต๊ะหมิง
อ.เมืองตรัง
จ.ตรัง
Thailand 92000</t>
  </si>
  <si>
    <t>66818031019</t>
  </si>
  <si>
    <t>24/03/2026 13:22</t>
  </si>
  <si>
    <t>24/03/2026 13:21</t>
  </si>
  <si>
    <t>GYA90</t>
  </si>
  <si>
    <t xml:space="preserve"> Kittipak Mongkolvanich</t>
  </si>
  <si>
    <t>25/145 นวมินทร์131คลองกุ่ม บึ่งกุ่ม กทม ( 10230</t>
  </si>
  <si>
    <t>0959593669</t>
  </si>
  <si>
    <t>24/03/2026 13:19</t>
  </si>
  <si>
    <t>24/03/2026 13:18</t>
  </si>
  <si>
    <t>GYA89</t>
  </si>
  <si>
    <t>ล***ณ์มณี เ***ุบรรณ จ***ทซ์โช</t>
  </si>
  <si>
    <t>24/03/2026 13:06</t>
  </si>
  <si>
    <t>793851968696</t>
  </si>
  <si>
    <t>GYA88</t>
  </si>
  <si>
    <t>TH69018H7HQR0D</t>
  </si>
  <si>
    <t>24/03/2026 13:04</t>
  </si>
  <si>
    <t>GYA87</t>
  </si>
  <si>
    <t>u***9390612470761</t>
  </si>
  <si>
    <t>24/03/2026 12:49</t>
  </si>
  <si>
    <t>793899862641</t>
  </si>
  <si>
    <t>GYA86</t>
  </si>
  <si>
    <t>24/03/2026 12:17</t>
  </si>
  <si>
    <t>793886686526</t>
  </si>
  <si>
    <t>GYA85</t>
  </si>
  <si>
    <t>24/03/2026 11:58</t>
  </si>
  <si>
    <t>TH2652823996668</t>
  </si>
  <si>
    <t>GYA84</t>
  </si>
  <si>
    <t>ม***สา  พ***นา</t>
  </si>
  <si>
    <t>24/03/2026 11:53</t>
  </si>
  <si>
    <t>793896012254</t>
  </si>
  <si>
    <t>GYA83</t>
  </si>
  <si>
    <t>24/03/2026 11:43</t>
  </si>
  <si>
    <t>TH2665398958382</t>
  </si>
  <si>
    <t>GYA82</t>
  </si>
  <si>
    <t>ปริญญารัตน์ จุไรย์</t>
  </si>
  <si>
    <t>255 หมู่2 ตำบลกาบเชิง อำเภอกาบเชิง · กาบเชิง/ Kap Choeng
กาบเชิง/ Kap Choengสุรินทร์/ Surin
32210</t>
  </si>
  <si>
    <t>660611759633</t>
  </si>
  <si>
    <t>24/03/2026 11:33</t>
  </si>
  <si>
    <t>TH29068H79KT9A</t>
  </si>
  <si>
    <t>GYA81</t>
  </si>
  <si>
    <t>ร้านขายยากาญจนผล</t>
  </si>
  <si>
    <t>90ตลาดล่าง ซอย3
เมืองนครปฐม/ Mueang Nakhon Pathomนครปฐม/ Nakhon Pathom
73000</t>
  </si>
  <si>
    <t>660819954069</t>
  </si>
  <si>
    <t>24/03/2026 11:29</t>
  </si>
  <si>
    <t>LEXPU0670209207</t>
  </si>
  <si>
    <t>GYA80</t>
  </si>
  <si>
    <t>น***นตรีศรีสมวงษ์</t>
  </si>
  <si>
    <t>793873115254</t>
  </si>
  <si>
    <t>GYA79</t>
  </si>
  <si>
    <t>เกรียงไกร สืบมงคลชัย</t>
  </si>
  <si>
    <t>204/77 หมู่ 9 ซอย 3 ตำบลสันกำแพง · สันกำแพง
สันกำแพง/ San Kamphaengเชียงใหม่/ Chiang Mai
50130</t>
  </si>
  <si>
    <t>660815945055</t>
  </si>
  <si>
    <t>24/03/2026 11:25</t>
  </si>
  <si>
    <t>LEXPU0670207118</t>
  </si>
  <si>
    <t>GYA77</t>
  </si>
  <si>
    <t>อรสา วงศ์ไชย</t>
  </si>
  <si>
    <t>407/33 ต ในเมือง อ เมือง จ ชัยภูมิ หมู่บ้านโฮมการ์เด้น (1) · ในเมือง/ Nai Mueang
เมืองชัยภูมิ/ Mueang Chaiyaphumชัยภูมิ/ Chaiyaphum
36000</t>
  </si>
  <si>
    <t>660812648909</t>
  </si>
  <si>
    <t>24/03/2026 11:06</t>
  </si>
  <si>
    <t>LEXPU0670286852</t>
  </si>
  <si>
    <t>GYA76</t>
  </si>
  <si>
    <t>ร***นภา    ว***โรจน์</t>
  </si>
  <si>
    <t>24/03/2026 10:53</t>
  </si>
  <si>
    <t>793840402272</t>
  </si>
  <si>
    <t>24/03/2026 10:54</t>
  </si>
  <si>
    <t>GYA75</t>
  </si>
  <si>
    <t>******ำบลบางพระครู ตำบลบางพระครู อำเภอนครหลวง จังหวัดพระนครศรีอยุธยา 13260</t>
  </si>
  <si>
    <t>24/03/2026 10:51</t>
  </si>
  <si>
    <t>TH262848562933A</t>
  </si>
  <si>
    <t>24/03/2026 10:49</t>
  </si>
  <si>
    <t>GYA74</t>
  </si>
  <si>
    <t>ส***สาบ้านข้างศาลาหมู่16</t>
  </si>
  <si>
    <t>24/03/2026 10:34</t>
  </si>
  <si>
    <t>793875318235</t>
  </si>
  <si>
    <t>GYA73</t>
  </si>
  <si>
    <t>24/03/2026 10:32</t>
  </si>
  <si>
    <t>793838717243</t>
  </si>
  <si>
    <t>24/03/2026 10:30</t>
  </si>
  <si>
    <t>GYA72</t>
  </si>
  <si>
    <t>ก***์รวี เ***อสุวรรณ์</t>
  </si>
  <si>
    <t>24/03/2026 10:09</t>
  </si>
  <si>
    <t>793810753293</t>
  </si>
  <si>
    <t>GYA71</t>
  </si>
  <si>
    <t>******โนนขี้ตุ่น, สารภี, อำเภอหนองบุญมาก ตำบลสารภี อำเภอหนองบุญมาก จังหวัดนครราชสีมา 30410</t>
  </si>
  <si>
    <t>30410</t>
  </si>
  <si>
    <t>24/03/2026 10:10</t>
  </si>
  <si>
    <t>TH2660604130019</t>
  </si>
  <si>
    <t>24/03/2026 09:54</t>
  </si>
  <si>
    <t>GYA70</t>
  </si>
  <si>
    <t>วิลาวัลย์ ผาสุข</t>
  </si>
  <si>
    <t>ที่อยู่ : 80 ม.7 ตำบล : หนองโพรง
อำเภอ : ศรีมหาโพธิ์ จังหวัด : ปราจีนบุรี 25140</t>
  </si>
  <si>
    <t>25140</t>
  </si>
  <si>
    <t>0987454485</t>
  </si>
  <si>
    <t>24/03/2026 09:37</t>
  </si>
  <si>
    <t>WA110700950TH</t>
  </si>
  <si>
    <t>GYA69</t>
  </si>
  <si>
    <t>เกษม มณีสาคร</t>
  </si>
  <si>
    <t>208 หมู่3 ต.ทุ่งสุขลา อ.ศรีราชา จ. ชลบุรี โทร 20230</t>
  </si>
  <si>
    <t>0819258065</t>
  </si>
  <si>
    <t>24/03/2026 09:35</t>
  </si>
  <si>
    <t>WA110709786TH</t>
  </si>
  <si>
    <t>GYA68</t>
  </si>
  <si>
    <t>ศรุตา ต๊ะรังษี</t>
  </si>
  <si>
    <t>3/1 ถนนพันศรโยธา ต.รั้วใหญ่ อ.เมือง จ.สุพรรณบุรี 72000</t>
  </si>
  <si>
    <t>0625214295</t>
  </si>
  <si>
    <t>24/03/2026 09:30</t>
  </si>
  <si>
    <t>WA110709772TH</t>
  </si>
  <si>
    <t>GYA67</t>
  </si>
  <si>
    <t>24/03/2026 09:24</t>
  </si>
  <si>
    <t>793883316262</t>
  </si>
  <si>
    <t>GYA66</t>
  </si>
  <si>
    <t>เ***ลี ส***สพ</t>
  </si>
  <si>
    <t>24/03/2026 09:20</t>
  </si>
  <si>
    <t>793833122202</t>
  </si>
  <si>
    <t>GYA65</t>
  </si>
  <si>
    <t>ณ***า บ***ผื่อน</t>
  </si>
  <si>
    <t>24/03/2026 09:18</t>
  </si>
  <si>
    <t>793843659232</t>
  </si>
  <si>
    <t>GYA64</t>
  </si>
  <si>
    <t>793807451220</t>
  </si>
  <si>
    <t>24/03/2026 09:17</t>
  </si>
  <si>
    <t>GYA63</t>
  </si>
  <si>
    <t>a***ee</t>
  </si>
  <si>
    <t>793833610216</t>
  </si>
  <si>
    <t>GYA62</t>
  </si>
  <si>
    <t>อ***ณา ส***ร</t>
  </si>
  <si>
    <t>793894314242</t>
  </si>
  <si>
    <t>GYA61</t>
  </si>
  <si>
    <t>ศ***ระภา ภ***อง</t>
  </si>
  <si>
    <t>24/03/2026 09:16</t>
  </si>
  <si>
    <t>กาแฟ3</t>
  </si>
  <si>
    <t>793875255250</t>
  </si>
  <si>
    <t>GYA60</t>
  </si>
  <si>
    <t>ศ***พร</t>
  </si>
  <si>
    <t>24/03/2026 09:15</t>
  </si>
  <si>
    <t>793865951281</t>
  </si>
  <si>
    <t>GYA59</t>
  </si>
  <si>
    <t>793858653254</t>
  </si>
  <si>
    <t>GYA57</t>
  </si>
  <si>
    <t>24/03/2026 09:13</t>
  </si>
  <si>
    <t>GYA56</t>
  </si>
  <si>
    <t>793879409260</t>
  </si>
  <si>
    <t>GYA55</t>
  </si>
  <si>
    <t>พ***าณ์ 4*** ส***ู้กดน้ำ</t>
  </si>
  <si>
    <t>24/03/2026 09:12</t>
  </si>
  <si>
    <t>793857853246</t>
  </si>
  <si>
    <t>GYA54</t>
  </si>
  <si>
    <t>บ***อิญ แ***ทรัพย์</t>
  </si>
  <si>
    <t>24/03/2026 09:09</t>
  </si>
  <si>
    <t>793845209275</t>
  </si>
  <si>
    <t>24/03/2026 09:10</t>
  </si>
  <si>
    <t>GYA53</t>
  </si>
  <si>
    <t>793871618201</t>
  </si>
  <si>
    <t>GYA52</t>
  </si>
  <si>
    <t>โ***กา ท***ยู่</t>
  </si>
  <si>
    <t>793805112251</t>
  </si>
  <si>
    <t>GYA51</t>
  </si>
  <si>
    <t>******อำเภออู่ทอง จังหวัดสุพรรณบุรี 72160 ตำบลบ้านโข้ง อำเภออู่ทอง จังหวัดสุพรรณบุรี 72160</t>
  </si>
  <si>
    <t>24/03/2026 09:03</t>
  </si>
  <si>
    <t>TH264642269132U</t>
  </si>
  <si>
    <t>GYA50</t>
  </si>
  <si>
    <t>win zaw</t>
  </si>
  <si>
    <t>1111/2หมู่ 1 หมู่บัานไทบประกัน ดําบลบางเสาธง อําเภอบาเสาธงจังหวัดสมุทรปราการ 10540 · บางเสาธง/ Bang Sao Thong
บางเสาธง/ Bang Sao Thongสมุทรปราการ/ Samut Prakan
10570</t>
  </si>
  <si>
    <t>660944855933</t>
  </si>
  <si>
    <t>24/03/2026 08:54</t>
  </si>
  <si>
    <t>LEXPU0670209675</t>
  </si>
  <si>
    <t>GYA48</t>
  </si>
  <si>
    <t>24/03/2026 08:12</t>
  </si>
  <si>
    <t>793889212255</t>
  </si>
  <si>
    <t>GYA46</t>
  </si>
  <si>
    <t>******, ตำบลหมากแข้ง, อำเภอเมืองอุดรธานี ตำบลหมากแข้ง อำเภอเมืองอุดรธานี จังหวัดอุดรธานี 41000</t>
  </si>
  <si>
    <t>24/03/2026 08:34</t>
  </si>
  <si>
    <t>TH262229225020U</t>
  </si>
  <si>
    <t>24/03/2026 08:04</t>
  </si>
  <si>
    <t>GYA45</t>
  </si>
  <si>
    <t>24/03/2026 07:59</t>
  </si>
  <si>
    <t>793803921201</t>
  </si>
  <si>
    <t>GYA43</t>
  </si>
  <si>
    <t>เ***ห์ ไ***ิกรรม</t>
  </si>
  <si>
    <t>24/03/2026 07:52</t>
  </si>
  <si>
    <t>793891958274</t>
  </si>
  <si>
    <t>GYA42</t>
  </si>
  <si>
    <t>24/03/2026 07:35</t>
  </si>
  <si>
    <t>TH262127210736S</t>
  </si>
  <si>
    <t>GYA41</t>
  </si>
  <si>
    <t>ม******ร</t>
  </si>
  <si>
    <t>******.เพชรเกษม55/2 ถ.เพชรเกษม หลักสอง แขวงหลักสอง เขตบางแค จังหวัดกรุงเทพมหานคร 10160</t>
  </si>
  <si>
    <t>24/03/2026 07:16</t>
  </si>
  <si>
    <t>TH267720194960N</t>
  </si>
  <si>
    <t>GYA40</t>
  </si>
  <si>
    <t>อ******ค</t>
  </si>
  <si>
    <t>******ำเขื่อนแก้ว ตำบลคำเขื่อนแก้ว อำเภอสิรินธร จังหวัดอุบลราชธานี 34350</t>
  </si>
  <si>
    <t>24/03/2026 07:38</t>
  </si>
  <si>
    <t>TH265513976838R</t>
  </si>
  <si>
    <t>24/03/2026 07:10</t>
  </si>
  <si>
    <t>GYA39</t>
  </si>
  <si>
    <t>******ตำบลหนองเหล่า อำเภอเขื่องใน จังหวัดอุบลราชธานี 34150</t>
  </si>
  <si>
    <t>24/03/2026 06:57</t>
  </si>
  <si>
    <t>TH2609135396374</t>
  </si>
  <si>
    <t>GYA38</t>
  </si>
  <si>
    <t>ส***ร ค***นม์</t>
  </si>
  <si>
    <t>24/03/2026 06:46</t>
  </si>
  <si>
    <t>793871557286</t>
  </si>
  <si>
    <t>24/03/2026 06:44</t>
  </si>
  <si>
    <t>GYA37</t>
  </si>
  <si>
    <t>ส***นรัตน์  จ***ัน</t>
  </si>
  <si>
    <t>24/03/2026 06:19</t>
  </si>
  <si>
    <t>793838658233</t>
  </si>
  <si>
    <t>GYA36</t>
  </si>
  <si>
    <t>ก***าณัฐ ป***าค</t>
  </si>
  <si>
    <t>24/03/2026 05:54</t>
  </si>
  <si>
    <t>793799381056</t>
  </si>
  <si>
    <t>GYA35</t>
  </si>
  <si>
    <t>d***gruthaisriwil</t>
  </si>
  <si>
    <t>24/03/2026 05:50</t>
  </si>
  <si>
    <t>793816155274</t>
  </si>
  <si>
    <t>GYA34</t>
  </si>
  <si>
    <t>ร***นภา  ย***งพันธ์</t>
  </si>
  <si>
    <t>24/03/2026 05:28</t>
  </si>
  <si>
    <t>793876945131</t>
  </si>
  <si>
    <t>GYA32</t>
  </si>
  <si>
    <t>สมพงษ์ คุณวงษ์</t>
  </si>
  <si>
    <t>303  ซอย เพชรเกษม 36 แยก1 แขวงบางจากภาษีเจริญ  กรุงเทพ
ภาษีเจริญ/ Phasi Charoenกรุงเทพมหานคร/ Bangkok
10160</t>
  </si>
  <si>
    <t>660625934636</t>
  </si>
  <si>
    <t>24/03/2026 05:07</t>
  </si>
  <si>
    <t>LEXPU0669807718</t>
  </si>
  <si>
    <t>24/03/2026 05:06</t>
  </si>
  <si>
    <t>GYA30</t>
  </si>
  <si>
    <t>ส***รัตน์ ค***ญฐิติสกุล</t>
  </si>
  <si>
    <t>24/03/2026 04:37</t>
  </si>
  <si>
    <t>793776686032</t>
  </si>
  <si>
    <t>GYA29</t>
  </si>
  <si>
    <t>ว***วรรณ ส***ตร</t>
  </si>
  <si>
    <t>24/03/2026 04:26</t>
  </si>
  <si>
    <t>793875752272</t>
  </si>
  <si>
    <t>GYA28</t>
  </si>
  <si>
    <t>เ*** ส***ด้า</t>
  </si>
  <si>
    <t>24/03/2026 04:00</t>
  </si>
  <si>
    <t>793767651062</t>
  </si>
  <si>
    <t>GYA27</t>
  </si>
  <si>
    <t>******แขวงบางอ้อ กทม.10700 แขวงบางอ้อ เขตบางพลัด จังหวัดกรุงเทพมหานคร 10700</t>
  </si>
  <si>
    <t>24/03/2026 03:19</t>
  </si>
  <si>
    <t>TH265346332685R</t>
  </si>
  <si>
    <t>24/03/2026 03:18</t>
  </si>
  <si>
    <t>GYA26</t>
  </si>
  <si>
    <t>******งใต้ ตำบลเมืองใต้ อำเภอเมืองศรีสะเกษ จังหวัดศรีสะเกษ 33000</t>
  </si>
  <si>
    <t>24/03/2026 03:17</t>
  </si>
  <si>
    <t>TH266806291200P</t>
  </si>
  <si>
    <t>24/03/2026 02:47</t>
  </si>
  <si>
    <t>GYA25</t>
  </si>
  <si>
    <t>******บลประจวบคีรีขันธ์ อำเภอเมืองประจวบคีรีขันธ์ จังหวัดประจวบคีรีขันธ์ 77000</t>
  </si>
  <si>
    <t>24/03/2026 02:55</t>
  </si>
  <si>
    <t>TH263772408757I</t>
  </si>
  <si>
    <t>24/03/2026 02:25</t>
  </si>
  <si>
    <t>GYA24</t>
  </si>
  <si>
    <t>จ***มาศ ไ***ีสวัสดิ์</t>
  </si>
  <si>
    <t>24/03/2026 02:20</t>
  </si>
  <si>
    <t>793883632135</t>
  </si>
  <si>
    <t>GYA23</t>
  </si>
  <si>
    <t>******อง ตำบลป่าตอง อำเภอกะทู้ จังหวัดภูเก็ต 83150</t>
  </si>
  <si>
    <t>24/03/2026 02:05</t>
  </si>
  <si>
    <t>TH267788349771Q</t>
  </si>
  <si>
    <t>GYA22</t>
  </si>
  <si>
    <t>24/03/2026 01:47</t>
  </si>
  <si>
    <t>793843014171</t>
  </si>
  <si>
    <t>GYA21</t>
  </si>
  <si>
    <t>24/03/2026 01:45</t>
  </si>
  <si>
    <t>793888957271</t>
  </si>
  <si>
    <t>GYA20</t>
  </si>
  <si>
    <t>อ***ตา</t>
  </si>
  <si>
    <t>24/03/2026 01:36</t>
  </si>
  <si>
    <t>793831417164</t>
  </si>
  <si>
    <t>GYA19</t>
  </si>
  <si>
    <t>ส***ัชร แ***โสม</t>
  </si>
  <si>
    <t>24/03/2026 01:22</t>
  </si>
  <si>
    <t>793864950281</t>
  </si>
  <si>
    <t>24/03/2026 01:23</t>
  </si>
  <si>
    <t>GYA18</t>
  </si>
  <si>
    <t>ท***รรณ ร***ุตร</t>
  </si>
  <si>
    <t>24/03/2026 00:47</t>
  </si>
  <si>
    <t>793825633134</t>
  </si>
  <si>
    <t>GYA17</t>
  </si>
  <si>
    <t>ช***ม พ***รม</t>
  </si>
  <si>
    <t>24/03/2026 00:34</t>
  </si>
  <si>
    <t>793716252055</t>
  </si>
  <si>
    <t>GYA16</t>
  </si>
  <si>
    <t>บ***ร แ***รี</t>
  </si>
  <si>
    <t>24/03/2026 00:33</t>
  </si>
  <si>
    <t>793809150271</t>
  </si>
  <si>
    <t>GYA15</t>
  </si>
  <si>
    <t>ป***า บ***กิด</t>
  </si>
  <si>
    <t>24/03/2026 00:19</t>
  </si>
  <si>
    <t>793843354290</t>
  </si>
  <si>
    <t>GYG40</t>
  </si>
  <si>
    <t>นภัสสร ยงเยี่ยงงาม</t>
  </si>
  <si>
    <t>409/4  ซ.กรุงเทพนนทบุรี 9 ถ.กรุงเทพนนทบุรี
บางซื่อ/ Bang Sueกรุงเทพมหานคร/ Bangkok
10800</t>
  </si>
  <si>
    <t>660895007311</t>
  </si>
  <si>
    <t>25/03/2026 23:58</t>
  </si>
  <si>
    <t>LEXPU0670800162</t>
  </si>
  <si>
    <t>GYG39</t>
  </si>
  <si>
    <t>******ถ.สุขุมวิท ต.สัตหีบ ตำบลสัตหีบ อำเภอสัตหีบ จังหวัดชลบุรี 20180</t>
  </si>
  <si>
    <t>25/03/2026 23:55</t>
  </si>
  <si>
    <t>GYG38</t>
  </si>
  <si>
    <t>ส***ย  พ***ศรี</t>
  </si>
  <si>
    <t>25/03/2026 23:26</t>
  </si>
  <si>
    <t>GYG37</t>
  </si>
  <si>
    <t>ส***าณีย์ น***</t>
  </si>
  <si>
    <t>25/03/2026 23:22</t>
  </si>
  <si>
    <t>THT030656QSSN8Z</t>
  </si>
  <si>
    <t>GYG36</t>
  </si>
  <si>
    <t>ท***์ทริกา  ล***ดาแย้ม</t>
  </si>
  <si>
    <t>25/03/2026 23:12</t>
  </si>
  <si>
    <t>GYG35</t>
  </si>
  <si>
    <t>25/03/2026 22:57</t>
  </si>
  <si>
    <t>25/03/2026 22:55</t>
  </si>
  <si>
    <t>GYG33</t>
  </si>
  <si>
    <t>******งการบ้านอิสรีย์ 3 ตำบลอิสาณ ตำบลอิสาณ อำเภอเมืองบุรีรัมย์ จังหวัดบุรีรัมย์ 31000</t>
  </si>
  <si>
    <t>25/03/2026 23:06</t>
  </si>
  <si>
    <t>TH28018HC1DH9B</t>
  </si>
  <si>
    <t>25/03/2026 22:37</t>
  </si>
  <si>
    <t>GYG32</t>
  </si>
  <si>
    <t>อ***น  พ***ทองหล่อ</t>
  </si>
  <si>
    <t>25/03/2026 22:36</t>
  </si>
  <si>
    <t>GYG29</t>
  </si>
  <si>
    <t>25/03/2026 22:27</t>
  </si>
  <si>
    <t>25/03/2026 22:26</t>
  </si>
  <si>
    <t>GYG28</t>
  </si>
  <si>
    <t>ก******ม</t>
  </si>
  <si>
    <t>******ำลึง อำเภอพานทอง จังหวัดชลบุรี ตำบลหนองตำลึง อำเภอพานทอง จังหวัดชลบุรี 20160</t>
  </si>
  <si>
    <t>25/03/2026 22:23</t>
  </si>
  <si>
    <t>GYG27</t>
  </si>
  <si>
    <t>จ***ภณ ช***ศ์ไพโรจน์</t>
  </si>
  <si>
    <t>25/03/2026 22:22</t>
  </si>
  <si>
    <t>793946730216</t>
  </si>
  <si>
    <t>GYG26</t>
  </si>
  <si>
    <t>บ***ซีมหาชัย2</t>
  </si>
  <si>
    <t>25/03/2026 22:16</t>
  </si>
  <si>
    <t>793974675255</t>
  </si>
  <si>
    <t>25/03/2026 22:17</t>
  </si>
  <si>
    <t>GYG25</t>
  </si>
  <si>
    <t>******เดี่ยว, อำเภอคลองหาด ตำบลไทรเดี่ยว อำเภอคลองหาด จังหวัดสระแก้ว 27260</t>
  </si>
  <si>
    <t>TH268342458538J</t>
  </si>
  <si>
    <t>GYG24</t>
  </si>
  <si>
    <t>น***า ใ***่น</t>
  </si>
  <si>
    <t>25/03/2026 22:08</t>
  </si>
  <si>
    <t>GYG23</t>
  </si>
  <si>
    <t>25/03/2026 21:44</t>
  </si>
  <si>
    <t>ฝอย4 มะพร้าว2</t>
  </si>
  <si>
    <t>793963861261</t>
  </si>
  <si>
    <t>GYG22</t>
  </si>
  <si>
    <t>25/03/2026 21:43</t>
  </si>
  <si>
    <t>TH262958047694V</t>
  </si>
  <si>
    <t>GYG20</t>
  </si>
  <si>
    <t>น**ช</t>
  </si>
  <si>
    <t>******4 ถนน มหายศ ตำบลในเวียง ตำบลในเวียง อำเภอเมืองน่าน จังหวัดน่าน 55000</t>
  </si>
  <si>
    <t>25/03/2026 21:59</t>
  </si>
  <si>
    <t>25/03/2026 21:29</t>
  </si>
  <si>
    <t>GYG19</t>
  </si>
  <si>
    <t>b**</t>
  </si>
  <si>
    <t>25/03/2026 21:21</t>
  </si>
  <si>
    <t>793941350274</t>
  </si>
  <si>
    <t>GYG18</t>
  </si>
  <si>
    <t>******ินทร์)  ถ.นวมินทร์ แขวงบึงกุ่ม แขวงคลองกุ่ม เขตบึงกุ่ม จังหวัดกรุงเทพมหานคร 10230</t>
  </si>
  <si>
    <t>25/03/2026 21:20</t>
  </si>
  <si>
    <t>TH2660507353153</t>
  </si>
  <si>
    <t>25/03/2026 21:18</t>
  </si>
  <si>
    <t>GYG17</t>
  </si>
  <si>
    <t>ล***มี จ***รวิจิตร</t>
  </si>
  <si>
    <t>25/03/2026 21:10</t>
  </si>
  <si>
    <t>25/03/2026 21:11</t>
  </si>
  <si>
    <t>GYG16</t>
  </si>
  <si>
    <t>ต******ด</t>
  </si>
  <si>
    <t>******วป่าห้า ตำบล ถืมตอง ตำบลถืมตอง อำเภอเมืองน่าน จังหวัดน่าน 55000</t>
  </si>
  <si>
    <t>25/03/2026 21:40</t>
  </si>
  <si>
    <t>GYG15</t>
  </si>
  <si>
    <t>พ***ักดิ์ เ***รติสรัล</t>
  </si>
  <si>
    <t>25/03/2026 21:08</t>
  </si>
  <si>
    <t>THT100456QSGQ6Z</t>
  </si>
  <si>
    <t>GYG14</t>
  </si>
  <si>
    <t>ล****ง</t>
  </si>
  <si>
    <t>******ที่ 5 ตำบลถืมตอง ตำบลถืมตอง อำเภอเมืองน่าน จังหวัดน่าน 55000</t>
  </si>
  <si>
    <t>25/03/2026 21:36</t>
  </si>
  <si>
    <t>GYG13</t>
  </si>
  <si>
    <t>******หวาย, ตำบล หนองหัวแรต, อำเภอหนองบุญมาก ตำบลหนองหัวแรต อำเภอหนองบุญมาก จังหวัดนครราชสีมา 30410</t>
  </si>
  <si>
    <t>25/03/2026 21:25</t>
  </si>
  <si>
    <t>25/03/2026 20:55</t>
  </si>
  <si>
    <t>GYG12</t>
  </si>
  <si>
    <t>******ับชะอม, ตำบล เขาวง, อำเภอพระพุทธบาท ตำบลเขาวง อำเภอพระพุทธบาท จังหวัดสระบุรี 18120</t>
  </si>
  <si>
    <t>GYG11</t>
  </si>
  <si>
    <t>25/03/2026 21:24</t>
  </si>
  <si>
    <t>25/03/2026 20:53</t>
  </si>
  <si>
    <t>GYG10</t>
  </si>
  <si>
    <t>25/03/2026 20:52</t>
  </si>
  <si>
    <t>GYG9</t>
  </si>
  <si>
    <t>อ***รี</t>
  </si>
  <si>
    <t>25/03/2026 20:47</t>
  </si>
  <si>
    <t>GYG8</t>
  </si>
  <si>
    <t>25/03/2026 20:46</t>
  </si>
  <si>
    <t>GYG7</t>
  </si>
  <si>
    <t>******เย็น 7, ตำบลวังแดง, อำเภอตรอน ตำบลวังแดง อำเภอตรอน จังหวัดอุตรดิตถ์ 53140</t>
  </si>
  <si>
    <t>53140</t>
  </si>
  <si>
    <t>25/03/2026 20:38</t>
  </si>
  <si>
    <t>TH267093389453Z</t>
  </si>
  <si>
    <t>GYG6</t>
  </si>
  <si>
    <t>25/03/2026 20:27</t>
  </si>
  <si>
    <t>GYG4</t>
  </si>
  <si>
    <t>ว***า ด***ะเดื่อ</t>
  </si>
  <si>
    <t>25/03/2026 20:23</t>
  </si>
  <si>
    <t>GYG3</t>
  </si>
  <si>
    <t>คนึงนิจ ฉิมจินดา</t>
  </si>
  <si>
    <t>99/28 ม.1 ต.คลองหอยโข่ง
คลองหอยโข่ง/ Khlong Hoi Khong Districtสงขลา/ Songkhla
90230</t>
  </si>
  <si>
    <t>90230</t>
  </si>
  <si>
    <t>660803180922</t>
  </si>
  <si>
    <t>25/03/2026 20:20</t>
  </si>
  <si>
    <t>LEXPU0670764749</t>
  </si>
  <si>
    <t>GYG2</t>
  </si>
  <si>
    <t>พรศิริ  พงศ์พเยีย</t>
  </si>
  <si>
    <t>86 ม.5 ต.ทับกฤช อ.ชุมแสง
ชุมแสง/ Chum Saengนครสวรรค์/ Nakhon Sawan
60250</t>
  </si>
  <si>
    <t>60250</t>
  </si>
  <si>
    <t>660917536382</t>
  </si>
  <si>
    <t>25/03/2026 20:18</t>
  </si>
  <si>
    <t>TH56038HCAHR9B</t>
  </si>
  <si>
    <t>GYG1</t>
  </si>
  <si>
    <t>คณาธิป พรหมดวง</t>
  </si>
  <si>
    <t>บางอ้อ อพาร์ทเม้นท์ ซอย จรัญสนิทวงศ์ 91 ห้อง 508 · บางอ้อ/ Bang O
บางพลัด/ Bang Phlatกรุงเทพมหานคร/ Bangkok
10700</t>
  </si>
  <si>
    <t>660842518970</t>
  </si>
  <si>
    <t>25/03/2026 20:00</t>
  </si>
  <si>
    <t>LEXPU0670765032</t>
  </si>
  <si>
    <t>GYG0</t>
  </si>
  <si>
    <t>ก***ร ช***วรรณ</t>
  </si>
  <si>
    <t>793963142280</t>
  </si>
  <si>
    <t>GYF99</t>
  </si>
  <si>
    <t>อ*** ส***กษม</t>
  </si>
  <si>
    <t>25/03/2026 19:55</t>
  </si>
  <si>
    <t>GYF98</t>
  </si>
  <si>
    <t>กาญจนา  วรรณคำ</t>
  </si>
  <si>
    <t>67ม.4บ้านป่างิ้ว  ต.หินตั้ง · หินตั้ง/ Hin Tang
บ้านไผ่/ Ban Phaiขอนแก่น/ Khon Kaen
40110</t>
  </si>
  <si>
    <t>660981520294</t>
  </si>
  <si>
    <t>25/03/2026 19:40</t>
  </si>
  <si>
    <t>TH37108HCH6Y9H</t>
  </si>
  <si>
    <t>GYF97</t>
  </si>
  <si>
    <t>พ******ำ</t>
  </si>
  <si>
    <t>******เชียนคร ตำบลคลองมะเดื่อ ตำบลคลองมะเดื่อ อำเภอกระทุ่มแบน จังหวัดสมุทรสาคร 74110</t>
  </si>
  <si>
    <t>25/03/2026 19:39</t>
  </si>
  <si>
    <t>TH268827029849H</t>
  </si>
  <si>
    <t>GYF96</t>
  </si>
  <si>
    <t>ก***ยาภรณ์ ร***</t>
  </si>
  <si>
    <t>25/03/2026 19:30</t>
  </si>
  <si>
    <t>793903339235</t>
  </si>
  <si>
    <t>GYF95</t>
  </si>
  <si>
    <t>Nine Ongster</t>
  </si>
  <si>
    <t>9/78 (เฟส 3) หมู่บ้านเพอร์เฟคเพลส รามอินทรา แขวงสามวาตะวันตก  9/78
คลองสามวา/ Klong Sam Waกรุงเทพมหานคร/ Bangkok
10510</t>
  </si>
  <si>
    <t>660953817296</t>
  </si>
  <si>
    <t>25/03/2026 19:29</t>
  </si>
  <si>
    <t>25/03/2026 19:28</t>
  </si>
  <si>
    <t>GYF94</t>
  </si>
  <si>
    <t>ส***ราช บ***ูง</t>
  </si>
  <si>
    <t>25/03/2026 19:27</t>
  </si>
  <si>
    <t>GYF93</t>
  </si>
  <si>
    <t>25/03/2026 19:20</t>
  </si>
  <si>
    <t>TH2693789115407</t>
  </si>
  <si>
    <t>GYF92</t>
  </si>
  <si>
    <t>อ***ตย์31ตุลาคม</t>
  </si>
  <si>
    <t>25/03/2026 19:18</t>
  </si>
  <si>
    <t>25/03/2026 19:19</t>
  </si>
  <si>
    <t>GYF90</t>
  </si>
  <si>
    <t>25/03/2026 18:58</t>
  </si>
  <si>
    <t>793910373174</t>
  </si>
  <si>
    <t>GYF89</t>
  </si>
  <si>
    <t>นุชจรี นุชคุ้ม</t>
  </si>
  <si>
    <t>268 ซอยจรัญสนิทวงศ์95/1
บางพลัด/ Bang Phlatกรุงเทพมหานคร/ Bangkok
10700</t>
  </si>
  <si>
    <t>660890092094</t>
  </si>
  <si>
    <t>25/03/2026 18:44</t>
  </si>
  <si>
    <t>LEXPU0670791461</t>
  </si>
  <si>
    <t>GYF88</t>
  </si>
  <si>
    <t>ธวัทชัย ศรีละม้าย</t>
  </si>
  <si>
    <t>34 ซ.เฉลิมพระเกียรติ.48แยก4 แขวงดอกไม้ เขตประเวศ กรุงเทพ บ้านหลังสุดท้ายขวามือมีเวฟสีฟ้าเก่าๆจอดอยู่ · ดอกไม้/ Dok Mai
ประเวศ/ Prawetกรุงเทพมหานคร/ Bangkok
10250</t>
  </si>
  <si>
    <t>660834565832</t>
  </si>
  <si>
    <t>25/03/2026 18:40</t>
  </si>
  <si>
    <t>LEXPU0670764158</t>
  </si>
  <si>
    <t>GYF87</t>
  </si>
  <si>
    <t>G******์</t>
  </si>
  <si>
    <t>******, อำเภอมหาราช (ใกล้โลตัสมหาราช)  ตำบลหัวไผ่ อำเภอมหาราช จังหวัดพระนครศรีอยุธยา 13150</t>
  </si>
  <si>
    <t>25/03/2026 18:23</t>
  </si>
  <si>
    <t>25/03/2026 18:17</t>
  </si>
  <si>
    <t>GYF86</t>
  </si>
  <si>
    <t>ร***าปรางทอง</t>
  </si>
  <si>
    <t>GYF85</t>
  </si>
  <si>
    <t>25/03/2026 18:28</t>
  </si>
  <si>
    <t>TH69018HBZMH1D</t>
  </si>
  <si>
    <t>25/03/2026 17:59</t>
  </si>
  <si>
    <t>GYF84</t>
  </si>
  <si>
    <t>ส***ตรา พ***ญญา</t>
  </si>
  <si>
    <t>25/03/2026 17:53</t>
  </si>
  <si>
    <t>GYF83</t>
  </si>
  <si>
    <t>ส****า</t>
  </si>
  <si>
    <t>******ื่อตรง แขวงคลองถนน แขวงคลองถนน เขตสายไหม จังหวัดกรุงเทพมหานคร 10220</t>
  </si>
  <si>
    <t>25/03/2026 18:09</t>
  </si>
  <si>
    <t>TH268471904963L</t>
  </si>
  <si>
    <t>25/03/2026 17:39</t>
  </si>
  <si>
    <t>GYF82</t>
  </si>
  <si>
    <t>ลลิดา ดีชู</t>
  </si>
  <si>
    <t>4/1 ม.5 (หลังร้านช่างโต๋ย) · วังแซ้ม/ Wang Saem
มะขาม/ Makhamจันทบุรี/ Chanthaburi
22150</t>
  </si>
  <si>
    <t>660840194464</t>
  </si>
  <si>
    <t>25/03/2026 17:29</t>
  </si>
  <si>
    <t>LEXPU0670763212</t>
  </si>
  <si>
    <t>GYF81</t>
  </si>
  <si>
    <t>คุณ ภัทรา  ปรางค์ภูผา</t>
  </si>
  <si>
    <t>เลฃที่14/1693หมู่13ซอย17.ม.บ.บัวทองธานี.ต.บางบัวทอง.อบางบัวทอง.
บางบัวทอง/ Bang Bua Thongนนทบุรี/ Nonthaburi
11110</t>
  </si>
  <si>
    <t>660625199692</t>
  </si>
  <si>
    <t>25/03/2026 17:22</t>
  </si>
  <si>
    <t>LEXPU0670837954</t>
  </si>
  <si>
    <t>GYF80</t>
  </si>
  <si>
    <t>พ***พญา.เรียบร้อย</t>
  </si>
  <si>
    <t>25/03/2026 17:16</t>
  </si>
  <si>
    <t>GYF79</t>
  </si>
  <si>
    <t>ส***ันธ์ุ แ***สด</t>
  </si>
  <si>
    <t>Phitsanulok</t>
  </si>
  <si>
    <t>25/03/2026 17:11</t>
  </si>
  <si>
    <t>GYF78</t>
  </si>
  <si>
    <t>เ***ี.   ป***ุพง</t>
  </si>
  <si>
    <t>25/03/2026 17:08</t>
  </si>
  <si>
    <t>GYF77</t>
  </si>
  <si>
    <t>อ***รา   ต***ุ่ม</t>
  </si>
  <si>
    <t>25/03/2026 17:00</t>
  </si>
  <si>
    <t>GYF76</t>
  </si>
  <si>
    <t>GYF75</t>
  </si>
  <si>
    <t>ส***น โ***ี</t>
  </si>
  <si>
    <t>25/03/2026 16:59</t>
  </si>
  <si>
    <t>GYF74</t>
  </si>
  <si>
    <t>อ***ภรณ์ ป***าคำ</t>
  </si>
  <si>
    <t>25/03/2026 16:57</t>
  </si>
  <si>
    <t>GYF72</t>
  </si>
  <si>
    <t>25/03/2026 16:41</t>
  </si>
  <si>
    <t>GYF71</t>
  </si>
  <si>
    <t>******าดพร้าว ต.คลองจั่น แขวงคลองจั่น เขตบางกะปิ จังหวัดกรุงเทพมหานคร 10240</t>
  </si>
  <si>
    <t>25/03/2026 17:10</t>
  </si>
  <si>
    <t>TH261102035241X</t>
  </si>
  <si>
    <t>25/03/2026 16:40</t>
  </si>
  <si>
    <t>GYF70</t>
  </si>
  <si>
    <t>GYF69</t>
  </si>
  <si>
    <t>ส***ทิพย์</t>
  </si>
  <si>
    <t>25/03/2026 16:17</t>
  </si>
  <si>
    <t>793935841263</t>
  </si>
  <si>
    <t>25/03/2026 16:39</t>
  </si>
  <si>
    <t>GYF68</t>
  </si>
  <si>
    <t>25/03/2026 16:35</t>
  </si>
  <si>
    <t>793900999220</t>
  </si>
  <si>
    <t>GYF65</t>
  </si>
  <si>
    <t>S******n</t>
  </si>
  <si>
    <t>******ขวงเขต ประเวศ แขวงประเวศ เขตประเวศ จังหวัดกรุงเทพมหานคร 10250</t>
  </si>
  <si>
    <t>25/03/2026 16:30</t>
  </si>
  <si>
    <t>TH268010537633G</t>
  </si>
  <si>
    <t>GYF64</t>
  </si>
  <si>
    <t>******ศไทย (ซอยเทศบาลบ้านลาด 17 (บ้านรั้วเทา/แดง ก่อนถึงยายย่าโฮมสเตย์)) ตำบลบ้านลาด อำเภอบ้านลาด จังหวัดเพชรบุรี 76150</t>
  </si>
  <si>
    <t>25/03/2026 16:29</t>
  </si>
  <si>
    <t>TH260004743857I</t>
  </si>
  <si>
    <t>GYF63</t>
  </si>
  <si>
    <t>ช***า ก***สาทร</t>
  </si>
  <si>
    <t>25/03/2026 16:23</t>
  </si>
  <si>
    <t>GYF62</t>
  </si>
  <si>
    <t>ช***ื่น จ***ร์ถนอมสุข</t>
  </si>
  <si>
    <t>THT110156QSY94Z</t>
  </si>
  <si>
    <t>GYF60</t>
  </si>
  <si>
    <t>W** W**</t>
  </si>
  <si>
    <t>25/03/2026 16:20</t>
  </si>
  <si>
    <t>793938698114</t>
  </si>
  <si>
    <t>GYF59</t>
  </si>
  <si>
    <t>25/03/2026 16:15</t>
  </si>
  <si>
    <t>793968173154</t>
  </si>
  <si>
    <t>GYF58</t>
  </si>
  <si>
    <t>ล***ิกา พ***วัสดิ์</t>
  </si>
  <si>
    <t>25/03/2026 16:13</t>
  </si>
  <si>
    <t>GYF57</t>
  </si>
  <si>
    <t>ส***ทิพย์  ช***พวง</t>
  </si>
  <si>
    <t>GYF56</t>
  </si>
  <si>
    <t>793920858205</t>
  </si>
  <si>
    <t>GYF55</t>
  </si>
  <si>
    <t>ร******้</t>
  </si>
  <si>
    <t>****** มหายศ ตำบล ในเวียง ตำบลในเวียง อำเภอเมืองน่าน จังหวัดน่าน 55000</t>
  </si>
  <si>
    <t>25/03/2026 15:56</t>
  </si>
  <si>
    <t>GYF54</t>
  </si>
  <si>
    <t>25/03/2026 15:54</t>
  </si>
  <si>
    <t>793964175185</t>
  </si>
  <si>
    <t>GYF53</t>
  </si>
  <si>
    <t>น***พงศ์ ก***่ายทอง</t>
  </si>
  <si>
    <t>25/03/2026 15:49</t>
  </si>
  <si>
    <t>ขอฝอยทอง 3 กล้อง</t>
  </si>
  <si>
    <t>793975465253</t>
  </si>
  <si>
    <t>GYF52</t>
  </si>
  <si>
    <t>25/03/2026 15:48</t>
  </si>
  <si>
    <t>LEXPU0670800057</t>
  </si>
  <si>
    <t>GYF50</t>
  </si>
  <si>
    <t>น***ันทร์ บ***พธิ์</t>
  </si>
  <si>
    <t>25/03/2026 15:44</t>
  </si>
  <si>
    <t>GYF49</t>
  </si>
  <si>
    <t>25/03/2026 15:35</t>
  </si>
  <si>
    <t>เค้กกล้วยหอมมะพร้าวเผา 2 กล่อง    เค้กเผือกมะพร้าวอ่อน 1 กล่อง</t>
  </si>
  <si>
    <t>793923770216</t>
  </si>
  <si>
    <t>GYF48</t>
  </si>
  <si>
    <t>ก***รรณ บ***จันทร์</t>
  </si>
  <si>
    <t>25/03/2026 15:32</t>
  </si>
  <si>
    <t>793953939225</t>
  </si>
  <si>
    <t>GYF47</t>
  </si>
  <si>
    <t>น***ีรธัช ด***ัว</t>
  </si>
  <si>
    <t>25/03/2026 15:23</t>
  </si>
  <si>
    <t>25/03/2026 15:24</t>
  </si>
  <si>
    <t>GYF46</t>
  </si>
  <si>
    <t>LEXDO0180995903</t>
  </si>
  <si>
    <t>GYF45</t>
  </si>
  <si>
    <t>เ***นจิต เ***ด้วยบุญ​-นิ่มสั่ง</t>
  </si>
  <si>
    <t>25/03/2026 15:22</t>
  </si>
  <si>
    <t>GYF44</t>
  </si>
  <si>
    <t>25/03/2026 15:21</t>
  </si>
  <si>
    <t>793957667193</t>
  </si>
  <si>
    <t>GYF41</t>
  </si>
  <si>
    <t>อ***รณ ไ***ยอดยิ่ง</t>
  </si>
  <si>
    <t>25/03/2026 15:12</t>
  </si>
  <si>
    <t>793910626294</t>
  </si>
  <si>
    <t>GYF40</t>
  </si>
  <si>
    <t>โ******า</t>
  </si>
  <si>
    <t>******อำเภอบางปะอิน ตำบลขนอนหลวง อำเภอบางปะอิน จังหวัดพระนครศรีอยุธยา 13160</t>
  </si>
  <si>
    <t>25/03/2026 15:41</t>
  </si>
  <si>
    <t>25/03/2026 15:11</t>
  </si>
  <si>
    <t>GYF39</t>
  </si>
  <si>
    <t>ศ******า</t>
  </si>
  <si>
    <t>******ำบลกกตูม ตำบลกกตูม อำเภอดงหลวง จังหวัดมุกดาหาร 49140</t>
  </si>
  <si>
    <t>49140</t>
  </si>
  <si>
    <t>25/03/2026 16:31</t>
  </si>
  <si>
    <t>TH46048HC62T8C</t>
  </si>
  <si>
    <t>25/03/2026 15:10</t>
  </si>
  <si>
    <t>GYF38</t>
  </si>
  <si>
    <t>กุลธิณี</t>
  </si>
  <si>
    <t>47/5 ม.1 ต.บ้านใหม่ อ.เมือง จ.ฉะเชิงเทรา 24000</t>
  </si>
  <si>
    <t>0968609832</t>
  </si>
  <si>
    <t>WA110980631TH</t>
  </si>
  <si>
    <t>25/03/2026 15:08</t>
  </si>
  <si>
    <t>GYF37</t>
  </si>
  <si>
    <t>j***</t>
  </si>
  <si>
    <t>793946906270</t>
  </si>
  <si>
    <t>GYF36</t>
  </si>
  <si>
    <t>25/03/2026 15:03</t>
  </si>
  <si>
    <t>GYF34</t>
  </si>
  <si>
    <t>u***37008348029261</t>
  </si>
  <si>
    <t>25/03/2026 15:01</t>
  </si>
  <si>
    <t>GYF33</t>
  </si>
  <si>
    <t>น******ฐ</t>
  </si>
  <si>
    <t>******นนพิพิธ ตำบลบ้านโขด ตำบลบ้านโขด อำเภอเมืองชลบุรี จังหวัดชลบุรี 20000</t>
  </si>
  <si>
    <t>25/03/2026 15:02</t>
  </si>
  <si>
    <t>25/03/2026 15:00</t>
  </si>
  <si>
    <t>GYF32</t>
  </si>
  <si>
    <t>G*** P***nee</t>
  </si>
  <si>
    <t>GYF30</t>
  </si>
  <si>
    <t>ธ***พัฒน์ ส***ิแสน</t>
  </si>
  <si>
    <t>25/03/2026 14:55</t>
  </si>
  <si>
    <t xml:space="preserve">ขอเอาแค่   มะพร้าวน้ำหอม เผือกหอม ฝอยทอง ได้ไหมคะ </t>
  </si>
  <si>
    <t>793976568291</t>
  </si>
  <si>
    <t>GYF28</t>
  </si>
  <si>
    <t>น***รัตน์</t>
  </si>
  <si>
    <t>25/03/2026 14:53</t>
  </si>
  <si>
    <t>GYF27</t>
  </si>
  <si>
    <t>อ***ญา ผ***า</t>
  </si>
  <si>
    <t>GYF26</t>
  </si>
  <si>
    <t>25/03/2026 14:52</t>
  </si>
  <si>
    <t>GYF25</t>
  </si>
  <si>
    <t>ธ***วุธ</t>
  </si>
  <si>
    <t>793974738211</t>
  </si>
  <si>
    <t>GYF24</t>
  </si>
  <si>
    <t>แ*** ส***วงษ์</t>
  </si>
  <si>
    <t>25/03/2026 14:51</t>
  </si>
  <si>
    <t>GYF23</t>
  </si>
  <si>
    <t>น*** อ***วรรณ   ร***ูดม</t>
  </si>
  <si>
    <t>793918349280</t>
  </si>
  <si>
    <t>GYF22</t>
  </si>
  <si>
    <t>เ*** เ***</t>
  </si>
  <si>
    <t>793936975145</t>
  </si>
  <si>
    <t>GYF19</t>
  </si>
  <si>
    <t>คมสัน ฤทธิไชย</t>
  </si>
  <si>
    <t>20/1 หมู่ 7 ต มะกอกเหนือ
ควนขนุน/ Khuan Khanunพัทลุง/ Phatthalung
93110</t>
  </si>
  <si>
    <t>93110</t>
  </si>
  <si>
    <t>660943037653</t>
  </si>
  <si>
    <t>LEXPU0670838242</t>
  </si>
  <si>
    <t>25/03/2026 14:47</t>
  </si>
  <si>
    <t>GYF18</t>
  </si>
  <si>
    <t>แ***้อย</t>
  </si>
  <si>
    <t>793906660260</t>
  </si>
  <si>
    <t>GYF17</t>
  </si>
  <si>
    <t>ณ***ุฒิ จ***ุเรือง</t>
  </si>
  <si>
    <t>793937864263</t>
  </si>
  <si>
    <t>GYF16</t>
  </si>
  <si>
    <t>อ***เเอ้นน</t>
  </si>
  <si>
    <t>25/03/2026 14:42</t>
  </si>
  <si>
    <t>GYF15</t>
  </si>
  <si>
    <t>พ***์ชญา ร***ค้าเบิ้มเบิ้ม</t>
  </si>
  <si>
    <t>25/03/2026 14:37</t>
  </si>
  <si>
    <t>GYF14</t>
  </si>
  <si>
    <t>น***้อย ท***าย</t>
  </si>
  <si>
    <t>793991422221</t>
  </si>
  <si>
    <t>25/03/2026 14:36</t>
  </si>
  <si>
    <t>GYF13</t>
  </si>
  <si>
    <t>อ***ช</t>
  </si>
  <si>
    <t>793958350275</t>
  </si>
  <si>
    <t>25/03/2026 14:34</t>
  </si>
  <si>
    <t>GYF12</t>
  </si>
  <si>
    <t>ว***ลักษณ์ แ***ัมย์</t>
  </si>
  <si>
    <t>25/03/2026 14:33</t>
  </si>
  <si>
    <t>793936423254</t>
  </si>
  <si>
    <t>GYF11</t>
  </si>
  <si>
    <t>ก***กาญจน์ อ***เก่ง</t>
  </si>
  <si>
    <t>25/03/2026 14:32</t>
  </si>
  <si>
    <t>GYF10</t>
  </si>
  <si>
    <t>ต***กี้</t>
  </si>
  <si>
    <t>25/03/2026 14:31</t>
  </si>
  <si>
    <t>793962427241</t>
  </si>
  <si>
    <t>GYF9</t>
  </si>
  <si>
    <t>น***าม เ***คล</t>
  </si>
  <si>
    <t>793997779223</t>
  </si>
  <si>
    <t>GYF8</t>
  </si>
  <si>
    <t>25/03/2026 14:30</t>
  </si>
  <si>
    <t>793912655200</t>
  </si>
  <si>
    <t>GYF7</t>
  </si>
  <si>
    <t>น** จ***ศักดิ์ ธ***ม</t>
  </si>
  <si>
    <t>25/03/2026 14:29</t>
  </si>
  <si>
    <t>GYF6</t>
  </si>
  <si>
    <t>ร***นภา  อ***นกาญจน์</t>
  </si>
  <si>
    <t>25/03/2026 14:28</t>
  </si>
  <si>
    <t>GYF5</t>
  </si>
  <si>
    <t>25/03/2026 14:27</t>
  </si>
  <si>
    <t>รับรสเผือก-กล้วยหอม-ฝอยทอง</t>
  </si>
  <si>
    <t>793909660250</t>
  </si>
  <si>
    <t>GYF4</t>
  </si>
  <si>
    <t>เ*** ศ***ิ์ศรี</t>
  </si>
  <si>
    <t>793939645284</t>
  </si>
  <si>
    <t>GYF3</t>
  </si>
  <si>
    <t>ส***ติ</t>
  </si>
  <si>
    <t>793903655204</t>
  </si>
  <si>
    <t>GYF2</t>
  </si>
  <si>
    <t>25/03/2026 14:26</t>
  </si>
  <si>
    <t>GYF1</t>
  </si>
  <si>
    <t>793961244252</t>
  </si>
  <si>
    <t>GYF0</t>
  </si>
  <si>
    <t>ท***ัลย์  ต***ุ๋ย</t>
  </si>
  <si>
    <t>25/03/2026 14:24</t>
  </si>
  <si>
    <t>793991842210</t>
  </si>
  <si>
    <t>GYE99</t>
  </si>
  <si>
    <t>M** M**</t>
  </si>
  <si>
    <t>GYE98</t>
  </si>
  <si>
    <t>แ** ค***ช๊อปปี๊</t>
  </si>
  <si>
    <t>793984445236</t>
  </si>
  <si>
    <t>GYE96</t>
  </si>
  <si>
    <t>p***</t>
  </si>
  <si>
    <t>25/03/2026 14:23</t>
  </si>
  <si>
    <t>ไม่เอากาแฟนะคะ พอดีทานกาแฟไม่ได้คะ ขอบคุณค่ะ</t>
  </si>
  <si>
    <t>793911067261</t>
  </si>
  <si>
    <t>GYE95</t>
  </si>
  <si>
    <t>ก***นา</t>
  </si>
  <si>
    <t>GYE93</t>
  </si>
  <si>
    <t>u***6098147285736</t>
  </si>
  <si>
    <t>25/03/2026 14:15</t>
  </si>
  <si>
    <t>25/03/2026 14:22</t>
  </si>
  <si>
    <t>GYE92</t>
  </si>
  <si>
    <t>ส***ีญา ส***ุข</t>
  </si>
  <si>
    <t>793925387216</t>
  </si>
  <si>
    <t>GYE90</t>
  </si>
  <si>
    <t>พ***ดา</t>
  </si>
  <si>
    <t>793907324291</t>
  </si>
  <si>
    <t>25/03/2026 14:19</t>
  </si>
  <si>
    <t>GYE89</t>
  </si>
  <si>
    <t>ร***า  ศ***ว่าง</t>
  </si>
  <si>
    <t>25/03/2026 14:18</t>
  </si>
  <si>
    <t>793908133266</t>
  </si>
  <si>
    <t>GYE88</t>
  </si>
  <si>
    <t>น***งินเหรียญ  ส***ย</t>
  </si>
  <si>
    <t>GYE87</t>
  </si>
  <si>
    <t>ก***นากร  ว***ะธรรม</t>
  </si>
  <si>
    <t>25/03/2026 14:16</t>
  </si>
  <si>
    <t>GYE86</t>
  </si>
  <si>
    <t>น*** เ***าอาจ</t>
  </si>
  <si>
    <t>GYE85</t>
  </si>
  <si>
    <t>793909577204</t>
  </si>
  <si>
    <t>25/03/2026 14:17</t>
  </si>
  <si>
    <t>GYE83</t>
  </si>
  <si>
    <t>ร***รัตน์ ต***ลักษณ์</t>
  </si>
  <si>
    <t>25/03/2026 14:13</t>
  </si>
  <si>
    <t>GYE82</t>
  </si>
  <si>
    <t>ค***ะณี ร***ก้ว</t>
  </si>
  <si>
    <t>793923108252</t>
  </si>
  <si>
    <t>GYE80</t>
  </si>
  <si>
    <t>ว***ร ส***าลย์เพ็ชร์</t>
  </si>
  <si>
    <t>25/03/2026 14:12</t>
  </si>
  <si>
    <t>ขอ ฝอยทอง มะพร้าวน้ำหอม เผือก ขอบคุณค่ะ</t>
  </si>
  <si>
    <t>793953067250</t>
  </si>
  <si>
    <t>GYE79</t>
  </si>
  <si>
    <t>ร***นภา ก***สี</t>
  </si>
  <si>
    <t>793925668270</t>
  </si>
  <si>
    <t>GYE78</t>
  </si>
  <si>
    <t>ไม่รับรสกาแฟค่ะ</t>
  </si>
  <si>
    <t>25/03/2026 14:14</t>
  </si>
  <si>
    <t>GYE77</t>
  </si>
  <si>
    <t>น***แอม</t>
  </si>
  <si>
    <t>25/03/2026 14:11</t>
  </si>
  <si>
    <t>GYE76</t>
  </si>
  <si>
    <t>793998988215</t>
  </si>
  <si>
    <t>GYE75</t>
  </si>
  <si>
    <t>1***ruedee</t>
  </si>
  <si>
    <t>GYE73</t>
  </si>
  <si>
    <t>ส***พร น***ศรี</t>
  </si>
  <si>
    <t>25/03/2026 14:09</t>
  </si>
  <si>
    <t>GYE72</t>
  </si>
  <si>
    <t>ค***ิตยา น***อามาตย์</t>
  </si>
  <si>
    <t>GYE71</t>
  </si>
  <si>
    <t>GYE69</t>
  </si>
  <si>
    <t>ว***ช  ก***แก้ว</t>
  </si>
  <si>
    <t>25/03/2026 14:07</t>
  </si>
  <si>
    <t>793975156225</t>
  </si>
  <si>
    <t>GYE67</t>
  </si>
  <si>
    <t>ค***จน</t>
  </si>
  <si>
    <t>25/03/2026 14:06</t>
  </si>
  <si>
    <t>25/03/2026 14:10</t>
  </si>
  <si>
    <t>GYE66</t>
  </si>
  <si>
    <t>อ***งค์ ​***​พัฒน์​</t>
  </si>
  <si>
    <t>25/03/2026 14:05</t>
  </si>
  <si>
    <t>GYE65</t>
  </si>
  <si>
    <t>ช***ชิดา เ***นทอง</t>
  </si>
  <si>
    <t>25/03/2026 14:03</t>
  </si>
  <si>
    <t>25/03/2026 14:04</t>
  </si>
  <si>
    <t>GYE64</t>
  </si>
  <si>
    <t>25/03/2026 14:00</t>
  </si>
  <si>
    <t>793942970155</t>
  </si>
  <si>
    <t>GYE63</t>
  </si>
  <si>
    <t>พ***ี ร***จ้ง</t>
  </si>
  <si>
    <t>25/03/2026 13:59</t>
  </si>
  <si>
    <t>GYE62</t>
  </si>
  <si>
    <t>ล***ี่ ม***กร</t>
  </si>
  <si>
    <t>25/03/2026 13:57</t>
  </si>
  <si>
    <t>793960707260</t>
  </si>
  <si>
    <t>GYE61</t>
  </si>
  <si>
    <t>25/03/2026 13:52</t>
  </si>
  <si>
    <t>GYE60</t>
  </si>
  <si>
    <t>เ***ุณีย์ บ***รักษา</t>
  </si>
  <si>
    <t>GYE59</t>
  </si>
  <si>
    <t>ฐ******ม</t>
  </si>
  <si>
    <t>****** ตำบลบางละมุง อำเภอบางละมุง จังหวัดชลบุรี 20150</t>
  </si>
  <si>
    <t>TH2633109563411</t>
  </si>
  <si>
    <t>25/03/2026 13:49</t>
  </si>
  <si>
    <t>GYE55</t>
  </si>
  <si>
    <t>25/03/2026 13:41</t>
  </si>
  <si>
    <t>GYE54</t>
  </si>
  <si>
    <t>M***ey</t>
  </si>
  <si>
    <t>25/03/2026 13:36</t>
  </si>
  <si>
    <t>GYE53</t>
  </si>
  <si>
    <t>ว***ัตน์  อ***การี</t>
  </si>
  <si>
    <t>25/03/2026 13:34</t>
  </si>
  <si>
    <t>GYE52</t>
  </si>
  <si>
    <t>ม***ส น***แสง</t>
  </si>
  <si>
    <t>25/03/2026 13:33</t>
  </si>
  <si>
    <t>GYE51</t>
  </si>
  <si>
    <t>25/03/2026 13:31</t>
  </si>
  <si>
    <t>793999146286</t>
  </si>
  <si>
    <t>GYE50</t>
  </si>
  <si>
    <t>น***เยาว์ จ***ร์จี่</t>
  </si>
  <si>
    <t>25/03/2026 13:28</t>
  </si>
  <si>
    <t>GYE49</t>
  </si>
  <si>
    <t>25/03/2026 13:58</t>
  </si>
  <si>
    <t>GYE47</t>
  </si>
  <si>
    <t>คุณอนันดา</t>
  </si>
  <si>
    <t>วัดป่าญาณคุตโต
96 ม.6 ต.หนองรี
อ.บ่อพลอย
จ.กาญจนบุรี 
 71220</t>
  </si>
  <si>
    <t>0657231567</t>
  </si>
  <si>
    <t>25/03/2026 13:18</t>
  </si>
  <si>
    <t>WA110980628TH</t>
  </si>
  <si>
    <t>GYE46</t>
  </si>
  <si>
    <t xml:space="preserve">มาลี </t>
  </si>
  <si>
    <t>468/165ซ.3/6มบ.บุราสิริท่าข้าม
ถ.อนามัยงามเจริญ
แขวง ท่าข้าม
เขต บางขุนเทียน
กรุงเทพ 10150</t>
  </si>
  <si>
    <t>0892042741</t>
  </si>
  <si>
    <t>25/03/2026 11:16</t>
  </si>
  <si>
    <t>WB214041204TH</t>
  </si>
  <si>
    <t>25/03/2026 13:17</t>
  </si>
  <si>
    <t>GYE45</t>
  </si>
  <si>
    <t>ณภาภัช สกลวรทิศ</t>
  </si>
  <si>
    <t>80/114(447) ซ.เพชรเกษม 42 แยก 1 ถ.เพชรเกษม แขวงบางจาก เขตภาษีเจริญ กทม. 
 10160</t>
  </si>
  <si>
    <t>0867898138</t>
  </si>
  <si>
    <t>25/03/2026 12:37</t>
  </si>
  <si>
    <t>WB214041195TH</t>
  </si>
  <si>
    <t>25/03/2026 13:15</t>
  </si>
  <si>
    <t>GYE44</t>
  </si>
  <si>
    <t>สุพัตรา  รอดเจริญ</t>
  </si>
  <si>
    <t>1669/1154 
หมู่บ้านปิ่นเจริญ2
ซอยสรณคมน์41 แขวงสีกัน
เขตดอนเมือง กรุงเทพ 
 10210</t>
  </si>
  <si>
    <t>0954548126</t>
  </si>
  <si>
    <t>25/03/2026 12:06</t>
  </si>
  <si>
    <t>WB214041181TH</t>
  </si>
  <si>
    <t>25/03/2026 13:13</t>
  </si>
  <si>
    <t>GYE43</t>
  </si>
  <si>
    <t>25/03/2026 13:09</t>
  </si>
  <si>
    <t>GYE42</t>
  </si>
  <si>
    <t>จ***ยุทธ เ***อมมะลังค์</t>
  </si>
  <si>
    <t>25/03/2026 13:03</t>
  </si>
  <si>
    <t>GYE41</t>
  </si>
  <si>
    <t>ศ***รมีหาดยาย</t>
  </si>
  <si>
    <t>25/03/2026 13:01</t>
  </si>
  <si>
    <t>25/03/2026 13:02</t>
  </si>
  <si>
    <t>GYE40</t>
  </si>
  <si>
    <t>น***าภรณ์ อ***เกตุ</t>
  </si>
  <si>
    <t>25/03/2026 12:56</t>
  </si>
  <si>
    <t>GYE39</t>
  </si>
  <si>
    <t>ส***ทธ์ เ***วุฒานนท์</t>
  </si>
  <si>
    <t>25/03/2026 12:50</t>
  </si>
  <si>
    <t>GYE38</t>
  </si>
  <si>
    <t>อ***   อ***ช้อย</t>
  </si>
  <si>
    <t>25/03/2026 12:48</t>
  </si>
  <si>
    <t>25/03/2026 12:49</t>
  </si>
  <si>
    <t>GYE37</t>
  </si>
  <si>
    <t>โ***  ข***้อม</t>
  </si>
  <si>
    <t>GYE36</t>
  </si>
  <si>
    <t>พ***า ท***ัมฤทธิ์</t>
  </si>
  <si>
    <t>25/03/2026 12:43</t>
  </si>
  <si>
    <t>25/03/2026 12:45</t>
  </si>
  <si>
    <t>GYE35</t>
  </si>
  <si>
    <t>25/03/2026 12:44</t>
  </si>
  <si>
    <t>GYE34</t>
  </si>
  <si>
    <t>u***8136817693409</t>
  </si>
  <si>
    <t>25/03/2026 12:38</t>
  </si>
  <si>
    <t>25/03/2026 12:42</t>
  </si>
  <si>
    <t>GYE33</t>
  </si>
  <si>
    <t>น***มสุข</t>
  </si>
  <si>
    <t>25/03/2026 12:35</t>
  </si>
  <si>
    <t>793931878261</t>
  </si>
  <si>
    <t>GYE32</t>
  </si>
  <si>
    <t>O****d</t>
  </si>
  <si>
    <t>******บลด่านนอก อำเภอด่านขุนทด จังหวัดนครราชสีมา 30210</t>
  </si>
  <si>
    <t>26/03/2026 11:11</t>
  </si>
  <si>
    <t>25/03/2026 12:21</t>
  </si>
  <si>
    <t>GYE31</t>
  </si>
  <si>
    <t>ท***บ ย***สง</t>
  </si>
  <si>
    <t>GYE30</t>
  </si>
  <si>
    <t>25/03/2026 12:19</t>
  </si>
  <si>
    <t>GYE29</t>
  </si>
  <si>
    <t>******ง อ.เมือง  จ.น่าน 55000 ตำบลถืมตอง อำเภอเมืองน่าน จังหวัดน่าน 55000</t>
  </si>
  <si>
    <t>25/03/2026 12:47</t>
  </si>
  <si>
    <t>25/03/2026 12:17</t>
  </si>
  <si>
    <t>GYE28</t>
  </si>
  <si>
    <t>อ***ี ส***พบุรุษ</t>
  </si>
  <si>
    <t>793991137236</t>
  </si>
  <si>
    <t>GYE27</t>
  </si>
  <si>
    <t>ค* แ***รง</t>
  </si>
  <si>
    <t>25/03/2026 12:16</t>
  </si>
  <si>
    <t>THT100356QBT53Z</t>
  </si>
  <si>
    <t>GYE26</t>
  </si>
  <si>
    <t>TH263783363330C</t>
  </si>
  <si>
    <t>25/03/2026 12:04</t>
  </si>
  <si>
    <t>GYE25</t>
  </si>
  <si>
    <t>ส*** เ***มผล</t>
  </si>
  <si>
    <t>25/03/2026 12:01</t>
  </si>
  <si>
    <t>GYE24</t>
  </si>
  <si>
    <t>ส*** ฉ***ชื่นวงศ์</t>
  </si>
  <si>
    <t>25/03/2026 11:56</t>
  </si>
  <si>
    <t>793845185700</t>
  </si>
  <si>
    <t>GYE22</t>
  </si>
  <si>
    <t>ส***ฒน์กัญญา ศ***ฤษฎาวงศ์</t>
  </si>
  <si>
    <t>25/03/2026 11:53</t>
  </si>
  <si>
    <t>793825473781</t>
  </si>
  <si>
    <t>GYE21</t>
  </si>
  <si>
    <t>ป***ธิดา บ***รีชา</t>
  </si>
  <si>
    <t>793898681715</t>
  </si>
  <si>
    <t>GYE20</t>
  </si>
  <si>
    <t>พ***ก ม***สอน</t>
  </si>
  <si>
    <t>25/03/2026 11:48</t>
  </si>
  <si>
    <t>793883213896</t>
  </si>
  <si>
    <t>GYE19</t>
  </si>
  <si>
    <t>25/03/2026 12:15</t>
  </si>
  <si>
    <t>TH261818818356S</t>
  </si>
  <si>
    <t>25/03/2026 11:45</t>
  </si>
  <si>
    <t>GYE18</t>
  </si>
  <si>
    <t xml:space="preserve">ยุคลวรรณ </t>
  </si>
  <si>
    <t>48หมู่3 บ้านป่าป๋วย อำเภอบ้านโฮ่ง ตำบลบ้านโฮ่ง จ.ลำพูน 
 51130</t>
  </si>
  <si>
    <t>0805917999</t>
  </si>
  <si>
    <t>24/03/2026 18:55</t>
  </si>
  <si>
    <t>WB213977400TH</t>
  </si>
  <si>
    <t>25/03/2026 11:42</t>
  </si>
  <si>
    <t>GYE17</t>
  </si>
  <si>
    <t>25/03/2026 12:09</t>
  </si>
  <si>
    <t>25/03/2026 11:39</t>
  </si>
  <si>
    <t>GYE16</t>
  </si>
  <si>
    <t>A***e</t>
  </si>
  <si>
    <t>25/03/2026 11:37</t>
  </si>
  <si>
    <t>793825781733</t>
  </si>
  <si>
    <t>GYE15</t>
  </si>
  <si>
    <t>น***าวบุญนิศา ม***ตุ่น</t>
  </si>
  <si>
    <t>25/03/2026 11:36</t>
  </si>
  <si>
    <t>793816272793</t>
  </si>
  <si>
    <t>GYE14</t>
  </si>
  <si>
    <t>พ***ิภา ส***าลย์เพ็ชร</t>
  </si>
  <si>
    <t>25/03/2026 11:31</t>
  </si>
  <si>
    <t>รับ กาแฟ 2 เนยนม 2 มะพร้าวน้ำหอม 1 เผือกมะพร้าว 1</t>
  </si>
  <si>
    <t>793855252724</t>
  </si>
  <si>
    <t>GYE13</t>
  </si>
  <si>
    <t>น*** อ***่อนศรี</t>
  </si>
  <si>
    <t>25/03/2026 11:27</t>
  </si>
  <si>
    <t>793821674796</t>
  </si>
  <si>
    <t>GYE12</t>
  </si>
  <si>
    <t>******อกคำ อำเภอบึงโขงหลง จังหวัดบึงกาฬ 38220</t>
  </si>
  <si>
    <t>38220</t>
  </si>
  <si>
    <t>25/03/2026 11:52</t>
  </si>
  <si>
    <t>TH269770971134H</t>
  </si>
  <si>
    <t>25/03/2026 11:22</t>
  </si>
  <si>
    <t>GYE11</t>
  </si>
  <si>
    <t>สิทธิชัย เหมือนปิ๋ว</t>
  </si>
  <si>
    <t>หมู่บ้านซีเควิลล์  9/135 · แคราย/ Khae Rai
กระทุ่มแบน/ Krathum Baenสมุทรสาคร/ Samut Sakhon
74110</t>
  </si>
  <si>
    <t>660647918505</t>
  </si>
  <si>
    <t>25/03/2026 11:18</t>
  </si>
  <si>
    <t>LEXPU0670437821</t>
  </si>
  <si>
    <t>GYE10</t>
  </si>
  <si>
    <t>ธนชาติ</t>
  </si>
  <si>
    <t>ประชาอุทิศ90 784/14 · บ้านคลองสวน/ Ban Khlong Suan
พระสมุทรเจดีย์/ Phra Samut Chediสมุทรปราการ/ Samut Prakan
10290</t>
  </si>
  <si>
    <t>660960132443</t>
  </si>
  <si>
    <t>25/03/2026 11:17</t>
  </si>
  <si>
    <t>LEXPU0670437100</t>
  </si>
  <si>
    <t>GYE9</t>
  </si>
  <si>
    <t>LEXPU0670436931</t>
  </si>
  <si>
    <t>GYE6</t>
  </si>
  <si>
    <t>จรรยา สายแวว</t>
  </si>
  <si>
    <t>58/1 หมู่6 บ้านบางกุ้ง ต.ห้วยคต อ.ห้วยคต จ.อุทัยธานี · ห้วยคต/ Huai Khot
ห้วยคต/ Huai Khotอุทัยธานี/ Uthai Thani
61170</t>
  </si>
  <si>
    <t>61170</t>
  </si>
  <si>
    <t>660640549462</t>
  </si>
  <si>
    <t>TH57088H8YRE5C</t>
  </si>
  <si>
    <t>GYE5</t>
  </si>
  <si>
    <t>LEXPU0670436822</t>
  </si>
  <si>
    <t>GYE4</t>
  </si>
  <si>
    <t>LEXPU0670394315</t>
  </si>
  <si>
    <t>GYE3</t>
  </si>
  <si>
    <t>พรเพ็ญ บางขุนทด</t>
  </si>
  <si>
    <t>82 หมู่ 9 ต. พรหมณี อ เมือง
เมืองนครนายก/ Mueang Nakhon Nayokนครนายก/ Nakhon Nayok
26000</t>
  </si>
  <si>
    <t>660869914879</t>
  </si>
  <si>
    <t>LEXPU0670437412</t>
  </si>
  <si>
    <t>GYE2</t>
  </si>
  <si>
    <t>พัชรา หอมจันทร์</t>
  </si>
  <si>
    <t>รพ.สต.โพธิ์ชัย2 หมู่ 8 · โพธิ์ชัย/ Pho Chai
อินทร์บุรี/ In Buriสิงห์บุรี/ Sing Buri
16110</t>
  </si>
  <si>
    <t>660943235888</t>
  </si>
  <si>
    <t>LEXPU0670431837</t>
  </si>
  <si>
    <t>GYD98</t>
  </si>
  <si>
    <t>manee</t>
  </si>
  <si>
    <t>33/59 (ห้อง411) มายเพลส ซอยเพชรเกษม 77/2 แขวงหนองค้างพลู
หนองแขม/ Nong Khaemกรุงเทพมหานคร/ Bangkok
10160</t>
  </si>
  <si>
    <t>660891795578</t>
  </si>
  <si>
    <t>LEXPU0670427185</t>
  </si>
  <si>
    <t>GYE1</t>
  </si>
  <si>
    <t>วันวิสาข์ แจ่มใส</t>
  </si>
  <si>
    <t>23/16 ม.เบลล่า 3 ซ.อุดมสุข ถ.วัดโขดหิน-เขาไผ่ ต.ทับมา อ.เมือง
เมืองระยอง/ Mueang Rayongระยอง/ Rayong
21000</t>
  </si>
  <si>
    <t>660814361024</t>
  </si>
  <si>
    <t>LEXPU0670431998</t>
  </si>
  <si>
    <t>GYE0</t>
  </si>
  <si>
    <t>มลิสา.วิน​ประโคน​</t>
  </si>
  <si>
    <t>พฤกษา124บ้านเลขที่54/208ซ4/1
คลองหลวง/ Khlong Luangปทุมธานี/ Pathum Thani
12120</t>
  </si>
  <si>
    <t>660809835818</t>
  </si>
  <si>
    <t>LEXPU0670437809</t>
  </si>
  <si>
    <t>ธนกฤต พรรัตนเมธี</t>
  </si>
  <si>
    <t>27  ถนนราชมนตรี   ตำบลบางด้วน
ภาษีเจริญ/ Phasi Charoenกรุงเทพมหานคร/ Bangkok
10160</t>
  </si>
  <si>
    <t>660968768739</t>
  </si>
  <si>
    <t>LEXPU0670393613</t>
  </si>
  <si>
    <t>GYD97</t>
  </si>
  <si>
    <t>LEXPU0670404274</t>
  </si>
  <si>
    <t>GYD96</t>
  </si>
  <si>
    <t>อ๋อ อภิรดี</t>
  </si>
  <si>
    <t>หมู่บ้านพรพิทักษ์ 78/133 · ท่าช้าง/ Tha Chang
เมืองจันทบุรี/ Mueang Chanthaburiจันทบุรี/ Chanthaburi
22000</t>
  </si>
  <si>
    <t>660656768461</t>
  </si>
  <si>
    <t>LEXPU0670404301</t>
  </si>
  <si>
    <t>GYD95</t>
  </si>
  <si>
    <t>สุทธิเดช  บัณฑิต​</t>
  </si>
  <si>
    <t>207/465 ถนน กรุงเทพ-นนทบุรี แขวงบางซื่อ ลุมพินี เพลส เตาปูน อินเตอร์เชนจ์ ชั้น  20
บางซื่อ/ Bang Sueกรุงเทพมหานคร/ Bangkok
10800</t>
  </si>
  <si>
    <t>LEXPU0670436471</t>
  </si>
  <si>
    <t>GYD94</t>
  </si>
  <si>
    <t>******คกหม้อ, อำเภอชุมแสง ตำบลโคกหม้อ อำเภอชุมแสง จังหวัดนครสวรรค์ 60120</t>
  </si>
  <si>
    <t>TH2678919256567</t>
  </si>
  <si>
    <t>GYD93</t>
  </si>
  <si>
    <t>พ***ัฒน์ ม***ันธ์</t>
  </si>
  <si>
    <t>793832618880</t>
  </si>
  <si>
    <t>GYD92</t>
  </si>
  <si>
    <t>****** อยู่ใกล้โรงเรียนบ้านบางกล่ำประถม บ้านหลังสีเหลือง ตำบลบางกล่ำ อำเภอบางกล่ำ จังหวัดสงขลา 90110</t>
  </si>
  <si>
    <t>TH264358665865B</t>
  </si>
  <si>
    <t>25/03/2026 11:12</t>
  </si>
  <si>
    <t>GYD91</t>
  </si>
  <si>
    <t>ม***ดา    ก***เจียม</t>
  </si>
  <si>
    <t>25/03/2026 11:08</t>
  </si>
  <si>
    <t>793839584764</t>
  </si>
  <si>
    <t>GYD90</t>
  </si>
  <si>
    <t>25/03/2026 11:03</t>
  </si>
  <si>
    <t>793814061740</t>
  </si>
  <si>
    <t>GYD89</t>
  </si>
  <si>
    <t>ว***ติ อ***ยโรจนจินดา</t>
  </si>
  <si>
    <t>25/03/2026 10:55</t>
  </si>
  <si>
    <t>793848211881</t>
  </si>
  <si>
    <t>GYD88</t>
  </si>
  <si>
    <t>ศ***พร ล***ตสุขวัฒนา</t>
  </si>
  <si>
    <t>25/03/2026 10:52</t>
  </si>
  <si>
    <t>793869476794</t>
  </si>
  <si>
    <t>GYD87</t>
  </si>
  <si>
    <t>25/03/2026 10:51</t>
  </si>
  <si>
    <t>มะพร้าว3
เนยนม2
เผือก2
กล้วยหอม2
ฝอยทอง3</t>
  </si>
  <si>
    <t>793834459740</t>
  </si>
  <si>
    <t>GYD86</t>
  </si>
  <si>
    <t>25/03/2026 10:49</t>
  </si>
  <si>
    <t>THT490156P3D26Z</t>
  </si>
  <si>
    <t>GYD85</t>
  </si>
  <si>
    <t>P** P***</t>
  </si>
  <si>
    <t>25/03/2026 10:46</t>
  </si>
  <si>
    <t>793844483736</t>
  </si>
  <si>
    <t>GYD84</t>
  </si>
  <si>
    <t>เ***ร์ เ***ร์</t>
  </si>
  <si>
    <t>793834389751</t>
  </si>
  <si>
    <t>GYD83</t>
  </si>
  <si>
    <t>ร*****ณ</t>
  </si>
  <si>
    <t>******ู่ 6, ต.วังขนาย, อำเภอท่าม่วง ตำบลวังขนาย อำเภอท่าม่วง จังหวัดกาญจนบุรี 71110</t>
  </si>
  <si>
    <t>25/03/2026 11:09</t>
  </si>
  <si>
    <t>TH264596354748N</t>
  </si>
  <si>
    <t>25/03/2026 10:39</t>
  </si>
  <si>
    <t>GYD82</t>
  </si>
  <si>
    <t>ส***ตร แ***ปัง</t>
  </si>
  <si>
    <t>25/03/2026 10:34</t>
  </si>
  <si>
    <t>793862262723</t>
  </si>
  <si>
    <t>GYD81</t>
  </si>
  <si>
    <t>น***ยียร์</t>
  </si>
  <si>
    <t>25/03/2026 10:28</t>
  </si>
  <si>
    <t>793819671724</t>
  </si>
  <si>
    <t>GYD80</t>
  </si>
  <si>
    <t>ร***ีย์ ต***ทอง</t>
  </si>
  <si>
    <t>25/03/2026 10:23</t>
  </si>
  <si>
    <t>793883169752</t>
  </si>
  <si>
    <t>25/03/2026 10:22</t>
  </si>
  <si>
    <t>GYD79</t>
  </si>
  <si>
    <t>ล***</t>
  </si>
  <si>
    <t>793894067746</t>
  </si>
  <si>
    <t>GYD77</t>
  </si>
  <si>
    <t>กิตติ์ชญาห์ วาศนา</t>
  </si>
  <si>
    <t>19/6หมู่1 บ้านฟ้ากรีนพาร์ก ถ.ฟ้าครามต.คูคต อ.ลำลูกกา · คูคต/ Khu Khot
ลำลูกกา/ Lam Luk Kaปทุมธานี/ Pathum Thani
12130</t>
  </si>
  <si>
    <t>660649939455</t>
  </si>
  <si>
    <t>25/03/2026 10:06</t>
  </si>
  <si>
    <t>LEXPU0670432116</t>
  </si>
  <si>
    <t>GYD76</t>
  </si>
  <si>
    <t>25/03/2026 10:04</t>
  </si>
  <si>
    <t>793898296704</t>
  </si>
  <si>
    <t>GYD75</t>
  </si>
  <si>
    <t>ล***า ส***กาแก้ว</t>
  </si>
  <si>
    <t>793809769756</t>
  </si>
  <si>
    <t>GYD74</t>
  </si>
  <si>
    <t>******คำ, อำเภอเมืองหนองคาย ตำบลหาดคำ อำเภอเมืองหนองคาย จังหวัดหนองคาย 43000</t>
  </si>
  <si>
    <t>25/03/2026 10:01</t>
  </si>
  <si>
    <t>TH2693858187476</t>
  </si>
  <si>
    <t>GYD73</t>
  </si>
  <si>
    <t>S***anee P***hasoen</t>
  </si>
  <si>
    <t>25/03/2026 09:59</t>
  </si>
  <si>
    <t>793859154723</t>
  </si>
  <si>
    <t>GYD72</t>
  </si>
  <si>
    <t>ร***ี เ***มา</t>
  </si>
  <si>
    <t>793801593756</t>
  </si>
  <si>
    <t>GYD70</t>
  </si>
  <si>
    <t>ย***ร  ค***</t>
  </si>
  <si>
    <t>25/03/2026 09:57</t>
  </si>
  <si>
    <t>793836352794</t>
  </si>
  <si>
    <t>GYD69</t>
  </si>
  <si>
    <t>******วะตะแบก ตำบลวะตะแบก อำเภอเทพสถิต จังหวัดชัยภูมิ 36230</t>
  </si>
  <si>
    <t>25/03/2026 09:49</t>
  </si>
  <si>
    <t>TH269431502429O</t>
  </si>
  <si>
    <t>GYD68</t>
  </si>
  <si>
    <t>ม***ranuch S***tong</t>
  </si>
  <si>
    <t>25/03/2026 09:48</t>
  </si>
  <si>
    <t>793800581755</t>
  </si>
  <si>
    <t>GYD67</t>
  </si>
  <si>
    <t>ส** ค***ท</t>
  </si>
  <si>
    <t>25/03/2026 09:39</t>
  </si>
  <si>
    <t>793880661744</t>
  </si>
  <si>
    <t>GYD66</t>
  </si>
  <si>
    <t>ข******ย</t>
  </si>
  <si>
    <t>******ก ม.3 ตำบลอรัญประเทศ ตำบลอรัญประเทศ อำเภออรัญประเทศ จังหวัดสระแก้ว 27120</t>
  </si>
  <si>
    <t>25/03/2026 09:35</t>
  </si>
  <si>
    <t>TH260001668786Y</t>
  </si>
  <si>
    <t>GYD65</t>
  </si>
  <si>
    <t>ใ***พย์ ใ***</t>
  </si>
  <si>
    <t>25/03/2026 09:31</t>
  </si>
  <si>
    <t>793838090706</t>
  </si>
  <si>
    <t>GYD64</t>
  </si>
  <si>
    <t>พ***่าเอกหญิง อ***ลี  แ***รัพย์</t>
  </si>
  <si>
    <t>25/03/2026 09:30</t>
  </si>
  <si>
    <t>793823566756</t>
  </si>
  <si>
    <t>GYD63</t>
  </si>
  <si>
    <t>น***าวเยาวลักษณ์ แ***วัสดิ์</t>
  </si>
  <si>
    <t>25/03/2026 09:28</t>
  </si>
  <si>
    <t>793800309831</t>
  </si>
  <si>
    <t>GYD61</t>
  </si>
  <si>
    <t>ศ***มาศ โ***้อย</t>
  </si>
  <si>
    <t>793808772783</t>
  </si>
  <si>
    <t>25/03/2026 09:27</t>
  </si>
  <si>
    <t>GYD60</t>
  </si>
  <si>
    <t>พ***พรรณ ส***รณโณ</t>
  </si>
  <si>
    <t>25/03/2026 09:22</t>
  </si>
  <si>
    <t>793837694731</t>
  </si>
  <si>
    <t>GYD59</t>
  </si>
  <si>
    <t>793863296715</t>
  </si>
  <si>
    <t>GYD58</t>
  </si>
  <si>
    <t>ฤ***รงค์</t>
  </si>
  <si>
    <t>793833274754</t>
  </si>
  <si>
    <t>25/03/2026 09:21</t>
  </si>
  <si>
    <t>GYD57</t>
  </si>
  <si>
    <t>ส***อง พ***ก้ว</t>
  </si>
  <si>
    <t>25/03/2026 09:20</t>
  </si>
  <si>
    <t>793808064733</t>
  </si>
  <si>
    <t>GYD56</t>
  </si>
  <si>
    <t>25/03/2026 09:19</t>
  </si>
  <si>
    <t>793852868701</t>
  </si>
  <si>
    <t>GYD55</t>
  </si>
  <si>
    <t>พ***้อย</t>
  </si>
  <si>
    <t>793831575795</t>
  </si>
  <si>
    <t>GYD54</t>
  </si>
  <si>
    <t>25/03/2026 09:16</t>
  </si>
  <si>
    <t>793872665736</t>
  </si>
  <si>
    <t>25/03/2026 09:17</t>
  </si>
  <si>
    <t>GYD53</t>
  </si>
  <si>
    <t>793850453756</t>
  </si>
  <si>
    <t>GYD52</t>
  </si>
  <si>
    <t>แ***ร น***ันทร์</t>
  </si>
  <si>
    <t>25/03/2026 09:07</t>
  </si>
  <si>
    <t>793864699762</t>
  </si>
  <si>
    <t>GYD51</t>
  </si>
  <si>
    <t>ค***นุ่ย</t>
  </si>
  <si>
    <t>25/03/2026 08:58</t>
  </si>
  <si>
    <t>793823361730</t>
  </si>
  <si>
    <t>GYD50</t>
  </si>
  <si>
    <t>K***alin C***arak</t>
  </si>
  <si>
    <t>25/03/2026 08:56</t>
  </si>
  <si>
    <t>793817469734</t>
  </si>
  <si>
    <t>GYD49</t>
  </si>
  <si>
    <t>25/03/2026 08:52</t>
  </si>
  <si>
    <t>793810891790</t>
  </si>
  <si>
    <t>GYD48</t>
  </si>
  <si>
    <t>ซ***ตี ล***๊ะ</t>
  </si>
  <si>
    <t>25/03/2026 08:57</t>
  </si>
  <si>
    <t>793894198753</t>
  </si>
  <si>
    <t>25/03/2026 08:49</t>
  </si>
  <si>
    <t>GYD47</t>
  </si>
  <si>
    <t>ภ***าภร จ***ทวีสิน</t>
  </si>
  <si>
    <t>25/03/2026 08:47</t>
  </si>
  <si>
    <t>793892075771</t>
  </si>
  <si>
    <t>GYD46</t>
  </si>
  <si>
    <t>ก***าณี พ***ชมภู</t>
  </si>
  <si>
    <t>25/03/2026 08:45</t>
  </si>
  <si>
    <t>793879194732</t>
  </si>
  <si>
    <t>GYD45</t>
  </si>
  <si>
    <t>จ***วัญผ่องดารา</t>
  </si>
  <si>
    <t>25/03/2026 08:44</t>
  </si>
  <si>
    <t>793844972793</t>
  </si>
  <si>
    <t>GYD40</t>
  </si>
  <si>
    <t>อ*** พ***ิน เ***่ง</t>
  </si>
  <si>
    <t>25/03/2026 08:31</t>
  </si>
  <si>
    <t>793857465726</t>
  </si>
  <si>
    <t>25/03/2026 08:30</t>
  </si>
  <si>
    <t>GYD39</t>
  </si>
  <si>
    <t>25/03/2026 08:24</t>
  </si>
  <si>
    <t>TH262682121193D</t>
  </si>
  <si>
    <t>GYD38</t>
  </si>
  <si>
    <t>25/03/2026 08:18</t>
  </si>
  <si>
    <t>793873878733</t>
  </si>
  <si>
    <t>GYD36</t>
  </si>
  <si>
    <t>ช** บ***พธิ์</t>
  </si>
  <si>
    <t>25/03/2026 08:13</t>
  </si>
  <si>
    <t>793829684745</t>
  </si>
  <si>
    <t>GYD35</t>
  </si>
  <si>
    <t>25/03/2026 08:11</t>
  </si>
  <si>
    <t>793808372755</t>
  </si>
  <si>
    <t>GYD34</t>
  </si>
  <si>
    <t>ศ***ุช โ***์</t>
  </si>
  <si>
    <t>25/03/2026 07:48</t>
  </si>
  <si>
    <t>793844163733</t>
  </si>
  <si>
    <t>GYD33</t>
  </si>
  <si>
    <t>u***7763066397782</t>
  </si>
  <si>
    <t>25/03/2026 07:45</t>
  </si>
  <si>
    <t>793830366744</t>
  </si>
  <si>
    <t>GYD32</t>
  </si>
  <si>
    <t>25/03/2026 07:35</t>
  </si>
  <si>
    <t>TH268141284088Q</t>
  </si>
  <si>
    <t>25/03/2026 07:31</t>
  </si>
  <si>
    <t>GYD31</t>
  </si>
  <si>
    <t>ค***ัชรี  ต***วิทย์</t>
  </si>
  <si>
    <t>793864270721</t>
  </si>
  <si>
    <t>GYD28</t>
  </si>
  <si>
    <t>ศ***าญจน์  ม***ะโคน</t>
  </si>
  <si>
    <t>25/03/2026 07:26</t>
  </si>
  <si>
    <t>793832464725</t>
  </si>
  <si>
    <t>GYD26</t>
  </si>
  <si>
    <t>B***w.w</t>
  </si>
  <si>
    <t>25/03/2026 07:15</t>
  </si>
  <si>
    <t>793854799776</t>
  </si>
  <si>
    <t>GYD25</t>
  </si>
  <si>
    <t>วินัยกระต่ายทอง</t>
  </si>
  <si>
    <t>85.ม.1ถนนเลียบบึงฉวาก.ตำบลบ้านเชี่ยนอำเภอหันคา.จังหวัเชัยนาท · บ้านเชี่ยน/ Phrai Nok Yung
หันคา/ Hankhaชัยนาท/ Chainat
17130</t>
  </si>
  <si>
    <t>660931736422</t>
  </si>
  <si>
    <t>25/03/2026 07:11</t>
  </si>
  <si>
    <t>TH09068H8TS45B</t>
  </si>
  <si>
    <t>GYD24</t>
  </si>
  <si>
    <t>25/03/2026 07:03</t>
  </si>
  <si>
    <t>793816469725</t>
  </si>
  <si>
    <t>GYD23</t>
  </si>
  <si>
    <t>ว***ร น***ันธ์</t>
  </si>
  <si>
    <t>25/03/2026 07:02</t>
  </si>
  <si>
    <t>793879672740</t>
  </si>
  <si>
    <t>GYD22</t>
  </si>
  <si>
    <t>ส***ิตต์</t>
  </si>
  <si>
    <t>25/03/2026 06:59</t>
  </si>
  <si>
    <t>793832166735</t>
  </si>
  <si>
    <t>GYD21</t>
  </si>
  <si>
    <t>ร***า  บ***งการ</t>
  </si>
  <si>
    <t>25/03/2026 06:30</t>
  </si>
  <si>
    <t>793864895611</t>
  </si>
  <si>
    <t>GYD20</t>
  </si>
  <si>
    <t>เ***ม ส***ี</t>
  </si>
  <si>
    <t>25/03/2026 06:24</t>
  </si>
  <si>
    <t>793824492613</t>
  </si>
  <si>
    <t>25/03/2026 06:23</t>
  </si>
  <si>
    <t>GYD19</t>
  </si>
  <si>
    <t>P***phan P***ew</t>
  </si>
  <si>
    <t>25/03/2026 06:10</t>
  </si>
  <si>
    <t>793840571580</t>
  </si>
  <si>
    <t>GYD18</t>
  </si>
  <si>
    <t>ย*** ร***ญ</t>
  </si>
  <si>
    <t>25/03/2026 06:05</t>
  </si>
  <si>
    <t>793846412601</t>
  </si>
  <si>
    <t>GYD17</t>
  </si>
  <si>
    <t>น***้อย</t>
  </si>
  <si>
    <t>793807283636</t>
  </si>
  <si>
    <t>GYD15</t>
  </si>
  <si>
    <t>25/03/2026 05:57</t>
  </si>
  <si>
    <t>793890271543</t>
  </si>
  <si>
    <t>GYD13</t>
  </si>
  <si>
    <t>ห***ันทร์  เ***ัมย์</t>
  </si>
  <si>
    <t>25/03/2026 05:41</t>
  </si>
  <si>
    <t>793889151694</t>
  </si>
  <si>
    <t>GYD12</t>
  </si>
  <si>
    <t>Anny มัลลิกา ท้วมสุวรรณ</t>
  </si>
  <si>
    <t>้GWM สิงห์บุรี ข้างห้างท็อป  59 ม.3
เมืองสิงห์บุรี/ Mueang Sing Buriสิงห์บุรี/ Sing Buri
16000</t>
  </si>
  <si>
    <t>660854224777</t>
  </si>
  <si>
    <t>25/03/2026 05:40</t>
  </si>
  <si>
    <t>LEXPU0670182514</t>
  </si>
  <si>
    <t>GYD11</t>
  </si>
  <si>
    <t>น***ณีวรรณ ภ***้วง</t>
  </si>
  <si>
    <t>25/03/2026 05:18</t>
  </si>
  <si>
    <t>793858197613</t>
  </si>
  <si>
    <t>GYD10</t>
  </si>
  <si>
    <t>******ิน ต.คลองหาด ตำบลคลองหาด อำเภอคลองหาด จังหวัดสระแก้ว 27260</t>
  </si>
  <si>
    <t>25/03/2026 05:50</t>
  </si>
  <si>
    <t>TH260787805442S</t>
  </si>
  <si>
    <t>25/03/2026 05:14</t>
  </si>
  <si>
    <t>GYD9</t>
  </si>
  <si>
    <t>25/03/2026 04:48</t>
  </si>
  <si>
    <t>793881095615</t>
  </si>
  <si>
    <t>25/03/2026 04:47</t>
  </si>
  <si>
    <t>GYD7</t>
  </si>
  <si>
    <t>ศ******ช</t>
  </si>
  <si>
    <t>******รย์ ตำบลพระอาจารย์ อำเภอองครักษ์ จังหวัดนครนายก 26120</t>
  </si>
  <si>
    <t>25/03/2026 04:15</t>
  </si>
  <si>
    <t>TH262165904768B</t>
  </si>
  <si>
    <t>GYD6</t>
  </si>
  <si>
    <t>น** เ***ยงไกร ผ***ันทนิช</t>
  </si>
  <si>
    <t>25/03/2026 03:57</t>
  </si>
  <si>
    <t>793882894604</t>
  </si>
  <si>
    <t>GYD4</t>
  </si>
  <si>
    <t>ส***ัน ส***า</t>
  </si>
  <si>
    <t>25/03/2026 03:16</t>
  </si>
  <si>
    <t>793840877546</t>
  </si>
  <si>
    <t>GYD3</t>
  </si>
  <si>
    <t>ณ******จ</t>
  </si>
  <si>
    <t>******แจ้งวัฒนะ35 ซอย ปากเกร็ด-แจ้งวัฒนะ 35 ตำบลคลองเกลือ อำเภอปากเกร็ด จังหวัดนนทบุรี 11120</t>
  </si>
  <si>
    <t>25/03/2026 22:47</t>
  </si>
  <si>
    <t>TH03068HCHFV6L</t>
  </si>
  <si>
    <t>25/03/2026 02:58</t>
  </si>
  <si>
    <t>GYD2</t>
  </si>
  <si>
    <t>****** คู้บอน27, แยก 60, แขวง ท่าแร้ง, เขตบางเขน แขวงท่าแร้ง เขตบางเขน จังหวัดกรุงเทพมหานคร 10220</t>
  </si>
  <si>
    <t>25/03/2026 02:49</t>
  </si>
  <si>
    <t>TH264566955929T</t>
  </si>
  <si>
    <t>25/03/2026 02:48</t>
  </si>
  <si>
    <t>GYD1</t>
  </si>
  <si>
    <t>25/03/2026 02:36</t>
  </si>
  <si>
    <t>793877693604</t>
  </si>
  <si>
    <t>GYD0</t>
  </si>
  <si>
    <t>ท******ย</t>
  </si>
  <si>
    <t>******ยรบุรี ห้องเช่าท้ายๆซอยตรงข้ามร้านซักผ้า ตำบลท่าโรง อำเภอวิเชียรบุรี จังหวัดเพชรบูรณ์ 67130</t>
  </si>
  <si>
    <t>25/03/2026 02:34</t>
  </si>
  <si>
    <t>TH266175910644Q</t>
  </si>
  <si>
    <t>GYC99</t>
  </si>
  <si>
    <t>พ***ฒน์พงศ์ ท***า</t>
  </si>
  <si>
    <t>25/03/2026 02:19</t>
  </si>
  <si>
    <t>793851429825</t>
  </si>
  <si>
    <t>25/03/2026 02:18</t>
  </si>
  <si>
    <t>GYC98</t>
  </si>
  <si>
    <t>ค***บงค์</t>
  </si>
  <si>
    <t>25/03/2026 02:13</t>
  </si>
  <si>
    <t>793865421812</t>
  </si>
  <si>
    <t>GYC97</t>
  </si>
  <si>
    <t>ธ***ญจน์  ส***์สุวรรณ</t>
  </si>
  <si>
    <t>25/03/2026 02:07</t>
  </si>
  <si>
    <t>793840426820</t>
  </si>
  <si>
    <t>GYC96</t>
  </si>
  <si>
    <t>S***oi</t>
  </si>
  <si>
    <t>793851900693</t>
  </si>
  <si>
    <t>GYC95</t>
  </si>
  <si>
    <t>25/03/2026 02:04</t>
  </si>
  <si>
    <t>793856283625</t>
  </si>
  <si>
    <t>25/03/2026 02:05</t>
  </si>
  <si>
    <t>GYC94</t>
  </si>
  <si>
    <t>ล***า ข***ดช</t>
  </si>
  <si>
    <t>25/03/2026 01:34</t>
  </si>
  <si>
    <t>793867996600</t>
  </si>
  <si>
    <t>GYC92</t>
  </si>
  <si>
    <t>ว***ย ช***าลย์</t>
  </si>
  <si>
    <t>25/03/2026 00:47</t>
  </si>
  <si>
    <t>793820681570</t>
  </si>
  <si>
    <t>GYC91</t>
  </si>
  <si>
    <t>p***saneepon</t>
  </si>
  <si>
    <t>25/03/2026 00:45</t>
  </si>
  <si>
    <t>793893874561</t>
  </si>
  <si>
    <t>GYC90</t>
  </si>
  <si>
    <t>25/03/2026 00:43</t>
  </si>
  <si>
    <t>TH260871710407O</t>
  </si>
  <si>
    <t>GYC89</t>
  </si>
  <si>
    <t>****** บางปู, อำเภอเมืองสมุทรปราการ ตำบลบางปู อำเภอเมืองสมุทรปราการ จังหวัดสมุทรปราการ 10280</t>
  </si>
  <si>
    <t>TH264132716563S</t>
  </si>
  <si>
    <t>GYC88</t>
  </si>
  <si>
    <t>25/03/2026 00:44</t>
  </si>
  <si>
    <t>TH268474170975R</t>
  </si>
  <si>
    <t>25/03/2026 00:18</t>
  </si>
  <si>
    <t>GYC87</t>
  </si>
  <si>
    <t>ช***มา ท***นวนิล</t>
  </si>
  <si>
    <t>25/03/2026 00:02</t>
  </si>
  <si>
    <t>793839987695</t>
  </si>
  <si>
    <t>GYI59</t>
  </si>
  <si>
    <t>26/03/2026 23:54</t>
  </si>
  <si>
    <t>TH04028HFVP64C1</t>
  </si>
  <si>
    <t>GYI57</t>
  </si>
  <si>
    <t>26/03/2026 23:36</t>
  </si>
  <si>
    <t>793941331713</t>
  </si>
  <si>
    <t>26/03/2026 23:37</t>
  </si>
  <si>
    <t>GYI55</t>
  </si>
  <si>
    <t>น** เ***รติศักดิ์ ส***ระเสริฐ</t>
  </si>
  <si>
    <t>26/03/2026 23:04</t>
  </si>
  <si>
    <t>793997829741</t>
  </si>
  <si>
    <t>GYI54</t>
  </si>
  <si>
    <t>กรรณิการ์ เหล่าตระกูล</t>
  </si>
  <si>
    <t>81/4 ถนนสุทธิสาร ซอยอินทามระ40 แขวงรัชดาภิเษก
ดินแดง/ Din Daengกรุงเทพมหานคร/ Bangkok
10400</t>
  </si>
  <si>
    <t>660813466369</t>
  </si>
  <si>
    <t>26/03/2026 22:46</t>
  </si>
  <si>
    <t>LEXPU0671161339</t>
  </si>
  <si>
    <t>GYI53</t>
  </si>
  <si>
    <t>เ***ลศรีพาช้อป</t>
  </si>
  <si>
    <t>26/03/2026 22:41</t>
  </si>
  <si>
    <t>793969889731</t>
  </si>
  <si>
    <t>GYI52</t>
  </si>
  <si>
    <t>793952954815</t>
  </si>
  <si>
    <t>GYI51</t>
  </si>
  <si>
    <t>ส***ล</t>
  </si>
  <si>
    <t>793914089765</t>
  </si>
  <si>
    <t>GYI50</t>
  </si>
  <si>
    <t>793971144886</t>
  </si>
  <si>
    <t>GYI49</t>
  </si>
  <si>
    <t>ส***กาญจน์  ธ***จรัสพัชร์</t>
  </si>
  <si>
    <t>793942803824</t>
  </si>
  <si>
    <t>GYI48</t>
  </si>
  <si>
    <t>สุนีย์ แย้มพิมาย</t>
  </si>
  <si>
    <t>289/3.ถ.สกล-นาหว้าต.เชียงเครือ.อ.เมือง..จ.สกลคนร 47000 · เชียงเครือ/ Chiang Khruea
เมืองสกลนคร/ Mueang Sakon Nakhonสกลนคร/ Sakon Nakhon
47000</t>
  </si>
  <si>
    <t>660652954965</t>
  </si>
  <si>
    <t>26/03/2026 22:19</t>
  </si>
  <si>
    <t>LEXPU0671147449</t>
  </si>
  <si>
    <t>GYI46</t>
  </si>
  <si>
    <t>ว***ียร ก***ุน</t>
  </si>
  <si>
    <t>26/03/2026 22:03</t>
  </si>
  <si>
    <t>793995597732</t>
  </si>
  <si>
    <t>GYI45</t>
  </si>
  <si>
    <t>******ัฒนโยธิน แขวงถนนพญาไท เขตราชเทวี จังหวัดกรุงเทพมหานคร 10400</t>
  </si>
  <si>
    <t>26/03/2026 21:50</t>
  </si>
  <si>
    <t>TH01378HFVKW0A</t>
  </si>
  <si>
    <t>26/03/2026 21:49</t>
  </si>
  <si>
    <t>GYI44</t>
  </si>
  <si>
    <t>******ส่งไว้ที่ตู้จดหมายไม้หน้าบ้าน) ตำบลเมืองสวรรคโลก อำเภอสวรรคโลก จังหวัดสุโขทัย 64110</t>
  </si>
  <si>
    <t>26/03/2026 21:44</t>
  </si>
  <si>
    <t>TH260736095112N</t>
  </si>
  <si>
    <t>GYI43</t>
  </si>
  <si>
    <t>Thaworn Teerakul</t>
  </si>
  <si>
    <t>33 หมู่บ้านเสนาวิลล่า ซอย 3 ถนนแฮปปี้แลนด์ คลองจั่น
บางกะปิ/ Bang Kapiกรุงเทพมหานคร/ Bangkok
10240</t>
  </si>
  <si>
    <t>660866229567</t>
  </si>
  <si>
    <t>26/03/2026 21:40</t>
  </si>
  <si>
    <t>LEXPU0671140829</t>
  </si>
  <si>
    <t>GYI42</t>
  </si>
  <si>
    <t>26/03/2026 21:32</t>
  </si>
  <si>
    <t>793911049746</t>
  </si>
  <si>
    <t>GYI40</t>
  </si>
  <si>
    <t>อ***ัทร ต***ดชะหิรัญ</t>
  </si>
  <si>
    <t>26/03/2026 21:26</t>
  </si>
  <si>
    <t>793904126794</t>
  </si>
  <si>
    <t>GYI38</t>
  </si>
  <si>
    <t>น***ผ้ว  ธ***ชาติ</t>
  </si>
  <si>
    <t>26/03/2026 20:58</t>
  </si>
  <si>
    <t>793958572746</t>
  </si>
  <si>
    <t>26/03/2026 20:56</t>
  </si>
  <si>
    <t>GYI37</t>
  </si>
  <si>
    <t>26/03/2026 20:49</t>
  </si>
  <si>
    <t>793972163880</t>
  </si>
  <si>
    <t>GYI36</t>
  </si>
  <si>
    <t>ส***  เ***องจำนงค์</t>
  </si>
  <si>
    <t>26/03/2026 20:45</t>
  </si>
  <si>
    <t>793995494784</t>
  </si>
  <si>
    <t>26/03/2026 20:46</t>
  </si>
  <si>
    <t>GYI35</t>
  </si>
  <si>
    <t>ภิมลรัตน์</t>
  </si>
  <si>
    <t>281 ม.15 · นางลือ/ Nang Lue
เมืองชัยนาท/ Mueang Chai Natชัยนาท/ Chainat
17000</t>
  </si>
  <si>
    <t>660642686479</t>
  </si>
  <si>
    <t>LEXPU0671143749</t>
  </si>
  <si>
    <t>GYI33</t>
  </si>
  <si>
    <t>ว***า  ม***มานะกิจ</t>
  </si>
  <si>
    <t>26/03/2026 20:43</t>
  </si>
  <si>
    <t>793979653876</t>
  </si>
  <si>
    <t>GYI32</t>
  </si>
  <si>
    <t>ณ***ร</t>
  </si>
  <si>
    <t>******ระเทศไทย (มีศาลชั้น2รั่วสีฟ้ามีต้นมะม่วงน่าบ้าน) ตำบลบ่อยาง อำเภอเมืองสงขลา จังหวัดสงขลา 90000</t>
  </si>
  <si>
    <t>26/03/2026 20:39</t>
  </si>
  <si>
    <t>TH263314909608X</t>
  </si>
  <si>
    <t>GYI31</t>
  </si>
  <si>
    <t>******าไข่ อำเภอเมืองฉะเชิงเทรา จังหวัดฉะเชิงเทรา 24000</t>
  </si>
  <si>
    <t>26/03/2026 20:38</t>
  </si>
  <si>
    <t>TH264332387573X</t>
  </si>
  <si>
    <t>GYI29</t>
  </si>
  <si>
    <t>ส***วดี แ***อำไพ</t>
  </si>
  <si>
    <t>26/03/2026 20:25</t>
  </si>
  <si>
    <t>793958097741</t>
  </si>
  <si>
    <t>GYI28</t>
  </si>
  <si>
    <t>บ***ู....ศรีคล้ายคำ</t>
  </si>
  <si>
    <t>26/03/2026 20:12</t>
  </si>
  <si>
    <t>793954109852</t>
  </si>
  <si>
    <t>GYI26</t>
  </si>
  <si>
    <t>ป***ีต  เ***ทอง</t>
  </si>
  <si>
    <t>26/03/2026 19:52</t>
  </si>
  <si>
    <t>793969853880</t>
  </si>
  <si>
    <t>GYI25</t>
  </si>
  <si>
    <t>793949284715</t>
  </si>
  <si>
    <t>GYI24</t>
  </si>
  <si>
    <t>น***ภัคจิรา ว***สมบูรณ์</t>
  </si>
  <si>
    <t>26/03/2026 19:49</t>
  </si>
  <si>
    <t>793934504834</t>
  </si>
  <si>
    <t>GYI23</t>
  </si>
  <si>
    <t>******อ ตำบลดงบัง อำเภอบึงโขงหลง จังหวัดบึงกาฬ 38220</t>
  </si>
  <si>
    <t>80</t>
  </si>
  <si>
    <t>26/03/2026 19:46</t>
  </si>
  <si>
    <t>TH2688847689328</t>
  </si>
  <si>
    <t>26/03/2026 19:45</t>
  </si>
  <si>
    <t>GYI22</t>
  </si>
  <si>
    <t>ป****ต</t>
  </si>
  <si>
    <t>******ำบลคอกกระบือ อำเภอปะนาเระ จังหวัดปัตตานี 94130</t>
  </si>
  <si>
    <t>94130</t>
  </si>
  <si>
    <t>27/03/2026 19:35</t>
  </si>
  <si>
    <t>TH264164193114C</t>
  </si>
  <si>
    <t>26/03/2026 19:43</t>
  </si>
  <si>
    <t>GYI21</t>
  </si>
  <si>
    <t>******ปุณณวิถี 5, แขวงบางจาก แขวงบางจาก เขตพระโขนง จังหวัดกรุงเทพมหานคร 10260</t>
  </si>
  <si>
    <t>26/03/2026 19:37</t>
  </si>
  <si>
    <t>TH269041478496X</t>
  </si>
  <si>
    <t>GYI20</t>
  </si>
  <si>
    <t>ท***ิณา อ***ะวงศ์</t>
  </si>
  <si>
    <t>26/03/2026 19:32</t>
  </si>
  <si>
    <t>793943699706</t>
  </si>
  <si>
    <t>GYI19</t>
  </si>
  <si>
    <t>ธนวันต์ ปุริลา</t>
  </si>
  <si>
    <t>หมู่บ้านรีเจนซี่ 131/136 หมู่บ้านรีเจนซี่ หมู่4  · บางรักพัฒนา/ Bang Rak Phatthana
บางบัวทอง/ Bang Bua Thongนนทบุรี/ Nonthaburi
11110</t>
  </si>
  <si>
    <t>660630186832</t>
  </si>
  <si>
    <t>26/03/2026 19:23</t>
  </si>
  <si>
    <t>LEXPU0671162275</t>
  </si>
  <si>
    <t>GYI18</t>
  </si>
  <si>
    <t>26/03/2026 19:19</t>
  </si>
  <si>
    <t>793932396740</t>
  </si>
  <si>
    <t>GYI17</t>
  </si>
  <si>
    <t>น***ลอง  เ***ป้อม</t>
  </si>
  <si>
    <t>26/03/2026 19:14</t>
  </si>
  <si>
    <t>793902287710</t>
  </si>
  <si>
    <t>26/03/2026 19:13</t>
  </si>
  <si>
    <t>GYI16</t>
  </si>
  <si>
    <t>26/03/2026 19:09</t>
  </si>
  <si>
    <t>793905498713</t>
  </si>
  <si>
    <t>26/03/2026 19:10</t>
  </si>
  <si>
    <t>GYI15</t>
  </si>
  <si>
    <t>******หาสวัสดิ์ ตำบลมหาสวัสดิ์ อำเภอบางกรวย จังหวัดนนทบุรี 11130</t>
  </si>
  <si>
    <t>26/03/2026 19:07</t>
  </si>
  <si>
    <t>TH262039629369C</t>
  </si>
  <si>
    <t>GYI13</t>
  </si>
  <si>
    <t>****** กรุงเทพฯ-นนท์, แขวง วงศ์สว่าง, เขตบางซื่อ แขวงวงศ์สว่าง เขตบางซื่อ จังหวัดกรุงเทพมหานคร 10800</t>
  </si>
  <si>
    <t>26/03/2026 18:52</t>
  </si>
  <si>
    <t>TH260538277781W</t>
  </si>
  <si>
    <t>GYI12</t>
  </si>
  <si>
    <t>จ***ร์งาม บ***ันทร์</t>
  </si>
  <si>
    <t>26/03/2026 18:45</t>
  </si>
  <si>
    <t>793969595716</t>
  </si>
  <si>
    <t>GYI11</t>
  </si>
  <si>
    <t>26/03/2026 18:33</t>
  </si>
  <si>
    <t>LEXPU0671147051</t>
  </si>
  <si>
    <t>GYI10</t>
  </si>
  <si>
    <t>26/03/2026 18:14</t>
  </si>
  <si>
    <t>TH264033451189G</t>
  </si>
  <si>
    <t>GYI9</t>
  </si>
  <si>
    <t>26/03/2026 18:36</t>
  </si>
  <si>
    <t>TH263909654709G</t>
  </si>
  <si>
    <t>26/03/2026 18:06</t>
  </si>
  <si>
    <t>GYI8</t>
  </si>
  <si>
    <t>26/03/2026 18:34</t>
  </si>
  <si>
    <t>TH269630534836A</t>
  </si>
  <si>
    <t>26/03/2026 18:04</t>
  </si>
  <si>
    <t>GYI7</t>
  </si>
  <si>
    <t>TH266119388250X</t>
  </si>
  <si>
    <t>GYI6</t>
  </si>
  <si>
    <t>ช***านต์  ก***ำ</t>
  </si>
  <si>
    <t>26/03/2026 18:00</t>
  </si>
  <si>
    <t>793936995795</t>
  </si>
  <si>
    <t>GYI5</t>
  </si>
  <si>
    <t>ม***ตา บ***บ</t>
  </si>
  <si>
    <t>26/03/2026 17:34</t>
  </si>
  <si>
    <t>793964707874</t>
  </si>
  <si>
    <t>GYI4</t>
  </si>
  <si>
    <t>ภ***พัทธ์</t>
  </si>
  <si>
    <t>26/03/2026 17:22</t>
  </si>
  <si>
    <t>793948033852</t>
  </si>
  <si>
    <t>GYI3</t>
  </si>
  <si>
    <t>ณ***ช  แ***ุข</t>
  </si>
  <si>
    <t>26/03/2026 17:27</t>
  </si>
  <si>
    <t>793966290703</t>
  </si>
  <si>
    <t>GYI2</t>
  </si>
  <si>
    <t>นางมาลี ไหมดระโทก</t>
  </si>
  <si>
    <t>78 หมู่9 ต.โชคชัย
โชคชัย/ Chok Chaiนครราชสีมา/ Nakhon Ratchasima
30190</t>
  </si>
  <si>
    <t>660647295237</t>
  </si>
  <si>
    <t>26/03/2026 16:49</t>
  </si>
  <si>
    <t>LEXPU0671235367</t>
  </si>
  <si>
    <t>GYI1</t>
  </si>
  <si>
    <t>ฐ***ภา ก***วด</t>
  </si>
  <si>
    <t>26/03/2026 16:47</t>
  </si>
  <si>
    <t>793933500861</t>
  </si>
  <si>
    <t>GYI0</t>
  </si>
  <si>
    <t>น******อ</t>
  </si>
  <si>
    <t>******ฮ้ว ตำบลบ่อแฮ้ว อำเภอเมืองลำปาง จังหวัดลำปาง 52000</t>
  </si>
  <si>
    <t>26/03/2026 16:46</t>
  </si>
  <si>
    <t>TH268345008105H</t>
  </si>
  <si>
    <t>26/03/2026 16:45</t>
  </si>
  <si>
    <t>GYH99</t>
  </si>
  <si>
    <t>26/03/2026 16:44</t>
  </si>
  <si>
    <t>793972044806</t>
  </si>
  <si>
    <t>GYH98</t>
  </si>
  <si>
    <t>อ***ย์ พ***ธา</t>
  </si>
  <si>
    <t>26/03/2026 16:37</t>
  </si>
  <si>
    <t>793943869751</t>
  </si>
  <si>
    <t>GYH96</t>
  </si>
  <si>
    <t>อ***ี อ***า</t>
  </si>
  <si>
    <t>26/03/2026 16:33</t>
  </si>
  <si>
    <t>793927726782</t>
  </si>
  <si>
    <t>26/03/2026 16:34</t>
  </si>
  <si>
    <t>GYH95</t>
  </si>
  <si>
    <t>อ***ตติยา ส***ก้ว</t>
  </si>
  <si>
    <t>793911329783</t>
  </si>
  <si>
    <t>GYH94</t>
  </si>
  <si>
    <t>น***ำพัน  ส***ะบารี</t>
  </si>
  <si>
    <t>26/03/2026 16:30</t>
  </si>
  <si>
    <t>793995679735</t>
  </si>
  <si>
    <t>GYH93</t>
  </si>
  <si>
    <t>******มปุ๊ก อำเภอ เมืองบุรีรัมย์ จังหวัด บุรีรัมย์ ตำบลลุมปุ๊ก อำเภอเมืองบุรีรัมย์ จังหวัดบุรีรัมย์ 31000</t>
  </si>
  <si>
    <t>TH268835216069B</t>
  </si>
  <si>
    <t>26/03/2026 15:59</t>
  </si>
  <si>
    <t>GYH92</t>
  </si>
  <si>
    <t>ช***รงค์ จ***ร์ตา</t>
  </si>
  <si>
    <t>26/03/2026 15:54</t>
  </si>
  <si>
    <t>793972659874</t>
  </si>
  <si>
    <t>GYH91</t>
  </si>
  <si>
    <t>26/03/2026 15:52</t>
  </si>
  <si>
    <t>793959033873</t>
  </si>
  <si>
    <t>GYH90</t>
  </si>
  <si>
    <t>n***ayawanthanako</t>
  </si>
  <si>
    <t>793983727843</t>
  </si>
  <si>
    <t>GYH89</t>
  </si>
  <si>
    <t>ศ***ิมล ส***นองโป่ง</t>
  </si>
  <si>
    <t>26/03/2026 15:51</t>
  </si>
  <si>
    <t>793927275724</t>
  </si>
  <si>
    <t>26/03/2026 15:50</t>
  </si>
  <si>
    <t>GYH88</t>
  </si>
  <si>
    <t>ตุ๊กตา เนวะมาตร</t>
  </si>
  <si>
    <t>55 หมุ่6.ตสร้างนกทาอเมืองจอำนาจเจริญ 37000</t>
  </si>
  <si>
    <t>0868729204</t>
  </si>
  <si>
    <t>WA111262637TH</t>
  </si>
  <si>
    <t>GYH87</t>
  </si>
  <si>
    <t xml:space="preserve">แม่ติ๋ม </t>
  </si>
  <si>
    <t>314หมู่ 9 บ้านหนองใหญ่ ตำบลบ้านไร่ อำเภอเทพสถิตย์ จังหวัดชัยภูมิ  36230</t>
  </si>
  <si>
    <t>0639307877</t>
  </si>
  <si>
    <t>26/03/2026 15:49</t>
  </si>
  <si>
    <t>WA111262623TH</t>
  </si>
  <si>
    <t>GYH85</t>
  </si>
  <si>
    <t>อ***ิท</t>
  </si>
  <si>
    <t>26/03/2026 15:44</t>
  </si>
  <si>
    <t>793999589736</t>
  </si>
  <si>
    <t>GYH84</t>
  </si>
  <si>
    <t>i***raporn</t>
  </si>
  <si>
    <t>793933484783</t>
  </si>
  <si>
    <t>GYH82</t>
  </si>
  <si>
    <t>เ***ศรี ด***งวัน</t>
  </si>
  <si>
    <t>26/03/2026 15:39</t>
  </si>
  <si>
    <t>793977235866</t>
  </si>
  <si>
    <t>26/03/2026 15:38</t>
  </si>
  <si>
    <t>GYH81</t>
  </si>
  <si>
    <t>******า ตำบลเทพารักษ์ส่งหลังบ้าน ตำบลเทพารักษ์ อำเภอเมืองสมุทรปราการ จังหวัดสมุทรปราการ 10270</t>
  </si>
  <si>
    <t>26/03/2026 16:00</t>
  </si>
  <si>
    <t>TH268261725926A</t>
  </si>
  <si>
    <t>26/03/2026 15:30</t>
  </si>
  <si>
    <t>GYH80</t>
  </si>
  <si>
    <t>น** ป***ินี พ***ือง</t>
  </si>
  <si>
    <t>26/03/2026 15:29</t>
  </si>
  <si>
    <t>793917596765</t>
  </si>
  <si>
    <t>GYH79</t>
  </si>
  <si>
    <t>ศ******ล</t>
  </si>
  <si>
    <t>******ทาบ จ.สุรินทร์ ตำบลหนองไผ่ล้อม อำเภอสำโรงทาบ จังหวัดสุรินทร์ 32170</t>
  </si>
  <si>
    <t>32170</t>
  </si>
  <si>
    <t>TH2618767077882</t>
  </si>
  <si>
    <t>26/03/2026 15:27</t>
  </si>
  <si>
    <t>GYH78</t>
  </si>
  <si>
    <t>26/03/2026 15:55</t>
  </si>
  <si>
    <t>TH2672896359649</t>
  </si>
  <si>
    <t>26/03/2026 15:25</t>
  </si>
  <si>
    <t>GYH77</t>
  </si>
  <si>
    <t>26/03/2026 15:21</t>
  </si>
  <si>
    <t>793991230896</t>
  </si>
  <si>
    <t>GYH76</t>
  </si>
  <si>
    <t>26/03/2026 15:19</t>
  </si>
  <si>
    <t>793912092724</t>
  </si>
  <si>
    <t>GYH75</t>
  </si>
  <si>
    <t>หม๊ะโสด สมัน</t>
  </si>
  <si>
    <t>89 ม.5 ต.ทุ่งนุ้ย อ.ควนกาหลง จ.สตูล 91130 · ทุ่งนุ้ย/ Thung Nui
ควนกาหลง/ Khuan Kalongสตูล/ Satun
91130</t>
  </si>
  <si>
    <t>660656129253</t>
  </si>
  <si>
    <t>26/03/2026 15:18</t>
  </si>
  <si>
    <t>TH72038HFUWJ7A</t>
  </si>
  <si>
    <t>26/03/2026 15:17</t>
  </si>
  <si>
    <t>GYH74</t>
  </si>
  <si>
    <t>จ***ดา พ***ลทอง</t>
  </si>
  <si>
    <t>26/03/2026 15:16</t>
  </si>
  <si>
    <t>793969975750</t>
  </si>
  <si>
    <t>GYH73</t>
  </si>
  <si>
    <t>793978272765</t>
  </si>
  <si>
    <t>GYH72</t>
  </si>
  <si>
    <t>26/03/2026 15:15</t>
  </si>
  <si>
    <t>WA111262645TH</t>
  </si>
  <si>
    <t>26/03/2026 15:14</t>
  </si>
  <si>
    <t>GYH70</t>
  </si>
  <si>
    <t>******หูล่อง อำเภอปากพนัง จังหวัดนครศรีธรรมราช 80140</t>
  </si>
  <si>
    <t>80140</t>
  </si>
  <si>
    <t>26/03/2026 15:13</t>
  </si>
  <si>
    <t>TH2679853802930</t>
  </si>
  <si>
    <t>GYH69</t>
  </si>
  <si>
    <t>น***าวปรางค์ทอง บ***ผียน</t>
  </si>
  <si>
    <t>26/03/2026 15:12</t>
  </si>
  <si>
    <t>793904480784</t>
  </si>
  <si>
    <t>GYH68</t>
  </si>
  <si>
    <t>ศ***ร  ส***ิงห์</t>
  </si>
  <si>
    <t>27/03/2026 00:20</t>
  </si>
  <si>
    <t>793954579751</t>
  </si>
  <si>
    <t>GYH67</t>
  </si>
  <si>
    <t>26/03/2026 15:10</t>
  </si>
  <si>
    <t>793949299791</t>
  </si>
  <si>
    <t>GYH66</t>
  </si>
  <si>
    <t>26/03/2026 15:08</t>
  </si>
  <si>
    <t>793947782740</t>
  </si>
  <si>
    <t>GYH65</t>
  </si>
  <si>
    <t>น***าว​กนก​วรรณ​ แ***เจว​</t>
  </si>
  <si>
    <t>793922746890</t>
  </si>
  <si>
    <t>GYH64</t>
  </si>
  <si>
    <t>26/03/2026 15:06</t>
  </si>
  <si>
    <t>LEXPU0671159270</t>
  </si>
  <si>
    <t>GYH63</t>
  </si>
  <si>
    <t>ร***ันท์ ว***</t>
  </si>
  <si>
    <t>793994279772</t>
  </si>
  <si>
    <t>GYH62</t>
  </si>
  <si>
    <t>พ***ดนย์</t>
  </si>
  <si>
    <t>26/03/2026 15:05</t>
  </si>
  <si>
    <t>793909581765</t>
  </si>
  <si>
    <t>GYH61</t>
  </si>
  <si>
    <t>ว***ะ จ***รา</t>
  </si>
  <si>
    <t>26/03/2026 15:03</t>
  </si>
  <si>
    <t>793998943883</t>
  </si>
  <si>
    <t>26/03/2026 15:04</t>
  </si>
  <si>
    <t>GYH60</t>
  </si>
  <si>
    <t>ร***ิกาญจน์ แ***ีมนต์</t>
  </si>
  <si>
    <t>26/03/2026 15:02</t>
  </si>
  <si>
    <t>793990451892</t>
  </si>
  <si>
    <t>GYH59</t>
  </si>
  <si>
    <t>m***e</t>
  </si>
  <si>
    <t>26/03/2026 15:01</t>
  </si>
  <si>
    <t>793983479774</t>
  </si>
  <si>
    <t>GYH58</t>
  </si>
  <si>
    <t>จ***ตรา ป***ปัญญา</t>
  </si>
  <si>
    <t>26/03/2026 15:00</t>
  </si>
  <si>
    <t>793927510806</t>
  </si>
  <si>
    <t>GYH57</t>
  </si>
  <si>
    <t xml:space="preserve">ส่งธมกร นาครินทร์  </t>
  </si>
  <si>
    <t xml:space="preserve">        ร้านตัดผมธุบาเบอร์577/3หมู7         ถ.ศรีบุญลือ ต.กำแพง อ.อุทุมพรพิสัย จ.ศรีสะเกษ    33120</t>
  </si>
  <si>
    <t>0654893138</t>
  </si>
  <si>
    <t>26/03/2026 14:59</t>
  </si>
  <si>
    <t>WB214146213TH</t>
  </si>
  <si>
    <t>น***ิกานต์ ส***ง</t>
  </si>
  <si>
    <t>26/03/2026 14:58</t>
  </si>
  <si>
    <t>793909701830</t>
  </si>
  <si>
    <t>GYH56</t>
  </si>
  <si>
    <t>อ***ยสวนต่าย</t>
  </si>
  <si>
    <t>793936112815</t>
  </si>
  <si>
    <t>GYH55</t>
  </si>
  <si>
    <t>พ***ัตน์​  ก***าริการ</t>
  </si>
  <si>
    <t>26/03/2026 14:57</t>
  </si>
  <si>
    <t>THT030656SH3X5Z</t>
  </si>
  <si>
    <t>GYH54</t>
  </si>
  <si>
    <t>ว***วรรณ​ เ***อง​ประเสริฐ​</t>
  </si>
  <si>
    <t>793906045800</t>
  </si>
  <si>
    <t>GYH53</t>
  </si>
  <si>
    <t>ล***าวัลย์ เ***จันทร์</t>
  </si>
  <si>
    <t>26/03/2026 14:56</t>
  </si>
  <si>
    <t>793918707831</t>
  </si>
  <si>
    <t>GYH52</t>
  </si>
  <si>
    <t>ร้านทรัพย์เพิ่มพูน ร้านค้าลานจอดรถหน้าลิฟต์ วันพระธาตุช่อแฮ ต.ช่อแฮ อ.เมือง จ.แพร่  54000</t>
  </si>
  <si>
    <t>0812882528</t>
  </si>
  <si>
    <t>WA111262610TH</t>
  </si>
  <si>
    <t>GYH51</t>
  </si>
  <si>
    <t>TH260345619114P</t>
  </si>
  <si>
    <t>26/03/2026 14:55</t>
  </si>
  <si>
    <t>GYH50</t>
  </si>
  <si>
    <t>น***ทิพย์</t>
  </si>
  <si>
    <t>793914688792</t>
  </si>
  <si>
    <t>GYH49</t>
  </si>
  <si>
    <t>อ***ช ร***์ใหม่</t>
  </si>
  <si>
    <t>27/03/2026 14:02</t>
  </si>
  <si>
    <t>794037579366</t>
  </si>
  <si>
    <t>26/03/2026 14:54</t>
  </si>
  <si>
    <t>GYH48</t>
  </si>
  <si>
    <t>26/03/2026 14:53</t>
  </si>
  <si>
    <t>793908280793</t>
  </si>
  <si>
    <t>GYH47</t>
  </si>
  <si>
    <t>พ***พย์ อ***ะนาม</t>
  </si>
  <si>
    <t>26/03/2026 14:51</t>
  </si>
  <si>
    <t>793962623764</t>
  </si>
  <si>
    <t>26/03/2026 14:52</t>
  </si>
  <si>
    <t>GYH46</t>
  </si>
  <si>
    <t>26/03/2026 14:47</t>
  </si>
  <si>
    <t>793936977761</t>
  </si>
  <si>
    <t>GYH45</t>
  </si>
  <si>
    <t>พ*** ม***ี้</t>
  </si>
  <si>
    <t>26/03/2026 14:46</t>
  </si>
  <si>
    <t>กล้วยหอมมะพร้าวเผา2เนยนม2ฝอยทอง3ที่เหลือคละ</t>
  </si>
  <si>
    <t>793942236754</t>
  </si>
  <si>
    <t>GYH44</t>
  </si>
  <si>
    <t>เ***นท์ เ***อเทียน</t>
  </si>
  <si>
    <t>793958040713</t>
  </si>
  <si>
    <t>GYH43</t>
  </si>
  <si>
    <t>น***วณัฐพร  ร***พันธ์</t>
  </si>
  <si>
    <t>26/03/2026 14:45</t>
  </si>
  <si>
    <t>793964095735</t>
  </si>
  <si>
    <t>GYH42</t>
  </si>
  <si>
    <t>THT030656SZYW2Z</t>
  </si>
  <si>
    <t>GYH41</t>
  </si>
  <si>
    <t>ว***ณี ว***ฒางกูร</t>
  </si>
  <si>
    <t>793937501840</t>
  </si>
  <si>
    <t>26/03/2026 14:44</t>
  </si>
  <si>
    <t>GYH39</t>
  </si>
  <si>
    <t>ป***ดา ว***อม</t>
  </si>
  <si>
    <t>26/03/2026 14:43</t>
  </si>
  <si>
    <t>793969809802</t>
  </si>
  <si>
    <t>GYH38</t>
  </si>
  <si>
    <t>O***shop555</t>
  </si>
  <si>
    <t>793967502845</t>
  </si>
  <si>
    <t>GYH37</t>
  </si>
  <si>
    <t>อ***ี เ***ญกังวาลไกร</t>
  </si>
  <si>
    <t>793905215773</t>
  </si>
  <si>
    <t>26/03/2026 14:41</t>
  </si>
  <si>
    <t>GYH35</t>
  </si>
  <si>
    <t>ณัฏฐญา อ้กษรนำ</t>
  </si>
  <si>
    <t>1/7 ม.10 ถ.เพชรเกษม
ต.โคกกลอย อ.ตะกั่วทุ่ง
จ.พังงา 
 82140</t>
  </si>
  <si>
    <t>82140</t>
  </si>
  <si>
    <t>0846632178</t>
  </si>
  <si>
    <t>26/03/2026 14:36</t>
  </si>
  <si>
    <t>WA111262606TH</t>
  </si>
  <si>
    <t>GYH33</t>
  </si>
  <si>
    <t>N***s</t>
  </si>
  <si>
    <t>26/03/2026 14:31</t>
  </si>
  <si>
    <t>793910875715</t>
  </si>
  <si>
    <t>26/03/2026 14:32</t>
  </si>
  <si>
    <t>GYH31</t>
  </si>
  <si>
    <t>ศ***ลักษณ์  เ***ญเมือง</t>
  </si>
  <si>
    <t>26/03/2026 14:25</t>
  </si>
  <si>
    <t>793939529821</t>
  </si>
  <si>
    <t>GYH30</t>
  </si>
  <si>
    <t>****** เฟส2 ) ตำบลเสาธงหิน อ.บางใหญ่ จ.นนทบุรี 11140 ตำบลเสาธงหิน อำเภอบางใหญ่ จังหวัดนนทบุรี 11140</t>
  </si>
  <si>
    <t>26/03/2026 14:20</t>
  </si>
  <si>
    <t>TH267592625477L</t>
  </si>
  <si>
    <t>GYH29</t>
  </si>
  <si>
    <t>ค***นิษฐา เ***ทิพวัลย์</t>
  </si>
  <si>
    <t>793927709805</t>
  </si>
  <si>
    <t>26/03/2026 14:19</t>
  </si>
  <si>
    <t>GYH28</t>
  </si>
  <si>
    <t>******่ที่ 5, ตำบลบ้านคลอง, อำเภอเมืองพิษณุโลก ตำบลบ้านคลอง อำเภอเมืองพิษณุโลก จังหวัดพิษณุโลก 65000</t>
  </si>
  <si>
    <t>26/03/2026 13:59</t>
  </si>
  <si>
    <t>TH2682588866511</t>
  </si>
  <si>
    <t>GYH27</t>
  </si>
  <si>
    <t>26/03/2026 14:26</t>
  </si>
  <si>
    <t>TH266297507119R</t>
  </si>
  <si>
    <t>26/03/2026 13:56</t>
  </si>
  <si>
    <t>GYH26</t>
  </si>
  <si>
    <t>พ***ี จ***เทศ</t>
  </si>
  <si>
    <t>26/03/2026 13:51</t>
  </si>
  <si>
    <t>793947013856</t>
  </si>
  <si>
    <t>26/03/2026 13:52</t>
  </si>
  <si>
    <t>GYH25</t>
  </si>
  <si>
    <t>ส***ชชา เ***อแก้ว</t>
  </si>
  <si>
    <t>26/03/2026 13:43</t>
  </si>
  <si>
    <t>793925382725</t>
  </si>
  <si>
    <t>GYH24</t>
  </si>
  <si>
    <t>อ***า ช***ฑรัตน์ชัย</t>
  </si>
  <si>
    <t>26/03/2026 13:41</t>
  </si>
  <si>
    <t>793922471742</t>
  </si>
  <si>
    <t>GYH22</t>
  </si>
  <si>
    <t>O***an S***apai</t>
  </si>
  <si>
    <t>26/03/2026 13:37</t>
  </si>
  <si>
    <t>793950985796</t>
  </si>
  <si>
    <t>GYH21</t>
  </si>
  <si>
    <t>พ***า  ส***่น</t>
  </si>
  <si>
    <t>26/03/2026 13:29</t>
  </si>
  <si>
    <t>793908016786</t>
  </si>
  <si>
    <t>GYH20</t>
  </si>
  <si>
    <t>26/03/2026 13:26</t>
  </si>
  <si>
    <t>TH268004466387R</t>
  </si>
  <si>
    <t>GYH19</t>
  </si>
  <si>
    <t>26/03/2026 13:25</t>
  </si>
  <si>
    <t>793983411841</t>
  </si>
  <si>
    <t>GYH18</t>
  </si>
  <si>
    <t>******ินทร์บุรี จ.ปราจีนบุรี ตำบลหนองกี่ อำเภอกบินทร์บุรี จังหวัดปราจีนบุรี 25110</t>
  </si>
  <si>
    <t>25110</t>
  </si>
  <si>
    <t>26/03/2026 13:46</t>
  </si>
  <si>
    <t>TH266625064415P</t>
  </si>
  <si>
    <t>26/03/2026 13:16</t>
  </si>
  <si>
    <t>GYH17</t>
  </si>
  <si>
    <t>26/03/2026 13:13</t>
  </si>
  <si>
    <t>793987186775</t>
  </si>
  <si>
    <t>GYH16</t>
  </si>
  <si>
    <t>ส***ย์ ก***็ม</t>
  </si>
  <si>
    <t>26/03/2026 13:12</t>
  </si>
  <si>
    <t>793907393753</t>
  </si>
  <si>
    <t>GYH15</t>
  </si>
  <si>
    <t>น** ธ***ทร เ***ตั๋น</t>
  </si>
  <si>
    <t>26/03/2026 13:05</t>
  </si>
  <si>
    <t>793901302891</t>
  </si>
  <si>
    <t>GYH14</t>
  </si>
  <si>
    <t>จ***ราทิพย์ ธ***ติพิริยะ</t>
  </si>
  <si>
    <t>26/03/2026 12:58</t>
  </si>
  <si>
    <t>793907571785</t>
  </si>
  <si>
    <t>GYH13</t>
  </si>
  <si>
    <t>ภัทรลภา พิทักษ์อรรณพ</t>
  </si>
  <si>
    <t>5/1400 หมู่บ้านประชาชื่น ซ.8 ถ.สามัคคี ต.บางตลาด · ปากเกร็ด/ Pak Kret
ปากเกร็ด/ Pak Kretนนทบุรี/ Nonthaburi
11120</t>
  </si>
  <si>
    <t>660967178746</t>
  </si>
  <si>
    <t>26/03/2026 12:55</t>
  </si>
  <si>
    <t>LEXPU0671162844</t>
  </si>
  <si>
    <t>GYH12</t>
  </si>
  <si>
    <t>******รีธรรมราช เลขที่1 หมู่4 ต.ท่างิ้ว ตำบลท่างิ้ว อำเภอเมืองนครศรีธรรมราช จังหวัดนครศรีธรรมราช 80280</t>
  </si>
  <si>
    <t>80280</t>
  </si>
  <si>
    <t>26/03/2026 12:53</t>
  </si>
  <si>
    <t>TH265444279274I</t>
  </si>
  <si>
    <t>26/03/2026 12:52</t>
  </si>
  <si>
    <t>GYH11</t>
  </si>
  <si>
    <t>เอ๋</t>
  </si>
  <si>
    <t>หมู่9ต,กระทุ่มล้ม 15/15 · กระทุ่มล้ม/ Krathum Lom
สามพราน/ Sam Phranนครปฐม/ Nakhon Pathom
73220</t>
  </si>
  <si>
    <t>73220</t>
  </si>
  <si>
    <t>660660077312</t>
  </si>
  <si>
    <t>LEXPU0671143021</t>
  </si>
  <si>
    <t>GYH10</t>
  </si>
  <si>
    <t>สมบูรณ์ ศิริพยัคฆ์</t>
  </si>
  <si>
    <t>15/3หมู่1  ตำบลทัพทัน อำเภอทัพทัน
ทัพทัน/ Thap Thanอุทัยธานี/ Uthai Thani
61120</t>
  </si>
  <si>
    <t>61120</t>
  </si>
  <si>
    <t>660848860279</t>
  </si>
  <si>
    <t>26/03/2026 12:43</t>
  </si>
  <si>
    <t>TH57028HFS9Z5A</t>
  </si>
  <si>
    <t>GYH8</t>
  </si>
  <si>
    <t>ก***ฒน์ แ***ดซา</t>
  </si>
  <si>
    <t>26/03/2026 12:34</t>
  </si>
  <si>
    <t>793917382790</t>
  </si>
  <si>
    <t>GYH7</t>
  </si>
  <si>
    <t>จันทรา  จงแพ</t>
  </si>
  <si>
    <t>124/22ซอยบางจะเกร็ง3 (ซอยบุคคลสุดซอยสีฟ้า) · แม่กลอง/ Mae Klong
เมืองสมุทรสงคราม/ Mueang Samut Songkhramสมุทรสงคราม/ Samut Songkhram
75000</t>
  </si>
  <si>
    <t>660958970124</t>
  </si>
  <si>
    <t>26/03/2026 12:30</t>
  </si>
  <si>
    <t>LEXPU0671148018</t>
  </si>
  <si>
    <t>GYH6</t>
  </si>
  <si>
    <t>ส***กษณ์</t>
  </si>
  <si>
    <t>26/03/2026 12:28</t>
  </si>
  <si>
    <t>793938616796</t>
  </si>
  <si>
    <t>GYH5</t>
  </si>
  <si>
    <t>26/03/2026 12:59</t>
  </si>
  <si>
    <t>793949182773</t>
  </si>
  <si>
    <t>26/03/2026 12:23</t>
  </si>
  <si>
    <t>GYH4</t>
  </si>
  <si>
    <t>******องพน อำเภอคลองท่อม จังหวัดกระบี่ 81170</t>
  </si>
  <si>
    <t>81170</t>
  </si>
  <si>
    <t>TH2658968542932</t>
  </si>
  <si>
    <t>26/03/2026 12:22</t>
  </si>
  <si>
    <t>GYH3</t>
  </si>
  <si>
    <t>******อง อ.อู่ทอง ตำบลอู่ทอง อำเภออู่ทอง จังหวัดสุพรรณบุรี 72160</t>
  </si>
  <si>
    <t>26/03/2026 12:07</t>
  </si>
  <si>
    <t>TH2628557518277</t>
  </si>
  <si>
    <t>GYH2</t>
  </si>
  <si>
    <t>26/03/2026 12:10</t>
  </si>
  <si>
    <t>TH264377980035E</t>
  </si>
  <si>
    <t>26/03/2026 12:04</t>
  </si>
  <si>
    <t>GYH1</t>
  </si>
  <si>
    <t>26/03/2026 12:29</t>
  </si>
  <si>
    <t>TH263268668387N</t>
  </si>
  <si>
    <t>26/03/2026 11:59</t>
  </si>
  <si>
    <t>GYH0</t>
  </si>
  <si>
    <t>26/03/2026 11:52</t>
  </si>
  <si>
    <t>793903550366</t>
  </si>
  <si>
    <t>GYG99</t>
  </si>
  <si>
    <t>น*** น***หิรัญ</t>
  </si>
  <si>
    <t>26/03/2026 11:45</t>
  </si>
  <si>
    <t>793919762370</t>
  </si>
  <si>
    <t>GYG98</t>
  </si>
  <si>
    <t>ค** ท***ักดิ์ จ***ร์ศรี</t>
  </si>
  <si>
    <t>26/03/2026 11:39</t>
  </si>
  <si>
    <t>793990678353</t>
  </si>
  <si>
    <t>GYG97</t>
  </si>
  <si>
    <t>ภ***นท์ น***าร</t>
  </si>
  <si>
    <t>26/03/2026 11:37</t>
  </si>
  <si>
    <t>793955584321</t>
  </si>
  <si>
    <t>GYG96</t>
  </si>
  <si>
    <t>26/03/2026 11:31</t>
  </si>
  <si>
    <t>793979663315</t>
  </si>
  <si>
    <t>GYG95</t>
  </si>
  <si>
    <t>26/03/2026 11:23</t>
  </si>
  <si>
    <t>793986961386</t>
  </si>
  <si>
    <t>GYG94</t>
  </si>
  <si>
    <t>จ***รัตน์ ส***ียด</t>
  </si>
  <si>
    <t>26/03/2026 11:22</t>
  </si>
  <si>
    <t>ไม่รับกาแฟค่ะรับเป็นเนยนมคะ</t>
  </si>
  <si>
    <t>793906750346</t>
  </si>
  <si>
    <t>GYG93</t>
  </si>
  <si>
    <t>793922256374</t>
  </si>
  <si>
    <t>26/03/2026 11:12</t>
  </si>
  <si>
    <t>GYG92</t>
  </si>
  <si>
    <t>พ***า จ***พง</t>
  </si>
  <si>
    <t>793906564356</t>
  </si>
  <si>
    <t>GYG91</t>
  </si>
  <si>
    <t>26/03/2026 10:58</t>
  </si>
  <si>
    <t>793919658383</t>
  </si>
  <si>
    <t>GYG89</t>
  </si>
  <si>
    <t>26/03/2026 10:52</t>
  </si>
  <si>
    <t>793944764362</t>
  </si>
  <si>
    <t>26/03/2026 10:53</t>
  </si>
  <si>
    <t>GYG87</t>
  </si>
  <si>
    <t>อุไรพร ผิวจันทร์</t>
  </si>
  <si>
    <t>1ๅ/19 ซอยเอกชัย119 หมู่บ้านเกษริน แยก2 · บางบอนใต้/ Bang Bon Tai
บางบอน/ Bang Bonกรุงเทพมหานคร/ Bangkok
10150</t>
  </si>
  <si>
    <t>660902361139</t>
  </si>
  <si>
    <t>26/03/2026 10:47</t>
  </si>
  <si>
    <t>LEXPU0671144078</t>
  </si>
  <si>
    <t>GYG86</t>
  </si>
  <si>
    <t>ช***า  พ***์สาร</t>
  </si>
  <si>
    <t>26/03/2026 10:42</t>
  </si>
  <si>
    <t>793931553365</t>
  </si>
  <si>
    <t>GYG85</t>
  </si>
  <si>
    <t>ธง หลวงศรีสงคราม</t>
  </si>
  <si>
    <t>บ้านห้วยผึ้ง บ้านนาอุดม หมู่2 เลขที่5 · นิคมห้วยผึ้ง/ Nikhom Huai Phueng
ห้วยผึ้ง/ Huai Phuengกาฬสินธุ์/ Kalasin
46240</t>
  </si>
  <si>
    <t>46240</t>
  </si>
  <si>
    <t>660902858905</t>
  </si>
  <si>
    <t>26/03/2026 10:38</t>
  </si>
  <si>
    <t>LEXPU0671235038</t>
  </si>
  <si>
    <t>GYG84</t>
  </si>
  <si>
    <t>ศ***นันท์ แ***วานนท์</t>
  </si>
  <si>
    <t>26/03/2026 10:39</t>
  </si>
  <si>
    <t>793975851395</t>
  </si>
  <si>
    <t>GYG82</t>
  </si>
  <si>
    <t>คุณนิตยา คำแสน</t>
  </si>
  <si>
    <t>97 หิรัญนคร · แม่จัน/ Mae Chan
แม่จัน/ Mae Chanเชียงราย/ Chiang Rai
57110</t>
  </si>
  <si>
    <t>57110</t>
  </si>
  <si>
    <t>660892640445</t>
  </si>
  <si>
    <t>26/03/2026 10:30</t>
  </si>
  <si>
    <t>TH54078HFSCZ0A</t>
  </si>
  <si>
    <t>GYG81</t>
  </si>
  <si>
    <t>******ากใหญ่ ต.ห้วยโป่ง ตำบลห้วยโป่ง อำเภอเมืองระยอง จังหวัดระยอง 21150</t>
  </si>
  <si>
    <t>TH266955638718B</t>
  </si>
  <si>
    <t>26/03/2026 10:23</t>
  </si>
  <si>
    <t>GYG79</t>
  </si>
  <si>
    <t>ค***ข้</t>
  </si>
  <si>
    <t>26/03/2026 10:20</t>
  </si>
  <si>
    <t>793986567371</t>
  </si>
  <si>
    <t>GYG78</t>
  </si>
  <si>
    <t>ว******ู</t>
  </si>
  <si>
    <t>******จ.บุรีรัมย์ 31110 ตำบลดงอีจาน อำเภอโนนสุวรรณ จังหวัดบุรีรัมย์ 31110</t>
  </si>
  <si>
    <t>26/03/2026 10:19</t>
  </si>
  <si>
    <t>TH266191832276B</t>
  </si>
  <si>
    <t>26/03/2026 10:18</t>
  </si>
  <si>
    <t>GYG77</t>
  </si>
  <si>
    <t>N***wit T***at</t>
  </si>
  <si>
    <t>26/03/2026 10:03</t>
  </si>
  <si>
    <t>793907963376</t>
  </si>
  <si>
    <t>GYG76</t>
  </si>
  <si>
    <t>26/03/2026 10:31</t>
  </si>
  <si>
    <t>TH69018HD3195D</t>
  </si>
  <si>
    <t>26/03/2026 10:01</t>
  </si>
  <si>
    <t>GYG75</t>
  </si>
  <si>
    <t>ก***รี เ***พา</t>
  </si>
  <si>
    <t>26/03/2026 10:00</t>
  </si>
  <si>
    <t>793952261303</t>
  </si>
  <si>
    <t>GYG74</t>
  </si>
  <si>
    <t>พ***าแคชเชียร์</t>
  </si>
  <si>
    <t>26/03/2026 09:56</t>
  </si>
  <si>
    <t>793916251365</t>
  </si>
  <si>
    <t>GYG73</t>
  </si>
  <si>
    <t>26/03/2026 09:49</t>
  </si>
  <si>
    <t>LEXPU0671162758</t>
  </si>
  <si>
    <t>GYG72</t>
  </si>
  <si>
    <t>เ***องฟ้า</t>
  </si>
  <si>
    <t>793972265380</t>
  </si>
  <si>
    <t>GYG70</t>
  </si>
  <si>
    <t>26/03/2026 09:43</t>
  </si>
  <si>
    <t>793926587300</t>
  </si>
  <si>
    <t>26/03/2026 09:42</t>
  </si>
  <si>
    <t>GYG69</t>
  </si>
  <si>
    <t>******หญ้าปล้อง, อำเภอหนองหญ้าปล้อง ตำบลหนองหญ้าปล้อง อำเภอหนองหญ้าปล้อง จังหวัดเพชรบุรี 76160</t>
  </si>
  <si>
    <t>76160</t>
  </si>
  <si>
    <t>26/03/2026 09:37</t>
  </si>
  <si>
    <t>TH261068008911O</t>
  </si>
  <si>
    <t>GYG67</t>
  </si>
  <si>
    <t>26/03/2026 09:31</t>
  </si>
  <si>
    <t>TH263427218991F</t>
  </si>
  <si>
    <t>26/03/2026 09:18</t>
  </si>
  <si>
    <t>GYG66</t>
  </si>
  <si>
    <t>132 ถ.จันทนาราม ต.วัดสิงห์
วัดสิงห์/ Wat Singชัยนาท/ Chainat
17120</t>
  </si>
  <si>
    <t>660632358595</t>
  </si>
  <si>
    <t>26/03/2026 09:15</t>
  </si>
  <si>
    <t>LEXPU0671144850</t>
  </si>
  <si>
    <t>GYG65</t>
  </si>
  <si>
    <t>ย***รัตน์ บ***้วม</t>
  </si>
  <si>
    <t>26/03/2026 09:11</t>
  </si>
  <si>
    <t>793951455301</t>
  </si>
  <si>
    <t>GYG64</t>
  </si>
  <si>
    <t>ณ******ศ</t>
  </si>
  <si>
    <t>******นาม ต.เวียง ตำบลเวียง อำเภอเมืองพะเยา จังหวัดพะเยา 56000</t>
  </si>
  <si>
    <t>26/03/2026 07:50</t>
  </si>
  <si>
    <t>TH266832031759E</t>
  </si>
  <si>
    <t>26/03/2026 07:49</t>
  </si>
  <si>
    <t>GYG63</t>
  </si>
  <si>
    <t>เสวก เทียมขุนทด</t>
  </si>
  <si>
    <t>บ.ฮกกี่ 99/9  ต.กระเบื้องใหญ่ · กระเบื้องใหญ่/ Krabueang Yai
พิมาย/ Phimaiนครราชสีมา/ Nakhon Ratchasima
30110</t>
  </si>
  <si>
    <t>26/03/2026 07:44</t>
  </si>
  <si>
    <t>TH27158HGGNF7D</t>
  </si>
  <si>
    <t>GYG62</t>
  </si>
  <si>
    <t>ณ**  เ***อลงกต</t>
  </si>
  <si>
    <t>26/03/2026 07:30</t>
  </si>
  <si>
    <t>793984161342</t>
  </si>
  <si>
    <t>GYG61</t>
  </si>
  <si>
    <t>26/03/2026 07:27</t>
  </si>
  <si>
    <t>ขอฝอยทอง มะพร้าว เผือกนะคะ</t>
  </si>
  <si>
    <t>793905459362</t>
  </si>
  <si>
    <t>26/03/2026 07:28</t>
  </si>
  <si>
    <t>GYG59</t>
  </si>
  <si>
    <t>26/03/2026 07:18</t>
  </si>
  <si>
    <t>793912253304</t>
  </si>
  <si>
    <t>GYG58</t>
  </si>
  <si>
    <t>นิมิต นวนแตง</t>
  </si>
  <si>
    <t>- 38/4 ม.6 ต.น้ำตาล
อินทร์บุรี/ In Buriสิงห์บุรี/ Sing Buri
16110</t>
  </si>
  <si>
    <t>660982784543</t>
  </si>
  <si>
    <t>26/03/2026 07:09</t>
  </si>
  <si>
    <t>LEXPU0670756227</t>
  </si>
  <si>
    <t>GYG57</t>
  </si>
  <si>
    <t>ส***รัตน์ ส***</t>
  </si>
  <si>
    <t>26/03/2026 06:51</t>
  </si>
  <si>
    <t>793980594363</t>
  </si>
  <si>
    <t>GYG56</t>
  </si>
  <si>
    <t>26/03/2026 06:50</t>
  </si>
  <si>
    <t>793952096302</t>
  </si>
  <si>
    <t>GYG55</t>
  </si>
  <si>
    <t>น***าญชัย แ***นตรี</t>
  </si>
  <si>
    <t>26/03/2026 06:21</t>
  </si>
  <si>
    <t>793934043383</t>
  </si>
  <si>
    <t>GYG54</t>
  </si>
  <si>
    <t>คุณปวริศา   นาคำ</t>
  </si>
  <si>
    <t>บ้านหลังสีส้ม บ้านเลขที่ 8 หมู่ 9 บ้านเข็กกลาง  · บ้านแยง/ Ban Yaeng
นครไทย/ Nakhon Thaiพิษณุโลก/ Phitsanulok
65120</t>
  </si>
  <si>
    <t>660966683653</t>
  </si>
  <si>
    <t>26/03/2026 06:04</t>
  </si>
  <si>
    <t>TH61028HCAN51C</t>
  </si>
  <si>
    <t>GYG53</t>
  </si>
  <si>
    <t>ฤ******์</t>
  </si>
  <si>
    <t>******้านแท่น, อำเภอชนบท ตำบลบ้านแท่น อำเภอชนบท จังหวัดขอนแก่น 40180</t>
  </si>
  <si>
    <t>40180</t>
  </si>
  <si>
    <t>26/03/2026 05:43</t>
  </si>
  <si>
    <t>TH269518656427T</t>
  </si>
  <si>
    <t>GYG52</t>
  </si>
  <si>
    <t>26/03/2026 05:31</t>
  </si>
  <si>
    <t>793989751343</t>
  </si>
  <si>
    <t>GYG51</t>
  </si>
  <si>
    <t>ก***าพัชร</t>
  </si>
  <si>
    <t>26/03/2026 04:05</t>
  </si>
  <si>
    <t>793961797193</t>
  </si>
  <si>
    <t>26/03/2026 04:08</t>
  </si>
  <si>
    <t>GYG50</t>
  </si>
  <si>
    <t>****** ตำบลสระแก้ว ตำบลสระแก้ว อำเภอเมืองสระแก้ว จังหวัดสระแก้ว 27000</t>
  </si>
  <si>
    <t>26/03/2026 03:43</t>
  </si>
  <si>
    <t>TH262919212956A</t>
  </si>
  <si>
    <t>26/03/2026 03:42</t>
  </si>
  <si>
    <t>GYG46</t>
  </si>
  <si>
    <t>ต***ฎา แ***คง</t>
  </si>
  <si>
    <t>26/03/2026 00:57</t>
  </si>
  <si>
    <t>793939395196</t>
  </si>
  <si>
    <t>GYG44</t>
  </si>
  <si>
    <t>กัญญณัช กฤษดำรงค์</t>
  </si>
  <si>
    <t>26/71 (ตึก V.1,ชั้น 3) ซ.พหลโยธิน 48 แยก 17/1 แขวงอนุสาวรีย์
บางเขน/ Bang Khenกรุงเทพมหานคร/ Bangkok
10220</t>
  </si>
  <si>
    <t>660987624159</t>
  </si>
  <si>
    <t>26/03/2026 00:27</t>
  </si>
  <si>
    <t>LEXPU0670765424</t>
  </si>
  <si>
    <t>GYG43</t>
  </si>
  <si>
    <t>พันธ์​ทวี​ คำเครือ​</t>
  </si>
  <si>
    <t>171 ม.3 ร่องคำหลวง · แม่นาเรือ/ Mae Na Ruea
เมืองพะเยา/ Mueang Phayaoพะเยา/ Phayao
56000</t>
  </si>
  <si>
    <t>660852613996</t>
  </si>
  <si>
    <t>26/03/2026 00:23</t>
  </si>
  <si>
    <t>LEXPU0670803329</t>
  </si>
  <si>
    <t>GYG42</t>
  </si>
  <si>
    <t>พ่อประยุทธ  งาคชสาร</t>
  </si>
  <si>
    <t>100หมู่4 บ้านหนองเเวง ต.นาฝาย อ.เมือง - - · นาฝาย/ Na Fai
เมืองชัยภูมิ/ Mueang Chaiyaphumชัยภูมิ/ Chaiyaphum
36000</t>
  </si>
  <si>
    <t>660621546288</t>
  </si>
  <si>
    <t>26/03/2026 00:22</t>
  </si>
  <si>
    <t>LEXPU0670867602</t>
  </si>
  <si>
    <t>GYG41</t>
  </si>
  <si>
    <t>26/03/2026 00:01</t>
  </si>
  <si>
    <t>TH265387797657D</t>
  </si>
  <si>
    <t>GYK37</t>
  </si>
  <si>
    <t>จ***ณาวรรณ จ***กัน</t>
  </si>
  <si>
    <t>27/03/2026 23:50</t>
  </si>
  <si>
    <t>794093793334</t>
  </si>
  <si>
    <t>27/03/2026 23:51</t>
  </si>
  <si>
    <t>GYK36</t>
  </si>
  <si>
    <t>27/03/2026 23:53</t>
  </si>
  <si>
    <t>TH2623689844119</t>
  </si>
  <si>
    <t>27/03/2026 23:49</t>
  </si>
  <si>
    <t>GYK35</t>
  </si>
  <si>
    <t>ส***ตร ป***ฤทธิ์วงศ์</t>
  </si>
  <si>
    <t>27/03/2026 23:33</t>
  </si>
  <si>
    <t>794050568360</t>
  </si>
  <si>
    <t>GYK34</t>
  </si>
  <si>
    <t>ร***ี  ว***กุล</t>
  </si>
  <si>
    <t>27/03/2026 23:01</t>
  </si>
  <si>
    <t>794054069303</t>
  </si>
  <si>
    <t>GYK33</t>
  </si>
  <si>
    <t>เ***์บี้</t>
  </si>
  <si>
    <t>27/03/2026 22:56</t>
  </si>
  <si>
    <t>794005274322</t>
  </si>
  <si>
    <t>GYK32</t>
  </si>
  <si>
    <t>คนึง  จันทนะวรรธนะ</t>
  </si>
  <si>
    <t>161 หมู่  11   · วังลึก/ Wang Luek
สามชุก/ Sam Chukสุพรรณบุรี/ Suphanburi
72130</t>
  </si>
  <si>
    <t>660968504848</t>
  </si>
  <si>
    <t>LEXPU0671572082</t>
  </si>
  <si>
    <t>GYK31</t>
  </si>
  <si>
    <t>อรรถพงษ์  กีรติภากร</t>
  </si>
  <si>
    <t>บ้านดอนไข่เต่า 130  หมู่ 8 · วัดโบสถ์/ Wat Bot
บางปลาม้า/ Bang Pla Maสุพรรณบุรี/ Suphanburi
72150</t>
  </si>
  <si>
    <t>660816152061</t>
  </si>
  <si>
    <t>27/03/2026 22:43</t>
  </si>
  <si>
    <t>LEXPU0671571791</t>
  </si>
  <si>
    <t>GYK29</t>
  </si>
  <si>
    <t>Samut Sakhon</t>
  </si>
  <si>
    <t>27/03/2026 22:37</t>
  </si>
  <si>
    <t>794086625334</t>
  </si>
  <si>
    <t>27/03/2026 22:38</t>
  </si>
  <si>
    <t>GYK28</t>
  </si>
  <si>
    <t>******ย็น ตำบลวังน้ำเย็น อำเภอแสวงหา จังหวัดอ่างทอง 14150</t>
  </si>
  <si>
    <t>14150</t>
  </si>
  <si>
    <t>27/03/2026 22:25</t>
  </si>
  <si>
    <t>TH2605373294270</t>
  </si>
  <si>
    <t>27/03/2026 22:24</t>
  </si>
  <si>
    <t>GYK27</t>
  </si>
  <si>
    <t>ส***วิภา ไ***ก้ว</t>
  </si>
  <si>
    <t>27/03/2026 22:13</t>
  </si>
  <si>
    <t>794015567365</t>
  </si>
  <si>
    <t>GYK26</t>
  </si>
  <si>
    <t>Pood ding</t>
  </si>
  <si>
    <t>พหลโยธิน ม.5 · โกสัมพี/ Kosamphi
โกสัมพีนคร/ Kosamphi Nakhonกำแพงเพชร/ Kamphaeng Phet
62000</t>
  </si>
  <si>
    <t>660944585579</t>
  </si>
  <si>
    <t>27/03/2026 22:10</t>
  </si>
  <si>
    <t>TH58118HM0N89A</t>
  </si>
  <si>
    <t>GYK25</t>
  </si>
  <si>
    <t>ก******ย</t>
  </si>
  <si>
    <t>******คกสว่าง ตำบลโคกสว่าง อำเภอสำโรง จังหวัดอุบลราชธานี 34360</t>
  </si>
  <si>
    <t>34360</t>
  </si>
  <si>
    <t>28/03/2026 05:23</t>
  </si>
  <si>
    <t>TH2644843517967</t>
  </si>
  <si>
    <t>27/03/2026 22:01</t>
  </si>
  <si>
    <t>GYK24</t>
  </si>
  <si>
    <t>******ี้ ตำบลน้ำพี้ อำเภอทองแสนขัน จังหวัดอุตรดิตถ์ 53230</t>
  </si>
  <si>
    <t>53230</t>
  </si>
  <si>
    <t>27/03/2026 21:59</t>
  </si>
  <si>
    <t>TH265684109554F</t>
  </si>
  <si>
    <t>GYK23</t>
  </si>
  <si>
    <t>27/03/2026 21:51</t>
  </si>
  <si>
    <t>794016625323</t>
  </si>
  <si>
    <t>GYK22</t>
  </si>
  <si>
    <t>ธ******ล</t>
  </si>
  <si>
    <t>******แขวงคลองต้นไทร แขวงคลองต้นไทร เขตคลองสาน จังหวัดกรุงเทพมหานคร 10600</t>
  </si>
  <si>
    <t>27/03/2026 21:48</t>
  </si>
  <si>
    <t>TH260820662248H</t>
  </si>
  <si>
    <t>27/03/2026 21:47</t>
  </si>
  <si>
    <t>GYK21</t>
  </si>
  <si>
    <t>******ตำบลปริก อำเภอทุ่งใหญ่ จังหวัดนครศรีธรรมราช 80240</t>
  </si>
  <si>
    <t>27/03/2026 20:51</t>
  </si>
  <si>
    <t>TH269247582350F</t>
  </si>
  <si>
    <t>27/03/2026 20:50</t>
  </si>
  <si>
    <t>GYK20</t>
  </si>
  <si>
    <t>794082355360</t>
  </si>
  <si>
    <t>GYK18</t>
  </si>
  <si>
    <t>27/03/2026 20:52</t>
  </si>
  <si>
    <t>794056661333</t>
  </si>
  <si>
    <t>27/03/2026 20:43</t>
  </si>
  <si>
    <t>GYK17</t>
  </si>
  <si>
    <t>27/03/2026 20:39</t>
  </si>
  <si>
    <t>794001474302</t>
  </si>
  <si>
    <t>GYK15</t>
  </si>
  <si>
    <t>******ตำบลบึงนาเรียง อำเภอห้วยเม็ก จังหวัดกาฬสินธุ์ 46170</t>
  </si>
  <si>
    <t>46170</t>
  </si>
  <si>
    <t>27/03/2026 21:02</t>
  </si>
  <si>
    <t>TH268679722717A</t>
  </si>
  <si>
    <t>27/03/2026 20:32</t>
  </si>
  <si>
    <t>GYK14</t>
  </si>
  <si>
    <t>27/03/2026 20:37</t>
  </si>
  <si>
    <t>LEXPU0671570507</t>
  </si>
  <si>
    <t>27/03/2026 20:03</t>
  </si>
  <si>
    <t>GYK13</t>
  </si>
  <si>
    <t>27/03/2026 20:02</t>
  </si>
  <si>
    <t>794021871344</t>
  </si>
  <si>
    <t>27/03/2026 20:00</t>
  </si>
  <si>
    <t>GYK12</t>
  </si>
  <si>
    <t>******องปรือ ต.ชุมแสง ตำบลชุมแสง อำเภอนางรอง จังหวัดบุรีรัมย์ 31110</t>
  </si>
  <si>
    <t>TH262653048099P</t>
  </si>
  <si>
    <t>27/03/2026 19:59</t>
  </si>
  <si>
    <t>GYK11</t>
  </si>
  <si>
    <t>ม***คกีร์ บ***วคาเดร์</t>
  </si>
  <si>
    <t>794096181325</t>
  </si>
  <si>
    <t>27/03/2026 19:58</t>
  </si>
  <si>
    <t>GYK10</t>
  </si>
  <si>
    <t>27/03/2026 19:56</t>
  </si>
  <si>
    <t>794075985345</t>
  </si>
  <si>
    <t>GYK9</t>
  </si>
  <si>
    <t>27/03/2026 19:43</t>
  </si>
  <si>
    <t>794089453393</t>
  </si>
  <si>
    <t>GYK8</t>
  </si>
  <si>
    <t>น*** ห***ิต</t>
  </si>
  <si>
    <t>27/03/2026 19:42</t>
  </si>
  <si>
    <t>794063385334</t>
  </si>
  <si>
    <t>GYK7</t>
  </si>
  <si>
    <t>บาส ลงธนมัยสาย*</t>
  </si>
  <si>
    <t>บริษัท ธนามัย ขนส่ง สาย3 · ศาลาธรรมสพน์/ Sala Thammasop
ทวีวัฒนา/ Thawi Watthanaกรุงเทพมหานคร/ Bangkok
10170</t>
  </si>
  <si>
    <t>660827087439</t>
  </si>
  <si>
    <t>27/03/2026 19:40</t>
  </si>
  <si>
    <t>LEXPU0671585634</t>
  </si>
  <si>
    <t>GYK6</t>
  </si>
  <si>
    <t>ปัทมา ส้มโอ</t>
  </si>
  <si>
    <t>ตำบล ห้วยสัตว์ใหญ่ ID.ติดตามสินค้า*********ห้วยสัตว์ใหญ่ · ห้วยสัตว์ใหญ่/ Huai Sat Yai
หัวหิน/ Hua Hinประจวบคีรีขันธ์/ Prachuap Khiri Khan
77110</t>
  </si>
  <si>
    <t>660992572863</t>
  </si>
  <si>
    <t>27/03/2026 18:43</t>
  </si>
  <si>
    <t>LEXPU0671584404</t>
  </si>
  <si>
    <t>GYK5</t>
  </si>
  <si>
    <t>W***uda S***aew</t>
  </si>
  <si>
    <t>27/03/2026 18:42</t>
  </si>
  <si>
    <t>794033436383</t>
  </si>
  <si>
    <t>27/03/2026 18:40</t>
  </si>
  <si>
    <t>GYK4</t>
  </si>
  <si>
    <t>ท***ดง น***ก</t>
  </si>
  <si>
    <t>27/03/2026 18:13</t>
  </si>
  <si>
    <t>794099780386</t>
  </si>
  <si>
    <t>GYK2</t>
  </si>
  <si>
    <t>27/03/2026 17:48</t>
  </si>
  <si>
    <t>794056579385</t>
  </si>
  <si>
    <t>GYJ97</t>
  </si>
  <si>
    <t>ฐ***ันต์ ห***นะ</t>
  </si>
  <si>
    <t>27/03/2026 17:17</t>
  </si>
  <si>
    <t>794054133305</t>
  </si>
  <si>
    <t>GYJ96</t>
  </si>
  <si>
    <t>27/03/2026 17:03</t>
  </si>
  <si>
    <t>794009186320</t>
  </si>
  <si>
    <t>GYJ95</t>
  </si>
  <si>
    <t>ห***ห่าว</t>
  </si>
  <si>
    <t>27/03/2026 16:57</t>
  </si>
  <si>
    <t>794010679372</t>
  </si>
  <si>
    <t>GYJ94</t>
  </si>
  <si>
    <t>น***ร ข***อง</t>
  </si>
  <si>
    <t>27/03/2026 16:56</t>
  </si>
  <si>
    <t>794067833381</t>
  </si>
  <si>
    <t>GYJ93</t>
  </si>
  <si>
    <t>27/03/2026 16:38</t>
  </si>
  <si>
    <t>ไม่เอาเนยและกาแฟค่ะ</t>
  </si>
  <si>
    <t>794097933333</t>
  </si>
  <si>
    <t>GYJ92</t>
  </si>
  <si>
    <t>****** ตำบลห้วยแก้ว ซอย 8 ตำบลห้วยแก้ว อำเภอภูกามยาว จังหวัดพะเยา 56000</t>
  </si>
  <si>
    <t>27/03/2026 16:54</t>
  </si>
  <si>
    <t>TH265399806508N</t>
  </si>
  <si>
    <t>27/03/2026 16:24</t>
  </si>
  <si>
    <t>GYJ91</t>
  </si>
  <si>
    <t>27/03/2026 16:06</t>
  </si>
  <si>
    <t>794045570393</t>
  </si>
  <si>
    <t>27/03/2026 16:11</t>
  </si>
  <si>
    <t>GYJ90</t>
  </si>
  <si>
    <t>ส***พร.   ม***ำ</t>
  </si>
  <si>
    <t>794096248374</t>
  </si>
  <si>
    <t>GYJ89</t>
  </si>
  <si>
    <t>27/03/2026 16:03</t>
  </si>
  <si>
    <t>794060347301</t>
  </si>
  <si>
    <t>27/03/2026 16:10</t>
  </si>
  <si>
    <t>GYJ88</t>
  </si>
  <si>
    <t>27/03/2026 15:50</t>
  </si>
  <si>
    <t>794015032355</t>
  </si>
  <si>
    <t>GYJ87</t>
  </si>
  <si>
    <t>อาทิตย์ หทัยทิพรัตน์</t>
  </si>
  <si>
    <t>บริษัทก้องภพโฟรเซ่นฟู้ดส์ จำกัด เลขที่ 95 หมู่ 3 ถนนเอกชัย ตำบลนาดี อำเภอเมืองสมุทรสาคร
เมืองสมุทรสาคร/ Mueang Samut Sakhonสมุทรสาคร/ Samut Sakhon
74000</t>
  </si>
  <si>
    <t>660867952259</t>
  </si>
  <si>
    <t>27/03/2026 15:44</t>
  </si>
  <si>
    <t>LEXPU0671565049</t>
  </si>
  <si>
    <t>27/03/2026 15:41</t>
  </si>
  <si>
    <t>GYJ86</t>
  </si>
  <si>
    <t>เ***ีน อ***า</t>
  </si>
  <si>
    <t>28/03/2026 14:51</t>
  </si>
  <si>
    <t>794032638884</t>
  </si>
  <si>
    <t>27/03/2026 15:34</t>
  </si>
  <si>
    <t>GYJ85</t>
  </si>
  <si>
    <t>27/03/2026 15:31</t>
  </si>
  <si>
    <t>794040667313</t>
  </si>
  <si>
    <t>27/03/2026 15:32</t>
  </si>
  <si>
    <t>GYJ84</t>
  </si>
  <si>
    <t>ว* ศ***</t>
  </si>
  <si>
    <t>27/03/2026 15:28</t>
  </si>
  <si>
    <t>ขอฝอยทองกับกาแฟคะ</t>
  </si>
  <si>
    <t>794062213361</t>
  </si>
  <si>
    <t>GYJ83</t>
  </si>
  <si>
    <t>จำนูญ เยาว์ดำ</t>
  </si>
  <si>
    <t>42 ม.3 ต.นาหมื่นศรี  42 · นาหมื่นศรี/ Na Muen Si
นาโยง/ Na Yongตรัง/ Trang
92170</t>
  </si>
  <si>
    <t>92170</t>
  </si>
  <si>
    <t>660955462907</t>
  </si>
  <si>
    <t>27/03/2026 15:27</t>
  </si>
  <si>
    <t>LEXPU0671568936</t>
  </si>
  <si>
    <t>GYJ82</t>
  </si>
  <si>
    <t>ช***รงค์ ข***แย้ม</t>
  </si>
  <si>
    <t>27/03/2026 15:22</t>
  </si>
  <si>
    <t>794014764303</t>
  </si>
  <si>
    <t>GYJ81</t>
  </si>
  <si>
    <t>ว***รณ ด***ิตเลิศขจร</t>
  </si>
  <si>
    <t>27/03/2026 15:19</t>
  </si>
  <si>
    <t>ฝอยทอง</t>
  </si>
  <si>
    <t>794099937352</t>
  </si>
  <si>
    <t>GYJ80</t>
  </si>
  <si>
    <t>อ***ิกร พ***ธนาดุล</t>
  </si>
  <si>
    <t>27/03/2026 15:17</t>
  </si>
  <si>
    <t>794070749301</t>
  </si>
  <si>
    <t>GYJ78</t>
  </si>
  <si>
    <t>27/03/2026 15:04</t>
  </si>
  <si>
    <t>LEXDO0181130560</t>
  </si>
  <si>
    <t>GYJ76</t>
  </si>
  <si>
    <t>27/03/2026 14:35</t>
  </si>
  <si>
    <t>TH68158HKZKZ5B</t>
  </si>
  <si>
    <t>GYJ75</t>
  </si>
  <si>
    <t>******ุทิศ ซอย 1 ตำบลวัดใหม่ อำเภอเมืองจันทบุรี จังหวัดจันทบุรี 22000</t>
  </si>
  <si>
    <t>27/03/2026 15:02</t>
  </si>
  <si>
    <t>TH261894445120F</t>
  </si>
  <si>
    <t>27/03/2026 14:32</t>
  </si>
  <si>
    <t>GYJ74</t>
  </si>
  <si>
    <t>N***y</t>
  </si>
  <si>
    <t>27/03/2026 14:33</t>
  </si>
  <si>
    <t>794041397321</t>
  </si>
  <si>
    <t>GYJ73</t>
  </si>
  <si>
    <t>ก***นา ส***วัน</t>
  </si>
  <si>
    <t>27/03/2026 14:24</t>
  </si>
  <si>
    <t>794057953345</t>
  </si>
  <si>
    <t>GYJ72</t>
  </si>
  <si>
    <t>27/03/2026 14:21</t>
  </si>
  <si>
    <t>794051565322</t>
  </si>
  <si>
    <t>GYJ71</t>
  </si>
  <si>
    <t>27/03/2026 14:20</t>
  </si>
  <si>
    <t>794011256382</t>
  </si>
  <si>
    <t>GYJ70</t>
  </si>
  <si>
    <t>ศ***ยา ส***นาม</t>
  </si>
  <si>
    <t>27/03/2026 14:19</t>
  </si>
  <si>
    <t>794013563302</t>
  </si>
  <si>
    <t>GYJ69</t>
  </si>
  <si>
    <t>ประทุม อาทยะกุล</t>
  </si>
  <si>
    <t>101/492 มบ.ปรีชา ซ.6
ถ.พุทธมณฑลสาย 4
กระทุ่มล้ม สามพราน
นครปฐม 73220</t>
  </si>
  <si>
    <t>0876852970</t>
  </si>
  <si>
    <t>27/03/2026 14:18</t>
  </si>
  <si>
    <t>WA111511405TH</t>
  </si>
  <si>
    <t>GYJ68</t>
  </si>
  <si>
    <t>นภสมล สมบูรณ์การ</t>
  </si>
  <si>
    <t>119/656 ซอย25 ม.เอื้ออาทร2 หมู่14 ต.วัดไทร
เมืองนครสวรรค์/ Mueang Nakhon Sawanนครสวรรค์/ Nakhon Sawan
60000</t>
  </si>
  <si>
    <t>660803453582</t>
  </si>
  <si>
    <t>27/03/2026 14:12</t>
  </si>
  <si>
    <t>LEXPU0671584957</t>
  </si>
  <si>
    <t>GYJ67</t>
  </si>
  <si>
    <t>ร***สมพร ป***-ส่ง</t>
  </si>
  <si>
    <t>27/03/2026 14:04</t>
  </si>
  <si>
    <t>794084214335</t>
  </si>
  <si>
    <t>27/03/2026 14:05</t>
  </si>
  <si>
    <t>GYJ66</t>
  </si>
  <si>
    <t>u***6665941241528</t>
  </si>
  <si>
    <t>27/03/2026 13:59</t>
  </si>
  <si>
    <t>794004843332</t>
  </si>
  <si>
    <t>GYJ65</t>
  </si>
  <si>
    <t>นายสุขสันติ ธรรมภิรตานนท์</t>
  </si>
  <si>
    <t>76/129 ม.5 ต.บางคูรัด อ.บางบัวทอง จ.นนทบุรี 
Tel.  11110</t>
  </si>
  <si>
    <t>0993972437</t>
  </si>
  <si>
    <t>27/03/2026 13:55</t>
  </si>
  <si>
    <t>WA111511396TH</t>
  </si>
  <si>
    <t>GYJ64</t>
  </si>
  <si>
    <t>น.ส. ศุวราลักษณ์  มาลีมาต</t>
  </si>
  <si>
    <t>223/15 ถ. พระองค์ขาว 
ต.ในเมือง อ.เมือง
จ.พิษณุโลก 65000</t>
  </si>
  <si>
    <t>0882781652</t>
  </si>
  <si>
    <t>27/03/2026 13:53</t>
  </si>
  <si>
    <t>WA111511379TH</t>
  </si>
  <si>
    <t>GYJ63</t>
  </si>
  <si>
    <t xml:space="preserve">จีรวรรณ  คุ้มหมู่  </t>
  </si>
  <si>
    <t>สำนักงานเทศบาลตำบลโคกศรี  ตำบลอุ่มเม่า  อำเภอยางตลาด  จังหวัดกาฬสินธุ์   46120</t>
  </si>
  <si>
    <t>46120</t>
  </si>
  <si>
    <t>0889813841</t>
  </si>
  <si>
    <t>27/03/2026 13:52</t>
  </si>
  <si>
    <t>WA111511351TH</t>
  </si>
  <si>
    <t>GYJ62</t>
  </si>
  <si>
    <t>สมใจ..ศรีวรเพัชร</t>
  </si>
  <si>
    <t>..582/11..ชอยโพธป้นแยก21..ถนนอโศกดินแดง...กรุงเทพ. 10400</t>
  </si>
  <si>
    <t>0813029315</t>
  </si>
  <si>
    <t>27/03/2026 13:46</t>
  </si>
  <si>
    <t>WA111511348TH</t>
  </si>
  <si>
    <t>27/03/2026 13:45</t>
  </si>
  <si>
    <t>GYJ61</t>
  </si>
  <si>
    <t>จินตนา   สมบูรณ์</t>
  </si>
  <si>
    <t>เลขที่ 5  ซ.สมบูรณ์ 2    (ตรงข้าม  มบ.แฮปปี้เพลสปาร์ค)    ถนนเจ้าคุณทหาร    แขวงคลองสามประเวศ    เขตลาดกระบัง    กทม. 10520</t>
  </si>
  <si>
    <t>0819337744</t>
  </si>
  <si>
    <t>27/03/2026 13:42</t>
  </si>
  <si>
    <t>WA111511325TH</t>
  </si>
  <si>
    <t>27/03/2026 13:41</t>
  </si>
  <si>
    <t>GYJ60</t>
  </si>
  <si>
    <t>แจ่มจันทร์</t>
  </si>
  <si>
    <t>13/65บ้านเมืองดี
ศาลาธรรมสพน์ 9 ทวีวัฒนา กรุงเทพฯ 10170</t>
  </si>
  <si>
    <t>0625044042</t>
  </si>
  <si>
    <t>27/03/2026 11:10</t>
  </si>
  <si>
    <t>WB214251327TH</t>
  </si>
  <si>
    <t>27/03/2026 13:39</t>
  </si>
  <si>
    <t>GYJ59</t>
  </si>
  <si>
    <t xml:space="preserve">นายชัยสิทธิ์.  สะโรบล   </t>
  </si>
  <si>
    <t>เลขที่ 114/78  หมู่บ้านสายลม ชมวิว  หมู่ 4. ต.เสม็ด.อ.เมือง  จังหวัดชลบุรี 20000</t>
  </si>
  <si>
    <t>0824144628</t>
  </si>
  <si>
    <t>27/03/2026 13:30</t>
  </si>
  <si>
    <t>WB214251335TH</t>
  </si>
  <si>
    <t>27/03/2026 13:38</t>
  </si>
  <si>
    <t>GYJ58</t>
  </si>
  <si>
    <t>27/03/2026 14:00</t>
  </si>
  <si>
    <t>TH266993278765T</t>
  </si>
  <si>
    <t>GYJ57</t>
  </si>
  <si>
    <t>TH2607707503199</t>
  </si>
  <si>
    <t>27/03/2026 13:12</t>
  </si>
  <si>
    <t>GYJ56</t>
  </si>
  <si>
    <t>******ตากแดด, ตำบล หัวโทน, อำเภอสุวรรณภูมิ ตำบลหัวโทน อำเภอสุวรรณภูมิ จังหวัดร้อยเอ็ด 45130</t>
  </si>
  <si>
    <t>27/03/2026 13:40</t>
  </si>
  <si>
    <t>TH2619863169659</t>
  </si>
  <si>
    <t>27/03/2026 13:11</t>
  </si>
  <si>
    <t>27/03/2026 13:10</t>
  </si>
  <si>
    <t>GYJ55</t>
  </si>
  <si>
    <t>ส***สินี ส***ทรัพย์</t>
  </si>
  <si>
    <t>794022446361</t>
  </si>
  <si>
    <t>GYJ54</t>
  </si>
  <si>
    <t>ศ***า บ***รือน</t>
  </si>
  <si>
    <t>27/03/2026 13:09</t>
  </si>
  <si>
    <t>794026968324</t>
  </si>
  <si>
    <t>GYJ53</t>
  </si>
  <si>
    <t>27/03/2026 13:37</t>
  </si>
  <si>
    <t>TH266609346259W</t>
  </si>
  <si>
    <t>27/03/2026 13:07</t>
  </si>
  <si>
    <t>GYJ52</t>
  </si>
  <si>
    <t>ภ******ข</t>
  </si>
  <si>
    <t>******12 ตำบลกำแพงแสน อำเภอกำแพงแสน นครปฐม 73140 ตำบลกำแพงแสน อำเภอกำแพงแสน จังหวัดนครปฐม 73140</t>
  </si>
  <si>
    <t>27/03/2026 13:06</t>
  </si>
  <si>
    <t>TH269149129135Q</t>
  </si>
  <si>
    <t>GYJ51</t>
  </si>
  <si>
    <t>น***  ส***กภูติ</t>
  </si>
  <si>
    <t>27/03/2026 13:05</t>
  </si>
  <si>
    <t>794025237320</t>
  </si>
  <si>
    <t>GYJ50</t>
  </si>
  <si>
    <t>27/03/2026 13:04</t>
  </si>
  <si>
    <t>TH263523302396Q</t>
  </si>
  <si>
    <t>27/03/2026 13:03</t>
  </si>
  <si>
    <t>GYJ47</t>
  </si>
  <si>
    <t>27/03/2026 12:34</t>
  </si>
  <si>
    <t>794010040320</t>
  </si>
  <si>
    <t>GYJ46</t>
  </si>
  <si>
    <t>p**</t>
  </si>
  <si>
    <t>27/03/2026 12:29</t>
  </si>
  <si>
    <t>794014966312</t>
  </si>
  <si>
    <t>GYJ45</t>
  </si>
  <si>
    <t>K*****i</t>
  </si>
  <si>
    <t>******งได้เลยค่ะ) หนองแค ถนน Nongpling ตำบล หนองแค    ประเทศไทย ตำบลหนองปลิง อำเภอหนองแค จังหวัดสระบุรี 18140</t>
  </si>
  <si>
    <t>27/03/2026 12:25</t>
  </si>
  <si>
    <t>TH2623265997936</t>
  </si>
  <si>
    <t>GYJ44</t>
  </si>
  <si>
    <t>ห******ว</t>
  </si>
  <si>
    <t>******47/3, หมู่ที่ 4, ตำบล ควนธานี, อำเภอกันตัง ตำบลควนธานี อำเภอกันตัง จังหวัดตรัง 92110</t>
  </si>
  <si>
    <t>92110</t>
  </si>
  <si>
    <t>27/03/2026 12:15</t>
  </si>
  <si>
    <t>TH267958266564J</t>
  </si>
  <si>
    <t>GYJ43</t>
  </si>
  <si>
    <t>******ซอย10 ตำบลท่ามะขาม อำเภอเมืองกาญจนบุรี จังหวัดกาญจนบุรี 71000</t>
  </si>
  <si>
    <t>27/03/2026 12:28</t>
  </si>
  <si>
    <t>TH265621267299Y</t>
  </si>
  <si>
    <t>27/03/2026 12:13</t>
  </si>
  <si>
    <t>GYJ42</t>
  </si>
  <si>
    <t>******ท ตำบลชากไทย อำเภอเขาคิชฌกูฏ จังหวัดจันทบุรี 22210</t>
  </si>
  <si>
    <t>27/03/2026 12:42</t>
  </si>
  <si>
    <t>TH263256434358O</t>
  </si>
  <si>
    <t>27/03/2026 12:12</t>
  </si>
  <si>
    <t>GYJ41</t>
  </si>
  <si>
    <t>โ***ท</t>
  </si>
  <si>
    <t>794037471312</t>
  </si>
  <si>
    <t>27/03/2026 12:11</t>
  </si>
  <si>
    <t>GYJ40</t>
  </si>
  <si>
    <t>ส***นทา ป***ันทร์</t>
  </si>
  <si>
    <t>27/03/2026 12:04</t>
  </si>
  <si>
    <t>794074667385</t>
  </si>
  <si>
    <t>27/03/2026 12:05</t>
  </si>
  <si>
    <t>GYJ39</t>
  </si>
  <si>
    <t>จ****่</t>
  </si>
  <si>
    <t>******บุ่ง ตำบลบุ่ง อำเภอเมืองอำนาจเจริญ จังหวัดอำนาจเจริญ 37000</t>
  </si>
  <si>
    <t>27/03/2026 11:57</t>
  </si>
  <si>
    <t>TH265426315440C</t>
  </si>
  <si>
    <t>27/03/2026 11:56</t>
  </si>
  <si>
    <t>GYJ38</t>
  </si>
  <si>
    <t>ค***นันพร ว***ยทรัพย์</t>
  </si>
  <si>
    <t>27/03/2026 11:43</t>
  </si>
  <si>
    <t>793937229934</t>
  </si>
  <si>
    <t>27/03/2026 11:42</t>
  </si>
  <si>
    <t>GYJ37</t>
  </si>
  <si>
    <t>ค***่อทวี โ***คน</t>
  </si>
  <si>
    <t>27/03/2026 11:41</t>
  </si>
  <si>
    <t>793939023920</t>
  </si>
  <si>
    <t>27/03/2026 11:40</t>
  </si>
  <si>
    <t>GYJ36</t>
  </si>
  <si>
    <t>ส***ย</t>
  </si>
  <si>
    <t>******าง, อำเภอบางกรวย ตำบลปลายบาง อำเภอบางกรวย จังหวัดนนทบุรี 11130</t>
  </si>
  <si>
    <t>27/03/2026 12:08</t>
  </si>
  <si>
    <t>TH2699773891026</t>
  </si>
  <si>
    <t>27/03/2026 11:38</t>
  </si>
  <si>
    <t>GYJ35</t>
  </si>
  <si>
    <t>TH261019444529V</t>
  </si>
  <si>
    <t>GYJ34</t>
  </si>
  <si>
    <t>จ***ร์เพ็ญ.  ว***โตกุล</t>
  </si>
  <si>
    <t>27/03/2026 11:35</t>
  </si>
  <si>
    <t>793909427920</t>
  </si>
  <si>
    <t>GYJ33</t>
  </si>
  <si>
    <t>******มบัว, อำเภอนครชัยศรี ตำบลแหลมบัว อำเภอนครชัยศรี จังหวัดนครปฐม 73120</t>
  </si>
  <si>
    <t>27/03/2026 12:00</t>
  </si>
  <si>
    <t>TH264664173735Z</t>
  </si>
  <si>
    <t>27/03/2026 11:30</t>
  </si>
  <si>
    <t>GYJ32</t>
  </si>
  <si>
    <t>27/03/2026 11:22</t>
  </si>
  <si>
    <t>793969732920</t>
  </si>
  <si>
    <t>GYJ31</t>
  </si>
  <si>
    <t>J***kit m***een</t>
  </si>
  <si>
    <t>27/03/2026 11:18</t>
  </si>
  <si>
    <t>793977130903</t>
  </si>
  <si>
    <t>GYJ28</t>
  </si>
  <si>
    <t>ศ***ย์พร</t>
  </si>
  <si>
    <t>27/03/2026 11:12</t>
  </si>
  <si>
    <t>793914136901</t>
  </si>
  <si>
    <t>GYJ27</t>
  </si>
  <si>
    <t>p*** p***</t>
  </si>
  <si>
    <t>793967226953</t>
  </si>
  <si>
    <t>GYJ26</t>
  </si>
  <si>
    <t>ส*** 1**</t>
  </si>
  <si>
    <t>THT030656T6B67Z</t>
  </si>
  <si>
    <t>GYJ25</t>
  </si>
  <si>
    <t>27/03/2026 11:01</t>
  </si>
  <si>
    <t>793970339960</t>
  </si>
  <si>
    <t>GYJ24</t>
  </si>
  <si>
    <t>วิชัย เดช</t>
  </si>
  <si>
    <t>180 ม.9 · หินตั้ง/ Hin Tang
เมืองนครนายก/ Mueang Nakhon Nayokนครนายก/ Nakhon Nayok
26000</t>
  </si>
  <si>
    <t>660865598829</t>
  </si>
  <si>
    <t>27/03/2026 11:00</t>
  </si>
  <si>
    <t>LEXPU0671563450</t>
  </si>
  <si>
    <t>GYJ22</t>
  </si>
  <si>
    <t>27/03/2026 10:55</t>
  </si>
  <si>
    <t>ออเดอร์เค้กเบาหวิว รบกวน**ไม่คละรสเป็นรสกาแฟให้หน่อยนะคะ *** พอดีซื้อให้ลูกน้องยังไม่กินกาแฟค่ะ ขอบคุณค่ะ🙏</t>
  </si>
  <si>
    <t>793976625901</t>
  </si>
  <si>
    <t>GYJ21</t>
  </si>
  <si>
    <t>ผ***พรรณ</t>
  </si>
  <si>
    <t>27/03/2026 10:53</t>
  </si>
  <si>
    <t>793955433946</t>
  </si>
  <si>
    <t>GYJ20</t>
  </si>
  <si>
    <t>น***รา พ***งนอก</t>
  </si>
  <si>
    <t>27/03/2026 10:49</t>
  </si>
  <si>
    <t>793905531930</t>
  </si>
  <si>
    <t>GYJ19</t>
  </si>
  <si>
    <t>27/03/2026 10:45</t>
  </si>
  <si>
    <t>793904738944</t>
  </si>
  <si>
    <t>GYJ18</t>
  </si>
  <si>
    <t>แ***อ๋</t>
  </si>
  <si>
    <t>27/03/2026 10:43</t>
  </si>
  <si>
    <t>793983933923</t>
  </si>
  <si>
    <t>GYJ17</t>
  </si>
  <si>
    <t>27/03/2026 10:41</t>
  </si>
  <si>
    <t>793947737984</t>
  </si>
  <si>
    <t>GYJ16</t>
  </si>
  <si>
    <t>แ***๋อย</t>
  </si>
  <si>
    <t>27/03/2026 10:35</t>
  </si>
  <si>
    <t>793943933985</t>
  </si>
  <si>
    <t>GYJ15</t>
  </si>
  <si>
    <t>27/03/2026 10:29</t>
  </si>
  <si>
    <t>793950946924</t>
  </si>
  <si>
    <t>GYJ12</t>
  </si>
  <si>
    <t>27/03/2026 10:05</t>
  </si>
  <si>
    <t>TH262831422240T</t>
  </si>
  <si>
    <t>GYJ11</t>
  </si>
  <si>
    <t>จ***า ก***กระโทก</t>
  </si>
  <si>
    <t>27/03/2026 09:48</t>
  </si>
  <si>
    <t>793937332930</t>
  </si>
  <si>
    <t>GYJ10</t>
  </si>
  <si>
    <t>ล** ส***ยะ</t>
  </si>
  <si>
    <t>27/03/2026 09:44</t>
  </si>
  <si>
    <t>793991031934</t>
  </si>
  <si>
    <t>GYJ9</t>
  </si>
  <si>
    <t>******เภอดอนตูม ร้านค้าโต๊ะสนุ๊ก ตำบลดอนรวก อำเภอดอนตูม จังหวัดนครปฐม 73150</t>
  </si>
  <si>
    <t>73150</t>
  </si>
  <si>
    <t>TH265260567470H</t>
  </si>
  <si>
    <t>GYJ8</t>
  </si>
  <si>
    <t>n***</t>
  </si>
  <si>
    <t>27/03/2026 09:41</t>
  </si>
  <si>
    <t>793902422983</t>
  </si>
  <si>
    <t>GYJ7</t>
  </si>
  <si>
    <t>ท***พชร</t>
  </si>
  <si>
    <t>793992334951</t>
  </si>
  <si>
    <t>GYJ6</t>
  </si>
  <si>
    <t>อ***ติยา เ*</t>
  </si>
  <si>
    <t>27/03/2026 09:37</t>
  </si>
  <si>
    <t>ฝอยทอง3 มะพร้าว 2 นมเนย2 กล้วย 1
เผือก 2</t>
  </si>
  <si>
    <t>793920429912</t>
  </si>
  <si>
    <t>GYJ4</t>
  </si>
  <si>
    <t>27/03/2026 09:30</t>
  </si>
  <si>
    <t>793982931980</t>
  </si>
  <si>
    <t>GYJ3</t>
  </si>
  <si>
    <t>A***ara B***tian</t>
  </si>
  <si>
    <t>27/03/2026 09:23</t>
  </si>
  <si>
    <t>793975740935</t>
  </si>
  <si>
    <t>GYJ0</t>
  </si>
  <si>
    <t>น***ลัย พ***่อน</t>
  </si>
  <si>
    <t>27/03/2026 09:02</t>
  </si>
  <si>
    <t>793997230913</t>
  </si>
  <si>
    <t>GYI99</t>
  </si>
  <si>
    <t>m**</t>
  </si>
  <si>
    <t>27/03/2026 08:43</t>
  </si>
  <si>
    <t>793950141946</t>
  </si>
  <si>
    <t>GYI98</t>
  </si>
  <si>
    <t>******.สุพรรณบุรี  72140 ตำบลวังยาง อำเภอศรีประจันต์ จังหวัดสุพรรณบุรี 72140</t>
  </si>
  <si>
    <t>27/03/2026 08:32</t>
  </si>
  <si>
    <t>TH263122873016V</t>
  </si>
  <si>
    <t>GYI97</t>
  </si>
  <si>
    <t>t***pat</t>
  </si>
  <si>
    <t>01/01/1970 07:00</t>
  </si>
  <si>
    <t>793932650980</t>
  </si>
  <si>
    <t>27/03/2026 08:29</t>
  </si>
  <si>
    <t>GYI96</t>
  </si>
  <si>
    <t>27/03/2026 08:28</t>
  </si>
  <si>
    <t>TH58058HKZVU6D</t>
  </si>
  <si>
    <t>GYI95</t>
  </si>
  <si>
    <t>u***8262860278159</t>
  </si>
  <si>
    <t>27/03/2026 08:11</t>
  </si>
  <si>
    <t>793913734950</t>
  </si>
  <si>
    <t>GYI94</t>
  </si>
  <si>
    <t>27/03/2026 08:40</t>
  </si>
  <si>
    <t>TH2694105283377</t>
  </si>
  <si>
    <t>27/03/2026 08:10</t>
  </si>
  <si>
    <t>GYI93</t>
  </si>
  <si>
    <t>******วงลาดกระบัง เขตลาดกระบัง จังหวัดกรุงเทพมหานคร 10520</t>
  </si>
  <si>
    <t>27/03/2026 08:03</t>
  </si>
  <si>
    <t>TH267349707921F</t>
  </si>
  <si>
    <t>GYI92</t>
  </si>
  <si>
    <t>สุธาทิพย์  ปานทอง</t>
  </si>
  <si>
    <t>63 ม.8 ต.แสวงหา
แสวงหา/ Sawaeng Haอ่างทอง/ Ang Thong
14150</t>
  </si>
  <si>
    <t>660895395250</t>
  </si>
  <si>
    <t>27/03/2026 07:53</t>
  </si>
  <si>
    <t>TH06058HM2TV4A</t>
  </si>
  <si>
    <t>GYI91</t>
  </si>
  <si>
    <t>793994628943</t>
  </si>
  <si>
    <t>GYI90</t>
  </si>
  <si>
    <t>TH264169366222N</t>
  </si>
  <si>
    <t>GYI89</t>
  </si>
  <si>
    <t>27/03/2026 07:46</t>
  </si>
  <si>
    <t>793911224945</t>
  </si>
  <si>
    <t>GYI88</t>
  </si>
  <si>
    <t>กิตติยาภรณ์ พิมพิเสน</t>
  </si>
  <si>
    <t>9 ม.15 ต.สงยาง อ.ศรีเมืองใหม่ จ.อุบลราชธานี 34250
ศรีเมืองใหม่/ Si Mueang Maiอุบลราชธานี/ Ubon Ratchathani
34250</t>
  </si>
  <si>
    <t>34250</t>
  </si>
  <si>
    <t>660956750673</t>
  </si>
  <si>
    <t>27/03/2026 07:43</t>
  </si>
  <si>
    <t>TH31028HKZTR9F</t>
  </si>
  <si>
    <t>GYI87</t>
  </si>
  <si>
    <t>ส่ง อำนาจ</t>
  </si>
  <si>
    <t>145/649 หมู่ 9 ต.ดอนตะโก อ.เมือง จ.ราชบุรี โทร 70000</t>
  </si>
  <si>
    <t>0818320295</t>
  </si>
  <si>
    <t>27/03/2026 07:30</t>
  </si>
  <si>
    <t>WA111262668TH</t>
  </si>
  <si>
    <t>GYI86</t>
  </si>
  <si>
    <t>ร้านแหม่ม</t>
  </si>
  <si>
    <t>3 ม. 2  ต. ไผ่สิงห์   อ.ชุมแสง จ. นครสวรรค์ 60120</t>
  </si>
  <si>
    <t>0824642493</t>
  </si>
  <si>
    <t>27/03/2026 07:29</t>
  </si>
  <si>
    <t>WA111262654TH</t>
  </si>
  <si>
    <t>GYI85</t>
  </si>
  <si>
    <t>ธิติกร  พิชัยศรแผลง</t>
  </si>
  <si>
    <t>82/193 ซ.15/4 หมู่6 ถ.กาญจนาภิเษก · เสาธงหิน/ Sao Thong Hin
บางใหญ่/ Bang Yaiนนทบุรี/ Nonthaburi
11140</t>
  </si>
  <si>
    <t>660658511929</t>
  </si>
  <si>
    <t>27/03/2026 07:26</t>
  </si>
  <si>
    <t>LEXPU0671584571</t>
  </si>
  <si>
    <t>27/03/2026 07:24</t>
  </si>
  <si>
    <t>GYI84</t>
  </si>
  <si>
    <t>อำไพ  แซ่เซียว</t>
  </si>
  <si>
    <t>131/980ซ.62แยก1-12สายสี่ เคหะธนบุรี3 ถ.พระราม2 แขวงแสมดำ · แสมดำ/ Samae Dam
บางขุนเทียน/ Bang Khun Thianกรุงเทพมหานคร/ Bangkok
10150</t>
  </si>
  <si>
    <t>660971234351</t>
  </si>
  <si>
    <t>27/03/2026 07:14</t>
  </si>
  <si>
    <t>LEXPU0671569470</t>
  </si>
  <si>
    <t>GYI83</t>
  </si>
  <si>
    <t>ค***ตยถิรเดช</t>
  </si>
  <si>
    <t>27/03/2026 07:13</t>
  </si>
  <si>
    <t>793950938922</t>
  </si>
  <si>
    <t>GYI82</t>
  </si>
  <si>
    <t>น***กษณ์ ม***าน</t>
  </si>
  <si>
    <t>27/03/2026 06:51</t>
  </si>
  <si>
    <t>793974531954</t>
  </si>
  <si>
    <t>GYI81</t>
  </si>
  <si>
    <t>27/03/2026 06:44</t>
  </si>
  <si>
    <t>793958286752</t>
  </si>
  <si>
    <t>27/03/2026 06:45</t>
  </si>
  <si>
    <t>GYI80</t>
  </si>
  <si>
    <t>27/03/2026 06:41</t>
  </si>
  <si>
    <t>793920136730</t>
  </si>
  <si>
    <t>GYI79</t>
  </si>
  <si>
    <t>27/03/2026 06:40</t>
  </si>
  <si>
    <t>793990362745</t>
  </si>
  <si>
    <t>GYI78</t>
  </si>
  <si>
    <t>ก******)</t>
  </si>
  <si>
    <t>******วงคลองมหานาค แขวงคลองมหานาค เขตป้อมปราบศัตรูพ่าย จังหวัดกรุงเทพมหานคร 10100</t>
  </si>
  <si>
    <t>27/03/2026 06:26</t>
  </si>
  <si>
    <t>TH261373952312J</t>
  </si>
  <si>
    <t>GYI77</t>
  </si>
  <si>
    <t>ค** จ***นี ด***ิศ</t>
  </si>
  <si>
    <t>27/03/2026 05:33</t>
  </si>
  <si>
    <t>793954033880</t>
  </si>
  <si>
    <t>GYI76</t>
  </si>
  <si>
    <t>ล******จ</t>
  </si>
  <si>
    <t>******ญจนา อ.เมือง จ.แพร่  089-9541948,089-9983315 ตำบลกาญจนา อำเภอเมืองแพร่ จังหวัดแพร่ 54000</t>
  </si>
  <si>
    <t>27/03/2026 05:28</t>
  </si>
  <si>
    <t>TH266849978752E</t>
  </si>
  <si>
    <t>GYI75</t>
  </si>
  <si>
    <t>******า, ซอย วัดกู้, ตำบลปากเกร็ด, อำเภอปากเกร็ด ตำบลปากเกร็ด อำเภอปากเกร็ด จังหวัดนนทบุรี 11120</t>
  </si>
  <si>
    <t>27/03/2026 05:57</t>
  </si>
  <si>
    <t>TH262845837370D</t>
  </si>
  <si>
    <t>27/03/2026 05:27</t>
  </si>
  <si>
    <t>GYI74</t>
  </si>
  <si>
    <t>จ***นา</t>
  </si>
  <si>
    <t>27/03/2026 05:08</t>
  </si>
  <si>
    <t>793907957802</t>
  </si>
  <si>
    <t>27/03/2026 05:07</t>
  </si>
  <si>
    <t>GYI73</t>
  </si>
  <si>
    <t>******ทิง ตำบลจิกเทิง อำเภอตาลสุม จังหวัดอุบลราชธานี 34330</t>
  </si>
  <si>
    <t>34330</t>
  </si>
  <si>
    <t>27/03/2026 04:26</t>
  </si>
  <si>
    <t>TH267061717729Q</t>
  </si>
  <si>
    <t>GYI72</t>
  </si>
  <si>
    <t>27/03/2026 03:36</t>
  </si>
  <si>
    <t>TH265731310875Z</t>
  </si>
  <si>
    <t>GYI70</t>
  </si>
  <si>
    <t>******อเมือง จังหวัดตรัง ตำบลนาท่ามใต้ อำเภอเมืองตรัง จังหวัดตรัง 92190</t>
  </si>
  <si>
    <t>92190</t>
  </si>
  <si>
    <t>27/03/2026 03:27</t>
  </si>
  <si>
    <t>TH265278359584C</t>
  </si>
  <si>
    <t>GYI69</t>
  </si>
  <si>
    <t>******งสามหมอ อำเภอแก้งคร้อ จังหวัดชัยภูมิ 36150</t>
  </si>
  <si>
    <t>27/03/2026 03:53</t>
  </si>
  <si>
    <t>TH2641968855334</t>
  </si>
  <si>
    <t>27/03/2026 03:23</t>
  </si>
  <si>
    <t>GYI68</t>
  </si>
  <si>
    <t>ไ***ชษฐ์ โ***กะ</t>
  </si>
  <si>
    <t>27/03/2026 01:58</t>
  </si>
  <si>
    <t>793947141853</t>
  </si>
  <si>
    <t>GYI67</t>
  </si>
  <si>
    <t>27/03/2026 02:23</t>
  </si>
  <si>
    <t>TH2639650526077</t>
  </si>
  <si>
    <t>27/03/2026 01:53</t>
  </si>
  <si>
    <t>GYI66</t>
  </si>
  <si>
    <t>ศ***วรรณ  แ***ศรี     โ***จัง</t>
  </si>
  <si>
    <t>27/03/2026 01:00</t>
  </si>
  <si>
    <t>793917290740</t>
  </si>
  <si>
    <t>GYI65</t>
  </si>
  <si>
    <t>น***นวรรธน์ ผ***ตาล</t>
  </si>
  <si>
    <t>27/03/2026 00:46</t>
  </si>
  <si>
    <t>793910709874</t>
  </si>
  <si>
    <t>GYI64</t>
  </si>
  <si>
    <t>พ***ี  แ***เพ็ชร</t>
  </si>
  <si>
    <t>27/03/2026 00:44</t>
  </si>
  <si>
    <t>793952485760</t>
  </si>
  <si>
    <t>27/03/2026 00:43</t>
  </si>
  <si>
    <t>GYI61</t>
  </si>
  <si>
    <t>27/03/2026 00:06</t>
  </si>
  <si>
    <t>793906105812</t>
  </si>
  <si>
    <t>27/03/2026 00:16</t>
  </si>
  <si>
    <t>GYI60</t>
  </si>
  <si>
    <t>เ** ร***ิโรจน์สุข</t>
  </si>
  <si>
    <t>27/03/2026 00:01</t>
  </si>
  <si>
    <t>793970310803</t>
  </si>
  <si>
    <t>27/03/2026 00:02</t>
  </si>
  <si>
    <t>GYM78</t>
  </si>
  <si>
    <t>ว***พล</t>
  </si>
  <si>
    <t>28/03/2026 23:58</t>
  </si>
  <si>
    <t>GYM77</t>
  </si>
  <si>
    <t>S***nya T</t>
  </si>
  <si>
    <t>28/03/2026 23:49</t>
  </si>
  <si>
    <t>GYM76</t>
  </si>
  <si>
    <t>เ***ุฒิ ห***กาะทวด</t>
  </si>
  <si>
    <t>28/03/2026 23:31</t>
  </si>
  <si>
    <t>GYM75</t>
  </si>
  <si>
    <t>นิรชร แสงรังสี</t>
  </si>
  <si>
    <t>ถนน เลี่ยงเมือง ถนน เลี่ยงเมือง 39/77 มบ..สินธรบายพาส หมู่1 · บางกุ้ง/ Bang Kung
เมืองสุราษฎร์ธานี/ Mueang Surat Thaniสุราษฎร์ธานี/ Surat Thani
84000</t>
  </si>
  <si>
    <t>28/03/2026 23:20</t>
  </si>
  <si>
    <t>GYM74</t>
  </si>
  <si>
    <t>******ถนน ตำบลหนองหอย อำเภอเมืองเชียงใหม่ จังหวัดเชียงใหม่ 50000</t>
  </si>
  <si>
    <t>28/03/2026 23:17</t>
  </si>
  <si>
    <t>GYM73</t>
  </si>
  <si>
    <t>ส***วัลย์   แ***บาย</t>
  </si>
  <si>
    <t>28/03/2026 23:12</t>
  </si>
  <si>
    <t>GYM72</t>
  </si>
  <si>
    <t>ภ***ศ เ***องอ่อน</t>
  </si>
  <si>
    <t>28/03/2026 23:00</t>
  </si>
  <si>
    <t>28/03/2026 23:01</t>
  </si>
  <si>
    <t>GYM70</t>
  </si>
  <si>
    <t>น******บ</t>
  </si>
  <si>
    <t>****** แขวงสะพานสอง เขตวังทองหลาง กรุงเทพ 10310 แขวงสะพานสอง เขตวังทองหลาง จังหวัดกรุงเทพมหานคร 10310</t>
  </si>
  <si>
    <t>28/03/2026 22:41</t>
  </si>
  <si>
    <t>28/03/2026 22:40</t>
  </si>
  <si>
    <t>GYM69</t>
  </si>
  <si>
    <t>น***วรรณี บ***ิบรอฮีม</t>
  </si>
  <si>
    <t>28/03/2026 22:32</t>
  </si>
  <si>
    <t>GYM68</t>
  </si>
  <si>
    <t>น***ส้ม</t>
  </si>
  <si>
    <t>28/03/2026 22:18</t>
  </si>
  <si>
    <t>เนยนม 1 กล่อง  ฝอยทอง 2 กล่องค่ะ</t>
  </si>
  <si>
    <t>794049420894</t>
  </si>
  <si>
    <t>GYM67</t>
  </si>
  <si>
    <t>28/03/2026 22:17</t>
  </si>
  <si>
    <t>LEXPU0671813940</t>
  </si>
  <si>
    <t>GYM65</t>
  </si>
  <si>
    <t>ม***ี  ใ***้า</t>
  </si>
  <si>
    <t>28/03/2026 21:54</t>
  </si>
  <si>
    <t>28/03/2026 21:55</t>
  </si>
  <si>
    <t>GYM64</t>
  </si>
  <si>
    <t>GYM62</t>
  </si>
  <si>
    <t>ศ***รรนิภา</t>
  </si>
  <si>
    <t>28/03/2026 21:50</t>
  </si>
  <si>
    <t>THT040256WQJ48Z</t>
  </si>
  <si>
    <t>28/03/2026 21:51</t>
  </si>
  <si>
    <t>GYM61</t>
  </si>
  <si>
    <t>R***</t>
  </si>
  <si>
    <t>GYM59</t>
  </si>
  <si>
    <t>ส*** ศ***รักษ์</t>
  </si>
  <si>
    <t>28/03/2026 21:47</t>
  </si>
  <si>
    <t>GYM58</t>
  </si>
  <si>
    <t>ภ***ภร ใ***ปาน</t>
  </si>
  <si>
    <t>28/03/2026 21:40</t>
  </si>
  <si>
    <t>GYM57</t>
  </si>
  <si>
    <t>ส***พรบัวจันทร์</t>
  </si>
  <si>
    <t>28/03/2026 21:37</t>
  </si>
  <si>
    <t>28/03/2026 21:38</t>
  </si>
  <si>
    <t>GYM56</t>
  </si>
  <si>
    <t>ส***นี อ***รินทร์</t>
  </si>
  <si>
    <t>28/03/2026 21:30</t>
  </si>
  <si>
    <t>ขอคละเป็นมะพร้าว</t>
  </si>
  <si>
    <t>794093025891</t>
  </si>
  <si>
    <t>GYM55</t>
  </si>
  <si>
    <t xml:space="preserve">ว***ิษา ท***หลือ </t>
  </si>
  <si>
    <t>28/03/2026 21:24</t>
  </si>
  <si>
    <t xml:space="preserve">ไม่เอากาแฟกับเนยนม ใส่มะพร้าวอะไรก็ได้ แทน 2กล่องค่ะ </t>
  </si>
  <si>
    <t>794007839800</t>
  </si>
  <si>
    <t>GYM54</t>
  </si>
  <si>
    <t>******บลท่าฉนวน ตำบลท่าฉนวน อำเภอกงไกรลาศ จังหวัดสุโขทัย 64170</t>
  </si>
  <si>
    <t>64170</t>
  </si>
  <si>
    <t>TH262269997610C</t>
  </si>
  <si>
    <t>28/03/2026 21:23</t>
  </si>
  <si>
    <t>GYM53</t>
  </si>
  <si>
    <t>D***da S***watthaka</t>
  </si>
  <si>
    <t>Chanthaburi</t>
  </si>
  <si>
    <t>28/03/2026 21:12</t>
  </si>
  <si>
    <t>794016235821</t>
  </si>
  <si>
    <t>GYM52</t>
  </si>
  <si>
    <t>28/03/2026 21:02</t>
  </si>
  <si>
    <t>แบบกล่องเอาเผือก4 ฝอย2
แบบชิ้นเน้นช๊อคค่ะ</t>
  </si>
  <si>
    <t>GYM49</t>
  </si>
  <si>
    <t>ฤ***ดาว พ***อด</t>
  </si>
  <si>
    <t>28/03/2026 20:38</t>
  </si>
  <si>
    <t>GYM48</t>
  </si>
  <si>
    <t>ร***า พ***า</t>
  </si>
  <si>
    <t>28/03/2026 20:33</t>
  </si>
  <si>
    <t>28/03/2026 20:34</t>
  </si>
  <si>
    <t>GYM47</t>
  </si>
  <si>
    <t>น***อโณทัย  ส***ริบูรณ์</t>
  </si>
  <si>
    <t>28/03/2026 20:26</t>
  </si>
  <si>
    <t>GYM46</t>
  </si>
  <si>
    <t>อ***มา     เ***แก้วเพชร</t>
  </si>
  <si>
    <t>28/03/2026 20:21</t>
  </si>
  <si>
    <t>794094178824</t>
  </si>
  <si>
    <t>GYM45</t>
  </si>
  <si>
    <t>28/03/2026 20:01</t>
  </si>
  <si>
    <t>GYM44</t>
  </si>
  <si>
    <t>******่าไร, ตำบล บ้านดู่, อำเภอเมืองเชียงราย ตำบลบ้านดู่ อำเภอเมืองเชียงราย จังหวัดเชียงราย 57100</t>
  </si>
  <si>
    <t>28/03/2026 19:54</t>
  </si>
  <si>
    <t>GYM43</t>
  </si>
  <si>
    <t>นาฏน้อย วอนยอดพันธุ์</t>
  </si>
  <si>
    <t>ลาดพร้าว 94 74
วังทองหลาง/ Wang Thonglangกรุงเทพมหานคร/ Bangkok
10310</t>
  </si>
  <si>
    <t>660819444494</t>
  </si>
  <si>
    <t>28/03/2026 19:52</t>
  </si>
  <si>
    <t>GYM42</t>
  </si>
  <si>
    <t>ว***าภรณ์ต้มดีลัง</t>
  </si>
  <si>
    <t>28/03/2026 19:50</t>
  </si>
  <si>
    <t>GYM40</t>
  </si>
  <si>
    <t>ม***ย ห***วิชา</t>
  </si>
  <si>
    <t>28/03/2026 19:28</t>
  </si>
  <si>
    <t>794018375813</t>
  </si>
  <si>
    <t>GYM39</t>
  </si>
  <si>
    <t>******คริสตัลเฮาส์ ตำบล จอหอ ตำบลจอหอ อำเภอเมืองนครราชสีมา จังหวัดนครราชสีมา 30310</t>
  </si>
  <si>
    <t>30310</t>
  </si>
  <si>
    <t>GYM38</t>
  </si>
  <si>
    <t>f**</t>
  </si>
  <si>
    <t>28/03/2026 19:27</t>
  </si>
  <si>
    <t>794093855855</t>
  </si>
  <si>
    <t>GYM37</t>
  </si>
  <si>
    <t>ร***นภา ส***ศ</t>
  </si>
  <si>
    <t>794023378820</t>
  </si>
  <si>
    <t>28/03/2026 19:26</t>
  </si>
  <si>
    <t>GYM36</t>
  </si>
  <si>
    <t>อ***ักษ์ เ***นงค์</t>
  </si>
  <si>
    <t>28/03/2026 19:14</t>
  </si>
  <si>
    <t>GYM35</t>
  </si>
  <si>
    <t>น***อุบล ถ***ศรี</t>
  </si>
  <si>
    <t>794054450825</t>
  </si>
  <si>
    <t>GYM34</t>
  </si>
  <si>
    <t>ส***รณา ส***์คำ</t>
  </si>
  <si>
    <t>28/03/2026 19:10</t>
  </si>
  <si>
    <t>GYM32</t>
  </si>
  <si>
    <t>อ***ุทธ์</t>
  </si>
  <si>
    <t>28/03/2026 19:04</t>
  </si>
  <si>
    <t>794023256821</t>
  </si>
  <si>
    <t>28/03/2026 19:03</t>
  </si>
  <si>
    <t>GYM31</t>
  </si>
  <si>
    <t>ส***ติ  ค***แวง</t>
  </si>
  <si>
    <t>28/03/2026 19:00</t>
  </si>
  <si>
    <t>794099651833</t>
  </si>
  <si>
    <t>28/03/2026 19:01</t>
  </si>
  <si>
    <t>GYM30</t>
  </si>
  <si>
    <t>GYM29</t>
  </si>
  <si>
    <t>28/03/2026 19:29</t>
  </si>
  <si>
    <t>28/03/2026 18:59</t>
  </si>
  <si>
    <t>GYM28</t>
  </si>
  <si>
    <t>ส***า   ส***าสตร์</t>
  </si>
  <si>
    <t>28/03/2026 18:53</t>
  </si>
  <si>
    <t>794078259833</t>
  </si>
  <si>
    <t>GYM27</t>
  </si>
  <si>
    <t>อ***รณ ส***จ</t>
  </si>
  <si>
    <t>28/03/2026 18:38</t>
  </si>
  <si>
    <t>794032779805</t>
  </si>
  <si>
    <t>GYM26</t>
  </si>
  <si>
    <t>น***พร บ***นท์</t>
  </si>
  <si>
    <t>28/03/2026 18:30</t>
  </si>
  <si>
    <t>794079165854</t>
  </si>
  <si>
    <t>GYM25</t>
  </si>
  <si>
    <t>P*** J***</t>
  </si>
  <si>
    <t>28/03/2026 18:18</t>
  </si>
  <si>
    <t>GYM24</t>
  </si>
  <si>
    <t>ร***รัสมี  พ***ันทร์</t>
  </si>
  <si>
    <t>28/03/2026 18:13</t>
  </si>
  <si>
    <t>GYM22</t>
  </si>
  <si>
    <t>28/03/2026 18:42</t>
  </si>
  <si>
    <t>28/03/2026 18:12</t>
  </si>
  <si>
    <t>GYM21</t>
  </si>
  <si>
    <t>ว***ี ค***่า</t>
  </si>
  <si>
    <t>28/03/2026 18:01</t>
  </si>
  <si>
    <t>GYM20</t>
  </si>
  <si>
    <t>ธ***พร เ***ญแพทย์</t>
  </si>
  <si>
    <t>28/03/2026 18:00</t>
  </si>
  <si>
    <t>794067055821</t>
  </si>
  <si>
    <t>GYM19</t>
  </si>
  <si>
    <t>ธ***ต ม***ฒน์</t>
  </si>
  <si>
    <t>28/03/2026 17:59</t>
  </si>
  <si>
    <t>GYM17</t>
  </si>
  <si>
    <t>อ*** ข***ัสดิ์</t>
  </si>
  <si>
    <t>28/03/2026 17:58</t>
  </si>
  <si>
    <t>794089040883</t>
  </si>
  <si>
    <t>GYM16</t>
  </si>
  <si>
    <t>M***</t>
  </si>
  <si>
    <t>28/03/2026 17:53</t>
  </si>
  <si>
    <t>794059562844</t>
  </si>
  <si>
    <t>GYM15</t>
  </si>
  <si>
    <t>p***y</t>
  </si>
  <si>
    <t>28/03/2026 17:39</t>
  </si>
  <si>
    <t>794070045882</t>
  </si>
  <si>
    <t>28/03/2026 17:38</t>
  </si>
  <si>
    <t>GYM14</t>
  </si>
  <si>
    <t>m***ungdong</t>
  </si>
  <si>
    <t>28/03/2026 17:36</t>
  </si>
  <si>
    <t>GYM13</t>
  </si>
  <si>
    <t>28/03/2026 17:30</t>
  </si>
  <si>
    <t>GYM12</t>
  </si>
  <si>
    <t>28/03/2026 17:24</t>
  </si>
  <si>
    <t>GYM11</t>
  </si>
  <si>
    <t>ว***า ร***มบูรณ์</t>
  </si>
  <si>
    <t>28/03/2026 17:13</t>
  </si>
  <si>
    <t>794083846872</t>
  </si>
  <si>
    <t>GYM10</t>
  </si>
  <si>
    <t>28/03/2026 17:01</t>
  </si>
  <si>
    <t>GYM8</t>
  </si>
  <si>
    <t>28/03/2026 16:56</t>
  </si>
  <si>
    <t>GYM7</t>
  </si>
  <si>
    <t>น***ุพา โ***์งาม...ยายน้อย</t>
  </si>
  <si>
    <t>28/03/2026 16:55</t>
  </si>
  <si>
    <t>794009045863</t>
  </si>
  <si>
    <t>GYM6</t>
  </si>
  <si>
    <t>น* ท***ำ</t>
  </si>
  <si>
    <t>28/03/2026 16:51</t>
  </si>
  <si>
    <t>GYM5</t>
  </si>
  <si>
    <t>น***ฤศนรัตน์  เ***ญรื่น</t>
  </si>
  <si>
    <t>28/03/2026 16:47</t>
  </si>
  <si>
    <t>28/03/2026 16:48</t>
  </si>
  <si>
    <t>GYM4</t>
  </si>
  <si>
    <t>ฐ***กาญน์ ท***ย์สิน</t>
  </si>
  <si>
    <t>28/03/2026 16:45</t>
  </si>
  <si>
    <t>794086242865</t>
  </si>
  <si>
    <t>GYM3</t>
  </si>
  <si>
    <t>ไชยวัฒน์ พงษ์เศวต</t>
  </si>
  <si>
    <t>106/26 ม.10
ต.พลวง
อ.เขาคิชฌกูฏ
จ.จันทบุรี
โทร. 22210</t>
  </si>
  <si>
    <t>0901266957</t>
  </si>
  <si>
    <t>28/03/2026 16:41</t>
  </si>
  <si>
    <t>GYM2</t>
  </si>
  <si>
    <t xml:space="preserve">ส่ง..นายเกรียงศักดิ์  ตระกูลทิพย์ </t>
  </si>
  <si>
    <t>74/34 หมูบ้านรติรมณ์1  ซ.2  หมู่3 ต.บางขนุน  อ.บางกราย  จ.นนทบุรี       11130</t>
  </si>
  <si>
    <t>0858314427</t>
  </si>
  <si>
    <t>28/03/2026 10:46</t>
  </si>
  <si>
    <t>28/03/2026 16:40</t>
  </si>
  <si>
    <t>GYM1</t>
  </si>
  <si>
    <t>ส***ุดา ส***์สกุล</t>
  </si>
  <si>
    <t>28/03/2026 16:36</t>
  </si>
  <si>
    <t>794098447855</t>
  </si>
  <si>
    <t>28/03/2026 16:37</t>
  </si>
  <si>
    <t>GYM0</t>
  </si>
  <si>
    <t>สุวิมล   เจริญสุข</t>
  </si>
  <si>
    <t>27/2 ม.2 ต.พังราด อ.แกลง จ.ระยอง 21170</t>
  </si>
  <si>
    <t>21170</t>
  </si>
  <si>
    <t>0650522320</t>
  </si>
  <si>
    <t>GYL99</t>
  </si>
  <si>
    <t>สุจิตรา  ไชยโชติ  ฝ่ายการช่าง</t>
  </si>
  <si>
    <t>การท่าเรือแห่งประเทศไทย  444 ถนนท่าเรือ  แขวงคลองเตย เขตคลองเตย กทม. มือถือ  วันและเวลาราชการ 10110</t>
  </si>
  <si>
    <t>0863089893</t>
  </si>
  <si>
    <t>28/03/2026 16:35</t>
  </si>
  <si>
    <t>GYL98</t>
  </si>
  <si>
    <t>เกษสุณี. เตียวเจริญโสภา</t>
  </si>
  <si>
    <t>199/7 ม. 1.  ต. กังแอน.  อ. ปราสาท. จ. สุรินทร์. 32140</t>
  </si>
  <si>
    <t>0902899188</t>
  </si>
  <si>
    <t>28/03/2026 16:34</t>
  </si>
  <si>
    <t>GYL97</t>
  </si>
  <si>
    <t>แพรวาเผือกไพบูลย์</t>
  </si>
  <si>
    <t>61 / 5หมู่ 9 ตำบลนาวัง
หินอำเภอพนัสนิคม
จังหวัดชลบุรี 
โทร  20140</t>
  </si>
  <si>
    <t>0815874427</t>
  </si>
  <si>
    <t>28/03/2026 16:33</t>
  </si>
  <si>
    <t>28/03/2026 16:32</t>
  </si>
  <si>
    <t>GYL96</t>
  </si>
  <si>
    <t xml:space="preserve">คุณวรรณวนัช นวกิตติ ภัทร์ </t>
  </si>
  <si>
    <t>13/182 ซอยอนามัยงามเจริญ33 หมู่บ้านพฤลดาพระราม2 แขวงท่าข้าม เขตบางขุนเทียน  กทม.
โทร. 10150</t>
  </si>
  <si>
    <t>0618982894</t>
  </si>
  <si>
    <t>28/03/2026 16:31</t>
  </si>
  <si>
    <t>GYL95</t>
  </si>
  <si>
    <t>Achara Duangtongkum</t>
  </si>
  <si>
    <t xml:space="preserve">
89/31หมู่4
ต บ้านโป่ง
อ บ้านโป่ง
จ ราชบุรี
Thailand 70110</t>
  </si>
  <si>
    <t>66866204811</t>
  </si>
  <si>
    <t>28/03/2026 16:30</t>
  </si>
  <si>
    <t>GYL94</t>
  </si>
  <si>
    <t>1092 ซ.อ่อนนุช17 ถ.อ่อนนุช แขวงสวนหลวง เขตสวนหลวง กทม  โทร 10250</t>
  </si>
  <si>
    <t>28/03/2026 16:28</t>
  </si>
  <si>
    <t>GYL93</t>
  </si>
  <si>
    <t>อ***า ศ***มครา</t>
  </si>
  <si>
    <t>GYL92</t>
  </si>
  <si>
    <t>ส******่</t>
  </si>
  <si>
    <t>******20 ต.บางพลีใหญ่ ตำบลบางพลีใหญ่ อำเภอบางพลี จังหวัดสมุทรปราการ 10540</t>
  </si>
  <si>
    <t>28/03/2026 16:27</t>
  </si>
  <si>
    <t>GYL91</t>
  </si>
  <si>
    <t>กันญา จันทนโชติวงศ์</t>
  </si>
  <si>
    <t>579/27 หมู่5 บารมีเฮ้าส์ อพาทเม้นท์ ซอยนาเกลือ12
ต.นาเกลือ อ.บางละมุง
ชลบุรี  20150</t>
  </si>
  <si>
    <t>0892536208</t>
  </si>
  <si>
    <t>GYL90</t>
  </si>
  <si>
    <t>ศุภานัน ทรรศนีย์พงษ์</t>
  </si>
  <si>
    <t>1หมู่3ต.หนองใหญ่ อ.หนองใหญ่จ.ชลบุรี
หนองใหญ่
หนองใหญ่
ชลบุรี
Thailand 20190 20190</t>
  </si>
  <si>
    <t>66927965194</t>
  </si>
  <si>
    <t>28/03/2026 16:26</t>
  </si>
  <si>
    <t>GYL89</t>
  </si>
  <si>
    <t>อ***ยา ซ***บุญ</t>
  </si>
  <si>
    <t>GYL88</t>
  </si>
  <si>
    <t>28/03/2026 16:25</t>
  </si>
  <si>
    <t>GYL87</t>
  </si>
  <si>
    <t>พระบุญยง ขันติธัมโม</t>
  </si>
  <si>
    <t>(หน่อง ติลาลัย)
เลขที่ 25 ม.3
วัดปลายคลองขุนศรี ต.ไทรใหญ่
อ.ไทรน้อย จ.นนทบุรี 
 11150</t>
  </si>
  <si>
    <t>11150</t>
  </si>
  <si>
    <t>0853772138</t>
  </si>
  <si>
    <t>28/03/2026 16:24</t>
  </si>
  <si>
    <t>GYL86</t>
  </si>
  <si>
    <t>28/03/2026 16:23</t>
  </si>
  <si>
    <t>GYL85</t>
  </si>
  <si>
    <t>ศศิธร พูลเกษม</t>
  </si>
  <si>
    <t>8/96 หมู่บ้านบุญอนันต์ ซอย.4 ถ.สรงประภา 9 ดอนเมือง กรุงเทพฯ 10210
ดอนเมือง/ Don Mueangกรุงเทพมหานคร/ Bangkok
10210</t>
  </si>
  <si>
    <t>660858118853</t>
  </si>
  <si>
    <t>28/03/2026 16:18</t>
  </si>
  <si>
    <t>LEXPU0671814347</t>
  </si>
  <si>
    <t>GYL84</t>
  </si>
  <si>
    <t>ย***ี ว***ลย์อรรถ</t>
  </si>
  <si>
    <t>28/03/2026 16:11</t>
  </si>
  <si>
    <t>28/03/2026 16:12</t>
  </si>
  <si>
    <t>GYL83</t>
  </si>
  <si>
    <t>28/03/2026 16:10</t>
  </si>
  <si>
    <t>794015564823</t>
  </si>
  <si>
    <t>GYL81</t>
  </si>
  <si>
    <t>น***าวอันธิตา ส***์แก้ว</t>
  </si>
  <si>
    <t>28/03/2026 16:09</t>
  </si>
  <si>
    <t>GYL80</t>
  </si>
  <si>
    <t>28/03/2026 16:05</t>
  </si>
  <si>
    <t>GYL79</t>
  </si>
  <si>
    <t>ค***ัสรา</t>
  </si>
  <si>
    <t>28/03/2026 15:56</t>
  </si>
  <si>
    <t>794023767832</t>
  </si>
  <si>
    <t>28/03/2026 16:01</t>
  </si>
  <si>
    <t>GYL77</t>
  </si>
  <si>
    <t>28/03/2026 15:54</t>
  </si>
  <si>
    <t>28/03/2026 15:58</t>
  </si>
  <si>
    <t>GYL75</t>
  </si>
  <si>
    <t>ว***ี ไ***ูป</t>
  </si>
  <si>
    <t>28/03/2026 15:51</t>
  </si>
  <si>
    <t>GYL74</t>
  </si>
  <si>
    <t>28/03/2026 15:50</t>
  </si>
  <si>
    <t>GYL73</t>
  </si>
  <si>
    <t>ค***ณิตย์ ก***ัตร</t>
  </si>
  <si>
    <t>794017845810</t>
  </si>
  <si>
    <t>GYL72</t>
  </si>
  <si>
    <t>ชญานัท แดงเจริญ</t>
  </si>
  <si>
    <t>11/1หมู่2ต.สาวชะโงกอ.บางคล้า
บางคล้า/ Bang Khlaฉะเชิงเทรา/ Chachoengsao
24110</t>
  </si>
  <si>
    <t>660965199463</t>
  </si>
  <si>
    <t>28/03/2026 15:39</t>
  </si>
  <si>
    <t>GYL71</t>
  </si>
  <si>
    <t>28/03/2026 15:31</t>
  </si>
  <si>
    <t>28/03/2026 15:34</t>
  </si>
  <si>
    <t>GYL70</t>
  </si>
  <si>
    <t>น***ัด ส***งศ์</t>
  </si>
  <si>
    <t>28/03/2026 15:33</t>
  </si>
  <si>
    <t>28/03/2026 15:32</t>
  </si>
  <si>
    <t>GYL69</t>
  </si>
  <si>
    <t>จ***ะพนธ ข***น</t>
  </si>
  <si>
    <t>28/03/2026 15:30</t>
  </si>
  <si>
    <t>794021445814</t>
  </si>
  <si>
    <t>GYL68</t>
  </si>
  <si>
    <t>28/03/2026 15:29</t>
  </si>
  <si>
    <t>794067750884</t>
  </si>
  <si>
    <t>28/03/2026 15:28</t>
  </si>
  <si>
    <t>GYL67</t>
  </si>
  <si>
    <t>28/03/2026 15:26</t>
  </si>
  <si>
    <t>GYL65</t>
  </si>
  <si>
    <t>คุณไก่</t>
  </si>
  <si>
    <t>คุณไก่
บ้านสบาย เลขที่ 2 ห้อแง 311 ซอยนาคนิวาส 53 ถนนนาคนิวาส แขวงลาดพร้าว  เขตลาดพร้าว กรุงเทพฯ 10230</t>
  </si>
  <si>
    <t>0800586999</t>
  </si>
  <si>
    <t>28/03/2026 16:03</t>
  </si>
  <si>
    <t>28/03/2026 15:09</t>
  </si>
  <si>
    <t>GYL64</t>
  </si>
  <si>
    <t xml:space="preserve">คุณอัมพาพันธ์  ปิ่นเสถียรเกส </t>
  </si>
  <si>
    <t>1/14 ซ ลาดพร้าว 101 ซ 42 แยก 6 หมู่บ้านวาสินี แขวงคลองจั่น เขตบางกะปิ กทม  โทร  10240</t>
  </si>
  <si>
    <t>0806659145</t>
  </si>
  <si>
    <t>28/03/2026 15:07</t>
  </si>
  <si>
    <t>GYL63</t>
  </si>
  <si>
    <t>28/03/2026 15:01</t>
  </si>
  <si>
    <t>GYL62</t>
  </si>
  <si>
    <t>28/03/2026 14:50</t>
  </si>
  <si>
    <t>รสกาแฟ 3 กล่อง ฝอยทอง 3 กล่อง</t>
  </si>
  <si>
    <t>794027343874</t>
  </si>
  <si>
    <t>GYL61</t>
  </si>
  <si>
    <t>28/03/2026 15:20</t>
  </si>
  <si>
    <t>28/03/2026 14:49</t>
  </si>
  <si>
    <t>GYL59</t>
  </si>
  <si>
    <t>ณ***ัช ท***านพ</t>
  </si>
  <si>
    <t>28/03/2026 14:47</t>
  </si>
  <si>
    <t>794001755842</t>
  </si>
  <si>
    <t>GYL58</t>
  </si>
  <si>
    <t>น.ส วริศรา มุธเมธาฤทธิ์</t>
  </si>
  <si>
    <t>🏡บ้านเลขที่ 116/29
หมู่ 6 
ต ป่าคลอก
อ ถลาง
จ ภูเก็ต
📮
☎ 83110</t>
  </si>
  <si>
    <t>0990839311</t>
  </si>
  <si>
    <t>28/03/2026 14:44</t>
  </si>
  <si>
    <t>GYL57</t>
  </si>
  <si>
    <t>28/03/2026 14:40</t>
  </si>
  <si>
    <t>ฝอย3มะพร้าว3</t>
  </si>
  <si>
    <t>794059543874</t>
  </si>
  <si>
    <t>GYL55</t>
  </si>
  <si>
    <t>วรรณเพ็ญ แซ่โอ้ว</t>
  </si>
  <si>
    <t>63/2623 ม.เคหะธานี4
ถ.ราษฎร์พัฒนา        
แขวงราษฎร์พัฒนา
เขตสะพานสูง 
กทม. 10240</t>
  </si>
  <si>
    <t>0819899686</t>
  </si>
  <si>
    <t>28/03/2026 14:37</t>
  </si>
  <si>
    <t>GYL54</t>
  </si>
  <si>
    <t>ชุลีพร หอมหวาน</t>
  </si>
  <si>
    <t>100 ซอยรามคำแหง 182
แขวงมีนบุรี เขตมีนบุรี
กรุงเทพฯ โทร 10510</t>
  </si>
  <si>
    <t>0982548549</t>
  </si>
  <si>
    <t>28/03/2026 14:36</t>
  </si>
  <si>
    <t>28/03/2026 14:35</t>
  </si>
  <si>
    <t>GYL53</t>
  </si>
  <si>
    <t>วรรณภา ธูปงาม</t>
  </si>
  <si>
    <t>201ม8
ต. หนองบัวใต้
อ. ศรีบุญเรือง
จ. หนองบัวลำภู
 39180</t>
  </si>
  <si>
    <t>0634438840</t>
  </si>
  <si>
    <t>28/03/2026 14:31</t>
  </si>
  <si>
    <t>GYL52</t>
  </si>
  <si>
    <t>อรอนงค์  นวลทอง</t>
  </si>
  <si>
    <t>ร้านต้นกล้าพานิชย์
222 ม.4 ต.พระเหลา
อ.พนา จ.อำนาจเจริญ 
 37180</t>
  </si>
  <si>
    <t>0897195449</t>
  </si>
  <si>
    <t>28/03/2026 14:30</t>
  </si>
  <si>
    <t>28/03/2026 14:29</t>
  </si>
  <si>
    <t>GYL51</t>
  </si>
  <si>
    <t>794093147864</t>
  </si>
  <si>
    <t>GYL50</t>
  </si>
  <si>
    <t>พ***พา จ***ันธ์</t>
  </si>
  <si>
    <t>28/03/2026 14:25</t>
  </si>
  <si>
    <t>GYL49</t>
  </si>
  <si>
    <t>ป***า แ***ิ่ว</t>
  </si>
  <si>
    <t>28/03/2026 14:14</t>
  </si>
  <si>
    <t>28/03/2026 14:18</t>
  </si>
  <si>
    <t>GYL48</t>
  </si>
  <si>
    <t>28/03/2026 14:11</t>
  </si>
  <si>
    <t>28/03/2026 14:16</t>
  </si>
  <si>
    <t>GYL47</t>
  </si>
  <si>
    <t>GYL46</t>
  </si>
  <si>
    <t>ป***ศรา ศ***ูล</t>
  </si>
  <si>
    <t>28/03/2026 14:09</t>
  </si>
  <si>
    <t>28/03/2026 14:15</t>
  </si>
  <si>
    <t>GYL45</t>
  </si>
  <si>
    <t>เ***อน ฮ***ี่</t>
  </si>
  <si>
    <t>28/03/2026 13:53</t>
  </si>
  <si>
    <t>THT030656WQFY2Z</t>
  </si>
  <si>
    <t>GYL44</t>
  </si>
  <si>
    <t>28/03/2026 13:51</t>
  </si>
  <si>
    <t>GYL43</t>
  </si>
  <si>
    <t>อ***ใจ เ***าศ</t>
  </si>
  <si>
    <t>28/03/2026 13:45</t>
  </si>
  <si>
    <t>794068237896</t>
  </si>
  <si>
    <t>GYL42</t>
  </si>
  <si>
    <t>น***ช ภ***วรรณ์</t>
  </si>
  <si>
    <t>28/03/2026 13:39</t>
  </si>
  <si>
    <t>28/03/2026 13:40</t>
  </si>
  <si>
    <t>GYL41</t>
  </si>
  <si>
    <t>ธ***รณ์ เ***รี</t>
  </si>
  <si>
    <t>28/03/2026 13:35</t>
  </si>
  <si>
    <t>GYL40</t>
  </si>
  <si>
    <t>ฉ***ชัย พ***ุณ</t>
  </si>
  <si>
    <t>28/03/2026 13:34</t>
  </si>
  <si>
    <t>GYL39</t>
  </si>
  <si>
    <t>ธ***ชต์ เ***รัตน์</t>
  </si>
  <si>
    <t>28/03/2026 13:31</t>
  </si>
  <si>
    <t>794004952860</t>
  </si>
  <si>
    <t>GYL38</t>
  </si>
  <si>
    <t>ส***รี จ***ปรีดา</t>
  </si>
  <si>
    <t>28/03/2026 13:22</t>
  </si>
  <si>
    <t>794014958881</t>
  </si>
  <si>
    <t>GYL37</t>
  </si>
  <si>
    <t>ล***ง เ***จา</t>
  </si>
  <si>
    <t>28/03/2026 13:21</t>
  </si>
  <si>
    <t>794000953863</t>
  </si>
  <si>
    <t>GYL36</t>
  </si>
  <si>
    <t>ค****๊</t>
  </si>
  <si>
    <t>******กระถิน, ตำบลทุ่งนาไทย, อำเภอทัพทัน ตำบลทุ่งนาไทย อำเภอทัพทัน จังหวัดอุทัยธานี 61120</t>
  </si>
  <si>
    <t>28/03/2026 13:16</t>
  </si>
  <si>
    <t>GYL35</t>
  </si>
  <si>
    <t>ว***ดี</t>
  </si>
  <si>
    <t>28/03/2026 13:07</t>
  </si>
  <si>
    <t>794079951851</t>
  </si>
  <si>
    <t>GYL33</t>
  </si>
  <si>
    <t>28/03/2026 12:54</t>
  </si>
  <si>
    <t>LEXPU0671814178</t>
  </si>
  <si>
    <t>GYL32</t>
  </si>
  <si>
    <t>28/03/2026 12:52</t>
  </si>
  <si>
    <t>794076357874</t>
  </si>
  <si>
    <t>GYL31</t>
  </si>
  <si>
    <t>อ***นี ส***</t>
  </si>
  <si>
    <t>28/03/2026 12:48</t>
  </si>
  <si>
    <t>794092430821</t>
  </si>
  <si>
    <t>GYL30</t>
  </si>
  <si>
    <t>28/03/2026 12:46</t>
  </si>
  <si>
    <t>GYL29</t>
  </si>
  <si>
    <t>GYL28</t>
  </si>
  <si>
    <t>28/03/2026 12:39</t>
  </si>
  <si>
    <t>GYL27</t>
  </si>
  <si>
    <t>28/03/2026 12:35</t>
  </si>
  <si>
    <t>GYL26</t>
  </si>
  <si>
    <t>ห***ม</t>
  </si>
  <si>
    <t>GYL25</t>
  </si>
  <si>
    <t>28/03/2026 12:34</t>
  </si>
  <si>
    <t>GYL24</t>
  </si>
  <si>
    <t>ก******ล</t>
  </si>
  <si>
    <t>******ยอง(สกุลทองคำห้องเช่า) ตำบลมะขามคู่ อำเภอนิคมพัฒนา จังหวัดระยอง 21180</t>
  </si>
  <si>
    <t>28/03/2026 12:32</t>
  </si>
  <si>
    <t>GYL23</t>
  </si>
  <si>
    <t>จ***า ส***ัต</t>
  </si>
  <si>
    <t>28/03/2026 12:22</t>
  </si>
  <si>
    <t>GYL22</t>
  </si>
  <si>
    <t>28/03/2026 12:21</t>
  </si>
  <si>
    <t>GYL21</t>
  </si>
  <si>
    <t>J*** J***z</t>
  </si>
  <si>
    <t>28/03/2026 12:16</t>
  </si>
  <si>
    <t>GYL20</t>
  </si>
  <si>
    <t>ฌ***ศา  เ***ติรัตน์</t>
  </si>
  <si>
    <t>28/03/2026 12:13</t>
  </si>
  <si>
    <t>28/03/2026 12:11</t>
  </si>
  <si>
    <t>GYL19</t>
  </si>
  <si>
    <t>S***ua</t>
  </si>
  <si>
    <t>黎府</t>
  </si>
  <si>
    <t>28/03/2026 11:57</t>
  </si>
  <si>
    <t>794071719512</t>
  </si>
  <si>
    <t>GYL18</t>
  </si>
  <si>
    <t>28/03/2026 11:50</t>
  </si>
  <si>
    <t>794018297483</t>
  </si>
  <si>
    <t>28/03/2026 11:49</t>
  </si>
  <si>
    <t>GYL17</t>
  </si>
  <si>
    <t>พ***ส</t>
  </si>
  <si>
    <t>28/03/2026 11:46</t>
  </si>
  <si>
    <t>794078298403</t>
  </si>
  <si>
    <t>28/03/2026 11:45</t>
  </si>
  <si>
    <t>GYL16</t>
  </si>
  <si>
    <t>น***์วิษา  ร***ินธนกรณ์</t>
  </si>
  <si>
    <t>28/03/2026 11:42</t>
  </si>
  <si>
    <t>794065006501</t>
  </si>
  <si>
    <t>GYL14</t>
  </si>
  <si>
    <t>28/03/2026 11:36</t>
  </si>
  <si>
    <t>794083294406</t>
  </si>
  <si>
    <t>GYL13</t>
  </si>
  <si>
    <t>r***aronechun</t>
  </si>
  <si>
    <t>28/03/2026 11:31</t>
  </si>
  <si>
    <t>794086116563</t>
  </si>
  <si>
    <t>GYL12</t>
  </si>
  <si>
    <t>ยุพา ศรัณยูเศรษฐ์</t>
  </si>
  <si>
    <t>257/70 หมู่2 ถนนพหลโยธิน  ต. กกโก อ.เมือง
จ.ลพบุรี 15000</t>
  </si>
  <si>
    <t>0815723576</t>
  </si>
  <si>
    <t>28/03/2026 11:21</t>
  </si>
  <si>
    <t>GYL11</t>
  </si>
  <si>
    <t xml:space="preserve">พรเพ็ญ </t>
  </si>
  <si>
    <t>42/4-6 ซ. ศรีเวียง ต.อ. แม่สอด จ.ตาก 63110</t>
  </si>
  <si>
    <t>0634595994</t>
  </si>
  <si>
    <t>28/03/2026 11:19</t>
  </si>
  <si>
    <t>28/03/2026 11:18</t>
  </si>
  <si>
    <t>GYL10</t>
  </si>
  <si>
    <t>K***๋เชอรี่</t>
  </si>
  <si>
    <t>28/03/2026 11:12</t>
  </si>
  <si>
    <t>794038712504</t>
  </si>
  <si>
    <t>GYL9</t>
  </si>
  <si>
    <t>D***t C***ton</t>
  </si>
  <si>
    <t>28/03/2026 11:05</t>
  </si>
  <si>
    <t>794066100590</t>
  </si>
  <si>
    <t>GYL8</t>
  </si>
  <si>
    <t>วรรณี พวงสุข</t>
  </si>
  <si>
    <t>101 ม.1
ต. เขาพระ อ.เดิมบางฯ
จ.สุพรรณบุรี 72120</t>
  </si>
  <si>
    <t>0849097527</t>
  </si>
  <si>
    <t>28/03/2026 11:06</t>
  </si>
  <si>
    <t>28/03/2026 11:04</t>
  </si>
  <si>
    <t>GYL7</t>
  </si>
  <si>
    <t>ส***ดา แ***ธานี</t>
  </si>
  <si>
    <t>28/03/2026 11:03</t>
  </si>
  <si>
    <t>794099518586</t>
  </si>
  <si>
    <t>GYL6</t>
  </si>
  <si>
    <t>น***รีย์ ข***ก้ว</t>
  </si>
  <si>
    <t>28/03/2026 10:58</t>
  </si>
  <si>
    <t>794079510593</t>
  </si>
  <si>
    <t>GYL5</t>
  </si>
  <si>
    <t>ต***Sunaythlka P***amrongchai</t>
  </si>
  <si>
    <t>28/03/2026 10:54</t>
  </si>
  <si>
    <t>794001301586</t>
  </si>
  <si>
    <t>GYL4</t>
  </si>
  <si>
    <t>ว***นทร์.      อ***เนด</t>
  </si>
  <si>
    <t>28/03/2026 10:52</t>
  </si>
  <si>
    <t>794024922504</t>
  </si>
  <si>
    <t>GYL3</t>
  </si>
  <si>
    <t>นวพรรณ โพธิวัฒน์โสภา</t>
  </si>
  <si>
    <t>271/2ซอย3
ลาดพร้าว101
เขตวังทองหลาง
แขวงคลองเจ้าคุณสิงห์
กทม 10310</t>
  </si>
  <si>
    <t>0804689831</t>
  </si>
  <si>
    <t>GYL2</t>
  </si>
  <si>
    <t>สุวิทย์ ยิ้มสำราญ</t>
  </si>
  <si>
    <t>214/5 หมู่3 บ้านท่ายาง ต.ยางหัก
ยางหัก
ปากท่อ, ราชบุรี 70140</t>
  </si>
  <si>
    <t>0821621393</t>
  </si>
  <si>
    <t>28/03/2026 10:51</t>
  </si>
  <si>
    <t>GYL1</t>
  </si>
  <si>
    <t>น***เรศ เ***งไพเราะ ย***รศ</t>
  </si>
  <si>
    <t>28/03/2026 10:50</t>
  </si>
  <si>
    <t>794050095484</t>
  </si>
  <si>
    <t>GYL0</t>
  </si>
  <si>
    <t>คุณนราธิป   อาภรณ์รัตน์</t>
  </si>
  <si>
    <t>กรุณาส่ง
ดลนราคอร์ส
16/5 ซอย1ข ถนนทุ่งโฮเต็ล ต.วัดเกต 
อ.เมือง จ.เชียงใหม่ 
โทร 50000</t>
  </si>
  <si>
    <t>0934492999</t>
  </si>
  <si>
    <t>28/03/2026 10:49</t>
  </si>
  <si>
    <t>GYK99</t>
  </si>
  <si>
    <t>ป***าพร     ค***้ว</t>
  </si>
  <si>
    <t>794008903590</t>
  </si>
  <si>
    <t>GYK98</t>
  </si>
  <si>
    <t>พรทิพย์</t>
  </si>
  <si>
    <t>5/23หมู่7ต.บึงบา อ.หนองเสือ จ.ปทุมธานี        12170 12170</t>
  </si>
  <si>
    <t>0861014051</t>
  </si>
  <si>
    <t>GYK97</t>
  </si>
  <si>
    <t>794087320515</t>
  </si>
  <si>
    <t>GYK96</t>
  </si>
  <si>
    <t>ส***ธร ศ***านาท</t>
  </si>
  <si>
    <t>28/03/2026 10:48</t>
  </si>
  <si>
    <t>ไม่เอารสกาแฟนะค่ะ สั่งให้เด็กๆทาน</t>
  </si>
  <si>
    <t>794068701576</t>
  </si>
  <si>
    <t>GYK95</t>
  </si>
  <si>
    <t>จารุวรรณ ภูจอมแก้ว</t>
  </si>
  <si>
    <t>87 หมู่ 9 บ้านดงอัคคะ
ตำบล คลองขาม
อำเภอ ยางตลาด
กาฬสินธุ์ 46120</t>
  </si>
  <si>
    <t>0617646782</t>
  </si>
  <si>
    <t>GYK94</t>
  </si>
  <si>
    <t>เยาวนารถบุญเพ็ง</t>
  </si>
  <si>
    <t>103/7หมู่ที่2ตำบลโคกตูม
อำเภอเมืองลพบุรี 15210</t>
  </si>
  <si>
    <t>0812536120</t>
  </si>
  <si>
    <t>28/03/2026 10:47</t>
  </si>
  <si>
    <t>GYK93</t>
  </si>
  <si>
    <t>บุญยรัตน์ รุ่งเพ็ชรารัตน์</t>
  </si>
  <si>
    <t>45/6ม10ตโคกสว่าง อ เมือง จสระบุรี 18000</t>
  </si>
  <si>
    <t>0631148782</t>
  </si>
  <si>
    <t>28/03/2026 09:22</t>
  </si>
  <si>
    <t>GYK92</t>
  </si>
  <si>
    <t>ส่งวิภารัตน์ ชัยเกษตรทรัพย์</t>
  </si>
  <si>
    <t xml:space="preserve"> เลขที่ 41 ซ.63 ถ.ลาดพร้าว แขวงสะพานสอง เขตวังทองหลาง กรุงเพฯ  เบอร์  10310</t>
  </si>
  <si>
    <t>0909761131</t>
  </si>
  <si>
    <t>28/03/2026 10:45</t>
  </si>
  <si>
    <t>GYK91</t>
  </si>
  <si>
    <t>ชื่อ สุนันทา</t>
  </si>
  <si>
    <t>310/18 ถ.โพศรี ต.หมากแข้ง อ.เมือง จ.อุดรธานี  โทร. 41000</t>
  </si>
  <si>
    <t>0956567425</t>
  </si>
  <si>
    <t>28/03/2026 10:44</t>
  </si>
  <si>
    <t>GYK90</t>
  </si>
  <si>
    <t>ส***ลักษณ์  อ***สิน</t>
  </si>
  <si>
    <t>794058090490</t>
  </si>
  <si>
    <t>GYK89</t>
  </si>
  <si>
    <t>28/03/2026 10:37</t>
  </si>
  <si>
    <t>TH68158HQ85S1B</t>
  </si>
  <si>
    <t>GYK88</t>
  </si>
  <si>
    <t>ป*** ฝ***ว้ร้านค้าแม่กองสิน</t>
  </si>
  <si>
    <t>28/03/2026 10:33</t>
  </si>
  <si>
    <t>794014498480</t>
  </si>
  <si>
    <t>28/03/2026 10:32</t>
  </si>
  <si>
    <t>GYK87</t>
  </si>
  <si>
    <t>O***an</t>
  </si>
  <si>
    <t>794041893422</t>
  </si>
  <si>
    <t>GYK85</t>
  </si>
  <si>
    <t>นายชาญชัย จันทเขต</t>
  </si>
  <si>
    <t>822หมู่2 ถนนกาญจนวณิช ตำบลพะวงอำเภอเมือง จังหวัดสงขลา · พะวง/ Phawong
เมืองสงขลา/ Mueang Songkhlaสงขลา/ Songkhla
90100</t>
  </si>
  <si>
    <t>90100</t>
  </si>
  <si>
    <t>660610782413</t>
  </si>
  <si>
    <t>28/03/2026 10:23</t>
  </si>
  <si>
    <t>GYK84</t>
  </si>
  <si>
    <t>28/03/2026 10:07</t>
  </si>
  <si>
    <t>794024495412</t>
  </si>
  <si>
    <t>GYK83</t>
  </si>
  <si>
    <t>ว***ุ เ***งเวชย์</t>
  </si>
  <si>
    <t>28/03/2026 10:05</t>
  </si>
  <si>
    <t>794019804513</t>
  </si>
  <si>
    <t>28/03/2026 10:06</t>
  </si>
  <si>
    <t>GYK81</t>
  </si>
  <si>
    <t>28/03/2026 09:59</t>
  </si>
  <si>
    <t>THT100456VK220Z</t>
  </si>
  <si>
    <t>28/03/2026 10:00</t>
  </si>
  <si>
    <t>GYK80</t>
  </si>
  <si>
    <t>28/03/2026 10:28</t>
  </si>
  <si>
    <t>TH263443851696I</t>
  </si>
  <si>
    <t>28/03/2026 09:58</t>
  </si>
  <si>
    <t>GYK79</t>
  </si>
  <si>
    <t>บ***อด ก***หอม</t>
  </si>
  <si>
    <t>28/03/2026 09:56</t>
  </si>
  <si>
    <t>794091127513</t>
  </si>
  <si>
    <t>GYK78</t>
  </si>
  <si>
    <t>ก***า จ***น</t>
  </si>
  <si>
    <t>28/03/2026 09:45</t>
  </si>
  <si>
    <t>794098110573</t>
  </si>
  <si>
    <t>GYK77</t>
  </si>
  <si>
    <t>28/03/2026 09:42</t>
  </si>
  <si>
    <t>794083886492</t>
  </si>
  <si>
    <t>28/03/2026 09:41</t>
  </si>
  <si>
    <t>GYK76</t>
  </si>
  <si>
    <t>แ***แแก้ว</t>
  </si>
  <si>
    <t>28/03/2026 09:39</t>
  </si>
  <si>
    <t>794070301570</t>
  </si>
  <si>
    <t>GYK75</t>
  </si>
  <si>
    <t>ส***ิชัย บ***ามดี</t>
  </si>
  <si>
    <t>794003896416</t>
  </si>
  <si>
    <t>GYK74</t>
  </si>
  <si>
    <t>ร***ทิพย์ พ***รัตน์</t>
  </si>
  <si>
    <t>28/03/2026 09:35</t>
  </si>
  <si>
    <t>794053496423</t>
  </si>
  <si>
    <t>GYK73</t>
  </si>
  <si>
    <t>28/03/2026 09:18</t>
  </si>
  <si>
    <t>794013602513</t>
  </si>
  <si>
    <t>GYK72</t>
  </si>
  <si>
    <t>A***pol2784</t>
  </si>
  <si>
    <t>28/03/2026 09:12</t>
  </si>
  <si>
    <t>794035296423</t>
  </si>
  <si>
    <t>GYK71</t>
  </si>
  <si>
    <t>ย***ทธ โ***ทอง</t>
  </si>
  <si>
    <t>28/03/2026 09:04</t>
  </si>
  <si>
    <t>794046716573</t>
  </si>
  <si>
    <t>GYK70</t>
  </si>
  <si>
    <t>ส***ดา​ เ***​ประทุ​ม​</t>
  </si>
  <si>
    <t>28/03/2026 09:09</t>
  </si>
  <si>
    <t>794081490414</t>
  </si>
  <si>
    <t>28/03/2026 08:52</t>
  </si>
  <si>
    <t>GYK69</t>
  </si>
  <si>
    <t>พ***พย์ ป***ดง</t>
  </si>
  <si>
    <t>28/03/2026 08:50</t>
  </si>
  <si>
    <t>794070090402</t>
  </si>
  <si>
    <t>GYK66</t>
  </si>
  <si>
    <t>TH263876378274D</t>
  </si>
  <si>
    <t>28/03/2026 08:40</t>
  </si>
  <si>
    <t>GYK65</t>
  </si>
  <si>
    <t>น***ิริมา  ก***รัพย์ธนาภา</t>
  </si>
  <si>
    <t>28/03/2026 08:36</t>
  </si>
  <si>
    <t>794032808520</t>
  </si>
  <si>
    <t>GYK64</t>
  </si>
  <si>
    <t>ไพฤทธิ์ สวัสดี</t>
  </si>
  <si>
    <t>53/659 หมู่บ้านพฤกษา 20 ซอย 2/4 ถนนเสมาฟ้าคราม คูคต ลำลูกกา ปทุมธานี 12130
ลำลูกกา/ Lam Luk Kaปทุมธานี/ Pathum Thani
12130</t>
  </si>
  <si>
    <t>660811507230</t>
  </si>
  <si>
    <t>28/03/2026 08:30</t>
  </si>
  <si>
    <t>28/03/2026 08:29</t>
  </si>
  <si>
    <t>GYK63</t>
  </si>
  <si>
    <t>******คำ ตำบลหาดคำ อำเภอเมืองหนองคาย จังหวัดหนองคาย 43000</t>
  </si>
  <si>
    <t>28/03/2026 08:19</t>
  </si>
  <si>
    <t>TH263066997356V</t>
  </si>
  <si>
    <t>GYK62</t>
  </si>
  <si>
    <t>น***ิพย์  เ***งล้ำเลิศ</t>
  </si>
  <si>
    <t>794095893474</t>
  </si>
  <si>
    <t>28/03/2026 08:18</t>
  </si>
  <si>
    <t>GYK61</t>
  </si>
  <si>
    <t>ส***ร โ***ุนทด</t>
  </si>
  <si>
    <t>28/03/2026 07:54</t>
  </si>
  <si>
    <t>794079113553</t>
  </si>
  <si>
    <t>GYK60</t>
  </si>
  <si>
    <t>ภ******ท</t>
  </si>
  <si>
    <t>****** ม.7 ต.พลูตาหลวง ตำบลพลูตาหลวง อำเภอสัตหีบ จังหวัดชลบุรี 20180</t>
  </si>
  <si>
    <t>28/03/2026 07:53</t>
  </si>
  <si>
    <t>TH263153488679L</t>
  </si>
  <si>
    <t>GYK59</t>
  </si>
  <si>
    <t>ว***ญตี ร***ัสสะ</t>
  </si>
  <si>
    <t>28/03/2026 07:42</t>
  </si>
  <si>
    <t>794033908570</t>
  </si>
  <si>
    <t>GYK58</t>
  </si>
  <si>
    <t>อ***ี ค***ชรศักดิ์</t>
  </si>
  <si>
    <t>794021094473</t>
  </si>
  <si>
    <t>GYK57</t>
  </si>
  <si>
    <t>เ*****ี</t>
  </si>
  <si>
    <t>******ตำบลบางคูวัด, อำเภอเมืองปทุมธานี ตำบลบางคูวัด อำเภอเมืองปทุมธานี จังหวัดปทุมธานี 12000</t>
  </si>
  <si>
    <t>28/03/2026 07:57</t>
  </si>
  <si>
    <t>TH2657093811737</t>
  </si>
  <si>
    <t>28/03/2026 07:27</t>
  </si>
  <si>
    <t>ชิฟฟ่อนรวมรสกล่องใหญ่ 8 ชิ้น ไม่มีไส้ (เก็บไว้ได้ 20 วัน)</t>
  </si>
  <si>
    <t>GYK56</t>
  </si>
  <si>
    <t>อาภาพร จินตนามณีรัตน์</t>
  </si>
  <si>
    <t>อบต.เทพาลัย · เทพาลัย/ Thephalai
คง/ Khongนครราชสีมา/ Nakhon Ratchasima
30260</t>
  </si>
  <si>
    <t>660818795989</t>
  </si>
  <si>
    <t>TH27048HQ4QX1C</t>
  </si>
  <si>
    <t>GYK53</t>
  </si>
  <si>
    <t>สายใจ</t>
  </si>
  <si>
    <t>อบต.เวียงท่ากาน  เลขที่1 ม.8
สันป่าตอง/ San Pa Tongเชียงใหม่/ Chiang Mai
50120</t>
  </si>
  <si>
    <t>660833234472</t>
  </si>
  <si>
    <t>28/03/2026 06:54</t>
  </si>
  <si>
    <t>28/03/2026 06:53</t>
  </si>
  <si>
    <t>GYK52</t>
  </si>
  <si>
    <t>28/03/2026 06:45</t>
  </si>
  <si>
    <t>มะพร้าวน้ำหอม 2 
เผือกมะพร้าว 2
กล้วยหอมมะพร้าวเผา 2</t>
  </si>
  <si>
    <t>794043931332</t>
  </si>
  <si>
    <t>GYK51</t>
  </si>
  <si>
    <t>อ***ุทธ์ อ***รัศมี</t>
  </si>
  <si>
    <t>28/03/2026 06:35</t>
  </si>
  <si>
    <t>794035467363</t>
  </si>
  <si>
    <t>GYK50</t>
  </si>
  <si>
    <t>ส***ติ ล***ิน</t>
  </si>
  <si>
    <t>28/03/2026 06:31</t>
  </si>
  <si>
    <t>794018833333</t>
  </si>
  <si>
    <t>GYK49</t>
  </si>
  <si>
    <t>พ***พัชร ท***ย์วัผฒน์</t>
  </si>
  <si>
    <t>28/03/2026 06:16</t>
  </si>
  <si>
    <t>794019833320</t>
  </si>
  <si>
    <t>GYK48</t>
  </si>
  <si>
    <t>ป******ะ</t>
  </si>
  <si>
    <t>******ค์)หลังที่7ขวามือ หมู่บ้านหนองปลิงน้อย ต.สุวรรณคาม ตำบลสุวรรณคาม อำเภอนิคมน้ำอูน จังหวัดสกลนคร 47270</t>
  </si>
  <si>
    <t>47270</t>
  </si>
  <si>
    <t>28/03/2026 06:17</t>
  </si>
  <si>
    <t>TH44078HM1BP4D</t>
  </si>
  <si>
    <t>28/03/2026 06:15</t>
  </si>
  <si>
    <t>GYK47</t>
  </si>
  <si>
    <t>ศ***ย์</t>
  </si>
  <si>
    <t>28/03/2026 05:19</t>
  </si>
  <si>
    <t>794017248356</t>
  </si>
  <si>
    <t>GYK46</t>
  </si>
  <si>
    <t>ส***ิชัย  เ***พันธุ์</t>
  </si>
  <si>
    <t>28/03/2026 03:09</t>
  </si>
  <si>
    <t>794033270376</t>
  </si>
  <si>
    <t>GYK45</t>
  </si>
  <si>
    <t>794000070312</t>
  </si>
  <si>
    <t>GYK44</t>
  </si>
  <si>
    <t>28/03/2026 02:33</t>
  </si>
  <si>
    <t>794081954396</t>
  </si>
  <si>
    <t>GYK42</t>
  </si>
  <si>
    <t>จิตรา เเซ่ตั้ง</t>
  </si>
  <si>
    <t>จิตรา เเซ่ตั้ง 521/4 บขส.จอมพระ ถ.สุขาภิบาล4 ต.จอมพระ อ.จอมพระ จ.สุรินทร์ 32180
จอมพระ/ Jom Phraสุรินทร์/ Surin
32180</t>
  </si>
  <si>
    <t>32180</t>
  </si>
  <si>
    <t>660806978619</t>
  </si>
  <si>
    <t>28/03/2026 01:28</t>
  </si>
  <si>
    <t>LEXPU0671584720</t>
  </si>
  <si>
    <t>GYK41</t>
  </si>
  <si>
    <t>******มพระเกียรติร.9 ซอย 48 แขวงดอกไม้ เขตประเวศ จังหวัดกรุงเทพมหานคร 10250</t>
  </si>
  <si>
    <t>28/03/2026 00:41</t>
  </si>
  <si>
    <t>TH269302863340G</t>
  </si>
  <si>
    <t>GYK40</t>
  </si>
  <si>
    <t>ป***สุดา ล***น</t>
  </si>
  <si>
    <t>28/03/2026 00:22</t>
  </si>
  <si>
    <t>794059557351</t>
  </si>
  <si>
    <t>GYK39</t>
  </si>
  <si>
    <t>794037566335</t>
  </si>
  <si>
    <t>GYK38</t>
  </si>
  <si>
    <t>28/03/2026 00:18</t>
  </si>
  <si>
    <t>794057447341</t>
  </si>
  <si>
    <t>GYP89</t>
  </si>
  <si>
    <t>ร***รัตน์ ก***อื้อ</t>
  </si>
  <si>
    <t>29/03/2026 23:56</t>
  </si>
  <si>
    <t>794105695493</t>
  </si>
  <si>
    <t>GYP88</t>
  </si>
  <si>
    <t>สุชาดา</t>
  </si>
  <si>
    <t>2 ซ.พึ่งมี22 โทรO818068177++++++++ · บางจาก/ Bang Chak
พระโขนง/ Prakhanognกรุงเทพมหานคร/ Bangkok
10260</t>
  </si>
  <si>
    <t>660852073264</t>
  </si>
  <si>
    <t>29/03/2026 23:53</t>
  </si>
  <si>
    <t>LEXPU0672250033</t>
  </si>
  <si>
    <t>GYP87</t>
  </si>
  <si>
    <t>794130723665</t>
  </si>
  <si>
    <t>GYP86</t>
  </si>
  <si>
    <t>น***มลฤดี​ ม***าม</t>
  </si>
  <si>
    <t>29/03/2026 23:52</t>
  </si>
  <si>
    <t>794131324696</t>
  </si>
  <si>
    <t>GYP85</t>
  </si>
  <si>
    <t>******ามเรือน ซอย 5 (222/23 ซอย 5) ตำบลสามเรือน อำเภอบางปะอิน จังหวัดพระนครศรีอยุธยา 13160</t>
  </si>
  <si>
    <t>29/03/2026 23:40</t>
  </si>
  <si>
    <t>TH269231294184W</t>
  </si>
  <si>
    <t>GYP84</t>
  </si>
  <si>
    <t>ช***่ c***phoo</t>
  </si>
  <si>
    <t>29/03/2026 23:19</t>
  </si>
  <si>
    <t>794175346683</t>
  </si>
  <si>
    <t>GYP83</t>
  </si>
  <si>
    <t>29/03/2026 23:16</t>
  </si>
  <si>
    <t>GYP82</t>
  </si>
  <si>
    <t>29/03/2026 23:14</t>
  </si>
  <si>
    <t>GYP81</t>
  </si>
  <si>
    <t>สุเมธ เอกปัจชา</t>
  </si>
  <si>
    <t>(ร้านสำเพ็ง76)90/2แยก2-1ซ.เอกชัย76 · คลองบางพราน/ Khlong Bang Phran
บางบอน/ Bang Bonกรุงเทพมหานคร/ Bangkok
10150</t>
  </si>
  <si>
    <t>660856270407</t>
  </si>
  <si>
    <t>LEXPU0672246987</t>
  </si>
  <si>
    <t>GYP80</t>
  </si>
  <si>
    <t>******บลปากคลองบางปลากด อำเภอพระสมุทรเจดีย์ จังหวัดสมุทรปราการ 10290</t>
  </si>
  <si>
    <t>29/03/2026 23:11</t>
  </si>
  <si>
    <t>TH261267442700K</t>
  </si>
  <si>
    <t>GYP79</t>
  </si>
  <si>
    <t>จ***ส แ***บ้านสิงห์</t>
  </si>
  <si>
    <t>29/03/2026 22:52</t>
  </si>
  <si>
    <t>794183456522</t>
  </si>
  <si>
    <t>GYP78</t>
  </si>
  <si>
    <t>29/03/2026 22:47</t>
  </si>
  <si>
    <t>794146880446</t>
  </si>
  <si>
    <t>GYP77</t>
  </si>
  <si>
    <t>ซ***นี เ***เงาะ</t>
  </si>
  <si>
    <t>29/03/2026 22:41</t>
  </si>
  <si>
    <t>794192145681</t>
  </si>
  <si>
    <t>GYP76</t>
  </si>
  <si>
    <t>p***apa</t>
  </si>
  <si>
    <t>29/03/2026 22:40</t>
  </si>
  <si>
    <t>GYP75</t>
  </si>
  <si>
    <t>ส***ิวุฒิ เ***โกเมต</t>
  </si>
  <si>
    <t>29/03/2026 22:26</t>
  </si>
  <si>
    <t>794120740490</t>
  </si>
  <si>
    <t>GYP74</t>
  </si>
  <si>
    <t>แ******g</t>
  </si>
  <si>
    <t>******ากบ่อง อำเภอป่าซาง จังหวัดลำพูน 51120</t>
  </si>
  <si>
    <t>29/03/2026 22:18</t>
  </si>
  <si>
    <t>GYP73</t>
  </si>
  <si>
    <t>29/03/2026 22:10</t>
  </si>
  <si>
    <t>794196743675</t>
  </si>
  <si>
    <t>GYP72</t>
  </si>
  <si>
    <t>พ***ขียวนาออก</t>
  </si>
  <si>
    <t>29/03/2026 22:09</t>
  </si>
  <si>
    <t>794160112631</t>
  </si>
  <si>
    <t>29/03/2026 22:08</t>
  </si>
  <si>
    <t>GYP71</t>
  </si>
  <si>
    <t>แ***้องทับทิม</t>
  </si>
  <si>
    <t>29/03/2026 21:59</t>
  </si>
  <si>
    <t>794179467410</t>
  </si>
  <si>
    <t>GYP70</t>
  </si>
  <si>
    <t>ภ***าพัชญ์ พ***ุข</t>
  </si>
  <si>
    <t>29/03/2026 21:52</t>
  </si>
  <si>
    <t>794173299544</t>
  </si>
  <si>
    <t>GYP69</t>
  </si>
  <si>
    <t>ย*** ห***ุย</t>
  </si>
  <si>
    <t>29/03/2026 21:50</t>
  </si>
  <si>
    <t>794104719682</t>
  </si>
  <si>
    <t>GYP68</t>
  </si>
  <si>
    <t>29/03/2026 22:15</t>
  </si>
  <si>
    <t>29/03/2026 21:45</t>
  </si>
  <si>
    <t>GYP67</t>
  </si>
  <si>
    <t>น***า ป***ิคะเน</t>
  </si>
  <si>
    <t>29/03/2026 21:13</t>
  </si>
  <si>
    <t>794116891536</t>
  </si>
  <si>
    <t>29/03/2026 21:12</t>
  </si>
  <si>
    <t>GYP66</t>
  </si>
  <si>
    <t>ส***ุ ก***า</t>
  </si>
  <si>
    <t>29/03/2026 21:11</t>
  </si>
  <si>
    <t>794151116614</t>
  </si>
  <si>
    <t>GYP65</t>
  </si>
  <si>
    <t>A***996</t>
  </si>
  <si>
    <t>794162050592</t>
  </si>
  <si>
    <t>GYP64</t>
  </si>
  <si>
    <t>ค** ข** ส***ยู่</t>
  </si>
  <si>
    <t>29/03/2026 21:05</t>
  </si>
  <si>
    <t>794155138512</t>
  </si>
  <si>
    <t>GYP63</t>
  </si>
  <si>
    <t>29/03/2026 21:02</t>
  </si>
  <si>
    <t>GYP61</t>
  </si>
  <si>
    <t>29/03/2026 20:59</t>
  </si>
  <si>
    <t>794140681596</t>
  </si>
  <si>
    <t>29/03/2026 20:58</t>
  </si>
  <si>
    <t>GYP60</t>
  </si>
  <si>
    <t>ณ***์กุลภา  พ***ะวงษ์</t>
  </si>
  <si>
    <t>29/03/2026 20:55</t>
  </si>
  <si>
    <t>794199888576</t>
  </si>
  <si>
    <t>29/03/2026 20:54</t>
  </si>
  <si>
    <t>GYP59</t>
  </si>
  <si>
    <t>******ข็กกลาง, ตำบลบ้านแยง, อำเภอนครไทย ตำบลบ้านแยง อำเภอนครไทย จังหวัดพิษณุโลก 65120</t>
  </si>
  <si>
    <t>TH265173342800O</t>
  </si>
  <si>
    <t>GYP58</t>
  </si>
  <si>
    <t>29/03/2026 20:43</t>
  </si>
  <si>
    <t>794157611656</t>
  </si>
  <si>
    <t>29/03/2026 20:44</t>
  </si>
  <si>
    <t>GYP57</t>
  </si>
  <si>
    <t>29/03/2026 20:40</t>
  </si>
  <si>
    <t>GYP56</t>
  </si>
  <si>
    <t>ป***ิศา  ร***บุตร</t>
  </si>
  <si>
    <t>29/03/2026 20:33</t>
  </si>
  <si>
    <t>794199542496</t>
  </si>
  <si>
    <t>GYP55</t>
  </si>
  <si>
    <t>ช***พร ไ***าฬ</t>
  </si>
  <si>
    <t>29/03/2026 20:31</t>
  </si>
  <si>
    <t>794162291510</t>
  </si>
  <si>
    <t>GYP54</t>
  </si>
  <si>
    <t>29/03/2026 20:29</t>
  </si>
  <si>
    <t>794160226683</t>
  </si>
  <si>
    <t>29/03/2026 20:30</t>
  </si>
  <si>
    <t>GYP52</t>
  </si>
  <si>
    <t>******พลร่ม ค่ายนเรศวร, ถนน 1280 ตำบลชะอำ อำเภอชะอำ จังหวัดเพชรบุรี 76120</t>
  </si>
  <si>
    <t>29/03/2026 20:23</t>
  </si>
  <si>
    <t>GYP51</t>
  </si>
  <si>
    <t>29/03/2026 20:19</t>
  </si>
  <si>
    <t>794106931520</t>
  </si>
  <si>
    <t>29/03/2026 20:20</t>
  </si>
  <si>
    <t>GYP50</t>
  </si>
  <si>
    <t>พ******พ</t>
  </si>
  <si>
    <t>****** หมู่ที่ 9 ตำบลตานี ตำบลตานี อำเภอปราสาท จังหวัดสุรินทร์ 32140</t>
  </si>
  <si>
    <t>29/03/2026 20:45</t>
  </si>
  <si>
    <t>29/03/2026 20:15</t>
  </si>
  <si>
    <t>GYP49</t>
  </si>
  <si>
    <t>ข***ตา ท***ำ</t>
  </si>
  <si>
    <t>29/03/2026 20:09</t>
  </si>
  <si>
    <t>794144884573</t>
  </si>
  <si>
    <t>GYP48</t>
  </si>
  <si>
    <t>29/03/2026 20:39</t>
  </si>
  <si>
    <t>GYP47</t>
  </si>
  <si>
    <t>29/03/2026 20:38</t>
  </si>
  <si>
    <t>29/03/2026 20:08</t>
  </si>
  <si>
    <t>GYP46</t>
  </si>
  <si>
    <t>GYP45</t>
  </si>
  <si>
    <t>น***ราณี ท***ี</t>
  </si>
  <si>
    <t>29/03/2026 20:06</t>
  </si>
  <si>
    <t>794146331554</t>
  </si>
  <si>
    <t>GYP44</t>
  </si>
  <si>
    <t>29/03/2026 20:36</t>
  </si>
  <si>
    <t>GYP43</t>
  </si>
  <si>
    <t>น***นันทนา ย***ชย</t>
  </si>
  <si>
    <t>29/03/2026 20:02</t>
  </si>
  <si>
    <t>794197536506</t>
  </si>
  <si>
    <t>GYP42</t>
  </si>
  <si>
    <t>29/03/2026 19:59</t>
  </si>
  <si>
    <t>794189502691</t>
  </si>
  <si>
    <t>GYP41</t>
  </si>
  <si>
    <t>เ***นเพ็ญ ว***มณีวรรณ</t>
  </si>
  <si>
    <t>29/03/2026 19:55</t>
  </si>
  <si>
    <t>794112815683</t>
  </si>
  <si>
    <t>GYP40</t>
  </si>
  <si>
    <t>ส***ญญา พ***วัสดิ์</t>
  </si>
  <si>
    <t>29/03/2026 19:54</t>
  </si>
  <si>
    <t>794107228644</t>
  </si>
  <si>
    <t>GYP39</t>
  </si>
  <si>
    <t>เ***าภรณ์ เ***อมแสนเมือง</t>
  </si>
  <si>
    <t>29/03/2026 19:51</t>
  </si>
  <si>
    <t>794111656590</t>
  </si>
  <si>
    <t>GYP38</t>
  </si>
  <si>
    <t>******งพระเหนือ, อำเภอละอุ่น ตำบลบางพระเหนือ อำเภอละอุ่น จังหวัดระนอง 85130</t>
  </si>
  <si>
    <t>29/03/2026 19:43</t>
  </si>
  <si>
    <t>TH269866784941Z</t>
  </si>
  <si>
    <t>GYP37</t>
  </si>
  <si>
    <t>******ายมาศ ตำบลหนองคู อำเภอลำปลายมาศ จังหวัดบุรีรัมย์ 31130</t>
  </si>
  <si>
    <t>29/03/2026 19:37</t>
  </si>
  <si>
    <t>GYP36</t>
  </si>
  <si>
    <t>29/03/2026 19:31</t>
  </si>
  <si>
    <t>794123804541</t>
  </si>
  <si>
    <t>GYP35</t>
  </si>
  <si>
    <t>ข***ดาว  เ***งคำ</t>
  </si>
  <si>
    <t>29/03/2026 19:14</t>
  </si>
  <si>
    <t>794183094515</t>
  </si>
  <si>
    <t>29/03/2026 19:15</t>
  </si>
  <si>
    <t>GYP34</t>
  </si>
  <si>
    <t>T** Z**</t>
  </si>
  <si>
    <t>29/03/2026 19:11</t>
  </si>
  <si>
    <t>794164088550</t>
  </si>
  <si>
    <t>GYP33</t>
  </si>
  <si>
    <t>พัชรา  ปัญญาสิทธิ์</t>
  </si>
  <si>
    <t>หมู่บ้านอยู่สบาย 3  57/170ต.ห้วยขมิ้น · ห้วยขมิ้น/ Huai Khamin
หนองแค/ Nong Khaeสระบุรี/ Saraburi
18230</t>
  </si>
  <si>
    <t>660898212301</t>
  </si>
  <si>
    <t>29/03/2026 19:10</t>
  </si>
  <si>
    <t>LEXPU0672250723</t>
  </si>
  <si>
    <t>GYP32</t>
  </si>
  <si>
    <t>ป***ดา น***ั้น</t>
  </si>
  <si>
    <t>29/03/2026 19:09</t>
  </si>
  <si>
    <t>794189909682</t>
  </si>
  <si>
    <t>GYP31</t>
  </si>
  <si>
    <t>กมลทิพย์ ชัยยงยุทธ</t>
  </si>
  <si>
    <t>7/3 ซอยวุฒากาศ 26 ถนนวุฒากาศ แขวงบางค้อ
จอมทอง/ Chom Thongกรุงเทพมหานคร/ Bangkok
10150</t>
  </si>
  <si>
    <t>660868817848</t>
  </si>
  <si>
    <t>29/03/2026 19:04</t>
  </si>
  <si>
    <t>LEXPU0672226806</t>
  </si>
  <si>
    <t>GYP30</t>
  </si>
  <si>
    <t>S***nna P***en</t>
  </si>
  <si>
    <t>794187113602</t>
  </si>
  <si>
    <t>GYP29</t>
  </si>
  <si>
    <t>อ***รา ล***ับ</t>
  </si>
  <si>
    <t>29/03/2026 18:58</t>
  </si>
  <si>
    <t>794196309690</t>
  </si>
  <si>
    <t>29/03/2026 18:57</t>
  </si>
  <si>
    <t>GYP28</t>
  </si>
  <si>
    <t>เ*** พ***า</t>
  </si>
  <si>
    <t>29/03/2026 18:54</t>
  </si>
  <si>
    <t>794160958673</t>
  </si>
  <si>
    <t>GYP27</t>
  </si>
  <si>
    <t>u***ัศวรรณ เ***ระสงศ์</t>
  </si>
  <si>
    <t>29/03/2026 18:50</t>
  </si>
  <si>
    <t>794167459514</t>
  </si>
  <si>
    <t>GYP26</t>
  </si>
  <si>
    <t>จ***ิญ ไ***รรม</t>
  </si>
  <si>
    <t>29/03/2026 18:49</t>
  </si>
  <si>
    <t>794165222620</t>
  </si>
  <si>
    <t>GYP25</t>
  </si>
  <si>
    <t>29/03/2026 19:18</t>
  </si>
  <si>
    <t>TH266032460075Q</t>
  </si>
  <si>
    <t>29/03/2026 18:48</t>
  </si>
  <si>
    <t>GYP24</t>
  </si>
  <si>
    <t>******วง, อำเภอบางปะอิน ตำบลขนอนหลวง อำเภอบางปะอิน จังหวัดพระนครศรีอยุธยา 13160</t>
  </si>
  <si>
    <t>29/03/2026 18:44</t>
  </si>
  <si>
    <t>GYP23</t>
  </si>
  <si>
    <t>พ***ฒน์ ส***าลอย</t>
  </si>
  <si>
    <t>29/03/2026 18:38</t>
  </si>
  <si>
    <t>794100742654</t>
  </si>
  <si>
    <t>GYP22</t>
  </si>
  <si>
    <t>อ***ช เ***ดำ</t>
  </si>
  <si>
    <t>29/03/2026 18:21</t>
  </si>
  <si>
    <t>794170818534</t>
  </si>
  <si>
    <t>GYP21</t>
  </si>
  <si>
    <t>ย***พ็ญ</t>
  </si>
  <si>
    <t>29/03/2026 18:15</t>
  </si>
  <si>
    <t>794176530560</t>
  </si>
  <si>
    <t>GYP19</t>
  </si>
  <si>
    <t>สุรีพร พุมรัตนสัจจา</t>
  </si>
  <si>
    <t>137 ซ.กรุงธนบุรี4 ถ.กรุงธนบุรี แขวงบางลำภูล่าง
คลองสาน/ Khlong Sanกรุงเทพมหานคร/ Bangkok
10600</t>
  </si>
  <si>
    <t>660625948108</t>
  </si>
  <si>
    <t>29/03/2026 17:57</t>
  </si>
  <si>
    <t>LEXPU0672247156</t>
  </si>
  <si>
    <t>GYP17</t>
  </si>
  <si>
    <t>ส***วรรณ   เ***มสิริโรจน์</t>
  </si>
  <si>
    <t>29/03/2026 17:55</t>
  </si>
  <si>
    <t>THT040256YC143Z</t>
  </si>
  <si>
    <t>GYP16</t>
  </si>
  <si>
    <t>เ***ัย  ก***นประยงค์</t>
  </si>
  <si>
    <t>29/03/2026 17:52</t>
  </si>
  <si>
    <t>794174715644</t>
  </si>
  <si>
    <t>GYP15</t>
  </si>
  <si>
    <t>******ำบลหัวหว้า ตำบลหัวหว้า อำเภอศรีมหาโพธิ จังหวัดปราจีนบุรี 25140</t>
  </si>
  <si>
    <t>29/03/2026 17:49</t>
  </si>
  <si>
    <t>29/03/2026 17:48</t>
  </si>
  <si>
    <t>GYP14</t>
  </si>
  <si>
    <t>S* N***n A** ส*</t>
  </si>
  <si>
    <t>29/03/2026 17:45</t>
  </si>
  <si>
    <t>794155684556</t>
  </si>
  <si>
    <t>GYP12</t>
  </si>
  <si>
    <t>ส***  โ***</t>
  </si>
  <si>
    <t>29/03/2026 17:36</t>
  </si>
  <si>
    <t>794131509673</t>
  </si>
  <si>
    <t>GYP11</t>
  </si>
  <si>
    <t>ท**อ</t>
  </si>
  <si>
    <t>******36 ตำบลบางตลาด ตำบลบางตลาด อำเภอปากเกร็ด จังหวัดนนทบุรี 11120</t>
  </si>
  <si>
    <t>29/03/2026 17:35</t>
  </si>
  <si>
    <t>GYP10</t>
  </si>
  <si>
    <t>ม***ี​ ร***มา​นนท์​</t>
  </si>
  <si>
    <t>29/03/2026 17:32</t>
  </si>
  <si>
    <t>794192325566</t>
  </si>
  <si>
    <t>GYP9</t>
  </si>
  <si>
    <t>29/03/2026 17:31</t>
  </si>
  <si>
    <t>794168269403</t>
  </si>
  <si>
    <t>GYP8</t>
  </si>
  <si>
    <t>29/03/2026 17:28</t>
  </si>
  <si>
    <t>794196103540</t>
  </si>
  <si>
    <t>GYP7</t>
  </si>
  <si>
    <t>อ***ดี อ***ะพันธุ์ ส***กรับจันทร์ ถ** ศ***์</t>
  </si>
  <si>
    <t>29/03/2026 17:26</t>
  </si>
  <si>
    <t>794194430606</t>
  </si>
  <si>
    <t>GYP6</t>
  </si>
  <si>
    <t>29/03/2026 17:21</t>
  </si>
  <si>
    <t>เผือก3กาแฟ2เนย1</t>
  </si>
  <si>
    <t>794108290404</t>
  </si>
  <si>
    <t>GYP5</t>
  </si>
  <si>
    <t>ส***ต์ ท***ย์อร่าม</t>
  </si>
  <si>
    <t>29/03/2026 17:20</t>
  </si>
  <si>
    <t>794120186521</t>
  </si>
  <si>
    <t>GYP2</t>
  </si>
  <si>
    <t>******บ้านกร่าง ตำบลบ้านกร่าง อำเภอกงไกรลาศ จังหวัดสุโขทัย 64170</t>
  </si>
  <si>
    <t>29/03/2026 17:04</t>
  </si>
  <si>
    <t>GYP1</t>
  </si>
  <si>
    <t>พ***ร​เศรษฐ์​</t>
  </si>
  <si>
    <t>29/03/2026 16:53</t>
  </si>
  <si>
    <t>GYP0</t>
  </si>
  <si>
    <t>u***1275768818323</t>
  </si>
  <si>
    <t>29/03/2026 16:47</t>
  </si>
  <si>
    <t>794158353660</t>
  </si>
  <si>
    <t>GYO99</t>
  </si>
  <si>
    <t>ป***ดา</t>
  </si>
  <si>
    <t>29/03/2026 16:49</t>
  </si>
  <si>
    <t>794139431654</t>
  </si>
  <si>
    <t>29/03/2026 16:45</t>
  </si>
  <si>
    <t>GYO98</t>
  </si>
  <si>
    <t>มนสิชา กุลสุวรรณ์</t>
  </si>
  <si>
    <t>355/2
ถ.แสงชูโตใต้
ต.ปากแพรก
อ.เมือง
จ.กาญจนบุรี
โทร  71000</t>
  </si>
  <si>
    <t>0890897865</t>
  </si>
  <si>
    <t>29/03/2026 16:38</t>
  </si>
  <si>
    <t>WA111976205TH</t>
  </si>
  <si>
    <t>29/03/2026 16:37</t>
  </si>
  <si>
    <t>GYO97</t>
  </si>
  <si>
    <t>ก****า</t>
  </si>
  <si>
    <t>******งโน ตำบลหนองโน อำเภอกระนวน จังหวัดขอนแก่น 40170</t>
  </si>
  <si>
    <t>40170</t>
  </si>
  <si>
    <t>TH262862957127C</t>
  </si>
  <si>
    <t>29/03/2026 16:36</t>
  </si>
  <si>
    <t>GYO96</t>
  </si>
  <si>
    <t>29/03/2026 16:30</t>
  </si>
  <si>
    <t>794169138696</t>
  </si>
  <si>
    <t>GYO95</t>
  </si>
  <si>
    <t>อ***ต์ ม***ฝอยกลาง</t>
  </si>
  <si>
    <t>29/03/2026 16:26</t>
  </si>
  <si>
    <t>794151563413</t>
  </si>
  <si>
    <t>GYO94</t>
  </si>
  <si>
    <t>ร***า ท***นอม</t>
  </si>
  <si>
    <t>29/03/2026 16:23</t>
  </si>
  <si>
    <t>794160553675</t>
  </si>
  <si>
    <t>GYO93</t>
  </si>
  <si>
    <t>29/03/2026 16:15</t>
  </si>
  <si>
    <t>794184706674</t>
  </si>
  <si>
    <t>GYO92</t>
  </si>
  <si>
    <t>29/03/2026 16:08</t>
  </si>
  <si>
    <t>GYO90</t>
  </si>
  <si>
    <t>ก***ร เ***นดำ</t>
  </si>
  <si>
    <t>29/03/2026 16:04</t>
  </si>
  <si>
    <t>794103228656</t>
  </si>
  <si>
    <t>29/03/2026 16:03</t>
  </si>
  <si>
    <t>GYO88</t>
  </si>
  <si>
    <t>น***อลิซาร์ ห***หลงสา</t>
  </si>
  <si>
    <t>29/03/2026 16:00</t>
  </si>
  <si>
    <t>รบกวนจัดเตรียม 3 รสตามนี้ค่ะ 1.เนยนม 2.มะพร้าว 3.ฝอยทอง</t>
  </si>
  <si>
    <t>794180507584</t>
  </si>
  <si>
    <t>GYO87</t>
  </si>
  <si>
    <t>ณ***ินี</t>
  </si>
  <si>
    <t>29/03/2026 15:59</t>
  </si>
  <si>
    <t>794113747663</t>
  </si>
  <si>
    <t>GYO85</t>
  </si>
  <si>
    <t>ห***งฤทัย พ***์ทอง</t>
  </si>
  <si>
    <t>29/03/2026 15:54</t>
  </si>
  <si>
    <t>794197551663</t>
  </si>
  <si>
    <t>GYO84</t>
  </si>
  <si>
    <t>ส***รัตน์ ก***ัศว์กำพล</t>
  </si>
  <si>
    <t>29/03/2026 15:51</t>
  </si>
  <si>
    <t>ขอไม่เอารสชาติฝอยทองนะคะพี่ๆ🙏🏻🙏🏻</t>
  </si>
  <si>
    <t>794182307590</t>
  </si>
  <si>
    <t>GYO83</t>
  </si>
  <si>
    <t>ม*** ข***ลกะวาท</t>
  </si>
  <si>
    <t>29/03/2026 15:50</t>
  </si>
  <si>
    <t>794100307685</t>
  </si>
  <si>
    <t>GYO82</t>
  </si>
  <si>
    <t>เ***พา พ***ชื่น</t>
  </si>
  <si>
    <t>29/03/2026 15:45</t>
  </si>
  <si>
    <t>794113630634</t>
  </si>
  <si>
    <t>GYO81</t>
  </si>
  <si>
    <t>29/03/2026 15:44</t>
  </si>
  <si>
    <t>794169741606</t>
  </si>
  <si>
    <t>GYO80</t>
  </si>
  <si>
    <t>น***า เ***ารี</t>
  </si>
  <si>
    <t>794122941662</t>
  </si>
  <si>
    <t>GYO79</t>
  </si>
  <si>
    <t>ช***ร ร***ย</t>
  </si>
  <si>
    <t>794163336680</t>
  </si>
  <si>
    <t>GYO78</t>
  </si>
  <si>
    <t>29/03/2026 15:37</t>
  </si>
  <si>
    <t>794171990522</t>
  </si>
  <si>
    <t>GYO77</t>
  </si>
  <si>
    <t>794148469575</t>
  </si>
  <si>
    <t>GYO76</t>
  </si>
  <si>
    <t>29/03/2026 15:36</t>
  </si>
  <si>
    <t>LEXPU0672253300</t>
  </si>
  <si>
    <t>GYO74</t>
  </si>
  <si>
    <t>น****ช</t>
  </si>
  <si>
    <t>******งน้อย ตำบล ก่อเอ้ ตำบลก่อเอ้ อำเภอเขื่องใน จังหวัดอุบลราชธานี 34150</t>
  </si>
  <si>
    <t>29/03/2026 15:30</t>
  </si>
  <si>
    <t>TH265716983312X</t>
  </si>
  <si>
    <t>29/03/2026 15:29</t>
  </si>
  <si>
    <t>GYO73</t>
  </si>
  <si>
    <t>ป***ัสสร น***ุ่งเรือง</t>
  </si>
  <si>
    <t>ขอเป็นรสฝอยทอง กาแฟ กับเนยนม ถ้าไม่ได้ไม่เป็นไรค่าาาาา</t>
  </si>
  <si>
    <t>794158692471</t>
  </si>
  <si>
    <t>GYO72</t>
  </si>
  <si>
    <t>29/03/2026 15:28</t>
  </si>
  <si>
    <t>794155838604</t>
  </si>
  <si>
    <t>GYO71</t>
  </si>
  <si>
    <t>อ***ิดา  ท***มอน</t>
  </si>
  <si>
    <t>29/03/2026 15:27</t>
  </si>
  <si>
    <t>794168797520</t>
  </si>
  <si>
    <t>GYO70</t>
  </si>
  <si>
    <t>ส***ร​ จ***ร์​ษา​</t>
  </si>
  <si>
    <t>794121157620</t>
  </si>
  <si>
    <t>GYO69</t>
  </si>
  <si>
    <t>ส***จตุพล  ส***รณเพชร์</t>
  </si>
  <si>
    <t>29/03/2026 15:25</t>
  </si>
  <si>
    <t>794137375441</t>
  </si>
  <si>
    <t>GYO68</t>
  </si>
  <si>
    <t>อ***ชยา  ต***อสถ</t>
  </si>
  <si>
    <t>794193143612</t>
  </si>
  <si>
    <t>GYO67</t>
  </si>
  <si>
    <t>ธ***รณ์ แ***นอก</t>
  </si>
  <si>
    <t>29/03/2026 15:24</t>
  </si>
  <si>
    <t>เอาฝอยทอง เผือกมะพร้าว เนยนม ค่ะ</t>
  </si>
  <si>
    <t>794156729531</t>
  </si>
  <si>
    <t>GYO64</t>
  </si>
  <si>
    <t>29/03/2026 15:19</t>
  </si>
  <si>
    <t>GYO63</t>
  </si>
  <si>
    <t>ด** เ***ญยิ่ง</t>
  </si>
  <si>
    <t>794115086516</t>
  </si>
  <si>
    <t>GYO61</t>
  </si>
  <si>
    <t>29/03/2026 15:17</t>
  </si>
  <si>
    <t>794100827645</t>
  </si>
  <si>
    <t>GYO60</t>
  </si>
  <si>
    <t>29/03/2026 15:16</t>
  </si>
  <si>
    <t>GYO59</t>
  </si>
  <si>
    <t>ช**   ร***์</t>
  </si>
  <si>
    <t>794110736661</t>
  </si>
  <si>
    <t>GYO58</t>
  </si>
  <si>
    <t>ส***สสร  อ***เเสง</t>
  </si>
  <si>
    <t>29/03/2026 15:15</t>
  </si>
  <si>
    <t>ไม่เอากล้วยหอมกับกาเเฟค่ะ</t>
  </si>
  <si>
    <t>794188124520</t>
  </si>
  <si>
    <t>GYO57</t>
  </si>
  <si>
    <t>794193927586</t>
  </si>
  <si>
    <t>GYO56</t>
  </si>
  <si>
    <t>794163558624</t>
  </si>
  <si>
    <t>GYO55</t>
  </si>
  <si>
    <t>น***พริน ง***มืองตึง</t>
  </si>
  <si>
    <t>ขอ รสมะพร้าวน้ำหอม , กล้วยหอมมะพร้าวเผา , เผือกมะพร้าวอ่อน ค่ะ</t>
  </si>
  <si>
    <t>794155124512</t>
  </si>
  <si>
    <t>29/03/2026 15:14</t>
  </si>
  <si>
    <t>GYO53</t>
  </si>
  <si>
    <t>อ***มา  อ***ร์แก้ว</t>
  </si>
  <si>
    <t>29/03/2026 15:12</t>
  </si>
  <si>
    <t>ฝอยทอง 3 อีก3 คละ</t>
  </si>
  <si>
    <t>794171713580</t>
  </si>
  <si>
    <t>GYO52</t>
  </si>
  <si>
    <t>29/03/2026 15:11</t>
  </si>
  <si>
    <t>794162517643</t>
  </si>
  <si>
    <t>GYO51</t>
  </si>
  <si>
    <t>ก***ฟ</t>
  </si>
  <si>
    <t>794169435603</t>
  </si>
  <si>
    <t>GYO48</t>
  </si>
  <si>
    <t>ก***นา แ***เกลี้ยง</t>
  </si>
  <si>
    <t>29/03/2026 15:08</t>
  </si>
  <si>
    <t>794100332664</t>
  </si>
  <si>
    <t>GYO47</t>
  </si>
  <si>
    <t>ภ***วรรณ</t>
  </si>
  <si>
    <t>794195449482</t>
  </si>
  <si>
    <t>GYO46</t>
  </si>
  <si>
    <t>794110435635</t>
  </si>
  <si>
    <t>GYO45</t>
  </si>
  <si>
    <t>ป***าน โ***ถม</t>
  </si>
  <si>
    <t>29/03/2026 15:07</t>
  </si>
  <si>
    <t>794166263553</t>
  </si>
  <si>
    <t>GYO44</t>
  </si>
  <si>
    <t>น***ธ ค***ม่วง</t>
  </si>
  <si>
    <t>29/03/2026 15:06</t>
  </si>
  <si>
    <t>794159822680</t>
  </si>
  <si>
    <t>GYO42</t>
  </si>
  <si>
    <t>ล***  น***ทธิ์</t>
  </si>
  <si>
    <t>794157545613</t>
  </si>
  <si>
    <t>GYO40</t>
  </si>
  <si>
    <t>ณ***ัช  ร***์พิชิต</t>
  </si>
  <si>
    <t>29/03/2026 15:05</t>
  </si>
  <si>
    <t>794161933666</t>
  </si>
  <si>
    <t>29/03/2026 15:04</t>
  </si>
  <si>
    <t>GYO39</t>
  </si>
  <si>
    <t>เ***วี ข***อง</t>
  </si>
  <si>
    <t>29/03/2026 15:02</t>
  </si>
  <si>
    <t>794118558634</t>
  </si>
  <si>
    <t>GYO38</t>
  </si>
  <si>
    <t>จ***ทิพย์ อ***อง</t>
  </si>
  <si>
    <t>29/03/2026 15:01</t>
  </si>
  <si>
    <t>794138185595</t>
  </si>
  <si>
    <t>GYO37</t>
  </si>
  <si>
    <t>จ***ร์ฉาย เ***กน่วม</t>
  </si>
  <si>
    <t>29/03/2026 15:00</t>
  </si>
  <si>
    <t>GYO36</t>
  </si>
  <si>
    <t>น***ร ศ***วงค์</t>
  </si>
  <si>
    <t>เค้กเบาหวิวขอ เผือกสักอันด้วยนะคะ ขอบคุณค่ะ</t>
  </si>
  <si>
    <t>794184916593</t>
  </si>
  <si>
    <t>GYO35</t>
  </si>
  <si>
    <t>ไ***จน์ ร***ีนพรัตน์</t>
  </si>
  <si>
    <t>29/03/2026 14:59</t>
  </si>
  <si>
    <t>794184265512</t>
  </si>
  <si>
    <t>29/03/2026 14:58</t>
  </si>
  <si>
    <t>GYO34</t>
  </si>
  <si>
    <t>ช***มา</t>
  </si>
  <si>
    <t>ฝอยทอง2
เผือก1</t>
  </si>
  <si>
    <t>794136692440</t>
  </si>
  <si>
    <t>29/03/2026 14:56</t>
  </si>
  <si>
    <t>GYO33</t>
  </si>
  <si>
    <t>เ***บุญฤทธิ์ แ***ล่</t>
  </si>
  <si>
    <t>794118060562</t>
  </si>
  <si>
    <t>GYO32</t>
  </si>
  <si>
    <t>โ***รส ก***กำเนิด</t>
  </si>
  <si>
    <t>794195613632</t>
  </si>
  <si>
    <t>29/03/2026 14:55</t>
  </si>
  <si>
    <t>GYO31</t>
  </si>
  <si>
    <t>k***ttha p***phetphaisan</t>
  </si>
  <si>
    <t>29/03/2026 14:54</t>
  </si>
  <si>
    <t>794156345662</t>
  </si>
  <si>
    <t>GYO30</t>
  </si>
  <si>
    <t>ไ***น แ***ั้น</t>
  </si>
  <si>
    <t>อำเภอเมืองเพชรบูรณ์</t>
  </si>
  <si>
    <t>794199224674</t>
  </si>
  <si>
    <t>GYO29</t>
  </si>
  <si>
    <t>น***ึ้ง ส***งใจธรรม</t>
  </si>
  <si>
    <t>794119351616</t>
  </si>
  <si>
    <t>GYO28</t>
  </si>
  <si>
    <t>ป** แ***ทอง</t>
  </si>
  <si>
    <t>29/03/2026 14:52</t>
  </si>
  <si>
    <t>794128053563</t>
  </si>
  <si>
    <t>GYO27</t>
  </si>
  <si>
    <t>794193764615</t>
  </si>
  <si>
    <t>GYO26</t>
  </si>
  <si>
    <t>ท***ัตน์</t>
  </si>
  <si>
    <t>29/03/2026 14:49</t>
  </si>
  <si>
    <t>794130735672</t>
  </si>
  <si>
    <t>GYO25</t>
  </si>
  <si>
    <t>พ***ากร  จ***ะวงศรี</t>
  </si>
  <si>
    <t>29/03/2026 14:48</t>
  </si>
  <si>
    <t>794186788555</t>
  </si>
  <si>
    <t>GYO24</t>
  </si>
  <si>
    <t>ณ***ล เ***มานนท์</t>
  </si>
  <si>
    <t>794137134641</t>
  </si>
  <si>
    <t>GYO23</t>
  </si>
  <si>
    <t>ศ***ารา ซ***อก</t>
  </si>
  <si>
    <t>29/03/2026 14:46</t>
  </si>
  <si>
    <t>794135755486</t>
  </si>
  <si>
    <t>GYO22</t>
  </si>
  <si>
    <t>J***ana D***kwatana</t>
  </si>
  <si>
    <t>29/03/2026 14:47</t>
  </si>
  <si>
    <t>GYO20</t>
  </si>
  <si>
    <t>จ***นา แ***รักษ์</t>
  </si>
  <si>
    <t>29/03/2026 14:45</t>
  </si>
  <si>
    <t>794177539665</t>
  </si>
  <si>
    <t>GYO19</t>
  </si>
  <si>
    <t>******ระฝาง ตำบลผาจุก ตำบลผาจุก อำเภอเมืองอุตรดิตถ์ จังหวัดอุตรดิตถ์ 53000</t>
  </si>
  <si>
    <t>TH263510238524A</t>
  </si>
  <si>
    <t>GYO17</t>
  </si>
  <si>
    <t>ก*** ส***</t>
  </si>
  <si>
    <t>29/03/2026 14:44</t>
  </si>
  <si>
    <t>794162354613</t>
  </si>
  <si>
    <t>GYO16</t>
  </si>
  <si>
    <t>ด***ีดาว ส***รณบุปผา</t>
  </si>
  <si>
    <t>794179055574</t>
  </si>
  <si>
    <t>GYO14</t>
  </si>
  <si>
    <t>29/03/2026 14:43</t>
  </si>
  <si>
    <t>GYO13</t>
  </si>
  <si>
    <t>794163855531</t>
  </si>
  <si>
    <t>GYO11</t>
  </si>
  <si>
    <t>GYO10</t>
  </si>
  <si>
    <t>น***อุษนีย์ ร***ไชย</t>
  </si>
  <si>
    <t>794181931653</t>
  </si>
  <si>
    <t>GYO8</t>
  </si>
  <si>
    <t>จ***ภา</t>
  </si>
  <si>
    <t>29/03/2026 14:42</t>
  </si>
  <si>
    <t>794157817600</t>
  </si>
  <si>
    <t>GYO7</t>
  </si>
  <si>
    <t>ศ***ร บ***าย</t>
  </si>
  <si>
    <t>29/03/2026 14:41</t>
  </si>
  <si>
    <t>794121955642</t>
  </si>
  <si>
    <t>GYO6</t>
  </si>
  <si>
    <t>******ือง จ.เลย ตำบลกกดู่ อำเภอเมืองเลย จังหวัดเลย 42000</t>
  </si>
  <si>
    <t>TH269682801052J</t>
  </si>
  <si>
    <t>29/03/2026 14:40</t>
  </si>
  <si>
    <t>GYO5</t>
  </si>
  <si>
    <t>794124038621</t>
  </si>
  <si>
    <t>GYO3</t>
  </si>
  <si>
    <t>บ******)</t>
  </si>
  <si>
    <t>******กระแจะ ตำบลวังกระแจะ อำเภอเมืองตราด จังหวัดตราด 23000</t>
  </si>
  <si>
    <t>29/03/2026 14:36</t>
  </si>
  <si>
    <t>TH266458382186Q</t>
  </si>
  <si>
    <t>GYO2</t>
  </si>
  <si>
    <t>794125509645</t>
  </si>
  <si>
    <t>GYO1</t>
  </si>
  <si>
    <t>29/03/2026 14:34</t>
  </si>
  <si>
    <t>GYO0</t>
  </si>
  <si>
    <t>t***n</t>
  </si>
  <si>
    <t>794186906634</t>
  </si>
  <si>
    <t>GYN97</t>
  </si>
  <si>
    <t>u***7579737117209</t>
  </si>
  <si>
    <t>29/03/2026 14:04</t>
  </si>
  <si>
    <t>794198775580</t>
  </si>
  <si>
    <t>29/03/2026 14:06</t>
  </si>
  <si>
    <t>GYN96</t>
  </si>
  <si>
    <t>29/03/2026 13:56</t>
  </si>
  <si>
    <t>794184150616</t>
  </si>
  <si>
    <t>GYN94</t>
  </si>
  <si>
    <t>บ***ืน เ***ยงตรง</t>
  </si>
  <si>
    <t>29/03/2026 13:27</t>
  </si>
  <si>
    <t>794155688502</t>
  </si>
  <si>
    <t>GYN93</t>
  </si>
  <si>
    <t>พ***์วิภา อ***ร์คล้าย</t>
  </si>
  <si>
    <t>794180654540</t>
  </si>
  <si>
    <t>GYN92</t>
  </si>
  <si>
    <t>a***ananoosurp</t>
  </si>
  <si>
    <t>29/03/2026 13:06</t>
  </si>
  <si>
    <t>THT100356YSVY8Z</t>
  </si>
  <si>
    <t>GYN91</t>
  </si>
  <si>
    <t>จ***อ อ***ย ก***ระ</t>
  </si>
  <si>
    <t>29/03/2026 13:01</t>
  </si>
  <si>
    <t>794190547640</t>
  </si>
  <si>
    <t>GYN90</t>
  </si>
  <si>
    <t>เจริญพร อ่อนน้อมดี</t>
  </si>
  <si>
    <t>69/6 ม 3 ต พันท้ายนรสิงท์ อ เมือง จ สมุทรสาคร 74000
เมืองสมุทรสาคร/ Mueang Samut Sakhonสมุทรสาคร/ Samut Sakhon
74000</t>
  </si>
  <si>
    <t>660922744552</t>
  </si>
  <si>
    <t>29/03/2026 12:45</t>
  </si>
  <si>
    <t>LEXPU0672251103</t>
  </si>
  <si>
    <t>GYN89</t>
  </si>
  <si>
    <t>29/03/2026 12:21</t>
  </si>
  <si>
    <t>794104545640</t>
  </si>
  <si>
    <t>29/03/2026 12:20</t>
  </si>
  <si>
    <t>GYN88</t>
  </si>
  <si>
    <t>จ***นา เ***ชู</t>
  </si>
  <si>
    <t>29/03/2026 12:19</t>
  </si>
  <si>
    <t>794110920573</t>
  </si>
  <si>
    <t>GYN87</t>
  </si>
  <si>
    <t>จ***ศักดิ์</t>
  </si>
  <si>
    <t>29/03/2026 12:03</t>
  </si>
  <si>
    <t>794164556673</t>
  </si>
  <si>
    <t>GYN86</t>
  </si>
  <si>
    <t>ย***ี  ข***อาด</t>
  </si>
  <si>
    <t>29/03/2026 11:45</t>
  </si>
  <si>
    <t>794012570971</t>
  </si>
  <si>
    <t>29/03/2026 11:44</t>
  </si>
  <si>
    <t>GYN85</t>
  </si>
  <si>
    <t>29/03/2026 11:37</t>
  </si>
  <si>
    <t>794030060935</t>
  </si>
  <si>
    <t>GYN84</t>
  </si>
  <si>
    <t>เ***ลักษ์  ก***ิสิงห์สกุล</t>
  </si>
  <si>
    <t>794035791953</t>
  </si>
  <si>
    <t>GYN82</t>
  </si>
  <si>
    <t>n***ุวรรณี ธ***ิเวศน์</t>
  </si>
  <si>
    <t>29/03/2026 11:33</t>
  </si>
  <si>
    <t>794065973993</t>
  </si>
  <si>
    <t>GYN81</t>
  </si>
  <si>
    <t>ณ***์ชญา  เ***องปฐมชัย</t>
  </si>
  <si>
    <t>29/03/2026 11:32</t>
  </si>
  <si>
    <t>794015261966</t>
  </si>
  <si>
    <t>GYN80</t>
  </si>
  <si>
    <t>น***นสญญอาจ</t>
  </si>
  <si>
    <t>29/03/2026 11:15</t>
  </si>
  <si>
    <t>THT030656X46C8Z</t>
  </si>
  <si>
    <t>GYN79</t>
  </si>
  <si>
    <t>อ***  ม***ข เ***</t>
  </si>
  <si>
    <t>29/03/2026 11:12</t>
  </si>
  <si>
    <t>794053870993</t>
  </si>
  <si>
    <t>GYN78</t>
  </si>
  <si>
    <t>29/03/2026 11:06</t>
  </si>
  <si>
    <t>794074798996</t>
  </si>
  <si>
    <t>GYN77</t>
  </si>
  <si>
    <t>แ***ันทร์ ส***รณรงค์</t>
  </si>
  <si>
    <t>29/03/2026 11:00</t>
  </si>
  <si>
    <t>794099668961</t>
  </si>
  <si>
    <t>GYN76</t>
  </si>
  <si>
    <t>29/03/2026 10:58</t>
  </si>
  <si>
    <t>794052870995</t>
  </si>
  <si>
    <t>GYN75</t>
  </si>
  <si>
    <t>ค**ส</t>
  </si>
  <si>
    <t>******ไทรงาม จ.กำแพงเพชร ตำบลหนองคล้า อำเภอไทรงาม จังหวัดกำแพงเพชร 62150</t>
  </si>
  <si>
    <t>62150</t>
  </si>
  <si>
    <t>29/03/2026 11:28</t>
  </si>
  <si>
    <t>GYN74</t>
  </si>
  <si>
    <t>29/03/2026 10:54</t>
  </si>
  <si>
    <t>794082786932</t>
  </si>
  <si>
    <t>GYN73</t>
  </si>
  <si>
    <t>ส***ย.  ก***หาญ</t>
  </si>
  <si>
    <t>29/03/2026 10:49</t>
  </si>
  <si>
    <t>794016393940</t>
  </si>
  <si>
    <t>GYN72</t>
  </si>
  <si>
    <t>อ***ญา ท***ก</t>
  </si>
  <si>
    <t>29/03/2026 10:35</t>
  </si>
  <si>
    <t>794060786934</t>
  </si>
  <si>
    <t>GYN71</t>
  </si>
  <si>
    <t>ป***ุม  ต***บัวทอง</t>
  </si>
  <si>
    <t>เผือกมะพร้าว  มะพร้าวน้ำหอม  มะพร้าวเผา</t>
  </si>
  <si>
    <t>794000079924</t>
  </si>
  <si>
    <t>GYN70</t>
  </si>
  <si>
    <t>794013075973</t>
  </si>
  <si>
    <t>GYN68</t>
  </si>
  <si>
    <t>น***าวแคทลียา บ***แสงดี</t>
  </si>
  <si>
    <t>29/03/2026 10:32</t>
  </si>
  <si>
    <t>794067475983</t>
  </si>
  <si>
    <t>GYN67</t>
  </si>
  <si>
    <t>ส***นดา น***ก้ว</t>
  </si>
  <si>
    <t>29/03/2026 10:30</t>
  </si>
  <si>
    <t>794073182906</t>
  </si>
  <si>
    <t>GYN64</t>
  </si>
  <si>
    <t>อัมราห้วยทรายบ</t>
  </si>
  <si>
    <t>,ติดส์เช่นส์49/4ม,12ต,บางปะกงอ,บางปะกงจ,ฉะเชิงเทรา 24130</t>
  </si>
  <si>
    <t>0847010576</t>
  </si>
  <si>
    <t>29/03/2026 10:17</t>
  </si>
  <si>
    <t>WA111976196TH</t>
  </si>
  <si>
    <t>29/03/2026 10:16</t>
  </si>
  <si>
    <t>GYN63</t>
  </si>
  <si>
    <t>29/03/2026 10:10</t>
  </si>
  <si>
    <t>794021391940</t>
  </si>
  <si>
    <t>GYN62</t>
  </si>
  <si>
    <t>แ***ันทร์  อ***ะคร</t>
  </si>
  <si>
    <t>29/03/2026 10:09</t>
  </si>
  <si>
    <t>794009996990</t>
  </si>
  <si>
    <t>GYN61</t>
  </si>
  <si>
    <t>30/03/2026 08:46</t>
  </si>
  <si>
    <t>GYN60</t>
  </si>
  <si>
    <t>พัสสินี  เรืองวัชรารัตน์</t>
  </si>
  <si>
    <t>98/42 ม.ฟ้ากรีนเนอรี่ นีโอลา วงแหวนลำลูกกา คลอง7 98/42 · บึงคำพร้อย/ Bueng Kham Phroi
ลำลูกกา/ Lam Luk Kaปทุมธานี/ Pathum Thani
12150</t>
  </si>
  <si>
    <t>660804536235</t>
  </si>
  <si>
    <t>29/03/2026 10:08</t>
  </si>
  <si>
    <t>LEXPU0672248902</t>
  </si>
  <si>
    <t>GYN59</t>
  </si>
  <si>
    <t>29/03/2026 10:07</t>
  </si>
  <si>
    <t>794024595932</t>
  </si>
  <si>
    <t>GYN58</t>
  </si>
  <si>
    <t>ค***รียานุช ค***ี</t>
  </si>
  <si>
    <t>794068065921</t>
  </si>
  <si>
    <t>GYN57</t>
  </si>
  <si>
    <t>ก***ิดา  พ***า</t>
  </si>
  <si>
    <t>794021983915</t>
  </si>
  <si>
    <t>GYN56</t>
  </si>
  <si>
    <t>พ***ัย บ***า</t>
  </si>
  <si>
    <t>29/03/2026 10:04</t>
  </si>
  <si>
    <t>794010102001</t>
  </si>
  <si>
    <t>GYN55</t>
  </si>
  <si>
    <t>ค** อ***รณ์ ม***</t>
  </si>
  <si>
    <t>29/03/2026 09:59</t>
  </si>
  <si>
    <t>794074797946</t>
  </si>
  <si>
    <t>29/03/2026 09:58</t>
  </si>
  <si>
    <t>GYN54</t>
  </si>
  <si>
    <t>29/03/2026 11:34</t>
  </si>
  <si>
    <t>794014377962</t>
  </si>
  <si>
    <t>29/03/2026 09:57</t>
  </si>
  <si>
    <t>GYN53</t>
  </si>
  <si>
    <t>ค***ศิธร เ***ิจิตร์</t>
  </si>
  <si>
    <t>29/03/2026 09:56</t>
  </si>
  <si>
    <t>794006781901</t>
  </si>
  <si>
    <t>GYN52</t>
  </si>
  <si>
    <t>29/03/2026 09:55</t>
  </si>
  <si>
    <t>794024455991</t>
  </si>
  <si>
    <t>GYN51</t>
  </si>
  <si>
    <t>ว***า ต***ธสง</t>
  </si>
  <si>
    <t>794069669934</t>
  </si>
  <si>
    <t>GYN50</t>
  </si>
  <si>
    <t>ม***ัตน์ พ***หิรัญ</t>
  </si>
  <si>
    <t>29/03/2026 09:54</t>
  </si>
  <si>
    <t>THT030656WPUY5Z</t>
  </si>
  <si>
    <t>GYN49</t>
  </si>
  <si>
    <t>อ***ิศ ก***ยกวน</t>
  </si>
  <si>
    <t>794062472980</t>
  </si>
  <si>
    <t>GYN48</t>
  </si>
  <si>
    <t>29/03/2026 09:52</t>
  </si>
  <si>
    <t>794020866925</t>
  </si>
  <si>
    <t>GYN47</t>
  </si>
  <si>
    <t>ฝอยเอาแค่1 เนยนมเอาแค่1  ที่เหลืออย่างอีกค่ะ</t>
  </si>
  <si>
    <t>794055060971</t>
  </si>
  <si>
    <t>GYN46</t>
  </si>
  <si>
    <t>794088383933</t>
  </si>
  <si>
    <t>GYN45</t>
  </si>
  <si>
    <t>ช***นิตยา ม***ร้อย</t>
  </si>
  <si>
    <t>29/03/2026 09:50</t>
  </si>
  <si>
    <t>794093197936</t>
  </si>
  <si>
    <t>GYN44</t>
  </si>
  <si>
    <t>ช***าวีร์วรวิสิฐพล</t>
  </si>
  <si>
    <t>29/03/2026 09:48</t>
  </si>
  <si>
    <t>794082661960</t>
  </si>
  <si>
    <t>GYN43</t>
  </si>
  <si>
    <t>ส***ด ท***ิริ</t>
  </si>
  <si>
    <t>794021465963</t>
  </si>
  <si>
    <t>GYN42</t>
  </si>
  <si>
    <t>G***</t>
  </si>
  <si>
    <t>29/03/2026 09:46</t>
  </si>
  <si>
    <t>794025473964</t>
  </si>
  <si>
    <t>GYN41</t>
  </si>
  <si>
    <t>29/03/2026 12:10</t>
  </si>
  <si>
    <t>794120610603</t>
  </si>
  <si>
    <t>GYN40</t>
  </si>
  <si>
    <t>ส***ุนี พ***หิรัญ</t>
  </si>
  <si>
    <t>เผือก2 มะพร้าว2 ฝอยทอง2</t>
  </si>
  <si>
    <t>794061071926</t>
  </si>
  <si>
    <t>GYN39</t>
  </si>
  <si>
    <t>น***สาวณัฐกานต์​ ไ***ยะ​</t>
  </si>
  <si>
    <t>29/03/2026 09:45</t>
  </si>
  <si>
    <t>794081577951</t>
  </si>
  <si>
    <t>GYN38</t>
  </si>
  <si>
    <t>ส***กร ย***าวรกูล</t>
  </si>
  <si>
    <t>รส กล้วยหอม มะพร้าว เผือก ค่ะ</t>
  </si>
  <si>
    <t>794055588970</t>
  </si>
  <si>
    <t>GYN37</t>
  </si>
  <si>
    <t>ณ***ล ค***งณรงค์</t>
  </si>
  <si>
    <t>794017104005</t>
  </si>
  <si>
    <t>GYN36</t>
  </si>
  <si>
    <t>ภ***าพัชญ์  ส***ักดิ์</t>
  </si>
  <si>
    <t>794014304005</t>
  </si>
  <si>
    <t>GYN35</t>
  </si>
  <si>
    <t>ข***เกล้า</t>
  </si>
  <si>
    <t>794012681932</t>
  </si>
  <si>
    <t>GYN34</t>
  </si>
  <si>
    <t>ว***าวัลย์ น***้วง</t>
  </si>
  <si>
    <t>29/03/2026 09:44</t>
  </si>
  <si>
    <t>794076682921</t>
  </si>
  <si>
    <t>GYN33</t>
  </si>
  <si>
    <t>ฝอยทอง 2 มะพร้าว 2 กล้วยหอม 2</t>
  </si>
  <si>
    <t>794034781993</t>
  </si>
  <si>
    <t>GYN32</t>
  </si>
  <si>
    <t>พ***ลอย พ***อง</t>
  </si>
  <si>
    <t>794098596981</t>
  </si>
  <si>
    <t>GYN30</t>
  </si>
  <si>
    <t>29/03/2026 09:43</t>
  </si>
  <si>
    <t>794045394984</t>
  </si>
  <si>
    <t>GYN29</t>
  </si>
  <si>
    <t>V***or X</t>
  </si>
  <si>
    <t>29/03/2026 09:41</t>
  </si>
  <si>
    <t>794081078954</t>
  </si>
  <si>
    <t>GYN28</t>
  </si>
  <si>
    <t>ว***า ฟ***งิน</t>
  </si>
  <si>
    <t>794045685904</t>
  </si>
  <si>
    <t>GYN27</t>
  </si>
  <si>
    <t>ภ***ร แ***ฉีย</t>
  </si>
  <si>
    <t>794035468962</t>
  </si>
  <si>
    <t>GYN26</t>
  </si>
  <si>
    <t xml:space="preserve">ส***รณ ป***บจันทร์ </t>
  </si>
  <si>
    <t>29/03/2026 09:40</t>
  </si>
  <si>
    <t>794060393921</t>
  </si>
  <si>
    <t>GYN24</t>
  </si>
  <si>
    <t>29/03/2026 09:38</t>
  </si>
  <si>
    <t>794019591971</t>
  </si>
  <si>
    <t>GYN23</t>
  </si>
  <si>
    <t>29/03/2026 09:19</t>
  </si>
  <si>
    <t>794092475945</t>
  </si>
  <si>
    <t>29/03/2026 09:18</t>
  </si>
  <si>
    <t>GYN21</t>
  </si>
  <si>
    <t>ว***า ศ***ุวรรณ</t>
  </si>
  <si>
    <t>29/03/2026 09:08</t>
  </si>
  <si>
    <t>794086196912</t>
  </si>
  <si>
    <t>29/03/2026 09:09</t>
  </si>
  <si>
    <t>GYN20</t>
  </si>
  <si>
    <t>ว******อ</t>
  </si>
  <si>
    <t>******งศรีเมือง ตำบลทุ่งศรีเมือง อำเภอสุวรรณภูมิ จังหวัดร้อยเอ็ด 45130</t>
  </si>
  <si>
    <t>GYN19</t>
  </si>
  <si>
    <t>794033079943</t>
  </si>
  <si>
    <t>GYN18</t>
  </si>
  <si>
    <t>น***พรจิตร แ***ฉิมพลี</t>
  </si>
  <si>
    <t>29/03/2026 09:07</t>
  </si>
  <si>
    <t>794082879951</t>
  </si>
  <si>
    <t>GYN17</t>
  </si>
  <si>
    <t>ครีม นวรินทร์</t>
  </si>
  <si>
    <t>หอพักสุกฤตปภาพินท์ อยุธยา หอสีส้ม 7หมู่ที่3 ถนนโรจนะ ต.ไผ่ลิง
พระนครศรีอยุธยา/ Phra Nakhon Si Ayutthayaพระนครศรีอยุธยา/ Phra Nakhon Si Ayutthaya
13000</t>
  </si>
  <si>
    <t>660960411715</t>
  </si>
  <si>
    <t>29/03/2026 08:45</t>
  </si>
  <si>
    <t>LEXPU0672252663</t>
  </si>
  <si>
    <t>GYN16</t>
  </si>
  <si>
    <t>C***y</t>
  </si>
  <si>
    <t>29/03/2026 08:32</t>
  </si>
  <si>
    <t>794012996910</t>
  </si>
  <si>
    <t>GYN15</t>
  </si>
  <si>
    <t>ศ***ุฒิ  บ***าวา</t>
  </si>
  <si>
    <t>29/03/2026 08:27</t>
  </si>
  <si>
    <t>794055471926</t>
  </si>
  <si>
    <t>GYN14</t>
  </si>
  <si>
    <t>ส*** เ***รชา</t>
  </si>
  <si>
    <t>29/03/2026 08:12</t>
  </si>
  <si>
    <t>794013078935</t>
  </si>
  <si>
    <t>GYN13</t>
  </si>
  <si>
    <t xml:space="preserve">โ***กา </t>
  </si>
  <si>
    <t>29/03/2026 08:10</t>
  </si>
  <si>
    <t>794024069926</t>
  </si>
  <si>
    <t>GYN12</t>
  </si>
  <si>
    <t>29/03/2026 08:03</t>
  </si>
  <si>
    <t>794058470925</t>
  </si>
  <si>
    <t>GYN11</t>
  </si>
  <si>
    <t>น***รณ    เ***ํา</t>
  </si>
  <si>
    <t>29/03/2026 07:51</t>
  </si>
  <si>
    <t>794033190904</t>
  </si>
  <si>
    <t>GYN10</t>
  </si>
  <si>
    <t>ส***รณิกา ค***</t>
  </si>
  <si>
    <t>29/03/2026 07:45</t>
  </si>
  <si>
    <t>794058172994</t>
  </si>
  <si>
    <t>GYN9</t>
  </si>
  <si>
    <t>อ*** ด***ขมกาง</t>
  </si>
  <si>
    <t>29/03/2026 07:42</t>
  </si>
  <si>
    <t>794058781994</t>
  </si>
  <si>
    <t>GYN8</t>
  </si>
  <si>
    <t>ธ***ถา</t>
  </si>
  <si>
    <t>29/03/2026 07:40</t>
  </si>
  <si>
    <t>794099983994</t>
  </si>
  <si>
    <t>GYN6</t>
  </si>
  <si>
    <t>ไ***รย์ อ***ุลนะ</t>
  </si>
  <si>
    <t>29/03/2026 07:23</t>
  </si>
  <si>
    <t>794037251991</t>
  </si>
  <si>
    <t>GYN5</t>
  </si>
  <si>
    <t>ส***ักษณ์  เ***่อนเพชร</t>
  </si>
  <si>
    <t>29/03/2026 07:22</t>
  </si>
  <si>
    <t>794120053322</t>
  </si>
  <si>
    <t>GYN4</t>
  </si>
  <si>
    <t>******1 ตำบลครน ตำบลครน อำเภอสวี จังหวัดชุมพร 86130</t>
  </si>
  <si>
    <t>29/03/2026 07:29</t>
  </si>
  <si>
    <t>TH263318943057L</t>
  </si>
  <si>
    <t>29/03/2026 06:59</t>
  </si>
  <si>
    <t>GYN3</t>
  </si>
  <si>
    <t>เ***จิตร  ค***มูล</t>
  </si>
  <si>
    <t>29/03/2026 06:55</t>
  </si>
  <si>
    <t>794066870925</t>
  </si>
  <si>
    <t>GYN2</t>
  </si>
  <si>
    <t>น***น เ***บุญมา</t>
  </si>
  <si>
    <t>29/03/2026 06:36</t>
  </si>
  <si>
    <t>794010581862</t>
  </si>
  <si>
    <t>GYN1</t>
  </si>
  <si>
    <t>เ***จา   ค***ภัย</t>
  </si>
  <si>
    <t>29/03/2026 06:19</t>
  </si>
  <si>
    <t>794007987850</t>
  </si>
  <si>
    <t>GYN0</t>
  </si>
  <si>
    <t>29/03/2026 06:07</t>
  </si>
  <si>
    <t>794007666885</t>
  </si>
  <si>
    <t>29/03/2026 06:06</t>
  </si>
  <si>
    <t>GYM99</t>
  </si>
  <si>
    <t>29/03/2026 06:00</t>
  </si>
  <si>
    <t>LEXPU0671814056</t>
  </si>
  <si>
    <t>GYM98</t>
  </si>
  <si>
    <t>มยุรา  มะใบ</t>
  </si>
  <si>
    <t>27/5  ม. 1 ต.  หนองไม้แดง
เมืองชลบุรี/ Mueang Chon Buriชลบุรี/ Chonburi
20000</t>
  </si>
  <si>
    <t>660971761620</t>
  </si>
  <si>
    <t>29/03/2026 05:45</t>
  </si>
  <si>
    <t>LEXPU0671830109</t>
  </si>
  <si>
    <t>GYM97</t>
  </si>
  <si>
    <t>29/03/2026 04:32</t>
  </si>
  <si>
    <t>794064665870</t>
  </si>
  <si>
    <t>GYM96</t>
  </si>
  <si>
    <t>ส***สา ร***ระสาน</t>
  </si>
  <si>
    <t>29/03/2026 04:00</t>
  </si>
  <si>
    <t>794052379864</t>
  </si>
  <si>
    <t>GYM95</t>
  </si>
  <si>
    <t>29/03/2026 02:37</t>
  </si>
  <si>
    <t>794019053892</t>
  </si>
  <si>
    <t>GYM91</t>
  </si>
  <si>
    <t>น*** พ***ประดิษฐ์</t>
  </si>
  <si>
    <t>29/03/2026 01:36</t>
  </si>
  <si>
    <t>794081269881</t>
  </si>
  <si>
    <t>GYM90</t>
  </si>
  <si>
    <t>29/03/2026 01:29</t>
  </si>
  <si>
    <t>794020067864</t>
  </si>
  <si>
    <t>GYM88</t>
  </si>
  <si>
    <t>เสฏฐีรัตน์ นิมานวัฒนา</t>
  </si>
  <si>
    <t>198/5  ถช้างเผือก
เมืองเชียงใหม่/ Mueang Chiang Maiเชียงใหม่/ Chiang Mai
50300</t>
  </si>
  <si>
    <t>50300</t>
  </si>
  <si>
    <t>660808942936</t>
  </si>
  <si>
    <t>29/03/2026 01:22</t>
  </si>
  <si>
    <t>LEXPU0671836641</t>
  </si>
  <si>
    <t>GYM87</t>
  </si>
  <si>
    <t>ณัทณพงศ์ ณัฐชญาพัฒน์</t>
  </si>
  <si>
    <t>201/56 มบ.ทิพย์นคร ซ.ประชาอุทิศ 76 ถ.ประชาอุทิศ แขวงทุ่งครุเขตทุ่งครุ
ราษฎร์บูรณะ/ Rat Buranaกรุงเทพมหานคร/ Bangkok
10140</t>
  </si>
  <si>
    <t>660816124164</t>
  </si>
  <si>
    <t>29/03/2026 01:19</t>
  </si>
  <si>
    <t>LEXPU0671812987</t>
  </si>
  <si>
    <t>GYM86</t>
  </si>
  <si>
    <t>****** บ้านโนนสง่า ตำบลสระใคร ตำบลสระใคร อำเภอสระใคร จังหวัดหนองคาย 43100</t>
  </si>
  <si>
    <t>29/03/2026 01:08</t>
  </si>
  <si>
    <t>TH265374996882Z</t>
  </si>
  <si>
    <t>GYM85</t>
  </si>
  <si>
    <t>คุณสุภาพร   กุลชาติ</t>
  </si>
  <si>
    <t>บริษัท ซีอาร์ซีไทวัสดุ จำกัด สาขาศาลายา แผนกบริการลูกค้า (ออฟฟิศโครงสร้างด้านหลัง) เลขที่ 8 หมู่ 1 ตำบลทรงคนอง เลขที่ 8 ม.1 · บางเตย/ Bang Toei
สามพราน/ Sam Phranนครปฐม/ Nakhon Pathom
73210</t>
  </si>
  <si>
    <t>660949045619</t>
  </si>
  <si>
    <t>29/03/2026 01:01</t>
  </si>
  <si>
    <t>LEXPU0671830279</t>
  </si>
  <si>
    <t>GYM83</t>
  </si>
  <si>
    <t>29/03/2026 00:34</t>
  </si>
  <si>
    <t>794094062882</t>
  </si>
  <si>
    <t>GYM82</t>
  </si>
  <si>
    <t>ภ***ศยา ก***ืองน้อย</t>
  </si>
  <si>
    <t>29/03/2026 00:15</t>
  </si>
  <si>
    <t>794036773854</t>
  </si>
  <si>
    <t>29/03/2026 00:22</t>
  </si>
  <si>
    <t>GYM81</t>
  </si>
  <si>
    <t>******เผือก ตำบลช้างเผือก อำเภอเมืองเชียงใหม่ จังหวัดเชียงใหม่ 50300</t>
  </si>
  <si>
    <t>29/03/2026 00:50</t>
  </si>
  <si>
    <t>TH266453799038K</t>
  </si>
  <si>
    <t>29/03/2026 00:21</t>
  </si>
  <si>
    <t>GYT37</t>
  </si>
  <si>
    <t>ก***  พ***ไพบูลย์</t>
  </si>
  <si>
    <t>30/03/2026 23:58</t>
  </si>
  <si>
    <t>GYT34</t>
  </si>
  <si>
    <t>******  4หมู่6  ตำบล.เมืองยาง อ.เมืองยาง จ.นครราชสีมา 30270 อำเภอเมืองยาง จังหวัดนครราชสีมา 30270</t>
  </si>
  <si>
    <t>30270</t>
  </si>
  <si>
    <t>30/03/2026 23:44</t>
  </si>
  <si>
    <t>TH269599137755B</t>
  </si>
  <si>
    <t>30/03/2026 23:43</t>
  </si>
  <si>
    <t>GYT33</t>
  </si>
  <si>
    <t>Y***ngSk</t>
  </si>
  <si>
    <t>30/03/2026 22:56</t>
  </si>
  <si>
    <t>GYT31</t>
  </si>
  <si>
    <t>******วงบางนาใต้ แขวงบางนาใต้ เขตบางนา จังหวัดกรุงเทพมหานคร 10260</t>
  </si>
  <si>
    <t>30/03/2026 22:49</t>
  </si>
  <si>
    <t>GYT29</t>
  </si>
  <si>
    <t>ว***ุต  ม***ศรี</t>
  </si>
  <si>
    <t>30/03/2026 22:36</t>
  </si>
  <si>
    <t>GYT28</t>
  </si>
  <si>
    <t>อ***รา ร***ันธ์</t>
  </si>
  <si>
    <t>30/03/2026 22:34</t>
  </si>
  <si>
    <t>เอารสกาแฟ  มะพร้าวน้ำหอม  กล้วยหอมมะพร้าวเผา ค่ะ</t>
  </si>
  <si>
    <t>GYT27</t>
  </si>
  <si>
    <t>******ทียน-ชายทะเล, แขวงท่าข้าม เขตบางขุนเทียน กรุงเทพมหานคร, 10510 10150 แขวงท่าข้าม เขตบางขุนเทียน จังหวัดกรุงเทพมหานคร 10150</t>
  </si>
  <si>
    <t>30/03/2026 22:28</t>
  </si>
  <si>
    <t>GYT25</t>
  </si>
  <si>
    <t>ห***งจ้า</t>
  </si>
  <si>
    <t>30/03/2026 22:19</t>
  </si>
  <si>
    <t>GYT24</t>
  </si>
  <si>
    <t>******้อย ตำบลบึงคำพร้อย อำเภอลำลูกกา จังหวัดปทุมธานี 12150</t>
  </si>
  <si>
    <t>30/03/2026 22:16</t>
  </si>
  <si>
    <t>GYT23</t>
  </si>
  <si>
    <t>จ***ร ไ***ัตน์</t>
  </si>
  <si>
    <t>30/03/2026 21:58</t>
  </si>
  <si>
    <t>GYT22</t>
  </si>
  <si>
    <t>ศ******ี</t>
  </si>
  <si>
    <t>******ทางหลวงชนบท ชบ.4082, ตำบล คลองพลู 405 หมู่ 1 ตำบลคลองพลู ตำบลคลองพลู อำเภอหนองใหญ่ จังหวัดชลบุรี 20190</t>
  </si>
  <si>
    <t>30/03/2026 21:57</t>
  </si>
  <si>
    <t>GYT21</t>
  </si>
  <si>
    <t>ป***์</t>
  </si>
  <si>
    <t>******งเลขที่101 ตำบลคลองข่อย อำเภอปากเกร็ด จังหวัดนนทบุรี 11120</t>
  </si>
  <si>
    <t>30/03/2026 21:56</t>
  </si>
  <si>
    <t>30/03/2026 21:55</t>
  </si>
  <si>
    <t>GYT20</t>
  </si>
  <si>
    <t>ศันสนีย์</t>
  </si>
  <si>
    <t>บ้านน้อย104หมู่6ตกันจุอ.บึงสามพัน จ.เพชรบูรณ์ · กันจุ/ Kanchu
บึงสามพัน/ Bueng Sam Phanเพชรบูรณ์/ Phetchabun
67160</t>
  </si>
  <si>
    <t>67160</t>
  </si>
  <si>
    <t>660817151596</t>
  </si>
  <si>
    <t>30/03/2026 21:50</t>
  </si>
  <si>
    <t>TH63088HY0AG5D</t>
  </si>
  <si>
    <t>GYT19</t>
  </si>
  <si>
    <t>พิมพ์พิชชา อัศวขจร</t>
  </si>
  <si>
    <t>165/6ตึกชินแมนชันร์ ห้อง p3 ม.9ช.เฉลิมพระเกียรติ17 ต.หนองปรือ อ.บางละมุง จ.ชลบุรี ซอยเฉลิมพระเกียรติ 17เมืองพัทยาบางละมุงชลบุรี20150 พิมพ์พิชชา อัศวขจร 0932096109 165/6ตึกชินแมนชันร์ ห้อง p3 ม.9ช.เฉลิมพระเกียรติ17 ต.หนองปรือ อ.บางละมุง จ.ชลบุรี ซอยเฉลิมพระเกียรติ 17เมืองพัทยาบางละมุงชลบุรี20150 · หนองปรือ/ Nong Prue
บางละมุง/ Bang Lamungชลบุรี/ Chonburi
20150</t>
  </si>
  <si>
    <t>660932096109</t>
  </si>
  <si>
    <t>30/03/2026 21:40</t>
  </si>
  <si>
    <t>GYT18</t>
  </si>
  <si>
    <t>30/03/2026 21:36</t>
  </si>
  <si>
    <t>30/03/2026 21:35</t>
  </si>
  <si>
    <t>GYT17</t>
  </si>
  <si>
    <t>ส***ม ม***นม</t>
  </si>
  <si>
    <t>30/03/2026 21:32</t>
  </si>
  <si>
    <t>THT05055717DJ0Z</t>
  </si>
  <si>
    <t>GYT15</t>
  </si>
  <si>
    <t>30/03/2026 21:30</t>
  </si>
  <si>
    <t>30/03/2026 21:31</t>
  </si>
  <si>
    <t>GYT14</t>
  </si>
  <si>
    <t>ส***สินี ท***ีเพชร</t>
  </si>
  <si>
    <t>30/03/2026 21:24</t>
  </si>
  <si>
    <t>รับเป็นฝอยทอง 1 มะพร้าวน้ำหอม 1 เนยนม1  ขอบคุณค่า❤️</t>
  </si>
  <si>
    <t>GYT13</t>
  </si>
  <si>
    <t>ภ***นี พ***ี</t>
  </si>
  <si>
    <t>30/03/2026 21:19</t>
  </si>
  <si>
    <t>GYT12</t>
  </si>
  <si>
    <t>30/03/2026 21:12</t>
  </si>
  <si>
    <t>GYT11</t>
  </si>
  <si>
    <t>ส***ร เ***ดี</t>
  </si>
  <si>
    <t>30/03/2026 21:04</t>
  </si>
  <si>
    <t>30/03/2026 21:03</t>
  </si>
  <si>
    <t>GYT10</t>
  </si>
  <si>
    <t>อ*** พ***วี</t>
  </si>
  <si>
    <t>30/03/2026 20:55</t>
  </si>
  <si>
    <t>GYT9</t>
  </si>
  <si>
    <t>g***cychuangchote</t>
  </si>
  <si>
    <t>30/03/2026 20:52</t>
  </si>
  <si>
    <t>GYT8</t>
  </si>
  <si>
    <t>ธ***า พ***เมตา</t>
  </si>
  <si>
    <t>30/03/2026 20:47</t>
  </si>
  <si>
    <t>GYT7</t>
  </si>
  <si>
    <t>ย******ย</t>
  </si>
  <si>
    <t>******โข้ง, ตำบล บ้านโข้ง, อำเภออู่ทอง ตำบลบ้านโข้ง อำเภออู่ทอง จังหวัดสุพรรณบุรี 72160</t>
  </si>
  <si>
    <t>30/03/2026 21:15</t>
  </si>
  <si>
    <t>30/03/2026 20:45</t>
  </si>
  <si>
    <t>GYT6</t>
  </si>
  <si>
    <t>******ูเขียว ตำบลสะพานหิน อำเภอหนองมะโมง จังหวัดชัยนาท 17120</t>
  </si>
  <si>
    <t>30/03/2026 20:50</t>
  </si>
  <si>
    <t>30/03/2026 20:43</t>
  </si>
  <si>
    <t>GYT5</t>
  </si>
  <si>
    <t>น** จ***พร เ***าเขตการณ์</t>
  </si>
  <si>
    <t>30/03/2026 20:42</t>
  </si>
  <si>
    <t>GYT4</t>
  </si>
  <si>
    <t>30/03/2026 20:32</t>
  </si>
  <si>
    <t>GYT3</t>
  </si>
  <si>
    <t>30/03/2026 20:16</t>
  </si>
  <si>
    <t>GYT2</t>
  </si>
  <si>
    <t>30/03/2026 20:46</t>
  </si>
  <si>
    <t>GYT1</t>
  </si>
  <si>
    <t>******140, หมู่ที่ 6, ตำบล ทุ่งยั้ง, อำเภอลับแล ตำบลทุ่งยั้ง อำเภอลับแล จังหวัดอุตรดิตถ์ 53210</t>
  </si>
  <si>
    <t>53210</t>
  </si>
  <si>
    <t>30/03/2026 20:02</t>
  </si>
  <si>
    <t>GYS99</t>
  </si>
  <si>
    <t>30/03/2026 19:55</t>
  </si>
  <si>
    <t>GYS98</t>
  </si>
  <si>
    <t>30/03/2026 19:54</t>
  </si>
  <si>
    <t>GYS97</t>
  </si>
  <si>
    <t>******อนห้า อ.เนินขาม จ.ชัยนาท  17130 Tel.0625480026 ตำบลสุขเดือนห้า อำเภอเนินขาม จังหวัดชัยนาท 17130</t>
  </si>
  <si>
    <t>30/03/2026 19:53</t>
  </si>
  <si>
    <t>TH265590079980M</t>
  </si>
  <si>
    <t>GYS96</t>
  </si>
  <si>
    <t>ปิยะรัตน์ ประกอบกิจ</t>
  </si>
  <si>
    <t>149 หมู่ 5 ต.แม่ปูคา -  149 หมู่ 5 ต.แม่ปูคา, -· แม่ปูคา
สันกำแพง/ San Kamphaengเชียงใหม่/ Chiang Mai
50130</t>
  </si>
  <si>
    <t>660990357808</t>
  </si>
  <si>
    <t>30/03/2026 19:48</t>
  </si>
  <si>
    <t>GYS95</t>
  </si>
  <si>
    <t>น***ดา ท***่อ</t>
  </si>
  <si>
    <t>30/03/2026 19:35</t>
  </si>
  <si>
    <t>GYS94</t>
  </si>
  <si>
    <t>w***rak</t>
  </si>
  <si>
    <t>30/03/2026 19:30</t>
  </si>
  <si>
    <t>GYS93</t>
  </si>
  <si>
    <t>ก***แก้ว ย***ะสาร</t>
  </si>
  <si>
    <t>GYS92</t>
  </si>
  <si>
    <t>.***thon A***ng</t>
  </si>
  <si>
    <t>30/03/2026 19:29</t>
  </si>
  <si>
    <t>GYS91</t>
  </si>
  <si>
    <t>อ***รัตน์ พ***์ดี</t>
  </si>
  <si>
    <t>30/03/2026 19:25</t>
  </si>
  <si>
    <t>GYS90</t>
  </si>
  <si>
    <t>ค***ง ข***กิจ</t>
  </si>
  <si>
    <t>30/03/2026 19:24</t>
  </si>
  <si>
    <t>GYS88</t>
  </si>
  <si>
    <t>ค***ะถิน</t>
  </si>
  <si>
    <t>30/03/2026 19:21</t>
  </si>
  <si>
    <t>GYS87</t>
  </si>
  <si>
    <t>ล***  โ***งเศรษฐี</t>
  </si>
  <si>
    <t>30/03/2026 19:19</t>
  </si>
  <si>
    <t>GYS86</t>
  </si>
  <si>
    <t>ก***นก ช***ใจ</t>
  </si>
  <si>
    <t>30/03/2026 19:18</t>
  </si>
  <si>
    <t>GYS85</t>
  </si>
  <si>
    <t>ส***ร  ธ***ศิริพร</t>
  </si>
  <si>
    <t>GYS84</t>
  </si>
  <si>
    <t>S***is P***ertmahachoc</t>
  </si>
  <si>
    <t>30/03/2026 19:17</t>
  </si>
  <si>
    <t>GYS83</t>
  </si>
  <si>
    <t>ส***ุ้ง ส***ุ้ง</t>
  </si>
  <si>
    <t>30/03/2026 19:16</t>
  </si>
  <si>
    <t>GYS82</t>
  </si>
  <si>
    <t>น***ตน์ พ***พวง</t>
  </si>
  <si>
    <t>30/03/2026 19:13</t>
  </si>
  <si>
    <t>GYS81</t>
  </si>
  <si>
    <t>ห***ฝน  ข***า</t>
  </si>
  <si>
    <t>GYS80</t>
  </si>
  <si>
    <t>อ***ษา เ***ดวง</t>
  </si>
  <si>
    <t>30/03/2026 19:11</t>
  </si>
  <si>
    <t>30/03/2026 19:12</t>
  </si>
  <si>
    <t>GYS79</t>
  </si>
  <si>
    <t>เ******ณ</t>
  </si>
  <si>
    <t>******ตำบลโพธิ์แทน อำเภอองครักษ์ จังหวัดนครนายก 26120</t>
  </si>
  <si>
    <t>30/03/2026 19:09</t>
  </si>
  <si>
    <t>GYS78</t>
  </si>
  <si>
    <t>ส*** ด***สันทัดชัย</t>
  </si>
  <si>
    <t>30/03/2026 19:04</t>
  </si>
  <si>
    <t>GYS77</t>
  </si>
  <si>
    <t>จ***ค์ อ***ไชย</t>
  </si>
  <si>
    <t>GYS76</t>
  </si>
  <si>
    <t>30/03/2026 19:02</t>
  </si>
  <si>
    <t>GYS75</t>
  </si>
  <si>
    <t>จ******ล</t>
  </si>
  <si>
    <t>******.กะไหล ตำบลกะไหล อำเภอตะกั่วทุ่ง จังหวัดพังงา 82130</t>
  </si>
  <si>
    <t>82130</t>
  </si>
  <si>
    <t>30/03/2026 18:59</t>
  </si>
  <si>
    <t>GYS74</t>
  </si>
  <si>
    <t>น** ส**  บ***ข</t>
  </si>
  <si>
    <t>GYS73</t>
  </si>
  <si>
    <t>ม***าลา ม***มลิซา เ***่,แคร์แน็ต c***apronatt</t>
  </si>
  <si>
    <t>30/03/2026 18:50</t>
  </si>
  <si>
    <t>GYS72</t>
  </si>
  <si>
    <t>30/03/2026 18:45</t>
  </si>
  <si>
    <t>30/03/2026 18:46</t>
  </si>
  <si>
    <t>GYS71</t>
  </si>
  <si>
    <t>30/03/2026 18:41</t>
  </si>
  <si>
    <t>GYS69</t>
  </si>
  <si>
    <t>พ*** ว***ทธิ์</t>
  </si>
  <si>
    <t>30/03/2026 18:23</t>
  </si>
  <si>
    <t>GYS68</t>
  </si>
  <si>
    <t>ญ******ร</t>
  </si>
  <si>
    <t>******ห้วยข้าวก่ำ, อำเภอจุน ตำบลห้วยข้าวก่ำ อำเภอจุน จังหวัดพะเยา 56150</t>
  </si>
  <si>
    <t>30/03/2026 17:44</t>
  </si>
  <si>
    <t>30/03/2026 17:14</t>
  </si>
  <si>
    <t>GYS67</t>
  </si>
  <si>
    <t>อ*** จ***ร์รุ่ง</t>
  </si>
  <si>
    <t>30/03/2026 16:53</t>
  </si>
  <si>
    <t>30/03/2026 16:59</t>
  </si>
  <si>
    <t>GYS66</t>
  </si>
  <si>
    <t>30/03/2026 16:52</t>
  </si>
  <si>
    <t>GYS65</t>
  </si>
  <si>
    <t>30/03/2026 16:51</t>
  </si>
  <si>
    <t>30/03/2026 16:58</t>
  </si>
  <si>
    <t>GYS64</t>
  </si>
  <si>
    <t>พ**</t>
  </si>
  <si>
    <t>30/03/2026 16:50</t>
  </si>
  <si>
    <t>GYS63</t>
  </si>
  <si>
    <t>เ***ลี่</t>
  </si>
  <si>
    <t>30/03/2026 16:48</t>
  </si>
  <si>
    <t>30/03/2026 16:49</t>
  </si>
  <si>
    <t>GYS62</t>
  </si>
  <si>
    <t>ป***วีร์  ด***ฤทธิ์อนันต์</t>
  </si>
  <si>
    <t>30/03/2026 16:41</t>
  </si>
  <si>
    <t>GYS61</t>
  </si>
  <si>
    <t>ม***นเอ  เ***นมา</t>
  </si>
  <si>
    <t>30/03/2026 16:38</t>
  </si>
  <si>
    <t>30/03/2026 16:37</t>
  </si>
  <si>
    <t>GYS60</t>
  </si>
  <si>
    <t>ร***รัตน์</t>
  </si>
  <si>
    <t>30/03/2026 16:35</t>
  </si>
  <si>
    <t>GYS59</t>
  </si>
  <si>
    <t>******าหาร 1 ถนน เอกชัย แขวงบางบอนใต้ แขวงบางบอนใต้ เขตบางบอน จังหวัดกรุงเทพมหานคร 10150</t>
  </si>
  <si>
    <t>30/03/2026 16:28</t>
  </si>
  <si>
    <t>GYS58</t>
  </si>
  <si>
    <t>30/03/2026 16:24</t>
  </si>
  <si>
    <t>GYS57</t>
  </si>
  <si>
    <t>30/03/2026 16:20</t>
  </si>
  <si>
    <t>GYS56</t>
  </si>
  <si>
    <t>สุลารัตน์  บุญแก่น</t>
  </si>
  <si>
    <t>45/1หมู่6 ต.ดอนใหญ่
บางแพ/ Bang Phaeราชบุรี/ Ratchaburi
70160</t>
  </si>
  <si>
    <t>660818131594</t>
  </si>
  <si>
    <t>30/03/2026 16:17</t>
  </si>
  <si>
    <t>LEXPU0672552544</t>
  </si>
  <si>
    <t>30/03/2026 16:15</t>
  </si>
  <si>
    <t>GYS55</t>
  </si>
  <si>
    <t>GYS53</t>
  </si>
  <si>
    <t>30/03/2026 16:11</t>
  </si>
  <si>
    <t>GYS52</t>
  </si>
  <si>
    <t>ส***สา</t>
  </si>
  <si>
    <t>30/03/2026 16:01</t>
  </si>
  <si>
    <t>GYS51</t>
  </si>
  <si>
    <t>จ***ก ร***พิมล</t>
  </si>
  <si>
    <t>30/03/2026 15:51</t>
  </si>
  <si>
    <t>GYS50</t>
  </si>
  <si>
    <t>ปวริศา รักภูเสน(มิ้ล ฝากหิ้วมาคาซาน)</t>
  </si>
  <si>
    <t>โครงการบ้านเอื้ออาทรสมุทรปราการ 4 ตึก11 เลขที่ 1211/18 ชั้น2 ถนนสุขุมวิทสายเก่า · บางปูใหม่/ Bang Pu Mai
เมืองสมุทรปราการ/ Mueang Samut Prakanสมุทรปราการ/ Samut Prakan
10280</t>
  </si>
  <si>
    <t>660812638852</t>
  </si>
  <si>
    <t>30/03/2026 15:48</t>
  </si>
  <si>
    <t>LEXPU0672558701</t>
  </si>
  <si>
    <t>GYS49</t>
  </si>
  <si>
    <t>******ี หมู่ที่ 5 ตำบลสุมเส้า อำเภอเพ็ญ จังหวัดอุดรธานี 41150</t>
  </si>
  <si>
    <t>41150</t>
  </si>
  <si>
    <t>30/03/2026 15:45</t>
  </si>
  <si>
    <t>GYS48</t>
  </si>
  <si>
    <t>******รวย จ.นนทบุรี ตำบลปลายบาง อำเภอบางกรวย จังหวัดนนทบุรี 11130</t>
  </si>
  <si>
    <t>30/03/2026 15:42</t>
  </si>
  <si>
    <t>30/03/2026 15:41</t>
  </si>
  <si>
    <t>GYS47</t>
  </si>
  <si>
    <t>น***กษณ์ ไ***าส</t>
  </si>
  <si>
    <t>GYS46</t>
  </si>
  <si>
    <t>ป***า ว***มาตย์</t>
  </si>
  <si>
    <t>30/03/2026 15:37</t>
  </si>
  <si>
    <t>GYS45</t>
  </si>
  <si>
    <t>น***าว น***า  เ***มตะเพียนทอง</t>
  </si>
  <si>
    <t>30/03/2026 15:36</t>
  </si>
  <si>
    <t>GYS43</t>
  </si>
  <si>
    <t>น***อารีรัตน์. เ***อนอาราม</t>
  </si>
  <si>
    <t>30/03/2026 15:34</t>
  </si>
  <si>
    <t>30/03/2026 15:33</t>
  </si>
  <si>
    <t>GYS42</t>
  </si>
  <si>
    <t>เ***า พ***ยางกูร</t>
  </si>
  <si>
    <t>30/03/2026 15:32</t>
  </si>
  <si>
    <t>GYS40</t>
  </si>
  <si>
    <t>ร***าวดี</t>
  </si>
  <si>
    <t>30/03/2026 15:24</t>
  </si>
  <si>
    <t>GYS39</t>
  </si>
  <si>
    <t>30/03/2026 15:17</t>
  </si>
  <si>
    <t>30/03/2026 15:16</t>
  </si>
  <si>
    <t>GYS38</t>
  </si>
  <si>
    <t>******3 ตำบลหนองไข่น้ำ อำเภอเมืองนครราชสีมา จังหวัดนครราชสีมา 30000</t>
  </si>
  <si>
    <t>30/03/2026 15:15</t>
  </si>
  <si>
    <t>GYS37</t>
  </si>
  <si>
    <t>ธ***ัศน์ ค***คี</t>
  </si>
  <si>
    <t>30/03/2026 15:10</t>
  </si>
  <si>
    <t>GYS36</t>
  </si>
  <si>
    <t>******ลห้วยข้าวก่ำ อำเภอจุน จังหวัดพะเยา 56150</t>
  </si>
  <si>
    <t>30/03/2026 15:06</t>
  </si>
  <si>
    <t>GYS35</t>
  </si>
  <si>
    <t>K***ng z**</t>
  </si>
  <si>
    <t>30/03/2026 15:05</t>
  </si>
  <si>
    <t>GYS34</t>
  </si>
  <si>
    <t>ก***าโมถาวร</t>
  </si>
  <si>
    <t>GYS33</t>
  </si>
  <si>
    <t>ว***า เ***ูงเนิน</t>
  </si>
  <si>
    <t>GYS32</t>
  </si>
  <si>
    <t>ป***ี จ***ร์แสง</t>
  </si>
  <si>
    <t>30/03/2026 15:02</t>
  </si>
  <si>
    <t>GYS31</t>
  </si>
  <si>
    <t>ผ******ร</t>
  </si>
  <si>
    <t>******ก่ำ ตำบลห้วยข้าวก่ำ อำเภอจุน จังหวัดพะเยา 56150</t>
  </si>
  <si>
    <t>GYS30</t>
  </si>
  <si>
    <t>ส*** เ***สุวรรณ์</t>
  </si>
  <si>
    <t>30/03/2026 15:01</t>
  </si>
  <si>
    <t>GYS29</t>
  </si>
  <si>
    <t>30/03/2026 15:00</t>
  </si>
  <si>
    <t>GYS27</t>
  </si>
  <si>
    <t>บ***หล บ***หล</t>
  </si>
  <si>
    <t>30/03/2026 14:56</t>
  </si>
  <si>
    <t>GYS26</t>
  </si>
  <si>
    <t>เ***ร์พงศ์  ล***ศิลา</t>
  </si>
  <si>
    <t>GYS25</t>
  </si>
  <si>
    <t>ศ***ฒิ แ***หนองสังข์</t>
  </si>
  <si>
    <t>30/03/2026 14:54</t>
  </si>
  <si>
    <t>GYS24</t>
  </si>
  <si>
    <t>******้วยข้าวก่ำ, อำเภอจุน ตำบลห้วยข้าวก่ำ อำเภอจุน จังหวัดพะเยา 56150</t>
  </si>
  <si>
    <t>GYS23</t>
  </si>
  <si>
    <t>GYS22</t>
  </si>
  <si>
    <t>ก*** ช***นะเวช</t>
  </si>
  <si>
    <t>30/03/2026 14:51</t>
  </si>
  <si>
    <t>GYS21</t>
  </si>
  <si>
    <t>GYS20</t>
  </si>
  <si>
    <t>ค***กมล​รัตน์​ ต***​จรูญ​ศรี​</t>
  </si>
  <si>
    <t>30/03/2026 14:49</t>
  </si>
  <si>
    <t>GYS19</t>
  </si>
  <si>
    <t>ภ***า จ***ราเพ็ญ</t>
  </si>
  <si>
    <t>30/03/2026 14:48</t>
  </si>
  <si>
    <t>GYS18</t>
  </si>
  <si>
    <t>GYS17</t>
  </si>
  <si>
    <t>ป***า เ***นกูล</t>
  </si>
  <si>
    <t>30/03/2026 14:47</t>
  </si>
  <si>
    <t>GYS16</t>
  </si>
  <si>
    <t>GYS15</t>
  </si>
  <si>
    <t>สุภาพรรณ แซ่อึ้ง</t>
  </si>
  <si>
    <t>129/80 ม. 5
ถ.แพรกษา 
ต.แพรกษา 
อ.เมีอง
จ.สมุมรปราการ 10280</t>
  </si>
  <si>
    <t>0829182621</t>
  </si>
  <si>
    <t>30/03/2026 14:44</t>
  </si>
  <si>
    <t>GYS14</t>
  </si>
  <si>
    <t>สุรีรัตน์ ศิริทิพย์สกุล</t>
  </si>
  <si>
    <t>ที่อยู่ 588 หมู่ที่ 4 อาคารโอทาวเวอร์ ตำบลบางขุนกอง อำเภอบางกรวย จังหวัดนนทบุรี                             โทร 11130</t>
  </si>
  <si>
    <t>0818096640</t>
  </si>
  <si>
    <t>30/03/2026 14:43</t>
  </si>
  <si>
    <t>GYS13</t>
  </si>
  <si>
    <t>ร***าติ ร***ิจ</t>
  </si>
  <si>
    <t>30/03/2026 14:40</t>
  </si>
  <si>
    <t>GYS12</t>
  </si>
  <si>
    <t xml:space="preserve">จารุณี สมน้อย </t>
  </si>
  <si>
    <t>344 ถ.โพธิ์กลาง ต.ในเมือง อ.เมือง จ.นครราชสีมา 30000</t>
  </si>
  <si>
    <t>0933296490</t>
  </si>
  <si>
    <t>30/03/2026 14:39</t>
  </si>
  <si>
    <t>GYS11</t>
  </si>
  <si>
    <t>อนงค์ คำสุ</t>
  </si>
  <si>
    <t>198 หมู่3 ตำบลบ้านสาง
อำเภอเมือง  จังหวัดพะเยา 56000</t>
  </si>
  <si>
    <t>0622935254</t>
  </si>
  <si>
    <t>30/03/2026 14:38</t>
  </si>
  <si>
    <t>GYS10</t>
  </si>
  <si>
    <t>กรกนก วงศ์สวัสดิ์</t>
  </si>
  <si>
    <t>128 ม.1 ต.เขาพระ อ.พิปูน
จ.นครศรีธรรมราช 80270</t>
  </si>
  <si>
    <t>80270</t>
  </si>
  <si>
    <t>0822751763</t>
  </si>
  <si>
    <t>30/03/2026 14:37</t>
  </si>
  <si>
    <t>30/03/2026 14:36</t>
  </si>
  <si>
    <t>GYS9</t>
  </si>
  <si>
    <t>ร***ี ท***้อย</t>
  </si>
  <si>
    <t>GYS8</t>
  </si>
  <si>
    <t>หิรัณญ์ชกรณ์​ สุขสอาด</t>
  </si>
  <si>
    <t>สำนักสงฆ์หนองหอยเก่า หมู่4บ้านหนองหอย
ต.วังตะเคียน อ.กบินทร์บุรี จ.ปราจีนบุรี 25110</t>
  </si>
  <si>
    <t>0830626153</t>
  </si>
  <si>
    <t>30/03/2026 14:35</t>
  </si>
  <si>
    <t>GYS7</t>
  </si>
  <si>
    <t>30/03/2026 14:34</t>
  </si>
  <si>
    <t>GYS6</t>
  </si>
  <si>
    <t>อาภรณ๋ ศรีศัมภุวงศ์</t>
  </si>
  <si>
    <t>105/244 เคหะร่มเกล้า
คลองสองต้นนุ่น
ลาดกระบัง
กรุงเทพ 10520</t>
  </si>
  <si>
    <t>0847529604</t>
  </si>
  <si>
    <t>GYS5</t>
  </si>
  <si>
    <t>น.ส.ชุลีกร เจริญจันทร์</t>
  </si>
  <si>
    <t>8/23 ม.4 เดอะไพน์รีสอร์ท ต.โคกช้าง อ.บางไทร จ.พระนครศรีอยุธยา 13190</t>
  </si>
  <si>
    <t>0946527887</t>
  </si>
  <si>
    <t>30/03/2026 12:01</t>
  </si>
  <si>
    <t>30/03/2026 14:33</t>
  </si>
  <si>
    <t>GYS4</t>
  </si>
  <si>
    <t>ศรีอาภา พลธีระ</t>
  </si>
  <si>
    <t>317/34 ซอยพหลโยธิน67/1 รีเจ้นโฮม2 แขวงอนุสาวรีย์ เขตบางเขน กรุงเทพ 10220</t>
  </si>
  <si>
    <t>0843770895</t>
  </si>
  <si>
    <t>30/03/2026 14:32</t>
  </si>
  <si>
    <t>GYS3</t>
  </si>
  <si>
    <t>ภ*** ป***มพลอย</t>
  </si>
  <si>
    <t>GYS2</t>
  </si>
  <si>
    <t>ด***ดือน ข***ยศ</t>
  </si>
  <si>
    <t>30/03/2026 14:31</t>
  </si>
  <si>
    <t>GYS1</t>
  </si>
  <si>
    <t>ส***ัย จ***าเจริญ</t>
  </si>
  <si>
    <t>30/03/2026 14:30</t>
  </si>
  <si>
    <t>GYS0</t>
  </si>
  <si>
    <t>30/03/2026 14:29</t>
  </si>
  <si>
    <t>GYR99</t>
  </si>
  <si>
    <t>******1, ตำบลพยอม, อำเภอวังน้อย ตำบลพยอม อำเภอวังน้อย จังหวัดพระนครศรีอยุธยา 13170</t>
  </si>
  <si>
    <t>30/03/2026 14:57</t>
  </si>
  <si>
    <t>30/03/2026 14:27</t>
  </si>
  <si>
    <t>GYR98</t>
  </si>
  <si>
    <t>30/03/2026 14:50</t>
  </si>
  <si>
    <t>30/03/2026 14:20</t>
  </si>
  <si>
    <t>GYR97</t>
  </si>
  <si>
    <t>30/03/2026 14:17</t>
  </si>
  <si>
    <t>GYR96</t>
  </si>
  <si>
    <t>พ***ษา เ***ว้ม</t>
  </si>
  <si>
    <t>30/03/2026 14:15</t>
  </si>
  <si>
    <t>30/03/2026 14:16</t>
  </si>
  <si>
    <t>GYR95</t>
  </si>
  <si>
    <t>คุนตาสุบีล</t>
  </si>
  <si>
    <t>91ถนนสุนทรวีจิตรตในเมีอง อ.เภอเมีอง จ.นครพนม 48000</t>
  </si>
  <si>
    <t>48000</t>
  </si>
  <si>
    <t>0626657271</t>
  </si>
  <si>
    <t>30/03/2026 11:16</t>
  </si>
  <si>
    <t>30/03/2026 14:13</t>
  </si>
  <si>
    <t>GYR94</t>
  </si>
  <si>
    <t>นางชลธิชา ศรีสมุทร</t>
  </si>
  <si>
    <t>8/5 หมู่3 ตำบลพรุใน 
อำเภอเกาะยาว จังหวัดพังงา 
 83000</t>
  </si>
  <si>
    <t>0952565047</t>
  </si>
  <si>
    <t>30/03/2026 14:12</t>
  </si>
  <si>
    <t>GYR93</t>
  </si>
  <si>
    <t>อำนาจ ปานกลาง</t>
  </si>
  <si>
    <t>191ม.9ต ท่าชนะ อ ท่าชนะ จ สุราษฎร์ธานี 
 84170</t>
  </si>
  <si>
    <t>0844474731</t>
  </si>
  <si>
    <t>30/03/2026 14:11</t>
  </si>
  <si>
    <t>GYR92</t>
  </si>
  <si>
    <t>ปิยะรัตน์ พรหมปฏิมา</t>
  </si>
  <si>
    <t>199 / 54 ซอย 8
หมู่ ที่  9
ถนน พุทธมณฑล 
สาย 4
ตำบล กระทุ่มล้ม
อ.  สามพราน
จ.  นครปฐม 73220</t>
  </si>
  <si>
    <t>0958675957</t>
  </si>
  <si>
    <t>30/03/2026 14:10</t>
  </si>
  <si>
    <t>30/03/2026 14:09</t>
  </si>
  <si>
    <t>GYR90</t>
  </si>
  <si>
    <t xml:space="preserve">คุณยุพดี ชัยกิมานนท์ </t>
  </si>
  <si>
    <t>20 ซอย 6 ถนนบางคล้าแปลงยาวตำบลบางคล้าอำเภอบางคล้าจังหวัดฉะเชิงเทรา โทรศัพท์  24110</t>
  </si>
  <si>
    <t>0868299094</t>
  </si>
  <si>
    <t>30/03/2026 14:07</t>
  </si>
  <si>
    <t>30/03/2026 14:06</t>
  </si>
  <si>
    <t>GYR89</t>
  </si>
  <si>
    <t>จำเรียง พิกุลทอง</t>
  </si>
  <si>
    <t xml:space="preserve"> 5/124หมู่10หมู่บ้านมาลัยทองธานี2 ต.บ้านสวน อ.เมือง จ.ชลบุรีโทร 20000</t>
  </si>
  <si>
    <t>0875618433</t>
  </si>
  <si>
    <t>30/03/2026 14:05</t>
  </si>
  <si>
    <t>GYR88</t>
  </si>
  <si>
    <t>เกษรา เกิดมณี</t>
  </si>
  <si>
    <t>ห้องพักกฤษดา(ห้อง11)
147หมู่21 ต.ท่าพระ
อ.เมือง
จ.ขอนแก่น
เบอร์ 40260</t>
  </si>
  <si>
    <t>40260</t>
  </si>
  <si>
    <t>0800137851</t>
  </si>
  <si>
    <t>30/03/2026 14:04</t>
  </si>
  <si>
    <t>GYR87</t>
  </si>
  <si>
    <t>สาวิณี ผลลิ้มสุขสันติ</t>
  </si>
  <si>
    <t>43/1 ม.5
ต. โพธิ์ประทับช้าง
อ. โพธิ์ประทับช้าง
จ. พิจิตร 66190</t>
  </si>
  <si>
    <t>66190</t>
  </si>
  <si>
    <t>0947261825</t>
  </si>
  <si>
    <t>30/03/2026 14:03</t>
  </si>
  <si>
    <t>GYR86</t>
  </si>
  <si>
    <t>30/03/2026 14:02</t>
  </si>
  <si>
    <t>GYR85</t>
  </si>
  <si>
    <t>GYR84</t>
  </si>
  <si>
    <t>น***ัว ฉ***ศักดิ์</t>
  </si>
  <si>
    <t>30/03/2026 14:01</t>
  </si>
  <si>
    <t>GYR83</t>
  </si>
  <si>
    <t>30/03/2026 14:00</t>
  </si>
  <si>
    <t>GYR82</t>
  </si>
  <si>
    <t>วิศัลยา มาจุ่ม</t>
  </si>
  <si>
    <t>147 ม.8 ต.ห้วยไร่ อ.หล่มสัก จ.เพชรบูรณ์ 67110</t>
  </si>
  <si>
    <t>0818878404</t>
  </si>
  <si>
    <t>30/03/2026 13:59</t>
  </si>
  <si>
    <t>30/03/2026 13:58</t>
  </si>
  <si>
    <t>GYR81</t>
  </si>
  <si>
    <t>พัชรินทร์ จารุยานนท์</t>
  </si>
  <si>
    <t>188/304 ซอย 4
 ถนนกรุงเทพฯ-ปทุมธานี
 ตำบล บางเดื่อ  อำเภอเมือง จังหวัดปทุมธานี 
086-101-4244 12000</t>
  </si>
  <si>
    <t>0879355857</t>
  </si>
  <si>
    <t>30/03/2026 13:57</t>
  </si>
  <si>
    <t>GYR80</t>
  </si>
  <si>
    <t xml:space="preserve">ชื่อ คุณ  นิศา   ไทยขนส่ง </t>
  </si>
  <si>
    <t>ที่อยู่ 37 พระราม 9  ซอย60   (ซอย8เสรี)ถนนพระราม9 เขตสวนหลวง  แขวงสวนกลวง  ก.ท.ม  
เบอร์โทร 10250</t>
  </si>
  <si>
    <t>0828981886</t>
  </si>
  <si>
    <t>30/03/2026 09:59</t>
  </si>
  <si>
    <t>30/03/2026 13:56</t>
  </si>
  <si>
    <t>GYR79</t>
  </si>
  <si>
    <t>30/03/2026 13:54</t>
  </si>
  <si>
    <t>GYR78</t>
  </si>
  <si>
    <t>30/03/2026 13:53</t>
  </si>
  <si>
    <t>GYR77</t>
  </si>
  <si>
    <t xml:space="preserve">คุณรัตนาพร มากนัก </t>
  </si>
  <si>
    <t>133/444 ม.3 ม.พฤษาวิลล์ 33
ซอยวัดส้มเกลี้ยง ( วัดแพรก ) 
ตำบล ปลายทาง อ. บางกรวย
จ.นนทบุรี 
สำรอง 094-5451287 11130</t>
  </si>
  <si>
    <t>0851433126</t>
  </si>
  <si>
    <t>30/03/2026 13:51</t>
  </si>
  <si>
    <t>30/03/2026 13:50</t>
  </si>
  <si>
    <t>GYR76</t>
  </si>
  <si>
    <t>เ***ณี เ***ทอง</t>
  </si>
  <si>
    <t>GYR75</t>
  </si>
  <si>
    <t>ชลาลัย  ชินจอหอ</t>
  </si>
  <si>
    <t>198/2 หมู่บ้านประปานคร ซ.8
ถ.นาสร้าง
ต.นครปฐม
อ.เมือง
จ.นครปฐม 73000</t>
  </si>
  <si>
    <t>0899425019</t>
  </si>
  <si>
    <t>30/03/2026 13:49</t>
  </si>
  <si>
    <t>GYR74</t>
  </si>
  <si>
    <t>อุไรวรรณ ลดาพนิตกุล</t>
  </si>
  <si>
    <t>เลขที่ 193/4 ซ.เพชรเกษม 69 
แขวงหลักสอง 
เขตบางแค กรุงเทพฯ 
โทร 10160</t>
  </si>
  <si>
    <t>0891308621</t>
  </si>
  <si>
    <t>30/03/2026 13:47</t>
  </si>
  <si>
    <t>GYR73</t>
  </si>
  <si>
    <t>ชื่อ จารีย์ ไร่ใหญ่</t>
  </si>
  <si>
    <t>ที่อยู่จัดส่ง
โทร 
ที่อยู่ 3 หมู่ 8 ตำบลอ่าวนาง อำเภอเมืองกระบี่ จังหวัดกระบี่  81210</t>
  </si>
  <si>
    <t>81210</t>
  </si>
  <si>
    <t>0936699342</t>
  </si>
  <si>
    <t>30/03/2026 13:46</t>
  </si>
  <si>
    <t>GYR72</t>
  </si>
  <si>
    <t>******ลชุมแพ, อำเภอชุมแพ อยุ่ในรั่วเดี่ยวกันกับ ป.ณ ชุมแพ ตำบลชุมแพ อำเภอชุมแพ จังหวัดขอนแก่น 40130</t>
  </si>
  <si>
    <t>30/03/2026 13:45</t>
  </si>
  <si>
    <t>GYR71</t>
  </si>
  <si>
    <t>กัลยา ทองสงฆ์</t>
  </si>
  <si>
    <t>(ร้านจี๊ดโบราณ)
388 ม.7 ต.ธรรมมา
มูล อ.เมือง
จ.ชัยนาท 17000</t>
  </si>
  <si>
    <t>0834952253</t>
  </si>
  <si>
    <t>30/03/2026 08:58</t>
  </si>
  <si>
    <t>30/03/2026 13:44</t>
  </si>
  <si>
    <t>GYR70</t>
  </si>
  <si>
    <t>คุณบังอร ไข่แก้ว</t>
  </si>
  <si>
    <t>101/27 แสงสุภา
เขาน้อย
ต.หนองปรือ
อ.บางละมุง
จ.ซลบุรี 
 20150</t>
  </si>
  <si>
    <t>0918720392</t>
  </si>
  <si>
    <t>30/03/2026 13:43</t>
  </si>
  <si>
    <t>GYR69</t>
  </si>
  <si>
    <t>โอ๊ต ภัทรชัย แห่งวัง โชคทวีทรัพย์</t>
  </si>
  <si>
    <t>ที่อยู่ 
ห้องพักกัปตันแพไม้ (ห้อง36) 
11/4 ตำบลหัวหิน อำเภอหัวหิน
จังหวัดประจวบคีรีขันธ์  77110</t>
  </si>
  <si>
    <t>0907927989</t>
  </si>
  <si>
    <t>30/03/2026 13:42</t>
  </si>
  <si>
    <t>GYR68</t>
  </si>
  <si>
    <t>น.ส.ขวัญฤดี เชยชม</t>
  </si>
  <si>
    <t>159/1หมู่ที่1 ต.เนินพระปรางค์
อ.สองพี่น้อง จ.สุพรรณบุรี 
โทร  72110</t>
  </si>
  <si>
    <t>0840263787</t>
  </si>
  <si>
    <t>30/03/2026 13:41</t>
  </si>
  <si>
    <t>GYR67</t>
  </si>
  <si>
    <t>มะยุรี</t>
  </si>
  <si>
    <t>หมู่บ้านนลินยา209/13
อ.หนองจอก
แขวงหนองจอก
เขตก.ท.ม
โทร 10530</t>
  </si>
  <si>
    <t>0892355404</t>
  </si>
  <si>
    <t>30/03/2026 13:40</t>
  </si>
  <si>
    <t>GYR66</t>
  </si>
  <si>
    <t>ชูเกียรติ รัตนเสรีเกียรติ</t>
  </si>
  <si>
    <t>2007/132 (หอพักรัตน) ซอยประชาสงเคราะห์ 38 (ตลาดเกียรติทงชัย)
ถนนประชาสงเคราะห์
แขวงรัชดาภิเษก
เขตดินแดง
กทม
Thailand 10400</t>
  </si>
  <si>
    <t>66816483139</t>
  </si>
  <si>
    <t>30/03/2026 13:38</t>
  </si>
  <si>
    <t>30/03/2026 13:37</t>
  </si>
  <si>
    <t>GYR65</t>
  </si>
  <si>
    <t>อารี จังสถิตย์กุล</t>
  </si>
  <si>
    <t>44/34ซอยมิตรภาพ32/1 ถนนมิตรภาพ
ต.ในเมือง อ.เมืองจ.ขอนแก่น 40000, ในเมือง
เมือง, ขอนแก่น 
 40000</t>
  </si>
  <si>
    <t>0845114456</t>
  </si>
  <si>
    <t>29/03/2026 11:04</t>
  </si>
  <si>
    <t>30/03/2026 13:35</t>
  </si>
  <si>
    <t>GYR64</t>
  </si>
  <si>
    <t>ภัททิยา า.มิวันเปี้ย</t>
  </si>
  <si>
    <t>105หมู่1ตทุ่งศรีอร้องกวางจแพร่
ทุ่งศรี
แพร่
Thailand  54140 54140</t>
  </si>
  <si>
    <t>0657135769</t>
  </si>
  <si>
    <t>30/03/2026 13:34</t>
  </si>
  <si>
    <t>GYR63</t>
  </si>
  <si>
    <t>สุทธินันท์ สุภากรเดช</t>
  </si>
  <si>
    <t>930/30ก. เอกชัย ซอย5 ต.มหาชัย
เมืองสมุทรสาคร/ Mueang Samut Sakhonสมุทรสาคร/ Samut Sakhon
74000</t>
  </si>
  <si>
    <t>660895244474</t>
  </si>
  <si>
    <t>30/03/2026 13:32</t>
  </si>
  <si>
    <t>LEXPU0672556003</t>
  </si>
  <si>
    <t>GYR62</t>
  </si>
  <si>
    <t>30/03/2026 13:31</t>
  </si>
  <si>
    <t>GYR61</t>
  </si>
  <si>
    <t>จตุรวิธ สลัดทุกข์</t>
  </si>
  <si>
    <t>23 หมู่11 ปากซอย.
11/21
ต.คลองสาม
อ.คลองหลวง
จ.ปทุมธานี
โทร  12120</t>
  </si>
  <si>
    <t>0895106059</t>
  </si>
  <si>
    <t>30/03/2026 13:30</t>
  </si>
  <si>
    <t>GYR60</t>
  </si>
  <si>
    <t>สมพรทุ่งสี่</t>
  </si>
  <si>
    <t>100/2ม2ตปากทางอเมืองจพิจิตรโทร 66000</t>
  </si>
  <si>
    <t>0814290074</t>
  </si>
  <si>
    <t>30/03/2026 13:29</t>
  </si>
  <si>
    <t>GYR59</t>
  </si>
  <si>
    <t>รุ่งสุรีย์. สิงหโตทอง</t>
  </si>
  <si>
    <t xml:space="preserve">  33/1-2 หมู่ 1 ต.หนองอิรุณ อ.บ้านบึง จ.ชลบุรี  โทร  20220</t>
  </si>
  <si>
    <t>20220</t>
  </si>
  <si>
    <t>0993031388</t>
  </si>
  <si>
    <t>30/03/2026 13:28</t>
  </si>
  <si>
    <t>30/03/2026 13:27</t>
  </si>
  <si>
    <t>GYR58</t>
  </si>
  <si>
    <t xml:space="preserve"> พระใบฎีกา สมบูรณ์ โสภโณ</t>
  </si>
  <si>
    <t>วัดโสภิตาราม(พระสมบูรณ์)199ม12บ้านนาศรีต.สะอาดอ.น้ำพองจ.ขอนเเก่นโทร 40310</t>
  </si>
  <si>
    <t>40310</t>
  </si>
  <si>
    <t>0639195526</t>
  </si>
  <si>
    <t>30/03/2026 13:25</t>
  </si>
  <si>
    <t>GYR57</t>
  </si>
  <si>
    <t>นาย.ธนโชติ.จองศิริกุล</t>
  </si>
  <si>
    <t>.466/236.ซอย.5.หมู่บ้านรุ่งเรือง.2.ถ.พรหมประกาย.ต.หมากแข้ง.อ.เมือง.จว.อุดรธานี..โทร. 41000</t>
  </si>
  <si>
    <t>0910508999</t>
  </si>
  <si>
    <t>30/03/2026 13:24</t>
  </si>
  <si>
    <t>GYR56</t>
  </si>
  <si>
    <t>เ***ซ์ โ***</t>
  </si>
  <si>
    <t>30/03/2026 13:16</t>
  </si>
  <si>
    <t>GYR55</t>
  </si>
  <si>
    <t>นพวรรณ ชีวะเกรียงไกร</t>
  </si>
  <si>
    <t xml:space="preserve"> หมู่บ้านคาซ่าวิลล์หทัยราษฎร์ หมู่ 18 เลขที่ 55/176 ชอย 33 ต.บึงคำพร้อย อ.ลำลูกกา จ.ปทุม ธานี 
 12150</t>
  </si>
  <si>
    <t>0866361551</t>
  </si>
  <si>
    <t>30/03/2026 13:15</t>
  </si>
  <si>
    <t>GYR54</t>
  </si>
  <si>
    <t>บ***รียน บ***ต</t>
  </si>
  <si>
    <t>30/03/2026 13:12</t>
  </si>
  <si>
    <t>GYR53</t>
  </si>
  <si>
    <t>กิตติยา ติยะวรากุล</t>
  </si>
  <si>
    <t>49/16 หมู่บ้านลภาวัน14
ถ.รัตนาธิเบศร์
บางรักใหญ่
บางบัวทอง
นนทบุรี
Thailand 11110</t>
  </si>
  <si>
    <t>66952517859</t>
  </si>
  <si>
    <t>30/03/2026 09:29</t>
  </si>
  <si>
    <t>30/03/2026 13:11</t>
  </si>
  <si>
    <t>GYR52</t>
  </si>
  <si>
    <t>30/03/2026 13:10</t>
  </si>
  <si>
    <t>GYR51</t>
  </si>
  <si>
    <t>30/03/2026 13:04</t>
  </si>
  <si>
    <t>ไม่รับรสกาแฟค่ะ เผือกมะพร้าวอ่อน2 เนยนม1ค่ะ</t>
  </si>
  <si>
    <t>GYR50</t>
  </si>
  <si>
    <t>ว***า เ***ญสุข</t>
  </si>
  <si>
    <t>GYR49</t>
  </si>
  <si>
    <t>เ******ล</t>
  </si>
  <si>
    <t>******ประเทศไทย (64/25 หมู่2 ต.เสม็ด อ.เมือง จ.ชลบุรี 20130 ตามหมุดเลยค่า) ตำบลเสม็ด อำเภอเมืองชลบุรี จังหวัดชลบุรี 20000</t>
  </si>
  <si>
    <t>30/03/2026 13:00</t>
  </si>
  <si>
    <t>GYR48</t>
  </si>
  <si>
    <t>ส*** เ***องฟู</t>
  </si>
  <si>
    <t>30/03/2026 12:55</t>
  </si>
  <si>
    <t>GYR47</t>
  </si>
  <si>
    <t>จิรัฎฐ์ มากชู</t>
  </si>
  <si>
    <t>ตลาดใหม่ 448/4 · ตลาด/ Talat
เมืองสุราษฎร์ธานี/ Mueang Surat Thaniสุราษฎร์ธานี/ Surat Thani
84000</t>
  </si>
  <si>
    <t>660858822053</t>
  </si>
  <si>
    <t>30/03/2026 12:54</t>
  </si>
  <si>
    <t>GYR46</t>
  </si>
  <si>
    <t>30/03/2026 12:29</t>
  </si>
  <si>
    <t>GYR45</t>
  </si>
  <si>
    <t>แ***.สกาวรัตน์.ชูรัตน์วัชรากร324หมู่12บ.เทพมงคลเหนือ</t>
  </si>
  <si>
    <t>30/03/2026 12:21</t>
  </si>
  <si>
    <t>GYR44</t>
  </si>
  <si>
    <t>ห***ิศ เ***อแก้ว</t>
  </si>
  <si>
    <t>30/03/2026 12:14</t>
  </si>
  <si>
    <t>GYR43</t>
  </si>
  <si>
    <t>u***12719907603201</t>
  </si>
  <si>
    <t>30/03/2026 12:13</t>
  </si>
  <si>
    <t>GYR42</t>
  </si>
  <si>
    <t>ส***ภรณ์ ภ***ง</t>
  </si>
  <si>
    <t>30/03/2026 12:00</t>
  </si>
  <si>
    <t>GYR41</t>
  </si>
  <si>
    <t>****** จ.นครสวรรค์ 60140 ตำบลหัวหวาย อำเภอตาคลี จังหวัดนครสวรรค์ 60140</t>
  </si>
  <si>
    <t>30/03/2026 11:59</t>
  </si>
  <si>
    <t>GYR40</t>
  </si>
  <si>
    <t>438 โรงเรียนมารีย์พิทักษ์
ถ.นิตโย ต.หนองบัว
อ.เมือง จ.อุดรธานี
 41000</t>
  </si>
  <si>
    <t>30/03/2026 11:58</t>
  </si>
  <si>
    <t>GYR39</t>
  </si>
  <si>
    <t>เ***์</t>
  </si>
  <si>
    <t>794104842775</t>
  </si>
  <si>
    <t>GYR38</t>
  </si>
  <si>
    <t>จรรยา ศรีฉ่ำ</t>
  </si>
  <si>
    <t>13/36ธรรมบูชา1
ต ในเมือง
อ  เมือง
จ  พิษณุโลก 65000</t>
  </si>
  <si>
    <t>0894617135</t>
  </si>
  <si>
    <t>30/03/2026 11:57</t>
  </si>
  <si>
    <t>GYR37</t>
  </si>
  <si>
    <t>พ*****ค</t>
  </si>
  <si>
    <t>******5, แขวง ดอกไม้, เขตประเวศ แขวงดอกไม้ เขตประเวศ จังหวัดกรุงเทพมหานคร 10250</t>
  </si>
  <si>
    <t>GYR36</t>
  </si>
  <si>
    <t>พิกุลสุวรรณมาโจ</t>
  </si>
  <si>
    <t>28/3 ถ.สุทธิมรรค  ต. ศรีบุญเรือง อ. เมือง จ.มุกดาหาร  4900 49000</t>
  </si>
  <si>
    <t>49000</t>
  </si>
  <si>
    <t>0868594894</t>
  </si>
  <si>
    <t>30/03/2026 11:53</t>
  </si>
  <si>
    <t>GYR35</t>
  </si>
  <si>
    <t>โ***ตา เ***เเดง</t>
  </si>
  <si>
    <t>30/03/2026 11:50</t>
  </si>
  <si>
    <t>794130949710</t>
  </si>
  <si>
    <t>GYR34</t>
  </si>
  <si>
    <t>กำไล</t>
  </si>
  <si>
    <t>140/1  หมู่  3  ตำบลบ้านคลอง  อำเภอเมือง  พิษณุโลก  โทร 65000</t>
  </si>
  <si>
    <t>0805058536</t>
  </si>
  <si>
    <t>30/03/2026 11:49</t>
  </si>
  <si>
    <t>GYR33</t>
  </si>
  <si>
    <t>อรนภา เนาว์สา</t>
  </si>
  <si>
    <t>63/1 ม.11 ต.หนองรี  อ.ลำสนธิ จ.ลพบุรี  15190
หนองรี
ลพบุรี
Thailand 15190</t>
  </si>
  <si>
    <t>15190</t>
  </si>
  <si>
    <t>0931169373</t>
  </si>
  <si>
    <t>30/03/2026 11:48</t>
  </si>
  <si>
    <t>GYR32</t>
  </si>
  <si>
    <t>ถาวร  เนาว์สา</t>
  </si>
  <si>
    <t>128 ม.14 ต.บ้านไร่
อ.เทพสถิต  จ.ชัยภูมิ 
 36230</t>
  </si>
  <si>
    <t>0828712691</t>
  </si>
  <si>
    <t>29/03/2026 15:49</t>
  </si>
  <si>
    <t>30/03/2026 11:46</t>
  </si>
  <si>
    <t>GYR30</t>
  </si>
  <si>
    <t>ประภา แก้วศิริ</t>
  </si>
  <si>
    <t>210 ม 7
ต ห้วยหมอนทอง
อ  กําแพงแสน
จ นครปฐม 73140</t>
  </si>
  <si>
    <t>0814820909</t>
  </si>
  <si>
    <t>30/03/2026 11:45</t>
  </si>
  <si>
    <t>30/03/2026 11:44</t>
  </si>
  <si>
    <t>GYR29</t>
  </si>
  <si>
    <t>วัชรี ครุฑจับนาค</t>
  </si>
  <si>
    <t>หอพักโชติรดา 88/22 ม.2 ต.พิมพา อ.บางปะกง จ.ฉะเชิงเทรา 
เบอร์ 24130</t>
  </si>
  <si>
    <t>0935691178</t>
  </si>
  <si>
    <t>30/03/2026 09:05</t>
  </si>
  <si>
    <t>30/03/2026 11:43</t>
  </si>
  <si>
    <t>GYR28</t>
  </si>
  <si>
    <t>อ้อ</t>
  </si>
  <si>
    <t>21 ซอยพระราม3/29
ถนนพระราม3
แขวงบางโพงพาง
เขตยานนาวา
กรุงเทพฯ 10120</t>
  </si>
  <si>
    <t>0898995506</t>
  </si>
  <si>
    <t>30/03/2026 11:42</t>
  </si>
  <si>
    <t>GYR27</t>
  </si>
  <si>
    <t xml:space="preserve">ชลาลัย       </t>
  </si>
  <si>
    <t>32/2 หมู่ 11           ถนนสารคาม-วาปี    ซอยไปรษณีย์       ตำบลแวงน่าง       อำเภอเมืองจ.มหาสารคาม 44000</t>
  </si>
  <si>
    <t>0885536546</t>
  </si>
  <si>
    <t>30/03/2026 11:41</t>
  </si>
  <si>
    <t>GYR26</t>
  </si>
  <si>
    <t>******รถไฟฟ้าไทรม้า 200/181 ซ.2/4 ตำบลไทรม้า อำเภอเมืองนนทบุรี จังหวัดนนทบุรี 11000</t>
  </si>
  <si>
    <t>30/03/2026 11:40</t>
  </si>
  <si>
    <t>TH260371985382O</t>
  </si>
  <si>
    <t>GYR25</t>
  </si>
  <si>
    <t>จรรยา สัตนาโค</t>
  </si>
  <si>
    <t>69 หมู่ 15 บ้านหนองโนใหม่ ต.ปอพาน อ.นาเชือก จ.มหาสารคาม 44170</t>
  </si>
  <si>
    <t>0879520357</t>
  </si>
  <si>
    <t>30/03/2026 11:39</t>
  </si>
  <si>
    <t>GYR23</t>
  </si>
  <si>
    <t>30/03/2026 08:24</t>
  </si>
  <si>
    <t>30/03/2026 11:35</t>
  </si>
  <si>
    <t>GYR22</t>
  </si>
  <si>
    <t>กิม ย่ง</t>
  </si>
  <si>
    <t>905ม.1
ต.หนองนาคำ
อ.เมือง
อุดรธานี
Thailand 41000</t>
  </si>
  <si>
    <t>66651076737</t>
  </si>
  <si>
    <t>30/03/2026 11:34</t>
  </si>
  <si>
    <t>GYR21</t>
  </si>
  <si>
    <t>55/58ช.วัดโพธิวราราม
ต.หมากแข้ง อ.เมือง. จ.อุดรธานี
       41000 41000</t>
  </si>
  <si>
    <t>30/03/2026 22:41</t>
  </si>
  <si>
    <t>30/03/2026 11:31</t>
  </si>
  <si>
    <t>GYR20</t>
  </si>
  <si>
    <t>30/03/2026 11:28</t>
  </si>
  <si>
    <t>794131633724</t>
  </si>
  <si>
    <t>GYR19</t>
  </si>
  <si>
    <t>น** ว***า เ***ดอนไพร</t>
  </si>
  <si>
    <t>794150132753</t>
  </si>
  <si>
    <t>GYR18</t>
  </si>
  <si>
    <t>อ***นา เ***รไพฑูรย์</t>
  </si>
  <si>
    <t>30/03/2026 11:25</t>
  </si>
  <si>
    <t>794173346750</t>
  </si>
  <si>
    <t>GYR17</t>
  </si>
  <si>
    <t>สมนึก เทศนุ้ย</t>
  </si>
  <si>
    <t>50/1 ม.5 บ้านลำโกฎิทอง ตำบล/แขวง: ชัยบาดาล
อำเภอ/เขต: ชัยบาดาล
จังหวัด: ลพบุรี 15230</t>
  </si>
  <si>
    <t>0867524434</t>
  </si>
  <si>
    <t>29/03/2026 20:41</t>
  </si>
  <si>
    <t>GYR16</t>
  </si>
  <si>
    <t>พิศมัย ศรีสุวรรณวงศ์</t>
  </si>
  <si>
    <t>บริษัท เบทาโกรเกษตรอุตสาหกรรม จำกัด 
144 ม.10 บ้านหนองขาม
ต.ตาคลี. อ.ตาคลี
จ.นครสวรรค์. 60140</t>
  </si>
  <si>
    <t>0897834478</t>
  </si>
  <si>
    <t>29/03/2026 18:59</t>
  </si>
  <si>
    <t>30/03/2026 11:23</t>
  </si>
  <si>
    <t>GYR15</t>
  </si>
  <si>
    <t>เ*** แ***เลิศ</t>
  </si>
  <si>
    <t>30/03/2026 11:21</t>
  </si>
  <si>
    <t>794133743723</t>
  </si>
  <si>
    <t>GYR14</t>
  </si>
  <si>
    <t>Wasinee Wansobsint</t>
  </si>
  <si>
    <t>ส่ง:-333ม.5 ต.หนองพลับ
อ.หัวหิน
จ.ประจวบคีรีขันธุ์ 77110</t>
  </si>
  <si>
    <t>0632718866</t>
  </si>
  <si>
    <t>GYR13</t>
  </si>
  <si>
    <t xml:space="preserve">คุณทัศนีย์   </t>
  </si>
  <si>
    <t>554 ซอย4 หมู่ 4 
ถนนสัมพันธ์สุข
ตำบลบ้านจั่น อำเภอเมือง จังหวัดอุดรธานี 41000</t>
  </si>
  <si>
    <t>0872232240</t>
  </si>
  <si>
    <t>30/03/2026 11:20</t>
  </si>
  <si>
    <t>GYR12</t>
  </si>
  <si>
    <t xml:space="preserve">นางจันทร์เพ็ญ เกียรติขจร </t>
  </si>
  <si>
    <t>80/336 ม 14 ต.สูงเนิน อ. สูงเนิน จ. นครราชสีมา 30170</t>
  </si>
  <si>
    <t>0961923585</t>
  </si>
  <si>
    <t>30/03/2026 11:19</t>
  </si>
  <si>
    <t>GYR11</t>
  </si>
  <si>
    <t>ผุสดี</t>
  </si>
  <si>
    <t>40/77 หมุ่ 4 ต.คลองสามอ.คลองหลวง จ.ปทุมธานี 12120</t>
  </si>
  <si>
    <t>0814293225</t>
  </si>
  <si>
    <t>30/03/2026 11:18</t>
  </si>
  <si>
    <t>GYR10</t>
  </si>
  <si>
    <t>Thanathip Phoklang</t>
  </si>
  <si>
    <t>วังสมบูรณ์
สระเเก้ว
Thailand 27250</t>
  </si>
  <si>
    <t>27250</t>
  </si>
  <si>
    <t>66931809232</t>
  </si>
  <si>
    <t>30/03/2026 11:17</t>
  </si>
  <si>
    <t>GYR9</t>
  </si>
  <si>
    <t>แสงเดือนผลโพธิ์</t>
  </si>
  <si>
    <t>4หมู่4บ.ยูนิค
ต.หนองแกอ.พระพุทธบาท
จ.สระบุรี 18120</t>
  </si>
  <si>
    <t>0889146126</t>
  </si>
  <si>
    <t>GYR8</t>
  </si>
  <si>
    <t>คุณบุญสม หว่านเงิน</t>
  </si>
  <si>
    <t>87/1 หมู่ 4 ซอยมหาสุข ต.บางพึ่ง อ.บ้านหมี่ จ.ลพบุรี  15180</t>
  </si>
  <si>
    <t>15180</t>
  </si>
  <si>
    <t>0842925884</t>
  </si>
  <si>
    <t>GYR7</t>
  </si>
  <si>
    <t>******นจอก, ตำบล นาโพธิ์, อำเภอนาโพธิ์ ตำบลนาโพธิ์ อำเภอนาโพธิ์ จังหวัดบุรีรัมย์ 31230</t>
  </si>
  <si>
    <t>TH261832441247D</t>
  </si>
  <si>
    <t>30/03/2026 11:15</t>
  </si>
  <si>
    <t>GYR6</t>
  </si>
  <si>
    <t>GYR5</t>
  </si>
  <si>
    <t>******บลนาหม่อม ตำบลนาหม่อม อำเภอนาหม่อม จังหวัดสงขลา 90310</t>
  </si>
  <si>
    <t>90310</t>
  </si>
  <si>
    <t>30/03/2026 11:14</t>
  </si>
  <si>
    <t>TH262864869308T</t>
  </si>
  <si>
    <t>GYR4</t>
  </si>
  <si>
    <t>******86, ซอย รุ่งเรืองสามเสนนอก, เขตห้วยขวาง แขวงสามเสนนอก เขตห้วยขวาง จังหวัดกรุงเทพมหานคร 10310</t>
  </si>
  <si>
    <t>TH01518HV54B7B</t>
  </si>
  <si>
    <t>GYR3</t>
  </si>
  <si>
    <t>คุณเรวดี  บุญแต้ม</t>
  </si>
  <si>
    <t>222/1 ซ.รุ่งเรือง
ถ.สุขสวัสดิ์
แขวง/เขตราษฎร์บูรณะ
กรุงเทพฯ
#โทรก่อนออกมาส่ง**
# 10140</t>
  </si>
  <si>
    <t>0814137719</t>
  </si>
  <si>
    <t>30/03/2026 11:13</t>
  </si>
  <si>
    <t>GYR2</t>
  </si>
  <si>
    <t>ค***ุภพินทุ์ ร***ุศิริ</t>
  </si>
  <si>
    <t>30/03/2026 11:12</t>
  </si>
  <si>
    <t>794158826705</t>
  </si>
  <si>
    <t>GYR1</t>
  </si>
  <si>
    <t>มัทนา พุทธมาตย์</t>
  </si>
  <si>
    <t>32/42 ลุมพินีทาวน์ชิป
ซ ฺรังสิตนครนายก28/1
ต.ประชาธิปัตย์
อ. เป็นธัญบุรี
จ.ปทุมธานี
 โทร 12130</t>
  </si>
  <si>
    <t>0822335980</t>
  </si>
  <si>
    <t>GYR0</t>
  </si>
  <si>
    <t>******ง จังหวุดอุดรธานี ตำบลนาดี อำเภอเมืองอุดรธานี จังหวัดอุดรธานี 41000</t>
  </si>
  <si>
    <t>TH269942245290O</t>
  </si>
  <si>
    <t>GYQ99</t>
  </si>
  <si>
    <t>ทัศนีย์ เสียงเย็น</t>
  </si>
  <si>
    <t>1ม.1 ต.บางกระเบา อ.บ้านสร้าง จ.ปราจีนบุรี 25150</t>
  </si>
  <si>
    <t>0640230503</t>
  </si>
  <si>
    <t>30/03/2026 11:11</t>
  </si>
  <si>
    <t>GYQ97</t>
  </si>
  <si>
    <t>794141586700</t>
  </si>
  <si>
    <t>GYQ96</t>
  </si>
  <si>
    <t xml:space="preserve">ที่อยู่ นพพล ศรีสมบัติ </t>
  </si>
  <si>
    <t>สุขสบายเกตส์เฮาส์ 254/7 ถ.ประจักษ์ศิลปาคม ต.หมากแข้ง อ. เมือง จ.อุดรธานี 
โทร. 41000</t>
  </si>
  <si>
    <t>0834078219</t>
  </si>
  <si>
    <t>GYQ95</t>
  </si>
  <si>
    <t>******ือง จ.พิพิษณุโลก ตำบลท่าโพธิ์ อำเภอเมืองพิษณุโลก จังหวัดพิษณุโลก 65000</t>
  </si>
  <si>
    <t>30/03/2026 11:38</t>
  </si>
  <si>
    <t>TH2668645224934</t>
  </si>
  <si>
    <t>30/03/2026 11:08</t>
  </si>
  <si>
    <t>GYQ94</t>
  </si>
  <si>
    <t>30/03/2026 11:07</t>
  </si>
  <si>
    <t>794153424713</t>
  </si>
  <si>
    <t>GYQ91</t>
  </si>
  <si>
    <t>นาวี  บุญฤทธิ์</t>
  </si>
  <si>
    <t>937/28ถ.เศรฐกิจ1ต.มหาชัยอ.เมือง
จ.สมุทรสาคร
 74000</t>
  </si>
  <si>
    <t>0818473678</t>
  </si>
  <si>
    <t>30/03/2026 11:06</t>
  </si>
  <si>
    <t>GYQ90</t>
  </si>
  <si>
    <t>******ัว, อำเภอเกษตรสมบูรณ์ ตำบลบ้านบัว อำเภอเกษตรสมบูรณ์ จังหวัดชัยภูมิ 36120</t>
  </si>
  <si>
    <t>36120</t>
  </si>
  <si>
    <t>30/03/2026 11:10</t>
  </si>
  <si>
    <t>TH260895138655O</t>
  </si>
  <si>
    <t>GYQ89</t>
  </si>
  <si>
    <t>อลิศรา​  ทะอินตา</t>
  </si>
  <si>
    <t>370 ม.3 ต.ท่าวังทอง
อ.เมือง จ.พะเยา 56000</t>
  </si>
  <si>
    <t>0891365543</t>
  </si>
  <si>
    <t>30/03/2026 11:05</t>
  </si>
  <si>
    <t>GYQ88</t>
  </si>
  <si>
    <t>ช***า ห***วล</t>
  </si>
  <si>
    <t>30/03/2026 11:04</t>
  </si>
  <si>
    <t>794105617782</t>
  </si>
  <si>
    <t>GYQ87</t>
  </si>
  <si>
    <t>ไพฑูรย์ เต็มโภคา</t>
  </si>
  <si>
    <t>80/2 ม.1ต.แม่น้ำ อ.เกาะสมุย จ.สุราษ. 84330</t>
  </si>
  <si>
    <t>0839682987</t>
  </si>
  <si>
    <t>30/03/2026 11:03</t>
  </si>
  <si>
    <t>GYQ86</t>
  </si>
  <si>
    <t>เฉลิมขวัญ วงศ์สวัสดิ์</t>
  </si>
  <si>
    <t>135 หมู่ 1 ต.หมากเขึยบ อ.เมือง จศรีสะเกษ 
โทร. 33000</t>
  </si>
  <si>
    <t>0844549070</t>
  </si>
  <si>
    <t>30/03/2026 11:02</t>
  </si>
  <si>
    <t>30/03/2026 11:01</t>
  </si>
  <si>
    <t>GYQ85</t>
  </si>
  <si>
    <t>กัลยาณี ใจประการ</t>
  </si>
  <si>
    <t xml:space="preserve"> รพ.ป่าแดด ต.ป่าแดด อ.ป่าแดด จ.เชียงราย /tel. 57190</t>
  </si>
  <si>
    <t>0892624277</t>
  </si>
  <si>
    <t>30/03/2026 11:00</t>
  </si>
  <si>
    <t>GYQ84</t>
  </si>
  <si>
    <t>ช***อน พ***ันทึก</t>
  </si>
  <si>
    <t>30/03/2026 10:51</t>
  </si>
  <si>
    <t>794139821716</t>
  </si>
  <si>
    <t>GYQ83</t>
  </si>
  <si>
    <t>30/03/2026 10:42</t>
  </si>
  <si>
    <t>GYQ82</t>
  </si>
  <si>
    <t>30/03/2026 10:41</t>
  </si>
  <si>
    <t>794189748741</t>
  </si>
  <si>
    <t>GYQ80</t>
  </si>
  <si>
    <t>ส่งพิชัยรัตน์.ไล่กสิกรรม</t>
  </si>
  <si>
    <t>..หบพฤกษาวิลล์..27/255..ถ.สามวา..เฃตมีนบุรี.แฃวมีนบุรี.กรุงเทพ. 10510</t>
  </si>
  <si>
    <t>29/03/2026 11:29</t>
  </si>
  <si>
    <t>30/03/2026 10:37</t>
  </si>
  <si>
    <t>GYQ79</t>
  </si>
  <si>
    <t xml:space="preserve">แนน </t>
  </si>
  <si>
    <t>57 ม.9 ต.ตระแสง อ.เมือง จ.สุรินทร์ 32000</t>
  </si>
  <si>
    <t>0953073882</t>
  </si>
  <si>
    <t>30/03/2026 10:36</t>
  </si>
  <si>
    <t>GYQ78</t>
  </si>
  <si>
    <t>มณฑา พักสกุล</t>
  </si>
  <si>
    <t xml:space="preserve"> 598 ซ. สวนพลู5 ถนนสาทรใต้
แขวงทุ่งมหาเมฆ
เขตสาทร
กรุงเทพมหานคร
 โทร 10120</t>
  </si>
  <si>
    <t>0854749937</t>
  </si>
  <si>
    <t>30/03/2026 10:33</t>
  </si>
  <si>
    <t>GYQ77</t>
  </si>
  <si>
    <t>ส***นตรา ก***ิด</t>
  </si>
  <si>
    <t>30/03/2026 10:32</t>
  </si>
  <si>
    <t>794131620730</t>
  </si>
  <si>
    <t>GYQ76</t>
  </si>
  <si>
    <t>รัตนา บมขุนทด</t>
  </si>
  <si>
    <t>เซเว่นยางราก
 191 ม.9 ต.ยางราก อ.โคกเจริญ จ.ลพบุรี 15250</t>
  </si>
  <si>
    <t>0917042003</t>
  </si>
  <si>
    <t>30/03/2026 10:31</t>
  </si>
  <si>
    <t>GYQ75</t>
  </si>
  <si>
    <t>******ฒนานคร จ.สระแก้ว ตำบลหนองตะเคียนบอน อำเภอวัฒนานคร จังหวัดสระแก้ว 27160</t>
  </si>
  <si>
    <t>30/03/2026 10:59</t>
  </si>
  <si>
    <t>TH268740551040R</t>
  </si>
  <si>
    <t>30/03/2026 10:29</t>
  </si>
  <si>
    <t>GYQ73</t>
  </si>
  <si>
    <t>129/16ถสุขุมวิทตมาบตาพุดอเมืองจระยอง/ 21150</t>
  </si>
  <si>
    <t>0909718572</t>
  </si>
  <si>
    <t>30/03/2026 10:27</t>
  </si>
  <si>
    <t>GYQ72</t>
  </si>
  <si>
    <t>30/03/2026 10:25</t>
  </si>
  <si>
    <t>GYQ71</t>
  </si>
  <si>
    <t>สมคิด มีนาค</t>
  </si>
  <si>
    <t>60/1ม.2
ต.หนองปลิงอ.เมือง
จ.นครสวรรค์
เก็บเงินปลายทางโทร 60000</t>
  </si>
  <si>
    <t>0836891098</t>
  </si>
  <si>
    <t>30/03/2026 10:23</t>
  </si>
  <si>
    <t>GYQ70</t>
  </si>
  <si>
    <t xml:space="preserve">**ที่อยู่ สุพัตรา ภูคำ </t>
  </si>
  <si>
    <t>หอพักเจริญสุขแมนชั่น 18/3 ม.2 ต.บ้านใหม่ อ.ปากเกร็ด จ.นนทบุรี 11120</t>
  </si>
  <si>
    <t>0829952760</t>
  </si>
  <si>
    <t>30/03/2026 10:21</t>
  </si>
  <si>
    <t>GYQ69</t>
  </si>
  <si>
    <t>ป***ญา</t>
  </si>
  <si>
    <t>794140957783</t>
  </si>
  <si>
    <t>GYQ68</t>
  </si>
  <si>
    <t>ชื่อเข็มทองยังฉิม</t>
  </si>
  <si>
    <t>บ้านเลขที่144/4ม.12
ต.ช่องสาริกา อ.พัฒนานิคม
จ.ลพบุรี 
 15220</t>
  </si>
  <si>
    <t>15220</t>
  </si>
  <si>
    <t>0654394001</t>
  </si>
  <si>
    <t>29/03/2026 10:21</t>
  </si>
  <si>
    <t>30/03/2026 10:20</t>
  </si>
  <si>
    <t>GYQ67</t>
  </si>
  <si>
    <t>สมพร</t>
  </si>
  <si>
    <t>147หมู่5 ต.สายห้วยแก้ว อ.บ้านหมี่ ลพบุรี โทร 15110</t>
  </si>
  <si>
    <t>0899031854</t>
  </si>
  <si>
    <t>30/03/2026 10:19</t>
  </si>
  <si>
    <t>GYQ66</t>
  </si>
  <si>
    <t>ธัญว์รัตน์ จันทร์ศรี</t>
  </si>
  <si>
    <t>86/13ม.11ซ.ช่อแก้ว1 ก.ม.27
ถ.พหลโยธิน64
คูคต ลำลูกกา
ปทุมธานี 
 12130</t>
  </si>
  <si>
    <t>0649341791</t>
  </si>
  <si>
    <t>30/03/2026 10:18</t>
  </si>
  <si>
    <t>30/03/2026 10:17</t>
  </si>
  <si>
    <t>GYQ65</t>
  </si>
  <si>
    <t>พิมพร  ศิริแสง</t>
  </si>
  <si>
    <t>546ปากซอยเอกชัย66/4ถนนเอกชัยแขวงคลองบางพรานเขตบางบอน
กรุงเทพ
 10150</t>
  </si>
  <si>
    <t>0923788872</t>
  </si>
  <si>
    <t>30/03/2026 10:16</t>
  </si>
  <si>
    <t>GYQ64</t>
  </si>
  <si>
    <t>30/03/2026 10:15</t>
  </si>
  <si>
    <t>GYQ63</t>
  </si>
  <si>
    <t>นางจรรยา  คำวงษา</t>
  </si>
  <si>
    <t>24 บ้านกิตติพงษ์ 
ถนนสมุทรบรรหาร
ต.ในเมือง
อ.เมือง
จ.นครพนม 48000</t>
  </si>
  <si>
    <t>0914144100</t>
  </si>
  <si>
    <t>29/03/2026 10:02</t>
  </si>
  <si>
    <t>30/03/2026 10:14</t>
  </si>
  <si>
    <t>GYQ62</t>
  </si>
  <si>
    <t>อดุลย์ จันทร์คง</t>
  </si>
  <si>
    <t>42 ม.2 บ้านดงเกษม ต.นาแสง อ.ศรีวิไล จ.บึงกาฬ       โทร  38210</t>
  </si>
  <si>
    <t>38210</t>
  </si>
  <si>
    <t>0817035502</t>
  </si>
  <si>
    <t>30/03/2026 10:13</t>
  </si>
  <si>
    <t>30/03/2026 10:12</t>
  </si>
  <si>
    <t>GYQ61</t>
  </si>
  <si>
    <t>นางเบญญาภา เหมือนแพร</t>
  </si>
  <si>
    <t>14/63 หมู่ 2 หมู่บ้านบัวทองธานี พาร์ควิลล์ 1
ซอยเทศบาล 2 ถนน บางกรวย-ไทยน้อย
ตำบลพิมลราช อำเภอบางบัวทอง
จังหวัดนนทบุรี 11110</t>
  </si>
  <si>
    <t>0817703195</t>
  </si>
  <si>
    <t>30/03/2026 10:11</t>
  </si>
  <si>
    <t>GYQ60</t>
  </si>
  <si>
    <t>กรรณิการ์ ชัยมงคล</t>
  </si>
  <si>
    <t>34 ม.8 ต.วังซ่าน
อ.แม่วงค์ 
จ.นครสวรรค์ 
 60150</t>
  </si>
  <si>
    <t>0991629434</t>
  </si>
  <si>
    <t>30/03/2026 10:10</t>
  </si>
  <si>
    <t>GYQ59</t>
  </si>
  <si>
    <t>สมศักดิ์</t>
  </si>
  <si>
    <t>62/50 มบ.เดอะลอฟท์ แกเลอเรีย ม.9 ต.ลาดสวาย ลำลูกกา ปทุมธานี 12150</t>
  </si>
  <si>
    <t>0814268498</t>
  </si>
  <si>
    <t>30/03/2026 10:09</t>
  </si>
  <si>
    <t>GYQ58</t>
  </si>
  <si>
    <t>เ***ตา เ***มพรสกุล</t>
  </si>
  <si>
    <t>30/03/2026 10:07</t>
  </si>
  <si>
    <t>เนยนม3ฝอยทอง3</t>
  </si>
  <si>
    <t>794186214776</t>
  </si>
  <si>
    <t>GYQ57</t>
  </si>
  <si>
    <t xml:space="preserve">เสาวภา </t>
  </si>
  <si>
    <t xml:space="preserve"> 
28ม.2ต.ท่าหลวง  อ.มะขาม  จ.จันทบุรี   22150</t>
  </si>
  <si>
    <t>0614452743</t>
  </si>
  <si>
    <t>30/03/2026 10:06</t>
  </si>
  <si>
    <t>GYQ56</t>
  </si>
  <si>
    <t>LEXPU0672554613</t>
  </si>
  <si>
    <t>GYQ55</t>
  </si>
  <si>
    <t>30/03/2026 10:05</t>
  </si>
  <si>
    <t>GYQ54</t>
  </si>
  <si>
    <t>30/03/2026 10:04</t>
  </si>
  <si>
    <t>GYQ52</t>
  </si>
  <si>
    <t>ส***ภา ว***แก้ว ข**</t>
  </si>
  <si>
    <t>30/03/2026 10:01</t>
  </si>
  <si>
    <t>794118374711</t>
  </si>
  <si>
    <t>GYQ51</t>
  </si>
  <si>
    <t>30/03/2026 10:00</t>
  </si>
  <si>
    <t>GYQ50</t>
  </si>
  <si>
    <t>ประจวบ  แย้มมนัส</t>
  </si>
  <si>
    <t>322/49 ม.พาทิโอพัฒนาการ32 ซ.พัฒนาการ32 แขวงสวนหลวง  เขตสวนหลวง กรุงเทพ โทร  10250</t>
  </si>
  <si>
    <t>0816992662</t>
  </si>
  <si>
    <t>GYQ49</t>
  </si>
  <si>
    <t xml:space="preserve"> นันธิกา อินตะนัย</t>
  </si>
  <si>
    <t>85/1ม.12บ.ทุ่งทองต.ทุ่งแล้งอ.ลองจ.แพร่เบอร์ 54150</t>
  </si>
  <si>
    <t>0906739800</t>
  </si>
  <si>
    <t>30/03/2026 09:58</t>
  </si>
  <si>
    <t>GYQ47</t>
  </si>
  <si>
    <t>ส***วน ร***า</t>
  </si>
  <si>
    <t>30/03/2026 09:44</t>
  </si>
  <si>
    <t>794167230732</t>
  </si>
  <si>
    <t>GYQ46</t>
  </si>
  <si>
    <t>ป***ิลกันนะ</t>
  </si>
  <si>
    <t>794181350782</t>
  </si>
  <si>
    <t>GYQ45</t>
  </si>
  <si>
    <t>ว***วัลย์ อ***ง</t>
  </si>
  <si>
    <t>794191344796</t>
  </si>
  <si>
    <t>GYQ43</t>
  </si>
  <si>
    <t>ว***ดา ท***นตร</t>
  </si>
  <si>
    <t>30/03/2026 09:38</t>
  </si>
  <si>
    <t>794180770714</t>
  </si>
  <si>
    <t>30/03/2026 09:39</t>
  </si>
  <si>
    <t>GYQ42</t>
  </si>
  <si>
    <t>ล***รดา ส***ิเรือวงศ์</t>
  </si>
  <si>
    <t>30/03/2026 09:37</t>
  </si>
  <si>
    <t>794117742736</t>
  </si>
  <si>
    <t>GYQ41</t>
  </si>
  <si>
    <t>ป***า ส***</t>
  </si>
  <si>
    <t>794107783744</t>
  </si>
  <si>
    <t>GYQ40</t>
  </si>
  <si>
    <t>30/03/2026 09:36</t>
  </si>
  <si>
    <t>794125223710</t>
  </si>
  <si>
    <t>GYQ39</t>
  </si>
  <si>
    <t>GYQ37</t>
  </si>
  <si>
    <t>ป***.ป่าน</t>
  </si>
  <si>
    <t>30/03/2026 09:34</t>
  </si>
  <si>
    <t>794156153722</t>
  </si>
  <si>
    <t>30/03/2026 09:33</t>
  </si>
  <si>
    <t>GYQ36</t>
  </si>
  <si>
    <t>ก***ิยา  ค***</t>
  </si>
  <si>
    <t>794147753733</t>
  </si>
  <si>
    <t>GYQ35</t>
  </si>
  <si>
    <t>ป***ากร   โ***</t>
  </si>
  <si>
    <t>30/03/2026 09:27</t>
  </si>
  <si>
    <t>794189439702</t>
  </si>
  <si>
    <t>GYQ34</t>
  </si>
  <si>
    <t>ร******ง</t>
  </si>
  <si>
    <t>******, ซอย กิ่งแก้ว 37, ราชาเทวะ, อำเภอบางพลี ตำบลราชาเทวะ อำเภอบางพลี จังหวัดสมุทรปราการ 10540</t>
  </si>
  <si>
    <t>30/03/2026 09:08</t>
  </si>
  <si>
    <t>TH2625337749547</t>
  </si>
  <si>
    <t>GYQ33</t>
  </si>
  <si>
    <t>N******l</t>
  </si>
  <si>
    <t>******อย วชิรธรรม 14, ถนน สุขุมวิท 101/1, แขวง บางนาเหนือ, เขตบางนา แขวงบางนาเหนือ เขตบางนา จังหวัดกรุงเทพมหานคร 10260</t>
  </si>
  <si>
    <t>30/03/2026 08:55</t>
  </si>
  <si>
    <t>TH264286948554O</t>
  </si>
  <si>
    <t>GYQ32</t>
  </si>
  <si>
    <t>******ลควนกลาง อำเภอพิปูน จังหวัดนครศรีธรรมราช 80270</t>
  </si>
  <si>
    <t>30/03/2026 08:43</t>
  </si>
  <si>
    <t>GYQ31</t>
  </si>
  <si>
    <t>******ม ตำบลส้าน อำเภอเวียงสา จังหวัดน่าน 55110</t>
  </si>
  <si>
    <t>55110</t>
  </si>
  <si>
    <t>30/03/2026 08:38</t>
  </si>
  <si>
    <t>TH264346786806U</t>
  </si>
  <si>
    <t>GYQ30</t>
  </si>
  <si>
    <t>อ*** แ***สมทรัพย์</t>
  </si>
  <si>
    <t>30/03/2026 08:32</t>
  </si>
  <si>
    <t>794178143710</t>
  </si>
  <si>
    <t>GYQ29</t>
  </si>
  <si>
    <t>น***จ้ะ.มารศรี.คชวงษ์</t>
  </si>
  <si>
    <t>30/03/2026 08:30</t>
  </si>
  <si>
    <t>794176549736</t>
  </si>
  <si>
    <t>GYQ28</t>
  </si>
  <si>
    <t>ป***้อย</t>
  </si>
  <si>
    <t>30/03/2026 08:25</t>
  </si>
  <si>
    <t>794121036704</t>
  </si>
  <si>
    <t>GYQ27</t>
  </si>
  <si>
    <t>จ******ม</t>
  </si>
  <si>
    <t>******ย จ.นนทบุรี ตำบลศาลากลาง อำเภอบางกรวย จังหวัดนนทบุรี 11130</t>
  </si>
  <si>
    <t>30/03/2026 08:51</t>
  </si>
  <si>
    <t>TH267473565061Q</t>
  </si>
  <si>
    <t>30/03/2026 08:21</t>
  </si>
  <si>
    <t>GYQ26</t>
  </si>
  <si>
    <t>30/03/2026 08:16</t>
  </si>
  <si>
    <t>TH268423788041A</t>
  </si>
  <si>
    <t>30/03/2026 08:15</t>
  </si>
  <si>
    <t>GYQ25</t>
  </si>
  <si>
    <t>ล******ว</t>
  </si>
  <si>
    <t>******้า, ซอย ถนนควนดอกไม้, ตำบล เขามีเกียรติ, อำเภอสะเดา ตำบลเขามีเกียรติ อำเภอสะเดา จังหวัดสงขลา 90170</t>
  </si>
  <si>
    <t>90170</t>
  </si>
  <si>
    <t>30/03/2026 08:11</t>
  </si>
  <si>
    <t>TH268453528787Q</t>
  </si>
  <si>
    <t>30/03/2026 08:10</t>
  </si>
  <si>
    <t>GYQ24</t>
  </si>
  <si>
    <t>ย่าเฮือง กลมอ่อน</t>
  </si>
  <si>
    <t>75 หมู่5 ตำบล หลุมข้าว อำเภอ โคกสำโรง จังหวัด ลพบุรี 15120</t>
  </si>
  <si>
    <t>15120</t>
  </si>
  <si>
    <t>0923724265</t>
  </si>
  <si>
    <t>29/03/2026 11:50</t>
  </si>
  <si>
    <t>WB214415459TH</t>
  </si>
  <si>
    <t>30/03/2026 07:44</t>
  </si>
  <si>
    <t>GYQ23</t>
  </si>
  <si>
    <t>มุจลินท์ ไทรทอง</t>
  </si>
  <si>
    <t>992/11ถ.วิเชียรโชฎก
ต.มหาชัย อ.เมือง
สมุทรสาคร 
โทร. 74000</t>
  </si>
  <si>
    <t>0823562347</t>
  </si>
  <si>
    <t>29/03/2026 11:56</t>
  </si>
  <si>
    <t>WB214415445TH</t>
  </si>
  <si>
    <t>30/03/2026 07:43</t>
  </si>
  <si>
    <t>GYQ22</t>
  </si>
  <si>
    <t>นางสาวขวัญฤดี ผิวเอี่ยม</t>
  </si>
  <si>
    <t>ตระแบกใหญ่หมู่10 เลขที่99
 ตำบลเขวาสินรินทร์
อำเภอเขวาสินทร์ จังหวัดสุรินทร์ 32000</t>
  </si>
  <si>
    <t>0933405214</t>
  </si>
  <si>
    <t>29/03/2026 11:46</t>
  </si>
  <si>
    <t>WB214415431TH</t>
  </si>
  <si>
    <t>30/03/2026 07:41</t>
  </si>
  <si>
    <t>GYQ21</t>
  </si>
  <si>
    <t xml:space="preserve">นางละออง แสนอุบล </t>
  </si>
  <si>
    <t>86/7 บ.กุดค้า ต.ทุ่งฝน อ.ทุ่งฝน จ.อุดรธานี 41310</t>
  </si>
  <si>
    <t>41310</t>
  </si>
  <si>
    <t>0823037217</t>
  </si>
  <si>
    <t>29/03/2026 11:54</t>
  </si>
  <si>
    <t>WB214415428TH</t>
  </si>
  <si>
    <t>30/03/2026 07:40</t>
  </si>
  <si>
    <t>30/03/2026 07:39</t>
  </si>
  <si>
    <t>GYQ20</t>
  </si>
  <si>
    <t>รัมภาพงศ์จันทร์วิไล</t>
  </si>
  <si>
    <t>หมู่บ้านศรัญญา189ซ.9ถ.พระราม2ซ.68อขวงแสมดำเขตบางขุนเทียนกทม. 10150</t>
  </si>
  <si>
    <t>0812852448</t>
  </si>
  <si>
    <t>WB214415414TH</t>
  </si>
  <si>
    <t>30/03/2026 07:37</t>
  </si>
  <si>
    <t>GYQ19</t>
  </si>
  <si>
    <t>เ***นฉาย ส***์สา</t>
  </si>
  <si>
    <t>30/03/2026 07:32</t>
  </si>
  <si>
    <t>794165748795</t>
  </si>
  <si>
    <t>GYQ18</t>
  </si>
  <si>
    <t>ล***ง ส***มนัย</t>
  </si>
  <si>
    <t>30/03/2026 07:20</t>
  </si>
  <si>
    <t>794141785706</t>
  </si>
  <si>
    <t>GYQ17</t>
  </si>
  <si>
    <t>น***ทธิ์ ล***ัว</t>
  </si>
  <si>
    <t>30/03/2026 07:09</t>
  </si>
  <si>
    <t>794189227731</t>
  </si>
  <si>
    <t>30/03/2026 07:10</t>
  </si>
  <si>
    <t>GYQ16</t>
  </si>
  <si>
    <t>ว***ณ  บ***ืด</t>
  </si>
  <si>
    <t>30/03/2026 07:07</t>
  </si>
  <si>
    <t>794186951784</t>
  </si>
  <si>
    <t>GYQ15</t>
  </si>
  <si>
    <t>30/03/2026 07:06</t>
  </si>
  <si>
    <t>LEXPU0672560400</t>
  </si>
  <si>
    <t>GYQ13</t>
  </si>
  <si>
    <t>น***ทร์  จ***ร์ศิริ</t>
  </si>
  <si>
    <t>30/03/2026 06:44</t>
  </si>
  <si>
    <t>794134604620</t>
  </si>
  <si>
    <t>30/03/2026 06:42</t>
  </si>
  <si>
    <t>GYQ12</t>
  </si>
  <si>
    <t>30/03/2026 06:41</t>
  </si>
  <si>
    <t>794147609673</t>
  </si>
  <si>
    <t>GYQ11</t>
  </si>
  <si>
    <t>ม******ี</t>
  </si>
  <si>
    <t>******สิริเพลส 203หมุ่4ต.มาบยางพร ตำบลมาบยางพร อำเภอปลวกแดง จังหวัดระยอง 21140</t>
  </si>
  <si>
    <t>30/03/2026 07:08</t>
  </si>
  <si>
    <t>TH265133300272L</t>
  </si>
  <si>
    <t>30/03/2026 06:35</t>
  </si>
  <si>
    <t>GYQ10</t>
  </si>
  <si>
    <t>30/03/2026 05:41</t>
  </si>
  <si>
    <t>TH56038HU3093B</t>
  </si>
  <si>
    <t>30/03/2026 05:39</t>
  </si>
  <si>
    <t>GYQ9</t>
  </si>
  <si>
    <t>t***itaair</t>
  </si>
  <si>
    <t>30/03/2026 05:37</t>
  </si>
  <si>
    <t>794124003643</t>
  </si>
  <si>
    <t>30/03/2026 05:38</t>
  </si>
  <si>
    <t>GYQ8</t>
  </si>
  <si>
    <t>30/03/2026 05:17</t>
  </si>
  <si>
    <t>794140001653</t>
  </si>
  <si>
    <t>GYQ7</t>
  </si>
  <si>
    <t>ปาริชาด  เทียนทอง</t>
  </si>
  <si>
    <t>47/41หมู่3     ข้างโรงเรียนปากเกร็ด  หอพักรุ้งทอง   จ.นนทบุรี · ปากเกร็ด/ Pak Kret
ปากเกร็ด/ Pak Kretนนทบุรี/ Nonthaburi
11120</t>
  </si>
  <si>
    <t>660902861971</t>
  </si>
  <si>
    <t>30/03/2026 05:05</t>
  </si>
  <si>
    <t>LEXPU0672248762</t>
  </si>
  <si>
    <t>GYQ6</t>
  </si>
  <si>
    <t>30/03/2026 05:01</t>
  </si>
  <si>
    <t>794104420675</t>
  </si>
  <si>
    <t>30/03/2026 05:02</t>
  </si>
  <si>
    <t>GYQ5</t>
  </si>
  <si>
    <t>ล******ศ</t>
  </si>
  <si>
    <t>******าน จ.อุดรธานี ตำบลโพนสูง อำเภอไชยวาน จังหวัดอุดรธานี 41290</t>
  </si>
  <si>
    <t>41290</t>
  </si>
  <si>
    <t>30/03/2026 04:56</t>
  </si>
  <si>
    <t>TH2640715622383</t>
  </si>
  <si>
    <t>GYQ4</t>
  </si>
  <si>
    <t>30/03/2026 04:28</t>
  </si>
  <si>
    <t>LEXPU0672248561</t>
  </si>
  <si>
    <t>30/03/2026 04:27</t>
  </si>
  <si>
    <t>GYQ3</t>
  </si>
  <si>
    <t>ก***ิพย์  เ***ง</t>
  </si>
  <si>
    <t>30/03/2026 04:25</t>
  </si>
  <si>
    <t>794167802680</t>
  </si>
  <si>
    <t>GYQ2</t>
  </si>
  <si>
    <t>30/03/2026 03:45</t>
  </si>
  <si>
    <t>794194204661</t>
  </si>
  <si>
    <t>GYQ1</t>
  </si>
  <si>
    <t>30/03/2026 03:01</t>
  </si>
  <si>
    <t>794172005675</t>
  </si>
  <si>
    <t>GYQ0</t>
  </si>
  <si>
    <t>******, รหัสไปรษณีย์ ตำบลบ่อโพง อำเภอนครหลวง จังหวัดพระนครศรีอยุธยา 13260</t>
  </si>
  <si>
    <t>30/03/2026 03:18</t>
  </si>
  <si>
    <t>TH266680326454Z</t>
  </si>
  <si>
    <t>30/03/2026 02:48</t>
  </si>
  <si>
    <t>GYP99</t>
  </si>
  <si>
    <t>ธ****า</t>
  </si>
  <si>
    <t>******/1, ตำบลท่าชะมวง, อำเภอรัตภูมิ ตำบลท่าชะมวง อำเภอรัตภูมิ จังหวัดสงขลา 90180</t>
  </si>
  <si>
    <t>30/03/2026 02:06</t>
  </si>
  <si>
    <t>TH264324276570O</t>
  </si>
  <si>
    <t>GYP98</t>
  </si>
  <si>
    <t>ด***ร  ง***ัก</t>
  </si>
  <si>
    <t>30/03/2026 01:56</t>
  </si>
  <si>
    <t>794186937703</t>
  </si>
  <si>
    <t>GYP97</t>
  </si>
  <si>
    <t>T*** A***</t>
  </si>
  <si>
    <t>30/03/2026 01:06</t>
  </si>
  <si>
    <t>794158976590</t>
  </si>
  <si>
    <t>30/03/2026 01:12</t>
  </si>
  <si>
    <t>GYP96</t>
  </si>
  <si>
    <t>บ******จ</t>
  </si>
  <si>
    <t>******ก่า ตำบลรังสิต อำเภอธัญบุรี จังหวัดปทุมธานี 12110</t>
  </si>
  <si>
    <t>30/03/2026 01:04</t>
  </si>
  <si>
    <t>TH266296216665Y</t>
  </si>
  <si>
    <t>GYP95</t>
  </si>
  <si>
    <t>ก***ิมา ป***ัฒน์</t>
  </si>
  <si>
    <t>30/03/2026 00:40</t>
  </si>
  <si>
    <t>794123016676</t>
  </si>
  <si>
    <t>GYP94</t>
  </si>
  <si>
    <t>2 ซ.พึ่งมี22 โทรO818068177+++++++++ · บางจาก/ Bang Chak
พระโขนง/ Prakhanognกรุงเทพมหานคร/ Bangkok
10260</t>
  </si>
  <si>
    <t>660850732143</t>
  </si>
  <si>
    <t>30/03/2026 00:37</t>
  </si>
  <si>
    <t>LEXPU0672253242</t>
  </si>
  <si>
    <t>GYP93</t>
  </si>
  <si>
    <t>F***cis j***ph</t>
  </si>
  <si>
    <t>30/03/2026 00:34</t>
  </si>
  <si>
    <t>794165138616</t>
  </si>
  <si>
    <t>GYP92</t>
  </si>
  <si>
    <t>ส***รัตน์ ค***น</t>
  </si>
  <si>
    <t>30/03/2026 00:27</t>
  </si>
  <si>
    <t>794145616692</t>
  </si>
  <si>
    <t>GYP91</t>
  </si>
  <si>
    <t>ป***ดา ส***์โห</t>
  </si>
  <si>
    <t>30/03/2026 00:18</t>
  </si>
  <si>
    <t>794151851533</t>
  </si>
  <si>
    <t>30/03/2026 00:22</t>
  </si>
  <si>
    <t>GYP90</t>
  </si>
  <si>
    <t>ส***ติ ข***อน</t>
  </si>
  <si>
    <t>30/03/2026 00:16</t>
  </si>
  <si>
    <t>794131122676</t>
  </si>
  <si>
    <t>GYX42</t>
  </si>
  <si>
    <t>น***ิมา ค***ิศ</t>
  </si>
  <si>
    <t>31/03/2026 23:53</t>
  </si>
  <si>
    <t>794218947981</t>
  </si>
  <si>
    <t>31/03/2026 23:52</t>
  </si>
  <si>
    <t>GYX41</t>
  </si>
  <si>
    <t>31/03/2026 23:41</t>
  </si>
  <si>
    <t>794214680980</t>
  </si>
  <si>
    <t>GYX40</t>
  </si>
  <si>
    <t>31/03/2026 23:36</t>
  </si>
  <si>
    <t>794236708042</t>
  </si>
  <si>
    <t>GYX39</t>
  </si>
  <si>
    <t>31/03/2026 23:35</t>
  </si>
  <si>
    <t>794228528096</t>
  </si>
  <si>
    <t>GYX38</t>
  </si>
  <si>
    <t>เ*** ม***พิมพ์กลาง</t>
  </si>
  <si>
    <t>31/03/2026 23:33</t>
  </si>
  <si>
    <t>794227968004</t>
  </si>
  <si>
    <t>GYX37</t>
  </si>
  <si>
    <t>Jinny Jeff</t>
  </si>
  <si>
    <t>21/1 ม.4 ต.บ่อผุด · บ่อผุด/ Bo Phut
เกาะสมุย/ Ko Samuiสุราษฎร์ธานี/ Surat Thani
84320</t>
  </si>
  <si>
    <t>84320</t>
  </si>
  <si>
    <t>660819081156</t>
  </si>
  <si>
    <t>31/03/2026 23:32</t>
  </si>
  <si>
    <t>TH68048J2J1F3F1</t>
  </si>
  <si>
    <t>GYX36</t>
  </si>
  <si>
    <t>u***6122781406141</t>
  </si>
  <si>
    <t>31/03/2026 23:25</t>
  </si>
  <si>
    <t>794251040940</t>
  </si>
  <si>
    <t>GYX35</t>
  </si>
  <si>
    <t>31/03/2026 23:24</t>
  </si>
  <si>
    <t>794232210951</t>
  </si>
  <si>
    <t>GYX34</t>
  </si>
  <si>
    <t>น** ป** ค***เหนิด  ค***</t>
  </si>
  <si>
    <t>794230692021</t>
  </si>
  <si>
    <t>GYX33</t>
  </si>
  <si>
    <t>31/03/2026 23:22</t>
  </si>
  <si>
    <t>794267293002</t>
  </si>
  <si>
    <t>GYX32</t>
  </si>
  <si>
    <t>j***pajeed</t>
  </si>
  <si>
    <t>31/03/2026 23:21</t>
  </si>
  <si>
    <t>794316909142</t>
  </si>
  <si>
    <t>31/03/2026 23:20</t>
  </si>
  <si>
    <t>GYX31</t>
  </si>
  <si>
    <t>ส***รณา เ***ภิเษกสิทธิ์</t>
  </si>
  <si>
    <t>31/03/2026 23:19</t>
  </si>
  <si>
    <t>794278087072</t>
  </si>
  <si>
    <t>GYX30</t>
  </si>
  <si>
    <t>K**</t>
  </si>
  <si>
    <t>794209487094</t>
  </si>
  <si>
    <t>GYX29</t>
  </si>
  <si>
    <t>31/03/2026 23:15</t>
  </si>
  <si>
    <t>794274686085</t>
  </si>
  <si>
    <t>GYX28</t>
  </si>
  <si>
    <t>น***ัลยา ล***กุลวราภิวัฒน์</t>
  </si>
  <si>
    <t>31/03/2026 23:13</t>
  </si>
  <si>
    <t>794226216044</t>
  </si>
  <si>
    <t>GYX27</t>
  </si>
  <si>
    <t>เ***ชนก อ***ัน</t>
  </si>
  <si>
    <t>31/03/2026 23:12</t>
  </si>
  <si>
    <t>THT0402573QN08Z</t>
  </si>
  <si>
    <t>GYX26</t>
  </si>
  <si>
    <t>u***76255459868763</t>
  </si>
  <si>
    <t>31/03/2026 23:11</t>
  </si>
  <si>
    <t>794265444033</t>
  </si>
  <si>
    <t>GYX25</t>
  </si>
  <si>
    <t>31/03/2026 23:07</t>
  </si>
  <si>
    <t>794249450035</t>
  </si>
  <si>
    <t>GYX23</t>
  </si>
  <si>
    <t>ผ** ไ***าดา</t>
  </si>
  <si>
    <t>31/03/2026 23:01</t>
  </si>
  <si>
    <t>794223250030</t>
  </si>
  <si>
    <t>GYX22</t>
  </si>
  <si>
    <t>บ***าทิพย์ เ***เงิน</t>
  </si>
  <si>
    <t>31/03/2026 22:58</t>
  </si>
  <si>
    <t>794255842026</t>
  </si>
  <si>
    <t>GYX21</t>
  </si>
  <si>
    <t>ว***ะปานี อ***ศรี</t>
  </si>
  <si>
    <t>31/03/2026 22:48</t>
  </si>
  <si>
    <t>794292642021</t>
  </si>
  <si>
    <t>31/03/2026 22:49</t>
  </si>
  <si>
    <t>GYX20</t>
  </si>
  <si>
    <t>ฉ***รรณ ป***ารักษ์</t>
  </si>
  <si>
    <t>31/03/2026 22:47</t>
  </si>
  <si>
    <t>THT0306573AZ69Z</t>
  </si>
  <si>
    <t>GYX19</t>
  </si>
  <si>
    <t>จ***พร ส***รณรัตน์</t>
  </si>
  <si>
    <t>31/03/2026 22:46</t>
  </si>
  <si>
    <t>794265444044</t>
  </si>
  <si>
    <t>GYX18</t>
  </si>
  <si>
    <t>31/03/2026 22:45</t>
  </si>
  <si>
    <t>794231846041</t>
  </si>
  <si>
    <t>GYX17</t>
  </si>
  <si>
    <t>****** ตำบลท่าปลา อำเภอท่าปลา จังหวัดอุตรดิตถ์ 53150</t>
  </si>
  <si>
    <t>53150</t>
  </si>
  <si>
    <t>TH268240489676W</t>
  </si>
  <si>
    <t>GYX16</t>
  </si>
  <si>
    <t>ส***ง ส***ติ</t>
  </si>
  <si>
    <t>31/03/2026 22:43</t>
  </si>
  <si>
    <t>794272441045</t>
  </si>
  <si>
    <t>GYX15</t>
  </si>
  <si>
    <t>ร***เยาะ ม***็ง</t>
  </si>
  <si>
    <t>31/03/2026 22:42</t>
  </si>
  <si>
    <t>794225045062</t>
  </si>
  <si>
    <t>GYX14</t>
  </si>
  <si>
    <t>อ***ัตน์ ซ***เกษม</t>
  </si>
  <si>
    <t>31/03/2026 22:40</t>
  </si>
  <si>
    <t>794247845053</t>
  </si>
  <si>
    <t>GYX13</t>
  </si>
  <si>
    <t>อ***ร ค***ยวน</t>
  </si>
  <si>
    <t>31/03/2026 22:38</t>
  </si>
  <si>
    <t>794201365016</t>
  </si>
  <si>
    <t>GYX12</t>
  </si>
  <si>
    <t>น***ฉลา บ***มาล</t>
  </si>
  <si>
    <t>794252841071</t>
  </si>
  <si>
    <t>GYX11</t>
  </si>
  <si>
    <t>ร***รัตน์  เ***ญทรัพย์</t>
  </si>
  <si>
    <t>31/03/2026 22:37</t>
  </si>
  <si>
    <t>794396504160</t>
  </si>
  <si>
    <t>GYX10</t>
  </si>
  <si>
    <t>ธ***ชัย น***รต</t>
  </si>
  <si>
    <t>31/03/2026 22:35</t>
  </si>
  <si>
    <t>794374509165</t>
  </si>
  <si>
    <t>GYX9</t>
  </si>
  <si>
    <t>ณ***ภัทร</t>
  </si>
  <si>
    <t>31/03/2026 22:33</t>
  </si>
  <si>
    <t>794219447066</t>
  </si>
  <si>
    <t>31/03/2026 22:32</t>
  </si>
  <si>
    <t>GYX8</t>
  </si>
  <si>
    <t>ส*****ต</t>
  </si>
  <si>
    <t>******้านหนองละแก ตำบลบ่อรัง ตำบลบ่อรัง อำเภอวิเชียรบุรี จังหวัดเพชรบูรณ์ 67130</t>
  </si>
  <si>
    <t>31/03/2026 22:29</t>
  </si>
  <si>
    <t>TH265019485098U</t>
  </si>
  <si>
    <t>GYX7</t>
  </si>
  <si>
    <t>794232384982</t>
  </si>
  <si>
    <t>GYX6</t>
  </si>
  <si>
    <t>31/03/2026 22:28</t>
  </si>
  <si>
    <t>794215272911</t>
  </si>
  <si>
    <t>GYX5</t>
  </si>
  <si>
    <t>จารุวรรณ แก้วใสย์</t>
  </si>
  <si>
    <t>582/221 ม.11 ห้องเบอร์4 ซากกระบอกซอย 2 ต. หนองขาม อ.ศรีราชา จ. ชลบุรี 20110 · ศรีราชา/ Si Racha
ศรีราชา/ Si Rachaชลบุรี/ Chonburi
20110</t>
  </si>
  <si>
    <t>660988367409</t>
  </si>
  <si>
    <t>LEXPU0673030444</t>
  </si>
  <si>
    <t>GYX4</t>
  </si>
  <si>
    <t>ย****บ</t>
  </si>
  <si>
    <t>******28 แขวงช่องนนทรี แขวงช่องนนทรี เขตยานนาวา จังหวัดกรุงเทพมหานคร 10120</t>
  </si>
  <si>
    <t>31/03/2026 22:56</t>
  </si>
  <si>
    <t>TH2630761622038</t>
  </si>
  <si>
    <t>31/03/2026 22:26</t>
  </si>
  <si>
    <t>TH2666215533071</t>
  </si>
  <si>
    <t>GYX3</t>
  </si>
  <si>
    <t>อ***ัตน์อินทนนท์</t>
  </si>
  <si>
    <t>31/03/2026 22:20</t>
  </si>
  <si>
    <t>794214048062</t>
  </si>
  <si>
    <t>GYX2</t>
  </si>
  <si>
    <t>ธัญญา หมานหีม</t>
  </si>
  <si>
    <t>------------- 54/1  ม.1 · หัวเขา/ Hua Khao
สิงหนคร/ Singhanakhonสงขลา/ Songkhla
90280</t>
  </si>
  <si>
    <t>660899758280</t>
  </si>
  <si>
    <t>31/03/2026 22:17</t>
  </si>
  <si>
    <t>LEXPU0672955169</t>
  </si>
  <si>
    <t>GYX1</t>
  </si>
  <si>
    <t>ข******ี</t>
  </si>
  <si>
    <t>******ต.บางกระทึก ตำบลบางกระทึก อำเภอสามพราน จังหวัดนครปฐม 73210</t>
  </si>
  <si>
    <t>31/03/2026 22:13</t>
  </si>
  <si>
    <t>TH15068J41NY9D</t>
  </si>
  <si>
    <t>GYW99</t>
  </si>
  <si>
    <t>อ***ยา  โ***พิมพ์</t>
  </si>
  <si>
    <t>31/03/2026 21:46</t>
  </si>
  <si>
    <t>794277213085</t>
  </si>
  <si>
    <t>GYW98</t>
  </si>
  <si>
    <t>น**  บ***ไร่</t>
  </si>
  <si>
    <t>31/03/2026 21:38</t>
  </si>
  <si>
    <t>794208013056</t>
  </si>
  <si>
    <t>GYW97</t>
  </si>
  <si>
    <t>อ*** ร***รี</t>
  </si>
  <si>
    <t>31/03/2026 21:34</t>
  </si>
  <si>
    <t>THT0402573QR68Z</t>
  </si>
  <si>
    <t>31/03/2026 21:35</t>
  </si>
  <si>
    <t>GYW96</t>
  </si>
  <si>
    <t>s***tadam</t>
  </si>
  <si>
    <t>31/03/2026 21:31</t>
  </si>
  <si>
    <t>794209045022</t>
  </si>
  <si>
    <t>GYW95</t>
  </si>
  <si>
    <t>ว******ล</t>
  </si>
  <si>
    <t>******กนายอำเภอ) ต.บาเจาะ ตำบลบาเจาะ อำเภอบาเจาะ จังหวัดนราธิวาส 96170</t>
  </si>
  <si>
    <t>96170</t>
  </si>
  <si>
    <t>31/03/2026 21:26</t>
  </si>
  <si>
    <t>GYW94</t>
  </si>
  <si>
    <t>ค***ิศารัตน์</t>
  </si>
  <si>
    <t>31/03/2026 21:20</t>
  </si>
  <si>
    <t>794291086982</t>
  </si>
  <si>
    <t>GYW93</t>
  </si>
  <si>
    <t>******์ ประชาอุทิศ 72 แขวงทุ่งครุ เขตทุ่งครุ จังหวัดกรุงเทพมหานคร 10140</t>
  </si>
  <si>
    <t>31/03/2026 21:17</t>
  </si>
  <si>
    <t>TH262517558291S</t>
  </si>
  <si>
    <t>GYW92</t>
  </si>
  <si>
    <t>พิมพา เพิงขุนทด</t>
  </si>
  <si>
    <t>บ้านหลังแรกติดถนนใหญ่ ทางเข้าบ้านเสลา ตรงข้ามโรงน้ำแข็ง 426/1 หมู่ 17 · บ้านเพชร/ Ban Phet
บำเหน็จณรงค์/ Bamnet Narongชัยภูมิ/ Chaiyaphum
36160</t>
  </si>
  <si>
    <t>660913366475</t>
  </si>
  <si>
    <t>31/03/2026 21:14</t>
  </si>
  <si>
    <t>TH33078J2J7D6B</t>
  </si>
  <si>
    <t>GYW91</t>
  </si>
  <si>
    <t>มณี คำเฉลียว</t>
  </si>
  <si>
    <t>22 ม.5 ต.นาเลิง - - · นาเลิง/ Na Loeng
เสลภูมิ/ Selaphumร้อยเอ็ด/ Roi Et
45120</t>
  </si>
  <si>
    <t>660982281451</t>
  </si>
  <si>
    <t>LEXPU0672990059</t>
  </si>
  <si>
    <t>GYW90</t>
  </si>
  <si>
    <t>******เมืองพิษณุโลก ตำบลมะขามสูง อำเภอเมืองพิษณุโลก จังหวัดพิษณุโลก 65000</t>
  </si>
  <si>
    <t>31/03/2026 21:12</t>
  </si>
  <si>
    <t>TH267981288271C</t>
  </si>
  <si>
    <t>GYW89</t>
  </si>
  <si>
    <t>แ** อ***งค์</t>
  </si>
  <si>
    <t>31/03/2026 21:10</t>
  </si>
  <si>
    <t>794241139016</t>
  </si>
  <si>
    <t>31/03/2026 21:11</t>
  </si>
  <si>
    <t>Popular Chiffon, Box of 8 Pieces, Assorted Flavors, Size 240 Grams, Wanwanach</t>
  </si>
  <si>
    <t>GYW88</t>
  </si>
  <si>
    <t>LEXPU0673030989</t>
  </si>
  <si>
    <t>GYW87</t>
  </si>
  <si>
    <t>ร***รรณ พ***์คำเกิด</t>
  </si>
  <si>
    <t>31/03/2026 21:06</t>
  </si>
  <si>
    <t>794285607065</t>
  </si>
  <si>
    <t>31/03/2026 21:08</t>
  </si>
  <si>
    <t>GYW86</t>
  </si>
  <si>
    <t>31/03/2026 21:02</t>
  </si>
  <si>
    <t>794312709131</t>
  </si>
  <si>
    <t>GYW85</t>
  </si>
  <si>
    <t>ก***ิมา ม***ธรรมไพบูลย์</t>
  </si>
  <si>
    <t>31/03/2026 20:58</t>
  </si>
  <si>
    <t>794201137030</t>
  </si>
  <si>
    <t>GYW84</t>
  </si>
  <si>
    <t>บ******ญ</t>
  </si>
  <si>
    <t>******ทุ่งขวาง ตำบลทุ่งขวาง อำเภอกำแพงแสน จังหวัดนครปฐม 73140</t>
  </si>
  <si>
    <t>31/03/2026 21:24</t>
  </si>
  <si>
    <t>3025485930493440097</t>
  </si>
  <si>
    <t>31/03/2026 20:54</t>
  </si>
  <si>
    <t>GYW83</t>
  </si>
  <si>
    <t>TH2654750975658</t>
  </si>
  <si>
    <t>GYW82</t>
  </si>
  <si>
    <t>TH2644232633189</t>
  </si>
  <si>
    <t>GYW81</t>
  </si>
  <si>
    <t>31/03/2026 20:47</t>
  </si>
  <si>
    <t>ไม่เอารสกาแฟค่ะคุณตากินไม่ได้</t>
  </si>
  <si>
    <t>794213593935</t>
  </si>
  <si>
    <t>31/03/2026 20:46</t>
  </si>
  <si>
    <t>GYW80</t>
  </si>
  <si>
    <t>794214612085</t>
  </si>
  <si>
    <t>GYW78</t>
  </si>
  <si>
    <t>น***าฎ  ส***รักษ์</t>
  </si>
  <si>
    <t>31/03/2026 20:44</t>
  </si>
  <si>
    <t>794237811065</t>
  </si>
  <si>
    <t>GYW77</t>
  </si>
  <si>
    <t>สุวัฒน์ชัย บุญแย้ม</t>
  </si>
  <si>
    <t>บ้านสวนดอยน้อยหมู13ต.หนองหารอ.สันทรายจ.เชียงใหม่50290 · หนองหาร/ Nong Han
สันทราย/ San Saiเชียงใหม่/ Chiang Mai
50290</t>
  </si>
  <si>
    <t>660814404218</t>
  </si>
  <si>
    <t>31/03/2026 20:39</t>
  </si>
  <si>
    <t>LEXPU0672954685</t>
  </si>
  <si>
    <t>31/03/2026 20:38</t>
  </si>
  <si>
    <t>GYW76</t>
  </si>
  <si>
    <t>******รเดลี่ ถนน ลาดปลาเค้า แขวงจรเข้บัว แขวงจรเข้บัว เขตลาดพร้าว จังหวัดกรุงเทพมหานคร 10230</t>
  </si>
  <si>
    <t>31/03/2026 20:36</t>
  </si>
  <si>
    <t>TH268921523885K</t>
  </si>
  <si>
    <t>31/03/2026 20:35</t>
  </si>
  <si>
    <t>GYW75</t>
  </si>
  <si>
    <t>******ันตม ตำบลสังเม็ก อำเภอกันทรลักษ์ จังหวัดศรีสะเกษ 33110</t>
  </si>
  <si>
    <t>31/03/2026 20:34</t>
  </si>
  <si>
    <t>TH268661804719H</t>
  </si>
  <si>
    <t>31/03/2026 20:32</t>
  </si>
  <si>
    <t>GYW74</t>
  </si>
  <si>
    <t>น***นุวัตร ม***นที</t>
  </si>
  <si>
    <t>31/03/2026 20:27</t>
  </si>
  <si>
    <t>794290402043</t>
  </si>
  <si>
    <t>GYW73</t>
  </si>
  <si>
    <t>พ******ญ</t>
  </si>
  <si>
    <t>******ตำบลตาเป๊ก อำเภอเฉลิมพระเกียรติ จังหวัดบุรีรัมย์ 31110</t>
  </si>
  <si>
    <t>TH262263242441H</t>
  </si>
  <si>
    <t>GYW72</t>
  </si>
  <si>
    <t>ว***ีภรณ์  ว***วาน</t>
  </si>
  <si>
    <t>31/03/2026 20:26</t>
  </si>
  <si>
    <t>794254130014</t>
  </si>
  <si>
    <t>GYW71</t>
  </si>
  <si>
    <t>ย***ี แ***ผล</t>
  </si>
  <si>
    <t>31/03/2026 20:22</t>
  </si>
  <si>
    <t>794302007133</t>
  </si>
  <si>
    <t>GYW70</t>
  </si>
  <si>
    <t>31/03/2026 20:14</t>
  </si>
  <si>
    <t>794381517171</t>
  </si>
  <si>
    <t>GYW69</t>
  </si>
  <si>
    <t>LOUIS</t>
  </si>
  <si>
    <t>บจก.มิลเลี่ยนฯ75ม.3 ต.แคราย อ. กระทุ่มแบน ซ.แสงชัยพัฒนา
กระทุ่มแบน/ Krathum Baenสมุทรสาคร/ Samut Sakhon
74110</t>
  </si>
  <si>
    <t>660987569751</t>
  </si>
  <si>
    <t>31/03/2026 20:12</t>
  </si>
  <si>
    <t>LEXPU0673030688</t>
  </si>
  <si>
    <t>GYW68</t>
  </si>
  <si>
    <t>ป***า ห***ล้า</t>
  </si>
  <si>
    <t>31/03/2026 20:10</t>
  </si>
  <si>
    <t>794307217152</t>
  </si>
  <si>
    <t>31/03/2026 20:11</t>
  </si>
  <si>
    <t>GYW66</t>
  </si>
  <si>
    <t>อ***มา โ***์อินทร์</t>
  </si>
  <si>
    <t>31/03/2026 20:00</t>
  </si>
  <si>
    <t>794267334000</t>
  </si>
  <si>
    <t>GYW65</t>
  </si>
  <si>
    <t>ซ***อาอีฉ๊ะ ม***าเขต</t>
  </si>
  <si>
    <t>01/04/2026 11:00</t>
  </si>
  <si>
    <t>GYW64</t>
  </si>
  <si>
    <t>******, อำเภอมหาชนะชัย ตำบลคูเมือง อำเภอมหาชนะชัย จังหวัดยโสธร 35130</t>
  </si>
  <si>
    <t>31/03/2026 20:29</t>
  </si>
  <si>
    <t>TH2645452177459</t>
  </si>
  <si>
    <t>31/03/2026 19:59</t>
  </si>
  <si>
    <t>GYW63</t>
  </si>
  <si>
    <t>31/03/2026 19:56</t>
  </si>
  <si>
    <t>794291716024</t>
  </si>
  <si>
    <t>GYW62</t>
  </si>
  <si>
    <t>พ*** ฝ***ห้ปู่ด้วย</t>
  </si>
  <si>
    <t>31/03/2026 19:44</t>
  </si>
  <si>
    <t>794289739003</t>
  </si>
  <si>
    <t>GYW60</t>
  </si>
  <si>
    <t>ส***ก ข***ะเอียด</t>
  </si>
  <si>
    <t>31/03/2026 19:37</t>
  </si>
  <si>
    <t>794265035981</t>
  </si>
  <si>
    <t>31/03/2026 19:38</t>
  </si>
  <si>
    <t>GYW59</t>
  </si>
  <si>
    <t>เ*** ข***นดี</t>
  </si>
  <si>
    <t>31/03/2026 19:35</t>
  </si>
  <si>
    <t>794227284900</t>
  </si>
  <si>
    <t>GYW58</t>
  </si>
  <si>
    <t>THT0406573R432Z</t>
  </si>
  <si>
    <t>GYW57</t>
  </si>
  <si>
    <t>ส***ง ศ***ุระ</t>
  </si>
  <si>
    <t>31/03/2026 19:34</t>
  </si>
  <si>
    <t>794288960905</t>
  </si>
  <si>
    <t>31/03/2026 19:33</t>
  </si>
  <si>
    <t>GYW56</t>
  </si>
  <si>
    <t>น***รัตน์ ห***กระโทก</t>
  </si>
  <si>
    <t>31/03/2026 19:32</t>
  </si>
  <si>
    <t>794242642034</t>
  </si>
  <si>
    <t>GYW55</t>
  </si>
  <si>
    <t>ร***าวัน ไ***วงสัก</t>
  </si>
  <si>
    <t>31/03/2026 19:28</t>
  </si>
  <si>
    <t>THT1004573R472Z</t>
  </si>
  <si>
    <t>GYW54</t>
  </si>
  <si>
    <t>ช***า เ***มบุตร</t>
  </si>
  <si>
    <t>31/03/2026 19:24</t>
  </si>
  <si>
    <t>THT0507573APN9Z</t>
  </si>
  <si>
    <t>31/03/2026 19:23</t>
  </si>
  <si>
    <t>GYW53</t>
  </si>
  <si>
    <t>******9 ตำบลเชียงรากน้อย อำเภอบางปะอิน จังหวัดพระนครศรีอยุธยา 13180</t>
  </si>
  <si>
    <t>31/03/2026 19:52</t>
  </si>
  <si>
    <t>TH269733655545Y</t>
  </si>
  <si>
    <t>31/03/2026 19:22</t>
  </si>
  <si>
    <t>GYW52</t>
  </si>
  <si>
    <t>k***e k***e</t>
  </si>
  <si>
    <t>Roi Et</t>
  </si>
  <si>
    <t>31/03/2026 19:15</t>
  </si>
  <si>
    <t>794246620031</t>
  </si>
  <si>
    <t>31/03/2026 19:16</t>
  </si>
  <si>
    <t>GYW51</t>
  </si>
  <si>
    <t>น******พ</t>
  </si>
  <si>
    <t>******โนนสว่าง ตำบลกุดจิก ตำบลกุดจิก อำเภอเมืองหนองบัวลำภู จังหวัดหนองบัวลำภู 39000</t>
  </si>
  <si>
    <t>31/03/2026 19:12</t>
  </si>
  <si>
    <t>TH262862707599Y</t>
  </si>
  <si>
    <t>GYW50</t>
  </si>
  <si>
    <t>31/03/2026 19:05</t>
  </si>
  <si>
    <t>794223815044</t>
  </si>
  <si>
    <t>GYW49</t>
  </si>
  <si>
    <t>ก***ิพา</t>
  </si>
  <si>
    <t>31/03/2026 18:52</t>
  </si>
  <si>
    <t>794212689970</t>
  </si>
  <si>
    <t>GYW47</t>
  </si>
  <si>
    <t>Y***n</t>
  </si>
  <si>
    <t>31/03/2026 18:34</t>
  </si>
  <si>
    <t>794228039975</t>
  </si>
  <si>
    <t>GYW46</t>
  </si>
  <si>
    <t>ส***นต์ เ***ยมการ</t>
  </si>
  <si>
    <t>31/03/2026 18:32</t>
  </si>
  <si>
    <t>794284489994</t>
  </si>
  <si>
    <t>GYW45</t>
  </si>
  <si>
    <t>31/03/2026 18:58</t>
  </si>
  <si>
    <t>TH264054006155G</t>
  </si>
  <si>
    <t>31/03/2026 18:28</t>
  </si>
  <si>
    <t>GYW44</t>
  </si>
  <si>
    <t>******นยาว ตำบลย่านยาว อำเภอสวรรคโลก จังหวัดสุโขทัย 64110</t>
  </si>
  <si>
    <t>31/03/2026 18:23</t>
  </si>
  <si>
    <t>TH2697600867083</t>
  </si>
  <si>
    <t>GYW43</t>
  </si>
  <si>
    <t>31/03/2026 18:22</t>
  </si>
  <si>
    <t>TH2670933139447</t>
  </si>
  <si>
    <t>GYW42</t>
  </si>
  <si>
    <t>TH262585640232B</t>
  </si>
  <si>
    <t>GYW41</t>
  </si>
  <si>
    <t>31/03/2026 18:51</t>
  </si>
  <si>
    <t>TH261622142450Y</t>
  </si>
  <si>
    <t>31/03/2026 18:21</t>
  </si>
  <si>
    <t>GYW40</t>
  </si>
  <si>
    <t>น***นงศักดิ์ พ***น</t>
  </si>
  <si>
    <t>31/03/2026 18:06</t>
  </si>
  <si>
    <t>794396605144</t>
  </si>
  <si>
    <t>GYW39</t>
  </si>
  <si>
    <t>โ*** ข**</t>
  </si>
  <si>
    <t>31/03/2026 18:02</t>
  </si>
  <si>
    <t>794323403145</t>
  </si>
  <si>
    <t>31/03/2026 18:03</t>
  </si>
  <si>
    <t>GYW34</t>
  </si>
  <si>
    <t>ส***ุนีย์ ร***ราวี</t>
  </si>
  <si>
    <t>31/03/2026 17:46</t>
  </si>
  <si>
    <t>794387003130</t>
  </si>
  <si>
    <t>GYW33</t>
  </si>
  <si>
    <t>31/03/2026 17:47</t>
  </si>
  <si>
    <t>794208617053</t>
  </si>
  <si>
    <t>31/03/2026 17:43</t>
  </si>
  <si>
    <t>GYW32</t>
  </si>
  <si>
    <t>ส******ภ</t>
  </si>
  <si>
    <t>******ด 139 ม.1 ถนนมิตรภาพ, ตำบล ดอนหัวฬอ ตำบลดอนหัวฬ่อ อำเภอเมืองชลบุรี จังหวัดชลบุรี 20000</t>
  </si>
  <si>
    <t>31/03/2026 17:41</t>
  </si>
  <si>
    <t>TH261762369265R</t>
  </si>
  <si>
    <t>GYW31</t>
  </si>
  <si>
    <t>ช***รณ์ ห***อก</t>
  </si>
  <si>
    <t>31/03/2026 17:38</t>
  </si>
  <si>
    <t>794268711051</t>
  </si>
  <si>
    <t>GYW30</t>
  </si>
  <si>
    <t>31/03/2026 17:36</t>
  </si>
  <si>
    <t>794224685903</t>
  </si>
  <si>
    <t>31/03/2026 17:35</t>
  </si>
  <si>
    <t>GYW29</t>
  </si>
  <si>
    <t>ว***จน์</t>
  </si>
  <si>
    <t>31/03/2026 17:23</t>
  </si>
  <si>
    <t>794292012916</t>
  </si>
  <si>
    <t>GYW28</t>
  </si>
  <si>
    <t>อ***งค์  โ***ก้ว</t>
  </si>
  <si>
    <t>31/03/2026 17:20</t>
  </si>
  <si>
    <t>794273095081</t>
  </si>
  <si>
    <t>GYW27</t>
  </si>
  <si>
    <t>ท***์ธาดา ล***ุวรรณ์</t>
  </si>
  <si>
    <t>31/03/2026 17:09</t>
  </si>
  <si>
    <t>794279293076</t>
  </si>
  <si>
    <t>GYW26</t>
  </si>
  <si>
    <t>ร***ันท์ จ***าศรัย</t>
  </si>
  <si>
    <t>31/03/2026 17:07</t>
  </si>
  <si>
    <t>794330514110</t>
  </si>
  <si>
    <t>GYW25</t>
  </si>
  <si>
    <t>b***y589</t>
  </si>
  <si>
    <t>31/03/2026 17:06</t>
  </si>
  <si>
    <t>794312202106</t>
  </si>
  <si>
    <t>GYW23</t>
  </si>
  <si>
    <t>ฐ***า ส***งการนอก</t>
  </si>
  <si>
    <t>31/03/2026 17:05</t>
  </si>
  <si>
    <t>794342712144</t>
  </si>
  <si>
    <t>GYW22</t>
  </si>
  <si>
    <t>794381314134</t>
  </si>
  <si>
    <t>GYW20</t>
  </si>
  <si>
    <t>w***eeวันดี</t>
  </si>
  <si>
    <t>31/03/2026 17:04</t>
  </si>
  <si>
    <t>794254291095</t>
  </si>
  <si>
    <t>GYW18</t>
  </si>
  <si>
    <t>ส***ติ​ จ***น่วม​</t>
  </si>
  <si>
    <t>31/03/2026 17:03</t>
  </si>
  <si>
    <t>794229727071</t>
  </si>
  <si>
    <t>GYW17</t>
  </si>
  <si>
    <t>ศ***นนียย์  จ***ตรแแก้ว</t>
  </si>
  <si>
    <t>31/03/2026 17:02</t>
  </si>
  <si>
    <t>794207697080</t>
  </si>
  <si>
    <t>GYW16</t>
  </si>
  <si>
    <t>น***น ช***ูสืบ</t>
  </si>
  <si>
    <t>794335113191</t>
  </si>
  <si>
    <t>GYW15</t>
  </si>
  <si>
    <t>ล***ิกา ก***นเกา</t>
  </si>
  <si>
    <t>794341206116</t>
  </si>
  <si>
    <t>GYW14</t>
  </si>
  <si>
    <t>ว***ือน พ***ติอนันต์</t>
  </si>
  <si>
    <t>31/03/2026 17:01</t>
  </si>
  <si>
    <t>794321713172</t>
  </si>
  <si>
    <t>GYW13</t>
  </si>
  <si>
    <t>ธ***รัตน์ โ***ี</t>
  </si>
  <si>
    <t>31/03/2026 17:00</t>
  </si>
  <si>
    <t>794321922100</t>
  </si>
  <si>
    <t>GYW12</t>
  </si>
  <si>
    <t>บ*** โ***ปัญโญ</t>
  </si>
  <si>
    <t>31/03/2026 16:56</t>
  </si>
  <si>
    <t>794263194944</t>
  </si>
  <si>
    <t>GYW11</t>
  </si>
  <si>
    <t>จ***บ้โยเกิร์ต.</t>
  </si>
  <si>
    <t>31/03/2026 16:55</t>
  </si>
  <si>
    <t>794216334026</t>
  </si>
  <si>
    <t>GYW10</t>
  </si>
  <si>
    <t>ช***ิทธิ์ ก***ดาว์</t>
  </si>
  <si>
    <t>31/03/2026 16:54</t>
  </si>
  <si>
    <t>794389718146</t>
  </si>
  <si>
    <t>GYW9</t>
  </si>
  <si>
    <t>ป***าธร ด***น</t>
  </si>
  <si>
    <t>31/03/2026 16:52</t>
  </si>
  <si>
    <t>794226892060</t>
  </si>
  <si>
    <t>31/03/2026 16:53</t>
  </si>
  <si>
    <t>GYW8</t>
  </si>
  <si>
    <t>794213844992</t>
  </si>
  <si>
    <t>GYW7</t>
  </si>
  <si>
    <t>ส***ราพร อ***คร้าม</t>
  </si>
  <si>
    <t>31/03/2026 16:50</t>
  </si>
  <si>
    <t>794299818955</t>
  </si>
  <si>
    <t>GYW6</t>
  </si>
  <si>
    <t>ค***บญจพร</t>
  </si>
  <si>
    <t>794304918190</t>
  </si>
  <si>
    <t>GYW5</t>
  </si>
  <si>
    <t>น***กัลฑิมา ส***สมอ</t>
  </si>
  <si>
    <t>31/03/2026 16:48</t>
  </si>
  <si>
    <t>794282592950</t>
  </si>
  <si>
    <t>31/03/2026 16:49</t>
  </si>
  <si>
    <t>GYW4</t>
  </si>
  <si>
    <t>ศ***ญา ป***ุวรรณ</t>
  </si>
  <si>
    <t>794320323112</t>
  </si>
  <si>
    <t>GYW3</t>
  </si>
  <si>
    <t>******ำรักษ์, อำเภอธัญบุรี ตำบลบึงน้ำรักษ์ อำเภอธัญบุรี จังหวัดปทุมธานี 12110</t>
  </si>
  <si>
    <t>31/03/2026 17:15</t>
  </si>
  <si>
    <t>TH268274315994V</t>
  </si>
  <si>
    <t>31/03/2026 16:45</t>
  </si>
  <si>
    <t>GYW2</t>
  </si>
  <si>
    <t>h***yatnwe467</t>
  </si>
  <si>
    <t>31/03/2026 16:44</t>
  </si>
  <si>
    <t>794345122115</t>
  </si>
  <si>
    <t>GYW1</t>
  </si>
  <si>
    <t>ค***ฤษ</t>
  </si>
  <si>
    <t>Ubon Ratchathani</t>
  </si>
  <si>
    <t>31/03/2026 16:42</t>
  </si>
  <si>
    <t>794252139052</t>
  </si>
  <si>
    <t>31/03/2026 16:43</t>
  </si>
  <si>
    <t>GYW0</t>
  </si>
  <si>
    <t>31/03/2026 16:37</t>
  </si>
  <si>
    <t>794244990965</t>
  </si>
  <si>
    <t>GYV98</t>
  </si>
  <si>
    <t>พ***ว์ ข***จู</t>
  </si>
  <si>
    <t>31/03/2026 16:26</t>
  </si>
  <si>
    <t>794263693915</t>
  </si>
  <si>
    <t>GYV97</t>
  </si>
  <si>
    <t>น***า ป***ภัย</t>
  </si>
  <si>
    <t>31/03/2026 16:25</t>
  </si>
  <si>
    <t>794219221003</t>
  </si>
  <si>
    <t>GYV96</t>
  </si>
  <si>
    <t>31/03/2026 16:19</t>
  </si>
  <si>
    <t>794220956082</t>
  </si>
  <si>
    <t>GYV95</t>
  </si>
  <si>
    <t>31/03/2026 16:17</t>
  </si>
  <si>
    <t>794274483951</t>
  </si>
  <si>
    <t>GYV94</t>
  </si>
  <si>
    <t>น***ระกล พ***พเยีย 8* ม* 5 ต***บกฤช อ***มแสง จ***รสวรรค์ 6***0</t>
  </si>
  <si>
    <t>31/03/2026 16:15</t>
  </si>
  <si>
    <t>794224359084</t>
  </si>
  <si>
    <t>GYV93</t>
  </si>
  <si>
    <t>พิมพ์ณชา ปู่หนู</t>
  </si>
  <si>
    <t>89/86 ม.2 ต.บ้านกรด อ.บางประอิน จ.อยุธยา 
 13160</t>
  </si>
  <si>
    <t>0925104926</t>
  </si>
  <si>
    <t>31/03/2026 16:11</t>
  </si>
  <si>
    <t>WA112620415TH</t>
  </si>
  <si>
    <t>GYV92</t>
  </si>
  <si>
    <t>31/03/2026 16:04</t>
  </si>
  <si>
    <t>794269559075</t>
  </si>
  <si>
    <t>GYV91</t>
  </si>
  <si>
    <t>31/03/2026 16:00</t>
  </si>
  <si>
    <t>794219905010</t>
  </si>
  <si>
    <t>GYV90</t>
  </si>
  <si>
    <t>******์หมู่บ้านผกาแก้วตปากแพรกอเมืองจกาญจนบุรี Tp ตำบลปากแพรก อำเภอเมืองกาญจนบุรี จังหวัดกาญจนบุรี 71000</t>
  </si>
  <si>
    <t>31/03/2026 16:30</t>
  </si>
  <si>
    <t>TH261086368845M</t>
  </si>
  <si>
    <t>GYV89</t>
  </si>
  <si>
    <t>ก***นา ร***ะ</t>
  </si>
  <si>
    <t>31/03/2026 15:53</t>
  </si>
  <si>
    <t>THT0306573Q4X0Z</t>
  </si>
  <si>
    <t>GYV88</t>
  </si>
  <si>
    <t>อิงอร เจตพล</t>
  </si>
  <si>
    <t>12/2ม.8ต.เกาะจันทร์
อ.เกาะจันทร์จ.ชลบุรี
 20240</t>
  </si>
  <si>
    <t>0921019880</t>
  </si>
  <si>
    <t>31/03/2026 15:49</t>
  </si>
  <si>
    <t>WA112620429TH</t>
  </si>
  <si>
    <t>GYV87</t>
  </si>
  <si>
    <t>ส***ย์</t>
  </si>
  <si>
    <t>31/03/2026 15:46</t>
  </si>
  <si>
    <t>794283470982</t>
  </si>
  <si>
    <t>GYV86</t>
  </si>
  <si>
    <t>794234649913</t>
  </si>
  <si>
    <t>GYV85</t>
  </si>
  <si>
    <t>794235841921</t>
  </si>
  <si>
    <t>GYV84</t>
  </si>
  <si>
    <t>พันธ์ คำน้อย</t>
  </si>
  <si>
    <t>101 หมู่4 ต.ปล้อง
อ.เทิง จ.เชียงราย
 57230</t>
  </si>
  <si>
    <t>57230</t>
  </si>
  <si>
    <t>0622627261</t>
  </si>
  <si>
    <t>31/03/2026 15:43</t>
  </si>
  <si>
    <t>WB214666222TH</t>
  </si>
  <si>
    <t>31/03/2026 15:44</t>
  </si>
  <si>
    <t>GYV83</t>
  </si>
  <si>
    <t>ส***ร  พ***ิช</t>
  </si>
  <si>
    <t>794209740015</t>
  </si>
  <si>
    <t>GYV82</t>
  </si>
  <si>
    <t>ยุวภา ไชยงาม</t>
  </si>
  <si>
    <t>บ้านเลขที่ 236 หมู่6 ตำบล เหล่าเสือโก้ก อำเภอ เหล่าเสือโก้
เหล่าเสือโก้ก/ Lao Suea Kokอุบลราชธานี/ Ubon Ratchathani
34000</t>
  </si>
  <si>
    <t>660822691562</t>
  </si>
  <si>
    <t>TH31238J2KTN2A</t>
  </si>
  <si>
    <t>GYV81</t>
  </si>
  <si>
    <t>อ***วรรณ์ ป***ะเสาร์</t>
  </si>
  <si>
    <t>31/03/2026 15:38</t>
  </si>
  <si>
    <t>794230813924</t>
  </si>
  <si>
    <t>GYV80</t>
  </si>
  <si>
    <t>ส***ิชัย พ***ลิขิต</t>
  </si>
  <si>
    <t>31/03/2026 15:32</t>
  </si>
  <si>
    <t>794286910056</t>
  </si>
  <si>
    <t>GYV79</t>
  </si>
  <si>
    <t>ก***้า ก***หิน แ***ิ</t>
  </si>
  <si>
    <t>31/03/2026 15:31</t>
  </si>
  <si>
    <t>794287904056</t>
  </si>
  <si>
    <t>GYV78</t>
  </si>
  <si>
    <t>จ***ดี ณ***อง</t>
  </si>
  <si>
    <t>31/03/2026 15:30</t>
  </si>
  <si>
    <t>794319805156</t>
  </si>
  <si>
    <t>31/03/2026 15:29</t>
  </si>
  <si>
    <t>GYV77</t>
  </si>
  <si>
    <t>ก***ิพัฒน์ เ***ญผล</t>
  </si>
  <si>
    <t>31/03/2026 15:25</t>
  </si>
  <si>
    <t>794373132103</t>
  </si>
  <si>
    <t>31/03/2026 15:24</t>
  </si>
  <si>
    <t>GYV76</t>
  </si>
  <si>
    <t>31/03/2026 15:21</t>
  </si>
  <si>
    <t>TH262125854646A</t>
  </si>
  <si>
    <t>GYV75</t>
  </si>
  <si>
    <t>น***ิพย์ ท***ูล</t>
  </si>
  <si>
    <t>31/03/2026 15:20</t>
  </si>
  <si>
    <t>794273491900</t>
  </si>
  <si>
    <t>GYV74</t>
  </si>
  <si>
    <t>ถ***จิตต์</t>
  </si>
  <si>
    <t>31/03/2026 15:04</t>
  </si>
  <si>
    <t>794244960924</t>
  </si>
  <si>
    <t>GYV73</t>
  </si>
  <si>
    <t>31/03/2026 15:01</t>
  </si>
  <si>
    <t>794364200162</t>
  </si>
  <si>
    <t>GYV72</t>
  </si>
  <si>
    <t>จ***กษ์ ว***ุ</t>
  </si>
  <si>
    <t>794354000171</t>
  </si>
  <si>
    <t>GYV71</t>
  </si>
  <si>
    <t>แ***ทียน ธ***หาย</t>
  </si>
  <si>
    <t>31/03/2026 15:00</t>
  </si>
  <si>
    <t>794203833964</t>
  </si>
  <si>
    <t>GYV70</t>
  </si>
  <si>
    <t>31/03/2026 14:59</t>
  </si>
  <si>
    <t>794210427010</t>
  </si>
  <si>
    <t>GYV68</t>
  </si>
  <si>
    <t>31/03/2026 14:53</t>
  </si>
  <si>
    <t>ไม่เอารสกาแฟกับเนยนมนะคะ</t>
  </si>
  <si>
    <t>794260992976</t>
  </si>
  <si>
    <t>GYV67</t>
  </si>
  <si>
    <t>ก***กิ๊ก</t>
  </si>
  <si>
    <t>794297686932</t>
  </si>
  <si>
    <t>GYV65</t>
  </si>
  <si>
    <t>31/03/2026 14:52</t>
  </si>
  <si>
    <t>LEXPU0673029663</t>
  </si>
  <si>
    <t>GYV64</t>
  </si>
  <si>
    <t>โ***้น</t>
  </si>
  <si>
    <t>31/03/2026 14:51</t>
  </si>
  <si>
    <t>794229476983</t>
  </si>
  <si>
    <t>GYV63</t>
  </si>
  <si>
    <t>ธ***ภรณ์ ส***วี</t>
  </si>
  <si>
    <t>31/03/2026 14:50</t>
  </si>
  <si>
    <t>ขอไม่เอารสกาเเฟนะคะ เป็นคนไม่ทานกาเเฟค่ะ</t>
  </si>
  <si>
    <t>794285687926</t>
  </si>
  <si>
    <t>GYV62</t>
  </si>
  <si>
    <t>794354339100</t>
  </si>
  <si>
    <t>GYV60</t>
  </si>
  <si>
    <t>สุพีชา จวอรรถ</t>
  </si>
  <si>
    <t>132หมู่7ต คลองตาคน
อ โพธาราม จ ราชบุรี
 70120</t>
  </si>
  <si>
    <t>0937591840</t>
  </si>
  <si>
    <t>31/03/2026 14:49</t>
  </si>
  <si>
    <t>WA112620432TH</t>
  </si>
  <si>
    <t>GYV59</t>
  </si>
  <si>
    <t>ว***นา เ***งพิทยา</t>
  </si>
  <si>
    <t>31/03/2026 14:48</t>
  </si>
  <si>
    <t>794322327120</t>
  </si>
  <si>
    <t>GYV57</t>
  </si>
  <si>
    <t>แ***จันทร์ ส***ะทา</t>
  </si>
  <si>
    <t>794398008176</t>
  </si>
  <si>
    <t>31/03/2026 14:47</t>
  </si>
  <si>
    <t>GYV56</t>
  </si>
  <si>
    <t>ส***รัตน์ ส***วา</t>
  </si>
  <si>
    <t>794334525121</t>
  </si>
  <si>
    <t>GYV55</t>
  </si>
  <si>
    <t>ฐปนีย์ แก้วประชา</t>
  </si>
  <si>
    <t>752/13 ถนนทหารบก
ตำบลบ่อพลับ
อำเภอเมืองนครปฐม
จังหวัดนครปฐม
 73000</t>
  </si>
  <si>
    <t>66928077092</t>
  </si>
  <si>
    <t>WA112620446TH</t>
  </si>
  <si>
    <t>GYV54</t>
  </si>
  <si>
    <t>31/03/2026 14:45</t>
  </si>
  <si>
    <t>794211093911</t>
  </si>
  <si>
    <t>31/03/2026 14:46</t>
  </si>
  <si>
    <t>GYV53</t>
  </si>
  <si>
    <t>ส***ยะ</t>
  </si>
  <si>
    <t>794296881976</t>
  </si>
  <si>
    <t>GYV52</t>
  </si>
  <si>
    <t>31/03/2026 14:40</t>
  </si>
  <si>
    <t>794210045064</t>
  </si>
  <si>
    <t>GYV50</t>
  </si>
  <si>
    <t>P***t L**</t>
  </si>
  <si>
    <t>31/03/2026 14:34</t>
  </si>
  <si>
    <t>794277216040</t>
  </si>
  <si>
    <t>GYV49</t>
  </si>
  <si>
    <t>ป***รินทร์ ข***อก</t>
  </si>
  <si>
    <t>31/03/2026 14:32</t>
  </si>
  <si>
    <t>794213157091</t>
  </si>
  <si>
    <t>GYV47</t>
  </si>
  <si>
    <t>ค***พนธ์   ช***ข</t>
  </si>
  <si>
    <t>31/03/2026 14:30</t>
  </si>
  <si>
    <t>THT0306573APG9Z</t>
  </si>
  <si>
    <t>GYV46</t>
  </si>
  <si>
    <t>31/03/2026 14:27</t>
  </si>
  <si>
    <t>794262760082</t>
  </si>
  <si>
    <t>GYV45</t>
  </si>
  <si>
    <t>ท***มพร ข***เนตร</t>
  </si>
  <si>
    <t>31/03/2026 14:26</t>
  </si>
  <si>
    <t>794365609181</t>
  </si>
  <si>
    <t>31/03/2026 14:25</t>
  </si>
  <si>
    <t>GYV43</t>
  </si>
  <si>
    <t>ส***ชวดี ท***สือ</t>
  </si>
  <si>
    <t>31/03/2026 14:22</t>
  </si>
  <si>
    <t>794357609183</t>
  </si>
  <si>
    <t>31/03/2026 14:21</t>
  </si>
  <si>
    <t>GYV42</t>
  </si>
  <si>
    <t>794299190963</t>
  </si>
  <si>
    <t>GYV41</t>
  </si>
  <si>
    <t>ส***ัย ว***ค์</t>
  </si>
  <si>
    <t>31/03/2026 14:20</t>
  </si>
  <si>
    <t>794209026004</t>
  </si>
  <si>
    <t>31/03/2026 14:18</t>
  </si>
  <si>
    <t>GYV38</t>
  </si>
  <si>
    <t>ช***รงค์  ส***ยุด</t>
  </si>
  <si>
    <t>31/03/2026 14:13</t>
  </si>
  <si>
    <t>794242006073</t>
  </si>
  <si>
    <t>31/03/2026 14:16</t>
  </si>
  <si>
    <t>GYV37</t>
  </si>
  <si>
    <t>พ***ี  ท***ุตร</t>
  </si>
  <si>
    <t>794341728132</t>
  </si>
  <si>
    <t>GYV36</t>
  </si>
  <si>
    <t>น***กษณ์ เ***ฤทธิ์</t>
  </si>
  <si>
    <t>794349403186</t>
  </si>
  <si>
    <t>GYV35</t>
  </si>
  <si>
    <t>l***nue</t>
  </si>
  <si>
    <t>31/03/2026 14:14</t>
  </si>
  <si>
    <t>794360102174</t>
  </si>
  <si>
    <t>GYV34</t>
  </si>
  <si>
    <t>ก***ิดา บ***อม</t>
  </si>
  <si>
    <t>31/03/2026 14:12</t>
  </si>
  <si>
    <t>794232293035</t>
  </si>
  <si>
    <t>GYV33</t>
  </si>
  <si>
    <t>794298293025</t>
  </si>
  <si>
    <t>GYV32</t>
  </si>
  <si>
    <t>น******จ</t>
  </si>
  <si>
    <t>******.พุทธมณฑลสาย4  อ.สามพราน จ.นครปฐม73220 ตำบลกระทุ่มล้ม อำเภอสามพราน จังหวัดนครปฐม 73220</t>
  </si>
  <si>
    <t>31/03/2026 14:15</t>
  </si>
  <si>
    <t>TH15068J328R0J</t>
  </si>
  <si>
    <t>WA112620450TH</t>
  </si>
  <si>
    <t>GYV31</t>
  </si>
  <si>
    <t>******ผักกาดหญ้า ตำบลนาเลิง อำเภอเสลภูมิ จังหวัดร้อยเอ็ด 45120</t>
  </si>
  <si>
    <t>TH263452814350Z</t>
  </si>
  <si>
    <t>GYV30</t>
  </si>
  <si>
    <t>ส***ิดา เ***รกล้า</t>
  </si>
  <si>
    <t>31/03/2026 14:10</t>
  </si>
  <si>
    <t>794287290904</t>
  </si>
  <si>
    <t>GYV29</t>
  </si>
  <si>
    <t>วิรัช</t>
  </si>
  <si>
    <t>99/81 พนาสนธ์ซิตี้
บางเมือง สมุทรปราการ  10270</t>
  </si>
  <si>
    <t>0928253535</t>
  </si>
  <si>
    <t>WA112620463TH</t>
  </si>
  <si>
    <t>GYV28</t>
  </si>
  <si>
    <t>คุณสุกานดา</t>
  </si>
  <si>
    <t xml:space="preserve"> จรัญสนิทวงศ์ 35 ปากน้ำฝั่งเหนือ 4 1/71 บางพรมตลิ่งชัน  กทม 10170</t>
  </si>
  <si>
    <t>0968833892</t>
  </si>
  <si>
    <t>WA112620477TH</t>
  </si>
  <si>
    <t>GYV27</t>
  </si>
  <si>
    <t xml:space="preserve">ธัญวลัย  บุญปลอด  </t>
  </si>
  <si>
    <t>72/1 ม.8 ต.บางคูวัด อ.เมือง จ.ปทุมธานี 12000</t>
  </si>
  <si>
    <t>0820450853</t>
  </si>
  <si>
    <t>31/03/2026 13:23</t>
  </si>
  <si>
    <t>WB214666236TH</t>
  </si>
  <si>
    <t>GYV26</t>
  </si>
  <si>
    <t>31/03/2026 14:04</t>
  </si>
  <si>
    <t>794245878904</t>
  </si>
  <si>
    <t>31/03/2026 14:06</t>
  </si>
  <si>
    <t>GYV25</t>
  </si>
  <si>
    <t>31/03/2026 14:02</t>
  </si>
  <si>
    <t>794258398986</t>
  </si>
  <si>
    <t>GYV24</t>
  </si>
  <si>
    <t>เฉลียว นามสุข</t>
  </si>
  <si>
    <t>845/16
ซอยจันทร์43แยก33
แขวงทุ่งวัดดอน
เขตสาทร
กรุงเทพ 10120</t>
  </si>
  <si>
    <t>0997547467</t>
  </si>
  <si>
    <t>31/03/2026 13:59</t>
  </si>
  <si>
    <t>WA112620485TH</t>
  </si>
  <si>
    <t>GYV22</t>
  </si>
  <si>
    <t>31/03/2026 14:28</t>
  </si>
  <si>
    <t>TH268785683030X</t>
  </si>
  <si>
    <t>31/03/2026 13:58</t>
  </si>
  <si>
    <t>GYV21</t>
  </si>
  <si>
    <t xml:space="preserve">คุณฟ้า </t>
  </si>
  <si>
    <t>ที่อยู่ 8 ซอย 2 หมู่บ้านสวนแหลมทอง 2 พัฒนาการ เขตสวนหลวง กทม 
 10250</t>
  </si>
  <si>
    <t>0932329299</t>
  </si>
  <si>
    <t>WA112620494TH</t>
  </si>
  <si>
    <t>GYV20</t>
  </si>
  <si>
    <t>สยุมพร หยุม หยุม</t>
  </si>
  <si>
    <t>61 สุวรรณสถิต
สี่แยกคงคาราม ถ.ราชดำเนิน
ต.คลองกระแชง
อ.เมือง เพชรบุรี 
 76000</t>
  </si>
  <si>
    <t>0854456909</t>
  </si>
  <si>
    <t>31/03/2026 13:57</t>
  </si>
  <si>
    <t>WA112620503TH</t>
  </si>
  <si>
    <t>GYV18</t>
  </si>
  <si>
    <t>******ีสำราญ อำเภอสองพี่น้อง จังหวัดสุพรรณบุรี 72110</t>
  </si>
  <si>
    <t>TH265765497863B</t>
  </si>
  <si>
    <t>31/03/2026 13:55</t>
  </si>
  <si>
    <t>GYV17</t>
  </si>
  <si>
    <t>31/03/2026 14:24</t>
  </si>
  <si>
    <t>TH2609799438633</t>
  </si>
  <si>
    <t>31/03/2026 13:54</t>
  </si>
  <si>
    <t>GYV16</t>
  </si>
  <si>
    <t>ธีรวัฒน์ ธีรวัฒวงศ์</t>
  </si>
  <si>
    <t xml:space="preserve">
99/253, ซอย สายไหม 49, แขวง สายไหม เขตสายไหม กรุงเทพมหานคร 
 10220</t>
  </si>
  <si>
    <t>0817124482</t>
  </si>
  <si>
    <t>31/03/2026 13:56</t>
  </si>
  <si>
    <t>WA112620517TH</t>
  </si>
  <si>
    <t>31/03/2026 13:53</t>
  </si>
  <si>
    <t>GYV15</t>
  </si>
  <si>
    <t>31/03/2026 13:52</t>
  </si>
  <si>
    <t>794389214150</t>
  </si>
  <si>
    <t>GYV14</t>
  </si>
  <si>
    <t>รมย์รวินทร์ ศรุตยา</t>
  </si>
  <si>
    <t>หมู่บ้านวงศกรเพลส ซอย5
เลขที่ 55/22 หมู่3
ต.บางตีนเป็ด อ.เมืองฉะเชิงเทรา
จ.ฉะเชิงเทรา
 24000</t>
  </si>
  <si>
    <t>0952358175</t>
  </si>
  <si>
    <t>WA112620525TH</t>
  </si>
  <si>
    <t>GYV13</t>
  </si>
  <si>
    <t xml:space="preserve">คุณปรารถนา เชียงส่ง </t>
  </si>
  <si>
    <t>7/84 ซ.รังสิต-นครนายก 34/1 ต.ประชาธิปัตย์ อ.ธัญญบุรี จ.ปทุมธานี 
 12130</t>
  </si>
  <si>
    <t>0882945645</t>
  </si>
  <si>
    <t>31/03/2026 13:51</t>
  </si>
  <si>
    <t>WA112620534TH</t>
  </si>
  <si>
    <t>GYV12</t>
  </si>
  <si>
    <t>ห*** ส***</t>
  </si>
  <si>
    <t>794256146924</t>
  </si>
  <si>
    <t>GYV11</t>
  </si>
  <si>
    <t>วีรภัทร มุ่งไฝ่ดี</t>
  </si>
  <si>
    <t>เศรษฐวิถี1 189/1ม.1 · สามง่าม/ Sam Ngam
ดอนตูม/ Don Tumนครปฐม/ Nakhon Pathom
73150</t>
  </si>
  <si>
    <t>660949653017</t>
  </si>
  <si>
    <t>31/03/2026 13:50</t>
  </si>
  <si>
    <t>LEXPU0672953911</t>
  </si>
  <si>
    <t>GYV10</t>
  </si>
  <si>
    <t>คณิตตา</t>
  </si>
  <si>
    <t>หมู่บ้านพิมาน2/35ตำบลเหมืองแก้วอำเภอแม่ริมเซียงใหม่ 50180</t>
  </si>
  <si>
    <t>0896324884</t>
  </si>
  <si>
    <t>31/03/2026 13:49</t>
  </si>
  <si>
    <t>WA112620548TH</t>
  </si>
  <si>
    <t>31/03/2026 13:48</t>
  </si>
  <si>
    <t>GYV9</t>
  </si>
  <si>
    <t>TH2608075653679</t>
  </si>
  <si>
    <t>31/03/2026 13:47</t>
  </si>
  <si>
    <t>GYV8</t>
  </si>
  <si>
    <t>คุณชุติกาญจน์ ธนะวัฒน์</t>
  </si>
  <si>
    <t>58 ซอยนวมินทร์ 90
แขวงรามอินทรา
เขตคันนายาว
กรุงเทพฯ 
 10230</t>
  </si>
  <si>
    <t>0966322305</t>
  </si>
  <si>
    <t>WA112620551TH</t>
  </si>
  <si>
    <t>GYV7</t>
  </si>
  <si>
    <t>คุณจันทิมา ขณะรัตน์</t>
  </si>
  <si>
    <t>ภัทรศรีพัฒน์ ทาวเวอร์ 15/157 ซ.พัฒนาการ 54 ถ.พัฒนาการ แขวงพัฒนาการ เขตสวนหลวง กรุงเทพฯ  10250</t>
  </si>
  <si>
    <t>0925923523</t>
  </si>
  <si>
    <t>30/03/2026 17:04</t>
  </si>
  <si>
    <t>WB214666240TH</t>
  </si>
  <si>
    <t>31/03/2026 13:46</t>
  </si>
  <si>
    <t>GYV6</t>
  </si>
  <si>
    <t>อภิญญาณ์ หงษาภรณีบุตร</t>
  </si>
  <si>
    <t>***ขนส่งติดต่อหลังบ่ายโมง***
1225/19 ซอยจันทร์ 18/7 แยก 1 
ถนนจันทร์ แขวงทุ่งวัดดอน
เขตสาทร กทม 
  ***ขนส่งติดต่อหลังบ่ายโมง*** 10120</t>
  </si>
  <si>
    <t>0616455616</t>
  </si>
  <si>
    <t>31/03/2026 13:45</t>
  </si>
  <si>
    <t>WA112620565TH</t>
  </si>
  <si>
    <t>GYV5</t>
  </si>
  <si>
    <t>TH263846172210G</t>
  </si>
  <si>
    <t>31/03/2026 13:44</t>
  </si>
  <si>
    <t>GYV4</t>
  </si>
  <si>
    <t>ณ***ุฒิ ว***ตรจินดา</t>
  </si>
  <si>
    <t>794277732054</t>
  </si>
  <si>
    <t>GYV3</t>
  </si>
  <si>
    <t xml:space="preserve">จัดส่ง...พิชัย  </t>
  </si>
  <si>
    <t xml:space="preserve"> วัดห้วยโรงใน ต.ห้วยโรง
อ. ร้องกวาง จ.แพร่
 54140</t>
  </si>
  <si>
    <t>0959502497</t>
  </si>
  <si>
    <t>WA112620579TH</t>
  </si>
  <si>
    <t>GYV2</t>
  </si>
  <si>
    <t>เปิ้ล</t>
  </si>
  <si>
    <t>95/4 หมู่ 9 บริษัทโรจนีเทรดดิ้งตำบลคลองสองอำเภอคลองหลวงจังหวัดปทุมธานี 
 12120</t>
  </si>
  <si>
    <t>0839272156</t>
  </si>
  <si>
    <t>WA112620596TH</t>
  </si>
  <si>
    <t>31/03/2026 13:43</t>
  </si>
  <si>
    <t>GYV1</t>
  </si>
  <si>
    <t>วาลิกา</t>
  </si>
  <si>
    <t>24 ถ.ลาดพร้าว ซ.65/1 ขว.สะพานสอง ข.วังทองหลาง กทม 10310</t>
  </si>
  <si>
    <t>0819140052</t>
  </si>
  <si>
    <t>WA112620605TH</t>
  </si>
  <si>
    <t>31/03/2026 13:41</t>
  </si>
  <si>
    <t>GYV0</t>
  </si>
  <si>
    <t>รัตนา  สุศันสนีย์</t>
  </si>
  <si>
    <t>8/3 ถ.สันติราษฎร์ ต.หน้าเมือง
อ.เมือง
จ.ฉะเชิงเทรา
 24000</t>
  </si>
  <si>
    <t>0982560820</t>
  </si>
  <si>
    <t>WA112620619TH</t>
  </si>
  <si>
    <t>31/03/2026 13:40</t>
  </si>
  <si>
    <t>GYU99</t>
  </si>
  <si>
    <t>TH264466955702G</t>
  </si>
  <si>
    <t>31/03/2026 13:37</t>
  </si>
  <si>
    <t>GYU97</t>
  </si>
  <si>
    <t>ม***ค์</t>
  </si>
  <si>
    <t>31/03/2026 13:33</t>
  </si>
  <si>
    <t>794234781944</t>
  </si>
  <si>
    <t>GYU96</t>
  </si>
  <si>
    <t>ม***ย เ***ทอง</t>
  </si>
  <si>
    <t>31/03/2026 13:38</t>
  </si>
  <si>
    <t>794229135070</t>
  </si>
  <si>
    <t>31/03/2026 13:31</t>
  </si>
  <si>
    <t>GYU95</t>
  </si>
  <si>
    <t>ท***า ค***</t>
  </si>
  <si>
    <t>31/03/2026 13:30</t>
  </si>
  <si>
    <t>794248624013</t>
  </si>
  <si>
    <t>GYU94</t>
  </si>
  <si>
    <t>794215580981</t>
  </si>
  <si>
    <t>GYU93</t>
  </si>
  <si>
    <t>TH263273601868X</t>
  </si>
  <si>
    <t>GYU92</t>
  </si>
  <si>
    <t>สมานชัย ช.</t>
  </si>
  <si>
    <t>9 ซอยแสงอุทัยทิพย์ ถนนดินแดง เขตดินแดง
ดินแดง
ดินแดง
กทม
 10400</t>
  </si>
  <si>
    <t>66817552945</t>
  </si>
  <si>
    <t>WA112620622TH</t>
  </si>
  <si>
    <t>31/03/2026 13:29</t>
  </si>
  <si>
    <t>GYU91</t>
  </si>
  <si>
    <t>จตุพร บุญแฝง</t>
  </si>
  <si>
    <t>241/19 ซอยประดู่ (ซอยย่อยซอยปลาทู) ถนนริมคลองประปาฝั่งซ้าย แขวงบางซื่อ เขตบางซื่อ กรุงเทพฯ 
 10800</t>
  </si>
  <si>
    <t>0846779119</t>
  </si>
  <si>
    <t>30/03/2026 17:06</t>
  </si>
  <si>
    <t>WB214666253TH</t>
  </si>
  <si>
    <t>31/03/2026 13:28</t>
  </si>
  <si>
    <t>GYU90</t>
  </si>
  <si>
    <t>พ***นัส ว***สภาราม</t>
  </si>
  <si>
    <t>31/03/2026 13:27</t>
  </si>
  <si>
    <t>794254649941</t>
  </si>
  <si>
    <t>GYU89</t>
  </si>
  <si>
    <t>โ***า</t>
  </si>
  <si>
    <t>794231467912</t>
  </si>
  <si>
    <t>GYU88</t>
  </si>
  <si>
    <t>S** J***</t>
  </si>
  <si>
    <t>31/03/2026 13:26</t>
  </si>
  <si>
    <t>794240891043</t>
  </si>
  <si>
    <t>GYU87</t>
  </si>
  <si>
    <t>นส.ฐานิต จิตจรัสแสง</t>
  </si>
  <si>
    <t>10/97 หมู่ 6 หมู่บ้านสินธานี 1
ถนนนวมินทร์ ซอย 93
แขวงนวมินทร์ เขตบึงกุ่ม
กรุงเทพ  10240</t>
  </si>
  <si>
    <t>0869838915</t>
  </si>
  <si>
    <t>31/03/2026 13:25</t>
  </si>
  <si>
    <t>WA112620640TH</t>
  </si>
  <si>
    <t>GYU86</t>
  </si>
  <si>
    <t>เกศ</t>
  </si>
  <si>
    <t>26/311ร้อยห้อง(ร้านค้า)ม.8ต.อ้อมใหญ่อ.สามพรานจ.นครปฐม
 73160</t>
  </si>
  <si>
    <t>0816409286</t>
  </si>
  <si>
    <t>31/03/2026 13:24</t>
  </si>
  <si>
    <t>WA112620667TH</t>
  </si>
  <si>
    <t>GYU85</t>
  </si>
  <si>
    <t>31/03/2026 13:22</t>
  </si>
  <si>
    <t>GYU84</t>
  </si>
  <si>
    <t>ชื่อ คุณสุจิตรา ธรรมพรต</t>
  </si>
  <si>
    <t>ที่อยู่ 102, 102/1 หมู่ 14 ซ.สุขสวัสดิ์ 70 แยก 10 ตำบลบางครุ อำเภอพระประแดง จังหวัดสมุทรปราการ  10130</t>
  </si>
  <si>
    <t>0870926400</t>
  </si>
  <si>
    <t>WA112620684TH</t>
  </si>
  <si>
    <t>GYU83</t>
  </si>
  <si>
    <t>พ***พชร  ก***งเสีอ</t>
  </si>
  <si>
    <t>31/03/2026 13:21</t>
  </si>
  <si>
    <t>794228537082</t>
  </si>
  <si>
    <t>GYU82</t>
  </si>
  <si>
    <t>Lukkana Tommy</t>
  </si>
  <si>
    <t>819 ม.5
ต.บ้านกล้วย
อ.เมือง
ชัยนาท
 17000</t>
  </si>
  <si>
    <t>66817340748</t>
  </si>
  <si>
    <t>31/03/2026 13:18</t>
  </si>
  <si>
    <t>31/03/2026 13:17</t>
  </si>
  <si>
    <t>GYU81</t>
  </si>
  <si>
    <t>ก**ก</t>
  </si>
  <si>
    <t>******นโต้รุ่งสระแก้ว) ตำบลทะเลชุบศร อำเภอเมืองลพบุรี จังหวัดลพบุรี 15000</t>
  </si>
  <si>
    <t>TH262085303777J</t>
  </si>
  <si>
    <t>31/03/2026 13:16</t>
  </si>
  <si>
    <t>GYU80</t>
  </si>
  <si>
    <t>ส***จ ใ***เนียม</t>
  </si>
  <si>
    <t>31/03/2026 13:06</t>
  </si>
  <si>
    <t>794233821021</t>
  </si>
  <si>
    <t>31/03/2026 13:07</t>
  </si>
  <si>
    <t>GYU79</t>
  </si>
  <si>
    <t>ค***รรยา เ***นน้อย</t>
  </si>
  <si>
    <t>31/03/2026 13:02</t>
  </si>
  <si>
    <t>794228827022</t>
  </si>
  <si>
    <t>GYU77</t>
  </si>
  <si>
    <t>31/03/2026 13:00</t>
  </si>
  <si>
    <t>794294738075</t>
  </si>
  <si>
    <t>GYU75</t>
  </si>
  <si>
    <t>ม***นุส</t>
  </si>
  <si>
    <t>31/03/2026 12:50</t>
  </si>
  <si>
    <t>794239029021</t>
  </si>
  <si>
    <t>GYU74</t>
  </si>
  <si>
    <t>ก***ายดูดดื่ม</t>
  </si>
  <si>
    <t>794280028032</t>
  </si>
  <si>
    <t>31/03/2026 12:49</t>
  </si>
  <si>
    <t>GYU73</t>
  </si>
  <si>
    <t>31/03/2026 12:45</t>
  </si>
  <si>
    <t>794253540065</t>
  </si>
  <si>
    <t>GYU72</t>
  </si>
  <si>
    <t>C******n</t>
  </si>
  <si>
    <t>******นระดมสุข, ตำบลเมืองยาง, อำเภอชำนิ ตำบลเมืองยาง อำเภอชำนิ จังหวัดบุรีรัมย์ 31110</t>
  </si>
  <si>
    <t>31/03/2026 13:10</t>
  </si>
  <si>
    <t>TH2667661605898</t>
  </si>
  <si>
    <t>31/03/2026 12:40</t>
  </si>
  <si>
    <t>GYU71</t>
  </si>
  <si>
    <t>ข***ฐา ย***รมทอง</t>
  </si>
  <si>
    <t>31/03/2026 12:36</t>
  </si>
  <si>
    <t>794244621026</t>
  </si>
  <si>
    <t>GYU70</t>
  </si>
  <si>
    <t>ล***า อ***ฆนนท์</t>
  </si>
  <si>
    <t>31/03/2026 12:35</t>
  </si>
  <si>
    <t>794248096040</t>
  </si>
  <si>
    <t>GYU69</t>
  </si>
  <si>
    <t>******รางาย   ตำบลบางคูรัต ตำบลบางคูรัด อำเภอบางบัวทอง จังหวัดนนทบุรี 11110</t>
  </si>
  <si>
    <t>31/03/2026 12:20</t>
  </si>
  <si>
    <t>TH2682480790000</t>
  </si>
  <si>
    <t>31/03/2026 12:19</t>
  </si>
  <si>
    <t>GYU68</t>
  </si>
  <si>
    <t>ค******ี</t>
  </si>
  <si>
    <t>******แวก 79 แขวงคลองขวาง แขวงคลองขวาง เขตภาษีเจริญ จังหวัดกรุงเทพมหานคร 10160</t>
  </si>
  <si>
    <t>31/03/2026 12:18</t>
  </si>
  <si>
    <t>TH269046870045W</t>
  </si>
  <si>
    <t>GYU67</t>
  </si>
  <si>
    <t>นาย โชคชัย ตั้งพงษ์จำเริญ</t>
  </si>
  <si>
    <t>30 ซ ประชาราษฎร์9 ต.ตลาดขวัญ อ.เมื่ิองนนทบุรี่ จ.นนทบุรี่ 30
เมืองนนทบุรี/ Mueang Nonthaburiนนทบุรี/ Nonthaburi
11000</t>
  </si>
  <si>
    <t>660826134376</t>
  </si>
  <si>
    <t>31/03/2026 12:17</t>
  </si>
  <si>
    <t>LEXPU0673029492</t>
  </si>
  <si>
    <t>GYU66</t>
  </si>
  <si>
    <t>ม***ียน ห***คุณ</t>
  </si>
  <si>
    <t>31/03/2026 12:11</t>
  </si>
  <si>
    <t>794208293056</t>
  </si>
  <si>
    <t>GYU65</t>
  </si>
  <si>
    <t>31/03/2026 12:10</t>
  </si>
  <si>
    <t>794308701196</t>
  </si>
  <si>
    <t>GYU64</t>
  </si>
  <si>
    <t>ศ***ุธ</t>
  </si>
  <si>
    <t>Chaiyaphum</t>
  </si>
  <si>
    <t>31/03/2026 12:01</t>
  </si>
  <si>
    <t>794295192994</t>
  </si>
  <si>
    <t>GYU63</t>
  </si>
  <si>
    <t>พ***พร ช***</t>
  </si>
  <si>
    <t>31/03/2026 11:46</t>
  </si>
  <si>
    <t>794275406433</t>
  </si>
  <si>
    <t>GYU62</t>
  </si>
  <si>
    <t>เ***นี เ***น</t>
  </si>
  <si>
    <t>31/03/2026 11:39</t>
  </si>
  <si>
    <t>794202937426</t>
  </si>
  <si>
    <t>31/03/2026 11:38</t>
  </si>
  <si>
    <t>GYU61</t>
  </si>
  <si>
    <t>เ***ศิริ</t>
  </si>
  <si>
    <t>31/03/2026 11:36</t>
  </si>
  <si>
    <t>794273022432</t>
  </si>
  <si>
    <t>GYU60</t>
  </si>
  <si>
    <t>ศ***ิช  แ***ุญเรือง</t>
  </si>
  <si>
    <t>31/03/2026 11:31</t>
  </si>
  <si>
    <t>THT0306571YU46Z</t>
  </si>
  <si>
    <t>GYU59</t>
  </si>
  <si>
    <t>31/03/2026 11:30</t>
  </si>
  <si>
    <t>794287732416</t>
  </si>
  <si>
    <t>GYU58</t>
  </si>
  <si>
    <t>31/03/2026 11:29</t>
  </si>
  <si>
    <t>794226210411</t>
  </si>
  <si>
    <t>GYU57</t>
  </si>
  <si>
    <t>794235018430</t>
  </si>
  <si>
    <t>GYU56</t>
  </si>
  <si>
    <t>794265412426</t>
  </si>
  <si>
    <t>GYU55</t>
  </si>
  <si>
    <t>ว***า บ***็ม</t>
  </si>
  <si>
    <t>31/03/2026 11:28</t>
  </si>
  <si>
    <t>794259137453</t>
  </si>
  <si>
    <t>GYU54</t>
  </si>
  <si>
    <t>794264600463</t>
  </si>
  <si>
    <t>GYU52</t>
  </si>
  <si>
    <t>31/03/2026 11:26</t>
  </si>
  <si>
    <t>TH2685252657393</t>
  </si>
  <si>
    <t>GYU51</t>
  </si>
  <si>
    <t>จ***ทร์ ท***</t>
  </si>
  <si>
    <t>31/03/2026 11:25</t>
  </si>
  <si>
    <t>794233425451</t>
  </si>
  <si>
    <t>GYU50</t>
  </si>
  <si>
    <t>31/03/2026 11:24</t>
  </si>
  <si>
    <t>มะพร้าว 3 ฝอยทอง 3 เนยนม 3 กล้วยหอม 3</t>
  </si>
  <si>
    <t>794221815424</t>
  </si>
  <si>
    <t>GYU49</t>
  </si>
  <si>
    <t>น** โ*** โ***หญ่ น***นุ๊ก</t>
  </si>
  <si>
    <t>794273014496</t>
  </si>
  <si>
    <t>GYU48</t>
  </si>
  <si>
    <t>ฐ***ดา ส***่อง</t>
  </si>
  <si>
    <t>31/03/2026 11:23</t>
  </si>
  <si>
    <t>794223427454</t>
  </si>
  <si>
    <t>GYU47</t>
  </si>
  <si>
    <t>R***arin</t>
  </si>
  <si>
    <t>31/03/2026 11:21</t>
  </si>
  <si>
    <t>794251612442</t>
  </si>
  <si>
    <t>GYU46</t>
  </si>
  <si>
    <t>31/03/2026 11:20</t>
  </si>
  <si>
    <t>794280020424</t>
  </si>
  <si>
    <t>GYU45</t>
  </si>
  <si>
    <t>น***าว์ พ***กุล</t>
  </si>
  <si>
    <t>31/03/2026 11:06</t>
  </si>
  <si>
    <t>794258535420</t>
  </si>
  <si>
    <t>31/03/2026 11:05</t>
  </si>
  <si>
    <t>GYU43</t>
  </si>
  <si>
    <t>อ***ันท์ น***านเหมินท์</t>
  </si>
  <si>
    <t>31/03/2026 11:02</t>
  </si>
  <si>
    <t>794294211465</t>
  </si>
  <si>
    <t>GYU42</t>
  </si>
  <si>
    <t>31/03/2026 11:03</t>
  </si>
  <si>
    <t>794218614475</t>
  </si>
  <si>
    <t>GYU41</t>
  </si>
  <si>
    <t>ส***ตร ม***่อน</t>
  </si>
  <si>
    <t>31/03/2026 10:59</t>
  </si>
  <si>
    <t>794239226443</t>
  </si>
  <si>
    <t>GYU36</t>
  </si>
  <si>
    <t>ไ***ัตน์​ ร***กียรติไชย</t>
  </si>
  <si>
    <t>31/03/2026 10:54</t>
  </si>
  <si>
    <t>794260541443</t>
  </si>
  <si>
    <t>GYU34</t>
  </si>
  <si>
    <t>P*** U</t>
  </si>
  <si>
    <t>31/03/2026 10:50</t>
  </si>
  <si>
    <t>794299605433</t>
  </si>
  <si>
    <t>GYU33</t>
  </si>
  <si>
    <t>31/03/2026 10:49</t>
  </si>
  <si>
    <t>เผือกมะพร้าวอ่อน กาแฟ เนยนม</t>
  </si>
  <si>
    <t>794282217455</t>
  </si>
  <si>
    <t>GYU32</t>
  </si>
  <si>
    <t>ว***ษญา ช***ักดี</t>
  </si>
  <si>
    <t>794292414440</t>
  </si>
  <si>
    <t>GYU31</t>
  </si>
  <si>
    <t>ว***สินี  ก***าโทรก่อนส่ง</t>
  </si>
  <si>
    <t>794229628426</t>
  </si>
  <si>
    <t>GYU30</t>
  </si>
  <si>
    <t>794244406454</t>
  </si>
  <si>
    <t>GYU29</t>
  </si>
  <si>
    <t>31/03/2026 10:48</t>
  </si>
  <si>
    <t>794276206441</t>
  </si>
  <si>
    <t>GYU27</t>
  </si>
  <si>
    <t>อ***ยา</t>
  </si>
  <si>
    <t>31/03/2026 10:46</t>
  </si>
  <si>
    <t>794261410456</t>
  </si>
  <si>
    <t>31/03/2026 10:47</t>
  </si>
  <si>
    <t>GYU26</t>
  </si>
  <si>
    <t>ม***ช ค***งบัวคง</t>
  </si>
  <si>
    <t>794293344434</t>
  </si>
  <si>
    <t>GYU23</t>
  </si>
  <si>
    <t>31/03/2026 10:43</t>
  </si>
  <si>
    <t>รบกวนขอเป็นเนยนมกับรสมะพร้าวนะคะ ขอบคุณค่ะ</t>
  </si>
  <si>
    <t>794229332433</t>
  </si>
  <si>
    <t>GYU21</t>
  </si>
  <si>
    <t>ซ***ตส</t>
  </si>
  <si>
    <t>31/03/2026 10:40</t>
  </si>
  <si>
    <t>794254421472</t>
  </si>
  <si>
    <t>GYU20</t>
  </si>
  <si>
    <t>จ***ร์เพ็ญ บ***วส</t>
  </si>
  <si>
    <t>31/03/2026 10:39</t>
  </si>
  <si>
    <t>794213628482</t>
  </si>
  <si>
    <t>GYU17</t>
  </si>
  <si>
    <t>น***ึ้ง</t>
  </si>
  <si>
    <t>794261322492</t>
  </si>
  <si>
    <t>GYU16</t>
  </si>
  <si>
    <t>ศ***ุดา อ***โชติ</t>
  </si>
  <si>
    <t>794283720495</t>
  </si>
  <si>
    <t>GYU15</t>
  </si>
  <si>
    <t>พ* พ***าา</t>
  </si>
  <si>
    <t>31/03/2026 10:34</t>
  </si>
  <si>
    <t>794298341465</t>
  </si>
  <si>
    <t>GYU14</t>
  </si>
  <si>
    <t>ส***ทัย อ***ร์นา</t>
  </si>
  <si>
    <t>31/03/2026 10:33</t>
  </si>
  <si>
    <t>794216140476</t>
  </si>
  <si>
    <t>GYU13</t>
  </si>
  <si>
    <t>แ**  ส**  บ***ลี้ยง</t>
  </si>
  <si>
    <t>794277345455</t>
  </si>
  <si>
    <t>GYU12</t>
  </si>
  <si>
    <t>น***ิญา ด***ญญา</t>
  </si>
  <si>
    <t>31/03/2026 10:31</t>
  </si>
  <si>
    <t>794250600496</t>
  </si>
  <si>
    <t>GYU11</t>
  </si>
  <si>
    <t>31/03/2026 10:24</t>
  </si>
  <si>
    <t>794233529456</t>
  </si>
  <si>
    <t>GYU10</t>
  </si>
  <si>
    <t>ว***ลักษณ์    ถ***พรรณ์</t>
  </si>
  <si>
    <t>31/03/2026 10:19</t>
  </si>
  <si>
    <t>794293402490</t>
  </si>
  <si>
    <t>GYU7</t>
  </si>
  <si>
    <t>พ***นาฏ โ***ีย์</t>
  </si>
  <si>
    <t>31/03/2026 10:16</t>
  </si>
  <si>
    <t>794237524485</t>
  </si>
  <si>
    <t>GYU6</t>
  </si>
  <si>
    <t>อ***ช ส***มนึก</t>
  </si>
  <si>
    <t>31/03/2026 10:11</t>
  </si>
  <si>
    <t>794287407491</t>
  </si>
  <si>
    <t>GYU5</t>
  </si>
  <si>
    <t>กนกวรรณ เหล่าธิติพงศ์</t>
  </si>
  <si>
    <t>71/24 บ้านและสวนลากูน  ถนนพรานนก-พุทธมณฑลสาย 4 · บางพรม/ Bang Phrom
ตลิ่งชัน/ Taling Chanกรุงเทพมหานคร/ Bangkok
10170</t>
  </si>
  <si>
    <t>660817703600</t>
  </si>
  <si>
    <t>31/03/2026 10:09</t>
  </si>
  <si>
    <t>LEXPU0672990124</t>
  </si>
  <si>
    <t>GYU3</t>
  </si>
  <si>
    <t>น***กมณฑน์ ก***นาวงศ์ธร</t>
  </si>
  <si>
    <t>31/03/2026 09:52</t>
  </si>
  <si>
    <t>794243439415</t>
  </si>
  <si>
    <t>GYU2</t>
  </si>
  <si>
    <t>ร*ญ</t>
  </si>
  <si>
    <t>******ใหญ่ ตำบลกลาง ตำบลกลาง อำเภอเดชอุดม จังหวัดอุบลราชธานี 34160</t>
  </si>
  <si>
    <t>31/03/2026 09:50</t>
  </si>
  <si>
    <t>TH2682427622688</t>
  </si>
  <si>
    <t>GYU1</t>
  </si>
  <si>
    <t>น***้</t>
  </si>
  <si>
    <t>31/03/2026 09:45</t>
  </si>
  <si>
    <t>794263749495</t>
  </si>
  <si>
    <t>GYU0</t>
  </si>
  <si>
    <t>31/03/2026 09:44</t>
  </si>
  <si>
    <t>794257751405</t>
  </si>
  <si>
    <t>GYT99</t>
  </si>
  <si>
    <t>M* l***-sheng l**</t>
  </si>
  <si>
    <t>31/03/2026 09:38</t>
  </si>
  <si>
    <t>794255944451</t>
  </si>
  <si>
    <t>GYT98</t>
  </si>
  <si>
    <t>31/03/2026 09:37</t>
  </si>
  <si>
    <t>794284528472</t>
  </si>
  <si>
    <t>GYT97</t>
  </si>
  <si>
    <t>31/03/2026 09:35</t>
  </si>
  <si>
    <t>794285602482</t>
  </si>
  <si>
    <t>31/03/2026 09:36</t>
  </si>
  <si>
    <t>GYT96</t>
  </si>
  <si>
    <t>31/03/2026 09:34</t>
  </si>
  <si>
    <t>794233217466</t>
  </si>
  <si>
    <t>GYT95</t>
  </si>
  <si>
    <t>ป้าสมจิตร</t>
  </si>
  <si>
    <t>ปั้มน้ำมันบ้านแก่ง  ตรงข้ามโรงเรียนบ้านแก่ง
ตรอน/ Tronอุตรดิตถ์/ Uttaradit
53140</t>
  </si>
  <si>
    <t>660624709216</t>
  </si>
  <si>
    <t>LEXPU0672956065</t>
  </si>
  <si>
    <t>GYT92</t>
  </si>
  <si>
    <t xml:space="preserve">ญาณิศา </t>
  </si>
  <si>
    <t>202/1 ม 7 ตำบลพลูตาหลวง อ สัตหีบ จ ชลบุรี  20180</t>
  </si>
  <si>
    <t>0890954528</t>
  </si>
  <si>
    <t>31/03/2026 09:20</t>
  </si>
  <si>
    <t>WA112620707TH</t>
  </si>
  <si>
    <t>31/03/2026 09:19</t>
  </si>
  <si>
    <t>GYT91</t>
  </si>
  <si>
    <t>อรนุช</t>
  </si>
  <si>
    <t>67 ซ.จันทน์6 ถนนจันทน์ แขวงทุ่งวัดดอน เขตสาทร กทม.
 10120</t>
  </si>
  <si>
    <t>0985695562</t>
  </si>
  <si>
    <t>31/03/2026 09:18</t>
  </si>
  <si>
    <t>WA112620715TH</t>
  </si>
  <si>
    <t>31/03/2026 09:17</t>
  </si>
  <si>
    <t>GYT90</t>
  </si>
  <si>
    <t>พิมพรรณ  ภัทรากุล</t>
  </si>
  <si>
    <t>27ม.10 ต.ท่าผา อ.เกาะคา จ.ลำปาง 52130</t>
  </si>
  <si>
    <t>52130</t>
  </si>
  <si>
    <t>0815942504</t>
  </si>
  <si>
    <t>31/03/2026 09:16</t>
  </si>
  <si>
    <t>WA112620724TH</t>
  </si>
  <si>
    <t>GYT89</t>
  </si>
  <si>
    <t>วิภาวรรณ ศุภดล</t>
  </si>
  <si>
    <t>329 หมู่ 2
ต.โคกกระชาย อ.ครบุรี
จ.นครราชสีมา 30250</t>
  </si>
  <si>
    <t>30250</t>
  </si>
  <si>
    <t>0856340027</t>
  </si>
  <si>
    <t>31/03/2026 09:15</t>
  </si>
  <si>
    <t>WA112620738TH</t>
  </si>
  <si>
    <t>GYT88</t>
  </si>
  <si>
    <t>พรใจ รุ่งเรืองฤทธิชัย</t>
  </si>
  <si>
    <t>279/51 ก 
ต. ท่าฉลอม
อ. เมือง
จ. สมุทรสาคร 74000</t>
  </si>
  <si>
    <t>0902456146</t>
  </si>
  <si>
    <t>WB214666275TH</t>
  </si>
  <si>
    <t>31/03/2026 09:14</t>
  </si>
  <si>
    <t>GYT87</t>
  </si>
  <si>
    <t>ธ***ย พ***า</t>
  </si>
  <si>
    <t>31/03/2026 09:13</t>
  </si>
  <si>
    <t>794277525462</t>
  </si>
  <si>
    <t>GYT86</t>
  </si>
  <si>
    <t>คุณอรวิภา​ ก่ำใย​</t>
  </si>
  <si>
    <t xml:space="preserve"> 12/62 หมู่บ้านเพชรวิลล่า ถนนเลียบคลองทวีวัฒนา แขวงศาลาธรรมสพน์ เขตทวีวัฒนา กรุงเทพมหานคร  10170</t>
  </si>
  <si>
    <t>0819225745</t>
  </si>
  <si>
    <t>WA112620741TH</t>
  </si>
  <si>
    <t>31/03/2026 09:12</t>
  </si>
  <si>
    <t>GYT85</t>
  </si>
  <si>
    <t>******้านเป็ด ตำบลบ้านเป็ด ตำบลบ้านเป็ด อำเภอเมืองขอนแก่น จังหวัดขอนแก่น 40000</t>
  </si>
  <si>
    <t>31/03/2026 09:05</t>
  </si>
  <si>
    <t>TH260345389132Z</t>
  </si>
  <si>
    <t>GYT84</t>
  </si>
  <si>
    <t>ศ******ว</t>
  </si>
  <si>
    <t>******ฉาง ตำบลหนองฉาง อำเภอหนองฉาง จังหวัดอุทัยธานี 61110</t>
  </si>
  <si>
    <t>61110</t>
  </si>
  <si>
    <t>31/03/2026 09:29</t>
  </si>
  <si>
    <t>TH262271724187Y</t>
  </si>
  <si>
    <t>31/03/2026 08:59</t>
  </si>
  <si>
    <t>GYT83</t>
  </si>
  <si>
    <t>ณ***ดา ก***ำโรง</t>
  </si>
  <si>
    <t>31/03/2026 08:53</t>
  </si>
  <si>
    <t>794285030405</t>
  </si>
  <si>
    <t>GYT81</t>
  </si>
  <si>
    <t>P*** P***</t>
  </si>
  <si>
    <t>31/03/2026 08:47</t>
  </si>
  <si>
    <t>794207425432</t>
  </si>
  <si>
    <t>31/03/2026 08:48</t>
  </si>
  <si>
    <t>GYT80</t>
  </si>
  <si>
    <t>อ***า ล***สง</t>
  </si>
  <si>
    <t>31/03/2026 08:44</t>
  </si>
  <si>
    <t>794286204423</t>
  </si>
  <si>
    <t>GYT79</t>
  </si>
  <si>
    <t>31/03/2026 08:43</t>
  </si>
  <si>
    <t>794269407470</t>
  </si>
  <si>
    <t>GYT78</t>
  </si>
  <si>
    <t>31/03/2026 08:40</t>
  </si>
  <si>
    <t>794245928431</t>
  </si>
  <si>
    <t>GYT77</t>
  </si>
  <si>
    <t>ช***ท์ ท***ี</t>
  </si>
  <si>
    <t>31/03/2026 08:33</t>
  </si>
  <si>
    <t>794263922432</t>
  </si>
  <si>
    <t>GYT76</t>
  </si>
  <si>
    <t>ค***งส์</t>
  </si>
  <si>
    <t>31/03/2026 08:32</t>
  </si>
  <si>
    <t>794220805475</t>
  </si>
  <si>
    <t>GYT75</t>
  </si>
  <si>
    <t>น***นำโชค แ***้ม</t>
  </si>
  <si>
    <t>31/03/2026 08:30</t>
  </si>
  <si>
    <t>794251630406</t>
  </si>
  <si>
    <t>GYT74</t>
  </si>
  <si>
    <t>ศ******ก</t>
  </si>
  <si>
    <t>******ำบลบ้านใหม่ อำเภอครบุรี จังหวัดนครราชสีมา 30250</t>
  </si>
  <si>
    <t>31/03/2026 09:00</t>
  </si>
  <si>
    <t>TH2606117335880</t>
  </si>
  <si>
    <t>31/03/2026 08:29</t>
  </si>
  <si>
    <t>GYT73</t>
  </si>
  <si>
    <t>อ***ล บ***ูรณ์</t>
  </si>
  <si>
    <t>31/03/2026 08:27</t>
  </si>
  <si>
    <t>794266532441</t>
  </si>
  <si>
    <t>GYT71</t>
  </si>
  <si>
    <t>ส***น น***ยเพ็ชร</t>
  </si>
  <si>
    <t>31/03/2026 08:14</t>
  </si>
  <si>
    <t>794229941422</t>
  </si>
  <si>
    <t>GYT70</t>
  </si>
  <si>
    <t>เ***มาศ ป***ดง</t>
  </si>
  <si>
    <t>31/03/2026 08:13</t>
  </si>
  <si>
    <t>794246556412</t>
  </si>
  <si>
    <t>GYT68</t>
  </si>
  <si>
    <t>ส***เดือน  ศ***ุษย์</t>
  </si>
  <si>
    <t>31/03/2026 08:02</t>
  </si>
  <si>
    <t>794212744426</t>
  </si>
  <si>
    <t>GYT67</t>
  </si>
  <si>
    <t>ป***ุช ห***</t>
  </si>
  <si>
    <t>31/03/2026 08:01</t>
  </si>
  <si>
    <t>794217216446</t>
  </si>
  <si>
    <t>GYT66</t>
  </si>
  <si>
    <t>น***  เ***ศิริเกียรติ</t>
  </si>
  <si>
    <t>31/03/2026 07:55</t>
  </si>
  <si>
    <t>794298748471</t>
  </si>
  <si>
    <t>GYT65</t>
  </si>
  <si>
    <t>เ***ญรัตน์  แ***อง</t>
  </si>
  <si>
    <t>31/03/2026 07:49</t>
  </si>
  <si>
    <t>794253221462</t>
  </si>
  <si>
    <t>GYT64</t>
  </si>
  <si>
    <t>31/03/2026 06:56</t>
  </si>
  <si>
    <t>TH264394766082X</t>
  </si>
  <si>
    <t>31/03/2026 06:54</t>
  </si>
  <si>
    <t>GYT63</t>
  </si>
  <si>
    <t>พ*ท</t>
  </si>
  <si>
    <t>******กรุงหยัน, อำเภอทุ่งใหญ่ ตำบลกรุงหยัน อำเภอทุ่งใหญ่ จังหวัดนครศรีธรรมราช 80240</t>
  </si>
  <si>
    <t>31/03/2026 07:23</t>
  </si>
  <si>
    <t>TH265929153635M</t>
  </si>
  <si>
    <t>31/03/2026 06:53</t>
  </si>
  <si>
    <t>GYT62</t>
  </si>
  <si>
    <t>น***ธร ส***วงษ์</t>
  </si>
  <si>
    <t>31/03/2026 06:14</t>
  </si>
  <si>
    <t>794298741316</t>
  </si>
  <si>
    <t>GYT61</t>
  </si>
  <si>
    <t>31/03/2026 06:34</t>
  </si>
  <si>
    <t>TH261389189409M</t>
  </si>
  <si>
    <t>31/03/2026 06:04</t>
  </si>
  <si>
    <t>GYT60</t>
  </si>
  <si>
    <t>ใ******ช</t>
  </si>
  <si>
    <t>******น้อย, ตำบล พระซอง, อำเภอนาแก ตำบลพระซอง อำเภอนาแก จังหวัดนครพนม 48130</t>
  </si>
  <si>
    <t>31/03/2026 05:59</t>
  </si>
  <si>
    <t>TH2637359808353</t>
  </si>
  <si>
    <t>GYT59</t>
  </si>
  <si>
    <t>31/03/2026 05:56</t>
  </si>
  <si>
    <t>TH260129692676W</t>
  </si>
  <si>
    <t>GYT57</t>
  </si>
  <si>
    <t>A***888.shop</t>
  </si>
  <si>
    <t>31/03/2026 05:42</t>
  </si>
  <si>
    <t>794274424300</t>
  </si>
  <si>
    <t>GYT56</t>
  </si>
  <si>
    <t>****** 11/2 แขวงท่าข้าม เขตบางขุนเทียน จังหวัดกรุงเทพมหานคร 10150</t>
  </si>
  <si>
    <t>31/03/2026 05:41</t>
  </si>
  <si>
    <t>TH261496371294M</t>
  </si>
  <si>
    <t>GYT55</t>
  </si>
  <si>
    <t>******ลวง อ.โพนพิสัย จ.หนองคาย 43120 ตำบลทุ่งหลวง อำเภอโพนพิสัย จังหวัดหนองคาย 43120</t>
  </si>
  <si>
    <t>31/03/2026 05:36</t>
  </si>
  <si>
    <t>TH263251930632W</t>
  </si>
  <si>
    <t>GYT54</t>
  </si>
  <si>
    <t>ส***ญ</t>
  </si>
  <si>
    <t>31/03/2026 05:30</t>
  </si>
  <si>
    <t>794275510965</t>
  </si>
  <si>
    <t>GYT53</t>
  </si>
  <si>
    <t>เ***่</t>
  </si>
  <si>
    <t>31/03/2026 04:25</t>
  </si>
  <si>
    <t>794232826391</t>
  </si>
  <si>
    <t>31/03/2026 04:26</t>
  </si>
  <si>
    <t>GYT52</t>
  </si>
  <si>
    <t>31/03/2026 03:06</t>
  </si>
  <si>
    <t>คละรสค่ะ</t>
  </si>
  <si>
    <t>794231013380</t>
  </si>
  <si>
    <t>GYT51</t>
  </si>
  <si>
    <t>ป***ดา บ***้วม</t>
  </si>
  <si>
    <t>31/03/2026 02:59</t>
  </si>
  <si>
    <t>794227692171</t>
  </si>
  <si>
    <t>GYT50</t>
  </si>
  <si>
    <t>31/03/2026 02:37</t>
  </si>
  <si>
    <t>TH263919070010U</t>
  </si>
  <si>
    <t>GYT49</t>
  </si>
  <si>
    <t>******องพระอุดม ตำบลคลองพระอุดม อำเภอลาดหลุมแก้ว จังหวัดปทุมธานี 12140</t>
  </si>
  <si>
    <t>31/03/2026 02:22</t>
  </si>
  <si>
    <t>TH2625588442774</t>
  </si>
  <si>
    <t>GYT48</t>
  </si>
  <si>
    <t>ป****า</t>
  </si>
  <si>
    <t>****** Bang Khen, Lak Si, Bangkok แขวงตลาดบางเขน เขตหลักสี่ จังหวัดกรุงเทพมหานคร 10210</t>
  </si>
  <si>
    <t>31/03/2026 01:40</t>
  </si>
  <si>
    <t>TH2635426520041</t>
  </si>
  <si>
    <t>31/03/2026 01:39</t>
  </si>
  <si>
    <t>GYT47</t>
  </si>
  <si>
    <t>31/03/2026 01:31</t>
  </si>
  <si>
    <t>LEXPU0672568770</t>
  </si>
  <si>
    <t>GYT45</t>
  </si>
  <si>
    <t>******ำบลเขาแดง อำเภอสะบ้าย้อย จังหวัดสงขลา 90210</t>
  </si>
  <si>
    <t>31/03/2026 01:21</t>
  </si>
  <si>
    <t>TH265746664008Z</t>
  </si>
  <si>
    <t>GYT44</t>
  </si>
  <si>
    <t>TH266729520413Y</t>
  </si>
  <si>
    <t>GYT43</t>
  </si>
  <si>
    <t>31/03/2026 01:29</t>
  </si>
  <si>
    <t>TH263592638994X</t>
  </si>
  <si>
    <t>31/03/2026 00:59</t>
  </si>
  <si>
    <t>GYT42</t>
  </si>
  <si>
    <t>อ*** ช***สุก</t>
  </si>
  <si>
    <t>31/03/2026 00:55</t>
  </si>
  <si>
    <t>794252345305</t>
  </si>
  <si>
    <t>GYT40</t>
  </si>
  <si>
    <t>พ***ีพรรณ แ***คร่ำทอง</t>
  </si>
  <si>
    <t>31/03/2026 00:40</t>
  </si>
  <si>
    <t>ขอไม่รับกาแฟได้มั้ยค่ะ..ขอเนยนมแทนค่ะ🙏🏻🙏🏻</t>
  </si>
  <si>
    <t>794230876143</t>
  </si>
  <si>
    <t>GYT39</t>
  </si>
  <si>
    <t>ไ***ลย์ ล***รุณชัย</t>
  </si>
  <si>
    <t>31/03/2026 00:10</t>
  </si>
  <si>
    <t>794275117974</t>
  </si>
  <si>
    <t>31/03/2026 00:21</t>
  </si>
  <si>
    <t>GYT38</t>
  </si>
  <si>
    <t>31/03/2026 00:03</t>
  </si>
  <si>
    <t>794225977263</t>
  </si>
  <si>
    <t>31/03/2026 00:07</t>
  </si>
  <si>
    <t>รหัสลูกค้า</t>
  </si>
  <si>
    <t>ประเภทสินค้า : ทั้งหมด</t>
  </si>
  <si>
    <t>ตำแหน่งเก็บสินค้า : ทั้งหมด</t>
  </si>
  <si>
    <t>เลขที่เอกสาร : ทั้งหมด</t>
  </si>
  <si>
    <t>ชุดขนมจัดเบรค (set C)</t>
  </si>
  <si>
    <t>ชิฟฟ่อนรวมรส ยอดฮิต 8 ชิ้น</t>
  </si>
  <si>
    <t>เค้กเบาหวิว รสตาลหอม (110 กรัม)</t>
  </si>
  <si>
    <t>ครีมฮอร์นช็อคโกแลต เนยสด</t>
  </si>
  <si>
    <t>รอ HR ส่งยอดจริงให้อีกรอบ</t>
  </si>
  <si>
    <t>หักยอดส่วนลดผู้ขาย</t>
  </si>
  <si>
    <t>สรุปต้นทุนออนไลน์ แบบยอดเปิดออเดอร์ในเดือนจริง หัก ลบด้วยค่าใช้จ่าย เดือน มีนาคม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</si>
</sst>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_-* #,##0_-;\-* #,##0_-;_-* &quot;-&quot;??_-;_-@_-"/>
    <numFmt numFmtId="188" formatCode="#,##0.00_);\-#,##0.00"/>
  </numFmts>
  <fonts count="23" x14ac:knownFonts="1">
    <font>
      <sz val="12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6"/>
      <color theme="1"/>
      <name val="Angsana New"/>
      <family val="1"/>
    </font>
    <font>
      <sz val="12"/>
      <color theme="1"/>
      <name val="Tahoma"/>
      <family val="2"/>
      <scheme val="minor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sz val="16"/>
      <color rgb="FF0000FF"/>
      <name val="Angsana New"/>
      <family val="1"/>
    </font>
    <font>
      <b/>
      <sz val="18"/>
      <color rgb="FF0000FF"/>
      <name val="Angsana New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color rgb="FFED0000"/>
      <name val="Angsana New"/>
      <family val="1"/>
    </font>
    <font>
      <b/>
      <sz val="16"/>
      <color theme="1"/>
      <name val="Angsana New"/>
      <family val="1"/>
    </font>
    <font>
      <sz val="8"/>
      <name val="Tahoma"/>
      <family val="2"/>
      <scheme val="minor"/>
    </font>
    <font>
      <b/>
      <sz val="16"/>
      <color rgb="FFFF0000"/>
      <name val="Angsana New"/>
      <family val="1"/>
    </font>
    <font>
      <sz val="18"/>
      <color theme="1"/>
      <name val="Angsana New"/>
      <family val="1"/>
    </font>
    <font>
      <b/>
      <sz val="20"/>
      <color theme="0"/>
      <name val="Angsana New"/>
      <family val="1"/>
    </font>
    <font>
      <b/>
      <sz val="18"/>
      <color theme="0"/>
      <name val="Angsana New"/>
      <family val="1"/>
    </font>
    <font>
      <sz val="16"/>
      <color theme="0"/>
      <name val="Angsana New"/>
      <family val="1"/>
    </font>
    <font>
      <b/>
      <sz val="28"/>
      <color theme="1"/>
      <name val="Angsana New"/>
      <family val="1"/>
    </font>
    <font>
      <sz val="10"/>
      <color indexed="8"/>
      <name val="MS Sans Serif"/>
      <charset val="222"/>
    </font>
    <font>
      <b/>
      <sz val="10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FF0000"/>
      </top>
      <bottom style="double">
        <color rgb="FFFF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9" fillId="0" borderId="0"/>
  </cellStyleXfs>
  <cellXfs count="112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87" fontId="6" fillId="0" borderId="0" xfId="1" applyNumberFormat="1" applyFont="1" applyAlignment="1">
      <alignment horizontal="right" vertical="center"/>
    </xf>
    <xf numFmtId="187" fontId="7" fillId="0" borderId="0" xfId="1" applyNumberFormat="1" applyFont="1" applyAlignment="1">
      <alignment horizontal="right" vertical="center"/>
    </xf>
    <xf numFmtId="0" fontId="5" fillId="2" borderId="0" xfId="0" applyFont="1" applyFill="1" applyAlignment="1">
      <alignment vertical="center"/>
    </xf>
    <xf numFmtId="43" fontId="2" fillId="0" borderId="0" xfId="1" applyFont="1" applyAlignment="1">
      <alignment vertical="center"/>
    </xf>
    <xf numFmtId="43" fontId="5" fillId="3" borderId="0" xfId="1" applyFont="1" applyFill="1" applyAlignment="1">
      <alignment vertical="center"/>
    </xf>
    <xf numFmtId="43" fontId="2" fillId="3" borderId="0" xfId="1" applyFont="1" applyFill="1" applyAlignment="1">
      <alignment vertical="center"/>
    </xf>
    <xf numFmtId="187" fontId="7" fillId="3" borderId="0" xfId="1" applyNumberFormat="1" applyFont="1" applyFill="1" applyAlignment="1">
      <alignment horizontal="right" vertical="center"/>
    </xf>
    <xf numFmtId="187" fontId="5" fillId="3" borderId="0" xfId="1" applyNumberFormat="1" applyFont="1" applyFill="1" applyAlignment="1">
      <alignment horizontal="right" vertical="center"/>
    </xf>
    <xf numFmtId="43" fontId="5" fillId="3" borderId="0" xfId="1" applyFont="1" applyFill="1" applyAlignment="1">
      <alignment horizontal="right" vertical="center"/>
    </xf>
    <xf numFmtId="187" fontId="2" fillId="0" borderId="0" xfId="0" applyNumberFormat="1" applyFont="1" applyAlignment="1">
      <alignment vertical="center"/>
    </xf>
    <xf numFmtId="43" fontId="5" fillId="0" borderId="0" xfId="1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5" borderId="0" xfId="0" applyFont="1" applyFill="1" applyAlignment="1">
      <alignment horizontal="center"/>
    </xf>
    <xf numFmtId="43" fontId="2" fillId="0" borderId="0" xfId="0" applyNumberFormat="1" applyFont="1"/>
    <xf numFmtId="43" fontId="5" fillId="2" borderId="0" xfId="1" applyFont="1" applyFill="1" applyAlignment="1">
      <alignment vertical="center"/>
    </xf>
    <xf numFmtId="0" fontId="0" fillId="0" borderId="1" xfId="0" applyBorder="1" applyAlignment="1">
      <alignment horizontal="left" indent="1"/>
    </xf>
    <xf numFmtId="43" fontId="2" fillId="0" borderId="0" xfId="1" applyFont="1"/>
    <xf numFmtId="0" fontId="11" fillId="7" borderId="0" xfId="0" applyFont="1" applyFill="1"/>
    <xf numFmtId="0" fontId="2" fillId="7" borderId="0" xfId="0" applyFont="1" applyFill="1"/>
    <xf numFmtId="0" fontId="5" fillId="7" borderId="0" xfId="0" applyFont="1" applyFill="1" applyAlignment="1">
      <alignment horizontal="right"/>
    </xf>
    <xf numFmtId="0" fontId="5" fillId="7" borderId="0" xfId="0" applyFont="1" applyFill="1"/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43" fontId="5" fillId="0" borderId="0" xfId="0" applyNumberFormat="1" applyFont="1"/>
    <xf numFmtId="9" fontId="2" fillId="0" borderId="0" xfId="0" applyNumberFormat="1" applyFont="1"/>
    <xf numFmtId="0" fontId="4" fillId="0" borderId="0" xfId="0" applyFont="1"/>
    <xf numFmtId="43" fontId="4" fillId="0" borderId="0" xfId="1" applyFont="1"/>
    <xf numFmtId="0" fontId="5" fillId="4" borderId="0" xfId="0" applyFont="1" applyFill="1" applyAlignment="1">
      <alignment horizontal="center"/>
    </xf>
    <xf numFmtId="0" fontId="5" fillId="4" borderId="0" xfId="0" applyFont="1" applyFill="1"/>
    <xf numFmtId="43" fontId="5" fillId="4" borderId="0" xfId="1" applyFont="1" applyFill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  <xf numFmtId="43" fontId="5" fillId="0" borderId="3" xfId="1" applyFont="1" applyBorder="1"/>
    <xf numFmtId="0" fontId="17" fillId="0" borderId="0" xfId="0" applyFont="1"/>
    <xf numFmtId="0" fontId="2" fillId="0" borderId="2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4" fillId="0" borderId="7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4" fillId="0" borderId="8" xfId="0" applyFont="1" applyBorder="1" applyAlignment="1">
      <alignment horizontal="left"/>
    </xf>
    <xf numFmtId="0" fontId="16" fillId="0" borderId="0" xfId="0" applyFont="1"/>
    <xf numFmtId="0" fontId="5" fillId="0" borderId="8" xfId="0" applyFont="1" applyBorder="1"/>
    <xf numFmtId="9" fontId="13" fillId="0" borderId="0" xfId="2" applyFont="1" applyBorder="1"/>
    <xf numFmtId="43" fontId="17" fillId="0" borderId="0" xfId="1" applyFont="1" applyBorder="1"/>
    <xf numFmtId="0" fontId="11" fillId="6" borderId="0" xfId="0" applyFont="1" applyFill="1"/>
    <xf numFmtId="43" fontId="2" fillId="6" borderId="0" xfId="1" applyFont="1" applyFill="1" applyBorder="1"/>
    <xf numFmtId="0" fontId="2" fillId="6" borderId="0" xfId="0" applyFont="1" applyFill="1"/>
    <xf numFmtId="0" fontId="2" fillId="0" borderId="8" xfId="0" applyFont="1" applyBorder="1"/>
    <xf numFmtId="0" fontId="13" fillId="0" borderId="0" xfId="0" applyFont="1" applyAlignment="1">
      <alignment vertical="center" wrapText="1"/>
    </xf>
    <xf numFmtId="0" fontId="5" fillId="6" borderId="0" xfId="0" applyFont="1" applyFill="1" applyAlignment="1">
      <alignment horizontal="right"/>
    </xf>
    <xf numFmtId="0" fontId="5" fillId="6" borderId="0" xfId="0" applyFont="1" applyFill="1"/>
    <xf numFmtId="43" fontId="2" fillId="0" borderId="0" xfId="1" applyFont="1" applyBorder="1"/>
    <xf numFmtId="0" fontId="2" fillId="0" borderId="0" xfId="0" applyFont="1" applyAlignment="1">
      <alignment horizontal="left" vertical="center"/>
    </xf>
    <xf numFmtId="9" fontId="13" fillId="0" borderId="0" xfId="2" applyFont="1" applyBorder="1" applyAlignment="1">
      <alignment vertical="center"/>
    </xf>
    <xf numFmtId="0" fontId="11" fillId="0" borderId="0" xfId="0" applyFont="1" applyAlignment="1">
      <alignment vertical="center"/>
    </xf>
    <xf numFmtId="43" fontId="2" fillId="0" borderId="0" xfId="1" applyFont="1" applyBorder="1" applyAlignment="1">
      <alignment vertical="center"/>
    </xf>
    <xf numFmtId="0" fontId="2" fillId="0" borderId="8" xfId="0" applyFont="1" applyBorder="1" applyAlignment="1">
      <alignment vertical="center"/>
    </xf>
    <xf numFmtId="43" fontId="2" fillId="7" borderId="0" xfId="1" applyFont="1" applyFill="1" applyBorder="1"/>
    <xf numFmtId="0" fontId="11" fillId="8" borderId="0" xfId="0" applyFont="1" applyFill="1"/>
    <xf numFmtId="43" fontId="2" fillId="8" borderId="0" xfId="1" applyFont="1" applyFill="1" applyBorder="1"/>
    <xf numFmtId="0" fontId="2" fillId="8" borderId="0" xfId="0" applyFont="1" applyFill="1"/>
    <xf numFmtId="0" fontId="5" fillId="8" borderId="0" xfId="0" applyFont="1" applyFill="1" applyAlignment="1">
      <alignment horizontal="right"/>
    </xf>
    <xf numFmtId="0" fontId="5" fillId="8" borderId="0" xfId="0" applyFont="1" applyFill="1"/>
    <xf numFmtId="0" fontId="2" fillId="0" borderId="10" xfId="0" applyFont="1" applyBorder="1" applyAlignment="1">
      <alignment horizontal="center"/>
    </xf>
    <xf numFmtId="0" fontId="2" fillId="0" borderId="10" xfId="0" applyFont="1" applyBorder="1"/>
    <xf numFmtId="0" fontId="17" fillId="0" borderId="10" xfId="0" applyFont="1" applyBorder="1"/>
    <xf numFmtId="0" fontId="2" fillId="0" borderId="11" xfId="0" applyFont="1" applyBorder="1"/>
    <xf numFmtId="0" fontId="5" fillId="0" borderId="7" xfId="0" applyFont="1" applyBorder="1"/>
    <xf numFmtId="0" fontId="2" fillId="0" borderId="7" xfId="0" applyFont="1" applyBorder="1"/>
    <xf numFmtId="0" fontId="2" fillId="0" borderId="7" xfId="0" applyFont="1" applyBorder="1" applyAlignment="1">
      <alignment vertical="center"/>
    </xf>
    <xf numFmtId="0" fontId="2" fillId="0" borderId="9" xfId="0" applyFont="1" applyBorder="1"/>
    <xf numFmtId="43" fontId="5" fillId="6" borderId="0" xfId="1" applyFont="1" applyFill="1" applyBorder="1"/>
    <xf numFmtId="43" fontId="5" fillId="7" borderId="0" xfId="1" applyFont="1" applyFill="1" applyBorder="1"/>
    <xf numFmtId="43" fontId="5" fillId="8" borderId="0" xfId="1" applyFont="1" applyFill="1" applyBorder="1"/>
    <xf numFmtId="0" fontId="11" fillId="9" borderId="0" xfId="0" applyFont="1" applyFill="1"/>
    <xf numFmtId="43" fontId="2" fillId="9" borderId="0" xfId="1" applyFont="1" applyFill="1" applyBorder="1"/>
    <xf numFmtId="0" fontId="2" fillId="9" borderId="0" xfId="0" applyFont="1" applyFill="1"/>
    <xf numFmtId="0" fontId="5" fillId="9" borderId="0" xfId="0" applyFont="1" applyFill="1" applyAlignment="1">
      <alignment horizontal="right"/>
    </xf>
    <xf numFmtId="43" fontId="5" fillId="9" borderId="0" xfId="1" applyFont="1" applyFill="1" applyBorder="1"/>
    <xf numFmtId="0" fontId="5" fillId="9" borderId="0" xfId="0" applyFont="1" applyFill="1"/>
    <xf numFmtId="43" fontId="2" fillId="10" borderId="0" xfId="1" applyFont="1" applyFill="1" applyAlignment="1">
      <alignment vertical="center"/>
    </xf>
    <xf numFmtId="43" fontId="2" fillId="0" borderId="0" xfId="1" applyFont="1" applyFill="1" applyAlignment="1">
      <alignment vertical="center"/>
    </xf>
    <xf numFmtId="43" fontId="2" fillId="2" borderId="0" xfId="1" applyFont="1" applyFill="1" applyAlignment="1">
      <alignment vertical="center"/>
    </xf>
    <xf numFmtId="0" fontId="20" fillId="0" borderId="0" xfId="5" applyFont="1" applyAlignment="1">
      <alignment vertical="center"/>
    </xf>
    <xf numFmtId="0" fontId="21" fillId="0" borderId="0" xfId="5" applyFont="1" applyAlignment="1">
      <alignment vertical="center"/>
    </xf>
    <xf numFmtId="0" fontId="21" fillId="0" borderId="0" xfId="5" applyFont="1" applyAlignment="1">
      <alignment horizontal="right" vertical="center"/>
    </xf>
    <xf numFmtId="0" fontId="22" fillId="0" borderId="0" xfId="5" applyFont="1" applyAlignment="1">
      <alignment horizontal="right" vertical="center"/>
    </xf>
    <xf numFmtId="0" fontId="19" fillId="0" borderId="0" xfId="5"/>
    <xf numFmtId="3" fontId="21" fillId="0" borderId="0" xfId="5" applyNumberFormat="1" applyFont="1" applyAlignment="1">
      <alignment horizontal="right" vertical="center"/>
    </xf>
    <xf numFmtId="188" fontId="21" fillId="0" borderId="0" xfId="5" applyNumberFormat="1" applyFont="1" applyAlignment="1">
      <alignment horizontal="right" vertical="center"/>
    </xf>
    <xf numFmtId="0" fontId="18" fillId="0" borderId="4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14" fontId="5" fillId="3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43" fontId="5" fillId="4" borderId="0" xfId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6">
    <cellStyle name="จุลภาค" xfId="1" builtinId="3"/>
    <cellStyle name="จุลภาค 2" xfId="4" xr:uid="{8C915E96-B4B5-4CE7-883F-218981F8896C}"/>
    <cellStyle name="ปกติ" xfId="0" builtinId="0"/>
    <cellStyle name="ปกติ 2" xfId="3" xr:uid="{25B6B5B6-0667-498A-8451-C236BAB0E556}"/>
    <cellStyle name="ปกติ 3" xfId="5" xr:uid="{BC840661-4BFB-4047-9A46-7FF3590F4938}"/>
    <cellStyle name="เปอร์เซ็นต์" xfId="2" builtinId="5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mruColors>
      <color rgb="FF66FF66"/>
      <color rgb="FF00FFFF"/>
      <color rgb="FFFF66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pivotCacheDefinition" Target="pivotCache/pivotCacheDefinition1.xml"/><Relationship Id="rId47" Type="http://schemas.openxmlformats.org/officeDocument/2006/relationships/pivotCacheDefinition" Target="pivotCache/pivotCacheDefinition6.xml"/><Relationship Id="rId63" Type="http://schemas.openxmlformats.org/officeDocument/2006/relationships/pivotCacheDefinition" Target="pivotCache/pivotCacheDefinition22.xml"/><Relationship Id="rId68" Type="http://schemas.openxmlformats.org/officeDocument/2006/relationships/pivotCacheDefinition" Target="pivotCache/pivotCacheDefinition2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pivotCacheDefinition" Target="pivotCache/pivotCacheDefinition4.xml"/><Relationship Id="rId53" Type="http://schemas.openxmlformats.org/officeDocument/2006/relationships/pivotCacheDefinition" Target="pivotCache/pivotCacheDefinition12.xml"/><Relationship Id="rId58" Type="http://schemas.openxmlformats.org/officeDocument/2006/relationships/pivotCacheDefinition" Target="pivotCache/pivotCacheDefinition17.xml"/><Relationship Id="rId66" Type="http://schemas.openxmlformats.org/officeDocument/2006/relationships/pivotCacheDefinition" Target="pivotCache/pivotCacheDefinition25.xml"/><Relationship Id="rId74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pivotCacheDefinition" Target="pivotCache/pivotCacheDefinition2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pivotCacheDefinition" Target="pivotCache/pivotCacheDefinition2.xml"/><Relationship Id="rId48" Type="http://schemas.openxmlformats.org/officeDocument/2006/relationships/pivotCacheDefinition" Target="pivotCache/pivotCacheDefinition7.xml"/><Relationship Id="rId56" Type="http://schemas.openxmlformats.org/officeDocument/2006/relationships/pivotCacheDefinition" Target="pivotCache/pivotCacheDefinition15.xml"/><Relationship Id="rId64" Type="http://schemas.openxmlformats.org/officeDocument/2006/relationships/pivotCacheDefinition" Target="pivotCache/pivotCacheDefinition23.xml"/><Relationship Id="rId69" Type="http://schemas.openxmlformats.org/officeDocument/2006/relationships/pivotCacheDefinition" Target="pivotCache/pivotCacheDefinition28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10.xml"/><Relationship Id="rId72" Type="http://schemas.openxmlformats.org/officeDocument/2006/relationships/pivotCacheDefinition" Target="pivotCache/pivotCacheDefinition3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pivotCacheDefinition" Target="pivotCache/pivotCacheDefinition5.xml"/><Relationship Id="rId59" Type="http://schemas.openxmlformats.org/officeDocument/2006/relationships/pivotCacheDefinition" Target="pivotCache/pivotCacheDefinition18.xml"/><Relationship Id="rId67" Type="http://schemas.openxmlformats.org/officeDocument/2006/relationships/pivotCacheDefinition" Target="pivotCache/pivotCacheDefinition26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.xml"/><Relationship Id="rId54" Type="http://schemas.openxmlformats.org/officeDocument/2006/relationships/pivotCacheDefinition" Target="pivotCache/pivotCacheDefinition13.xml"/><Relationship Id="rId62" Type="http://schemas.openxmlformats.org/officeDocument/2006/relationships/pivotCacheDefinition" Target="pivotCache/pivotCacheDefinition21.xml"/><Relationship Id="rId70" Type="http://schemas.openxmlformats.org/officeDocument/2006/relationships/pivotCacheDefinition" Target="pivotCache/pivotCacheDefinition29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pivotCacheDefinition" Target="pivotCache/pivotCacheDefinition8.xml"/><Relationship Id="rId57" Type="http://schemas.openxmlformats.org/officeDocument/2006/relationships/pivotCacheDefinition" Target="pivotCache/pivotCacheDefinition1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3.xml"/><Relationship Id="rId52" Type="http://schemas.openxmlformats.org/officeDocument/2006/relationships/pivotCacheDefinition" Target="pivotCache/pivotCacheDefinition11.xml"/><Relationship Id="rId60" Type="http://schemas.openxmlformats.org/officeDocument/2006/relationships/pivotCacheDefinition" Target="pivotCache/pivotCacheDefinition19.xml"/><Relationship Id="rId65" Type="http://schemas.openxmlformats.org/officeDocument/2006/relationships/pivotCacheDefinition" Target="pivotCache/pivotCacheDefinition24.xml"/><Relationship Id="rId73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pivotCacheDefinition" Target="pivotCache/pivotCacheDefinition9.xml"/><Relationship Id="rId55" Type="http://schemas.openxmlformats.org/officeDocument/2006/relationships/pivotCacheDefinition" Target="pivotCache/pivotCacheDefinition14.xml"/><Relationship Id="rId76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pivotCacheDefinition" Target="pivotCache/pivotCacheDefinition3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th-TH" sz="2000" b="1"/>
              <a:t>ต้นทุนออนไลน์เดือน มีนาคม 2569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750-4062-BE30-601D4AC4F2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750-4062-BE30-601D4AC4F2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750-4062-BE30-601D4AC4F2F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750-4062-BE30-601D4AC4F2F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750-4062-BE30-601D4AC4F2F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750-4062-BE30-601D4AC4F2F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750-4062-BE30-601D4AC4F2F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750-4062-BE30-601D4AC4F2F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8BD-46E1-AC47-FF840A9E129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750-4062-BE30-601D4AC4F2F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BD-46E1-AC47-FF840A9E129D}"/>
              </c:ext>
            </c:extLst>
          </c:dPt>
          <c:dLbls>
            <c:dLbl>
              <c:idx val="8"/>
              <c:layout>
                <c:manualLayout>
                  <c:x val="-9.0606895254140146E-2"/>
                  <c:y val="1.953677565967407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BD-46E1-AC47-FF840A9E129D}"/>
                </c:ext>
              </c:extLst>
            </c:dLbl>
            <c:dLbl>
              <c:idx val="10"/>
              <c:layout>
                <c:manualLayout>
                  <c:x val="8.1656403061020677E-2"/>
                  <c:y val="3.434112138793537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BD-46E1-AC47-FF840A9E12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คำนวนต้นทุน!$D$5:$D$14</c:f>
              <c:strCache>
                <c:ptCount val="10"/>
                <c:pt idx="0">
                  <c:v>ต้นทุนสินค้า</c:v>
                </c:pt>
                <c:pt idx="1">
                  <c:v>ต้นทุนค่ากล่องพัสดุ</c:v>
                </c:pt>
                <c:pt idx="2">
                  <c:v>ต้นทุนค่าบับเบิ้ล + เทปใส</c:v>
                </c:pt>
                <c:pt idx="3">
                  <c:v>ต้นทุนค่าแรงพนักงานที่เกี่ยวข้อง</c:v>
                </c:pt>
                <c:pt idx="4">
                  <c:v>ต้นทุนค่าขนส่ง (COD) , (ปณ.)</c:v>
                </c:pt>
                <c:pt idx="5">
                  <c:v>ต้นทุนค่ากระตุ้นยอดขาย (ยิง ADS)</c:v>
                </c:pt>
                <c:pt idx="6">
                  <c:v>ต้นทุนค่าจ้างอินฟลูเรนเซอร์</c:v>
                </c:pt>
                <c:pt idx="7">
                  <c:v>ต้นทุนเบิกสินค้าไลฟ์สด</c:v>
                </c:pt>
                <c:pt idx="8">
                  <c:v>ค่าโทรศัพท์ที่เกี่ยวข้องในแผนกออนไลน์</c:v>
                </c:pt>
                <c:pt idx="9">
                  <c:v>วัสดุสิ้นเปลืองใช้จัดฉาก</c:v>
                </c:pt>
              </c:strCache>
            </c:strRef>
          </c:cat>
          <c:val>
            <c:numRef>
              <c:f>คำนวนต้นทุน!$E$5:$E$14</c:f>
              <c:numCache>
                <c:formatCode>_(* #,##0.00_);_(* \(#,##0.00\);_(* "-"??_);_(@_)</c:formatCode>
                <c:ptCount val="10"/>
                <c:pt idx="0">
                  <c:v>737683.74999999977</c:v>
                </c:pt>
                <c:pt idx="1">
                  <c:v>67371</c:v>
                </c:pt>
                <c:pt idx="2">
                  <c:v>11969.25</c:v>
                </c:pt>
                <c:pt idx="3">
                  <c:v>172028.95</c:v>
                </c:pt>
                <c:pt idx="4">
                  <c:v>13666</c:v>
                </c:pt>
                <c:pt idx="5">
                  <c:v>202879.30000000002</c:v>
                </c:pt>
                <c:pt idx="6">
                  <c:v>0</c:v>
                </c:pt>
                <c:pt idx="7">
                  <c:v>1177.8567111111117</c:v>
                </c:pt>
                <c:pt idx="8">
                  <c:v>585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D-46E1-AC47-FF840A9E129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th-TH" sz="2000" b="1"/>
              <a:t>ต้นทุนออนไลน์เดือน มีนาคม 2569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23-4F26-A8FE-EE17D6D37F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23-4F26-A8FE-EE17D6D37F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23-4F26-A8FE-EE17D6D37F4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923-4F26-A8FE-EE17D6D37F4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923-4F26-A8FE-EE17D6D37F4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923-4F26-A8FE-EE17D6D37F4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923-4F26-A8FE-EE17D6D37F4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923-4F26-A8FE-EE17D6D37F4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923-4F26-A8FE-EE17D6D37F4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923-4F26-A8FE-EE17D6D37F4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923-4F26-A8FE-EE17D6D37F42}"/>
              </c:ext>
            </c:extLst>
          </c:dPt>
          <c:dLbls>
            <c:dLbl>
              <c:idx val="8"/>
              <c:layout>
                <c:manualLayout>
                  <c:x val="-9.0606895254140146E-2"/>
                  <c:y val="1.953677565967407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923-4F26-A8FE-EE17D6D37F42}"/>
                </c:ext>
              </c:extLst>
            </c:dLbl>
            <c:dLbl>
              <c:idx val="10"/>
              <c:layout>
                <c:manualLayout>
                  <c:x val="8.1656403061020677E-2"/>
                  <c:y val="3.434112138793537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923-4F26-A8FE-EE17D6D37F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'คำนวนต้นทุน 1-31'!$D$5:$D$13</c:f>
              <c:strCache>
                <c:ptCount val="9"/>
                <c:pt idx="0">
                  <c:v>ต้นทุนสินค้า</c:v>
                </c:pt>
                <c:pt idx="1">
                  <c:v>ต้นทุนค่ากล่องพัสดุ</c:v>
                </c:pt>
                <c:pt idx="2">
                  <c:v>ต้นทุนค่าบับเบิ้ล + เทปใส</c:v>
                </c:pt>
                <c:pt idx="3">
                  <c:v>ต้นทุนค่าแรงพนักงานที่เกี่ยวข้อง</c:v>
                </c:pt>
                <c:pt idx="4">
                  <c:v>ต้นทุนค่าขนส่ง (COD) , (ปณ.)</c:v>
                </c:pt>
                <c:pt idx="5">
                  <c:v>ต้นทุนค่ากระตุ้นยอดขาย (ยิง ADS)</c:v>
                </c:pt>
                <c:pt idx="6">
                  <c:v>ต้นทุนค่าจ้างอินฟลูเรนเซอร์</c:v>
                </c:pt>
                <c:pt idx="7">
                  <c:v>ต้นทุนเบิกสินค้าไลฟ์สด</c:v>
                </c:pt>
                <c:pt idx="8">
                  <c:v>ค่าโทรศัพท์ที่เกี่ยวข้องในแผนกออนไลน์</c:v>
                </c:pt>
              </c:strCache>
            </c:strRef>
          </c:cat>
          <c:val>
            <c:numRef>
              <c:f>'คำนวนต้นทุน 1-31'!$E$5:$E$13</c:f>
              <c:numCache>
                <c:formatCode>_(* #,##0.00_);_(* \(#,##0.00\);_(* "-"??_);_(@_)</c:formatCode>
                <c:ptCount val="9"/>
                <c:pt idx="0">
                  <c:v>737683.74999999977</c:v>
                </c:pt>
                <c:pt idx="1">
                  <c:v>67371</c:v>
                </c:pt>
                <c:pt idx="2">
                  <c:v>11969.25</c:v>
                </c:pt>
                <c:pt idx="3">
                  <c:v>172028.95</c:v>
                </c:pt>
                <c:pt idx="4">
                  <c:v>13666</c:v>
                </c:pt>
                <c:pt idx="5">
                  <c:v>202879.30000000002</c:v>
                </c:pt>
                <c:pt idx="6">
                  <c:v>0</c:v>
                </c:pt>
                <c:pt idx="7">
                  <c:v>1177.8567111111117</c:v>
                </c:pt>
                <c:pt idx="8">
                  <c:v>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923-4F26-A8FE-EE17D6D37F4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th-TH" sz="2000" b="1"/>
              <a:t>ต้นทุนออนไลน์เดือน เมษายน 2569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FA0-439C-ACD9-64DEB763B9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FA0-439C-ACD9-64DEB763B9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FA0-439C-ACD9-64DEB763B9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FA0-439C-ACD9-64DEB763B9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FA0-439C-ACD9-64DEB763B9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FA0-439C-ACD9-64DEB763B9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FA0-439C-ACD9-64DEB763B9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FA0-439C-ACD9-64DEB763B9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FA0-439C-ACD9-64DEB763B9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FA0-439C-ACD9-64DEB763B9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FA0-439C-ACD9-64DEB763B9B2}"/>
              </c:ext>
            </c:extLst>
          </c:dPt>
          <c:dLbls>
            <c:dLbl>
              <c:idx val="8"/>
              <c:layout>
                <c:manualLayout>
                  <c:x val="-9.0606895254140146E-2"/>
                  <c:y val="1.953677565967407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FA0-439C-ACD9-64DEB763B9B2}"/>
                </c:ext>
              </c:extLst>
            </c:dLbl>
            <c:dLbl>
              <c:idx val="10"/>
              <c:layout>
                <c:manualLayout>
                  <c:x val="8.1656403061020677E-2"/>
                  <c:y val="3.434112138793537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FA0-439C-ACD9-64DEB763B9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'[2]คำนวนต้นทุน 1-31'!$D$5:$D$15</c:f>
              <c:strCache>
                <c:ptCount val="11"/>
                <c:pt idx="0">
                  <c:v>ต้นทุนสินค้า</c:v>
                </c:pt>
                <c:pt idx="1">
                  <c:v>ต้นทุนค่ากล่องพัสดุ</c:v>
                </c:pt>
                <c:pt idx="2">
                  <c:v>ต้นทุนค่าบับเบิ้ล + เทปใส</c:v>
                </c:pt>
                <c:pt idx="3">
                  <c:v>ต้นทุนค่าแรงพนักงานที่เกี่ยวข้อง</c:v>
                </c:pt>
                <c:pt idx="4">
                  <c:v>ต้นทุนค่าขนส่ง (COD) , (ปณ.)</c:v>
                </c:pt>
                <c:pt idx="5">
                  <c:v>ต้นทุนค่ากระตุ้นยอดขาย (ยิง ADS)</c:v>
                </c:pt>
                <c:pt idx="6">
                  <c:v>ต้นทุนค่าแคมเปญ</c:v>
                </c:pt>
                <c:pt idx="7">
                  <c:v>ต้นทุนค่าจ้างอินฟลูเรนเซอร์</c:v>
                </c:pt>
                <c:pt idx="8">
                  <c:v>ต้นทุนเบิกสินค้าไลฟ์สด</c:v>
                </c:pt>
                <c:pt idx="9">
                  <c:v>ค่าโทรศัพท์ที่เกี่ยวข้องในแผนกออนไลน์</c:v>
                </c:pt>
                <c:pt idx="10">
                  <c:v>วัสดุสิ้นเปลืองใช้จัดฉาก</c:v>
                </c:pt>
              </c:strCache>
            </c:strRef>
          </c:cat>
          <c:val>
            <c:numRef>
              <c:f>'[2]คำนวนต้นทุน 1-31'!$E$5:$E$15</c:f>
              <c:numCache>
                <c:formatCode>General</c:formatCode>
                <c:ptCount val="11"/>
                <c:pt idx="0">
                  <c:v>656415.88999999978</c:v>
                </c:pt>
                <c:pt idx="1">
                  <c:v>45377.4</c:v>
                </c:pt>
                <c:pt idx="2">
                  <c:v>4694.68</c:v>
                </c:pt>
                <c:pt idx="3">
                  <c:v>171049.03</c:v>
                </c:pt>
                <c:pt idx="4">
                  <c:v>25465.48</c:v>
                </c:pt>
                <c:pt idx="5">
                  <c:v>297185.40000000002</c:v>
                </c:pt>
                <c:pt idx="6">
                  <c:v>0</c:v>
                </c:pt>
                <c:pt idx="7">
                  <c:v>0</c:v>
                </c:pt>
                <c:pt idx="8">
                  <c:v>1500</c:v>
                </c:pt>
                <c:pt idx="9">
                  <c:v>585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FA0-439C-ACD9-64DEB763B9B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375022</xdr:colOff>
      <xdr:row>3</xdr:row>
      <xdr:rowOff>25035</xdr:rowOff>
    </xdr:from>
    <xdr:to>
      <xdr:col>20</xdr:col>
      <xdr:colOff>483598</xdr:colOff>
      <xdr:row>15</xdr:row>
      <xdr:rowOff>324666</xdr:rowOff>
    </xdr:to>
    <xdr:graphicFrame macro="">
      <xdr:nvGraphicFramePr>
        <xdr:cNvPr id="6" name="แผนภูมิ 5">
          <a:extLst>
            <a:ext uri="{FF2B5EF4-FFF2-40B4-BE49-F238E27FC236}">
              <a16:creationId xmlns:a16="http://schemas.microsoft.com/office/drawing/2014/main" id="{FD39985B-764C-6A59-D9F5-18BE39047C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384996</xdr:colOff>
      <xdr:row>2</xdr:row>
      <xdr:rowOff>286022</xdr:rowOff>
    </xdr:from>
    <xdr:to>
      <xdr:col>20</xdr:col>
      <xdr:colOff>501192</xdr:colOff>
      <xdr:row>15</xdr:row>
      <xdr:rowOff>285000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F811F26A-DDAE-484F-80AB-994904D1D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376032</xdr:colOff>
      <xdr:row>2</xdr:row>
      <xdr:rowOff>321880</xdr:rowOff>
    </xdr:from>
    <xdr:to>
      <xdr:col>20</xdr:col>
      <xdr:colOff>492228</xdr:colOff>
      <xdr:row>15</xdr:row>
      <xdr:rowOff>320858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BF39F7B2-5DE2-4A89-877D-F2945A4982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&#3591;&#3634;&#3609;&#3607;&#3637;&#3656;&#3626;&#3656;&#3591;&#3651;&#3627;&#3657;&#3627;&#3633;&#3623;&#3627;&#3609;&#3657;&#3634;&#3648;&#3617;&#3618;&#3660;&#3607;&#3640;&#3585;&#3648;&#3594;&#3657;&#3634;/&#3611;&#3637;%2069/&#3611;&#3637;%202569/3.&#3619;&#3623;&#3617;&#3618;&#3629;&#3604;&#3586;&#3634;&#3618;&#3629;&#3629;&#3609;&#3652;&#3621;&#3609;&#3660;&#3649;&#3610;&#3610;&#3588;&#3636;&#3604;&#3588;&#3656;&#3634;&#3651;&#3594;&#3657;&#3592;&#3656;&#3634;&#3618;%20&#3617;&#3637;.&#3588;.%2069.xlsx" TargetMode="External"/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1;&#3634;&#3609;&#3607;&#3637;&#3656;&#3626;&#3656;&#3591;&#3651;&#3627;&#3657;&#3627;&#3633;&#3623;&#3627;&#3609;&#3657;&#3634;&#3648;&#3617;&#3618;&#3660;&#3607;&#3640;&#3585;&#3648;&#3594;&#3657;&#3634;\&#3611;&#3637;%2069\&#3611;&#3637;%202569\3.&#3619;&#3623;&#3617;&#3618;&#3629;&#3604;&#3586;&#3634;&#3618;&#3629;&#3629;&#3609;&#3652;&#3621;&#3609;&#3660;&#3649;&#3610;&#3610;&#3588;&#3636;&#3604;&#3588;&#3656;&#3634;&#3651;&#3594;&#3657;&#3592;&#3656;&#3634;&#3618;%20&#3617;&#3637;.&#3588;.%2069.xlsx" TargetMode="External"/><Relationship Id="rId1" Type="http://schemas.openxmlformats.org/officeDocument/2006/relationships/externalLinkPath" Target="/Users/Wanwa/OneDrive/Desktop/&#3591;&#3634;&#3609;&#3605;&#3657;&#3609;&#3611;&#3634;&#3621;&#3660;&#3617;/2.&#3619;&#3623;&#3617;&#3629;&#3629;&#3609;&#3652;&#3621;&#3609;&#3660;/&#3591;&#3634;&#3609;&#3607;&#3637;&#3656;&#3626;&#3656;&#3591;&#3651;&#3627;&#3657;&#3627;&#3633;&#3623;&#3627;&#3609;&#3657;&#3634;&#3648;&#3617;&#3618;&#3660;&#3607;&#3640;&#3585;&#3648;&#3594;&#3657;&#3634;/&#3611;&#3637;%2069/&#3611;&#3637;%202569/3.&#3619;&#3623;&#3617;&#3618;&#3629;&#3604;&#3586;&#3634;&#3618;&#3629;&#3629;&#3609;&#3652;&#3621;&#3609;&#3660;&#3649;&#3610;&#3610;&#3588;&#3636;&#3604;&#3588;&#3656;&#3634;&#3651;&#3594;&#3657;&#3592;&#3656;&#3634;&#3618;%20&#3617;&#3637;.&#3588;.%206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2;&#3635;&#3609;&#3623;&#3609;&#3594;&#3636;&#3657;&#3609;&#3586;&#3634;&#3618;%20&#3629;&#3629;&#3609;&#3652;&#3621;&#3609;&#3660;\&#3588;&#3635;&#3609;&#3623;&#3609;&#3605;&#3657;&#3609;&#3607;&#3640;&#3609;%20&#3629;&#3629;&#3609;&#3652;&#3621;&#3609;&#3660;\&#3611;&#3637;%2069\4.&#3619;&#3634;&#3618;&#3585;&#3634;&#3619;&#3586;&#3634;&#3618;&#3626;&#3636;&#3609;&#3588;&#3657;&#3634;&#3629;&#3629;&#3609;&#3652;&#3621;&#3609;&#3660;&#3649;&#3618;&#3585;&#3592;&#3635;&#3609;&#3623;&#3609;&#3594;&#3636;&#3657;&#3609;&#3619;&#3634;&#3618;&#3623;&#3633;&#3609;%20&#3648;&#3604;&#3639;&#3629;&#3609;&#3648;&#3617;&#3625;&#3634;&#3618;&#3609;%202569.xlsx" TargetMode="External"/><Relationship Id="rId1" Type="http://schemas.openxmlformats.org/officeDocument/2006/relationships/externalLinkPath" Target="4.&#3619;&#3634;&#3618;&#3585;&#3634;&#3619;&#3586;&#3634;&#3618;&#3626;&#3636;&#3609;&#3588;&#3657;&#3634;&#3629;&#3629;&#3609;&#3652;&#3621;&#3609;&#3660;&#3649;&#3618;&#3585;&#3592;&#3635;&#3609;&#3623;&#3609;&#3594;&#3636;&#3657;&#3609;&#3619;&#3634;&#3618;&#3623;&#3633;&#3609;%20&#3648;&#3604;&#3639;&#3629;&#3609;&#3648;&#3617;&#3625;&#3634;&#3618;&#3609;%20256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สรุป"/>
      <sheetName val="มี.ค."/>
    </sheetNames>
    <sheetDataSet>
      <sheetData sheetId="0">
        <row r="26">
          <cell r="H26">
            <v>1432878.37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"/>
      <sheetName val="คำนวนต้นทุน"/>
      <sheetName val="คำนวนต้นทุน 1-31"/>
      <sheetName val="ADS - Campaign"/>
      <sheetName val="NOTE"/>
      <sheetName val="สินค้า"/>
      <sheetName val="ต้นฉบับ"/>
      <sheetName val="B-plus"/>
      <sheetName val="01.4.68"/>
      <sheetName val="02.4.68"/>
      <sheetName val="03.4.68"/>
      <sheetName val="04.4.68"/>
      <sheetName val="05.4.68"/>
      <sheetName val="06.4.68"/>
      <sheetName val="07.4.68"/>
      <sheetName val="08.4.68"/>
      <sheetName val="09.4.68"/>
      <sheetName val="10.4.68"/>
      <sheetName val="11.4.68"/>
      <sheetName val="12.4.68"/>
      <sheetName val="13.4.68"/>
      <sheetName val="14.4.68"/>
      <sheetName val="15.4.68"/>
      <sheetName val="16.4.68"/>
      <sheetName val="17.4.68"/>
      <sheetName val="18.4.68"/>
      <sheetName val="19.4.68"/>
      <sheetName val="20.4.68"/>
      <sheetName val="21.4.68"/>
      <sheetName val="22.4.68"/>
      <sheetName val="23.4.68"/>
      <sheetName val="24.4.68"/>
      <sheetName val="25.4.68"/>
      <sheetName val="26.4.68"/>
      <sheetName val="27.4.68"/>
      <sheetName val="28.4.68"/>
      <sheetName val="29.4.68"/>
      <sheetName val="30.4.68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9">
          <cell r="J9">
            <v>2880</v>
          </cell>
        </row>
        <row r="10">
          <cell r="J10">
            <v>11899.37</v>
          </cell>
        </row>
      </sheetData>
      <sheetData sheetId="2">
        <row r="5">
          <cell r="D5" t="str">
            <v>ต้นทุนสินค้า</v>
          </cell>
          <cell r="E5">
            <v>656415.88999999978</v>
          </cell>
        </row>
        <row r="6">
          <cell r="D6" t="str">
            <v>ต้นทุนค่ากล่องพัสดุ</v>
          </cell>
          <cell r="E6">
            <v>45377.4</v>
          </cell>
        </row>
        <row r="7">
          <cell r="D7" t="str">
            <v>ต้นทุนค่าบับเบิ้ล + เทปใส</v>
          </cell>
          <cell r="E7">
            <v>4694.68</v>
          </cell>
        </row>
        <row r="8">
          <cell r="D8" t="str">
            <v>ต้นทุนค่าแรงพนักงานที่เกี่ยวข้อง</v>
          </cell>
          <cell r="E8">
            <v>171049.03</v>
          </cell>
        </row>
        <row r="9">
          <cell r="D9" t="str">
            <v>ต้นทุนค่าขนส่ง (COD) , (ปณ.)</v>
          </cell>
          <cell r="E9">
            <v>25465.48</v>
          </cell>
        </row>
        <row r="10">
          <cell r="D10" t="str">
            <v>ต้นทุนค่ากระตุ้นยอดขาย (ยิง ADS)</v>
          </cell>
          <cell r="E10">
            <v>297185.40000000002</v>
          </cell>
        </row>
        <row r="11">
          <cell r="D11" t="str">
            <v>ต้นทุนค่าแคมเปญ</v>
          </cell>
          <cell r="E11">
            <v>0</v>
          </cell>
        </row>
        <row r="12">
          <cell r="D12" t="str">
            <v>ต้นทุนค่าจ้างอินฟลูเรนเซอร์</v>
          </cell>
          <cell r="E12">
            <v>0</v>
          </cell>
        </row>
        <row r="13">
          <cell r="D13" t="str">
            <v>ต้นทุนเบิกสินค้าไลฟ์สด</v>
          </cell>
          <cell r="E13">
            <v>1500</v>
          </cell>
        </row>
        <row r="14">
          <cell r="D14" t="str">
            <v>ค่าโทรศัพท์ที่เกี่ยวข้องในแผนกออนไลน์</v>
          </cell>
          <cell r="E14">
            <v>585</v>
          </cell>
        </row>
        <row r="15">
          <cell r="D15" t="str">
            <v>วัสดุสิ้นเปลืองใช้จัดฉาก</v>
          </cell>
          <cell r="E15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.xml"/></Relationships>
</file>

<file path=xl/pivotCache/_rels/pivotCacheDefinition2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.xml"/></Relationships>
</file>

<file path=xl/pivotCache/_rels/pivotCacheDefinition2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1.xml"/></Relationships>
</file>

<file path=xl/pivotCache/_rels/pivotCacheDefinition2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2.xml"/></Relationships>
</file>

<file path=xl/pivotCache/_rels/pivotCacheDefinition2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3.xml"/></Relationships>
</file>

<file path=xl/pivotCache/_rels/pivotCacheDefinition2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4.xml"/></Relationships>
</file>

<file path=xl/pivotCache/_rels/pivotCacheDefinition2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5.xml"/></Relationships>
</file>

<file path=xl/pivotCache/_rels/pivotCacheDefinition2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6.xml"/></Relationships>
</file>

<file path=xl/pivotCache/_rels/pivotCacheDefinition2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7.xml"/></Relationships>
</file>

<file path=xl/pivotCache/_rels/pivotCacheDefinition2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8.xml"/></Relationships>
</file>

<file path=xl/pivotCache/_rels/pivotCacheDefinition2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9.xml"/></Relationships>
</file>

<file path=xl/pivotCache/_rels/pivotCacheDefinition3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0.xml"/></Relationships>
</file>

<file path=xl/pivotCache/_rels/pivotCacheDefinition3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83.662595138892" createdVersion="8" refreshedVersion="8" minRefreshableVersion="3" recordCount="214" xr:uid="{5F7E77F3-F3B3-4276-939A-76679B12FE11}">
  <cacheSource type="worksheet">
    <worksheetSource ref="A1:T215" sheet="1"/>
  </cacheSource>
  <cacheFields count="20">
    <cacheField name="รหัสสินค้า" numFmtId="0">
      <sharedItems count="14">
        <s v="1111002"/>
        <s v="1113172"/>
        <s v="1113173"/>
        <s v="1113170"/>
        <s v="0006"/>
        <s v="1112011"/>
        <s v="1113171"/>
        <s v="1124021"/>
        <s v="1111008"/>
        <s v="เศษปัง5โล"/>
        <s v="คละรส"/>
        <s v="1111009"/>
        <s v="1111056"/>
        <s v="1111001"/>
      </sharedItems>
    </cacheField>
    <cacheField name="สินค้า" numFmtId="0">
      <sharedItems count="19">
        <s v="ชิฟฟ่อนไม่มีไส้ แบบกล่อง8ชิ้น รวมรส (รวมรส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เค้กเบาหวิวเล็ก 1กล่องขนาด 100 กรัม (คละรส)"/>
        <s v="เค้กเบาหวิวเล็ก 1กล่องขนาด 100 กรัม (ฝอยทอง)"/>
        <s v="ขนมเปี๊ยะ ไส้ทะลัก ขนาด 450 กรัม ไข่แดง 3 ใบ 3 รสให้เลือก (ฟักถั่วไข่เค็ม 450 กรัม)"/>
        <s v="ขนมปังแถว 20 แผ่น/แถว"/>
        <s v="ชิฟฟ่อน สอดไส้แยม ขนาด3 ชิ้น มีรสให้เลือก 7 รส (รวมรส)"/>
        <s v="เศษขนมปังปลา5กก."/>
        <s v="ชิฟฟ่อนไม่มีไส้ แบบกล่อง8ชิ้น รวมรส"/>
        <s v="ชิฟฟ่อนสอดไส้ 1 ชิ้น ชิฟฟ่อนเค้ก เลือกรสชาติได้ (คละรส)"/>
        <s v="ชิฟฟ่อนสอดไส้ แยม 1กล่อง มี6ชิ้น (รวมรส)"/>
        <s v="วรรณวนัช ขนมเปี๊ยะไส้ทะลัก ขนาด 450 กรัม เลือกรสชาติได้"/>
        <s v="ชิฟฟ่อนรวมรสยอดฮิต 1กล่องมี8ชิ้น รส เมล่อน ชีสเค้ก น้ำผึ้ง มัลเบอร์รี่ เก็บได้ 10 วัน"/>
        <s v="Chiffon, No Filling, Box of 8 Pieces, Assorted Flavors, Size 240 Grams, Wanwanach"/>
        <s v="ชิฟฟ่อนไม่มีไส้ แบบกล่อง8ชิ้น รวมรส (รวมรสยอดฮิต)"/>
        <s v="ชิฟฟอนไม่มีไส้เเบบเเยกชิ้น เลือกรสชาติได้ (คละรส)"/>
        <s v="ชิฟฟ่อนสอดไส้ แยม 1กล่อง มี6ชิ้น (เก็บได้15วัน)"/>
      </sharedItems>
    </cacheField>
    <cacheField name="ราคา" numFmtId="0">
      <sharedItems containsSemiMixedTypes="0" containsString="0" containsNumber="1" minValue="10" maxValue="162"/>
    </cacheField>
    <cacheField name="จำนวน" numFmtId="0">
      <sharedItems containsSemiMixedTypes="0" containsString="0" containsNumber="1" containsInteger="1" minValue="1" maxValue="4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122"/>
    </cacheField>
    <cacheField name="ค่าส่งที่เก็บลูกค้า" numFmtId="0">
      <sharedItems containsSemiMixedTypes="0" containsString="0" containsNumber="1" minValue="0" maxValue="10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85.714657175929" createdVersion="8" refreshedVersion="8" minRefreshableVersion="3" recordCount="262" xr:uid="{5D9F60A2-1DAC-44AC-BCDE-089FF51ADEE8}">
  <cacheSource type="worksheet">
    <worksheetSource ref="A1:T263" sheet="2"/>
  </cacheSource>
  <cacheFields count="20">
    <cacheField name="รหัสสินค้า" numFmtId="0">
      <sharedItems count="15">
        <s v="1111002"/>
        <s v="1112009"/>
        <s v="1113172"/>
        <s v="1111008"/>
        <s v="1113171"/>
        <s v="1113173"/>
        <s v="1111009"/>
        <s v="0006"/>
        <s v="1113170"/>
        <s v="1111056"/>
        <s v="1124021"/>
        <s v="คละรส"/>
        <s v="1112011"/>
        <s v="1111001"/>
        <s v="เศษปัง5โล"/>
      </sharedItems>
    </cacheField>
    <cacheField name="สินค้า" numFmtId="0">
      <sharedItems count="20">
        <s v="ชิฟฟ่อนไม่มีไส้ แบบกล่อง8ชิ้น รวมรส"/>
        <s v="เค้กเบาหวิวเล็ก 1กล่องขนาด 100 กรัม (มะพร้าว)"/>
        <s v="ขนมเปี๊ยะ ไส้ทะลัก ขนาด 450 กรัม ไข่แดง 3 ใบ 3 รสให้เลือก (เผือกฝอยทองไข่เค็ม 450 กรัม)"/>
        <s v="ชิฟฟ่อน สอดไส้แยม ขนาด3 ชิ้น มีรสให้เลือก 7 รส (รวมรส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งาดำฝอยทองไข่เค็ม 450 กรัม)"/>
        <s v="วรรณวนัช ขนมเปี๊ยะไส้ทะลัก ขนาด 450 กรัม เลือกรสชาติได้"/>
        <s v="ชิฟฟ่อนสอดไส้ แยม 1กล่อง มี6ชิ้น (รวมรส)"/>
        <s v="เค้กเบาหวิวเล็ก 1กล่องขนาด 100 กรัม (คละรส)"/>
        <s v="ขนมเปี๊ยะ ไส้ทะลัก ขนาด 450 กรัม ไข่แดง 3 ใบ 3 รสให้เลือก (ถั่วฝอยทองไข่เค็ม 450 กรัม)"/>
        <s v="ชิฟฟ่อนไม่มีไส้ แบบกล่อง8ชิ้น รวมรส (รวมรสยอดฮิต)"/>
        <s v="ชิฟฟ่อนไม่มีไส้ แบบกล่อง8ชิ้น รวมรส (รวมรส)"/>
        <s v="ขนมปังแถว 20 แผ่น/แถว"/>
        <s v="ชิฟฟ่อนสอดไส้ 1 ชิ้น ชิฟฟ่อนเค้ก เลือกรสชาติได้ (คละรส)"/>
        <s v="ชิฟฟ่อนรวมรสยอดฮิต 1กล่องมี8ชิ้น รส เมล่อน ชีสเค้ก น้ำผึ้ง มัลเบอร์รี่ เก็บได้ 10 วัน"/>
        <s v="ชิฟฟ่อนรวมรส แบบมีไส้ 1 กล่องมี 6 ชิ้น เก็บได้ 15 วัน คละรสชาติให้ นุ่ม หอม อร่อย วรรณวนัช"/>
        <s v="เค้กเบาหวิวเล็ก 1กล่องขนาด 100 กรัม (ฝอยทอง)"/>
        <s v="ชิฟฟอนไม่มีไส้เเบบเเยกชิ้น เลือกรสชาติได้ (คละรส)"/>
        <s v="ชิฟฟ่อนสอดไส้ แยม 1กล่อง มี6ชิ้น (เก็บได้15วัน)"/>
        <s v="เศษขนมปังปลา5กก."/>
      </sharedItems>
    </cacheField>
    <cacheField name="ราคา" numFmtId="0">
      <sharedItems containsSemiMixedTypes="0" containsString="0" containsNumber="1" minValue="0" maxValue="162"/>
    </cacheField>
    <cacheField name="จำนวน" numFmtId="0">
      <sharedItems containsSemiMixedTypes="0" containsString="0" containsNumber="1" containsInteger="1" minValue="1" maxValue="3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157.5"/>
    </cacheField>
    <cacheField name="ค่าส่งที่เก็บลูกค้า" numFmtId="0">
      <sharedItems containsSemiMixedTypes="0" containsString="0" containsNumber="1" minValue="0" maxValue="98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85.714931828705" createdVersion="8" refreshedVersion="8" minRefreshableVersion="3" recordCount="312" xr:uid="{F534F3EF-9E01-42BB-947A-9765E7D55A1F}">
  <cacheSource type="worksheet">
    <worksheetSource ref="A1:T313" sheet="3"/>
  </cacheSource>
  <cacheFields count="20">
    <cacheField name="รหัสสินค้า" numFmtId="0">
      <sharedItems count="13">
        <s v="1111002"/>
        <s v="1113173"/>
        <s v="1113172"/>
        <s v="1113171"/>
        <s v="1113170"/>
        <s v="1111056"/>
        <s v="0006"/>
        <s v="1111009"/>
        <s v="1124021"/>
        <s v="1111008"/>
        <s v="1112011"/>
        <s v="เศษปัง5โล"/>
        <s v="คละรส"/>
      </sharedItems>
    </cacheField>
    <cacheField name="สินค้า" numFmtId="0">
      <sharedItems count="20">
        <s v="ชิฟฟ่อนไม่มีไส้ แบบกล่อง8ชิ้น รวมรส (รวมรส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วรรณวนัช ขนมเปี๊ยะไส้ทะลัก ขนาด 450 กรัม เลือกรสชาติได้"/>
        <s v="ชิฟฟ่อนรวมรสยอดฮิต 1กล่องมี8ชิ้น รส เมล่อน ชีสเค้ก น้ำผึ้ง มัลเบอร์รี่ เก็บได้ 10 วัน"/>
        <s v="ชิฟฟ่อนไม่มีไส้ แบบกล่อง8ชิ้น รวมรส"/>
        <s v="เค้กเบาหวิวเล็ก 1กล่องขนาด 100 กรัม (คละรส)"/>
        <s v="ขนมเปี๊ยะไส้ทะลัก ไข่แดงเค็ม 3 ใบ มีให้เลือก 4 รสชาติ ขนาด 450 กรัม WANWANACH"/>
        <s v="ชิฟฟ่อนสอดไส้ แยม 1กล่อง มี6ชิ้น (รวมรส)"/>
        <s v="ขนมปังแถว 20 แผ่น/แถว"/>
        <s v="ชิฟฟ่อน สอดไส้แยม ขนาด3 ชิ้น มีรสให้เลือก 7 รส (รวมรส)"/>
        <s v="เค้กเบาหวิวเล็ก 1กล่องขนาด 100 กรัม (ฝอยทอง)"/>
        <s v="Stuffed Dumplings with Salted Egg Yolk, 3 Pieces, Available in 4 Flavors, Size 450 Grams, Wanwanach"/>
        <s v="เศษขนมปังปลา5กก."/>
        <s v="ชิฟฟ่อนสอดไส้ 1 ชิ้น ชิฟฟ่อนเค้ก เลือกรสชาติได้ (คละรส)"/>
        <s v="ชิฟฟ่อนรวมรส แบบมีไส้ 1 กล่องมี 6 ชิ้น เก็บได้ 15 วัน คละรสชาติให้ นุ่ม หอม อร่อย วรรณวนัช"/>
        <s v="ชิฟฟ่อนไม่มีไส้ แบบกล่อง8ชิ้น รวมรส (รวมรสยอดฮิต)"/>
        <s v="ชิฟฟ่อนสอดไส้ แยม 1กล่อง มี6ชิ้น 1 กล่อง 1"/>
      </sharedItems>
    </cacheField>
    <cacheField name="ราคา" numFmtId="0">
      <sharedItems containsSemiMixedTypes="0" containsString="0" containsNumber="1" minValue="12" maxValue="163"/>
    </cacheField>
    <cacheField name="จำนวน" numFmtId="0">
      <sharedItems containsSemiMixedTypes="0" containsString="0" containsNumber="1" containsInteger="1" minValue="1" maxValue="2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102"/>
    </cacheField>
    <cacheField name="ค่าส่งที่เก็บลูกค้า" numFmtId="0">
      <sharedItems containsSemiMixedTypes="0" containsString="0" containsNumber="1" minValue="0" maxValue="98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86.554544675928" createdVersion="8" refreshedVersion="8" minRefreshableVersion="3" recordCount="159" xr:uid="{54204A49-BD95-46EC-9E5D-293D85FC071E}">
  <cacheSource type="worksheet">
    <worksheetSource ref="A1:T160" sheet="4"/>
  </cacheSource>
  <cacheFields count="20">
    <cacheField name="รหัสสินค้า" numFmtId="0">
      <sharedItems count="14">
        <s v="1111056"/>
        <s v="1111009"/>
        <s v="1111002"/>
        <s v="0006"/>
        <s v="1111008"/>
        <s v="1113170"/>
        <s v="1112005"/>
        <s v="1112011"/>
        <s v="1124021"/>
        <s v="1113173"/>
        <s v="1113172"/>
        <s v="1113171"/>
        <s v="เศษปัง"/>
        <s v="เศษปัง5โล"/>
      </sharedItems>
    </cacheField>
    <cacheField name="สินค้า" numFmtId="0">
      <sharedItems count="21">
        <s v="ชิฟฟ่อนไม่มีไส้ แบบกล่อง8ชิ้น รวมรส (รวมรสยอดฮิต)"/>
        <s v="ชิฟฟ่อนสอดไส้ แยม 1กล่อง มี6ชิ้น (รวมรส)"/>
        <s v="ชิฟฟ่อนไม่มีไส้ แบบกล่อง8ชิ้น รวมรส (รวมรส)"/>
        <s v="เค้กเบาหวิวเล็ก 1กล่องขนาด 100 กรัม (คละรส)"/>
        <s v="ชิฟฟ่อน สอดไส้แยม ขนาด3 ชิ้น มีรสให้เลือก 7 รส (รวมรส)"/>
        <s v="ขนมเปี๊ยะ ไส้ทะลัก ขนาด 450 กรัม ไข่แดง 3 ใบ 3 รสให้เลือก (ถั่วฝอยทองไข่เค็ม 450 กรัม)"/>
        <s v="เค้กเบาหวิวเล็ก 1กล่องขนาด 100 กรัม (เนยนม)"/>
        <s v="เค้กเบาหวิวเล็ก 1กล่องขนาด 100 กรัม (ฝอยทอง)"/>
        <s v="ขนมปังแถว 20 แผ่น/แถว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วรรณวนัช ขนมเปี๊ยะไส้ทะลัก ขนาด 450 กรัม เลือกรสชาติได้"/>
        <s v="Wanwannach Stuffed Pastry with a Filling of Curd, Size 450 Grams, Choose Your Flavor."/>
        <s v="ชิฟฟ่อนรวมรสยอดฮิต 1กล่องมี8ชิ้น รส เมล่อน ชีสเค้ก น้ำผึ้ง มัลเบอร์รี่ เก็บได้ 10 วัน"/>
        <s v="ขนมเปี๊ยะไส้ทะลัก ไข่แดงเค็ม 3 ใบ มีให้เลือก 4 รสชาติ ขนาด 450 กรัม WANWANACH"/>
        <s v="เศษขนมปังปลา1กก."/>
        <s v="ขนมปังแถว 1แถวได้20แผ่น นุ่ม โคตรถูก โคตรคุ้ม !!!!"/>
        <s v="ชิฟฟ่อนสอดไส้ แยม 1กล่อง มี6ชิ้น 1 กล่อง 1"/>
        <s v="เศษขนมปังปลา5กก."/>
        <s v="ชิฟฟ่อนไม่มีไส้ แบบกล่อง8ชิ้น รวมรส"/>
      </sharedItems>
    </cacheField>
    <cacheField name="ราคา" numFmtId="0">
      <sharedItems containsSemiMixedTypes="0" containsString="0" containsNumber="1" minValue="0" maxValue="162"/>
    </cacheField>
    <cacheField name="จำนวน" numFmtId="0">
      <sharedItems containsSemiMixedTypes="0" containsString="0" containsNumber="1" containsInteger="1" minValue="1" maxValue="1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800"/>
    </cacheField>
    <cacheField name="ค่าส่งที่เก็บลูกค้า" numFmtId="0">
      <sharedItems containsSemiMixedTypes="0" containsString="0" containsNumber="1" minValue="0" maxValue="49.28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87.437947916667" createdVersion="8" refreshedVersion="8" minRefreshableVersion="3" recordCount="337" xr:uid="{F3A50DA7-1C3A-4872-A718-95BD980F21AB}">
  <cacheSource type="worksheet">
    <worksheetSource ref="A1:T338" sheet="5"/>
  </cacheSource>
  <cacheFields count="20">
    <cacheField name="รหัสสินค้า" numFmtId="0">
      <sharedItems count="17">
        <s v="1113171"/>
        <s v="1111002"/>
        <s v="0006"/>
        <s v="1112011"/>
        <s v="1113170"/>
        <s v="1113173"/>
        <s v="เศษปัง5โล"/>
        <s v="1124021"/>
        <s v="1113172"/>
        <s v="1112013"/>
        <s v="1111008"/>
        <s v="1111056"/>
        <s v="1111009"/>
        <s v="1111001"/>
        <s v="1114503"/>
        <s v="1200002"/>
        <s v="คละรส"/>
      </sharedItems>
    </cacheField>
    <cacheField name="สินค้า" numFmtId="0">
      <sharedItems count="23">
        <s v="ขนมเปี๊ยะไส้ทะลัก ไข่แดงเค็ม 3 ใบ มีให้เลือก 4 รสชาติ ขนาด 450 กรัม WANWANACH"/>
        <s v="วรรณวนัช ขนมเปี๊ยะไส้ทะลัก ขนาด 450 กรัม เลือกรสชาติได้"/>
        <s v="ชิฟฟ่อนไม่มีไส้ แบบกล่อง8ชิ้น รวมรส (รวมรส)"/>
        <s v="เค้กเบาหวิวเล็ก 1กล่องขนาด 100 กรัม (คละรส)"/>
        <s v="เค้กเบาหวิวเล็ก 1กล่องขนาด 100 กรัม (ฝอยทอง)"/>
        <s v="ชิฟฟ่อน ไม่มีไส้ กล่อง 8 ชิ้น คละรส ขนาด 240 กรัม WANWANACH"/>
        <s v="ชิฟฟ่อนไม่มีไส้ แบบกล่อง8ชิ้น รวมรส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เศษขนมปังปลา5กก."/>
        <s v="ขนมปังแถว 20 แผ่น/แถว"/>
        <s v="ขนมเปี๊ยะ ไส้ทะลัก ขนาด 450 กรัม ไข่แดง 3 ใบ 3 รสให้เลือก (ถั่วฝอยทองไข่เค็ม 450 กรัม)"/>
        <s v="เค้กเบาหวิวเล็ก 1กล่องขนาด 100 กรัม (เผือกมะพร้าว)"/>
        <s v="เศษขนมปังปลา ขายเป็นกิโล ราคาถูก"/>
        <s v="ขนมเปี๊ยะ ไส้ทะลัก ขนาด 450 กรัม ไข่แดง 3 ใบ 3 รสให้เลือก (เผือกฝอยทองไข่เค็ม 450 กรัม)"/>
        <s v="ชิฟฟ่อน สอดไส้แยม ขนาด3 ชิ้น มีรสให้เลือก 7 รส (รวมรส)"/>
        <s v="ชิฟฟ่อนไม่มีไส้ แบบกล่อง8ชิ้น รวมรส (รวมรสยอดฮิต)"/>
        <s v="ชิฟฟ่อนสอดไส้ แยม 1กล่อง มี6ชิ้น (รวมรส)"/>
        <s v="ชิฟฟอนไม่มีไส้เเบบเเยกชิ้น เลือกรสชาติได้ (คละรส)"/>
        <s v="ครีมฮอร์นไส้เนยสด (ครีมฮอร์นช็อกโกแลต  1กล่อง6ชิ้น)"/>
        <s v="ท๊อฟฟี่ถั่ว (ทอฟฟี่กล่อง(กล่อง 12 เม็ด))"/>
        <s v="ชิฟฟ่อนสอดไส้ 1 ชิ้น ชิฟฟ่อนเค้ก เลือกรสชาติได้ (คละรส)"/>
        <s v="ชิฟฟ่อนรวมรส แบบมีไส้ 1 กล่องมี 6 ชิ้น เก็บได้ 15 วัน คละรสชาติให้ นุ่ม หอม อร่อย วรรณวนัช"/>
      </sharedItems>
    </cacheField>
    <cacheField name="ราคา" numFmtId="0">
      <sharedItems containsSemiMixedTypes="0" containsString="0" containsNumber="1" minValue="0" maxValue="159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714.5"/>
    </cacheField>
    <cacheField name="ค่าส่งที่เก็บลูกค้า" numFmtId="0">
      <sharedItems containsSemiMixedTypes="0" containsString="0" containsNumber="1" minValue="0" maxValue="114.5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92.370710995368" createdVersion="8" refreshedVersion="8" minRefreshableVersion="3" recordCount="267" xr:uid="{147E52E1-58C9-4CB7-8E0A-C9A76579EB07}">
  <cacheSource type="worksheet">
    <worksheetSource ref="A1:T268" sheet="6"/>
  </cacheSource>
  <cacheFields count="20">
    <cacheField name="รหัสสินค้า" numFmtId="0">
      <sharedItems count="16">
        <s v="1112005"/>
        <s v="1112009"/>
        <s v="1111002"/>
        <s v="เศษปัง"/>
        <s v="1113173"/>
        <s v="0006"/>
        <s v="1113170"/>
        <s v="1111056"/>
        <s v="1111009"/>
        <s v="1111008"/>
        <s v="1112011"/>
        <s v="คละรส"/>
        <s v="1124021"/>
        <s v="1113171"/>
        <s v="เศษปัง5โล"/>
        <s v="1114503"/>
      </sharedItems>
    </cacheField>
    <cacheField name="สินค้า" numFmtId="0">
      <sharedItems count="21">
        <s v="เค้กเบาหวิวเล็ก 1กล่องขนาด 100 กรัม (เนยนม)"/>
        <s v="เค้กเบาหวิวเล็ก 1กล่องขนาด 100 กรัม (มะพร้าว)"/>
        <s v="ชิฟฟ่อนไม่มีไส้ แบบกล่อง8ชิ้น รวมรส (รวมรส)"/>
        <s v="เศษขนมปังปลา1กก."/>
        <s v="ขนมเปี๊ยะ ไส้ทะลัก ขนาด 450 กรัม ไข่แดง 3 ใบ 3 รสให้เลือก (งาดำฝอยทองไข่เค็ม 450 กรัม)"/>
        <s v="ชิฟฟ่อนไม่มีไส้ แบบกล่อง8ชิ้น รวมรส"/>
        <s v="เค้กเบาหวิวเล็ก 1กล่องขนาด 100 กรัม (คละรส)"/>
        <s v="วรรณวนัช ขนมเปี๊ยะไส้ทะลัก ขนาด 450 กรัม เลือกรสชาติได้"/>
        <s v="ชิฟฟ่อนไม่มีไส้ แบบกล่อง8ชิ้น รวมรส (รวมรสยอดฮิต)"/>
        <s v="ชิฟฟ่อนสอดไส้ แยม 1กล่อง มี6ชิ้น (รวมรส)"/>
        <s v="ขนมเปี๊ยะ ไส้ทะลัก ขนาด 450 กรัม ไข่แดง 3 ใบ 3 รสให้เลือก (ถั่วฝอยทองไข่เค็ม 450 กรัม)"/>
        <s v="ชิฟฟ่อน สอดไส้แยม ขนาด3 ชิ้น มีรสให้เลือก 7 รส (รวมรส)"/>
        <s v="ชิฟฟ่อนรวมรสยอดฮิต 1กล่องมี8ชิ้น รส เมล่อน ชีสเค้ก น้ำผึ้ง มัลเบอร์รี่ เก็บได้ 10 วัน"/>
        <s v="เค้กเบาหวิวเล็ก 1กล่องขนาด 100 กรัม (ฝอยทอง)"/>
        <s v="ชิฟฟ่อนสอดไส้ 1 ชิ้น ชิฟฟ่อนเค้ก เลือกรสชาติได้ (คละรส)"/>
        <s v="ขนมปังแถว 20 แผ่น/แถว"/>
        <s v="ขนมเปี๊ยะไส้ทะลัก ไข่แดงเค็ม 3 ใบ มีให้เลือก 4 รสชาติ ขนาด 450 กรัม WANWANACH"/>
        <s v="เศษขนมปังปลา5กก."/>
        <s v="ชิฟฟ่อนรวมรส แบบมีไส้ 1 กล่องมี 6 ชิ้น เก็บได้ 15 วัน คละรสชาติให้ นุ่ม หอม อร่อย วรรณวนัช"/>
        <s v="ครีมฮอร์นไส้เนยสด (ครีมฮอร์นช็อกโกแลต  1กล่อง6ชิ้น)"/>
        <s v="ชิฟฟ่อนสอดไส้ แยม 1กล่อง มี6ชิ้น 1 กล่อง 1"/>
      </sharedItems>
    </cacheField>
    <cacheField name="ราคา" numFmtId="0">
      <sharedItems containsSemiMixedTypes="0" containsString="0" containsNumber="1" minValue="12" maxValue="163"/>
    </cacheField>
    <cacheField name="จำนวน" numFmtId="0">
      <sharedItems containsSemiMixedTypes="0" containsString="0" containsNumber="1" containsInteger="1" minValue="1" maxValue="2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39" maxValue="1290"/>
    </cacheField>
    <cacheField name="ค่าส่งที่เก็บลูกค้า" numFmtId="0">
      <sharedItems containsSemiMixedTypes="0" containsString="0" containsNumber="1" minValue="0" maxValue="67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92.371597800928" createdVersion="8" refreshedVersion="8" minRefreshableVersion="3" recordCount="207" xr:uid="{B3DC9114-883C-4552-9B30-2B8D116870EB}">
  <cacheSource type="worksheet">
    <worksheetSource ref="A1:T208" sheet="7"/>
  </cacheSource>
  <cacheFields count="20">
    <cacheField name="รหัสสินค้า" numFmtId="0">
      <sharedItems count="13">
        <s v="0006"/>
        <s v="1124021"/>
        <s v="1113172"/>
        <s v="1111002"/>
        <s v="1111008"/>
        <s v="1111056"/>
        <s v="1113171"/>
        <s v="1113170"/>
        <s v="เศษปัง"/>
        <s v="1113173"/>
        <s v="1111009"/>
        <s v="1112011"/>
        <s v="1112009"/>
      </sharedItems>
    </cacheField>
    <cacheField name="สินค้า" numFmtId="0">
      <sharedItems count="19">
        <s v="เค้กเบาหวิวเล็ก 1กล่องขนาด 100 กรัม (คละรส)"/>
        <s v="ขนมปังแถว 20 แผ่น/แถว"/>
        <s v="วรรณวนัช ขนมเปี๊ยะไส้ทะลัก ขนาด 450 กรัม เลือกรสชาติได้"/>
        <s v="ขนมเปี๊ยะไส้ทะลัก ไข่แดงเค็ม 3 ใบ มีให้เลือก 4 รสชาติ ขนาด 450 กรัม WANWANACH"/>
        <s v="ขนมเปี๊ยะ ไส้ทะลัก ขนาด 450 กรัม ไข่แดง 3 ใบ 3 รสให้เลือก (เผือกฝอยทองไข่เค็ม 450 กรัม)"/>
        <s v="ชิฟฟ่อนไม่มีไส้ แบบกล่อง8ชิ้น รวมรส (รวมรส)"/>
        <s v="ชิฟฟ่อน สอดไส้แยม ขนาด3 ชิ้น มีรสให้เลือก 7 รส (รวมรส)"/>
        <s v="ชิฟฟ่อน ยอดฮิต กล่อง 8 ชิ้น คละรส ขนาด 240 กรัม WANWANACH"/>
        <s v="ขนมเปี๊ยะ ไส้ทะลัก ขนาด 450 กรัม ไข่แดง 3 ใบ 3 รสให้เลือก (ถั่วฝอยทองไข่เค็ม 450 กรัม)"/>
        <s v="เศษขนมปังปลา1กก.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งาดำฝอยทองไข่เค็ม 450 กรัม)"/>
        <s v="ชิฟฟ่อนไม่มีไส้ แบบกล่อง8ชิ้น รวมรส (รวมรสยอดฮิต)"/>
        <s v="ชิฟฟ่อนสอดไส้ แยม 1กล่อง มี6ชิ้น (รวมรส)"/>
        <s v="ชิฟฟ่อนรวมรส แบบมีไส้ 1 กล่องมี 6 ชิ้น เก็บได้ 15 วัน คละรสชาติให้ นุ่ม หอม อร่อย วรรณวนัช"/>
        <s v="เค้กเบาหวิวเล็ก 1กล่องขนาด 100 กรัม (ฝอยทอง)"/>
        <s v="ชิฟฟ่อนไม่มีไส้ แบบกล่อง8ชิ้น รวมรส"/>
        <s v="ชิฟฟ่อนรวมรสยอดฮิต 1กล่องมี8ชิ้น รส เมล่อน ชีสเค้ก น้ำผึ้ง มัลเบอร์รี่ เก็บได้ 10 วัน"/>
        <s v="เค้กเบาหวิวเล็ก 1กล่องขนาด 100 กรัม (มะพร้าว)"/>
      </sharedItems>
    </cacheField>
    <cacheField name="ราคา" numFmtId="0">
      <sharedItems containsSemiMixedTypes="0" containsString="0" containsNumber="1" minValue="14" maxValue="163"/>
    </cacheField>
    <cacheField name="จำนวน" numFmtId="0">
      <sharedItems containsSemiMixedTypes="0" containsString="0" containsNumber="1" containsInteger="1" minValue="1" maxValue="12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4" maxValue="430"/>
    </cacheField>
    <cacheField name="ค่าส่งที่เก็บลูกค้า" numFmtId="0">
      <sharedItems containsSemiMixedTypes="0" containsString="0" containsNumber="1" minValue="0" maxValue="45.5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92.372549189815" createdVersion="8" refreshedVersion="8" minRefreshableVersion="3" recordCount="244" xr:uid="{EE1A4443-8281-45EB-8AB1-9C9A1DCFF4A9}">
  <cacheSource type="worksheet">
    <worksheetSource ref="A1:T245" sheet="8"/>
  </cacheSource>
  <cacheFields count="20">
    <cacheField name="รหัสสินค้า" numFmtId="0">
      <sharedItems count="16">
        <s v="1111008"/>
        <s v="เศษปัง"/>
        <s v="0006"/>
        <s v="1113171"/>
        <s v="1111002"/>
        <s v="1113173"/>
        <s v="1113172"/>
        <s v="1111001"/>
        <s v="1113170"/>
        <s v="เศษปัง5โล"/>
        <s v="1112011"/>
        <s v="1124021"/>
        <s v="1111009"/>
        <s v="1111056"/>
        <s v="1112003"/>
        <s v="1112013"/>
      </sharedItems>
    </cacheField>
    <cacheField name="สินค้า" numFmtId="0">
      <sharedItems count="22">
        <s v="ชิฟฟ่อน สอดไส้แยม ขนาด3 ชิ้น มีรสให้เลือก 7 รส (รวมรส)"/>
        <s v="เศษขนมปังปลา1กก."/>
        <s v="เค้กเบาหวิวเล็ก 1กล่องขนาด 100 กรัม (คละรส)"/>
        <s v="ขนมเปี๊ยะ ไส้ทะลัก ขนาด 450 กรัม ไข่แดง 3 ใบ 3 รสให้เลือก (ฟักถั่วไข่เค็ม 450 กรัม)"/>
        <s v="ชิฟฟ่อนไม่มีไส้ แบบกล่อง8ชิ้น รวมรส (รวมรส)"/>
        <s v="ขนมเปี๊ยะไส้ทะลัก ไข่แดงเค็ม 3 ใบ มีให้เลือก 4 รสชาติ ขนาด 450 กรัม WANWANACH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ชิฟฟอนไม่มีไส้เเบบเเยกชิ้น เลือกรสชาติได้ (คละรส)"/>
        <s v="ขนมเปี๊ยะ ไส้ทะลัก ขนาด 450 กรัม ไข่แดง 3 ใบ 3 รสให้เลือก (ถั่วฝอยทองไข่เค็ม 450 กรัม)"/>
        <s v="ชิฟฟ่อนไม่มีไส้ แบบกล่อง8ชิ้น รวมรส"/>
        <s v="เศษขนมปังปลา5กก."/>
        <s v="เค้กเบาหวิวเล็ก 1กล่องขนาด 100 กรัม (ฝอยทอง)"/>
        <s v="ขนมปังแถว 20 แผ่น/แถว"/>
        <s v="ชิฟฟ่อนสอดไส้ แยม 1กล่อง มี6ชิ้น (รวมรส)"/>
        <s v="ชิฟฟ่อนรวมรส แบบมีไส้ 1 กล่องมี 6 ชิ้น เก็บได้ 15 วัน คละรสชาติให้ นุ่ม หอม อร่อย วรรณวนัช"/>
        <s v="ชิฟฟ่อนไม่มีไส้ แบบกล่อง8ชิ้น รวมรส (รวมรสยอดฮิต)"/>
        <s v="ชิฟฟ่อน สอดไส้ กล่อง 6 ชิ้น คละรส ขนาด 350 กรัม WANWANACH"/>
        <s v="วรรณวนัช ขนมเปี๊ยะไส้ทะลัก ขนาด 450 กรัม เลือกรสชาติได้"/>
        <s v="ชิฟฟ่อนรวมรสยอดฮิต 1กล่องมี8ชิ้น รส เมล่อน ชีสเค้ก น้ำผึ้ง มัลเบอร์รี่ เก็บได้ 10 วัน"/>
        <s v="เค้กเบาหวิวเล็ก 1กล่องขนาด 100 กรัม (กาแฟ)"/>
        <s v="เค้กเบาหวิวเล็ก 1กล่องขนาด 100 กรัม (เผือกมะพร้าว)"/>
      </sharedItems>
    </cacheField>
    <cacheField name="ราคา" numFmtId="0">
      <sharedItems containsSemiMixedTypes="0" containsString="0" containsNumber="1" minValue="0" maxValue="159"/>
    </cacheField>
    <cacheField name="จำนวน" numFmtId="0">
      <sharedItems containsSemiMixedTypes="0" containsString="0" containsNumber="1" containsInteger="1" minValue="1" maxValue="54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650"/>
    </cacheField>
    <cacheField name="ค่าส่งที่เก็บลูกค้า" numFmtId="0">
      <sharedItems containsSemiMixedTypes="0" containsString="0" containsNumber="1" minValue="0" maxValue="132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92.373493981482" createdVersion="8" refreshedVersion="8" minRefreshableVersion="3" recordCount="245" xr:uid="{449FE227-9D2E-4625-9A19-93AD1D2A03ED}">
  <cacheSource type="worksheet">
    <worksheetSource ref="A1:T246" sheet="9"/>
  </cacheSource>
  <cacheFields count="20">
    <cacheField name="รหัสสินค้า" numFmtId="0">
      <sharedItems count="18">
        <s v="เศษปัง"/>
        <s v="1124021"/>
        <s v="0006"/>
        <s v="1111056"/>
        <s v="1113170"/>
        <s v="1111008"/>
        <s v="1111002"/>
        <s v="1113171"/>
        <s v="1113173"/>
        <s v="1113172"/>
        <s v="1112011"/>
        <s v="1111001"/>
        <s v="เศษปัง5โล"/>
        <s v="1112013"/>
        <s v="1112009"/>
        <s v="1111009"/>
        <s v="สอดไส้คละ 1ชิ้น"/>
        <s v="1112005"/>
      </sharedItems>
    </cacheField>
    <cacheField name="สินค้า" numFmtId="0">
      <sharedItems count="28">
        <s v="เศษขนมปังปลา1กก."/>
        <s v="ขนมปังแถว 20 แผ่น/แถว"/>
        <s v="เค้กเบาหวิวเล็ก 1กล่องขนาด 100 กรัม (คละรส)"/>
        <s v="ชิฟฟ่อนรวมรส ยอดฮิต 1 กล่องมี 8 ชิ้น มัลเบอรี่ ชีสเค้ก เมล่อน น้ำผึ้ง"/>
        <s v="วรรณวนัช ขนมเปี๊ยะไส้ทะลัก ขนาด 450 กรัม เลือกรสชาติได้"/>
        <s v="ขนมเปี๊ยะ ไส้ทะลัก ขนาด 450 กรัม ไข่แดง 3 ใบ 3 รสให้เลือก (ถั่วฝอยทองไข่เค็ม 450 กรัม)"/>
        <s v="ชิฟฟ่อน สอดไส้แยม ขนาด3 ชิ้น มีรสให้เลือก 7 รส (รวมรส)"/>
        <s v="ชิฟฟ่อนไม่มีไส้ แบบกล่อง8ชิ้น รวมรส (รวมรส)"/>
        <s v="ขนมเปี๊ยะไส้ทะลัก ไข่แดงเค็ม 3 ใบ มีให้เลือก 4 รสชาติ ขนาด 450 กรัม WANWANACH"/>
        <s v="ชิฟฟ่อน ยอดฮิต กล่อง 8 ชิ้น คละรส ขนาด 240 กรัม WANWANACH"/>
        <s v="ขนมเปี๊ยะ ไส้ทะลัก ขนาด 450 กรัม ไข่แดง 3 ใบ 3 รสให้เลือก (ฟักถั่วไข่เค็ม 450 กรัม)"/>
        <s v="เค้กเบาหวิวเล็ก 1กล่องขนาด 100 กรัม (ฝอยทอง)"/>
        <s v="ชิฟฟ่อนไม่มีไส้ แบบกล่อง8ชิ้น รวมรส"/>
        <s v="ขนมเปี๊ยะ ไส้ทะลัก ขนาด 450 กรัม ไข่แดง 3 ใบ 3 รสให้เลือก (งาดำฝอยทองไข่เค็ม 450 กรัม)"/>
        <s v="ชิฟฟอนไม่มีไส้เเบบเเยกชิ้น เลือกรสชาติได้ (คละรส)"/>
        <s v="เศษขนมปังปลา5กก."/>
        <s v="ชิฟฟ่อนรวมรสยอดฮิต 1กล่องมี8ชิ้น รส เมล่อน ชีสเค้ก น้ำผึ้ง มัลเบอร์รี่ เก็บได้ 10 วัน"/>
        <s v="ขนมเปี๊ยะ ไส้ทะลัก ขนาด 450 กรัม ไข่แดง 3 ใบ 3 รสให้เลือก (เผือกฝอยทองไข่เค็ม 450 กรัม)"/>
        <s v="ชิฟฟ่อน ไม่มีไส้ กล่อง 8 ชิ้น คละรส ขนาด 240 กรัม WANWANACH"/>
        <s v="เค้กเบาหวิวเล็ก 1กล่องขนาด 100 กรัม (เผือกมะพร้าว)"/>
        <s v="เค้กเบาหวิวเล็ก 1กล่องขนาด 100 กรัม (มะพร้าว)"/>
        <s v="ชิฟฟ่อนไม่มีไส้ แบบกล่อง8ชิ้น รวมรส (รวมรสยอดฮิต)"/>
        <s v="ชิฟฟ่อนสอดไส้ แยม 1กล่อง มี6ชิ้น (รวมรส)"/>
        <s v="ชิฟฟ่อนรวมรส แบบมีไส้ 1 กล่องมี 6 ชิ้น เก็บได้ 15 วัน คละรสชาติให้ นุ่ม หอม อร่อย วรรณวนัช"/>
        <s v="ชิฟฟ่อน สอดไส้ กล่อง 6 ชิ้น คละรส ขนาด 350 กรัม WANWANACH"/>
        <s v="ชิฟฟอนสอดไส้ เเบบเเยกชิ้น ชิฟฟ่อนเค้ก ชิฟฟ่อนคละรสชาติ (Default)"/>
        <s v="Stuffed Dumplings with Salted Egg Yolk, 3 Pieces, Available in 4 Flavors, Size 450 Grams, Wanwanach"/>
        <s v="เค้กเบาหวิวเล็ก 1กล่องขนาด 100 กรัม (เนยนม)"/>
      </sharedItems>
    </cacheField>
    <cacheField name="ราคา" numFmtId="0">
      <sharedItems containsSemiMixedTypes="0" containsString="0" containsNumber="1" minValue="0" maxValue="159"/>
    </cacheField>
    <cacheField name="จำนวน" numFmtId="0">
      <sharedItems containsSemiMixedTypes="0" containsString="0" containsNumber="1" containsInteger="1" minValue="1" maxValue="126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3200"/>
    </cacheField>
    <cacheField name="ค่าส่งที่เก็บลูกค้า" numFmtId="0">
      <sharedItems containsSemiMixedTypes="0" containsString="0" containsNumber="1" minValue="0" maxValue="99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92.375905324072" createdVersion="8" refreshedVersion="8" minRefreshableVersion="3" recordCount="271" xr:uid="{7F609126-4E19-4A6D-AB98-E1572FEF78A9}">
  <cacheSource type="worksheet">
    <worksheetSource ref="A1:T272" sheet="10"/>
  </cacheSource>
  <cacheFields count="20">
    <cacheField name="รหัสสินค้า" numFmtId="0">
      <sharedItems count="18">
        <s v="1111002"/>
        <s v="0006"/>
        <s v="1113173"/>
        <s v="1111056"/>
        <s v="1111009"/>
        <s v="1124021"/>
        <s v="1111008"/>
        <s v="1113172"/>
        <s v="1113170"/>
        <s v="1113171"/>
        <s v="1111001"/>
        <s v="1100002"/>
        <s v="1004055"/>
        <s v="เศษปัง5โล"/>
        <s v="1112009"/>
        <s v="1112011"/>
        <s v="เศษปัง"/>
        <s v="1112013"/>
      </sharedItems>
    </cacheField>
    <cacheField name="สินค้า" numFmtId="0">
      <sharedItems count="24">
        <s v="ชิฟฟ่อนไม่มีไส้ แบบกล่อง8ชิ้น รวมรส"/>
        <s v="เค้กเบาหวิวเล็ก 1กล่องขนาด 100 กรัม (คละรส)"/>
        <s v="วรรณวนัช ขนมเปี๊ยะไส้ทะลัก ขนาด 450 กรัม เลือกรสชาติได้"/>
        <s v="ชิฟฟ่อนไม่มีไส้ แบบกล่อง8ชิ้น รวมรส (รวมรสยอดฮิต)"/>
        <s v="ชิฟฟ่อนสอดไส้ แยม 1กล่อง มี6ชิ้น (รวมรส)"/>
        <s v="ชิฟฟ่อนไม่มีไส้ แบบกล่อง8ชิ้น รวมรส (รวมรส)"/>
        <s v="ขนมปังแถว 20 แผ่น/แถว"/>
        <s v="ชิฟฟ่อน สอดไส้แยม ขนาด3 ชิ้น มีรสให้เลือก 7 รส (รวมรส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ขนมเปี๊ยะไส้ทะลัก ไข่แดงเค็ม 3 ใบ มีให้เลือก 4 รสชาติ ขนาด 450 กรัม WANWANACH"/>
        <s v="ชิฟฟ่อนรวมรสยอดฮิต 1กล่องมี8ชิ้น รส เมล่อน ชีสเค้ก น้ำผึ้ง มัลเบอร์รี่ เก็บได้ 10 วัน"/>
        <s v="ชิฟฟอนไม่มีไส้เเบบเเยกชิ้น เลือกรสชาติได้ (คละรส)"/>
        <s v="ทาร์ตสับปะรด (ทาร์ตสับปะรดกล่อง 4 ชิ้น)"/>
        <s v="ชิฟฟ่อน รวมรส 1กล่อง4ชิ้น"/>
        <s v="เศษขนมปังปลา5กก."/>
        <s v="เค้กเบาหวิวเล็ก 1กล่องขนาด 100 กรัม (มะพร้าว)"/>
        <s v="เค้กเบาหวิวเล็ก 1กล่องขนาด 100 กรัม (ฝอยทอง)"/>
        <s v="ชิฟฟ่อนรวมรส แบบมีไส้ 1 กล่องมี 6 ชิ้น เก็บได้ 15 วัน คละรสชาติให้ นุ่ม หอม อร่อย วรรณวนัช"/>
        <s v="เศษขนมปังปลา1กก."/>
        <s v="ชิฟฟ่อนรวมรส ยอดฮิต 1 กล่องมี 8 ชิ้น มัลเบอรี่ ชีสเค้ก เมล่อน น้ำผึ้ง (main)"/>
        <s v="เค้กเบาหวิวเล็ก 1กล่องขนาด 100 กรัม (เผือกมะพร้าว)"/>
      </sharedItems>
    </cacheField>
    <cacheField name="ราคา" numFmtId="0">
      <sharedItems containsSemiMixedTypes="0" containsString="0" containsNumber="1" minValue="0" maxValue="159"/>
    </cacheField>
    <cacheField name="จำนวน" numFmtId="0">
      <sharedItems containsSemiMixedTypes="0" containsString="0" containsNumber="1" containsInteger="1" minValue="1" maxValue="6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5300"/>
    </cacheField>
    <cacheField name="ค่าส่งที่เก็บลูกค้า" numFmtId="0">
      <sharedItems containsSemiMixedTypes="0" containsString="0" containsNumber="1" minValue="0" maxValue="20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96.42750578704" createdVersion="8" refreshedVersion="8" minRefreshableVersion="3" recordCount="188" xr:uid="{77B208E5-93DA-4CE2-9C82-6BA6F6A0E9C7}">
  <cacheSource type="worksheet">
    <worksheetSource ref="A1:T189" sheet="11"/>
  </cacheSource>
  <cacheFields count="20">
    <cacheField name="รหัสสินค้า" numFmtId="0">
      <sharedItems count="16">
        <s v="1113173"/>
        <s v="1113171"/>
        <s v="0006"/>
        <s v="1124021"/>
        <s v="1111002"/>
        <s v="1113172"/>
        <s v="1111121"/>
        <s v="1111056"/>
        <s v="1111009"/>
        <s v="1112009"/>
        <s v="1112011"/>
        <s v="1111008"/>
        <s v="1111001"/>
        <s v="1113170"/>
        <s v="เศษปัง5โล"/>
        <s v="20054646"/>
      </sharedItems>
    </cacheField>
    <cacheField name="สินค้า" numFmtId="0">
      <sharedItems count="22"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เค้กเบาหวิวเล็ก 1กล่องขนาด 100 กรัม (คละรส)"/>
        <s v="วรรณวนัช ขนมเปี๊ยะไส้ทะลัก ขนาด 450 กรัม เลือกรสชาติได้"/>
        <s v="ขนมปังแถว 20 แผ่น/แถว"/>
        <s v="ชิฟฟ่อนไม่มีไส้ แบบกล่อง8ชิ้น รวมรส (รวมรส)"/>
        <s v="ขนมเปี๊ยะ ไส้ทะลัก ขนาด 450 กรัม ไข่แดง 3 ใบ 3 รสให้เลือก (เผือกฝอยทองไข่เค็ม 450 กรัม)"/>
        <s v="ชิฟฟ่อนเค้กไก่หยอง"/>
        <s v="ชิฟฟ่อนไม่มีไส้ แบบกล่อง8ชิ้น รวมรส (รวมรสยอดฮิต)"/>
        <s v="ชิฟฟ่อนสอดไส้ แยม 1กล่อง มี6ชิ้น (รวมรส)"/>
        <s v="เค้กเบาหวิวเล็ก 1กล่องขนาด 100 กรัม (มะพร้าว)"/>
        <s v="เค้กเบาหวิวเล็ก 1กล่องขนาด 100 กรัม (ฝอยทอง)"/>
        <s v="ขนมเปี๊ยะไส้ทะลัก ไข่แดงเค็ม 3 ใบ มีให้เลือก 4 รสชาติ ขนาด 450 กรัม WANWANACH"/>
        <s v="ชิฟฟ่อน สอดไส้แยม ขนาด3 ชิ้น มีรสให้เลือก 7 รส (รวมรส)"/>
        <s v="ชิฟฟ่อนรวมรสยอดฮิต 1กล่องมี8ชิ้น รส เมล่อน ชีสเค้ก น้ำผึ้ง มัลเบอร์รี่ เก็บได้ 10 วัน"/>
        <s v="Chiffon Without Filling Box Type, 8 Pieces, Mixed Flavors"/>
        <s v="Chiffon Stuffed with Jam, 1 Box Contains 6 Pieces, 1 Box 1"/>
        <s v="ชิฟฟอนไม่มีไส้เเบบเเยกชิ้น เลือกรสชาติได้ (คละรส)"/>
        <s v="เศษขนมปังปลา5กก."/>
        <s v="ปังพิซซ่าโบโลน่า"/>
        <s v="ขนมเปี๊ยะ ไส้ทะลัก ขนาด 450 กรัม ไข่แดง 3 ใบ 3 รสให้เลือก (ถั่วฝอยทองไข่เค็ม 450 กรัม)"/>
        <s v="เศษขนมปังปลา ขายเป็นกิโล ราคาถูก"/>
      </sharedItems>
    </cacheField>
    <cacheField name="ราคา" numFmtId="0">
      <sharedItems containsSemiMixedTypes="0" containsString="0" containsNumber="1" minValue="10" maxValue="159"/>
    </cacheField>
    <cacheField name="จำนวน" numFmtId="0">
      <sharedItems containsSemiMixedTypes="0" containsString="0" containsNumber="1" containsInteger="1" minValue="1" maxValue="3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49" maxValue="2400"/>
    </cacheField>
    <cacheField name="ค่าส่งที่เก็บลูกค้า" numFmtId="0">
      <sharedItems containsSemiMixedTypes="0" containsString="0" containsNumber="1" minValue="0" maxValue="10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96.427885648147" createdVersion="8" refreshedVersion="8" minRefreshableVersion="3" recordCount="216" xr:uid="{E3E7BB0B-AE40-45F0-92EA-4F2AE54E453F}">
  <cacheSource type="worksheet">
    <worksheetSource ref="A1:T217" sheet="12"/>
  </cacheSource>
  <cacheFields count="20">
    <cacheField name="รหัสสินค้า" numFmtId="0">
      <sharedItems count="16">
        <s v="0006"/>
        <s v="1111002"/>
        <s v="1111008"/>
        <s v="1111009"/>
        <s v="1113170"/>
        <s v="1113172"/>
        <s v="1111056"/>
        <s v="1113171"/>
        <s v="1124021"/>
        <s v="1113173"/>
        <s v="1111121"/>
        <s v="คละรส"/>
        <s v="1112011"/>
        <s v="1112009"/>
        <s v="เศษปัง5โล"/>
        <s v="1112013"/>
      </sharedItems>
    </cacheField>
    <cacheField name="สินค้า" numFmtId="0">
      <sharedItems count="21">
        <s v="เค้กเบาหวิวเล็ก 1กล่องขนาด 100 กรัม (คละรส)"/>
        <s v="ชิฟฟ่อนไม่มีไส้ แบบกล่อง8ชิ้น รวมรส (รวมรส)"/>
        <s v="ชิฟฟ่อน สอดไส้แยม ขนาด3 ชิ้น มีรสให้เลือก 7 รส (รวมรส)"/>
        <s v="ชิฟฟ่อนรวมรส แบบมีไส้ 1 กล่องมี 6 ชิ้น เก็บได้ 15 วัน คละรสชาติให้ นุ่ม หอม อร่อย วรรณวนัช"/>
        <s v="ชิฟฟ่อนไม่มีไส้ แบบกล่อง8ชิ้น รวมรส"/>
        <s v="วรรณวนัช ขนมเปี๊ยะไส้ทะลัก ขนาด 450 กรัม เลือกรสชาติได้"/>
        <s v="ขนมเปี๊ยะ ไส้ทะลัก ขนาด 450 กรัม ไข่แดง 3 ใบ 3 รสให้เลือก (ถั่วฝอยทองไข่เค็ม 450 กรัม)"/>
        <s v="ชิฟฟ่อนรวมรสยอดฮิต 1กล่องมี8ชิ้น รส เมล่อน ชีสเค้ก น้ำผึ้ง มัลเบอร์รี่ เก็บได้ 10 วัน"/>
        <s v="ขนมเปี๊ยะ ไส้ทะลัก ขนาด 450 กรัม ไข่แดง 3 ใบ 3 รสให้เลือก (ฟักถั่วไข่เค็ม 450 กรัม)"/>
        <s v="ขนมปังแถว 20 แผ่น/แถว"/>
        <s v="ขนมเปี๊ยะ ไส้ทะลัก ขนาด 450 กรัม ไข่แดง 3 ใบ 3 รสให้เลือก (งาดำฝอยทองไข่เค็ม 450 กรัม)"/>
        <s v="ขนมเปี๊ยะไส้ทะลัก ไข่แดงเค็ม 3 ใบ มีให้เลือก 4 รสชาติ ขนาด 450 กรัม WANWANACH"/>
        <s v="ชิฟฟ่อนเค้กไก่หยอง"/>
        <s v="ขนมเปี๊ยะ ไส้ทะลัก ขนาด 450 กรัม ไข่แดง 3 ใบ 3 รสให้เลือก (เผือกฝอยทองไข่เค็ม 450 กรัม)"/>
        <s v="ชิฟฟ่อนสอดไส้ 1 ชิ้น ชิฟฟ่อนเค้ก เลือกรสชาติได้ (คละรส)"/>
        <s v="ชิฟฟ่อนสอดไส้ แยม 1กล่อง มี6ชิ้น (รวมรส)"/>
        <s v="ชิฟฟ่อนไม่มีไส้ แบบกล่อง8ชิ้น รวมรส (รวมรสยอดฮิต)"/>
        <s v="เค้กเบาหวิวเล็ก 1กล่องขนาด 100 กรัม (ฝอยทอง)"/>
        <s v="เค้กเบาหวิวเล็ก 1กล่องขนาด 100 กรัม (มะพร้าว)"/>
        <s v="เศษขนมปังปลา5กก."/>
        <s v="เค้กเบาหวิวเล็ก 1กล่องขนาด 100 กรัม (เผือกมะพร้าว)"/>
      </sharedItems>
    </cacheField>
    <cacheField name="ราคา" numFmtId="0">
      <sharedItems containsSemiMixedTypes="0" containsString="0" containsNumber="1" minValue="0" maxValue="162"/>
    </cacheField>
    <cacheField name="จำนวน" numFmtId="0">
      <sharedItems containsSemiMixedTypes="0" containsString="0" containsNumber="1" containsInteger="1" minValue="1" maxValue="4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3200"/>
    </cacheField>
    <cacheField name="ค่าส่งที่เก็บลูกค้า" numFmtId="0">
      <sharedItems containsSemiMixedTypes="0" containsString="0" containsNumber="1" minValue="0" maxValue="117.5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96.428136574075" createdVersion="8" refreshedVersion="8" minRefreshableVersion="3" recordCount="231" xr:uid="{050B4C0C-6A84-4891-92C9-614971F5790E}">
  <cacheSource type="worksheet">
    <worksheetSource ref="A1:T232" sheet="13"/>
  </cacheSource>
  <cacheFields count="20">
    <cacheField name="รหัสสินค้า" numFmtId="0">
      <sharedItems count="18">
        <s v="0006"/>
        <s v="1113173"/>
        <s v="1111002"/>
        <s v="1113171"/>
        <s v="1111008"/>
        <s v="1111009"/>
        <s v="1111001"/>
        <s v="1112011"/>
        <s v="1113172"/>
        <s v="1113170"/>
        <s v="1111056"/>
        <s v="1111121"/>
        <s v="900004"/>
        <s v="1124021"/>
        <s v="20054646"/>
        <s v="เศษปัง5โล"/>
        <s v="คละรส"/>
        <s v="1112009"/>
      </sharedItems>
    </cacheField>
    <cacheField name="สินค้า" numFmtId="0">
      <sharedItems count="25">
        <s v="เค้กเบาหวิวเล็ก 1กล่องขนาด 100 กรัม (คละรส)"/>
        <s v="วรรณวนัช ขนมเปี๊ยะไส้ทะลัก ขนาด 450 กรัม เลือกรสชาติได้"/>
        <s v="ชิฟฟ่อนไม่มีไส้ แบบกล่อง8ชิ้น รวมรส"/>
        <s v="ชิฟฟ่อน สอดไส้แยม ขนาด3 ชิ้น มีรสให้เลือก 7 รส (รวมรส)"/>
        <s v="ชิฟฟ่อนรวมรส แบบมีไส้ 1 กล่องมี 6 ชิ้น เก็บได้ 15 วัน คละรสชาติให้ นุ่ม หอม อร่อย วรรณวนัช"/>
        <s v="ชิฟฟ่อนไม่มีไส้ แบบกล่อง8ชิ้น รวมรส (รวมรส)"/>
        <s v="ชิฟฟอนไม่มีไส้เเบบเเยกชิ้น เลือกรสชาติได้ (คละรส)"/>
        <s v="เค้กเบาหวิวเล็ก 1กล่องขนาด 100 กรัม (ฝอยทอง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ชิฟฟ่อน ไม่มีไส้ กล่อง 8 ชิ้น คละรส ขนาด 240 กรัม WANWANACH"/>
        <s v="ชิฟฟ่อนรวมรสยอดฮิต 1กล่องมี8ชิ้น รส เมล่อน ชีสเค้ก น้ำผึ้ง มัลเบอร์รี่ เก็บได้ 10 วัน"/>
        <s v="ชิฟฟ่อนเค้กไก่หยอง"/>
        <s v="กล่องขนมเปล่า (กล่องเปล่าชิฟฟอน ญ)"/>
        <s v="ชิฟฟ่อนสอดไส้ แยม 1กล่อง มี6ชิ้น (รวมรส)"/>
        <s v="ขนมปังแถว 20 แผ่น/แถว"/>
        <s v="ชิฟฟ่อนไม่มีไส้ แบบกล่อง8ชิ้น รวมรส (รวมรสยอดฮิต)"/>
        <s v="ปังพิซซ่าโบโลน่า"/>
        <s v="เศษขนมปังปลา5กก."/>
        <s v="ชิฟฟ่อนสอดไส้ 1 ชิ้น ชิฟฟ่อนเค้ก เลือกรสชาติได้ (คละรส)"/>
        <s v="เค้กเบาหวิวเล็ก 1กล่องขนาด 100 กรัม (มะพร้าว)"/>
        <s v="ขนมเปี๊ยะไส้ทะลัก ไข่แดงเค็ม 3 ใบ มีให้เลือก 4 รสชาติ ขนาด 450 กรัม WANWANACH"/>
        <s v="ชิฟฟ่อนรวมรส ยอดฮิต 1 กล่องมี 8 ชิ้น มัลเบอรี่ ชีสเค้ก เมล่อน น้ำผึ้ง (main)"/>
      </sharedItems>
    </cacheField>
    <cacheField name="ราคา" numFmtId="0">
      <sharedItems containsSemiMixedTypes="0" containsString="0" containsNumber="1" minValue="0" maxValue="162"/>
    </cacheField>
    <cacheField name="จำนวน" numFmtId="0">
      <sharedItems containsSemiMixedTypes="0" containsString="0" containsNumber="1" containsInteger="1" minValue="1" maxValue="1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200"/>
    </cacheField>
    <cacheField name="ค่าส่งที่เก็บลูกค้า" numFmtId="0">
      <sharedItems containsSemiMixedTypes="0" containsString="0" containsNumber="1" minValue="0" maxValue="65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96.428371759263" createdVersion="8" refreshedVersion="8" minRefreshableVersion="3" recordCount="203" xr:uid="{4CBCC853-3CA7-47FB-88B4-39CA71FC5720}">
  <cacheSource type="worksheet">
    <worksheetSource ref="A1:T204" sheet="14"/>
  </cacheSource>
  <cacheFields count="20">
    <cacheField name="รหัสสินค้า" numFmtId="0">
      <sharedItems count="17">
        <s v="1113172"/>
        <s v="1112011"/>
        <s v="1111009"/>
        <s v="1113171"/>
        <s v="0006"/>
        <s v="เศษปัง5โล"/>
        <s v="1111002"/>
        <s v="1111056"/>
        <s v="1113173"/>
        <s v="1124021"/>
        <s v="1113170"/>
        <s v="คละรส"/>
        <s v="1111008"/>
        <s v="1112003"/>
        <s v="1112009"/>
        <s v="20054646"/>
        <s v="1111121"/>
      </sharedItems>
    </cacheField>
    <cacheField name="สินค้า" numFmtId="0">
      <sharedItems count="24">
        <s v="วรรณวนัช ขนมเปี๊ยะไส้ทะลัก ขนาด 450 กรัม เลือกรสชาติได้"/>
        <s v="เค้กเบาหวิวเล็ก 1กล่องขนาด 100 กรัม (ฝอยทอง)"/>
        <s v="ชิฟฟ่อนสอดไส้ แยม 1กล่อง มี6ชิ้น (เก็บได้15วัน)"/>
        <s v="ขนมเปี๊ยะไส้ทะลัก ไข่แดงเค็ม 3 ใบ มีให้เลือก 4 รสชาติ ขนาด 450 กรัม WANWANACH"/>
        <s v="เค้กเบาหวิวเล็ก 1กล่องขนาด 100 กรัม (คละรส)"/>
        <s v="เศษขนมปังปลา5กก."/>
        <s v="ชิฟฟ่อนไม่มีไส้ แบบกล่อง8ชิ้น รวมรส"/>
        <s v="ชิฟฟ่อนไม่มีไส้ แบบกล่อง8ชิ้น รวมรส (รวมรส)"/>
        <s v="ชิฟฟ่อนรวมรสยอดฮิต 1กล่องมี8ชิ้น รส เมล่อน ชีสเค้ก น้ำผึ้ง มัลเบอร์รี่ เก็บได้ 10 วัน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งาดำฝอยทองไข่เค็ม 450 กรัม)"/>
        <s v="ขนมปังแถว 20 แผ่น/แถว"/>
        <s v="ขนมเปี๊ยะ ไส้ทะลัก ขนาด 450 กรัม ไข่แดง 3 ใบ 3 รสให้เลือก (ถั่วฝอยทองไข่เค็ม 450 กรัม)"/>
        <s v="ชิฟฟ่อนสอดไส้ แยม 1กล่อง มี6ชิ้น 1 กล่อง 1"/>
        <s v="ชิฟฟ่อนรวมรส แบบมีไส้ 1 กล่องมี 6 ชิ้น เก็บได้ 15 วัน คละรสชาติให้ นุ่ม หอม อร่อย วรรณวนัช"/>
        <s v="ชิฟฟ่อนสอดไส้ 1 ชิ้น ชิฟฟ่อนเค้ก เลือกรสชาติได้ (คละรส)"/>
        <s v="ชิฟฟ่อนสอดไส้ แยม 1กล่อง มี6ชิ้น (รวมรส)"/>
        <s v="ชิฟฟ่อน สอดไส้แยม ขนาด3 ชิ้น มีรสให้เลือก 7 รส (รวมรส)"/>
        <s v="เค้กเบาหวิวเล็ก 1กล่องขนาด 100 กรัม (กาแฟ)"/>
        <s v="เค้กเบาหวิวเล็ก 1กล่องขนาด 100 กรัม (มะพร้าว)"/>
        <s v="ปังพิซซ่าโบโลน่า"/>
        <s v="ขนมเปี๊ยะ ไส้ทะลัก ขนาด 450 กรัม ไข่แดง 3 ใบ 3 รสให้เลือก (เผือกฝอยทองไข่เค็ม 450 กรัม)"/>
        <s v="ชิฟฟ่อนเค้กไก่หยอง"/>
        <s v="ชิฟฟ่อนไม่มีไส้ แบบกล่อง8ชิ้น รวมรส (รวมรสยอดฮิต)"/>
      </sharedItems>
    </cacheField>
    <cacheField name="ราคา" numFmtId="0">
      <sharedItems containsSemiMixedTypes="0" containsString="0" containsNumber="1" minValue="12" maxValue="500"/>
    </cacheField>
    <cacheField name="จำนวน" numFmtId="0">
      <sharedItems containsSemiMixedTypes="0" containsString="0" containsNumber="1" containsInteger="1" minValue="1" maxValue="4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49" maxValue="3332"/>
    </cacheField>
    <cacheField name="ค่าส่งที่เก็บลูกค้า" numFmtId="0">
      <sharedItems containsSemiMixedTypes="0" containsString="0" containsNumber="1" minValue="0" maxValue="132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99.357565740742" createdVersion="8" refreshedVersion="8" minRefreshableVersion="3" recordCount="281" xr:uid="{E5B6861E-F661-4E75-B398-97BAF19DD741}">
  <cacheSource type="worksheet">
    <worksheetSource ref="A1:T282" sheet="15"/>
  </cacheSource>
  <cacheFields count="20">
    <cacheField name="รหัสสินค้า" numFmtId="0">
      <sharedItems count="21">
        <s v="0006"/>
        <s v="เศษปัง5โล"/>
        <s v="1113173"/>
        <s v="1113170"/>
        <s v="1112011"/>
        <s v="1111002"/>
        <s v="1113172"/>
        <s v="1111008"/>
        <s v="คละรส"/>
        <s v="1124021"/>
        <s v="20054646"/>
        <s v="1111121"/>
        <s v="1111056"/>
        <s v="1111009"/>
        <s v="1006985"/>
        <s v="1006986"/>
        <s v="1113171"/>
        <s v="1112003"/>
        <s v="1112005"/>
        <s v="1112013"/>
        <s v="1112009"/>
      </sharedItems>
    </cacheField>
    <cacheField name="สินค้า" numFmtId="0">
      <sharedItems count="27">
        <s v="เค้กเบาหวิวเล็ก 1กล่องขนาด 100 กรัม (คละรส)"/>
        <s v="เศษขนมปังปลา5กก.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เค้กเบาหวิวเล็ก 1กล่องขนาด 100 กรัม (ฝอยทอง)"/>
        <s v="ชิฟฟ่อนไม่มีไส้ แบบกล่อง8ชิ้น รวมรส (รวมรส)"/>
        <s v="วรรณวนัช ขนมเปี๊ยะไส้ทะลัก ขนาด 450 กรัม เลือกรสชาติได้"/>
        <s v="ชิฟฟ่อน สอดไส้แยม ขนาด3 ชิ้น มีรสให้เลือก 7 รส (รวมรส)"/>
        <s v="ขนมเปี๊ยะไส้ทะลัก ไข่แดงเค็ม 3 ใบ มีให้เลือก 4 รสชาติ ขนาด 450 กรัม WANWANACH"/>
        <s v="ชิฟฟ่อนสอดไส้ 1 ชิ้น ชิฟฟ่อนเค้ก เลือกรสชาติได้ (คละรส)"/>
        <s v="ขนมปังแถว 20 แผ่น/แถว"/>
        <s v="ขนมเปี๊ยะ ไส้ทะลัก ขนาด 450 กรัม ไข่แดง 3 ใบ 3 รสให้เลือก (เผือกฝอยทองไข่เค็ม 450 กรัม)"/>
        <s v="ปังพิซซ่าโบโลน่า"/>
        <s v="ชิฟฟ่อนเค้กไก่หยอง"/>
        <s v="ชิฟฟ่อนไม่มีไส้ แบบกล่อง8ชิ้น รวมรส (รวมรสยอดฮิต)"/>
        <s v="ชิฟฟ่อนสอดไส้ แยม 1กล่อง มี6ชิ้น (รวมรส)"/>
        <s v="มินิบันไก่หยองน้ำสลัดไส้ทะลัก"/>
        <s v="มินิบันไก่หยองน้ำพริกเผาไส้ทะลัก"/>
        <s v="ชิฟฟ่อนรวมรสยอดฮิต 1กล่องมี8ชิ้น รส เมล่อน ชีสเค้ก น้ำผึ้ง มัลเบอร์รี่ เก็บได้ 10 วัน"/>
        <s v="Stuffed Dumplings with Salted Egg Yolk, 3 Pieces, Available in 4 Flavors, Size 450 Grams, Wanwanach"/>
        <s v="Wanwannach Stuffed Pastry with a Filling of Curd, Size 450 Grams, Choose Your Flavor."/>
        <s v="ขนมเปี๊ยะ ไส้ทะลัก ขนาด 450 กรัม ไข่แดง 3 ใบ 3 รสให้เลือก (ฟักถั่วไข่เค็ม 450 กรัม)"/>
        <s v="เค้กเบาหวิวเล็ก 1กล่องขนาด 100 กรัม (กาแฟ)"/>
        <s v="เค้กเบาหวิวเล็ก 1กล่องขนาด 100 กรัม (เนยนม)"/>
        <s v="เค้กเบาหวิวเล็ก 1กล่องขนาด 100 กรัม (เผือกมะพร้าว)"/>
        <s v="เค้กเบาหวิวเล็ก 1กล่องขนาด 100 กรัม (มะพร้าว)"/>
        <s v="ชิฟฟ่อนรวมรส แบบมีไส้ 1 กล่องมี 6 ชิ้น เก็บได้ 15 วัน คละรสชาติให้ นุ่ม หอม อร่อย วรรณวนัช"/>
      </sharedItems>
    </cacheField>
    <cacheField name="ราคา" numFmtId="0">
      <sharedItems containsSemiMixedTypes="0" containsString="0" containsNumber="1" minValue="12" maxValue="500"/>
    </cacheField>
    <cacheField name="จำนวน" numFmtId="0">
      <sharedItems containsSemiMixedTypes="0" containsString="0" containsNumber="1" containsInteger="1" minValue="1" maxValue="3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49" maxValue="2400"/>
    </cacheField>
    <cacheField name="ค่าส่งที่เก็บลูกค้า" numFmtId="0">
      <sharedItems containsSemiMixedTypes="0" containsString="0" containsNumber="1" minValue="0" maxValue="65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99.358796180553" createdVersion="8" refreshedVersion="8" minRefreshableVersion="3" recordCount="281" xr:uid="{F6B0C9DA-CA0A-4D92-8509-EE7C70661CA1}">
  <cacheSource type="worksheet">
    <worksheetSource ref="A1:T282" sheet="16"/>
  </cacheSource>
  <cacheFields count="20">
    <cacheField name="รหัสสินค้า" numFmtId="0">
      <sharedItems count="17">
        <s v="1113170"/>
        <s v="0006"/>
        <s v="1111008"/>
        <s v="1112011"/>
        <s v="1113173"/>
        <s v="1113172"/>
        <s v="1112013"/>
        <s v="1124021"/>
        <s v="1111002"/>
        <s v="1113171"/>
        <s v="1111009"/>
        <s v="1111056"/>
        <s v="20054646"/>
        <s v="1111121"/>
        <s v="1006985"/>
        <s v="1006986"/>
        <s v="เศษปัง5โล"/>
      </sharedItems>
    </cacheField>
    <cacheField name="สินค้า" numFmtId="0">
      <sharedItems count="23">
        <s v="ขนมเปี๊ยะ ไส้ทะลัก ขนาด 450 กรัม ไข่แดง 3 ใบ 3 รสให้เลือก (ถั่วฝอยทองไข่เค็ม 450 กรัม)"/>
        <s v="เค้กเบาหวิวเล็ก 1กล่องขนาด 100 กรัม (คละรส)"/>
        <s v="ชิฟฟ่อน สอดไส้แยม ขนาด3 ชิ้น มีรสให้เลือก 7 รส (รวมรส)"/>
        <s v="เค้กเบาหวิวเล็ก 1กล่องขนาด 100 กรัม (ฝอยทอง)"/>
        <s v="วรรณวนัช ขนมเปี๊ยะไส้ทะลัก ขนาด 450 กรัม เลือกรสชาติได้"/>
        <s v="เค้กเบาหวิวเล็ก 1กล่องขนาด 100 กรัม (เผือกมะพร้าว)"/>
        <s v="ขนมปังแถว 20 แผ่น/แถว"/>
        <s v="ชิฟฟ่อนไม่มีไส้ แบบกล่อง8ชิ้น รวมรส (รวมรส)"/>
        <s v="ขนมเปี๊ยะไส้ทะลัก ไข่แดงเค็ม 3 ใบ มีให้เลือก 4 รสชาติ ขนาด 450 กรัม WANWANACH"/>
        <s v="ขนมเปี๊ยะ ไส้ทะลัก ขนาด 450 กรัม ไข่แดง 3 ใบ 3 รสให้เลือก (งาดำฝอยทองไข่เค็ม 450 กรัม)"/>
        <s v="ชิฟฟ่อนไม่มีไส้ แบบกล่อง8ชิ้น รวมรส"/>
        <s v="ชิฟฟ่อนสอดไส้ แยม 1กล่อง มี6ชิ้น 1 กล่อง 1"/>
        <s v="ชิฟฟ่อน ยอดฮิต กล่อง 8 ชิ้น คละรส ขนาด 240 กรัม WANWANACH"/>
        <s v="ปังพิซซ่าโบโลน่า"/>
        <s v="ขนมเปี๊ยะ ไส้ทะลัก ขนาด 450 กรัม ไข่แดง 3 ใบ 3 รสให้เลือก (เผือกฝอยทองไข่เค็ม 450 กรัม)"/>
        <s v="ชิฟฟ่อนเค้กไก่หยอง"/>
        <s v="มินิบันไก่หยองน้ำสลัดไส้ทะลัก"/>
        <s v="ชิฟฟ่อน ไม่มีไส้ กล่อง 8 ชิ้น คละรส ขนาด 240 กรัม WANWANACH"/>
        <s v="มินิบันไก่หยองน้ำพริกเผาไส้ทะลัก"/>
        <s v="ขนมเปี๊ยะ ไส้ทะลัก ขนาด 450 กรัม ไข่แดง 3 ใบ 3 รสให้เลือก (ฟักถั่วไข่เค็ม 450 กรัม)"/>
        <s v="ชิฟฟ่อนไม่มีไส้ แบบกล่อง8ชิ้น รวมรส (รวมรสยอดฮิต)"/>
        <s v="ชิฟฟ่อนสอดไส้ แยม 1กล่อง มี6ชิ้น (รวมรส)"/>
        <s v="เศษขนมปังปลา5กก."/>
      </sharedItems>
    </cacheField>
    <cacheField name="ราคา" numFmtId="0">
      <sharedItems containsSemiMixedTypes="0" containsString="0" containsNumber="1" minValue="0" maxValue="200"/>
    </cacheField>
    <cacheField name="จำนวน" numFmtId="0">
      <sharedItems containsSemiMixedTypes="0" containsString="0" containsNumber="1" containsInteger="1" minValue="1" maxValue="3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599"/>
    </cacheField>
    <cacheField name="ค่าส่งที่เก็บลูกค้า" numFmtId="0">
      <sharedItems containsSemiMixedTypes="0" containsString="0" containsNumber="1" minValue="0" maxValue="6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99.359112731479" createdVersion="8" refreshedVersion="8" minRefreshableVersion="3" recordCount="275" xr:uid="{DE8A7149-01EA-4335-9CA2-06C532F972E4}">
  <cacheSource type="worksheet">
    <worksheetSource ref="A1:T276" sheet="17"/>
  </cacheSource>
  <cacheFields count="20">
    <cacheField name="รหัสสินค้า" numFmtId="0">
      <sharedItems count="18">
        <s v="1113170"/>
        <s v="เศษปัง"/>
        <s v="0006"/>
        <s v="1111002"/>
        <s v="1112011"/>
        <s v="1111009"/>
        <s v="เศษปัง5โล"/>
        <s v="1111008"/>
        <s v="1124021"/>
        <s v="1113172"/>
        <s v="1113173"/>
        <s v="1006985"/>
        <s v="1006986"/>
        <s v="1112009"/>
        <s v="1111056"/>
        <s v="1113171"/>
        <s v="20054646"/>
        <s v="1111121"/>
      </sharedItems>
    </cacheField>
    <cacheField name="สินค้า" numFmtId="0">
      <sharedItems count="28">
        <s v="ขนมเปี๊ยะ ไส้ทะลัก ขนาด 450 กรัม ไข่แดง 3 ใบ 3 รสให้เลือก (ถั่วฝอยทองไข่เค็ม 450 กรัม)"/>
        <s v="เศษขนมปังปลา1กก."/>
        <s v="เค้กเบาหวิว ขนาด 100 กรัม WANWANACH"/>
        <s v="เค้กเบาหวิวเล็ก 1กล่องขนาด 100 กรัม (คละรส)"/>
        <s v="ชิฟฟ่อนไม่มีไส้ แบบกล่อง8ชิ้น รวมรส (รวมรส)"/>
        <s v="เค้กเบาหวิวเล็ก 1กล่องขนาด 100 กรัม (ฝอยทอง)"/>
        <s v="ชิฟฟ่อนรวมรส แบบมีไส้ 1 กล่องมี 6 ชิ้น เก็บได้ 15 วัน คละรสชาติให้ นุ่ม หอม อร่อย วรรณวนัช"/>
        <s v="เศษขนมปังปลา5กก."/>
        <s v="ชิฟฟ่อนสอดไส้ แยม 1กล่อง มี6ชิ้น (รวมรส)"/>
        <s v="ชิฟฟ่อน ไม่มีไส้ กล่อง 8 ชิ้น คละรส ขนาด 240 กรัม WANWANACH"/>
        <s v="ชิฟฟ่อน สอดไส้แยม ขนาด3 ชิ้น มีรสให้เลือก 7 รส (รวมรส)"/>
        <s v="ขนมปังแถว 20 แผ่น/แถว"/>
        <s v="วรรณวนัช ขนมเปี๊ยะไส้ทะลัก ขนาด 450 กรัม เลือกรสชาติได้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งาดำฝอยทองไข่เค็ม 450 กรัม)"/>
        <s v="มินิบันไก่หยองน้ำสลัดไส้ทะลัก"/>
        <s v="มินิบันไก่หยองน้ำพริกเผาไส้ทะลัก"/>
        <s v="ขนมเปี๊ยะไส้ทะลัก ไข่แดงเค็ม 3 ใบ มีให้เลือก 4 รสชาติ ขนาด 450 กรัม WANWANACH"/>
        <s v="ชิฟฟ่อนสอดไส้ แยม 1กล่อง มี6ชิ้น (เก็บได้15วัน)"/>
        <s v="เค้กเบาหวิวเล็ก 1กล่องขนาด 100 กรัม (มะพร้าว)"/>
        <s v="ชิฟฟ่อนรวมรส ยอดฮิต 1 กล่องมี 8 ชิ้น มัลเบอรี่ ชีสเค้ก เมล่อน น้ำผึ้ง (main)"/>
        <s v="ขนมเปี๊ยะ ไส้ทะลัก ขนาด 450 กรัม ไข่แดง 3 ใบ 3 รสให้เลือก (ฟักถั่วไข่เค็ม 450 กรัม)"/>
        <s v="ปังพิซซ่าโบโลน่า"/>
        <s v="ชิฟฟ่อนเค้กไก่หยอง"/>
        <s v="ชิฟฟ่อนรวมรสยอดฮิต 1กล่องมี8ชิ้น รส เมล่อน ชีสเค้ก น้ำผึ้ง มัลเบอร์รี่ เก็บได้ 10 วัน"/>
        <s v="ชิฟฟ่อนไม่มีไส้ แบบกล่อง8ชิ้น รวมรส"/>
        <s v="ชิฟฟ่อนไม่มีไส้ แบบกล่อง8ชิ้น รวมรส (รวมรสยอดฮิต)"/>
        <s v="เศษขนมปังปลา ขายเป็นกิโล ราคาถูก"/>
      </sharedItems>
    </cacheField>
    <cacheField name="ราคา" numFmtId="0">
      <sharedItems containsSemiMixedTypes="0" containsString="0" containsNumber="1" minValue="0" maxValue="200"/>
    </cacheField>
    <cacheField name="จำนวน" numFmtId="0">
      <sharedItems containsSemiMixedTypes="0" containsString="0" containsNumber="1" containsInteger="1" minValue="1" maxValue="3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298"/>
    </cacheField>
    <cacheField name="ค่าส่งที่เก็บลูกค้า" numFmtId="0">
      <sharedItems containsSemiMixedTypes="0" containsString="0" containsNumber="1" minValue="0" maxValue="98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103.439544907407" createdVersion="8" refreshedVersion="8" minRefreshableVersion="3" recordCount="227" xr:uid="{557A5AF4-25FF-46FF-8458-B86C64AC092B}">
  <cacheSource type="worksheet">
    <worksheetSource ref="A1:T228" sheet="18"/>
  </cacheSource>
  <cacheFields count="20">
    <cacheField name="รหัสสินค้า" numFmtId="0">
      <sharedItems count="19">
        <s v="1111002"/>
        <s v="1112011"/>
        <s v="0006"/>
        <s v="1111009"/>
        <s v="1113172"/>
        <s v="1113170"/>
        <s v="1113171"/>
        <s v="1006987"/>
        <s v="เศษปัง"/>
        <s v="1111008"/>
        <s v="1113173"/>
        <s v="เศษปัง5โล"/>
        <s v="1111123"/>
        <s v="1124021"/>
        <s v="20054646"/>
        <s v="1006988"/>
        <s v="คละรส"/>
        <s v="1111056"/>
        <s v="1112013"/>
      </sharedItems>
    </cacheField>
    <cacheField name="สินค้า" numFmtId="0">
      <sharedItems count="27">
        <s v="ชิฟฟ่อนไม่มีไส้ แบบกล่อง8ชิ้น รวมรส (รวมรส)"/>
        <s v="ชิฟฟ่อนไม่มีไส้ แบบกล่อง8ชิ้น รวมรส"/>
        <s v="เค้กเบาหวิวเล็ก 1กล่องขนาด 100 กรัม (ฝอยทอง)"/>
        <s v="เค้กเบาหวิวเล็ก 1กล่องขนาด 100 กรัม (คละรส)"/>
        <s v="ชิฟฟ่อนสอดไส้ แยม 1กล่อง มี6ชิ้น (รวมรส)"/>
        <s v="วรรณวนัช ขนมเปี๊ยะไส้ทะลัก ขนาด 450 กรัม เลือกรสชาติได้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มินิบันไก่หยองน้ำสลัดไส้ทะลัก"/>
        <s v="เศษขนมปังปลา1กก."/>
        <s v="ขนมเปี๊ยะไส้ทะลัก ไข่แดงเค็ม 3 ใบ มีให้เลือก 4 รสชาติ ขนาด 450 กรัม WANWANACH"/>
        <s v="ชิฟฟ่อน สอดไส้แยม ขนาด3 ชิ้น มีรสให้เลือก 7 รส (รวมรส)"/>
        <s v="ขนมเปี๊ยะ ไส้ทะลัก ขนาด 450 กรัม ไข่แดง 3 ใบ 3 รสให้เลือก (เผือกฝอยทองไข่เค็ม 450 กรัม)"/>
        <s v="เศษขนมปังปลา5กก."/>
        <s v="ชิฟฟ่อนเค้กไก่หยอง"/>
        <s v="ขนมปังแถว 20 แผ่น/แถว"/>
        <s v="ปังพิซซ่าโบโลน่า"/>
        <s v="ชิฟฟ่อน ไม่มีไส้ กล่อง 8 ชิ้น คละรส ขนาด 240 กรัม WANWANACH"/>
        <s v="ขนมเปี๊ยะ ไส้ทะลัก ขนาด 450 กรัม ไข่แดง 3 ใบ 3 รสให้เลือก (งาดำฝอยทองไข่เค็ม 450 กรัม)"/>
        <s v="มินิบันไก่หยองน้ำพริกเผาไส้ทะลัก"/>
        <s v="ชิฟฟ่อนสอดไส้ 1 ชิ้น ชิฟฟ่อนเค้ก เลือกรสชาติได้ (คละรส)"/>
        <s v="ชิฟฟ่อนรวมรสยอดฮิต 1กล่องมี8ชิ้น รส เมล่อน ชีสเค้ก น้ำผึ้ง มัลเบอร์รี่ เก็บได้ 10 วัน"/>
        <s v="เศษขนมปังปลา ขายเป็นกิโล ราคาถูก"/>
        <s v="ชิฟฟ่อนรวมรส แบบมีไส้ 1 กล่องมี 6 ชิ้น เก็บได้ 15 วัน คละรสชาติให้ นุ่ม หอม อร่อย วรรณวนัช"/>
        <s v="ขนมปังแถว 1แถวได้20แผ่น นุ่ม โคตรถูก โคตรคุ้ม !!!!"/>
        <s v="เค้กเบาหวิว ขนาด 100 กรัม WANWANACH"/>
        <s v="เค้กเบาหวิวเล็ก 1กล่องขนาด 100 กรัม (เผือกมะพร้าว)"/>
      </sharedItems>
    </cacheField>
    <cacheField name="ราคา" numFmtId="0">
      <sharedItems containsSemiMixedTypes="0" containsString="0" containsNumber="1" minValue="0" maxValue="200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600"/>
    </cacheField>
    <cacheField name="ค่าส่งที่เก็บลูกค้า" numFmtId="0">
      <sharedItems containsSemiMixedTypes="0" containsString="0" containsNumber="1" minValue="0" maxValue="67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103.439793055557" createdVersion="8" refreshedVersion="8" minRefreshableVersion="3" recordCount="156" xr:uid="{D6F5AD47-FE03-45F3-A653-921F31BA27A5}">
  <cacheSource type="worksheet">
    <worksheetSource ref="A1:T157" sheet="19"/>
  </cacheSource>
  <cacheFields count="20">
    <cacheField name="รหัสสินค้า" numFmtId="0">
      <sharedItems count="17">
        <s v="1111008"/>
        <s v="0006"/>
        <s v="1111056"/>
        <s v="1113170"/>
        <s v="เศษปัง"/>
        <s v="1113171"/>
        <s v="1124021"/>
        <s v="1113172"/>
        <s v="เศษปัง5โล"/>
        <s v="1111002"/>
        <s v="1111009"/>
        <s v="20054646"/>
        <s v="1112011"/>
        <s v="1113173"/>
        <s v="1006987"/>
        <s v="1006988"/>
        <s v="1111123"/>
      </sharedItems>
    </cacheField>
    <cacheField name="สินค้า" numFmtId="0">
      <sharedItems count="22">
        <s v="ชิฟฟ่อน สอดไส้แยม ขนาด3 ชิ้น มีรสให้เลือก 7 รส (รวมรส)"/>
        <s v="เค้กเบาหวิวเล็ก 1กล่องขนาด 100 กรัม (คละรส)"/>
        <s v="ชิฟฟ่อนรวมรสยอดฮิต 1กล่องมี8ชิ้น รส เมล่อน ชีสเค้ก น้ำผึ้ง มัลเบอร์รี่ เก็บได้ 10 วัน"/>
        <s v="ขนมเปี๊ยะ ไส้ทะลัก ขนาด 450 กรัม ไข่แดง 3 ใบ 3 รสให้เลือก (ถั่วฝอยทองไข่เค็ม 450 กรัม)"/>
        <s v="เศษขนมปังปลา1กก."/>
        <s v="ขนมเปี๊ยะไส้ทะลัก ไข่แดงเค็ม 3 ใบ มีให้เลือก 4 รสชาติ ขนาด 450 กรัม WANWANACH"/>
        <s v="ขนมปังแถว 20 แผ่น/แถว"/>
        <s v="วรรณวนัช ขนมเปี๊ยะไส้ทะลัก ขนาด 450 กรัม เลือกรสชาติได้"/>
        <s v="เศษขนมปังปลา5กก."/>
        <s v="ชิฟฟ่อนไม่มีไส้ แบบกล่อง8ชิ้น รวมรส (รวมรส)"/>
        <s v="เศษขนมปังปลา ขายเป็นกิโล ราคาถูก"/>
        <s v="ชิฟฟ่อนสอดไส้ แยม 1กล่อง มี6ชิ้น (รวมรส)"/>
        <s v="ปังพิซซ่าโบโลน่า"/>
        <s v="เค้กเบาหวิวเล็ก 1กล่องขนาด 100 กรัม (ฝอยทอง)"/>
        <s v="ชิฟฟ่อนไม่มีไส้ แบบกล่อง8ชิ้น รวมรส (รวมรสยอดฮิต)"/>
        <s v="มินิบันไก่หยองน้ำสลัดไส้ทะลัก"/>
        <s v="มินิบันไก่หยองน้ำพริกเผาไส้ทะลัก"/>
        <s v="ขนมเปี๊ยะ ไส้ทะลัก ขนาด 450 กรัม ไข่แดง 3 ใบ 3 รสให้เลือก (ฟักถั่วไข่เค็ม 450 กรัม)"/>
        <s v="ชิฟฟ่อนไม่มีไส้ แบบกล่อง8ชิ้น รวมรส"/>
        <s v="ชิฟฟ่อนเค้กไก่หยอง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งาดำฝอยทองไข่เค็ม 450 กรัม)"/>
      </sharedItems>
    </cacheField>
    <cacheField name="ราคา" numFmtId="0">
      <sharedItems containsSemiMixedTypes="0" containsString="0" containsNumber="1" minValue="0" maxValue="159"/>
    </cacheField>
    <cacheField name="จำนวน" numFmtId="0">
      <sharedItems containsSemiMixedTypes="0" containsString="0" containsNumber="1" containsInteger="1" minValue="1" maxValue="2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600"/>
    </cacheField>
    <cacheField name="ค่าส่งที่เก็บลูกค้า" numFmtId="0">
      <sharedItems containsSemiMixedTypes="0" containsString="0" containsNumber="1" minValue="0" maxValue="132.5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103.440196180556" createdVersion="8" refreshedVersion="8" minRefreshableVersion="3" recordCount="267" xr:uid="{B2DDAA3A-AA19-4F9C-AD1E-E473EFC84F96}">
  <cacheSource type="worksheet">
    <worksheetSource ref="A1:T268" sheet="20"/>
  </cacheSource>
  <cacheFields count="20">
    <cacheField name="รหัสสินค้า" numFmtId="0">
      <sharedItems count="20">
        <s v="1006987"/>
        <s v="1111056"/>
        <s v="1113171"/>
        <s v="0006"/>
        <s v="1124021"/>
        <s v="1112013"/>
        <s v="1112009"/>
        <s v="คละรส"/>
        <s v="1113170"/>
        <s v="1111008"/>
        <s v="1111002"/>
        <s v="1112011"/>
        <s v="1111123"/>
        <s v="20054646"/>
        <s v="1113172"/>
        <s v="1006988"/>
        <s v="1113173"/>
        <s v="เศษปัง5โล"/>
        <s v="เศษปัง"/>
        <s v="1111009"/>
      </sharedItems>
    </cacheField>
    <cacheField name="สินค้า" numFmtId="0">
      <sharedItems count="26">
        <s v="มินิบันไก่หยองน้ำสลัดไส้ทะลัก"/>
        <s v="ชิฟฟ่อนรวมรสยอดฮิต 1กล่องมี8ชิ้น รส เมล่อน ชีสเค้ก น้ำผึ้ง มัลเบอร์รี่ เก็บได้ 10 วัน"/>
        <s v="ขนมเปี๊ยะไส้ทะลัก ไข่แดงเค็ม 3 ใบ มีให้เลือก 4 รสชาติ ขนาด 450 กรัม WANWANACH"/>
        <s v="เค้กเบาหวิวเล็ก 1กล่องขนาด 100 กรัม (คละรส)"/>
        <s v="ขนมปังแถว 20 แผ่น/แถว"/>
        <s v="เค้กเบาหวิวเล็ก 1กล่องขนาด 100 กรัม (เผือกมะพร้าว)"/>
        <s v="เค้กเบาหวิวเล็ก 1กล่องขนาด 100 กรัม (มะพร้าว)"/>
        <s v="ชิฟฟ่อนสอดไส้ 1 ชิ้น ชิฟฟ่อนเค้ก เลือกรสชาติได้ (คละรส)"/>
        <s v="ขนมเปี๊ยะ ไส้ทะลัก ขนาด 450 กรัม ไข่แดง 3 ใบ 3 รสให้เลือก (ถั่วฝอยทองไข่เค็ม 450 กรัม)"/>
        <s v="ชิฟฟ่อน สอดไส้แยม ขนาด3 ชิ้น มีรสให้เลือก 7 รส (รวมรส)"/>
        <s v="ชิฟฟ่อนไม่มีไส้ แบบกล่อง8ชิ้น รวมรส (รวมรส)"/>
        <s v="เค้กเบาหวิวเล็ก 1กล่องขนาด 100 กรัม (ฝอยทอง)"/>
        <s v="ชิฟฟ่อนรวมรส ยอดฮิต 1 กล่องมี 8 ชิ้น มัลเบอรี่ ชีสเค้ก เมล่อน น้ำผึ้ง"/>
        <s v="ชิฟฟ่อนเค้กไก่หยอง"/>
        <s v="ปังพิซซ่าโบโลน่า"/>
        <s v="มินิบันไก่หยองน้ำพริกเผาไส้ทะลัก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เศษขนมปังปลา5กก."/>
        <s v="เศษขนมปังปลา1กก."/>
        <s v="ชิฟฟ่อนรวมรส แบบมีไส้ 1 กล่องมี 6 ชิ้น เก็บได้ 15 วัน คละรสชาติให้ นุ่ม หอม อร่อย วรรณวนัช"/>
        <s v="ชิฟฟ่อนสอดไส้ แยม 1กล่อง มี6ชิ้น (รวมรส)"/>
        <s v="วรรณวนัช ขนมเปี๊ยะไส้ทะลัก ขนาด 450 กรัม เลือกรสชาติได้"/>
        <s v="ชิฟฟ่อนไม่มีไส้ แบบกล่อง8ชิ้น รวมรส"/>
        <s v="ชิฟฟ่อนสอดไส้ แยม 1กล่อง มี6ชิ้น 1 กล่อง 1"/>
      </sharedItems>
    </cacheField>
    <cacheField name="ราคา" numFmtId="0">
      <sharedItems containsSemiMixedTypes="0" containsString="0" containsNumber="1" minValue="0" maxValue="159"/>
    </cacheField>
    <cacheField name="จำนวน" numFmtId="0">
      <sharedItems containsSemiMixedTypes="0" containsString="0" containsNumber="1" containsInteger="1" minValue="1" maxValue="3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600"/>
    </cacheField>
    <cacheField name="ค่าส่งที่เก็บลูกค้า" numFmtId="0">
      <sharedItems containsSemiMixedTypes="0" containsString="0" containsNumber="1" minValue="0" maxValue="55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103.440655208331" createdVersion="8" refreshedVersion="8" minRefreshableVersion="3" recordCount="351" xr:uid="{D216BEA6-68C8-414F-BA97-99D25CD67754}">
  <cacheSource type="worksheet">
    <worksheetSource ref="A1:T352" sheet="21"/>
  </cacheSource>
  <cacheFields count="20">
    <cacheField name="รหัสสินค้า" numFmtId="0">
      <sharedItems count="17">
        <s v="1113170"/>
        <s v="1124021"/>
        <s v="0006"/>
        <s v="1113171"/>
        <s v="1006987"/>
        <s v="1006988"/>
        <s v="1111002"/>
        <s v="1113173"/>
        <s v="20054646"/>
        <s v="1111056"/>
        <s v="1111008"/>
        <s v="1111009"/>
        <s v="1111123"/>
        <s v="1113172"/>
        <s v="1112011"/>
        <s v="คละรส"/>
        <s v="1112013"/>
      </sharedItems>
    </cacheField>
    <cacheField name="สินค้า" numFmtId="0">
      <sharedItems count="22">
        <s v="ขนมเปี๊ยะไส้ทะลัก ไข่แดงเค็ม 3 ใบ มีให้เลือก 4 รสชาติ ขนาด 450 กรัม WANWANACH"/>
        <s v="ขนมปังแถว 20 แผ่น/แถว"/>
        <s v="เค้กเบาหวิวเล็ก 1กล่องขนาด 100 กรัม (คละรส)"/>
        <s v="ขนมเปี๊ยะ ไส้ทะลัก ขนาด 450 กรัม ไข่แดง 3 ใบ 3 รสให้เลือก (ถั่วฝอยทองไข่เค็ม 450 กรัม)"/>
        <s v="มินิบันไก่หยองน้ำสลัดไส้ทะลัก"/>
        <s v="มินิบันไก่หยองน้ำพริกเผาไส้ทะลัก"/>
        <s v="ชิฟฟ่อนไม่มีไส้ แบบกล่อง8ชิ้น รวมรส (รวมรส)"/>
        <s v="ขนมเปี๊ยะ ไส้ทะลัก ขนาด 450 กรัม ไข่แดง 3 ใบ 3 รสให้เลือก (งาดำฝอยทองไข่เค็ม 450 กรัม)"/>
        <s v="ปังพิซซ่าโบโลน่า"/>
        <s v="ชิฟฟ่อนรวมรสยอดฮิต 1กล่องมี8ชิ้น รส เมล่อน ชีสเค้ก น้ำผึ้ง มัลเบอร์รี่ เก็บได้ 10 วัน"/>
        <s v="ชิฟฟ่อน สอดไส้แยม ขนาด3 ชิ้น มีรสให้เลือก 7 รส (รวมรส)"/>
        <s v="ชิฟฟ่อนไม่มีไส้ แบบกล่อง8ชิ้น รวมรส (รวมรสยอดฮิต)"/>
        <s v="ชิฟฟ่อนสอดไส้ แยม 1กล่อง มี6ชิ้น (รวมรส)"/>
        <s v="วรรณวนัช ขนมเปี๊ยะไส้ทะลัก ขนาด 450 กรัม เลือกรสชาติได้"/>
        <s v="ชิฟฟ่อนเค้กไก่หยอง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เค้กเบาหวิวเล็ก 1กล่องขนาด 100 กรัม (ฝอยทอง)"/>
        <s v="ชิฟฟ่อนสอดไส้ 1 ชิ้น ชิฟฟ่อนเค้ก เลือกรสชาติได้ (คละรส)"/>
        <s v="ชิฟฟ่อนไม่มีไส้ แบบกล่อง8ชิ้น รวมรส"/>
        <s v="เค้กเบาหวิวเล็ก 1กล่องขนาด 100 กรัม (เผือกมะพร้าว)"/>
        <s v="ชิฟฟ่อน ไม่มีไส้ กล่อง 8 ชิ้น คละรส ขนาด 240 กรัม WANWANACH"/>
      </sharedItems>
    </cacheField>
    <cacheField name="ราคา" numFmtId="0">
      <sharedItems containsSemiMixedTypes="0" containsString="0" containsNumber="1" minValue="0" maxValue="200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700"/>
    </cacheField>
    <cacheField name="ค่าส่งที่เก็บลูกค้า" numFmtId="0">
      <sharedItems containsSemiMixedTypes="0" containsString="0" containsNumber="1" minValue="0" maxValue="68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104.562801851855" createdVersion="8" refreshedVersion="8" minRefreshableVersion="3" recordCount="312" xr:uid="{86FB25D6-BB71-48EE-B4F1-8C2B06FF55FB}">
  <cacheSource type="worksheet">
    <worksheetSource ref="A1:T313" sheet="22"/>
  </cacheSource>
  <cacheFields count="20">
    <cacheField name="รหัสสินค้า" numFmtId="0">
      <sharedItems count="17">
        <s v="0006"/>
        <s v="1113170"/>
        <s v="1111009"/>
        <s v="1124021"/>
        <s v="1111008"/>
        <s v="1113172"/>
        <s v="1113173"/>
        <s v="1113171"/>
        <s v="1111002"/>
        <s v="1114503"/>
        <s v="1111056"/>
        <s v="1006987"/>
        <s v="20054646"/>
        <s v="1006988"/>
        <s v="1111001"/>
        <s v="1111123"/>
        <s v="1112011"/>
      </sharedItems>
    </cacheField>
    <cacheField name="สินค้า" numFmtId="0">
      <sharedItems count="23">
        <s v="เค้กเบาหวิวเล็ก 1กล่องขนาด 100 กรัม (คละรส)"/>
        <s v="ขนมเปี๊ยะไส้ทะลัก ไข่แดงเค็ม 3 ใบ มีให้เลือก 4 รสชาติ ขนาด 450 กรัม WANWANACH"/>
        <s v="ชิฟฟ่อนรวมรส แบบมีไส้ 1 กล่องมี 6 ชิ้น เก็บได้ 15 วัน คละรสชาติให้ นุ่ม หอม อร่อย วรรณวนัช"/>
        <s v="ขนมปังแถว 20 แผ่น/แถว"/>
        <s v="ชิฟฟ่อน สอดไส้แยม ขนาด3 ชิ้น มีรสให้เลือก 7 รส (รวมรส)"/>
        <s v="ขนมเปี๊ยะ ไส้ทะลัก ขนาด 450 กรัม ไข่แดง 3 ใบ 3 รสให้เลือก (เผือกฝอยทองไข่เค็ม 450 กรัม)"/>
        <s v="วรรณวนัช ขนมเปี๊ยะไส้ทะลัก ขนาด 450 กรัม เลือกรสชาติได้"/>
        <s v="ขนมเปี๊ยะ ไส้ทะลัก ขนาด 450 กรัม ไข่แดง 3 ใบ 3 รสให้เลือก (ฟักถั่วไข่เค็ม 450 กรัม)"/>
        <s v="ชิฟฟ่อนไม่มีไส้ แบบกล่อง8ชิ้น รวมรส (รวมรส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ชิฟฟ่อนสอดไส้ แยม 1กล่อง มี6ชิ้น (รวมรส)"/>
        <s v="ครีมฮอร์นไส้เนยสด (ครีมฮอร์นช็อกโกแลต  1กล่อง6ชิ้น)"/>
        <s v="ชิฟฟ่อนรวมรสยอดฮิต 1กล่องมี8ชิ้น รส เมล่อน ชีสเค้ก น้ำผึ้ง มัลเบอร์รี่ เก็บได้ 10 วัน"/>
        <s v="มินิบันไก่หยองน้ำสลัดไส้ทะลัก"/>
        <s v="ปังพิซซ่าโบโลน่า"/>
        <s v="มินิบันไก่หยองน้ำพริกเผาไส้ทะลัก"/>
        <s v="ชิฟฟอนไม่มีไส้เเบบเเยกชิ้น เลือกรสชาติได้ (คละรส)"/>
        <s v="ชิฟฟ่อนเค้กไก่หยอง"/>
        <s v="ชิฟฟ่อนไม่มีไส้ แบบกล่อง8ชิ้น รวมรส (รวมรสยอดฮิต)"/>
        <s v="เค้กเบาหวิวเล็ก 1กล่องขนาด 100 กรัม (ฝอยทอง)"/>
        <s v="ชิฟฟ่อนไม่มีไส้ แบบกล่อง8ชิ้น รวมรส"/>
        <s v="ชิฟฟ่อน ไม่มีไส้ กล่อง 8 ชิ้น คละรส ขนาด 240 กรัม WANWANACH"/>
      </sharedItems>
    </cacheField>
    <cacheField name="ราคา" numFmtId="0">
      <sharedItems containsSemiMixedTypes="0" containsString="0" containsNumber="1" minValue="10" maxValue="200"/>
    </cacheField>
    <cacheField name="จำนวน" numFmtId="0">
      <sharedItems containsSemiMixedTypes="0" containsString="0" containsNumber="1" containsInteger="1" minValue="1" maxValue="2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800"/>
    </cacheField>
    <cacheField name="ค่าส่งที่เก็บลูกค้า" numFmtId="0">
      <sharedItems containsSemiMixedTypes="0" containsString="0" containsNumber="1" containsInteger="1" minValue="0" maxValue="67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106.485263888891" createdVersion="8" refreshedVersion="8" minRefreshableVersion="3" recordCount="248" xr:uid="{E84EB75C-4613-48C0-9CA3-8AC390A18F16}">
  <cacheSource type="worksheet">
    <worksheetSource ref="A1:T249" sheet="23"/>
  </cacheSource>
  <cacheFields count="20">
    <cacheField name="รหัสสินค้า" numFmtId="0">
      <sharedItems count="14">
        <s v="0006"/>
        <s v="1124021"/>
        <s v="1113172"/>
        <s v="20054646"/>
        <s v="1113171"/>
        <s v="1111056"/>
        <s v="1113170"/>
        <s v="1111009"/>
        <s v="1111002"/>
        <s v="1111008"/>
        <s v="1113173"/>
        <s v="1112011"/>
        <s v="คละรส"/>
        <s v="1111001"/>
      </sharedItems>
    </cacheField>
    <cacheField name="สินค้า" numFmtId="0">
      <sharedItems count="17">
        <s v="เค้กเบาหวิวเล็ก 1กล่องขนาด 100 กรัม (คละรส)"/>
        <s v="ขนมปังแถว 20 แผ่น/แถว"/>
        <s v="ขนมเปี๊ยะ ไส้ทะลัก ขนาด 450 กรัม ไข่แดง 3 ใบ 3 รสให้เลือก (เผือกฝอยทองไข่เค็ม 450 กรัม)"/>
        <s v="ปังพิซซ่าโบโลน่า"/>
        <s v="ขนมเปี๊ยะ ไส้ทะลัก ขนาด 450 กรัม ไข่แดง 3 ใบ 3 รสให้เลือก (ฟักถั่วไข่เค็ม 450 กรัม)"/>
        <s v="ชิฟฟ่อนรวมรสยอดฮิต 1กล่องมี8ชิ้น รส เมล่อน ชีสเค้ก น้ำผึ้ง มัลเบอร์รี่ เก็บได้ 10 วัน"/>
        <s v="ขนมเปี๊ยะ ไส้ทะลัก ขนาด 450 กรัม ไข่แดง 3 ใบ 3 รสให้เลือก (ถั่วฝอยทองไข่เค็ม 450 กรัม)"/>
        <s v="ชิฟฟ่อนสอดไส้ แยม 1กล่อง มี6ชิ้น (รวมรส)"/>
        <s v="ชิฟฟ่อนไม่มีไส้ แบบกล่อง8ชิ้น รวมรส (รวมรส)"/>
        <s v="ชิฟฟ่อน สอดไส้แยม ขนาด3 ชิ้น มีรสให้เลือก 7 รส (รวมรส)"/>
        <s v="ขนมเปี๊ยะ ไส้ทะลัก ขนาด 450 กรัม ไข่แดง 3 ใบ 3 รสให้เลือก (งาดำฝอยทองไข่เค็ม 450 กรัม)"/>
        <s v="เค้กเบาหวิวเล็ก 1กล่องขนาด 100 กรัม (ฝอยทอง)"/>
        <s v="ชิฟฟ่อนสอดไส้ 1 ชิ้น ชิฟฟ่อนเค้ก เลือกรสชาติได้ (คละรส)"/>
        <s v="ขนมเปี๊ยะไส้ทะลัก ไข่แดงเค็ม 3 ใบ มีให้เลือก 4 รสชาติ ขนาด 450 กรัม WANWANACH"/>
        <s v="ชิฟฟอนไม่มีไส้เเบบเเยกชิ้น เลือกรสชาติได้ (คละรส)"/>
        <s v="ชิฟฟ่อนไม่มีไส้ แบบกล่อง8ชิ้น รวมรส (รวมรสยอดฮิต)"/>
        <s v="Stuffed Dumplings with Salted Egg Yolk, 3 Pieces, Available in 4 Flavors, Size 450 Grams, Wanwanach"/>
      </sharedItems>
    </cacheField>
    <cacheField name="ราคา" numFmtId="0">
      <sharedItems containsSemiMixedTypes="0" containsString="0" containsNumber="1" minValue="0" maxValue="162"/>
    </cacheField>
    <cacheField name="จำนวน" numFmtId="0">
      <sharedItems containsSemiMixedTypes="0" containsString="0" containsNumber="1" containsInteger="1" minValue="1" maxValue="3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024"/>
    </cacheField>
    <cacheField name="ค่าส่งที่เก็บลูกค้า" numFmtId="0">
      <sharedItems containsSemiMixedTypes="0" containsString="0" containsNumber="1" minValue="0" maxValue="91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106.485470601852" createdVersion="8" refreshedVersion="8" minRefreshableVersion="3" recordCount="328" xr:uid="{A8E048DB-CB0D-4DCF-B430-62093876FD46}">
  <cacheSource type="worksheet">
    <worksheetSource ref="A1:T329" sheet="24"/>
  </cacheSource>
  <cacheFields count="20">
    <cacheField name="รหัสสินค้า" numFmtId="0">
      <sharedItems count="17">
        <s v="1111002"/>
        <s v="1124021"/>
        <s v="0006"/>
        <s v="1111009"/>
        <s v="1113170"/>
        <s v="1113172"/>
        <s v="1113171"/>
        <s v="1111008"/>
        <s v="1006987"/>
        <s v="20054646"/>
        <s v="1112013"/>
        <s v="1112011"/>
        <s v="1006988"/>
        <s v="1111123"/>
        <s v="1113173"/>
        <s v="1111056"/>
        <s v="1111001"/>
      </sharedItems>
    </cacheField>
    <cacheField name="สินค้า" numFmtId="0">
      <sharedItems count="21">
        <s v="ชิฟฟ่อนไม่มีไส้ แบบกล่อง8ชิ้น รวมรส (รวมรส)"/>
        <s v="ขนมปังแถว 20 แผ่น/แถว"/>
        <s v="เค้กเบาหวิวเล็ก 1กล่องขนาด 100 กรัม (คละรส)"/>
        <s v="ชิฟฟ่อนสอดไส้ แยม 1กล่อง มี6ชิ้น (รวมรส)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ชิฟฟ่อน สอดไส้แยม ขนาด3 ชิ้น มีรสให้เลือก 7 รส (รวมรส)"/>
        <s v="มินิบันไก่หยองน้ำสลัดไส้ทะลัก"/>
        <s v="ปังพิซซ่าโบโลน่า"/>
        <s v="เค้กเบาหวิวเล็ก 1กล่องขนาด 100 กรัม (เผือกมะพร้าว)"/>
        <s v="เค้กเบาหวิวเล็ก 1กล่องขนาด 100 กรัม (ฝอยทอง)"/>
        <s v="ขนมเปี๊ยะไส้ทะลัก ไข่แดงเค็ม 3 ใบ มีให้เลือก 4 รสชาติ ขนาด 450 กรัม WANWANACH"/>
        <s v="มินิบันไก่หยองน้ำพริกเผาไส้ทะลัก"/>
        <s v="ชิฟฟ่อน สอดไส้ กล่อง 6 ชิ้น คละรส ขนาด 350 กรัม WANWANACH"/>
        <s v="ชิฟฟ่อนเค้กไก่หยอง"/>
        <s v="ชิฟฟ่อนรวมรสยอดฮิต 1กล่องมี8ชิ้น รส เมล่อน ชีสเค้ก น้ำผึ้ง มัลเบอร์รี่ เก็บได้ 10 วัน"/>
        <s v="ขนมเปี๊ยะ ไส้ทะลัก ขนาด 450 กรัม ไข่แดง 3 ใบ 3 รสให้เลือก (งาดำฝอยทองไข่เค็ม 450 กรัม)"/>
        <s v="ชิฟฟ่อนไม่มีไส้ แบบกล่อง8ชิ้น รวมรส (รวมรสยอดฮิต)"/>
        <s v="Stuffed Dumplings with Salted Egg Yolk, 3 Pieces, Available in 4 Flavors, Size 450 Grams, Wanwanach"/>
        <s v="ชิฟฟอนไม่มีไส้เเบบเเยกชิ้น เลือกรสชาติได้ (คละรส)"/>
      </sharedItems>
    </cacheField>
    <cacheField name="ราคา" numFmtId="0">
      <sharedItems containsSemiMixedTypes="0" containsString="0" containsNumber="1" minValue="10" maxValue="200"/>
    </cacheField>
    <cacheField name="จำนวน" numFmtId="0">
      <sharedItems containsSemiMixedTypes="0" containsString="0" containsNumber="1" containsInteger="1" minValue="1" maxValue="4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40" maxValue="3200"/>
    </cacheField>
    <cacheField name="ค่าส่งที่เก็บลูกค้า" numFmtId="0">
      <sharedItems containsSemiMixedTypes="0" containsString="0" containsNumber="1" containsInteger="1" minValue="0" maxValue="71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107.492770717596" createdVersion="8" refreshedVersion="8" minRefreshableVersion="3" recordCount="362" xr:uid="{5DBAB7F5-98F3-4E54-9605-767DB69D9BAA}">
  <cacheSource type="worksheet">
    <worksheetSource ref="A1:T363" sheet="25"/>
  </cacheSource>
  <cacheFields count="20">
    <cacheField name="รหัสสินค้า" numFmtId="0">
      <sharedItems count="21">
        <s v="1111009"/>
        <s v="20054646"/>
        <s v="1124021"/>
        <s v="0006"/>
        <s v="1113170"/>
        <s v="เศษปัง"/>
        <s v="1112011"/>
        <s v="1113173"/>
        <s v="1113172"/>
        <s v="1113171"/>
        <s v="1111056"/>
        <s v="1111002"/>
        <s v="1006987"/>
        <s v="1006988"/>
        <s v="1111123"/>
        <s v="เศษปัง5โล"/>
        <s v="1111008"/>
        <s v="1112013"/>
        <s v="คละรส"/>
        <s v="1111001"/>
        <s v="1112009"/>
      </sharedItems>
    </cacheField>
    <cacheField name="สินค้า" numFmtId="0">
      <sharedItems count="28">
        <s v="ชิฟฟ่อนสอดไส้ แยม 1กล่อง มี6ชิ้น (รวมรส)"/>
        <s v="ปังพิซซ่าโบโลน่า"/>
        <s v="ขนมปังแถว 20 แผ่น/แถว"/>
        <s v="เค้กเบาหวิวเล็ก 1กล่องขนาด 100 กรัม (คละรส)"/>
        <s v="ขนมเปี๊ยะ ไส้ทะลัก ขนาด 450 กรัม ไข่แดง 3 ใบ 3 รสให้เลือก (ถั่วฝอยทองไข่เค็ม 450 กรัม)"/>
        <s v="เศษขนมปังปลา1กก."/>
        <s v="เค้กเบาหวิวเล็ก 1กล่องขนาด 100 กรัม (ฝอยทอง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ชิฟฟ่อนไม่มีไส้ แบบกล่อง8ชิ้น รวมรส (รวมรสยอดฮิต)"/>
        <s v="ชิฟฟ่อนไม่มีไส้ แบบกล่อง8ชิ้น รวมรส (รวมรส)"/>
        <s v="มินิบันไก่หยองน้ำสลัดไส้ทะลัก"/>
        <s v="มินิบันไก่หยองน้ำพริกเผาไส้ทะลัก"/>
        <s v="วรรณวนัช ขนมเปี๊ยะไส้ทะลัก ขนาด 450 กรัม เลือกรสชาติได้"/>
        <s v="ชิฟฟ่อนรวมรสยอดฮิต 1กล่องมี8ชิ้น รส เมล่อน ชีสเค้ก น้ำผึ้ง มัลเบอร์รี่ เก็บได้ 10 วัน"/>
        <s v="ชิฟฟ่อน ไม่มีไส้ กล่อง 8 ชิ้น คละรส ขนาด 240 กรัม WANWANACH"/>
        <s v="ขนมเปี๊ยะไส้ทะลัก ไข่แดงเค็ม 3 ใบ มีให้เลือก 4 รสชาติ ขนาด 450 กรัม WANWANACH"/>
        <s v="ชิฟฟ่อนเค้กไก่หยอง"/>
        <s v="เศษขนมปังปลา ขายเป็นกิโล ราคาถูก"/>
        <s v="ชิฟฟ่อน สอดไส้แยม ขนาด3 ชิ้น มีรสให้เลือก 7 รส (รวมรส)"/>
        <s v="ชิฟฟ่อนสอดไส้ แยม 1กล่อง มี6ชิ้น 1 กล่อง 1"/>
        <s v="เค้กเบาหวิวเล็ก 1กล่องขนาด 100 กรัม (เผือกมะพร้าว)"/>
        <s v="เศษขนมปังปลา5กก."/>
        <s v="ชิฟฟ่อนสอดไส้ 1 ชิ้น ชิฟฟ่อนเค้ก เลือกรสชาติได้ (คละรส)"/>
        <s v="ชิฟฟอนไม่มีไส้เเบบเเยกชิ้น เลือกรสชาติได้ (คละรส)"/>
        <s v="เค้กเบาหวิวเล็ก 1กล่องขนาด 100 กรัม (มะพร้าว)"/>
        <s v="ชิฟฟ่อนไม่มีไส้ แบบกล่อง8ชิ้น รวมรส"/>
      </sharedItems>
    </cacheField>
    <cacheField name="ราคา" numFmtId="0">
      <sharedItems containsSemiMixedTypes="0" containsString="0" containsNumber="1" minValue="10" maxValue="200"/>
    </cacheField>
    <cacheField name="จำนวน" numFmtId="0">
      <sharedItems containsSemiMixedTypes="0" containsString="0" containsNumber="1" containsInteger="1" minValue="1" maxValue="16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2840"/>
    </cacheField>
    <cacheField name="ค่าส่งที่เก็บลูกค้า" numFmtId="0">
      <sharedItems containsSemiMixedTypes="0" containsString="0" containsNumber="1" minValue="0" maxValue="10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110.387400231484" createdVersion="8" refreshedVersion="8" minRefreshableVersion="3" recordCount="216" xr:uid="{6F0308C9-FDE5-430E-B175-CBAA10F8B46D}">
  <cacheSource type="worksheet">
    <worksheetSource ref="A1:T217" sheet="26"/>
  </cacheSource>
  <cacheFields count="20">
    <cacheField name="รหัสสินค้า" numFmtId="0">
      <sharedItems count="18">
        <s v="1111002"/>
        <s v="1113170"/>
        <s v="0006"/>
        <s v="1111008"/>
        <s v="1006987"/>
        <s v="1111009"/>
        <s v="เศษปัง"/>
        <s v="1113172"/>
        <s v="1113173"/>
        <s v="1111123"/>
        <s v="1113171"/>
        <s v="1124021"/>
        <s v="1111056"/>
        <s v="20054646"/>
        <s v="เศษปัง5โล"/>
        <s v="1112011"/>
        <s v="1112013"/>
        <s v="1112009"/>
      </sharedItems>
    </cacheField>
    <cacheField name="สินค้า" numFmtId="0">
      <sharedItems count="24">
        <s v="ชิฟฟ่อนไม่มีไส้ แบบกล่อง8ชิ้น รวมรส (รวมรส)"/>
        <s v="ขนมเปี๊ยะ ไส้ทะลัก ขนาด 450 กรัม ไข่แดง 3 ใบ 3 รสให้เลือก (ถั่วฝอยทองไข่เค็ม 450 กรัม)"/>
        <s v="ชิฟฟ่อนไม่มีไส้ แบบกล่อง8ชิ้น รวมรส"/>
        <s v="เค้กเบาหวิวเล็ก 1กล่องขนาด 100 กรัม (คละรส)"/>
        <s v="ชิฟฟ่อน สอดไส้แยม ขนาด3 ชิ้น มีรสให้เลือก 7 รส (รวมรส)"/>
        <s v="มินิบันไก่หยองน้ำสลัดไส้ทะลัก"/>
        <s v="ชิฟฟ่อนสอดไส้ แยม 1กล่อง มี6ชิ้น (เก็บได้15วัน)"/>
        <s v="เศษขนมปังปลา1กก."/>
        <s v="วรรณวนัช ขนมเปี๊ยะไส้ทะลัก ขนาด 450 กรัม เลือกรสชาติได้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งาดำฝอยทองไข่เค็ม 450 กรัม)"/>
        <s v="ชิฟฟ่อนเค้กไก่หยอง"/>
        <s v="ขนมเปี๊ยะไส้ทะลัก ไข่แดงเค็ม 3 ใบ มีให้เลือก 4 รสชาติ ขนาด 450 กรัม WANWANACH"/>
        <s v="ขนมเปี๊ยะ ไส้ทะลัก ขนาด 450 กรัม ไข่แดง 3 ใบ 3 รสให้เลือก (ฟักถั่วไข่เค็ม 450 กรัม)"/>
        <s v="ขนมปังแถว 20 แผ่น/แถว"/>
        <s v="ชิฟฟ่อนไม่มีไส้ แบบกล่อง8ชิ้น รวมรส (รวมรสยอดฮิต)"/>
        <s v="ชิฟฟ่อนสอดไส้ แยม 1กล่อง มี6ชิ้น (รวมรส)"/>
        <s v="ปังพิซซ่าโบโลน่า"/>
        <s v="ชิฟฟ่อน ไม่มีไส้ กล่อง 8 ชิ้น คละรส ขนาด 240 กรัม WANWANACH"/>
        <s v="ชิฟฟ่อนสอดไส้ แยม 1กล่อง มี6ชิ้น 1 กล่อง 1"/>
        <s v="เศษขนมปังปลา5กก."/>
        <s v="เค้กเบาหวิวเล็ก 1กล่องขนาด 100 กรัม (ฝอยทอง)"/>
        <s v="เค้กเบาหวิวเล็ก 1กล่องขนาด 100 กรัม (เผือกมะพร้าว)"/>
        <s v="เค้กเบาหวิวเล็ก 1กล่องขนาด 100 กรัม (มะพร้าว)"/>
      </sharedItems>
    </cacheField>
    <cacheField name="ราคา" numFmtId="0">
      <sharedItems containsSemiMixedTypes="0" containsString="0" containsNumber="1" minValue="14" maxValue="200"/>
    </cacheField>
    <cacheField name="จำนวน" numFmtId="0">
      <sharedItems containsSemiMixedTypes="0" containsString="0" containsNumber="1" containsInteger="1" minValue="1" maxValue="18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839.74"/>
    </cacheField>
    <cacheField name="ค่าส่งที่เก็บลูกค้า" numFmtId="0">
      <sharedItems containsSemiMixedTypes="0" containsString="0" containsNumber="1" containsInteger="1" minValue="0" maxValue="41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110.387610995371" createdVersion="8" refreshedVersion="8" minRefreshableVersion="3" recordCount="203" xr:uid="{C15454A9-7DDB-4E37-B3ED-A6E09CBB4804}">
  <cacheSource type="worksheet">
    <worksheetSource ref="A1:T204" sheet="27"/>
  </cacheSource>
  <cacheFields count="20">
    <cacheField name="รหัสสินค้า" numFmtId="0">
      <sharedItems count="19">
        <s v="1006987"/>
        <s v="1113173"/>
        <s v="1113172"/>
        <s v="1113171"/>
        <s v="1113170"/>
        <s v="1006988"/>
        <s v="1111002"/>
        <s v="0006"/>
        <s v="1111009"/>
        <s v="1124021"/>
        <s v="1111056"/>
        <s v="1111008"/>
        <s v="1112011"/>
        <s v="1112009"/>
        <s v="20054646"/>
        <s v="1111001"/>
        <s v="1111123"/>
        <s v="เศษปัง"/>
        <s v="1114503"/>
      </sharedItems>
    </cacheField>
    <cacheField name="สินค้า" numFmtId="0">
      <sharedItems count="25">
        <s v="มินิบันไก่หยองน้ำสลัดไส้ทะลัก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มินิบันไก่หยองน้ำพริกเผาไส้ทะลัก"/>
        <s v="ชิฟฟ่อนไม่มีไส้ แบบกล่อง8ชิ้น รวมรส (รวมรส)"/>
        <s v="ชิฟฟ่อนไม่มีไส้ แบบกล่อง8ชิ้น รวมรส"/>
        <s v="เค้กเบาหวิวเล็ก 1กล่องขนาด 100 กรัม (คละรส)"/>
        <s v="ชิฟฟ่อนสอดไส้ แยม 1กล่อง มี6ชิ้น (รวมรส)"/>
        <s v="ขนมเปี๊ยะไส้ทะลัก ไข่แดงเค็ม 3 ใบ มีให้เลือก 4 รสชาติ ขนาด 450 กรัม WANWANACH"/>
        <s v="ขนมปังแถว 20 แผ่น/แถว"/>
        <s v="ชิฟฟ่อนไม่มีไส้ แบบกล่อง8ชิ้น รวมรส (รวมรสยอดฮิต)"/>
        <s v="ชิฟฟ่อน สอดไส้แยม ขนาด3 ชิ้น มีรสให้เลือก 7 รส (รวมรส)"/>
        <s v="เค้กเบาหวิวเล็ก 1กล่องขนาด 100 กรัม (ฝอยทอง)"/>
        <s v="ชิฟฟ่อนรวมรส แบบมีไส้ 1 กล่องมี 6 ชิ้น เก็บได้ 15 วัน คละรสชาติให้ นุ่ม หอม อร่อย วรรณวนัช"/>
        <s v="เค้กเบาหวิวเล็ก 1กล่องขนาด 100 กรัม (มะพร้าว)"/>
        <s v="วรรณวนัช ขนมเปี๊ยะไส้ทะลัก ขนาด 450 กรัม เลือกรสชาติได้"/>
        <s v="ปังพิซซ่าโบโลน่า"/>
        <s v="ชิฟฟ่อนรวมรส ยอดฮิต 1 กล่องมี 8 ชิ้น มัลเบอรี่ ชีสเค้ก เมล่อน น้ำผึ้ง"/>
        <s v="ชิฟฟอนไม่มีไส้เเบบเเยกชิ้น เลือกรสชาติได้ (คละรส)"/>
        <s v="ชิฟฟ่อนเค้กไก่หยอง"/>
        <s v="เศษขนมปังปลา1กก."/>
        <s v="ชิฟฟ่อนรวมรสยอดฮิต 1กล่องมี8ชิ้น รส เมล่อน ชีสเค้ก น้ำผึ้ง มัลเบอร์รี่ เก็บได้ 10 วัน"/>
        <s v="ครีมฮอร์นไส้เนยสด (ครีมฮอร์นช็อกโกแลต  1กล่อง6ชิ้น)"/>
      </sharedItems>
    </cacheField>
    <cacheField name="ราคา" numFmtId="0">
      <sharedItems containsSemiMixedTypes="0" containsString="0" containsNumber="1" minValue="0" maxValue="200"/>
    </cacheField>
    <cacheField name="จำนวน" numFmtId="0">
      <sharedItems containsSemiMixedTypes="0" containsString="0" containsNumber="1" containsInteger="1" minValue="1" maxValue="3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646.1"/>
    </cacheField>
    <cacheField name="ค่าส่งที่เก็บลูกค้า" numFmtId="0">
      <sharedItems containsSemiMixedTypes="0" containsString="0" containsNumber="1" minValue="0" maxValue="41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110.387833796296" createdVersion="8" refreshedVersion="8" minRefreshableVersion="3" recordCount="261" xr:uid="{B639606F-8E84-4D17-B073-7527C5B4B17E}">
  <cacheSource type="worksheet">
    <worksheetSource ref="A1:T262" sheet="28"/>
  </cacheSource>
  <cacheFields count="20">
    <cacheField name="รหัสสินค้า" numFmtId="0">
      <sharedItems count="17">
        <s v="0006"/>
        <s v="1006987"/>
        <s v="1006988"/>
        <s v="1111002"/>
        <s v="เศษปัง5โล"/>
        <s v="1113170"/>
        <s v="1113172"/>
        <s v="1113171"/>
        <s v="1111001"/>
        <s v="20054646"/>
        <s v="1111056"/>
        <s v="1124021"/>
        <s v="1111008"/>
        <s v="1112011"/>
        <s v="1113173"/>
        <s v="1111123"/>
        <s v="1111009"/>
      </sharedItems>
    </cacheField>
    <cacheField name="สินค้า" numFmtId="0">
      <sharedItems count="21">
        <s v="เค้กเบาหวิวเล็ก 1กล่องขนาด 100 กรัม (คละรส)"/>
        <s v="มินิบันไก่หยองน้ำสลัดไส้ทะลัก"/>
        <s v="มินิบันไก่หยองน้ำพริกเผาไส้ทะลัก"/>
        <s v="ชิฟฟ่อนไม่มีไส้ แบบกล่อง8ชิ้น รวมรส"/>
        <s v="เศษขนมปังปลา5กก.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ชิฟฟอนไม่มีไส้เเบบเเยกชิ้น เลือกรสชาติได้ (คละรส)"/>
        <s v="ปังพิซซ่าโบโลน่า"/>
        <s v="ชิฟฟ่อนไม่มีไส้ แบบกล่อง8ชิ้น รวมรส (รวมรส)"/>
        <s v="ขนมเปี๊ยะไส้ทะลัก ไข่แดงเค็ม 3 ใบ มีให้เลือก 4 รสชาติ ขนาด 450 กรัม WANWANACH"/>
        <s v="ชิฟฟ่อนรวมรสยอดฮิต 1กล่องมี8ชิ้น รส เมล่อน ชีสเค้ก น้ำผึ้ง มัลเบอร์รี่ เก็บได้ 10 วัน"/>
        <s v="ขนมปังแถว 20 แผ่น/แถว"/>
        <s v="ชิฟฟ่อน สอดไส้แยม ขนาด3 ชิ้น มีรสให้เลือก 7 รส (รวมรส)"/>
        <s v="ชิฟฟ่อน ไม่มีไส้ กล่อง 8 ชิ้น คละรส ขนาด 240 กรัม WANWANACH"/>
        <s v="เค้กเบาหวิวเล็ก 1กล่องขนาด 100 กรัม (ฝอยทอง)"/>
        <s v="ขนมเปี๊ยะ ไส้ทะลัก ขนาด 450 กรัม ไข่แดง 3 ใบ 3 รสให้เลือก (งาดำฝอยทองไข่เค็ม 450 กรัม)"/>
        <s v="ชิฟฟ่อนเค้กไก่หยอง"/>
        <s v="ชิฟฟ่อนรวมรสกล่องใหญ่ 8 ชิ้น ไม่มีไส้ (เก็บไว้ได้ 20 วัน)"/>
        <s v="ชิฟฟ่อนสอดไส้ แยม 1กล่อง มี6ชิ้น (เก็บได้15วัน)"/>
      </sharedItems>
    </cacheField>
    <cacheField name="ราคา" numFmtId="0">
      <sharedItems containsSemiMixedTypes="0" containsString="0" containsNumber="1" minValue="0" maxValue="200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599"/>
    </cacheField>
    <cacheField name="ค่าส่งที่เก็บลูกค้า" numFmtId="0">
      <sharedItems containsSemiMixedTypes="0" containsString="0" containsNumber="1" minValue="0" maxValue="66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111.494350462963" createdVersion="8" refreshedVersion="8" minRefreshableVersion="3" recordCount="312" xr:uid="{3BE43D92-2E9A-43A3-8095-97F77FF7F294}">
  <cacheSource type="worksheet">
    <worksheetSource ref="A1:T313" sheet="29"/>
  </cacheSource>
  <cacheFields count="20">
    <cacheField name="รหัสสินค้า" numFmtId="0">
      <sharedItems count="19">
        <s v="1113171"/>
        <s v="1111002"/>
        <s v="0006"/>
        <s v="1112011"/>
        <s v="1111009"/>
        <s v="1111008"/>
        <s v="1111001"/>
        <s v="1113170"/>
        <s v="1113173"/>
        <s v="1113172"/>
        <s v="1006987"/>
        <s v="20054646"/>
        <s v="1111123"/>
        <s v="คละรส"/>
        <s v="1006988"/>
        <s v="1111056"/>
        <s v="1124021"/>
        <s v="เศษปัง"/>
        <s v="เศษปัง5โล"/>
      </sharedItems>
    </cacheField>
    <cacheField name="สินค้า" numFmtId="0">
      <sharedItems count="26">
        <s v="ขนมเปี๊ยะ ไส้ทะลัก ขนาด 450 กรัม ไข่แดง 3 ใบ 3 รสให้เลือก (ฟักถั่วไข่เค็ม 450 กรัม)"/>
        <s v="ชิฟฟ่อนไม่มีไส้ แบบกล่อง8ชิ้น รวมรส"/>
        <s v="เค้กเบาหวิวเล็ก 1กล่องขนาด 100 กรัม (คละรส)"/>
        <s v="เค้กเบาหวิวเล็ก 1กล่องขนาด 100 กรัม (ฝอยทอง)"/>
        <s v="ชิฟฟ่อนสอดไส้ แยม 1กล่อง มี6ชิ้น (รวมรส)"/>
        <s v="ชิฟฟ่อน สอดไส้แยม ขนาด3 ชิ้น มีรสให้เลือก 7 รส (รวมรส)"/>
        <s v="ชิฟฟอนไม่มีไส้เเบบเเยกชิ้น เลือกรสชาติได้ (คละรส)"/>
        <s v="วรรณวนัช ขนมเปี๊ยะไส้ทะลัก ขนาด 450 กรัม เลือกรสชาติได้"/>
        <s v="ชิฟฟ่อนไม่มีไส้ แบบกล่อง8ชิ้น รวมรส (รวมรส)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มินิบันไก่หยองน้ำสลัดไส้ทะลัก"/>
        <s v="ปังพิซซ่าโบโลน่า"/>
        <s v="ชิฟฟ่อนเค้กไก่หยอง"/>
        <s v="ชิฟฟ่อนสอดไส้ 1 ชิ้น ชิฟฟ่อนเค้ก เลือกรสชาติได้ (คละรส)"/>
        <s v="มินิบันไก่หยองน้ำพริกเผาไส้ทะลัก"/>
        <s v="ชิฟฟ่อนไม่มีไส้ แบบกล่อง8ชิ้น รวมรส (รวมรสยอดฮิต)"/>
        <s v="ขนมปังแถว 20 แผ่น/แถว"/>
        <s v="เศษขนมปังปลา1กก."/>
        <s v="ชิฟฟ่อนรวมรสยอดฮิต 1กล่องมี8ชิ้น รส เมล่อน ชีสเค้ก น้ำผึ้ง มัลเบอร์รี่ เก็บได้ 10 วัน"/>
        <s v="ชิฟฟ่อน สอดไส้ กล่อง 6 ชิ้น คละรส ขนาด 350 กรัม WANWANACH"/>
        <s v="ชิฟฟ่อนรวมรส แบบมีไส้ 1 กล่องมี 6 ชิ้น เก็บได้ 15 วัน คละรสชาติให้ นุ่ม หอม อร่อย วรรณวนัช"/>
        <s v="เศษขนมปังปลา5กก."/>
        <s v="ชิฟฟ่อนสอดไส้ แยม 1กล่อง มี6ชิ้น 1 กล่อง 1"/>
        <s v="ขนมเปี๊ยะไส้ทะลัก ไข่แดงเค็ม 3 ใบ มีให้เลือก 4 รสชาติ ขนาด 450 กรัม WANWANACH"/>
      </sharedItems>
    </cacheField>
    <cacheField name="ราคา" numFmtId="0">
      <sharedItems containsSemiMixedTypes="0" containsString="0" containsNumber="1" minValue="0" maxValue="200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796"/>
    </cacheField>
    <cacheField name="ค่าส่งที่เก็บลูกค้า" numFmtId="0">
      <sharedItems containsSemiMixedTypes="0" containsString="0" containsNumber="1" containsInteger="1" minValue="0" maxValue="38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112.366664236113" createdVersion="8" refreshedVersion="8" minRefreshableVersion="3" recordCount="388" xr:uid="{67466A9C-4ABC-4C47-9CB1-7C067AEB4105}">
  <cacheSource type="worksheet">
    <worksheetSource ref="A1:T389" sheet="30"/>
  </cacheSource>
  <cacheFields count="20">
    <cacheField name="รหัสสินค้า" numFmtId="0">
      <sharedItems count="25">
        <s v="0006"/>
        <s v="1113173"/>
        <s v="1113172"/>
        <s v="1113171"/>
        <s v="1113170"/>
        <s v="1006987"/>
        <s v="1006988"/>
        <s v="20054646"/>
        <s v="1111056"/>
        <s v="1111009"/>
        <s v="1111002"/>
        <s v="1124021"/>
        <s v="1112011"/>
        <s v="1111008"/>
        <s v="เศษปัง"/>
        <s v="1111123"/>
        <s v="1112013"/>
        <s v="1112003"/>
        <s v="เศษปัง5โล"/>
        <s v="1111001"/>
        <s v="คละรส"/>
        <s v="1112015"/>
        <s v="1112017"/>
        <s v="1112005"/>
        <s v="1112009"/>
      </sharedItems>
    </cacheField>
    <cacheField name="สินค้า" numFmtId="0">
      <sharedItems count="31">
        <s v="เค้กเบาหวิวเล็ก 1กล่องขนาด 100 กรัม (คละรส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มินิบันไก่หยองน้ำสลัดไส้ทะลัก"/>
        <s v="มินิบันไก่หยองน้ำพริกเผาไส้ทะลัก"/>
        <s v="ปังพิซซ่าโบโลน่า"/>
        <s v="ชิฟฟ่อนไม่มีไส้ แบบกล่อง8ชิ้น รวมรส (รวมรสยอดฮิต)"/>
        <s v="ชิฟฟ่อนสอดไส้ แยม 1กล่อง มี6ชิ้น (รวมรส)"/>
        <s v="ชิฟฟ่อนไม่มีไส้ แบบกล่อง8ชิ้น รวมรส (รวมรส)"/>
        <s v="ขนมปังแถว 20 แผ่น/แถว"/>
        <s v="เค้กเบาหวิวเล็ก 1กล่องขนาด 100 กรัม (ฝอยทอง)"/>
        <s v="ขนมเปี๊ยะไส้ทะลัก ไข่แดงเค็ม 3 ใบ มีให้เลือก 4 รสชาติ ขนาด 450 กรัม WANWANACH"/>
        <s v="ชิฟฟ่อน สอดไส้แยม ขนาด3 ชิ้น มีรสให้เลือก 7 รส (รวมรส)"/>
        <s v="เศษขนมปังปลา1กก."/>
        <s v="ชิฟฟ่อนเค้กไก่หยอง"/>
        <s v="ชิฟฟ่อนรวมรส แบบมีไส้ 1 กล่องมี 6 ชิ้น เก็บได้ 15 วัน คละรสชาติให้ นุ่ม หอม อร่อย วรรณวนัช"/>
        <s v="เค้กเบาหวิวเล็ก 1กล่องขนาด 100 กรัม (เผือกมะพร้าว)"/>
        <s v="เค้กเบาหวิวเล็ก 1กล่องขนาด 100 กรัม (กาแฟ)"/>
        <s v="เศษขนมปังปลา ขายเป็นกิโล ราคาถูก"/>
        <s v="ชิฟฟ่อนรวมรสยอดฮิต 1กล่องมี8ชิ้น รส เมล่อน ชีสเค้ก น้ำผึ้ง มัลเบอร์รี่ เก็บได้ 10 วัน"/>
        <s v="เศษขนมปังปลา5กก."/>
        <s v="ชิฟฟอนไม่มีไส้เเบบเเยกชิ้น เลือกรสชาติได้ (คละรส)"/>
        <s v="ชิฟฟ่อนไม่มีไส้ แบบกล่อง8ชิ้น รวมรส"/>
        <s v="ชิฟฟ่อนสอดไส้ 1 ชิ้น ชิฟฟ่อนเค้ก เลือกรสชาติได้ (คละรส)"/>
        <s v="เค้กเบาหวิวเล็ก 1กล่องขนาด 100 กรัม (กล้วยหอมมะพร้าวเผา)"/>
        <s v="เค้กเบาหวิวเล็ก 1กล่องขนาด 100 กรัม (ตาลหอม)"/>
        <s v="เค้กเบาหวิวเล็ก 1กล่องขนาด 100 กรัม (เนยนม)"/>
        <s v="เค้กเบาหวิวเล็ก 1กล่องขนาด 100 กรัม (มะพร้าว)"/>
        <s v="วรรณวนัช ขนมเปี๊ยะไส้ทะลัก ขนาด 450 กรัม เลือกรสชาติได้"/>
      </sharedItems>
    </cacheField>
    <cacheField name="ราคา" numFmtId="0">
      <sharedItems containsSemiMixedTypes="0" containsString="0" containsNumber="1" minValue="0" maxValue="200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453.98"/>
    </cacheField>
    <cacheField name="ค่าส่งที่เก็บลูกค้า" numFmtId="0">
      <sharedItems containsSemiMixedTypes="0" containsString="0" containsNumber="1" containsInteger="1" minValue="0" maxValue="13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 longText="1"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113.691133333334" createdVersion="8" refreshedVersion="8" minRefreshableVersion="3" recordCount="404" xr:uid="{441CF1B9-5CB1-40E4-8001-0FCB3F87636B}">
  <cacheSource type="worksheet">
    <worksheetSource ref="A1:T405" sheet="31"/>
  </cacheSource>
  <cacheFields count="20">
    <cacheField name="รหัสสินค้า" numFmtId="0">
      <sharedItems count="19">
        <s v="1111008"/>
        <s v="0006"/>
        <s v="1113173"/>
        <s v="1113172"/>
        <s v="1113170"/>
        <s v="1111056"/>
        <s v="1113171"/>
        <s v="1112009"/>
        <s v="1006987"/>
        <s v="1006988"/>
        <s v="เศษปัง"/>
        <s v="1112011"/>
        <s v="1111002"/>
        <s v="1111123"/>
        <s v="เศษปัง5โล"/>
        <s v="1111009"/>
        <s v="1124021"/>
        <s v="20054646"/>
        <s v="1111001"/>
      </sharedItems>
    </cacheField>
    <cacheField name="สินค้า" numFmtId="0">
      <sharedItems count="26">
        <s v="ชิฟฟ่อน สอดไส้แยม ขนาด3 ชิ้น มีรสให้เลือก 7 รส (รวมรส)"/>
        <s v="เค้กเบาหวิวเล็ก 1กล่องขนาด 100 กรัม (คละรส)"/>
        <s v="ขนมเปี๊ยะไส้ทะลัก ไข่แดงเค็ม 3 ใบ มีให้เลือก 4 รสชาติ ขนาด 450 กรัม WANWANACH"/>
        <s v="ขนมเปี๊ยะ ไส้ทะลัก ขนาด 450 กรัม ไข่แดง 3 ใบ 3 รสให้เลือก (เผือกฝอยทองไข่เค็ม 450 กรัม)"/>
        <s v="ชิฟฟ่อนรวมรสยอดฮิต 1กล่องมี8ชิ้น รส เมล่อน ชีสเค้ก น้ำผึ้ง มัลเบอร์รี่ เก็บได้ 10 วัน"/>
        <s v="ขนมเปี๊ยะ ไส้ทะลัก ขนาด 450 กรัม ไข่แดง 3 ใบ 3 รสให้เลือก (ฟักถั่วไข่เค็ม 450 กรัม)"/>
        <s v="เค้กเบาหวิวเล็ก 1กล่องขนาด 100 กรัม (มะพร้าว)"/>
        <s v="มินิบันไก่หยองน้ำสลัดไส้ทะลัก"/>
        <s v="มินิบันไก่หยองน้ำพริกเผาไส้ทะลัก"/>
        <s v="ขนมเปี๊ยะ ไส้ทะลัก ขนาด 450 กรัม ไข่แดง 3 ใบ 3 รสให้เลือก (ถั่วฝอยทองไข่เค็ม 450 กรัม)"/>
        <s v="เศษขนมปังปลา1กก."/>
        <s v="เค้กเบาหวิวเล็ก 1กล่องขนาด 100 กรัม (ฝอยทอง)"/>
        <s v="ชิฟฟ่อนไม่มีไส้ แบบกล่อง8ชิ้น รวมรส (รวมรส)"/>
        <s v="Popular Chiffon, Box of 8 Pieces, Assorted Flavors, Size 240 Grams, Wanwanach"/>
        <s v="ชิฟฟ่อนเค้กไก่หยอง"/>
        <s v="เศษขนมปังปลา5กก."/>
        <s v="ขนมเปี๊ยะ ไส้ทะลัก ขนาด 450 กรัม ไข่แดง 3 ใบ 3 รสให้เลือก (งาดำฝอยทองไข่เค็ม 450 กรัม)"/>
        <s v="ชิฟฟ่อนสอดไส้ แยม 1กล่อง มี6ชิ้น (รวมรส)"/>
        <s v="ขนมปังแถว 20 แผ่น/แถว"/>
        <s v="ปังพิซซ่าโบโลน่า"/>
        <s v="ชิฟฟ่อนไม่มีไส้ แบบกล่อง8ชิ้น รวมรส (รวมรสยอดฮิต)"/>
        <s v="วรรณวนัช ขนมเปี๊ยะไส้ทะลัก ขนาด 450 กรัม เลือกรสชาติได้"/>
        <s v="ชิฟฟ่อนไม่มีไส้ แบบกล่อง8ชิ้น รวมรส"/>
        <s v="ชิฟฟ่อนสอดไส้ แยม 1กล่อง มี6ชิ้น 1 กล่อง 1"/>
        <s v="ชิฟฟอนไม่มีไส้เเบบเเยกชิ้น เลือกรสชาติได้ (คละรส)"/>
        <s v="Wanwannach Stuffed Pastry with a Filling of Curd, Size 450 Grams, Choose Your Flavor."/>
      </sharedItems>
    </cacheField>
    <cacheField name="ราคา" numFmtId="0">
      <sharedItems containsSemiMixedTypes="0" containsString="0" containsNumber="1" minValue="0" maxValue="200"/>
    </cacheField>
    <cacheField name="จำนวน" numFmtId="0">
      <sharedItems containsSemiMixedTypes="0" containsString="0" containsNumber="1" containsInteger="1" minValue="1" maxValue="2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704"/>
    </cacheField>
    <cacheField name="ค่าส่งที่เก็บลูกค้า" numFmtId="0">
      <sharedItems containsSemiMixedTypes="0" containsString="0" containsNumber="1" minValue="0" maxValue="67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">
  <r>
    <x v="0"/>
    <x v="0"/>
    <n v="66.333333333333329"/>
    <n v="3"/>
    <s v="GVY75"/>
    <n v="197"/>
    <n v="0"/>
    <s v="ร้านที่2"/>
    <s v="ส***นทร์ โ***แก้ว"/>
    <s v="ราชบุรี"/>
    <s v="-"/>
    <s v=""/>
    <s v="01/03/2026 23:51"/>
    <s v="-"/>
    <s v="J&amp;T COD"/>
    <s v="Tiktok"/>
    <s v="จ่ายทีหลัง / COD"/>
    <s v=""/>
    <s v="792595367583"/>
    <s v="01/03/2026 23:51"/>
  </r>
  <r>
    <x v="1"/>
    <x v="1"/>
    <n v="159"/>
    <n v="1"/>
    <s v="GVY74"/>
    <n v="129"/>
    <n v="0"/>
    <s v="ร้านที่2"/>
    <s v="ด***จ"/>
    <s v="ฉะเชิงเทรา"/>
    <s v="-"/>
    <s v=""/>
    <s v="01/03/2026 23:49"/>
    <s v="-"/>
    <s v="J&amp;T COD"/>
    <s v="Tiktok"/>
    <s v="จ่ายทีหลัง / COD"/>
    <s v=""/>
    <s v="792522262674"/>
    <s v="01/03/2026 23:49"/>
  </r>
  <r>
    <x v="1"/>
    <x v="1"/>
    <n v="159"/>
    <n v="2"/>
    <s v="GVY73"/>
    <n v="454.08"/>
    <n v="0"/>
    <s v="ร้านที่2"/>
    <s v="เ***พร ช***ิงห์ทอง"/>
    <s v="ลพบุรี"/>
    <s v="-"/>
    <s v=""/>
    <s v="01/03/2026 23:35"/>
    <s v="-"/>
    <s v="J&amp;T COD"/>
    <s v="Tiktok"/>
    <s v="จ่ายทีหลัง / COD"/>
    <s v=""/>
    <s v="792507474636"/>
    <s v="01/03/2026 23:35"/>
  </r>
  <r>
    <x v="2"/>
    <x v="2"/>
    <n v="159"/>
    <n v="1"/>
    <s v="GVY73"/>
    <n v="454.08"/>
    <n v="0"/>
    <s v="ร้านที่2"/>
    <s v="เ***พร ช***ิงห์ทอง"/>
    <s v="ลพบุรี"/>
    <s v="-"/>
    <s v=""/>
    <s v="01/03/2026 23:35"/>
    <s v="-"/>
    <s v="J&amp;T COD"/>
    <s v="Tiktok"/>
    <s v="จ่ายทีหลัง / COD"/>
    <s v=""/>
    <s v="792507474636"/>
    <s v="01/03/2026 23:35"/>
  </r>
  <r>
    <x v="3"/>
    <x v="3"/>
    <n v="159"/>
    <n v="1"/>
    <s v="GVY73"/>
    <n v="454.08"/>
    <n v="0"/>
    <s v="ร้านที่2"/>
    <s v="เ***พร ช***ิงห์ทอง"/>
    <s v="ลพบุรี"/>
    <s v="-"/>
    <s v=""/>
    <s v="01/03/2026 23:35"/>
    <s v="-"/>
    <s v="J&amp;T COD"/>
    <s v="Tiktok"/>
    <s v="จ่ายทีหลัง / COD"/>
    <s v=""/>
    <s v="792507474636"/>
    <s v="01/03/2026 23:35"/>
  </r>
  <r>
    <x v="4"/>
    <x v="4"/>
    <n v="50"/>
    <n v="6"/>
    <s v="GVY72"/>
    <n v="200"/>
    <n v="0"/>
    <s v="ร้านที่2"/>
    <s v="พ***สวย"/>
    <s v="ระยอง"/>
    <s v="-"/>
    <s v=""/>
    <s v="01/03/2026 23:25"/>
    <s v="-"/>
    <s v="J&amp;T COD"/>
    <s v="Tiktok"/>
    <s v="จ่ายทีหลัง / COD"/>
    <s v=""/>
    <s v="792536555495"/>
    <s v="01/03/2026 23:25"/>
  </r>
  <r>
    <x v="4"/>
    <x v="4"/>
    <n v="50"/>
    <n v="6"/>
    <s v="GVY71"/>
    <n v="200"/>
    <n v="0"/>
    <s v="ร้านที่2"/>
    <s v="ส***จ ท***ป้น"/>
    <s v="ลำพูน"/>
    <s v="-"/>
    <s v=""/>
    <s v="01/03/2026 23:22"/>
    <s v="-"/>
    <s v="J&amp;T COD"/>
    <s v="Tiktok"/>
    <s v="จ่ายทีหลัง / COD"/>
    <s v=""/>
    <s v="792566544490"/>
    <s v="01/03/2026 23:22"/>
  </r>
  <r>
    <x v="5"/>
    <x v="5"/>
    <n v="59"/>
    <n v="1"/>
    <s v="GVY70"/>
    <n v="59"/>
    <n v="0"/>
    <s v="ร้านที่1"/>
    <s v="แ******)"/>
    <s v="******ู่ที่ 23, ตำบลเหนือเมือง, อำเภอเมืองร้อยเอ็ด ตำบลในเมือง อำเภอเมืองร้อยเอ็ด จังหวัดร้อยเอ็ด 45000"/>
    <s v="45000"/>
    <s v="42"/>
    <s v="01/03/2026 23:42"/>
    <s v="-"/>
    <s v="Flash Express"/>
    <s v="Shopee"/>
    <s v="shopee"/>
    <s v=""/>
    <s v="TH42018EBN246C"/>
    <s v="01/03/2026 23:12"/>
  </r>
  <r>
    <x v="2"/>
    <x v="2"/>
    <n v="119"/>
    <n v="1"/>
    <s v="GVY69"/>
    <n v="559"/>
    <n v="0"/>
    <s v="ร้านที่1"/>
    <s v="T******k"/>
    <s v="******นานิคม1 ซอย พหลโยธิน 32, แยก 11, แขวงเสนานิคม, เขตจตุจักร แขวงเสนานิคม เขตจตุจักร จังหวัดกรุงเทพมหานคร 10900"/>
    <s v="10900"/>
    <s v="24"/>
    <s v="01/03/2026 23:02"/>
    <s v="-"/>
    <s v="Flash Express"/>
    <s v="Shopee"/>
    <s v="shopee"/>
    <s v=""/>
    <s v="TH01058ECQNQ4E"/>
    <s v="01/03/2026 23:01"/>
  </r>
  <r>
    <x v="1"/>
    <x v="1"/>
    <n v="119"/>
    <n v="1"/>
    <s v="GVY69"/>
    <n v="559"/>
    <n v="0"/>
    <s v="ร้านที่1"/>
    <s v="T******k"/>
    <s v="******นานิคม1 ซอย พหลโยธิน 32, แยก 11, แขวงเสนานิคม, เขตจตุจักร แขวงเสนานิคม เขตจตุจักร จังหวัดกรุงเทพมหานคร 10900"/>
    <s v="10900"/>
    <s v="24"/>
    <s v="01/03/2026 23:02"/>
    <s v="-"/>
    <s v="Flash Express"/>
    <s v="Shopee"/>
    <s v="shopee"/>
    <s v=""/>
    <s v="TH01058ECQNQ4E"/>
    <s v="01/03/2026 23:01"/>
  </r>
  <r>
    <x v="6"/>
    <x v="6"/>
    <n v="119"/>
    <n v="1"/>
    <s v="GVY69"/>
    <n v="559"/>
    <n v="0"/>
    <s v="ร้านที่1"/>
    <s v="T******k"/>
    <s v="******นานิคม1 ซอย พหลโยธิน 32, แยก 11, แขวงเสนานิคม, เขตจตุจักร แขวงเสนานิคม เขตจตุจักร จังหวัดกรุงเทพมหานคร 10900"/>
    <s v="10900"/>
    <s v="24"/>
    <s v="01/03/2026 23:02"/>
    <s v="-"/>
    <s v="Flash Express"/>
    <s v="Shopee"/>
    <s v="shopee"/>
    <s v=""/>
    <s v="TH01058ECQNQ4E"/>
    <s v="01/03/2026 23:01"/>
  </r>
  <r>
    <x v="3"/>
    <x v="3"/>
    <n v="120"/>
    <n v="1"/>
    <s v="GVY69"/>
    <n v="559"/>
    <n v="0"/>
    <s v="ร้านที่1"/>
    <s v="T******k"/>
    <s v="******นานิคม1 ซอย พหลโยธิน 32, แยก 11, แขวงเสนานิคม, เขตจตุจักร แขวงเสนานิคม เขตจตุจักร จังหวัดกรุงเทพมหานคร 10900"/>
    <s v="10900"/>
    <s v="24"/>
    <s v="01/03/2026 23:02"/>
    <s v="-"/>
    <s v="Flash Express"/>
    <s v="Shopee"/>
    <s v="shopee"/>
    <s v=""/>
    <s v="TH01058ECQNQ4E"/>
    <s v="01/03/2026 23:01"/>
  </r>
  <r>
    <x v="7"/>
    <x v="7"/>
    <n v="33.333333333333336"/>
    <n v="3"/>
    <s v="GVY68"/>
    <n v="154.99"/>
    <n v="20"/>
    <s v="ร้านที่2"/>
    <s v="ว***พร แ***ก้ว"/>
    <s v="ชลบุรี"/>
    <s v="-"/>
    <s v=""/>
    <s v="01/03/2026 22:58"/>
    <s v="-"/>
    <s v="J&amp;T COD"/>
    <s v="Tiktok"/>
    <s v="จ่ายทีหลัง / COD"/>
    <s v=""/>
    <s v="792592037591"/>
    <s v="01/03/2026 22:58"/>
  </r>
  <r>
    <x v="3"/>
    <x v="3"/>
    <n v="159"/>
    <n v="1"/>
    <s v="GVY67"/>
    <n v="129"/>
    <n v="0"/>
    <s v="ร้านที่2"/>
    <s v="พ***ัฒน์ เ***แดง"/>
    <s v="ตาก"/>
    <s v="-"/>
    <s v=""/>
    <s v="01/03/2026 22:55"/>
    <s v="-"/>
    <s v="J&amp;T Express"/>
    <s v="Tiktok"/>
    <s v="tiktok"/>
    <s v=""/>
    <s v="792519760690"/>
    <s v="01/03/2026 22:55"/>
  </r>
  <r>
    <x v="8"/>
    <x v="8"/>
    <n v="33"/>
    <n v="10"/>
    <s v="GVY66"/>
    <n v="447"/>
    <n v="48"/>
    <s v="ร้านที่1"/>
    <s v="ส******ี"/>
    <s v="******, ตำบล เมืองใต้, อำเภอเมืองศรีสะเกษจังหวัดศรีสะ้กษ ตำบลเมืองใต้ อำเภอเมืองศรีสะเกษ จังหวัดศรีสะเกษ 33000"/>
    <s v="33000"/>
    <s v="85"/>
    <s v="01/03/2026 22:50"/>
    <s v="-"/>
    <s v="Flash Express"/>
    <s v="Shopee"/>
    <s v="shopee"/>
    <s v=""/>
    <s v="TH30018EBQXU8B"/>
    <s v="01/03/2026 22:49"/>
  </r>
  <r>
    <x v="4"/>
    <x v="4"/>
    <n v="50"/>
    <n v="6"/>
    <s v="GVY64"/>
    <n v="200"/>
    <n v="0"/>
    <s v="ร้านที่2"/>
    <s v="แ***สาวนีย์ ไ***ูมิ"/>
    <s v="น่าน"/>
    <s v="-"/>
    <s v=""/>
    <s v="01/03/2026 22:26"/>
    <s v="-"/>
    <s v="J&amp;T Express"/>
    <s v="Tiktok"/>
    <s v="tiktok"/>
    <s v=""/>
    <s v="792533997522"/>
    <s v="01/03/2026 22:25"/>
  </r>
  <r>
    <x v="4"/>
    <x v="4"/>
    <n v="33.333333333333336"/>
    <n v="3"/>
    <s v="GVY63"/>
    <n v="288"/>
    <n v="0"/>
    <s v="ร้านที่1"/>
    <s v="ณ******์"/>
    <s v="******ม่ไก่ ตำบลหนองแม่ไก่ อำเภอโพธิ์ทอง จังหวัดอ่างทอง 14120"/>
    <s v="14120"/>
    <s v="34"/>
    <s v="01/03/2026 22:55"/>
    <s v="-"/>
    <s v="Flash Express"/>
    <s v="Shopee"/>
    <s v="shopee"/>
    <s v=""/>
    <s v="TH06048ECFXE8D"/>
    <s v="01/03/2026 22:25"/>
  </r>
  <r>
    <x v="6"/>
    <x v="6"/>
    <n v="139"/>
    <n v="1"/>
    <s v="GVY63"/>
    <n v="288"/>
    <n v="0"/>
    <s v="ร้านที่1"/>
    <s v="ณ******์"/>
    <s v="******ม่ไก่ ตำบลหนองแม่ไก่ อำเภอโพธิ์ทอง จังหวัดอ่างทอง 14120"/>
    <s v="14120"/>
    <s v="34"/>
    <s v="01/03/2026 22:55"/>
    <s v="-"/>
    <s v="Flash Express"/>
    <s v="Shopee"/>
    <s v="shopee"/>
    <s v=""/>
    <s v="TH06048ECFXE8D"/>
    <s v="01/03/2026 22:25"/>
  </r>
  <r>
    <x v="9"/>
    <x v="9"/>
    <n v="75"/>
    <n v="1"/>
    <s v="GVY62"/>
    <n v="134"/>
    <n v="59"/>
    <s v="ร้านที่1"/>
    <s v="ท******ง"/>
    <s v="******นาราโบทานิค2 ตำบลบางแก้ว อำเภอบางพลี จังหวัดสมุทรปราการ 10540"/>
    <s v="10540"/>
    <s v="99"/>
    <s v="01/03/2026 22:22"/>
    <s v="-"/>
    <s v="Flash Express"/>
    <s v="Shopee"/>
    <s v="shopee"/>
    <s v=""/>
    <s v="TH02038EBAX02B"/>
    <s v="01/03/2026 22:22"/>
  </r>
  <r>
    <x v="0"/>
    <x v="10"/>
    <n v="68"/>
    <n v="2"/>
    <s v="GVY61"/>
    <n v="143"/>
    <n v="7"/>
    <s v="ร้านที่3"/>
    <s v="อัญญนา มิยะโอะ"/>
    <s v="2/132 หมู่บ้านสุวรรณคาร ซอย 2/1 หมู่ 3 ต.รัษฏา · รัษฎา/ Ratsada_x000a__x000a_เมืองภูเก็ต/ Mueang Phuketภูเก็ต/ Phuket_x000a_83000"/>
    <s v="83000"/>
    <s v="660936253148"/>
    <s v="01/03/2026 22:13"/>
    <s v="-"/>
    <s v="Kerry_dropoff"/>
    <s v="Lazada"/>
    <s v="lazada"/>
    <s v=""/>
    <s v="LEXPU0662520124"/>
    <s v="01/03/2026 22:13"/>
  </r>
  <r>
    <x v="4"/>
    <x v="4"/>
    <n v="50"/>
    <n v="6"/>
    <s v="GVY60"/>
    <n v="200"/>
    <n v="0"/>
    <s v="ร้านที่2"/>
    <s v="ส***วรรณ"/>
    <s v="ชุมพร"/>
    <s v="-"/>
    <s v=""/>
    <s v="01/03/2026 21:58"/>
    <s v="-"/>
    <s v="J&amp;T Express"/>
    <s v="Tiktok"/>
    <s v="tiktok"/>
    <s v=""/>
    <s v="792551001620"/>
    <s v="01/03/2026 21:58"/>
  </r>
  <r>
    <x v="0"/>
    <x v="0"/>
    <n v="80"/>
    <n v="1"/>
    <s v="GVY57"/>
    <n v="80"/>
    <n v="0"/>
    <s v="ร้านที่1"/>
    <s v="ว******น"/>
    <s v="******เต่างอย จ.สกลนคร. ตำบลนาตาล อำเภอเต่างอย จังหวัดสกลนคร 47260"/>
    <s v="47260"/>
    <s v="38"/>
    <s v="01/03/2026 21:33"/>
    <s v="-"/>
    <s v="SPX Express"/>
    <s v="Shopee"/>
    <s v="shopee"/>
    <s v=""/>
    <s v="TH260515948781K"/>
    <s v="01/03/2026 21:33"/>
  </r>
  <r>
    <x v="8"/>
    <x v="8"/>
    <n v="66.666666666666671"/>
    <n v="3"/>
    <s v="GVY56"/>
    <n v="129"/>
    <n v="0"/>
    <s v="ร้านที่1"/>
    <s v="ว******น"/>
    <s v="******ธนบุรี ถ.เอกชัย แขวงบางขุนเทียน เขตจอมทอง จังหวัดกรุงเทพมหานคร 10150"/>
    <s v="10150"/>
    <s v="28"/>
    <s v="01/03/2026 21:28"/>
    <s v="-"/>
    <s v="SPX Express"/>
    <s v="Shopee"/>
    <s v="shopee"/>
    <s v=""/>
    <s v="TH2644723920734"/>
    <s v="01/03/2026 21:28"/>
  </r>
  <r>
    <x v="1"/>
    <x v="1"/>
    <n v="159"/>
    <n v="1"/>
    <s v="GVY55"/>
    <n v="234.78"/>
    <n v="0"/>
    <s v="ร้านที่2"/>
    <s v="ส***สสร ไ***ระเทศ"/>
    <s v="ระยอง"/>
    <s v="-"/>
    <s v=""/>
    <s v="01/03/2026 21:24"/>
    <s v="-"/>
    <s v="J&amp;T COD"/>
    <s v="Tiktok"/>
    <s v="จ่ายทีหลัง / COD"/>
    <s v=""/>
    <s v="792544560673"/>
    <s v="01/03/2026 21:24"/>
  </r>
  <r>
    <x v="3"/>
    <x v="3"/>
    <n v="159"/>
    <n v="1"/>
    <s v="GVY55"/>
    <n v="234.78"/>
    <n v="0"/>
    <s v="ร้านที่2"/>
    <s v="ส***สสร ไ***ระเทศ"/>
    <s v="ระยอง"/>
    <s v="-"/>
    <s v=""/>
    <s v="01/03/2026 21:24"/>
    <s v="-"/>
    <s v="J&amp;T COD"/>
    <s v="Tiktok"/>
    <s v="จ่ายทีหลัง / COD"/>
    <s v=""/>
    <s v="792544560673"/>
    <s v="01/03/2026 21:24"/>
  </r>
  <r>
    <x v="0"/>
    <x v="0"/>
    <n v="66.333333333333329"/>
    <n v="6"/>
    <s v="GVY53"/>
    <n v="394"/>
    <n v="0"/>
    <s v="ร้านที่2"/>
    <s v="น***​ภา​  โ***ษกร​"/>
    <s v="สมุทรปราการ"/>
    <s v="-"/>
    <s v=""/>
    <s v="01/03/2026 21:22"/>
    <s v="-"/>
    <s v="J&amp;T COD"/>
    <s v="Tiktok"/>
    <s v="จ่ายทีหลัง / COD"/>
    <s v=""/>
    <s v="792554073522"/>
    <s v="01/03/2026 21:22"/>
  </r>
  <r>
    <x v="4"/>
    <x v="4"/>
    <n v="50"/>
    <n v="6"/>
    <s v="GVY52"/>
    <n v="200"/>
    <n v="0"/>
    <s v="ร้านที่2"/>
    <s v="ว***า ส***สนโชติ"/>
    <s v="พะเยา"/>
    <s v="-"/>
    <s v=""/>
    <s v="01/03/2026 21:18"/>
    <s v="-"/>
    <s v="J&amp;T COD"/>
    <s v="Tiktok"/>
    <s v="จ่ายทีหลัง / COD"/>
    <s v=""/>
    <s v="792577938515"/>
    <s v="01/03/2026 21:18"/>
  </r>
  <r>
    <x v="10"/>
    <x v="11"/>
    <n v="12"/>
    <n v="20"/>
    <s v="GVY51"/>
    <n v="280"/>
    <n v="0"/>
    <s v="ร้านที่1"/>
    <s v="น******์"/>
    <s v="******หมู่บ้าน บ้านห้วยยาง ตำบล บางบุตร ตำบลบางบุตร อำเภอบ้านค่าย จังหวัดระยอง 21120"/>
    <s v="21120"/>
    <s v="51"/>
    <s v="01/03/2026 21:10"/>
    <s v="-"/>
    <s v="SPX Express"/>
    <s v="Shopee"/>
    <s v="shopee"/>
    <s v=""/>
    <s v="TH2624303046142"/>
    <s v="01/03/2026 21:10"/>
  </r>
  <r>
    <x v="10"/>
    <x v="11"/>
    <n v="12"/>
    <n v="10"/>
    <s v="GVY50"/>
    <n v="140"/>
    <n v="0"/>
    <s v="ร้านที่1"/>
    <s v="น******์"/>
    <s v="******หมู่บ้าน บ้านห้วยยาง ตำบล บางบุตร ตำบลบางบุตร อำเภอบ้านค่าย จังหวัดระยอง 21120"/>
    <s v="21120"/>
    <s v="51"/>
    <s v="-"/>
    <s v="-"/>
    <s v=""/>
    <s v="Shopee"/>
    <s v="-"/>
    <s v=""/>
    <s v="-"/>
    <s v="01/03/2026 21:04"/>
  </r>
  <r>
    <x v="11"/>
    <x v="12"/>
    <n v="97"/>
    <n v="3"/>
    <s v="GVY49"/>
    <n v="573"/>
    <n v="42"/>
    <s v="ร้านที่1"/>
    <s v="ห******ก"/>
    <s v="******รุ อ.เดิมบางนางบวช จ.สุพรรณบุรี โทร.0807882854 ตำบลบ่อกรุ อำเภอเดิมบางนางบวช จังหวัดสุพรรณบุรี 72120"/>
    <s v="72120"/>
    <s v="54"/>
    <s v="01/03/2026 21:02"/>
    <s v="-"/>
    <s v="SPX Express"/>
    <s v="Shopee"/>
    <s v="shopee"/>
    <s v=""/>
    <s v="TH260788786377B"/>
    <s v="01/03/2026 21:02"/>
  </r>
  <r>
    <x v="0"/>
    <x v="0"/>
    <n v="80"/>
    <n v="3"/>
    <s v="GVY49"/>
    <n v="573"/>
    <n v="42"/>
    <s v="ร้านที่1"/>
    <s v="ห******ก"/>
    <s v="******รุ อ.เดิมบางนางบวช จ.สุพรรณบุรี โทร.0807882854 ตำบลบ่อกรุ อำเภอเดิมบางนางบวช จังหวัดสุพรรณบุรี 72120"/>
    <s v="72120"/>
    <s v="54"/>
    <s v="01/03/2026 21:02"/>
    <s v="-"/>
    <s v="SPX Express"/>
    <s v="Shopee"/>
    <s v="shopee"/>
    <s v=""/>
    <s v="TH260788786377B"/>
    <s v="01/03/2026 21:02"/>
  </r>
  <r>
    <x v="8"/>
    <x v="8"/>
    <n v="66.666666666666671"/>
    <n v="3"/>
    <s v="GVY47"/>
    <n v="129"/>
    <n v="0"/>
    <s v="ร้านที่1"/>
    <s v="เ****น"/>
    <s v="******มุงพัฒนา, ตำบล หัวเสือ, อำเภอแม่ทะ ตำบลหัวเสือ อำเภอแม่ทะ จังหวัดลำปาง 52150"/>
    <s v="52150"/>
    <s v="61"/>
    <s v="01/03/2026 20:50"/>
    <s v="-"/>
    <s v="SPX Express"/>
    <s v="Shopee"/>
    <s v="shopee"/>
    <s v=""/>
    <s v="TH267044736060P"/>
    <s v="01/03/2026 20:50"/>
  </r>
  <r>
    <x v="7"/>
    <x v="7"/>
    <n v="33.333333333333336"/>
    <n v="3"/>
    <s v="GVY46"/>
    <n v="134.99"/>
    <n v="0"/>
    <s v="ร้านที่2"/>
    <s v="เ***ไปเรื่อย"/>
    <s v="ตาก"/>
    <s v="-"/>
    <s v=""/>
    <s v="01/03/2026 20:46"/>
    <s v="-"/>
    <s v="J&amp;T COD"/>
    <s v="Tiktok"/>
    <s v="จ่ายทีหลัง / COD"/>
    <s v=""/>
    <s v="792517951481"/>
    <s v="01/03/2026 20:46"/>
  </r>
  <r>
    <x v="4"/>
    <x v="4"/>
    <n v="50"/>
    <n v="6"/>
    <s v="GVY45"/>
    <n v="200"/>
    <n v="0"/>
    <s v="ร้านที่2"/>
    <s v="ศ***ิดา บ***ี"/>
    <s v="เพชรบูรณ์"/>
    <s v="-"/>
    <s v=""/>
    <s v="01/03/2026 20:44"/>
    <s v="-"/>
    <s v="J&amp;T COD"/>
    <s v="Tiktok"/>
    <s v="จ่ายทีหลัง / COD"/>
    <s v=""/>
    <s v="792501333514"/>
    <s v="01/03/2026 20:45"/>
  </r>
  <r>
    <x v="8"/>
    <x v="8"/>
    <n v="66.666666666666671"/>
    <n v="3"/>
    <s v="GVY44"/>
    <n v="228"/>
    <n v="0"/>
    <s v="ร้านที่1"/>
    <s v="บ******์"/>
    <s v="****** ตำบลสำโรง อำเภอโพธิ์ไทร จังหวัดอุบลราชธานี 34340"/>
    <s v="34340"/>
    <s v="43"/>
    <s v="01/03/2026 20:43"/>
    <s v="-"/>
    <s v="SPX Express"/>
    <s v="Shopee"/>
    <s v="shopee"/>
    <s v=""/>
    <s v="TH264992117817L"/>
    <s v="01/03/2026 20:42"/>
  </r>
  <r>
    <x v="0"/>
    <x v="0"/>
    <n v="99"/>
    <n v="1"/>
    <s v="GVY44"/>
    <n v="228"/>
    <n v="0"/>
    <s v="ร้านที่1"/>
    <s v="บ******์"/>
    <s v="****** ตำบลสำโรง อำเภอโพธิ์ไทร จังหวัดอุบลราชธานี 34340"/>
    <s v="34340"/>
    <s v="43"/>
    <s v="01/03/2026 20:43"/>
    <s v="-"/>
    <s v="SPX Express"/>
    <s v="Shopee"/>
    <s v="shopee"/>
    <s v=""/>
    <s v="TH264992117817L"/>
    <s v="01/03/2026 20:42"/>
  </r>
  <r>
    <x v="3"/>
    <x v="3"/>
    <n v="159"/>
    <n v="2"/>
    <s v="GVY43"/>
    <n v="234.78"/>
    <n v="0"/>
    <s v="ร้านที่2"/>
    <s v="ป***ล ส***าทอง"/>
    <s v="นครศรีธรรมราช"/>
    <s v="-"/>
    <s v=""/>
    <s v="01/03/2026 20:41"/>
    <s v="-"/>
    <s v="J&amp;T COD"/>
    <s v="Tiktok"/>
    <s v="จ่ายทีหลัง / COD"/>
    <s v=""/>
    <s v="792547961693"/>
    <s v="01/03/2026 20:41"/>
  </r>
  <r>
    <x v="6"/>
    <x v="6"/>
    <n v="159"/>
    <n v="2"/>
    <s v="GVY42"/>
    <n v="258"/>
    <n v="0"/>
    <s v="ร้านที่2"/>
    <s v="ส***ักดิ์ น***ริญ"/>
    <s v="ชลบุรี"/>
    <s v="-"/>
    <s v=""/>
    <s v="01/03/2026 20:40"/>
    <s v="-"/>
    <s v="J&amp;T COD"/>
    <s v="Tiktok"/>
    <s v="จ่ายทีหลัง / COD"/>
    <s v=""/>
    <s v="792513344696"/>
    <s v="01/03/2026 20:41"/>
  </r>
  <r>
    <x v="11"/>
    <x v="12"/>
    <n v="83.333333333333329"/>
    <n v="3"/>
    <s v="GVY41"/>
    <n v="250"/>
    <n v="0"/>
    <s v="ร้านที่1"/>
    <s v="ส******ิ"/>
    <s v="******บลนาอุดม อำเภอโพนทอง จังหวัดร้อยเอ็ด 45110"/>
    <s v="45110"/>
    <s v="21"/>
    <s v="01/03/2026 20:37"/>
    <s v="-"/>
    <s v="SPX Express"/>
    <s v="Shopee"/>
    <s v="shopee"/>
    <s v=""/>
    <s v="TH264562280311J"/>
    <s v="01/03/2026 20:37"/>
  </r>
  <r>
    <x v="0"/>
    <x v="0"/>
    <n v="66.333333333333329"/>
    <n v="3"/>
    <s v="GVY38"/>
    <n v="197"/>
    <n v="0"/>
    <s v="ร้านที่2"/>
    <s v="ร***ิกร  แ***งสกุล"/>
    <s v="นครราชสีมา"/>
    <s v="-"/>
    <s v=""/>
    <s v="01/03/2026 20:14"/>
    <s v="-"/>
    <s v="J&amp;T COD"/>
    <s v="Tiktok"/>
    <s v="จ่ายทีหลัง / COD"/>
    <s v=""/>
    <s v="792562569584"/>
    <s v="01/03/2026 20:14"/>
  </r>
  <r>
    <x v="3"/>
    <x v="3"/>
    <n v="159"/>
    <n v="1"/>
    <s v="GVY37"/>
    <n v="129"/>
    <n v="0"/>
    <s v="ร้านที่2"/>
    <s v="พ***พงษ์ บ***ก้ว"/>
    <s v="กรุงเทพฯ"/>
    <s v="-"/>
    <s v=""/>
    <s v="01/03/2026 20:14"/>
    <s v="-"/>
    <s v="J&amp;T Express"/>
    <s v="Tiktok"/>
    <s v="tiktok"/>
    <s v=""/>
    <s v="792504174615"/>
    <s v="01/03/2026 20:13"/>
  </r>
  <r>
    <x v="4"/>
    <x v="4"/>
    <n v="50"/>
    <n v="6"/>
    <s v="GVY36"/>
    <n v="200"/>
    <n v="0"/>
    <s v="ร้านที่2"/>
    <s v="โ***่"/>
    <s v="นครพนม"/>
    <s v="-"/>
    <s v=""/>
    <s v="01/03/2026 20:12"/>
    <s v="-"/>
    <s v="J&amp;T COD"/>
    <s v="Tiktok"/>
    <s v="จ่ายทีหลัง / COD"/>
    <s v=""/>
    <s v="792534604606"/>
    <s v="01/03/2026 20:12"/>
  </r>
  <r>
    <x v="4"/>
    <x v="4"/>
    <n v="65"/>
    <n v="18"/>
    <s v="GVY34"/>
    <n v="523"/>
    <n v="0"/>
    <s v="ร้านที่2"/>
    <s v="ส***นดา ส***ารัตน์"/>
    <s v="พังงา"/>
    <s v="-"/>
    <s v=""/>
    <s v="01/03/2026 20:09"/>
    <s v="-"/>
    <s v="J&amp;T COD"/>
    <s v="Tiktok"/>
    <s v="จ่ายทีหลัง / COD"/>
    <s v=""/>
    <s v="792589447440"/>
    <s v="01/03/2026 20:09"/>
  </r>
  <r>
    <x v="0"/>
    <x v="10"/>
    <n v="64"/>
    <n v="1"/>
    <s v="GVY32"/>
    <n v="64"/>
    <n v="0"/>
    <s v="ร้านที่3"/>
    <s v="Tattananun Thaiprasert"/>
    <s v="หมู่บ้าน มณฑาทิพย์ 5 บ้านเลขที่ 88/43 · วังเย็น/ Wang Yen_x000a__x000a_เมืองนครปฐม/ Mueang Nakhon Pathomนครปฐม/ Nakhon Pathom_x000a_73000"/>
    <s v="73000"/>
    <s v="660646263938"/>
    <s v="01/03/2026 19:57"/>
    <s v="-"/>
    <s v="Kerry_dropoff"/>
    <s v="Lazada"/>
    <s v="lazada"/>
    <s v=""/>
    <s v="LEXPU0662521260"/>
    <s v="01/03/2026 19:57"/>
  </r>
  <r>
    <x v="2"/>
    <x v="2"/>
    <n v="119"/>
    <n v="1"/>
    <s v="GVY31"/>
    <n v="559"/>
    <n v="0"/>
    <s v="ร้านที่1"/>
    <s v="น******ี"/>
    <s v="******้านแท่น จ.ชัยภูมิ 36190 ตำบลสระพัง อำเภอบ้านแท่น จังหวัดชัยภูมิ 36190"/>
    <s v="36190"/>
    <s v="97"/>
    <s v="01/03/2026 19:49"/>
    <s v="-"/>
    <s v="SPX Express"/>
    <s v="Shopee"/>
    <s v="shopee"/>
    <s v=""/>
    <s v="TH264659271874F"/>
    <s v="01/03/2026 19:49"/>
  </r>
  <r>
    <x v="1"/>
    <x v="1"/>
    <n v="119"/>
    <n v="1"/>
    <s v="GVY31"/>
    <n v="559"/>
    <n v="0"/>
    <s v="ร้านที่1"/>
    <s v="น******ี"/>
    <s v="******้านแท่น จ.ชัยภูมิ 36190 ตำบลสระพัง อำเภอบ้านแท่น จังหวัดชัยภูมิ 36190"/>
    <s v="36190"/>
    <s v="97"/>
    <s v="01/03/2026 19:49"/>
    <s v="-"/>
    <s v="SPX Express"/>
    <s v="Shopee"/>
    <s v="shopee"/>
    <s v=""/>
    <s v="TH264659271874F"/>
    <s v="01/03/2026 19:49"/>
  </r>
  <r>
    <x v="6"/>
    <x v="6"/>
    <n v="119"/>
    <n v="1"/>
    <s v="GVY31"/>
    <n v="559"/>
    <n v="0"/>
    <s v="ร้านที่1"/>
    <s v="น******ี"/>
    <s v="******้านแท่น จ.ชัยภูมิ 36190 ตำบลสระพัง อำเภอบ้านแท่น จังหวัดชัยภูมิ 36190"/>
    <s v="36190"/>
    <s v="97"/>
    <s v="01/03/2026 19:49"/>
    <s v="-"/>
    <s v="SPX Express"/>
    <s v="Shopee"/>
    <s v="shopee"/>
    <s v=""/>
    <s v="TH264659271874F"/>
    <s v="01/03/2026 19:49"/>
  </r>
  <r>
    <x v="3"/>
    <x v="3"/>
    <n v="120"/>
    <n v="1"/>
    <s v="GVY31"/>
    <n v="559"/>
    <n v="0"/>
    <s v="ร้านที่1"/>
    <s v="น******ี"/>
    <s v="******้านแท่น จ.ชัยภูมิ 36190 ตำบลสระพัง อำเภอบ้านแท่น จังหวัดชัยภูมิ 36190"/>
    <s v="36190"/>
    <s v="97"/>
    <s v="01/03/2026 19:49"/>
    <s v="-"/>
    <s v="SPX Express"/>
    <s v="Shopee"/>
    <s v="shopee"/>
    <s v=""/>
    <s v="TH264659271874F"/>
    <s v="01/03/2026 19:49"/>
  </r>
  <r>
    <x v="0"/>
    <x v="0"/>
    <n v="66.333333333333329"/>
    <n v="3"/>
    <s v="GVY30"/>
    <n v="157"/>
    <n v="7"/>
    <s v="ร้านที่3"/>
    <s v="นายบูรพา  หลวงจันทะ"/>
    <s v="142/1 หมู่ 3 บ้านกอรวก จางเหนือ_x000a__x000a_แม่เมาะ/ Mae Moลำปาง/ Lampang_x000a_52220"/>
    <s v="52220"/>
    <s v="660989237888"/>
    <s v="01/03/2026 19:47"/>
    <s v="-"/>
    <s v="Kerry_dropoff"/>
    <s v="Lazada"/>
    <s v="lazada"/>
    <s v=""/>
    <s v="TH49028EBSP41C"/>
    <s v="01/03/2026 19:47"/>
  </r>
  <r>
    <x v="0"/>
    <x v="0"/>
    <n v="66.333333333333329"/>
    <n v="3"/>
    <s v="GVY29"/>
    <n v="250"/>
    <n v="0"/>
    <s v="ร้านที่1"/>
    <s v="พ******ล"/>
    <s v="******ิษฐ์มนูธรรม คลองจั่น แขวงคลองจั่น เขตบางกะปิ จังหวัดกรุงเทพมหานคร 10240"/>
    <s v="10240"/>
    <s v="64"/>
    <s v="01/03/2026 19:44"/>
    <s v="-"/>
    <s v="SPX Express"/>
    <s v="Shopee"/>
    <s v="shopee"/>
    <s v=""/>
    <s v="TH262467511164R"/>
    <s v="01/03/2026 19:44"/>
  </r>
  <r>
    <x v="4"/>
    <x v="4"/>
    <n v="50"/>
    <n v="12"/>
    <s v="GVY28"/>
    <n v="400"/>
    <n v="0"/>
    <s v="ร้านที่2"/>
    <s v="ธ***ลักษณ์ ต***ิวัฒน์"/>
    <s v="Bangkok"/>
    <s v="-"/>
    <s v=""/>
    <s v="01/03/2026 19:43"/>
    <s v="-"/>
    <s v="J&amp;T Express"/>
    <s v="Tiktok"/>
    <s v="tiktok"/>
    <s v="ขอเป็นเค้กกล้วยหอมมะพร้าวเผา กับเค้กเผือกมะพร้าวอ่อน อย่างละ 6 กล่องนะคะ เพราะจะนำไปฝากญาติสูงวัย คนละ 2 กล่อง ต้องให้เหมือนกัน ไม่งั้นจะมีปัญหาค่ะ"/>
    <s v="792537331456"/>
    <s v="01/03/2026 19:43"/>
  </r>
  <r>
    <x v="6"/>
    <x v="13"/>
    <n v="81.709999999999994"/>
    <n v="1"/>
    <s v="GVY27"/>
    <n v="88.71"/>
    <n v="7"/>
    <s v="ร้านที่3"/>
    <s v="นายตฤณนิธิ  เศรษฐวิณณ์"/>
    <s v="172/5  ถนนทุ่งใหญ่, -ทุ่งสง หมู่ 6 ต.ท่ายาง_x000a__x000a_ทุ่งใหญ่/ Thung Yaiนครศรีธรรมราช/ Nakhon Si Thammarat_x000a_80240"/>
    <s v="80240"/>
    <s v="660814248886"/>
    <s v="01/03/2026 19:30"/>
    <s v="-"/>
    <s v="Kerry_dropoff"/>
    <s v="Lazada"/>
    <s v="lazada"/>
    <s v=""/>
    <s v="TH64118ECGB26A"/>
    <s v="01/03/2026 19:29"/>
  </r>
  <r>
    <x v="4"/>
    <x v="4"/>
    <n v="50"/>
    <n v="6"/>
    <s v="GVY26"/>
    <n v="200"/>
    <n v="0"/>
    <s v="ร้านที่2"/>
    <s v="แ***ีจงรักษ์ ร***ิกุล"/>
    <s v="ชัยภูมิ"/>
    <s v="-"/>
    <s v=""/>
    <s v="01/03/2026 19:29"/>
    <s v="-"/>
    <s v="J&amp;T COD"/>
    <s v="Tiktok"/>
    <s v="จ่ายทีหลัง / COD"/>
    <s v=""/>
    <s v="792502002633"/>
    <s v="01/03/2026 19:29"/>
  </r>
  <r>
    <x v="0"/>
    <x v="0"/>
    <n v="66.333333333333329"/>
    <n v="3"/>
    <s v="GVY25"/>
    <n v="197"/>
    <n v="0"/>
    <s v="ร้านที่2"/>
    <s v="ก***ณ"/>
    <s v="อุตรดิตถ์"/>
    <s v="-"/>
    <s v=""/>
    <s v="01/03/2026 19:27"/>
    <s v="-"/>
    <s v="J&amp;T COD"/>
    <s v="Tiktok"/>
    <s v="จ่ายทีหลัง / COD"/>
    <s v=""/>
    <s v="792500279572"/>
    <s v="01/03/2026 19:27"/>
  </r>
  <r>
    <x v="3"/>
    <x v="13"/>
    <n v="109"/>
    <n v="1"/>
    <s v="GVY24"/>
    <n v="369"/>
    <n v="42"/>
    <s v="ร้านที่3"/>
    <s v="แม่ติ่ง ถาวร อาจยิ่ง"/>
    <s v="66 หมู่ 3 บ้านสังข์น้อย · ทุ่งกุลา/ Thung Kula_x000a__x000a_สุวรรณภูมิ/ Suwannaphumร้อยเอ็ด/ Roi Et_x000a_45130"/>
    <s v="45130"/>
    <s v="660815157423"/>
    <s v="01/03/2026 19:20"/>
    <s v="-"/>
    <s v="Kerry_dropoff"/>
    <s v="Lazada"/>
    <s v="lazada"/>
    <s v=""/>
    <s v="LEXPU0662581124"/>
    <s v="01/03/2026 19:20"/>
  </r>
  <r>
    <x v="6"/>
    <x v="13"/>
    <n v="109"/>
    <n v="1"/>
    <s v="GVY24"/>
    <n v="369"/>
    <n v="42"/>
    <s v="ร้านที่3"/>
    <s v="แม่ติ่ง ถาวร อาจยิ่ง"/>
    <s v="66 หมู่ 3 บ้านสังข์น้อย · ทุ่งกุลา/ Thung Kula_x000a__x000a_สุวรรณภูมิ/ Suwannaphumร้อยเอ็ด/ Roi Et_x000a_45130"/>
    <s v="45130"/>
    <s v="660815157423"/>
    <s v="01/03/2026 19:20"/>
    <s v="-"/>
    <s v="Kerry_dropoff"/>
    <s v="Lazada"/>
    <s v="lazada"/>
    <s v=""/>
    <s v="LEXPU0662581124"/>
    <s v="01/03/2026 19:20"/>
  </r>
  <r>
    <x v="2"/>
    <x v="13"/>
    <n v="109"/>
    <n v="1"/>
    <s v="GVY24"/>
    <n v="369"/>
    <n v="42"/>
    <s v="ร้านที่3"/>
    <s v="แม่ติ่ง ถาวร อาจยิ่ง"/>
    <s v="66 หมู่ 3 บ้านสังข์น้อย · ทุ่งกุลา/ Thung Kula_x000a__x000a_สุวรรณภูมิ/ Suwannaphumร้อยเอ็ด/ Roi Et_x000a_45130"/>
    <s v="45130"/>
    <s v="660815157423"/>
    <s v="01/03/2026 19:20"/>
    <s v="-"/>
    <s v="Kerry_dropoff"/>
    <s v="Lazada"/>
    <s v="lazada"/>
    <s v=""/>
    <s v="LEXPU0662581124"/>
    <s v="01/03/2026 19:20"/>
  </r>
  <r>
    <x v="4"/>
    <x v="4"/>
    <n v="50"/>
    <n v="6"/>
    <s v="GVY23"/>
    <n v="200"/>
    <n v="0"/>
    <s v="ร้านที่2"/>
    <s v="น***า ใ***ง"/>
    <s v="ชลบุรี"/>
    <s v="-"/>
    <s v=""/>
    <s v="01/03/2026 19:17"/>
    <s v="-"/>
    <s v="J&amp;T COD"/>
    <s v="Tiktok"/>
    <s v="จ่ายทีหลัง / COD"/>
    <s v=""/>
    <s v="792590198514"/>
    <s v="01/03/2026 19:17"/>
  </r>
  <r>
    <x v="4"/>
    <x v="4"/>
    <n v="50"/>
    <n v="6"/>
    <s v="GVY22"/>
    <n v="200"/>
    <n v="0"/>
    <s v="ร้านที่2"/>
    <s v="น***พลธรรศ แ***ำดี ค***รางหยงฝาก"/>
    <s v="เชียงราย"/>
    <s v="-"/>
    <s v=""/>
    <s v="01/03/2026 19:17"/>
    <s v="-"/>
    <s v="J&amp;T Express"/>
    <s v="Tiktok"/>
    <s v="tiktok"/>
    <s v=""/>
    <s v="792541404605"/>
    <s v="01/03/2026 19:17"/>
  </r>
  <r>
    <x v="7"/>
    <x v="7"/>
    <n v="49"/>
    <n v="1"/>
    <s v="GVY21"/>
    <n v="49"/>
    <n v="0"/>
    <s v="ร้านที่1"/>
    <s v="ห******า"/>
    <s v="******คลองภาษีเจริญฝั่งใต้, แขวง หนองแขม, เขตหนองแขม แขวงหนองแขม เขตหนองแขม จังหวัดกรุงเทพมหานคร 10160"/>
    <s v="10160"/>
    <s v="40"/>
    <s v="01/03/2026 19:17"/>
    <s v="-"/>
    <s v="SPX Express"/>
    <s v="Shopee"/>
    <s v="shopee"/>
    <s v=""/>
    <s v="TH262566563050V"/>
    <s v="01/03/2026 19:17"/>
  </r>
  <r>
    <x v="4"/>
    <x v="4"/>
    <n v="50"/>
    <n v="6"/>
    <s v="GVY20"/>
    <n v="200"/>
    <n v="0"/>
    <s v="ร้านที่2"/>
    <s v="m***"/>
    <s v="กรุงเทพฯ"/>
    <s v="-"/>
    <s v=""/>
    <s v="01/03/2026 19:12"/>
    <s v="-"/>
    <s v="J&amp;T Express"/>
    <s v="Tiktok"/>
    <s v="tiktok"/>
    <s v=""/>
    <s v="792559350446"/>
    <s v="01/03/2026 19:11"/>
  </r>
  <r>
    <x v="0"/>
    <x v="0"/>
    <n v="80"/>
    <n v="3"/>
    <s v="GVY19"/>
    <n v="278"/>
    <n v="38"/>
    <s v="ร้านที่1"/>
    <s v="ส******ี"/>
    <s v="******, ตำบล เมืองใต้, อำเภอเมืองศรีสะเกษจังหวัดศรีสะ้กษ ตำบลเมืองใต้ อำเภอเมืองศรีสะเกษ จังหวัดศรีสะเกษ 33000"/>
    <s v="33000"/>
    <s v="85"/>
    <s v="01/03/2026 19:09"/>
    <s v="-"/>
    <s v="SPX Express"/>
    <s v="Shopee"/>
    <s v="shopee"/>
    <s v=""/>
    <s v="TH267220892530L"/>
    <s v="01/03/2026 19:08"/>
  </r>
  <r>
    <x v="1"/>
    <x v="13"/>
    <n v="87.2"/>
    <n v="1"/>
    <s v="GVY18"/>
    <n v="94.2"/>
    <n v="7"/>
    <s v="ร้านที่3"/>
    <s v="ยุพิน ทิพย์เวียง"/>
    <s v="149/37 หมู่ 14 บ้านเกื้อกุล ซอย 5_x000a__x000a_สันทราย/ San Saiเชียงใหม่/ Chiang Mai_x000a_50210"/>
    <s v="50210"/>
    <s v="660898352463"/>
    <s v="01/03/2026 19:04"/>
    <s v="-"/>
    <s v="Kerry_dropoff"/>
    <s v="Lazada"/>
    <s v="lazada"/>
    <s v=""/>
    <s v="LEXPU0662576322"/>
    <s v="01/03/2026 19:04"/>
  </r>
  <r>
    <x v="4"/>
    <x v="4"/>
    <n v="50"/>
    <n v="6"/>
    <s v="GVY17"/>
    <n v="200"/>
    <n v="0"/>
    <s v="ร้านที่2"/>
    <s v="ส***่ พ***าม"/>
    <s v="ปทุมธานี"/>
    <s v="-"/>
    <s v=""/>
    <s v="01/03/2026 19:04"/>
    <s v="-"/>
    <s v="Flash Express Thailand COD"/>
    <s v="Tiktok"/>
    <s v="จ่ายทีหลัง / COD"/>
    <s v=""/>
    <s v="THT040254ZTHF6Z"/>
    <s v="01/03/2026 19:04"/>
  </r>
  <r>
    <x v="10"/>
    <x v="11"/>
    <n v="12"/>
    <n v="10"/>
    <s v="GVY16"/>
    <n v="140"/>
    <n v="0"/>
    <s v="ร้านที่1"/>
    <s v="ป******์"/>
    <s v="******ง-เสรีไทย 570/474 ตึกB) แขวงคลองกุ่ม เขตบึงกุ่ม จังหวัดกรุงเทพมหานคร 10240"/>
    <s v="10240"/>
    <s v="20"/>
    <s v="01/03/2026 19:00"/>
    <s v="-"/>
    <s v="SPX Express"/>
    <s v="Shopee"/>
    <s v="shopee"/>
    <s v=""/>
    <s v="TH2664420272032"/>
    <s v="01/03/2026 19:00"/>
  </r>
  <r>
    <x v="7"/>
    <x v="7"/>
    <n v="33.333333333333336"/>
    <n v="6"/>
    <s v="GVY15"/>
    <n v="269.98"/>
    <n v="0"/>
    <s v="ร้านที่2"/>
    <s v="จ***ภรณ์ ส***รณ์"/>
    <s v="อุบลราชธานี"/>
    <s v="-"/>
    <s v=""/>
    <s v="01/03/2026 18:50"/>
    <s v="-"/>
    <s v="J&amp;T COD"/>
    <s v="Tiktok"/>
    <s v="จ่ายทีหลัง / COD"/>
    <s v=""/>
    <s v="792556654422"/>
    <s v="01/03/2026 18:50"/>
  </r>
  <r>
    <x v="4"/>
    <x v="4"/>
    <n v="50"/>
    <n v="6"/>
    <s v="GVY14"/>
    <n v="200"/>
    <n v="0"/>
    <s v="ร้านที่2"/>
    <s v="ส*** จ***ร์เทียน"/>
    <s v="ระยอง"/>
    <s v="-"/>
    <s v=""/>
    <s v="01/03/2026 18:37"/>
    <s v="-"/>
    <s v="J&amp;T COD"/>
    <s v="Tiktok"/>
    <s v="จ่ายทีหลัง / COD"/>
    <s v=""/>
    <s v="792559368403"/>
    <s v="01/03/2026 18:37"/>
  </r>
  <r>
    <x v="4"/>
    <x v="4"/>
    <n v="50"/>
    <n v="6"/>
    <s v="GVY13"/>
    <n v="200"/>
    <n v="0"/>
    <s v="ร้านที่2"/>
    <s v="ส*** จ***ร์เทียน"/>
    <s v="ระยอง"/>
    <s v="-"/>
    <s v=""/>
    <s v="01/03/2026 18:36"/>
    <s v="-"/>
    <s v="J&amp;T COD"/>
    <s v="Tiktok"/>
    <s v="จ่ายทีหลัง / COD"/>
    <s v=""/>
    <s v="792561860473"/>
    <s v="01/03/2026 18:36"/>
  </r>
  <r>
    <x v="8"/>
    <x v="8"/>
    <n v="66.666666666666671"/>
    <n v="3"/>
    <s v="GVY12"/>
    <n v="100"/>
    <n v="0"/>
    <s v="ร้านที่4"/>
    <s v="เ***ฤดี"/>
    <s v="สุพรรณบุรี"/>
    <s v="-"/>
    <s v=""/>
    <s v="01/03/2026 18:32"/>
    <s v="-"/>
    <s v="J&amp;T COD"/>
    <s v="Tiktok"/>
    <s v="จ่ายทีหลัง / COD"/>
    <s v=""/>
    <s v="792512944403"/>
    <s v="01/03/2026 18:32"/>
  </r>
  <r>
    <x v="8"/>
    <x v="8"/>
    <n v="66.666666666666671"/>
    <n v="3"/>
    <s v="GVY11"/>
    <n v="100"/>
    <n v="0"/>
    <s v="ร้านที่4"/>
    <s v="เ***ฤดี"/>
    <s v="สุพรรณบุรี"/>
    <s v="-"/>
    <s v=""/>
    <s v="01/03/2026 18:30"/>
    <s v="-"/>
    <s v="J&amp;T COD"/>
    <s v="Tiktok"/>
    <s v="จ่ายทีหลัง / COD"/>
    <s v=""/>
    <s v="792523922422"/>
    <s v="01/03/2026 18:30"/>
  </r>
  <r>
    <x v="4"/>
    <x v="4"/>
    <n v="50"/>
    <n v="6"/>
    <s v="GVY10"/>
    <n v="200"/>
    <n v="0"/>
    <s v="ร้านที่2"/>
    <s v="เ***ร ศ***รกุล"/>
    <s v="ขอนแก่น"/>
    <s v="-"/>
    <s v=""/>
    <s v="01/03/2026 18:30"/>
    <s v="-"/>
    <s v="J&amp;T Express"/>
    <s v="Tiktok"/>
    <s v="tiktok"/>
    <s v=""/>
    <s v="792554009623"/>
    <s v="01/03/2026 18:28"/>
  </r>
  <r>
    <x v="4"/>
    <x v="4"/>
    <n v="50"/>
    <n v="6"/>
    <s v="GVY8"/>
    <n v="200"/>
    <n v="0"/>
    <s v="ร้านที่2"/>
    <s v="s***r"/>
    <s v="สงขลา"/>
    <s v="-"/>
    <s v=""/>
    <s v="01/03/2026 18:18"/>
    <s v="-"/>
    <s v="J&amp;T COD"/>
    <s v="Tiktok"/>
    <s v="จ่ายทีหลัง / COD"/>
    <s v=""/>
    <s v="792529593531"/>
    <s v="01/03/2026 18:18"/>
  </r>
  <r>
    <x v="0"/>
    <x v="10"/>
    <n v="61.45"/>
    <n v="1"/>
    <s v="GVY7"/>
    <n v="129.88999999999999"/>
    <n v="7"/>
    <s v="ร้านที่3"/>
    <s v="สุวรรณา     มูลากูล"/>
    <s v="170/43 ถนนจักกะพาก  ตำบลปากน้ำ_x000a__x000a_เมืองสมุทรปราการ/ Mueang Samut Prakanสมุทรปราการ/ Samut Prakan_x000a_10270"/>
    <s v="10270"/>
    <s v="660843612534"/>
    <s v="01/03/2026 18:12"/>
    <s v="-"/>
    <s v="Kerry_dropoff"/>
    <s v="Lazada"/>
    <s v="lazada"/>
    <s v=""/>
    <s v="LEXPU0662520278"/>
    <s v="01/03/2026 18:12"/>
  </r>
  <r>
    <x v="0"/>
    <x v="10"/>
    <n v="61.44"/>
    <n v="1"/>
    <s v="GVY7"/>
    <n v="129.88999999999999"/>
    <n v="7"/>
    <s v="ร้านที่3"/>
    <s v="สุวรรณา     มูลากูล"/>
    <s v="170/43 ถนนจักกะพาก  ตำบลปากน้ำ_x000a__x000a_เมืองสมุทรปราการ/ Mueang Samut Prakanสมุทรปราการ/ Samut Prakan_x000a_10270"/>
    <s v="10270"/>
    <s v="660843612534"/>
    <s v="01/03/2026 18:12"/>
    <s v="-"/>
    <s v="Kerry_dropoff"/>
    <s v="Lazada"/>
    <s v="lazada"/>
    <s v=""/>
    <s v="LEXPU0662520278"/>
    <s v="01/03/2026 18:12"/>
  </r>
  <r>
    <x v="4"/>
    <x v="4"/>
    <n v="50"/>
    <n v="6"/>
    <s v="GVY4"/>
    <n v="200"/>
    <n v="0"/>
    <s v="ร้านที่2"/>
    <s v="ร***นภา พ***ยิ้มแย้ม"/>
    <s v="ปทุมธานี"/>
    <s v="-"/>
    <s v=""/>
    <s v="01/03/2026 18:01"/>
    <s v="-"/>
    <s v="J&amp;T COD"/>
    <s v="Tiktok"/>
    <s v="จ่ายทีหลัง / COD"/>
    <s v=""/>
    <s v="792522803634"/>
    <s v="01/03/2026 18:01"/>
  </r>
  <r>
    <x v="0"/>
    <x v="0"/>
    <n v="80"/>
    <n v="1"/>
    <s v="GVY3"/>
    <n v="80"/>
    <n v="0"/>
    <s v="ร้านที่1"/>
    <s v="ส******์"/>
    <s v="******อม) บ้านทรงนอร์ดิก สีขาว ตำบลโคกตูม อำเภอเมืองลพบุรี จังหวัดลพบุรี 15210"/>
    <s v="15210"/>
    <s v="79"/>
    <s v="01/03/2026 17:58"/>
    <s v="-"/>
    <s v="SPX Express"/>
    <s v="Shopee"/>
    <s v="shopee"/>
    <s v=""/>
    <s v="TH2645624373159"/>
    <s v="01/03/2026 17:58"/>
  </r>
  <r>
    <x v="0"/>
    <x v="0"/>
    <n v="66.333333333333329"/>
    <n v="3"/>
    <s v="GVY2"/>
    <n v="266.8"/>
    <n v="16.8"/>
    <s v="ร้านที่3"/>
    <s v="ศิริวรรณ เจริญดี"/>
    <s v="52ม.1ต.บ้านโพธิ์_x000a__x000a_เมืองสุพรรณบุรี/ Mueang Suphan Buriสุพรรณบุรี/ Suphanburi_x000a_72000"/>
    <s v="72000"/>
    <s v="660982497954"/>
    <s v="01/03/2026 17:51"/>
    <s v="-"/>
    <s v="Kerry_dropoff"/>
    <s v="Lazada"/>
    <s v="lazada"/>
    <s v=""/>
    <s v="LEXPU0662518508"/>
    <s v="01/03/2026 17:51"/>
  </r>
  <r>
    <x v="0"/>
    <x v="0"/>
    <n v="80"/>
    <n v="1"/>
    <s v="GVY1"/>
    <n v="80"/>
    <n v="0"/>
    <s v="ร้านที่1"/>
    <s v="เ******์"/>
    <s v="******ู่บ้านสิรินดา แขวงแสมดำ แขวงแสมดำ เขตบางขุนเทียน จังหวัดกรุงเทพมหานคร 10150"/>
    <s v="10150"/>
    <s v="24"/>
    <s v="01/03/2026 17:45"/>
    <s v="-"/>
    <s v="SPX Express"/>
    <s v="Shopee"/>
    <s v="shopee"/>
    <s v=""/>
    <s v="TH269222246557K"/>
    <s v="01/03/2026 17:45"/>
  </r>
  <r>
    <x v="7"/>
    <x v="7"/>
    <n v="33.333333333333336"/>
    <n v="3"/>
    <s v="GVY0"/>
    <n v="134.99"/>
    <n v="0"/>
    <s v="ร้านที่2"/>
    <s v="ไ***า ค***ะภา"/>
    <s v="หนองบัวลำภู"/>
    <s v="-"/>
    <s v=""/>
    <s v="01/03/2026 17:34"/>
    <s v="-"/>
    <s v="J&amp;T COD"/>
    <s v="Tiktok"/>
    <s v="จ่ายทีหลัง / COD"/>
    <s v=""/>
    <s v="792595124576"/>
    <s v="01/03/2026 17:34"/>
  </r>
  <r>
    <x v="4"/>
    <x v="4"/>
    <n v="50"/>
    <n v="6"/>
    <s v="GVX99"/>
    <n v="200"/>
    <n v="0"/>
    <s v="ร้านที่2"/>
    <s v="c***ule  ค***ผม"/>
    <s v="กรุงเทพฯ"/>
    <s v="-"/>
    <s v=""/>
    <s v="01/03/2026 17:28"/>
    <s v="-"/>
    <s v="J&amp;T COD"/>
    <s v="Tiktok"/>
    <s v="จ่ายทีหลัง / COD"/>
    <s v=""/>
    <s v="792547454462"/>
    <s v="01/03/2026 17:28"/>
  </r>
  <r>
    <x v="4"/>
    <x v="4"/>
    <n v="50"/>
    <n v="6"/>
    <s v="GVX97"/>
    <n v="200"/>
    <n v="0"/>
    <s v="ร้านที่2"/>
    <s v="ท**  เ***มณี"/>
    <s v="ปทุมธานี"/>
    <s v="-"/>
    <s v=""/>
    <s v="01/03/2026 17:24"/>
    <s v="-"/>
    <s v="Flash Express Thailand COD"/>
    <s v="Tiktok"/>
    <s v="จ่ายทีหลัง / COD"/>
    <s v=""/>
    <s v="THT040254ZUDA6Z"/>
    <s v="01/03/2026 17:24"/>
  </r>
  <r>
    <x v="0"/>
    <x v="0"/>
    <n v="80"/>
    <n v="1"/>
    <s v="GVX96"/>
    <n v="80"/>
    <n v="0"/>
    <s v="ร้านที่1"/>
    <s v="จ******์"/>
    <s v="******หลังที่ 2 ) ตำบลแพรกษาใหม่ อำเภอเมืองสมุทรปราการ จังหวัดสมุทรปราการ 10280"/>
    <s v="10280"/>
    <s v="81"/>
    <s v="02/03/2026 14:26"/>
    <s v="-"/>
    <s v="SPX Express"/>
    <s v="Shopee"/>
    <s v="shopee"/>
    <s v=""/>
    <s v="-"/>
    <s v="01/03/2026 17:24"/>
  </r>
  <r>
    <x v="7"/>
    <x v="7"/>
    <n v="33.333333333333336"/>
    <n v="3"/>
    <s v="GVX95"/>
    <n v="182.99"/>
    <n v="48"/>
    <s v="ร้านที่2"/>
    <s v="แ***์ เ***์"/>
    <s v="กาญจนบุรี"/>
    <s v="-"/>
    <s v=""/>
    <s v="01/03/2026 17:18"/>
    <s v="-"/>
    <s v="J&amp;T COD"/>
    <s v="Tiktok"/>
    <s v="จ่ายทีหลัง / COD"/>
    <s v=""/>
    <s v="792543554482"/>
    <s v="01/03/2026 17:18"/>
  </r>
  <r>
    <x v="7"/>
    <x v="7"/>
    <n v="33.333333333333336"/>
    <n v="3"/>
    <s v="GVX94"/>
    <n v="134.99"/>
    <n v="0"/>
    <s v="ร้านที่2"/>
    <s v="น**"/>
    <s v="เชียงราย"/>
    <s v="-"/>
    <s v=""/>
    <s v="01/03/2026 17:16"/>
    <s v="-"/>
    <s v="J&amp;T COD"/>
    <s v="Tiktok"/>
    <s v="จ่ายทีหลัง / COD"/>
    <s v=""/>
    <s v="792580152442"/>
    <s v="01/03/2026 17:16"/>
  </r>
  <r>
    <x v="0"/>
    <x v="0"/>
    <n v="80"/>
    <n v="1"/>
    <s v="GVX93"/>
    <n v="80"/>
    <n v="0"/>
    <s v="ร้านที่1"/>
    <s v="ห******์"/>
    <s v="******ูป 6, ตำบล บึงบา, อำเภอหนองเสือ ตำบลบึงบา อำเภอหนองเสือ จังหวัดปทุมธานี 12170"/>
    <s v="12170"/>
    <s v="37"/>
    <s v="01/03/2026 17:40"/>
    <s v="-"/>
    <s v="SPX Express"/>
    <s v="Shopee"/>
    <s v="shopee"/>
    <s v=""/>
    <s v="TH262053093568C"/>
    <s v="01/03/2026 17:10"/>
  </r>
  <r>
    <x v="0"/>
    <x v="0"/>
    <n v="69.900000000000006"/>
    <n v="10"/>
    <s v="GVX92"/>
    <n v="800"/>
    <n v="0"/>
    <s v="ร้านที่1"/>
    <s v="น******ำ"/>
    <s v="******ตำบลบ้านต๊ำ อำเภอเมืองพะเยา จังหวัดพะเยา 56000"/>
    <s v="56000"/>
    <s v="33"/>
    <s v="01/03/2026 17:35"/>
    <s v="-"/>
    <s v="SPX Express"/>
    <s v="Shopee"/>
    <s v="shopee"/>
    <s v=""/>
    <s v="TH266177272943R"/>
    <s v="01/03/2026 17:05"/>
  </r>
  <r>
    <x v="0"/>
    <x v="0"/>
    <n v="80"/>
    <n v="1"/>
    <s v="GVX91"/>
    <n v="80"/>
    <n v="0"/>
    <s v="ร้านที่1"/>
    <s v="น******ำ"/>
    <s v="******ตำบลบ้านต๊ำ อำเภอเมืองพะเยา จังหวัดพะเยา 56000"/>
    <s v="56000"/>
    <s v="33"/>
    <s v="01/03/2026 17:34"/>
    <s v="-"/>
    <s v="SPX Express"/>
    <s v="Shopee"/>
    <s v="shopee"/>
    <s v=""/>
    <s v="TH269811491658T"/>
    <s v="01/03/2026 17:04"/>
  </r>
  <r>
    <x v="4"/>
    <x v="4"/>
    <n v="50"/>
    <n v="6"/>
    <s v="GVX90"/>
    <n v="200"/>
    <n v="0"/>
    <s v="ร้านที่2"/>
    <s v="ป***ีย์ ก***์ณวงศ์พันธุ์"/>
    <s v="สมุทรสาคร"/>
    <s v="-"/>
    <s v=""/>
    <s v="01/03/2026 16:57"/>
    <s v="-"/>
    <s v="J&amp;T Express"/>
    <s v="Tiktok"/>
    <s v="tiktok"/>
    <s v=""/>
    <s v="792512951473"/>
    <s v="01/03/2026 16:57"/>
  </r>
  <r>
    <x v="0"/>
    <x v="0"/>
    <n v="80"/>
    <n v="1"/>
    <s v="GVX89"/>
    <n v="80"/>
    <n v="0"/>
    <s v="ร้านที่1"/>
    <s v="ท******ม"/>
    <s v="******หยด, อำเภอวิเชียรบุรี ตำบลภูน้ำหยด อำเภอวิเชียรบุรี จังหวัดเพชรบูรณ์ 67180"/>
    <s v="67180"/>
    <s v="02"/>
    <s v="01/03/2026 16:54"/>
    <s v="-"/>
    <s v="SPX Express"/>
    <s v="Shopee"/>
    <s v="shopee"/>
    <s v=""/>
    <s v="TH269807997438U"/>
    <s v="01/03/2026 16:53"/>
  </r>
  <r>
    <x v="2"/>
    <x v="2"/>
    <n v="139"/>
    <n v="1"/>
    <s v="GVX88"/>
    <n v="215"/>
    <n v="0"/>
    <s v="ร้านที่10"/>
    <s v="รสลิน(จอย)"/>
    <s v="179/46 ม.1 มบ.นริสรา_x000a_บางคูเวียง_x000a_บางกรวย, นนทบุรี 11130"/>
    <s v="11130"/>
    <s v="0958503152"/>
    <s v="01/03/2026 16:53"/>
    <s v="t0832622509@gmail.com"/>
    <s v="EMS COD"/>
    <s v="facebook"/>
    <s v="กสิกร"/>
    <s v=""/>
    <s v="WA097150734TH"/>
    <s v="01/03/2026 16:53"/>
  </r>
  <r>
    <x v="3"/>
    <x v="3"/>
    <n v="139"/>
    <n v="1"/>
    <s v="GVX88"/>
    <n v="215"/>
    <n v="0"/>
    <s v="ร้านที่10"/>
    <s v="รสลิน(จอย)"/>
    <s v="179/46 ม.1 มบ.นริสรา_x000a_บางคูเวียง_x000a_บางกรวย, นนทบุรี 11130"/>
    <s v="11130"/>
    <s v="0958503152"/>
    <s v="01/03/2026 16:53"/>
    <s v="t0832622509@gmail.com"/>
    <s v="EMS COD"/>
    <s v="facebook"/>
    <s v="กสิกร"/>
    <s v=""/>
    <s v="WA097150734TH"/>
    <s v="01/03/2026 16:53"/>
  </r>
  <r>
    <x v="1"/>
    <x v="1"/>
    <n v="139"/>
    <n v="1"/>
    <s v="GVX87"/>
    <n v="215"/>
    <n v="0"/>
    <s v="ร้านที่10"/>
    <s v="คุณภัทร์ภัสสร โสกุล"/>
    <s v="ส่งมาที่ _x000a_เลขที่ 164/7 หมู่ 3 ต.ทุ่งเบญจา อ.ท่าใหม่ จ.จันทบุรี 22170"/>
    <s v="22170"/>
    <s v="0826624796"/>
    <s v="01/03/2026 16:52"/>
    <s v="t0832622509@gmail.com"/>
    <s v="EMS COD"/>
    <s v="facebook"/>
    <s v="กสิกร"/>
    <s v=""/>
    <s v="WA097150751TH"/>
    <s v="01/03/2026 16:52"/>
  </r>
  <r>
    <x v="3"/>
    <x v="3"/>
    <n v="139"/>
    <n v="1"/>
    <s v="GVX87"/>
    <n v="215"/>
    <n v="0"/>
    <s v="ร้านที่10"/>
    <s v="คุณภัทร์ภัสสร โสกุล"/>
    <s v="ส่งมาที่ _x000a_เลขที่ 164/7 หมู่ 3 ต.ทุ่งเบญจา อ.ท่าใหม่ จ.จันทบุรี 22170"/>
    <s v="22170"/>
    <s v="0826624796"/>
    <s v="01/03/2026 16:52"/>
    <s v="t0832622509@gmail.com"/>
    <s v="EMS COD"/>
    <s v="facebook"/>
    <s v="กสิกร"/>
    <s v=""/>
    <s v="WA097150751TH"/>
    <s v="01/03/2026 16:52"/>
  </r>
  <r>
    <x v="4"/>
    <x v="4"/>
    <n v="50"/>
    <n v="6"/>
    <s v="GVX86"/>
    <n v="200"/>
    <n v="0"/>
    <s v="ร้านที่2"/>
    <s v="เ***งนภา ว***สิงห์"/>
    <s v="สุรินทร์"/>
    <s v="-"/>
    <s v=""/>
    <s v="01/03/2026 16:36"/>
    <s v="-"/>
    <s v="J&amp;T COD"/>
    <s v="Tiktok"/>
    <s v="จ่ายทีหลัง / COD"/>
    <s v=""/>
    <s v="792564062415"/>
    <s v="01/03/2026 16:36"/>
  </r>
  <r>
    <x v="0"/>
    <x v="0"/>
    <n v="66.333333333333329"/>
    <n v="6"/>
    <s v="GVX85"/>
    <n v="394"/>
    <n v="0"/>
    <s v="ร้านที่2"/>
    <s v="ธ***มล เ***งาม"/>
    <s v="พระนครศรีอยุธยา"/>
    <s v="-"/>
    <s v=""/>
    <s v="01/03/2026 16:28"/>
    <s v="-"/>
    <s v="J&amp;T Express"/>
    <s v="Tiktok"/>
    <s v="tiktok"/>
    <s v=""/>
    <s v="792534962564"/>
    <s v="01/03/2026 16:27"/>
  </r>
  <r>
    <x v="1"/>
    <x v="1"/>
    <n v="159"/>
    <n v="2"/>
    <s v="GVX83"/>
    <n v="258"/>
    <n v="0"/>
    <s v="ร้านที่2"/>
    <s v="ย***น ญ***ประเสริฐ"/>
    <s v="เชียงราย"/>
    <s v="-"/>
    <s v=""/>
    <s v="01/03/2026 16:28"/>
    <s v="-"/>
    <s v="J&amp;T Express"/>
    <s v="Tiktok"/>
    <s v="tiktok"/>
    <s v=""/>
    <s v="792529860673"/>
    <s v="01/03/2026 16:26"/>
  </r>
  <r>
    <x v="4"/>
    <x v="4"/>
    <n v="50"/>
    <n v="6"/>
    <s v="GVX82"/>
    <n v="200"/>
    <n v="0"/>
    <s v="ร้านที่2"/>
    <s v="จ***ักดิ์ ช***ง"/>
    <s v="ขอนแก่น"/>
    <s v="-"/>
    <s v=""/>
    <s v="01/03/2026 16:18"/>
    <s v="-"/>
    <s v="J&amp;T Express"/>
    <s v="Tiktok"/>
    <s v="tiktok"/>
    <s v=""/>
    <s v="792584995521"/>
    <s v="01/03/2026 16:18"/>
  </r>
  <r>
    <x v="4"/>
    <x v="4"/>
    <n v="50"/>
    <n v="6"/>
    <s v="GVX81"/>
    <n v="200"/>
    <n v="0"/>
    <s v="ร้านที่2"/>
    <s v="พ***ย  ว***รุจิ"/>
    <s v="กรุงเทพฯ"/>
    <s v="-"/>
    <s v=""/>
    <s v="01/03/2026 16:17"/>
    <s v="-"/>
    <s v="J&amp;T COD"/>
    <s v="Tiktok"/>
    <s v="จ่ายทีหลัง / COD"/>
    <s v=""/>
    <s v="792554007626"/>
    <s v="01/03/2026 16:17"/>
  </r>
  <r>
    <x v="0"/>
    <x v="0"/>
    <n v="80"/>
    <n v="1"/>
    <s v="GVX80"/>
    <n v="80"/>
    <n v="0"/>
    <s v="ร้านที่1"/>
    <s v="ณ******์"/>
    <s v="******เภอศรีเทพ (ชั้น2 หอผู้ป่วย) ตำบลสระกรวด อำเภอศรีเทพ จังหวัดเพชรบูรณ์ 67170"/>
    <s v="67170"/>
    <s v="18"/>
    <s v="01/03/2026 16:14"/>
    <s v="-"/>
    <s v="SPX Express"/>
    <s v="Shopee"/>
    <s v="shopee"/>
    <s v=""/>
    <s v="TH263056436696M"/>
    <s v="01/03/2026 16:14"/>
  </r>
  <r>
    <x v="3"/>
    <x v="3"/>
    <n v="159"/>
    <n v="1"/>
    <s v="GVX79"/>
    <n v="129"/>
    <n v="0"/>
    <s v="ร้านที่2"/>
    <s v="น** ภ***วัฒน์ จ***"/>
    <s v="อุดรธานี"/>
    <s v="-"/>
    <s v=""/>
    <s v="01/03/2026 16:05"/>
    <s v="-"/>
    <s v="J&amp;T Express"/>
    <s v="Tiktok"/>
    <s v="tiktok"/>
    <s v=""/>
    <s v="792514874664"/>
    <s v="01/03/2026 16:05"/>
  </r>
  <r>
    <x v="3"/>
    <x v="3"/>
    <n v="159"/>
    <n v="1"/>
    <s v="GVX78"/>
    <n v="129"/>
    <n v="0"/>
    <s v="ร้านที่2"/>
    <s v="ศ***รัตน์ ล***ลัญชน์"/>
    <s v="กรุงเทพฯ"/>
    <s v="-"/>
    <s v=""/>
    <s v="01/03/2026 16:09"/>
    <s v="-"/>
    <s v="J&amp;T Express"/>
    <s v="Tiktok"/>
    <s v="tiktok"/>
    <s v=""/>
    <s v="792556773606"/>
    <s v="01/03/2026 16:03"/>
  </r>
  <r>
    <x v="0"/>
    <x v="0"/>
    <n v="80"/>
    <n v="1"/>
    <s v="GVX77"/>
    <n v="80"/>
    <n v="0"/>
    <s v="ร้านที่1"/>
    <s v="ป******น"/>
    <s v="******ขวงคลองเตย เขตคลองเตย จังหวัดกรุงเทพมหานคร 10110"/>
    <s v="10110"/>
    <s v="09"/>
    <s v="01/03/2026 16:31"/>
    <s v="-"/>
    <s v="Flash Express"/>
    <s v="Shopee"/>
    <s v="shopee"/>
    <s v=""/>
    <s v="TH01018EBVMQ1B1"/>
    <s v="01/03/2026 16:01"/>
  </r>
  <r>
    <x v="3"/>
    <x v="3"/>
    <n v="159"/>
    <n v="1"/>
    <s v="GVX76"/>
    <n v="129"/>
    <n v="0"/>
    <s v="ร้านที่2"/>
    <s v="b***ed"/>
    <s v="สมุทรปราการ"/>
    <s v="-"/>
    <s v=""/>
    <s v="01/03/2026 16:01"/>
    <s v="-"/>
    <s v="J&amp;T Express"/>
    <s v="Tiktok"/>
    <s v="tiktok"/>
    <s v=""/>
    <s v="792582566694"/>
    <s v="01/03/2026 16:01"/>
  </r>
  <r>
    <x v="4"/>
    <x v="4"/>
    <n v="50"/>
    <n v="6"/>
    <s v="GVX75"/>
    <n v="200"/>
    <n v="0"/>
    <s v="ร้านที่2"/>
    <s v="ก***ล. เ***อนจันทร์"/>
    <s v="กรุงเทพฯ"/>
    <s v="-"/>
    <s v=""/>
    <s v="01/03/2026 15:56"/>
    <s v="-"/>
    <s v="J&amp;T COD"/>
    <s v="Tiktok"/>
    <s v="จ่ายทีหลัง / COD"/>
    <s v=""/>
    <s v="792593753416"/>
    <s v="01/03/2026 15:56"/>
  </r>
  <r>
    <x v="4"/>
    <x v="4"/>
    <n v="33.333333333333336"/>
    <n v="3"/>
    <s v="GVX72"/>
    <n v="100"/>
    <n v="0"/>
    <s v="ร้านที่2"/>
    <s v="s***nuchwaewkaew"/>
    <s v="สมุทรปราการ"/>
    <s v="-"/>
    <s v=""/>
    <s v="01/03/2026 15:44"/>
    <s v="-"/>
    <s v="Flash Express Thailand"/>
    <s v="Tiktok"/>
    <s v="tiktok"/>
    <s v=""/>
    <s v="THT020354ZU566Z"/>
    <s v="01/03/2026 15:44"/>
  </r>
  <r>
    <x v="4"/>
    <x v="4"/>
    <n v="33.333333333333336"/>
    <n v="3"/>
    <s v="GVX71"/>
    <n v="100"/>
    <n v="0"/>
    <s v="ร้านที่2"/>
    <s v="ว***รัตน์ จ***นา"/>
    <s v="ชุมพร"/>
    <s v="-"/>
    <s v=""/>
    <s v="01/03/2026 15:42"/>
    <s v="-"/>
    <s v="J&amp;T COD"/>
    <s v="Tiktok"/>
    <s v="จ่ายทีหลัง / COD"/>
    <s v=""/>
    <s v="792509973426"/>
    <s v="01/03/2026 15:42"/>
  </r>
  <r>
    <x v="4"/>
    <x v="4"/>
    <n v="33.333333333333336"/>
    <n v="3"/>
    <s v="GVX70"/>
    <n v="100"/>
    <n v="0"/>
    <s v="ร้านที่2"/>
    <s v="ส***รัตน์ พ***ุพูล"/>
    <s v="ลพบุรี"/>
    <s v="-"/>
    <s v=""/>
    <s v="01/03/2026 15:41"/>
    <s v="-"/>
    <s v="J&amp;T COD"/>
    <s v="Tiktok"/>
    <s v="จ่ายทีหลัง / COD"/>
    <s v=""/>
    <s v="792506470490"/>
    <s v="01/03/2026 15:41"/>
  </r>
  <r>
    <x v="4"/>
    <x v="4"/>
    <n v="33.333333333333336"/>
    <n v="3"/>
    <s v="GVX69"/>
    <n v="100"/>
    <n v="0"/>
    <s v="ร้านที่2"/>
    <s v="ห***น้ำฝน แ***หิง"/>
    <s v="กรุงเทพฯ"/>
    <s v="-"/>
    <s v=""/>
    <s v="01/03/2026 15:40"/>
    <s v="-"/>
    <s v="J&amp;T COD"/>
    <s v="Tiktok"/>
    <s v="จ่ายทีหลัง / COD"/>
    <s v=""/>
    <s v="792534074485"/>
    <s v="01/03/2026 15:40"/>
  </r>
  <r>
    <x v="4"/>
    <x v="4"/>
    <n v="33.333333333333336"/>
    <n v="3"/>
    <s v="GVX68"/>
    <n v="100"/>
    <n v="0"/>
    <s v="ร้านที่2"/>
    <s v="ห***น้ำฝน แ***หิง"/>
    <s v="กรุงเทพฯ"/>
    <s v="-"/>
    <s v=""/>
    <s v="01/03/2026 15:39"/>
    <s v="-"/>
    <s v="J&amp;T COD"/>
    <s v="Tiktok"/>
    <s v="จ่ายทีหลัง / COD"/>
    <s v=""/>
    <s v="792550975451"/>
    <s v="01/03/2026 15:39"/>
  </r>
  <r>
    <x v="0"/>
    <x v="0"/>
    <n v="80"/>
    <n v="1"/>
    <s v="GVX67"/>
    <n v="80"/>
    <n v="0"/>
    <s v="ร้านที่1"/>
    <s v="ค******า"/>
    <s v="******ุขมนตรี ตำบลบ้านใหม่ ตำบลบ้านใหม่ อำเภอเมืองนครราชสีมา จังหวัดนครราชสีมา 30000"/>
    <s v="30000"/>
    <s v="69"/>
    <s v="01/03/2026 15:23"/>
    <s v="-"/>
    <s v="SPX Express"/>
    <s v="Shopee"/>
    <s v="shopee"/>
    <s v=""/>
    <s v="TH2641989739243"/>
    <s v="01/03/2026 15:22"/>
  </r>
  <r>
    <x v="4"/>
    <x v="4"/>
    <n v="50"/>
    <n v="6"/>
    <s v="GVX66"/>
    <n v="200"/>
    <n v="0"/>
    <s v="ร้านที่2"/>
    <s v="อ***สามย่าน"/>
    <s v="ระยอง"/>
    <s v="-"/>
    <s v=""/>
    <s v="01/03/2026 15:22"/>
    <s v="-"/>
    <s v="J&amp;T Express"/>
    <s v="Tiktok"/>
    <s v="tiktok"/>
    <s v=""/>
    <s v="792533402614"/>
    <s v="01/03/2026 15:22"/>
  </r>
  <r>
    <x v="0"/>
    <x v="0"/>
    <n v="66.333333333333329"/>
    <n v="3"/>
    <s v="GVX65"/>
    <n v="250"/>
    <n v="0"/>
    <s v="ร้านที่1"/>
    <s v="ค******์"/>
    <s v="****** 9, ตำบล หลุมรัง, อำเภอบ่อพลอย ตำบลหลุมรัง อำเภอบ่อพลอย จังหวัดกาญจนบุรี 71160"/>
    <s v="71160"/>
    <s v="92"/>
    <s v="01/03/2026 15:20"/>
    <s v="-"/>
    <s v="SPX Express"/>
    <s v="Shopee"/>
    <s v="shopee"/>
    <s v=""/>
    <s v="TH263313482282U"/>
    <s v="01/03/2026 15:20"/>
  </r>
  <r>
    <x v="8"/>
    <x v="8"/>
    <n v="66.666666666666671"/>
    <n v="3"/>
    <s v="GVX64"/>
    <n v="129"/>
    <n v="0"/>
    <s v="ร้านที่1"/>
    <s v="ส******ิ"/>
    <s v="******อำเภอพระนครศรีอยุธยา จังหวัดพระนครศรีอยุธยา 13000"/>
    <s v="13000"/>
    <s v="53"/>
    <s v="01/03/2026 15:15"/>
    <s v="-"/>
    <s v="SPX Express"/>
    <s v="Shopee"/>
    <s v="shopee"/>
    <s v=""/>
    <s v="TH265632231522S"/>
    <s v="01/03/2026 15:15"/>
  </r>
  <r>
    <x v="0"/>
    <x v="0"/>
    <n v="66.333333333333329"/>
    <n v="3"/>
    <s v="GVX63"/>
    <n v="197"/>
    <n v="0"/>
    <s v="ร้านที่2"/>
    <s v="ส***ดา พ***งาม"/>
    <s v="ขอนแก่น"/>
    <s v="-"/>
    <s v=""/>
    <s v="01/03/2026 15:13"/>
    <s v="-"/>
    <s v="J&amp;T COD"/>
    <s v="Tiktok"/>
    <s v="จ่ายทีหลัง / COD"/>
    <s v=""/>
    <s v="792576656410"/>
    <s v="01/03/2026 15:14"/>
  </r>
  <r>
    <x v="6"/>
    <x v="6"/>
    <n v="159"/>
    <n v="2"/>
    <s v="GVX62"/>
    <n v="258"/>
    <n v="0"/>
    <s v="ร้านที่2"/>
    <s v="ด***น เ***นิคม"/>
    <s v="กรุงเทพฯ"/>
    <s v="-"/>
    <s v=""/>
    <s v="01/03/2026 15:06"/>
    <s v="-"/>
    <s v="J&amp;T COD"/>
    <s v="Tiktok"/>
    <s v="จ่ายทีหลัง / COD"/>
    <s v=""/>
    <s v="792537653655"/>
    <s v="01/03/2026 15:06"/>
  </r>
  <r>
    <x v="0"/>
    <x v="0"/>
    <n v="66.333333333333329"/>
    <n v="3"/>
    <s v="GVX61"/>
    <n v="197"/>
    <n v="0"/>
    <s v="ร้านที่2"/>
    <s v="n***anach7"/>
    <s v="นนทบุรี"/>
    <s v="-"/>
    <s v=""/>
    <s v="01/03/2026 15:02"/>
    <s v="-"/>
    <s v="J&amp;T Express"/>
    <s v="Tiktok"/>
    <s v="tiktok"/>
    <s v=""/>
    <s v="792595560584"/>
    <s v="01/03/2026 15:02"/>
  </r>
  <r>
    <x v="4"/>
    <x v="4"/>
    <n v="33.333333333333336"/>
    <n v="3"/>
    <s v="GVX60"/>
    <n v="100"/>
    <n v="0"/>
    <s v="ร้านที่4"/>
    <s v="T** Z***hing"/>
    <s v="Bangkok"/>
    <s v="-"/>
    <s v=""/>
    <s v="01/03/2026 14:59"/>
    <s v="-"/>
    <s v="J&amp;T COD"/>
    <s v="Tiktok"/>
    <s v="จ่ายทีหลัง / COD"/>
    <s v=""/>
    <s v="792518289404"/>
    <s v="01/03/2026 14:59"/>
  </r>
  <r>
    <x v="7"/>
    <x v="7"/>
    <n v="33.333333333333336"/>
    <n v="3"/>
    <s v="GVX59"/>
    <n v="134.99"/>
    <n v="0"/>
    <s v="ร้านที่2"/>
    <s v="N*** Y**"/>
    <s v="Chachoengsao"/>
    <s v="-"/>
    <s v=""/>
    <s v="01/03/2026 14:59"/>
    <s v="-"/>
    <s v="J&amp;T COD"/>
    <s v="Tiktok"/>
    <s v="จ่ายทีหลัง / COD"/>
    <s v=""/>
    <s v="792548133543"/>
    <s v="01/03/2026 14:59"/>
  </r>
  <r>
    <x v="8"/>
    <x v="8"/>
    <n v="66.666666666666671"/>
    <n v="3"/>
    <s v="GVX57"/>
    <n v="100"/>
    <n v="0"/>
    <s v="ร้านที่2"/>
    <s v="n***anach7"/>
    <s v="นนทบุรี"/>
    <s v="-"/>
    <s v=""/>
    <s v="01/03/2026 14:55"/>
    <s v="-"/>
    <s v="J&amp;T Express"/>
    <s v="Tiktok"/>
    <s v="tiktok"/>
    <s v=""/>
    <s v="792586629494"/>
    <s v="01/03/2026 14:55"/>
  </r>
  <r>
    <x v="0"/>
    <x v="0"/>
    <n v="80"/>
    <n v="3"/>
    <s v="GVX54"/>
    <n v="278"/>
    <n v="38"/>
    <s v="ร้านที่1"/>
    <s v="ว******e"/>
    <s v="******ป่ง ตำบลโป่ง อำเภอบางละมุง จังหวัดชลบุรี 20150"/>
    <s v="20150"/>
    <s v="91"/>
    <s v="01/03/2026 14:43"/>
    <s v="-"/>
    <s v="Flash Express"/>
    <s v="Shopee"/>
    <s v="shopee"/>
    <s v=""/>
    <s v="TH20048EBSUT9D"/>
    <s v="01/03/2026 14:43"/>
  </r>
  <r>
    <x v="9"/>
    <x v="9"/>
    <n v="75"/>
    <n v="1"/>
    <s v="GVX53"/>
    <n v="135"/>
    <n v="60"/>
    <s v="ร้านที่1"/>
    <s v="ม***์"/>
    <s v="******นน ประชาชื่น, แขวงทุ่งสองห้อง, เขตหลักสี่ กทม.10210 แขวงทุ่งสองห้อง เขตหลักสี่ จังหวัดกรุงเทพมหานคร 10210"/>
    <s v="10210"/>
    <s v="45"/>
    <s v="01/03/2026 15:13"/>
    <s v="-"/>
    <s v="SPX Express"/>
    <s v="Shopee"/>
    <s v="shopee"/>
    <s v=""/>
    <s v="TH2633766233818"/>
    <s v="01/03/2026 14:42"/>
  </r>
  <r>
    <x v="2"/>
    <x v="2"/>
    <n v="139"/>
    <n v="1"/>
    <s v="GVX52"/>
    <n v="139"/>
    <n v="0"/>
    <s v="ร้านที่1"/>
    <s v="ท******)"/>
    <s v="******นใหม่วิไลวัลย์ ตำบลบ่อรัง อำเภอวิเชียรบุรี จังหวัดเพชรบูรณ์ 67130"/>
    <s v="67130"/>
    <s v="06"/>
    <s v="01/03/2026 14:40"/>
    <s v="-"/>
    <s v="SPX Express"/>
    <s v="Shopee"/>
    <s v="shopee"/>
    <s v=""/>
    <s v="TH269029575553T"/>
    <s v="01/03/2026 14:40"/>
  </r>
  <r>
    <x v="0"/>
    <x v="0"/>
    <n v="66.333333333333329"/>
    <n v="3"/>
    <s v="GVX51"/>
    <n v="197"/>
    <n v="0"/>
    <s v="ร้านที่2"/>
    <s v="ณ*** ป***พิมาย"/>
    <s v="นครราชสีมา"/>
    <s v="-"/>
    <s v=""/>
    <s v="01/03/2026 14:38"/>
    <s v="-"/>
    <s v="J&amp;T Express"/>
    <s v="Tiktok"/>
    <s v="tiktok"/>
    <s v=""/>
    <s v="792586849493"/>
    <s v="01/03/2026 14:37"/>
  </r>
  <r>
    <x v="2"/>
    <x v="2"/>
    <n v="159"/>
    <n v="1"/>
    <s v="GVX50"/>
    <n v="99"/>
    <n v="0"/>
    <s v="ร้านที่2"/>
    <s v="อ***ติ พ***านุรักษ์"/>
    <s v="ระยอง"/>
    <s v="-"/>
    <s v=""/>
    <s v="01/03/2026 14:36"/>
    <s v="-"/>
    <s v="J&amp;T COD"/>
    <s v="Tiktok"/>
    <s v="จ่ายทีหลัง / COD"/>
    <s v=""/>
    <s v="792548743674"/>
    <s v="01/03/2026 14:36"/>
  </r>
  <r>
    <x v="12"/>
    <x v="14"/>
    <n v="83"/>
    <n v="1"/>
    <s v="GVX49"/>
    <n v="83"/>
    <n v="0"/>
    <s v="ร้านที่1"/>
    <s v="อ******ว"/>
    <s v="******ยงาม ตำบลหนองคู ตำบลหนองคู อำเภอเมืองยโสธร จังหวัดยโสธร 35000"/>
    <s v="35000"/>
    <s v="38"/>
    <s v="01/03/2026 14:29"/>
    <s v="-"/>
    <s v="SPX Express"/>
    <s v="Shopee"/>
    <s v="shopee"/>
    <s v=""/>
    <s v="TH265581398649M"/>
    <s v="01/03/2026 14:29"/>
  </r>
  <r>
    <x v="4"/>
    <x v="4"/>
    <n v="50"/>
    <n v="6"/>
    <s v="GVX48"/>
    <n v="200"/>
    <n v="0"/>
    <s v="ร้านที่2"/>
    <s v="อ*** ว***์   เ***อเก่ง"/>
    <s v="กรุงเทพฯ"/>
    <s v="-"/>
    <s v=""/>
    <s v="01/03/2026 14:18"/>
    <s v="-"/>
    <s v="J&amp;T COD"/>
    <s v="Tiktok"/>
    <s v="จ่ายทีหลัง / COD"/>
    <s v=""/>
    <s v="792510990526"/>
    <s v="01/03/2026 14:18"/>
  </r>
  <r>
    <x v="8"/>
    <x v="8"/>
    <n v="66.666666666666671"/>
    <n v="3"/>
    <s v="GVX47"/>
    <n v="188"/>
    <n v="0"/>
    <s v="ร้านที่1"/>
    <s v="ส******า"/>
    <s v="****** หมู่ที่ 11, ตำบลเขากะลา, อำเภอพยุหะคีรี ตำบลเขากะลา อำเภอพยุหะคีรี จังหวัดนครสวรรค์ 60130"/>
    <s v="60130"/>
    <s v="60"/>
    <s v="01/03/2026 14:18"/>
    <s v="-"/>
    <s v="SPX Express"/>
    <s v="Shopee"/>
    <s v="shopee"/>
    <s v=""/>
    <s v="TH2688646045294"/>
    <s v="01/03/2026 14:18"/>
  </r>
  <r>
    <x v="5"/>
    <x v="5"/>
    <n v="59"/>
    <n v="1"/>
    <s v="GVX47"/>
    <n v="188"/>
    <n v="0"/>
    <s v="ร้านที่1"/>
    <s v="ส******า"/>
    <s v="****** หมู่ที่ 11, ตำบลเขากะลา, อำเภอพยุหะคีรี ตำบลเขากะลา อำเภอพยุหะคีรี จังหวัดนครสวรรค์ 60130"/>
    <s v="60130"/>
    <s v="60"/>
    <s v="01/03/2026 14:18"/>
    <s v="-"/>
    <s v="SPX Express"/>
    <s v="Shopee"/>
    <s v="shopee"/>
    <s v=""/>
    <s v="TH2688646045294"/>
    <s v="01/03/2026 14:18"/>
  </r>
  <r>
    <x v="0"/>
    <x v="0"/>
    <n v="66.333333333333329"/>
    <n v="3"/>
    <s v="GVX46"/>
    <n v="197"/>
    <n v="0"/>
    <s v="ร้านที่2"/>
    <s v="พ***์ปภากร ค***หอม"/>
    <s v="ตราด"/>
    <s v="-"/>
    <s v=""/>
    <s v="01/03/2026 14:09"/>
    <s v="-"/>
    <s v="J&amp;T Express"/>
    <s v="Tiktok"/>
    <s v="tiktok"/>
    <s v=""/>
    <s v="792572651415"/>
    <s v="01/03/2026 14:12"/>
  </r>
  <r>
    <x v="3"/>
    <x v="3"/>
    <n v="159"/>
    <n v="2"/>
    <s v="GVX45"/>
    <n v="234.78"/>
    <n v="0"/>
    <s v="ร้านที่2"/>
    <s v="ส***รี  ศ***ำนวค์"/>
    <s v="ระยอง"/>
    <s v="-"/>
    <s v=""/>
    <s v="01/03/2026 14:02"/>
    <s v="-"/>
    <s v="J&amp;T COD"/>
    <s v="Tiktok"/>
    <s v="จ่ายทีหลัง / COD"/>
    <s v=""/>
    <s v="792524362696"/>
    <s v="01/03/2026 14:02"/>
  </r>
  <r>
    <x v="0"/>
    <x v="0"/>
    <n v="66.333333333333329"/>
    <n v="3"/>
    <s v="GVX44"/>
    <n v="360"/>
    <n v="0"/>
    <s v="ร้านที่2"/>
    <s v="ส*** จ***ร์เทียน"/>
    <s v="ระยอง"/>
    <s v="-"/>
    <s v=""/>
    <s v="01/03/2026 14:01"/>
    <s v="-"/>
    <s v="J&amp;T COD"/>
    <s v="Tiktok"/>
    <s v="จ่ายทีหลัง / COD"/>
    <s v=""/>
    <s v="792573549423"/>
    <s v="01/03/2026 14:01"/>
  </r>
  <r>
    <x v="2"/>
    <x v="13"/>
    <n v="72.959999999999994"/>
    <n v="1"/>
    <s v="GVX43"/>
    <n v="79.959999999999994"/>
    <n v="7"/>
    <s v="ร้านที่3"/>
    <s v="ดิเรก พลสามารถ"/>
    <s v="126หมู่6ต.แคนเหนืออ.บ้านไผ่จ.ขอนแก่น · แคนเหนือ/ Khaen Nuea_x000a__x000a_บ้านไผ่/ Ban Phaiขอนแก่น/ Khon Kaen_x000a_40110"/>
    <s v="40110"/>
    <s v="660639647595"/>
    <s v="01/03/2026 13:48"/>
    <s v="-"/>
    <s v="Kerry_dropoff"/>
    <s v="Lazada"/>
    <s v="lazada"/>
    <s v=""/>
    <s v="TH37108ECG5N0E"/>
    <s v="01/03/2026 13:48"/>
  </r>
  <r>
    <x v="6"/>
    <x v="6"/>
    <n v="139"/>
    <n v="1"/>
    <s v="GVX42"/>
    <n v="215"/>
    <n v="0"/>
    <s v="ร้านที่10"/>
    <s v="Mayuree Srikoed"/>
    <s v="522 โอพีแมนชั่น ซ ตลาดศรีวนิช_x000a_ดินแดง_x000a_ดินแดง_x000a_กทม_x000a_Thailand 10400"/>
    <s v="10400"/>
    <s v="66877810617"/>
    <s v="01/03/2026 13:47"/>
    <s v="t0832622509@gmail.com"/>
    <s v="EMS COD"/>
    <s v="facebook"/>
    <s v="กสิกร"/>
    <s v=""/>
    <s v="WA097150765TH"/>
    <s v="01/03/2026 13:46"/>
  </r>
  <r>
    <x v="2"/>
    <x v="2"/>
    <n v="139"/>
    <n v="1"/>
    <s v="GVX42"/>
    <n v="215"/>
    <n v="0"/>
    <s v="ร้านที่10"/>
    <s v="Mayuree Srikoed"/>
    <s v="522 โอพีแมนชั่น ซ ตลาดศรีวนิช_x000a_ดินแดง_x000a_ดินแดง_x000a_กทม_x000a_Thailand 10400"/>
    <s v="10400"/>
    <s v="66877810617"/>
    <s v="01/03/2026 13:47"/>
    <s v="t0832622509@gmail.com"/>
    <s v="EMS COD"/>
    <s v="facebook"/>
    <s v="กสิกร"/>
    <s v=""/>
    <s v="WA097150765TH"/>
    <s v="01/03/2026 13:46"/>
  </r>
  <r>
    <x v="6"/>
    <x v="6"/>
    <n v="139"/>
    <n v="1"/>
    <s v="GVX41"/>
    <n v="215"/>
    <n v="0"/>
    <s v="ร้านที่10"/>
    <s v="นัทฐา แสงสรวย"/>
    <s v="MT hotel พิศิษฐ์กรณีย์ ป่าตอง กะทู้ ภูเก็ต  83150"/>
    <s v="83150"/>
    <s v="0801066335"/>
    <s v="01/03/2026 13:42"/>
    <s v="t0832622509@gmail.com"/>
    <s v="EMS COD"/>
    <s v="facebook"/>
    <s v="กสิกร"/>
    <s v=""/>
    <s v="WA097150779TH"/>
    <s v="01/03/2026 13:42"/>
  </r>
  <r>
    <x v="3"/>
    <x v="3"/>
    <n v="139"/>
    <n v="1"/>
    <s v="GVX41"/>
    <n v="215"/>
    <n v="0"/>
    <s v="ร้านที่10"/>
    <s v="นัทฐา แสงสรวย"/>
    <s v="MT hotel พิศิษฐ์กรณีย์ ป่าตอง กะทู้ ภูเก็ต  83150"/>
    <s v="83150"/>
    <s v="0801066335"/>
    <s v="01/03/2026 13:42"/>
    <s v="t0832622509@gmail.com"/>
    <s v="EMS COD"/>
    <s v="facebook"/>
    <s v="กสิกร"/>
    <s v=""/>
    <s v="WA097150779TH"/>
    <s v="01/03/2026 13:42"/>
  </r>
  <r>
    <x v="1"/>
    <x v="1"/>
    <n v="139"/>
    <n v="1"/>
    <s v="GVX40"/>
    <n v="215"/>
    <n v="0"/>
    <s v="ร้านที่10"/>
    <s v="น.ส.ปิ่นกัลยา เจริญวรรณ์"/>
    <s v="(ศูนย์แพทย์ชุมชน ร.พ.กระบี่ )            90/54-56 ถ.มหาราช ต.ปากน้ำ อ.เมือง จ.กระบี่ 81000"/>
    <s v="81000"/>
    <s v="0862776052"/>
    <s v="01/03/2026 13:42"/>
    <s v="t0832622509@gmail.com"/>
    <s v="EMS COD"/>
    <s v="facebook"/>
    <s v="กสิกร"/>
    <s v=""/>
    <s v="WA097150782TH"/>
    <s v="01/03/2026 13:41"/>
  </r>
  <r>
    <x v="6"/>
    <x v="6"/>
    <n v="139"/>
    <n v="1"/>
    <s v="GVX40"/>
    <n v="215"/>
    <n v="0"/>
    <s v="ร้านที่10"/>
    <s v="น.ส.ปิ่นกัลยา เจริญวรรณ์"/>
    <s v="(ศูนย์แพทย์ชุมชน ร.พ.กระบี่ )            90/54-56 ถ.มหาราช ต.ปากน้ำ อ.เมือง จ.กระบี่ 81000"/>
    <s v="81000"/>
    <s v="0862776052"/>
    <s v="01/03/2026 13:42"/>
    <s v="t0832622509@gmail.com"/>
    <s v="EMS COD"/>
    <s v="facebook"/>
    <s v="กสิกร"/>
    <s v=""/>
    <s v="WA097150782TH"/>
    <s v="01/03/2026 13:41"/>
  </r>
  <r>
    <x v="6"/>
    <x v="6"/>
    <n v="139"/>
    <n v="1"/>
    <s v="GVX39"/>
    <n v="215"/>
    <n v="0"/>
    <s v="ร้านที่10"/>
    <s v="ส่งคุณศศิธร "/>
    <s v="เลขที่118 ถนนพัฒนาการ ซอย57/1 แขวงประเวศ เขตประเวศ กทม. 10250"/>
    <s v="10250"/>
    <s v="0816467093"/>
    <s v="01/03/2026 13:40"/>
    <s v="t0832622509@gmail.com"/>
    <s v="EMS COD"/>
    <s v="facebook"/>
    <s v="กสิกร"/>
    <s v=""/>
    <s v="WA097150796TH"/>
    <s v="01/03/2026 13:39"/>
  </r>
  <r>
    <x v="3"/>
    <x v="3"/>
    <n v="139"/>
    <n v="1"/>
    <s v="GVX39"/>
    <n v="215"/>
    <n v="0"/>
    <s v="ร้านที่10"/>
    <s v="ส่งคุณศศิธร "/>
    <s v="เลขที่118 ถนนพัฒนาการ ซอย57/1 แขวงประเวศ เขตประเวศ กทม. 10250"/>
    <s v="10250"/>
    <s v="0816467093"/>
    <s v="01/03/2026 13:40"/>
    <s v="t0832622509@gmail.com"/>
    <s v="EMS COD"/>
    <s v="facebook"/>
    <s v="กสิกร"/>
    <s v=""/>
    <s v="WA097150796TH"/>
    <s v="01/03/2026 13:39"/>
  </r>
  <r>
    <x v="3"/>
    <x v="3"/>
    <n v="139"/>
    <n v="1"/>
    <s v="GVX38"/>
    <n v="430"/>
    <n v="0"/>
    <s v="ร้านที่10"/>
    <s v="กุณชญา เจตเกตกรรณ์"/>
    <s v="168/2 หมู่8 บ้านชะเยือง_x000a_ดอนแก้ว_x000a_แม่ริม_x000a_เชียงใหม่_x000a_Thailand 50180"/>
    <s v="50180"/>
    <s v="66946169636"/>
    <s v="28/02/2026 14:06"/>
    <s v="t0832622509@gmail.com"/>
    <s v="EMS"/>
    <s v="facebook"/>
    <s v="กสิกร"/>
    <s v=""/>
    <s v="WB171708869TH"/>
    <s v="01/03/2026 13:38"/>
  </r>
  <r>
    <x v="2"/>
    <x v="2"/>
    <n v="139"/>
    <n v="1"/>
    <s v="GVX38"/>
    <n v="430"/>
    <n v="0"/>
    <s v="ร้านที่10"/>
    <s v="กุณชญา เจตเกตกรรณ์"/>
    <s v="168/2 หมู่8 บ้านชะเยือง_x000a_ดอนแก้ว_x000a_แม่ริม_x000a_เชียงใหม่_x000a_Thailand 50180"/>
    <s v="50180"/>
    <s v="66946169636"/>
    <s v="28/02/2026 14:06"/>
    <s v="t0832622509@gmail.com"/>
    <s v="EMS"/>
    <s v="facebook"/>
    <s v="กสิกร"/>
    <s v=""/>
    <s v="WB171708869TH"/>
    <s v="01/03/2026 13:38"/>
  </r>
  <r>
    <x v="1"/>
    <x v="1"/>
    <n v="139"/>
    <n v="2"/>
    <s v="GVX38"/>
    <n v="430"/>
    <n v="0"/>
    <s v="ร้านที่10"/>
    <s v="กุณชญา เจตเกตกรรณ์"/>
    <s v="168/2 หมู่8 บ้านชะเยือง_x000a_ดอนแก้ว_x000a_แม่ริม_x000a_เชียงใหม่_x000a_Thailand 50180"/>
    <s v="50180"/>
    <s v="66946169636"/>
    <s v="28/02/2026 14:06"/>
    <s v="t0832622509@gmail.com"/>
    <s v="EMS"/>
    <s v="facebook"/>
    <s v="กสิกร"/>
    <s v=""/>
    <s v="WB171708869TH"/>
    <s v="01/03/2026 13:38"/>
  </r>
  <r>
    <x v="4"/>
    <x v="4"/>
    <n v="50"/>
    <n v="6"/>
    <s v="GVX37"/>
    <n v="200"/>
    <n v="0"/>
    <s v="ร้านที่2"/>
    <s v="เ***ญพร อ***นิติกุล"/>
    <s v="กรุงเทพฯ"/>
    <s v="-"/>
    <s v=""/>
    <s v="01/03/2026 13:34"/>
    <s v="-"/>
    <s v="J&amp;T Express"/>
    <s v="Tiktok"/>
    <s v="tiktok"/>
    <s v=""/>
    <s v="792586401600"/>
    <s v="01/03/2026 13:33"/>
  </r>
  <r>
    <x v="1"/>
    <x v="1"/>
    <n v="139"/>
    <n v="1"/>
    <s v="GVX36"/>
    <n v="215"/>
    <n v="0"/>
    <s v="ร้านที่10"/>
    <s v="สมศักดิ์ นามเสน"/>
    <s v="65/3ซอยห้วยมะขาม3_x000a_ต.โพธิ์สเด็จ อ.เมือง_x000a_จ.นครศรีธรรมราช_x000a_โทร 80000"/>
    <s v="80000"/>
    <s v="0818913234"/>
    <s v="01/03/2026 13:29"/>
    <s v="t0832622509@gmail.com"/>
    <s v="EMS COD"/>
    <s v="facebook"/>
    <s v="กสิกร"/>
    <s v=""/>
    <s v="WA097150805TH"/>
    <s v="01/03/2026 13:29"/>
  </r>
  <r>
    <x v="6"/>
    <x v="6"/>
    <n v="139"/>
    <n v="1"/>
    <s v="GVX36"/>
    <n v="215"/>
    <n v="0"/>
    <s v="ร้านที่10"/>
    <s v="สมศักดิ์ นามเสน"/>
    <s v="65/3ซอยห้วยมะขาม3_x000a_ต.โพธิ์สเด็จ อ.เมือง_x000a_จ.นครศรีธรรมราช_x000a_โทร 80000"/>
    <s v="80000"/>
    <s v="0818913234"/>
    <s v="01/03/2026 13:29"/>
    <s v="t0832622509@gmail.com"/>
    <s v="EMS COD"/>
    <s v="facebook"/>
    <s v="กสิกร"/>
    <s v=""/>
    <s v="WA097150805TH"/>
    <s v="01/03/2026 13:29"/>
  </r>
  <r>
    <x v="0"/>
    <x v="0"/>
    <n v="66.333333333333329"/>
    <n v="3"/>
    <s v="GVX35"/>
    <n v="197"/>
    <n v="0"/>
    <s v="ร้านที่2"/>
    <s v="พ***ร จ***น์หอม"/>
    <s v="สมุทรสาคร"/>
    <s v="-"/>
    <s v=""/>
    <s v="01/03/2026 13:28"/>
    <s v="-"/>
    <s v="J&amp;T COD"/>
    <s v="Tiktok"/>
    <s v="จ่ายทีหลัง / COD"/>
    <s v=""/>
    <s v="792504978506"/>
    <s v="01/03/2026 13:28"/>
  </r>
  <r>
    <x v="1"/>
    <x v="1"/>
    <n v="139"/>
    <n v="1"/>
    <s v="GVX34"/>
    <n v="215"/>
    <n v="0"/>
    <s v="ร้านที่10"/>
    <s v="ปาริชาติ ณะสภา"/>
    <s v="พฤกษา ซ.2/1 บ้านเลขที่42/74_x000a_คลองสาม_x000a_คลองหลวง_x000a_ปทุมธานี_x000a_Thailand_x000a_ 12120"/>
    <s v="12120"/>
    <s v="66962467542"/>
    <s v="01/03/2026 13:25"/>
    <s v="t0832622509@gmail.com"/>
    <s v="EMS COD"/>
    <s v="facebook"/>
    <s v="กสิกร"/>
    <s v=""/>
    <s v="WA097150822TH"/>
    <s v="01/03/2026 13:24"/>
  </r>
  <r>
    <x v="6"/>
    <x v="6"/>
    <n v="139"/>
    <n v="1"/>
    <s v="GVX34"/>
    <n v="215"/>
    <n v="0"/>
    <s v="ร้านที่10"/>
    <s v="ปาริชาติ ณะสภา"/>
    <s v="พฤกษา ซ.2/1 บ้านเลขที่42/74_x000a_คลองสาม_x000a_คลองหลวง_x000a_ปทุมธานี_x000a_Thailand_x000a_ 12120"/>
    <s v="12120"/>
    <s v="66962467542"/>
    <s v="01/03/2026 13:25"/>
    <s v="t0832622509@gmail.com"/>
    <s v="EMS COD"/>
    <s v="facebook"/>
    <s v="กสิกร"/>
    <s v=""/>
    <s v="WA097150822TH"/>
    <s v="01/03/2026 13:24"/>
  </r>
  <r>
    <x v="3"/>
    <x v="3"/>
    <n v="139"/>
    <n v="2"/>
    <s v="GVX33"/>
    <n v="215"/>
    <n v="0"/>
    <s v="ร้านที่10"/>
    <s v="สำรวย นิลใย"/>
    <s v="223 ม.9_x000a_ต.ขวัญเมือง_x000a_อ.เสลภูมิ_x000a_จ.ร้อยเอ็ด 45120"/>
    <s v="45120"/>
    <s v="0985851332"/>
    <s v="01/03/2026 13:24"/>
    <s v="t0832622509@gmail.com"/>
    <s v="EMS COD"/>
    <s v="facebook"/>
    <s v="กสิกร"/>
    <s v=""/>
    <s v="WA097150836TH"/>
    <s v="01/03/2026 13:23"/>
  </r>
  <r>
    <x v="6"/>
    <x v="6"/>
    <n v="139"/>
    <n v="2"/>
    <s v="GVX32"/>
    <n v="215"/>
    <n v="0"/>
    <s v="ร้านที่10"/>
    <s v="วชิ วชิ"/>
    <s v="457 ม. 2 ต.บ้านเพชร อ.บำเหน็จณรงค์ จ.ชัยภูมิ 36160"/>
    <s v="36160"/>
    <s v="0656033226"/>
    <s v="01/03/2026 13:22"/>
    <s v="t0832622509@gmail.com"/>
    <s v="EMS COD"/>
    <s v="facebook"/>
    <s v="กสิกร"/>
    <s v=""/>
    <s v="WA097150853TH"/>
    <s v="01/03/2026 13:21"/>
  </r>
  <r>
    <x v="6"/>
    <x v="6"/>
    <n v="139"/>
    <n v="1"/>
    <s v="GVX31"/>
    <n v="215"/>
    <n v="0"/>
    <s v="ร้านที่10"/>
    <s v="Yaowalak Sangkavijit"/>
    <s v="12/1 ม.3_x000a_ร้านลองแลข้าวแกงปักษ์ใต้_x000a_ต.ประดาง_x000a_อ.วังเจ้า_x000a_ตาก_x000a_Thailand 63180"/>
    <s v="63180"/>
    <s v="66879874384"/>
    <s v="01/03/2026 13:20"/>
    <s v="t0832622509@gmail.com"/>
    <s v="EMS COD"/>
    <s v="facebook"/>
    <s v="กสิกร"/>
    <s v=""/>
    <s v="WA097150875TH"/>
    <s v="01/03/2026 13:20"/>
  </r>
  <r>
    <x v="3"/>
    <x v="3"/>
    <n v="139"/>
    <n v="1"/>
    <s v="GVX31"/>
    <n v="215"/>
    <n v="0"/>
    <s v="ร้านที่10"/>
    <s v="Yaowalak Sangkavijit"/>
    <s v="12/1 ม.3_x000a_ร้านลองแลข้าวแกงปักษ์ใต้_x000a_ต.ประดาง_x000a_อ.วังเจ้า_x000a_ตาก_x000a_Thailand 63180"/>
    <s v="63180"/>
    <s v="66879874384"/>
    <s v="01/03/2026 13:20"/>
    <s v="t0832622509@gmail.com"/>
    <s v="EMS COD"/>
    <s v="facebook"/>
    <s v="กสิกร"/>
    <s v=""/>
    <s v="WA097150875TH"/>
    <s v="01/03/2026 13:20"/>
  </r>
  <r>
    <x v="2"/>
    <x v="2"/>
    <n v="139"/>
    <n v="1"/>
    <s v="GVX30"/>
    <n v="215"/>
    <n v="0"/>
    <s v="ร้านที่10"/>
    <s v="ส่งคุณแอ๊ด"/>
    <s v="39/2มบอิ่มอัมพร2ซอยราชพฤกษ์9แขวงบางเชือกหนังเขตตลิ่งชันกท 10170"/>
    <s v="10170"/>
    <s v="0868991800"/>
    <s v="01/03/2026 13:19"/>
    <s v="t0832622509@gmail.com"/>
    <s v="EMS COD"/>
    <s v="facebook"/>
    <s v="กสิกร"/>
    <s v=""/>
    <s v="WA097150898TH"/>
    <s v="01/03/2026 13:19"/>
  </r>
  <r>
    <x v="3"/>
    <x v="3"/>
    <n v="139"/>
    <n v="1"/>
    <s v="GVX30"/>
    <n v="215"/>
    <n v="0"/>
    <s v="ร้านที่10"/>
    <s v="ส่งคุณแอ๊ด"/>
    <s v="39/2มบอิ่มอัมพร2ซอยราชพฤกษ์9แขวงบางเชือกหนังเขตตลิ่งชันกท 10170"/>
    <s v="10170"/>
    <s v="0868991800"/>
    <s v="01/03/2026 13:19"/>
    <s v="t0832622509@gmail.com"/>
    <s v="EMS COD"/>
    <s v="facebook"/>
    <s v="กสิกร"/>
    <s v=""/>
    <s v="WA097150898TH"/>
    <s v="01/03/2026 13:19"/>
  </r>
  <r>
    <x v="8"/>
    <x v="8"/>
    <n v="66.666666666666671"/>
    <n v="3"/>
    <s v="GVX29"/>
    <n v="0"/>
    <n v="0"/>
    <s v="ร้านที่2"/>
    <s v="ม*** ห***จิ่ง"/>
    <s v="เชียงใหม่"/>
    <s v="-"/>
    <s v=""/>
    <s v="01/03/2026 13:16"/>
    <s v="-"/>
    <s v="J&amp;T Express"/>
    <s v="Tiktok"/>
    <s v="tiktok"/>
    <s v=""/>
    <s v="792569432406"/>
    <s v="01/03/2026 13:16"/>
  </r>
  <r>
    <x v="3"/>
    <x v="3"/>
    <n v="139"/>
    <n v="1"/>
    <s v="GVX28"/>
    <n v="215"/>
    <n v="0"/>
    <s v="ร้านที่10"/>
    <s v="บัณฑูร...สนิทนอก."/>
    <s v="ม.วลัยวลงกรณ์_x000a_ร้านค้าที11_x000a_ต.คลองหนึ่ง_x000a_อ.คลองหนึ่ง_x000a_จ.ปทุมธานี 13180"/>
    <s v="13180"/>
    <s v="0658232642"/>
    <s v="01/03/2026 13:16"/>
    <s v="t0832622509@gmail.com"/>
    <s v="EMS COD"/>
    <s v="facebook"/>
    <s v="กสิกร"/>
    <s v=""/>
    <s v="WA097150924TH"/>
    <s v="01/03/2026 13:15"/>
  </r>
  <r>
    <x v="1"/>
    <x v="1"/>
    <n v="139"/>
    <n v="1"/>
    <s v="GVX28"/>
    <n v="215"/>
    <n v="0"/>
    <s v="ร้านที่10"/>
    <s v="บัณฑูร...สนิทนอก."/>
    <s v="ม.วลัยวลงกรณ์_x000a_ร้านค้าที11_x000a_ต.คลองหนึ่ง_x000a_อ.คลองหนึ่ง_x000a_จ.ปทุมธานี 13180"/>
    <s v="13180"/>
    <s v="0658232642"/>
    <s v="01/03/2026 13:16"/>
    <s v="t0832622509@gmail.com"/>
    <s v="EMS COD"/>
    <s v="facebook"/>
    <s v="กสิกร"/>
    <s v=""/>
    <s v="WA097150924TH"/>
    <s v="01/03/2026 13:15"/>
  </r>
  <r>
    <x v="6"/>
    <x v="6"/>
    <n v="159"/>
    <n v="1"/>
    <s v="GVX27"/>
    <n v="129"/>
    <n v="0"/>
    <s v="ร้านที่2"/>
    <s v="ม***ียม ม***หมัด"/>
    <s v="ฉะเชิงเทรา"/>
    <s v="-"/>
    <s v=""/>
    <s v="01/03/2026 12:56"/>
    <s v="-"/>
    <s v="J&amp;T COD"/>
    <s v="Tiktok"/>
    <s v="จ่ายทีหลัง / COD"/>
    <s v=""/>
    <s v="792587743695"/>
    <s v="01/03/2026 12:56"/>
  </r>
  <r>
    <x v="6"/>
    <x v="6"/>
    <n v="162"/>
    <n v="1"/>
    <s v="GVX26"/>
    <n v="279"/>
    <n v="10"/>
    <s v="ร้านที่1"/>
    <s v="ณ******ง"/>
    <s v="******.บ่อยาง ตำบลบ่อยาง อำเภอเมืองสงขลา จังหวัดสงขลา 90000"/>
    <s v="90000"/>
    <s v="97"/>
    <s v="01/03/2026 12:39"/>
    <s v="-"/>
    <s v="SPX Express"/>
    <s v="Shopee"/>
    <s v="shopee"/>
    <s v=""/>
    <s v="TH269681804948O"/>
    <s v="01/03/2026 12:39"/>
  </r>
  <r>
    <x v="11"/>
    <x v="12"/>
    <n v="117"/>
    <n v="1"/>
    <s v="GVX26"/>
    <n v="279"/>
    <n v="10"/>
    <s v="ร้านที่1"/>
    <s v="ณ******ง"/>
    <s v="******.บ่อยาง ตำบลบ่อยาง อำเภอเมืองสงขลา จังหวัดสงขลา 90000"/>
    <s v="90000"/>
    <s v="97"/>
    <s v="01/03/2026 12:39"/>
    <s v="-"/>
    <s v="SPX Express"/>
    <s v="Shopee"/>
    <s v="shopee"/>
    <s v=""/>
    <s v="TH269681804948O"/>
    <s v="01/03/2026 12:39"/>
  </r>
  <r>
    <x v="0"/>
    <x v="15"/>
    <n v="85"/>
    <n v="1"/>
    <s v="GVX25"/>
    <n v="124.28"/>
    <n v="39.28"/>
    <s v="ร้านที่1"/>
    <s v="Jennie ( Nadia )"/>
    <s v="37/6 ถ.อินใจมี · ท่าอิฐ/ Tha It_x000a__x000a_เมืองอุตรดิตถ์/ Mueang Uttaraditอุตรดิตถ์/ Uttaradit_x000a_53000"/>
    <s v="53000"/>
    <s v="660917592872"/>
    <s v="01/03/2026 12:31"/>
    <s v="-"/>
    <s v="Kerry_dropoff"/>
    <s v="Lazada"/>
    <s v="lazada"/>
    <s v=""/>
    <s v="-"/>
    <s v="01/03/2026 12:31"/>
  </r>
  <r>
    <x v="6"/>
    <x v="13"/>
    <n v="63.1"/>
    <n v="1"/>
    <s v="GVX24"/>
    <n v="63.1"/>
    <n v="0"/>
    <s v="ร้านที่3"/>
    <s v="นาง พรเพ็ญ  กลีบกมล"/>
    <s v="65/9 ซ.พระยาพิชัยดาบหัก 8 ต.เขาสามยอด อ.เมืองลพบุรี จ.ลพบุรี 15000 · เขาสามยอด/ Khao Sam Yot_x000a__x000a_เมืองลพบุรี/ Mueang Lop Buriลพบุรี/ Lopburi_x000a_15000"/>
    <s v="15000"/>
    <s v="660957720384"/>
    <s v="01/03/2026 12:12"/>
    <s v="-"/>
    <s v="Kerry_dropoff"/>
    <s v="Lazada"/>
    <s v="lazada"/>
    <s v=""/>
    <s v="LEXPU0662566987"/>
    <s v="01/03/2026 12:12"/>
  </r>
  <r>
    <x v="11"/>
    <x v="12"/>
    <n v="97"/>
    <n v="2"/>
    <s v="GVX23"/>
    <n v="194"/>
    <n v="0"/>
    <s v="ร้านที่1"/>
    <s v="ง*ม"/>
    <s v="******ผ่ทองอพาร์ตเม้นส์2 แขวงอนุสาวรีย์ เขตบางเขน จังหวัดกรุงเทพมหานคร 10220"/>
    <s v="10220"/>
    <s v="63"/>
    <s v="01/03/2026 12:35"/>
    <s v="-"/>
    <s v="SPX Express"/>
    <s v="Shopee"/>
    <s v="shopee"/>
    <s v=""/>
    <s v="TH261304336405V"/>
    <s v="01/03/2026 12:06"/>
  </r>
  <r>
    <x v="8"/>
    <x v="8"/>
    <n v="66.666666666666671"/>
    <n v="3"/>
    <s v="GVX22"/>
    <n v="164"/>
    <n v="35"/>
    <s v="ร้านที่1"/>
    <s v="ป******ง"/>
    <s v="******ลขที่ 4 ซอย บงกช 50 ตำบลคลองสอง ตำบลคลองสอง อำเภอคลองหลวง จังหวัดปทุมธานี 12120"/>
    <s v="12120"/>
    <s v="68"/>
    <s v="01/03/2026 11:41"/>
    <s v="-"/>
    <s v="SPX Express"/>
    <s v="Shopee"/>
    <s v="shopee"/>
    <s v=""/>
    <s v="TH265636832602D"/>
    <s v="01/03/2026 11:41"/>
  </r>
  <r>
    <x v="12"/>
    <x v="16"/>
    <n v="66"/>
    <n v="1"/>
    <s v="GVX21"/>
    <n v="249"/>
    <n v="0"/>
    <s v="ร้านที่1"/>
    <s v="S******t"/>
    <s v="******ลาง ตำบล ชุมพลบุรี ตำบลชุมพลบุรี อำเภอชุมพลบุรี จังหวัดสุรินทร์ 32190"/>
    <s v="32190"/>
    <s v="40"/>
    <s v="01/03/2026 11:35"/>
    <s v="-"/>
    <s v="SPX Express"/>
    <s v="Shopee"/>
    <s v="shopee"/>
    <s v=""/>
    <s v="TH262429690057P"/>
    <s v="01/03/2026 11:35"/>
  </r>
  <r>
    <x v="11"/>
    <x v="12"/>
    <n v="66"/>
    <n v="1"/>
    <s v="GVX21"/>
    <n v="249"/>
    <n v="0"/>
    <s v="ร้านที่1"/>
    <s v="S******t"/>
    <s v="******ลาง ตำบล ชุมพลบุรี ตำบลชุมพลบุรี อำเภอชุมพลบุรี จังหวัดสุรินทร์ 32190"/>
    <s v="32190"/>
    <s v="40"/>
    <s v="01/03/2026 11:35"/>
    <s v="-"/>
    <s v="SPX Express"/>
    <s v="Shopee"/>
    <s v="shopee"/>
    <s v=""/>
    <s v="TH262429690057P"/>
    <s v="01/03/2026 11:35"/>
  </r>
  <r>
    <x v="0"/>
    <x v="0"/>
    <n v="67"/>
    <n v="1"/>
    <s v="GVX21"/>
    <n v="249"/>
    <n v="0"/>
    <s v="ร้านที่1"/>
    <s v="S******t"/>
    <s v="******ลาง ตำบล ชุมพลบุรี ตำบลชุมพลบุรี อำเภอชุมพลบุรี จังหวัดสุรินทร์ 32190"/>
    <s v="32190"/>
    <s v="40"/>
    <s v="01/03/2026 11:35"/>
    <s v="-"/>
    <s v="SPX Express"/>
    <s v="Shopee"/>
    <s v="shopee"/>
    <s v=""/>
    <s v="TH262429690057P"/>
    <s v="01/03/2026 11:35"/>
  </r>
  <r>
    <x v="4"/>
    <x v="4"/>
    <n v="33.333333333333336"/>
    <n v="3"/>
    <s v="GVX20"/>
    <n v="100"/>
    <n v="0"/>
    <s v="ร้านที่2"/>
    <s v="ส***ด จ***เทศ"/>
    <s v="อุดรธานี"/>
    <s v="-"/>
    <s v=""/>
    <s v="01/03/2026 11:30"/>
    <s v="-"/>
    <s v="J&amp;T COD"/>
    <s v="Tiktok"/>
    <s v="จ่ายทีหลัง / COD"/>
    <s v="ขอฝอยทอง 2 มะพร้าวอ่อน 1"/>
    <s v="792454622923"/>
    <s v="01/03/2026 11:31"/>
  </r>
  <r>
    <x v="2"/>
    <x v="2"/>
    <n v="159"/>
    <n v="1"/>
    <s v="GVX19"/>
    <n v="100"/>
    <n v="1"/>
    <s v="ร้านที่2"/>
    <s v="ด***ณี แ***า"/>
    <s v="สระบุรี"/>
    <s v="-"/>
    <s v=""/>
    <s v="01/03/2026 11:23"/>
    <s v="-"/>
    <s v="J&amp;T COD"/>
    <s v="Tiktok"/>
    <s v="จ่ายทีหลัง / COD"/>
    <s v=""/>
    <s v="792458220934"/>
    <s v="01/03/2026 11:23"/>
  </r>
  <r>
    <x v="0"/>
    <x v="0"/>
    <n v="120"/>
    <n v="1"/>
    <s v="GVX17"/>
    <n v="100"/>
    <n v="0"/>
    <s v="ร้านที่2"/>
    <s v=" อ***ทิพย์. ป***ังสิต"/>
    <s v="เทศบาลนครนครราชสีมา"/>
    <s v="-"/>
    <s v=""/>
    <s v="01/03/2026 11:20"/>
    <s v="-"/>
    <s v="J&amp;T COD"/>
    <s v="Tiktok"/>
    <s v="จ่ายทีหลัง / COD"/>
    <s v=""/>
    <s v="792428039911"/>
    <s v="01/03/2026 11:20"/>
  </r>
  <r>
    <x v="5"/>
    <x v="5"/>
    <n v="54.5"/>
    <n v="2"/>
    <s v="GVX16"/>
    <n v="132.55000000000001"/>
    <n v="29"/>
    <s v="ร้านที่3"/>
    <s v="อังคณา  ศรีลายงค์"/>
    <s v="189/2  หมู่6ตำบลวังลึกอำเภอสามชุกจังหวัดสุพรรณบุรี · วังลึก/ Wang Luek_x000a__x000a_สามชุก/ Sam Chukสุพรรณบุรี/ Suphanburi_x000a_72130"/>
    <s v="72130"/>
    <s v="660989312924"/>
    <s v="01/03/2026 11:19"/>
    <s v="-"/>
    <s v="Kerry_dropoff"/>
    <s v="Lazada"/>
    <s v="lazada"/>
    <s v=""/>
    <s v="LEXPU0662497020"/>
    <s v="01/03/2026 11:19"/>
  </r>
  <r>
    <x v="3"/>
    <x v="3"/>
    <n v="159"/>
    <n v="1"/>
    <s v="GVX15"/>
    <n v="129"/>
    <n v="0"/>
    <s v="ร้านที่2"/>
    <s v="K***laShiyasxn"/>
    <s v="บึงกาฬ"/>
    <s v="-"/>
    <s v=""/>
    <s v="01/03/2026 11:17"/>
    <s v="-"/>
    <s v="J&amp;T COD"/>
    <s v="Tiktok"/>
    <s v="จ่ายทีหลัง / COD"/>
    <s v=""/>
    <s v="792434025935"/>
    <s v="01/03/2026 11:18"/>
  </r>
  <r>
    <x v="4"/>
    <x v="4"/>
    <n v="50"/>
    <n v="12"/>
    <s v="GVX14"/>
    <n v="400"/>
    <n v="0"/>
    <s v="ร้านที่2"/>
    <s v="ส***พร W*"/>
    <s v="เชียงราย"/>
    <s v="-"/>
    <s v=""/>
    <s v="01/03/2026 11:08"/>
    <s v="-"/>
    <s v="J&amp;T COD"/>
    <s v="Tiktok"/>
    <s v="จ่ายทีหลัง / COD"/>
    <s v=""/>
    <s v="792482916993"/>
    <s v="01/03/2026 11:08"/>
  </r>
  <r>
    <x v="3"/>
    <x v="3"/>
    <n v="159"/>
    <n v="1"/>
    <s v="GVX13"/>
    <n v="159"/>
    <n v="0"/>
    <s v="ร้านที่2"/>
    <s v="t***a1977 ศ***ัตน์ ค***่น"/>
    <s v="ราชบุรี"/>
    <s v="-"/>
    <s v=""/>
    <s v="01/03/2026 11:06"/>
    <s v="-"/>
    <s v="J&amp;T COD"/>
    <s v="Tiktok"/>
    <s v="จ่ายทีหลัง / COD"/>
    <s v=""/>
    <s v="792437318971"/>
    <s v="01/03/2026 11:06"/>
  </r>
  <r>
    <x v="8"/>
    <x v="8"/>
    <n v="66.666666666666671"/>
    <n v="6"/>
    <s v="GVX12"/>
    <n v="219"/>
    <n v="19"/>
    <s v="ร้านที่2"/>
    <s v="u***10241474314867"/>
    <s v="นครราชสีมา"/>
    <s v="-"/>
    <s v=""/>
    <s v="01/03/2026 11:06"/>
    <s v="-"/>
    <s v="J&amp;T COD"/>
    <s v="Tiktok"/>
    <s v="จ่ายทีหลัง / COD"/>
    <s v=""/>
    <s v="792488825973"/>
    <s v="01/03/2026 11:06"/>
  </r>
  <r>
    <x v="4"/>
    <x v="4"/>
    <n v="33.333333333333336"/>
    <n v="3"/>
    <s v="GVX11"/>
    <n v="149"/>
    <n v="0"/>
    <s v="ร้านที่1"/>
    <s v="ก******า"/>
    <s v="******ชัยจุมพล, อำเภอลับแล ตำบลชัยจุมพล อำเภอลับแล จังหวัดอุตรดิตถ์ 53130"/>
    <s v="53130"/>
    <s v="64"/>
    <s v="01/03/2026 10:59"/>
    <s v="-"/>
    <s v="SPX Express"/>
    <s v="Shopee"/>
    <s v="shopee"/>
    <s v=""/>
    <s v="TH268542010572L"/>
    <s v="01/03/2026 10:59"/>
  </r>
  <r>
    <x v="3"/>
    <x v="3"/>
    <n v="159"/>
    <n v="1"/>
    <s v="GVX10"/>
    <n v="132"/>
    <n v="3"/>
    <s v="ร้านที่2"/>
    <s v="ส***"/>
    <s v="เชียงใหม่"/>
    <s v="-"/>
    <s v=""/>
    <s v="01/03/2026 10:53"/>
    <s v="-"/>
    <s v="J&amp;T COD"/>
    <s v="Tiktok"/>
    <s v="จ่ายทีหลัง / COD"/>
    <s v=""/>
    <s v="792433020934"/>
    <s v="01/03/2026 10:54"/>
  </r>
  <r>
    <x v="0"/>
    <x v="10"/>
    <n v="22"/>
    <n v="1"/>
    <s v="GVX9"/>
    <n v="22"/>
    <n v="0"/>
    <s v="ร้านที่3"/>
    <s v="ปิยธิดา พุ่มหมอก"/>
    <s v="คลินิกเวชกรรมกรุงเทพพิษณุโลก สาขากำแพงเพชร ถนน ราษฎร์รวมใจ 2/70 · ในเมือง/ Nai Mueang_x000a__x000a_เมืองกำแพงเพชร/ Mueang Kamphaeng Phetกำแพงเพชร/ Kamphaeng Phet_x000a_62000"/>
    <s v="62000"/>
    <s v="660956240602"/>
    <s v="01/03/2026 10:46"/>
    <s v="-"/>
    <s v="Kerry_dropoff"/>
    <s v="Lazada"/>
    <s v="lazada"/>
    <s v=""/>
    <s v="LEXPU0662521320"/>
    <s v="01/03/2026 10:46"/>
  </r>
  <r>
    <x v="8"/>
    <x v="8"/>
    <n v="33"/>
    <n v="40"/>
    <s v="GVX8"/>
    <n v="1122"/>
    <n v="0"/>
    <s v="ร้านที่2"/>
    <s v="พ***าลน้ำตาล"/>
    <s v="ยโสธร"/>
    <s v="-"/>
    <s v=""/>
    <s v="01/03/2026 10:34"/>
    <s v="-"/>
    <s v="J&amp;T Express"/>
    <s v="Tiktok"/>
    <s v="tiktok"/>
    <s v=""/>
    <s v="792495925944"/>
    <s v="01/03/2026 10:35"/>
  </r>
  <r>
    <x v="4"/>
    <x v="4"/>
    <n v="65"/>
    <n v="1"/>
    <s v="GVX7"/>
    <n v="35"/>
    <n v="0"/>
    <s v="ร้านที่2"/>
    <s v="P***amaporn T***oo"/>
    <s v="กรุงเทพฯ"/>
    <s v="-"/>
    <s v=""/>
    <s v="01/03/2026 10:28"/>
    <s v="-"/>
    <s v="J&amp;T COD"/>
    <s v="Tiktok"/>
    <s v="จ่ายทีหลัง / COD"/>
    <s v=""/>
    <s v="792478922911"/>
    <s v="01/03/2026 10:28"/>
  </r>
  <r>
    <x v="4"/>
    <x v="4"/>
    <n v="50"/>
    <n v="6"/>
    <s v="GVX6"/>
    <n v="200"/>
    <n v="0"/>
    <s v="ร้านที่2"/>
    <s v="ใ*** ไ***"/>
    <s v="เชียงราย"/>
    <s v="-"/>
    <s v=""/>
    <s v="01/03/2026 10:27"/>
    <s v="-"/>
    <s v="J&amp;T COD"/>
    <s v="Tiktok"/>
    <s v="จ่ายทีหลัง / COD"/>
    <s v=""/>
    <s v="792451628953"/>
    <s v="01/03/2026 10:27"/>
  </r>
  <r>
    <x v="4"/>
    <x v="4"/>
    <n v="50"/>
    <n v="6"/>
    <s v="GVX5"/>
    <n v="181"/>
    <n v="0"/>
    <s v="ร้านที่2"/>
    <s v="ป***า เ***รุ่งนภา"/>
    <s v="จังหวัดสุโขทัย"/>
    <s v="-"/>
    <s v=""/>
    <s v="01/03/2026 10:16"/>
    <s v="-"/>
    <s v="J&amp;T COD"/>
    <s v="Tiktok"/>
    <s v="จ่ายทีหลัง / COD"/>
    <s v=""/>
    <s v="792461725904"/>
    <s v="01/03/2026 10:16"/>
  </r>
  <r>
    <x v="1"/>
    <x v="1"/>
    <n v="159"/>
    <n v="1"/>
    <s v="GVX4"/>
    <n v="129"/>
    <n v="0"/>
    <s v="ร้านที่2"/>
    <s v="น***"/>
    <s v="ระยอง"/>
    <s v="-"/>
    <s v=""/>
    <s v="01/03/2026 10:13"/>
    <s v="-"/>
    <s v="J&amp;T COD"/>
    <s v="Tiktok"/>
    <s v="จ่ายทีหลัง / COD"/>
    <s v=""/>
    <s v="792551156692"/>
    <s v="01/03/2026 10:13"/>
  </r>
  <r>
    <x v="6"/>
    <x v="6"/>
    <n v="139"/>
    <n v="1"/>
    <s v="GVX3"/>
    <n v="215"/>
    <n v="0"/>
    <s v="ร้านที่10"/>
    <s v="พัชรี"/>
    <s v="12/76 ซ.6 หมู่บ้านสันติ ต.สัรกลาง อ.สันกำแพงเชียงใหม่ 50130"/>
    <s v="50130"/>
    <s v="0838789211"/>
    <s v="01/03/2026 10:09"/>
    <s v="t0832622509@gmail.com"/>
    <s v="EMS COD"/>
    <s v="facebook"/>
    <s v="กสิกร"/>
    <s v=""/>
    <s v="WA097150941TH"/>
    <s v="01/03/2026 10:09"/>
  </r>
  <r>
    <x v="1"/>
    <x v="1"/>
    <n v="139"/>
    <n v="1"/>
    <s v="GVX3"/>
    <n v="215"/>
    <n v="0"/>
    <s v="ร้านที่10"/>
    <s v="พัชรี"/>
    <s v="12/76 ซ.6 หมู่บ้านสันติ ต.สัรกลาง อ.สันกำแพงเชียงใหม่ 50130"/>
    <s v="50130"/>
    <s v="0838789211"/>
    <s v="01/03/2026 10:09"/>
    <s v="t0832622509@gmail.com"/>
    <s v="EMS COD"/>
    <s v="facebook"/>
    <s v="กสิกร"/>
    <s v=""/>
    <s v="WA097150941TH"/>
    <s v="01/03/2026 10:09"/>
  </r>
  <r>
    <x v="3"/>
    <x v="3"/>
    <n v="159"/>
    <n v="1"/>
    <s v="GVX2"/>
    <n v="99"/>
    <n v="0"/>
    <s v="ร้านที่2"/>
    <s v="ว***ี ไ***อง"/>
    <s v="สุโขทัย"/>
    <s v="-"/>
    <s v=""/>
    <s v="01/03/2026 10:08"/>
    <s v="-"/>
    <s v="J&amp;T Express"/>
    <s v="Tiktok"/>
    <s v="tiktok"/>
    <s v=""/>
    <s v="792421719972"/>
    <s v="01/03/2026 10:08"/>
  </r>
  <r>
    <x v="4"/>
    <x v="4"/>
    <n v="33.333333333333336"/>
    <n v="3"/>
    <s v="GVX1"/>
    <n v="100"/>
    <n v="0"/>
    <s v="ร้านที่2"/>
    <s v="ว***ี ไ***อง"/>
    <s v="สุโขทัย"/>
    <s v="-"/>
    <s v=""/>
    <s v="01/03/2026 10:03"/>
    <s v="-"/>
    <s v="J&amp;T Express"/>
    <s v="Tiktok"/>
    <s v="tiktok"/>
    <s v=""/>
    <s v="792432321925"/>
    <s v="01/03/2026 10:03"/>
  </r>
  <r>
    <x v="13"/>
    <x v="17"/>
    <n v="10"/>
    <n v="40"/>
    <s v="GVX0"/>
    <n v="754.83"/>
    <n v="104"/>
    <s v="ร้านที่1"/>
    <s v="อุทัยวรรณ พิมโคตร"/>
    <s v="162ิ หมู่ 16 บ้านน้อยหม้อทอง · จานลาน/ Chan Lan_x000a__x000a_พนา/ Phanaอำนาจเจริญ/ Amnat Charoen_x000a_37180"/>
    <s v="37180"/>
    <s v="660806930502"/>
    <s v="01/03/2026 10:03"/>
    <s v="-"/>
    <s v="Kerry_dropoff"/>
    <s v="Lazada"/>
    <s v="lazada"/>
    <s v=""/>
    <s v="-"/>
    <s v="01/03/2026 10:01"/>
  </r>
  <r>
    <x v="4"/>
    <x v="4"/>
    <n v="50"/>
    <n v="6"/>
    <s v="GVX0"/>
    <n v="754.83"/>
    <n v="104"/>
    <s v="ร้านที่1"/>
    <s v="อุทัยวรรณ พิมโคตร"/>
    <s v="162ิ หมู่ 16 บ้านน้อยหม้อทอง · จานลาน/ Chan Lan_x000a__x000a_พนา/ Phanaอำนาจเจริญ/ Amnat Charoen_x000a_37180"/>
    <s v="37180"/>
    <s v="660806930502"/>
    <s v="01/03/2026 10:03"/>
    <s v="-"/>
    <s v="Kerry_dropoff"/>
    <s v="Lazada"/>
    <s v="lazada"/>
    <s v=""/>
    <s v="-"/>
    <s v="01/03/2026 10:01"/>
  </r>
  <r>
    <x v="1"/>
    <x v="1"/>
    <n v="159"/>
    <n v="1"/>
    <s v="GVW99"/>
    <n v="258"/>
    <n v="0"/>
    <s v="ร้านที่2"/>
    <s v="ล***ณา ค***นทร์"/>
    <s v="มหาสารคาม"/>
    <s v="-"/>
    <s v=""/>
    <s v="01/03/2026 09:54"/>
    <s v="-"/>
    <s v="J&amp;T Express"/>
    <s v="Tiktok"/>
    <s v="tiktok"/>
    <s v=""/>
    <s v="792503869684"/>
    <s v="01/03/2026 09:54"/>
  </r>
  <r>
    <x v="3"/>
    <x v="3"/>
    <n v="159"/>
    <n v="1"/>
    <s v="GVW99"/>
    <n v="258"/>
    <n v="0"/>
    <s v="ร้านที่2"/>
    <s v="ล***ณา ค***นทร์"/>
    <s v="มหาสารคาม"/>
    <s v="-"/>
    <s v=""/>
    <s v="01/03/2026 09:54"/>
    <s v="-"/>
    <s v="J&amp;T Express"/>
    <s v="Tiktok"/>
    <s v="tiktok"/>
    <s v=""/>
    <s v="792503869684"/>
    <s v="01/03/2026 09:54"/>
  </r>
  <r>
    <x v="12"/>
    <x v="14"/>
    <n v="50"/>
    <n v="1"/>
    <s v="GVW98"/>
    <n v="50"/>
    <n v="0"/>
    <s v="ร้านที่1"/>
    <s v="แ*น"/>
    <s v="******กสลุง, อำเภอพัฒนานิคม ตำบลโคกสลุง อำเภอพัฒนานิคม จังหวัดลพบุรี 15140"/>
    <s v="15140"/>
    <s v="22"/>
    <s v="01/03/2026 09:53"/>
    <s v="-"/>
    <s v="SPX Express"/>
    <s v="Shopee"/>
    <s v="shopee"/>
    <s v=""/>
    <s v="TH267826410443C"/>
    <s v="01/03/2026 09:53"/>
  </r>
  <r>
    <x v="0"/>
    <x v="0"/>
    <n v="66.333333333333329"/>
    <n v="3"/>
    <s v="GVW97"/>
    <n v="197"/>
    <n v="0"/>
    <s v="ร้านที่2"/>
    <s v="ม***ี ก***ุท"/>
    <s v="ชุมพร"/>
    <s v="-"/>
    <s v=""/>
    <s v="01/03/2026 09:45"/>
    <s v="-"/>
    <s v="J&amp;T COD"/>
    <s v="Tiktok"/>
    <s v="จ่ายทีหลัง / COD"/>
    <s v=""/>
    <s v="792495433914"/>
    <s v="01/03/2026 09:45"/>
  </r>
  <r>
    <x v="2"/>
    <x v="13"/>
    <n v="103.55"/>
    <n v="1"/>
    <s v="GVW96"/>
    <n v="110.55"/>
    <n v="7"/>
    <s v="ร้านที่3"/>
    <s v="เกษจรืนทร์ สิงห์แก้ว"/>
    <s v="451/38มบ.ปัญฐิญา ซอย7 ถ.สุวินทวงศ์ 11 มีนบุ_x000a__x000a_มีนบุรี/ Min Buriกรุงเทพมหานคร/ Bangkok_x000a_10510"/>
    <s v="10510"/>
    <s v="660922734615"/>
    <s v="01/03/2026 09:10"/>
    <s v="-"/>
    <s v="Kerry_dropoff"/>
    <s v="Lazada"/>
    <s v="lazada"/>
    <s v=""/>
    <s v="LEXPU0662567144"/>
    <s v="01/03/2026 09:10"/>
  </r>
  <r>
    <x v="4"/>
    <x v="4"/>
    <n v="50"/>
    <n v="6"/>
    <s v="GVW95"/>
    <n v="200"/>
    <n v="0"/>
    <s v="ร้านที่2"/>
    <s v="เ***นภา"/>
    <s v="สมุทรสงคราม"/>
    <s v="-"/>
    <s v=""/>
    <s v="01/03/2026 09:08"/>
    <s v="-"/>
    <s v="J&amp;T Express"/>
    <s v="Tiktok"/>
    <s v="tiktok"/>
    <s v=""/>
    <s v="792467512992"/>
    <s v="01/03/2026 09:08"/>
  </r>
  <r>
    <x v="1"/>
    <x v="13"/>
    <n v="87.2"/>
    <n v="1"/>
    <s v="GVW94"/>
    <n v="94.2"/>
    <n v="7"/>
    <s v="ร้านที่3"/>
    <s v="พรทิพย์  จันทรพระพรหม"/>
    <s v="ถนน ฉะเชิงเทรา - บางปะกง ถนน ฉะเชิงเทรา - บางปะกง 24/1/1 หมู่1 · โสธร/ Sothon_x000a__x000a_เมืองฉะเชิงเทรา/ Mueang Chachoengsaoฉะเชิงเทรา/ Chachoengsao_x000a_24000"/>
    <s v="24000"/>
    <s v="660652596754"/>
    <s v="01/03/2026 09:01"/>
    <s v="-"/>
    <s v="Kerry_dropoff"/>
    <s v="Lazada"/>
    <s v="lazada"/>
    <s v=""/>
    <s v="LEXPU0662573264"/>
    <s v="01/03/2026 09:00"/>
  </r>
  <r>
    <x v="4"/>
    <x v="4"/>
    <n v="65"/>
    <n v="9"/>
    <s v="GVW92"/>
    <n v="272.08999999999997"/>
    <n v="0"/>
    <s v="ร้านที่2"/>
    <s v="ช***ัย ห***พุดซา"/>
    <s v="Nakhon Ratchasima"/>
    <s v="-"/>
    <s v=""/>
    <s v="01/03/2026 08:17"/>
    <s v="-"/>
    <s v="J&amp;T Express"/>
    <s v="Tiktok"/>
    <s v="tiktok"/>
    <s v=""/>
    <s v="792470222946"/>
    <s v="01/03/2026 08:16"/>
  </r>
  <r>
    <x v="0"/>
    <x v="0"/>
    <n v="69.900000000000006"/>
    <n v="10"/>
    <s v="GVW91"/>
    <n v="800"/>
    <n v="0"/>
    <s v="ร้านที่1"/>
    <s v="ว******์"/>
    <s v="******ับแว่นท็อปเจริญ หรือโทรอีกเบอร์ 0979648437 แขวงทวีวัฒนา เขตทวีวัฒนา จังหวัดกรุงเทพมหานคร 10170"/>
    <s v="10170"/>
    <s v="37"/>
    <s v="01/03/2026 08:36"/>
    <s v="-"/>
    <s v="SPX Express"/>
    <s v="Shopee"/>
    <s v="shopee"/>
    <s v=""/>
    <s v="TH266137736677L"/>
    <s v="01/03/2026 08:06"/>
  </r>
  <r>
    <x v="1"/>
    <x v="13"/>
    <n v="55.5"/>
    <n v="1"/>
    <s v="GVW89"/>
    <n v="55.5"/>
    <n v="0"/>
    <s v="ร้านที่3"/>
    <s v="ณฐมน เมฆลอย"/>
    <s v="ุกองบิน 4  อ.ตาคลี (ฝั่งบ้านพัก)  ต.ตาคลี อ.ตาคลี จ.นครสวรรค์ 60140_x000a__x000a_ตาคลี/ Takhliนครสวรรค์/ Nakhon Sawan_x000a_60140"/>
    <s v="60140"/>
    <s v="660628049258"/>
    <s v="01/03/2026 07:09"/>
    <s v="-"/>
    <s v="Kerry_dropoff"/>
    <s v="Lazada"/>
    <s v="lazada"/>
    <s v=""/>
    <s v="LEXPU0662575916"/>
    <s v="01/03/2026 07:09"/>
  </r>
  <r>
    <x v="11"/>
    <x v="18"/>
    <n v="76"/>
    <n v="1"/>
    <s v="GVW88"/>
    <n v="301.2"/>
    <n v="26"/>
    <s v="ร้านที่9"/>
    <s v="สุภาภร ชมจันทร์"/>
    <s v="542 บ้านหัน ม.2 (ข้าง ร.ร.บ้านบัว) ถ.กลางเมือง ต.กุดเค้า_x000a__x000a_มัญจาคีรี/ Mancha Khiriขอนแก่น/ Khon Kaen_x000a_40160"/>
    <s v="40160"/>
    <s v="660814096255"/>
    <s v="01/03/2026 06:53"/>
    <s v="-"/>
    <s v="Kerry_dropoff"/>
    <s v="Lazada"/>
    <s v="lazada"/>
    <s v=""/>
    <s v="LEXPU0662151142"/>
    <s v="01/03/2026 06:53"/>
  </r>
  <r>
    <x v="0"/>
    <x v="0"/>
    <n v="66.333333333333329"/>
    <n v="3"/>
    <s v="GVW88"/>
    <n v="301.2"/>
    <n v="26"/>
    <s v="ร้านที่9"/>
    <s v="สุภาภร ชมจันทร์"/>
    <s v="542 บ้านหัน ม.2 (ข้าง ร.ร.บ้านบัว) ถ.กลางเมือง ต.กุดเค้า_x000a__x000a_มัญจาคีรี/ Mancha Khiriขอนแก่น/ Khon Kaen_x000a_40160"/>
    <s v="40160"/>
    <s v="660814096255"/>
    <s v="01/03/2026 06:53"/>
    <s v="-"/>
    <s v="Kerry_dropoff"/>
    <s v="Lazada"/>
    <s v="lazada"/>
    <s v=""/>
    <s v="LEXPU0662151142"/>
    <s v="01/03/2026 06:53"/>
  </r>
  <r>
    <x v="0"/>
    <x v="0"/>
    <n v="66.333333333333329"/>
    <n v="3"/>
    <s v="GVW87"/>
    <n v="197"/>
    <n v="0"/>
    <s v="ร้านที่2"/>
    <s v="เ***อมพร"/>
    <s v="อุตรดิตถ์"/>
    <s v="-"/>
    <s v=""/>
    <s v="01/03/2026 06:41"/>
    <s v="-"/>
    <s v="J&amp;T Express"/>
    <s v="Tiktok"/>
    <s v="tiktok"/>
    <s v=""/>
    <s v="792439903835"/>
    <s v="01/03/2026 06:40"/>
  </r>
  <r>
    <x v="4"/>
    <x v="4"/>
    <n v="50"/>
    <n v="6"/>
    <s v="GVW86"/>
    <n v="397"/>
    <n v="0"/>
    <s v="ร้านที่2"/>
    <s v="ป***อม ต***ง"/>
    <s v="แม่ฮ่องสอน"/>
    <s v="-"/>
    <s v=""/>
    <s v="01/03/2026 06:38"/>
    <s v="-"/>
    <s v="J&amp;T Express"/>
    <s v="Tiktok"/>
    <s v="tiktok"/>
    <s v=""/>
    <s v="792412071754"/>
    <s v="01/03/2026 06:38"/>
  </r>
  <r>
    <x v="0"/>
    <x v="0"/>
    <n v="66.333333333333329"/>
    <n v="3"/>
    <s v="GVW86"/>
    <n v="397"/>
    <n v="0"/>
    <s v="ร้านที่2"/>
    <s v="ป***อม ต***ง"/>
    <s v="แม่ฮ่องสอน"/>
    <s v="-"/>
    <s v=""/>
    <s v="01/03/2026 06:38"/>
    <s v="-"/>
    <s v="J&amp;T Express"/>
    <s v="Tiktok"/>
    <s v="tiktok"/>
    <s v=""/>
    <s v="792412071754"/>
    <s v="01/03/2026 06:38"/>
  </r>
  <r>
    <x v="2"/>
    <x v="2"/>
    <n v="159"/>
    <n v="1"/>
    <s v="GVW85"/>
    <n v="129"/>
    <n v="0"/>
    <s v="ร้านที่2"/>
    <s v="น***ัทยา ศ***อง"/>
    <s v="นครราชสีมา"/>
    <s v="-"/>
    <s v=""/>
    <s v="01/03/2026 05:54"/>
    <s v="-"/>
    <s v="J&amp;T Express"/>
    <s v="Tiktok"/>
    <s v="tiktok"/>
    <s v=""/>
    <s v="792404283753"/>
    <s v="01/03/2026 05:54"/>
  </r>
  <r>
    <x v="0"/>
    <x v="0"/>
    <n v="66.333333333333329"/>
    <n v="3"/>
    <s v="GVW84"/>
    <n v="197"/>
    <n v="0"/>
    <s v="ร้านที่2"/>
    <s v="ส***รณา  ก***ิบูลย์"/>
    <s v="อุดรธานี"/>
    <s v="-"/>
    <s v=""/>
    <s v="01/03/2026 05:34"/>
    <s v="-"/>
    <s v="J&amp;T Express"/>
    <s v="Tiktok"/>
    <s v="tiktok"/>
    <s v=""/>
    <s v="792445108836"/>
    <s v="01/03/2026 05:33"/>
  </r>
  <r>
    <x v="9"/>
    <x v="9"/>
    <n v="75"/>
    <n v="1"/>
    <s v="GVW83"/>
    <n v="135"/>
    <n v="60"/>
    <s v="ร้านที่1"/>
    <s v="ค******ว"/>
    <s v="******ง เลี้ยวขวาซอยแรก บ้านหลังในสุดขวามือ) บ้านเลขที่ 479/315 ตำบลในคลองบางปลากด อำเภอพระสมุทรเจดีย์ จังหวัดสมุทรปราการ 10290"/>
    <s v="10290"/>
    <s v="26"/>
    <s v="01/03/2026 05:12"/>
    <s v="-"/>
    <s v="SPX Express"/>
    <s v="Shopee"/>
    <s v="shopee"/>
    <s v=""/>
    <s v="TH2694557578177"/>
    <s v="01/03/2026 05:11"/>
  </r>
  <r>
    <x v="12"/>
    <x v="16"/>
    <n v="66.333333333333329"/>
    <n v="3"/>
    <s v="GVW82"/>
    <n v="249"/>
    <n v="0"/>
    <s v="ร้านที่1"/>
    <s v="บ******ง"/>
    <s v="******โคกหนองไผ่, ตำบล สายออ, อำเภอโนนไทย ตำบลสายออ อำเภอโนนไทย จังหวัดนครราชสีมา 30220"/>
    <s v="30220"/>
    <s v="82"/>
    <s v="01/03/2026 04:46"/>
    <s v="-"/>
    <s v="SPX Express"/>
    <s v="Shopee"/>
    <s v="shopee"/>
    <s v=""/>
    <s v="TH2637320113143"/>
    <s v="01/03/2026 04:46"/>
  </r>
  <r>
    <x v="8"/>
    <x v="8"/>
    <n v="66.666666666666671"/>
    <n v="3"/>
    <s v="GVW81"/>
    <n v="129"/>
    <n v="0"/>
    <s v="ร้านที่2"/>
    <s v="ร***นภา บ***าพงษ์"/>
    <s v="อุบลราชธานี"/>
    <s v="-"/>
    <s v=""/>
    <s v="01/03/2026 04:13"/>
    <s v="-"/>
    <s v="J&amp;T Express"/>
    <s v="Tiktok"/>
    <s v="tiktok"/>
    <s v=""/>
    <s v="792478803874"/>
    <s v="01/03/2026 04:17"/>
  </r>
  <r>
    <x v="3"/>
    <x v="13"/>
    <n v="79.400000000000006"/>
    <n v="1"/>
    <s v="GVW78"/>
    <n v="158.80000000000001"/>
    <n v="0"/>
    <s v="ร้านที่3"/>
    <s v="สมชาย ชาตะวนิช"/>
    <s v="136/84 ม.6 ต.คลองมะเดื่อ อ.กระทุ่มแบน จ.สมุทรสาคร · คลองมะเดื่อ/ Khlong Ma Duea_x000a__x000a_กระทุ่มแบน/ Krathum Baenสมุทรสาคร/ Samut Sakhon_x000a_74110"/>
    <s v="74110"/>
    <s v="660894355998"/>
    <s v="01/03/2026 00:23"/>
    <s v="-"/>
    <s v="Kerry_dropoff"/>
    <s v="Lazada"/>
    <s v="lazada"/>
    <s v=""/>
    <s v="LEXPU0662174238"/>
    <s v="01/03/2026 00:23"/>
  </r>
  <r>
    <x v="1"/>
    <x v="13"/>
    <n v="79.400000000000006"/>
    <n v="1"/>
    <s v="GVW78"/>
    <n v="158.80000000000001"/>
    <n v="0"/>
    <s v="ร้านที่3"/>
    <s v="สมชาย ชาตะวนิช"/>
    <s v="136/84 ม.6 ต.คลองมะเดื่อ อ.กระทุ่มแบน จ.สมุทรสาคร · คลองมะเดื่อ/ Khlong Ma Duea_x000a__x000a_กระทุ่มแบน/ Krathum Baenสมุทรสาคร/ Samut Sakhon_x000a_74110"/>
    <s v="74110"/>
    <s v="660894355998"/>
    <s v="01/03/2026 00:23"/>
    <s v="-"/>
    <s v="Kerry_dropoff"/>
    <s v="Lazada"/>
    <s v="lazada"/>
    <s v=""/>
    <s v="LEXPU0662174238"/>
    <s v="01/03/2026 00:23"/>
  </r>
  <r>
    <x v="3"/>
    <x v="3"/>
    <n v="159"/>
    <n v="1"/>
    <s v="GVW77"/>
    <n v="129"/>
    <n v="0"/>
    <s v="ร้านที่2"/>
    <s v="ฐ***พร ม***ศรี"/>
    <s v="Bangkok"/>
    <s v="-"/>
    <s v=""/>
    <s v="01/03/2026 00:05"/>
    <s v="-"/>
    <s v="J&amp;T Express"/>
    <s v="Tiktok"/>
    <s v="tiktok"/>
    <s v=""/>
    <s v="792464952801"/>
    <s v="01/03/2026 00:11"/>
  </r>
  <r>
    <x v="11"/>
    <x v="18"/>
    <n v="64"/>
    <n v="1"/>
    <s v="GVW76"/>
    <n v="73"/>
    <n v="9"/>
    <s v="ร้านที่9"/>
    <s v="กัลยารัตน์ กาญจนจูฑะ"/>
    <s v="149 กรมทหารสื่อสาร สพานแดง เขตดุสิต ถ.พระราม5 · ถนนนครไชยศรี/ Thanon Nakhon Chai Si_x000a__x000a_ดุสิต/ Dusitกรุงเทพมหานคร/ Bangkok_x000a_10300"/>
    <s v="10300"/>
    <s v="660968050492"/>
    <s v="01/03/2026 00:05"/>
    <s v="-"/>
    <s v="Kerry_dropoff"/>
    <s v="Lazada"/>
    <s v="lazada"/>
    <s v=""/>
    <s v="LEXPU0662151434"/>
    <s v="01/03/2026 00:0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2">
  <r>
    <x v="0"/>
    <x v="0"/>
    <n v="60"/>
    <n v="2"/>
    <s v="GWB16"/>
    <n v="127"/>
    <n v="7"/>
    <s v="ร้านที่3"/>
    <s v="เฉลิมพล   ฉ่ำมาลัย"/>
    <s v="302/12  หมู่บ้านแลนด์ซิโอ รามอินทรา-นวมินทร์  ซ.22   ถ.เลียบคลองสอง แขวงบางชัน เ_x000a__x000a_คลองสามวา/ Klong Sam Waกรุงเทพมหานคร/ Bangkok_x000a_10510"/>
    <s v="10510"/>
    <s v="660969679856"/>
    <s v="02/03/2026 23:52"/>
    <s v="-"/>
    <s v="Kerry_dropoff"/>
    <s v="Lazada"/>
    <s v="lazada"/>
    <s v=""/>
    <s v="LEXPU0663062106"/>
    <s v="02/03/2026 23:51"/>
  </r>
  <r>
    <x v="1"/>
    <x v="1"/>
    <n v="54.5"/>
    <n v="2"/>
    <s v="GWB15"/>
    <n v="88.75"/>
    <n v="7"/>
    <s v="ร้านที่3"/>
    <s v="Ajjari"/>
    <s v="หมู่บ้านศุภาลัยสุวรรณภูมิบ้านเลขที่9/166_x000a__x000a_ลาดกระบัง/ Lat Krabangกรุงเทพมหานคร/ Bangkok_x000a_10520"/>
    <s v="10520"/>
    <s v="660818249548"/>
    <s v="02/03/2026 23:12"/>
    <s v="-"/>
    <s v="Kerry_dropoff"/>
    <s v="Lazada"/>
    <s v="lazada"/>
    <s v=""/>
    <s v="LEXPU0663064260"/>
    <s v="02/03/2026 23:12"/>
  </r>
  <r>
    <x v="2"/>
    <x v="2"/>
    <n v="159"/>
    <n v="1"/>
    <s v="GWB14"/>
    <n v="129"/>
    <n v="0"/>
    <s v="ร้านที่2"/>
    <s v="ช***ทร์ เ***วคำ"/>
    <s v="ชลบุรี"/>
    <s v="-"/>
    <s v=""/>
    <s v="02/03/2026 22:38"/>
    <s v="-"/>
    <s v="J&amp;T COD"/>
    <s v="Tiktok"/>
    <s v="จ่ายทีหลัง / COD"/>
    <s v=""/>
    <s v="792657668106"/>
    <s v="02/03/2026 22:38"/>
  </r>
  <r>
    <x v="3"/>
    <x v="3"/>
    <n v="66.666666666666671"/>
    <n v="3"/>
    <s v="GWB13"/>
    <n v="129"/>
    <n v="0"/>
    <s v="ร้านที่1"/>
    <s v="น******น"/>
    <s v="******ำบลตลาดไชยา อำเภอไชยา จังหวัดสุราษฎร์ธานี 84110"/>
    <s v="84110"/>
    <s v="16"/>
    <s v="02/03/2026 23:02"/>
    <s v="-"/>
    <s v="Flash Express"/>
    <s v="Shopee"/>
    <s v="shopee"/>
    <s v=""/>
    <s v="TH68068EH8V29A"/>
    <s v="02/03/2026 22:32"/>
  </r>
  <r>
    <x v="0"/>
    <x v="0"/>
    <n v="60"/>
    <n v="2"/>
    <s v="GWB12"/>
    <n v="120"/>
    <n v="0"/>
    <s v="ร้านที่3"/>
    <s v="ดารา ห่วงญาติ"/>
    <s v="95/149 หมู่1 ต.บ้านใหม่  หมู่บ้านเทียนดัดวิลเลจ_x000a__x000a_สามพราน/ Sam Phranนครปฐม/ Nakhon Pathom_x000a_73110"/>
    <s v="73110"/>
    <s v="660973460502"/>
    <s v="02/03/2026 22:23"/>
    <s v="-"/>
    <s v="Kerry_dropoff"/>
    <s v="Lazada"/>
    <s v="lazada"/>
    <s v=""/>
    <s v="LEXPU0663063725"/>
    <s v="02/03/2026 22:23"/>
  </r>
  <r>
    <x v="3"/>
    <x v="3"/>
    <n v="66.666666666666671"/>
    <n v="3"/>
    <s v="GWB11"/>
    <n v="129"/>
    <n v="0"/>
    <s v="ร้านที่1"/>
    <s v="แ******)"/>
    <s v="****** หมู่ที่ 12 ซอย กอไผ่ ตำบลหนองปรือ ตำบลหนองปรือ อำเภอบางละมุง จังหวัดชลบุรี 20150"/>
    <s v="20150"/>
    <s v="78"/>
    <s v="02/03/2026 22:12"/>
    <s v="-"/>
    <s v="Flash Express"/>
    <s v="Shopee"/>
    <s v="shopee"/>
    <s v=""/>
    <s v="TH20048EH98W9B9"/>
    <s v="02/03/2026 22:11"/>
  </r>
  <r>
    <x v="4"/>
    <x v="4"/>
    <n v="159"/>
    <n v="1"/>
    <s v="GWB10"/>
    <n v="234.78"/>
    <n v="0"/>
    <s v="ร้านที่2"/>
    <s v="ณ***ญาพร ล***ิศรุต"/>
    <s v="อุดรธานี"/>
    <s v="-"/>
    <s v=""/>
    <s v="02/03/2026 21:54"/>
    <s v="-"/>
    <s v="J&amp;T Express"/>
    <s v="Tiktok"/>
    <s v="tiktok"/>
    <s v=""/>
    <s v="792697552172"/>
    <s v="02/03/2026 21:54"/>
  </r>
  <r>
    <x v="5"/>
    <x v="5"/>
    <n v="159"/>
    <n v="1"/>
    <s v="GWB10"/>
    <n v="234.78"/>
    <n v="0"/>
    <s v="ร้านที่2"/>
    <s v="ณ***ญาพร ล***ิศรุต"/>
    <s v="อุดรธานี"/>
    <s v="-"/>
    <s v=""/>
    <s v="02/03/2026 21:54"/>
    <s v="-"/>
    <s v="J&amp;T Express"/>
    <s v="Tiktok"/>
    <s v="tiktok"/>
    <s v=""/>
    <s v="792697552172"/>
    <s v="02/03/2026 21:54"/>
  </r>
  <r>
    <x v="5"/>
    <x v="6"/>
    <n v="92.65"/>
    <n v="1"/>
    <s v="GWB9"/>
    <n v="99.65"/>
    <n v="7"/>
    <s v="ร้านที่3"/>
    <s v="ศิริลักษณ์ พู่พันธุ์"/>
    <s v="ถ.ประชาอุทิศ 33 309/55 ศรีไทยคอนโด อ.A · บางมด/ Bang Mot_x000a__x000a_ทุ่งครุ/ Thung Khruกรุงเทพมหานคร/ Bangkok_x000a_10140"/>
    <s v="10140"/>
    <s v="660990456724"/>
    <s v="02/03/2026 21:49"/>
    <s v="-"/>
    <s v="Kerry_dropoff"/>
    <s v="Lazada"/>
    <s v="lazada"/>
    <s v=""/>
    <s v="LEXPU0663079018"/>
    <s v="02/03/2026 21:49"/>
  </r>
  <r>
    <x v="4"/>
    <x v="4"/>
    <n v="162"/>
    <n v="1"/>
    <s v="GWB8"/>
    <n v="269"/>
    <n v="0"/>
    <s v="ร้านที่1"/>
    <s v="ุ******น"/>
    <s v="******นสลี ต.จอมพระ ตำบลจอมพระ อำเภอท่าวังผา จังหวัดน่าน 55140"/>
    <s v="55140"/>
    <s v="71"/>
    <s v="02/03/2026 21:46"/>
    <s v="-"/>
    <s v="Flash Express"/>
    <s v="Shopee"/>
    <s v="shopee"/>
    <s v=""/>
    <s v="TH52068EH63N1G"/>
    <s v="02/03/2026 21:46"/>
  </r>
  <r>
    <x v="6"/>
    <x v="7"/>
    <n v="117"/>
    <n v="1"/>
    <s v="GWB8"/>
    <n v="269"/>
    <n v="0"/>
    <s v="ร้านที่1"/>
    <s v="ุ******น"/>
    <s v="******นสลี ต.จอมพระ ตำบลจอมพระ อำเภอท่าวังผา จังหวัดน่าน 55140"/>
    <s v="55140"/>
    <s v="71"/>
    <s v="02/03/2026 21:46"/>
    <s v="-"/>
    <s v="Flash Express"/>
    <s v="Shopee"/>
    <s v="shopee"/>
    <s v=""/>
    <s v="TH52068EH63N1G"/>
    <s v="02/03/2026 21:46"/>
  </r>
  <r>
    <x v="2"/>
    <x v="2"/>
    <n v="159"/>
    <n v="1"/>
    <s v="GWB7"/>
    <n v="139"/>
    <n v="10"/>
    <s v="ร้านที่2"/>
    <s v="พ***ลัย"/>
    <s v="บึงกาฬ"/>
    <s v="-"/>
    <s v=""/>
    <s v="02/03/2026 21:45"/>
    <s v="-"/>
    <s v="J&amp;T COD"/>
    <s v="Tiktok"/>
    <s v="จ่ายทีหลัง / COD"/>
    <s v=""/>
    <s v="792691867122"/>
    <s v="02/03/2026 21:45"/>
  </r>
  <r>
    <x v="5"/>
    <x v="5"/>
    <n v="159"/>
    <n v="1"/>
    <s v="GWB5"/>
    <n v="129"/>
    <n v="0"/>
    <s v="ร้านที่2"/>
    <s v="ส***าร ช***ัตน์"/>
    <s v="สงขลา"/>
    <s v="-"/>
    <s v=""/>
    <s v="02/03/2026 21:37"/>
    <s v="-"/>
    <s v="J&amp;T COD"/>
    <s v="Tiktok"/>
    <s v="จ่ายทีหลัง / COD"/>
    <s v=""/>
    <s v="792642464106"/>
    <s v="02/03/2026 21:37"/>
  </r>
  <r>
    <x v="0"/>
    <x v="0"/>
    <n v="60"/>
    <n v="2"/>
    <s v="GWB4"/>
    <n v="120"/>
    <n v="0"/>
    <s v="ร้านที่3"/>
    <s v="ครูน้อง"/>
    <s v="99 ม.7 · ดอนตูม/ Don Tum_x000a__x000a_บางเลน/ Bang Lenนครปฐม/ Nakhon Pathom_x000a_73130"/>
    <s v="73130"/>
    <s v="660836060135"/>
    <s v="02/03/2026 21:36"/>
    <s v="-"/>
    <s v="Kerry_dropoff"/>
    <s v="Lazada"/>
    <s v="lazada"/>
    <s v=""/>
    <s v="LEXPU0663063446"/>
    <s v="02/03/2026 21:36"/>
  </r>
  <r>
    <x v="7"/>
    <x v="8"/>
    <n v="50"/>
    <n v="6"/>
    <s v="GWB3"/>
    <n v="200"/>
    <n v="0"/>
    <s v="ร้านที่2"/>
    <s v="น***าวรินดา  ท**"/>
    <s v="ตราด"/>
    <s v="-"/>
    <s v=""/>
    <s v="02/03/2026 21:34"/>
    <s v="-"/>
    <s v="J&amp;T COD"/>
    <s v="Tiktok"/>
    <s v="จ่ายทีหลัง / COD"/>
    <s v=""/>
    <s v="792664440256"/>
    <s v="02/03/2026 21:34"/>
  </r>
  <r>
    <x v="7"/>
    <x v="8"/>
    <n v="50"/>
    <n v="6"/>
    <s v="GWB2"/>
    <n v="200"/>
    <n v="0"/>
    <s v="ร้านที่2"/>
    <s v="k***amth"/>
    <s v="ชลบุรี"/>
    <s v="-"/>
    <s v=""/>
    <s v="02/03/2026 21:34"/>
    <s v="-"/>
    <s v="J&amp;T Express"/>
    <s v="Tiktok"/>
    <s v="tiktok"/>
    <s v=""/>
    <s v="792609149216"/>
    <s v="02/03/2026 21:34"/>
  </r>
  <r>
    <x v="8"/>
    <x v="9"/>
    <n v="159"/>
    <n v="1"/>
    <s v="GWB1"/>
    <n v="167"/>
    <n v="38"/>
    <s v="ร้านที่2"/>
    <s v="ก***ก ล***ิพย์"/>
    <s v="พัทลุง"/>
    <s v="-"/>
    <s v=""/>
    <s v="02/03/2026 21:27"/>
    <s v="-"/>
    <s v="J&amp;T COD"/>
    <s v="Tiktok"/>
    <s v="จ่ายทีหลัง / COD"/>
    <s v=""/>
    <s v="792661977111"/>
    <s v="02/03/2026 21:27"/>
  </r>
  <r>
    <x v="7"/>
    <x v="8"/>
    <n v="50"/>
    <n v="6"/>
    <s v="GWB0"/>
    <n v="200"/>
    <n v="0"/>
    <s v="ร้านที่2"/>
    <s v="ก***นา ย***้น"/>
    <s v="เชียงราย"/>
    <s v="-"/>
    <s v=""/>
    <s v="02/03/2026 21:25"/>
    <s v="-"/>
    <s v="J&amp;T COD"/>
    <s v="Tiktok"/>
    <s v="จ่ายทีหลัง / COD"/>
    <s v=""/>
    <s v="792698343216"/>
    <s v="02/03/2026 21:25"/>
  </r>
  <r>
    <x v="5"/>
    <x v="6"/>
    <n v="44.35"/>
    <n v="1"/>
    <s v="GWA99"/>
    <n v="44.35"/>
    <n v="0"/>
    <s v="ร้านที่3"/>
    <s v="บุษบง  ปรัชญาภัทรพงศ์"/>
    <s v="91/25 ม.8 · หัวรอ/ Hua Ro_x000a__x000a_เมืองพิษณุโลก/ Mueang Phitsanulokพิษณุโลก/ Phitsanulok_x000a_65000"/>
    <s v="65000"/>
    <s v="660993642532"/>
    <s v="02/03/2026 21:28"/>
    <s v="-"/>
    <s v="Kerry_dropoff"/>
    <s v="Lazada"/>
    <s v="lazada"/>
    <s v=""/>
    <s v="LEXPU0663079270"/>
    <s v="02/03/2026 21:22"/>
  </r>
  <r>
    <x v="9"/>
    <x v="10"/>
    <n v="66.333333333333329"/>
    <n v="3"/>
    <s v="GWA98"/>
    <n v="498"/>
    <n v="0"/>
    <s v="ร้านที่1"/>
    <s v="เ******์"/>
    <s v="******17 บางโคล่ แขวงบางโคล่ เขตบางคอแหลม จังหวัดกรุงเทพมหานคร 10120"/>
    <s v="10120"/>
    <s v="56"/>
    <s v="02/03/2026 21:11"/>
    <s v="-"/>
    <s v="Flash Express"/>
    <s v="Shopee"/>
    <s v="shopee"/>
    <s v=""/>
    <s v="TH01198EHGDT7B"/>
    <s v="02/03/2026 21:11"/>
  </r>
  <r>
    <x v="9"/>
    <x v="10"/>
    <n v="66"/>
    <n v="1"/>
    <s v="GWA98"/>
    <n v="498"/>
    <n v="0"/>
    <s v="ร้านที่1"/>
    <s v="เ******์"/>
    <s v="******17 บางโคล่ แขวงบางโคล่ เขตบางคอแหลม จังหวัดกรุงเทพมหานคร 10120"/>
    <s v="10120"/>
    <s v="56"/>
    <s v="02/03/2026 21:11"/>
    <s v="-"/>
    <s v="Flash Express"/>
    <s v="Shopee"/>
    <s v="shopee"/>
    <s v=""/>
    <s v="TH01198EHGDT7B"/>
    <s v="02/03/2026 21:11"/>
  </r>
  <r>
    <x v="6"/>
    <x v="7"/>
    <n v="66"/>
    <n v="1"/>
    <s v="GWA98"/>
    <n v="498"/>
    <n v="0"/>
    <s v="ร้านที่1"/>
    <s v="เ******์"/>
    <s v="******17 บางโคล่ แขวงบางโคล่ เขตบางคอแหลม จังหวัดกรุงเทพมหานคร 10120"/>
    <s v="10120"/>
    <s v="56"/>
    <s v="02/03/2026 21:11"/>
    <s v="-"/>
    <s v="Flash Express"/>
    <s v="Shopee"/>
    <s v="shopee"/>
    <s v=""/>
    <s v="TH01198EHGDT7B"/>
    <s v="02/03/2026 21:11"/>
  </r>
  <r>
    <x v="0"/>
    <x v="11"/>
    <n v="67"/>
    <n v="1"/>
    <s v="GWA98"/>
    <n v="498"/>
    <n v="0"/>
    <s v="ร้านที่1"/>
    <s v="เ******์"/>
    <s v="******17 บางโคล่ แขวงบางโคล่ เขตบางคอแหลม จังหวัดกรุงเทพมหานคร 10120"/>
    <s v="10120"/>
    <s v="56"/>
    <s v="02/03/2026 21:11"/>
    <s v="-"/>
    <s v="Flash Express"/>
    <s v="Shopee"/>
    <s v="shopee"/>
    <s v=""/>
    <s v="TH01198EHGDT7B"/>
    <s v="02/03/2026 21:11"/>
  </r>
  <r>
    <x v="0"/>
    <x v="11"/>
    <n v="66.333333333333329"/>
    <n v="6"/>
    <s v="GWA97"/>
    <n v="394"/>
    <n v="0"/>
    <s v="ร้านที่2"/>
    <s v="ก***า ศ***ะนัน"/>
    <s v="กรุงเทพฯ"/>
    <s v="-"/>
    <s v=""/>
    <s v="02/03/2026 21:09"/>
    <s v="-"/>
    <s v="J&amp;T COD"/>
    <s v="Tiktok"/>
    <s v="จ่ายทีหลัง / COD"/>
    <s v=""/>
    <s v="792664247115"/>
    <s v="02/03/2026 21:11"/>
  </r>
  <r>
    <x v="0"/>
    <x v="11"/>
    <n v="80"/>
    <n v="1"/>
    <s v="GWA96"/>
    <n v="80"/>
    <n v="0"/>
    <s v="ร้านที่1"/>
    <s v="จ******ี"/>
    <s v="******ส์(บ้าน10).นครไทย อ.นครไทย จ.พิษณุโลก 65120 ตำบลนครไทย อำเภอนครไทย จังหวัดพิษณุโลก 65120"/>
    <s v="65120"/>
    <s v="43"/>
    <s v="02/03/2026 21:09"/>
    <s v="-"/>
    <s v="Flash Express"/>
    <s v="Shopee"/>
    <s v="shopee"/>
    <s v=""/>
    <s v="TH61028EHBBD8A"/>
    <s v="02/03/2026 21:09"/>
  </r>
  <r>
    <x v="0"/>
    <x v="11"/>
    <n v="80"/>
    <n v="3"/>
    <s v="GWA95"/>
    <n v="240"/>
    <n v="0"/>
    <s v="ร้านที่1"/>
    <s v="จ******ี"/>
    <s v="******ส์(บ้าน10).นครไทย อ.นครไทย จ.พิษณุโลก 65120 ตำบลนครไทย อำเภอนครไทย จังหวัดพิษณุโลก 65120"/>
    <s v="65120"/>
    <s v="43"/>
    <s v="02/03/2026 21:08"/>
    <s v="-"/>
    <s v="Flash Express"/>
    <s v="Shopee"/>
    <s v="shopee"/>
    <s v=""/>
    <s v="TH61028EHAH30A"/>
    <s v="02/03/2026 21:08"/>
  </r>
  <r>
    <x v="0"/>
    <x v="11"/>
    <n v="80"/>
    <n v="3"/>
    <s v="GWA94"/>
    <n v="240"/>
    <n v="0"/>
    <s v="ร้านที่1"/>
    <s v="จ******ี"/>
    <s v="******ส์(บ้าน10).นครไทย อ.นครไทย จ.พิษณุโลก 65120 ตำบลนครไทย อำเภอนครไทย จังหวัดพิษณุโลก 65120"/>
    <s v="65120"/>
    <s v="43"/>
    <s v="02/03/2026 21:05"/>
    <s v="-"/>
    <s v="Flash Express"/>
    <s v="Shopee"/>
    <s v="shopee"/>
    <s v=""/>
    <s v="TH61028EHA939A"/>
    <s v="02/03/2026 21:05"/>
  </r>
  <r>
    <x v="4"/>
    <x v="6"/>
    <n v="51.49"/>
    <n v="2"/>
    <s v="GWA93"/>
    <n v="102.98"/>
    <n v="0"/>
    <s v="ร้านที่3"/>
    <s v="อรรพรรณ ท้วมพลอย"/>
    <s v="19/4 หมู่6 ถนนเศรษฐกิจ ตำบลนาดี_x000a__x000a_เมืองสมุทรสาคร/ Mueang Samut Sakhonสมุทรสาคร/ Samut Sakhon_x000a_74000"/>
    <s v="74000"/>
    <s v="660877607162"/>
    <s v="02/03/2026 21:03"/>
    <s v="-"/>
    <s v="Kerry_dropoff"/>
    <s v="Lazada"/>
    <s v="lazada"/>
    <s v=""/>
    <s v="LEXPU0663080026"/>
    <s v="02/03/2026 21:03"/>
  </r>
  <r>
    <x v="7"/>
    <x v="8"/>
    <n v="50"/>
    <n v="6"/>
    <s v="GWA92"/>
    <n v="200"/>
    <n v="0"/>
    <s v="ร้านที่2"/>
    <s v="ว***วรรณ แ***คตร"/>
    <s v="ระยอง"/>
    <s v="-"/>
    <s v=""/>
    <s v="02/03/2026 21:01"/>
    <s v="-"/>
    <s v="J&amp;T Express"/>
    <s v="Tiktok"/>
    <s v="tiktok"/>
    <s v=""/>
    <s v="792627748205"/>
    <s v="02/03/2026 21:01"/>
  </r>
  <r>
    <x v="0"/>
    <x v="11"/>
    <n v="66.333333333333329"/>
    <n v="3"/>
    <s v="GWA89"/>
    <n v="197"/>
    <n v="0"/>
    <s v="ร้านที่2"/>
    <s v="น***า เ***นเงิน ร***ค้าซุ้มสายตีพิจิตร"/>
    <s v="พิจิตร"/>
    <s v="-"/>
    <s v=""/>
    <s v="02/03/2026 20:43"/>
    <s v="-"/>
    <s v="J&amp;T COD"/>
    <s v="Tiktok"/>
    <s v="จ่ายทีหลัง / COD"/>
    <s v=""/>
    <s v="792684327142"/>
    <s v="02/03/2026 20:43"/>
  </r>
  <r>
    <x v="2"/>
    <x v="2"/>
    <n v="159"/>
    <n v="1"/>
    <s v="GWA88"/>
    <n v="234.78"/>
    <n v="0"/>
    <s v="ร้านที่2"/>
    <s v="ช***ุญ ผ***ผาย"/>
    <s v="นนทบุรี"/>
    <s v="-"/>
    <s v=""/>
    <s v="02/03/2026 20:39"/>
    <s v="-"/>
    <s v="J&amp;T COD"/>
    <s v="Tiktok"/>
    <s v="จ่ายทีหลัง / COD"/>
    <s v=""/>
    <s v="792635942184"/>
    <s v="02/03/2026 20:39"/>
  </r>
  <r>
    <x v="8"/>
    <x v="9"/>
    <n v="159"/>
    <n v="1"/>
    <s v="GWA88"/>
    <n v="234.78"/>
    <n v="0"/>
    <s v="ร้านที่2"/>
    <s v="ช***ุญ ผ***ผาย"/>
    <s v="นนทบุรี"/>
    <s v="-"/>
    <s v=""/>
    <s v="02/03/2026 20:39"/>
    <s v="-"/>
    <s v="J&amp;T COD"/>
    <s v="Tiktok"/>
    <s v="จ่ายทีหลัง / COD"/>
    <s v=""/>
    <s v="792635942184"/>
    <s v="02/03/2026 20:39"/>
  </r>
  <r>
    <x v="0"/>
    <x v="11"/>
    <n v="66.333333333333329"/>
    <n v="3"/>
    <s v="GWA85"/>
    <n v="197"/>
    <n v="0"/>
    <s v="ร้านที่2"/>
    <s v="ร***  ก***หกุล"/>
    <s v="ชลบุรี"/>
    <s v="-"/>
    <s v=""/>
    <s v="02/03/2026 20:30"/>
    <s v="-"/>
    <s v="J&amp;T Express"/>
    <s v="Tiktok"/>
    <s v="tiktok"/>
    <s v=""/>
    <s v="792692120102"/>
    <s v="02/03/2026 20:30"/>
  </r>
  <r>
    <x v="7"/>
    <x v="8"/>
    <n v="50"/>
    <n v="6"/>
    <s v="GWA84"/>
    <n v="182"/>
    <n v="0"/>
    <s v="ร้านที่2"/>
    <s v="ว***รณณ์ เ***แย้ม"/>
    <s v="นครปฐม"/>
    <s v="-"/>
    <s v=""/>
    <s v="02/03/2026 20:23"/>
    <s v="-"/>
    <s v="J&amp;T COD"/>
    <s v="Tiktok"/>
    <s v="จ่ายทีหลัง / COD"/>
    <s v=""/>
    <s v="792675131275"/>
    <s v="02/03/2026 20:23"/>
  </r>
  <r>
    <x v="0"/>
    <x v="11"/>
    <n v="66.333333333333329"/>
    <n v="3"/>
    <s v="GWA83"/>
    <n v="193.25"/>
    <n v="26.5"/>
    <s v="ร้านที่9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02/03/2026 20:17"/>
    <s v="-"/>
    <s v="Kerry_dropoff"/>
    <s v="Lazada"/>
    <s v="lazada"/>
    <s v=""/>
    <s v="LEXPU0663058118"/>
    <s v="02/03/2026 20:17"/>
  </r>
  <r>
    <x v="0"/>
    <x v="11"/>
    <n v="66.333333333333329"/>
    <n v="6"/>
    <s v="GWA81"/>
    <n v="394"/>
    <n v="0"/>
    <s v="ร้านที่2"/>
    <s v="N** Z**"/>
    <s v="Ratchaburi"/>
    <s v="-"/>
    <s v=""/>
    <s v="02/03/2026 20:08"/>
    <s v="-"/>
    <s v="J&amp;T COD"/>
    <s v="Tiktok"/>
    <s v="จ่ายทีหลัง / COD"/>
    <s v=""/>
    <s v="792651935176"/>
    <s v="02/03/2026 20:08"/>
  </r>
  <r>
    <x v="0"/>
    <x v="11"/>
    <n v="80"/>
    <n v="3"/>
    <s v="GWA80"/>
    <n v="240"/>
    <n v="0"/>
    <s v="ร้านที่1"/>
    <s v="น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44"/>
    <s v="02/03/2026 20:00"/>
    <s v="-"/>
    <s v="SPX Express"/>
    <s v="Shopee"/>
    <s v="shopee"/>
    <s v=""/>
    <s v="TH2631201309712"/>
    <s v="02/03/2026 20:00"/>
  </r>
  <r>
    <x v="0"/>
    <x v="11"/>
    <n v="80"/>
    <n v="3"/>
    <s v="GWA79"/>
    <n v="240"/>
    <n v="0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02/03/2026 20:00"/>
    <s v="-"/>
    <s v="SPX Express"/>
    <s v="Shopee"/>
    <s v="shopee"/>
    <s v=""/>
    <s v="TH264666021140H"/>
    <s v="02/03/2026 20:00"/>
  </r>
  <r>
    <x v="2"/>
    <x v="2"/>
    <n v="159"/>
    <n v="1"/>
    <s v="GWA78"/>
    <n v="129"/>
    <n v="0"/>
    <s v="ร้านที่2"/>
    <s v="ว***"/>
    <s v="สงขลา"/>
    <s v="-"/>
    <s v=""/>
    <s v="02/03/2026 19:59"/>
    <s v="-"/>
    <s v="J&amp;T COD"/>
    <s v="Tiktok"/>
    <s v="จ่ายทีหลัง / COD"/>
    <s v=""/>
    <s v="792650267146"/>
    <s v="02/03/2026 19:59"/>
  </r>
  <r>
    <x v="7"/>
    <x v="8"/>
    <n v="50"/>
    <n v="6"/>
    <s v="GWA77"/>
    <n v="200"/>
    <n v="0"/>
    <s v="ร้านที่2"/>
    <s v="เ** ม***พุด"/>
    <s v="นครสวรรค์"/>
    <s v="-"/>
    <s v=""/>
    <s v="02/03/2026 19:58"/>
    <s v="-"/>
    <s v="J&amp;T Express"/>
    <s v="Tiktok"/>
    <s v="tiktok"/>
    <s v=""/>
    <s v="792622249263"/>
    <s v="02/03/2026 19:59"/>
  </r>
  <r>
    <x v="2"/>
    <x v="6"/>
    <n v="81.75"/>
    <n v="1"/>
    <s v="GWA76"/>
    <n v="81.75"/>
    <n v="0"/>
    <s v="ร้านที่3"/>
    <s v="นันทพัทธ์ ชวลีระวิวงศ์"/>
    <s v="ถนนพันท้ายนรสิงห์ ซอย 3 แยก 1 77/286 หมู่ 5 หมู่บ้านวิเศษสุขนคร สีฟ้า ซอย 1 · พันท้ายนรสิงห์/ Phan Thai Norasing_x000a__x000a_เมืองสมุทรสาคร/ Mueang Samut Sakhonสมุทรสาคร/ Samut Sakhon_x000a_74000"/>
    <s v="74000"/>
    <s v="660651233684"/>
    <s v="02/03/2026 19:21"/>
    <s v="-"/>
    <s v="Kerry_dropoff"/>
    <s v="Lazada"/>
    <s v="lazada"/>
    <s v=""/>
    <s v="LEXPU0663099532"/>
    <s v="02/03/2026 19:21"/>
  </r>
  <r>
    <x v="8"/>
    <x v="6"/>
    <n v="74.94"/>
    <n v="1"/>
    <s v="GWA75"/>
    <n v="81.94"/>
    <n v="7"/>
    <s v="ร้านที่3"/>
    <s v="ปรีชา สมใจ"/>
    <s v="364/17 วีเอสโฮม หมู่ 6 ต.บ้านใหม่_x000a__x000a_เมืองนครราชสีมา/ Mueng Nakorn Ratchasimaนครราชสีมา/ Nakhon Ratchasima_x000a_30000"/>
    <s v="30000"/>
    <s v="660897025103"/>
    <s v="02/03/2026 19:13"/>
    <s v="-"/>
    <s v="Kerry_dropoff"/>
    <s v="Lazada"/>
    <s v="lazada"/>
    <s v=""/>
    <s v="LEXPU0663075974"/>
    <s v="02/03/2026 19:13"/>
  </r>
  <r>
    <x v="7"/>
    <x v="8"/>
    <n v="50"/>
    <n v="6"/>
    <s v="GWA74"/>
    <n v="200"/>
    <n v="0"/>
    <s v="ร้านที่2"/>
    <s v="ท***์วรรณ  แ***ิว"/>
    <s v="สมุทรปราการ"/>
    <s v="-"/>
    <s v=""/>
    <s v="02/03/2026 19:07"/>
    <s v="-"/>
    <s v="J&amp;T COD"/>
    <s v="Tiktok"/>
    <s v="จ่ายทีหลัง / COD"/>
    <s v=""/>
    <s v="792666041215"/>
    <s v="02/03/2026 19:07"/>
  </r>
  <r>
    <x v="7"/>
    <x v="8"/>
    <n v="50"/>
    <n v="6"/>
    <s v="GWA73"/>
    <n v="200"/>
    <n v="0"/>
    <s v="ร้านที่2"/>
    <s v="อ** ส***ุธ"/>
    <s v="สมุทรสาคร"/>
    <s v="-"/>
    <s v=""/>
    <s v="02/03/2026 18:55"/>
    <s v="-"/>
    <s v="J&amp;T Express"/>
    <s v="Tiktok"/>
    <s v="tiktok"/>
    <s v=""/>
    <s v="792602049212"/>
    <s v="02/03/2026 18:55"/>
  </r>
  <r>
    <x v="7"/>
    <x v="8"/>
    <n v="50"/>
    <n v="6"/>
    <s v="GWA72"/>
    <n v="200"/>
    <n v="0"/>
    <s v="ร้านที่2"/>
    <s v="ภ***าวุธ  ศ***สคำ"/>
    <s v="ร้อยเอ็ด"/>
    <s v="-"/>
    <s v=""/>
    <s v="02/03/2026 18:32"/>
    <s v="-"/>
    <s v="J&amp;T COD"/>
    <s v="Tiktok"/>
    <s v="จ่ายทีหลัง / COD"/>
    <s v=""/>
    <s v="792699738272"/>
    <s v="02/03/2026 18:33"/>
  </r>
  <r>
    <x v="7"/>
    <x v="8"/>
    <n v="50"/>
    <n v="6"/>
    <s v="GWA71"/>
    <n v="200"/>
    <n v="0"/>
    <s v="ร้านที่2"/>
    <s v="จ***อม  ไ***ิริวิทยา"/>
    <s v="ชัยภูมิ"/>
    <s v="-"/>
    <s v=""/>
    <s v="02/03/2026 18:23"/>
    <s v="-"/>
    <s v="J&amp;T COD"/>
    <s v="Tiktok"/>
    <s v="จ่ายทีหลัง / COD"/>
    <s v=""/>
    <s v="792609442225"/>
    <s v="02/03/2026 18:23"/>
  </r>
  <r>
    <x v="2"/>
    <x v="2"/>
    <n v="159"/>
    <n v="1"/>
    <s v="GWA70"/>
    <n v="258"/>
    <n v="0"/>
    <s v="ร้านที่2"/>
    <s v="ก***ัฒน์ ท***ัฒนา"/>
    <s v="ชัยนาท"/>
    <s v="-"/>
    <s v=""/>
    <s v="02/03/2026 17:48"/>
    <s v="-"/>
    <s v="J&amp;T Express"/>
    <s v="Tiktok"/>
    <s v="tiktok"/>
    <s v=""/>
    <s v="792684858195"/>
    <s v="02/03/2026 17:48"/>
  </r>
  <r>
    <x v="8"/>
    <x v="9"/>
    <n v="159"/>
    <n v="1"/>
    <s v="GWA70"/>
    <n v="258"/>
    <n v="0"/>
    <s v="ร้านที่2"/>
    <s v="ก***ัฒน์ ท***ัฒนา"/>
    <s v="ชัยนาท"/>
    <s v="-"/>
    <s v=""/>
    <s v="02/03/2026 17:48"/>
    <s v="-"/>
    <s v="J&amp;T Express"/>
    <s v="Tiktok"/>
    <s v="tiktok"/>
    <s v=""/>
    <s v="792684858195"/>
    <s v="02/03/2026 17:48"/>
  </r>
  <r>
    <x v="0"/>
    <x v="11"/>
    <n v="66.333333333333329"/>
    <n v="3"/>
    <s v="GWA68"/>
    <n v="197"/>
    <n v="0"/>
    <s v="ร้านที่2"/>
    <s v="ศ***ัทธ์ ส***์ศิริ"/>
    <s v="กรุงเทพฯ"/>
    <s v="-"/>
    <s v=""/>
    <s v="02/03/2026 17:28"/>
    <s v="-"/>
    <s v="J&amp;T Express"/>
    <s v="Tiktok"/>
    <s v="tiktok"/>
    <s v=""/>
    <s v="792573997084"/>
    <s v="02/03/2026 17:29"/>
  </r>
  <r>
    <x v="7"/>
    <x v="8"/>
    <n v="50"/>
    <n v="6"/>
    <s v="GWA67"/>
    <n v="200"/>
    <n v="0"/>
    <s v="ร้านที่2"/>
    <s v="อ***ลักษณ์ แ***ุขอนันท์"/>
    <s v="บุรีรัมย์"/>
    <s v="-"/>
    <s v=""/>
    <s v="02/03/2026 17:10"/>
    <s v="-"/>
    <s v="J&amp;T COD"/>
    <s v="Tiktok"/>
    <s v="จ่ายทีหลัง / COD"/>
    <s v="ฝอยทอง3 อีก3 คละ"/>
    <s v="792696843175"/>
    <s v="02/03/2026 17:10"/>
  </r>
  <r>
    <x v="8"/>
    <x v="9"/>
    <n v="0"/>
    <n v="1"/>
    <s v="GWA66"/>
    <n v="0"/>
    <n v="0"/>
    <s v="ร้านที่2"/>
    <s v="น***หล้า"/>
    <s v="เชียงใหม่"/>
    <s v="-"/>
    <s v=""/>
    <s v="02/03/2026 17:08"/>
    <s v="-"/>
    <s v="J&amp;T Express"/>
    <s v="Tiktok"/>
    <s v="tiktok"/>
    <s v=""/>
    <s v="792696677113"/>
    <s v="02/03/2026 17:08"/>
  </r>
  <r>
    <x v="7"/>
    <x v="8"/>
    <n v="50"/>
    <n v="6"/>
    <s v="GWA65"/>
    <n v="200"/>
    <n v="0"/>
    <s v="ร้านที่2"/>
    <s v="ส***ยา เ***ขุนทด"/>
    <s v="จังหวัดนครราชสีมา"/>
    <s v="-"/>
    <s v=""/>
    <s v="02/03/2026 17:08"/>
    <s v="-"/>
    <s v="J&amp;T COD"/>
    <s v="Tiktok"/>
    <s v="จ่ายทีหลัง / COD"/>
    <s v="ฝอยทอง=3มะพร้าว=2เนย=1 ค่ะ"/>
    <s v="792684743152"/>
    <s v="02/03/2026 17:08"/>
  </r>
  <r>
    <x v="0"/>
    <x v="11"/>
    <n v="69.900000000000006"/>
    <n v="10"/>
    <s v="GWA64"/>
    <n v="819"/>
    <n v="19"/>
    <s v="ร้านที่1"/>
    <s v="ห**ง"/>
    <s v="******ฤกษ์ ตำบลบางตะไนย์ อำเภอปากเกร็ด จังหวัดนนทบุรี 11120 ประเทศไทย ตำบลบางตะไนย์ อำเภอปากเกร็ด จังหวัดนนทบุรี 11120"/>
    <s v="11120"/>
    <s v="91"/>
    <s v="02/03/2026 16:58"/>
    <s v="-"/>
    <s v="SPX Express"/>
    <s v="Shopee"/>
    <s v="shopee"/>
    <s v=""/>
    <s v="TH2627389237768"/>
    <s v="02/03/2026 16:58"/>
  </r>
  <r>
    <x v="10"/>
    <x v="12"/>
    <n v="49"/>
    <n v="1"/>
    <s v="GWA63"/>
    <n v="87"/>
    <n v="38"/>
    <s v="ร้านที่1"/>
    <s v="เ******ว"/>
    <s v="******, ตำบล หนองหัวช้าง, อำเภอพรเจริญ ตำบลหนองหัวช้าง อำเภอพรเจริญ จังหวัดบึงกาฬ 38180"/>
    <s v="38180"/>
    <s v="68"/>
    <s v="02/03/2026 17:27"/>
    <s v="-"/>
    <s v="SPX Express"/>
    <s v="Shopee"/>
    <s v="shopee"/>
    <s v=""/>
    <s v="TH266014927834G"/>
    <s v="02/03/2026 16:57"/>
  </r>
  <r>
    <x v="2"/>
    <x v="2"/>
    <n v="139"/>
    <n v="1"/>
    <s v="GWA62"/>
    <n v="215"/>
    <n v="0"/>
    <s v="ร้านที่10"/>
    <s v="ฝนทิพย์ เหรียญทักษิณายัน"/>
    <s v="275 ซ. เจริญเมือง 14 (ตรงข้ามวัดสะพานคำ) ต.ธาตุเชิงชุม อ.เมือง จ.สกลนคร 47000"/>
    <s v="47000"/>
    <s v="0844514970"/>
    <s v="02/03/2026 16:45"/>
    <s v="t0832622509@gmail.com"/>
    <s v="EMS COD"/>
    <s v="facebook"/>
    <s v="กสิกร"/>
    <s v=""/>
    <s v="WA097473575TH"/>
    <s v="02/03/2026 16:45"/>
  </r>
  <r>
    <x v="8"/>
    <x v="9"/>
    <n v="139"/>
    <n v="1"/>
    <s v="GWA62"/>
    <n v="215"/>
    <n v="0"/>
    <s v="ร้านที่10"/>
    <s v="ฝนทิพย์ เหรียญทักษิณายัน"/>
    <s v="275 ซ. เจริญเมือง 14 (ตรงข้ามวัดสะพานคำ) ต.ธาตุเชิงชุม อ.เมือง จ.สกลนคร 47000"/>
    <s v="47000"/>
    <s v="0844514970"/>
    <s v="02/03/2026 16:45"/>
    <s v="t0832622509@gmail.com"/>
    <s v="EMS COD"/>
    <s v="facebook"/>
    <s v="กสิกร"/>
    <s v=""/>
    <s v="WA097473575TH"/>
    <s v="02/03/2026 16:45"/>
  </r>
  <r>
    <x v="5"/>
    <x v="5"/>
    <n v="139"/>
    <n v="4"/>
    <s v="GWA61"/>
    <n v="645"/>
    <n v="0"/>
    <s v="ร้านที่10"/>
    <s v="รุ่งทิพย์  ปุริเกษม"/>
    <s v="166/1  ม.4_x000a_บ.หนองแปน_x000a_ต.วัฒนานคร_x000a_อ.วัฒนานคร_x000a_จ.สระแก้ว 27160"/>
    <s v="27160"/>
    <s v="0975751925"/>
    <s v="02/03/2026 16:44"/>
    <s v="t0832622509@gmail.com"/>
    <s v="EMS COD"/>
    <s v="facebook"/>
    <s v="กสิกร"/>
    <s v=""/>
    <s v="WA097473567TH"/>
    <s v="02/03/2026 16:44"/>
  </r>
  <r>
    <x v="4"/>
    <x v="4"/>
    <n v="139"/>
    <n v="1"/>
    <s v="GWA61"/>
    <n v="645"/>
    <n v="0"/>
    <s v="ร้านที่10"/>
    <s v="รุ่งทิพย์  ปุริเกษม"/>
    <s v="166/1  ม.4_x000a_บ.หนองแปน_x000a_ต.วัฒนานคร_x000a_อ.วัฒนานคร_x000a_จ.สระแก้ว 27160"/>
    <s v="27160"/>
    <s v="0975751925"/>
    <s v="02/03/2026 16:44"/>
    <s v="t0832622509@gmail.com"/>
    <s v="EMS COD"/>
    <s v="facebook"/>
    <s v="กสิกร"/>
    <s v=""/>
    <s v="WA097473567TH"/>
    <s v="02/03/2026 16:44"/>
  </r>
  <r>
    <x v="2"/>
    <x v="2"/>
    <n v="139"/>
    <n v="1"/>
    <s v="GWA61"/>
    <n v="645"/>
    <n v="0"/>
    <s v="ร้านที่10"/>
    <s v="รุ่งทิพย์  ปุริเกษม"/>
    <s v="166/1  ม.4_x000a_บ.หนองแปน_x000a_ต.วัฒนานคร_x000a_อ.วัฒนานคร_x000a_จ.สระแก้ว 27160"/>
    <s v="27160"/>
    <s v="0975751925"/>
    <s v="02/03/2026 16:44"/>
    <s v="t0832622509@gmail.com"/>
    <s v="EMS COD"/>
    <s v="facebook"/>
    <s v="กสิกร"/>
    <s v=""/>
    <s v="WA097473567TH"/>
    <s v="02/03/2026 16:44"/>
  </r>
  <r>
    <x v="8"/>
    <x v="9"/>
    <n v="139"/>
    <n v="1"/>
    <s v="GWA60"/>
    <n v="215"/>
    <n v="0"/>
    <s v="ร้านที่10"/>
    <s v="Kwan Kwan Prontip"/>
    <s v="11/35 คอนโดเดอะวันพลัสแกรนด์หัวหมาก_x000a_ถนนหัวหมาก (ซอยหัวหมาก 18)_x000a_หัวหมาก_x000a_บางกะปิ_x000a_กรุงเทพฯ_x000a_Thailand 10240"/>
    <s v="10240"/>
    <s v="66841476266"/>
    <s v="02/03/2026 16:40"/>
    <s v="t0832622509@gmail.com"/>
    <s v="EMS COD"/>
    <s v="facebook"/>
    <s v="กสิกร"/>
    <s v=""/>
    <s v="WA097473553TH"/>
    <s v="02/03/2026 16:39"/>
  </r>
  <r>
    <x v="2"/>
    <x v="2"/>
    <n v="139"/>
    <n v="1"/>
    <s v="GWA60"/>
    <n v="215"/>
    <n v="0"/>
    <s v="ร้านที่10"/>
    <s v="Kwan Kwan Prontip"/>
    <s v="11/35 คอนโดเดอะวันพลัสแกรนด์หัวหมาก_x000a_ถนนหัวหมาก (ซอยหัวหมาก 18)_x000a_หัวหมาก_x000a_บางกะปิ_x000a_กรุงเทพฯ_x000a_Thailand 10240"/>
    <s v="10240"/>
    <s v="66841476266"/>
    <s v="02/03/2026 16:40"/>
    <s v="t0832622509@gmail.com"/>
    <s v="EMS COD"/>
    <s v="facebook"/>
    <s v="กสิกร"/>
    <s v=""/>
    <s v="WA097473553TH"/>
    <s v="02/03/2026 16:39"/>
  </r>
  <r>
    <x v="5"/>
    <x v="5"/>
    <n v="109"/>
    <n v="1"/>
    <s v="GWA59"/>
    <n v="268"/>
    <n v="50"/>
    <s v="ร้านที่10"/>
    <s v="ฆนาการ"/>
    <s v="7/29 ม.1_x000a_ต. สำนักท้อน_x000a_อ. บ้านฉาง_x000a_ระยอง 21130"/>
    <s v="21130"/>
    <s v="0660186554"/>
    <s v="02/03/2026 16:38"/>
    <s v="t0832622509@gmail.com"/>
    <s v="EMS COD"/>
    <s v="facebook"/>
    <s v="กสิกร"/>
    <s v=""/>
    <s v="WA097473540TH"/>
    <s v="02/03/2026 16:38"/>
  </r>
  <r>
    <x v="2"/>
    <x v="2"/>
    <n v="109"/>
    <n v="1"/>
    <s v="GWA59"/>
    <n v="268"/>
    <n v="50"/>
    <s v="ร้านที่10"/>
    <s v="ฆนาการ"/>
    <s v="7/29 ม.1_x000a_ต. สำนักท้อน_x000a_อ. บ้านฉาง_x000a_ระยอง 21130"/>
    <s v="21130"/>
    <s v="0660186554"/>
    <s v="02/03/2026 16:38"/>
    <s v="t0832622509@gmail.com"/>
    <s v="EMS COD"/>
    <s v="facebook"/>
    <s v="กสิกร"/>
    <s v=""/>
    <s v="WA097473540TH"/>
    <s v="02/03/2026 16:38"/>
  </r>
  <r>
    <x v="3"/>
    <x v="3"/>
    <n v="66.666666666666671"/>
    <n v="3"/>
    <s v="GWA58"/>
    <n v="139"/>
    <n v="10"/>
    <s v="ร้านที่2"/>
    <s v="อ***ิรา พ***สะเกษ"/>
    <s v="ระยอง"/>
    <s v="-"/>
    <s v=""/>
    <s v="02/03/2026 16:36"/>
    <s v="-"/>
    <s v="J&amp;T Express"/>
    <s v="Tiktok"/>
    <s v="tiktok"/>
    <s v=""/>
    <s v="792697508190"/>
    <s v="02/03/2026 16:35"/>
  </r>
  <r>
    <x v="2"/>
    <x v="2"/>
    <n v="139"/>
    <n v="1"/>
    <s v="GWA57"/>
    <n v="215"/>
    <n v="0"/>
    <s v="ร้านที่10"/>
    <s v="กรณิศ สุวรรณรัตน์"/>
    <s v="666/205 หมู่บ้านกิตตินครอเวนิว_x000a_ถ.เคหะบางพลี-ลาดหวาย_x000a_ต.บางเพรียง อ.บางบ่อ_x000a_สมุทรปราการ _x000a_โทร. 10560"/>
    <s v="10560"/>
    <s v="0869699505"/>
    <s v="02/03/2026 16:36"/>
    <s v="t0832622509@gmail.com"/>
    <s v="EMS COD"/>
    <s v="facebook"/>
    <s v="กสิกร"/>
    <s v=""/>
    <s v="WA097473536TH"/>
    <s v="02/03/2026 16:35"/>
  </r>
  <r>
    <x v="8"/>
    <x v="9"/>
    <n v="139"/>
    <n v="1"/>
    <s v="GWA57"/>
    <n v="215"/>
    <n v="0"/>
    <s v="ร้านที่10"/>
    <s v="กรณิศ สุวรรณรัตน์"/>
    <s v="666/205 หมู่บ้านกิตตินครอเวนิว_x000a_ถ.เคหะบางพลี-ลาดหวาย_x000a_ต.บางเพรียง อ.บางบ่อ_x000a_สมุทรปราการ _x000a_โทร. 10560"/>
    <s v="10560"/>
    <s v="0869699505"/>
    <s v="02/03/2026 16:36"/>
    <s v="t0832622509@gmail.com"/>
    <s v="EMS COD"/>
    <s v="facebook"/>
    <s v="กสิกร"/>
    <s v=""/>
    <s v="WA097473536TH"/>
    <s v="02/03/2026 16:35"/>
  </r>
  <r>
    <x v="6"/>
    <x v="7"/>
    <n v="100"/>
    <n v="4"/>
    <s v="GWA56"/>
    <n v="435"/>
    <n v="35"/>
    <s v="ร้านที่10"/>
    <s v="นิตยา มหามงคล"/>
    <s v="198/62 หมู่ 14 _x000a_หมู่บ้านวินด์มิลล์  Zone West  4_x000a_บางพลีใหญ่ บางพลี _x000a_สมุทรปราการ 10540"/>
    <s v="10540"/>
    <s v="0955928880"/>
    <s v="02/03/2026 16:18"/>
    <s v="t0832622509@gmail.com"/>
    <s v="EMS"/>
    <s v="facebook"/>
    <s v="กสิกร"/>
    <s v=""/>
    <s v="WB171840385TH"/>
    <s v="02/03/2026 16:32"/>
  </r>
  <r>
    <x v="0"/>
    <x v="11"/>
    <n v="66.333333333333329"/>
    <n v="3"/>
    <s v="GWA54"/>
    <n v="197"/>
    <n v="0"/>
    <s v="ร้านที่2"/>
    <s v="บ***รรม แ***ทอง"/>
    <s v="ลพบุรี"/>
    <s v="-"/>
    <s v=""/>
    <s v="02/03/2026 16:28"/>
    <s v="-"/>
    <s v="J&amp;T COD"/>
    <s v="Tiktok"/>
    <s v="จ่ายทีหลัง / COD"/>
    <s v=""/>
    <s v="792685918194"/>
    <s v="02/03/2026 16:28"/>
  </r>
  <r>
    <x v="7"/>
    <x v="8"/>
    <n v="33.333333333333336"/>
    <n v="3"/>
    <s v="GWA53"/>
    <n v="100"/>
    <n v="0"/>
    <s v="ร้านที่2"/>
    <s v="ว***ี ส***เสงค์"/>
    <s v="บุรีรัมย์"/>
    <s v="-"/>
    <s v=""/>
    <s v="02/03/2026 16:26"/>
    <s v="-"/>
    <s v="J&amp;T Express"/>
    <s v="Tiktok"/>
    <s v="tiktok"/>
    <s v=""/>
    <s v="792615632233"/>
    <s v="02/03/2026 16:25"/>
  </r>
  <r>
    <x v="2"/>
    <x v="2"/>
    <n v="159"/>
    <n v="1"/>
    <s v="GWA51"/>
    <n v="129"/>
    <n v="0"/>
    <s v="ร้านที่2"/>
    <s v="ช***ชิดา แ***ันทร์"/>
    <s v="สมุทรปราการ"/>
    <s v="-"/>
    <s v=""/>
    <s v="02/03/2026 16:22"/>
    <s v="-"/>
    <s v="J&amp;T COD"/>
    <s v="Tiktok"/>
    <s v="จ่ายทีหลัง / COD"/>
    <s v=""/>
    <s v="792667860143"/>
    <s v="02/03/2026 16:22"/>
  </r>
  <r>
    <x v="11"/>
    <x v="13"/>
    <n v="12"/>
    <n v="20"/>
    <s v="GWA50"/>
    <n v="280"/>
    <n v="0"/>
    <s v="ร้านที่1"/>
    <s v="ส******ง"/>
    <s v="******บลป่าไร่ อำเภออรัญประเทศ จังหวัดสระแก้ว 27120"/>
    <s v="27120"/>
    <s v="99"/>
    <s v="02/03/2026 16:21"/>
    <s v="-"/>
    <s v="SPX Express"/>
    <s v="Shopee"/>
    <s v="shopee"/>
    <s v=""/>
    <s v="TH269553794650F"/>
    <s v="02/03/2026 16:21"/>
  </r>
  <r>
    <x v="7"/>
    <x v="8"/>
    <n v="33.333333333333336"/>
    <n v="3"/>
    <s v="GWA49"/>
    <n v="229"/>
    <n v="0"/>
    <s v="ร้านที่2"/>
    <s v="ช***ัฒน์ ป***"/>
    <s v="เทศบาลนครอุบลราชธานี"/>
    <s v="-"/>
    <s v=""/>
    <s v="02/03/2026 16:20"/>
    <s v="-"/>
    <s v="J&amp;T COD"/>
    <s v="Tiktok"/>
    <s v="จ่ายทีหลัง / COD"/>
    <s v=""/>
    <s v="792690249190"/>
    <s v="02/03/2026 16:20"/>
  </r>
  <r>
    <x v="8"/>
    <x v="9"/>
    <n v="159"/>
    <n v="1"/>
    <s v="GWA49"/>
    <n v="229"/>
    <n v="0"/>
    <s v="ร้านที่2"/>
    <s v="ช***ัฒน์ ป***"/>
    <s v="เทศบาลนครอุบลราชธานี"/>
    <s v="-"/>
    <s v=""/>
    <s v="02/03/2026 16:20"/>
    <s v="-"/>
    <s v="J&amp;T COD"/>
    <s v="Tiktok"/>
    <s v="จ่ายทีหลัง / COD"/>
    <s v=""/>
    <s v="792690249190"/>
    <s v="02/03/2026 16:20"/>
  </r>
  <r>
    <x v="7"/>
    <x v="8"/>
    <n v="33.333333333333336"/>
    <n v="6"/>
    <s v="GWA46"/>
    <n v="208"/>
    <n v="8"/>
    <s v="ร้านที่2"/>
    <s v="ป***า"/>
    <s v="ลำปาง"/>
    <s v="-"/>
    <s v=""/>
    <s v="02/03/2026 16:18"/>
    <s v="-"/>
    <s v="J&amp;T Express"/>
    <s v="Tiktok"/>
    <s v="tiktok"/>
    <s v=""/>
    <s v="792629409235"/>
    <s v="02/03/2026 16:18"/>
  </r>
  <r>
    <x v="7"/>
    <x v="8"/>
    <n v="33.333333333333336"/>
    <n v="3"/>
    <s v="GWA44"/>
    <n v="100"/>
    <n v="0"/>
    <s v="ร้านที่2"/>
    <s v="ส***ณพัฒน์ ร***ม"/>
    <s v="เชียงราย"/>
    <s v="-"/>
    <s v=""/>
    <s v="02/03/2026 16:17"/>
    <s v="-"/>
    <s v="J&amp;T COD"/>
    <s v="Tiktok"/>
    <s v="จ่ายทีหลัง / COD"/>
    <s v=""/>
    <s v="792652732244"/>
    <s v="02/03/2026 16:17"/>
  </r>
  <r>
    <x v="7"/>
    <x v="8"/>
    <n v="33.333333333333336"/>
    <n v="3"/>
    <s v="GWA43"/>
    <n v="100"/>
    <n v="0"/>
    <s v="ร้านที่2"/>
    <s v="ส***ลี บ***ัน"/>
    <s v="สมุทรสาคร"/>
    <s v="-"/>
    <s v=""/>
    <s v="02/03/2026 16:17"/>
    <s v="-"/>
    <s v="J&amp;T COD"/>
    <s v="Tiktok"/>
    <s v="จ่ายทีหลัง / COD"/>
    <s v=""/>
    <s v="792629834231"/>
    <s v="02/03/2026 16:17"/>
  </r>
  <r>
    <x v="0"/>
    <x v="11"/>
    <n v="80"/>
    <n v="1"/>
    <s v="GWA42"/>
    <n v="80"/>
    <n v="0"/>
    <s v="ร้านที่1"/>
    <s v="อ******ู"/>
    <s v="******จ.สระแก้ว 27260 ตำบลคลองหาด อำเภอคลองหาด จังหวัดสระแก้ว 27260"/>
    <s v="27260"/>
    <s v="51"/>
    <s v="02/03/2026 16:14"/>
    <s v="-"/>
    <s v="SPX Express"/>
    <s v="Shopee"/>
    <s v="shopee"/>
    <s v=""/>
    <s v="TH2681328556491"/>
    <s v="02/03/2026 16:13"/>
  </r>
  <r>
    <x v="3"/>
    <x v="3"/>
    <n v="66.666666666666671"/>
    <n v="3"/>
    <s v="GWA41"/>
    <n v="100"/>
    <n v="0"/>
    <s v="ร้านที่2"/>
    <s v="ป***า"/>
    <s v="กำแพงเพชร"/>
    <s v="-"/>
    <s v=""/>
    <s v="02/03/2026 16:14"/>
    <s v="-"/>
    <s v="J&amp;T Express"/>
    <s v="Tiktok"/>
    <s v="tiktok"/>
    <s v=""/>
    <s v="792669005181"/>
    <s v="02/03/2026 16:13"/>
  </r>
  <r>
    <x v="2"/>
    <x v="6"/>
    <n v="109"/>
    <n v="1"/>
    <s v="GWA38"/>
    <n v="218"/>
    <n v="0"/>
    <s v="ร้านที่3"/>
    <s v="เด็กชายอัครวิชญ์ นิลบุตร น้องออสก้า"/>
    <s v="149/1 หมู่1 บ้านดินดำ ต.โคกเจริญ · โคกเจริญ/ Khok Charoen_x000a__x000a_โคกเจริญ/ Khok Charoenลพบุรี/ Lopburi_x000a_15250"/>
    <s v="15250"/>
    <s v="660630067223"/>
    <s v="02/03/2026 16:10"/>
    <s v="-"/>
    <s v="Kerry_dropoff"/>
    <s v="Lazada"/>
    <s v="lazada"/>
    <s v=""/>
    <s v="TH07098EHDGJ4A"/>
    <s v="02/03/2026 16:10"/>
  </r>
  <r>
    <x v="4"/>
    <x v="6"/>
    <n v="109"/>
    <n v="1"/>
    <s v="GWA38"/>
    <n v="218"/>
    <n v="0"/>
    <s v="ร้านที่3"/>
    <s v="เด็กชายอัครวิชญ์ นิลบุตร น้องออสก้า"/>
    <s v="149/1 หมู่1 บ้านดินดำ ต.โคกเจริญ · โคกเจริญ/ Khok Charoen_x000a__x000a_โคกเจริญ/ Khok Charoenลพบุรี/ Lopburi_x000a_15250"/>
    <s v="15250"/>
    <s v="660630067223"/>
    <s v="02/03/2026 16:10"/>
    <s v="-"/>
    <s v="Kerry_dropoff"/>
    <s v="Lazada"/>
    <s v="lazada"/>
    <s v=""/>
    <s v="TH07098EHDGJ4A"/>
    <s v="02/03/2026 16:10"/>
  </r>
  <r>
    <x v="3"/>
    <x v="3"/>
    <n v="66.666666666666671"/>
    <n v="3"/>
    <s v="GWA37"/>
    <n v="100"/>
    <n v="0"/>
    <s v="ร้านที่2"/>
    <s v="อ***รินทร์  ข***ครอง"/>
    <s v="สมุทรปราการ"/>
    <s v="-"/>
    <s v=""/>
    <s v="02/03/2026 16:09"/>
    <s v="-"/>
    <s v="J&amp;T COD"/>
    <s v="Tiktok"/>
    <s v="จ่ายทีหลัง / COD"/>
    <s v=""/>
    <s v="792657108143"/>
    <s v="02/03/2026 16:10"/>
  </r>
  <r>
    <x v="2"/>
    <x v="2"/>
    <n v="159"/>
    <n v="1"/>
    <s v="GWA36"/>
    <n v="99"/>
    <n v="0"/>
    <s v="ร้านที่2"/>
    <s v="พ***าร ณ***์ชัย ส***สน"/>
    <s v="พระนครศรีอยุธยา"/>
    <s v="-"/>
    <s v=""/>
    <s v="02/03/2026 16:08"/>
    <s v="-"/>
    <s v="J&amp;T Express"/>
    <s v="Tiktok"/>
    <s v="tiktok"/>
    <s v=""/>
    <s v="792698565116"/>
    <s v="02/03/2026 16:07"/>
  </r>
  <r>
    <x v="7"/>
    <x v="8"/>
    <n v="50"/>
    <n v="6"/>
    <s v="GWA35"/>
    <n v="600"/>
    <n v="0"/>
    <s v="ร้านที่2"/>
    <s v="เ***น"/>
    <s v="ขอนแก่น"/>
    <s v="-"/>
    <s v=""/>
    <s v="03/03/2026 02:25"/>
    <s v="-"/>
    <s v="J&amp;T Express"/>
    <s v="Tiktok"/>
    <s v="tiktok"/>
    <s v=""/>
    <s v="792604667116"/>
    <s v="02/03/2026 16:07"/>
  </r>
  <r>
    <x v="7"/>
    <x v="8"/>
    <n v="50"/>
    <n v="12"/>
    <s v="GWA35"/>
    <n v="600"/>
    <n v="0"/>
    <s v="ร้านที่2"/>
    <s v="เ***น"/>
    <s v="ขอนแก่น"/>
    <s v="-"/>
    <s v=""/>
    <s v="03/03/2026 02:25"/>
    <s v="-"/>
    <s v="J&amp;T Express"/>
    <s v="Tiktok"/>
    <s v="tiktok"/>
    <s v=""/>
    <s v="792604667116"/>
    <s v="02/03/2026 16:07"/>
  </r>
  <r>
    <x v="0"/>
    <x v="11"/>
    <n v="66.333333333333329"/>
    <n v="3"/>
    <s v="GWA34"/>
    <n v="197"/>
    <n v="0"/>
    <s v="ร้านที่2"/>
    <s v="T*** J**"/>
    <s v="นครราชสีมา"/>
    <s v="-"/>
    <s v=""/>
    <s v="02/03/2026 16:06"/>
    <s v="-"/>
    <s v="J&amp;T Express"/>
    <s v="Tiktok"/>
    <s v="tiktok"/>
    <s v=""/>
    <s v="792648425181"/>
    <s v="02/03/2026 16:06"/>
  </r>
  <r>
    <x v="8"/>
    <x v="9"/>
    <n v="159"/>
    <n v="1"/>
    <s v="GWA32"/>
    <n v="159"/>
    <n v="0"/>
    <s v="ร้านที่2"/>
    <s v="ต*** ค***านไกล"/>
    <s v="อุบลราชธานี"/>
    <s v="-"/>
    <s v=""/>
    <s v="02/03/2026 15:49"/>
    <s v="-"/>
    <s v="J&amp;T COD"/>
    <s v="Tiktok"/>
    <s v="จ่ายทีหลัง / COD"/>
    <s v=""/>
    <s v="792651477122"/>
    <s v="02/03/2026 15:55"/>
  </r>
  <r>
    <x v="7"/>
    <x v="8"/>
    <n v="50"/>
    <n v="6"/>
    <s v="GWA31"/>
    <n v="200"/>
    <n v="0"/>
    <s v="ร้านที่2"/>
    <s v="ร***์ธิฌา จ***ร์เพ็ญ"/>
    <s v="ปราจีนบุรี"/>
    <s v="-"/>
    <s v=""/>
    <s v="02/03/2026 15:49"/>
    <s v="-"/>
    <s v="J&amp;T Express"/>
    <s v="Tiktok"/>
    <s v="tiktok"/>
    <s v="ฝอยทอง 2 กล้วยหอม 1 มะพร้าว 1 กาแฟ 1 เนยนม 1"/>
    <s v="792630045174"/>
    <s v="02/03/2026 15:54"/>
  </r>
  <r>
    <x v="3"/>
    <x v="3"/>
    <n v="66.666666666666671"/>
    <n v="6"/>
    <s v="GWA30"/>
    <n v="200"/>
    <n v="0"/>
    <s v="ร้านที่2"/>
    <s v="น***มน  เ***ิมิตร"/>
    <s v="นครศรีธรรมราช"/>
    <s v="-"/>
    <s v=""/>
    <s v="02/03/2026 15:47"/>
    <s v="-"/>
    <s v="J&amp;T COD"/>
    <s v="Tiktok"/>
    <s v="จ่ายทีหลัง / COD"/>
    <s v=""/>
    <s v="792642407115"/>
    <s v="02/03/2026 15:53"/>
  </r>
  <r>
    <x v="7"/>
    <x v="8"/>
    <n v="33.333333333333336"/>
    <n v="3"/>
    <s v="GWA29"/>
    <n v="100"/>
    <n v="0"/>
    <s v="ร้านที่2"/>
    <s v="ช***ชา ท***าก"/>
    <s v="อุดรธานี"/>
    <s v="-"/>
    <s v=""/>
    <s v="02/03/2026 15:41"/>
    <s v="-"/>
    <s v="J&amp;T Express"/>
    <s v="Tiktok"/>
    <s v="tiktok"/>
    <s v=""/>
    <s v="792647333240"/>
    <s v="02/03/2026 15:43"/>
  </r>
  <r>
    <x v="7"/>
    <x v="8"/>
    <n v="33.333333333333336"/>
    <n v="3"/>
    <s v="GWA28"/>
    <n v="100"/>
    <n v="0"/>
    <s v="ร้านที่2"/>
    <s v="น**"/>
    <s v="ขอนแก่น"/>
    <s v="-"/>
    <s v=""/>
    <s v="02/03/2026 15:41"/>
    <s v="-"/>
    <s v="J&amp;T COD"/>
    <s v="Tiktok"/>
    <s v="จ่ายทีหลัง / COD"/>
    <s v=""/>
    <s v="792613130245"/>
    <s v="02/03/2026 15:42"/>
  </r>
  <r>
    <x v="7"/>
    <x v="8"/>
    <n v="33.333333333333336"/>
    <n v="3"/>
    <s v="GWA27"/>
    <n v="100"/>
    <n v="0"/>
    <s v="ร้านที่2"/>
    <s v="ข***ฐ์ฐิตา ก***นชื่น"/>
    <s v="สระบุรี"/>
    <s v="-"/>
    <s v=""/>
    <s v="02/03/2026 15:41"/>
    <s v="-"/>
    <s v="Flash Express Thailand"/>
    <s v="Tiktok"/>
    <s v="tiktok"/>
    <s v=""/>
    <s v="THT1006552X6H6Z"/>
    <s v="02/03/2026 15:41"/>
  </r>
  <r>
    <x v="7"/>
    <x v="8"/>
    <n v="50"/>
    <n v="6"/>
    <s v="GWA26"/>
    <n v="200"/>
    <n v="0"/>
    <s v="ร้านที่2"/>
    <s v="ก***นา จ***โชติ"/>
    <s v="สมุทรสงคราม"/>
    <s v="-"/>
    <s v=""/>
    <s v="02/03/2026 15:38"/>
    <s v="-"/>
    <s v="J&amp;T Express"/>
    <s v="Tiktok"/>
    <s v="tiktok"/>
    <s v=""/>
    <s v="792609070120"/>
    <s v="02/03/2026 15:40"/>
  </r>
  <r>
    <x v="7"/>
    <x v="8"/>
    <n v="33.333333333333336"/>
    <n v="3"/>
    <s v="GWA25"/>
    <n v="100"/>
    <n v="0"/>
    <s v="ร้านที่2"/>
    <s v="s*** w**"/>
    <s v="Bangkok"/>
    <s v="-"/>
    <s v=""/>
    <s v="02/03/2026 15:37"/>
    <s v="-"/>
    <s v="J&amp;T COD"/>
    <s v="Tiktok"/>
    <s v="จ่ายทีหลัง / COD"/>
    <s v=""/>
    <s v="792627831236"/>
    <s v="02/03/2026 15:38"/>
  </r>
  <r>
    <x v="7"/>
    <x v="8"/>
    <n v="50"/>
    <n v="6"/>
    <s v="GWA24"/>
    <n v="200"/>
    <n v="0"/>
    <s v="ร้านที่2"/>
    <s v="ป***อนงค์  พ***าติ"/>
    <s v="พิษณุโลก"/>
    <s v="-"/>
    <s v=""/>
    <s v="02/03/2026 15:39"/>
    <s v="-"/>
    <s v="J&amp;T Express"/>
    <s v="Tiktok"/>
    <s v="tiktok"/>
    <s v=""/>
    <s v="792697766173"/>
    <s v="02/03/2026 15:38"/>
  </r>
  <r>
    <x v="7"/>
    <x v="8"/>
    <n v="50"/>
    <n v="6"/>
    <s v="GWA23"/>
    <n v="181"/>
    <n v="0"/>
    <s v="ร้านที่2"/>
    <s v="ศ***า  ว***พัฒ"/>
    <s v="พระนครศรีอยุธยา"/>
    <s v="-"/>
    <s v=""/>
    <s v="02/03/2026 15:32"/>
    <s v="-"/>
    <s v="J&amp;T Express"/>
    <s v="Tiktok"/>
    <s v="tiktok"/>
    <s v="ขอทุกรสชาติเลยนะคะ"/>
    <s v="792610966173"/>
    <s v="02/03/2026 15:38"/>
  </r>
  <r>
    <x v="10"/>
    <x v="12"/>
    <n v="33.333333333333336"/>
    <n v="3"/>
    <s v="GWA22"/>
    <n v="134.99"/>
    <n v="0"/>
    <s v="ร้านที่2"/>
    <s v="ต***ตา  ศ***วรรณ"/>
    <s v="แพร่"/>
    <s v="-"/>
    <s v=""/>
    <s v="02/03/2026 15:21"/>
    <s v="-"/>
    <s v="J&amp;T COD"/>
    <s v="Tiktok"/>
    <s v="จ่ายทีหลัง / COD"/>
    <s v=""/>
    <s v="792698848185"/>
    <s v="02/03/2026 15:21"/>
  </r>
  <r>
    <x v="7"/>
    <x v="8"/>
    <n v="50"/>
    <n v="6"/>
    <s v="GWA21"/>
    <n v="200"/>
    <n v="0"/>
    <s v="ร้านที่2"/>
    <s v="ส*** ก***าน"/>
    <s v="อุตรดิตถ์"/>
    <s v="-"/>
    <s v=""/>
    <s v="02/03/2026 15:16"/>
    <s v="-"/>
    <s v="J&amp;T COD"/>
    <s v="Tiktok"/>
    <s v="จ่ายทีหลัง / COD"/>
    <s v=""/>
    <s v="792694597170"/>
    <s v="02/03/2026 15:16"/>
  </r>
  <r>
    <x v="7"/>
    <x v="8"/>
    <n v="50"/>
    <n v="6"/>
    <s v="GWA19"/>
    <n v="200"/>
    <n v="0"/>
    <s v="ร้านที่2"/>
    <s v="เ***์ด เ***ลี เ***อจันทร์"/>
    <s v="เทศบาลนครนครศรีธรรมราช"/>
    <s v="-"/>
    <s v=""/>
    <s v="02/03/2026 15:03"/>
    <s v="-"/>
    <s v="J&amp;T Express"/>
    <s v="Tiktok"/>
    <s v="tiktok"/>
    <s v=""/>
    <s v="792619994176"/>
    <s v="02/03/2026 15:02"/>
  </r>
  <r>
    <x v="7"/>
    <x v="8"/>
    <n v="50"/>
    <n v="6"/>
    <s v="GWA17"/>
    <n v="200"/>
    <n v="0"/>
    <s v="ร้านที่2"/>
    <s v="เ***ยบเจึ๊ยบ"/>
    <s v="พระนครศรีอยุธยา"/>
    <s v="-"/>
    <s v=""/>
    <s v="02/03/2026 15:01"/>
    <s v="-"/>
    <s v="J&amp;T COD"/>
    <s v="Tiktok"/>
    <s v="จ่ายทีหลัง / COD"/>
    <s v=""/>
    <s v="792689506206"/>
    <s v="02/03/2026 15:01"/>
  </r>
  <r>
    <x v="7"/>
    <x v="8"/>
    <n v="33.333333333333336"/>
    <n v="3"/>
    <s v="GWA16"/>
    <n v="100"/>
    <n v="0"/>
    <s v="ร้านที่2"/>
    <s v="เ***จันทร์"/>
    <s v="ศรีสะเกษ"/>
    <s v="-"/>
    <s v=""/>
    <s v="02/03/2026 14:55"/>
    <s v="-"/>
    <s v="J&amp;T COD"/>
    <s v="Tiktok"/>
    <s v="จ่ายทีหลัง / COD"/>
    <s v=""/>
    <s v="792657137241"/>
    <s v="02/03/2026 14:56"/>
  </r>
  <r>
    <x v="9"/>
    <x v="14"/>
    <n v="50"/>
    <n v="1"/>
    <s v="GWA15"/>
    <n v="50"/>
    <n v="0"/>
    <s v="ร้านที่1"/>
    <s v="ช******์"/>
    <s v="******ถ.ติวานนท์ ต.บางพูด ตำบลบางพูด อำเภอปากเกร็ด จังหวัดนนทบุรี 11120"/>
    <s v="11120"/>
    <s v="66"/>
    <s v="02/03/2026 14:56"/>
    <s v="-"/>
    <s v="SPX Express"/>
    <s v="Shopee"/>
    <s v="shopee"/>
    <s v=""/>
    <s v="TH2653300973758"/>
    <s v="02/03/2026 14:55"/>
  </r>
  <r>
    <x v="7"/>
    <x v="8"/>
    <n v="33.333333333333336"/>
    <n v="3"/>
    <s v="GWA14"/>
    <n v="100"/>
    <n v="0"/>
    <s v="ร้านที่2"/>
    <s v="จ***รัตน์ ช***ชา"/>
    <s v="กระบี่"/>
    <s v="-"/>
    <s v=""/>
    <s v="02/03/2026 14:53"/>
    <s v="-"/>
    <s v="J&amp;T COD"/>
    <s v="Tiktok"/>
    <s v="จ่ายทีหลัง / COD"/>
    <s v=""/>
    <s v="792694730240"/>
    <s v="02/03/2026 14:53"/>
  </r>
  <r>
    <x v="0"/>
    <x v="11"/>
    <n v="80"/>
    <n v="1"/>
    <s v="GWA13"/>
    <n v="80"/>
    <n v="0"/>
    <s v="ร้านที่1"/>
    <s v="ค******ง"/>
    <s v="****** แขวงจตุจักร เขตจตุจักร กรุงเทพมหานคร 10900 แขวงจตุจักร เขตจตุจักร จังหวัดกรุงเทพมหานคร 10900"/>
    <s v="10900"/>
    <s v="81"/>
    <s v="02/03/2026 14:51"/>
    <s v="-"/>
    <s v="SPX Express"/>
    <s v="Shopee"/>
    <s v="shopee"/>
    <s v=""/>
    <s v="TH2677047173707"/>
    <s v="02/03/2026 14:51"/>
  </r>
  <r>
    <x v="2"/>
    <x v="2"/>
    <n v="159"/>
    <n v="1"/>
    <s v="GWA12"/>
    <n v="129"/>
    <n v="0"/>
    <s v="ร้านที่2"/>
    <s v="ศ***า  ว***พัฒ"/>
    <s v="พระนครศรีอยุธยา"/>
    <s v="-"/>
    <s v=""/>
    <s v="02/03/2026 14:50"/>
    <s v="-"/>
    <s v="J&amp;T Express"/>
    <s v="Tiktok"/>
    <s v="tiktok"/>
    <s v=""/>
    <s v="792656565120"/>
    <s v="02/03/2026 14:50"/>
  </r>
  <r>
    <x v="3"/>
    <x v="3"/>
    <n v="66.666666666666671"/>
    <n v="3"/>
    <s v="GWA11"/>
    <n v="100"/>
    <n v="0"/>
    <s v="ร้านที่2"/>
    <s v="ส***ญ ภ***พันธุ์"/>
    <s v="นนทบุรี"/>
    <s v="-"/>
    <s v=""/>
    <s v="02/03/2026 14:48"/>
    <s v="-"/>
    <s v="J&amp;T COD"/>
    <s v="Tiktok"/>
    <s v="จ่ายทีหลัง / COD"/>
    <s v=""/>
    <s v="792600010101"/>
    <s v="02/03/2026 14:48"/>
  </r>
  <r>
    <x v="7"/>
    <x v="8"/>
    <n v="33.333333333333336"/>
    <n v="3"/>
    <s v="GWA10"/>
    <n v="138"/>
    <n v="38"/>
    <s v="ร้านที่2"/>
    <s v="ค***ัศนีย์ ม***ใจ"/>
    <s v="ตาก"/>
    <s v="-"/>
    <s v=""/>
    <s v="02/03/2026 14:42"/>
    <s v="-"/>
    <s v="J&amp;T COD"/>
    <s v="Tiktok"/>
    <s v="จ่ายทีหลัง / COD"/>
    <s v=""/>
    <s v="792667239280"/>
    <s v="02/03/2026 14:42"/>
  </r>
  <r>
    <x v="7"/>
    <x v="8"/>
    <n v="33.333333333333336"/>
    <n v="3"/>
    <s v="GWA9"/>
    <n v="100"/>
    <n v="0"/>
    <s v="ร้านที่2"/>
    <s v="ว***า พ***กัณ"/>
    <s v="เทศบาลนครนครสวรรค์"/>
    <s v="-"/>
    <s v=""/>
    <s v="02/03/2026 14:40"/>
    <s v="-"/>
    <s v="J&amp;T Express"/>
    <s v="Tiktok"/>
    <s v="tiktok"/>
    <s v=""/>
    <s v="792684938231"/>
    <s v="02/03/2026 14:40"/>
  </r>
  <r>
    <x v="7"/>
    <x v="8"/>
    <n v="33.333333333333336"/>
    <n v="3"/>
    <s v="GWA8"/>
    <n v="100"/>
    <n v="0"/>
    <s v="ร้านที่2"/>
    <s v="ญ***กา เ***ลาง"/>
    <s v="ชลบุรี"/>
    <s v="-"/>
    <s v=""/>
    <s v="02/03/2026 14:40"/>
    <s v="-"/>
    <s v="J&amp;T COD"/>
    <s v="Tiktok"/>
    <s v="จ่ายทีหลัง / COD"/>
    <s v=""/>
    <s v="792670936234"/>
    <s v="02/03/2026 14:40"/>
  </r>
  <r>
    <x v="7"/>
    <x v="8"/>
    <n v="50"/>
    <n v="18"/>
    <s v="GWA7"/>
    <n v="600"/>
    <n v="0"/>
    <s v="ร้านที่2"/>
    <s v="ร***ิยากร เ***งทอง"/>
    <s v="ลำปาง"/>
    <s v="-"/>
    <s v=""/>
    <s v="02/03/2026 14:35"/>
    <s v="-"/>
    <s v="J&amp;T COD"/>
    <s v="Tiktok"/>
    <s v="จ่ายทีหลัง / COD"/>
    <s v=""/>
    <s v="792680667133"/>
    <s v="02/03/2026 14:35"/>
  </r>
  <r>
    <x v="7"/>
    <x v="8"/>
    <n v="50"/>
    <n v="6"/>
    <s v="GWA6"/>
    <n v="200"/>
    <n v="0"/>
    <s v="ร้านที่2"/>
    <s v="แ***ุไร  เ***ญ"/>
    <s v="ขอนแก่น"/>
    <s v="-"/>
    <s v=""/>
    <s v="02/03/2026 14:34"/>
    <s v="-"/>
    <s v="J&amp;T COD"/>
    <s v="Tiktok"/>
    <s v="จ่ายทีหลัง / COD"/>
    <s v=""/>
    <s v="792617397165"/>
    <s v="02/03/2026 14:34"/>
  </r>
  <r>
    <x v="7"/>
    <x v="8"/>
    <n v="65"/>
    <n v="9"/>
    <s v="GWA5"/>
    <n v="299"/>
    <n v="0"/>
    <s v="ร้านที่2"/>
    <s v="ส***ิง แ***ิเศษ"/>
    <s v="เทศบาลนครนครสวรรค์"/>
    <s v="-"/>
    <s v=""/>
    <s v="02/03/2026 14:34"/>
    <s v="-"/>
    <s v="J&amp;T COD"/>
    <s v="Tiktok"/>
    <s v="จ่ายทีหลัง / COD"/>
    <s v=""/>
    <s v="792637400284"/>
    <s v="02/03/2026 14:34"/>
  </r>
  <r>
    <x v="9"/>
    <x v="14"/>
    <n v="150"/>
    <n v="2"/>
    <s v="GWA4"/>
    <n v="200"/>
    <n v="0"/>
    <s v="ร้านที่2"/>
    <s v="พ***ภาส ว***พินิจ"/>
    <s v="อำนาจเจริญ"/>
    <s v="-"/>
    <s v=""/>
    <s v="02/03/2026 14:32"/>
    <s v="-"/>
    <s v="J&amp;T COD"/>
    <s v="Tiktok"/>
    <s v="จ่ายทีหลัง / COD"/>
    <s v=""/>
    <s v="792627608102"/>
    <s v="02/03/2026 14:32"/>
  </r>
  <r>
    <x v="2"/>
    <x v="2"/>
    <n v="159"/>
    <n v="1"/>
    <s v="GWA3"/>
    <n v="208.39"/>
    <n v="0"/>
    <s v="ร้านที่2"/>
    <s v="น***พนิดา ท***ี"/>
    <s v="เพชรบุรี"/>
    <s v="-"/>
    <s v=""/>
    <s v="02/03/2026 14:16"/>
    <s v="-"/>
    <s v="J&amp;T Express"/>
    <s v="Tiktok"/>
    <s v="tiktok"/>
    <s v=""/>
    <s v="792698043196"/>
    <s v="02/03/2026 14:16"/>
  </r>
  <r>
    <x v="6"/>
    <x v="15"/>
    <n v="120"/>
    <n v="1"/>
    <s v="GWA3"/>
    <n v="208.39"/>
    <n v="0"/>
    <s v="ร้านที่2"/>
    <s v="น***พนิดา ท***ี"/>
    <s v="เพชรบุรี"/>
    <s v="-"/>
    <s v=""/>
    <s v="02/03/2026 14:16"/>
    <s v="-"/>
    <s v="J&amp;T Express"/>
    <s v="Tiktok"/>
    <s v="tiktok"/>
    <s v=""/>
    <s v="792698043196"/>
    <s v="02/03/2026 14:16"/>
  </r>
  <r>
    <x v="3"/>
    <x v="3"/>
    <n v="66.666666666666671"/>
    <n v="3"/>
    <s v="GWA2"/>
    <n v="100"/>
    <n v="0"/>
    <s v="ร้านที่2"/>
    <s v="ว*** อ***ะ บ***ใหญ่พัฒนา เ***ี่62หมู่18 ต***ะสัง อ***ือง จ***รีร"/>
    <s v="บุรีรัมย์"/>
    <s v="-"/>
    <s v=""/>
    <s v="02/03/2026 14:13"/>
    <s v="-"/>
    <s v="J&amp;T Express"/>
    <s v="Tiktok"/>
    <s v="tiktok"/>
    <s v=""/>
    <s v="792676506156"/>
    <s v="02/03/2026 14:15"/>
  </r>
  <r>
    <x v="3"/>
    <x v="3"/>
    <n v="66.666666666666671"/>
    <n v="6"/>
    <s v="GWA1"/>
    <n v="182"/>
    <n v="0"/>
    <s v="ร้านที่2"/>
    <s v="น***วาน"/>
    <s v="สมุทรสงคราม"/>
    <s v="-"/>
    <s v=""/>
    <s v="02/03/2026 14:12"/>
    <s v="-"/>
    <s v="J&amp;T Express"/>
    <s v="Tiktok"/>
    <s v="tiktok"/>
    <s v=""/>
    <s v="792578495096"/>
    <s v="02/03/2026 14:14"/>
  </r>
  <r>
    <x v="3"/>
    <x v="3"/>
    <n v="66.666666666666671"/>
    <n v="3"/>
    <s v="GWA0"/>
    <n v="100"/>
    <n v="0"/>
    <s v="ร้านที่2"/>
    <s v="ม***"/>
    <s v="Songkhla"/>
    <s v="-"/>
    <s v=""/>
    <s v="02/03/2026 14:12"/>
    <s v="-"/>
    <s v="J&amp;T Express"/>
    <s v="Tiktok"/>
    <s v="tiktok"/>
    <s v=""/>
    <s v="792639910112"/>
    <s v="02/03/2026 14:14"/>
  </r>
  <r>
    <x v="7"/>
    <x v="8"/>
    <n v="50"/>
    <n v="6"/>
    <s v="GVZ99"/>
    <n v="200"/>
    <n v="0"/>
    <s v="ร้านที่2"/>
    <s v="อ***์ ช***้วยกิจ"/>
    <s v="ระยอง"/>
    <s v="-"/>
    <s v=""/>
    <s v="02/03/2026 14:11"/>
    <s v="-"/>
    <s v="J&amp;T COD"/>
    <s v="Tiktok"/>
    <s v="จ่ายทีหลัง / COD"/>
    <s v=""/>
    <s v="792663575141"/>
    <s v="02/03/2026 14:14"/>
  </r>
  <r>
    <x v="3"/>
    <x v="3"/>
    <n v="66.666666666666671"/>
    <n v="3"/>
    <s v="GVZ98"/>
    <n v="100"/>
    <n v="0"/>
    <s v="ร้านที่2"/>
    <s v="ก***รณ์ แ***ง"/>
    <s v="เทศบาลนครพิษณุโลก"/>
    <s v="-"/>
    <s v=""/>
    <s v="02/03/2026 14:10"/>
    <s v="-"/>
    <s v="J&amp;T COD"/>
    <s v="Tiktok"/>
    <s v="จ่ายทีหลัง / COD"/>
    <s v=""/>
    <s v="792603818145"/>
    <s v="02/03/2026 14:13"/>
  </r>
  <r>
    <x v="0"/>
    <x v="11"/>
    <n v="120"/>
    <n v="2"/>
    <s v="GVZ96"/>
    <n v="178"/>
    <n v="0"/>
    <s v="ร้านที่2"/>
    <s v="C***pShop636"/>
    <s v="กรุงเทพฯ"/>
    <s v="-"/>
    <s v=""/>
    <s v="02/03/2026 14:04"/>
    <s v="-"/>
    <s v="J&amp;T Express"/>
    <s v="Tiktok"/>
    <s v="tiktok"/>
    <s v=""/>
    <s v="792662634175"/>
    <s v="02/03/2026 14:08"/>
  </r>
  <r>
    <x v="7"/>
    <x v="8"/>
    <n v="50"/>
    <n v="6"/>
    <s v="GVZ95"/>
    <n v="200"/>
    <n v="0"/>
    <s v="ร้านที่2"/>
    <s v="เ***ว พ***อินทร์"/>
    <s v="บุรีรัมย์"/>
    <s v="-"/>
    <s v=""/>
    <s v="02/03/2026 13:55"/>
    <s v="-"/>
    <s v="J&amp;T Express"/>
    <s v="Tiktok"/>
    <s v="tiktok"/>
    <s v=""/>
    <s v="792657871176"/>
    <s v="02/03/2026 13:55"/>
  </r>
  <r>
    <x v="8"/>
    <x v="9"/>
    <n v="159"/>
    <n v="1"/>
    <s v="GVZ93"/>
    <n v="99"/>
    <n v="0"/>
    <s v="ร้านที่2"/>
    <s v="แ** ย***ประเดิม"/>
    <s v="กรุงเทพฯ"/>
    <s v="-"/>
    <s v=""/>
    <s v="02/03/2026 13:51"/>
    <s v="-"/>
    <s v="J&amp;T COD"/>
    <s v="Tiktok"/>
    <s v="จ่ายทีหลัง / COD"/>
    <s v=""/>
    <s v="792683872131"/>
    <s v="02/03/2026 13:51"/>
  </r>
  <r>
    <x v="7"/>
    <x v="8"/>
    <n v="50"/>
    <n v="6"/>
    <s v="GVZ92"/>
    <n v="200"/>
    <n v="0"/>
    <s v="ร้านที่2"/>
    <s v="น***ินทร์​ ส***สน"/>
    <s v="สุราษฎร์ธานี"/>
    <s v="-"/>
    <s v=""/>
    <s v="02/03/2026 13:51"/>
    <s v="-"/>
    <s v="J&amp;T Express"/>
    <s v="Tiktok"/>
    <s v="tiktok"/>
    <s v=""/>
    <s v="792680278191"/>
    <s v="02/03/2026 13:51"/>
  </r>
  <r>
    <x v="9"/>
    <x v="10"/>
    <n v="66"/>
    <n v="1"/>
    <s v="GVZ91"/>
    <n v="208.2"/>
    <n v="9"/>
    <s v="ร้านที่9"/>
    <s v="อัจฉรินทร์  กออำไพ"/>
    <s v="40 ม.13 บ.แดง  · หนองตูม/ Nong Tum_x000a__x000a_ภูเขียว/ Phu Khiaoชัยภูมิ/ Chaiyaphum_x000a_36110"/>
    <s v="36110"/>
    <s v="660653381584"/>
    <s v="02/03/2026 14:15"/>
    <s v="-"/>
    <s v="Kerry_dropoff"/>
    <s v="Lazada"/>
    <s v="lazada"/>
    <s v=""/>
    <s v="TH33108EH1BS1H"/>
    <s v="02/03/2026 13:50"/>
  </r>
  <r>
    <x v="6"/>
    <x v="7"/>
    <n v="66"/>
    <n v="1"/>
    <s v="GVZ91"/>
    <n v="208.2"/>
    <n v="9"/>
    <s v="ร้านที่9"/>
    <s v="อัจฉรินทร์  กออำไพ"/>
    <s v="40 ม.13 บ.แดง  · หนองตูม/ Nong Tum_x000a__x000a_ภูเขียว/ Phu Khiaoชัยภูมิ/ Chaiyaphum_x000a_36110"/>
    <s v="36110"/>
    <s v="660653381584"/>
    <s v="02/03/2026 14:15"/>
    <s v="-"/>
    <s v="Kerry_dropoff"/>
    <s v="Lazada"/>
    <s v="lazada"/>
    <s v=""/>
    <s v="TH33108EH1BS1H"/>
    <s v="02/03/2026 13:50"/>
  </r>
  <r>
    <x v="0"/>
    <x v="11"/>
    <n v="67"/>
    <n v="1"/>
    <s v="GVZ91"/>
    <n v="208.2"/>
    <n v="9"/>
    <s v="ร้านที่9"/>
    <s v="อัจฉรินทร์  กออำไพ"/>
    <s v="40 ม.13 บ.แดง  · หนองตูม/ Nong Tum_x000a__x000a_ภูเขียว/ Phu Khiaoชัยภูมิ/ Chaiyaphum_x000a_36110"/>
    <s v="36110"/>
    <s v="660653381584"/>
    <s v="02/03/2026 14:15"/>
    <s v="-"/>
    <s v="Kerry_dropoff"/>
    <s v="Lazada"/>
    <s v="lazada"/>
    <s v=""/>
    <s v="TH33108EH1BS1H"/>
    <s v="02/03/2026 13:50"/>
  </r>
  <r>
    <x v="6"/>
    <x v="7"/>
    <n v="97"/>
    <n v="1"/>
    <s v="GVZ90"/>
    <n v="97"/>
    <n v="0"/>
    <s v="ร้านที่1"/>
    <s v="M*K"/>
    <s v="******รีนวิว, ซอย 3, ตำบล สีคิ้ว, อำเภอสีคิ้ว ตำบลสีคิ้ว อำเภอสีคิ้ว จังหวัดนครราชสีมา 30140"/>
    <s v="30140"/>
    <s v="07"/>
    <s v="02/03/2026 13:47"/>
    <s v="-"/>
    <s v="SPX Express"/>
    <s v="Shopee"/>
    <s v="shopee"/>
    <s v=""/>
    <s v="TH2677436681333"/>
    <s v="02/03/2026 13:47"/>
  </r>
  <r>
    <x v="4"/>
    <x v="4"/>
    <n v="159"/>
    <n v="1"/>
    <s v="GVZ88"/>
    <n v="129"/>
    <n v="0"/>
    <s v="ร้านที่2"/>
    <s v="M***me A**"/>
    <s v="กรุงเทพฯ"/>
    <s v="-"/>
    <s v=""/>
    <s v="02/03/2026 13:27"/>
    <s v="-"/>
    <s v="J&amp;T COD"/>
    <s v="Tiktok"/>
    <s v="จ่ายทีหลัง / COD"/>
    <s v=""/>
    <s v="792656657170"/>
    <s v="02/03/2026 13:28"/>
  </r>
  <r>
    <x v="3"/>
    <x v="3"/>
    <n v="66.666666666666671"/>
    <n v="3"/>
    <s v="GVZ87"/>
    <n v="316.48"/>
    <n v="0"/>
    <s v="ร้านที่2"/>
    <s v="ด***ณี  ร***แรก"/>
    <s v="สุโขทัย"/>
    <s v="-"/>
    <s v=""/>
    <s v="02/03/2026 13:23"/>
    <s v="-"/>
    <s v="J&amp;T Express"/>
    <s v="Tiktok"/>
    <s v="tiktok"/>
    <s v=""/>
    <s v="792633318245"/>
    <s v="02/03/2026 13:22"/>
  </r>
  <r>
    <x v="7"/>
    <x v="8"/>
    <n v="50"/>
    <n v="6"/>
    <s v="GVZ87"/>
    <n v="316.48"/>
    <n v="0"/>
    <s v="ร้านที่2"/>
    <s v="ด***ณี  ร***แรก"/>
    <s v="สุโขทัย"/>
    <s v="-"/>
    <s v=""/>
    <s v="02/03/2026 13:23"/>
    <s v="-"/>
    <s v="J&amp;T Express"/>
    <s v="Tiktok"/>
    <s v="tiktok"/>
    <s v=""/>
    <s v="792633318245"/>
    <s v="02/03/2026 13:22"/>
  </r>
  <r>
    <x v="5"/>
    <x v="5"/>
    <n v="159"/>
    <n v="1"/>
    <s v="GVZ86"/>
    <n v="129"/>
    <n v="0"/>
    <s v="ร้านที่2"/>
    <s v="จ***พัต บ***ง"/>
    <s v="นครปฐม"/>
    <s v="-"/>
    <s v=""/>
    <s v="02/03/2026 13:31"/>
    <s v="-"/>
    <s v="J&amp;T Express"/>
    <s v="Tiktok"/>
    <s v="tiktok"/>
    <s v=""/>
    <s v="792665957145"/>
    <s v="02/03/2026 13:12"/>
  </r>
  <r>
    <x v="7"/>
    <x v="8"/>
    <n v="50"/>
    <n v="6"/>
    <s v="GVZ85"/>
    <n v="200"/>
    <n v="0"/>
    <s v="ร้านที่2"/>
    <s v="น***  พ***พ"/>
    <s v="นครปฐม"/>
    <s v="-"/>
    <s v=""/>
    <s v="02/03/2026 13:09"/>
    <s v="-"/>
    <s v="J&amp;T Express"/>
    <s v="Tiktok"/>
    <s v="tiktok"/>
    <s v=""/>
    <s v="792662479184"/>
    <s v="02/03/2026 13:08"/>
  </r>
  <r>
    <x v="10"/>
    <x v="12"/>
    <n v="35"/>
    <n v="8"/>
    <s v="GVZ84"/>
    <n v="328"/>
    <n v="0"/>
    <s v="ร้านที่1"/>
    <s v="เ******์"/>
    <s v="******.ศรีมงคล ตำบลศรีมงคล อำเภอไทรโยค จังหวัดกาญจนบุรี 71150"/>
    <s v="71150"/>
    <s v="51"/>
    <s v="02/03/2026 13:34"/>
    <s v="-"/>
    <s v="SPX Express"/>
    <s v="Shopee"/>
    <s v="shopee"/>
    <s v=""/>
    <s v="TH261171393463P"/>
    <s v="02/03/2026 13:04"/>
  </r>
  <r>
    <x v="9"/>
    <x v="14"/>
    <n v="50"/>
    <n v="1"/>
    <s v="GVZ83"/>
    <n v="50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02/03/2026 13:34"/>
    <s v="-"/>
    <s v="Flash Express"/>
    <s v="Shopee"/>
    <s v="shopee"/>
    <s v=""/>
    <s v="TH69018EH7YB2D"/>
    <s v="02/03/2026 13:03"/>
  </r>
  <r>
    <x v="7"/>
    <x v="8"/>
    <n v="50"/>
    <n v="6"/>
    <s v="GVZ82"/>
    <n v="200"/>
    <n v="0"/>
    <s v="ร้านที่2"/>
    <s v="ศ***เกตุ ม***"/>
    <s v="ลพบุรี"/>
    <s v="-"/>
    <s v=""/>
    <s v="02/03/2026 13:00"/>
    <s v="-"/>
    <s v="J&amp;T COD"/>
    <s v="Tiktok"/>
    <s v="จ่ายทีหลัง / COD"/>
    <s v=""/>
    <s v="792698673152"/>
    <s v="02/03/2026 13:00"/>
  </r>
  <r>
    <x v="3"/>
    <x v="3"/>
    <n v="58"/>
    <n v="1"/>
    <s v="GVZ81"/>
    <n v="58"/>
    <n v="0"/>
    <s v="ร้านที่1"/>
    <s v="เ***า"/>
    <s v="******ง สายไหม    ประเทศไทย (ในหมู่บ้านซอย 18 สวนด้านใน ขวามือบ้านติดป้ายซอย) แขวงสายไหม เขตสายไหม จังหวัดกรุงเทพมหานคร 10220"/>
    <s v="10220"/>
    <s v="25"/>
    <s v="02/03/2026 12:44"/>
    <s v="-"/>
    <s v="SPX Express"/>
    <s v="Shopee"/>
    <s v="shopee"/>
    <s v=""/>
    <s v="TH262264555724B"/>
    <s v="02/03/2026 12:43"/>
  </r>
  <r>
    <x v="7"/>
    <x v="8"/>
    <n v="50"/>
    <n v="6"/>
    <s v="GVZ80"/>
    <n v="200"/>
    <n v="0"/>
    <s v="ร้านที่2"/>
    <s v="อ***"/>
    <s v="กรุงเทพมหานคร"/>
    <s v="-"/>
    <s v=""/>
    <s v="02/03/2026 12:33"/>
    <s v="-"/>
    <s v="J&amp;T COD"/>
    <s v="Tiktok"/>
    <s v="จ่ายทีหลัง / COD"/>
    <s v=""/>
    <s v="792635475155"/>
    <s v="02/03/2026 12:33"/>
  </r>
  <r>
    <x v="4"/>
    <x v="4"/>
    <n v="159"/>
    <n v="1"/>
    <s v="GVZ79"/>
    <n v="282"/>
    <n v="3"/>
    <s v="ร้านที่2"/>
    <s v="C* F***y"/>
    <s v="ลำพูน"/>
    <s v="-"/>
    <s v=""/>
    <s v="02/03/2026 12:31"/>
    <s v="-"/>
    <s v="J&amp;T COD"/>
    <s v="Tiktok"/>
    <s v="จ่ายทีหลัง / COD"/>
    <s v=""/>
    <s v="792669543175"/>
    <s v="02/03/2026 12:31"/>
  </r>
  <r>
    <x v="0"/>
    <x v="11"/>
    <n v="120"/>
    <n v="1"/>
    <s v="GVZ79"/>
    <n v="282"/>
    <n v="3"/>
    <s v="ร้านที่2"/>
    <s v="C* F***y"/>
    <s v="ลำพูน"/>
    <s v="-"/>
    <s v=""/>
    <s v="02/03/2026 12:31"/>
    <s v="-"/>
    <s v="J&amp;T COD"/>
    <s v="Tiktok"/>
    <s v="จ่ายทีหลัง / COD"/>
    <s v=""/>
    <s v="792669543175"/>
    <s v="02/03/2026 12:31"/>
  </r>
  <r>
    <x v="7"/>
    <x v="8"/>
    <n v="50"/>
    <n v="6"/>
    <s v="GVZ78"/>
    <n v="200"/>
    <n v="0"/>
    <s v="ร้านที่2"/>
    <s v="อ***"/>
    <s v="กรุงเทพมหานคร"/>
    <s v="-"/>
    <s v=""/>
    <s v="02/03/2026 12:30"/>
    <s v="-"/>
    <s v="J&amp;T COD"/>
    <s v="Tiktok"/>
    <s v="จ่ายทีหลัง / COD"/>
    <s v=""/>
    <s v="792623074154"/>
    <s v="02/03/2026 12:30"/>
  </r>
  <r>
    <x v="10"/>
    <x v="12"/>
    <n v="49"/>
    <n v="1"/>
    <s v="GVZ77"/>
    <n v="49"/>
    <n v="0"/>
    <s v="ร้านที่1"/>
    <s v="ธ******น"/>
    <s v="******ตำบล ทุ่งศุขลา ตำบลทุ่งสุขลา อำเภอศรีราชา จังหวัดชลบุรี 20230"/>
    <s v="20230"/>
    <s v="91"/>
    <s v="02/03/2026 12:56"/>
    <s v="-"/>
    <s v="SPX Express"/>
    <s v="Shopee"/>
    <s v="shopee"/>
    <s v=""/>
    <s v="TH264693792287A"/>
    <s v="02/03/2026 12:26"/>
  </r>
  <r>
    <x v="0"/>
    <x v="11"/>
    <n v="80"/>
    <n v="1"/>
    <s v="GVZ76"/>
    <n v="80"/>
    <n v="0"/>
    <s v="ร้านที่1"/>
    <s v="เ**ย"/>
    <s v="******เภอหางดง (ไม่รับสายเอาวางไว้ตรงล็อกเกอร์ ) (เอาวางไว้ตรงตู้จดหมายเลย) ตำบลหนองควาย อำเภอหางดง จังหวัดเชียงใหม่ 50230"/>
    <s v="50230"/>
    <s v="08"/>
    <s v="02/03/2026 12:50"/>
    <s v="-"/>
    <s v="SPX Express"/>
    <s v="Shopee"/>
    <s v="shopee"/>
    <s v=""/>
    <s v="TH2664752443222"/>
    <s v="02/03/2026 12:26"/>
  </r>
  <r>
    <x v="9"/>
    <x v="14"/>
    <n v="50"/>
    <n v="1"/>
    <s v="GVZ75"/>
    <n v="50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02/03/2026 12:56"/>
    <s v="-"/>
    <s v="Flash Express"/>
    <s v="Shopee"/>
    <s v="shopee"/>
    <s v=""/>
    <s v="TH69018EH85M6D"/>
    <s v="02/03/2026 12:26"/>
  </r>
  <r>
    <x v="10"/>
    <x v="12"/>
    <n v="27.5"/>
    <n v="4"/>
    <s v="GVZ74"/>
    <n v="215"/>
    <n v="0"/>
    <s v="ร้านที่1"/>
    <s v="ก******จ"/>
    <s v="******อเมืองระนอง ตำบลบางริ้น อำเภอเมืองระนอง จังหวัดระนอง 85000"/>
    <s v="85000"/>
    <s v="72"/>
    <s v="02/03/2026 12:48"/>
    <s v="-"/>
    <s v="Flash Express"/>
    <s v="Shopee"/>
    <s v="shopee"/>
    <s v=""/>
    <s v="TH69018EHFJD0D"/>
    <s v="02/03/2026 12:18"/>
  </r>
  <r>
    <x v="9"/>
    <x v="14"/>
    <n v="50"/>
    <n v="1"/>
    <s v="GVZ74"/>
    <n v="215"/>
    <n v="0"/>
    <s v="ร้านที่1"/>
    <s v="ก******จ"/>
    <s v="******อเมืองระนอง ตำบลบางริ้น อำเภอเมืองระนอง จังหวัดระนอง 85000"/>
    <s v="85000"/>
    <s v="72"/>
    <s v="02/03/2026 12:48"/>
    <s v="-"/>
    <s v="Flash Express"/>
    <s v="Shopee"/>
    <s v="shopee"/>
    <s v=""/>
    <s v="TH69018EHFJD0D"/>
    <s v="02/03/2026 12:18"/>
  </r>
  <r>
    <x v="9"/>
    <x v="10"/>
    <n v="66"/>
    <n v="1"/>
    <s v="GVZ73"/>
    <n v="249"/>
    <n v="0"/>
    <s v="ร้านที่1"/>
    <s v="ม******์"/>
    <s v="******หาด  จ.สระแก้ว 27260 ตำบลซับมะกรูด อำเภอคลองหาด จังหวัดสระแก้ว 27260"/>
    <s v="27260"/>
    <s v="98"/>
    <s v="02/03/2026 12:01"/>
    <s v="-"/>
    <s v="SPX Express"/>
    <s v="Shopee"/>
    <s v="shopee"/>
    <s v=""/>
    <s v="TH264549362873F"/>
    <s v="02/03/2026 12:00"/>
  </r>
  <r>
    <x v="6"/>
    <x v="7"/>
    <n v="66"/>
    <n v="1"/>
    <s v="GVZ73"/>
    <n v="249"/>
    <n v="0"/>
    <s v="ร้านที่1"/>
    <s v="ม******์"/>
    <s v="******หาด  จ.สระแก้ว 27260 ตำบลซับมะกรูด อำเภอคลองหาด จังหวัดสระแก้ว 27260"/>
    <s v="27260"/>
    <s v="98"/>
    <s v="02/03/2026 12:01"/>
    <s v="-"/>
    <s v="SPX Express"/>
    <s v="Shopee"/>
    <s v="shopee"/>
    <s v=""/>
    <s v="TH264549362873F"/>
    <s v="02/03/2026 12:00"/>
  </r>
  <r>
    <x v="7"/>
    <x v="8"/>
    <n v="33.333333333333336"/>
    <n v="3"/>
    <s v="GVZ73"/>
    <n v="100"/>
    <n v="0"/>
    <s v="ร้านที่2"/>
    <s v="ฐ***า ไ***กษ์"/>
    <s v="ร้อยเอ็ด"/>
    <s v="-"/>
    <s v=""/>
    <s v="02/03/2026 12:01"/>
    <s v="-"/>
    <s v="J&amp;T Express"/>
    <s v="Tiktok"/>
    <s v="tiktok"/>
    <s v=""/>
    <s v="792692833295"/>
    <s v="02/03/2026 12:00"/>
  </r>
  <r>
    <x v="0"/>
    <x v="11"/>
    <n v="67"/>
    <n v="1"/>
    <s v="GVZ73"/>
    <n v="249"/>
    <n v="0"/>
    <s v="ร้านที่1"/>
    <s v="ม******์"/>
    <s v="******หาด  จ.สระแก้ว 27260 ตำบลซับมะกรูด อำเภอคลองหาด จังหวัดสระแก้ว 27260"/>
    <s v="27260"/>
    <s v="98"/>
    <s v="02/03/2026 12:01"/>
    <s v="-"/>
    <s v="SPX Express"/>
    <s v="Shopee"/>
    <s v="shopee"/>
    <s v=""/>
    <s v="TH264549362873F"/>
    <s v="02/03/2026 12:00"/>
  </r>
  <r>
    <x v="7"/>
    <x v="8"/>
    <n v="65"/>
    <n v="9"/>
    <s v="GVZ72"/>
    <n v="299"/>
    <n v="0"/>
    <s v="ร้านที่2"/>
    <s v="โ***วรรณ ม***ก้ว"/>
    <s v="ปทุมธานี"/>
    <s v="-"/>
    <s v=""/>
    <s v="02/03/2026 11:59"/>
    <s v="-"/>
    <s v="Flash Express Thailand COD"/>
    <s v="Tiktok"/>
    <s v="จ่ายทีหลัง / COD"/>
    <s v=""/>
    <s v="THT0402550TYX2Z"/>
    <s v="02/03/2026 11:59"/>
  </r>
  <r>
    <x v="12"/>
    <x v="16"/>
    <n v="50"/>
    <n v="5"/>
    <s v="GVZ71"/>
    <n v="245"/>
    <n v="0"/>
    <s v="ร้านที่1"/>
    <s v="อ******ด"/>
    <s v="******หมู่ 1 ต.นาชะอัง อ.เมือง จ.ชุมพร ตำบลนาชะอัง อำเภอเมืองชุมพร จังหวัดชุมพร 86000"/>
    <s v="86000"/>
    <s v="39"/>
    <s v="02/03/2026 11:50"/>
    <s v="-"/>
    <s v="SPX Express"/>
    <s v="Shopee"/>
    <s v="shopee"/>
    <s v=""/>
    <s v="TH263766132320J"/>
    <s v="02/03/2026 11:43"/>
  </r>
  <r>
    <x v="3"/>
    <x v="3"/>
    <n v="66.666666666666671"/>
    <n v="3"/>
    <s v="GVZ70"/>
    <n v="100"/>
    <n v="0"/>
    <s v="ร้านที่2"/>
    <s v="น***ุ้ย น***รษ อ***สมบูรณ์"/>
    <s v="ลพบุรี"/>
    <s v="-"/>
    <s v=""/>
    <s v="02/03/2026 11:41"/>
    <s v="-"/>
    <s v="J&amp;T COD"/>
    <s v="Tiktok"/>
    <s v="จ่ายทีหลัง / COD"/>
    <s v=""/>
    <s v="792598693681"/>
    <s v="02/03/2026 11:41"/>
  </r>
  <r>
    <x v="7"/>
    <x v="8"/>
    <n v="33.333333333333336"/>
    <n v="6"/>
    <s v="GVZ69"/>
    <n v="200"/>
    <n v="0"/>
    <s v="ร้านที่2"/>
    <s v="แ**"/>
    <s v="สุพรรณบุรี"/>
    <s v="-"/>
    <s v=""/>
    <s v="02/03/2026 11:37"/>
    <s v="-"/>
    <s v="J&amp;T COD"/>
    <s v="Tiktok"/>
    <s v="จ่ายทีหลัง / COD"/>
    <s v=""/>
    <s v="792574287643"/>
    <s v="02/03/2026 11:37"/>
  </r>
  <r>
    <x v="7"/>
    <x v="8"/>
    <n v="50"/>
    <n v="6"/>
    <s v="GVZ68"/>
    <n v="200"/>
    <n v="0"/>
    <s v="ร้านที่2"/>
    <s v="ม***ธิรา  อ***เทพพิทักษ์"/>
    <s v="ราชบุรี"/>
    <s v="-"/>
    <s v=""/>
    <s v="02/03/2026 11:36"/>
    <s v="-"/>
    <s v="J&amp;T COD"/>
    <s v="Tiktok"/>
    <s v="จ่ายทีหลัง / COD"/>
    <s v=""/>
    <s v="792523382652"/>
    <s v="02/03/2026 11:36"/>
  </r>
  <r>
    <x v="0"/>
    <x v="11"/>
    <n v="66.333333333333329"/>
    <n v="3"/>
    <s v="GVZ67"/>
    <n v="197"/>
    <n v="0"/>
    <s v="ร้านที่2"/>
    <s v="แ**"/>
    <s v="สุพรรณบุรี"/>
    <s v="-"/>
    <s v=""/>
    <s v="02/03/2026 11:35"/>
    <s v="-"/>
    <s v="J&amp;T COD"/>
    <s v="Tiktok"/>
    <s v="จ่ายทีหลัง / COD"/>
    <s v=""/>
    <s v="792539107754"/>
    <s v="02/03/2026 11:35"/>
  </r>
  <r>
    <x v="8"/>
    <x v="9"/>
    <n v="159"/>
    <n v="1"/>
    <s v="GVZ66"/>
    <n v="129"/>
    <n v="0"/>
    <s v="ร้านที่2"/>
    <s v="อ***มา"/>
    <s v="ชลบุรี"/>
    <s v="-"/>
    <s v=""/>
    <s v="02/03/2026 11:32"/>
    <s v="-"/>
    <s v="J&amp;T COD"/>
    <s v="Tiktok"/>
    <s v="จ่ายทีหลัง / COD"/>
    <s v=""/>
    <s v="792519566661"/>
    <s v="02/03/2026 11:32"/>
  </r>
  <r>
    <x v="0"/>
    <x v="11"/>
    <n v="120"/>
    <n v="1"/>
    <s v="GVZ65"/>
    <n v="100"/>
    <n v="0"/>
    <s v="ร้านที่2"/>
    <s v="ด***ี"/>
    <s v="กรุงเทพมหานคร"/>
    <s v="-"/>
    <s v=""/>
    <s v="02/03/2026 11:26"/>
    <s v="-"/>
    <s v="J&amp;T Express"/>
    <s v="Tiktok"/>
    <s v="tiktok"/>
    <s v=""/>
    <s v="792555702761"/>
    <s v="02/03/2026 11:26"/>
  </r>
  <r>
    <x v="0"/>
    <x v="11"/>
    <n v="66.333333333333329"/>
    <n v="3"/>
    <s v="GVZ64"/>
    <n v="197"/>
    <n v="0"/>
    <s v="ร้านที่2"/>
    <s v="เ***ล"/>
    <s v="นครศรีธรรมราช"/>
    <s v="-"/>
    <s v=""/>
    <s v="02/03/2026 11:26"/>
    <s v="-"/>
    <s v="J&amp;T COD"/>
    <s v="Tiktok"/>
    <s v="จ่ายทีหลัง / COD"/>
    <s v=""/>
    <s v="792513416704"/>
    <s v="02/03/2026 11:26"/>
  </r>
  <r>
    <x v="7"/>
    <x v="8"/>
    <n v="50"/>
    <n v="6"/>
    <s v="GVZ63"/>
    <n v="200"/>
    <n v="0"/>
    <s v="ร้านที่2"/>
    <s v="ภ***า  ส***บาง"/>
    <s v="ระยอง"/>
    <s v="-"/>
    <s v=""/>
    <s v="02/03/2026 11:23"/>
    <s v="-"/>
    <s v="J&amp;T COD"/>
    <s v="Tiktok"/>
    <s v="จ่ายทีหลัง / COD"/>
    <s v=""/>
    <s v="792574375692"/>
    <s v="02/03/2026 11:23"/>
  </r>
  <r>
    <x v="7"/>
    <x v="8"/>
    <n v="33.333333333333336"/>
    <n v="3"/>
    <s v="GVZ62"/>
    <n v="100"/>
    <n v="0"/>
    <s v="ร้านที่2"/>
    <s v="อ***ิยาภรณ์ ห***ก้ว"/>
    <s v="Nonthaburi"/>
    <s v="-"/>
    <s v=""/>
    <s v="02/03/2026 11:19"/>
    <s v="-"/>
    <s v="J&amp;T Express"/>
    <s v="Tiktok"/>
    <s v="tiktok"/>
    <s v=""/>
    <s v="792560507734"/>
    <s v="02/03/2026 11:19"/>
  </r>
  <r>
    <x v="5"/>
    <x v="5"/>
    <n v="159"/>
    <n v="1"/>
    <s v="GVZ61"/>
    <n v="129"/>
    <n v="0"/>
    <s v="ร้านที่2"/>
    <s v="ป***ิ๋มขายน้ำ"/>
    <s v="ระนอง"/>
    <s v="-"/>
    <s v=""/>
    <s v="02/03/2026 11:03"/>
    <s v="-"/>
    <s v="J&amp;T COD"/>
    <s v="Tiktok"/>
    <s v="จ่ายทีหลัง / COD"/>
    <s v=""/>
    <s v="792544676615"/>
    <s v="02/03/2026 11:03"/>
  </r>
  <r>
    <x v="3"/>
    <x v="3"/>
    <n v="58"/>
    <n v="1"/>
    <s v="GVZ60"/>
    <n v="58"/>
    <n v="0"/>
    <s v="ร้านที่1"/>
    <s v="ก******ง"/>
    <s v="******6 ซอย ประชาอุทิศ 6 แขวงห้วยขวาง แขวงห้วยขวาง เขตห้วยขวาง จังหวัดกรุงเทพมหานคร 10310"/>
    <s v="10310"/>
    <s v="69"/>
    <s v="02/03/2026 11:02"/>
    <s v="-"/>
    <s v="SPX Express"/>
    <s v="Shopee"/>
    <s v="shopee"/>
    <s v=""/>
    <s v="TH261234251156B"/>
    <s v="02/03/2026 11:01"/>
  </r>
  <r>
    <x v="8"/>
    <x v="9"/>
    <n v="159"/>
    <n v="1"/>
    <s v="GVZ59"/>
    <n v="129"/>
    <n v="0"/>
    <s v="ร้านที่2"/>
    <s v="ส***าศ ต***ปรารถนา"/>
    <s v="นนทบุรี"/>
    <s v="-"/>
    <s v=""/>
    <s v="02/03/2026 10:55"/>
    <s v="-"/>
    <s v="J&amp;T COD"/>
    <s v="Tiktok"/>
    <s v="จ่ายทีหลัง / COD"/>
    <s v=""/>
    <s v="792515361665"/>
    <s v="02/03/2026 10:56"/>
  </r>
  <r>
    <x v="7"/>
    <x v="8"/>
    <n v="33.333333333333336"/>
    <n v="3"/>
    <s v="GVZ58"/>
    <n v="100"/>
    <n v="0"/>
    <s v="ร้านที่2"/>
    <s v="บ** เ***์"/>
    <s v="สมุทรปราการ"/>
    <s v="-"/>
    <s v=""/>
    <s v="02/03/2026 10:55"/>
    <s v="-"/>
    <s v="J&amp;T COD"/>
    <s v="Tiktok"/>
    <s v="จ่ายทีหลัง / COD"/>
    <s v=""/>
    <s v="792589106724"/>
    <s v="02/03/2026 10:55"/>
  </r>
  <r>
    <x v="0"/>
    <x v="11"/>
    <n v="66.333333333333329"/>
    <n v="3"/>
    <s v="GVZ57"/>
    <n v="197"/>
    <n v="0"/>
    <s v="ร้านที่2"/>
    <s v="ล***า"/>
    <s v="นครสวรรค์"/>
    <s v="-"/>
    <s v=""/>
    <s v="02/03/2026 10:51"/>
    <s v="-"/>
    <s v="J&amp;T COD"/>
    <s v="Tiktok"/>
    <s v="จ่ายทีหลัง / COD"/>
    <s v=""/>
    <s v="792577404791"/>
    <s v="02/03/2026 10:51"/>
  </r>
  <r>
    <x v="8"/>
    <x v="9"/>
    <n v="159"/>
    <n v="1"/>
    <s v="GVZ56"/>
    <n v="99"/>
    <n v="0"/>
    <s v="ร้านที่2"/>
    <s v="น***แขก"/>
    <s v="เชียงใหม่"/>
    <s v="-"/>
    <s v=""/>
    <s v="02/03/2026 10:48"/>
    <s v="-"/>
    <s v="J&amp;T COD"/>
    <s v="Tiktok"/>
    <s v="จ่ายทีหลัง / COD"/>
    <s v=""/>
    <s v="792586960675"/>
    <s v="02/03/2026 10:48"/>
  </r>
  <r>
    <x v="6"/>
    <x v="7"/>
    <n v="90"/>
    <n v="2"/>
    <s v="GVZ55"/>
    <n v="151"/>
    <n v="7"/>
    <s v="ร้านที่3"/>
    <s v="ปิยะ  ขาเหล็ก"/>
    <s v="บ.เอ็มเค เรสโตรองค์  18/23 ต บางโฉลง อ บางพลี สมุทรปราการ 10540 · บางโฉลง/ Bang Chalong_x000a__x000a_บางพลี/ Bang Phliสมุทรปราการ/ Samut Prakan_x000a_10540"/>
    <s v="10540"/>
    <s v="660926535098"/>
    <s v="02/03/2026 10:47"/>
    <s v="-"/>
    <s v="Kerry_dropoff"/>
    <s v="Lazada"/>
    <s v="lazada"/>
    <s v=""/>
    <s v="LEXPU0662997917"/>
    <s v="02/03/2026 10:47"/>
  </r>
  <r>
    <x v="3"/>
    <x v="3"/>
    <n v="66.666666666666671"/>
    <n v="3"/>
    <s v="GVZ54"/>
    <n v="100"/>
    <n v="0"/>
    <s v="ร้านที่2"/>
    <s v="บ***า ป***ิยม"/>
    <s v="สุพรรณบุรี"/>
    <s v="-"/>
    <s v=""/>
    <s v="02/03/2026 10:44"/>
    <s v="-"/>
    <s v="J&amp;T COD"/>
    <s v="Tiktok"/>
    <s v="จ่ายทีหลัง / COD"/>
    <s v=""/>
    <s v="792508396621"/>
    <s v="02/03/2026 10:44"/>
  </r>
  <r>
    <x v="2"/>
    <x v="2"/>
    <n v="139"/>
    <n v="1"/>
    <s v="GVZ53"/>
    <n v="215"/>
    <n v="0"/>
    <s v="ร้านที่10"/>
    <s v="จินตมัย. เรืองวิทยาคม"/>
    <s v="287/57. สวนธนคอนโดร์ปาร์ค. ถนนพุทธบูชา. แขวงบางมด. เขตทุ่งครุ. กรุงเทพฯ 10140"/>
    <s v="10140"/>
    <s v="0868815805"/>
    <s v="02/03/2026 10:33"/>
    <s v="t0832622509@gmail.com"/>
    <s v="EMS"/>
    <s v="facebook"/>
    <s v="กสิกร"/>
    <s v=""/>
    <s v="WB171840377TH"/>
    <s v="02/03/2026 10:40"/>
  </r>
  <r>
    <x v="8"/>
    <x v="9"/>
    <n v="139"/>
    <n v="1"/>
    <s v="GVZ53"/>
    <n v="215"/>
    <n v="0"/>
    <s v="ร้านที่10"/>
    <s v="จินตมัย. เรืองวิทยาคม"/>
    <s v="287/57. สวนธนคอนโดร์ปาร์ค. ถนนพุทธบูชา. แขวงบางมด. เขตทุ่งครุ. กรุงเทพฯ 10140"/>
    <s v="10140"/>
    <s v="0868815805"/>
    <s v="02/03/2026 10:33"/>
    <s v="t0832622509@gmail.com"/>
    <s v="EMS"/>
    <s v="facebook"/>
    <s v="กสิกร"/>
    <s v=""/>
    <s v="WB171840377TH"/>
    <s v="02/03/2026 10:40"/>
  </r>
  <r>
    <x v="7"/>
    <x v="8"/>
    <n v="50"/>
    <n v="6"/>
    <s v="GVZ52"/>
    <n v="200"/>
    <n v="0"/>
    <s v="ร้านที่2"/>
    <s v="อ***มย.แช่กอ"/>
    <s v="กรุงเทพฯ"/>
    <s v="-"/>
    <s v=""/>
    <s v="02/03/2026 10:40"/>
    <s v="-"/>
    <s v="J&amp;T COD"/>
    <s v="Tiktok"/>
    <s v="จ่ายทีหลัง / COD"/>
    <s v=""/>
    <s v="792572580623"/>
    <s v="02/03/2026 10:40"/>
  </r>
  <r>
    <x v="3"/>
    <x v="3"/>
    <n v="33"/>
    <n v="10"/>
    <s v="GVZ51"/>
    <n v="351.12"/>
    <n v="0"/>
    <s v="ร้านที่2"/>
    <s v="ส***นดา ส***ารัตน์"/>
    <s v="พังงา"/>
    <s v="-"/>
    <s v=""/>
    <s v="02/03/2026 10:39"/>
    <s v="-"/>
    <s v="J&amp;T COD"/>
    <s v="Tiktok"/>
    <s v="จ่ายทีหลัง / COD"/>
    <s v=""/>
    <s v="792519781690"/>
    <s v="02/03/2026 10:39"/>
  </r>
  <r>
    <x v="0"/>
    <x v="11"/>
    <n v="80"/>
    <n v="1"/>
    <s v="GVZ50"/>
    <n v="80"/>
    <n v="0"/>
    <s v="ร้านที่1"/>
    <s v="แ******)"/>
    <s v="******ู่ที่ 23, ตำบลเหนือเมือง, อำเภอเมืองร้อยเอ็ด ตำบลในเมือง อำเภอเมืองร้อยเอ็ด จังหวัดร้อยเอ็ด 45000"/>
    <s v="45000"/>
    <s v="42"/>
    <s v="02/03/2026 11:07"/>
    <s v="-"/>
    <s v="SPX Express"/>
    <s v="Shopee"/>
    <s v="shopee"/>
    <s v=""/>
    <s v="TH269049499951O"/>
    <s v="02/03/2026 10:37"/>
  </r>
  <r>
    <x v="7"/>
    <x v="8"/>
    <n v="50"/>
    <n v="6"/>
    <s v="GVZ49"/>
    <n v="200"/>
    <n v="0"/>
    <s v="ร้านที่2"/>
    <s v="ธ*** ศ***ัฒนามงคล"/>
    <s v="ปทุมธานี"/>
    <s v="-"/>
    <s v=""/>
    <s v="02/03/2026 10:33"/>
    <s v="-"/>
    <s v="J&amp;T COD"/>
    <s v="Tiktok"/>
    <s v="จ่ายทีหลัง / COD"/>
    <s v=""/>
    <s v="792528880662"/>
    <s v="02/03/2026 10:33"/>
  </r>
  <r>
    <x v="3"/>
    <x v="3"/>
    <n v="66.666666666666671"/>
    <n v="3"/>
    <s v="GVZ48"/>
    <n v="100"/>
    <n v="0"/>
    <s v="ร้านที่2"/>
    <s v="ป***ศา เ***ะกระโทก"/>
    <s v="เทศบาลนครนครราชสีมา"/>
    <s v="-"/>
    <s v=""/>
    <s v="02/03/2026 10:33"/>
    <s v="-"/>
    <s v="J&amp;T COD"/>
    <s v="Tiktok"/>
    <s v="จ่ายทีหลัง / COD"/>
    <s v=""/>
    <s v="792505192640"/>
    <s v="02/03/2026 10:33"/>
  </r>
  <r>
    <x v="3"/>
    <x v="3"/>
    <n v="66.666666666666671"/>
    <n v="3"/>
    <s v="GVZ47"/>
    <n v="200"/>
    <n v="0"/>
    <s v="ร้านที่2"/>
    <s v="ล***ล ช***ญ"/>
    <s v="ชัยภูมิ"/>
    <s v="-"/>
    <s v=""/>
    <s v="02/03/2026 10:30"/>
    <s v="-"/>
    <s v="J&amp;T Express"/>
    <s v="Tiktok"/>
    <s v="tiktok"/>
    <s v=""/>
    <s v="792539803742"/>
    <s v="02/03/2026 10:30"/>
  </r>
  <r>
    <x v="7"/>
    <x v="8"/>
    <n v="33.333333333333336"/>
    <n v="3"/>
    <s v="GVZ47"/>
    <n v="200"/>
    <n v="0"/>
    <s v="ร้านที่2"/>
    <s v="ล***ล ช***ญ"/>
    <s v="ชัยภูมิ"/>
    <s v="-"/>
    <s v=""/>
    <s v="02/03/2026 10:30"/>
    <s v="-"/>
    <s v="J&amp;T Express"/>
    <s v="Tiktok"/>
    <s v="tiktok"/>
    <s v=""/>
    <s v="792539803742"/>
    <s v="02/03/2026 10:30"/>
  </r>
  <r>
    <x v="0"/>
    <x v="11"/>
    <n v="120"/>
    <n v="1"/>
    <s v="GVZ46"/>
    <n v="100"/>
    <n v="0"/>
    <s v="ร้านที่2"/>
    <s v="ก***นก บ***กิดถิ่นไทย"/>
    <s v="หนองคาย"/>
    <s v="-"/>
    <s v=""/>
    <s v="02/03/2026 10:24"/>
    <s v="-"/>
    <s v="J&amp;T COD"/>
    <s v="Tiktok"/>
    <s v="จ่ายทีหลัง / COD"/>
    <s v=""/>
    <s v="792511610704"/>
    <s v="02/03/2026 10:24"/>
  </r>
  <r>
    <x v="13"/>
    <x v="17"/>
    <n v="10"/>
    <n v="30"/>
    <s v="GVZ45"/>
    <n v="333"/>
    <n v="0"/>
    <s v="ร้านที่1"/>
    <s v="ค******น"/>
    <s v="******นมไพร จ ร้อยเอ็ด 45140 เบอสำรอง 0929428924 ตำบลพนมไพร อำเภอพนมไพร จังหวัดร้อยเอ็ด 45140"/>
    <s v="45140"/>
    <s v="24"/>
    <s v="02/03/2026 10:21"/>
    <s v="-"/>
    <s v="SPX Express"/>
    <s v="Shopee"/>
    <s v="shopee"/>
    <s v=""/>
    <s v="TH265592402439W"/>
    <s v="02/03/2026 10:21"/>
  </r>
  <r>
    <x v="0"/>
    <x v="11"/>
    <n v="66.333333333333329"/>
    <n v="3"/>
    <s v="GVZ44"/>
    <n v="197"/>
    <n v="0"/>
    <s v="ร้านที่2"/>
    <s v="J***hay"/>
    <s v="แพร่"/>
    <s v="-"/>
    <s v=""/>
    <s v="02/03/2026 10:11"/>
    <s v="-"/>
    <s v="J&amp;T COD"/>
    <s v="Tiktok"/>
    <s v="จ่ายทีหลัง / COD"/>
    <s v=""/>
    <s v="792576908745"/>
    <s v="02/03/2026 10:11"/>
  </r>
  <r>
    <x v="0"/>
    <x v="11"/>
    <n v="66.333333333333329"/>
    <n v="3"/>
    <s v="GVZ43"/>
    <n v="1157.5"/>
    <n v="25"/>
    <s v="ร้านที่3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2/03/2026 10:10"/>
    <s v="-"/>
    <s v="Kerry_dropoff"/>
    <s v="Lazada"/>
    <s v="lazada"/>
    <s v=""/>
    <s v="LEXPU0663067106"/>
    <s v="02/03/2026 10:10"/>
  </r>
  <r>
    <x v="0"/>
    <x v="11"/>
    <n v="66.333333333333329"/>
    <n v="3"/>
    <s v="GVZ43"/>
    <n v="1157.5"/>
    <n v="25"/>
    <s v="ร้านที่3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2/03/2026 10:10"/>
    <s v="-"/>
    <s v="Kerry_dropoff"/>
    <s v="Lazada"/>
    <s v="lazada"/>
    <s v=""/>
    <s v="LEXPU0663067106"/>
    <s v="02/03/2026 10:10"/>
  </r>
  <r>
    <x v="0"/>
    <x v="11"/>
    <n v="66.333333333333329"/>
    <n v="3"/>
    <s v="GVZ43"/>
    <n v="1157.5"/>
    <n v="25"/>
    <s v="ร้านที่3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2/03/2026 10:10"/>
    <s v="-"/>
    <s v="Kerry_dropoff"/>
    <s v="Lazada"/>
    <s v="lazada"/>
    <s v=""/>
    <s v="LEXPU0663067106"/>
    <s v="02/03/2026 10:10"/>
  </r>
  <r>
    <x v="0"/>
    <x v="11"/>
    <n v="66.333333333333329"/>
    <n v="3"/>
    <s v="GVZ43"/>
    <n v="1157.5"/>
    <n v="25"/>
    <s v="ร้านที่3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2/03/2026 10:10"/>
    <s v="-"/>
    <s v="Kerry_dropoff"/>
    <s v="Lazada"/>
    <s v="lazada"/>
    <s v=""/>
    <s v="LEXPU0663067106"/>
    <s v="02/03/2026 10:10"/>
  </r>
  <r>
    <x v="0"/>
    <x v="11"/>
    <n v="66.333333333333329"/>
    <n v="3"/>
    <s v="GVZ43"/>
    <n v="1157.5"/>
    <n v="25"/>
    <s v="ร้านที่3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2/03/2026 10:10"/>
    <s v="-"/>
    <s v="Kerry_dropoff"/>
    <s v="Lazada"/>
    <s v="lazada"/>
    <s v=""/>
    <s v="LEXPU0663067106"/>
    <s v="02/03/2026 10:10"/>
  </r>
  <r>
    <x v="8"/>
    <x v="9"/>
    <n v="139"/>
    <n v="1"/>
    <s v="GVZ42"/>
    <n v="139"/>
    <n v="0"/>
    <s v="ร้านที่1"/>
    <s v="น******า"/>
    <s v="******, ตำบลบ่อปลาทอง, อำเภอปักธงชัย ตำบลบ่อปลาทอง อำเภอปักธงชัย จังหวัดนครราชสีมา 30150"/>
    <s v="30150"/>
    <s v="65"/>
    <s v="02/03/2026 10:05"/>
    <s v="-"/>
    <s v="SPX Express"/>
    <s v="Shopee"/>
    <s v="shopee"/>
    <s v=""/>
    <s v="TH2683310801493"/>
    <s v="02/03/2026 10:05"/>
  </r>
  <r>
    <x v="3"/>
    <x v="3"/>
    <n v="66.666666666666671"/>
    <n v="3"/>
    <s v="GVZ40"/>
    <n v="100"/>
    <n v="0"/>
    <s v="ร้านที่2"/>
    <s v="น***ุญเฮือง เ***บ"/>
    <s v="สกลนคร"/>
    <s v="-"/>
    <s v=""/>
    <s v="02/03/2026 10:03"/>
    <s v="-"/>
    <s v="J&amp;T Express"/>
    <s v="Tiktok"/>
    <s v="tiktok"/>
    <s v=""/>
    <s v="792596499682"/>
    <s v="02/03/2026 10:02"/>
  </r>
  <r>
    <x v="3"/>
    <x v="3"/>
    <n v="66.666666666666671"/>
    <n v="3"/>
    <s v="GVZ39"/>
    <n v="100"/>
    <n v="0"/>
    <s v="ร้านที่2"/>
    <s v="ส***วดี"/>
    <s v="ฉะเชิงเทรา"/>
    <s v="-"/>
    <s v=""/>
    <s v="02/03/2026 10:01"/>
    <s v="-"/>
    <s v="J&amp;T Express"/>
    <s v="Tiktok"/>
    <s v="tiktok"/>
    <s v=""/>
    <s v="792523694686"/>
    <s v="02/03/2026 10:01"/>
  </r>
  <r>
    <x v="4"/>
    <x v="6"/>
    <n v="0"/>
    <n v="1"/>
    <s v="GVZ38"/>
    <n v="7"/>
    <n v="7"/>
    <s v="ร้านที่3"/>
    <s v="กิตฐณัฎฏา นรินยา"/>
    <s v="ร้านน้องหน่าบาร์เบอร์ 31/1 หมู่ 6 · บางเสาธง/ Bang Sao Thong_x000a__x000a_บางเสาธง/ Bang Sao Thongสมุทรปราการ/ Samut Prakan_x000a_10570"/>
    <s v="10570"/>
    <s v="660804829287"/>
    <s v="02/03/2026 10:41"/>
    <s v="-"/>
    <s v="Kerry_dropoff"/>
    <s v="Lazada"/>
    <s v="lazada"/>
    <s v=""/>
    <s v="LEXPU0663079858"/>
    <s v="02/03/2026 09:57"/>
  </r>
  <r>
    <x v="7"/>
    <x v="8"/>
    <n v="50"/>
    <n v="6"/>
    <s v="GVZ37"/>
    <n v="200"/>
    <n v="0"/>
    <s v="ร้านที่2"/>
    <s v="ล***า ศ***ำภา"/>
    <s v="เลย"/>
    <s v="-"/>
    <s v=""/>
    <s v="02/03/2026 09:57"/>
    <s v="-"/>
    <s v="J&amp;T COD"/>
    <s v="Tiktok"/>
    <s v="จ่ายทีหลัง / COD"/>
    <s v=""/>
    <s v="792575781620"/>
    <s v="02/03/2026 09:57"/>
  </r>
  <r>
    <x v="5"/>
    <x v="5"/>
    <n v="139"/>
    <n v="1"/>
    <s v="GVZ35"/>
    <n v="430"/>
    <n v="0"/>
    <s v="ร้านที่10"/>
    <s v="ครูปืน"/>
    <s v="ม.4 รร_x000a_บ้านท่าโป่ง ต.วังตะเฆ่_x000a_อ.หนองบัวระเหว จ.ชัยภูมิ 36250"/>
    <s v="36250"/>
    <s v="0956171319"/>
    <s v="02/03/2026 09:37"/>
    <s v="t0832622509@gmail.com"/>
    <s v="EMS"/>
    <s v="facebook"/>
    <s v="กสิกร"/>
    <s v=""/>
    <s v="WB171766521TH"/>
    <s v="02/03/2026 09:52"/>
  </r>
  <r>
    <x v="2"/>
    <x v="2"/>
    <n v="139"/>
    <n v="1"/>
    <s v="GVZ35"/>
    <n v="430"/>
    <n v="0"/>
    <s v="ร้านที่10"/>
    <s v="ครูปืน"/>
    <s v="ม.4 รร_x000a_บ้านท่าโป่ง ต.วังตะเฆ่_x000a_อ.หนองบัวระเหว จ.ชัยภูมิ 36250"/>
    <s v="36250"/>
    <s v="0956171319"/>
    <s v="02/03/2026 09:37"/>
    <s v="t0832622509@gmail.com"/>
    <s v="EMS"/>
    <s v="facebook"/>
    <s v="กสิกร"/>
    <s v=""/>
    <s v="WB171766521TH"/>
    <s v="02/03/2026 09:52"/>
  </r>
  <r>
    <x v="4"/>
    <x v="4"/>
    <n v="139"/>
    <n v="1"/>
    <s v="GVZ35"/>
    <n v="430"/>
    <n v="0"/>
    <s v="ร้านที่10"/>
    <s v="ครูปืน"/>
    <s v="ม.4 รร_x000a_บ้านท่าโป่ง ต.วังตะเฆ่_x000a_อ.หนองบัวระเหว จ.ชัยภูมิ 36250"/>
    <s v="36250"/>
    <s v="0956171319"/>
    <s v="02/03/2026 09:37"/>
    <s v="t0832622509@gmail.com"/>
    <s v="EMS"/>
    <s v="facebook"/>
    <s v="กสิกร"/>
    <s v=""/>
    <s v="WB171766521TH"/>
    <s v="02/03/2026 09:52"/>
  </r>
  <r>
    <x v="8"/>
    <x v="9"/>
    <n v="139"/>
    <n v="1"/>
    <s v="GVZ35"/>
    <n v="430"/>
    <n v="0"/>
    <s v="ร้านที่10"/>
    <s v="ครูปืน"/>
    <s v="ม.4 รร_x000a_บ้านท่าโป่ง ต.วังตะเฆ่_x000a_อ.หนองบัวระเหว จ.ชัยภูมิ 36250"/>
    <s v="36250"/>
    <s v="0956171319"/>
    <s v="02/03/2026 09:37"/>
    <s v="t0832622509@gmail.com"/>
    <s v="EMS"/>
    <s v="facebook"/>
    <s v="กสิกร"/>
    <s v=""/>
    <s v="WB171766521TH"/>
    <s v="02/03/2026 09:52"/>
  </r>
  <r>
    <x v="7"/>
    <x v="8"/>
    <n v="33.333333333333336"/>
    <n v="3"/>
    <s v="GVZ34"/>
    <n v="385"/>
    <n v="0"/>
    <s v="ร้านที่1"/>
    <s v="ค******ย"/>
    <s v="****** หมู่ที่6 ต.พลวงสองนาง ตำบลพลวงสองนาง อำเภอสว่างอารมณ์ จังหวัดอุทัยธานี 61150"/>
    <s v="61150"/>
    <s v="06"/>
    <s v="02/03/2026 09:51"/>
    <s v="-"/>
    <s v="SPX Express"/>
    <s v="Shopee"/>
    <s v="shopee"/>
    <s v=""/>
    <s v="TH2602111942400"/>
    <s v="02/03/2026 09:51"/>
  </r>
  <r>
    <x v="8"/>
    <x v="9"/>
    <n v="139"/>
    <n v="1"/>
    <s v="GVZ34"/>
    <n v="385"/>
    <n v="0"/>
    <s v="ร้านที่1"/>
    <s v="ค******ย"/>
    <s v="****** หมู่ที่6 ต.พลวงสองนาง ตำบลพลวงสองนาง อำเภอสว่างอารมณ์ จังหวัดอุทัยธานี 61150"/>
    <s v="61150"/>
    <s v="06"/>
    <s v="02/03/2026 09:51"/>
    <s v="-"/>
    <s v="SPX Express"/>
    <s v="Shopee"/>
    <s v="shopee"/>
    <s v=""/>
    <s v="TH2602111942400"/>
    <s v="02/03/2026 09:51"/>
  </r>
  <r>
    <x v="10"/>
    <x v="12"/>
    <n v="33.333333333333336"/>
    <n v="3"/>
    <s v="GVZ34"/>
    <n v="147.99"/>
    <n v="13"/>
    <s v="ร้านที่2"/>
    <s v="น**"/>
    <s v="กรุงเทพฯ"/>
    <s v="-"/>
    <s v=""/>
    <s v="02/03/2026 09:51"/>
    <s v="-"/>
    <s v="J&amp;T COD"/>
    <s v="Tiktok"/>
    <s v="จ่ายทีหลัง / COD"/>
    <s v=""/>
    <s v="792570407742"/>
    <s v="02/03/2026 09:51"/>
  </r>
  <r>
    <x v="6"/>
    <x v="7"/>
    <n v="97"/>
    <n v="1"/>
    <s v="GVZ34"/>
    <n v="385"/>
    <n v="0"/>
    <s v="ร้านที่1"/>
    <s v="ค******ย"/>
    <s v="****** หมู่ที่6 ต.พลวงสองนาง ตำบลพลวงสองนาง อำเภอสว่างอารมณ์ จังหวัดอุทัยธานี 61150"/>
    <s v="61150"/>
    <s v="06"/>
    <s v="02/03/2026 09:51"/>
    <s v="-"/>
    <s v="SPX Express"/>
    <s v="Shopee"/>
    <s v="shopee"/>
    <s v=""/>
    <s v="TH2602111942400"/>
    <s v="02/03/2026 09:51"/>
  </r>
  <r>
    <x v="4"/>
    <x v="4"/>
    <n v="159"/>
    <n v="1"/>
    <s v="GVZ33"/>
    <n v="99"/>
    <n v="0"/>
    <s v="ร้านที่2"/>
    <s v="ว***ภักษ์ ศ***ูงเนิน"/>
    <s v="เพชรบูรณ์"/>
    <s v="-"/>
    <s v=""/>
    <s v="02/03/2026 09:49"/>
    <s v="-"/>
    <s v="J&amp;T COD"/>
    <s v="Tiktok"/>
    <s v="จ่ายทีหลัง / COD"/>
    <s v=""/>
    <s v="792581762652"/>
    <s v="02/03/2026 09:49"/>
  </r>
  <r>
    <x v="2"/>
    <x v="2"/>
    <n v="139"/>
    <n v="1"/>
    <s v="GVZ32"/>
    <n v="215"/>
    <n v="0"/>
    <s v="ร้านที่10"/>
    <s v="สมควรอินมาลัย"/>
    <s v=".32/6.ม6ต.นครชุม.อ.เมือง.จ.กำแพงเพรช_x000a_ 62000"/>
    <s v="62000"/>
    <s v="0867972867"/>
    <s v="02/03/2026 09:48"/>
    <s v="t0832622509@gmail.com"/>
    <s v="EMS COD"/>
    <s v="facebook"/>
    <s v="กสิกร"/>
    <s v=""/>
    <s v="WA097297669TH"/>
    <s v="02/03/2026 09:48"/>
  </r>
  <r>
    <x v="4"/>
    <x v="4"/>
    <n v="139"/>
    <n v="1"/>
    <s v="GVZ32"/>
    <n v="215"/>
    <n v="0"/>
    <s v="ร้านที่10"/>
    <s v="สมควรอินมาลัย"/>
    <s v=".32/6.ม6ต.นครชุม.อ.เมือง.จ.กำแพงเพรช_x000a_ 62000"/>
    <s v="62000"/>
    <s v="0867972867"/>
    <s v="02/03/2026 09:48"/>
    <s v="t0832622509@gmail.com"/>
    <s v="EMS COD"/>
    <s v="facebook"/>
    <s v="กสิกร"/>
    <s v=""/>
    <s v="WA097297669TH"/>
    <s v="02/03/2026 09:48"/>
  </r>
  <r>
    <x v="2"/>
    <x v="2"/>
    <n v="139"/>
    <n v="1"/>
    <s v="GVZ31"/>
    <n v="215"/>
    <n v="0"/>
    <s v="ร้านที่10"/>
    <s v="คุณไก่ ลานพรเทพ"/>
    <s v="โคกอีโต้น242ม.1ต.ผาสามยอด อ.เอราวัณ จ.เลย 42220"/>
    <s v="42220"/>
    <s v="0652706468"/>
    <s v="02/03/2026 09:46"/>
    <s v="t0832622509@gmail.com"/>
    <s v="EMS COD"/>
    <s v="facebook"/>
    <s v="กสิกร"/>
    <s v=""/>
    <s v="WA097297641TH"/>
    <s v="02/03/2026 09:46"/>
  </r>
  <r>
    <x v="4"/>
    <x v="4"/>
    <n v="139"/>
    <n v="1"/>
    <s v="GVZ31"/>
    <n v="215"/>
    <n v="0"/>
    <s v="ร้านที่10"/>
    <s v="คุณไก่ ลานพรเทพ"/>
    <s v="โคกอีโต้น242ม.1ต.ผาสามยอด อ.เอราวัณ จ.เลย 42220"/>
    <s v="42220"/>
    <s v="0652706468"/>
    <s v="02/03/2026 09:46"/>
    <s v="t0832622509@gmail.com"/>
    <s v="EMS COD"/>
    <s v="facebook"/>
    <s v="กสิกร"/>
    <s v=""/>
    <s v="WA097297641TH"/>
    <s v="02/03/2026 09:46"/>
  </r>
  <r>
    <x v="4"/>
    <x v="4"/>
    <n v="139"/>
    <n v="2"/>
    <s v="GVZ30"/>
    <n v="215"/>
    <n v="0"/>
    <s v="ร้านที่10"/>
    <s v="ปูเป้ร้านเสริมสวย"/>
    <s v="49/6หมู่2 ต.หน้าไม้_x000a_อ.ลาดหลุมแก้ว_x000a_จ.ปทุมธานี 12140"/>
    <s v="12140"/>
    <s v="0994592617"/>
    <s v="02/03/2026 09:45"/>
    <s v="t0832622509@gmail.com"/>
    <s v="EMS COD"/>
    <s v="facebook"/>
    <s v="กสิกร"/>
    <s v=""/>
    <s v="WA097297615TH"/>
    <s v="02/03/2026 09:45"/>
  </r>
  <r>
    <x v="8"/>
    <x v="9"/>
    <n v="139"/>
    <n v="1"/>
    <s v="GVZ29"/>
    <n v="215"/>
    <n v="0"/>
    <s v="ร้านที่10"/>
    <s v="Chatri Tangjittayanont"/>
    <s v="779/14หมู่บ้านสุรรณมณีถนนประชาอุทิ ศ23แขวงสามเสนนอกเขตห้วยฃวางกร่งเทพ 10310"/>
    <s v="10310"/>
    <s v="0847608889"/>
    <s v="02/03/2026 09:44"/>
    <s v="t0832622509@gmail.com"/>
    <s v="EMS COD"/>
    <s v="facebook"/>
    <s v="กสิกร"/>
    <s v=""/>
    <s v="WA097297598TH"/>
    <s v="02/03/2026 09:44"/>
  </r>
  <r>
    <x v="5"/>
    <x v="5"/>
    <n v="139"/>
    <n v="1"/>
    <s v="GVZ29"/>
    <n v="215"/>
    <n v="0"/>
    <s v="ร้านที่10"/>
    <s v="Chatri Tangjittayanont"/>
    <s v="779/14หมู่บ้านสุรรณมณีถนนประชาอุทิ ศ23แขวงสามเสนนอกเขตห้วยฃวางกร่งเทพ 10310"/>
    <s v="10310"/>
    <s v="0847608889"/>
    <s v="02/03/2026 09:44"/>
    <s v="t0832622509@gmail.com"/>
    <s v="EMS COD"/>
    <s v="facebook"/>
    <s v="กสิกร"/>
    <s v=""/>
    <s v="WA097297598TH"/>
    <s v="02/03/2026 09:44"/>
  </r>
  <r>
    <x v="2"/>
    <x v="2"/>
    <n v="139"/>
    <n v="1"/>
    <s v="GVZ28"/>
    <n v="215"/>
    <n v="0"/>
    <s v="ร้านที่10"/>
    <s v="ปราณี เห็มโพ"/>
    <s v="313/54ซ.นวมินนทร์54_x000a_แขวงคลองกุ่ม เขตบึ่งกุ่ม ก.ท.พ 10420"/>
    <s v="10420"/>
    <s v="0945586730"/>
    <s v="02/03/2026 09:43"/>
    <s v="t0832622509@gmail.com"/>
    <s v="EMS COD"/>
    <s v="facebook"/>
    <s v="กสิกร"/>
    <s v=""/>
    <s v="WA097295420TH"/>
    <s v="02/03/2026 09:43"/>
  </r>
  <r>
    <x v="8"/>
    <x v="9"/>
    <n v="139"/>
    <n v="1"/>
    <s v="GVZ28"/>
    <n v="215"/>
    <n v="0"/>
    <s v="ร้านที่10"/>
    <s v="ปราณี เห็มโพ"/>
    <s v="313/54ซ.นวมินนทร์54_x000a_แขวงคลองกุ่ม เขตบึ่งกุ่ม ก.ท.พ 10420"/>
    <s v="10420"/>
    <s v="0945586730"/>
    <s v="02/03/2026 09:43"/>
    <s v="t0832622509@gmail.com"/>
    <s v="EMS COD"/>
    <s v="facebook"/>
    <s v="กสิกร"/>
    <s v=""/>
    <s v="WA097295420TH"/>
    <s v="02/03/2026 09:43"/>
  </r>
  <r>
    <x v="5"/>
    <x v="5"/>
    <n v="139"/>
    <n v="1"/>
    <s v="GVZ27"/>
    <n v="215"/>
    <n v="0"/>
    <s v="ร้านที่10"/>
    <s v="ส่งที่ วัลภา รักกตัญญู "/>
    <s v="60/14 ม.3 มบ.พฤกษา14 ซอย วัดลาดปลาดุก บางคูรัด บางบัวทอง นนทบุรี 11110"/>
    <s v="11110"/>
    <s v="0868887866"/>
    <s v="02/03/2026 09:42"/>
    <s v="t0832622509@gmail.com"/>
    <s v="EMS"/>
    <s v="facebook"/>
    <s v="กสิกร"/>
    <s v="เคลม สินค้ามีปัญหา"/>
    <s v="WB171765781TH"/>
    <s v="02/03/2026 09:41"/>
  </r>
  <r>
    <x v="4"/>
    <x v="4"/>
    <n v="139"/>
    <n v="1"/>
    <s v="GVZ27"/>
    <n v="215"/>
    <n v="0"/>
    <s v="ร้านที่10"/>
    <s v="ส่งที่ วัลภา รักกตัญญู "/>
    <s v="60/14 ม.3 มบ.พฤกษา14 ซอย วัดลาดปลาดุก บางคูรัด บางบัวทอง นนทบุรี 11110"/>
    <s v="11110"/>
    <s v="0868887866"/>
    <s v="02/03/2026 09:42"/>
    <s v="t0832622509@gmail.com"/>
    <s v="EMS"/>
    <s v="facebook"/>
    <s v="กสิกร"/>
    <s v="เคลม สินค้ามีปัญหา"/>
    <s v="WB171765781TH"/>
    <s v="02/03/2026 09:41"/>
  </r>
  <r>
    <x v="8"/>
    <x v="9"/>
    <n v="139"/>
    <n v="2"/>
    <s v="GVZ26"/>
    <n v="215"/>
    <n v="0"/>
    <s v="ร้านที่10"/>
    <s v="นายมานพ.ยอดจำปี"/>
    <s v="วัดบันลือธรรม82หมู่1ต.พระยาบันลือ.อ.ลาดบัวหลวง.จ.อยุธยา 13230"/>
    <s v="13230"/>
    <s v="0874148492"/>
    <s v="02/03/2026 09:38"/>
    <s v="t0832622509@gmail.com"/>
    <s v="EMS COD"/>
    <s v="facebook"/>
    <s v="กสิกร"/>
    <s v=""/>
    <s v="WA097295416TH"/>
    <s v="02/03/2026 09:38"/>
  </r>
  <r>
    <x v="2"/>
    <x v="2"/>
    <n v="139"/>
    <n v="1"/>
    <s v="GVZ25"/>
    <n v="215"/>
    <n v="0"/>
    <s v="ร้านที่10"/>
    <s v="ปวีณา สาพิมาย"/>
    <s v="1หมู่12 ต.จักราช อ.จักราช_x000a_จ.นครราชสีมา 30230"/>
    <s v="30230"/>
    <s v="0933029409"/>
    <s v="02/03/2026 09:37"/>
    <s v="t0832622509@gmail.com"/>
    <s v="EMS COD"/>
    <s v="facebook"/>
    <s v="กสิกร"/>
    <s v=""/>
    <s v="WA097295402TH"/>
    <s v="02/03/2026 09:37"/>
  </r>
  <r>
    <x v="4"/>
    <x v="4"/>
    <n v="139"/>
    <n v="1"/>
    <s v="GVZ25"/>
    <n v="215"/>
    <n v="0"/>
    <s v="ร้านที่10"/>
    <s v="ปวีณา สาพิมาย"/>
    <s v="1หมู่12 ต.จักราช อ.จักราช_x000a_จ.นครราชสีมา 30230"/>
    <s v="30230"/>
    <s v="0933029409"/>
    <s v="02/03/2026 09:37"/>
    <s v="t0832622509@gmail.com"/>
    <s v="EMS COD"/>
    <s v="facebook"/>
    <s v="กสิกร"/>
    <s v=""/>
    <s v="WA097295402TH"/>
    <s v="02/03/2026 09:37"/>
  </r>
  <r>
    <x v="2"/>
    <x v="2"/>
    <n v="139"/>
    <n v="1"/>
    <s v="GVZ24"/>
    <n v="215"/>
    <n v="0"/>
    <s v="ร้านที่10"/>
    <s v="รุ่งเพชร ดวงจันทร์"/>
    <s v="75 หมู่ 2_x000a_ต.ห้วยแห้ง_x000a_อ.แก่งคอย_x000a_จ.สระบุรี_x000a_โทร 18110"/>
    <s v="18110"/>
    <s v="0851786709"/>
    <s v="02/03/2026 09:36"/>
    <s v="t0832622509@gmail.com"/>
    <s v="EMS COD"/>
    <s v="facebook"/>
    <s v="กสิกร"/>
    <s v=""/>
    <s v="WA097295393TH"/>
    <s v="02/03/2026 09:36"/>
  </r>
  <r>
    <x v="8"/>
    <x v="9"/>
    <n v="139"/>
    <n v="1"/>
    <s v="GVZ24"/>
    <n v="215"/>
    <n v="0"/>
    <s v="ร้านที่10"/>
    <s v="รุ่งเพชร ดวงจันทร์"/>
    <s v="75 หมู่ 2_x000a_ต.ห้วยแห้ง_x000a_อ.แก่งคอย_x000a_จ.สระบุรี_x000a_โทร 18110"/>
    <s v="18110"/>
    <s v="0851786709"/>
    <s v="02/03/2026 09:36"/>
    <s v="t0832622509@gmail.com"/>
    <s v="EMS COD"/>
    <s v="facebook"/>
    <s v="กสิกร"/>
    <s v=""/>
    <s v="WA097295393TH"/>
    <s v="02/03/2026 09:36"/>
  </r>
  <r>
    <x v="7"/>
    <x v="8"/>
    <n v="50"/>
    <n v="6"/>
    <s v="GVZ23"/>
    <n v="200"/>
    <n v="0"/>
    <s v="ร้านที่2"/>
    <s v="พ***ฐ์ พ***วิมลศิริกุล"/>
    <s v="สุพรรณบุรี"/>
    <s v="-"/>
    <s v=""/>
    <s v="02/03/2026 09:19"/>
    <s v="-"/>
    <s v="J&amp;T COD"/>
    <s v="Tiktok"/>
    <s v="จ่ายทีหลัง / COD"/>
    <s v=""/>
    <s v="792527989654"/>
    <s v="02/03/2026 09:19"/>
  </r>
  <r>
    <x v="0"/>
    <x v="11"/>
    <n v="120"/>
    <n v="2"/>
    <s v="GVZ22"/>
    <n v="182"/>
    <n v="0"/>
    <s v="ร้านที่2"/>
    <s v="น***ม์ แ***เทียมบุตร"/>
    <s v="กาญจนบุรี"/>
    <s v="-"/>
    <s v=""/>
    <s v="02/03/2026 09:17"/>
    <s v="-"/>
    <s v="J&amp;T COD"/>
    <s v="Tiktok"/>
    <s v="จ่ายทีหลัง / COD"/>
    <s v=""/>
    <s v="792520703774"/>
    <s v="02/03/2026 09:17"/>
  </r>
  <r>
    <x v="4"/>
    <x v="4"/>
    <n v="139"/>
    <n v="1"/>
    <s v="GVZ21"/>
    <n v="278"/>
    <n v="0"/>
    <s v="ร้านที่1"/>
    <s v="ว******ี"/>
    <s v="******นรนิวาส, อำเภอวานรนิวาส ตำบลวานรนิวาส อำเภอวานรนิวาส จังหวัดสกลนคร 47120"/>
    <s v="47120"/>
    <s v="01"/>
    <s v="02/03/2026 09:14"/>
    <s v="-"/>
    <s v="SPX Express"/>
    <s v="Shopee"/>
    <s v="shopee"/>
    <s v=""/>
    <s v="TH261663543340X"/>
    <s v="02/03/2026 09:14"/>
  </r>
  <r>
    <x v="8"/>
    <x v="9"/>
    <n v="139"/>
    <n v="1"/>
    <s v="GVZ21"/>
    <n v="278"/>
    <n v="0"/>
    <s v="ร้านที่1"/>
    <s v="ว******ี"/>
    <s v="******นรนิวาส, อำเภอวานรนิวาส ตำบลวานรนิวาส อำเภอวานรนิวาส จังหวัดสกลนคร 47120"/>
    <s v="47120"/>
    <s v="01"/>
    <s v="02/03/2026 09:14"/>
    <s v="-"/>
    <s v="SPX Express"/>
    <s v="Shopee"/>
    <s v="shopee"/>
    <s v=""/>
    <s v="TH261663543340X"/>
    <s v="02/03/2026 09:14"/>
  </r>
  <r>
    <x v="0"/>
    <x v="11"/>
    <n v="80"/>
    <n v="2"/>
    <s v="GVZ20"/>
    <n v="160"/>
    <n v="0"/>
    <s v="ร้านที่1"/>
    <s v="น******ำ"/>
    <s v="******บลกลางดง อำเภอทุ่งเสลี่ยม จังหวัดสุโขทัย 64150"/>
    <s v="64150"/>
    <s v="75"/>
    <s v="02/03/2026 09:43"/>
    <s v="-"/>
    <s v="SPX Express"/>
    <s v="Shopee"/>
    <s v="shopee"/>
    <s v=""/>
    <s v="TH263405371091G"/>
    <s v="02/03/2026 09:13"/>
  </r>
  <r>
    <x v="7"/>
    <x v="8"/>
    <n v="50"/>
    <n v="6"/>
    <s v="GVZ19"/>
    <n v="200"/>
    <n v="0"/>
    <s v="ร้านที่2"/>
    <s v="แ***ต๋ว บ***โนนสง่า 2** ห*** 9  t** 0***753609"/>
    <s v="ขอนแก่น"/>
    <s v="-"/>
    <s v=""/>
    <s v="02/03/2026 09:08"/>
    <s v="-"/>
    <s v="J&amp;T COD"/>
    <s v="Tiktok"/>
    <s v="จ่ายทีหลัง / COD"/>
    <s v=""/>
    <s v="792563290610"/>
    <s v="02/03/2026 09:08"/>
  </r>
  <r>
    <x v="2"/>
    <x v="2"/>
    <n v="159"/>
    <n v="1"/>
    <s v="GVZ18"/>
    <n v="258"/>
    <n v="0"/>
    <s v="ร้านที่2"/>
    <s v="ก***์ธีรา เ***อักษรศิลป์"/>
    <s v="กรุงเทพฯ"/>
    <s v="-"/>
    <s v=""/>
    <s v="02/03/2026 09:07"/>
    <s v="-"/>
    <s v="J&amp;T COD"/>
    <s v="Tiktok"/>
    <s v="จ่ายทีหลัง / COD"/>
    <s v=""/>
    <s v="792550765672"/>
    <s v="02/03/2026 09:07"/>
  </r>
  <r>
    <x v="8"/>
    <x v="9"/>
    <n v="159"/>
    <n v="1"/>
    <s v="GVZ18"/>
    <n v="258"/>
    <n v="0"/>
    <s v="ร้านที่2"/>
    <s v="ก***์ธีรา เ***อักษรศิลป์"/>
    <s v="กรุงเทพฯ"/>
    <s v="-"/>
    <s v=""/>
    <s v="02/03/2026 09:07"/>
    <s v="-"/>
    <s v="J&amp;T COD"/>
    <s v="Tiktok"/>
    <s v="จ่ายทีหลัง / COD"/>
    <s v=""/>
    <s v="792550765672"/>
    <s v="02/03/2026 09:07"/>
  </r>
  <r>
    <x v="7"/>
    <x v="8"/>
    <n v="65"/>
    <n v="9"/>
    <s v="GVZ17"/>
    <n v="272.08999999999997"/>
    <n v="0"/>
    <s v="ร้านที่2"/>
    <s v="ช***.แสงอ่อง.เด็กสวนยาง1"/>
    <s v="เชียงราย"/>
    <s v="-"/>
    <s v=""/>
    <s v="02/03/2026 09:06"/>
    <s v="-"/>
    <s v="J&amp;T COD"/>
    <s v="Tiktok"/>
    <s v="จ่ายทีหลัง / COD"/>
    <s v=""/>
    <s v="792567774666"/>
    <s v="02/03/2026 09:06"/>
  </r>
  <r>
    <x v="7"/>
    <x v="8"/>
    <n v="50"/>
    <n v="6"/>
    <s v="GVZ16"/>
    <n v="200"/>
    <n v="0"/>
    <s v="ร้านที่2"/>
    <s v="c***ule  ค***ผม"/>
    <s v="บุรีรัมย์"/>
    <s v="-"/>
    <s v=""/>
    <s v="02/03/2026 09:05"/>
    <s v="-"/>
    <s v="J&amp;T COD"/>
    <s v="Tiktok"/>
    <s v="จ่ายทีหลัง / COD"/>
    <s v=""/>
    <s v="792555589641"/>
    <s v="02/03/2026 09:05"/>
  </r>
  <r>
    <x v="6"/>
    <x v="7"/>
    <n v="97"/>
    <n v="3"/>
    <s v="GVZ15"/>
    <n v="585"/>
    <n v="54"/>
    <s v="ร้านที่1"/>
    <s v="น******ต"/>
    <s v="******ตำบลศรีดอนมูล อำเภอเชียงแสน จังหวัดเชียงราย 57150"/>
    <s v="57150"/>
    <s v="22"/>
    <s v="02/03/2026 09:31"/>
    <s v="-"/>
    <s v="SPX Express"/>
    <s v="Shopee"/>
    <s v="shopee"/>
    <s v=""/>
    <s v="TH2663021959828"/>
    <s v="02/03/2026 09:01"/>
  </r>
  <r>
    <x v="0"/>
    <x v="11"/>
    <n v="80"/>
    <n v="3"/>
    <s v="GVZ15"/>
    <n v="585"/>
    <n v="54"/>
    <s v="ร้านที่1"/>
    <s v="น******ต"/>
    <s v="******ตำบลศรีดอนมูล อำเภอเชียงแสน จังหวัดเชียงราย 57150"/>
    <s v="57150"/>
    <s v="22"/>
    <s v="02/03/2026 09:31"/>
    <s v="-"/>
    <s v="SPX Express"/>
    <s v="Shopee"/>
    <s v="shopee"/>
    <s v=""/>
    <s v="TH2663021959828"/>
    <s v="02/03/2026 09:01"/>
  </r>
  <r>
    <x v="10"/>
    <x v="12"/>
    <n v="27.5"/>
    <n v="4"/>
    <s v="GVZ14"/>
    <n v="165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02/03/2026 09:30"/>
    <s v="-"/>
    <s v="Flash Express"/>
    <s v="Shopee"/>
    <s v="shopee"/>
    <s v=""/>
    <s v="TH69018ECY700D"/>
    <s v="02/03/2026 09:00"/>
  </r>
  <r>
    <x v="0"/>
    <x v="11"/>
    <n v="120"/>
    <n v="1"/>
    <s v="GVZ13"/>
    <n v="100"/>
    <n v="0"/>
    <s v="ร้านที่2"/>
    <s v="แ***หอม แ***ฤษณ์"/>
    <s v="พระนครศรีอยุธยา"/>
    <s v="-"/>
    <s v=""/>
    <s v="02/03/2026 08:45"/>
    <s v="-"/>
    <s v="J&amp;T Express"/>
    <s v="Tiktok"/>
    <s v="tiktok"/>
    <s v=""/>
    <s v="792589102734"/>
    <s v="02/03/2026 08:44"/>
  </r>
  <r>
    <x v="0"/>
    <x v="11"/>
    <n v="120"/>
    <n v="1"/>
    <s v="GVZ12"/>
    <n v="100"/>
    <n v="0"/>
    <s v="ร้านที่2"/>
    <s v="พ***ศักดิ์ แ***ฤษณ์"/>
    <s v="ปทุมธานี"/>
    <s v="-"/>
    <s v=""/>
    <s v="02/03/2026 08:42"/>
    <s v="-"/>
    <s v="J&amp;T Express"/>
    <s v="Tiktok"/>
    <s v="tiktok"/>
    <s v=""/>
    <s v="792514410715"/>
    <s v="02/03/2026 08:42"/>
  </r>
  <r>
    <x v="0"/>
    <x v="11"/>
    <n v="80"/>
    <n v="1"/>
    <s v="GVZ10"/>
    <n v="80"/>
    <n v="0"/>
    <s v="ร้านที่1"/>
    <s v="ศ******ง"/>
    <s v="******จั่น แขวงคลองจั่น เขตบางกะปิ จังหวัดกรุงเทพมหานคร 10240"/>
    <s v="10240"/>
    <s v="44"/>
    <s v="02/03/2026 08:26"/>
    <s v="-"/>
    <s v="SPX Express"/>
    <s v="Shopee"/>
    <s v="shopee"/>
    <s v=""/>
    <s v="TH261868004713X"/>
    <s v="02/03/2026 08:26"/>
  </r>
  <r>
    <x v="7"/>
    <x v="8"/>
    <n v="50"/>
    <n v="6"/>
    <s v="GVZ9"/>
    <n v="200"/>
    <n v="0"/>
    <s v="ร้านที่2"/>
    <s v="R***hicha S***et"/>
    <s v="ปราจีนบุรี"/>
    <s v="-"/>
    <s v=""/>
    <s v="02/03/2026 08:23"/>
    <s v="-"/>
    <s v="J&amp;T COD"/>
    <s v="Tiktok"/>
    <s v="จ่ายทีหลัง / COD"/>
    <s v="เค้กฝอยทอง 3 มะพร้าว 2 กล้วยหอม 1"/>
    <s v="792580976633"/>
    <s v="02/03/2026 08:23"/>
  </r>
  <r>
    <x v="0"/>
    <x v="11"/>
    <n v="66.333333333333329"/>
    <n v="3"/>
    <s v="GVZ8"/>
    <n v="197"/>
    <n v="0"/>
    <s v="ร้านที่2"/>
    <s v="ส***จ ล***นพง"/>
    <s v="อุบลราชธานี"/>
    <s v="-"/>
    <s v=""/>
    <s v="02/03/2026 08:15"/>
    <s v="-"/>
    <s v="J&amp;T COD"/>
    <s v="Tiktok"/>
    <s v="จ่ายทีหลัง / COD"/>
    <s v=""/>
    <s v="792528709744"/>
    <s v="02/03/2026 08:15"/>
  </r>
  <r>
    <x v="10"/>
    <x v="12"/>
    <n v="33.333333333333336"/>
    <n v="3"/>
    <s v="GVZ7"/>
    <n v="134.99"/>
    <n v="0"/>
    <s v="ร้านที่2"/>
    <s v="ม***ษา แ***เสนาะ"/>
    <s v="ขอนแก่น"/>
    <s v="-"/>
    <s v=""/>
    <s v="02/03/2026 07:57"/>
    <s v="-"/>
    <s v="J&amp;T COD"/>
    <s v="Tiktok"/>
    <s v="จ่ายทีหลัง / COD"/>
    <s v=""/>
    <s v="792527806711"/>
    <s v="02/03/2026 07:57"/>
  </r>
  <r>
    <x v="6"/>
    <x v="18"/>
    <n v="80"/>
    <n v="1"/>
    <s v="GVZ6"/>
    <n v="87"/>
    <n v="7"/>
    <s v="ร้านที่9"/>
    <s v="ปทิตตา เมฆวงศ์ตระการ"/>
    <s v="101 ถนนสุขุมวิท21(อโศก)_x000a__x000a_วัฒนา/ Vadhanaกรุงเทพมหานคร/ Bangkok_x000a_10110"/>
    <s v="10110"/>
    <s v="660898903283"/>
    <s v="02/03/2026 07:46"/>
    <s v="-"/>
    <s v="Kerry_dropoff"/>
    <s v="Lazada"/>
    <s v="lazada"/>
    <s v=""/>
    <s v="LEXPU0662995841"/>
    <s v="02/03/2026 07:46"/>
  </r>
  <r>
    <x v="9"/>
    <x v="14"/>
    <n v="83"/>
    <n v="1"/>
    <s v="GVZ5"/>
    <n v="83"/>
    <n v="0"/>
    <s v="ร้านที่1"/>
    <s v="ส******ี"/>
    <s v="****** ถ.เทอดพระเกียรติ ต.บางแม่นาง ตำบลบางแม่นาง อำเภอบางใหญ่ จังหวัดนนทบุรี 11140"/>
    <s v="11140"/>
    <s v="89"/>
    <s v="02/03/2026 07:42"/>
    <s v="-"/>
    <s v="SPX Express"/>
    <s v="Shopee"/>
    <s v="shopee"/>
    <s v=""/>
    <s v="TH261492920904N"/>
    <s v="02/03/2026 07:42"/>
  </r>
  <r>
    <x v="7"/>
    <x v="8"/>
    <n v="50"/>
    <n v="6"/>
    <s v="GVZ4"/>
    <n v="200"/>
    <n v="0"/>
    <s v="ร้านที่2"/>
    <s v="อ***มา  พ***าส์น"/>
    <s v="เลย"/>
    <s v="-"/>
    <s v=""/>
    <s v="02/03/2026 07:41"/>
    <s v="-"/>
    <s v="J&amp;T COD"/>
    <s v="Tiktok"/>
    <s v="จ่ายทีหลัง / COD"/>
    <s v=""/>
    <s v="792561182652"/>
    <s v="02/03/2026 07:41"/>
  </r>
  <r>
    <x v="0"/>
    <x v="11"/>
    <n v="66.333333333333329"/>
    <n v="3"/>
    <s v="GVZ3"/>
    <n v="395"/>
    <n v="48"/>
    <s v="ร้านที่1"/>
    <s v="ส******ว"/>
    <s v="******้าเมือง ตำบลหน้าเมือง อำเภอเกาะสมุย จังหวัดสุราษฎร์ธานี 84140"/>
    <s v="84140"/>
    <s v="09"/>
    <s v="02/03/2026 07:38"/>
    <s v="-"/>
    <s v="SPX Express"/>
    <s v="Shopee"/>
    <s v="shopee"/>
    <s v=""/>
    <s v="TH260432380663T"/>
    <s v="02/03/2026 07:37"/>
  </r>
  <r>
    <x v="6"/>
    <x v="7"/>
    <n v="97"/>
    <n v="1"/>
    <s v="GVZ3"/>
    <n v="395"/>
    <n v="48"/>
    <s v="ร้านที่1"/>
    <s v="ส******ว"/>
    <s v="******้าเมือง ตำบลหน้าเมือง อำเภอเกาะสมุย จังหวัดสุราษฎร์ธานี 84140"/>
    <s v="84140"/>
    <s v="09"/>
    <s v="02/03/2026 07:38"/>
    <s v="-"/>
    <s v="SPX Express"/>
    <s v="Shopee"/>
    <s v="shopee"/>
    <s v=""/>
    <s v="TH260432380663T"/>
    <s v="02/03/2026 07:37"/>
  </r>
  <r>
    <x v="3"/>
    <x v="3"/>
    <n v="66.666666666666671"/>
    <n v="3"/>
    <s v="GVZ2"/>
    <n v="129"/>
    <n v="0"/>
    <s v="ร้านที่1"/>
    <s v="อ******ล"/>
    <s v="******า-ตราด16 บางนา กทม10260 แขวงบางนาใต้ เขตบางนา จังหวัดกรุงเทพมหานคร 10260"/>
    <s v="10260"/>
    <s v="50"/>
    <s v="02/03/2026 07:35"/>
    <s v="-"/>
    <s v="SPX Express"/>
    <s v="Shopee"/>
    <s v="shopee"/>
    <s v=""/>
    <s v="TH262334269858C"/>
    <s v="02/03/2026 07:35"/>
  </r>
  <r>
    <x v="7"/>
    <x v="8"/>
    <n v="33.333333333333336"/>
    <n v="3"/>
    <s v="GVZ1"/>
    <n v="100"/>
    <n v="0"/>
    <s v="ร้านที่4"/>
    <s v="E** t***yaphon"/>
    <s v="กำแพงเพชร"/>
    <s v="-"/>
    <s v=""/>
    <s v="02/03/2026 07:11"/>
    <s v="-"/>
    <s v="J&amp;T Express"/>
    <s v="Tiktok"/>
    <s v="tiktok"/>
    <s v=""/>
    <s v="792597100735"/>
    <s v="02/03/2026 07:11"/>
  </r>
  <r>
    <x v="8"/>
    <x v="6"/>
    <n v="98.1"/>
    <n v="1"/>
    <s v="GVZ0"/>
    <n v="105.6"/>
    <n v="7.5"/>
    <s v="ร้านที่3"/>
    <s v="ธนัช เชี่ยวเวช"/>
    <s v="39ซ.วุฒากาศ46ถ วุฒากาศ แขวง บางค้อ เขต จอมทอง_x000a__x000a_จอมทอง/ Chom Thongกรุงเทพมหานคร/ Bangkok_x000a_10150"/>
    <s v="10150"/>
    <s v="660881077403"/>
    <s v="02/03/2026 07:10"/>
    <s v="-"/>
    <s v="Kerry_dropoff"/>
    <s v="Lazada"/>
    <s v="lazada"/>
    <s v=""/>
    <s v="LEXPU0663077054"/>
    <s v="02/03/2026 07:10"/>
  </r>
  <r>
    <x v="10"/>
    <x v="12"/>
    <n v="33.333333333333336"/>
    <n v="3"/>
    <s v="GVY99"/>
    <n v="182.99"/>
    <n v="48"/>
    <s v="ร้านที่2"/>
    <s v="P*** A*** H***"/>
    <s v="Rayong"/>
    <s v="-"/>
    <s v=""/>
    <s v="02/03/2026 07:08"/>
    <s v="-"/>
    <s v="J&amp;T COD"/>
    <s v="Tiktok"/>
    <s v="จ่ายทีหลัง / COD"/>
    <s v=""/>
    <s v="792520009724"/>
    <s v="02/03/2026 07:10"/>
  </r>
  <r>
    <x v="4"/>
    <x v="6"/>
    <n v="98.1"/>
    <n v="1"/>
    <s v="GVY98"/>
    <n v="105.6"/>
    <n v="7.5"/>
    <s v="ร้านที่3"/>
    <s v="ธนัช เชี่ยวเวช"/>
    <s v="39ซ.วุฒากาศ46ถ วุฒากาศ แขวง บางค้อ เขต จอมทอง_x000a__x000a_จอมทอง/ Chom Thongกรุงเทพมหานคร/ Bangkok_x000a_10150"/>
    <s v="10150"/>
    <s v="660881077403"/>
    <s v="02/03/2026 07:09"/>
    <s v="-"/>
    <s v="Kerry_dropoff"/>
    <s v="Lazada"/>
    <s v="lazada"/>
    <s v=""/>
    <s v="LEXPU0663080226"/>
    <s v="02/03/2026 07:09"/>
  </r>
  <r>
    <x v="7"/>
    <x v="8"/>
    <n v="65"/>
    <n v="9"/>
    <s v="GVY97"/>
    <n v="299"/>
    <n v="0"/>
    <s v="ร้านที่2"/>
    <s v="น***รัตน์    ม***ตรง"/>
    <s v="นครสวรรค์"/>
    <s v="-"/>
    <s v=""/>
    <s v="02/03/2026 07:04"/>
    <s v="-"/>
    <s v="J&amp;T COD"/>
    <s v="Tiktok"/>
    <s v="จ่ายทีหลัง / COD"/>
    <s v=""/>
    <s v="792502174671"/>
    <s v="02/03/2026 07:06"/>
  </r>
  <r>
    <x v="6"/>
    <x v="7"/>
    <n v="83.333333333333329"/>
    <n v="3"/>
    <s v="GVY96"/>
    <n v="250"/>
    <n v="0"/>
    <s v="ร้านที่1"/>
    <s v="อ******ฐ"/>
    <s v="******58 แยก 1 ถนน สุขสวัสดิ์ แขวงราษฎร์บูรณะ เขตราษฎร์บูรณะ จังหวัดกรุงเทพมหานคร 10140"/>
    <s v="10140"/>
    <s v="00"/>
    <s v="02/03/2026 07:01"/>
    <s v="-"/>
    <s v="SPX Express"/>
    <s v="Shopee"/>
    <s v="shopee"/>
    <s v=""/>
    <s v="TH266183508872V"/>
    <s v="02/03/2026 07:01"/>
  </r>
  <r>
    <x v="3"/>
    <x v="3"/>
    <n v="66.666666666666671"/>
    <n v="3"/>
    <s v="GVY95"/>
    <n v="129"/>
    <n v="0"/>
    <s v="ร้านที่2"/>
    <s v="น*** ด***ิตต์​ ภ***องเรือง"/>
    <s v="สกลนคร"/>
    <s v="-"/>
    <s v=""/>
    <s v="02/03/2026 06:56"/>
    <s v="-"/>
    <s v="J&amp;T Express"/>
    <s v="Tiktok"/>
    <s v="tiktok"/>
    <s v=""/>
    <s v="792565944413"/>
    <s v="02/03/2026 06:56"/>
  </r>
  <r>
    <x v="9"/>
    <x v="14"/>
    <n v="83"/>
    <n v="1"/>
    <s v="GVY93"/>
    <n v="83"/>
    <n v="0"/>
    <s v="ร้านที่1"/>
    <s v="พ******์"/>
    <s v="******บคลอง3 หมู่4 ต.คลอง3 อ.คลองหลวง ปทุมธานี  12120 ตำบลคลองสาม อำเภอคลองหลวง จังหวัดปทุมธานี 12120"/>
    <s v="12120"/>
    <s v="29"/>
    <s v="02/03/2026 06:48"/>
    <s v="-"/>
    <s v="SPX Express"/>
    <s v="Shopee"/>
    <s v="shopee"/>
    <s v=""/>
    <s v="TH2663498859920"/>
    <s v="02/03/2026 06:48"/>
  </r>
  <r>
    <x v="14"/>
    <x v="19"/>
    <n v="75"/>
    <n v="1"/>
    <s v="GVY92"/>
    <n v="173"/>
    <n v="98"/>
    <s v="ร้านที่1"/>
    <s v="ค******น"/>
    <s v="******า 2 ถนนเทพรัตน แขวงดอกไม้ เขตประเวศ จังหวัดกรุงเทพมหานคร 10250"/>
    <s v="10250"/>
    <s v="55"/>
    <s v="02/03/2026 06:13"/>
    <s v="-"/>
    <s v="SPX Express"/>
    <s v="Shopee"/>
    <s v="shopee"/>
    <s v=""/>
    <s v="TH269659708453O"/>
    <s v="02/03/2026 06:13"/>
  </r>
  <r>
    <x v="7"/>
    <x v="8"/>
    <n v="65"/>
    <n v="9"/>
    <s v="GVY91"/>
    <n v="299"/>
    <n v="0"/>
    <s v="ร้านที่2"/>
    <s v="น***กษณ์ ย***าว  -***ลักษณ์-"/>
    <s v="เทศบาลนครอุบลราชธานี"/>
    <s v="-"/>
    <s v=""/>
    <s v="02/03/2026 06:05"/>
    <s v="-"/>
    <s v="J&amp;T Express"/>
    <s v="Tiktok"/>
    <s v="tiktok"/>
    <s v=""/>
    <s v="792508438466"/>
    <s v="02/03/2026 06:04"/>
  </r>
  <r>
    <x v="0"/>
    <x v="0"/>
    <n v="37"/>
    <n v="1"/>
    <s v="GVY90"/>
    <n v="44"/>
    <n v="7"/>
    <s v="ร้านที่3"/>
    <s v="สมศักดิ์ พุทธิวงศาสุนทร"/>
    <s v="37/258 ม.พฤกษา 13 ซ.1/1 ม.4 · คลองสาม/ Khlong Sam_x000a__x000a_คลองหลวง/ Khlong Luangปทุมธานี/ Pathum Thani_x000a_12120"/>
    <s v="12120"/>
    <s v="660851629594"/>
    <s v="02/03/2026 04:55"/>
    <s v="-"/>
    <s v="Kerry_dropoff"/>
    <s v="Lazada"/>
    <s v="lazada"/>
    <s v=""/>
    <s v="LEXPU0662524907"/>
    <s v="02/03/2026 04:55"/>
  </r>
  <r>
    <x v="2"/>
    <x v="2"/>
    <n v="159"/>
    <n v="1"/>
    <s v="GVY89"/>
    <n v="167"/>
    <n v="38"/>
    <s v="ร้านที่2"/>
    <s v="A***a P***k"/>
    <s v="ชลบุรี"/>
    <s v="-"/>
    <s v=""/>
    <s v="02/03/2026 04:55"/>
    <s v="-"/>
    <s v="J&amp;T COD"/>
    <s v="Tiktok"/>
    <s v="จ่ายทีหลัง / COD"/>
    <s v=""/>
    <s v="792574665676"/>
    <s v="02/03/2026 04:55"/>
  </r>
  <r>
    <x v="0"/>
    <x v="11"/>
    <n v="120"/>
    <n v="1"/>
    <s v="GVY88"/>
    <n v="100"/>
    <n v="0"/>
    <s v="ร้านที่2"/>
    <s v="ส***นท์  ด***์สง่างาม"/>
    <s v="สมุทรปราการ"/>
    <s v="-"/>
    <s v=""/>
    <s v="02/03/2026 04:14"/>
    <s v="-"/>
    <s v="J&amp;T COD"/>
    <s v="Tiktok"/>
    <s v="จ่ายทีหลัง / COD"/>
    <s v=""/>
    <s v="792546571526"/>
    <s v="02/03/2026 04:17"/>
  </r>
  <r>
    <x v="8"/>
    <x v="9"/>
    <n v="139"/>
    <n v="2"/>
    <s v="GVY87"/>
    <n v="278"/>
    <n v="0"/>
    <s v="ร้านที่1"/>
    <s v="ป******ว"/>
    <s v="******ยนาท 17110 //บ้านหลังสีส้ม ตำบลศิลาดาน อำเภอมโนรมย์ จังหวัดชัยนาท 17110"/>
    <s v="17110"/>
    <s v="50"/>
    <s v="02/03/2026 02:50"/>
    <s v="-"/>
    <s v="SPX Express"/>
    <s v="Shopee"/>
    <s v="shopee"/>
    <s v=""/>
    <s v="TH267426671807K"/>
    <s v="02/03/2026 02:50"/>
  </r>
  <r>
    <x v="7"/>
    <x v="8"/>
    <n v="50"/>
    <n v="6"/>
    <s v="GVY86"/>
    <n v="200"/>
    <n v="0"/>
    <s v="ร้านที่2"/>
    <s v="เ***ร ป***น"/>
    <s v="ร้อยเอ็ด"/>
    <s v="-"/>
    <s v=""/>
    <s v="02/03/2026 02:21"/>
    <s v="-"/>
    <s v="J&amp;T COD"/>
    <s v="Tiktok"/>
    <s v="จ่ายทีหลัง / COD"/>
    <s v=""/>
    <s v="792519650436"/>
    <s v="02/03/2026 02:21"/>
  </r>
  <r>
    <x v="7"/>
    <x v="8"/>
    <n v="50"/>
    <n v="6"/>
    <s v="GVY84"/>
    <n v="200"/>
    <n v="0"/>
    <s v="ร้านที่2"/>
    <s v="น***มณ ไ***่วง"/>
    <s v="พระนครศรีอยุธยา"/>
    <s v="-"/>
    <s v=""/>
    <s v="02/03/2026 01:45"/>
    <s v="-"/>
    <s v="J&amp;T COD"/>
    <s v="Tiktok"/>
    <s v="จ่ายทีหลัง / COD"/>
    <s v=""/>
    <s v="792525052480"/>
    <s v="02/03/2026 01:45"/>
  </r>
  <r>
    <x v="3"/>
    <x v="3"/>
    <n v="66.666666666666671"/>
    <n v="3"/>
    <s v="GVY83"/>
    <n v="129"/>
    <n v="0"/>
    <s v="ร้านที่2"/>
    <s v="l** S***nya"/>
    <s v="ปทุมธานี"/>
    <s v="-"/>
    <s v=""/>
    <s v="02/03/2026 01:29"/>
    <s v="-"/>
    <s v="J&amp;T COD"/>
    <s v="Tiktok"/>
    <s v="จ่ายทีหลัง / COD"/>
    <s v=""/>
    <s v="792598626481"/>
    <s v="02/03/2026 01:29"/>
  </r>
  <r>
    <x v="0"/>
    <x v="11"/>
    <n v="66.333333333333329"/>
    <n v="3"/>
    <s v="GVY82"/>
    <n v="197"/>
    <n v="0"/>
    <s v="ร้านที่2"/>
    <s v="ป***ตา โ***ัตน์ ป***ยาว์"/>
    <s v="กรุงเทพฯ"/>
    <s v="-"/>
    <s v=""/>
    <s v="02/03/2026 01:12"/>
    <s v="-"/>
    <s v="J&amp;T Express"/>
    <s v="Tiktok"/>
    <s v="tiktok"/>
    <s v=""/>
    <s v="792502644463"/>
    <s v="02/03/2026 01:11"/>
  </r>
  <r>
    <x v="8"/>
    <x v="9"/>
    <n v="159"/>
    <n v="1"/>
    <s v="GVY80"/>
    <n v="129"/>
    <n v="0"/>
    <s v="ร้านที่2"/>
    <s v="จ***ตร บ***ู"/>
    <s v="กาญจนบุรี"/>
    <s v="-"/>
    <s v=""/>
    <s v="02/03/2026 00:22"/>
    <s v="-"/>
    <s v="J&amp;T COD"/>
    <s v="Tiktok"/>
    <s v="จ่ายทีหลัง / COD"/>
    <s v=""/>
    <s v="792558167693"/>
    <s v="02/03/2026 00:23"/>
  </r>
  <r>
    <x v="0"/>
    <x v="11"/>
    <n v="66.333333333333329"/>
    <n v="3"/>
    <s v="GVY79"/>
    <n v="197"/>
    <n v="0"/>
    <s v="ร้านที่2"/>
    <s v="ศ***ุฒิ จ***์นอก"/>
    <s v="อุตรดิตถ์"/>
    <s v="-"/>
    <s v=""/>
    <s v="02/03/2026 00:20"/>
    <s v="-"/>
    <s v="J&amp;T Express"/>
    <s v="Tiktok"/>
    <s v="tiktok"/>
    <s v=""/>
    <s v="792560879552"/>
    <s v="02/03/2026 00:22"/>
  </r>
  <r>
    <x v="2"/>
    <x v="6"/>
    <n v="109"/>
    <n v="1"/>
    <s v="GVY78"/>
    <n v="155"/>
    <n v="46"/>
    <s v="ร้านที่3"/>
    <s v="ธนกฤต เงินถ้วน"/>
    <s v="บ้านเลขที่8/1 ซอย1 หมู่4คลองใหญ่ ตำบลคลองใหญ่ · คลองใหญ่/ Khlong Yai_x000a__x000a_โป่งน้ำร้อน/ Pong Nam Ronจันทบุรี/ Chanthaburi_x000a_22140"/>
    <s v="22140"/>
    <s v="660886866812"/>
    <s v="02/03/2026 00:18"/>
    <s v="-"/>
    <s v="Kerry_dropoff"/>
    <s v="Lazada"/>
    <s v="lazada"/>
    <s v=""/>
    <s v="LEXPU0662576121"/>
    <s v="02/03/2026 00:18"/>
  </r>
  <r>
    <x v="0"/>
    <x v="11"/>
    <n v="80"/>
    <n v="3"/>
    <s v="GVY76"/>
    <n v="240"/>
    <n v="0"/>
    <s v="ร้านที่1"/>
    <s v="ต**ย"/>
    <s v="******ี่ 4, ตำบล โคกกลาง, อำเภอพนมดงรัก ตำบลโคกกลาง อำเภอพนมดงรัก จังหวัดสุรินทร์ 32140"/>
    <s v="32140"/>
    <s v="26"/>
    <s v="02/03/2026 00:32"/>
    <s v="-"/>
    <s v="SPX Express"/>
    <s v="Shopee"/>
    <s v="shopee"/>
    <s v=""/>
    <s v="TH265528744876A"/>
    <s v="02/03/2026 00:0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2">
  <r>
    <x v="0"/>
    <x v="0"/>
    <n v="66.333333333333329"/>
    <n v="3"/>
    <s v="GWE7"/>
    <n v="227"/>
    <n v="30"/>
    <s v="ร้านที่2"/>
    <s v="อ***อาจ ป***ิธานวิทยา"/>
    <s v="กาญจนบุรี"/>
    <s v="-"/>
    <s v=""/>
    <s v="03/03/2026 23:57"/>
    <s v="-"/>
    <s v="J&amp;T COD"/>
    <s v="Tiktok"/>
    <s v="จ่ายทีหลัง / COD"/>
    <s v=""/>
    <s v="792647403833"/>
    <s v="03/03/2026 23:57"/>
  </r>
  <r>
    <x v="1"/>
    <x v="1"/>
    <n v="119"/>
    <n v="1"/>
    <s v="GWE6"/>
    <n v="657"/>
    <n v="98"/>
    <s v="ร้านที่1"/>
    <s v="Y******e"/>
    <s v="******trict, Sangkhlaburi District, Kanchanaburi Province, Po ตำบลหนองลู อำเภอสังขละบุรี จังหวัดกาญจนบุรี 71240"/>
    <s v="71240"/>
    <s v="66"/>
    <s v="03/03/2026 23:54"/>
    <s v="-"/>
    <s v="Flash Express"/>
    <s v="Shopee"/>
    <s v="shopee"/>
    <s v=""/>
    <s v="TH13118EPE566C"/>
    <s v="03/03/2026 23:24"/>
  </r>
  <r>
    <x v="2"/>
    <x v="2"/>
    <n v="119"/>
    <n v="1"/>
    <s v="GWE6"/>
    <n v="657"/>
    <n v="98"/>
    <s v="ร้านที่1"/>
    <s v="Y******e"/>
    <s v="******trict, Sangkhlaburi District, Kanchanaburi Province, Po ตำบลหนองลู อำเภอสังขละบุรี จังหวัดกาญจนบุรี 71240"/>
    <s v="71240"/>
    <s v="66"/>
    <s v="03/03/2026 23:54"/>
    <s v="-"/>
    <s v="Flash Express"/>
    <s v="Shopee"/>
    <s v="shopee"/>
    <s v=""/>
    <s v="TH13118EPE566C"/>
    <s v="03/03/2026 23:24"/>
  </r>
  <r>
    <x v="3"/>
    <x v="3"/>
    <n v="119"/>
    <n v="1"/>
    <s v="GWE6"/>
    <n v="657"/>
    <n v="98"/>
    <s v="ร้านที่1"/>
    <s v="Y******e"/>
    <s v="******trict, Sangkhlaburi District, Kanchanaburi Province, Po ตำบลหนองลู อำเภอสังขละบุรี จังหวัดกาญจนบุรี 71240"/>
    <s v="71240"/>
    <s v="66"/>
    <s v="03/03/2026 23:54"/>
    <s v="-"/>
    <s v="Flash Express"/>
    <s v="Shopee"/>
    <s v="shopee"/>
    <s v=""/>
    <s v="TH13118EPE566C"/>
    <s v="03/03/2026 23:24"/>
  </r>
  <r>
    <x v="4"/>
    <x v="4"/>
    <n v="120"/>
    <n v="1"/>
    <s v="GWE6"/>
    <n v="657"/>
    <n v="98"/>
    <s v="ร้านที่1"/>
    <s v="Y******e"/>
    <s v="******trict, Sangkhlaburi District, Kanchanaburi Province, Po ตำบลหนองลู อำเภอสังขละบุรี จังหวัดกาญจนบุรี 71240"/>
    <s v="71240"/>
    <s v="66"/>
    <s v="03/03/2026 23:54"/>
    <s v="-"/>
    <s v="Flash Express"/>
    <s v="Shopee"/>
    <s v="shopee"/>
    <s v=""/>
    <s v="TH13118EPE566C"/>
    <s v="03/03/2026 23:24"/>
  </r>
  <r>
    <x v="0"/>
    <x v="0"/>
    <n v="69.900000000000006"/>
    <n v="10"/>
    <s v="GWE5"/>
    <n v="800"/>
    <n v="0"/>
    <s v="ร้านที่1"/>
    <s v="พ******์"/>
    <s v="******3 ซอย ประชาอุทิศ 89/1 แขวง ทุ่งครุ แขวงทุ่งครุ เขตทุ่งครุ จังหวัดกรุงเทพมหานคร 10140"/>
    <s v="10140"/>
    <s v="78"/>
    <s v="03/03/2026 23:45"/>
    <s v="-"/>
    <s v="Flash Express"/>
    <s v="Shopee"/>
    <s v="shopee"/>
    <s v=""/>
    <s v="TH01128EQ0HW1A2"/>
    <s v="03/03/2026 23:15"/>
  </r>
  <r>
    <x v="0"/>
    <x v="0"/>
    <n v="66.333333333333329"/>
    <n v="3"/>
    <s v="GWE4"/>
    <n v="197"/>
    <n v="0"/>
    <s v="ร้านที่2"/>
    <s v="น***  จ***ส"/>
    <s v="พะเยา"/>
    <s v="-"/>
    <s v=""/>
    <s v="03/03/2026 22:43"/>
    <s v="-"/>
    <s v="J&amp;T COD"/>
    <s v="Tiktok"/>
    <s v="จ่ายทีหลัง / COD"/>
    <s v=""/>
    <s v="792612016991"/>
    <s v="03/03/2026 22:43"/>
  </r>
  <r>
    <x v="1"/>
    <x v="5"/>
    <n v="109"/>
    <n v="2"/>
    <s v="GWE3"/>
    <n v="353"/>
    <n v="26"/>
    <s v="ร้านที่3"/>
    <s v="กาญจนา เคร่งธรรมคุณ"/>
    <s v="68/9 พาร์ค24 อาคาร2 ซอยสุขุมวิท24 แขวงคลองตัน เขตคลองเตย กรุงเทพ 10110_x000a__x000a_คลองเตย/ Khlong Toeiกรุงเทพมหานคร/ Bangkok_x000a_10110"/>
    <s v="10110"/>
    <s v="660865695441"/>
    <s v="03/03/2026 22:37"/>
    <s v="-"/>
    <s v="Kerry_dropoff"/>
    <s v="Lazada"/>
    <s v="lazada"/>
    <s v=""/>
    <s v="LEXPU0663696149"/>
    <s v="03/03/2026 22:37"/>
  </r>
  <r>
    <x v="2"/>
    <x v="5"/>
    <n v="109"/>
    <n v="1"/>
    <s v="GWE3"/>
    <n v="353"/>
    <n v="26"/>
    <s v="ร้านที่3"/>
    <s v="กาญจนา เคร่งธรรมคุณ"/>
    <s v="68/9 พาร์ค24 อาคาร2 ซอยสุขุมวิท24 แขวงคลองตัน เขตคลองเตย กรุงเทพ 10110_x000a__x000a_คลองเตย/ Khlong Toeiกรุงเทพมหานคร/ Bangkok_x000a_10110"/>
    <s v="10110"/>
    <s v="660865695441"/>
    <s v="03/03/2026 22:37"/>
    <s v="-"/>
    <s v="Kerry_dropoff"/>
    <s v="Lazada"/>
    <s v="lazada"/>
    <s v=""/>
    <s v="LEXPU0663696149"/>
    <s v="03/03/2026 22:37"/>
  </r>
  <r>
    <x v="5"/>
    <x v="6"/>
    <n v="50"/>
    <n v="1"/>
    <s v="GWE2"/>
    <n v="50"/>
    <n v="0"/>
    <s v="ร้านที่1"/>
    <s v="ก******จ"/>
    <s v="******อเมืองระนอง ตำบลบางริ้น อำเภอเมืองระนอง จังหวัดระนอง 85000"/>
    <s v="85000"/>
    <s v="72"/>
    <s v="03/03/2026 22:35"/>
    <s v="-"/>
    <s v="Flash Express"/>
    <s v="Shopee"/>
    <s v="shopee"/>
    <s v=""/>
    <s v="TH69018EPBSF8D"/>
    <s v="03/03/2026 22:34"/>
  </r>
  <r>
    <x v="3"/>
    <x v="5"/>
    <n v="81.75"/>
    <n v="1"/>
    <s v="GWE1"/>
    <n v="81.75"/>
    <n v="0"/>
    <s v="ร้านที่3"/>
    <s v="อนุสร  นากรณ์"/>
    <s v="224 หมู่3 บ้านวังดินเหนียว ต.วังยาง อ.เนินมะปราง จ.พิษณุโลก65190_x000a__x000a_เนินมะปราง/ Noen Maprangพิษณุโลก/ Phitsanulok_x000a_65190"/>
    <s v="65190"/>
    <s v="660853586220"/>
    <s v="03/03/2026 22:16"/>
    <s v="-"/>
    <s v="Kerry_dropoff"/>
    <s v="Lazada"/>
    <s v="lazada"/>
    <s v=""/>
    <s v="TH61098EPFA50G"/>
    <s v="03/03/2026 22:16"/>
  </r>
  <r>
    <x v="0"/>
    <x v="7"/>
    <n v="60"/>
    <n v="1"/>
    <s v="GWD99"/>
    <n v="67"/>
    <n v="7"/>
    <s v="ร้านที่3"/>
    <s v="พิมวดี เกิดพวงแก้ว"/>
    <s v="64ซอยพุทธบูชา 39แยก5 · บางมด/ Bang Mot_x000a__x000a_ทุ่งครุ/ Thung Khruกรุงเทพมหานคร/ Bangkok_x000a_10140"/>
    <s v="10140"/>
    <s v="660892332319"/>
    <s v="03/03/2026 22:11"/>
    <s v="-"/>
    <s v="Kerry_dropoff"/>
    <s v="Lazada"/>
    <s v="lazada"/>
    <s v=""/>
    <s v="LEXPU0663760076"/>
    <s v="03/03/2026 22:10"/>
  </r>
  <r>
    <x v="6"/>
    <x v="8"/>
    <n v="33.333333333333336"/>
    <n v="3"/>
    <s v="GWD98"/>
    <n v="259"/>
    <n v="0"/>
    <s v="ร้านที่1"/>
    <s v="ถ******์"/>
    <s v="******สวัสดิ์ อำเภอพนมไพร จังหวัดร้อยเอ็ด 45140"/>
    <s v="45140"/>
    <s v="96"/>
    <s v="03/03/2026 21:59"/>
    <s v="-"/>
    <s v="SPX Express"/>
    <s v="Shopee"/>
    <s v="shopee"/>
    <s v=""/>
    <s v="TH2636085803886"/>
    <s v="03/03/2026 21:59"/>
  </r>
  <r>
    <x v="3"/>
    <x v="3"/>
    <n v="139"/>
    <n v="1"/>
    <s v="GWD98"/>
    <n v="259"/>
    <n v="0"/>
    <s v="ร้านที่1"/>
    <s v="ถ******์"/>
    <s v="******สวัสดิ์ อำเภอพนมไพร จังหวัดร้อยเอ็ด 45140"/>
    <s v="45140"/>
    <s v="96"/>
    <s v="03/03/2026 21:59"/>
    <s v="-"/>
    <s v="SPX Express"/>
    <s v="Shopee"/>
    <s v="shopee"/>
    <s v=""/>
    <s v="TH2636085803886"/>
    <s v="03/03/2026 21:59"/>
  </r>
  <r>
    <x v="0"/>
    <x v="7"/>
    <n v="55.33"/>
    <n v="1"/>
    <s v="GWD97"/>
    <n v="115.91"/>
    <n v="7"/>
    <s v="ร้านที่3"/>
    <s v="สุสิดา ปิยพรชัยกุล"/>
    <s v="2/49 หมู่บ้านศิขรินทร์1 ซอยบางกรวย-ไทรน้อย 6 ถนนบางกรวย-ไทรน้อย ต.บางกรวย 2/49 · บางกรวย/ Bang Kruai_x000a__x000a_บางกรวย/ Bang Kruaiนนทบุรี/ Nonthaburi_x000a_11130"/>
    <s v="11130"/>
    <s v="660835999549"/>
    <s v="03/03/2026 21:45"/>
    <s v="-"/>
    <s v="Kerry_dropoff"/>
    <s v="Lazada"/>
    <s v="lazada"/>
    <s v=""/>
    <s v="LEXPU0663754471"/>
    <s v="03/03/2026 21:45"/>
  </r>
  <r>
    <x v="1"/>
    <x v="5"/>
    <n v="53.58"/>
    <n v="1"/>
    <s v="GWD97"/>
    <n v="115.91"/>
    <n v="7"/>
    <s v="ร้านที่3"/>
    <s v="สุสิดา ปิยพรชัยกุล"/>
    <s v="2/49 หมู่บ้านศิขรินทร์1 ซอยบางกรวย-ไทรน้อย 6 ถนนบางกรวย-ไทรน้อย ต.บางกรวย 2/49 · บางกรวย/ Bang Kruai_x000a__x000a_บางกรวย/ Bang Kruaiนนทบุรี/ Nonthaburi_x000a_11130"/>
    <s v="11130"/>
    <s v="660835999549"/>
    <s v="03/03/2026 21:45"/>
    <s v="-"/>
    <s v="Kerry_dropoff"/>
    <s v="Lazada"/>
    <s v="lazada"/>
    <s v=""/>
    <s v="LEXPU0663754471"/>
    <s v="03/03/2026 21:45"/>
  </r>
  <r>
    <x v="0"/>
    <x v="0"/>
    <n v="66.333333333333329"/>
    <n v="3"/>
    <s v="GWD96"/>
    <n v="1102"/>
    <n v="83"/>
    <s v="ร้านที่3"/>
    <s v="นายอนุรักษ์ มีรอด"/>
    <s v="สำนักงานสาธารณสุขจังหวัดอุตรดิตถ์  ตำบลชัยจุมพล_x000a__x000a_ลับแล/ Laplaeอุตรดิตถ์/ Uttaradit_x000a_53130"/>
    <s v="53130"/>
    <s v="660979216693"/>
    <s v="03/03/2026 21:44"/>
    <s v="-"/>
    <s v="Kerry_dropoff"/>
    <s v="Lazada"/>
    <s v="lazada"/>
    <s v=""/>
    <s v="LEXPU0663756878"/>
    <s v="03/03/2026 21:44"/>
  </r>
  <r>
    <x v="0"/>
    <x v="0"/>
    <n v="69.900000000000006"/>
    <n v="10"/>
    <s v="GWD96"/>
    <n v="1102"/>
    <n v="83"/>
    <s v="ร้านที่3"/>
    <s v="นายอนุรักษ์ มีรอด"/>
    <s v="สำนักงานสาธารณสุขจังหวัดอุตรดิตถ์  ตำบลชัยจุมพล_x000a__x000a_ลับแล/ Laplaeอุตรดิตถ์/ Uttaradit_x000a_53130"/>
    <s v="53130"/>
    <s v="660979216693"/>
    <s v="03/03/2026 21:44"/>
    <s v="-"/>
    <s v="Kerry_dropoff"/>
    <s v="Lazada"/>
    <s v="lazada"/>
    <s v=""/>
    <s v="LEXPU0663756878"/>
    <s v="03/03/2026 21:44"/>
  </r>
  <r>
    <x v="1"/>
    <x v="9"/>
    <n v="103.55"/>
    <n v="1"/>
    <s v="GWD95"/>
    <n v="129.55000000000001"/>
    <n v="26"/>
    <s v="ร้านที่1"/>
    <s v="ปิยวดี. วุฒิกรสัมมากิจ"/>
    <s v="374 หมู่บ้านสารินเลควิว ถนนอุบลตระการ ต.ในเมือง. อ.เมือง  จ.อุบลราชธานี_x000a__x000a_เมืองอุบลราชธานี/ Mueang Ubon Ratchathaniอุบลราชธานี/ Ubon Ratchathani_x000a_34000"/>
    <s v="34000"/>
    <s v="660819389587"/>
    <s v="03/03/2026 21:35"/>
    <s v="-"/>
    <s v="Kerry_dropoff"/>
    <s v="Lazada"/>
    <s v="lazada"/>
    <s v=""/>
    <s v="LEXPU0663682308"/>
    <s v="03/03/2026 21:35"/>
  </r>
  <r>
    <x v="0"/>
    <x v="0"/>
    <n v="120"/>
    <n v="1"/>
    <s v="GWD94"/>
    <n v="109"/>
    <n v="9"/>
    <s v="ร้านที่2"/>
    <s v="ก***ะ"/>
    <s v="เทศบาลนครพิษณุโลก"/>
    <s v="-"/>
    <s v=""/>
    <s v="03/03/2026 21:34"/>
    <s v="-"/>
    <s v="J&amp;T COD"/>
    <s v="Tiktok"/>
    <s v="จ่ายทีหลัง / COD"/>
    <s v=""/>
    <s v="792690589725"/>
    <s v="03/03/2026 21:34"/>
  </r>
  <r>
    <x v="4"/>
    <x v="4"/>
    <n v="159"/>
    <n v="1"/>
    <s v="GWD93"/>
    <n v="129"/>
    <n v="0"/>
    <s v="ร้านที่2"/>
    <s v="ส***ตรี พ***เพ็ง"/>
    <s v="กรุงเทพฯ"/>
    <s v="-"/>
    <s v=""/>
    <s v="03/03/2026 21:29"/>
    <s v="-"/>
    <s v="J&amp;T Express"/>
    <s v="Tiktok"/>
    <s v="tiktok"/>
    <s v=""/>
    <s v="792666939831"/>
    <s v="03/03/2026 21:29"/>
  </r>
  <r>
    <x v="6"/>
    <x v="8"/>
    <n v="33.333333333333336"/>
    <n v="3"/>
    <s v="GWD92"/>
    <n v="219"/>
    <n v="0"/>
    <s v="ร้านที่1"/>
    <s v="อ******ว"/>
    <s v="******1 ต.ผาสามยอด ตำบลผาสามยอด อำเภอเอราวัณ จังหวัดเลย 42220"/>
    <s v="42220"/>
    <s v="16"/>
    <s v="03/03/2026 21:55"/>
    <s v="-"/>
    <s v="SPX Express"/>
    <s v="Shopee"/>
    <s v="shopee"/>
    <s v=""/>
    <s v="TH267153900265K"/>
    <s v="03/03/2026 21:25"/>
  </r>
  <r>
    <x v="7"/>
    <x v="10"/>
    <n v="99"/>
    <n v="1"/>
    <s v="GWD92"/>
    <n v="219"/>
    <n v="0"/>
    <s v="ร้านที่1"/>
    <s v="อ******ว"/>
    <s v="******1 ต.ผาสามยอด ตำบลผาสามยอด อำเภอเอราวัณ จังหวัดเลย 42220"/>
    <s v="42220"/>
    <s v="16"/>
    <s v="03/03/2026 21:55"/>
    <s v="-"/>
    <s v="SPX Express"/>
    <s v="Shopee"/>
    <s v="shopee"/>
    <s v=""/>
    <s v="TH267153900265K"/>
    <s v="03/03/2026 21:25"/>
  </r>
  <r>
    <x v="3"/>
    <x v="3"/>
    <n v="159"/>
    <n v="1"/>
    <s v="GWD90"/>
    <n v="129"/>
    <n v="0"/>
    <s v="ร้านที่2"/>
    <s v="ธ*** ส***์แก้ว"/>
    <s v="พระนครศรีอยุธยา"/>
    <s v="-"/>
    <s v=""/>
    <s v="03/03/2026 20:59"/>
    <s v="-"/>
    <s v="Flash Express Thailand"/>
    <s v="Tiktok"/>
    <s v="tiktok"/>
    <s v=""/>
    <s v="THT05025559VP9Z"/>
    <s v="03/03/2026 20:59"/>
  </r>
  <r>
    <x v="1"/>
    <x v="1"/>
    <n v="119"/>
    <n v="1"/>
    <s v="GWD89"/>
    <n v="594"/>
    <n v="35"/>
    <s v="ร้านที่1"/>
    <s v="อ******ง"/>
    <s v="******เภอศรีนคร ตำบลนครเดิฐ อำเภอศรีนคร จังหวัดสุโขทัย 64180"/>
    <s v="64180"/>
    <s v="58"/>
    <s v="03/03/2026 20:57"/>
    <s v="-"/>
    <s v="SPX Express"/>
    <s v="Shopee"/>
    <s v="shopee"/>
    <s v=""/>
    <s v="TH266154957607H"/>
    <s v="03/03/2026 20:57"/>
  </r>
  <r>
    <x v="2"/>
    <x v="2"/>
    <n v="119"/>
    <n v="1"/>
    <s v="GWD89"/>
    <n v="594"/>
    <n v="35"/>
    <s v="ร้านที่1"/>
    <s v="อ******ง"/>
    <s v="******เภอศรีนคร ตำบลนครเดิฐ อำเภอศรีนคร จังหวัดสุโขทัย 64180"/>
    <s v="64180"/>
    <s v="58"/>
    <s v="03/03/2026 20:57"/>
    <s v="-"/>
    <s v="SPX Express"/>
    <s v="Shopee"/>
    <s v="shopee"/>
    <s v=""/>
    <s v="TH266154957607H"/>
    <s v="03/03/2026 20:57"/>
  </r>
  <r>
    <x v="3"/>
    <x v="3"/>
    <n v="119"/>
    <n v="1"/>
    <s v="GWD89"/>
    <n v="594"/>
    <n v="35"/>
    <s v="ร้านที่1"/>
    <s v="อ******ง"/>
    <s v="******เภอศรีนคร ตำบลนครเดิฐ อำเภอศรีนคร จังหวัดสุโขทัย 64180"/>
    <s v="64180"/>
    <s v="58"/>
    <s v="03/03/2026 20:57"/>
    <s v="-"/>
    <s v="SPX Express"/>
    <s v="Shopee"/>
    <s v="shopee"/>
    <s v=""/>
    <s v="TH266154957607H"/>
    <s v="03/03/2026 20:57"/>
  </r>
  <r>
    <x v="4"/>
    <x v="4"/>
    <n v="120"/>
    <n v="1"/>
    <s v="GWD89"/>
    <n v="594"/>
    <n v="35"/>
    <s v="ร้านที่1"/>
    <s v="อ******ง"/>
    <s v="******เภอศรีนคร ตำบลนครเดิฐ อำเภอศรีนคร จังหวัดสุโขทัย 64180"/>
    <s v="64180"/>
    <s v="58"/>
    <s v="03/03/2026 20:57"/>
    <s v="-"/>
    <s v="SPX Express"/>
    <s v="Shopee"/>
    <s v="shopee"/>
    <s v=""/>
    <s v="TH266154957607H"/>
    <s v="03/03/2026 20:57"/>
  </r>
  <r>
    <x v="6"/>
    <x v="8"/>
    <n v="50"/>
    <n v="6"/>
    <s v="GWD88"/>
    <n v="200"/>
    <n v="0"/>
    <s v="ร้านที่2"/>
    <s v="ค***ลิสา"/>
    <s v="กรุงเทพมหานคร"/>
    <s v="-"/>
    <s v=""/>
    <s v="03/03/2026 20:55"/>
    <s v="-"/>
    <s v="J&amp;T COD"/>
    <s v="Tiktok"/>
    <s v="จ่ายทีหลัง / COD"/>
    <s v=""/>
    <s v="792692139024"/>
    <s v="03/03/2026 20:56"/>
  </r>
  <r>
    <x v="0"/>
    <x v="0"/>
    <n v="80"/>
    <n v="1"/>
    <s v="GWD87"/>
    <n v="80"/>
    <n v="0"/>
    <s v="ร้านที่1"/>
    <s v="ณ******์"/>
    <s v="******คู้, อำเภอปลวกแดง ตำบลแม่น้ำคู้ อำเภอปลวกแดง จังหวัดระยอง 21140"/>
    <s v="21140"/>
    <s v="19"/>
    <s v="03/03/2026 21:24"/>
    <s v="-"/>
    <s v="SPX Express"/>
    <s v="Shopee"/>
    <s v="shopee"/>
    <s v=""/>
    <s v="TH261071002385X"/>
    <s v="03/03/2026 20:54"/>
  </r>
  <r>
    <x v="6"/>
    <x v="8"/>
    <n v="50"/>
    <n v="6"/>
    <s v="GWD86"/>
    <n v="200"/>
    <n v="0"/>
    <s v="ร้านที่2"/>
    <s v="M***da"/>
    <s v="กรุงเทพฯ"/>
    <s v="-"/>
    <s v=""/>
    <s v="03/03/2026 20:38"/>
    <s v="-"/>
    <s v="J&amp;T COD"/>
    <s v="Tiktok"/>
    <s v="จ่ายทีหลัง / COD"/>
    <s v=""/>
    <s v="792630032095"/>
    <s v="03/03/2026 20:38"/>
  </r>
  <r>
    <x v="6"/>
    <x v="8"/>
    <n v="33.333333333333336"/>
    <n v="3"/>
    <s v="GWD85"/>
    <n v="200"/>
    <n v="0"/>
    <s v="ร้านที่2"/>
    <s v="พ***ดของกินอร่อย"/>
    <s v="ระยอง"/>
    <s v="-"/>
    <s v=""/>
    <s v="03/03/2026 20:33"/>
    <s v="-"/>
    <s v="J&amp;T COD"/>
    <s v="Tiktok"/>
    <s v="จ่ายทีหลัง / COD"/>
    <s v=""/>
    <s v="792612348032"/>
    <s v="03/03/2026 20:33"/>
  </r>
  <r>
    <x v="6"/>
    <x v="8"/>
    <n v="50"/>
    <n v="12"/>
    <s v="GWD84"/>
    <n v="384.8"/>
    <n v="0"/>
    <s v="ร้านที่2"/>
    <s v="จ***นา จ***"/>
    <s v="ลำพูน"/>
    <s v="-"/>
    <s v=""/>
    <s v="03/03/2026 20:33"/>
    <s v="-"/>
    <s v="J&amp;T COD"/>
    <s v="Tiktok"/>
    <s v="จ่ายทีหลัง / COD"/>
    <s v=""/>
    <s v="792633690903"/>
    <s v="03/03/2026 20:33"/>
  </r>
  <r>
    <x v="0"/>
    <x v="0"/>
    <n v="99"/>
    <n v="1"/>
    <s v="GWD83"/>
    <n v="99"/>
    <n v="0"/>
    <s v="ร้านที่1"/>
    <s v="น******ม"/>
    <s v="******ะ อำเภอศีขรภูมิ จังหวัดสุรินทร์ ตำบลคาละแมะ อำเภอศีขรภูมิ จังหวัดสุรินทร์ 32110"/>
    <s v="32110"/>
    <s v="85"/>
    <s v="03/03/2026 20:21"/>
    <s v="-"/>
    <s v="SPX Express"/>
    <s v="Shopee"/>
    <s v="shopee"/>
    <s v=""/>
    <s v="TH2693317844991"/>
    <s v="03/03/2026 20:21"/>
  </r>
  <r>
    <x v="4"/>
    <x v="5"/>
    <n v="103.53"/>
    <n v="1"/>
    <s v="GWD82"/>
    <n v="238.56"/>
    <n v="31.5"/>
    <s v="ร้านที่3"/>
    <s v="นางสาววันเพ็ญ  หลำอ่วม"/>
    <s v="1  ม.7 ต.บางครก อ.บ้านแหลม จ.เพชรบุรี  76110 · บางครก/ Bang Khrok_x000a__x000a_บ้านแหลม/ Ban Laemเพชรบุรี/ Phetchaburi_x000a_76110"/>
    <s v="76110"/>
    <s v="660815722307"/>
    <s v="03/03/2026 20:12"/>
    <s v="-"/>
    <s v="Kerry_dropoff"/>
    <s v="Lazada"/>
    <s v="lazada"/>
    <s v=""/>
    <s v="LEXPU0663671662"/>
    <s v="03/03/2026 20:11"/>
  </r>
  <r>
    <x v="1"/>
    <x v="5"/>
    <n v="103.53"/>
    <n v="1"/>
    <s v="GWD82"/>
    <n v="238.56"/>
    <n v="31.5"/>
    <s v="ร้านที่3"/>
    <s v="นางสาววันเพ็ญ  หลำอ่วม"/>
    <s v="1  ม.7 ต.บางครก อ.บ้านแหลม จ.เพชรบุรี  76110 · บางครก/ Bang Khrok_x000a__x000a_บ้านแหลม/ Ban Laemเพชรบุรี/ Phetchaburi_x000a_76110"/>
    <s v="76110"/>
    <s v="660815722307"/>
    <s v="03/03/2026 20:12"/>
    <s v="-"/>
    <s v="Kerry_dropoff"/>
    <s v="Lazada"/>
    <s v="lazada"/>
    <s v=""/>
    <s v="LEXPU0663671662"/>
    <s v="03/03/2026 20:11"/>
  </r>
  <r>
    <x v="4"/>
    <x v="4"/>
    <n v="159"/>
    <n v="2"/>
    <s v="GWD81"/>
    <n v="234.78"/>
    <n v="0"/>
    <s v="ร้านที่2"/>
    <s v="อ***รา น***ัญญา"/>
    <s v="ฉะเชิงเทรา"/>
    <s v="-"/>
    <s v=""/>
    <s v="03/03/2026 20:09"/>
    <s v="-"/>
    <s v="J&amp;T Express"/>
    <s v="Tiktok"/>
    <s v="tiktok"/>
    <s v=""/>
    <s v="792691339860"/>
    <s v="03/03/2026 20:09"/>
  </r>
  <r>
    <x v="2"/>
    <x v="9"/>
    <n v="92.65"/>
    <n v="1"/>
    <s v="GWD80"/>
    <n v="99.65"/>
    <n v="7"/>
    <s v="ร้านที่1"/>
    <s v="วัชรพล เชื่อมชิต"/>
    <s v="111/693 หมู่บ้านภัทรารมย์ 2_x000a__x000a_ลาดหลุมแก้ว/ Lat Lum Kaeoปทุมธานี/ Pathum Thani_x000a_12140"/>
    <s v="12140"/>
    <s v="660991204555"/>
    <s v="03/03/2026 20:07"/>
    <s v="-"/>
    <s v="Kerry_dropoff"/>
    <s v="Lazada"/>
    <s v="lazada"/>
    <s v=""/>
    <s v="LEXPU0663697031"/>
    <s v="03/03/2026 20:07"/>
  </r>
  <r>
    <x v="6"/>
    <x v="8"/>
    <n v="33.333333333333336"/>
    <n v="3"/>
    <s v="GWD79"/>
    <n v="100"/>
    <n v="0"/>
    <s v="ร้านที่4"/>
    <s v="ค***อบอุ้ม"/>
    <s v="กรุงเทพฯ"/>
    <s v="-"/>
    <s v=""/>
    <s v="03/03/2026 20:50"/>
    <s v="-"/>
    <s v="J&amp;T Express"/>
    <s v="Tiktok"/>
    <s v="tiktok"/>
    <s v=""/>
    <s v="792638546022"/>
    <s v="03/03/2026 20:02"/>
  </r>
  <r>
    <x v="6"/>
    <x v="8"/>
    <n v="50"/>
    <n v="6"/>
    <s v="GWD78"/>
    <n v="200"/>
    <n v="0"/>
    <s v="ร้านที่2"/>
    <s v="น***ี. จ***วัฒนาสกุล"/>
    <s v="กรุงเทพฯ"/>
    <s v="-"/>
    <s v=""/>
    <s v="03/03/2026 20:02"/>
    <s v="-"/>
    <s v="J&amp;T COD"/>
    <s v="Tiktok"/>
    <s v="จ่ายทีหลัง / COD"/>
    <s v=""/>
    <s v="792688050011"/>
    <s v="03/03/2026 20:02"/>
  </r>
  <r>
    <x v="6"/>
    <x v="8"/>
    <n v="50"/>
    <n v="6"/>
    <s v="GWD77"/>
    <n v="200"/>
    <n v="0"/>
    <s v="ร้านที่2"/>
    <s v="ร***เตี๋ยวไก่ยายนาง"/>
    <s v="มหาสารคาม"/>
    <s v="-"/>
    <s v=""/>
    <s v="03/03/2026 19:40"/>
    <s v="-"/>
    <s v="J&amp;T COD"/>
    <s v="Tiktok"/>
    <s v="จ่ายทีหลัง / COD"/>
    <s v=""/>
    <s v="792648735060"/>
    <s v="03/03/2026 19:40"/>
  </r>
  <r>
    <x v="4"/>
    <x v="4"/>
    <n v="159"/>
    <n v="1"/>
    <s v="GWD76"/>
    <n v="129"/>
    <n v="0"/>
    <s v="ร้านที่2"/>
    <s v=""/>
    <s v=""/>
    <s v="-"/>
    <s v=""/>
    <s v="-"/>
    <s v="-"/>
    <s v="Standard shipping"/>
    <s v="Tiktok"/>
    <s v="-"/>
    <s v=""/>
    <s v="-"/>
    <s v="03/03/2026 19:34"/>
  </r>
  <r>
    <x v="6"/>
    <x v="8"/>
    <n v="50"/>
    <n v="6"/>
    <s v="GWD75"/>
    <n v="200"/>
    <n v="0"/>
    <s v="ร้านที่2"/>
    <s v="ป***สร ป***ุญ"/>
    <s v="ชัยนาท"/>
    <s v="-"/>
    <s v=""/>
    <s v="03/03/2026 19:33"/>
    <s v="-"/>
    <s v="J&amp;T COD"/>
    <s v="Tiktok"/>
    <s v="จ่ายทีหลัง / COD"/>
    <s v=""/>
    <s v="792649433096"/>
    <s v="03/03/2026 19:33"/>
  </r>
  <r>
    <x v="0"/>
    <x v="0"/>
    <n v="66.333333333333329"/>
    <n v="3"/>
    <s v="GWD74"/>
    <n v="197"/>
    <n v="0"/>
    <s v="ร้านที่2"/>
    <s v="ศ***า ก***งกฎ"/>
    <s v="กาฬสินธุ์"/>
    <s v="-"/>
    <s v=""/>
    <s v="03/03/2026 19:32"/>
    <s v="-"/>
    <s v="J&amp;T Express"/>
    <s v="Tiktok"/>
    <s v="tiktok"/>
    <s v=""/>
    <s v="792688400825"/>
    <s v="03/03/2026 19:32"/>
  </r>
  <r>
    <x v="6"/>
    <x v="8"/>
    <n v="50"/>
    <n v="6"/>
    <s v="GWD73"/>
    <n v="200"/>
    <n v="0"/>
    <s v="ร้านที่2"/>
    <s v="พ***ินทร์ชาญทุม"/>
    <s v="กรุงเทพฯ"/>
    <s v="-"/>
    <s v=""/>
    <s v="03/03/2026 19:08"/>
    <s v="-"/>
    <s v="J&amp;T COD"/>
    <s v="Tiktok"/>
    <s v="จ่ายทีหลัง / COD"/>
    <s v=""/>
    <s v="792607532065"/>
    <s v="03/03/2026 19:09"/>
  </r>
  <r>
    <x v="6"/>
    <x v="8"/>
    <n v="50"/>
    <n v="6"/>
    <s v="GWD72"/>
    <n v="200"/>
    <n v="0"/>
    <s v="ร้านที่2"/>
    <s v="ว***า ไ***ุรินทร์"/>
    <s v="พัทลุง"/>
    <s v="-"/>
    <s v=""/>
    <s v="03/03/2026 18:54"/>
    <s v="-"/>
    <s v="J&amp;T Express"/>
    <s v="Tiktok"/>
    <s v="tiktok"/>
    <s v=""/>
    <s v="792623443021"/>
    <s v="03/03/2026 18:54"/>
  </r>
  <r>
    <x v="8"/>
    <x v="11"/>
    <n v="33.333333333333336"/>
    <n v="3"/>
    <s v="GWD71"/>
    <n v="134.99"/>
    <n v="0"/>
    <s v="ร้านที่2"/>
    <s v="พ***า เ***าสียง"/>
    <s v="ร้อยเอ็ด"/>
    <s v="-"/>
    <s v=""/>
    <s v="03/03/2026 18:44"/>
    <s v="-"/>
    <s v="J&amp;T COD"/>
    <s v="Tiktok"/>
    <s v="จ่ายทีหลัง / COD"/>
    <s v=""/>
    <s v="792621115915"/>
    <s v="03/03/2026 18:44"/>
  </r>
  <r>
    <x v="9"/>
    <x v="12"/>
    <n v="66.666666666666671"/>
    <n v="3"/>
    <s v="GWD70"/>
    <n v="129"/>
    <n v="0"/>
    <s v="ร้านที่2"/>
    <s v="พ***ิดา ช***กรณ์"/>
    <s v="บุรีรัมย์"/>
    <s v="-"/>
    <s v=""/>
    <s v="03/03/2026 18:37"/>
    <s v="-"/>
    <s v="J&amp;T COD"/>
    <s v="Tiktok"/>
    <s v="จ่ายทีหลัง / COD"/>
    <s v=""/>
    <s v="792644629954"/>
    <s v="03/03/2026 18:37"/>
  </r>
  <r>
    <x v="0"/>
    <x v="0"/>
    <n v="66.333333333333329"/>
    <n v="3"/>
    <s v="GWD68"/>
    <n v="279"/>
    <n v="29"/>
    <s v="ร้านที่1"/>
    <s v="ศ******ะ"/>
    <s v="******สวนดอกไม้ อ.เสาไห้ จ.สระบุรี 18160 ตำบลสวนดอกไม้ อำเภอเสาไห้ จังหวัดสระบุรี 18160"/>
    <s v="18160"/>
    <s v="29"/>
    <s v="03/03/2026 18:36"/>
    <s v="-"/>
    <s v="SPX Express"/>
    <s v="Shopee"/>
    <s v="shopee"/>
    <s v=""/>
    <s v="TH266730501480W"/>
    <s v="03/03/2026 18:35"/>
  </r>
  <r>
    <x v="6"/>
    <x v="8"/>
    <n v="50"/>
    <n v="6"/>
    <s v="GWD67"/>
    <n v="463.99"/>
    <n v="0"/>
    <s v="ร้านที่2"/>
    <s v="อ***ตยา ม***ันธ์"/>
    <s v="สกลนคร"/>
    <s v="-"/>
    <s v=""/>
    <s v="03/03/2026 18:28"/>
    <s v="-"/>
    <s v="J&amp;T Express"/>
    <s v="Tiktok"/>
    <s v="tiktok"/>
    <s v=""/>
    <s v="792652679991"/>
    <s v="03/03/2026 18:27"/>
  </r>
  <r>
    <x v="8"/>
    <x v="11"/>
    <n v="33.333333333333336"/>
    <n v="3"/>
    <s v="GWD67"/>
    <n v="463.99"/>
    <n v="0"/>
    <s v="ร้านที่2"/>
    <s v="อ***ตยา ม***ันธ์"/>
    <s v="สกลนคร"/>
    <s v="-"/>
    <s v=""/>
    <s v="03/03/2026 18:28"/>
    <s v="-"/>
    <s v="J&amp;T Express"/>
    <s v="Tiktok"/>
    <s v="tiktok"/>
    <s v=""/>
    <s v="792652679991"/>
    <s v="03/03/2026 18:27"/>
  </r>
  <r>
    <x v="4"/>
    <x v="4"/>
    <n v="159"/>
    <n v="1"/>
    <s v="GWD67"/>
    <n v="463.99"/>
    <n v="0"/>
    <s v="ร้านที่2"/>
    <s v="อ***ตยา ม***ันธ์"/>
    <s v="สกลนคร"/>
    <s v="-"/>
    <s v=""/>
    <s v="03/03/2026 18:28"/>
    <s v="-"/>
    <s v="J&amp;T Express"/>
    <s v="Tiktok"/>
    <s v="tiktok"/>
    <s v=""/>
    <s v="792652679991"/>
    <s v="03/03/2026 18:27"/>
  </r>
  <r>
    <x v="3"/>
    <x v="9"/>
    <n v="109"/>
    <n v="1"/>
    <s v="GWD66"/>
    <n v="109"/>
    <n v="0"/>
    <s v="ร้านที่1"/>
    <s v="พร​วิวัฒน์​  ครุ​ล​ำ​ภู​"/>
    <s v="บ้านเลขที่90ทับ2หมู่6ตำบลบ้านเลนอำเภอบางปะอินจังหวัดพระนครศรีอยุธยา0873940520นายพรวิวัฒน์ครุลำภู0873940520_x000a__x000a_บางปะอิน/ Bang Pa-inพระนครศรีอยุธยา/ Phra Nakhon Si Ayutthaya_x000a_13160"/>
    <s v="13160"/>
    <s v="660873940520"/>
    <s v="03/03/2026 18:19"/>
    <s v="-"/>
    <s v="Kerry_dropoff"/>
    <s v="Lazada"/>
    <s v="lazada"/>
    <s v=""/>
    <s v="LEXPU0663698418"/>
    <s v="03/03/2026 18:19"/>
  </r>
  <r>
    <x v="0"/>
    <x v="0"/>
    <n v="66.333333333333329"/>
    <n v="6"/>
    <s v="GWD65"/>
    <n v="394"/>
    <n v="0"/>
    <s v="ร้านที่2"/>
    <s v="ท***า โ***วรรณ"/>
    <s v="ลพบุรี"/>
    <s v="-"/>
    <s v=""/>
    <s v="03/03/2026 18:04"/>
    <s v="-"/>
    <s v="J&amp;T Express"/>
    <s v="Tiktok"/>
    <s v="tiktok"/>
    <s v=""/>
    <s v="792614905876"/>
    <s v="03/03/2026 18:08"/>
  </r>
  <r>
    <x v="6"/>
    <x v="8"/>
    <n v="33.333333333333336"/>
    <n v="3"/>
    <s v="GWD64"/>
    <n v="100"/>
    <n v="0"/>
    <s v="ร้านที่4"/>
    <s v="ช*** ว***วัลย์  ข***บุญจันทร์"/>
    <s v="สระบุรี"/>
    <s v="-"/>
    <s v=""/>
    <s v="03/03/2026 18:03"/>
    <s v="-"/>
    <s v="J&amp;T COD"/>
    <s v="Tiktok"/>
    <s v="จ่ายทีหลัง / COD"/>
    <s v=""/>
    <s v="792663541014"/>
    <s v="03/03/2026 18:07"/>
  </r>
  <r>
    <x v="4"/>
    <x v="4"/>
    <n v="159"/>
    <n v="1"/>
    <s v="GWD63"/>
    <n v="129"/>
    <n v="0"/>
    <s v="ร้านที่2"/>
    <s v="ป***ญา ช***บาน"/>
    <s v="ระยอง"/>
    <s v="-"/>
    <s v=""/>
    <s v="03/03/2026 17:39"/>
    <s v="-"/>
    <s v="J&amp;T Express"/>
    <s v="Tiktok"/>
    <s v="tiktok"/>
    <s v=""/>
    <s v="792688813862"/>
    <s v="03/03/2026 17:39"/>
  </r>
  <r>
    <x v="1"/>
    <x v="5"/>
    <n v="109"/>
    <n v="1"/>
    <s v="GWD62"/>
    <n v="117.5"/>
    <n v="8.5"/>
    <s v="ร้านที่3"/>
    <s v="ศักดิ์ สิทธิจินดากุล"/>
    <s v="เศรษฐสิริ พัฒนาการ ซอย8, 1115/34  ถนน พัฒนาการ 87 · ประเวศ/ Prawet_x000a__x000a_ประเวศ/ Prawetกรุงเทพมหานคร/ Bangkok_x000a_10250"/>
    <s v="10250"/>
    <s v="660818053185"/>
    <s v="03/03/2026 17:35"/>
    <s v="-"/>
    <s v="Kerry_dropoff"/>
    <s v="Lazada"/>
    <s v="lazada"/>
    <s v=""/>
    <s v="LEXPU0663681546"/>
    <s v="03/03/2026 17:35"/>
  </r>
  <r>
    <x v="9"/>
    <x v="12"/>
    <n v="66.666666666666671"/>
    <n v="3"/>
    <s v="GWD60"/>
    <n v="100"/>
    <n v="0"/>
    <s v="ร้านที่4"/>
    <s v="ศ***ชัย ด***ลัย"/>
    <s v="บุรีรัมย์"/>
    <s v="-"/>
    <s v=""/>
    <s v="03/03/2026 16:51"/>
    <s v="-"/>
    <s v="J&amp;T COD"/>
    <s v="Tiktok"/>
    <s v="จ่ายทีหลัง / COD"/>
    <s v=""/>
    <s v="792658623945"/>
    <s v="03/03/2026 16:51"/>
  </r>
  <r>
    <x v="5"/>
    <x v="6"/>
    <n v="50"/>
    <n v="1"/>
    <s v="GWD59"/>
    <n v="79"/>
    <n v="29"/>
    <s v="ร้านที่1"/>
    <s v="r*n"/>
    <s v="******ัด(สำนักงานใหญ่) 19/9 หมู่ที่3 ตำบลบัวลอย อำเภอหนองแค จังหวัดสระบุรี 18230"/>
    <s v="18230"/>
    <s v="25"/>
    <s v="03/03/2026 17:21"/>
    <s v="-"/>
    <s v="SPX Express"/>
    <s v="Shopee"/>
    <s v="shopee"/>
    <s v=""/>
    <s v="TH263141033304P"/>
    <s v="03/03/2026 16:51"/>
  </r>
  <r>
    <x v="6"/>
    <x v="8"/>
    <n v="50"/>
    <n v="6"/>
    <s v="GWD58"/>
    <n v="0"/>
    <n v="0"/>
    <s v="ร้านที่2"/>
    <s v="ช***่"/>
    <s v="ฉะเชิงเทรา"/>
    <s v="-"/>
    <s v=""/>
    <s v="03/03/2026 16:47"/>
    <s v="-"/>
    <s v="J&amp;T Express"/>
    <s v="Tiktok"/>
    <s v="tiktok"/>
    <s v=""/>
    <s v="-"/>
    <s v="03/03/2026 16:47"/>
  </r>
  <r>
    <x v="10"/>
    <x v="13"/>
    <n v="57"/>
    <n v="1"/>
    <s v="GWD56"/>
    <n v="137"/>
    <n v="0"/>
    <s v="ร้านที่1"/>
    <s v="ธ******น"/>
    <s v="******บลสำราญ, อำเภอเมืองขอนแก่น(ซอยต้นรักอารมอารมณ์ดี) ตำบลสำราญ อำเภอเมืองขอนแก่น จังหวัดขอนแก่น 40000"/>
    <s v="40000"/>
    <s v="02"/>
    <s v="03/03/2026 17:17"/>
    <s v="-"/>
    <s v="SPX Express"/>
    <s v="Shopee"/>
    <s v="shopee"/>
    <s v=""/>
    <s v="TH2610843893020"/>
    <s v="03/03/2026 16:47"/>
  </r>
  <r>
    <x v="0"/>
    <x v="0"/>
    <n v="80"/>
    <n v="1"/>
    <s v="GWD56"/>
    <n v="137"/>
    <n v="0"/>
    <s v="ร้านที่1"/>
    <s v="ธ******น"/>
    <s v="******บลสำราญ, อำเภอเมืองขอนแก่น(ซอยต้นรักอารมอารมณ์ดี) ตำบลสำราญ อำเภอเมืองขอนแก่น จังหวัดขอนแก่น 40000"/>
    <s v="40000"/>
    <s v="02"/>
    <s v="03/03/2026 17:17"/>
    <s v="-"/>
    <s v="SPX Express"/>
    <s v="Shopee"/>
    <s v="shopee"/>
    <s v=""/>
    <s v="TH2610843893020"/>
    <s v="03/03/2026 16:47"/>
  </r>
  <r>
    <x v="0"/>
    <x v="0"/>
    <n v="66.333333333333329"/>
    <n v="3"/>
    <s v="GWD55"/>
    <n v="197"/>
    <n v="0"/>
    <s v="ร้านที่2"/>
    <s v="บ***ดิฟ"/>
    <s v="กรุงเทพฯ"/>
    <s v="-"/>
    <s v=""/>
    <s v="03/03/2026 16:40"/>
    <s v="-"/>
    <s v="J&amp;T Express"/>
    <s v="Tiktok"/>
    <s v="tiktok"/>
    <s v=""/>
    <s v="792670805813"/>
    <s v="03/03/2026 16:40"/>
  </r>
  <r>
    <x v="6"/>
    <x v="8"/>
    <n v="50"/>
    <n v="6"/>
    <s v="GWD54"/>
    <n v="200"/>
    <n v="0"/>
    <s v="ร้านที่2"/>
    <s v="ล***า    ป***แก้ว"/>
    <s v="นนทบุรี"/>
    <s v="-"/>
    <s v=""/>
    <s v="03/03/2026 16:38"/>
    <s v="-"/>
    <s v="J&amp;T COD"/>
    <s v="Tiktok"/>
    <s v="จ่ายทีหลัง / COD"/>
    <s v=""/>
    <s v="-"/>
    <s v="03/03/2026 16:38"/>
  </r>
  <r>
    <x v="0"/>
    <x v="0"/>
    <n v="66.333333333333329"/>
    <n v="3"/>
    <s v="GWD52"/>
    <n v="197"/>
    <n v="0"/>
    <s v="ร้านที่2"/>
    <s v="น** ก***าณี จ***ิมา"/>
    <s v="ระนอง"/>
    <s v="-"/>
    <s v=""/>
    <s v="03/03/2026 16:33"/>
    <s v="-"/>
    <s v="J&amp;T Express"/>
    <s v="Tiktok"/>
    <s v="tiktok"/>
    <s v=""/>
    <s v="792626328815"/>
    <s v="03/03/2026 16:33"/>
  </r>
  <r>
    <x v="0"/>
    <x v="0"/>
    <n v="66.333333333333329"/>
    <n v="3"/>
    <s v="GWD51"/>
    <n v="197"/>
    <n v="0"/>
    <s v="ร้านที่2"/>
    <s v="D** S***it"/>
    <s v="กรุงเทพฯ"/>
    <s v="-"/>
    <s v=""/>
    <s v="03/03/2026 16:32"/>
    <s v="-"/>
    <s v="J&amp;T COD"/>
    <s v="Tiktok"/>
    <s v="จ่ายทีหลัง / COD"/>
    <s v=""/>
    <s v="792673802896"/>
    <s v="03/03/2026 16:32"/>
  </r>
  <r>
    <x v="6"/>
    <x v="8"/>
    <n v="50"/>
    <n v="18"/>
    <s v="GWD50"/>
    <n v="545.70000000000005"/>
    <n v="0"/>
    <s v="ร้านที่2"/>
    <s v="ร***คนธ์"/>
    <s v="เทศบาลนครนครศรีธรรมราช"/>
    <s v="-"/>
    <s v=""/>
    <s v="03/03/2026 16:30"/>
    <s v="-"/>
    <s v="J&amp;T COD"/>
    <s v="Tiktok"/>
    <s v="จ่ายทีหลัง / COD"/>
    <s v="ไม่เอารสกาแฟ"/>
    <s v="792654386926"/>
    <s v="03/03/2026 16:30"/>
  </r>
  <r>
    <x v="0"/>
    <x v="0"/>
    <n v="66.333333333333329"/>
    <n v="3"/>
    <s v="GWD49"/>
    <n v="197"/>
    <n v="0"/>
    <s v="ร้านที่2"/>
    <s v="D** S***it"/>
    <s v="กรุงเทพฯ"/>
    <s v="-"/>
    <s v=""/>
    <s v="03/03/2026 16:30"/>
    <s v="-"/>
    <s v="J&amp;T COD"/>
    <s v="Tiktok"/>
    <s v="จ่ายทีหลัง / COD"/>
    <s v=""/>
    <s v="792636105800"/>
    <s v="03/03/2026 16:30"/>
  </r>
  <r>
    <x v="8"/>
    <x v="11"/>
    <n v="33.333333333333336"/>
    <n v="3"/>
    <s v="GWD48"/>
    <n v="134.99"/>
    <n v="0"/>
    <s v="ร้านที่2"/>
    <s v="ศ***มินตรา ส***รม"/>
    <s v="เพชรบูรณ์"/>
    <s v="-"/>
    <s v=""/>
    <s v="03/03/2026 16:21"/>
    <s v="-"/>
    <s v="J&amp;T COD"/>
    <s v="Tiktok"/>
    <s v="จ่ายทีหลัง / COD"/>
    <s v=""/>
    <s v="792615214974"/>
    <s v="03/03/2026 16:21"/>
  </r>
  <r>
    <x v="4"/>
    <x v="4"/>
    <n v="159"/>
    <n v="1"/>
    <s v="GWD47"/>
    <n v="129"/>
    <n v="0"/>
    <s v="ร้านที่2"/>
    <s v="ม***หมวย"/>
    <s v="ประจวบคีรีขันธ์"/>
    <s v="-"/>
    <s v=""/>
    <s v="03/03/2026 16:19"/>
    <s v="-"/>
    <s v="J&amp;T COD"/>
    <s v="Tiktok"/>
    <s v="จ่ายทีหลัง / COD"/>
    <s v=""/>
    <s v="792613413863"/>
    <s v="03/03/2026 16:19"/>
  </r>
  <r>
    <x v="0"/>
    <x v="0"/>
    <n v="66.333333333333329"/>
    <n v="3"/>
    <s v="GWD46"/>
    <n v="197"/>
    <n v="0"/>
    <s v="ร้านที่2"/>
    <s v="อ*** บ***า"/>
    <s v="ขอนแก่น"/>
    <s v="-"/>
    <s v=""/>
    <s v="03/03/2026 16:16"/>
    <s v="-"/>
    <s v="J&amp;T COD"/>
    <s v="Tiktok"/>
    <s v="จ่ายทีหลัง / COD"/>
    <s v=""/>
    <s v="792601108806"/>
    <s v="03/03/2026 16:16"/>
  </r>
  <r>
    <x v="9"/>
    <x v="12"/>
    <n v="66.666666666666671"/>
    <n v="3"/>
    <s v="GWD45"/>
    <n v="111"/>
    <n v="0"/>
    <s v="ร้านที่1"/>
    <s v="ส******ข"/>
    <s v="******าหวาย อำเภอพระพุทธบาท จังหวัดสระบุรี 18120"/>
    <s v="18120"/>
    <s v="19"/>
    <s v="03/03/2026 16:38"/>
    <s v="-"/>
    <s v="SPX Express"/>
    <s v="Shopee"/>
    <s v="shopee"/>
    <s v=""/>
    <s v="TH263593168150O"/>
    <s v="03/03/2026 16:08"/>
  </r>
  <r>
    <x v="0"/>
    <x v="0"/>
    <n v="80"/>
    <n v="1"/>
    <s v="GWD44"/>
    <n v="80"/>
    <n v="0"/>
    <s v="ร้านที่1"/>
    <s v="จ******ช"/>
    <s v="****** จังหวัดพระนครศรีอยุธยา 13000 ตำบลบ้านเกาะ อำเภอพระนครศรีอยุธยา จังหวัดพระนครศรีอยุธยา 13000"/>
    <s v="13000"/>
    <s v="91"/>
    <s v="03/03/2026 16:04"/>
    <s v="-"/>
    <s v="Flash Express"/>
    <s v="Shopee"/>
    <s v="shopee"/>
    <s v=""/>
    <s v="TH05018EQ12W7P"/>
    <s v="03/03/2026 16:04"/>
  </r>
  <r>
    <x v="6"/>
    <x v="8"/>
    <n v="33.333333333333336"/>
    <n v="3"/>
    <s v="GWD42"/>
    <n v="100"/>
    <n v="0"/>
    <s v="ร้านที่2"/>
    <s v="k**"/>
    <s v="ลพบุรี"/>
    <s v="-"/>
    <s v=""/>
    <s v="03/03/2026 16:03"/>
    <s v="-"/>
    <s v="J&amp;T Express"/>
    <s v="Tiktok"/>
    <s v="tiktok"/>
    <s v=""/>
    <s v="792651742013"/>
    <s v="03/03/2026 16:02"/>
  </r>
  <r>
    <x v="0"/>
    <x v="0"/>
    <n v="66.333333333333329"/>
    <n v="3"/>
    <s v="GWD40"/>
    <n v="197"/>
    <n v="0"/>
    <s v="ร้านที่2"/>
    <s v="ด***น"/>
    <s v="ภูเก็ต"/>
    <s v="-"/>
    <s v=""/>
    <s v="03/03/2026 15:57"/>
    <s v="-"/>
    <s v="J&amp;T COD"/>
    <s v="Tiktok"/>
    <s v="จ่ายทีหลัง / COD"/>
    <s v=""/>
    <s v="792645397795"/>
    <s v="03/03/2026 15:57"/>
  </r>
  <r>
    <x v="1"/>
    <x v="1"/>
    <n v="159"/>
    <n v="1"/>
    <s v="GWD39"/>
    <n v="129"/>
    <n v="0"/>
    <s v="ร้านที่2"/>
    <s v="เ***วรรณ ผ***ข"/>
    <s v="พิจิตร"/>
    <s v="-"/>
    <s v=""/>
    <s v="03/03/2026 15:53"/>
    <s v="-"/>
    <s v="J&amp;T COD"/>
    <s v="Tiktok"/>
    <s v="จ่ายทีหลัง / COD"/>
    <s v=""/>
    <s v="792613098712"/>
    <s v="03/03/2026 15:53"/>
  </r>
  <r>
    <x v="6"/>
    <x v="8"/>
    <n v="33.333333333333336"/>
    <n v="6"/>
    <s v="GWD38"/>
    <n v="200"/>
    <n v="0"/>
    <s v="ร้านที่2"/>
    <s v="ส** ณ***ัยฟาร์ม   ส***ม"/>
    <s v="ชัยนาท"/>
    <s v="-"/>
    <s v=""/>
    <s v="03/03/2026 15:49"/>
    <s v="-"/>
    <s v="J&amp;T COD"/>
    <s v="Tiktok"/>
    <s v="จ่ายทีหลัง / COD"/>
    <s v=""/>
    <s v="-"/>
    <s v="03/03/2026 15:49"/>
  </r>
  <r>
    <x v="6"/>
    <x v="8"/>
    <n v="50"/>
    <n v="6"/>
    <s v="GWD37"/>
    <n v="200"/>
    <n v="0"/>
    <s v="ร้านที่2"/>
    <s v="u***3560058723124"/>
    <s v="อุบลราชธานี"/>
    <s v="-"/>
    <s v=""/>
    <s v="03/03/2026 15:45"/>
    <s v="-"/>
    <s v="J&amp;T COD"/>
    <s v="Tiktok"/>
    <s v="จ่ายทีหลัง / COD"/>
    <s v=""/>
    <s v="-"/>
    <s v="03/03/2026 15:45"/>
  </r>
  <r>
    <x v="1"/>
    <x v="1"/>
    <n v="119"/>
    <n v="1"/>
    <s v="GWD36"/>
    <n v="569"/>
    <n v="10"/>
    <s v="ร้านที่1"/>
    <s v="เ*****่"/>
    <s v="******์ 521/39 ม.4 ตำบลบ้านใหม่หนองไทร อำเภออรัญประเทศ จังหวัดสระแก้ว 27120"/>
    <s v="27120"/>
    <s v="68"/>
    <s v="03/03/2026 15:45"/>
    <s v="-"/>
    <s v="SPX Express"/>
    <s v="Shopee"/>
    <s v="shopee"/>
    <s v=""/>
    <s v="TH268587581919I"/>
    <s v="03/03/2026 15:45"/>
  </r>
  <r>
    <x v="2"/>
    <x v="2"/>
    <n v="119"/>
    <n v="1"/>
    <s v="GWD36"/>
    <n v="569"/>
    <n v="10"/>
    <s v="ร้านที่1"/>
    <s v="เ*****่"/>
    <s v="******์ 521/39 ม.4 ตำบลบ้านใหม่หนองไทร อำเภออรัญประเทศ จังหวัดสระแก้ว 27120"/>
    <s v="27120"/>
    <s v="68"/>
    <s v="03/03/2026 15:45"/>
    <s v="-"/>
    <s v="SPX Express"/>
    <s v="Shopee"/>
    <s v="shopee"/>
    <s v=""/>
    <s v="TH268587581919I"/>
    <s v="03/03/2026 15:45"/>
  </r>
  <r>
    <x v="3"/>
    <x v="3"/>
    <n v="119"/>
    <n v="1"/>
    <s v="GWD36"/>
    <n v="569"/>
    <n v="10"/>
    <s v="ร้านที่1"/>
    <s v="เ*****่"/>
    <s v="******์ 521/39 ม.4 ตำบลบ้านใหม่หนองไทร อำเภออรัญประเทศ จังหวัดสระแก้ว 27120"/>
    <s v="27120"/>
    <s v="68"/>
    <s v="03/03/2026 15:45"/>
    <s v="-"/>
    <s v="SPX Express"/>
    <s v="Shopee"/>
    <s v="shopee"/>
    <s v=""/>
    <s v="TH268587581919I"/>
    <s v="03/03/2026 15:45"/>
  </r>
  <r>
    <x v="4"/>
    <x v="4"/>
    <n v="120"/>
    <n v="1"/>
    <s v="GWD36"/>
    <n v="569"/>
    <n v="10"/>
    <s v="ร้านที่1"/>
    <s v="เ*****่"/>
    <s v="******์ 521/39 ม.4 ตำบลบ้านใหม่หนองไทร อำเภออรัญประเทศ จังหวัดสระแก้ว 27120"/>
    <s v="27120"/>
    <s v="68"/>
    <s v="03/03/2026 15:45"/>
    <s v="-"/>
    <s v="SPX Express"/>
    <s v="Shopee"/>
    <s v="shopee"/>
    <s v=""/>
    <s v="TH268587581919I"/>
    <s v="03/03/2026 15:45"/>
  </r>
  <r>
    <x v="0"/>
    <x v="0"/>
    <n v="120"/>
    <n v="1"/>
    <s v="GWD35"/>
    <n v="100"/>
    <n v="0"/>
    <s v="ร้านที่2"/>
    <s v="เ* ป***สรา"/>
    <s v="สงขลา"/>
    <s v="-"/>
    <s v=""/>
    <s v="03/03/2026 15:44"/>
    <s v="-"/>
    <s v="J&amp;T COD"/>
    <s v="Tiktok"/>
    <s v="จ่ายทีหลัง / COD"/>
    <s v=""/>
    <s v="792625086794"/>
    <s v="03/03/2026 15:44"/>
  </r>
  <r>
    <x v="6"/>
    <x v="8"/>
    <n v="33.333333333333336"/>
    <n v="3"/>
    <s v="GWD34"/>
    <n v="100"/>
    <n v="0"/>
    <s v="ร้านที่2"/>
    <s v="ล***า ส***ส"/>
    <s v="สตูล"/>
    <s v="-"/>
    <s v=""/>
    <s v="03/03/2026 15:44"/>
    <s v="-"/>
    <s v="J&amp;T COD"/>
    <s v="Tiktok"/>
    <s v="จ่ายทีหลัง / COD"/>
    <s v=""/>
    <s v="792611250071"/>
    <s v="03/03/2026 15:44"/>
  </r>
  <r>
    <x v="6"/>
    <x v="8"/>
    <n v="33.333333333333336"/>
    <n v="3"/>
    <s v="GWD33"/>
    <n v="120"/>
    <n v="0"/>
    <s v="ร้านที่1"/>
    <s v="ว******ศ"/>
    <s v="******ำราก ตำบลชำราก อำเภอเมืองตราด จังหวัดตราด 23000"/>
    <s v="23000"/>
    <s v="02"/>
    <s v="03/03/2026 15:43"/>
    <s v="-"/>
    <s v="SPX Express"/>
    <s v="Shopee"/>
    <s v="shopee"/>
    <s v=""/>
    <s v="TH266358754973U"/>
    <s v="03/03/2026 15:43"/>
  </r>
  <r>
    <x v="0"/>
    <x v="0"/>
    <n v="66.333333333333329"/>
    <n v="3"/>
    <s v="GWD32"/>
    <n v="197"/>
    <n v="0"/>
    <s v="ร้านที่2"/>
    <s v="ห***้อย ย***หวานนนนนน"/>
    <s v="นครปฐม"/>
    <s v="-"/>
    <s v=""/>
    <s v="03/03/2026 15:41"/>
    <s v="-"/>
    <s v="J&amp;T COD"/>
    <s v="Tiktok"/>
    <s v="จ่ายทีหลัง / COD"/>
    <s v=""/>
    <s v="792620392782"/>
    <s v="03/03/2026 15:41"/>
  </r>
  <r>
    <x v="6"/>
    <x v="8"/>
    <n v="33.333333333333336"/>
    <n v="3"/>
    <s v="GWD31"/>
    <n v="100"/>
    <n v="0"/>
    <s v="ร้านที่2"/>
    <s v="ค***ุรีพร ส***รณ"/>
    <s v="นครศรีธรรมราช"/>
    <s v="-"/>
    <s v=""/>
    <s v="03/03/2026 15:40"/>
    <s v="-"/>
    <s v="J&amp;T Express"/>
    <s v="Tiktok"/>
    <s v="tiktok"/>
    <s v=""/>
    <s v="792618542004"/>
    <s v="03/03/2026 15:40"/>
  </r>
  <r>
    <x v="0"/>
    <x v="0"/>
    <n v="66.333333333333329"/>
    <n v="3"/>
    <s v="GWD29"/>
    <n v="197"/>
    <n v="0"/>
    <s v="ร้านที่2"/>
    <s v="น***ุศล  ส***์แก้ว"/>
    <s v="นครศรีธรรมราช"/>
    <s v="-"/>
    <s v=""/>
    <s v="03/03/2026 15:35"/>
    <s v="-"/>
    <s v="J&amp;T Express"/>
    <s v="Tiktok"/>
    <s v="tiktok"/>
    <s v=""/>
    <s v="792626198781"/>
    <s v="03/03/2026 15:35"/>
  </r>
  <r>
    <x v="2"/>
    <x v="2"/>
    <n v="159"/>
    <n v="1"/>
    <s v="GWD28"/>
    <n v="99"/>
    <n v="0"/>
    <s v="ร้านที่2"/>
    <s v="ป***รา น***ทธิ์"/>
    <s v="กรุงเทพฯ"/>
    <s v="-"/>
    <s v=""/>
    <s v="03/03/2026 15:33"/>
    <s v="-"/>
    <s v="J&amp;T COD"/>
    <s v="Tiktok"/>
    <s v="จ่ายทีหลัง / COD"/>
    <s v=""/>
    <s v="792628983775"/>
    <s v="03/03/2026 15:33"/>
  </r>
  <r>
    <x v="1"/>
    <x v="1"/>
    <n v="159"/>
    <n v="1"/>
    <s v="GWD27"/>
    <n v="128"/>
    <n v="29"/>
    <s v="ร้านที่2"/>
    <s v="ว***ี จ***าพูน"/>
    <s v="เพชรบูรณ์"/>
    <s v="-"/>
    <s v=""/>
    <s v="03/03/2026 15:33"/>
    <s v="-"/>
    <s v="J&amp;T COD"/>
    <s v="Tiktok"/>
    <s v="จ่ายทีหลัง / COD"/>
    <s v=""/>
    <s v="792642400804"/>
    <s v="03/03/2026 15:33"/>
  </r>
  <r>
    <x v="3"/>
    <x v="3"/>
    <n v="159"/>
    <n v="1"/>
    <s v="GWD25"/>
    <n v="99"/>
    <n v="0"/>
    <s v="ร้านที่2"/>
    <s v="น***บล"/>
    <s v="ชุมพร"/>
    <s v="-"/>
    <s v=""/>
    <s v="03/03/2026 15:32"/>
    <s v="-"/>
    <s v="J&amp;T COD"/>
    <s v="Tiktok"/>
    <s v="จ่ายทีหลัง / COD"/>
    <s v=""/>
    <s v="792638072715"/>
    <s v="03/03/2026 15:32"/>
  </r>
  <r>
    <x v="2"/>
    <x v="2"/>
    <n v="159"/>
    <n v="1"/>
    <s v="GWD24"/>
    <n v="99"/>
    <n v="0"/>
    <s v="ร้านที่2"/>
    <s v="ส***มา ช***ุนทด"/>
    <s v="เทศบาลนครนครราชสีมา"/>
    <s v="-"/>
    <s v=""/>
    <s v="03/03/2026 15:31"/>
    <s v="-"/>
    <s v="J&amp;T COD"/>
    <s v="Tiktok"/>
    <s v="จ่ายทีหลัง / COD"/>
    <s v=""/>
    <s v="792621982795"/>
    <s v="03/03/2026 15:31"/>
  </r>
  <r>
    <x v="6"/>
    <x v="8"/>
    <n v="50"/>
    <n v="6"/>
    <s v="GWD23"/>
    <n v="200"/>
    <n v="0"/>
    <s v="ร้านที่2"/>
    <s v="อ***วรรณ ท***วัญ"/>
    <s v="สงขลา"/>
    <s v="-"/>
    <s v=""/>
    <s v="03/03/2026 15:28"/>
    <s v="-"/>
    <s v="J&amp;T COD"/>
    <s v="Tiktok"/>
    <s v="จ่ายทีหลัง / COD"/>
    <s v="รับฝอยทอง 6 กล่องค่ะ"/>
    <s v="792621507915"/>
    <s v="03/03/2026 15:28"/>
  </r>
  <r>
    <x v="5"/>
    <x v="6"/>
    <n v="150"/>
    <n v="1"/>
    <s v="GWD22"/>
    <n v="100"/>
    <n v="0"/>
    <s v="ร้านที่2"/>
    <s v="ข***ฤทัย ช***ูศรี"/>
    <s v="นครราชสีมา"/>
    <s v="-"/>
    <s v=""/>
    <s v="03/03/2026 15:28"/>
    <s v="-"/>
    <s v="J&amp;T Express"/>
    <s v="Tiktok"/>
    <s v="tiktok"/>
    <s v=""/>
    <s v="792665824882"/>
    <s v="03/03/2026 15:28"/>
  </r>
  <r>
    <x v="0"/>
    <x v="0"/>
    <n v="80"/>
    <n v="1"/>
    <s v="GWD21"/>
    <n v="80"/>
    <n v="0"/>
    <s v="ร้านที่1"/>
    <s v="ศ******ศ"/>
    <s v="******.ชนันธร3 101/341ซอย21 ตำบลแคราย อำเภอกระทุ่มแบน จังหวัดสมุทรสาคร 74110"/>
    <s v="74110"/>
    <s v="53"/>
    <s v="03/03/2026 15:25"/>
    <s v="-"/>
    <s v="SPX Express"/>
    <s v="Shopee"/>
    <s v="shopee"/>
    <s v=""/>
    <s v="TH268719311028K"/>
    <s v="03/03/2026 15:25"/>
  </r>
  <r>
    <x v="4"/>
    <x v="4"/>
    <n v="159"/>
    <n v="1"/>
    <s v="GWD20"/>
    <n v="129"/>
    <n v="0"/>
    <s v="ร้านที่2"/>
    <s v="ก***าบ  ค***งดี"/>
    <s v="นครพนม"/>
    <s v="-"/>
    <s v=""/>
    <s v="03/03/2026 15:23"/>
    <s v="-"/>
    <s v="J&amp;T Express"/>
    <s v="Tiktok"/>
    <s v="tiktok"/>
    <s v=""/>
    <s v="792646709886"/>
    <s v="03/03/2026 15:22"/>
  </r>
  <r>
    <x v="6"/>
    <x v="8"/>
    <n v="50"/>
    <n v="6"/>
    <s v="GWD19"/>
    <n v="200"/>
    <n v="0"/>
    <s v="ร้านที่2"/>
    <s v="ส***พ พ***ุ์สมบัติ"/>
    <s v="นครราชสีมา"/>
    <s v="-"/>
    <s v=""/>
    <s v="03/03/2026 15:23"/>
    <s v="-"/>
    <s v="J&amp;T Express"/>
    <s v="Tiktok"/>
    <s v="tiktok"/>
    <s v=""/>
    <s v="-"/>
    <s v="03/03/2026 15:22"/>
  </r>
  <r>
    <x v="1"/>
    <x v="1"/>
    <n v="159"/>
    <n v="1"/>
    <s v="GWD17"/>
    <n v="100"/>
    <n v="1"/>
    <s v="ร้านที่2"/>
    <s v="น*** อ***โต ต***ลือดหมู"/>
    <s v="พระนครศรีอยุธยา"/>
    <s v="-"/>
    <s v=""/>
    <s v="03/03/2026 15:21"/>
    <s v="-"/>
    <s v="J&amp;T COD"/>
    <s v="Tiktok"/>
    <s v="จ่ายทีหลัง / COD"/>
    <s v=""/>
    <s v="792654395702"/>
    <s v="03/03/2026 15:21"/>
  </r>
  <r>
    <x v="6"/>
    <x v="8"/>
    <n v="50"/>
    <n v="6"/>
    <s v="GWD16"/>
    <n v="200"/>
    <n v="0"/>
    <s v="ร้านที่2"/>
    <s v="พ***า ผ***่อง"/>
    <s v="กำแพงเพชร"/>
    <s v="-"/>
    <s v=""/>
    <s v="03/03/2026 15:20"/>
    <s v="-"/>
    <s v="J&amp;T COD"/>
    <s v="Tiktok"/>
    <s v="จ่ายทีหลัง / COD"/>
    <s v=""/>
    <s v="-"/>
    <s v="03/03/2026 15:20"/>
  </r>
  <r>
    <x v="2"/>
    <x v="2"/>
    <n v="159"/>
    <n v="1"/>
    <s v="GWD15"/>
    <n v="198"/>
    <n v="0"/>
    <s v="ร้านที่2"/>
    <s v="เ***   เ***ญผล"/>
    <s v="อ่างทอง"/>
    <s v="-"/>
    <s v=""/>
    <s v="03/03/2026 15:19"/>
    <s v="-"/>
    <s v="J&amp;T Express"/>
    <s v="Tiktok"/>
    <s v="tiktok"/>
    <s v=""/>
    <s v="792627690735"/>
    <s v="03/03/2026 15:19"/>
  </r>
  <r>
    <x v="4"/>
    <x v="4"/>
    <n v="159"/>
    <n v="1"/>
    <s v="GWD15"/>
    <n v="198"/>
    <n v="0"/>
    <s v="ร้านที่2"/>
    <s v="เ***   เ***ญผล"/>
    <s v="อ่างทอง"/>
    <s v="-"/>
    <s v=""/>
    <s v="03/03/2026 15:19"/>
    <s v="-"/>
    <s v="J&amp;T Express"/>
    <s v="Tiktok"/>
    <s v="tiktok"/>
    <s v=""/>
    <s v="792627690735"/>
    <s v="03/03/2026 15:19"/>
  </r>
  <r>
    <x v="3"/>
    <x v="3"/>
    <n v="159"/>
    <n v="1"/>
    <s v="GWD14"/>
    <n v="99"/>
    <n v="0"/>
    <s v="ร้านที่2"/>
    <s v="ค** ป***าภรณ์"/>
    <s v="กระบี่"/>
    <s v="-"/>
    <s v=""/>
    <s v="03/03/2026 15:19"/>
    <s v="-"/>
    <s v="J&amp;T COD"/>
    <s v="Tiktok"/>
    <s v="จ่ายทีหลัง / COD"/>
    <s v=""/>
    <s v="792645164754"/>
    <s v="03/03/2026 15:19"/>
  </r>
  <r>
    <x v="9"/>
    <x v="12"/>
    <n v="66.666666666666671"/>
    <n v="3"/>
    <s v="GWD13"/>
    <n v="100"/>
    <n v="0"/>
    <s v="ร้านที่2"/>
    <s v="ฮ***ส  ภ***ี"/>
    <s v="กระบี่"/>
    <s v="-"/>
    <s v=""/>
    <s v="03/03/2026 15:17"/>
    <s v="-"/>
    <s v="J&amp;T COD"/>
    <s v="Tiktok"/>
    <s v="จ่ายทีหลัง / COD"/>
    <s v=""/>
    <s v="792622927946"/>
    <s v="03/03/2026 15:17"/>
  </r>
  <r>
    <x v="9"/>
    <x v="12"/>
    <n v="66.666666666666671"/>
    <n v="3"/>
    <s v="GWD10"/>
    <n v="100"/>
    <n v="0"/>
    <s v="ร้านที่2"/>
    <s v="ค***กดิ์"/>
    <s v="สุรินทร์"/>
    <s v="-"/>
    <s v=""/>
    <s v="03/03/2026 15:13"/>
    <s v="-"/>
    <s v="J&amp;T Express"/>
    <s v="Tiktok"/>
    <s v="tiktok"/>
    <s v=""/>
    <s v="792635233935"/>
    <s v="03/03/2026 15:13"/>
  </r>
  <r>
    <x v="9"/>
    <x v="12"/>
    <n v="66.666666666666671"/>
    <n v="6"/>
    <s v="GWD9"/>
    <n v="200"/>
    <n v="0"/>
    <s v="ร้านที่2"/>
    <s v="J***y S**"/>
    <s v="สุราษฎร์ธานี"/>
    <s v="-"/>
    <s v=""/>
    <s v="03/03/2026 15:13"/>
    <s v="-"/>
    <s v="J&amp;T COD"/>
    <s v="Tiktok"/>
    <s v="จ่ายทีหลัง / COD"/>
    <s v=""/>
    <s v="792613314942"/>
    <s v="03/03/2026 15:13"/>
  </r>
  <r>
    <x v="9"/>
    <x v="12"/>
    <n v="66.666666666666671"/>
    <n v="3"/>
    <s v="GWD8"/>
    <n v="100"/>
    <n v="0"/>
    <s v="ร้านที่2"/>
    <s v="พ***ร แ***า"/>
    <s v="ฉะเชิงเทรา"/>
    <s v="-"/>
    <s v=""/>
    <s v="03/03/2026 15:13"/>
    <s v="-"/>
    <s v="J&amp;T Express"/>
    <s v="Tiktok"/>
    <s v="tiktok"/>
    <s v=""/>
    <s v="792649637920"/>
    <s v="03/03/2026 15:13"/>
  </r>
  <r>
    <x v="9"/>
    <x v="12"/>
    <n v="66.666666666666671"/>
    <n v="3"/>
    <s v="GWD7"/>
    <n v="100"/>
    <n v="0"/>
    <s v="ร้านที่2"/>
    <s v="ณ***ินี ส***ยสุวรรณ"/>
    <s v="ปทุมธานี"/>
    <s v="-"/>
    <s v=""/>
    <s v="03/03/2026 15:13"/>
    <s v="-"/>
    <s v="J&amp;T COD"/>
    <s v="Tiktok"/>
    <s v="จ่ายทีหลัง / COD"/>
    <s v=""/>
    <s v="792694235922"/>
    <s v="03/03/2026 15:13"/>
  </r>
  <r>
    <x v="0"/>
    <x v="0"/>
    <n v="120"/>
    <n v="1"/>
    <s v="GWD5"/>
    <n v="89"/>
    <n v="0"/>
    <s v="ร้านที่2"/>
    <s v="ก***ิพร"/>
    <s v="กำแพงเพชร"/>
    <s v="-"/>
    <s v=""/>
    <s v="03/03/2026 15:11"/>
    <s v="-"/>
    <s v="J&amp;T COD"/>
    <s v="Tiktok"/>
    <s v="จ่ายทีหลัง / COD"/>
    <s v=""/>
    <s v="792612685771"/>
    <s v="03/03/2026 15:11"/>
  </r>
  <r>
    <x v="9"/>
    <x v="12"/>
    <n v="66.666666666666671"/>
    <n v="3"/>
    <s v="GWD4"/>
    <n v="100"/>
    <n v="0"/>
    <s v="ร้านที่2"/>
    <s v="ก***นา จ***โชติ"/>
    <s v="สมุทรสงคราม"/>
    <s v="-"/>
    <s v=""/>
    <s v="03/03/2026 15:11"/>
    <s v="-"/>
    <s v="J&amp;T COD"/>
    <s v="Tiktok"/>
    <s v="จ่ายทีหลัง / COD"/>
    <s v=""/>
    <s v="792669526924"/>
    <s v="03/03/2026 15:11"/>
  </r>
  <r>
    <x v="0"/>
    <x v="0"/>
    <n v="120"/>
    <n v="1"/>
    <s v="GWD3"/>
    <n v="138"/>
    <n v="38"/>
    <s v="ร้านที่2"/>
    <s v="ส***ียรติ ม***กุล"/>
    <s v="บุรีรัมย์"/>
    <s v="-"/>
    <s v=""/>
    <s v="03/03/2026 15:07"/>
    <s v="-"/>
    <s v="J&amp;T COD"/>
    <s v="Tiktok"/>
    <s v="จ่ายทีหลัง / COD"/>
    <s v=""/>
    <s v="792644085741"/>
    <s v="03/03/2026 15:08"/>
  </r>
  <r>
    <x v="6"/>
    <x v="8"/>
    <n v="33.333333333333336"/>
    <n v="3"/>
    <s v="GWD2"/>
    <n v="100"/>
    <n v="0"/>
    <s v="ร้านที่2"/>
    <s v="ป***พ บ***ื่น"/>
    <s v="สมุทรปราการ"/>
    <s v="-"/>
    <s v=""/>
    <s v="03/03/2026 15:07"/>
    <s v="-"/>
    <s v="J&amp;T COD"/>
    <s v="Tiktok"/>
    <s v="จ่ายทีหลัง / COD"/>
    <s v=""/>
    <s v="792605341006"/>
    <s v="03/03/2026 15:07"/>
  </r>
  <r>
    <x v="6"/>
    <x v="8"/>
    <n v="33.333333333333336"/>
    <n v="3"/>
    <s v="GWD1"/>
    <n v="100"/>
    <n v="0"/>
    <s v="ร้านที่2"/>
    <s v="น***า ว***ธา"/>
    <s v="ปทุมธานี"/>
    <s v="-"/>
    <s v=""/>
    <s v="03/03/2026 15:06"/>
    <s v="-"/>
    <s v="Flash Express Thailand COD"/>
    <s v="Tiktok"/>
    <s v="จ่ายทีหลัง / COD"/>
    <s v=""/>
    <s v="THT0402556HAM9Z"/>
    <s v="03/03/2026 15:06"/>
  </r>
  <r>
    <x v="6"/>
    <x v="8"/>
    <n v="33.333333333333336"/>
    <n v="3"/>
    <s v="GWD0"/>
    <n v="100"/>
    <n v="0"/>
    <s v="ร้านที่2"/>
    <s v="อ***วรรณ ส***์ทอง"/>
    <s v="กาญจนบุรี"/>
    <s v="-"/>
    <s v=""/>
    <s v="03/03/2026 15:06"/>
    <s v="-"/>
    <s v="J&amp;T COD"/>
    <s v="Tiktok"/>
    <s v="จ่ายทีหลัง / COD"/>
    <s v=""/>
    <s v="792667744024"/>
    <s v="03/03/2026 15:06"/>
  </r>
  <r>
    <x v="9"/>
    <x v="12"/>
    <n v="66.666666666666671"/>
    <n v="3"/>
    <s v="GWC99"/>
    <n v="100"/>
    <n v="0"/>
    <s v="ร้านที่2"/>
    <s v="น**  เ***รั้ว เ***องวางหน้าบ้านได้เลยค่ะ"/>
    <s v="สมุทรปราการ"/>
    <s v="-"/>
    <s v=""/>
    <s v="03/03/2026 15:06"/>
    <s v="-"/>
    <s v="Flash Express Thailand"/>
    <s v="Tiktok"/>
    <s v="tiktok"/>
    <s v=""/>
    <s v="THT02035568Z20Z"/>
    <s v="03/03/2026 15:06"/>
  </r>
  <r>
    <x v="6"/>
    <x v="8"/>
    <n v="33.333333333333336"/>
    <n v="3"/>
    <s v="GWC98"/>
    <n v="100"/>
    <n v="0"/>
    <s v="ร้านที่2"/>
    <s v="N** N**"/>
    <s v="Samut Prakan"/>
    <s v="-"/>
    <s v=""/>
    <s v="03/03/2026 15:06"/>
    <s v="-"/>
    <s v="J&amp;T COD"/>
    <s v="Tiktok"/>
    <s v="จ่ายทีหลัง / COD"/>
    <s v=""/>
    <s v="792677245080"/>
    <s v="03/03/2026 15:06"/>
  </r>
  <r>
    <x v="6"/>
    <x v="8"/>
    <n v="33.333333333333336"/>
    <n v="3"/>
    <s v="GWC97"/>
    <n v="100"/>
    <n v="0"/>
    <s v="ร้านที่2"/>
    <s v="ศ***พร ส***กิด"/>
    <s v="ระยอง"/>
    <s v="-"/>
    <s v=""/>
    <s v="03/03/2026 15:05"/>
    <s v="-"/>
    <s v="J&amp;T COD"/>
    <s v="Tiktok"/>
    <s v="จ่ายทีหลัง / COD"/>
    <s v=""/>
    <s v="792601746020"/>
    <s v="03/03/2026 15:05"/>
  </r>
  <r>
    <x v="6"/>
    <x v="8"/>
    <n v="33.333333333333336"/>
    <n v="3"/>
    <s v="GWC96"/>
    <n v="100"/>
    <n v="0"/>
    <s v="ร้านที่2"/>
    <s v="ม***ี ฤ***จันทร์"/>
    <s v="เพชรบูรณ์"/>
    <s v="-"/>
    <s v=""/>
    <s v="03/03/2026 15:04"/>
    <s v="-"/>
    <s v="J&amp;T COD"/>
    <s v="Tiktok"/>
    <s v="จ่ายทีหลัง / COD"/>
    <s v=""/>
    <s v="792661744000"/>
    <s v="03/03/2026 15:04"/>
  </r>
  <r>
    <x v="6"/>
    <x v="8"/>
    <n v="33.333333333333336"/>
    <n v="3"/>
    <s v="GWC95"/>
    <n v="100"/>
    <n v="0"/>
    <s v="ร้านที่2"/>
    <s v="ป***า ต***ัว"/>
    <s v="กรุงเทพมหานคร"/>
    <s v="-"/>
    <s v=""/>
    <s v="03/03/2026 15:03"/>
    <s v="-"/>
    <s v="J&amp;T COD"/>
    <s v="Tiktok"/>
    <s v="จ่ายทีหลัง / COD"/>
    <s v=""/>
    <s v="792609244070"/>
    <s v="03/03/2026 15:03"/>
  </r>
  <r>
    <x v="9"/>
    <x v="12"/>
    <n v="66.666666666666671"/>
    <n v="3"/>
    <s v="GWC94"/>
    <n v="100"/>
    <n v="0"/>
    <s v="ร้านที่2"/>
    <s v="ณ***ภัทร ฟ***ุ้ม"/>
    <s v="กรุงเทพมหานคร"/>
    <s v="-"/>
    <s v=""/>
    <s v="03/03/2026 15:01"/>
    <s v="-"/>
    <s v="J&amp;T COD"/>
    <s v="Tiktok"/>
    <s v="จ่ายทีหลัง / COD"/>
    <s v=""/>
    <s v="792690639941"/>
    <s v="03/03/2026 15:01"/>
  </r>
  <r>
    <x v="0"/>
    <x v="0"/>
    <n v="66.333333333333329"/>
    <n v="3"/>
    <s v="GWC93"/>
    <n v="197"/>
    <n v="0"/>
    <s v="ร้านที่2"/>
    <s v="ป***าพรจั่นชาวนา"/>
    <s v="พิจิตร"/>
    <s v="-"/>
    <s v=""/>
    <s v="03/03/2026 15:01"/>
    <s v="-"/>
    <s v="J&amp;T COD"/>
    <s v="Tiktok"/>
    <s v="จ่ายทีหลัง / COD"/>
    <s v=""/>
    <s v="792679197763"/>
    <s v="03/03/2026 15:01"/>
  </r>
  <r>
    <x v="9"/>
    <x v="12"/>
    <n v="66.666666666666671"/>
    <n v="3"/>
    <s v="GWC91"/>
    <n v="100"/>
    <n v="0"/>
    <s v="ร้านที่2"/>
    <s v="ผ***าว ข***หล้า"/>
    <s v="สระแก้ว"/>
    <s v="-"/>
    <s v=""/>
    <s v="03/03/2026 15:00"/>
    <s v="-"/>
    <s v="J&amp;T COD"/>
    <s v="Tiktok"/>
    <s v="จ่ายทีหลัง / COD"/>
    <s v=""/>
    <s v="792606035944"/>
    <s v="03/03/2026 15:00"/>
  </r>
  <r>
    <x v="9"/>
    <x v="12"/>
    <n v="66.666666666666671"/>
    <n v="6"/>
    <s v="GWC90"/>
    <n v="200"/>
    <n v="0"/>
    <s v="ร้านที่2"/>
    <s v="ม***ดา เ***ยมองค์"/>
    <s v="ประจวบคีรีขันธ์"/>
    <s v="-"/>
    <s v=""/>
    <s v="03/03/2026 15:00"/>
    <s v="-"/>
    <s v="J&amp;T COD"/>
    <s v="Tiktok"/>
    <s v="จ่ายทีหลัง / COD"/>
    <s v=""/>
    <s v="792636829924"/>
    <s v="03/03/2026 15:00"/>
  </r>
  <r>
    <x v="9"/>
    <x v="12"/>
    <n v="66.666666666666671"/>
    <n v="3"/>
    <s v="GWC89"/>
    <n v="129"/>
    <n v="0"/>
    <s v="ร้านที่2"/>
    <s v="ป***ตา  ค***ียว"/>
    <s v="นนทบุรี"/>
    <s v="-"/>
    <s v=""/>
    <s v="03/03/2026 14:59"/>
    <s v="-"/>
    <s v="J&amp;T COD"/>
    <s v="Tiktok"/>
    <s v="จ่ายทีหลัง / COD"/>
    <s v=""/>
    <s v="792680036923"/>
    <s v="03/03/2026 15:00"/>
  </r>
  <r>
    <x v="9"/>
    <x v="12"/>
    <n v="66.666666666666671"/>
    <n v="6"/>
    <s v="GWC88"/>
    <n v="219"/>
    <n v="19"/>
    <s v="ร้านที่2"/>
    <s v="น***กานต์ ว***งษ์"/>
    <s v="ระยอง"/>
    <s v="-"/>
    <s v=""/>
    <s v="03/03/2026 14:59"/>
    <s v="-"/>
    <s v="J&amp;T COD"/>
    <s v="Tiktok"/>
    <s v="จ่ายทีหลัง / COD"/>
    <s v=""/>
    <s v="792608912933"/>
    <s v="03/03/2026 14:59"/>
  </r>
  <r>
    <x v="9"/>
    <x v="12"/>
    <n v="66.666666666666671"/>
    <n v="3"/>
    <s v="GWC87"/>
    <n v="100"/>
    <n v="0"/>
    <s v="ร้านที่2"/>
    <s v="จ***พันธ์ เ***ยวแรง"/>
    <s v="จังหวัดสมุทรปราการ"/>
    <s v="-"/>
    <s v=""/>
    <s v="03/03/2026 14:59"/>
    <s v="-"/>
    <s v="J&amp;T Express"/>
    <s v="Tiktok"/>
    <s v="tiktok"/>
    <s v=""/>
    <s v="792601637951"/>
    <s v="03/03/2026 14:59"/>
  </r>
  <r>
    <x v="9"/>
    <x v="12"/>
    <n v="66.666666666666671"/>
    <n v="3"/>
    <s v="GWC86"/>
    <n v="100"/>
    <n v="0"/>
    <s v="ร้านที่2"/>
    <s v="น***อรุณ ร***บุรม"/>
    <s v="สมุทรปราการ"/>
    <s v="-"/>
    <s v=""/>
    <s v="04/03/2026 09:20"/>
    <s v="-"/>
    <s v="Flash Express Thailand"/>
    <s v="Tiktok"/>
    <s v="tiktok"/>
    <s v=""/>
    <s v="THT02035569X41Z"/>
    <s v="03/03/2026 14:58"/>
  </r>
  <r>
    <x v="9"/>
    <x v="12"/>
    <n v="66.666666666666671"/>
    <n v="3"/>
    <s v="GWC83"/>
    <n v="100"/>
    <n v="0"/>
    <s v="ร้านที่2"/>
    <s v="เ***ี่"/>
    <s v="ฉะเชิงเทรา"/>
    <s v="-"/>
    <s v=""/>
    <s v="03/03/2026 14:56"/>
    <s v="-"/>
    <s v="J&amp;T COD"/>
    <s v="Tiktok"/>
    <s v="จ่ายทีหลัง / COD"/>
    <s v=""/>
    <s v="792661927912"/>
    <s v="03/03/2026 14:57"/>
  </r>
  <r>
    <x v="9"/>
    <x v="12"/>
    <n v="66.666666666666671"/>
    <n v="3"/>
    <s v="GWC82"/>
    <n v="100"/>
    <n v="0"/>
    <s v="ร้านที่2"/>
    <s v="ส*** เ***กนิสัย"/>
    <s v="ชลบุรี"/>
    <s v="-"/>
    <s v=""/>
    <s v="03/03/2026 14:56"/>
    <s v="-"/>
    <s v="J&amp;T COD"/>
    <s v="Tiktok"/>
    <s v="จ่ายทีหลัง / COD"/>
    <s v=""/>
    <s v="792605039903"/>
    <s v="03/03/2026 14:56"/>
  </r>
  <r>
    <x v="9"/>
    <x v="12"/>
    <n v="66.666666666666671"/>
    <n v="3"/>
    <s v="GWC80"/>
    <n v="100"/>
    <n v="0"/>
    <s v="ร้านที่2"/>
    <s v="ส***รัตน์"/>
    <s v="กรุงเทพฯ"/>
    <s v="-"/>
    <s v=""/>
    <s v="03/03/2026 14:55"/>
    <s v="-"/>
    <s v="J&amp;T COD"/>
    <s v="Tiktok"/>
    <s v="จ่ายทีหลัง / COD"/>
    <s v=""/>
    <s v="792647035946"/>
    <s v="03/03/2026 14:55"/>
  </r>
  <r>
    <x v="9"/>
    <x v="12"/>
    <n v="66.666666666666671"/>
    <n v="3"/>
    <s v="GWC79"/>
    <n v="110"/>
    <n v="10"/>
    <s v="ร้านที่2"/>
    <s v="ว***นิภา ช***ำ"/>
    <s v="พัทลุง"/>
    <s v="-"/>
    <s v=""/>
    <s v="03/03/2026 14:55"/>
    <s v="-"/>
    <s v="J&amp;T COD"/>
    <s v="Tiktok"/>
    <s v="จ่ายทีหลัง / COD"/>
    <s v=""/>
    <s v="792649710974"/>
    <s v="03/03/2026 14:55"/>
  </r>
  <r>
    <x v="6"/>
    <x v="8"/>
    <n v="33.333333333333336"/>
    <n v="3"/>
    <s v="GWC78"/>
    <n v="100"/>
    <n v="0"/>
    <s v="ร้านที่2"/>
    <s v="จ***มาศ  แ***กลัด"/>
    <s v="สมุทรปราการ"/>
    <s v="-"/>
    <s v=""/>
    <s v="03/03/2026 14:55"/>
    <s v="-"/>
    <s v="J&amp;T COD"/>
    <s v="Tiktok"/>
    <s v="จ่ายทีหลัง / COD"/>
    <s v=""/>
    <s v="792686317872"/>
    <s v="03/03/2026 14:55"/>
  </r>
  <r>
    <x v="6"/>
    <x v="8"/>
    <n v="33.333333333333336"/>
    <n v="3"/>
    <s v="GWC77"/>
    <n v="120"/>
    <n v="20"/>
    <s v="ร้านที่2"/>
    <s v="จ***งน่ะจร้ะ"/>
    <s v="สมุทรสงคราม"/>
    <s v="-"/>
    <s v=""/>
    <s v="03/03/2026 14:54"/>
    <s v="-"/>
    <s v="J&amp;T COD"/>
    <s v="Tiktok"/>
    <s v="จ่ายทีหลัง / COD"/>
    <s v=""/>
    <s v="792683423862"/>
    <s v="03/03/2026 14:54"/>
  </r>
  <r>
    <x v="2"/>
    <x v="2"/>
    <n v="159"/>
    <n v="2"/>
    <s v="GWC76"/>
    <n v="558"/>
    <n v="0"/>
    <s v="ร้านที่1"/>
    <s v="แ******อ"/>
    <s v="******ลใหม่ อำเภอโนนสูง จังหวัดนครราชสีมา 30160"/>
    <s v="30160"/>
    <s v="69"/>
    <s v="03/03/2026 14:54"/>
    <s v="-"/>
    <s v="SPX Express"/>
    <s v="Shopee"/>
    <s v="shopee"/>
    <s v=""/>
    <s v="TH268336427018S"/>
    <s v="03/03/2026 14:54"/>
  </r>
  <r>
    <x v="0"/>
    <x v="0"/>
    <n v="80"/>
    <n v="3"/>
    <s v="GWC76"/>
    <n v="558"/>
    <n v="0"/>
    <s v="ร้านที่1"/>
    <s v="แ******อ"/>
    <s v="******ลใหม่ อำเภอโนนสูง จังหวัดนครราชสีมา 30160"/>
    <s v="30160"/>
    <s v="69"/>
    <s v="03/03/2026 14:54"/>
    <s v="-"/>
    <s v="SPX Express"/>
    <s v="Shopee"/>
    <s v="shopee"/>
    <s v=""/>
    <s v="TH268336427018S"/>
    <s v="03/03/2026 14:54"/>
  </r>
  <r>
    <x v="6"/>
    <x v="8"/>
    <n v="33.333333333333336"/>
    <n v="3"/>
    <s v="GWC75"/>
    <n v="100"/>
    <n v="0"/>
    <s v="ร้านที่2"/>
    <s v="อ***า แ***หล็ม"/>
    <s v="กระบี่"/>
    <s v="-"/>
    <s v=""/>
    <s v="03/03/2026 14:54"/>
    <s v="-"/>
    <s v="J&amp;T COD"/>
    <s v="Tiktok"/>
    <s v="จ่ายทีหลัง / COD"/>
    <s v="กาแฟ เผือก ฝอยทอง"/>
    <s v="792682285942"/>
    <s v="03/03/2026 14:54"/>
  </r>
  <r>
    <x v="6"/>
    <x v="8"/>
    <n v="33.333333333333336"/>
    <n v="3"/>
    <s v="GWC74"/>
    <n v="100"/>
    <n v="0"/>
    <s v="ร้านที่2"/>
    <s v="ภ***ัย จ***าง"/>
    <s v="ระยอง"/>
    <s v="-"/>
    <s v=""/>
    <s v="03/03/2026 14:54"/>
    <s v="-"/>
    <s v="J&amp;T Express"/>
    <s v="Tiktok"/>
    <s v="tiktok"/>
    <s v=""/>
    <s v="792692427870"/>
    <s v="03/03/2026 14:54"/>
  </r>
  <r>
    <x v="6"/>
    <x v="8"/>
    <n v="33.333333333333336"/>
    <n v="3"/>
    <s v="GWC73"/>
    <n v="100"/>
    <n v="0"/>
    <s v="ร้านที่2"/>
    <s v="อ***รา​ เ***​รุ่ง​รัศมี​"/>
    <s v="เทศบาลนครนครสวรรค์"/>
    <s v="-"/>
    <s v=""/>
    <s v="03/03/2026 14:54"/>
    <s v="-"/>
    <s v="J&amp;T COD"/>
    <s v="Tiktok"/>
    <s v="จ่ายทีหลัง / COD"/>
    <s v=""/>
    <s v="792652829824"/>
    <s v="03/03/2026 14:54"/>
  </r>
  <r>
    <x v="6"/>
    <x v="8"/>
    <n v="33.333333333333336"/>
    <n v="3"/>
    <s v="GWC71"/>
    <n v="100"/>
    <n v="0"/>
    <s v="ร้านที่2"/>
    <s v="ณ***ัช เ***นสอน"/>
    <s v="พะเยา"/>
    <s v="-"/>
    <s v=""/>
    <s v="03/03/2026 14:53"/>
    <s v="-"/>
    <s v="J&amp;T COD"/>
    <s v="Tiktok"/>
    <s v="จ่ายทีหลัง / COD"/>
    <s v=""/>
    <s v="792696855016"/>
    <s v="03/03/2026 14:53"/>
  </r>
  <r>
    <x v="6"/>
    <x v="8"/>
    <n v="33.333333333333336"/>
    <n v="3"/>
    <s v="GWC70"/>
    <n v="100"/>
    <n v="0"/>
    <s v="ร้านที่2"/>
    <s v="ม***นี  ห***มั่น"/>
    <s v="อ่างทอง"/>
    <s v="-"/>
    <s v=""/>
    <s v="03/03/2026 14:53"/>
    <s v="-"/>
    <s v="J&amp;T COD"/>
    <s v="Tiktok"/>
    <s v="จ่ายทีหลัง / COD"/>
    <s v="เนยนม / มะพร้าว / กาแฟ"/>
    <s v="792685480930"/>
    <s v="03/03/2026 14:53"/>
  </r>
  <r>
    <x v="6"/>
    <x v="8"/>
    <n v="33.333333333333336"/>
    <n v="3"/>
    <s v="GWC69"/>
    <n v="100"/>
    <n v="0"/>
    <s v="ร้านที่2"/>
    <s v="น** อ***า ห***เด"/>
    <s v="กระบี่"/>
    <s v="-"/>
    <s v=""/>
    <s v="03/03/2026 14:53"/>
    <s v="-"/>
    <s v="J&amp;T Express"/>
    <s v="Tiktok"/>
    <s v="tiktok"/>
    <s v=""/>
    <s v="792693054005"/>
    <s v="03/03/2026 14:53"/>
  </r>
  <r>
    <x v="6"/>
    <x v="8"/>
    <n v="33.333333333333336"/>
    <n v="3"/>
    <s v="GWC68"/>
    <n v="100"/>
    <n v="0"/>
    <s v="ร้านที่2"/>
    <s v="ล***ลย์"/>
    <s v="กรุงเทพฯ"/>
    <s v="-"/>
    <s v=""/>
    <s v="03/03/2026 14:53"/>
    <s v="-"/>
    <s v="J&amp;T COD"/>
    <s v="Tiktok"/>
    <s v="จ่ายทีหลัง / COD"/>
    <s v=""/>
    <s v="792616859005"/>
    <s v="03/03/2026 14:53"/>
  </r>
  <r>
    <x v="6"/>
    <x v="8"/>
    <n v="33.333333333333336"/>
    <n v="3"/>
    <s v="GWC67"/>
    <n v="100"/>
    <n v="0"/>
    <s v="ร้านที่2"/>
    <s v="น***ชุลีพร บ***วิชา"/>
    <s v="ชลบุรี"/>
    <s v="-"/>
    <s v=""/>
    <s v="03/03/2026 14:52"/>
    <s v="-"/>
    <s v="J&amp;T COD"/>
    <s v="Tiktok"/>
    <s v="จ่ายทีหลัง / COD"/>
    <s v=""/>
    <s v="792688745041"/>
    <s v="03/03/2026 14:53"/>
  </r>
  <r>
    <x v="6"/>
    <x v="8"/>
    <n v="33.333333333333336"/>
    <n v="3"/>
    <s v="GWC66"/>
    <n v="100"/>
    <n v="0"/>
    <s v="ร้านที่2"/>
    <s v="เ***กไกร ว***าสงเคราะห์"/>
    <s v="กรุงเทพฯ"/>
    <s v="-"/>
    <s v=""/>
    <s v="03/03/2026 14:53"/>
    <s v="-"/>
    <s v="J&amp;T Express"/>
    <s v="Tiktok"/>
    <s v="tiktok"/>
    <s v=""/>
    <s v="792656143053"/>
    <s v="03/03/2026 14:53"/>
  </r>
  <r>
    <x v="6"/>
    <x v="8"/>
    <n v="33.333333333333336"/>
    <n v="3"/>
    <s v="GWC65"/>
    <n v="100"/>
    <n v="0"/>
    <s v="ร้านที่2"/>
    <s v="ร***าพร ส***จ"/>
    <s v="สุรินทร์"/>
    <s v="-"/>
    <s v=""/>
    <s v="03/03/2026 14:52"/>
    <s v="-"/>
    <s v="J&amp;T COD"/>
    <s v="Tiktok"/>
    <s v="จ่ายทีหลัง / COD"/>
    <s v=""/>
    <s v="792681341023"/>
    <s v="03/03/2026 14:52"/>
  </r>
  <r>
    <x v="6"/>
    <x v="8"/>
    <n v="33.333333333333336"/>
    <n v="3"/>
    <s v="GWC64"/>
    <n v="100"/>
    <n v="0"/>
    <s v="ร้านที่2"/>
    <s v="ม***างค์"/>
    <s v="กรุงเทพฯ"/>
    <s v="-"/>
    <s v=""/>
    <s v="03/03/2026 14:52"/>
    <s v="-"/>
    <s v="J&amp;T Express"/>
    <s v="Tiktok"/>
    <s v="tiktok"/>
    <s v=""/>
    <s v="792619946042"/>
    <s v="03/03/2026 14:51"/>
  </r>
  <r>
    <x v="6"/>
    <x v="8"/>
    <n v="33.333333333333336"/>
    <n v="3"/>
    <s v="GWC63"/>
    <n v="100"/>
    <n v="0"/>
    <s v="ร้านที่2"/>
    <s v="ใ***พย์ ว***ทรเวช"/>
    <s v="ปทุมธานี"/>
    <s v="-"/>
    <s v=""/>
    <s v="03/03/2026 14:51"/>
    <s v="-"/>
    <s v="J&amp;T COD"/>
    <s v="Tiktok"/>
    <s v="จ่ายทีหลัง / COD"/>
    <s v=""/>
    <s v="792674350053"/>
    <s v="03/03/2026 14:51"/>
  </r>
  <r>
    <x v="6"/>
    <x v="8"/>
    <n v="33.333333333333336"/>
    <n v="3"/>
    <s v="GWC62"/>
    <n v="100"/>
    <n v="0"/>
    <s v="ร้านที่2"/>
    <s v="น***กษณ์ น***จริญ"/>
    <s v="ชลบุรี"/>
    <s v="-"/>
    <s v=""/>
    <s v="03/03/2026 14:51"/>
    <s v="-"/>
    <s v="J&amp;T COD"/>
    <s v="Tiktok"/>
    <s v="จ่ายทีหลัง / COD"/>
    <s v=""/>
    <s v="792668448073"/>
    <s v="03/03/2026 14:51"/>
  </r>
  <r>
    <x v="6"/>
    <x v="8"/>
    <n v="33.333333333333336"/>
    <n v="3"/>
    <s v="GWC61"/>
    <n v="100"/>
    <n v="0"/>
    <s v="ร้านที่2"/>
    <s v="ณ***ินี ส***ยสุวรรณ"/>
    <s v="ปทุมธานี"/>
    <s v="-"/>
    <s v=""/>
    <s v="03/03/2026 14:51"/>
    <s v="-"/>
    <s v="J&amp;T COD"/>
    <s v="Tiktok"/>
    <s v="จ่ายทีหลัง / COD"/>
    <s v=""/>
    <s v="792675546014"/>
    <s v="03/03/2026 14:51"/>
  </r>
  <r>
    <x v="6"/>
    <x v="8"/>
    <n v="33.333333333333336"/>
    <n v="3"/>
    <s v="GWC60"/>
    <n v="100"/>
    <n v="0"/>
    <s v="ร้านที่2"/>
    <s v="น***าวจารุณี ผ***ริ"/>
    <s v="อุบลราชธานี"/>
    <s v="-"/>
    <s v=""/>
    <s v="03/03/2026 14:51"/>
    <s v="-"/>
    <s v="J&amp;T COD"/>
    <s v="Tiktok"/>
    <s v="จ่ายทีหลัง / COD"/>
    <s v=""/>
    <s v="792678658004"/>
    <s v="03/03/2026 14:51"/>
  </r>
  <r>
    <x v="6"/>
    <x v="8"/>
    <n v="33.333333333333336"/>
    <n v="3"/>
    <s v="GWC59"/>
    <n v="100"/>
    <n v="0"/>
    <s v="ร้านที่2"/>
    <s v="จ***พ็ญ"/>
    <s v="กรุงเทพมหานคร"/>
    <s v="-"/>
    <s v=""/>
    <s v="03/03/2026 14:50"/>
    <s v="-"/>
    <s v="J&amp;T COD"/>
    <s v="Tiktok"/>
    <s v="จ่ายทีหลัง / COD"/>
    <s v=""/>
    <s v="792632859001"/>
    <s v="03/03/2026 14:50"/>
  </r>
  <r>
    <x v="6"/>
    <x v="8"/>
    <n v="33.333333333333336"/>
    <n v="3"/>
    <s v="GWC58"/>
    <n v="100"/>
    <n v="0"/>
    <s v="ร้านที่2"/>
    <s v="อ***ญา ท***ย์ย้อย"/>
    <s v="นครปฐม"/>
    <s v="-"/>
    <s v=""/>
    <s v="03/03/2026 14:50"/>
    <s v="-"/>
    <s v="J&amp;T COD"/>
    <s v="Tiktok"/>
    <s v="จ่ายทีหลัง / COD"/>
    <s v=""/>
    <s v="792692457001"/>
    <s v="03/03/2026 14:50"/>
  </r>
  <r>
    <x v="6"/>
    <x v="8"/>
    <n v="33.333333333333336"/>
    <n v="3"/>
    <s v="GWC57"/>
    <n v="129"/>
    <n v="29"/>
    <s v="ร้านที่2"/>
    <s v="ก***ร   พ***ละหาร"/>
    <s v="สุพรรณบุรี"/>
    <s v="-"/>
    <s v=""/>
    <s v="03/03/2026 14:50"/>
    <s v="-"/>
    <s v="J&amp;T COD"/>
    <s v="Tiktok"/>
    <s v="จ่ายทีหลัง / COD"/>
    <s v=""/>
    <s v="792609649090"/>
    <s v="03/03/2026 14:50"/>
  </r>
  <r>
    <x v="6"/>
    <x v="8"/>
    <n v="33.333333333333336"/>
    <n v="3"/>
    <s v="GWC56"/>
    <n v="100"/>
    <n v="0"/>
    <s v="ร้านที่2"/>
    <s v="n**"/>
    <s v="นครราชสีมา"/>
    <s v="-"/>
    <s v=""/>
    <s v="03/03/2026 14:50"/>
    <s v="-"/>
    <s v="J&amp;T Express"/>
    <s v="Tiktok"/>
    <s v="tiktok"/>
    <s v="รับเนยนม2อีก1เอารสอะไรก็ได้"/>
    <s v="792677431066"/>
    <s v="03/03/2026 14:49"/>
  </r>
  <r>
    <x v="0"/>
    <x v="0"/>
    <n v="120"/>
    <n v="1"/>
    <s v="GWC54"/>
    <n v="100"/>
    <n v="0"/>
    <s v="ร้านที่2"/>
    <s v="ส***ย์ โ***ะเสริฐยิ่ง"/>
    <s v="กรุงเทพฯ"/>
    <s v="-"/>
    <s v=""/>
    <s v="03/03/2026 14:36"/>
    <s v="-"/>
    <s v="J&amp;T COD"/>
    <s v="Tiktok"/>
    <s v="จ่ายทีหลัง / COD"/>
    <s v=""/>
    <s v="792605677776"/>
    <s v="03/03/2026 14:36"/>
  </r>
  <r>
    <x v="6"/>
    <x v="8"/>
    <n v="65"/>
    <n v="9"/>
    <s v="GWC53"/>
    <n v="272.08999999999997"/>
    <n v="0"/>
    <s v="ร้านที่2"/>
    <s v="น***"/>
    <s v="เชียงราย"/>
    <s v="-"/>
    <s v=""/>
    <s v="03/03/2026 14:24"/>
    <s v="-"/>
    <s v="J&amp;T Express"/>
    <s v="Tiktok"/>
    <s v="tiktok"/>
    <s v=""/>
    <s v="792618892925"/>
    <s v="03/03/2026 14:23"/>
  </r>
  <r>
    <x v="3"/>
    <x v="3"/>
    <n v="159"/>
    <n v="1"/>
    <s v="GWC52"/>
    <n v="234.78"/>
    <n v="0"/>
    <s v="ร้านที่2"/>
    <s v="K***dao R***ai"/>
    <s v="ฉะเชิงเทรา"/>
    <s v="-"/>
    <s v=""/>
    <s v="03/03/2026 14:21"/>
    <s v="-"/>
    <s v="J&amp;T COD"/>
    <s v="Tiktok"/>
    <s v="จ่ายทีหลัง / COD"/>
    <s v=""/>
    <s v="792637070702"/>
    <s v="03/03/2026 14:21"/>
  </r>
  <r>
    <x v="4"/>
    <x v="4"/>
    <n v="159"/>
    <n v="1"/>
    <s v="GWC52"/>
    <n v="234.78"/>
    <n v="0"/>
    <s v="ร้านที่2"/>
    <s v="K***dao R***ai"/>
    <s v="ฉะเชิงเทรา"/>
    <s v="-"/>
    <s v=""/>
    <s v="03/03/2026 14:21"/>
    <s v="-"/>
    <s v="J&amp;T COD"/>
    <s v="Tiktok"/>
    <s v="จ่ายทีหลัง / COD"/>
    <s v=""/>
    <s v="792637070702"/>
    <s v="03/03/2026 14:21"/>
  </r>
  <r>
    <x v="0"/>
    <x v="0"/>
    <n v="80"/>
    <n v="1"/>
    <s v="GWC51"/>
    <n v="80"/>
    <n v="0"/>
    <s v="ร้านที่1"/>
    <s v="ส******ง"/>
    <s v="******ฉิมพลี อำเภอบางน้ำเปรี้ยว จังหวัดฉะเชิงเทรา 24170"/>
    <s v="24170"/>
    <s v="81"/>
    <s v="03/03/2026 14:19"/>
    <s v="-"/>
    <s v="SPX Express"/>
    <s v="Shopee"/>
    <s v="shopee"/>
    <s v=""/>
    <s v="TH2614873179330"/>
    <s v="03/03/2026 14:17"/>
  </r>
  <r>
    <x v="3"/>
    <x v="5"/>
    <n v="71.75"/>
    <n v="1"/>
    <s v="GWC49"/>
    <n v="143.5"/>
    <n v="0"/>
    <s v="ร้านที่3"/>
    <s v="กาญจนา ผลยะลา"/>
    <s v="อบต.ซับน้อย  ต.ซับน้อย  อ.วิเขียรบุรี  จ.เพชรบูรณ์ · ซับน้อย/ Sap Noi_x000a__x000a_วิเชียรบุรี/ Wichian Buriเพชรบูรณ์/ Phetchabun_x000a_67180"/>
    <s v="67180"/>
    <s v="660842315233"/>
    <s v="03/03/2026 14:14"/>
    <s v="-"/>
    <s v="Kerry_dropoff"/>
    <s v="Lazada"/>
    <s v="lazada"/>
    <s v=""/>
    <s v="TH63058EP9887N"/>
    <s v="03/03/2026 14:14"/>
  </r>
  <r>
    <x v="1"/>
    <x v="5"/>
    <n v="71.75"/>
    <n v="1"/>
    <s v="GWC49"/>
    <n v="143.5"/>
    <n v="0"/>
    <s v="ร้านที่3"/>
    <s v="กาญจนา ผลยะลา"/>
    <s v="อบต.ซับน้อย  ต.ซับน้อย  อ.วิเขียรบุรี  จ.เพชรบูรณ์ · ซับน้อย/ Sap Noi_x000a__x000a_วิเชียรบุรี/ Wichian Buriเพชรบูรณ์/ Phetchabun_x000a_67180"/>
    <s v="67180"/>
    <s v="660842315233"/>
    <s v="03/03/2026 14:14"/>
    <s v="-"/>
    <s v="Kerry_dropoff"/>
    <s v="Lazada"/>
    <s v="lazada"/>
    <s v=""/>
    <s v="TH63058EP9887N"/>
    <s v="03/03/2026 14:14"/>
  </r>
  <r>
    <x v="6"/>
    <x v="8"/>
    <n v="50"/>
    <n v="6"/>
    <s v="GWC48"/>
    <n v="200"/>
    <n v="0"/>
    <s v="ร้านที่2"/>
    <s v="ท***ัตน์ ย***ประดิษฐ์"/>
    <s v="กำแพงเพชร"/>
    <s v="-"/>
    <s v=""/>
    <s v="03/03/2026 14:08"/>
    <s v="-"/>
    <s v="J&amp;T COD"/>
    <s v="Tiktok"/>
    <s v="จ่ายทีหลัง / COD"/>
    <s v=""/>
    <s v="792601898933"/>
    <s v="03/03/2026 14:13"/>
  </r>
  <r>
    <x v="0"/>
    <x v="0"/>
    <n v="116"/>
    <n v="1"/>
    <s v="GWC47"/>
    <n v="269"/>
    <n v="0"/>
    <s v="ร้านที่1"/>
    <s v="อ******ง"/>
    <s v="******่งพึ่ง ตำบลทุ่งพึ่ง อำเภอหนองขาหย่าง จังหวัดอุทัยธานี 61130"/>
    <s v="61130"/>
    <s v="66"/>
    <s v="03/03/2026 14:13"/>
    <s v="-"/>
    <s v="SPX Express"/>
    <s v="Shopee"/>
    <s v="shopee"/>
    <s v=""/>
    <s v="TH2665839831583"/>
    <s v="03/03/2026 14:13"/>
  </r>
  <r>
    <x v="3"/>
    <x v="3"/>
    <n v="163"/>
    <n v="1"/>
    <s v="GWC47"/>
    <n v="269"/>
    <n v="0"/>
    <s v="ร้านที่1"/>
    <s v="อ******ง"/>
    <s v="******่งพึ่ง ตำบลทุ่งพึ่ง อำเภอหนองขาหย่าง จังหวัดอุทัยธานี 61130"/>
    <s v="61130"/>
    <s v="66"/>
    <s v="03/03/2026 14:13"/>
    <s v="-"/>
    <s v="SPX Express"/>
    <s v="Shopee"/>
    <s v="shopee"/>
    <s v=""/>
    <s v="TH2665839831583"/>
    <s v="03/03/2026 14:13"/>
  </r>
  <r>
    <x v="2"/>
    <x v="9"/>
    <n v="92.65"/>
    <n v="1"/>
    <s v="GWC46"/>
    <n v="92.65"/>
    <n v="0"/>
    <s v="ร้านที่1"/>
    <s v="ศิริพร. บุตรดีวงษ์"/>
    <s v="มาลัยแมน 70 หมู่ 7 ต.สระพังลาน_x000a__x000a_อู่ทอง/ U Thongสุพรรณบุรี/ Suphanburi_x000a_72220"/>
    <s v="72220"/>
    <s v="660819437009"/>
    <s v="03/03/2026 14:12"/>
    <s v="-"/>
    <s v="Kerry_dropoff"/>
    <s v="Lazada"/>
    <s v="lazada"/>
    <s v=""/>
    <s v="-"/>
    <s v="03/03/2026 14:12"/>
  </r>
  <r>
    <x v="2"/>
    <x v="9"/>
    <n v="93.74"/>
    <n v="1"/>
    <s v="GWC45"/>
    <n v="102.24"/>
    <n v="8.5"/>
    <s v="ร้านที่1"/>
    <s v="นางพุทธพร. ขอเหล็กกลาง"/>
    <s v="206 หมู่15 บ้านโนนงาม · นาเพียง/ Na Phiang_x000a__x000a_ชุมแพ/ Chum Phaeขอนแก่น/ Khon Kaen_x000a_40130"/>
    <s v="40130"/>
    <s v="660989755659"/>
    <s v="03/03/2026 14:12"/>
    <s v="-"/>
    <s v="Kerry_dropoff"/>
    <s v="Lazada"/>
    <s v="lazada"/>
    <s v=""/>
    <s v="-"/>
    <s v="03/03/2026 14:12"/>
  </r>
  <r>
    <x v="6"/>
    <x v="8"/>
    <n v="33.333333333333336"/>
    <n v="3"/>
    <s v="GWC44"/>
    <n v="37.83"/>
    <n v="0"/>
    <s v="ร้านที่1"/>
    <s v="จริยา"/>
    <s v="2/95 รังสิยา1  · บางพูด/ Bang Phut_x000a__x000a_ปากเกร็ด/ Pak Kretนนทบุรี/ Nonthaburi_x000a_11120"/>
    <s v="11120"/>
    <s v="660634539692"/>
    <s v="03/03/2026 14:12"/>
    <s v="-"/>
    <s v="Kerry_dropoff"/>
    <s v="Lazada"/>
    <s v="lazada"/>
    <s v=""/>
    <s v="-"/>
    <s v="03/03/2026 14:12"/>
  </r>
  <r>
    <x v="0"/>
    <x v="0"/>
    <n v="69.900000000000006"/>
    <n v="10"/>
    <s v="GWC43"/>
    <n v="762"/>
    <n v="37"/>
    <s v="ร้านที่1"/>
    <s v="กฤติกา เธียรชัยพงษ์"/>
    <s v="โกดัง ชัยพงษ์พลาซ่า  ซอยธนาคารกรุงเทพ ถ.ศรีมาลา ต.ในเมือง อ.เมือง จ.พิจิตร_x000a__x000a_เมืองพิจิตร/ Mueang Phichitพิจิตร/ Phichit_x000a_66000"/>
    <s v="66000"/>
    <s v="660879828989"/>
    <s v="03/03/2026 14:12"/>
    <s v="-"/>
    <s v="Kerry_dropoff"/>
    <s v="Lazada"/>
    <s v="lazada"/>
    <s v=""/>
    <s v="-"/>
    <s v="03/03/2026 14:12"/>
  </r>
  <r>
    <x v="4"/>
    <x v="9"/>
    <n v="109"/>
    <n v="1"/>
    <s v="GWC42"/>
    <n v="116"/>
    <n v="7"/>
    <s v="ร้านที่1"/>
    <s v="Danita Sinthanachok"/>
    <s v="459 ม.12 ริมหาดจอมเทียนคอนโด ตึกเอส 1 ชั้น 10 ห้อง 9 · หนองปรือ/ Nong Prue_x000a__x000a_บางละมุง/ Bang Lamungชลบุรี/ Chonburi_x000a_20150"/>
    <s v="20150"/>
    <s v="660989321358"/>
    <s v="03/03/2026 14:12"/>
    <s v="-"/>
    <s v="Kerry_dropoff"/>
    <s v="Lazada"/>
    <s v="lazada"/>
    <s v=""/>
    <s v="-"/>
    <s v="03/03/2026 14:12"/>
  </r>
  <r>
    <x v="4"/>
    <x v="9"/>
    <n v="109"/>
    <n v="1"/>
    <s v="GWC41"/>
    <n v="227"/>
    <n v="9"/>
    <s v="ร้านที่1"/>
    <s v="ศักดิ์..โล่วรพงศ"/>
    <s v="ไมตรีจิต 67 · ป้อมปราบ/ Pom Prap_x000a__x000a_ป้อมปราบศัตรูพ่าย/ Pom Prap Sattru Phaiกรุงเทพมหานคร/ Bangkok_x000a_10100"/>
    <s v="10100"/>
    <s v="660642479991"/>
    <s v="03/03/2026 14:12"/>
    <s v="-"/>
    <s v="Kerry_dropoff"/>
    <s v="Lazada"/>
    <s v="lazada"/>
    <s v=""/>
    <s v="-"/>
    <s v="03/03/2026 14:12"/>
  </r>
  <r>
    <x v="2"/>
    <x v="9"/>
    <n v="109"/>
    <n v="1"/>
    <s v="GWC41"/>
    <n v="227"/>
    <n v="9"/>
    <s v="ร้านที่1"/>
    <s v="ศักดิ์..โล่วรพงศ"/>
    <s v="ไมตรีจิต 67 · ป้อมปราบ/ Pom Prap_x000a__x000a_ป้อมปราบศัตรูพ่าย/ Pom Prap Sattru Phaiกรุงเทพมหานคร/ Bangkok_x000a_10100"/>
    <s v="10100"/>
    <s v="660642479991"/>
    <s v="03/03/2026 14:12"/>
    <s v="-"/>
    <s v="Kerry_dropoff"/>
    <s v="Lazada"/>
    <s v="lazada"/>
    <s v=""/>
    <s v="-"/>
    <s v="03/03/2026 14:12"/>
  </r>
  <r>
    <x v="4"/>
    <x v="9"/>
    <n v="103.55"/>
    <n v="1"/>
    <s v="GWC40"/>
    <n v="110.55"/>
    <n v="7"/>
    <s v="ร้านที่1"/>
    <s v="กรรณิกา"/>
    <s v="เคหะแหลมฉบัง ตึก 2 ห้อง 202 ตึก 2 · บางละมุง/ Bang Lamung_x000a__x000a_บางละมุง/ Bang Lamungชลบุรี/ Chonburi_x000a_20150"/>
    <s v="20150"/>
    <s v="660810172290"/>
    <s v="03/03/2026 14:12"/>
    <s v="-"/>
    <s v="Kerry_dropoff"/>
    <s v="Lazada"/>
    <s v="lazada"/>
    <s v=""/>
    <s v="-"/>
    <s v="03/03/2026 14:12"/>
  </r>
  <r>
    <x v="3"/>
    <x v="9"/>
    <n v="109"/>
    <n v="1"/>
    <s v="GWC39"/>
    <n v="256.61"/>
    <n v="38.61"/>
    <s v="ร้านที่1"/>
    <s v="ทิพวรรณ"/>
    <s v="หมู่บ้านสุขเจริญ 988/127 · ชะอำ/ Cha-am_x000a__x000a_ชะอำ/ Cha-amเพชรบุรี/ Phetchaburi_x000a_76120"/>
    <s v="76120"/>
    <s v="660954738192"/>
    <s v="03/03/2026 14:12"/>
    <s v="-"/>
    <s v="Kerry_dropoff"/>
    <s v="Lazada"/>
    <s v="lazada"/>
    <s v=""/>
    <s v="-"/>
    <s v="03/03/2026 14:12"/>
  </r>
  <r>
    <x v="4"/>
    <x v="9"/>
    <n v="109"/>
    <n v="1"/>
    <s v="GWC39"/>
    <n v="256.61"/>
    <n v="38.61"/>
    <s v="ร้านที่1"/>
    <s v="ทิพวรรณ"/>
    <s v="หมู่บ้านสุขเจริญ 988/127 · ชะอำ/ Cha-am_x000a__x000a_ชะอำ/ Cha-amเพชรบุรี/ Phetchaburi_x000a_76120"/>
    <s v="76120"/>
    <s v="660954738192"/>
    <s v="03/03/2026 14:12"/>
    <s v="-"/>
    <s v="Kerry_dropoff"/>
    <s v="Lazada"/>
    <s v="lazada"/>
    <s v=""/>
    <s v="-"/>
    <s v="03/03/2026 14:12"/>
  </r>
  <r>
    <x v="1"/>
    <x v="9"/>
    <n v="95.7"/>
    <n v="2"/>
    <s v="GWC38"/>
    <n v="198.4"/>
    <n v="7"/>
    <s v="ร้านที่1"/>
    <s v="พิมพ์ลภัทร"/>
    <s v="117 หมู่ บ้านนาดอกไม้ · กุตาไก้/ Kutakai_x000a__x000a_ปลาปาก/ Pla Pakนครพนม/ Nakhon Phanom_x000a_48160"/>
    <s v="48160"/>
    <s v="660825845817"/>
    <s v="03/03/2026 14:12"/>
    <s v="-"/>
    <s v="Kerry_dropoff"/>
    <s v="Lazada"/>
    <s v="lazada"/>
    <s v=""/>
    <s v="-"/>
    <s v="03/03/2026 14:12"/>
  </r>
  <r>
    <x v="4"/>
    <x v="9"/>
    <n v="109"/>
    <n v="2"/>
    <s v="GWC37"/>
    <n v="226.5"/>
    <n v="8.5"/>
    <s v="ร้านที่1"/>
    <s v="วิศรุต ไทยนิคม"/>
    <s v="ตึกเหลืองน้ำเงิน 563/2 ซอยกรุงธนบุรี4 แยก9 ห้อง110 ชั้น1 · บางลำภูล่าง/ Bang Lamphu Lang_x000a__x000a_คลองสาน/ Khlong Sanกรุงเทพมหานคร/ Bangkok_x000a_10600"/>
    <s v="10600"/>
    <s v="660990944274"/>
    <s v="03/03/2026 14:12"/>
    <s v="-"/>
    <s v="Kerry_dropoff"/>
    <s v="Lazada"/>
    <s v="lazada"/>
    <s v=""/>
    <s v="-"/>
    <s v="03/03/2026 14:12"/>
  </r>
  <r>
    <x v="1"/>
    <x v="14"/>
    <n v="103.8"/>
    <n v="1"/>
    <s v="GWC36"/>
    <n v="214.6"/>
    <n v="7"/>
    <s v="ร้านที่1"/>
    <s v="Tav"/>
    <s v="999/115 ม.7 ตลาดรัตนธรรม อาคาร6 ห้อง18  (0968368333) Office · ป่าไร่/ Pa Rai_x000a__x000a_อรัญประเทศ/ Aranyaprathetสระแก้ว/ Sa Kaeo_x000a_27120"/>
    <s v="27120"/>
    <s v="660804754478"/>
    <s v="03/03/2026 14:12"/>
    <s v="-"/>
    <s v="Kerry_dropoff"/>
    <s v="Lazada"/>
    <s v="lazada"/>
    <s v=""/>
    <s v="LEXPU0663670713"/>
    <s v="03/03/2026 14:12"/>
  </r>
  <r>
    <x v="4"/>
    <x v="14"/>
    <n v="103.8"/>
    <n v="1"/>
    <s v="GWC36"/>
    <n v="214.6"/>
    <n v="7"/>
    <s v="ร้านที่1"/>
    <s v="Tav"/>
    <s v="999/115 ม.7 ตลาดรัตนธรรม อาคาร6 ห้อง18  (0968368333) Office · ป่าไร่/ Pa Rai_x000a__x000a_อรัญประเทศ/ Aranyaprathetสระแก้ว/ Sa Kaeo_x000a_27120"/>
    <s v="27120"/>
    <s v="660804754478"/>
    <s v="03/03/2026 14:12"/>
    <s v="-"/>
    <s v="Kerry_dropoff"/>
    <s v="Lazada"/>
    <s v="lazada"/>
    <s v=""/>
    <s v="LEXPU0663670713"/>
    <s v="03/03/2026 14:12"/>
  </r>
  <r>
    <x v="2"/>
    <x v="9"/>
    <n v="103.55"/>
    <n v="1"/>
    <s v="GWC35"/>
    <n v="395.1"/>
    <n v="0"/>
    <s v="ร้านที่1"/>
    <s v="นางสาวศิวพร ดำสุวรรณ"/>
    <s v="222 ม.2 ต.บ้านแก้ง · บ้านแก้ง/ Ban Kaeng_x000a__x000a_เมืองสระแก้ว/ Mueang Sa Kaeoสระแก้ว/ Sa Kaeo_x000a_27000"/>
    <s v="27000"/>
    <s v="660890971722"/>
    <s v="03/03/2026 14:12"/>
    <s v="-"/>
    <s v="Kerry_dropoff"/>
    <s v="Lazada"/>
    <s v="lazada"/>
    <s v=""/>
    <s v="LEXPU0663758785"/>
    <s v="03/03/2026 14:12"/>
  </r>
  <r>
    <x v="1"/>
    <x v="9"/>
    <n v="103.55"/>
    <n v="1"/>
    <s v="GWC35"/>
    <n v="395.1"/>
    <n v="0"/>
    <s v="ร้านที่1"/>
    <s v="นางสาวศิวพร ดำสุวรรณ"/>
    <s v="222 ม.2 ต.บ้านแก้ง · บ้านแก้ง/ Ban Kaeng_x000a__x000a_เมืองสระแก้ว/ Mueang Sa Kaeoสระแก้ว/ Sa Kaeo_x000a_27000"/>
    <s v="27000"/>
    <s v="660890971722"/>
    <s v="03/03/2026 14:12"/>
    <s v="-"/>
    <s v="Kerry_dropoff"/>
    <s v="Lazada"/>
    <s v="lazada"/>
    <s v=""/>
    <s v="LEXPU0663758785"/>
    <s v="03/03/2026 14:12"/>
  </r>
  <r>
    <x v="10"/>
    <x v="13"/>
    <n v="54.5"/>
    <n v="2"/>
    <s v="GWC35"/>
    <n v="395.1"/>
    <n v="0"/>
    <s v="ร้านที่1"/>
    <s v="นางสาวศิวพร ดำสุวรรณ"/>
    <s v="222 ม.2 ต.บ้านแก้ง · บ้านแก้ง/ Ban Kaeng_x000a__x000a_เมืองสระแก้ว/ Mueang Sa Kaeoสระแก้ว/ Sa Kaeo_x000a_27000"/>
    <s v="27000"/>
    <s v="660890971722"/>
    <s v="03/03/2026 14:12"/>
    <s v="-"/>
    <s v="Kerry_dropoff"/>
    <s v="Lazada"/>
    <s v="lazada"/>
    <s v=""/>
    <s v="LEXPU0663758785"/>
    <s v="03/03/2026 14:12"/>
  </r>
  <r>
    <x v="9"/>
    <x v="12"/>
    <n v="66.666666666666671"/>
    <n v="3"/>
    <s v="GWC35"/>
    <n v="395.1"/>
    <n v="0"/>
    <s v="ร้านที่1"/>
    <s v="นางสาวศิวพร ดำสุวรรณ"/>
    <s v="222 ม.2 ต.บ้านแก้ง · บ้านแก้ง/ Ban Kaeng_x000a__x000a_เมืองสระแก้ว/ Mueang Sa Kaeoสระแก้ว/ Sa Kaeo_x000a_27000"/>
    <s v="27000"/>
    <s v="660890971722"/>
    <s v="03/03/2026 14:12"/>
    <s v="-"/>
    <s v="Kerry_dropoff"/>
    <s v="Lazada"/>
    <s v="lazada"/>
    <s v=""/>
    <s v="LEXPU0663758785"/>
    <s v="03/03/2026 14:12"/>
  </r>
  <r>
    <x v="0"/>
    <x v="7"/>
    <n v="55.15"/>
    <n v="1"/>
    <s v="GWC34"/>
    <n v="65.150000000000006"/>
    <n v="10"/>
    <s v="ร้านที่3"/>
    <s v="อร กุลทรัพย์"/>
    <s v="140/25 หมู่ 1 ซอยชัยรุ่งทรัพย์ · บึงสนั่น/ Bueng Sanan_x000a__x000a_ธัญบุรี/ Thanyaburiปทุมธานี/ Pathum Thani_x000a_12110"/>
    <s v="12110"/>
    <s v="660863399278"/>
    <s v="03/03/2026 14:04"/>
    <s v="-"/>
    <s v="Kerry_dropoff"/>
    <s v="Lazada"/>
    <s v="lazada"/>
    <s v=""/>
    <s v="LEXPU0663760021"/>
    <s v="03/03/2026 14:04"/>
  </r>
  <r>
    <x v="9"/>
    <x v="12"/>
    <n v="66.666666666666671"/>
    <n v="3"/>
    <s v="GWC33"/>
    <n v="167"/>
    <n v="38"/>
    <s v="ร้านที่2"/>
    <s v="ส***ียรติ ม***กุล"/>
    <s v="บุรีรัมย์"/>
    <s v="-"/>
    <s v=""/>
    <s v="03/03/2026 13:58"/>
    <s v="-"/>
    <s v="J&amp;T COD"/>
    <s v="Tiktok"/>
    <s v="จ่ายทีหลัง / COD"/>
    <s v=""/>
    <s v="792635222960"/>
    <s v="03/03/2026 13:58"/>
  </r>
  <r>
    <x v="6"/>
    <x v="8"/>
    <n v="65"/>
    <n v="9"/>
    <s v="GWC32"/>
    <n v="272.08999999999997"/>
    <n v="0"/>
    <s v="ร้านที่2"/>
    <s v="p***anmathawong"/>
    <s v="สุพรรณบุรี"/>
    <s v="-"/>
    <s v=""/>
    <s v="03/03/2026 13:57"/>
    <s v="-"/>
    <s v="J&amp;T COD"/>
    <s v="Tiktok"/>
    <s v="จ่ายทีหลัง / COD"/>
    <s v=""/>
    <s v="792610187950"/>
    <s v="03/03/2026 13:57"/>
  </r>
  <r>
    <x v="11"/>
    <x v="15"/>
    <n v="71"/>
    <n v="1"/>
    <s v="GWC31"/>
    <n v="131"/>
    <n v="60"/>
    <s v="ร้านที่1"/>
    <s v="ม**น"/>
    <s v="******ุมวิท ซอย 17 นารถสุนทร ซ. 8(มิ้น) ตำบลบางเมืองใหม่ อำเภอเมืองสมุทรปราการ จังหวัดสมุทรปราการ 10270"/>
    <s v="10270"/>
    <s v="20"/>
    <s v="03/03/2026 13:51"/>
    <s v="-"/>
    <s v="SPX Express"/>
    <s v="Shopee"/>
    <s v="shopee"/>
    <s v=""/>
    <s v="TH262831499662Z"/>
    <s v="03/03/2026 13:51"/>
  </r>
  <r>
    <x v="6"/>
    <x v="8"/>
    <n v="33.333333333333336"/>
    <n v="6"/>
    <s v="GWC30"/>
    <n v="240"/>
    <n v="0"/>
    <s v="ร้านที่1"/>
    <s v="น******ม"/>
    <s v="******่าตะโก ตำบลพนมรอก อำเภอท่าตะโก จังหวัดนครสวรรค์ 60160"/>
    <s v="60160"/>
    <s v="12"/>
    <s v="03/03/2026 13:50"/>
    <s v="-"/>
    <s v="SPX Express"/>
    <s v="Shopee"/>
    <s v="shopee"/>
    <s v=""/>
    <s v="-"/>
    <s v="03/03/2026 13:50"/>
  </r>
  <r>
    <x v="0"/>
    <x v="0"/>
    <n v="120"/>
    <n v="1"/>
    <s v="GWC29"/>
    <n v="100"/>
    <n v="0"/>
    <s v="ร้านที่2"/>
    <s v="น***มมาตร ก***งิน"/>
    <s v="ชลบุรี"/>
    <s v="-"/>
    <s v=""/>
    <s v="03/03/2026 13:46"/>
    <s v="-"/>
    <s v="J&amp;T Express"/>
    <s v="Tiktok"/>
    <s v="tiktok"/>
    <s v=""/>
    <s v="792690770712"/>
    <s v="03/03/2026 13:46"/>
  </r>
  <r>
    <x v="1"/>
    <x v="5"/>
    <n v="88.29"/>
    <n v="1"/>
    <s v="GWC28"/>
    <n v="95.29"/>
    <n v="7"/>
    <s v="ร้านที่3"/>
    <s v="จักรพงศ์ รอดนวล"/>
    <s v="462 หมู่4 · กำแพงเพชร/ Kamphaeng Phet_x000a__x000a_รัตภูมิ/ Rattaphumสงขลา/ Songkhla_x000a_90180"/>
    <s v="90180"/>
    <s v="660829879471"/>
    <s v="03/03/2026 13:38"/>
    <s v="-"/>
    <s v="Kerry_dropoff"/>
    <s v="Lazada"/>
    <s v="lazada"/>
    <s v=""/>
    <s v="TH71098EPA5K2A"/>
    <s v="03/03/2026 13:38"/>
  </r>
  <r>
    <x v="5"/>
    <x v="6"/>
    <n v="50"/>
    <n v="1"/>
    <s v="GWC27"/>
    <n v="50"/>
    <n v="0"/>
    <s v="ร้านที่1"/>
    <s v="ช***ร"/>
    <s v="******คกปีบ, อำเภอศรีมโหสถ ตำบลโคกปีบ อำเภอศรีมโหสถ จังหวัดปราจีนบุรี 25190"/>
    <s v="25190"/>
    <s v="17"/>
    <s v="03/03/2026 13:59"/>
    <s v="-"/>
    <s v="SPX Express"/>
    <s v="Shopee"/>
    <s v="shopee"/>
    <s v=""/>
    <s v="TH265155906801P"/>
    <s v="03/03/2026 13:29"/>
  </r>
  <r>
    <x v="6"/>
    <x v="8"/>
    <n v="65"/>
    <n v="9"/>
    <s v="GWC25"/>
    <n v="399"/>
    <n v="0"/>
    <s v="ร้านที่10"/>
    <s v="นายณัฐพงศ์​ เกิดแป๋"/>
    <s v=" _x000a_651 หมู่ 2 ตำบลไร่ใหม่_x000a_อำเภอสามร้อยยอด_x000a_จังหวัดประจวบคีรีขันธ์  77180"/>
    <s v="77180"/>
    <s v="0855500651"/>
    <s v="03/03/2026 12:56"/>
    <s v="sompear3955@gmail.com"/>
    <s v="EMS"/>
    <s v="facebook"/>
    <s v="กสิกร"/>
    <s v=""/>
    <s v="WB171957061TH"/>
    <s v="03/03/2026 13:09"/>
  </r>
  <r>
    <x v="3"/>
    <x v="5"/>
    <n v="81.75"/>
    <n v="1"/>
    <s v="GWC24"/>
    <n v="81.75"/>
    <n v="0"/>
    <s v="ร้านที่3"/>
    <s v="รุ่งนภา สอนศรี"/>
    <s v="310/3หมู่2ตำบลบ้านกล้วย_x000a__x000a_เมืองสุโขทัย/ Mueang Sukhothaiสุโขทัย/ Sukhothai_x000a_64000"/>
    <s v="64000"/>
    <s v="660947463951"/>
    <s v="03/03/2026 13:08"/>
    <s v="-"/>
    <s v="Kerry_dropoff"/>
    <s v="Lazada"/>
    <s v="lazada"/>
    <s v=""/>
    <s v="TH60018EPFJK3F"/>
    <s v="03/03/2026 13:08"/>
  </r>
  <r>
    <x v="6"/>
    <x v="8"/>
    <n v="33.333333333333336"/>
    <n v="3"/>
    <s v="GWC23"/>
    <n v="100"/>
    <n v="0"/>
    <s v="ร้านที่4"/>
    <s v="ก***า เ***ยมสมบูรณ์"/>
    <s v="พระนครศรีอยุธยา"/>
    <s v="-"/>
    <s v=""/>
    <s v="03/03/2026 13:02"/>
    <s v="-"/>
    <s v="J&amp;T COD"/>
    <s v="Tiktok"/>
    <s v="จ่ายทีหลัง / COD"/>
    <s v=""/>
    <s v="792616044091"/>
    <s v="03/03/2026 13:02"/>
  </r>
  <r>
    <x v="9"/>
    <x v="12"/>
    <n v="66.666666666666671"/>
    <n v="3"/>
    <s v="GWC22"/>
    <n v="100"/>
    <n v="0"/>
    <s v="ร้านที่4"/>
    <s v="ก***า เ***ยมสมบูรณ์"/>
    <s v="พระนครศรีอยุธยา"/>
    <s v="-"/>
    <s v=""/>
    <s v="03/03/2026 13:01"/>
    <s v="-"/>
    <s v="J&amp;T COD"/>
    <s v="Tiktok"/>
    <s v="จ่ายทีหลัง / COD"/>
    <s v=""/>
    <s v="792699519964"/>
    <s v="03/03/2026 13:01"/>
  </r>
  <r>
    <x v="0"/>
    <x v="7"/>
    <n v="60"/>
    <n v="2"/>
    <s v="GWC21"/>
    <n v="127"/>
    <n v="7"/>
    <s v="ร้านที่3"/>
    <s v="อินส่อง  ก๋องตุ้ย"/>
    <s v="159 หมู่12 บ้านไผ่สีทอง ต.หงส์หิน_x000a__x000a_จุน/ Chunพะเยา/ Phayao_x000a_56150"/>
    <s v="56150"/>
    <s v="660800676480"/>
    <s v="03/03/2026 13:00"/>
    <s v="-"/>
    <s v="Kerry_dropoff"/>
    <s v="Lazada"/>
    <s v="lazada"/>
    <s v=""/>
    <s v="TH53028EPXSZ6D"/>
    <s v="03/03/2026 13:00"/>
  </r>
  <r>
    <x v="0"/>
    <x v="0"/>
    <n v="120"/>
    <n v="1"/>
    <s v="GWC20"/>
    <n v="100"/>
    <n v="0"/>
    <s v="ร้านที่2"/>
    <s v="ด***ี"/>
    <s v="กรุงเทพมหานคร"/>
    <s v="-"/>
    <s v=""/>
    <s v="03/03/2026 12:59"/>
    <s v="-"/>
    <s v="J&amp;T Express"/>
    <s v="Tiktok"/>
    <s v="tiktok"/>
    <s v=""/>
    <s v="792649473781"/>
    <s v="03/03/2026 12:57"/>
  </r>
  <r>
    <x v="6"/>
    <x v="8"/>
    <n v="50"/>
    <n v="6"/>
    <s v="GWC19"/>
    <n v="576.4"/>
    <n v="0"/>
    <s v="ร้านที่2"/>
    <s v="น***ำปี อ***นาเเซง"/>
    <s v="นครสวรรค์"/>
    <s v="-"/>
    <s v=""/>
    <s v="03/03/2026 12:44"/>
    <s v="-"/>
    <s v="J&amp;T Express"/>
    <s v="Tiktok"/>
    <s v="tiktok"/>
    <s v=""/>
    <s v="792618571916"/>
    <s v="03/03/2026 12:44"/>
  </r>
  <r>
    <x v="9"/>
    <x v="12"/>
    <n v="33"/>
    <n v="10"/>
    <s v="GWC19"/>
    <n v="576.4"/>
    <n v="0"/>
    <s v="ร้านที่2"/>
    <s v="น***ำปี อ***นาเเซง"/>
    <s v="นครสวรรค์"/>
    <s v="-"/>
    <s v=""/>
    <s v="03/03/2026 12:44"/>
    <s v="-"/>
    <s v="J&amp;T Express"/>
    <s v="Tiktok"/>
    <s v="tiktok"/>
    <s v=""/>
    <s v="792618571916"/>
    <s v="03/03/2026 12:44"/>
  </r>
  <r>
    <x v="0"/>
    <x v="0"/>
    <n v="66.333333333333329"/>
    <n v="9"/>
    <s v="GWC18"/>
    <n v="591"/>
    <n v="0"/>
    <s v="ร้านที่2"/>
    <s v="ศ***า  ว***พัฒ"/>
    <s v="พระนครศรีอยุธยา"/>
    <s v="-"/>
    <s v=""/>
    <s v="03/03/2026 12:41"/>
    <s v="-"/>
    <s v="J&amp;T Express"/>
    <s v="Tiktok"/>
    <s v="tiktok"/>
    <s v=""/>
    <s v="792681906881"/>
    <s v="03/03/2026 12:41"/>
  </r>
  <r>
    <x v="12"/>
    <x v="16"/>
    <n v="12"/>
    <n v="20"/>
    <s v="GWC16"/>
    <n v="540"/>
    <n v="0"/>
    <s v="ร้านที่1"/>
    <s v="น******ร"/>
    <s v="******บลวังตะกู อำเภอบางมูลนาก จังหวัดพิจิตร 66210"/>
    <s v="66210"/>
    <s v="19"/>
    <s v="03/03/2026 12:37"/>
    <s v="-"/>
    <s v="SPX Express"/>
    <s v="Shopee"/>
    <s v="shopee"/>
    <s v=""/>
    <s v="TH264504333805E"/>
    <s v="03/03/2026 12:37"/>
  </r>
  <r>
    <x v="12"/>
    <x v="16"/>
    <n v="12"/>
    <n v="20"/>
    <s v="GWC16"/>
    <n v="540"/>
    <n v="0"/>
    <s v="ร้านที่1"/>
    <s v="น******ร"/>
    <s v="******บลวังตะกู อำเภอบางมูลนาก จังหวัดพิจิตร 66210"/>
    <s v="66210"/>
    <s v="19"/>
    <s v="03/03/2026 12:37"/>
    <s v="-"/>
    <s v="SPX Express"/>
    <s v="Shopee"/>
    <s v="shopee"/>
    <s v=""/>
    <s v="TH264504333805E"/>
    <s v="03/03/2026 12:37"/>
  </r>
  <r>
    <x v="6"/>
    <x v="8"/>
    <n v="50"/>
    <n v="6"/>
    <s v="GWC15"/>
    <n v="200"/>
    <n v="0"/>
    <s v="ร้านที่2"/>
    <s v="ส***กดิ์"/>
    <s v="พังงา"/>
    <s v="-"/>
    <s v=""/>
    <s v="03/03/2026 12:28"/>
    <s v="-"/>
    <s v="J&amp;T COD"/>
    <s v="Tiktok"/>
    <s v="จ่ายทีหลัง / COD"/>
    <s v=""/>
    <s v="792668540053"/>
    <s v="03/03/2026 12:28"/>
  </r>
  <r>
    <x v="6"/>
    <x v="8"/>
    <n v="50"/>
    <n v="6"/>
    <s v="GWC14"/>
    <n v="200"/>
    <n v="0"/>
    <s v="ร้านที่2"/>
    <s v="ค***พัณณิ​ฏ​า​  ข***สนธิ​"/>
    <s v="ตราด"/>
    <s v="-"/>
    <s v=""/>
    <s v="03/03/2026 12:26"/>
    <s v="-"/>
    <s v="J&amp;T COD"/>
    <s v="Tiktok"/>
    <s v="จ่ายทีหลัง / COD"/>
    <s v=""/>
    <s v="792629936055"/>
    <s v="03/03/2026 12:26"/>
  </r>
  <r>
    <x v="6"/>
    <x v="8"/>
    <n v="65"/>
    <n v="9"/>
    <s v="GWC13"/>
    <n v="272.08999999999997"/>
    <n v="0"/>
    <s v="ร้านที่2"/>
    <s v="ส***น"/>
    <s v="ชลบุรี"/>
    <s v="-"/>
    <s v=""/>
    <s v="03/03/2026 12:20"/>
    <s v="-"/>
    <s v="J&amp;T COD"/>
    <s v="Tiktok"/>
    <s v="จ่ายทีหลัง / COD"/>
    <s v=""/>
    <s v="792683980955"/>
    <s v="03/03/2026 12:21"/>
  </r>
  <r>
    <x v="9"/>
    <x v="12"/>
    <n v="66.666666666666671"/>
    <n v="3"/>
    <s v="GWC12"/>
    <n v="129"/>
    <n v="0"/>
    <s v="ร้านที่1"/>
    <s v="ณ******ม"/>
    <s v="******นเมือง, อำเภอเมืองร้อยเอ็ด ตำบลในเมือง อำเภอเมืองร้อยเอ็ด จังหวัดร้อยเอ็ด 45000"/>
    <s v="45000"/>
    <s v="66"/>
    <s v="03/03/2026 12:51"/>
    <s v="-"/>
    <s v="SPX Express"/>
    <s v="Shopee"/>
    <s v="shopee"/>
    <s v=""/>
    <s v="TH2673268379618"/>
    <s v="03/03/2026 12:21"/>
  </r>
  <r>
    <x v="2"/>
    <x v="5"/>
    <n v="77.959999999999994"/>
    <n v="1"/>
    <s v="GWC11"/>
    <n v="77.959999999999994"/>
    <n v="0"/>
    <s v="ร้านที่3"/>
    <s v="ณัฐพัชร์  ปพนธรรมธรณ์"/>
    <s v="38 ม.11 ต.นางั่ว อ.เมือง_x000a__x000a_เมืองเพชรบูรณ์/ Mueang Phetchabunเพชรบูรณ์/ Phetchabun_x000a_67000"/>
    <s v="67000"/>
    <s v="660957459666"/>
    <s v="03/03/2026 12:20"/>
    <s v="-"/>
    <s v="Kerry_dropoff"/>
    <s v="Lazada"/>
    <s v="lazada"/>
    <s v=""/>
    <s v="LEXPU0663687827"/>
    <s v="03/03/2026 12:20"/>
  </r>
  <r>
    <x v="0"/>
    <x v="0"/>
    <n v="69.900000000000006"/>
    <n v="10"/>
    <s v="GWC10"/>
    <n v="800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3/03/2026 12:49"/>
    <s v="-"/>
    <s v="SPX Express"/>
    <s v="Shopee"/>
    <s v="shopee"/>
    <s v=""/>
    <s v="TH268297052988S"/>
    <s v="03/03/2026 12:19"/>
  </r>
  <r>
    <x v="6"/>
    <x v="8"/>
    <n v="50"/>
    <n v="6"/>
    <s v="GWC9"/>
    <n v="200"/>
    <n v="0"/>
    <s v="ร้านที่2"/>
    <s v="ส***พร แ***ั้ง"/>
    <s v="กรุงเทพฯ"/>
    <s v="-"/>
    <s v=""/>
    <s v="03/03/2026 12:13"/>
    <s v="-"/>
    <s v="J&amp;T COD"/>
    <s v="Tiktok"/>
    <s v="จ่ายทีหลัง / COD"/>
    <s v=""/>
    <s v="792632533044"/>
    <s v="03/03/2026 12:13"/>
  </r>
  <r>
    <x v="6"/>
    <x v="8"/>
    <n v="50"/>
    <n v="6"/>
    <s v="GWC7"/>
    <n v="200"/>
    <n v="0"/>
    <s v="ร้านที่2"/>
    <s v="ด***าลา  เ***ป้า"/>
    <s v="กรุงเทพมหานคร"/>
    <s v="-"/>
    <s v=""/>
    <s v="03/03/2026 12:07"/>
    <s v="-"/>
    <s v="J&amp;T Express"/>
    <s v="Tiktok"/>
    <s v="tiktok"/>
    <s v="ขอฝอยทอง 2 กล่องมะพร้าว 2 กล่อง ที่เหลืออะไรก็ได้ค่ะ"/>
    <s v="792672190892"/>
    <s v="03/03/2026 12:07"/>
  </r>
  <r>
    <x v="4"/>
    <x v="4"/>
    <n v="159"/>
    <n v="1"/>
    <s v="GWC6"/>
    <n v="129"/>
    <n v="0"/>
    <s v="ร้านที่2"/>
    <s v="ก***ารัตน์ แ***ใจดี"/>
    <s v="นนทบุรี"/>
    <s v="-"/>
    <s v=""/>
    <s v="03/03/2026 12:02"/>
    <s v="-"/>
    <s v="Flash Express Thailand"/>
    <s v="Tiktok"/>
    <s v="tiktok"/>
    <s v=""/>
    <s v="THT0306555WFY8Z"/>
    <s v="03/03/2026 12:02"/>
  </r>
  <r>
    <x v="6"/>
    <x v="8"/>
    <n v="50"/>
    <n v="6"/>
    <s v="GWC5"/>
    <n v="200"/>
    <n v="0"/>
    <s v="ร้านที่2"/>
    <s v="น***"/>
    <s v="ประจวบคีรีขันธ์"/>
    <s v="-"/>
    <s v=""/>
    <s v="03/03/2026 11:59"/>
    <s v="-"/>
    <s v="J&amp;T COD"/>
    <s v="Tiktok"/>
    <s v="จ่ายทีหลัง / COD"/>
    <s v=""/>
    <s v="792628921346"/>
    <s v="03/03/2026 11:59"/>
  </r>
  <r>
    <x v="0"/>
    <x v="0"/>
    <n v="80"/>
    <n v="1"/>
    <s v="GWC3"/>
    <n v="80"/>
    <n v="0"/>
    <s v="ร้านที่1"/>
    <s v="น******ี"/>
    <s v="******น ต.เลาขวัญ ตำบลเลาขวัญ อำเภอเลาขวัญ จังหวัดกาญจนบุรี 71210"/>
    <s v="71210"/>
    <s v="72"/>
    <s v="03/03/2026 11:56"/>
    <s v="-"/>
    <s v="SPX Express"/>
    <s v="Shopee"/>
    <s v="shopee"/>
    <s v=""/>
    <s v="TH265731547778V"/>
    <s v="03/03/2026 11:55"/>
  </r>
  <r>
    <x v="6"/>
    <x v="8"/>
    <n v="50"/>
    <n v="6"/>
    <s v="GWC2"/>
    <n v="200"/>
    <n v="0"/>
    <s v="ร้านที่2"/>
    <s v="ส*** เ***าวีรสกุล"/>
    <s v="ปทุมธานี"/>
    <s v="-"/>
    <s v=""/>
    <s v="03/03/2026 11:41"/>
    <s v="-"/>
    <s v="J&amp;T COD"/>
    <s v="Tiktok"/>
    <s v="จ่ายทีหลัง / COD"/>
    <s v=""/>
    <s v="792633229393"/>
    <s v="03/03/2026 11:41"/>
  </r>
  <r>
    <x v="6"/>
    <x v="8"/>
    <n v="33.333333333333336"/>
    <n v="3"/>
    <s v="GWC1"/>
    <n v="120"/>
    <n v="0"/>
    <s v="ร้านที่1"/>
    <s v="เ****น"/>
    <s v="******ันทรลักษ์ จ.ศรีสะเกษ 33110 อำเภอกันทรลักษ์ จังหวัดศรีสะเกษ 33110 ตำบลชำ อำเภอกันทรลักษ์ จังหวัดศรีสะเกษ 33110"/>
    <s v="33110"/>
    <s v="06"/>
    <s v="03/03/2026 11:35"/>
    <s v="-"/>
    <s v="SPX Express"/>
    <s v="Shopee"/>
    <s v="shopee"/>
    <s v=""/>
    <s v="TH268880597768T"/>
    <s v="03/03/2026 11:35"/>
  </r>
  <r>
    <x v="6"/>
    <x v="8"/>
    <n v="33.333333333333336"/>
    <n v="3"/>
    <s v="GWC0"/>
    <n v="100"/>
    <n v="0"/>
    <s v="ร้านที่2"/>
    <s v="K***วาลักษณ์ แ***งาม"/>
    <s v="เทศบาลนครนครราชสีมา"/>
    <s v="-"/>
    <s v=""/>
    <s v="03/03/2026 11:33"/>
    <s v="-"/>
    <s v="J&amp;T COD"/>
    <s v="Tiktok"/>
    <s v="จ่ายทีหลัง / COD"/>
    <s v="ฝอยทอง เนยนม เผือกมะพร้าวอ่อน"/>
    <s v="792671511332"/>
    <s v="03/03/2026 11:33"/>
  </r>
  <r>
    <x v="6"/>
    <x v="8"/>
    <n v="50"/>
    <n v="6"/>
    <s v="GWB99"/>
    <n v="200"/>
    <n v="0"/>
    <s v="ร้านที่2"/>
    <s v="ห***ย"/>
    <s v="สงขลา"/>
    <s v="-"/>
    <s v=""/>
    <s v="03/03/2026 11:17"/>
    <s v="-"/>
    <s v="J&amp;T COD"/>
    <s v="Tiktok"/>
    <s v="จ่ายทีหลัง / COD"/>
    <s v="เนยนม 3 ชิ้น กาแฟ 3 ชิ้นค่ะ"/>
    <s v="792656318300"/>
    <s v="03/03/2026 11:17"/>
  </r>
  <r>
    <x v="0"/>
    <x v="0"/>
    <n v="66.333333333333329"/>
    <n v="3"/>
    <s v="GWB98"/>
    <n v="197"/>
    <n v="0"/>
    <s v="ร้านที่2"/>
    <s v="บ***า  อ***ก้ว"/>
    <s v="นครสวรรค์"/>
    <s v="-"/>
    <s v=""/>
    <s v="03/03/2026 11:07"/>
    <s v="-"/>
    <s v="J&amp;T COD"/>
    <s v="Tiktok"/>
    <s v="จ่ายทีหลัง / COD"/>
    <s v=""/>
    <s v="792670703392"/>
    <s v="03/03/2026 11:07"/>
  </r>
  <r>
    <x v="6"/>
    <x v="8"/>
    <n v="50"/>
    <n v="12"/>
    <s v="GWB97"/>
    <n v="400"/>
    <n v="0"/>
    <s v="ร้านที่2"/>
    <s v="ก***ิกา ส***ต"/>
    <s v="สมุทรปราการ"/>
    <s v="-"/>
    <s v=""/>
    <s v="03/03/2026 11:07"/>
    <s v="-"/>
    <s v="J&amp;T COD"/>
    <s v="Tiktok"/>
    <s v="จ่ายทีหลัง / COD"/>
    <s v=""/>
    <s v="792695435302"/>
    <s v="03/03/2026 11:07"/>
  </r>
  <r>
    <x v="5"/>
    <x v="6"/>
    <n v="50"/>
    <n v="1"/>
    <s v="GWB96"/>
    <n v="50"/>
    <n v="0"/>
    <s v="ร้านที่1"/>
    <s v="ด******า"/>
    <s v="******ซ.สุขุมวิท64 แขวงพระโขนงใต้ เขตพระโขนง จังหวัดกรุงเทพมหานคร 10260"/>
    <s v="10260"/>
    <s v="15"/>
    <s v="03/03/2026 12:23"/>
    <s v="-"/>
    <s v="SPX Express"/>
    <s v="Shopee"/>
    <s v="shopee"/>
    <s v=""/>
    <s v="TH261776510052Q"/>
    <s v="03/03/2026 11:05"/>
  </r>
  <r>
    <x v="0"/>
    <x v="0"/>
    <n v="80"/>
    <n v="1"/>
    <s v="GWB95"/>
    <n v="80"/>
    <n v="0"/>
    <s v="ร้านที่1"/>
    <s v="ว****ร"/>
    <s v="******ลา อำเภอเมืองขอนแก่น ตำบลศิลา อำเภอเมืองขอนแก่น จังหวัดขอนแก่น 40000"/>
    <s v="40000"/>
    <s v="15"/>
    <s v="03/03/2026 11:05"/>
    <s v="-"/>
    <s v="SPX Express"/>
    <s v="Shopee"/>
    <s v="shopee"/>
    <s v=""/>
    <s v="TH2674493300608"/>
    <s v="03/03/2026 11:05"/>
  </r>
  <r>
    <x v="6"/>
    <x v="8"/>
    <n v="33.333333333333336"/>
    <n v="3"/>
    <s v="GWB94"/>
    <n v="110"/>
    <n v="10"/>
    <s v="ร้านที่2"/>
    <s v="น***"/>
    <s v="บุรีรัมย์"/>
    <s v="-"/>
    <s v=""/>
    <s v="03/03/2026 10:54"/>
    <s v="-"/>
    <s v="J&amp;T COD"/>
    <s v="Tiktok"/>
    <s v="จ่ายทีหลัง / COD"/>
    <s v=""/>
    <s v="792681413366"/>
    <s v="03/03/2026 10:54"/>
  </r>
  <r>
    <x v="7"/>
    <x v="17"/>
    <n v="120"/>
    <n v="1"/>
    <s v="GWB93"/>
    <n v="89"/>
    <n v="0"/>
    <s v="ร้านที่2"/>
    <s v="ส***จ ม***วัง"/>
    <s v="เชียงราย"/>
    <s v="-"/>
    <s v=""/>
    <s v="03/03/2026 10:50"/>
    <s v="-"/>
    <s v="J&amp;T COD"/>
    <s v="Tiktok"/>
    <s v="จ่ายทีหลัง / COD"/>
    <s v=""/>
    <s v="792607619300"/>
    <s v="03/03/2026 10:50"/>
  </r>
  <r>
    <x v="0"/>
    <x v="0"/>
    <n v="66.333333333333329"/>
    <n v="3"/>
    <s v="GWB92"/>
    <n v="197"/>
    <n v="0"/>
    <s v="ร้านที่2"/>
    <s v="u***30532713667092"/>
    <s v="หนองคาย"/>
    <s v="-"/>
    <s v=""/>
    <s v="03/03/2026 10:45"/>
    <s v="-"/>
    <s v="J&amp;T COD"/>
    <s v="Tiktok"/>
    <s v="จ่ายทีหลัง / COD"/>
    <s v=""/>
    <s v="792645506391"/>
    <s v="03/03/2026 10:45"/>
  </r>
  <r>
    <x v="0"/>
    <x v="0"/>
    <n v="66.333333333333329"/>
    <n v="3"/>
    <s v="GWB91"/>
    <n v="1045.5999999999999"/>
    <n v="13.5"/>
    <s v="ร้านที่3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3/03/2026 10:33"/>
    <s v="-"/>
    <s v="Kerry_dropoff"/>
    <s v="Lazada"/>
    <s v="lazada"/>
    <s v=""/>
    <s v="LEXPU0663757320"/>
    <s v="03/03/2026 10:33"/>
  </r>
  <r>
    <x v="0"/>
    <x v="0"/>
    <n v="66.333333333333329"/>
    <n v="3"/>
    <s v="GWB91"/>
    <n v="1045.5999999999999"/>
    <n v="13.5"/>
    <s v="ร้านที่3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3/03/2026 10:33"/>
    <s v="-"/>
    <s v="Kerry_dropoff"/>
    <s v="Lazada"/>
    <s v="lazada"/>
    <s v=""/>
    <s v="LEXPU0663757320"/>
    <s v="03/03/2026 10:33"/>
  </r>
  <r>
    <x v="0"/>
    <x v="0"/>
    <n v="66.333333333333329"/>
    <n v="3"/>
    <s v="GWB91"/>
    <n v="1045.5999999999999"/>
    <n v="13.5"/>
    <s v="ร้านที่3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3/03/2026 10:33"/>
    <s v="-"/>
    <s v="Kerry_dropoff"/>
    <s v="Lazada"/>
    <s v="lazada"/>
    <s v=""/>
    <s v="LEXPU0663757320"/>
    <s v="03/03/2026 10:33"/>
  </r>
  <r>
    <x v="0"/>
    <x v="0"/>
    <n v="66.333333333333329"/>
    <n v="3"/>
    <s v="GWB91"/>
    <n v="1045.5999999999999"/>
    <n v="13.5"/>
    <s v="ร้านที่3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3/03/2026 10:33"/>
    <s v="-"/>
    <s v="Kerry_dropoff"/>
    <s v="Lazada"/>
    <s v="lazada"/>
    <s v=""/>
    <s v="LEXPU0663757320"/>
    <s v="03/03/2026 10:33"/>
  </r>
  <r>
    <x v="0"/>
    <x v="0"/>
    <n v="66.333333333333329"/>
    <n v="3"/>
    <s v="GWB91"/>
    <n v="1045.5999999999999"/>
    <n v="13.5"/>
    <s v="ร้านที่3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3/03/2026 10:33"/>
    <s v="-"/>
    <s v="Kerry_dropoff"/>
    <s v="Lazada"/>
    <s v="lazada"/>
    <s v=""/>
    <s v="LEXPU0663757320"/>
    <s v="03/03/2026 10:33"/>
  </r>
  <r>
    <x v="9"/>
    <x v="12"/>
    <n v="66.666666666666671"/>
    <n v="3"/>
    <s v="GWB89"/>
    <n v="129"/>
    <n v="0"/>
    <s v="ร้านที่2"/>
    <s v="p***ui10091991"/>
    <s v="สุราษฎร์ธานี"/>
    <s v="-"/>
    <s v=""/>
    <s v="03/03/2026 10:32"/>
    <s v="-"/>
    <s v="J&amp;T COD"/>
    <s v="Tiktok"/>
    <s v="จ่ายทีหลัง / COD"/>
    <s v=""/>
    <s v="792664807384"/>
    <s v="03/03/2026 10:32"/>
  </r>
  <r>
    <x v="6"/>
    <x v="8"/>
    <n v="33.333333333333336"/>
    <n v="6"/>
    <s v="GWB88"/>
    <n v="200"/>
    <n v="0"/>
    <s v="ร้านที่2"/>
    <s v="ว***รณ์ ป***อบผล"/>
    <s v="เทศบาลนครนครราชสีมา"/>
    <s v="-"/>
    <s v=""/>
    <s v="03/03/2026 10:31"/>
    <s v="-"/>
    <s v="J&amp;T Express"/>
    <s v="Tiktok"/>
    <s v="tiktok"/>
    <s v="ฝอยทอง2 มะพร้าว2 กล้วย2"/>
    <s v="792668313323"/>
    <s v="03/03/2026 10:30"/>
  </r>
  <r>
    <x v="6"/>
    <x v="8"/>
    <n v="33.333333333333336"/>
    <n v="3"/>
    <s v="GWB86"/>
    <n v="100"/>
    <n v="0"/>
    <s v="ร้านที่2"/>
    <s v="S***wadee K***angpon"/>
    <s v="นนทบุรี"/>
    <s v="-"/>
    <s v=""/>
    <s v="03/03/2026 10:23"/>
    <s v="-"/>
    <s v="J&amp;T COD"/>
    <s v="Tiktok"/>
    <s v="จ่ายทีหลัง / COD"/>
    <s v=""/>
    <s v="792694913312"/>
    <s v="03/03/2026 10:23"/>
  </r>
  <r>
    <x v="6"/>
    <x v="8"/>
    <n v="33.333333333333336"/>
    <n v="3"/>
    <s v="GWB85"/>
    <n v="100"/>
    <n v="0"/>
    <s v="ร้านที่2"/>
    <s v="น*** อ***ญา ร***ัติใจ"/>
    <s v="พะเยา"/>
    <s v="-"/>
    <s v=""/>
    <s v="03/03/2026 10:22"/>
    <s v="-"/>
    <s v="J&amp;T COD"/>
    <s v="Tiktok"/>
    <s v="จ่ายทีหลัง / COD"/>
    <s v="ฝอยทอง1 มะพร้าวเผือกหอม 1 มะพร้าวน้ำหอม 1"/>
    <s v="792681319323"/>
    <s v="03/03/2026 10:22"/>
  </r>
  <r>
    <x v="6"/>
    <x v="8"/>
    <n v="33.333333333333336"/>
    <n v="3"/>
    <s v="GWB84"/>
    <n v="100"/>
    <n v="0"/>
    <s v="ร้านที่2"/>
    <s v="U***hon R***eing"/>
    <s v="เพชรบูรณ์"/>
    <s v="-"/>
    <s v=""/>
    <s v="03/03/2026 10:22"/>
    <s v="-"/>
    <s v="J&amp;T Express"/>
    <s v="Tiktok"/>
    <s v="tiktok"/>
    <s v="ขอฝอยทอง เนยนม มะพร้าวน้ำหอม"/>
    <s v="792656313326"/>
    <s v="03/03/2026 10:22"/>
  </r>
  <r>
    <x v="6"/>
    <x v="8"/>
    <n v="33.333333333333336"/>
    <n v="3"/>
    <s v="GWB83"/>
    <n v="100"/>
    <n v="0"/>
    <s v="ร้านที่2"/>
    <s v="น***ันทร์เที่ยง ก***ทอง"/>
    <s v="พะเยา"/>
    <s v="-"/>
    <s v=""/>
    <s v="03/03/2026 10:21"/>
    <s v="-"/>
    <s v="J&amp;T Express"/>
    <s v="Tiktok"/>
    <s v="tiktok"/>
    <s v=""/>
    <s v="792679116316"/>
    <s v="03/03/2026 10:21"/>
  </r>
  <r>
    <x v="6"/>
    <x v="8"/>
    <n v="33.333333333333336"/>
    <n v="3"/>
    <s v="GWB82"/>
    <n v="100"/>
    <n v="0"/>
    <s v="ร้านที่2"/>
    <s v="น***า จ***ักดี"/>
    <s v="สุโขทัย"/>
    <s v="-"/>
    <s v=""/>
    <s v="03/03/2026 10:19"/>
    <s v="-"/>
    <s v="J&amp;T Express"/>
    <s v="Tiktok"/>
    <s v="tiktok"/>
    <s v=""/>
    <s v="792615214366"/>
    <s v="03/03/2026 10:19"/>
  </r>
  <r>
    <x v="6"/>
    <x v="8"/>
    <n v="33.333333333333336"/>
    <n v="3"/>
    <s v="GWB81"/>
    <n v="100"/>
    <n v="0"/>
    <s v="ร้านที่2"/>
    <s v="ส***ศ  จ***ชัย"/>
    <s v="ราชบุรี"/>
    <s v="-"/>
    <s v=""/>
    <s v="03/03/2026 10:18"/>
    <s v="-"/>
    <s v="J&amp;T COD"/>
    <s v="Tiktok"/>
    <s v="จ่ายทีหลัง / COD"/>
    <s v=""/>
    <s v="792626315316"/>
    <s v="03/03/2026 10:18"/>
  </r>
  <r>
    <x v="0"/>
    <x v="0"/>
    <n v="66.333333333333329"/>
    <n v="3"/>
    <s v="GWB79"/>
    <n v="197"/>
    <n v="0"/>
    <s v="ร้านที่2"/>
    <s v="t***aeศิริพร ภ***ื่น"/>
    <s v="กรุงเทพฯ"/>
    <s v="-"/>
    <s v=""/>
    <s v="03/03/2026 10:17"/>
    <s v="-"/>
    <s v="J&amp;T COD"/>
    <s v="Tiktok"/>
    <s v="จ่ายทีหลัง / COD"/>
    <s v=""/>
    <s v="792615712302"/>
    <s v="03/03/2026 10:17"/>
  </r>
  <r>
    <x v="4"/>
    <x v="4"/>
    <n v="159"/>
    <n v="2"/>
    <s v="GWB78"/>
    <n v="198"/>
    <n v="0"/>
    <s v="ร้านที่2"/>
    <s v="ส***ุทธ์ เ***รัญ"/>
    <s v="พัทลุง"/>
    <s v="-"/>
    <s v=""/>
    <s v="03/03/2026 10:15"/>
    <s v="-"/>
    <s v="J&amp;T COD"/>
    <s v="Tiktok"/>
    <s v="จ่ายทีหลัง / COD"/>
    <s v=""/>
    <s v="792698506331"/>
    <s v="03/03/2026 10:15"/>
  </r>
  <r>
    <x v="2"/>
    <x v="2"/>
    <n v="159"/>
    <n v="1"/>
    <s v="GWB77"/>
    <n v="99"/>
    <n v="0"/>
    <s v="ร้านที่2"/>
    <s v="ห***"/>
    <s v="ลพบุรี"/>
    <s v="-"/>
    <s v=""/>
    <s v="03/03/2026 10:14"/>
    <s v="-"/>
    <s v="J&amp;T Express"/>
    <s v="Tiktok"/>
    <s v="tiktok"/>
    <s v=""/>
    <s v="792654001392"/>
    <s v="03/03/2026 10:15"/>
  </r>
  <r>
    <x v="9"/>
    <x v="12"/>
    <n v="66.666666666666671"/>
    <n v="3"/>
    <s v="GWB76"/>
    <n v="187.99"/>
    <n v="0"/>
    <s v="ร้านที่2"/>
    <s v="ร* ร*"/>
    <s v="นนทบุรี"/>
    <s v="-"/>
    <s v=""/>
    <s v="03/03/2026 10:10"/>
    <s v="-"/>
    <s v="J&amp;T Express"/>
    <s v="Tiktok"/>
    <s v="tiktok"/>
    <s v=""/>
    <s v="792699011322"/>
    <s v="03/03/2026 10:10"/>
  </r>
  <r>
    <x v="6"/>
    <x v="8"/>
    <n v="65"/>
    <n v="1"/>
    <s v="GWB76"/>
    <n v="187.99"/>
    <n v="0"/>
    <s v="ร้านที่2"/>
    <s v="ร* ร*"/>
    <s v="นนทบุรี"/>
    <s v="-"/>
    <s v=""/>
    <s v="03/03/2026 10:10"/>
    <s v="-"/>
    <s v="J&amp;T Express"/>
    <s v="Tiktok"/>
    <s v="tiktok"/>
    <s v=""/>
    <s v="792699011322"/>
    <s v="03/03/2026 10:10"/>
  </r>
  <r>
    <x v="0"/>
    <x v="0"/>
    <n v="66.333333333333329"/>
    <n v="3"/>
    <s v="GWB75"/>
    <n v="197"/>
    <n v="0"/>
    <s v="ร้านที่2"/>
    <s v="S***tra T***gkaew"/>
    <s v="ร้อยเอ็ด"/>
    <s v="-"/>
    <s v=""/>
    <s v="03/03/2026 10:03"/>
    <s v="-"/>
    <s v="J&amp;T Express"/>
    <s v="Tiktok"/>
    <s v="tiktok"/>
    <s v=""/>
    <s v="792668701392"/>
    <s v="03/03/2026 10:03"/>
  </r>
  <r>
    <x v="6"/>
    <x v="8"/>
    <n v="65"/>
    <n v="9"/>
    <s v="GWB74"/>
    <n v="299"/>
    <n v="0"/>
    <s v="ร้านที่2"/>
    <s v="ส***ล ศ***ภัย"/>
    <s v="นครราชสีมา"/>
    <s v="-"/>
    <s v=""/>
    <s v="03/03/2026 09:53"/>
    <s v="-"/>
    <s v="J&amp;T COD"/>
    <s v="Tiktok"/>
    <s v="จ่ายทีหลัง / COD"/>
    <s v=""/>
    <s v="792668114394"/>
    <s v="03/03/2026 09:53"/>
  </r>
  <r>
    <x v="4"/>
    <x v="4"/>
    <n v="159"/>
    <n v="1"/>
    <s v="GWB72"/>
    <n v="129"/>
    <n v="0"/>
    <s v="ร้านที่2"/>
    <s v="ส***า  ส***ก้ว"/>
    <s v="พิจิตร"/>
    <s v="-"/>
    <s v=""/>
    <s v="03/03/2026 09:49"/>
    <s v="-"/>
    <s v="J&amp;T COD"/>
    <s v="Tiktok"/>
    <s v="จ่ายทีหลัง / COD"/>
    <s v=""/>
    <s v="792601509361"/>
    <s v="03/03/2026 09:49"/>
  </r>
  <r>
    <x v="3"/>
    <x v="3"/>
    <n v="159"/>
    <n v="1"/>
    <s v="GWB71"/>
    <n v="129"/>
    <n v="0"/>
    <s v="ร้านที่2"/>
    <s v="ฐ***รีย์ ศ***สุข"/>
    <s v="นนทบุรี"/>
    <s v="-"/>
    <s v=""/>
    <s v="03/03/2026 09:42"/>
    <s v="-"/>
    <s v="J&amp;T COD"/>
    <s v="Tiktok"/>
    <s v="จ่ายทีหลัง / COD"/>
    <s v=""/>
    <s v="792615703364"/>
    <s v="03/03/2026 09:42"/>
  </r>
  <r>
    <x v="6"/>
    <x v="8"/>
    <n v="50"/>
    <n v="6"/>
    <s v="GWB70"/>
    <n v="200"/>
    <n v="0"/>
    <s v="ร้านที่2"/>
    <s v="ส***รณี​สมประสงค์"/>
    <s v="สระบุรี"/>
    <s v="-"/>
    <s v=""/>
    <s v="03/03/2026 09:40"/>
    <s v="-"/>
    <s v="J&amp;T Express"/>
    <s v="Tiktok"/>
    <s v="tiktok"/>
    <s v=""/>
    <s v="792613522352"/>
    <s v="03/03/2026 09:40"/>
  </r>
  <r>
    <x v="0"/>
    <x v="0"/>
    <n v="66.333333333333329"/>
    <n v="3"/>
    <s v="GWB69"/>
    <n v="197"/>
    <n v="0"/>
    <s v="ร้านที่2"/>
    <s v="ส***พร W*"/>
    <s v="เชียงราย"/>
    <s v="-"/>
    <s v=""/>
    <s v="03/03/2026 09:32"/>
    <s v="-"/>
    <s v="J&amp;T COD"/>
    <s v="Tiktok"/>
    <s v="จ่ายทีหลัง / COD"/>
    <s v=""/>
    <s v="792623815340"/>
    <s v="03/03/2026 09:32"/>
  </r>
  <r>
    <x v="6"/>
    <x v="8"/>
    <n v="50"/>
    <n v="12"/>
    <s v="GWB68"/>
    <n v="384.8"/>
    <n v="0"/>
    <s v="ร้านที่2"/>
    <s v="ก***ดาล อ***ณิช"/>
    <s v="นครปฐม"/>
    <s v="-"/>
    <s v=""/>
    <s v="03/03/2026 09:29"/>
    <s v="-"/>
    <s v="J&amp;T COD"/>
    <s v="Tiktok"/>
    <s v="จ่ายทีหลัง / COD"/>
    <s v=""/>
    <s v="792649637312"/>
    <s v="03/03/2026 09:29"/>
  </r>
  <r>
    <x v="3"/>
    <x v="3"/>
    <n v="159"/>
    <n v="1"/>
    <s v="GWB67"/>
    <n v="258"/>
    <n v="0"/>
    <s v="ร้านที่2"/>
    <s v="ช***มณฑน์ ร***รักษ์"/>
    <s v="เทศบาลนครสุราษฎร์ธานี"/>
    <s v="-"/>
    <s v=""/>
    <s v="03/03/2026 09:24"/>
    <s v="-"/>
    <s v="J&amp;T COD"/>
    <s v="Tiktok"/>
    <s v="จ่ายทีหลัง / COD"/>
    <s v=""/>
    <s v="792637806380"/>
    <s v="03/03/2026 09:24"/>
  </r>
  <r>
    <x v="2"/>
    <x v="2"/>
    <n v="159"/>
    <n v="1"/>
    <s v="GWB67"/>
    <n v="258"/>
    <n v="0"/>
    <s v="ร้านที่2"/>
    <s v="ช***มณฑน์ ร***รักษ์"/>
    <s v="เทศบาลนครสุราษฎร์ธานี"/>
    <s v="-"/>
    <s v=""/>
    <s v="03/03/2026 09:24"/>
    <s v="-"/>
    <s v="J&amp;T COD"/>
    <s v="Tiktok"/>
    <s v="จ่ายทีหลัง / COD"/>
    <s v=""/>
    <s v="792637806380"/>
    <s v="03/03/2026 09:24"/>
  </r>
  <r>
    <x v="8"/>
    <x v="11"/>
    <n v="33.333333333333336"/>
    <n v="3"/>
    <s v="GWB66"/>
    <n v="134.99"/>
    <n v="0"/>
    <s v="ร้านที่2"/>
    <s v="น***ัส เ***รักษ์"/>
    <s v="ชุมพร"/>
    <s v="-"/>
    <s v=""/>
    <s v="03/03/2026 09:19"/>
    <s v="-"/>
    <s v="J&amp;T COD"/>
    <s v="Tiktok"/>
    <s v="จ่ายทีหลัง / COD"/>
    <s v=""/>
    <s v="792654811314"/>
    <s v="03/03/2026 09:19"/>
  </r>
  <r>
    <x v="6"/>
    <x v="8"/>
    <n v="50"/>
    <n v="6"/>
    <s v="GWB65"/>
    <n v="200"/>
    <n v="0"/>
    <s v="ร้านที่2"/>
    <s v="อ*** พ***้ว"/>
    <s v="ราชบุรี"/>
    <s v="-"/>
    <s v=""/>
    <s v="03/03/2026 09:17"/>
    <s v="-"/>
    <s v="J&amp;T COD"/>
    <s v="Tiktok"/>
    <s v="จ่ายทีหลัง / COD"/>
    <s v=""/>
    <s v="792681928356"/>
    <s v="03/03/2026 09:17"/>
  </r>
  <r>
    <x v="0"/>
    <x v="0"/>
    <n v="90"/>
    <n v="2"/>
    <s v="GWB64"/>
    <n v="178"/>
    <n v="7"/>
    <s v="ร้านที่3"/>
    <s v="วราภรณ์ หมื่นรัญญ์"/>
    <s v="69 พหลโยธิน48แยก52  . 69 พหลโยธิน48แยก52 , .· สายไหม_x000a__x000a_สายไหม/ Sai Maiกรุงเทพมหานคร/ Bangkok_x000a_10220"/>
    <s v="10220"/>
    <s v="660957287961"/>
    <s v="03/03/2026 09:17"/>
    <s v="-"/>
    <s v="Kerry_dropoff"/>
    <s v="Lazada"/>
    <s v="lazada"/>
    <s v=""/>
    <s v="LEXPU0663752992"/>
    <s v="03/03/2026 09:17"/>
  </r>
  <r>
    <x v="3"/>
    <x v="3"/>
    <n v="159"/>
    <n v="1"/>
    <s v="GWB63"/>
    <n v="129"/>
    <n v="0"/>
    <s v="ร้านที่2"/>
    <s v="ค***ราย"/>
    <s v="สงขลา"/>
    <s v="-"/>
    <s v=""/>
    <s v="03/03/2026 09:00"/>
    <s v="-"/>
    <s v="J&amp;T COD"/>
    <s v="Tiktok"/>
    <s v="จ่ายทีหลัง / COD"/>
    <s v=""/>
    <s v="792608705350"/>
    <s v="03/03/2026 09:00"/>
  </r>
  <r>
    <x v="0"/>
    <x v="0"/>
    <n v="66.333333333333329"/>
    <n v="3"/>
    <s v="GWB62"/>
    <n v="197"/>
    <n v="0"/>
    <s v="ร้านที่2"/>
    <s v="A** M** T**"/>
    <s v="Chon Buri"/>
    <s v="-"/>
    <s v=""/>
    <s v="03/03/2026 08:59"/>
    <s v="-"/>
    <s v="J&amp;T COD"/>
    <s v="Tiktok"/>
    <s v="จ่ายทีหลัง / COD"/>
    <s v=""/>
    <s v="792680519304"/>
    <s v="03/03/2026 08:59"/>
  </r>
  <r>
    <x v="2"/>
    <x v="2"/>
    <n v="139"/>
    <n v="2"/>
    <s v="GWB61"/>
    <n v="215"/>
    <n v="0"/>
    <s v="ร้านที่10"/>
    <s v="มณีรัตน์ คำเรืองศรี"/>
    <s v="82 หมู่ 18_x000a_ต.หนองหว้า อำเภอเขาฉกรรจ์  _x000a_, สระแก้ว _x000a_ 27000"/>
    <s v="27000"/>
    <s v="0885225758"/>
    <s v="03/03/2026 08:52"/>
    <s v="sompear3955@gmail.com"/>
    <s v="EMS COD"/>
    <s v="facebook"/>
    <s v="กสิกร"/>
    <s v=""/>
    <s v="WA104729870TH"/>
    <s v="03/03/2026 08:52"/>
  </r>
  <r>
    <x v="1"/>
    <x v="1"/>
    <n v="139"/>
    <n v="1"/>
    <s v="GWB60"/>
    <n v="215"/>
    <n v="0"/>
    <s v="ร้านที่10"/>
    <s v="นายสมชาย​ ทนงศักดิ์"/>
    <s v="9/129 บ้านกลางเมือง ราชพฤกษ์-พระราม5 ต.บางไผ่  อ.เมือง จ.นนทบุรี 11000"/>
    <s v="11000"/>
    <s v="0866262461"/>
    <s v="03/03/2026 08:51"/>
    <s v="sompear3955@gmail.com"/>
    <s v="EMS COD"/>
    <s v="facebook"/>
    <s v="กสิกร"/>
    <s v=""/>
    <s v="WA104729866TH"/>
    <s v="03/03/2026 08:51"/>
  </r>
  <r>
    <x v="2"/>
    <x v="2"/>
    <n v="139"/>
    <n v="1"/>
    <s v="GWB60"/>
    <n v="215"/>
    <n v="0"/>
    <s v="ร้านที่10"/>
    <s v="นายสมชาย​ ทนงศักดิ์"/>
    <s v="9/129 บ้านกลางเมือง ราชพฤกษ์-พระราม5 ต.บางไผ่  อ.เมือง จ.นนทบุรี 11000"/>
    <s v="11000"/>
    <s v="0866262461"/>
    <s v="03/03/2026 08:51"/>
    <s v="sompear3955@gmail.com"/>
    <s v="EMS COD"/>
    <s v="facebook"/>
    <s v="กสิกร"/>
    <s v=""/>
    <s v="WA104729866TH"/>
    <s v="03/03/2026 08:51"/>
  </r>
  <r>
    <x v="6"/>
    <x v="8"/>
    <n v="50"/>
    <n v="6"/>
    <s v="GWB59"/>
    <n v="200"/>
    <n v="0"/>
    <s v="ร้านที่2"/>
    <s v="d***"/>
    <s v="อุบลราชธานี"/>
    <s v="-"/>
    <s v=""/>
    <s v="03/03/2026 08:48"/>
    <s v="-"/>
    <s v="J&amp;T COD"/>
    <s v="Tiktok"/>
    <s v="จ่ายทีหลัง / COD"/>
    <s v=""/>
    <s v="792687827396"/>
    <s v="03/03/2026 08:48"/>
  </r>
  <r>
    <x v="1"/>
    <x v="1"/>
    <n v="139"/>
    <n v="1"/>
    <s v="GWB58"/>
    <n v="215"/>
    <n v="0"/>
    <s v="ร้านที่10"/>
    <s v="เศกสรรค์ ชมภูนุกูลรัตน์"/>
    <s v="ร้านราดหน้าหมูหมัก 465ภูมินทร์ชอย10ถนนแม่ต๋ำสายใน ตำบลแม่ต๋ำ อ เมือง จ พะเยา_x000a_แม่ต้ำ_x000a_พะเยา_x000a_Thailand 56000"/>
    <s v="56000"/>
    <s v="0910726041"/>
    <s v="03/03/2026 08:44"/>
    <s v="sompear3955@gmail.com"/>
    <s v="EMS COD"/>
    <s v="facebook"/>
    <s v="กสิกร"/>
    <s v=""/>
    <s v="WA104729849TH"/>
    <s v="03/03/2026 08:44"/>
  </r>
  <r>
    <x v="2"/>
    <x v="2"/>
    <n v="139"/>
    <n v="1"/>
    <s v="GWB58"/>
    <n v="215"/>
    <n v="0"/>
    <s v="ร้านที่10"/>
    <s v="เศกสรรค์ ชมภูนุกูลรัตน์"/>
    <s v="ร้านราดหน้าหมูหมัก 465ภูมินทร์ชอย10ถนนแม่ต๋ำสายใน ตำบลแม่ต๋ำ อ เมือง จ พะเยา_x000a_แม่ต้ำ_x000a_พะเยา_x000a_Thailand 56000"/>
    <s v="56000"/>
    <s v="0910726041"/>
    <s v="03/03/2026 08:44"/>
    <s v="sompear3955@gmail.com"/>
    <s v="EMS COD"/>
    <s v="facebook"/>
    <s v="กสิกร"/>
    <s v=""/>
    <s v="WA104729849TH"/>
    <s v="03/03/2026 08:44"/>
  </r>
  <r>
    <x v="6"/>
    <x v="8"/>
    <n v="65"/>
    <n v="18"/>
    <s v="GWB57"/>
    <n v="523"/>
    <n v="0"/>
    <s v="ร้านที่2"/>
    <s v="ว***า ค***ุล"/>
    <s v="สระบุรี"/>
    <s v="-"/>
    <s v=""/>
    <s v="03/03/2026 08:37"/>
    <s v="-"/>
    <s v="J&amp;T COD"/>
    <s v="Tiktok"/>
    <s v="จ่ายทีหลัง / COD"/>
    <s v="ไม่เอาเค้กกาแฟและเค้กเนยค่ะ"/>
    <s v="792632111386"/>
    <s v="03/03/2026 08:37"/>
  </r>
  <r>
    <x v="6"/>
    <x v="8"/>
    <n v="50"/>
    <n v="6"/>
    <s v="GWB56"/>
    <n v="200"/>
    <n v="0"/>
    <s v="ร้านที่2"/>
    <s v="พ***ล ร***ผือก"/>
    <s v="นครปฐม"/>
    <s v="-"/>
    <s v=""/>
    <s v="03/03/2026 08:35"/>
    <s v="-"/>
    <s v="J&amp;T COD"/>
    <s v="Tiktok"/>
    <s v="จ่ายทีหลัง / COD"/>
    <s v=""/>
    <s v="792672831300"/>
    <s v="03/03/2026 08:36"/>
  </r>
  <r>
    <x v="0"/>
    <x v="0"/>
    <n v="69.900000000000006"/>
    <n v="10"/>
    <s v="GWB55"/>
    <n v="1049"/>
    <n v="0"/>
    <s v="ร้านที่1"/>
    <s v="พ******า"/>
    <s v="******็น ต.นาข่า ตำบลนาข่า อำเภอมัญจาคีรี จังหวัดขอนแก่น 40160"/>
    <s v="40160"/>
    <s v="00"/>
    <s v="03/03/2026 08:28"/>
    <s v="-"/>
    <s v="SPX Express"/>
    <s v="Shopee"/>
    <s v="shopee"/>
    <s v=""/>
    <s v="TH2621581889173"/>
    <s v="03/03/2026 08:28"/>
  </r>
  <r>
    <x v="5"/>
    <x v="18"/>
    <n v="66"/>
    <n v="1"/>
    <s v="GWB55"/>
    <n v="1049"/>
    <n v="0"/>
    <s v="ร้านที่1"/>
    <s v="พ******า"/>
    <s v="******็น ต.นาข่า ตำบลนาข่า อำเภอมัญจาคีรี จังหวัดขอนแก่น 40160"/>
    <s v="40160"/>
    <s v="00"/>
    <s v="03/03/2026 08:28"/>
    <s v="-"/>
    <s v="SPX Express"/>
    <s v="Shopee"/>
    <s v="shopee"/>
    <s v=""/>
    <s v="TH2621581889173"/>
    <s v="03/03/2026 08:28"/>
  </r>
  <r>
    <x v="7"/>
    <x v="10"/>
    <n v="66"/>
    <n v="1"/>
    <s v="GWB55"/>
    <n v="1049"/>
    <n v="0"/>
    <s v="ร้านที่1"/>
    <s v="พ******า"/>
    <s v="******็น ต.นาข่า ตำบลนาข่า อำเภอมัญจาคีรี จังหวัดขอนแก่น 40160"/>
    <s v="40160"/>
    <s v="00"/>
    <s v="03/03/2026 08:28"/>
    <s v="-"/>
    <s v="SPX Express"/>
    <s v="Shopee"/>
    <s v="shopee"/>
    <s v=""/>
    <s v="TH2621581889173"/>
    <s v="03/03/2026 08:28"/>
  </r>
  <r>
    <x v="0"/>
    <x v="0"/>
    <n v="67"/>
    <n v="1"/>
    <s v="GWB55"/>
    <n v="1049"/>
    <n v="0"/>
    <s v="ร้านที่1"/>
    <s v="พ******า"/>
    <s v="******็น ต.นาข่า ตำบลนาข่า อำเภอมัญจาคีรี จังหวัดขอนแก่น 40160"/>
    <s v="40160"/>
    <s v="00"/>
    <s v="03/03/2026 08:28"/>
    <s v="-"/>
    <s v="SPX Express"/>
    <s v="Shopee"/>
    <s v="shopee"/>
    <s v=""/>
    <s v="TH2621581889173"/>
    <s v="03/03/2026 08:28"/>
  </r>
  <r>
    <x v="6"/>
    <x v="8"/>
    <n v="65"/>
    <n v="9"/>
    <s v="GWB54"/>
    <n v="272.08999999999997"/>
    <n v="0"/>
    <s v="ร้านที่2"/>
    <s v="ก***า ภ***มะนาว"/>
    <s v="ชัยภูมิ"/>
    <s v="-"/>
    <s v=""/>
    <s v="03/03/2026 08:14"/>
    <s v="-"/>
    <s v="J&amp;T COD"/>
    <s v="Tiktok"/>
    <s v="จ่ายทีหลัง / COD"/>
    <s v=""/>
    <s v="792670325300"/>
    <s v="03/03/2026 08:14"/>
  </r>
  <r>
    <x v="6"/>
    <x v="8"/>
    <n v="50"/>
    <n v="6"/>
    <s v="GWB53"/>
    <n v="200"/>
    <n v="0"/>
    <s v="ร้านที่2"/>
    <s v="ป***ฉัตร โ***ตพานิชยกุล"/>
    <s v="กรุงเทพฯ"/>
    <s v="-"/>
    <s v=""/>
    <s v="03/03/2026 07:55"/>
    <s v="-"/>
    <s v="J&amp;T Express"/>
    <s v="Tiktok"/>
    <s v="tiktok"/>
    <s v=""/>
    <s v="792623223383"/>
    <s v="03/03/2026 07:55"/>
  </r>
  <r>
    <x v="6"/>
    <x v="8"/>
    <n v="50"/>
    <n v="6"/>
    <s v="GWB52"/>
    <n v="200"/>
    <n v="0"/>
    <s v="ร้านที่2"/>
    <s v="อ***ชชา ก***ิทธิ์"/>
    <s v="นครราชสีมา"/>
    <s v="-"/>
    <s v=""/>
    <s v="03/03/2026 07:39"/>
    <s v="-"/>
    <s v="J&amp;T COD"/>
    <s v="Tiktok"/>
    <s v="จ่ายทีหลัง / COD"/>
    <s v=""/>
    <s v="792667327351"/>
    <s v="03/03/2026 07:39"/>
  </r>
  <r>
    <x v="0"/>
    <x v="0"/>
    <n v="66.333333333333329"/>
    <n v="3"/>
    <s v="GWB50"/>
    <n v="305"/>
    <n v="0"/>
    <s v="ร้านที่3"/>
    <s v="สุจิตรา ภูมิอินทร์"/>
    <s v="- 19/1ม.3ต.ลำเลียง อ.กระบุรี จ.ระนอง_x000a__x000a_กระบุรี/ Kra Buriระนอง/ Ranong_x000a_85110"/>
    <s v="85110"/>
    <s v="660813760774"/>
    <s v="03/03/2026 07:32"/>
    <s v="-"/>
    <s v="Kerry_dropoff"/>
    <s v="Lazada"/>
    <s v="lazada"/>
    <s v=""/>
    <s v="TH69048EPYQF8E"/>
    <s v="03/03/2026 07:32"/>
  </r>
  <r>
    <x v="0"/>
    <x v="0"/>
    <n v="66.333333333333329"/>
    <n v="3"/>
    <s v="GWB50"/>
    <n v="305"/>
    <n v="0"/>
    <s v="ร้านที่3"/>
    <s v="สุจิตรา ภูมิอินทร์"/>
    <s v="- 19/1ม.3ต.ลำเลียง อ.กระบุรี จ.ระนอง_x000a__x000a_กระบุรี/ Kra Buriระนอง/ Ranong_x000a_85110"/>
    <s v="85110"/>
    <s v="660813760774"/>
    <s v="03/03/2026 07:32"/>
    <s v="-"/>
    <s v="Kerry_dropoff"/>
    <s v="Lazada"/>
    <s v="lazada"/>
    <s v=""/>
    <s v="TH69048EPYQF8E"/>
    <s v="03/03/2026 07:32"/>
  </r>
  <r>
    <x v="11"/>
    <x v="15"/>
    <n v="71"/>
    <n v="1"/>
    <s v="GWB49"/>
    <n v="131"/>
    <n v="60"/>
    <s v="ร้านที่1"/>
    <s v="ศ******์"/>
    <s v="******ำบลเสาธงหิน ตำบลเสาธงหิน อำเภอบางใหญ่ จังหวัดนนทบุรี 11140"/>
    <s v="11140"/>
    <s v="84"/>
    <s v="03/03/2026 07:23"/>
    <s v="-"/>
    <s v="SPX Express"/>
    <s v="Shopee"/>
    <s v="shopee"/>
    <s v=""/>
    <s v="TH2650770556063"/>
    <s v="03/03/2026 07:23"/>
  </r>
  <r>
    <x v="3"/>
    <x v="3"/>
    <n v="139"/>
    <n v="1"/>
    <s v="GWB48"/>
    <n v="285"/>
    <n v="9"/>
    <s v="ร้านที่1"/>
    <s v="จ******ด"/>
    <s v="******ตำบลนากระตาม อำเภอท่าแซะ จังหวัดชุมพร 86140"/>
    <s v="86140"/>
    <s v="75"/>
    <s v="03/03/2026 07:11"/>
    <s v="-"/>
    <s v="SPX Express"/>
    <s v="Shopee"/>
    <s v="shopee"/>
    <s v=""/>
    <s v="TH263206897998P"/>
    <s v="03/03/2026 07:11"/>
  </r>
  <r>
    <x v="10"/>
    <x v="13"/>
    <n v="57"/>
    <n v="1"/>
    <s v="GWB48"/>
    <n v="285"/>
    <n v="9"/>
    <s v="ร้านที่1"/>
    <s v="จ******ด"/>
    <s v="******ตำบลนากระตาม อำเภอท่าแซะ จังหวัดชุมพร 86140"/>
    <s v="86140"/>
    <s v="75"/>
    <s v="03/03/2026 07:11"/>
    <s v="-"/>
    <s v="SPX Express"/>
    <s v="Shopee"/>
    <s v="shopee"/>
    <s v=""/>
    <s v="TH263206897998P"/>
    <s v="03/03/2026 07:11"/>
  </r>
  <r>
    <x v="0"/>
    <x v="0"/>
    <n v="80"/>
    <n v="1"/>
    <s v="GWB48"/>
    <n v="285"/>
    <n v="9"/>
    <s v="ร้านที่1"/>
    <s v="จ******ด"/>
    <s v="******ตำบลนากระตาม อำเภอท่าแซะ จังหวัดชุมพร 86140"/>
    <s v="86140"/>
    <s v="75"/>
    <s v="03/03/2026 07:11"/>
    <s v="-"/>
    <s v="SPX Express"/>
    <s v="Shopee"/>
    <s v="shopee"/>
    <s v=""/>
    <s v="TH263206897998P"/>
    <s v="03/03/2026 07:11"/>
  </r>
  <r>
    <x v="11"/>
    <x v="15"/>
    <n v="71"/>
    <n v="1"/>
    <s v="GWB47"/>
    <n v="169"/>
    <n v="98"/>
    <s v="ร้านที่1"/>
    <s v="เ****ย"/>
    <s v="****** ต.หน้าไม้, อำเภอลาดหลุมแก้ว ตำบลหน้าไม้ อำเภอลาดหลุมแก้ว จังหวัดปทุมธานี 12140"/>
    <s v="12140"/>
    <s v="14"/>
    <s v="03/03/2026 07:01"/>
    <s v="-"/>
    <s v="SPX Express"/>
    <s v="Shopee"/>
    <s v="shopee"/>
    <s v=""/>
    <s v="TH265446088127E"/>
    <s v="03/03/2026 07:01"/>
  </r>
  <r>
    <x v="12"/>
    <x v="16"/>
    <n v="12"/>
    <n v="10"/>
    <s v="GWB46"/>
    <n v="168"/>
    <n v="38"/>
    <s v="ร้านที่1"/>
    <s v="ศ******ำ"/>
    <s v="******ำเภอนาเชือก   จังหวัดมหาสารคาม ตำบลหนองเม็ก อำเภอนาเชือก จังหวัดมหาสารคาม 44170"/>
    <s v="44170"/>
    <s v="45"/>
    <s v="03/03/2026 06:44"/>
    <s v="-"/>
    <s v="SPX Express"/>
    <s v="Shopee"/>
    <s v="shopee"/>
    <s v=""/>
    <s v="TH264737172254I"/>
    <s v="03/03/2026 06:43"/>
  </r>
  <r>
    <x v="0"/>
    <x v="0"/>
    <n v="66.333333333333329"/>
    <n v="3"/>
    <s v="GWB45"/>
    <n v="197"/>
    <n v="0"/>
    <s v="ร้านที่2"/>
    <s v="น***าว ร***รัติ ภ***ระดิษฐ์"/>
    <s v="ปราจีนบุรี"/>
    <s v="-"/>
    <s v=""/>
    <s v="03/03/2026 06:43"/>
    <s v="-"/>
    <s v="J&amp;T COD"/>
    <s v="Tiktok"/>
    <s v="จ่ายทีหลัง / COD"/>
    <s v=""/>
    <s v="792619323156"/>
    <s v="03/03/2026 06:43"/>
  </r>
  <r>
    <x v="6"/>
    <x v="8"/>
    <n v="50"/>
    <n v="6"/>
    <s v="GWB43"/>
    <n v="200"/>
    <n v="0"/>
    <s v="ร้านที่2"/>
    <s v="u***861350005092"/>
    <s v="ชลบุรี"/>
    <s v="-"/>
    <s v=""/>
    <s v="03/03/2026 06:17"/>
    <s v="-"/>
    <s v="J&amp;T COD"/>
    <s v="Tiktok"/>
    <s v="จ่ายทีหลัง / COD"/>
    <s v=""/>
    <s v="792682144214"/>
    <s v="03/03/2026 06:17"/>
  </r>
  <r>
    <x v="1"/>
    <x v="1"/>
    <n v="139"/>
    <n v="1"/>
    <s v="GWB42"/>
    <n v="326"/>
    <n v="48"/>
    <s v="ร้านที่1"/>
    <s v="เ******ร"/>
    <s v="****** Click, ถนน นางลิ้นจี่, แขวง ช่องนนทรี, เขตยานนาวา แขวงช่องนนทรี เขตยานนาวา จังหวัดกรุงเทพมหานคร 10120"/>
    <s v="10120"/>
    <s v="89"/>
    <s v="03/03/2026 06:44"/>
    <s v="-"/>
    <s v="SPX Express"/>
    <s v="Shopee"/>
    <s v="shopee"/>
    <s v=""/>
    <s v="TH260649655054I"/>
    <s v="03/03/2026 06:14"/>
  </r>
  <r>
    <x v="3"/>
    <x v="3"/>
    <n v="139"/>
    <n v="1"/>
    <s v="GWB42"/>
    <n v="326"/>
    <n v="48"/>
    <s v="ร้านที่1"/>
    <s v="เ******ร"/>
    <s v="****** Click, ถนน นางลิ้นจี่, แขวง ช่องนนทรี, เขตยานนาวา แขวงช่องนนทรี เขตยานนาวา จังหวัดกรุงเทพมหานคร 10120"/>
    <s v="10120"/>
    <s v="89"/>
    <s v="03/03/2026 06:44"/>
    <s v="-"/>
    <s v="SPX Express"/>
    <s v="Shopee"/>
    <s v="shopee"/>
    <s v=""/>
    <s v="TH260649655054I"/>
    <s v="03/03/2026 06:14"/>
  </r>
  <r>
    <x v="9"/>
    <x v="12"/>
    <n v="66.666666666666671"/>
    <n v="3"/>
    <s v="GWB41"/>
    <n v="329"/>
    <n v="0"/>
    <s v="ร้านที่2"/>
    <s v="T*** D***hatong"/>
    <s v="แพร่"/>
    <s v="-"/>
    <s v=""/>
    <s v="03/03/2026 06:13"/>
    <s v="-"/>
    <s v="J&amp;T COD"/>
    <s v="Tiktok"/>
    <s v="จ่ายทีหลัง / COD"/>
    <s v=""/>
    <s v="792611914253"/>
    <s v="03/03/2026 06:13"/>
  </r>
  <r>
    <x v="6"/>
    <x v="8"/>
    <n v="50"/>
    <n v="6"/>
    <s v="GWB41"/>
    <n v="329"/>
    <n v="0"/>
    <s v="ร้านที่2"/>
    <s v="T*** D***hatong"/>
    <s v="แพร่"/>
    <s v="-"/>
    <s v=""/>
    <s v="03/03/2026 06:13"/>
    <s v="-"/>
    <s v="J&amp;T COD"/>
    <s v="Tiktok"/>
    <s v="จ่ายทีหลัง / COD"/>
    <s v=""/>
    <s v="792611914253"/>
    <s v="03/03/2026 06:13"/>
  </r>
  <r>
    <x v="9"/>
    <x v="12"/>
    <n v="66.666666666666671"/>
    <n v="6"/>
    <s v="GWB40"/>
    <n v="507"/>
    <n v="0"/>
    <s v="ร้านที่1"/>
    <s v="น******)"/>
    <s v="******โนนสูง ตำบลปะโค ตำบลปะโค อำเภอกุดจับ จังหวัดอุดรธานี 41250"/>
    <s v="41250"/>
    <s v="90"/>
    <s v="03/03/2026 05:58"/>
    <s v="-"/>
    <s v="SPX Express"/>
    <s v="Shopee"/>
    <s v="shopee"/>
    <s v=""/>
    <s v="TH263494339779P"/>
    <s v="03/03/2026 05:57"/>
  </r>
  <r>
    <x v="5"/>
    <x v="18"/>
    <n v="66.333333333333329"/>
    <n v="3"/>
    <s v="GWB40"/>
    <n v="507"/>
    <n v="0"/>
    <s v="ร้านที่1"/>
    <s v="น******)"/>
    <s v="******โนนสูง ตำบลปะโค ตำบลปะโค อำเภอกุดจับ จังหวัดอุดรธานี 41250"/>
    <s v="41250"/>
    <s v="90"/>
    <s v="03/03/2026 05:58"/>
    <s v="-"/>
    <s v="SPX Express"/>
    <s v="Shopee"/>
    <s v="shopee"/>
    <s v=""/>
    <s v="TH263494339779P"/>
    <s v="03/03/2026 05:57"/>
  </r>
  <r>
    <x v="0"/>
    <x v="0"/>
    <n v="66.333333333333329"/>
    <n v="3"/>
    <s v="GWB39"/>
    <n v="197"/>
    <n v="0"/>
    <s v="ร้านที่2"/>
    <s v="ส***รัตน์ ด***งเนิน"/>
    <s v="นครราชสีมา"/>
    <s v="-"/>
    <s v=""/>
    <s v="03/03/2026 05:57"/>
    <s v="-"/>
    <s v="J&amp;T COD"/>
    <s v="Tiktok"/>
    <s v="จ่ายทีหลัง / COD"/>
    <s v=""/>
    <s v="792605024190"/>
    <s v="03/03/2026 05:57"/>
  </r>
  <r>
    <x v="0"/>
    <x v="0"/>
    <n v="80"/>
    <n v="2"/>
    <s v="GWB38"/>
    <n v="160"/>
    <n v="0"/>
    <s v="ร้านที่1"/>
    <s v="น******ง"/>
    <s v="******ปทุม ตำบลแคน อำเภอวาปีปทุม จังหวัดมหาสารคาม 44120"/>
    <s v="44120"/>
    <s v="05"/>
    <s v="03/03/2026 05:46"/>
    <s v="-"/>
    <s v="SPX Express"/>
    <s v="Shopee"/>
    <s v="shopee"/>
    <s v=""/>
    <s v="TH260495031310S"/>
    <s v="03/03/2026 05:46"/>
  </r>
  <r>
    <x v="9"/>
    <x v="12"/>
    <n v="66.666666666666671"/>
    <n v="6"/>
    <s v="GWB37"/>
    <n v="566"/>
    <n v="0"/>
    <s v="ร้านที่1"/>
    <s v="ท******์"/>
    <s v="******ลดอนยายหอม ตำบลดอนยายหอม อำเภอเมืองนครปฐม จังหวัดนครปฐม 73000"/>
    <s v="73000"/>
    <s v="84"/>
    <s v="03/03/2026 05:21"/>
    <s v="-"/>
    <s v="SPX Express"/>
    <s v="Shopee"/>
    <s v="shopee"/>
    <s v=""/>
    <s v="TH261389038593C"/>
    <s v="03/03/2026 05:21"/>
  </r>
  <r>
    <x v="0"/>
    <x v="0"/>
    <n v="66.333333333333329"/>
    <n v="3"/>
    <s v="GWB37"/>
    <n v="566"/>
    <n v="0"/>
    <s v="ร้านที่1"/>
    <s v="ท******์"/>
    <s v="******ลดอนยายหอม ตำบลดอนยายหอม อำเภอเมืองนครปฐม จังหวัดนครปฐม 73000"/>
    <s v="73000"/>
    <s v="84"/>
    <s v="03/03/2026 05:21"/>
    <s v="-"/>
    <s v="SPX Express"/>
    <s v="Shopee"/>
    <s v="shopee"/>
    <s v=""/>
    <s v="TH261389038593C"/>
    <s v="03/03/2026 05:21"/>
  </r>
  <r>
    <x v="9"/>
    <x v="12"/>
    <n v="58"/>
    <n v="1"/>
    <s v="GWB37"/>
    <n v="566"/>
    <n v="0"/>
    <s v="ร้านที่1"/>
    <s v="ท******์"/>
    <s v="******ลดอนยายหอม ตำบลดอนยายหอม อำเภอเมืองนครปฐม จังหวัดนครปฐม 73000"/>
    <s v="73000"/>
    <s v="84"/>
    <s v="03/03/2026 05:21"/>
    <s v="-"/>
    <s v="SPX Express"/>
    <s v="Shopee"/>
    <s v="shopee"/>
    <s v=""/>
    <s v="TH261389038593C"/>
    <s v="03/03/2026 05:21"/>
  </r>
  <r>
    <x v="9"/>
    <x v="12"/>
    <n v="66.666666666666671"/>
    <n v="3"/>
    <s v="GWB36"/>
    <n v="229"/>
    <n v="0"/>
    <s v="ร้านที่2"/>
    <s v="ว***สินี ส***ญตั้งใจ"/>
    <s v="อุบลราชธานี"/>
    <s v="-"/>
    <s v=""/>
    <s v="03/03/2026 04:18"/>
    <s v="-"/>
    <s v="J&amp;T COD"/>
    <s v="Tiktok"/>
    <s v="จ่ายทีหลัง / COD"/>
    <s v=""/>
    <s v="792618811110"/>
    <s v="03/03/2026 04:28"/>
  </r>
  <r>
    <x v="7"/>
    <x v="17"/>
    <n v="120"/>
    <n v="1"/>
    <s v="GWB36"/>
    <n v="229"/>
    <n v="0"/>
    <s v="ร้านที่2"/>
    <s v="ว***สินี ส***ญตั้งใจ"/>
    <s v="อุบลราชธานี"/>
    <s v="-"/>
    <s v=""/>
    <s v="03/03/2026 04:18"/>
    <s v="-"/>
    <s v="J&amp;T COD"/>
    <s v="Tiktok"/>
    <s v="จ่ายทีหลัง / COD"/>
    <s v=""/>
    <s v="792618811110"/>
    <s v="03/03/2026 04:28"/>
  </r>
  <r>
    <x v="7"/>
    <x v="19"/>
    <n v="60"/>
    <n v="2"/>
    <s v="GWB35"/>
    <n v="127"/>
    <n v="7"/>
    <s v="ร้านที่3"/>
    <s v="กัญณัฐฏ์  พรจรัสกมล"/>
    <s v="32/113 ม.3  หมู่บ้านอรณิชาศิริ ต.บึงคำพร้อย_x000a__x000a_ลำลูกกา/ Lam Luk Kaปทุมธานี/ Pathum Thani_x000a_12150"/>
    <s v="12150"/>
    <s v="660814483093"/>
    <s v="03/03/2026 04:00"/>
    <s v="-"/>
    <s v="Kerry_dropoff"/>
    <s v="Lazada"/>
    <s v="lazada"/>
    <s v=""/>
    <s v="LEXPU0662997655"/>
    <s v="03/03/2026 04:00"/>
  </r>
  <r>
    <x v="9"/>
    <x v="12"/>
    <n v="66.666666666666671"/>
    <n v="3"/>
    <s v="GWB34"/>
    <n v="100"/>
    <n v="0"/>
    <s v="ร้านที่4"/>
    <s v="S***pol x b**"/>
    <s v="นครปฐม"/>
    <s v="-"/>
    <s v=""/>
    <s v="03/03/2026 03:38"/>
    <s v="-"/>
    <s v="J&amp;T COD"/>
    <s v="Tiktok"/>
    <s v="จ่ายทีหลัง / COD"/>
    <s v=""/>
    <s v="792631415111"/>
    <s v="03/03/2026 03:38"/>
  </r>
  <r>
    <x v="10"/>
    <x v="13"/>
    <n v="57"/>
    <n v="1"/>
    <s v="GWB33"/>
    <n v="137"/>
    <n v="0"/>
    <s v="ร้านที่1"/>
    <s v="ภ*ช"/>
    <s v="******อบัว อำเภอพระประแดง จังหวัดสมุทรปราการ 10130"/>
    <s v="10130"/>
    <s v="95"/>
    <s v="03/03/2026 03:15"/>
    <s v="-"/>
    <s v="SPX Express"/>
    <s v="Shopee"/>
    <s v="shopee"/>
    <s v=""/>
    <s v="TH264590950641I"/>
    <s v="03/03/2026 03:15"/>
  </r>
  <r>
    <x v="0"/>
    <x v="0"/>
    <n v="80"/>
    <n v="1"/>
    <s v="GWB33"/>
    <n v="137"/>
    <n v="0"/>
    <s v="ร้านที่1"/>
    <s v="ภ*ช"/>
    <s v="******อบัว อำเภอพระประแดง จังหวัดสมุทรปราการ 10130"/>
    <s v="10130"/>
    <s v="95"/>
    <s v="03/03/2026 03:15"/>
    <s v="-"/>
    <s v="SPX Express"/>
    <s v="Shopee"/>
    <s v="shopee"/>
    <s v=""/>
    <s v="TH264590950641I"/>
    <s v="03/03/2026 03:15"/>
  </r>
  <r>
    <x v="3"/>
    <x v="3"/>
    <n v="159"/>
    <n v="1"/>
    <s v="GWB32"/>
    <n v="177"/>
    <n v="18"/>
    <s v="ร้านที่2"/>
    <s v="ณ***ิชา ม***าศ"/>
    <s v="ปทุมธานี"/>
    <s v="-"/>
    <s v=""/>
    <s v="03/03/2026 03:11"/>
    <s v="-"/>
    <s v="J&amp;T COD"/>
    <s v="Tiktok"/>
    <s v="จ่ายทีหลัง / COD"/>
    <s v=""/>
    <s v="792699455181"/>
    <s v="03/03/2026 03:12"/>
  </r>
  <r>
    <x v="0"/>
    <x v="0"/>
    <n v="80"/>
    <n v="1"/>
    <s v="GWB31"/>
    <n v="80"/>
    <n v="0"/>
    <s v="ร้านที่1"/>
    <s v="ว******น"/>
    <s v="******ธนบุรี ถ.เอกชัย แขวงบางขุนเทียน เขตจอมทอง จังหวัดกรุงเทพมหานคร 10150"/>
    <s v="10150"/>
    <s v="28"/>
    <s v="03/03/2026 02:18"/>
    <s v="-"/>
    <s v="SPX Express"/>
    <s v="Shopee"/>
    <s v="shopee"/>
    <s v=""/>
    <s v="TH266660161043Z"/>
    <s v="03/03/2026 02:18"/>
  </r>
  <r>
    <x v="9"/>
    <x v="12"/>
    <n v="66.666666666666671"/>
    <n v="6"/>
    <s v="GWB30"/>
    <n v="258"/>
    <n v="0"/>
    <s v="ร้านที่1"/>
    <s v="ก******ิ"/>
    <s v="******นองบัว (บ้านหลังที่3 รั้วสีดำ ขวามือ) ตำบลหนองบัว อำเภอภูเรือ จังหวัดเลย 42160"/>
    <s v="42160"/>
    <s v="49"/>
    <s v="03/03/2026 02:00"/>
    <s v="-"/>
    <s v="SPX Express"/>
    <s v="Shopee"/>
    <s v="shopee"/>
    <s v=""/>
    <s v="TH262977663821N"/>
    <s v="03/03/2026 02:00"/>
  </r>
  <r>
    <x v="0"/>
    <x v="0"/>
    <n v="90"/>
    <n v="2"/>
    <s v="GWB29"/>
    <n v="112"/>
    <n v="7"/>
    <s v="ร้านที่3"/>
    <s v="มัลลิกา อึงบวรตระกูล"/>
    <s v="64/6 ม.เสนานิเวศน์1ซอย122/1ถ.เสนานิคม1_x000a__x000a_ลาดพร้าว/ Lad Phrawกรุงเทพมหานคร/ Bangkok_x000a_10230"/>
    <s v="10230"/>
    <s v="660950095417"/>
    <s v="03/03/2026 01:55"/>
    <s v="-"/>
    <s v="Kerry_dropoff"/>
    <s v="Lazada"/>
    <s v="lazada"/>
    <s v=""/>
    <s v="LEXPU0663062839"/>
    <s v="03/03/2026 01:55"/>
  </r>
  <r>
    <x v="6"/>
    <x v="8"/>
    <n v="50"/>
    <n v="6"/>
    <s v="GWB28"/>
    <n v="200"/>
    <n v="0"/>
    <s v="ร้านที่2"/>
    <s v="จ***รียง ค***"/>
    <s v="ฉะเชิงเทรา"/>
    <s v="-"/>
    <s v=""/>
    <s v="03/03/2026 01:44"/>
    <s v="-"/>
    <s v="J&amp;T COD"/>
    <s v="Tiktok"/>
    <s v="จ่ายทีหลัง / COD"/>
    <s v=""/>
    <s v="792677541202"/>
    <s v="03/03/2026 01:44"/>
  </r>
  <r>
    <x v="4"/>
    <x v="4"/>
    <n v="159"/>
    <n v="1"/>
    <s v="GWB27"/>
    <n v="163"/>
    <n v="34"/>
    <s v="ร้านที่2"/>
    <s v="ส***สา ป***ิทธิ์นอก"/>
    <s v="อุดรธานี"/>
    <s v="-"/>
    <s v=""/>
    <s v="03/03/2026 01:32"/>
    <s v="-"/>
    <s v="J&amp;T COD"/>
    <s v="Tiktok"/>
    <s v="จ่ายทีหลัง / COD"/>
    <s v=""/>
    <s v="792686575100"/>
    <s v="03/03/2026 01:32"/>
  </r>
  <r>
    <x v="4"/>
    <x v="4"/>
    <n v="159"/>
    <n v="1"/>
    <s v="GWB26"/>
    <n v="129"/>
    <n v="0"/>
    <s v="ร้านที่2"/>
    <s v="ท*** บ***วี"/>
    <s v="กรุงเทพฯ"/>
    <s v="-"/>
    <s v=""/>
    <s v="03/03/2026 01:12"/>
    <s v="-"/>
    <s v="J&amp;T Express"/>
    <s v="Tiktok"/>
    <s v="tiktok"/>
    <s v=""/>
    <s v="792640670124"/>
    <s v="03/03/2026 01:22"/>
  </r>
  <r>
    <x v="9"/>
    <x v="12"/>
    <n v="66.666666666666671"/>
    <n v="3"/>
    <s v="GWB25"/>
    <n v="129"/>
    <n v="0"/>
    <s v="ร้านที่2"/>
    <s v="ต**"/>
    <s v="ชัยนาท"/>
    <s v="-"/>
    <s v=""/>
    <s v="03/03/2026 00:59"/>
    <s v="-"/>
    <s v="J&amp;T Express"/>
    <s v="Tiktok"/>
    <s v="tiktok"/>
    <s v=""/>
    <s v="792603300193"/>
    <s v="03/03/2026 00:58"/>
  </r>
  <r>
    <x v="1"/>
    <x v="1"/>
    <n v="139"/>
    <n v="3"/>
    <s v="GWB24"/>
    <n v="417"/>
    <n v="0"/>
    <s v="ร้านที่1"/>
    <s v="ส******ช"/>
    <s v="******ว้ที่ร้านค้า) ตำบลแม่อุสุ อำเภอท่าสองยาง จังหวัดตาก 63150"/>
    <s v="63150"/>
    <s v="77"/>
    <s v="03/03/2026 00:51"/>
    <s v="-"/>
    <s v="SPX Express"/>
    <s v="Shopee"/>
    <s v="shopee"/>
    <s v=""/>
    <s v="TH269203344982E"/>
    <s v="03/03/2026 00:49"/>
  </r>
  <r>
    <x v="1"/>
    <x v="1"/>
    <n v="139"/>
    <n v="5"/>
    <s v="GWB23"/>
    <n v="695"/>
    <n v="0"/>
    <s v="ร้านที่1"/>
    <s v="ส******ช"/>
    <s v="******ว้ที่ร้านค้า) ตำบลแม่อุสุ อำเภอท่าสองยาง จังหวัดตาก 63150"/>
    <s v="63150"/>
    <s v="77"/>
    <s v="03/03/2026 00:51"/>
    <s v="-"/>
    <s v="SPX Express"/>
    <s v="Shopee"/>
    <s v="shopee"/>
    <s v=""/>
    <s v="TH2643631128903"/>
    <s v="03/03/2026 00:49"/>
  </r>
  <r>
    <x v="6"/>
    <x v="8"/>
    <n v="50"/>
    <n v="6"/>
    <s v="GWB22"/>
    <n v="200"/>
    <n v="0"/>
    <s v="ร้านที่2"/>
    <s v="น***พ็ชร พ***ประดิษฐ์"/>
    <s v="ชลบุรี"/>
    <s v="-"/>
    <s v=""/>
    <s v="03/03/2026 00:31"/>
    <s v="-"/>
    <s v="J&amp;T Express"/>
    <s v="Tiktok"/>
    <s v="tiktok"/>
    <s v=""/>
    <s v="792675348216"/>
    <s v="03/03/2026 00:38"/>
  </r>
  <r>
    <x v="9"/>
    <x v="12"/>
    <n v="66.666666666666671"/>
    <n v="3"/>
    <s v="GWB21"/>
    <n v="129"/>
    <n v="0"/>
    <s v="ร้านที่2"/>
    <s v="ศ***ร ส***งภูธร"/>
    <s v="เทศบาลนครนครศรีธรรมราช"/>
    <s v="-"/>
    <s v=""/>
    <s v="03/03/2026 00:22"/>
    <s v="-"/>
    <s v="J&amp;T COD"/>
    <s v="Tiktok"/>
    <s v="จ่ายทีหลัง / COD"/>
    <s v=""/>
    <s v="792619906175"/>
    <s v="03/03/2026 00:35"/>
  </r>
  <r>
    <x v="10"/>
    <x v="13"/>
    <n v="57"/>
    <n v="1"/>
    <s v="GWB20"/>
    <n v="57"/>
    <n v="0"/>
    <s v="ร้านที่1"/>
    <s v="ม******ย"/>
    <s v="******์บุรี  ของฝากไว้ที่ร้านป้าชูผัดข้าวหน้าวัดเชียงรากถึงแล้วโทรจะโอนจะโอนเงิน ตำบลทองเอน อำเภออินทร์บุรี จังหวัดสิงห์บุรี 16110"/>
    <s v="16110"/>
    <s v="84"/>
    <s v="03/03/2026 00:48"/>
    <s v="-"/>
    <s v="SPX Express"/>
    <s v="Shopee"/>
    <s v="shopee"/>
    <s v=""/>
    <s v="TH261514031649E"/>
    <s v="03/03/2026 00:28"/>
  </r>
  <r>
    <x v="1"/>
    <x v="1"/>
    <n v="139"/>
    <n v="1"/>
    <s v="GWB19"/>
    <n v="177"/>
    <n v="38"/>
    <s v="ร้านที่1"/>
    <s v="ภ******ย"/>
    <s v="******าข้าม, อำเภอพนัสนิคม ตำบลท่าข้าม อำเภอพนัสนิคม จังหวัดชลบุรี 20140"/>
    <s v="20140"/>
    <s v="48"/>
    <s v="03/03/2026 00:28"/>
    <s v="-"/>
    <s v="SPX Express"/>
    <s v="Shopee"/>
    <s v="shopee"/>
    <s v=""/>
    <s v="TH266366347779N"/>
    <s v="03/03/2026 00:28"/>
  </r>
  <r>
    <x v="10"/>
    <x v="13"/>
    <n v="54.5"/>
    <n v="2"/>
    <s v="GWB18"/>
    <n v="88.75"/>
    <n v="7"/>
    <s v="ร้านที่3"/>
    <s v="Ajjari"/>
    <s v="หมู่บ้านศุภาลัยสุวรรณภูมิบ้านเลขที่9/166_x000a__x000a_ลาดกระบัง/ Lat Krabangกรุงเทพมหานคร/ Bangkok_x000a_10520"/>
    <s v="10520"/>
    <s v="660818249548"/>
    <s v="03/03/2026 00:25"/>
    <s v="-"/>
    <s v="Kerry_dropoff"/>
    <s v="Lazada"/>
    <s v="lazada"/>
    <s v=""/>
    <s v="LEXPU0663064652"/>
    <s v="03/03/2026 00:25"/>
  </r>
  <r>
    <x v="9"/>
    <x v="12"/>
    <n v="66.666666666666671"/>
    <n v="3"/>
    <s v="GWB17"/>
    <n v="111"/>
    <n v="0"/>
    <s v="ร้านที่1"/>
    <s v="ส******ย"/>
    <s v="******/41 ซอย5 ตำบลยางเนิ้ง อำเภอสารภี จังหวัดเชียงใหม่ 50140 ตำบลยางเนิ้ง อำเภอสารภี จังหวัดเชียงใหม่ 50140"/>
    <s v="50140"/>
    <s v="94"/>
    <s v="03/03/2026 00:16"/>
    <s v="-"/>
    <s v="SPX Express"/>
    <s v="Shopee"/>
    <s v="shopee"/>
    <s v=""/>
    <s v="TH261889969776W"/>
    <s v="03/03/2026 00:1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x v="0"/>
    <x v="0"/>
    <n v="66"/>
    <n v="1"/>
    <s v="GWF53"/>
    <n v="174.25"/>
    <n v="7.5"/>
    <s v="ร้านที่9"/>
    <s v="อัครเดช สอพิมาย"/>
    <s v="354หมู่16 บ้านข้ามเตี้ยเหนือ  · นาขมิ้น/ Na Khamin_x000a__x000a_โพนสวรรค์/ Phon Sawanนครพนม/ Nakhon Phanom_x000a_48190"/>
    <s v="48190"/>
    <s v="660942439175"/>
    <s v="04/03/2026 23:20"/>
    <s v="-"/>
    <s v="Kerry_dropoff"/>
    <s v="Lazada"/>
    <s v="lazada"/>
    <s v=""/>
    <s v="TH45108EUR098C"/>
    <s v="04/03/2026 23:20"/>
  </r>
  <r>
    <x v="1"/>
    <x v="1"/>
    <n v="66"/>
    <n v="1"/>
    <s v="GWF53"/>
    <n v="174.25"/>
    <n v="7.5"/>
    <s v="ร้านที่9"/>
    <s v="อัครเดช สอพิมาย"/>
    <s v="354หมู่16 บ้านข้ามเตี้ยเหนือ  · นาขมิ้น/ Na Khamin_x000a__x000a_โพนสวรรค์/ Phon Sawanนครพนม/ Nakhon Phanom_x000a_48190"/>
    <s v="48190"/>
    <s v="660942439175"/>
    <s v="04/03/2026 23:20"/>
    <s v="-"/>
    <s v="Kerry_dropoff"/>
    <s v="Lazada"/>
    <s v="lazada"/>
    <s v=""/>
    <s v="TH45108EUR098C"/>
    <s v="04/03/2026 23:20"/>
  </r>
  <r>
    <x v="2"/>
    <x v="2"/>
    <n v="67"/>
    <n v="1"/>
    <s v="GWF53"/>
    <n v="174.25"/>
    <n v="7.5"/>
    <s v="ร้านที่9"/>
    <s v="อัครเดช สอพิมาย"/>
    <s v="354หมู่16 บ้านข้ามเตี้ยเหนือ  · นาขมิ้น/ Na Khamin_x000a__x000a_โพนสวรรค์/ Phon Sawanนครพนม/ Nakhon Phanom_x000a_48190"/>
    <s v="48190"/>
    <s v="660942439175"/>
    <s v="04/03/2026 23:20"/>
    <s v="-"/>
    <s v="Kerry_dropoff"/>
    <s v="Lazada"/>
    <s v="lazada"/>
    <s v=""/>
    <s v="TH45108EUR098C"/>
    <s v="04/03/2026 23:20"/>
  </r>
  <r>
    <x v="2"/>
    <x v="2"/>
    <n v="80"/>
    <n v="2"/>
    <s v="GWF51"/>
    <n v="160"/>
    <n v="0"/>
    <s v="ร้านที่1"/>
    <s v="อ*****า"/>
    <s v="******โนนทรายงาม ตำบล หนองคู ตำบลหนองคู อำเภอเมืองยโสธร จังหวัดยโสธร 35000"/>
    <s v="35000"/>
    <s v="38"/>
    <s v="04/03/2026 23:13"/>
    <s v="-"/>
    <s v="Flash Express"/>
    <s v="Shopee"/>
    <s v="shopee"/>
    <s v=""/>
    <s v="TH32018EV2X17N"/>
    <s v="04/03/2026 23:13"/>
  </r>
  <r>
    <x v="3"/>
    <x v="3"/>
    <n v="33.333333333333336"/>
    <n v="3"/>
    <s v="GWF50"/>
    <n v="120"/>
    <n v="0"/>
    <s v="ร้านที่1"/>
    <s v="ป******ย"/>
    <s v="******ำบลห้วยเหนือ อำเภอขุขันธ์ จังหวัดศรีสะเกษ 33140"/>
    <s v="33140"/>
    <s v="99"/>
    <s v="04/03/2026 23:42"/>
    <s v="-"/>
    <s v="Flash Express"/>
    <s v="Shopee"/>
    <s v="shopee"/>
    <s v=""/>
    <s v="TH30048EVXST7I"/>
    <s v="04/03/2026 23:12"/>
  </r>
  <r>
    <x v="2"/>
    <x v="2"/>
    <n v="80"/>
    <n v="1"/>
    <s v="GWF48"/>
    <n v="80"/>
    <n v="0"/>
    <s v="ร้านที่1"/>
    <s v="น******ป"/>
    <s v="******บลเลิงแฝก อำเภอกุดรัง จังหวัดมหาสารคาม 44130"/>
    <s v="44130"/>
    <s v="31"/>
    <s v="04/03/2026 22:09"/>
    <s v="-"/>
    <s v="Flash Express"/>
    <s v="Shopee"/>
    <s v="shopee"/>
    <s v=""/>
    <s v="TH41128EUQWW1C"/>
    <s v="04/03/2026 22:09"/>
  </r>
  <r>
    <x v="4"/>
    <x v="4"/>
    <n v="66.666666666666671"/>
    <n v="3"/>
    <s v="GWF47"/>
    <n v="129"/>
    <n v="0"/>
    <s v="ร้านที่2"/>
    <s v="เ***นภา ว***ขันธ์"/>
    <s v="นครราชสีมา"/>
    <s v="-"/>
    <s v=""/>
    <s v="04/03/2026 21:53"/>
    <s v="-"/>
    <s v="J&amp;T Express"/>
    <s v="Tiktok"/>
    <s v="tiktok"/>
    <s v=""/>
    <s v="792727713492"/>
    <s v="04/03/2026 21:53"/>
  </r>
  <r>
    <x v="2"/>
    <x v="2"/>
    <n v="66.333333333333329"/>
    <n v="3"/>
    <s v="GWF46"/>
    <n v="197"/>
    <n v="0"/>
    <s v="ร้านที่2"/>
    <s v="m***udee"/>
    <s v="เชียงใหม่"/>
    <s v="-"/>
    <s v=""/>
    <s v="04/03/2026 21:52"/>
    <s v="-"/>
    <s v="J&amp;T Express"/>
    <s v="Tiktok"/>
    <s v="tiktok"/>
    <s v=""/>
    <s v="792781114510"/>
    <s v="04/03/2026 21:52"/>
  </r>
  <r>
    <x v="5"/>
    <x v="5"/>
    <n v="159"/>
    <n v="1"/>
    <s v="GWF45"/>
    <n v="129"/>
    <n v="0"/>
    <s v="ร้านที่2"/>
    <s v="ห***่ย"/>
    <s v="สกลนคร"/>
    <s v="-"/>
    <s v=""/>
    <s v="04/03/2026 21:34"/>
    <s v="-"/>
    <s v="J&amp;T COD"/>
    <s v="Tiktok"/>
    <s v="จ่ายทีหลัง / COD"/>
    <s v=""/>
    <s v="792764337492"/>
    <s v="04/03/2026 21:35"/>
  </r>
  <r>
    <x v="3"/>
    <x v="3"/>
    <n v="50"/>
    <n v="6"/>
    <s v="GWF44"/>
    <n v="200"/>
    <n v="0"/>
    <s v="ร้านที่2"/>
    <s v="ค** ย***จ ก***รอง"/>
    <s v="นครราชสีมา"/>
    <s v="-"/>
    <s v=""/>
    <s v="04/03/2026 21:19"/>
    <s v="-"/>
    <s v="J&amp;T Express"/>
    <s v="Tiktok"/>
    <s v="tiktok"/>
    <s v=""/>
    <s v="792752587535"/>
    <s v="04/03/2026 21:19"/>
  </r>
  <r>
    <x v="4"/>
    <x v="4"/>
    <n v="66.666666666666671"/>
    <n v="9"/>
    <s v="GWF43"/>
    <n v="387"/>
    <n v="0"/>
    <s v="ร้านที่1"/>
    <s v="พ******ะ"/>
    <s v="****** 11/13, ตำบล เพ, อำเภอเมืองระยอง ตำบลเพ อำเภอเมืองระยอง จังหวัดระยอง 21160"/>
    <s v="21160"/>
    <s v="70"/>
    <s v="04/03/2026 20:25"/>
    <s v="-"/>
    <s v="Flash Express"/>
    <s v="Shopee"/>
    <s v="shopee"/>
    <s v=""/>
    <s v="TH21018EUFWF8E"/>
    <s v="04/03/2026 20:24"/>
  </r>
  <r>
    <x v="4"/>
    <x v="4"/>
    <n v="66.666666666666671"/>
    <n v="3"/>
    <s v="GWF42"/>
    <n v="129"/>
    <n v="0"/>
    <s v="ร้านที่2"/>
    <s v="ว***ใส"/>
    <s v="ชลบุรี"/>
    <s v="-"/>
    <s v=""/>
    <s v="04/03/2026 20:21"/>
    <s v="-"/>
    <s v="J&amp;T COD"/>
    <s v="Tiktok"/>
    <s v="จ่ายทีหลัง / COD"/>
    <s v=""/>
    <s v="792710026496"/>
    <s v="04/03/2026 20:21"/>
  </r>
  <r>
    <x v="2"/>
    <x v="2"/>
    <n v="66.333333333333329"/>
    <n v="3"/>
    <s v="GWF41"/>
    <n v="197"/>
    <n v="0"/>
    <s v="ร้านที่2"/>
    <s v="เ***วัณ  ว***แก้ว"/>
    <s v="กำแพงเพชร"/>
    <s v="-"/>
    <s v=""/>
    <s v="04/03/2026 20:18"/>
    <s v="-"/>
    <s v="J&amp;T COD"/>
    <s v="Tiktok"/>
    <s v="จ่ายทีหลัง / COD"/>
    <s v=""/>
    <s v="792787114501"/>
    <s v="04/03/2026 20:18"/>
  </r>
  <r>
    <x v="3"/>
    <x v="3"/>
    <n v="33.333333333333336"/>
    <n v="3"/>
    <s v="GWF40"/>
    <n v="100"/>
    <n v="0"/>
    <s v="ร้านที่4"/>
    <s v="น***ตน์ ส***ิภูมิมงคล"/>
    <s v="นนทบุรี"/>
    <s v="-"/>
    <s v=""/>
    <s v="04/03/2026 20:15"/>
    <s v="-"/>
    <s v="J&amp;T COD"/>
    <s v="Tiktok"/>
    <s v="จ่ายทีหลัง / COD"/>
    <s v=""/>
    <s v="792737897545"/>
    <s v="04/03/2026 20:15"/>
  </r>
  <r>
    <x v="6"/>
    <x v="6"/>
    <n v="50"/>
    <n v="5"/>
    <s v="GWF39"/>
    <n v="460"/>
    <n v="0"/>
    <s v="ร้านที่1"/>
    <s v="แ****า"/>
    <s v="******กนคร อำเภอเมือง ตำบลปากนคร อำเภอเมืองนครศรีธรรมราช จังหวัดนครศรีธรรมราช 80000"/>
    <s v="80000"/>
    <s v="99"/>
    <s v="04/03/2026 20:35"/>
    <s v="-"/>
    <s v="Flash Express"/>
    <s v="Shopee"/>
    <s v="shopee"/>
    <s v=""/>
    <s v="TH64018EVYXA8E"/>
    <s v="04/03/2026 20:05"/>
  </r>
  <r>
    <x v="7"/>
    <x v="7"/>
    <n v="50"/>
    <n v="5"/>
    <s v="GWF39"/>
    <n v="460"/>
    <n v="0"/>
    <s v="ร้านที่1"/>
    <s v="แ****า"/>
    <s v="******กนคร อำเภอเมือง ตำบลปากนคร อำเภอเมืองนครศรีธรรมราช จังหวัดนครศรีธรรมราช 80000"/>
    <s v="80000"/>
    <s v="99"/>
    <s v="04/03/2026 20:35"/>
    <s v="-"/>
    <s v="Flash Express"/>
    <s v="Shopee"/>
    <s v="shopee"/>
    <s v=""/>
    <s v="TH64018EVYXA8E"/>
    <s v="04/03/2026 20:05"/>
  </r>
  <r>
    <x v="4"/>
    <x v="4"/>
    <n v="66.666666666666671"/>
    <n v="3"/>
    <s v="GWF38"/>
    <n v="186"/>
    <n v="0"/>
    <s v="ร้านที่1"/>
    <s v="จ******ะ"/>
    <s v="******นคา จ.ชัยนาท ตำบลวังไก่เถื่อน อำเภอหันคา จังหวัดชัยนาท 17130"/>
    <s v="17130"/>
    <s v="05"/>
    <s v="04/03/2026 20:01"/>
    <s v="-"/>
    <s v="Flash Express"/>
    <s v="Shopee"/>
    <s v="shopee"/>
    <s v=""/>
    <s v="TH09068EVX1G4F"/>
    <s v="04/03/2026 20:01"/>
  </r>
  <r>
    <x v="7"/>
    <x v="7"/>
    <n v="57"/>
    <n v="1"/>
    <s v="GWF38"/>
    <n v="186"/>
    <n v="0"/>
    <s v="ร้านที่1"/>
    <s v="จ******ะ"/>
    <s v="******นคา จ.ชัยนาท ตำบลวังไก่เถื่อน อำเภอหันคา จังหวัดชัยนาท 17130"/>
    <s v="17130"/>
    <s v="05"/>
    <s v="04/03/2026 20:01"/>
    <s v="-"/>
    <s v="Flash Express"/>
    <s v="Shopee"/>
    <s v="shopee"/>
    <s v=""/>
    <s v="TH09068EVX1G4F"/>
    <s v="04/03/2026 20:01"/>
  </r>
  <r>
    <x v="2"/>
    <x v="2"/>
    <n v="99"/>
    <n v="1"/>
    <s v="GWF37"/>
    <n v="179"/>
    <n v="0"/>
    <s v="ร้านที่1"/>
    <s v="ว******์"/>
    <s v="****** แขวง ดินแดง กรุงเทพ 10400 แขวงดินแดง เขตดินแดง จังหวัดกรุงเทพมหานคร 10400"/>
    <s v="10400"/>
    <s v="94"/>
    <s v="04/03/2026 20:00"/>
    <s v="-"/>
    <s v="Flash Express"/>
    <s v="Shopee"/>
    <s v="shopee"/>
    <s v=""/>
    <s v="TH01088EV2U08A0"/>
    <s v="04/03/2026 20:00"/>
  </r>
  <r>
    <x v="2"/>
    <x v="2"/>
    <n v="80"/>
    <n v="1"/>
    <s v="GWF37"/>
    <n v="179"/>
    <n v="0"/>
    <s v="ร้านที่1"/>
    <s v="ว******์"/>
    <s v="****** แขวง ดินแดง กรุงเทพ 10400 แขวงดินแดง เขตดินแดง จังหวัดกรุงเทพมหานคร 10400"/>
    <s v="10400"/>
    <s v="94"/>
    <s v="04/03/2026 20:00"/>
    <s v="-"/>
    <s v="Flash Express"/>
    <s v="Shopee"/>
    <s v="shopee"/>
    <s v=""/>
    <s v="TH01088EV2U08A0"/>
    <s v="04/03/2026 20:00"/>
  </r>
  <r>
    <x v="3"/>
    <x v="3"/>
    <n v="33.333333333333336"/>
    <n v="3"/>
    <s v="GWF36"/>
    <n v="100"/>
    <n v="0"/>
    <s v="ร้านที่2"/>
    <s v="ป***ุม โ***ทุม"/>
    <s v="กรุงเทพฯ"/>
    <s v="-"/>
    <s v=""/>
    <s v="04/03/2026 19:42"/>
    <s v="-"/>
    <s v="J&amp;T COD"/>
    <s v="Tiktok"/>
    <s v="จ่ายทีหลัง / COD"/>
    <s v=""/>
    <s v="792764395500"/>
    <s v="04/03/2026 19:42"/>
  </r>
  <r>
    <x v="8"/>
    <x v="8"/>
    <n v="33.333333333333336"/>
    <n v="3"/>
    <s v="GWF35"/>
    <n v="147.99"/>
    <n v="13"/>
    <s v="ร้านที่2"/>
    <s v="N***"/>
    <s v="Samut Prakan"/>
    <s v="-"/>
    <s v=""/>
    <s v="04/03/2026 19:40"/>
    <s v="-"/>
    <s v="Flash Express Thailand COD"/>
    <s v="Tiktok"/>
    <s v="จ่ายทีหลัง / COD"/>
    <s v=""/>
    <s v="THT0203558A1U3Z"/>
    <s v="04/03/2026 19:40"/>
  </r>
  <r>
    <x v="9"/>
    <x v="9"/>
    <n v="119"/>
    <n v="1"/>
    <s v="GWF34"/>
    <n v="559"/>
    <n v="0"/>
    <s v="ร้านที่1"/>
    <s v="อ******ร"/>
    <s v="******านช้าง ตำบลลำตาเสา ตำบลลำตาเสา อำเภอวังน้อย จังหวัดพระนครศรีอยุธยา 13170"/>
    <s v="13170"/>
    <s v="33"/>
    <s v="04/03/2026 19:33"/>
    <s v="-"/>
    <s v="Flash Express"/>
    <s v="Shopee"/>
    <s v="shopee"/>
    <s v=""/>
    <s v="TH05118EUWXN1A"/>
    <s v="04/03/2026 19:33"/>
  </r>
  <r>
    <x v="10"/>
    <x v="10"/>
    <n v="119"/>
    <n v="1"/>
    <s v="GWF34"/>
    <n v="559"/>
    <n v="0"/>
    <s v="ร้านที่1"/>
    <s v="อ******ร"/>
    <s v="******านช้าง ตำบลลำตาเสา ตำบลลำตาเสา อำเภอวังน้อย จังหวัดพระนครศรีอยุธยา 13170"/>
    <s v="13170"/>
    <s v="33"/>
    <s v="04/03/2026 19:33"/>
    <s v="-"/>
    <s v="Flash Express"/>
    <s v="Shopee"/>
    <s v="shopee"/>
    <s v=""/>
    <s v="TH05118EUWXN1A"/>
    <s v="04/03/2026 19:33"/>
  </r>
  <r>
    <x v="11"/>
    <x v="11"/>
    <n v="119"/>
    <n v="1"/>
    <s v="GWF34"/>
    <n v="559"/>
    <n v="0"/>
    <s v="ร้านที่1"/>
    <s v="อ******ร"/>
    <s v="******านช้าง ตำบลลำตาเสา ตำบลลำตาเสา อำเภอวังน้อย จังหวัดพระนครศรีอยุธยา 13170"/>
    <s v="13170"/>
    <s v="33"/>
    <s v="04/03/2026 19:33"/>
    <s v="-"/>
    <s v="Flash Express"/>
    <s v="Shopee"/>
    <s v="shopee"/>
    <s v=""/>
    <s v="TH05118EUWXN1A"/>
    <s v="04/03/2026 19:33"/>
  </r>
  <r>
    <x v="5"/>
    <x v="5"/>
    <n v="120"/>
    <n v="1"/>
    <s v="GWF34"/>
    <n v="559"/>
    <n v="0"/>
    <s v="ร้านที่1"/>
    <s v="อ******ร"/>
    <s v="******านช้าง ตำบลลำตาเสา ตำบลลำตาเสา อำเภอวังน้อย จังหวัดพระนครศรีอยุธยา 13170"/>
    <s v="13170"/>
    <s v="33"/>
    <s v="04/03/2026 19:33"/>
    <s v="-"/>
    <s v="Flash Express"/>
    <s v="Shopee"/>
    <s v="shopee"/>
    <s v=""/>
    <s v="TH05118EUWXN1A"/>
    <s v="04/03/2026 19:33"/>
  </r>
  <r>
    <x v="4"/>
    <x v="4"/>
    <n v="66.666666666666671"/>
    <n v="3"/>
    <s v="GWF33"/>
    <n v="129"/>
    <n v="0"/>
    <s v="ร้านที่2"/>
    <s v="ห**"/>
    <s v="เชียงใหม่"/>
    <s v="-"/>
    <s v=""/>
    <s v="04/03/2026 19:21"/>
    <s v="-"/>
    <s v="J&amp;T COD"/>
    <s v="Tiktok"/>
    <s v="จ่ายทีหลัง / COD"/>
    <s v=""/>
    <s v="792788311442"/>
    <s v="04/03/2026 19:21"/>
  </r>
  <r>
    <x v="10"/>
    <x v="12"/>
    <n v="109"/>
    <n v="1"/>
    <s v="GWF32"/>
    <n v="109"/>
    <n v="0"/>
    <s v="ร้านที่3"/>
    <s v="ทวี พงษ์นุ่มดูล"/>
    <s v="68หมู่7 ต.อินทรบุรี_x000a__x000a_อินทร์บุรี/ In Buriสิงห์บุรี/ Sing Buri_x000a_16110"/>
    <s v="16110"/>
    <s v="660800748588"/>
    <s v="04/03/2026 19:05"/>
    <s v="-"/>
    <s v="Kerry_dropoff"/>
    <s v="Lazada"/>
    <s v="lazada"/>
    <s v=""/>
    <s v="LEXPU0664141151"/>
    <s v="04/03/2026 19:05"/>
  </r>
  <r>
    <x v="3"/>
    <x v="3"/>
    <n v="50"/>
    <n v="6"/>
    <s v="GWF31"/>
    <n v="200"/>
    <n v="0"/>
    <s v="ร้านที่2"/>
    <s v="พ***พันธ์ บ***กิดรัตนสกุล"/>
    <s v="นนทบุรี"/>
    <s v="-"/>
    <s v=""/>
    <s v="04/03/2026 18:36"/>
    <s v="-"/>
    <s v="J&amp;T Express"/>
    <s v="Tiktok"/>
    <s v="tiktok"/>
    <s v=""/>
    <s v="792719881575"/>
    <s v="04/03/2026 18:36"/>
  </r>
  <r>
    <x v="5"/>
    <x v="13"/>
    <n v="109"/>
    <n v="1"/>
    <s v="GWF29"/>
    <n v="116.5"/>
    <n v="7.5"/>
    <s v="ร้านที่3"/>
    <s v="Ya Ya"/>
    <s v="15/160 หมู่ 3/ซอย 42/ ต.คลองหก /อ.คลองหลวง · คลองหก/ Khlong Hok_x000a__x000a_คลองหลวง/ Khlong Luangปทุมธานี/ Pathum Thani_x000a_12120"/>
    <s v="12120"/>
    <s v="660954806805"/>
    <s v="04/03/2026 18:16"/>
    <s v="-"/>
    <s v="Kerry_dropoff"/>
    <s v="Lazada"/>
    <s v="lazada"/>
    <s v=""/>
    <s v="LEXPU0664134489"/>
    <s v="04/03/2026 18:16"/>
  </r>
  <r>
    <x v="2"/>
    <x v="2"/>
    <n v="66.333333333333329"/>
    <n v="3"/>
    <s v="GWF28"/>
    <n v="250"/>
    <n v="0"/>
    <s v="ร้านที่1"/>
    <s v="น******ย"/>
    <s v="******00 (หมู่บ้านสิรัญญา วอมมี่ ) โทร.080-1093661 ตำบลถนนใหญ่ อำเภอเมืองลพบุรี จังหวัดลพบุรี 15000"/>
    <s v="15000"/>
    <s v="61"/>
    <s v="04/03/2026 17:54"/>
    <s v="-"/>
    <s v="SPX Express"/>
    <s v="Shopee"/>
    <s v="shopee"/>
    <s v=""/>
    <s v="TH2641013037214"/>
    <s v="04/03/2026 17:53"/>
  </r>
  <r>
    <x v="10"/>
    <x v="12"/>
    <n v="46.75"/>
    <n v="1"/>
    <s v="GWF27"/>
    <n v="46.75"/>
    <n v="0"/>
    <s v="ร้านที่3"/>
    <s v="ชูเกียรติ  จันทฟูม"/>
    <s v="74/2 ถ.เทศบาล 8 ต.ปากเพรียว อ.เมือง จ. สระบุรี_x000a__x000a_เมืองสระบุรี/ Mueang Saraburiสระบุรี/ Saraburi_x000a_18000"/>
    <s v="18000"/>
    <s v="660830351215"/>
    <s v="04/03/2026 17:31"/>
    <s v="-"/>
    <s v="Kerry_dropoff"/>
    <s v="Lazada"/>
    <s v="lazada"/>
    <s v=""/>
    <s v="LEXPU0664140440"/>
    <s v="04/03/2026 17:31"/>
  </r>
  <r>
    <x v="4"/>
    <x v="4"/>
    <n v="66.666666666666671"/>
    <n v="3"/>
    <s v="GWF26"/>
    <n v="0"/>
    <n v="0"/>
    <s v="ร้านที่2"/>
    <s v="ก***นา เ***ญหมื่น"/>
    <s v="ปทุมธานี"/>
    <s v="-"/>
    <s v=""/>
    <s v="04/03/2026 17:00"/>
    <s v="-"/>
    <s v="J&amp;T Express"/>
    <s v="Tiktok"/>
    <s v="tiktok"/>
    <s v=""/>
    <s v="792725221411"/>
    <s v="04/03/2026 17:00"/>
  </r>
  <r>
    <x v="10"/>
    <x v="10"/>
    <n v="0"/>
    <n v="1"/>
    <s v="GWF25"/>
    <n v="0"/>
    <n v="0"/>
    <s v="ร้านที่2"/>
    <s v="ผ***้องนัว"/>
    <s v="เทศบาลนครสุราษฎร์ธานี"/>
    <s v="-"/>
    <s v=""/>
    <s v="04/03/2026 16:58"/>
    <s v="-"/>
    <s v="J&amp;T Express"/>
    <s v="Tiktok"/>
    <s v="tiktok"/>
    <s v=""/>
    <s v="792794232414"/>
    <s v="04/03/2026 16:58"/>
  </r>
  <r>
    <x v="4"/>
    <x v="4"/>
    <n v="66.666666666666671"/>
    <n v="3"/>
    <s v="GWF24"/>
    <n v="0"/>
    <n v="0"/>
    <s v="ร้านที่2"/>
    <s v="น***ัส ส***ช"/>
    <s v="สมุทรปราการ"/>
    <s v="-"/>
    <s v=""/>
    <s v="04/03/2026 16:56"/>
    <s v="-"/>
    <s v="J&amp;T Express"/>
    <s v="Tiktok"/>
    <s v="tiktok"/>
    <s v=""/>
    <s v="792793425454"/>
    <s v="04/03/2026 16:56"/>
  </r>
  <r>
    <x v="10"/>
    <x v="10"/>
    <n v="159"/>
    <n v="1"/>
    <s v="GWF23"/>
    <n v="149"/>
    <n v="20"/>
    <s v="ร้านที่2"/>
    <s v="ส***จี น***รุ่น"/>
    <s v="ระนอง"/>
    <s v="-"/>
    <s v=""/>
    <s v="04/03/2026 16:46"/>
    <s v="-"/>
    <s v="J&amp;T COD"/>
    <s v="Tiktok"/>
    <s v="จ่ายทีหลัง / COD"/>
    <s v=""/>
    <s v="792729437415"/>
    <s v="04/03/2026 16:46"/>
  </r>
  <r>
    <x v="3"/>
    <x v="3"/>
    <n v="33.333333333333336"/>
    <n v="3"/>
    <s v="GWF22"/>
    <n v="100"/>
    <n v="0"/>
    <s v="ร้านที่4"/>
    <s v="ส***ตรา ส***สมา"/>
    <s v="อุบลราชธานี"/>
    <s v="-"/>
    <s v=""/>
    <s v="04/03/2026 16:46"/>
    <s v="-"/>
    <s v="J&amp;T COD"/>
    <s v="Tiktok"/>
    <s v="จ่ายทีหลัง / COD"/>
    <s v=""/>
    <s v="792779692552"/>
    <s v="04/03/2026 16:46"/>
  </r>
  <r>
    <x v="3"/>
    <x v="3"/>
    <n v="33.333333333333336"/>
    <n v="3"/>
    <s v="GWF21"/>
    <n v="100"/>
    <n v="0"/>
    <s v="ร้านที่4"/>
    <s v="ว***ิภา  แ***ทิพย์"/>
    <s v="กรุงเทพมหานคร"/>
    <s v="-"/>
    <s v=""/>
    <s v="04/03/2026 16:35"/>
    <s v="-"/>
    <s v="J&amp;T Express"/>
    <s v="Tiktok"/>
    <s v="tiktok"/>
    <s v=""/>
    <s v="792775499563"/>
    <s v="04/03/2026 16:35"/>
  </r>
  <r>
    <x v="3"/>
    <x v="3"/>
    <n v="33.333333333333336"/>
    <n v="3"/>
    <s v="GWF20"/>
    <n v="100"/>
    <n v="0"/>
    <s v="ร้านที่2"/>
    <s v="น** บ***พ็ง ศ***อง"/>
    <s v="ร้อยเอ็ด"/>
    <s v="-"/>
    <s v=""/>
    <s v="04/03/2026 16:23"/>
    <s v="-"/>
    <s v="J&amp;T Express"/>
    <s v="Tiktok"/>
    <s v="tiktok"/>
    <s v=""/>
    <s v="792768493565"/>
    <s v="04/03/2026 16:23"/>
  </r>
  <r>
    <x v="3"/>
    <x v="3"/>
    <n v="33.333333333333336"/>
    <n v="3"/>
    <s v="GWF19"/>
    <n v="157.24"/>
    <n v="29.15"/>
    <s v="ร้านที่1"/>
    <s v="กมลวรรณ คูนแสน"/>
    <s v="33/1 ม.4 ม.สินเพิ่มพูน · คลองขุด/ Khlong Khut_x000a__x000a_บ้านโพธิ์/ Ban Phoฉะเชิงเทรา/ Chachoengsao_x000a_24140"/>
    <s v="24140"/>
    <s v="660932149535"/>
    <s v="04/03/2026 16:06"/>
    <s v="-"/>
    <s v="Kerry_dropoff"/>
    <s v="Lazada"/>
    <s v="lazada"/>
    <s v=""/>
    <s v="LEXPU0664240540"/>
    <s v="04/03/2026 16:06"/>
  </r>
  <r>
    <x v="11"/>
    <x v="11"/>
    <n v="139"/>
    <n v="1"/>
    <s v="GWF17"/>
    <n v="378"/>
    <n v="0"/>
    <s v="ร้านที่1"/>
    <s v="ค******์"/>
    <s v="******ะสิ่งแวดล้อม) 188 ม.21 ต.บุ่ง ตำบลบุ่ง อำเภอเมืองอำนาจเจริญ จังหวัดอำนาจเจริญ 37000"/>
    <s v="37000"/>
    <s v="64"/>
    <s v="04/03/2026 16:01"/>
    <s v="-"/>
    <s v="SPX Express"/>
    <s v="Shopee"/>
    <s v="shopee"/>
    <s v=""/>
    <s v="TH2650344473716"/>
    <s v="04/03/2026 16:01"/>
  </r>
  <r>
    <x v="5"/>
    <x v="5"/>
    <n v="139"/>
    <n v="1"/>
    <s v="GWF17"/>
    <n v="378"/>
    <n v="0"/>
    <s v="ร้านที่1"/>
    <s v="ค******์"/>
    <s v="******ะสิ่งแวดล้อม) 188 ม.21 ต.บุ่ง ตำบลบุ่ง อำเภอเมืองอำนาจเจริญ จังหวัดอำนาจเจริญ 37000"/>
    <s v="37000"/>
    <s v="64"/>
    <s v="04/03/2026 16:01"/>
    <s v="-"/>
    <s v="SPX Express"/>
    <s v="Shopee"/>
    <s v="shopee"/>
    <s v=""/>
    <s v="TH2650344473716"/>
    <s v="04/03/2026 16:01"/>
  </r>
  <r>
    <x v="0"/>
    <x v="14"/>
    <n v="100"/>
    <n v="1"/>
    <s v="GWF17"/>
    <n v="378"/>
    <n v="0"/>
    <s v="ร้านที่1"/>
    <s v="ค******์"/>
    <s v="******ะสิ่งแวดล้อม) 188 ม.21 ต.บุ่ง ตำบลบุ่ง อำเภอเมืองอำนาจเจริญ จังหวัดอำนาจเจริญ 37000"/>
    <s v="37000"/>
    <s v="64"/>
    <s v="04/03/2026 16:01"/>
    <s v="-"/>
    <s v="SPX Express"/>
    <s v="Shopee"/>
    <s v="shopee"/>
    <s v=""/>
    <s v="TH2650344473716"/>
    <s v="04/03/2026 16:01"/>
  </r>
  <r>
    <x v="9"/>
    <x v="9"/>
    <n v="119"/>
    <n v="1"/>
    <s v="GWF16"/>
    <n v="559"/>
    <n v="0"/>
    <s v="ร้านที่1"/>
    <s v="ส******)"/>
    <s v="******ียว จ.ชัยภูมิ ตำบลธาตุทอง อำเภอภูเขียว จังหวัดชัยภูมิ 36110"/>
    <s v="36110"/>
    <s v="21"/>
    <s v="04/03/2026 16:00"/>
    <s v="-"/>
    <s v="SPX Express"/>
    <s v="Shopee"/>
    <s v="shopee"/>
    <s v=""/>
    <s v="TH2638660704042"/>
    <s v="04/03/2026 16:00"/>
  </r>
  <r>
    <x v="10"/>
    <x v="10"/>
    <n v="119"/>
    <n v="1"/>
    <s v="GWF16"/>
    <n v="559"/>
    <n v="0"/>
    <s v="ร้านที่1"/>
    <s v="ส******)"/>
    <s v="******ียว จ.ชัยภูมิ ตำบลธาตุทอง อำเภอภูเขียว จังหวัดชัยภูมิ 36110"/>
    <s v="36110"/>
    <s v="21"/>
    <s v="04/03/2026 16:00"/>
    <s v="-"/>
    <s v="SPX Express"/>
    <s v="Shopee"/>
    <s v="shopee"/>
    <s v=""/>
    <s v="TH2638660704042"/>
    <s v="04/03/2026 16:00"/>
  </r>
  <r>
    <x v="11"/>
    <x v="11"/>
    <n v="119"/>
    <n v="1"/>
    <s v="GWF16"/>
    <n v="559"/>
    <n v="0"/>
    <s v="ร้านที่1"/>
    <s v="ส******)"/>
    <s v="******ียว จ.ชัยภูมิ ตำบลธาตุทอง อำเภอภูเขียว จังหวัดชัยภูมิ 36110"/>
    <s v="36110"/>
    <s v="21"/>
    <s v="04/03/2026 16:00"/>
    <s v="-"/>
    <s v="SPX Express"/>
    <s v="Shopee"/>
    <s v="shopee"/>
    <s v=""/>
    <s v="TH2638660704042"/>
    <s v="04/03/2026 16:00"/>
  </r>
  <r>
    <x v="5"/>
    <x v="5"/>
    <n v="120"/>
    <n v="1"/>
    <s v="GWF16"/>
    <n v="559"/>
    <n v="0"/>
    <s v="ร้านที่1"/>
    <s v="ส******)"/>
    <s v="******ียว จ.ชัยภูมิ ตำบลธาตุทอง อำเภอภูเขียว จังหวัดชัยภูมิ 36110"/>
    <s v="36110"/>
    <s v="21"/>
    <s v="04/03/2026 16:00"/>
    <s v="-"/>
    <s v="SPX Express"/>
    <s v="Shopee"/>
    <s v="shopee"/>
    <s v=""/>
    <s v="TH2638660704042"/>
    <s v="04/03/2026 16:00"/>
  </r>
  <r>
    <x v="4"/>
    <x v="4"/>
    <n v="66.666666666666671"/>
    <n v="3"/>
    <s v="GWF15"/>
    <n v="100"/>
    <n v="0"/>
    <s v="ร้านที่2"/>
    <s v="n**"/>
    <s v="Bangkok"/>
    <s v="-"/>
    <s v=""/>
    <s v="04/03/2026 15:58"/>
    <s v="-"/>
    <s v="J&amp;T COD"/>
    <s v="Tiktok"/>
    <s v="จ่ายทีหลัง / COD"/>
    <s v=""/>
    <s v="792704029460"/>
    <s v="04/03/2026 15:58"/>
  </r>
  <r>
    <x v="4"/>
    <x v="4"/>
    <n v="66.666666666666671"/>
    <n v="3"/>
    <s v="GWF14"/>
    <n v="100"/>
    <n v="0"/>
    <s v="ร้านที่2"/>
    <s v="พ***ก บ***่วย"/>
    <s v="กรุงเทพฯ"/>
    <s v="-"/>
    <s v=""/>
    <s v="04/03/2026 15:55"/>
    <s v="-"/>
    <s v="J&amp;T Express"/>
    <s v="Tiktok"/>
    <s v="tiktok"/>
    <s v=""/>
    <s v="792779822450"/>
    <s v="04/03/2026 15:54"/>
  </r>
  <r>
    <x v="11"/>
    <x v="11"/>
    <n v="139"/>
    <n v="2"/>
    <s v="GWF13"/>
    <n v="215"/>
    <n v="0"/>
    <s v="ร้านที่10"/>
    <s v="ส่ง  ธัญพร ศรีสำอางค์  "/>
    <s v="75หมู่3 หมู่บ้านขวัญสุขนิเวสน์  ซ.6 แยก3 ต.สวนใหญ่ อ.เมืองจ.นนทบุรี   11000"/>
    <s v="11000"/>
    <s v="0641043593"/>
    <s v="04/03/2026 15:54"/>
    <s v="sompear3955@gmail.com"/>
    <s v="EMS COD"/>
    <s v="facebook"/>
    <s v="กสิกร"/>
    <s v=""/>
    <s v="WA105011453TH"/>
    <s v="04/03/2026 15:53"/>
  </r>
  <r>
    <x v="4"/>
    <x v="4"/>
    <n v="66.666666666666671"/>
    <n v="3"/>
    <s v="GWF11"/>
    <n v="129"/>
    <n v="0"/>
    <s v="ร้านที่1"/>
    <s v="เ******ว"/>
    <s v="******แลง อำเภอเมือง จังหวัดลำปาง 52000 ตำบลบ้านแลง อำเภอเมืองลำปาง จังหวัดลำปาง 52000"/>
    <s v="52000"/>
    <s v="19"/>
    <s v="04/03/2026 15:38"/>
    <s v="-"/>
    <s v="Flash Express"/>
    <s v="Shopee"/>
    <s v="shopee"/>
    <s v=""/>
    <s v="TH49018EUJG33I"/>
    <s v="04/03/2026 15:37"/>
  </r>
  <r>
    <x v="11"/>
    <x v="15"/>
    <n v="92.65"/>
    <n v="1"/>
    <s v="GWF10"/>
    <n v="99.65"/>
    <n v="7"/>
    <s v="ร้านที่1"/>
    <s v="บุญส่ง ทายะ"/>
    <s v="7/1 ซอย3 หมู่1  · แม่ตืน/ Mae Tuen_x000a__x000a_ลี้/ Liลำพูน/ Lamphun_x000a_51110"/>
    <s v="51110"/>
    <s v="660829844309"/>
    <s v="04/03/2026 15:36"/>
    <s v="-"/>
    <s v="Kerry_dropoff"/>
    <s v="Lazada"/>
    <s v="lazada"/>
    <s v=""/>
    <s v="TH48048EUM8R1B"/>
    <s v="04/03/2026 15:36"/>
  </r>
  <r>
    <x v="8"/>
    <x v="8"/>
    <n v="40"/>
    <n v="1"/>
    <s v="GWF9"/>
    <n v="40"/>
    <n v="0"/>
    <s v="ร้านที่1"/>
    <s v="พ**ง"/>
    <s v="******รง อำเภอพระประแดง จังหวัดสมุทรปราการ 10130"/>
    <s v="10130"/>
    <s v="71"/>
    <s v="04/03/2026 15:28"/>
    <s v="-"/>
    <s v="Flash Express"/>
    <s v="Shopee"/>
    <s v="shopee"/>
    <s v=""/>
    <s v="TH02048EV3RJ2N"/>
    <s v="04/03/2026 15:28"/>
  </r>
  <r>
    <x v="8"/>
    <x v="8"/>
    <n v="33.333333333333336"/>
    <n v="3"/>
    <s v="GWF8"/>
    <n v="182.99"/>
    <n v="48"/>
    <s v="ร้านที่2"/>
    <s v="เ***มชัย น***ยาโรจน์"/>
    <s v="เทศบาลนครสกลนคร"/>
    <s v="-"/>
    <s v=""/>
    <s v="04/03/2026 15:23"/>
    <s v="-"/>
    <s v="J&amp;T COD"/>
    <s v="Tiktok"/>
    <s v="จ่ายทีหลัง / COD"/>
    <s v=""/>
    <s v="792721753482"/>
    <s v="04/03/2026 15:23"/>
  </r>
  <r>
    <x v="5"/>
    <x v="5"/>
    <n v="159"/>
    <n v="1"/>
    <s v="GWF7"/>
    <n v="99"/>
    <n v="0"/>
    <s v="ร้านที่2"/>
    <s v="อ***รณ ป***มทย์วิทยา"/>
    <s v="นนทบุรี"/>
    <s v="-"/>
    <s v=""/>
    <s v="04/03/2026 15:22"/>
    <s v="-"/>
    <s v="J&amp;T Express"/>
    <s v="Tiktok"/>
    <s v="tiktok"/>
    <s v=""/>
    <s v="792776843460"/>
    <s v="04/03/2026 15:22"/>
  </r>
  <r>
    <x v="5"/>
    <x v="5"/>
    <n v="159"/>
    <n v="1"/>
    <s v="GWF5"/>
    <n v="99"/>
    <n v="0"/>
    <s v="ร้านที่2"/>
    <s v="A***hamolwan"/>
    <s v="ชลบุรี"/>
    <s v="-"/>
    <s v=""/>
    <s v="04/03/2026 15:14"/>
    <s v="-"/>
    <s v="J&amp;T COD"/>
    <s v="Tiktok"/>
    <s v="จ่ายทีหลัง / COD"/>
    <s v=""/>
    <s v="792741941412"/>
    <s v="04/03/2026 15:14"/>
  </r>
  <r>
    <x v="5"/>
    <x v="5"/>
    <n v="159"/>
    <n v="1"/>
    <s v="GWF4"/>
    <n v="99"/>
    <n v="0"/>
    <s v="ร้านที่2"/>
    <s v="ว***า ส***ลย์"/>
    <s v="ชลบุรี"/>
    <s v="-"/>
    <s v=""/>
    <s v="04/03/2026 15:12"/>
    <s v="-"/>
    <s v="J&amp;T COD"/>
    <s v="Tiktok"/>
    <s v="จ่ายทีหลัง / COD"/>
    <s v=""/>
    <s v="792793843446"/>
    <s v="04/03/2026 15:12"/>
  </r>
  <r>
    <x v="3"/>
    <x v="3"/>
    <n v="50"/>
    <n v="6"/>
    <s v="GWF3"/>
    <n v="200"/>
    <n v="0"/>
    <s v="ร้านที่2"/>
    <s v="อ*** ป***ใจ"/>
    <s v="พระนครศรีอยุธยา"/>
    <s v="-"/>
    <s v=""/>
    <s v="04/03/2026 15:10"/>
    <s v="-"/>
    <s v="J&amp;T Express"/>
    <s v="Tiktok"/>
    <s v="tiktok"/>
    <s v=""/>
    <s v="792712883572"/>
    <s v="04/03/2026 15:10"/>
  </r>
  <r>
    <x v="5"/>
    <x v="5"/>
    <n v="159"/>
    <n v="1"/>
    <s v="GWF2"/>
    <n v="99"/>
    <n v="0"/>
    <s v="ร้านที่2"/>
    <s v="ก***ารัตน์ ร***สุข"/>
    <s v="ปราจีนบุรี"/>
    <s v="-"/>
    <s v=""/>
    <s v="04/03/2026 15:00"/>
    <s v="-"/>
    <s v="J&amp;T Express"/>
    <s v="Tiktok"/>
    <s v="tiktok"/>
    <s v=""/>
    <s v="792766542422"/>
    <s v="04/03/2026 15:00"/>
  </r>
  <r>
    <x v="11"/>
    <x v="11"/>
    <n v="159"/>
    <n v="1"/>
    <s v="GWF1"/>
    <n v="99"/>
    <n v="0"/>
    <s v="ร้านที่2"/>
    <s v="P*** W**"/>
    <s v="Pathum Thani"/>
    <s v="-"/>
    <s v=""/>
    <s v="04/03/2026 14:58"/>
    <s v="-"/>
    <s v="Flash Express Thailand"/>
    <s v="Tiktok"/>
    <s v="tiktok"/>
    <s v=""/>
    <s v="THT0406558A0Z1Z"/>
    <s v="04/03/2026 14:58"/>
  </r>
  <r>
    <x v="10"/>
    <x v="10"/>
    <n v="159"/>
    <n v="1"/>
    <s v="GWF0"/>
    <n v="99"/>
    <n v="0"/>
    <s v="ร้านที่2"/>
    <s v="บ***อง"/>
    <s v="ตาก"/>
    <s v="-"/>
    <s v=""/>
    <s v="04/03/2026 14:53"/>
    <s v="-"/>
    <s v="J&amp;T COD"/>
    <s v="Tiktok"/>
    <s v="จ่ายทีหลัง / COD"/>
    <s v=""/>
    <s v="792763528454"/>
    <s v="04/03/2026 14:53"/>
  </r>
  <r>
    <x v="3"/>
    <x v="3"/>
    <n v="50"/>
    <n v="6"/>
    <s v="GWE99"/>
    <n v="200"/>
    <n v="0"/>
    <s v="ร้านที่2"/>
    <s v="อ***ญา ฯ*"/>
    <s v="มุกดาหาร"/>
    <s v="-"/>
    <s v=""/>
    <s v="04/03/2026 14:51"/>
    <s v="-"/>
    <s v="J&amp;T COD"/>
    <s v="Tiktok"/>
    <s v="จ่ายทีหลัง / COD"/>
    <s v=""/>
    <s v="792718680574"/>
    <s v="04/03/2026 14:51"/>
  </r>
  <r>
    <x v="10"/>
    <x v="10"/>
    <n v="159"/>
    <n v="1"/>
    <s v="GWE98"/>
    <n v="164"/>
    <n v="35"/>
    <s v="ร้านที่2"/>
    <s v="อ***ค์ ค***ษา"/>
    <s v="สมุทรปราการ"/>
    <s v="-"/>
    <s v=""/>
    <s v="04/03/2026 14:46"/>
    <s v="-"/>
    <s v="J&amp;T COD"/>
    <s v="Tiktok"/>
    <s v="จ่ายทีหลัง / COD"/>
    <s v=""/>
    <s v="792715027495"/>
    <s v="04/03/2026 14:46"/>
  </r>
  <r>
    <x v="12"/>
    <x v="16"/>
    <n v="14"/>
    <n v="1"/>
    <s v="GWE97"/>
    <n v="24"/>
    <n v="10"/>
    <s v="ร้านที่1"/>
    <s v="อ******ย"/>
    <s v="****** c5 ถนนป๊อปปูล่า ตำบลบ้านใหม่ ตำบลบ้านใหม่ อำเภอปากเกร็ด จังหวัดนนทบุรี 11120"/>
    <s v="11120"/>
    <s v="30"/>
    <s v="04/03/2026 14:40"/>
    <s v="-"/>
    <s v="SPX Express"/>
    <s v="Shopee"/>
    <s v="shopee"/>
    <s v=""/>
    <s v="TH266025064824C"/>
    <s v="04/03/2026 14:40"/>
  </r>
  <r>
    <x v="3"/>
    <x v="3"/>
    <n v="50"/>
    <n v="6"/>
    <s v="GWE96"/>
    <n v="200"/>
    <n v="0"/>
    <s v="ร้านที่2"/>
    <s v="โ***วรรณ ม***ก้ว"/>
    <s v="ปทุมธานี"/>
    <s v="-"/>
    <s v=""/>
    <s v="04/03/2026 14:39"/>
    <s v="-"/>
    <s v="Flash Express Thailand COD"/>
    <s v="Tiktok"/>
    <s v="จ่ายทีหลัง / COD"/>
    <s v=""/>
    <s v="THT0402558Z229Z"/>
    <s v="04/03/2026 14:39"/>
  </r>
  <r>
    <x v="2"/>
    <x v="2"/>
    <n v="66.333333333333329"/>
    <n v="3"/>
    <s v="GWE95"/>
    <n v="197"/>
    <n v="0"/>
    <s v="ร้านที่2"/>
    <s v="จ***พร. เ***ยาย"/>
    <s v="อุบลราชธานี"/>
    <s v="-"/>
    <s v=""/>
    <s v="04/03/2026 14:38"/>
    <s v="-"/>
    <s v="J&amp;T COD"/>
    <s v="Tiktok"/>
    <s v="จ่ายทีหลัง / COD"/>
    <s v=""/>
    <s v="792791612561"/>
    <s v="04/03/2026 14:38"/>
  </r>
  <r>
    <x v="3"/>
    <x v="3"/>
    <n v="33.333333333333336"/>
    <n v="3"/>
    <s v="GWE94"/>
    <n v="100"/>
    <n v="0"/>
    <s v="ร้านที่2"/>
    <s v="ว***า น***ท้"/>
    <s v="กระบี่"/>
    <s v="-"/>
    <s v=""/>
    <s v="04/03/2026 14:35"/>
    <s v="-"/>
    <s v="J&amp;T COD"/>
    <s v="Tiktok"/>
    <s v="จ่ายทีหลัง / COD"/>
    <s v="เผือกมะพร้าวอ่อน/ฝอยทอง/กล้อยหอม"/>
    <s v="792765394562"/>
    <s v="04/03/2026 14:35"/>
  </r>
  <r>
    <x v="3"/>
    <x v="3"/>
    <n v="33.333333333333336"/>
    <n v="3"/>
    <s v="GWE93"/>
    <n v="100"/>
    <n v="0"/>
    <s v="ร้านที่2"/>
    <s v="J***"/>
    <s v="กรุงเทพฯ"/>
    <s v="-"/>
    <s v=""/>
    <s v="04/03/2026 14:35"/>
    <s v="-"/>
    <s v="J&amp;T Express"/>
    <s v="Tiktok"/>
    <s v="tiktok"/>
    <s v=""/>
    <s v="792780797513"/>
    <s v="04/03/2026 14:35"/>
  </r>
  <r>
    <x v="4"/>
    <x v="4"/>
    <n v="66.666666666666671"/>
    <n v="3"/>
    <s v="GWE92"/>
    <n v="100"/>
    <n v="0"/>
    <s v="ร้านที่2"/>
    <s v="ป***ี ม***พูนกลาง"/>
    <s v="กรุงเทพฯ"/>
    <s v="-"/>
    <s v=""/>
    <s v="04/03/2026 14:25"/>
    <s v="-"/>
    <s v="J&amp;T COD"/>
    <s v="Tiktok"/>
    <s v="จ่ายทีหลัง / COD"/>
    <s v=""/>
    <s v="792754027424"/>
    <s v="04/03/2026 14:25"/>
  </r>
  <r>
    <x v="8"/>
    <x v="8"/>
    <n v="33.333333333333336"/>
    <n v="3"/>
    <s v="GWE90"/>
    <n v="134.99"/>
    <n v="0"/>
    <s v="ร้านที่2"/>
    <s v="แ***ทียน ส***นดี"/>
    <s v="นครสวรรค์"/>
    <s v="-"/>
    <s v=""/>
    <s v="04/03/2026 14:13"/>
    <s v="-"/>
    <s v="J&amp;T Express"/>
    <s v="Tiktok"/>
    <s v="tiktok"/>
    <s v=""/>
    <s v="792718612523"/>
    <s v="04/03/2026 14:15"/>
  </r>
  <r>
    <x v="10"/>
    <x v="10"/>
    <n v="159"/>
    <n v="1"/>
    <s v="GWE89"/>
    <n v="129"/>
    <n v="0"/>
    <s v="ร้านที่2"/>
    <s v="น** .***ร ห***เอียด"/>
    <s v="ราชบุรี"/>
    <s v="-"/>
    <s v=""/>
    <s v="04/03/2026 14:08"/>
    <s v="-"/>
    <s v="J&amp;T COD"/>
    <s v="Tiktok"/>
    <s v="จ่ายทีหลัง / COD"/>
    <s v=""/>
    <s v="792731036414"/>
    <s v="04/03/2026 14:13"/>
  </r>
  <r>
    <x v="4"/>
    <x v="4"/>
    <n v="33"/>
    <n v="10"/>
    <s v="GWE88"/>
    <n v="384.01"/>
    <n v="0"/>
    <s v="ร้านที่2"/>
    <s v="ส***ยา เ***ขุนทด"/>
    <s v="จังหวัดนครราชสีมา"/>
    <s v="-"/>
    <s v=""/>
    <s v="04/03/2026 14:03"/>
    <s v="-"/>
    <s v="J&amp;T COD"/>
    <s v="Tiktok"/>
    <s v="จ่ายทีหลัง / COD"/>
    <s v=""/>
    <s v="792781512493"/>
    <s v="04/03/2026 14:04"/>
  </r>
  <r>
    <x v="8"/>
    <x v="8"/>
    <n v="33.333333333333336"/>
    <n v="3"/>
    <s v="GWE87"/>
    <n v="134.99"/>
    <n v="0"/>
    <s v="ร้านที่2"/>
    <s v="แ***ทียน ส***นดี"/>
    <s v="นครสวรรค์"/>
    <s v="-"/>
    <s v=""/>
    <s v="04/03/2026 13:59"/>
    <s v="-"/>
    <s v="J&amp;T Express"/>
    <s v="Tiktok"/>
    <s v="tiktok"/>
    <s v=""/>
    <s v="792743416522"/>
    <s v="04/03/2026 13:59"/>
  </r>
  <r>
    <x v="2"/>
    <x v="2"/>
    <n v="66.333333333333329"/>
    <n v="3"/>
    <s v="GWE86"/>
    <n v="197"/>
    <n v="0"/>
    <s v="ร้านที่2"/>
    <s v="ไ***นด์"/>
    <s v="กรุงเทพฯ"/>
    <s v="-"/>
    <s v=""/>
    <s v="04/03/2026 13:56"/>
    <s v="-"/>
    <s v="J&amp;T COD"/>
    <s v="Tiktok"/>
    <s v="จ่ายทีหลัง / COD"/>
    <s v=""/>
    <s v="792793413565"/>
    <s v="04/03/2026 13:56"/>
  </r>
  <r>
    <x v="8"/>
    <x v="17"/>
    <n v="0"/>
    <n v="2"/>
    <s v="GWE85"/>
    <n v="0"/>
    <n v="0"/>
    <s v="ร้านที่1"/>
    <s v="ส่งบ้านกนกวรรณ"/>
    <s v="นำส่งที่บ้านสามสิบเอ็ด/สี่ ม.5 ตำบลเกาะจัน · เกาะจันทร์/ Ko Chan_x000a__x000a_เกาะจันทร์/ Ko Chanชลบุรี/ Chonburi_x000a_20240"/>
    <s v="20240"/>
    <s v="660914325689"/>
    <s v="04/03/2026 13:54"/>
    <s v="-"/>
    <s v="Kerry_dropoff"/>
    <s v="Lazada"/>
    <s v="lazada"/>
    <s v=""/>
    <s v="LEXPU0664182274"/>
    <s v="04/03/2026 13:54"/>
  </r>
  <r>
    <x v="11"/>
    <x v="15"/>
    <n v="109"/>
    <n v="1"/>
    <s v="GWE84"/>
    <n v="121"/>
    <n v="12"/>
    <s v="ร้านที่1"/>
    <s v="ดา.ร้านสุชาติติดซอยสวิง*"/>
    <s v="8/19ซอยสวิง1. ถ.บ้านกล้วยไทรน้อย. อ.บางบัวทอง. จ.นนทบุรี. 11110 · บางบัวทอง/ Bang Bua Thong_x000a__x000a_บางบัวทอง/ Bang Bua Thongนนทบุรี/ Nonthaburi_x000a_11110"/>
    <s v="11110"/>
    <s v="660924681729"/>
    <s v="04/03/2026 13:52"/>
    <s v="-"/>
    <s v="Kerry_dropoff"/>
    <s v="Lazada"/>
    <s v="lazada"/>
    <s v=""/>
    <s v="LEXPU0664138999"/>
    <s v="04/03/2026 13:52"/>
  </r>
  <r>
    <x v="4"/>
    <x v="4"/>
    <n v="66.666666666666671"/>
    <n v="3"/>
    <s v="GWE83"/>
    <n v="185"/>
    <n v="35"/>
    <s v="ร้านที่2"/>
    <s v="ช***า ช***ิรัตน"/>
    <s v="นนทบุรี"/>
    <s v="-"/>
    <s v=""/>
    <s v="04/03/2026 13:41"/>
    <s v="-"/>
    <s v="J&amp;T COD"/>
    <s v="Tiktok"/>
    <s v="จ่ายทีหลัง / COD"/>
    <s v=""/>
    <s v="792753522422"/>
    <s v="04/03/2026 13:41"/>
  </r>
  <r>
    <x v="11"/>
    <x v="11"/>
    <n v="139"/>
    <n v="1"/>
    <s v="GWE82"/>
    <n v="139"/>
    <n v="0"/>
    <s v="ร้านที่1"/>
    <s v="ว******ย"/>
    <s v="******ลชุมแสง อำเภอชุมแสง จังหวัดนครสวรรค์ 60120"/>
    <s v="60120"/>
    <s v="81"/>
    <s v="04/03/2026 13:40"/>
    <s v="-"/>
    <s v="SPX Express"/>
    <s v="Shopee"/>
    <s v="shopee"/>
    <s v=""/>
    <s v="TH264478160747Z"/>
    <s v="04/03/2026 13:40"/>
  </r>
  <r>
    <x v="3"/>
    <x v="3"/>
    <n v="65"/>
    <n v="9"/>
    <s v="GWE81"/>
    <n v="272.08999999999997"/>
    <n v="0"/>
    <s v="ร้านที่2"/>
    <s v="ศ***มา"/>
    <s v="ขอนแก่น"/>
    <s v="-"/>
    <s v=""/>
    <s v="04/03/2026 13:22"/>
    <s v="-"/>
    <s v="J&amp;T COD"/>
    <s v="Tiktok"/>
    <s v="จ่ายทีหลัง / COD"/>
    <s v=""/>
    <s v="792712702611"/>
    <s v="04/03/2026 13:22"/>
  </r>
  <r>
    <x v="3"/>
    <x v="3"/>
    <n v="65"/>
    <n v="9"/>
    <s v="GWE80"/>
    <n v="272.08999999999997"/>
    <n v="0"/>
    <s v="ร้านที่2"/>
    <s v="ว***วรรณ ก***นประชุม"/>
    <s v="สิงห์บุรี"/>
    <s v="-"/>
    <s v=""/>
    <s v="04/03/2026 13:20"/>
    <s v="-"/>
    <s v="J&amp;T COD"/>
    <s v="Tiktok"/>
    <s v="จ่ายทีหลัง / COD"/>
    <s v="ฝอยทอง 2 กล่อง เนยนม 2 กล่อง มะพร้าวน้ำหอม 2 กล่อง กล้วยหอมมะพร้าวเผา 2 กาแฟ 1"/>
    <s v="792762805601"/>
    <s v="04/03/2026 13:20"/>
  </r>
  <r>
    <x v="3"/>
    <x v="3"/>
    <n v="50"/>
    <n v="6"/>
    <s v="GWE79"/>
    <n v="610"/>
    <n v="0"/>
    <s v="ร้านที่1"/>
    <s v="ธ******ภ"/>
    <s v="******ำบล ปากน้ำปราณ ตำบลปากน้ำปราณ อำเภอปราณบุรี จังหวัดประจวบคีรีขันธ์ 77220"/>
    <s v="77220"/>
    <s v="24"/>
    <s v="04/03/2026 13:10"/>
    <s v="-"/>
    <s v="SPX Express"/>
    <s v="Shopee"/>
    <s v="shopee"/>
    <s v=""/>
    <s v="TH264823829902G"/>
    <s v="04/03/2026 13:08"/>
  </r>
  <r>
    <x v="2"/>
    <x v="2"/>
    <n v="66.333333333333329"/>
    <n v="3"/>
    <s v="GWE79"/>
    <n v="610"/>
    <n v="0"/>
    <s v="ร้านที่1"/>
    <s v="ธ******ภ"/>
    <s v="******ำบล ปากน้ำปราณ ตำบลปากน้ำปราณ อำเภอปราณบุรี จังหวัดประจวบคีรีขันธ์ 77220"/>
    <s v="77220"/>
    <s v="24"/>
    <s v="04/03/2026 13:10"/>
    <s v="-"/>
    <s v="SPX Express"/>
    <s v="Shopee"/>
    <s v="shopee"/>
    <s v=""/>
    <s v="TH264823829902G"/>
    <s v="04/03/2026 13:08"/>
  </r>
  <r>
    <x v="10"/>
    <x v="12"/>
    <n v="0.72"/>
    <n v="1"/>
    <s v="GWE78"/>
    <n v="16.100000000000001"/>
    <n v="14"/>
    <s v="ร้านที่3"/>
    <s v="กิ้มติ้น ทองจันทร์"/>
    <s v="304 ม.4 · ปากแพรก/ Pak Phraek_x000a__x000a_ดอนสัก/ Don Sakสุราษฎร์ธานี/ Surat Thani_x000a_84340"/>
    <s v="84340"/>
    <s v="660811529829"/>
    <s v="04/03/2026 13:03"/>
    <s v="-"/>
    <s v="Kerry_dropoff"/>
    <s v="Lazada"/>
    <s v="lazada"/>
    <s v=""/>
    <s v="TH68038EUQG93D"/>
    <s v="04/03/2026 13:03"/>
  </r>
  <r>
    <x v="9"/>
    <x v="12"/>
    <n v="0.72"/>
    <n v="1"/>
    <s v="GWE78"/>
    <n v="16.100000000000001"/>
    <n v="14"/>
    <s v="ร้านที่3"/>
    <s v="กิ้มติ้น ทองจันทร์"/>
    <s v="304 ม.4 · ปากแพรก/ Pak Phraek_x000a__x000a_ดอนสัก/ Don Sakสุราษฎร์ธานี/ Surat Thani_x000a_84340"/>
    <s v="84340"/>
    <s v="660811529829"/>
    <s v="04/03/2026 13:03"/>
    <s v="-"/>
    <s v="Kerry_dropoff"/>
    <s v="Lazada"/>
    <s v="lazada"/>
    <s v=""/>
    <s v="TH68038EUQG93D"/>
    <s v="04/03/2026 13:03"/>
  </r>
  <r>
    <x v="1"/>
    <x v="18"/>
    <n v="0.66"/>
    <n v="1"/>
    <s v="GWE78"/>
    <n v="16.100000000000001"/>
    <n v="14"/>
    <s v="ร้านที่3"/>
    <s v="กิ้มติ้น ทองจันทร์"/>
    <s v="304 ม.4 · ปากแพรก/ Pak Phraek_x000a__x000a_ดอนสัก/ Don Sakสุราษฎร์ธานี/ Surat Thani_x000a_84340"/>
    <s v="84340"/>
    <s v="660811529829"/>
    <s v="04/03/2026 13:03"/>
    <s v="-"/>
    <s v="Kerry_dropoff"/>
    <s v="Lazada"/>
    <s v="lazada"/>
    <s v=""/>
    <s v="TH68038EUQG93D"/>
    <s v="04/03/2026 13:03"/>
  </r>
  <r>
    <x v="4"/>
    <x v="4"/>
    <n v="66.666666666666671"/>
    <n v="3"/>
    <s v="GWE77"/>
    <n v="326"/>
    <n v="0"/>
    <s v="ร้านที่2"/>
    <s v="ท***ย์สิริ"/>
    <s v="นครศรีธรรมราช"/>
    <s v="-"/>
    <s v=""/>
    <s v="04/03/2026 12:50"/>
    <s v="-"/>
    <s v="J&amp;T COD"/>
    <s v="Tiktok"/>
    <s v="จ่ายทีหลัง / COD"/>
    <s v=""/>
    <s v="792728505516"/>
    <s v="04/03/2026 12:50"/>
  </r>
  <r>
    <x v="2"/>
    <x v="2"/>
    <n v="66.333333333333329"/>
    <n v="3"/>
    <s v="GWE77"/>
    <n v="326"/>
    <n v="0"/>
    <s v="ร้านที่2"/>
    <s v="ท***ย์สิริ"/>
    <s v="นครศรีธรรมราช"/>
    <s v="-"/>
    <s v=""/>
    <s v="04/03/2026 12:50"/>
    <s v="-"/>
    <s v="J&amp;T COD"/>
    <s v="Tiktok"/>
    <s v="จ่ายทีหลัง / COD"/>
    <s v=""/>
    <s v="792728505516"/>
    <s v="04/03/2026 12:50"/>
  </r>
  <r>
    <x v="1"/>
    <x v="1"/>
    <n v="83.333333333333329"/>
    <n v="3"/>
    <s v="GWE76"/>
    <n v="389"/>
    <n v="0"/>
    <s v="ร้านที่1"/>
    <s v="บ******น"/>
    <s v="******ทอดดำริขวงถนนนครไชยศรี  เขตดุสิต กรุงเทพ แขวงถนนนครไชยศรี เขตดุสิต จังหวัดกรุงเทพมหานคร 10300"/>
    <s v="10300"/>
    <s v="85"/>
    <s v="04/03/2026 12:48"/>
    <s v="-"/>
    <s v="SPX Express"/>
    <s v="Shopee"/>
    <s v="shopee"/>
    <s v=""/>
    <s v="TH2601436553221"/>
    <s v="04/03/2026 12:48"/>
  </r>
  <r>
    <x v="5"/>
    <x v="5"/>
    <n v="139"/>
    <n v="1"/>
    <s v="GWE76"/>
    <n v="389"/>
    <n v="0"/>
    <s v="ร้านที่1"/>
    <s v="บ******น"/>
    <s v="******ทอดดำริขวงถนนนครไชยศรี  เขตดุสิต กรุงเทพ แขวงถนนนครไชยศรี เขตดุสิต จังหวัดกรุงเทพมหานคร 10300"/>
    <s v="10300"/>
    <s v="85"/>
    <s v="04/03/2026 12:48"/>
    <s v="-"/>
    <s v="SPX Express"/>
    <s v="Shopee"/>
    <s v="shopee"/>
    <s v=""/>
    <s v="TH2601436553221"/>
    <s v="04/03/2026 12:48"/>
  </r>
  <r>
    <x v="2"/>
    <x v="2"/>
    <n v="69.900000000000006"/>
    <n v="10"/>
    <s v="GWE74"/>
    <n v="800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4/03/2026 12:41"/>
    <s v="-"/>
    <s v="SPX Express"/>
    <s v="Shopee"/>
    <s v="shopee"/>
    <s v=""/>
    <s v="TH262586087184R"/>
    <s v="04/03/2026 12:11"/>
  </r>
  <r>
    <x v="8"/>
    <x v="17"/>
    <n v="0"/>
    <n v="2"/>
    <s v="GWE73"/>
    <n v="0"/>
    <n v="0"/>
    <s v="ร้านที่1"/>
    <s v="ส่งที่บ้านกนกวรรณ"/>
    <s v="บ้านสามสิบเอ็ด/4 ม.ห้า ตำบลเกาะจันทร์ · เกาะจันทร์/ Ko Chan_x000a__x000a_เกาะจันทร์/ Ko Chanชลบุรี/ Chonburi_x000a_20240"/>
    <s v="20240"/>
    <s v="660964329463"/>
    <s v="04/03/2026 12:09"/>
    <s v="-"/>
    <s v="Kerry_dropoff"/>
    <s v="Lazada"/>
    <s v="lazada"/>
    <s v=""/>
    <s v="LEXPU0664180294"/>
    <s v="04/03/2026 12:09"/>
  </r>
  <r>
    <x v="2"/>
    <x v="2"/>
    <n v="120"/>
    <n v="2"/>
    <s v="GWE72"/>
    <n v="200"/>
    <n v="0"/>
    <s v="ร้านที่2"/>
    <s v="เ***อดอย ต***คำ"/>
    <s v="นครปฐม"/>
    <s v="-"/>
    <s v=""/>
    <s v="04/03/2026 12:08"/>
    <s v="-"/>
    <s v="J&amp;T COD"/>
    <s v="Tiktok"/>
    <s v="จ่ายทีหลัง / COD"/>
    <s v=""/>
    <s v="792728109596"/>
    <s v="04/03/2026 12:08"/>
  </r>
  <r>
    <x v="8"/>
    <x v="8"/>
    <n v="33.333333333333336"/>
    <n v="3"/>
    <s v="GWE70"/>
    <n v="147.99"/>
    <n v="13"/>
    <s v="ร้านที่2"/>
    <s v="G***kep.tolex"/>
    <s v="กรุงเทพฯ"/>
    <s v="-"/>
    <s v=""/>
    <s v="04/03/2026 11:52"/>
    <s v="-"/>
    <s v="J&amp;T COD"/>
    <s v="Tiktok"/>
    <s v="จ่ายทีหลัง / COD"/>
    <s v=""/>
    <s v="792655997954"/>
    <s v="04/03/2026 11:53"/>
  </r>
  <r>
    <x v="4"/>
    <x v="4"/>
    <n v="66.666666666666671"/>
    <n v="3"/>
    <s v="GWE69"/>
    <n v="137.5"/>
    <n v="7.5"/>
    <s v="ร้านที่1"/>
    <s v="จันคำ พันธ์ดี"/>
    <s v="199หมู่11 บ้านต้นผึ้ง ต.บ้านกลาง_x000a__x000a_สอง/ Songแพร่/ Phrae_x000a_54120"/>
    <s v="54120"/>
    <s v="660984606684"/>
    <s v="04/03/2026 11:37"/>
    <s v="-"/>
    <s v="Kerry_dropoff"/>
    <s v="Lazada"/>
    <s v="lazada"/>
    <s v=""/>
    <s v="TH51068EUG226B"/>
    <s v="04/03/2026 11:37"/>
  </r>
  <r>
    <x v="4"/>
    <x v="4"/>
    <n v="66.666666666666671"/>
    <n v="3"/>
    <s v="GWE68"/>
    <n v="187.99"/>
    <n v="0"/>
    <s v="ร้านที่2"/>
    <s v="ส***ตตา แ***จัตุรัส"/>
    <s v="ชัยภูมิ"/>
    <s v="-"/>
    <s v=""/>
    <s v="04/03/2026 11:31"/>
    <s v="-"/>
    <s v="J&amp;T Express"/>
    <s v="Tiktok"/>
    <s v="tiktok"/>
    <s v=""/>
    <s v="792628805065"/>
    <s v="04/03/2026 11:31"/>
  </r>
  <r>
    <x v="3"/>
    <x v="3"/>
    <n v="65"/>
    <n v="1"/>
    <s v="GWE68"/>
    <n v="187.99"/>
    <n v="0"/>
    <s v="ร้านที่2"/>
    <s v="ส***ตตา แ***จัตุรัส"/>
    <s v="ชัยภูมิ"/>
    <s v="-"/>
    <s v=""/>
    <s v="04/03/2026 11:31"/>
    <s v="-"/>
    <s v="J&amp;T Express"/>
    <s v="Tiktok"/>
    <s v="tiktok"/>
    <s v=""/>
    <s v="792628805065"/>
    <s v="04/03/2026 11:31"/>
  </r>
  <r>
    <x v="3"/>
    <x v="3"/>
    <n v="50"/>
    <n v="6"/>
    <s v="GWE67"/>
    <n v="200"/>
    <n v="0"/>
    <s v="ร้านที่2"/>
    <s v="ว***ลักษณ์ ว***ิลาบั"/>
    <s v="นนทบุรี"/>
    <s v="-"/>
    <s v=""/>
    <s v="04/03/2026 11:24"/>
    <s v="-"/>
    <s v="J&amp;T COD"/>
    <s v="Tiktok"/>
    <s v="จ่ายทีหลัง / COD"/>
    <s v=""/>
    <s v="792724487531"/>
    <s v="04/03/2026 11:24"/>
  </r>
  <r>
    <x v="5"/>
    <x v="5"/>
    <n v="159"/>
    <n v="1"/>
    <s v="GWE66"/>
    <n v="129"/>
    <n v="0"/>
    <s v="ร้านที่2"/>
    <s v="อ***ชชา ก***ิดรัตน์"/>
    <s v="ระยอง"/>
    <s v="-"/>
    <s v=""/>
    <s v="04/03/2026 11:18"/>
    <s v="-"/>
    <s v="J&amp;T COD"/>
    <s v="Tiktok"/>
    <s v="จ่ายทีหลัง / COD"/>
    <s v=""/>
    <s v="792652299994"/>
    <s v="04/03/2026 11:18"/>
  </r>
  <r>
    <x v="9"/>
    <x v="9"/>
    <n v="159"/>
    <n v="1"/>
    <s v="GWE65"/>
    <n v="99"/>
    <n v="0"/>
    <s v="ร้านที่2"/>
    <s v="อ***ชชา ก***ิดรัตน์"/>
    <s v="ระยอง"/>
    <s v="-"/>
    <s v=""/>
    <s v="04/03/2026 11:15"/>
    <s v="-"/>
    <s v="J&amp;T COD"/>
    <s v="Tiktok"/>
    <s v="จ่ายทีหลัง / COD"/>
    <s v=""/>
    <s v="792694398926"/>
    <s v="04/03/2026 11:15"/>
  </r>
  <r>
    <x v="9"/>
    <x v="9"/>
    <n v="159"/>
    <n v="1"/>
    <s v="GWE64"/>
    <n v="234.78"/>
    <n v="0"/>
    <s v="ร้านที่2"/>
    <s v="เ***จิตร เ***กุล"/>
    <s v="ชุมพร"/>
    <s v="-"/>
    <s v=""/>
    <s v="04/03/2026 11:15"/>
    <s v="-"/>
    <s v="J&amp;T COD"/>
    <s v="Tiktok"/>
    <s v="จ่ายทีหลัง / COD"/>
    <s v=""/>
    <s v="792609599913"/>
    <s v="04/03/2026 11:15"/>
  </r>
  <r>
    <x v="5"/>
    <x v="5"/>
    <n v="159"/>
    <n v="1"/>
    <s v="GWE64"/>
    <n v="234.78"/>
    <n v="0"/>
    <s v="ร้านที่2"/>
    <s v="เ***จิตร เ***กุล"/>
    <s v="ชุมพร"/>
    <s v="-"/>
    <s v=""/>
    <s v="04/03/2026 11:15"/>
    <s v="-"/>
    <s v="J&amp;T COD"/>
    <s v="Tiktok"/>
    <s v="จ่ายทีหลัง / COD"/>
    <s v=""/>
    <s v="792609599913"/>
    <s v="04/03/2026 11:15"/>
  </r>
  <r>
    <x v="11"/>
    <x v="11"/>
    <n v="159"/>
    <n v="1"/>
    <s v="GWE63"/>
    <n v="99"/>
    <n v="0"/>
    <s v="ร้านที่2"/>
    <s v="น***าทิตย์ แ***มณี"/>
    <s v="ขอนแก่น"/>
    <s v="-"/>
    <s v=""/>
    <s v="04/03/2026 10:59"/>
    <s v="-"/>
    <s v="J&amp;T COD"/>
    <s v="Tiktok"/>
    <s v="จ่ายทีหลัง / COD"/>
    <s v=""/>
    <s v="792696290982"/>
    <s v="04/03/2026 10:59"/>
  </r>
  <r>
    <x v="2"/>
    <x v="2"/>
    <n v="120"/>
    <n v="1"/>
    <s v="GWE62"/>
    <n v="120"/>
    <n v="0"/>
    <s v="ร้านที่2"/>
    <s v="ป***ิทธิ์"/>
    <s v="กรุงเทพฯ"/>
    <s v="-"/>
    <s v=""/>
    <s v="04/03/2026 10:58"/>
    <s v="-"/>
    <s v="J&amp;T COD"/>
    <s v="Tiktok"/>
    <s v="จ่ายทีหลัง / COD"/>
    <s v=""/>
    <s v="792629394922"/>
    <s v="04/03/2026 10:58"/>
  </r>
  <r>
    <x v="8"/>
    <x v="8"/>
    <n v="40"/>
    <n v="2"/>
    <s v="GWE61"/>
    <n v="90"/>
    <n v="10"/>
    <s v="ร้านที่1"/>
    <s v="น******า"/>
    <s v="******ก (ร้านค้าเก่าอ้นอามหลังสีชมพู) ต.ตาพระยา ตำบลตาพระยา อำเภอตาพระยา จังหวัดสระแก้ว 27180"/>
    <s v="27180"/>
    <s v="90"/>
    <s v="04/03/2026 10:54"/>
    <s v="-"/>
    <s v="SPX Express"/>
    <s v="Shopee"/>
    <s v="shopee"/>
    <s v=""/>
    <s v="TH269548012399Y"/>
    <s v="04/03/2026 10:53"/>
  </r>
  <r>
    <x v="2"/>
    <x v="2"/>
    <n v="66.333333333333329"/>
    <n v="3"/>
    <s v="GWE58"/>
    <n v="197"/>
    <n v="0"/>
    <s v="ร้านที่2"/>
    <s v="ว***ียา  ช***ญ"/>
    <s v="เทศบาลนครนครราชสีมา"/>
    <s v="-"/>
    <s v=""/>
    <s v="04/03/2026 10:44"/>
    <s v="-"/>
    <s v="J&amp;T Express"/>
    <s v="Tiktok"/>
    <s v="tiktok"/>
    <s v=""/>
    <s v="792635592965"/>
    <s v="04/03/2026 10:44"/>
  </r>
  <r>
    <x v="2"/>
    <x v="2"/>
    <n v="90"/>
    <n v="2"/>
    <s v="GWE57"/>
    <n v="172.9"/>
    <n v="0"/>
    <s v="ร้านที่3"/>
    <s v="พัชลี​  คนชม"/>
    <s v="27/1 หมู่7 ตำบลบ้านหม้อ_x000a__x000a_พรหมบุรี/ Phrom Buriสิงห์บุรี/ Sing Buri_x000a_16120"/>
    <s v="16120"/>
    <s v="660890745159"/>
    <s v="04/03/2026 10:40"/>
    <s v="-"/>
    <s v="Kerry_dropoff"/>
    <s v="Lazada"/>
    <s v="lazada"/>
    <s v=""/>
    <s v="LEXPU0664179847"/>
    <s v="04/03/2026 10:40"/>
  </r>
  <r>
    <x v="3"/>
    <x v="3"/>
    <n v="33.333333333333336"/>
    <n v="3"/>
    <s v="GWE56"/>
    <n v="100"/>
    <n v="0"/>
    <s v="ร้านที่2"/>
    <s v="โ***วรรณ ม***ก้ว"/>
    <s v="ปทุมธานี"/>
    <s v="-"/>
    <s v=""/>
    <s v="04/03/2026 10:24"/>
    <s v="-"/>
    <s v="J&amp;T COD"/>
    <s v="Tiktok"/>
    <s v="จ่ายทีหลัง / COD"/>
    <s v="ไม่รับเนยนมค่ะ"/>
    <s v="792662318055"/>
    <s v="04/03/2026 10:24"/>
  </r>
  <r>
    <x v="3"/>
    <x v="3"/>
    <n v="33.333333333333336"/>
    <n v="3"/>
    <s v="GWE54"/>
    <n v="100"/>
    <n v="0"/>
    <s v="ร้านที่2"/>
    <s v="W***yo"/>
    <s v="Surat Thani"/>
    <s v="-"/>
    <s v=""/>
    <s v="04/03/2026 10:18"/>
    <s v="-"/>
    <s v="J&amp;T COD"/>
    <s v="Tiktok"/>
    <s v="จ่ายทีหลัง / COD"/>
    <s v=""/>
    <s v="792735799542"/>
    <s v="04/03/2026 10:18"/>
  </r>
  <r>
    <x v="0"/>
    <x v="14"/>
    <n v="50"/>
    <n v="1"/>
    <s v="GWE53"/>
    <n v="50"/>
    <n v="0"/>
    <s v="ร้านที่1"/>
    <s v="ไ******ด"/>
    <s v="******42 ม.12 ตำบลไร่ขิง อำเภอสามพราน จังหวัดนครปฐม 73210"/>
    <s v="73210"/>
    <s v="33"/>
    <s v="04/03/2026 10:46"/>
    <s v="-"/>
    <s v="Flash Express"/>
    <s v="Shopee"/>
    <s v="shopee"/>
    <s v=""/>
    <s v="TH15068EQTB51H"/>
    <s v="04/03/2026 10:16"/>
  </r>
  <r>
    <x v="3"/>
    <x v="3"/>
    <n v="33.333333333333336"/>
    <n v="3"/>
    <s v="GWE52"/>
    <n v="100"/>
    <n v="0"/>
    <s v="ร้านที่2"/>
    <s v="ก***ัตน์ เ***ยบนา"/>
    <s v="สระบุรี"/>
    <s v="-"/>
    <s v=""/>
    <s v="04/03/2026 21:33"/>
    <s v="-"/>
    <s v="Flash Express Thailand"/>
    <s v="Tiktok"/>
    <s v="tiktok"/>
    <s v=""/>
    <s v="THT10035597VN4Z"/>
    <s v="04/03/2026 10:14"/>
  </r>
  <r>
    <x v="13"/>
    <x v="19"/>
    <n v="71"/>
    <n v="1"/>
    <s v="GWE51"/>
    <n v="108"/>
    <n v="37"/>
    <s v="ร้านที่1"/>
    <s v="ญ******ม"/>
    <s v="******ฐกิจ 1 ตำบล แคราย ตำบลแคราย อำเภอกระทุ่มแบน จังหวัดสมุทรสาคร 74110"/>
    <s v="74110"/>
    <s v="26"/>
    <s v="04/03/2026 10:38"/>
    <s v="-"/>
    <s v="SPX Express"/>
    <s v="Shopee"/>
    <s v="shopee"/>
    <s v=""/>
    <s v="TH2672794955585"/>
    <s v="04/03/2026 10:09"/>
  </r>
  <r>
    <x v="2"/>
    <x v="2"/>
    <n v="66.333333333333329"/>
    <n v="3"/>
    <s v="GWE50"/>
    <n v="197"/>
    <n v="0"/>
    <s v="ร้านที่2"/>
    <s v="อ***"/>
    <s v="ขอนแก่น"/>
    <s v="-"/>
    <s v=""/>
    <s v="04/03/2026 10:05"/>
    <s v="-"/>
    <s v="J&amp;T COD"/>
    <s v="Tiktok"/>
    <s v="จ่ายทีหลัง / COD"/>
    <s v=""/>
    <s v="792610796961"/>
    <s v="04/03/2026 10:05"/>
  </r>
  <r>
    <x v="2"/>
    <x v="2"/>
    <n v="66.333333333333329"/>
    <n v="3"/>
    <s v="GWE49"/>
    <n v="197"/>
    <n v="0"/>
    <s v="ร้านที่2"/>
    <s v="ล***ณา จ***น์หอม"/>
    <s v="สมุทรสาคร"/>
    <s v="-"/>
    <s v=""/>
    <s v="04/03/2026 09:59"/>
    <s v="-"/>
    <s v="J&amp;T COD"/>
    <s v="Tiktok"/>
    <s v="จ่ายทีหลัง / COD"/>
    <s v=""/>
    <s v="792642399964"/>
    <s v="04/03/2026 09:59"/>
  </r>
  <r>
    <x v="4"/>
    <x v="4"/>
    <n v="66.666666666666671"/>
    <n v="3"/>
    <s v="GWE48"/>
    <n v="100"/>
    <n v="0"/>
    <s v="ร้านที่2"/>
    <s v="อ***ช ส***รณ"/>
    <s v="ปทุมธานี"/>
    <s v="-"/>
    <s v=""/>
    <s v="04/03/2026 09:57"/>
    <s v="-"/>
    <s v="J&amp;T Express"/>
    <s v="Tiktok"/>
    <s v="tiktok"/>
    <s v=""/>
    <s v="792672409060"/>
    <s v="04/03/2026 09:56"/>
  </r>
  <r>
    <x v="5"/>
    <x v="15"/>
    <n v="92.33"/>
    <n v="1"/>
    <s v="GWE45"/>
    <n v="291"/>
    <n v="14"/>
    <s v="ร้านที่1"/>
    <s v="อนุชา สุขเดช"/>
    <s v="139 บ้านน้ำคำน้อย หมู่9 ตำบลหัวช้าง · หัวช้าง/ Hua Chang_x000a__x000a_สุวรรณภูมิ/ Suwannaphumร้อยเอ็ด/ Roi Et_x000a_45130"/>
    <s v="45130"/>
    <s v="660811425734"/>
    <s v="04/03/2026 09:43"/>
    <s v="-"/>
    <s v="Kerry_dropoff"/>
    <s v="Lazada"/>
    <s v="lazada"/>
    <s v=""/>
    <s v="LEXPU0664139936"/>
    <s v="04/03/2026 09:43"/>
  </r>
  <r>
    <x v="10"/>
    <x v="15"/>
    <n v="92.33"/>
    <n v="1"/>
    <s v="GWE45"/>
    <n v="291"/>
    <n v="14"/>
    <s v="ร้านที่1"/>
    <s v="อนุชา สุขเดช"/>
    <s v="139 บ้านน้ำคำน้อย หมู่9 ตำบลหัวช้าง · หัวช้าง/ Hua Chang_x000a__x000a_สุวรรณภูมิ/ Suwannaphumร้อยเอ็ด/ Roi Et_x000a_45130"/>
    <s v="45130"/>
    <s v="660811425734"/>
    <s v="04/03/2026 09:43"/>
    <s v="-"/>
    <s v="Kerry_dropoff"/>
    <s v="Lazada"/>
    <s v="lazada"/>
    <s v=""/>
    <s v="LEXPU0664139936"/>
    <s v="04/03/2026 09:43"/>
  </r>
  <r>
    <x v="11"/>
    <x v="15"/>
    <n v="92.34"/>
    <n v="1"/>
    <s v="GWE45"/>
    <n v="291"/>
    <n v="14"/>
    <s v="ร้านที่1"/>
    <s v="อนุชา สุขเดช"/>
    <s v="139 บ้านน้ำคำน้อย หมู่9 ตำบลหัวช้าง · หัวช้าง/ Hua Chang_x000a__x000a_สุวรรณภูมิ/ Suwannaphumร้อยเอ็ด/ Roi Et_x000a_45130"/>
    <s v="45130"/>
    <s v="660811425734"/>
    <s v="04/03/2026 09:43"/>
    <s v="-"/>
    <s v="Kerry_dropoff"/>
    <s v="Lazada"/>
    <s v="lazada"/>
    <s v=""/>
    <s v="LEXPU0664139936"/>
    <s v="04/03/2026 09:43"/>
  </r>
  <r>
    <x v="2"/>
    <x v="2"/>
    <n v="66.333333333333329"/>
    <n v="3"/>
    <s v="GWE44"/>
    <n v="272"/>
    <n v="23"/>
    <s v="ร้านที่6"/>
    <s v="นางเสมือง  งามพรม"/>
    <s v="บ้านปรือคัน 305 หมู่5  · ปรือใหญ่/ Prue Yai_x000a__x000a_ขุขันธ์/ Khukhanศรีสะเกษ/ Sisaket_x000a_33140"/>
    <s v="33140"/>
    <s v="660852200596"/>
    <s v="04/03/2026 09:42"/>
    <s v="-"/>
    <s v="Kerry_dropoff"/>
    <s v="Lazada"/>
    <s v="lazada"/>
    <s v=""/>
    <s v="LEXPU0664178631"/>
    <s v="04/03/2026 09:39"/>
  </r>
  <r>
    <x v="3"/>
    <x v="3"/>
    <n v="33.333333333333336"/>
    <n v="3"/>
    <s v="GWE40"/>
    <n v="100"/>
    <n v="0"/>
    <s v="ร้านที่2"/>
    <s v="ช***ต เ***แป้น 1***.11ต.โคกทราย อ***าบอน จ***ทลุง"/>
    <s v="พัทลุง"/>
    <s v="-"/>
    <s v=""/>
    <s v="04/03/2026 09:33"/>
    <s v="-"/>
    <s v="J&amp;T COD"/>
    <s v="Tiktok"/>
    <s v="จ่ายทีหลัง / COD"/>
    <s v=""/>
    <s v="792797599543"/>
    <s v="04/03/2026 09:34"/>
  </r>
  <r>
    <x v="3"/>
    <x v="3"/>
    <n v="33.333333333333336"/>
    <n v="3"/>
    <s v="GWE39"/>
    <n v="129"/>
    <n v="29"/>
    <s v="ร้านที่2"/>
    <s v="บ***ร ท***ย์แก้วยอด"/>
    <s v="นครปฐม"/>
    <s v="-"/>
    <s v=""/>
    <s v="04/03/2026 09:33"/>
    <s v="-"/>
    <s v="J&amp;T COD"/>
    <s v="Tiktok"/>
    <s v="จ่ายทีหลัง / COD"/>
    <s v="ฝอยทอง2 เนยนม1"/>
    <s v="792603991900"/>
    <s v="04/03/2026 09:33"/>
  </r>
  <r>
    <x v="10"/>
    <x v="10"/>
    <n v="159"/>
    <n v="1"/>
    <s v="GWE38"/>
    <n v="129"/>
    <n v="0"/>
    <s v="ร้านที่2"/>
    <s v="พ*** ส**"/>
    <s v="นครศรีธรรมราช"/>
    <s v="-"/>
    <s v=""/>
    <s v="04/03/2026 09:30"/>
    <s v="-"/>
    <s v="J&amp;T COD"/>
    <s v="Tiktok"/>
    <s v="จ่ายทีหลัง / COD"/>
    <s v=""/>
    <s v="792603790915"/>
    <s v="04/03/2026 09:30"/>
  </r>
  <r>
    <x v="8"/>
    <x v="8"/>
    <n v="0"/>
    <n v="4"/>
    <s v="GWE37"/>
    <n v="0"/>
    <n v="0"/>
    <s v="ร้านที่1"/>
    <s v="ชนาธิป สุวรรณอ่อน"/>
    <s v=" 597/7 ม.5 ต.นาโพธิ์ อ.สวี จ ชุมพร 86130_x000a_"/>
    <s v="86130"/>
    <s v="0616816367"/>
    <s v="04/03/2026 09:13"/>
    <s v="sompear3955@gmail.com"/>
    <s v="EMS"/>
    <s v="facebook"/>
    <s v="กสิกร"/>
    <s v="เคลม ตต ส่งของไม่ครบ 582772323122054194"/>
    <s v="WB172074460TH"/>
    <s v="04/03/2026 09:13"/>
  </r>
  <r>
    <x v="5"/>
    <x v="5"/>
    <n v="159"/>
    <n v="1"/>
    <s v="GWE36"/>
    <n v="99"/>
    <n v="0"/>
    <s v="ร้านที่2"/>
    <s v="ไ***น"/>
    <s v="กรุงเทพฯ"/>
    <s v="-"/>
    <s v=""/>
    <s v="04/03/2026 09:08"/>
    <s v="-"/>
    <s v="J&amp;T COD"/>
    <s v="Tiktok"/>
    <s v="จ่ายทีหลัง / COD"/>
    <s v=""/>
    <s v="792624293985"/>
    <s v="04/03/2026 09:09"/>
  </r>
  <r>
    <x v="3"/>
    <x v="3"/>
    <n v="50"/>
    <n v="6"/>
    <s v="GWE35"/>
    <n v="200"/>
    <n v="0"/>
    <s v="ร้านที่2"/>
    <s v="Y***"/>
    <s v="Bangkok"/>
    <s v="-"/>
    <s v=""/>
    <s v="04/03/2026 08:58"/>
    <s v="-"/>
    <s v="J&amp;T COD"/>
    <s v="Tiktok"/>
    <s v="จ่ายทีหลัง / COD"/>
    <s v=""/>
    <s v="792722774583"/>
    <s v="04/03/2026 08:58"/>
  </r>
  <r>
    <x v="3"/>
    <x v="3"/>
    <n v="65"/>
    <n v="9"/>
    <s v="GWE34"/>
    <n v="272.08999999999997"/>
    <n v="0"/>
    <s v="ร้านที่2"/>
    <s v="ว***า ป***ใจ"/>
    <s v="กำแพงเพชร"/>
    <s v="-"/>
    <s v=""/>
    <s v="04/03/2026 08:56"/>
    <s v="-"/>
    <s v="J&amp;T Express"/>
    <s v="Tiktok"/>
    <s v="tiktok"/>
    <s v=""/>
    <s v="792661632070"/>
    <s v="04/03/2026 08:55"/>
  </r>
  <r>
    <x v="3"/>
    <x v="3"/>
    <n v="50"/>
    <n v="6"/>
    <s v="GWE33"/>
    <n v="200"/>
    <n v="0"/>
    <s v="ร้านที่2"/>
    <s v="ป***ี  ค***ด"/>
    <s v="กรุงเทพฯ"/>
    <s v="-"/>
    <s v=""/>
    <s v="04/03/2026 08:55"/>
    <s v="-"/>
    <s v="J&amp;T Express"/>
    <s v="Tiktok"/>
    <s v="tiktok"/>
    <s v=""/>
    <s v="792717575576"/>
    <s v="04/03/2026 08:54"/>
  </r>
  <r>
    <x v="5"/>
    <x v="12"/>
    <n v="109"/>
    <n v="2"/>
    <s v="GWE32"/>
    <n v="485.28"/>
    <n v="49.28"/>
    <s v="ร้านที่3"/>
    <s v="ปัทมาภรณ์ สรรพรชัยพงษ์"/>
    <s v="บ้านปะหงัน 610/4 หมู่11 · ลำนารายณ์/ Lam Narai_x000a__x000a_ชัยบาดาล/ Chai Badanลพบุรี/ Lopburi_x000a_15130"/>
    <s v="15130"/>
    <s v="660816387487"/>
    <s v="04/03/2026 08:43"/>
    <s v="-"/>
    <s v="Kerry_dropoff"/>
    <s v="Lazada"/>
    <s v="lazada"/>
    <s v=""/>
    <s v="LEXPU0664139086"/>
    <s v="04/03/2026 08:43"/>
  </r>
  <r>
    <x v="9"/>
    <x v="12"/>
    <n v="109"/>
    <n v="2"/>
    <s v="GWE32"/>
    <n v="485.28"/>
    <n v="49.28"/>
    <s v="ร้านที่3"/>
    <s v="ปัทมาภรณ์ สรรพรชัยพงษ์"/>
    <s v="บ้านปะหงัน 610/4 หมู่11 · ลำนารายณ์/ Lam Narai_x000a__x000a_ชัยบาดาล/ Chai Badanลพบุรี/ Lopburi_x000a_15130"/>
    <s v="15130"/>
    <s v="660816387487"/>
    <s v="04/03/2026 08:43"/>
    <s v="-"/>
    <s v="Kerry_dropoff"/>
    <s v="Lazada"/>
    <s v="lazada"/>
    <s v=""/>
    <s v="LEXPU0664139086"/>
    <s v="04/03/2026 08:43"/>
  </r>
  <r>
    <x v="3"/>
    <x v="3"/>
    <n v="50"/>
    <n v="6"/>
    <s v="GWE31"/>
    <n v="200"/>
    <n v="0"/>
    <s v="ร้านที่2"/>
    <s v="ช*** ท***ุก"/>
    <s v="พะเยา"/>
    <s v="-"/>
    <s v=""/>
    <s v="04/03/2026 08:16"/>
    <s v="-"/>
    <s v="J&amp;T COD"/>
    <s v="Tiktok"/>
    <s v="จ่ายทีหลัง / COD"/>
    <s v=""/>
    <s v="792718080545"/>
    <s v="04/03/2026 08:16"/>
  </r>
  <r>
    <x v="3"/>
    <x v="3"/>
    <n v="50"/>
    <n v="6"/>
    <s v="GWE30"/>
    <n v="200"/>
    <n v="0"/>
    <s v="ร้านที่2"/>
    <s v="p***518"/>
    <s v="สมุทรปราการ"/>
    <s v="-"/>
    <s v=""/>
    <s v="04/03/2026 08:07"/>
    <s v="-"/>
    <s v="J&amp;T Express"/>
    <s v="Tiktok"/>
    <s v="tiktok"/>
    <s v=""/>
    <s v="792714284541"/>
    <s v="04/03/2026 08:07"/>
  </r>
  <r>
    <x v="2"/>
    <x v="2"/>
    <n v="120"/>
    <n v="1"/>
    <s v="GWE29"/>
    <n v="138"/>
    <n v="38"/>
    <s v="ร้านที่2"/>
    <s v="ส***ียรติ ม***กุล"/>
    <s v="บุรีรัมย์"/>
    <s v="-"/>
    <s v=""/>
    <s v="04/03/2026 08:04"/>
    <s v="-"/>
    <s v="J&amp;T COD"/>
    <s v="Tiktok"/>
    <s v="จ่ายทีหลัง / COD"/>
    <s v=""/>
    <s v="792673197956"/>
    <s v="04/03/2026 08:04"/>
  </r>
  <r>
    <x v="10"/>
    <x v="10"/>
    <n v="162"/>
    <n v="1"/>
    <s v="GWE28"/>
    <n v="269"/>
    <n v="0"/>
    <s v="ร้านที่1"/>
    <s v="น******)"/>
    <s v="******ด 26 ถ.แจ้งวัฒนะ ต.บางตลาด อ.ปากเกร็ด จ.นนทบุรี 11120 ตำบลบางตลาด อำเภอปากเกร็ด จังหวัดนนทบุรี 11120"/>
    <s v="11120"/>
    <s v="26"/>
    <s v="04/03/2026 07:49"/>
    <s v="-"/>
    <s v="SPX Express"/>
    <s v="Shopee"/>
    <s v="shopee"/>
    <s v=""/>
    <s v="TH268610726028Z"/>
    <s v="04/03/2026 07:49"/>
  </r>
  <r>
    <x v="2"/>
    <x v="2"/>
    <n v="117"/>
    <n v="1"/>
    <s v="GWE28"/>
    <n v="269"/>
    <n v="0"/>
    <s v="ร้านที่1"/>
    <s v="น******)"/>
    <s v="******ด 26 ถ.แจ้งวัฒนะ ต.บางตลาด อ.ปากเกร็ด จ.นนทบุรี 11120 ตำบลบางตลาด อำเภอปากเกร็ด จังหวัดนนทบุรี 11120"/>
    <s v="11120"/>
    <s v="26"/>
    <s v="04/03/2026 07:49"/>
    <s v="-"/>
    <s v="SPX Express"/>
    <s v="Shopee"/>
    <s v="shopee"/>
    <s v=""/>
    <s v="TH268610726028Z"/>
    <s v="04/03/2026 07:49"/>
  </r>
  <r>
    <x v="0"/>
    <x v="14"/>
    <n v="50"/>
    <n v="1"/>
    <s v="GWE27"/>
    <n v="50"/>
    <n v="0"/>
    <s v="ร้านที่1"/>
    <s v="เ******ข"/>
    <s v="******งรถไฟ 1 2 แขวงตลิ่งชัน แขวงตลิ่งชัน เขตตลิ่งชัน จังหวัดกรุงเทพมหานคร 10170"/>
    <s v="10170"/>
    <s v="95"/>
    <s v="04/03/2026 08:09"/>
    <s v="-"/>
    <s v="SPX Express"/>
    <s v="Shopee"/>
    <s v="shopee"/>
    <s v=""/>
    <s v="TH263224643243V"/>
    <s v="04/03/2026 07:39"/>
  </r>
  <r>
    <x v="3"/>
    <x v="3"/>
    <n v="50"/>
    <n v="6"/>
    <s v="GWE26"/>
    <n v="200"/>
    <n v="0"/>
    <s v="ร้านที่2"/>
    <s v="จ***ิมา พ***าน"/>
    <s v="ชัยนาท"/>
    <s v="-"/>
    <s v=""/>
    <s v="04/03/2026 06:39"/>
    <s v="-"/>
    <s v="J&amp;T COD"/>
    <s v="Tiktok"/>
    <s v="จ่ายทีหลัง / COD"/>
    <s v=""/>
    <s v="792679540030"/>
    <s v="04/03/2026 06:39"/>
  </r>
  <r>
    <x v="3"/>
    <x v="3"/>
    <n v="65"/>
    <n v="1"/>
    <s v="GWE25"/>
    <n v="67.989999999999995"/>
    <n v="9"/>
    <s v="ร้านที่2"/>
    <s v="ใ***าว ส***กา"/>
    <s v="พระนครศรีอยุธยา"/>
    <s v="-"/>
    <s v=""/>
    <s v="04/03/2026 05:21"/>
    <s v="-"/>
    <s v="J&amp;T COD"/>
    <s v="Tiktok"/>
    <s v="จ่ายทีหลัง / COD"/>
    <s v=""/>
    <s v="792615514843"/>
    <s v="04/03/2026 05:21"/>
  </r>
  <r>
    <x v="2"/>
    <x v="20"/>
    <n v="60"/>
    <n v="2"/>
    <s v="GWE24"/>
    <n v="120"/>
    <n v="0"/>
    <s v="ร้านที่3"/>
    <s v="ชโลธร   ทั่งทอง"/>
    <s v="ต. หนองพยอม อ. ตะพานหิน  จ. พิจิตร 66110 197  หมู่  2 · ตะพานหิน/ Taphan Hin_x000a__x000a_ตะพานหิน/ Taphan Hinพิจิตร/ Phichit_x000a_66110"/>
    <s v="66110"/>
    <s v="660863001967"/>
    <s v="04/03/2026 05:03"/>
    <s v="-"/>
    <s v="Kerry_dropoff"/>
    <s v="Lazada"/>
    <s v="lazada"/>
    <s v=""/>
    <s v="TH62048EPXW45E"/>
    <s v="04/03/2026 05:03"/>
  </r>
  <r>
    <x v="0"/>
    <x v="14"/>
    <n v="50"/>
    <n v="1"/>
    <s v="GWE23"/>
    <n v="50"/>
    <n v="0"/>
    <s v="ร้านที่1"/>
    <s v="ฐ******์"/>
    <s v="******, ตำบลบึงคำพร้อย, อำเภอลำลูกกา ตำบลบึงคำพร้อย อำเภอลำลูกกา จังหวัดปทุมธานี 12150"/>
    <s v="12150"/>
    <s v="41"/>
    <s v="04/03/2026 05:22"/>
    <s v="-"/>
    <s v="SPX Express"/>
    <s v="Shopee"/>
    <s v="shopee"/>
    <s v=""/>
    <s v="TH2661895912022"/>
    <s v="04/03/2026 04:52"/>
  </r>
  <r>
    <x v="3"/>
    <x v="3"/>
    <n v="33.333333333333336"/>
    <n v="3"/>
    <s v="GWE22"/>
    <n v="100"/>
    <n v="0"/>
    <s v="ร้านที่4"/>
    <s v="เ***งสวรรค์ จ***ะวงศ์"/>
    <s v="ขอนแก่น"/>
    <s v="-"/>
    <s v=""/>
    <s v="04/03/2026 04:10"/>
    <s v="-"/>
    <s v="J&amp;T Express"/>
    <s v="Tiktok"/>
    <s v="tiktok"/>
    <s v="รสกาแฟ 2 กล่องและรสกล้วยหอมมะพร้าวเผา 1 กล่องค่ะ"/>
    <s v="792678680931"/>
    <s v="04/03/2026 04:15"/>
  </r>
  <r>
    <x v="8"/>
    <x v="8"/>
    <n v="33.333333333333336"/>
    <n v="3"/>
    <s v="GWE21"/>
    <n v="134.99"/>
    <n v="0"/>
    <s v="ร้านที่2"/>
    <s v="ส***ทย์ ท***มัย ฟ***มไก่"/>
    <s v="ชัยภูมิ"/>
    <s v="-"/>
    <s v=""/>
    <s v="04/03/2026 03:36"/>
    <s v="-"/>
    <s v="J&amp;T COD"/>
    <s v="Tiktok"/>
    <s v="จ่ายทีหลัง / COD"/>
    <s v=""/>
    <s v="792655909986"/>
    <s v="04/03/2026 03:36"/>
  </r>
  <r>
    <x v="3"/>
    <x v="3"/>
    <n v="50"/>
    <n v="6"/>
    <s v="GWE20"/>
    <n v="200"/>
    <n v="0"/>
    <s v="ร้านที่2"/>
    <s v="ว***ตรา  ช***ขว้า"/>
    <s v="กรุงเทพมหานคร"/>
    <s v="-"/>
    <s v=""/>
    <s v="04/03/2026 03:21"/>
    <s v="-"/>
    <s v="J&amp;T COD"/>
    <s v="Tiktok"/>
    <s v="จ่ายทีหลัง / COD"/>
    <s v=""/>
    <s v="792677239093"/>
    <s v="04/03/2026 03:21"/>
  </r>
  <r>
    <x v="3"/>
    <x v="3"/>
    <n v="50"/>
    <n v="6"/>
    <s v="GWE19"/>
    <n v="200"/>
    <n v="0"/>
    <s v="ร้านที่2"/>
    <s v="อ***ัฒน์ บ***ลี่"/>
    <s v="พระนครศรีอยุธยา"/>
    <s v="-"/>
    <s v=""/>
    <s v="04/03/2026 02:52"/>
    <s v="-"/>
    <s v="J&amp;T COD"/>
    <s v="Tiktok"/>
    <s v="จ่ายทีหลัง / COD"/>
    <s v=""/>
    <s v="792673438093"/>
    <s v="04/03/2026 02:52"/>
  </r>
  <r>
    <x v="5"/>
    <x v="5"/>
    <n v="159"/>
    <n v="1"/>
    <s v="GWE18"/>
    <n v="167"/>
    <n v="38"/>
    <s v="ร้านที่2"/>
    <s v="ผ***้องนัว"/>
    <s v="เทศบาลนครสุราษฎร์ธานี"/>
    <s v="-"/>
    <s v=""/>
    <s v="04/03/2026 02:07"/>
    <s v="-"/>
    <s v="J&amp;T Express"/>
    <s v="Tiktok"/>
    <s v="tiktok"/>
    <s v=""/>
    <s v="792621440833"/>
    <s v="04/03/2026 02:06"/>
  </r>
  <r>
    <x v="3"/>
    <x v="3"/>
    <n v="50"/>
    <n v="6"/>
    <s v="GWE17"/>
    <n v="397"/>
    <n v="0"/>
    <s v="ร้านที่2"/>
    <s v="G***19"/>
    <s v="กรุงเทพฯ"/>
    <s v="-"/>
    <s v=""/>
    <s v="04/03/2026 01:52"/>
    <s v="-"/>
    <s v="J&amp;T COD"/>
    <s v="Tiktok"/>
    <s v="จ่ายทีหลัง / COD"/>
    <s v=""/>
    <s v="792622378936"/>
    <s v="04/03/2026 01:52"/>
  </r>
  <r>
    <x v="2"/>
    <x v="2"/>
    <n v="66.333333333333329"/>
    <n v="3"/>
    <s v="GWE17"/>
    <n v="397"/>
    <n v="0"/>
    <s v="ร้านที่2"/>
    <s v="G***19"/>
    <s v="กรุงเทพฯ"/>
    <s v="-"/>
    <s v=""/>
    <s v="04/03/2026 01:52"/>
    <s v="-"/>
    <s v="J&amp;T COD"/>
    <s v="Tiktok"/>
    <s v="จ่ายทีหลัง / COD"/>
    <s v=""/>
    <s v="792622378936"/>
    <s v="04/03/2026 01:52"/>
  </r>
  <r>
    <x v="9"/>
    <x v="9"/>
    <n v="159"/>
    <n v="1"/>
    <s v="GWE16"/>
    <n v="258"/>
    <n v="0"/>
    <s v="ร้านที่2"/>
    <s v="ม***ัตน์ แ***อี่ยม"/>
    <s v="ประจวบคีรีขันธ์"/>
    <s v="-"/>
    <s v=""/>
    <s v="04/03/2026 01:48"/>
    <s v="-"/>
    <s v="J&amp;T Express"/>
    <s v="Tiktok"/>
    <s v="tiktok"/>
    <s v=""/>
    <s v="792667491755"/>
    <s v="04/03/2026 01:48"/>
  </r>
  <r>
    <x v="5"/>
    <x v="5"/>
    <n v="159"/>
    <n v="1"/>
    <s v="GWE16"/>
    <n v="258"/>
    <n v="0"/>
    <s v="ร้านที่2"/>
    <s v="ม***ัตน์ แ***อี่ยม"/>
    <s v="ประจวบคีรีขันธ์"/>
    <s v="-"/>
    <s v=""/>
    <s v="04/03/2026 01:48"/>
    <s v="-"/>
    <s v="J&amp;T Express"/>
    <s v="Tiktok"/>
    <s v="tiktok"/>
    <s v=""/>
    <s v="792667491755"/>
    <s v="04/03/2026 01:48"/>
  </r>
  <r>
    <x v="3"/>
    <x v="3"/>
    <n v="50"/>
    <n v="6"/>
    <s v="GWE15"/>
    <n v="200"/>
    <n v="0"/>
    <s v="ร้านที่2"/>
    <s v="เ***าพรรณ เ***ุพรรณ์"/>
    <s v="เทศบาลนครอุบลราชธานี"/>
    <s v="-"/>
    <s v=""/>
    <s v="04/03/2026 01:41"/>
    <s v="-"/>
    <s v="J&amp;T COD"/>
    <s v="Tiktok"/>
    <s v="จ่ายทีหลัง / COD"/>
    <s v=""/>
    <s v="792619532025"/>
    <s v="04/03/2026 01:41"/>
  </r>
  <r>
    <x v="9"/>
    <x v="9"/>
    <n v="159"/>
    <n v="1"/>
    <s v="GWE14"/>
    <n v="258"/>
    <n v="0"/>
    <s v="ร้านที่2"/>
    <s v="อ*** ก***"/>
    <s v="หนองบัวลำภู"/>
    <s v="-"/>
    <s v=""/>
    <s v="04/03/2026 01:19"/>
    <s v="-"/>
    <s v="J&amp;T COD"/>
    <s v="Tiktok"/>
    <s v="จ่ายทีหลัง / COD"/>
    <s v=""/>
    <s v="792658096742"/>
    <s v="04/03/2026 01:24"/>
  </r>
  <r>
    <x v="5"/>
    <x v="5"/>
    <n v="159"/>
    <n v="1"/>
    <s v="GWE14"/>
    <n v="258"/>
    <n v="0"/>
    <s v="ร้านที่2"/>
    <s v="อ*** ก***"/>
    <s v="หนองบัวลำภู"/>
    <s v="-"/>
    <s v=""/>
    <s v="04/03/2026 01:19"/>
    <s v="-"/>
    <s v="J&amp;T COD"/>
    <s v="Tiktok"/>
    <s v="จ่ายทีหลัง / COD"/>
    <s v=""/>
    <s v="792658096742"/>
    <s v="04/03/2026 01:24"/>
  </r>
  <r>
    <x v="3"/>
    <x v="3"/>
    <n v="33.333333333333336"/>
    <n v="3"/>
    <s v="GWE13"/>
    <n v="318"/>
    <n v="0"/>
    <s v="ร้านที่1"/>
    <s v="น******ย"/>
    <s v="******ง่า ตำบลเหมืองง่า อำเภอเมืองลำพูน จังหวัดลำพูน 51000"/>
    <s v="51000"/>
    <s v="31"/>
    <s v="04/03/2026 01:21"/>
    <s v="-"/>
    <s v="SPX Express"/>
    <s v="Shopee"/>
    <s v="shopee"/>
    <s v=""/>
    <s v="TH265349960173U"/>
    <s v="04/03/2026 01:21"/>
  </r>
  <r>
    <x v="1"/>
    <x v="1"/>
    <n v="99"/>
    <n v="2"/>
    <s v="GWE13"/>
    <n v="318"/>
    <n v="0"/>
    <s v="ร้านที่1"/>
    <s v="น******ย"/>
    <s v="******ง่า ตำบลเหมืองง่า อำเภอเมืองลำพูน จังหวัดลำพูน 51000"/>
    <s v="51000"/>
    <s v="31"/>
    <s v="04/03/2026 01:21"/>
    <s v="-"/>
    <s v="SPX Express"/>
    <s v="Shopee"/>
    <s v="shopee"/>
    <s v=""/>
    <s v="TH265349960173U"/>
    <s v="04/03/2026 01:21"/>
  </r>
  <r>
    <x v="10"/>
    <x v="12"/>
    <n v="103.35"/>
    <n v="1"/>
    <s v="GWE12"/>
    <n v="282.55"/>
    <n v="27.5"/>
    <s v="ร้านที่3"/>
    <s v="พิมบิวตี้แอนด์อายบราว"/>
    <s v="125/21 หมู่ 1 ต.บางเสร่ อ.สัตหีบ จ.ชลบุรี 20250 · บางเสร่/ Bang Sare_x000a__x000a_สัตหีบ/ Sattahipชลบุรี/ Chonburi_x000a_20250"/>
    <s v="20250"/>
    <s v="660627870658"/>
    <s v="04/03/2026 00:57"/>
    <s v="-"/>
    <s v="Kerry_dropoff"/>
    <s v="Lazada"/>
    <s v="lazada"/>
    <s v=""/>
    <s v="LEXPU0663672294"/>
    <s v="04/03/2026 00:57"/>
  </r>
  <r>
    <x v="2"/>
    <x v="20"/>
    <n v="75.849999999999994"/>
    <n v="2"/>
    <s v="GWE12"/>
    <n v="282.55"/>
    <n v="27.5"/>
    <s v="ร้านที่3"/>
    <s v="พิมบิวตี้แอนด์อายบราว"/>
    <s v="125/21 หมู่ 1 ต.บางเสร่ อ.สัตหีบ จ.ชลบุรี 20250 · บางเสร่/ Bang Sare_x000a__x000a_สัตหีบ/ Sattahipชลบุรี/ Chonburi_x000a_20250"/>
    <s v="20250"/>
    <s v="660627870658"/>
    <s v="04/03/2026 00:57"/>
    <s v="-"/>
    <s v="Kerry_dropoff"/>
    <s v="Lazada"/>
    <s v="lazada"/>
    <s v=""/>
    <s v="LEXPU0663672294"/>
    <s v="04/03/2026 00:57"/>
  </r>
  <r>
    <x v="10"/>
    <x v="10"/>
    <n v="159"/>
    <n v="1"/>
    <s v="GWE11"/>
    <n v="159"/>
    <n v="0"/>
    <s v="ร้านที่1"/>
    <s v="ณ******ต"/>
    <s v="******ขวงบางยี่ขัน เขตบางพลัด จังหวัดกรุงเทพมหานคร 10700 โทร 0933905389 แขวงบางยี่ขัน เขตบางพลัด จังหวัดกรุงเทพมหานคร 10700"/>
    <s v="10700"/>
    <s v="89"/>
    <s v="04/03/2026 00:24"/>
    <s v="-"/>
    <s v="SPX Express"/>
    <s v="Shopee"/>
    <s v="shopee"/>
    <s v=""/>
    <s v="TH264827805567I"/>
    <s v="04/03/2026 00:24"/>
  </r>
  <r>
    <x v="0"/>
    <x v="14"/>
    <n v="50"/>
    <n v="1"/>
    <s v="GWE10"/>
    <n v="50"/>
    <n v="0"/>
    <s v="ร้านที่1"/>
    <s v="ณ******น"/>
    <s v="******8, ห้องเลขที่ 728, ซอย วิภาวดีรังสิต 3, แขวงจอมพล, เขตจตุจักร แขวงจอมพล เขตจตุจักร จังหวัดกรุงเทพมหานคร 10900"/>
    <s v="10900"/>
    <s v="44"/>
    <s v="04/03/2026 00:22"/>
    <s v="-"/>
    <s v="SPX Express"/>
    <s v="Shopee"/>
    <s v="shopee"/>
    <s v=""/>
    <s v="TH2612295572701"/>
    <s v="04/03/2026 00:22"/>
  </r>
  <r>
    <x v="0"/>
    <x v="14"/>
    <n v="50"/>
    <n v="1"/>
    <s v="GWE9"/>
    <n v="50"/>
    <n v="0"/>
    <s v="ร้านที่1"/>
    <s v="น******ม"/>
    <s v="******หญ่, อำเภอหันคา  จ.ชัยนาท  17130 ตำบลเด่นใหญ่ อำเภอหันคา จังหวัดชัยนาท 17130"/>
    <s v="17130"/>
    <s v="50"/>
    <s v="04/03/2026 00:18"/>
    <s v="-"/>
    <s v="SPX Express"/>
    <s v="Shopee"/>
    <s v="shopee"/>
    <s v=""/>
    <s v="TH2694277986074"/>
    <s v="04/03/2026 00:18"/>
  </r>
  <r>
    <x v="3"/>
    <x v="3"/>
    <n v="33.333333333333336"/>
    <n v="3"/>
    <s v="GWE8"/>
    <n v="269"/>
    <n v="10"/>
    <s v="ร้านที่1"/>
    <s v="ส******จ"/>
    <s v="****** 3 (ซอยย่อย 22/1) แขวงบางแคเหนือ แขวงบางแคเหนือ เขตบางแค จังหวัดกรุงเทพมหานคร 10160"/>
    <s v="10160"/>
    <s v="29"/>
    <s v="04/03/2026 00:16"/>
    <s v="-"/>
    <s v="SPX Express"/>
    <s v="Shopee"/>
    <s v="shopee"/>
    <s v=""/>
    <s v="TH266506011534M"/>
    <s v="04/03/2026 00:16"/>
  </r>
  <r>
    <x v="5"/>
    <x v="5"/>
    <n v="139"/>
    <n v="1"/>
    <s v="GWE8"/>
    <n v="269"/>
    <n v="10"/>
    <s v="ร้านที่1"/>
    <s v="ส******จ"/>
    <s v="****** 3 (ซอยย่อย 22/1) แขวงบางแคเหนือ แขวงบางแคเหนือ เขตบางแค จังหวัดกรุงเทพมหานคร 10160"/>
    <s v="10160"/>
    <s v="29"/>
    <s v="04/03/2026 00:16"/>
    <s v="-"/>
    <s v="SPX Express"/>
    <s v="Shopee"/>
    <s v="shopee"/>
    <s v=""/>
    <s v="TH266506011534M"/>
    <s v="04/03/2026 00:16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7">
  <r>
    <x v="0"/>
    <x v="0"/>
    <n v="96.89"/>
    <n v="3"/>
    <s v="GWI72"/>
    <n v="326.92"/>
    <n v="36.25"/>
    <s v="ร้านที่1"/>
    <s v="ภูผา"/>
    <s v="104/13ถ.ลาดพร้าวซอยลาดพร้าว122แยก13แขวงพลับพลาเขตวังทองหลางกท.10310 · พลับพลา/ Phlapphla_x000a__x000a_วังทองหลาง/ Wang Thonglangกรุงเทพมหานคร/ Bangkok_x000a_10310"/>
    <s v="10310"/>
    <s v="660950267935"/>
    <s v="05/03/2026 23:49"/>
    <s v="-"/>
    <s v="Kerry_dropoff"/>
    <s v="Lazada"/>
    <s v="lazada"/>
    <s v=""/>
    <s v="-"/>
    <s v="05/03/2026 23:49"/>
  </r>
  <r>
    <x v="0"/>
    <x v="1"/>
    <n v="96.88"/>
    <n v="1"/>
    <s v="GWI71"/>
    <n v="529.17999999999995"/>
    <n v="44.75"/>
    <s v="ร้านที่3"/>
    <s v="ภูผา"/>
    <s v="104/13ถ.ลาดพร้าวซอยลาดพร้าว122แยก13แขวงพลับพลาเขตวังทองหลางกท.10310 · พลับพลา/ Phlapphla_x000a__x000a_วังทองหลาง/ Wang Thonglangกรุงเทพมหานคร/ Bangkok_x000a_10310"/>
    <s v="10310"/>
    <s v="660950267935"/>
    <s v="05/03/2026 23:49"/>
    <s v="-"/>
    <s v="Kerry_dropoff"/>
    <s v="Lazada"/>
    <s v="lazada"/>
    <s v=""/>
    <s v="LEXPU0664503546"/>
    <s v="05/03/2026 23:49"/>
  </r>
  <r>
    <x v="0"/>
    <x v="1"/>
    <n v="96.88"/>
    <n v="1"/>
    <s v="GWI71"/>
    <n v="529.17999999999995"/>
    <n v="44.75"/>
    <s v="ร้านที่3"/>
    <s v="ภูผา"/>
    <s v="104/13ถ.ลาดพร้าวซอยลาดพร้าว122แยก13แขวงพลับพลาเขตวังทองหลางกท.10310 · พลับพลา/ Phlapphla_x000a__x000a_วังทองหลาง/ Wang Thonglangกรุงเทพมหานคร/ Bangkok_x000a_10310"/>
    <s v="10310"/>
    <s v="660950267935"/>
    <s v="05/03/2026 23:49"/>
    <s v="-"/>
    <s v="Kerry_dropoff"/>
    <s v="Lazada"/>
    <s v="lazada"/>
    <s v=""/>
    <s v="LEXPU0664503546"/>
    <s v="05/03/2026 23:49"/>
  </r>
  <r>
    <x v="0"/>
    <x v="1"/>
    <n v="96.89"/>
    <n v="3"/>
    <s v="GWI71"/>
    <n v="529.17999999999995"/>
    <n v="44.75"/>
    <s v="ร้านที่3"/>
    <s v="ภูผา"/>
    <s v="104/13ถ.ลาดพร้าวซอยลาดพร้าว122แยก13แขวงพลับพลาเขตวังทองหลางกท.10310 · พลับพลา/ Phlapphla_x000a__x000a_วังทองหลาง/ Wang Thonglangกรุงเทพมหานคร/ Bangkok_x000a_10310"/>
    <s v="10310"/>
    <s v="660950267935"/>
    <s v="05/03/2026 23:49"/>
    <s v="-"/>
    <s v="Kerry_dropoff"/>
    <s v="Lazada"/>
    <s v="lazada"/>
    <s v=""/>
    <s v="LEXPU0664503546"/>
    <s v="05/03/2026 23:49"/>
  </r>
  <r>
    <x v="1"/>
    <x v="2"/>
    <n v="66.333333333333329"/>
    <n v="3"/>
    <s v="GWI70"/>
    <n v="197"/>
    <n v="0"/>
    <s v="ร้านที่2"/>
    <s v="ก***า"/>
    <s v="เพชรบูรณ์"/>
    <s v="-"/>
    <s v=""/>
    <s v="05/03/2026 23:49"/>
    <s v="-"/>
    <s v="J&amp;T COD"/>
    <s v="Tiktok"/>
    <s v="จ่ายทีหลัง / COD"/>
    <s v=""/>
    <s v="792752997024"/>
    <s v="05/03/2026 23:49"/>
  </r>
  <r>
    <x v="2"/>
    <x v="3"/>
    <n v="50"/>
    <n v="6"/>
    <s v="GWI69"/>
    <n v="200"/>
    <n v="0"/>
    <s v="ร้านที่2"/>
    <s v="ก***า"/>
    <s v="พระนครศรีอยุธยา"/>
    <s v="-"/>
    <s v=""/>
    <s v="05/03/2026 23:11"/>
    <s v="-"/>
    <s v="Flash Express Thailand"/>
    <s v="Tiktok"/>
    <s v="tiktok"/>
    <s v=""/>
    <s v="THT050555AKYW5Z"/>
    <s v="05/03/2026 23:11"/>
  </r>
  <r>
    <x v="3"/>
    <x v="4"/>
    <n v="57"/>
    <n v="1"/>
    <s v="GWI68"/>
    <n v="57"/>
    <n v="0"/>
    <s v="ร้านที่1"/>
    <s v="น******ุ"/>
    <s v="****** ชั้น 3 ซอย พระยาประเสริฐ แขวงพลับพลา เขตวังทองหลาง จังหวัดกรุงเทพมหานคร 10310"/>
    <s v="10310"/>
    <s v="75"/>
    <s v="05/03/2026 22:54"/>
    <s v="-"/>
    <s v="SPX Express"/>
    <s v="Shopee"/>
    <s v="shopee"/>
    <s v=""/>
    <s v="TH261418264589M"/>
    <s v="05/03/2026 22:54"/>
  </r>
  <r>
    <x v="2"/>
    <x v="3"/>
    <n v="65"/>
    <n v="9"/>
    <s v="GWI67"/>
    <n v="272.08999999999997"/>
    <n v="0"/>
    <s v="ร้านที่2"/>
    <s v="K***"/>
    <s v="ศรีสะเกษ"/>
    <s v="-"/>
    <s v=""/>
    <s v="05/03/2026 22:07"/>
    <s v="-"/>
    <s v="J&amp;T Express"/>
    <s v="Tiktok"/>
    <s v="tiktok"/>
    <s v=""/>
    <s v="-"/>
    <s v="05/03/2026 22:07"/>
  </r>
  <r>
    <x v="2"/>
    <x v="3"/>
    <n v="50"/>
    <n v="6"/>
    <s v="GWI65"/>
    <n v="823.84"/>
    <n v="37"/>
    <s v="ร้านที่1"/>
    <s v="ขวัญ​เนตร​ ศรีเสมอ"/>
    <s v="ถ.ศรีสวัสดิ์ 64/7 · ประโคนชัย/ Prakhon Chai_x000a__x000a_ประโคนชัย/ Prakhon Chaiบุรีรัมย์/ Buriram_x000a_31140"/>
    <s v="31140"/>
    <s v="660929356920"/>
    <s v="05/03/2026 21:45"/>
    <s v="-"/>
    <s v="Kerry_dropoff"/>
    <s v="Lazada"/>
    <s v="lazada"/>
    <s v=""/>
    <s v="-"/>
    <s v="05/03/2026 21:45"/>
  </r>
  <r>
    <x v="1"/>
    <x v="5"/>
    <n v="80.75"/>
    <n v="3"/>
    <s v="GWI65"/>
    <n v="823.84"/>
    <n v="37"/>
    <s v="ร้านที่1"/>
    <s v="ขวัญ​เนตร​ ศรีเสมอ"/>
    <s v="ถ.ศรีสวัสดิ์ 64/7 · ประโคนชัย/ Prakhon Chai_x000a__x000a_ประโคนชัย/ Prakhon Chaiบุรีรัมย์/ Buriram_x000a_31140"/>
    <s v="31140"/>
    <s v="660929356920"/>
    <s v="05/03/2026 21:45"/>
    <s v="-"/>
    <s v="Kerry_dropoff"/>
    <s v="Lazada"/>
    <s v="lazada"/>
    <s v=""/>
    <s v="-"/>
    <s v="05/03/2026 21:45"/>
  </r>
  <r>
    <x v="4"/>
    <x v="0"/>
    <n v="103.55"/>
    <n v="2"/>
    <s v="GWI65"/>
    <n v="823.84"/>
    <n v="37"/>
    <s v="ร้านที่1"/>
    <s v="ขวัญ​เนตร​ ศรีเสมอ"/>
    <s v="ถ.ศรีสวัสดิ์ 64/7 · ประโคนชัย/ Prakhon Chai_x000a__x000a_ประโคนชัย/ Prakhon Chaiบุรีรัมย์/ Buriram_x000a_31140"/>
    <s v="31140"/>
    <s v="660929356920"/>
    <s v="05/03/2026 21:45"/>
    <s v="-"/>
    <s v="Kerry_dropoff"/>
    <s v="Lazada"/>
    <s v="lazada"/>
    <s v=""/>
    <s v="-"/>
    <s v="05/03/2026 21:45"/>
  </r>
  <r>
    <x v="0"/>
    <x v="0"/>
    <n v="103.55"/>
    <n v="1"/>
    <s v="GWI65"/>
    <n v="823.84"/>
    <n v="37"/>
    <s v="ร้านที่1"/>
    <s v="ขวัญ​เนตร​ ศรีเสมอ"/>
    <s v="ถ.ศรีสวัสดิ์ 64/7 · ประโคนชัย/ Prakhon Chai_x000a__x000a_ประโคนชัย/ Prakhon Chaiบุรีรัมย์/ Buriram_x000a_31140"/>
    <s v="31140"/>
    <s v="660929356920"/>
    <s v="05/03/2026 21:45"/>
    <s v="-"/>
    <s v="Kerry_dropoff"/>
    <s v="Lazada"/>
    <s v="lazada"/>
    <s v=""/>
    <s v="-"/>
    <s v="05/03/2026 21:45"/>
  </r>
  <r>
    <x v="2"/>
    <x v="3"/>
    <n v="50"/>
    <n v="6"/>
    <s v="GWI64"/>
    <n v="200"/>
    <n v="0"/>
    <s v="ร้านที่2"/>
    <s v="จ***อม  ไ***ิริวิทยา"/>
    <s v="ชัยภูมิ"/>
    <s v="-"/>
    <s v=""/>
    <s v="05/03/2026 21:37"/>
    <s v="-"/>
    <s v="J&amp;T COD"/>
    <s v="Tiktok"/>
    <s v="จ่ายทีหลัง / COD"/>
    <s v=""/>
    <s v="-"/>
    <s v="05/03/2026 21:37"/>
  </r>
  <r>
    <x v="3"/>
    <x v="4"/>
    <n v="54.5"/>
    <n v="2"/>
    <s v="GWI63"/>
    <n v="200.25"/>
    <n v="9"/>
    <s v="ร้านที่1"/>
    <s v="กรกช ไชยมงคล"/>
    <s v="ร้านกาแฟ สุดซอยซ้ายมือ  269 หมู่1 ซ.เทศบาล5 · พุเตย/ Phu Toei_x000a__x000a_วิเชียรบุรี/ Wichian Buriเพชรบูรณ์/ Phetchabun_x000a_67180"/>
    <s v="67180"/>
    <s v="660842091580"/>
    <s v="05/03/2026 21:29"/>
    <s v="-"/>
    <s v="Kerry_dropoff"/>
    <s v="Lazada"/>
    <s v="lazada"/>
    <s v=""/>
    <s v="TH63058EYW3C6G"/>
    <s v="05/03/2026 21:29"/>
  </r>
  <r>
    <x v="3"/>
    <x v="4"/>
    <n v="54.5"/>
    <n v="2"/>
    <s v="GWI63"/>
    <n v="200.25"/>
    <n v="9"/>
    <s v="ร้านที่1"/>
    <s v="กรกช ไชยมงคล"/>
    <s v="ร้านกาแฟ สุดซอยซ้ายมือ  269 หมู่1 ซ.เทศบาล5 · พุเตย/ Phu Toei_x000a__x000a_วิเชียรบุรี/ Wichian Buriเพชรบูรณ์/ Phetchabun_x000a_67180"/>
    <s v="67180"/>
    <s v="660842091580"/>
    <s v="05/03/2026 21:29"/>
    <s v="-"/>
    <s v="Kerry_dropoff"/>
    <s v="Lazada"/>
    <s v="lazada"/>
    <s v=""/>
    <s v="TH63058EYW3C6G"/>
    <s v="05/03/2026 21:29"/>
  </r>
  <r>
    <x v="3"/>
    <x v="4"/>
    <n v="54.5"/>
    <n v="2"/>
    <s v="GWI63"/>
    <n v="200.25"/>
    <n v="9"/>
    <s v="ร้านที่1"/>
    <s v="กรกช ไชยมงคล"/>
    <s v="ร้านกาแฟ สุดซอยซ้ายมือ  269 หมู่1 ซ.เทศบาล5 · พุเตย/ Phu Toei_x000a__x000a_วิเชียรบุรี/ Wichian Buriเพชรบูรณ์/ Phetchabun_x000a_67180"/>
    <s v="67180"/>
    <s v="660842091580"/>
    <s v="05/03/2026 21:29"/>
    <s v="-"/>
    <s v="Kerry_dropoff"/>
    <s v="Lazada"/>
    <s v="lazada"/>
    <s v=""/>
    <s v="TH63058EYW3C6G"/>
    <s v="05/03/2026 21:29"/>
  </r>
  <r>
    <x v="1"/>
    <x v="6"/>
    <n v="60"/>
    <n v="1"/>
    <s v="GWI62"/>
    <n v="67"/>
    <n v="7"/>
    <s v="ร้านที่3"/>
    <s v="ทิพา พวงมาลัย"/>
    <s v="995 หมู่บ้านรามอินทรานิเวศน์ ซ.รามอินทรา67 ถ.รามอินทรา ขว.ท่าแร้ง_x000a__x000a_บางเขน/ Bang Khenกรุงเทพมหานคร/ Bangkok_x000a_10230"/>
    <s v="10230"/>
    <s v="660894907242"/>
    <s v="05/03/2026 21:24"/>
    <s v="-"/>
    <s v="Kerry_dropoff"/>
    <s v="Lazada"/>
    <s v="lazada"/>
    <s v=""/>
    <s v="-"/>
    <s v="05/03/2026 21:24"/>
  </r>
  <r>
    <x v="2"/>
    <x v="3"/>
    <n v="50"/>
    <n v="6"/>
    <s v="GWI61"/>
    <n v="200"/>
    <n v="0"/>
    <s v="ร้านที่2"/>
    <s v="D***"/>
    <s v="พะเยา"/>
    <s v="-"/>
    <s v=""/>
    <s v="05/03/2026 21:10"/>
    <s v="-"/>
    <s v="J&amp;T COD"/>
    <s v="Tiktok"/>
    <s v="จ่ายทีหลัง / COD"/>
    <s v=""/>
    <s v="-"/>
    <s v="05/03/2026 21:11"/>
  </r>
  <r>
    <x v="1"/>
    <x v="2"/>
    <n v="66.333333333333329"/>
    <n v="3"/>
    <s v="GWI59"/>
    <n v="197"/>
    <n v="0"/>
    <s v="ร้านที่2"/>
    <s v="u***8133263945368"/>
    <s v="ภูเก็ต"/>
    <s v="-"/>
    <s v=""/>
    <s v="05/03/2026 21:05"/>
    <s v="-"/>
    <s v="J&amp;T COD"/>
    <s v="Tiktok"/>
    <s v="จ่ายทีหลัง / COD"/>
    <s v=""/>
    <s v="792755199025"/>
    <s v="05/03/2026 21:08"/>
  </r>
  <r>
    <x v="2"/>
    <x v="3"/>
    <n v="33.333333333333336"/>
    <n v="3"/>
    <s v="GWI58"/>
    <n v="120"/>
    <n v="0"/>
    <s v="ร้านที่1"/>
    <s v="น******ี"/>
    <s v="******สว่าง ตำบลโคกสว่าง อำเภอหนองพอก จังหวัดร้อยเอ็ด 45210"/>
    <s v="45210"/>
    <s v="06"/>
    <s v="05/03/2026 21:00"/>
    <s v="-"/>
    <s v="SPX Express"/>
    <s v="Shopee"/>
    <s v="shopee"/>
    <s v=""/>
    <s v="TH266070877358O"/>
    <s v="05/03/2026 21:00"/>
  </r>
  <r>
    <x v="5"/>
    <x v="7"/>
    <n v="139"/>
    <n v="1"/>
    <s v="GWI57"/>
    <n v="278"/>
    <n v="0"/>
    <s v="ร้านที่1"/>
    <s v="ว******์"/>
    <s v="******าสัก, ตำบล บ้านหม้อ, อำเภอศรีเชียงใหม่ ตำบลบ้านหม้อ อำเภอศรีเชียงใหม่ จังหวัดหนองคาย 43130"/>
    <s v="43130"/>
    <s v="23"/>
    <s v="05/03/2026 21:21"/>
    <s v="-"/>
    <s v="SPX Express"/>
    <s v="Shopee"/>
    <s v="shopee"/>
    <s v=""/>
    <s v="TH264634639809Z"/>
    <s v="05/03/2026 20:51"/>
  </r>
  <r>
    <x v="0"/>
    <x v="8"/>
    <n v="139"/>
    <n v="1"/>
    <s v="GWI57"/>
    <n v="278"/>
    <n v="0"/>
    <s v="ร้านที่1"/>
    <s v="ว******์"/>
    <s v="******าสัก, ตำบล บ้านหม้อ, อำเภอศรีเชียงใหม่ ตำบลบ้านหม้อ อำเภอศรีเชียงใหม่ จังหวัดหนองคาย 43130"/>
    <s v="43130"/>
    <s v="23"/>
    <s v="05/03/2026 21:21"/>
    <s v="-"/>
    <s v="SPX Express"/>
    <s v="Shopee"/>
    <s v="shopee"/>
    <s v=""/>
    <s v="TH264634639809Z"/>
    <s v="05/03/2026 20:51"/>
  </r>
  <r>
    <x v="6"/>
    <x v="9"/>
    <n v="71"/>
    <n v="1"/>
    <s v="GWI55"/>
    <n v="108"/>
    <n v="37"/>
    <s v="ร้านที่1"/>
    <s v="ค******ล"/>
    <s v="******ู่ที่ 5 ตำบลหนองมะค่าโมง อำเภอด่านช้าง จังหวัดสุพรรณบุรี 72180"/>
    <s v="72180"/>
    <s v="72"/>
    <s v="05/03/2026 20:45"/>
    <s v="-"/>
    <s v="SPX Express"/>
    <s v="Shopee"/>
    <s v="shopee"/>
    <s v=""/>
    <s v="TH268883524673K"/>
    <s v="05/03/2026 20:15"/>
  </r>
  <r>
    <x v="6"/>
    <x v="9"/>
    <n v="71"/>
    <n v="1"/>
    <s v="GWI54"/>
    <n v="108"/>
    <n v="37"/>
    <s v="ร้านที่1"/>
    <s v="ค******ล"/>
    <s v="******ู่ที่ 5 ตำบลหนองมะค่าโมง อำเภอด่านช้าง จังหวัดสุพรรณบุรี 72180"/>
    <s v="72180"/>
    <s v="72"/>
    <s v="05/03/2026 20:45"/>
    <s v="-"/>
    <s v="SPX Express"/>
    <s v="Shopee"/>
    <s v="shopee"/>
    <s v=""/>
    <s v="TH261527235475Y"/>
    <s v="05/03/2026 20:15"/>
  </r>
  <r>
    <x v="6"/>
    <x v="9"/>
    <n v="71"/>
    <n v="1"/>
    <s v="GWI53"/>
    <n v="108"/>
    <n v="37"/>
    <s v="ร้านที่1"/>
    <s v="ค******ล"/>
    <s v="******ู่ที่ 5 ตำบลหนองมะค่าโมง อำเภอด่านช้าง จังหวัดสุพรรณบุรี 72180"/>
    <s v="72180"/>
    <s v="72"/>
    <s v="05/03/2026 20:44"/>
    <s v="-"/>
    <s v="SPX Express"/>
    <s v="Shopee"/>
    <s v="shopee"/>
    <s v=""/>
    <s v="TH262929358046S"/>
    <s v="05/03/2026 20:14"/>
  </r>
  <r>
    <x v="6"/>
    <x v="9"/>
    <n v="71"/>
    <n v="1"/>
    <s v="GWI52"/>
    <n v="108"/>
    <n v="37"/>
    <s v="ร้านที่1"/>
    <s v="ค******ล"/>
    <s v="******ู่ที่ 5 ตำบลหนองมะค่าโมง อำเภอด่านช้าง จังหวัดสุพรรณบุรี 72180"/>
    <s v="72180"/>
    <s v="72"/>
    <s v="05/03/2026 20:43"/>
    <s v="-"/>
    <s v="SPX Express"/>
    <s v="Shopee"/>
    <s v="shopee"/>
    <s v=""/>
    <s v="TH265265088120S"/>
    <s v="05/03/2026 20:13"/>
  </r>
  <r>
    <x v="2"/>
    <x v="3"/>
    <n v="33.333333333333336"/>
    <n v="3"/>
    <s v="GWI51"/>
    <n v="219"/>
    <n v="0"/>
    <s v="ร้านที่1"/>
    <s v="โ******่"/>
    <s v="******ม อำเภอเมืองกระบี่ จังหวัดกระบี่ 81000"/>
    <s v="81000"/>
    <s v="06"/>
    <s v="05/03/2026 20:10"/>
    <s v="-"/>
    <s v="SPX Express"/>
    <s v="Shopee"/>
    <s v="shopee"/>
    <s v=""/>
    <s v="-"/>
    <s v="05/03/2026 20:10"/>
  </r>
  <r>
    <x v="1"/>
    <x v="2"/>
    <n v="99"/>
    <n v="1"/>
    <s v="GWI51"/>
    <n v="219"/>
    <n v="0"/>
    <s v="ร้านที่1"/>
    <s v="โ******่"/>
    <s v="******ม อำเภอเมืองกระบี่ จังหวัดกระบี่ 81000"/>
    <s v="81000"/>
    <s v="06"/>
    <s v="05/03/2026 20:10"/>
    <s v="-"/>
    <s v="SPX Express"/>
    <s v="Shopee"/>
    <s v="shopee"/>
    <s v=""/>
    <s v="-"/>
    <s v="05/03/2026 20:10"/>
  </r>
  <r>
    <x v="2"/>
    <x v="3"/>
    <n v="33.333333333333336"/>
    <n v="3"/>
    <s v="GWI50"/>
    <n v="120"/>
    <n v="0"/>
    <s v="ร้านที่1"/>
    <s v="ณ******น"/>
    <s v="******ลหนองไม้ซุง อำเภออุทัย จังหวัดพระนครศรีอยุธยา 13210"/>
    <s v="13210"/>
    <s v="97"/>
    <s v="05/03/2026 19:58"/>
    <s v="-"/>
    <s v="SPX Express"/>
    <s v="Shopee"/>
    <s v="shopee"/>
    <s v=""/>
    <s v="-"/>
    <s v="05/03/2026 19:58"/>
  </r>
  <r>
    <x v="1"/>
    <x v="2"/>
    <n v="80"/>
    <n v="1"/>
    <s v="GWI49"/>
    <n v="80"/>
    <n v="0"/>
    <s v="ร้านที่1"/>
    <s v="ว***า"/>
    <s v="******นท์ ศรีสมาน ตำบลบ้านใหม่ อำเภอปากเกร็ด จังหวัดนนทบุรี 11120"/>
    <s v="11120"/>
    <s v="48"/>
    <s v="05/03/2026 19:54"/>
    <s v="-"/>
    <s v="SPX Express"/>
    <s v="Shopee"/>
    <s v="shopee"/>
    <s v=""/>
    <s v="-"/>
    <s v="05/03/2026 19:54"/>
  </r>
  <r>
    <x v="7"/>
    <x v="10"/>
    <n v="33.333333333333336"/>
    <n v="3"/>
    <s v="GWI48"/>
    <n v="134.99"/>
    <n v="0"/>
    <s v="ร้านที่2"/>
    <s v="ส***ุ้ง ค***ริญสุข"/>
    <s v="สุรินทร์"/>
    <s v="-"/>
    <s v=""/>
    <s v="05/03/2026 19:47"/>
    <s v="-"/>
    <s v="J&amp;T Express"/>
    <s v="Tiktok"/>
    <s v="tiktok"/>
    <s v=""/>
    <s v="792732231023"/>
    <s v="05/03/2026 19:47"/>
  </r>
  <r>
    <x v="2"/>
    <x v="3"/>
    <n v="50"/>
    <n v="6"/>
    <s v="GWI47"/>
    <n v="200"/>
    <n v="0"/>
    <s v="ร้านที่2"/>
    <s v="น***ำเริง จ***ร์ใส"/>
    <s v="แพร่"/>
    <s v="-"/>
    <s v=""/>
    <s v="05/03/2026 19:39"/>
    <s v="-"/>
    <s v="J&amp;T Express"/>
    <s v="Tiktok"/>
    <s v="tiktok"/>
    <s v=""/>
    <s v="-"/>
    <s v="05/03/2026 19:38"/>
  </r>
  <r>
    <x v="2"/>
    <x v="3"/>
    <n v="50"/>
    <n v="6"/>
    <s v="GWI46"/>
    <n v="182"/>
    <n v="0"/>
    <s v="ร้านที่2"/>
    <s v="อ***รา ค***  เ***ดาวน้ำหนาว"/>
    <s v="เพชรบูรณ์"/>
    <s v="-"/>
    <s v=""/>
    <s v="05/03/2026 19:38"/>
    <s v="-"/>
    <s v="J&amp;T COD"/>
    <s v="Tiktok"/>
    <s v="จ่ายทีหลัง / COD"/>
    <s v=""/>
    <s v="-"/>
    <s v="05/03/2026 19:38"/>
  </r>
  <r>
    <x v="4"/>
    <x v="1"/>
    <n v="83.66"/>
    <n v="1"/>
    <s v="GWI45"/>
    <n v="83.66"/>
    <n v="0"/>
    <s v="ร้านที่3"/>
    <s v="คุณ​ ธนวินต์  สุกิจประภานนท์"/>
    <s v="149 ม.2 ต.หนองแขม อ.พรหมพิราม_x000a__x000a_พรหมพิราม/ Phrom Phiramพิษณุโลก/ Phitsanulok_x000a_65150"/>
    <s v="65150"/>
    <s v="660931925792"/>
    <s v="05/03/2026 19:35"/>
    <s v="-"/>
    <s v="Kerry_dropoff"/>
    <s v="Lazada"/>
    <s v="lazada"/>
    <s v=""/>
    <s v="TH61068EYZCZ2I"/>
    <s v="05/03/2026 19:35"/>
  </r>
  <r>
    <x v="8"/>
    <x v="0"/>
    <n v="104"/>
    <n v="1"/>
    <s v="GWI44"/>
    <n v="135"/>
    <n v="31"/>
    <s v="ร้านที่1"/>
    <s v="วราพร อินทร์รอด"/>
    <s v="ถนนท่าราบ 15/3 หมู่ที่6 · บางแพ/ Bang Phae_x000a__x000a_บางแพ/ Bang Phaeราชบุรี/ Ratchaburi_x000a_70160"/>
    <s v="70160"/>
    <s v="660624456808"/>
    <s v="05/03/2026 19:28"/>
    <s v="-"/>
    <s v="Kerry_dropoff"/>
    <s v="Lazada"/>
    <s v="lazada"/>
    <s v=""/>
    <s v="LEXPU0664501707"/>
    <s v="05/03/2026 19:28"/>
  </r>
  <r>
    <x v="4"/>
    <x v="1"/>
    <n v="104"/>
    <n v="1"/>
    <s v="GWI43"/>
    <n v="135"/>
    <n v="31"/>
    <s v="ร้านที่3"/>
    <s v="วราพร อินทร์รอด"/>
    <s v="ถนนท่าราบ 15/3 หมู่ที่6 · บางแพ/ Bang Phae_x000a__x000a_บางแพ/ Bang Phaeราชบุรี/ Ratchaburi_x000a_70160"/>
    <s v="70160"/>
    <s v="660624456808"/>
    <s v="05/03/2026 19:28"/>
    <s v="-"/>
    <s v="Kerry_dropoff"/>
    <s v="Lazada"/>
    <s v="lazada"/>
    <s v=""/>
    <s v="LEXPU0664498164"/>
    <s v="05/03/2026 19:28"/>
  </r>
  <r>
    <x v="4"/>
    <x v="11"/>
    <n v="159"/>
    <n v="1"/>
    <s v="GWI42"/>
    <n v="167"/>
    <n v="38"/>
    <s v="ร้านที่2"/>
    <s v="ต***น ส***มคุณ"/>
    <s v="ร้อยเอ็ด"/>
    <s v="-"/>
    <s v=""/>
    <s v="05/03/2026 19:19"/>
    <s v="-"/>
    <s v="J&amp;T Express"/>
    <s v="Tiktok"/>
    <s v="tiktok"/>
    <s v=""/>
    <s v="792793694932"/>
    <s v="05/03/2026 19:18"/>
  </r>
  <r>
    <x v="7"/>
    <x v="10"/>
    <n v="27.5"/>
    <n v="4"/>
    <s v="GWI41"/>
    <n v="202"/>
    <n v="42"/>
    <s v="ร้านที่1"/>
    <s v="ไ******์"/>
    <s v="******ียรบุรี จังหวัดเพชรบูรณ์ ตำบลท่าโรง อำเภอวิเชียรบุรี จังหวัดเพชรบูรณ์ 67130"/>
    <s v="67130"/>
    <s v="34"/>
    <s v="05/03/2026 19:14"/>
    <s v="-"/>
    <s v="Flash Express"/>
    <s v="Shopee"/>
    <s v="shopee"/>
    <s v=""/>
    <s v="-"/>
    <s v="05/03/2026 19:12"/>
  </r>
  <r>
    <x v="7"/>
    <x v="10"/>
    <n v="27.5"/>
    <n v="4"/>
    <s v="GWI40"/>
    <n v="160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05/03/2026 19:33"/>
    <s v="-"/>
    <s v="Flash Express"/>
    <s v="Shopee"/>
    <s v="shopee"/>
    <s v=""/>
    <s v="-"/>
    <s v="05/03/2026 19:03"/>
  </r>
  <r>
    <x v="4"/>
    <x v="11"/>
    <n v="159"/>
    <n v="1"/>
    <s v="GWI39"/>
    <n v="167"/>
    <n v="38"/>
    <s v="ร้านที่2"/>
    <s v="ว***จน์ ส***วัสดิ์"/>
    <s v="ชลบุรี"/>
    <s v="-"/>
    <s v=""/>
    <s v="05/03/2026 18:35"/>
    <s v="-"/>
    <s v="J&amp;T Express"/>
    <s v="Tiktok"/>
    <s v="tiktok"/>
    <s v=""/>
    <s v="792730181983"/>
    <s v="05/03/2026 18:35"/>
  </r>
  <r>
    <x v="5"/>
    <x v="7"/>
    <n v="139"/>
    <n v="1"/>
    <s v="GWI38"/>
    <n v="417"/>
    <n v="0"/>
    <s v="ร้านที่1"/>
    <s v="5*"/>
    <s v="****** จันทบุรี22170 ตำบลเขาแก้ว อำเภอท่าใหม่ จังหวัดจันทบุรี 22170"/>
    <s v="22170"/>
    <s v="83"/>
    <s v="05/03/2026 19:02"/>
    <s v="-"/>
    <s v="Flash Express"/>
    <s v="Shopee"/>
    <s v="shopee"/>
    <s v=""/>
    <s v="TH22038EYZUH6N"/>
    <s v="05/03/2026 18:33"/>
  </r>
  <r>
    <x v="0"/>
    <x v="8"/>
    <n v="139"/>
    <n v="1"/>
    <s v="GWI38"/>
    <n v="417"/>
    <n v="0"/>
    <s v="ร้านที่1"/>
    <s v="5*"/>
    <s v="****** จันทบุรี22170 ตำบลเขาแก้ว อำเภอท่าใหม่ จังหวัดจันทบุรี 22170"/>
    <s v="22170"/>
    <s v="83"/>
    <s v="05/03/2026 19:02"/>
    <s v="-"/>
    <s v="Flash Express"/>
    <s v="Shopee"/>
    <s v="shopee"/>
    <s v=""/>
    <s v="TH22038EYZUH6N"/>
    <s v="05/03/2026 18:33"/>
  </r>
  <r>
    <x v="4"/>
    <x v="11"/>
    <n v="139"/>
    <n v="1"/>
    <s v="GWI38"/>
    <n v="417"/>
    <n v="0"/>
    <s v="ร้านที่1"/>
    <s v="5*"/>
    <s v="****** จันทบุรี22170 ตำบลเขาแก้ว อำเภอท่าใหม่ จังหวัดจันทบุรี 22170"/>
    <s v="22170"/>
    <s v="83"/>
    <s v="05/03/2026 19:02"/>
    <s v="-"/>
    <s v="Flash Express"/>
    <s v="Shopee"/>
    <s v="shopee"/>
    <s v=""/>
    <s v="TH22038EYZUH6N"/>
    <s v="05/03/2026 18:33"/>
  </r>
  <r>
    <x v="1"/>
    <x v="2"/>
    <n v="66.333333333333329"/>
    <n v="3"/>
    <s v="GWI37"/>
    <n v="591"/>
    <n v="0"/>
    <s v="ร้านที่2"/>
    <s v="จ***ร์เพ็ญ ม***ยขวัญ"/>
    <s v="ชัยภูมิ"/>
    <s v="-"/>
    <s v=""/>
    <s v="05/03/2026 18:32"/>
    <s v="-"/>
    <s v="J&amp;T COD"/>
    <s v="Tiktok"/>
    <s v="จ่ายทีหลัง / COD"/>
    <s v=""/>
    <s v="792752381094"/>
    <s v="05/03/2026 18:32"/>
  </r>
  <r>
    <x v="1"/>
    <x v="2"/>
    <n v="66.333333333333329"/>
    <n v="6"/>
    <s v="GWI37"/>
    <n v="591"/>
    <n v="0"/>
    <s v="ร้านที่2"/>
    <s v="จ***ร์เพ็ญ ม***ยขวัญ"/>
    <s v="ชัยภูมิ"/>
    <s v="-"/>
    <s v=""/>
    <s v="05/03/2026 18:32"/>
    <s v="-"/>
    <s v="J&amp;T COD"/>
    <s v="Tiktok"/>
    <s v="จ่ายทีหลัง / COD"/>
    <s v=""/>
    <s v="792752381094"/>
    <s v="05/03/2026 18:32"/>
  </r>
  <r>
    <x v="2"/>
    <x v="3"/>
    <n v="50"/>
    <n v="6"/>
    <s v="GWI36"/>
    <n v="200"/>
    <n v="0"/>
    <s v="ร้านที่2"/>
    <s v="ส***ลี"/>
    <s v="สมุทรสาคร"/>
    <s v="-"/>
    <s v=""/>
    <s v="05/03/2026 18:29"/>
    <s v="-"/>
    <s v="J&amp;T COD"/>
    <s v="Tiktok"/>
    <s v="จ่ายทีหลัง / COD"/>
    <s v=""/>
    <s v="-"/>
    <s v="05/03/2026 18:29"/>
  </r>
  <r>
    <x v="2"/>
    <x v="3"/>
    <n v="50"/>
    <n v="6"/>
    <s v="GWI35"/>
    <n v="208"/>
    <n v="8"/>
    <s v="ร้านที่2"/>
    <s v="D**"/>
    <s v="Phuket"/>
    <s v="-"/>
    <s v=""/>
    <s v="05/03/2026 18:12"/>
    <s v="-"/>
    <s v="J&amp;T COD"/>
    <s v="Tiktok"/>
    <s v="จ่ายทีหลัง / COD"/>
    <s v=""/>
    <s v="-"/>
    <s v="05/03/2026 18:12"/>
  </r>
  <r>
    <x v="2"/>
    <x v="3"/>
    <n v="50"/>
    <n v="6"/>
    <s v="GWI32"/>
    <n v="211"/>
    <n v="29"/>
    <s v="ร้านที่2"/>
    <s v="จ***ิมา จ***าสว่าง"/>
    <s v="อ่างทอง"/>
    <s v="-"/>
    <s v=""/>
    <s v="05/03/2026 18:05"/>
    <s v="-"/>
    <s v="J&amp;T COD"/>
    <s v="Tiktok"/>
    <s v="จ่ายทีหลัง / COD"/>
    <s v=""/>
    <s v="-"/>
    <s v="05/03/2026 18:06"/>
  </r>
  <r>
    <x v="2"/>
    <x v="3"/>
    <n v="50"/>
    <n v="6"/>
    <s v="GWI31"/>
    <n v="200"/>
    <n v="0"/>
    <s v="ร้านที่2"/>
    <s v="น***ัฐวัฒน์ ล***ูด"/>
    <s v="สงขลา"/>
    <s v="-"/>
    <s v=""/>
    <s v="05/03/2026 18:05"/>
    <s v="-"/>
    <s v="J&amp;T COD"/>
    <s v="Tiktok"/>
    <s v="จ่ายทีหลัง / COD"/>
    <s v=""/>
    <s v="-"/>
    <s v="05/03/2026 18:05"/>
  </r>
  <r>
    <x v="2"/>
    <x v="3"/>
    <n v="50"/>
    <n v="6"/>
    <s v="GWI30"/>
    <n v="200"/>
    <n v="0"/>
    <s v="ร้านที่2"/>
    <s v="ศ***เพ็ญ ฤ***ณี"/>
    <s v="กรุงเทพฯ"/>
    <s v="-"/>
    <s v=""/>
    <s v="05/03/2026 18:03"/>
    <s v="-"/>
    <s v="J&amp;T Express"/>
    <s v="Tiktok"/>
    <s v="tiktok"/>
    <s v=""/>
    <s v="-"/>
    <s v="05/03/2026 18:02"/>
  </r>
  <r>
    <x v="2"/>
    <x v="3"/>
    <n v="50"/>
    <n v="6"/>
    <s v="GWI29"/>
    <n v="182"/>
    <n v="0"/>
    <s v="ร้านที่2"/>
    <s v="ส***จ ท***ป้น"/>
    <s v="ลำพูน"/>
    <s v="-"/>
    <s v=""/>
    <s v="05/03/2026 18:01"/>
    <s v="-"/>
    <s v="J&amp;T COD"/>
    <s v="Tiktok"/>
    <s v="จ่ายทีหลัง / COD"/>
    <s v=""/>
    <s v="-"/>
    <s v="05/03/2026 18:01"/>
  </r>
  <r>
    <x v="5"/>
    <x v="7"/>
    <n v="159"/>
    <n v="1"/>
    <s v="GWI28"/>
    <n v="129"/>
    <n v="0"/>
    <s v="ร้านที่2"/>
    <s v="ว***พันธ์"/>
    <s v="นนทบุรี"/>
    <s v="-"/>
    <s v=""/>
    <s v="05/03/2026 18:01"/>
    <s v="-"/>
    <s v="Flash Express Thailand"/>
    <s v="Tiktok"/>
    <s v="tiktok"/>
    <s v=""/>
    <s v="THT030655AXVF2Z"/>
    <s v="05/03/2026 18:01"/>
  </r>
  <r>
    <x v="2"/>
    <x v="3"/>
    <n v="33.333333333333336"/>
    <n v="3"/>
    <s v="GWI27"/>
    <n v="110"/>
    <n v="10"/>
    <s v="ร้านที่2"/>
    <s v="ว***พ็ญ ไ***ันพรหม"/>
    <s v="หนองคาย"/>
    <s v="-"/>
    <s v=""/>
    <s v="05/03/2026 17:59"/>
    <s v="-"/>
    <s v="J&amp;T COD"/>
    <s v="Tiktok"/>
    <s v="จ่ายทีหลัง / COD"/>
    <s v=""/>
    <s v="-"/>
    <s v="05/03/2026 17:59"/>
  </r>
  <r>
    <x v="2"/>
    <x v="3"/>
    <n v="50"/>
    <n v="6"/>
    <s v="GWI25"/>
    <n v="200"/>
    <n v="0"/>
    <s v="ร้านที่2"/>
    <s v="บ***ู แ***่านั่ง"/>
    <s v="พิษณุโลก"/>
    <s v="-"/>
    <s v=""/>
    <s v="05/03/2026 17:56"/>
    <s v="-"/>
    <s v="J&amp;T Express"/>
    <s v="Tiktok"/>
    <s v="tiktok"/>
    <s v=""/>
    <s v="-"/>
    <s v="05/03/2026 17:55"/>
  </r>
  <r>
    <x v="2"/>
    <x v="3"/>
    <n v="50"/>
    <n v="6"/>
    <s v="GWI24"/>
    <n v="200"/>
    <n v="0"/>
    <s v="ร้านที่2"/>
    <s v="ป***ัตน์ ส***นตี"/>
    <s v="สุราษฎร์ธานี"/>
    <s v="-"/>
    <s v=""/>
    <s v="05/03/2026 17:55"/>
    <s v="-"/>
    <s v="J&amp;T COD"/>
    <s v="Tiktok"/>
    <s v="จ่ายทีหลัง / COD"/>
    <s v=""/>
    <s v="-"/>
    <s v="05/03/2026 17:55"/>
  </r>
  <r>
    <x v="1"/>
    <x v="2"/>
    <n v="66.333333333333329"/>
    <n v="3"/>
    <s v="GWI23"/>
    <n v="197"/>
    <n v="0"/>
    <s v="ร้านที่2"/>
    <s v="ช***ัทร ม***ิบูรณ์"/>
    <s v="สมุทรสาคร"/>
    <s v="-"/>
    <s v=""/>
    <s v="05/03/2026 17:54"/>
    <s v="-"/>
    <s v="J&amp;T COD"/>
    <s v="Tiktok"/>
    <s v="จ่ายทีหลัง / COD"/>
    <s v=""/>
    <s v="792793300036"/>
    <s v="05/03/2026 17:54"/>
  </r>
  <r>
    <x v="2"/>
    <x v="3"/>
    <n v="50"/>
    <n v="6"/>
    <s v="GWI22"/>
    <n v="200"/>
    <n v="0"/>
    <s v="ร้านที่2"/>
    <s v="ส***ญญา ด***์"/>
    <s v="ปทุมธานี"/>
    <s v="-"/>
    <s v=""/>
    <s v="05/03/2026 17:51"/>
    <s v="-"/>
    <s v="Flash Express Thailand COD"/>
    <s v="Tiktok"/>
    <s v="จ่ายทีหลัง / COD"/>
    <s v=""/>
    <s v="THT040255AKRT1Z"/>
    <s v="05/03/2026 17:52"/>
  </r>
  <r>
    <x v="4"/>
    <x v="1"/>
    <n v="109"/>
    <n v="1"/>
    <s v="GWI21"/>
    <n v="116.5"/>
    <n v="7.5"/>
    <s v="ร้านที่3"/>
    <s v="เกรียงไกร พรานุสร"/>
    <s v="ซอยเสรีไทย 29 ซอยเสรีไทย 29 92/268 แยก10 · คลองกุ่ม/ Khlong Kum_x000a__x000a_บึงกุ่ม/ Bueng Kumกรุงเทพมหานคร/ Bangkok_x000a_10240"/>
    <s v="10240"/>
    <s v="660819057991"/>
    <s v="05/03/2026 17:48"/>
    <s v="-"/>
    <s v="Kerry_dropoff"/>
    <s v="Lazada"/>
    <s v="lazada"/>
    <s v=""/>
    <s v="LEXPU0664500986"/>
    <s v="05/03/2026 17:48"/>
  </r>
  <r>
    <x v="2"/>
    <x v="3"/>
    <n v="50"/>
    <n v="6"/>
    <s v="GWI20"/>
    <n v="200"/>
    <n v="0"/>
    <s v="ร้านที่2"/>
    <s v="ธ***รรณ น***ะกูล"/>
    <s v="อุดรธานี"/>
    <s v="-"/>
    <s v=""/>
    <s v="05/03/2026 17:48"/>
    <s v="-"/>
    <s v="J&amp;T COD"/>
    <s v="Tiktok"/>
    <s v="จ่ายทีหลัง / COD"/>
    <s v=""/>
    <s v="-"/>
    <s v="05/03/2026 17:48"/>
  </r>
  <r>
    <x v="2"/>
    <x v="3"/>
    <n v="50"/>
    <n v="6"/>
    <s v="GWI19"/>
    <n v="200"/>
    <n v="0"/>
    <s v="ร้านที่2"/>
    <s v="ว***าพร โ***กุล"/>
    <s v="ศรีสะเกษ"/>
    <s v="-"/>
    <s v=""/>
    <s v="05/03/2026 17:47"/>
    <s v="-"/>
    <s v="J&amp;T Express"/>
    <s v="Tiktok"/>
    <s v="tiktok"/>
    <s v=""/>
    <s v="-"/>
    <s v="05/03/2026 17:46"/>
  </r>
  <r>
    <x v="2"/>
    <x v="3"/>
    <n v="50"/>
    <n v="6"/>
    <s v="GWI18"/>
    <n v="200"/>
    <n v="0"/>
    <s v="ร้านที่2"/>
    <s v="แ*** ค**"/>
    <s v="นครพนม"/>
    <s v="-"/>
    <s v=""/>
    <s v="05/03/2026 17:46"/>
    <s v="-"/>
    <s v="J&amp;T COD"/>
    <s v="Tiktok"/>
    <s v="จ่ายทีหลัง / COD"/>
    <s v=""/>
    <s v="-"/>
    <s v="05/03/2026 17:46"/>
  </r>
  <r>
    <x v="1"/>
    <x v="2"/>
    <n v="66.333333333333329"/>
    <n v="3"/>
    <s v="GWI17"/>
    <n v="197"/>
    <n v="0"/>
    <s v="ร้านที่2"/>
    <s v="แ***ำแพง ช***ภาระดิษฐ์"/>
    <s v="อุบลราชธานี"/>
    <s v="-"/>
    <s v=""/>
    <s v="05/03/2026 17:46"/>
    <s v="-"/>
    <s v="J&amp;T Express"/>
    <s v="Tiktok"/>
    <s v="tiktok"/>
    <s v=""/>
    <s v="792791600016"/>
    <s v="05/03/2026 17:46"/>
  </r>
  <r>
    <x v="2"/>
    <x v="3"/>
    <n v="50"/>
    <n v="6"/>
    <s v="GWI16"/>
    <n v="200"/>
    <n v="0"/>
    <s v="ร้านที่2"/>
    <s v="ส***พ ร***ติ"/>
    <s v="กรุงเทพฯ"/>
    <s v="-"/>
    <s v=""/>
    <s v="05/03/2026 17:46"/>
    <s v="-"/>
    <s v="J&amp;T COD"/>
    <s v="Tiktok"/>
    <s v="จ่ายทีหลัง / COD"/>
    <s v=""/>
    <s v="-"/>
    <s v="05/03/2026 17:46"/>
  </r>
  <r>
    <x v="1"/>
    <x v="2"/>
    <n v="80"/>
    <n v="1"/>
    <s v="GWI15"/>
    <n v="80"/>
    <n v="0"/>
    <s v="ร้านที่1"/>
    <s v="น******์"/>
    <s v="******โนนเเต้, ตำบลลาดบัวขาว, อำเภอสีคิ้ว ตำบลบ้านหัน อำเภอสีคิ้ว จังหวัดนครราชสีมา 30140"/>
    <s v="30140"/>
    <s v="77"/>
    <s v="05/03/2026 17:48"/>
    <s v="-"/>
    <s v="SPX Express"/>
    <s v="Shopee"/>
    <s v="shopee"/>
    <s v=""/>
    <s v="-"/>
    <s v="05/03/2026 17:46"/>
  </r>
  <r>
    <x v="2"/>
    <x v="3"/>
    <n v="50"/>
    <n v="6"/>
    <s v="GWI14"/>
    <n v="182"/>
    <n v="0"/>
    <s v="ร้านที่2"/>
    <s v="น***"/>
    <s v="กรุงเทพฯ"/>
    <s v="-"/>
    <s v=""/>
    <s v="05/03/2026 17:45"/>
    <s v="-"/>
    <s v="J&amp;T Express"/>
    <s v="Tiktok"/>
    <s v="tiktok"/>
    <s v=""/>
    <s v="-"/>
    <s v="05/03/2026 17:44"/>
  </r>
  <r>
    <x v="2"/>
    <x v="3"/>
    <n v="50"/>
    <n v="6"/>
    <s v="GWI13"/>
    <n v="200"/>
    <n v="0"/>
    <s v="ร้านที่2"/>
    <s v="J**"/>
    <s v="พระนครศรีอยุธยา"/>
    <s v="-"/>
    <s v=""/>
    <s v="05/03/2026 17:44"/>
    <s v="-"/>
    <s v="J&amp;T COD"/>
    <s v="Tiktok"/>
    <s v="จ่ายทีหลัง / COD"/>
    <s v=""/>
    <s v="-"/>
    <s v="05/03/2026 17:44"/>
  </r>
  <r>
    <x v="2"/>
    <x v="3"/>
    <n v="50"/>
    <n v="6"/>
    <s v="GWI12"/>
    <n v="200"/>
    <n v="0"/>
    <s v="ร้านที่2"/>
    <s v="ศ***ร ง***ัด"/>
    <s v="เพชรบุรี"/>
    <s v="-"/>
    <s v=""/>
    <s v="05/03/2026 17:38"/>
    <s v="-"/>
    <s v="J&amp;T Express"/>
    <s v="Tiktok"/>
    <s v="tiktok"/>
    <s v=""/>
    <s v="-"/>
    <s v="05/03/2026 17:37"/>
  </r>
  <r>
    <x v="1"/>
    <x v="2"/>
    <n v="66.333333333333329"/>
    <n v="15"/>
    <s v="GWI11"/>
    <n v="985"/>
    <n v="0"/>
    <s v="ร้านที่2"/>
    <s v="ร*** ป***์ ก***ารุเสถียร"/>
    <s v="ชลบุรี"/>
    <s v="-"/>
    <s v=""/>
    <s v="05/03/2026 17:36"/>
    <s v="-"/>
    <s v="J&amp;T Express"/>
    <s v="Tiktok"/>
    <s v="tiktok"/>
    <s v=""/>
    <s v="792798585062"/>
    <s v="05/03/2026 17:35"/>
  </r>
  <r>
    <x v="2"/>
    <x v="3"/>
    <n v="50"/>
    <n v="6"/>
    <s v="GWI10"/>
    <n v="182"/>
    <n v="0"/>
    <s v="ร้านที่2"/>
    <s v="เ***ร"/>
    <s v="ชุมพร"/>
    <s v="-"/>
    <s v=""/>
    <s v="05/03/2026 17:35"/>
    <s v="-"/>
    <s v="J&amp;T COD"/>
    <s v="Tiktok"/>
    <s v="จ่ายทีหลัง / COD"/>
    <s v=""/>
    <s v="-"/>
    <s v="05/03/2026 17:35"/>
  </r>
  <r>
    <x v="2"/>
    <x v="3"/>
    <n v="65"/>
    <n v="9"/>
    <s v="GWI9"/>
    <n v="272.08999999999997"/>
    <n v="0"/>
    <s v="ร้านที่2"/>
    <s v="ป***ีต"/>
    <s v="กรุงเทพฯ"/>
    <s v="-"/>
    <s v=""/>
    <s v="05/03/2026 17:33"/>
    <s v="-"/>
    <s v="J&amp;T Express"/>
    <s v="Tiktok"/>
    <s v="tiktok"/>
    <s v=""/>
    <s v="-"/>
    <s v="05/03/2026 17:33"/>
  </r>
  <r>
    <x v="9"/>
    <x v="12"/>
    <n v="50"/>
    <n v="5"/>
    <s v="GWI9"/>
    <n v="268"/>
    <n v="38"/>
    <s v="ร้านที่1"/>
    <s v="น******า"/>
    <s v="****** ตำบลแคนน้อย อำเภอคำเขื่อนแก้ว จังหวัดยโสธร 35180"/>
    <s v="35180"/>
    <s v="42"/>
    <s v="05/03/2026 18:03"/>
    <s v="-"/>
    <s v="SPX Express"/>
    <s v="Shopee"/>
    <s v="shopee"/>
    <s v=""/>
    <s v="TH265471672818T"/>
    <s v="05/03/2026 17:33"/>
  </r>
  <r>
    <x v="2"/>
    <x v="3"/>
    <n v="50"/>
    <n v="6"/>
    <s v="GWI8"/>
    <n v="200"/>
    <n v="0"/>
    <s v="ร้านที่2"/>
    <s v="ล***ล  บ***อย"/>
    <s v="นครราชสีมา"/>
    <s v="-"/>
    <s v=""/>
    <s v="05/03/2026 17:33"/>
    <s v="-"/>
    <s v="J&amp;T COD"/>
    <s v="Tiktok"/>
    <s v="จ่ายทีหลัง / COD"/>
    <s v=""/>
    <s v="-"/>
    <s v="05/03/2026 17:33"/>
  </r>
  <r>
    <x v="6"/>
    <x v="13"/>
    <n v="75"/>
    <n v="1"/>
    <s v="GWI7"/>
    <n v="171"/>
    <n v="96"/>
    <s v="ร้านที่10"/>
    <s v="โสภณ จิรพงศ์ชัยกุล"/>
    <s v="24/123 หมู่1 ต.ราไวย์ อ.เมือง จ.ภูเก็ต · ราไวย์/ Rawai_x000a__x000a_เมืองภูเก็ต/ Mueang Phuketภูเก็ต/ Phuket_x000a_83130"/>
    <s v="83130"/>
    <s v="660936475271"/>
    <s v="05/03/2026 17:32"/>
    <s v="-"/>
    <s v="Kerry_dropoff"/>
    <s v="Lazada"/>
    <s v="lazada"/>
    <s v=""/>
    <s v="LEXDO0179840865"/>
    <s v="05/03/2026 17:32"/>
  </r>
  <r>
    <x v="2"/>
    <x v="3"/>
    <n v="50"/>
    <n v="6"/>
    <s v="GWI6"/>
    <n v="200"/>
    <n v="0"/>
    <s v="ร้านที่2"/>
    <s v="ว***จันทร์  ป***ับ"/>
    <s v="ประจวบคีรีขันธ์"/>
    <s v="-"/>
    <s v=""/>
    <s v="05/03/2026 17:31"/>
    <s v="-"/>
    <s v="J&amp;T COD"/>
    <s v="Tiktok"/>
    <s v="จ่ายทีหลัง / COD"/>
    <s v=""/>
    <s v="-"/>
    <s v="05/03/2026 17:31"/>
  </r>
  <r>
    <x v="2"/>
    <x v="3"/>
    <n v="50"/>
    <n v="6"/>
    <s v="GWI5"/>
    <n v="200"/>
    <n v="0"/>
    <s v="ร้านที่2"/>
    <s v="ส***ิง จ***ร์ใส"/>
    <s v="ชลบุรี"/>
    <s v="-"/>
    <s v=""/>
    <s v="05/03/2026 17:30"/>
    <s v="-"/>
    <s v="J&amp;T Express"/>
    <s v="Tiktok"/>
    <s v="tiktok"/>
    <s v=""/>
    <s v="-"/>
    <s v="05/03/2026 17:30"/>
  </r>
  <r>
    <x v="2"/>
    <x v="3"/>
    <n v="50"/>
    <n v="6"/>
    <s v="GWI3"/>
    <n v="200"/>
    <n v="0"/>
    <s v="ร้านที่2"/>
    <s v="ต***"/>
    <s v="กรุงเทพฯ"/>
    <s v="-"/>
    <s v=""/>
    <s v="05/03/2026 17:28"/>
    <s v="-"/>
    <s v="J&amp;T COD"/>
    <s v="Tiktok"/>
    <s v="จ่ายทีหลัง / COD"/>
    <s v=""/>
    <s v="-"/>
    <s v="05/03/2026 17:28"/>
  </r>
  <r>
    <x v="2"/>
    <x v="3"/>
    <n v="50"/>
    <n v="6"/>
    <s v="GWI2"/>
    <n v="200"/>
    <n v="0"/>
    <s v="ร้านที่2"/>
    <s v="ร***า"/>
    <s v="นครราชสีมา"/>
    <s v="-"/>
    <s v=""/>
    <s v="05/03/2026 17:27"/>
    <s v="-"/>
    <s v="J&amp;T COD"/>
    <s v="Tiktok"/>
    <s v="จ่ายทีหลัง / COD"/>
    <s v=""/>
    <s v="-"/>
    <s v="05/03/2026 17:27"/>
  </r>
  <r>
    <x v="2"/>
    <x v="3"/>
    <n v="50"/>
    <n v="6"/>
    <s v="GWI1"/>
    <n v="200"/>
    <n v="0"/>
    <s v="ร้านที่2"/>
    <s v="ป***วีร์  ต***ินทร์"/>
    <s v="เทศบาลนครพิษณุโลก"/>
    <s v="-"/>
    <s v=""/>
    <s v="05/03/2026 17:24"/>
    <s v="-"/>
    <s v="J&amp;T COD"/>
    <s v="Tiktok"/>
    <s v="จ่ายทีหลัง / COD"/>
    <s v=""/>
    <s v="-"/>
    <s v="05/03/2026 17:24"/>
  </r>
  <r>
    <x v="2"/>
    <x v="3"/>
    <n v="50"/>
    <n v="6"/>
    <s v="GWI0"/>
    <n v="200"/>
    <n v="0"/>
    <s v="ร้านที่2"/>
    <s v="ภ***ร เ***ยมธนวรา"/>
    <s v="นนทบุรี"/>
    <s v="-"/>
    <s v=""/>
    <s v="05/03/2026 17:19"/>
    <s v="-"/>
    <s v="J&amp;T COD"/>
    <s v="Tiktok"/>
    <s v="จ่ายทีหลัง / COD"/>
    <s v=""/>
    <s v="-"/>
    <s v="05/03/2026 17:21"/>
  </r>
  <r>
    <x v="2"/>
    <x v="3"/>
    <n v="50"/>
    <n v="6"/>
    <s v="GWH99"/>
    <n v="200"/>
    <n v="0"/>
    <s v="ร้านที่2"/>
    <s v="ส***น๊ะ ห***มะ"/>
    <s v="ยะลา"/>
    <s v="-"/>
    <s v=""/>
    <s v="05/03/2026 17:18"/>
    <s v="-"/>
    <s v="J&amp;T COD"/>
    <s v="Tiktok"/>
    <s v="จ่ายทีหลัง / COD"/>
    <s v=""/>
    <s v="-"/>
    <s v="05/03/2026 17:18"/>
  </r>
  <r>
    <x v="1"/>
    <x v="6"/>
    <n v="60"/>
    <n v="2"/>
    <s v="GWH97"/>
    <n v="120"/>
    <n v="0"/>
    <s v="ร้านที่3"/>
    <s v="ประเมิน"/>
    <s v="96/3 ม.8 ถ.ท่าดงคอน ต.แพรกศรีราชา อ.สรรคบุรี จ.ชัยนาท_x000a__x000a_สรรคบุรี/ Sankhaburiชัยนาท/ Chainat_x000a_17140"/>
    <s v="17140"/>
    <s v="660841784838"/>
    <s v="05/03/2026 17:15"/>
    <s v="-"/>
    <s v="Kerry_dropoff"/>
    <s v="Lazada"/>
    <s v="lazada"/>
    <s v=""/>
    <s v="-"/>
    <s v="05/03/2026 17:15"/>
  </r>
  <r>
    <x v="2"/>
    <x v="3"/>
    <n v="50"/>
    <n v="6"/>
    <s v="GWH96"/>
    <n v="201"/>
    <n v="1"/>
    <s v="ร้านที่2"/>
    <s v="ด* ด*"/>
    <s v="สุพรรณบุรี"/>
    <s v="-"/>
    <s v=""/>
    <s v="05/03/2026 17:14"/>
    <s v="-"/>
    <s v="J&amp;T COD"/>
    <s v="Tiktok"/>
    <s v="จ่ายทีหลัง / COD"/>
    <s v=""/>
    <s v="-"/>
    <s v="05/03/2026 17:14"/>
  </r>
  <r>
    <x v="1"/>
    <x v="2"/>
    <n v="66.333333333333329"/>
    <n v="3"/>
    <s v="GWH94"/>
    <n v="197"/>
    <n v="0"/>
    <s v="ร้านที่2"/>
    <s v="จ***อม  ไ***ิริวิทยา"/>
    <s v="ชัยภูมิ"/>
    <s v="-"/>
    <s v=""/>
    <s v="05/03/2026 17:10"/>
    <s v="-"/>
    <s v="J&amp;T COD"/>
    <s v="Tiktok"/>
    <s v="จ่ายทีหลัง / COD"/>
    <s v=""/>
    <s v="792709496025"/>
    <s v="05/03/2026 17:10"/>
  </r>
  <r>
    <x v="2"/>
    <x v="3"/>
    <n v="50"/>
    <n v="6"/>
    <s v="GWH93"/>
    <n v="200"/>
    <n v="0"/>
    <s v="ร้านที่2"/>
    <s v="ก***ิพย์  ส***มิตร"/>
    <s v="จังหวัดนครศรีธรรมราช"/>
    <s v="-"/>
    <s v=""/>
    <s v="05/03/2026 17:09"/>
    <s v="-"/>
    <s v="J&amp;T COD"/>
    <s v="Tiktok"/>
    <s v="จ่ายทีหลัง / COD"/>
    <s v=""/>
    <s v="-"/>
    <s v="05/03/2026 17:10"/>
  </r>
  <r>
    <x v="2"/>
    <x v="3"/>
    <n v="50"/>
    <n v="6"/>
    <s v="GWH92"/>
    <n v="200"/>
    <n v="0"/>
    <s v="ร้านที่2"/>
    <s v="ส***น์"/>
    <s v="บุรีรัมย์"/>
    <s v="-"/>
    <s v=""/>
    <s v="05/03/2026 17:06"/>
    <s v="-"/>
    <s v="J&amp;T COD"/>
    <s v="Tiktok"/>
    <s v="จ่ายทีหลัง / COD"/>
    <s v=""/>
    <s v="-"/>
    <s v="05/03/2026 17:07"/>
  </r>
  <r>
    <x v="2"/>
    <x v="3"/>
    <n v="50"/>
    <n v="6"/>
    <s v="GWH91"/>
    <n v="200"/>
    <n v="0"/>
    <s v="ร้านที่2"/>
    <s v="u***73811613532735"/>
    <s v="สมุทรปราการ"/>
    <s v="-"/>
    <s v=""/>
    <s v="05/03/2026 17:06"/>
    <s v="-"/>
    <s v="J&amp;T COD"/>
    <s v="Tiktok"/>
    <s v="จ่ายทีหลัง / COD"/>
    <s v=""/>
    <s v="-"/>
    <s v="05/03/2026 17:07"/>
  </r>
  <r>
    <x v="7"/>
    <x v="10"/>
    <n v="27.5"/>
    <n v="4"/>
    <s v="GWH90"/>
    <n v="160"/>
    <n v="0"/>
    <s v="ร้านที่1"/>
    <s v="ก******จ"/>
    <s v="******อเมืองระนอง ตำบลบางริ้น อำเภอเมืองระนอง จังหวัดระนอง 85000"/>
    <s v="85000"/>
    <s v="72"/>
    <s v="05/03/2026 17:30"/>
    <s v="-"/>
    <s v="Flash Express"/>
    <s v="Shopee"/>
    <s v="shopee"/>
    <s v=""/>
    <s v="-"/>
    <s v="05/03/2026 17:00"/>
  </r>
  <r>
    <x v="1"/>
    <x v="6"/>
    <n v="60.55"/>
    <n v="2"/>
    <s v="GWH89"/>
    <n v="129.1"/>
    <n v="8"/>
    <s v="ร้านที่3"/>
    <s v="หวาน บ้านห้วยขี้เหล็กใหม่"/>
    <s v="บ้านห้วยขี้เหล็กใหม่ (ร้านกาแฟ)ม.6 ต.วาวี อ.แม่สรวย จ.เชียงราย · ห้วยชมภู/ Huai Chomphu_x000a__x000a_เมืองเชียงราย/ Mueang Chiang Raiเชียงราย/ Chiang Rai_x000a_57000"/>
    <s v="57000"/>
    <s v="660631075437"/>
    <s v="05/03/2026 16:59"/>
    <s v="-"/>
    <s v="Kerry_dropoff"/>
    <s v="Lazada"/>
    <s v="lazada"/>
    <s v=""/>
    <s v="-"/>
    <s v="05/03/2026 16:59"/>
  </r>
  <r>
    <x v="7"/>
    <x v="10"/>
    <n v="33.333333333333336"/>
    <n v="3"/>
    <s v="GWH88"/>
    <n v="134.99"/>
    <n v="0"/>
    <s v="ร้านที่2"/>
    <s v="ไ** ส***์ทอง"/>
    <s v="กำแพงเพชร"/>
    <s v="-"/>
    <s v=""/>
    <s v="05/03/2026 16:52"/>
    <s v="-"/>
    <s v="J&amp;T COD"/>
    <s v="Tiktok"/>
    <s v="จ่ายทีหลัง / COD"/>
    <s v=""/>
    <s v="792724836035"/>
    <s v="05/03/2026 16:52"/>
  </r>
  <r>
    <x v="2"/>
    <x v="3"/>
    <n v="50"/>
    <n v="6"/>
    <s v="GWH87"/>
    <n v="200"/>
    <n v="0"/>
    <s v="ร้านที่2"/>
    <s v="ส***ตรี เ***ราม"/>
    <s v="ยโสธร"/>
    <s v="-"/>
    <s v=""/>
    <s v="05/03/2026 16:44"/>
    <s v="-"/>
    <s v="J&amp;T Express"/>
    <s v="Tiktok"/>
    <s v="tiktok"/>
    <s v=""/>
    <s v="-"/>
    <s v="05/03/2026 16:44"/>
  </r>
  <r>
    <x v="1"/>
    <x v="6"/>
    <n v="80"/>
    <n v="1"/>
    <s v="GWH85"/>
    <n v="109.5"/>
    <n v="29.5"/>
    <s v="ร้านที่3"/>
    <s v="นางเอมอร ปรากฏผล"/>
    <s v="ตำบลสามบัณฑิต 45หมู่9 ตำบลสามบัณฑิตอำเภออุทัน_x000a__x000a_อุทัย/ Uthaiพระนครศรีอยุธยา/ Phra Nakhon Si Ayutthaya_x000a_13210"/>
    <s v="13210"/>
    <s v="660879246512"/>
    <s v="05/03/2026 16:41"/>
    <s v="-"/>
    <s v="Kerry_dropoff"/>
    <s v="Lazada"/>
    <s v="lazada"/>
    <s v=""/>
    <s v="-"/>
    <s v="05/03/2026 16:41"/>
  </r>
  <r>
    <x v="5"/>
    <x v="7"/>
    <n v="139"/>
    <n v="1"/>
    <s v="GWH84"/>
    <n v="215"/>
    <n v="0"/>
    <s v="ร้านที่10"/>
    <s v="คุณเอ"/>
    <s v="ที่อยู่:_x000a_169/401 ม. พฤกษ์ลดา (เพชรเกษม-สาย4) ถนน - แคราย กระทุ่มแบน สมุทรสาคร_x000a_ 74110"/>
    <s v="74110"/>
    <s v="0828242586"/>
    <s v="05/03/2026 16:34"/>
    <s v="sompear3955@gmail.com"/>
    <s v="EMS COD"/>
    <s v="facebook"/>
    <s v="กสิกร"/>
    <s v=""/>
    <s v="WA105283023TH"/>
    <s v="05/03/2026 16:33"/>
  </r>
  <r>
    <x v="8"/>
    <x v="14"/>
    <n v="139"/>
    <n v="1"/>
    <s v="GWH84"/>
    <n v="215"/>
    <n v="0"/>
    <s v="ร้านที่10"/>
    <s v="คุณเอ"/>
    <s v="ที่อยู่:_x000a_169/401 ม. พฤกษ์ลดา (เพชรเกษม-สาย4) ถนน - แคราย กระทุ่มแบน สมุทรสาคร_x000a_ 74110"/>
    <s v="74110"/>
    <s v="0828242586"/>
    <s v="05/03/2026 16:34"/>
    <s v="sompear3955@gmail.com"/>
    <s v="EMS COD"/>
    <s v="facebook"/>
    <s v="กสิกร"/>
    <s v=""/>
    <s v="WA105283023TH"/>
    <s v="05/03/2026 16:33"/>
  </r>
  <r>
    <x v="0"/>
    <x v="8"/>
    <n v="159"/>
    <n v="1"/>
    <s v="GWH83"/>
    <n v="99"/>
    <n v="0"/>
    <s v="ร้านที่2"/>
    <s v="พ***ชาติ ม***ริ"/>
    <s v="ราชบุรี"/>
    <s v="-"/>
    <s v=""/>
    <s v="05/03/2026 16:28"/>
    <s v="-"/>
    <s v="J&amp;T Express"/>
    <s v="Tiktok"/>
    <s v="tiktok"/>
    <s v=""/>
    <s v="792732490944"/>
    <s v="05/03/2026 16:28"/>
  </r>
  <r>
    <x v="2"/>
    <x v="3"/>
    <n v="33.333333333333336"/>
    <n v="3"/>
    <s v="GWH82"/>
    <n v="100"/>
    <n v="0"/>
    <s v="ร้านที่2"/>
    <s v="ธ*** ป***าศุภโชติ"/>
    <s v="เพชรบูรณ์"/>
    <s v="-"/>
    <s v=""/>
    <s v="05/03/2026 20:15"/>
    <s v="-"/>
    <s v="J&amp;T Express"/>
    <s v="Tiktok"/>
    <s v="tiktok"/>
    <s v=""/>
    <s v="792785418014"/>
    <s v="05/03/2026 16:21"/>
  </r>
  <r>
    <x v="8"/>
    <x v="14"/>
    <n v="139"/>
    <n v="2"/>
    <s v="GWH81"/>
    <n v="215"/>
    <n v="0"/>
    <s v="ร้านที่10"/>
    <s v="ศักดา"/>
    <s v="88/2 ม.5 ต.บางสมัคร อ.บางปะกง จ.ฉะเชิงเทรา  24180"/>
    <s v="24180"/>
    <s v="0895532579"/>
    <s v="05/03/2026 16:10"/>
    <s v="sompear3955@gmail.com"/>
    <s v="EMS COD"/>
    <s v="facebook"/>
    <s v="กสิกร"/>
    <s v=""/>
    <s v="WA105285435TH"/>
    <s v="05/03/2026 16:09"/>
  </r>
  <r>
    <x v="2"/>
    <x v="3"/>
    <n v="33.333333333333336"/>
    <n v="3"/>
    <s v="GWH80"/>
    <n v="158"/>
    <n v="38"/>
    <s v="ร้านที่1"/>
    <s v="น******์"/>
    <s v="******มือง อำเภอเมืองอุบลราชธานี จังหวัดอุบลราชธานี 34000"/>
    <s v="34000"/>
    <s v="35"/>
    <s v="05/03/2026 16:03"/>
    <s v="-"/>
    <s v="SPX Express"/>
    <s v="Shopee"/>
    <s v="shopee"/>
    <s v=""/>
    <s v="-"/>
    <s v="05/03/2026 16:03"/>
  </r>
  <r>
    <x v="2"/>
    <x v="3"/>
    <n v="65"/>
    <n v="9"/>
    <s v="GWH79"/>
    <n v="272.08999999999997"/>
    <n v="0"/>
    <s v="ร้านที่2"/>
    <s v="ส***ยา เ***ขุนทด"/>
    <s v="จังหวัดนครราชสีมา"/>
    <s v="-"/>
    <s v=""/>
    <s v="05/03/2026 16:02"/>
    <s v="-"/>
    <s v="J&amp;T COD"/>
    <s v="Tiktok"/>
    <s v="จ่ายทีหลัง / COD"/>
    <s v="ฝอยทอง=3เผือก=3มะพร้าว=2กาแฟ=1"/>
    <s v="792751586911"/>
    <s v="05/03/2026 16:03"/>
  </r>
  <r>
    <x v="0"/>
    <x v="8"/>
    <n v="139"/>
    <n v="1"/>
    <s v="GWH78"/>
    <n v="278"/>
    <n v="0"/>
    <s v="ร้านที่1"/>
    <s v="ศ******)"/>
    <s v="******แสน ตำบลแก้วแสน อำเภอนาบอน จังหวัดนครศรีธรรมราช 80220"/>
    <s v="80220"/>
    <s v="09"/>
    <s v="05/03/2026 16:00"/>
    <s v="-"/>
    <s v="SPX Express"/>
    <s v="Shopee"/>
    <s v="shopee"/>
    <s v=""/>
    <s v="-"/>
    <s v="05/03/2026 16:00"/>
  </r>
  <r>
    <x v="1"/>
    <x v="2"/>
    <n v="99"/>
    <n v="1"/>
    <s v="GWH78"/>
    <n v="278"/>
    <n v="0"/>
    <s v="ร้านที่1"/>
    <s v="ศ******)"/>
    <s v="******แสน ตำบลแก้วแสน อำเภอนาบอน จังหวัดนครศรีธรรมราช 80220"/>
    <s v="80220"/>
    <s v="09"/>
    <s v="05/03/2026 16:00"/>
    <s v="-"/>
    <s v="SPX Express"/>
    <s v="Shopee"/>
    <s v="shopee"/>
    <s v=""/>
    <s v="-"/>
    <s v="05/03/2026 16:00"/>
  </r>
  <r>
    <x v="7"/>
    <x v="10"/>
    <n v="40"/>
    <n v="1"/>
    <s v="GWH78"/>
    <n v="278"/>
    <n v="0"/>
    <s v="ร้านที่1"/>
    <s v="ศ******)"/>
    <s v="******แสน ตำบลแก้วแสน อำเภอนาบอน จังหวัดนครศรีธรรมราช 80220"/>
    <s v="80220"/>
    <s v="09"/>
    <s v="05/03/2026 16:00"/>
    <s v="-"/>
    <s v="SPX Express"/>
    <s v="Shopee"/>
    <s v="shopee"/>
    <s v=""/>
    <s v="-"/>
    <s v="05/03/2026 16:00"/>
  </r>
  <r>
    <x v="10"/>
    <x v="15"/>
    <n v="66.666666666666671"/>
    <n v="3"/>
    <s v="GWH76"/>
    <n v="100"/>
    <n v="0"/>
    <s v="ร้านที่2"/>
    <s v="อ***ร ด***จริญ"/>
    <s v="ฉะเชิงเทรา"/>
    <s v="-"/>
    <s v=""/>
    <s v="05/03/2026 15:56"/>
    <s v="-"/>
    <s v="J&amp;T Express"/>
    <s v="Tiktok"/>
    <s v="tiktok"/>
    <s v=""/>
    <s v="792794591061"/>
    <s v="05/03/2026 15:56"/>
  </r>
  <r>
    <x v="8"/>
    <x v="14"/>
    <n v="159"/>
    <n v="1"/>
    <s v="GWH75"/>
    <n v="198"/>
    <n v="0"/>
    <s v="ร้านที่2"/>
    <s v="อ***ร ด***จริญ"/>
    <s v="ฉะเชิงเทรา"/>
    <s v="-"/>
    <s v=""/>
    <s v="05/03/2026 15:55"/>
    <s v="-"/>
    <s v="J&amp;T Express"/>
    <s v="Tiktok"/>
    <s v="tiktok"/>
    <s v=""/>
    <s v="792783093944"/>
    <s v="05/03/2026 15:55"/>
  </r>
  <r>
    <x v="5"/>
    <x v="7"/>
    <n v="159"/>
    <n v="1"/>
    <s v="GWH75"/>
    <n v="198"/>
    <n v="0"/>
    <s v="ร้านที่2"/>
    <s v="อ***ร ด***จริญ"/>
    <s v="ฉะเชิงเทรา"/>
    <s v="-"/>
    <s v=""/>
    <s v="05/03/2026 15:55"/>
    <s v="-"/>
    <s v="J&amp;T Express"/>
    <s v="Tiktok"/>
    <s v="tiktok"/>
    <s v=""/>
    <s v="792783093944"/>
    <s v="05/03/2026 15:55"/>
  </r>
  <r>
    <x v="8"/>
    <x v="14"/>
    <n v="159"/>
    <n v="1"/>
    <s v="GWH74"/>
    <n v="234.78"/>
    <n v="0"/>
    <s v="ร้านที่2"/>
    <s v="ร***ี ส***รณ์"/>
    <s v="ชัยภูมิ"/>
    <s v="-"/>
    <s v=""/>
    <s v="05/03/2026 15:54"/>
    <s v="-"/>
    <s v="J&amp;T COD"/>
    <s v="Tiktok"/>
    <s v="จ่ายทีหลัง / COD"/>
    <s v=""/>
    <s v="792729093951"/>
    <s v="05/03/2026 15:54"/>
  </r>
  <r>
    <x v="0"/>
    <x v="8"/>
    <n v="159"/>
    <n v="1"/>
    <s v="GWH74"/>
    <n v="234.78"/>
    <n v="0"/>
    <s v="ร้านที่2"/>
    <s v="ร***ี ส***รณ์"/>
    <s v="ชัยภูมิ"/>
    <s v="-"/>
    <s v=""/>
    <s v="05/03/2026 15:54"/>
    <s v="-"/>
    <s v="J&amp;T COD"/>
    <s v="Tiktok"/>
    <s v="จ่ายทีหลัง / COD"/>
    <s v=""/>
    <s v="792729093951"/>
    <s v="05/03/2026 15:54"/>
  </r>
  <r>
    <x v="10"/>
    <x v="15"/>
    <n v="66.666666666666671"/>
    <n v="3"/>
    <s v="GWH73"/>
    <n v="190"/>
    <n v="8"/>
    <s v="ร้านที่2"/>
    <s v="ห***งฤทัย  ห***ักษ์"/>
    <s v="ภูเก็ต"/>
    <s v="-"/>
    <s v=""/>
    <s v="05/03/2026 15:53"/>
    <s v="-"/>
    <s v="J&amp;T Express"/>
    <s v="Tiktok"/>
    <s v="tiktok"/>
    <s v=""/>
    <s v="792705892053"/>
    <s v="05/03/2026 15:53"/>
  </r>
  <r>
    <x v="2"/>
    <x v="3"/>
    <n v="33.333333333333336"/>
    <n v="3"/>
    <s v="GWH73"/>
    <n v="190"/>
    <n v="8"/>
    <s v="ร้านที่2"/>
    <s v="ห***งฤทัย  ห***ักษ์"/>
    <s v="ภูเก็ต"/>
    <s v="-"/>
    <s v=""/>
    <s v="05/03/2026 15:53"/>
    <s v="-"/>
    <s v="J&amp;T Express"/>
    <s v="Tiktok"/>
    <s v="tiktok"/>
    <s v=""/>
    <s v="792705892053"/>
    <s v="05/03/2026 15:53"/>
  </r>
  <r>
    <x v="10"/>
    <x v="15"/>
    <n v="66.666666666666671"/>
    <n v="3"/>
    <s v="GWH72"/>
    <n v="100"/>
    <n v="0"/>
    <s v="ร้านที่2"/>
    <s v="K***ทยา ช***าย ณ อ***ยา"/>
    <s v="ภูเก็ต"/>
    <s v="-"/>
    <s v=""/>
    <s v="05/03/2026 15:52"/>
    <s v="-"/>
    <s v="J&amp;T COD"/>
    <s v="Tiktok"/>
    <s v="จ่ายทีหลัง / COD"/>
    <s v=""/>
    <s v="792725398054"/>
    <s v="05/03/2026 15:53"/>
  </r>
  <r>
    <x v="10"/>
    <x v="15"/>
    <n v="66.666666666666671"/>
    <n v="3"/>
    <s v="GWH71"/>
    <n v="199"/>
    <n v="0"/>
    <s v="ร้านที่2"/>
    <s v="ป***า ไ***ัง"/>
    <s v="ชลบุรี"/>
    <s v="-"/>
    <s v=""/>
    <s v="05/03/2026 15:51"/>
    <s v="-"/>
    <s v="J&amp;T COD"/>
    <s v="Tiktok"/>
    <s v="จ่ายทีหลัง / COD"/>
    <s v=""/>
    <s v="-"/>
    <s v="05/03/2026 15:51"/>
  </r>
  <r>
    <x v="8"/>
    <x v="14"/>
    <n v="159"/>
    <n v="1"/>
    <s v="GWH71"/>
    <n v="199"/>
    <n v="0"/>
    <s v="ร้านที่2"/>
    <s v="ป***า ไ***ัง"/>
    <s v="ชลบุรี"/>
    <s v="-"/>
    <s v=""/>
    <s v="05/03/2026 15:51"/>
    <s v="-"/>
    <s v="J&amp;T COD"/>
    <s v="Tiktok"/>
    <s v="จ่ายทีหลัง / COD"/>
    <s v=""/>
    <s v="-"/>
    <s v="05/03/2026 15:51"/>
  </r>
  <r>
    <x v="2"/>
    <x v="3"/>
    <n v="33.333333333333336"/>
    <n v="3"/>
    <s v="GWH70"/>
    <n v="100"/>
    <n v="0"/>
    <s v="ร้านที่2"/>
    <s v=""/>
    <s v=""/>
    <s v="-"/>
    <s v=""/>
    <s v="-"/>
    <s v="-"/>
    <s v="Standard shipping"/>
    <s v="Tiktok"/>
    <s v="-"/>
    <s v=""/>
    <s v="-"/>
    <s v="05/03/2026 15:51"/>
  </r>
  <r>
    <x v="10"/>
    <x v="15"/>
    <n v="66.666666666666671"/>
    <n v="3"/>
    <s v="GWH69"/>
    <n v="333"/>
    <n v="0"/>
    <s v="ร้านที่2"/>
    <s v="ส***กดิ์ ท***หญ่"/>
    <s v="พิษณุโลก"/>
    <s v="-"/>
    <s v=""/>
    <s v="05/03/2026 15:49"/>
    <s v="-"/>
    <s v="J&amp;T COD"/>
    <s v="Tiktok"/>
    <s v="จ่ายทีหลัง / COD"/>
    <s v=""/>
    <s v="792720072911"/>
    <s v="05/03/2026 15:49"/>
  </r>
  <r>
    <x v="2"/>
    <x v="3"/>
    <n v="65"/>
    <n v="1"/>
    <s v="GWH69"/>
    <n v="333"/>
    <n v="0"/>
    <s v="ร้านที่2"/>
    <s v="ส***กดิ์ ท***หญ่"/>
    <s v="พิษณุโลก"/>
    <s v="-"/>
    <s v=""/>
    <s v="05/03/2026 15:49"/>
    <s v="-"/>
    <s v="J&amp;T COD"/>
    <s v="Tiktok"/>
    <s v="จ่ายทีหลัง / COD"/>
    <s v=""/>
    <s v="792720072911"/>
    <s v="05/03/2026 15:49"/>
  </r>
  <r>
    <x v="4"/>
    <x v="11"/>
    <n v="159"/>
    <n v="1"/>
    <s v="GWH69"/>
    <n v="333"/>
    <n v="0"/>
    <s v="ร้านที่2"/>
    <s v="ส***กดิ์ ท***หญ่"/>
    <s v="พิษณุโลก"/>
    <s v="-"/>
    <s v=""/>
    <s v="05/03/2026 15:49"/>
    <s v="-"/>
    <s v="J&amp;T COD"/>
    <s v="Tiktok"/>
    <s v="จ่ายทีหลัง / COD"/>
    <s v=""/>
    <s v="792720072911"/>
    <s v="05/03/2026 15:49"/>
  </r>
  <r>
    <x v="5"/>
    <x v="7"/>
    <n v="159"/>
    <n v="1"/>
    <s v="GWH69"/>
    <n v="333"/>
    <n v="0"/>
    <s v="ร้านที่2"/>
    <s v="ส***กดิ์ ท***หญ่"/>
    <s v="พิษณุโลก"/>
    <s v="-"/>
    <s v=""/>
    <s v="05/03/2026 15:49"/>
    <s v="-"/>
    <s v="J&amp;T COD"/>
    <s v="Tiktok"/>
    <s v="จ่ายทีหลัง / COD"/>
    <s v=""/>
    <s v="792720072911"/>
    <s v="05/03/2026 15:49"/>
  </r>
  <r>
    <x v="3"/>
    <x v="4"/>
    <n v="57"/>
    <n v="2"/>
    <s v="GWH68"/>
    <n v="152"/>
    <n v="38"/>
    <s v="ร้านที่1"/>
    <s v="น******์"/>
    <s v="******มือง อำเภอเมืองอุบลราชธานี จังหวัดอุบลราชธานี 34000"/>
    <s v="34000"/>
    <s v="35"/>
    <s v="05/03/2026 15:51"/>
    <s v="-"/>
    <s v="SPX Express"/>
    <s v="Shopee"/>
    <s v="shopee"/>
    <s v=""/>
    <s v="TH262563808376B"/>
    <s v="05/03/2026 15:49"/>
  </r>
  <r>
    <x v="2"/>
    <x v="3"/>
    <n v="65"/>
    <n v="9"/>
    <s v="GWH67"/>
    <n v="272.08999999999997"/>
    <n v="0"/>
    <s v="ร้านที่2"/>
    <s v="ว***พร ก***ิญ"/>
    <s v="ราชบุรี"/>
    <s v="-"/>
    <s v=""/>
    <s v="05/03/2026 15:49"/>
    <s v="-"/>
    <s v="J&amp;T COD"/>
    <s v="Tiktok"/>
    <s v="จ่ายทีหลัง / COD"/>
    <s v=""/>
    <s v="-"/>
    <s v="05/03/2026 15:49"/>
  </r>
  <r>
    <x v="5"/>
    <x v="7"/>
    <n v="139"/>
    <n v="1"/>
    <s v="GWH64"/>
    <n v="215"/>
    <n v="0"/>
    <s v="ร้านที่10"/>
    <s v=" ส่ง ศราวุธ ตันติษัณสกุล"/>
    <s v=" 259/45 ม.4 ถ.ลูกเสือ ต.มะขามเตี้ย อ.เมือง จ.สุราษฎร์ธานี  84000"/>
    <s v="84000"/>
    <s v="0821524113"/>
    <s v="05/03/2026 15:39"/>
    <s v="sompear3955@gmail.com"/>
    <s v="EMS COD"/>
    <s v="facebook"/>
    <s v="กสิกร"/>
    <s v=""/>
    <s v="WA105283006TH"/>
    <s v="05/03/2026 15:39"/>
  </r>
  <r>
    <x v="8"/>
    <x v="14"/>
    <n v="139"/>
    <n v="1"/>
    <s v="GWH64"/>
    <n v="215"/>
    <n v="0"/>
    <s v="ร้านที่10"/>
    <s v=" ส่ง ศราวุธ ตันติษัณสกุล"/>
    <s v=" 259/45 ม.4 ถ.ลูกเสือ ต.มะขามเตี้ย อ.เมือง จ.สุราษฎร์ธานี  84000"/>
    <s v="84000"/>
    <s v="0821524113"/>
    <s v="05/03/2026 15:39"/>
    <s v="sompear3955@gmail.com"/>
    <s v="EMS COD"/>
    <s v="facebook"/>
    <s v="กสิกร"/>
    <s v=""/>
    <s v="WA105283006TH"/>
    <s v="05/03/2026 15:39"/>
  </r>
  <r>
    <x v="10"/>
    <x v="15"/>
    <n v="66.666666666666671"/>
    <n v="6"/>
    <s v="GWH63"/>
    <n v="200"/>
    <n v="0"/>
    <s v="ร้านที่4"/>
    <s v="จ***า ภ***กิจ"/>
    <s v="สระบุรี"/>
    <s v="-"/>
    <s v=""/>
    <s v="05/03/2026 15:34"/>
    <s v="-"/>
    <s v="J&amp;T Express"/>
    <s v="Tiktok"/>
    <s v="tiktok"/>
    <s v=""/>
    <s v="792738698054"/>
    <s v="05/03/2026 15:34"/>
  </r>
  <r>
    <x v="2"/>
    <x v="3"/>
    <n v="50"/>
    <n v="6"/>
    <s v="GWH62"/>
    <n v="200"/>
    <n v="0"/>
    <s v="ร้านที่2"/>
    <s v="ว***า....ห้วยทราย"/>
    <s v="สระบุรี"/>
    <s v="-"/>
    <s v=""/>
    <s v="05/03/2026 15:33"/>
    <s v="-"/>
    <s v="Flash Express Thailand COD"/>
    <s v="Tiktok"/>
    <s v="จ่ายทีหลัง / COD"/>
    <s v=""/>
    <s v="THT100355AWJ70Z"/>
    <s v="05/03/2026 15:34"/>
  </r>
  <r>
    <x v="5"/>
    <x v="7"/>
    <n v="139"/>
    <n v="1"/>
    <s v="GWH61"/>
    <n v="215"/>
    <n v="0"/>
    <s v="ร้านที่10"/>
    <s v="คุณ พัฒ "/>
    <s v="166ม16 บ้านแก่นพยอม ต.บ้านเป็ด อ.เมือง จ ขอนแก่น  40000"/>
    <s v="40000"/>
    <s v="0909544114"/>
    <s v="05/03/2026 15:34"/>
    <s v="sompear3955@gmail.com"/>
    <s v="EMS COD"/>
    <s v="facebook"/>
    <s v="กสิกร"/>
    <s v=""/>
    <s v="WA105282986TH"/>
    <s v="05/03/2026 15:34"/>
  </r>
  <r>
    <x v="0"/>
    <x v="8"/>
    <n v="139"/>
    <n v="1"/>
    <s v="GWH61"/>
    <n v="215"/>
    <n v="0"/>
    <s v="ร้านที่10"/>
    <s v="คุณ พัฒ "/>
    <s v="166ม16 บ้านแก่นพยอม ต.บ้านเป็ด อ.เมือง จ ขอนแก่น  40000"/>
    <s v="40000"/>
    <s v="0909544114"/>
    <s v="05/03/2026 15:34"/>
    <s v="sompear3955@gmail.com"/>
    <s v="EMS COD"/>
    <s v="facebook"/>
    <s v="กสิกร"/>
    <s v=""/>
    <s v="WA105282986TH"/>
    <s v="05/03/2026 15:34"/>
  </r>
  <r>
    <x v="4"/>
    <x v="11"/>
    <n v="139"/>
    <n v="1"/>
    <s v="GWH60"/>
    <n v="215"/>
    <n v="0"/>
    <s v="ร้านที่10"/>
    <s v="ศรีพลอย รัตนศิรินทรวุธ"/>
    <s v="คอนโด ศุภาลัย พริมา ริวา_x000a_1338/387 ถนนพระราม3_x000a_ช่องนนทรีย์_x000a_ยานนาวา_x000a_กทม_x000a_ 10120"/>
    <s v="10120"/>
    <s v="66633430127"/>
    <s v="05/03/2026 15:33"/>
    <s v="sompear3955@gmail.com"/>
    <s v="EMS COD"/>
    <s v="facebook"/>
    <s v="กสิกร"/>
    <s v=""/>
    <s v="WA105282969TH"/>
    <s v="05/03/2026 15:33"/>
  </r>
  <r>
    <x v="8"/>
    <x v="14"/>
    <n v="139"/>
    <n v="1"/>
    <s v="GWH60"/>
    <n v="215"/>
    <n v="0"/>
    <s v="ร้านที่10"/>
    <s v="ศรีพลอย รัตนศิรินทรวุธ"/>
    <s v="คอนโด ศุภาลัย พริมา ริวา_x000a_1338/387 ถนนพระราม3_x000a_ช่องนนทรีย์_x000a_ยานนาวา_x000a_กทม_x000a_ 10120"/>
    <s v="10120"/>
    <s v="66633430127"/>
    <s v="05/03/2026 15:33"/>
    <s v="sompear3955@gmail.com"/>
    <s v="EMS COD"/>
    <s v="facebook"/>
    <s v="กสิกร"/>
    <s v=""/>
    <s v="WA105282969TH"/>
    <s v="05/03/2026 15:33"/>
  </r>
  <r>
    <x v="10"/>
    <x v="15"/>
    <n v="66.666666666666671"/>
    <n v="3"/>
    <s v="GWH59"/>
    <n v="100"/>
    <n v="0"/>
    <s v="ร้านที่2"/>
    <s v="อ***า ว***รุจิ"/>
    <s v="กรุงเทพฯ"/>
    <s v="-"/>
    <s v=""/>
    <s v="05/03/2026 15:31"/>
    <s v="-"/>
    <s v="J&amp;T COD"/>
    <s v="Tiktok"/>
    <s v="จ่ายทีหลัง / COD"/>
    <s v=""/>
    <s v="792783500073"/>
    <s v="05/03/2026 15:31"/>
  </r>
  <r>
    <x v="2"/>
    <x v="3"/>
    <n v="65"/>
    <n v="12"/>
    <s v="GWH58"/>
    <n v="400"/>
    <n v="0"/>
    <s v="ร้านที่2"/>
    <s v="ม***ี ป***ำมา"/>
    <s v="ชลบุรี"/>
    <s v="-"/>
    <s v=""/>
    <s v="05/03/2026 15:29"/>
    <s v="-"/>
    <s v="J&amp;T COD"/>
    <s v="Tiktok"/>
    <s v="จ่ายทีหลัง / COD"/>
    <s v=""/>
    <s v="-"/>
    <s v="05/03/2026 15:29"/>
  </r>
  <r>
    <x v="2"/>
    <x v="3"/>
    <n v="50"/>
    <n v="6"/>
    <s v="GWH57"/>
    <n v="181"/>
    <n v="0"/>
    <s v="ร้านที่2"/>
    <s v="น***ชล บ***นอง"/>
    <s v="ฉะเชิงเทรา"/>
    <s v="-"/>
    <s v=""/>
    <s v="05/03/2026 15:29"/>
    <s v="-"/>
    <s v="J&amp;T COD"/>
    <s v="Tiktok"/>
    <s v="จ่ายทีหลัง / COD"/>
    <s v="เผือกมะพร้าวอ่อน2 ฝอยทอง2 กล้วยหอมมะพร้าวเผา1 มะพร้าว1"/>
    <s v="792747984932"/>
    <s v="05/03/2026 15:29"/>
  </r>
  <r>
    <x v="2"/>
    <x v="3"/>
    <n v="50"/>
    <n v="6"/>
    <s v="GWH55"/>
    <n v="181"/>
    <n v="0"/>
    <s v="ร้านที่2"/>
    <s v="ป***า"/>
    <s v="Bangkok"/>
    <s v="-"/>
    <s v=""/>
    <s v="05/03/2026 15:26"/>
    <s v="-"/>
    <s v="J&amp;T Express"/>
    <s v="Tiktok"/>
    <s v="tiktok"/>
    <s v=""/>
    <s v="-"/>
    <s v="05/03/2026 15:26"/>
  </r>
  <r>
    <x v="2"/>
    <x v="3"/>
    <n v="50"/>
    <n v="6"/>
    <s v="GWH54"/>
    <n v="181"/>
    <n v="0"/>
    <s v="ร้านที่2"/>
    <s v="ป***า ก***มนุชิต"/>
    <s v="กรุงเทพมหานคร"/>
    <s v="-"/>
    <s v=""/>
    <s v="05/03/2026 15:26"/>
    <s v="-"/>
    <s v="J&amp;T COD"/>
    <s v="Tiktok"/>
    <s v="จ่ายทีหลัง / COD"/>
    <s v=""/>
    <s v="-"/>
    <s v="05/03/2026 15:26"/>
  </r>
  <r>
    <x v="2"/>
    <x v="3"/>
    <n v="50"/>
    <n v="6"/>
    <s v="GWH53"/>
    <n v="181"/>
    <n v="0"/>
    <s v="ร้านที่2"/>
    <s v="ป***ม"/>
    <s v="สระบุรี"/>
    <s v="-"/>
    <s v=""/>
    <s v="05/03/2026 15:27"/>
    <s v="-"/>
    <s v="Flash Express Thailand"/>
    <s v="Tiktok"/>
    <s v="tiktok"/>
    <s v=""/>
    <s v="THT100355AMBJ9Z"/>
    <s v="05/03/2026 15:26"/>
  </r>
  <r>
    <x v="2"/>
    <x v="3"/>
    <n v="33.333333333333336"/>
    <n v="3"/>
    <s v="GWH52"/>
    <n v="100"/>
    <n v="0"/>
    <s v="ร้านที่2"/>
    <s v="อ***ลี ล***ินทรีย์"/>
    <s v="ลพบุรี"/>
    <s v="-"/>
    <s v=""/>
    <s v="05/03/2026 15:25"/>
    <s v="-"/>
    <s v="J&amp;T COD"/>
    <s v="Tiktok"/>
    <s v="จ่ายทีหลัง / COD"/>
    <s v="ขอเค้กเผือกมะพร้าวออ่น+มะพร้าวน้ำหอม+เค้กกาแฟนะคะ"/>
    <s v="792742985963"/>
    <s v="05/03/2026 15:25"/>
  </r>
  <r>
    <x v="2"/>
    <x v="3"/>
    <n v="33.333333333333336"/>
    <n v="3"/>
    <s v="GWH51"/>
    <n v="100"/>
    <n v="0"/>
    <s v="ร้านที่2"/>
    <s v="P***haya"/>
    <s v="Bangkok"/>
    <s v="-"/>
    <s v=""/>
    <s v="05/03/2026 15:24"/>
    <s v="-"/>
    <s v="J&amp;T Express"/>
    <s v="Tiktok"/>
    <s v="tiktok"/>
    <s v=""/>
    <s v="-"/>
    <s v="05/03/2026 15:24"/>
  </r>
  <r>
    <x v="2"/>
    <x v="3"/>
    <n v="33.333333333333336"/>
    <n v="3"/>
    <s v="GWH50"/>
    <n v="100"/>
    <n v="0"/>
    <s v="ร้านที่2"/>
    <s v="อ**"/>
    <s v="กรุงเทพฯ"/>
    <s v="-"/>
    <s v=""/>
    <s v="05/03/2026 15:23"/>
    <s v="-"/>
    <s v="J&amp;T Express"/>
    <s v="Tiktok"/>
    <s v="tiktok"/>
    <s v="**ไม่รับรสกาแฟ กับ กล้วยหอมมะพร้าวเผา"/>
    <s v="792718983965"/>
    <s v="05/03/2026 15:22"/>
  </r>
  <r>
    <x v="2"/>
    <x v="3"/>
    <n v="33.333333333333336"/>
    <n v="3"/>
    <s v="GWH49"/>
    <n v="199"/>
    <n v="0"/>
    <s v="ร้านที่2"/>
    <s v="ร***ระวี  โ***นา"/>
    <s v="เทศบาลนครนครศรีธรรมราช"/>
    <s v="-"/>
    <s v=""/>
    <s v="05/03/2026 15:21"/>
    <s v="-"/>
    <s v="J&amp;T COD"/>
    <s v="Tiktok"/>
    <s v="จ่ายทีหลัง / COD"/>
    <s v="ฝอยทอง  เนยนม   มะพร้าวน้ำหอม"/>
    <s v="792768957993"/>
    <s v="05/03/2026 15:21"/>
  </r>
  <r>
    <x v="4"/>
    <x v="11"/>
    <n v="159"/>
    <n v="1"/>
    <s v="GWH49"/>
    <n v="199"/>
    <n v="0"/>
    <s v="ร้านที่2"/>
    <s v="ร***ระวี  โ***นา"/>
    <s v="เทศบาลนครนครศรีธรรมราช"/>
    <s v="-"/>
    <s v=""/>
    <s v="05/03/2026 15:21"/>
    <s v="-"/>
    <s v="J&amp;T COD"/>
    <s v="Tiktok"/>
    <s v="จ่ายทีหลัง / COD"/>
    <s v="ฝอยทอง  เนยนม   มะพร้าวน้ำหอม"/>
    <s v="792768957993"/>
    <s v="05/03/2026 15:21"/>
  </r>
  <r>
    <x v="2"/>
    <x v="3"/>
    <n v="33.333333333333336"/>
    <n v="3"/>
    <s v="GWH48"/>
    <n v="100"/>
    <n v="0"/>
    <s v="ร้านที่2"/>
    <s v="น***อย     แ***สีลา"/>
    <s v="กรุงเทพฯ"/>
    <s v="-"/>
    <s v=""/>
    <s v="05/03/2026 15:20"/>
    <s v="-"/>
    <s v="J&amp;T COD"/>
    <s v="Tiktok"/>
    <s v="จ่ายทีหลัง / COD"/>
    <s v=""/>
    <s v="792782301091"/>
    <s v="05/03/2026 15:20"/>
  </r>
  <r>
    <x v="10"/>
    <x v="15"/>
    <n v="66.666666666666671"/>
    <n v="3"/>
    <s v="GWH47"/>
    <n v="100"/>
    <n v="0"/>
    <s v="ร้านที่2"/>
    <s v="ป***รา น***ทธิ์"/>
    <s v="กรุงเทพฯ"/>
    <s v="-"/>
    <s v=""/>
    <s v="05/03/2026 15:17"/>
    <s v="-"/>
    <s v="J&amp;T COD"/>
    <s v="Tiktok"/>
    <s v="จ่ายทีหลัง / COD"/>
    <s v=""/>
    <s v="-"/>
    <s v="05/03/2026 15:17"/>
  </r>
  <r>
    <x v="10"/>
    <x v="15"/>
    <n v="66.666666666666671"/>
    <n v="6"/>
    <s v="GWH46"/>
    <n v="200"/>
    <n v="0"/>
    <s v="ร้านที่2"/>
    <s v="ป***งค์ ห***กระโทก"/>
    <s v="นครราชสีมา"/>
    <s v="-"/>
    <s v=""/>
    <s v="05/03/2026 15:16"/>
    <s v="-"/>
    <s v="J&amp;T COD"/>
    <s v="Tiktok"/>
    <s v="จ่ายทีหลัง / COD"/>
    <s v=""/>
    <s v="792710697063"/>
    <s v="05/03/2026 15:16"/>
  </r>
  <r>
    <x v="10"/>
    <x v="15"/>
    <n v="66.666666666666671"/>
    <n v="3"/>
    <s v="GWH45"/>
    <n v="129"/>
    <n v="0"/>
    <s v="ร้านที่1"/>
    <s v="บ******ี"/>
    <s v="******ืองลึก ตำบล โป่งแพร่ ตำบลโป่งแพร่ อำเภอแม่ลาว จังหวัดเชียงราย 57000"/>
    <s v="57000"/>
    <s v="28"/>
    <s v="05/03/2026 15:15"/>
    <s v="-"/>
    <s v="SPX Express"/>
    <s v="Shopee"/>
    <s v="shopee"/>
    <s v=""/>
    <s v="-"/>
    <s v="05/03/2026 15:15"/>
  </r>
  <r>
    <x v="1"/>
    <x v="2"/>
    <n v="69.900000000000006"/>
    <n v="10"/>
    <s v="GWH44"/>
    <n v="1714.5"/>
    <n v="114.5"/>
    <s v="ร้านที่3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05/03/2026 15:12"/>
    <s v="-"/>
    <s v="Kerry_dropoff"/>
    <s v="Lazada"/>
    <s v="lazada"/>
    <s v=""/>
    <s v="-"/>
    <s v="05/03/2026 15:12"/>
  </r>
  <r>
    <x v="1"/>
    <x v="2"/>
    <n v="69.900000000000006"/>
    <n v="10"/>
    <s v="GWH44"/>
    <n v="1714.5"/>
    <n v="114.5"/>
    <s v="ร้านที่3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05/03/2026 15:12"/>
    <s v="-"/>
    <s v="Kerry_dropoff"/>
    <s v="Lazada"/>
    <s v="lazada"/>
    <s v=""/>
    <s v="-"/>
    <s v="05/03/2026 15:12"/>
  </r>
  <r>
    <x v="10"/>
    <x v="15"/>
    <n v="66.666666666666671"/>
    <n v="3"/>
    <s v="GWH43"/>
    <n v="100"/>
    <n v="0"/>
    <s v="ร้านที่2"/>
    <s v="น***ำนาจ ท***ย์มากมี ร***ดีดีซาลอน"/>
    <s v="ลพบุรี"/>
    <s v="-"/>
    <s v=""/>
    <s v="05/03/2026 15:13"/>
    <s v="-"/>
    <s v="J&amp;T Express"/>
    <s v="Tiktok"/>
    <s v="tiktok"/>
    <s v=""/>
    <s v="792722898085"/>
    <s v="05/03/2026 15:12"/>
  </r>
  <r>
    <x v="1"/>
    <x v="2"/>
    <n v="120"/>
    <n v="1"/>
    <s v="GWH42"/>
    <n v="89"/>
    <n v="0"/>
    <s v="ร้านที่2"/>
    <s v="ว***วรรณ ผ***แผ้ว"/>
    <s v="ชลบุรี"/>
    <s v="-"/>
    <s v=""/>
    <s v="05/03/2026 15:11"/>
    <s v="-"/>
    <s v="J&amp;T COD"/>
    <s v="Tiktok"/>
    <s v="จ่ายทีหลัง / COD"/>
    <s v=""/>
    <s v="792761099045"/>
    <s v="05/03/2026 15:12"/>
  </r>
  <r>
    <x v="2"/>
    <x v="3"/>
    <n v="33.333333333333336"/>
    <n v="3"/>
    <s v="GWH41"/>
    <n v="259"/>
    <n v="0"/>
    <s v="ร้านที่2"/>
    <s v="ว***น์ ท***ะกุก"/>
    <s v="เทศบาลนครสุราษฎร์ธานี"/>
    <s v="-"/>
    <s v=""/>
    <s v="05/03/2026 15:11"/>
    <s v="-"/>
    <s v="J&amp;T COD"/>
    <s v="Tiktok"/>
    <s v="จ่ายทีหลัง / COD"/>
    <s v=""/>
    <s v="792744994005"/>
    <s v="05/03/2026 15:11"/>
  </r>
  <r>
    <x v="2"/>
    <x v="3"/>
    <n v="65"/>
    <n v="1"/>
    <s v="GWH41"/>
    <n v="259"/>
    <n v="0"/>
    <s v="ร้านที่2"/>
    <s v="ว***น์ ท***ะกุก"/>
    <s v="เทศบาลนครสุราษฎร์ธานี"/>
    <s v="-"/>
    <s v=""/>
    <s v="05/03/2026 15:11"/>
    <s v="-"/>
    <s v="J&amp;T COD"/>
    <s v="Tiktok"/>
    <s v="จ่ายทีหลัง / COD"/>
    <s v=""/>
    <s v="792744994005"/>
    <s v="05/03/2026 15:11"/>
  </r>
  <r>
    <x v="2"/>
    <x v="3"/>
    <n v="65"/>
    <n v="1"/>
    <s v="GWH41"/>
    <n v="259"/>
    <n v="0"/>
    <s v="ร้านที่2"/>
    <s v="ว***น์ ท***ะกุก"/>
    <s v="เทศบาลนครสุราษฎร์ธานี"/>
    <s v="-"/>
    <s v=""/>
    <s v="05/03/2026 15:11"/>
    <s v="-"/>
    <s v="J&amp;T COD"/>
    <s v="Tiktok"/>
    <s v="จ่ายทีหลัง / COD"/>
    <s v=""/>
    <s v="792744994005"/>
    <s v="05/03/2026 15:11"/>
  </r>
  <r>
    <x v="1"/>
    <x v="2"/>
    <n v="120"/>
    <n v="1"/>
    <s v="GWH41"/>
    <n v="259"/>
    <n v="0"/>
    <s v="ร้านที่2"/>
    <s v="ว***น์ ท***ะกุก"/>
    <s v="เทศบาลนครสุราษฎร์ธานี"/>
    <s v="-"/>
    <s v=""/>
    <s v="05/03/2026 15:11"/>
    <s v="-"/>
    <s v="J&amp;T COD"/>
    <s v="Tiktok"/>
    <s v="จ่ายทีหลัง / COD"/>
    <s v=""/>
    <s v="792744994005"/>
    <s v="05/03/2026 15:11"/>
  </r>
  <r>
    <x v="10"/>
    <x v="15"/>
    <n v="66.666666666666671"/>
    <n v="3"/>
    <s v="GWH40"/>
    <n v="100"/>
    <n v="0"/>
    <s v="ร้านที่2"/>
    <s v="อ***ฤทัย  บ***าค"/>
    <s v="กรุงเทพฯ"/>
    <s v="-"/>
    <s v=""/>
    <s v="05/03/2026 15:10"/>
    <s v="-"/>
    <s v="J&amp;T COD"/>
    <s v="Tiktok"/>
    <s v="จ่ายทีหลัง / COD"/>
    <s v=""/>
    <s v="792760594054"/>
    <s v="05/03/2026 15:10"/>
  </r>
  <r>
    <x v="2"/>
    <x v="3"/>
    <n v="50"/>
    <n v="6"/>
    <s v="GWH39"/>
    <n v="181"/>
    <n v="0"/>
    <s v="ร้านที่2"/>
    <s v="ฉ***ทภรณ์ ค***นุช"/>
    <s v="ปทุมธานี"/>
    <s v="-"/>
    <s v=""/>
    <s v="05/03/2026 15:09"/>
    <s v="-"/>
    <s v="Flash Express Thailand COD"/>
    <s v="Tiktok"/>
    <s v="จ่ายทีหลัง / COD"/>
    <s v=""/>
    <s v="THT040655AM6Q5Z"/>
    <s v="05/03/2026 15:10"/>
  </r>
  <r>
    <x v="10"/>
    <x v="15"/>
    <n v="66.666666666666671"/>
    <n v="3"/>
    <s v="GWH38"/>
    <n v="100"/>
    <n v="0"/>
    <s v="ร้านที่4"/>
    <s v="น***าวอรวรรณ  ส***น"/>
    <s v="เทศบาลนครอุดรธานี"/>
    <s v="-"/>
    <s v=""/>
    <s v="05/03/2026 15:09"/>
    <s v="-"/>
    <s v="J&amp;T COD"/>
    <s v="Tiktok"/>
    <s v="จ่ายทีหลัง / COD"/>
    <s v=""/>
    <s v="792772391051"/>
    <s v="05/03/2026 15:09"/>
  </r>
  <r>
    <x v="10"/>
    <x v="15"/>
    <n v="66.666666666666671"/>
    <n v="3"/>
    <s v="GWH36"/>
    <n v="100"/>
    <n v="0"/>
    <s v="ร้านที่2"/>
    <s v="น***ระภาพรรณ ช***ว"/>
    <s v="ประจวบคีรีขันธ์"/>
    <s v="-"/>
    <s v=""/>
    <s v="05/03/2026 15:08"/>
    <s v="-"/>
    <s v="J&amp;T Express"/>
    <s v="Tiktok"/>
    <s v="tiktok"/>
    <s v=""/>
    <s v="792708596050"/>
    <s v="05/03/2026 15:08"/>
  </r>
  <r>
    <x v="10"/>
    <x v="15"/>
    <n v="66.666666666666671"/>
    <n v="3"/>
    <s v="GWH35"/>
    <n v="100"/>
    <n v="0"/>
    <s v="ร้านที่2"/>
    <s v="น***ี  น***าแสง  0***470529"/>
    <s v="นครพนม"/>
    <s v="-"/>
    <s v=""/>
    <s v="05/03/2026 15:08"/>
    <s v="-"/>
    <s v="J&amp;T Express"/>
    <s v="Tiktok"/>
    <s v="tiktok"/>
    <s v=""/>
    <s v="-"/>
    <s v="05/03/2026 15:08"/>
  </r>
  <r>
    <x v="4"/>
    <x v="11"/>
    <n v="159"/>
    <n v="1"/>
    <s v="GWH34"/>
    <n v="99"/>
    <n v="0"/>
    <s v="ร้านที่2"/>
    <s v="เ***ลักษณ์  เ***รนารถ"/>
    <s v="ชลบุรี"/>
    <s v="-"/>
    <s v=""/>
    <s v="05/03/2026 15:08"/>
    <s v="-"/>
    <s v="J&amp;T Express"/>
    <s v="Tiktok"/>
    <s v="tiktok"/>
    <s v=""/>
    <s v="792757184925"/>
    <s v="05/03/2026 15:07"/>
  </r>
  <r>
    <x v="10"/>
    <x v="15"/>
    <n v="66.666666666666671"/>
    <n v="3"/>
    <s v="GWH33"/>
    <n v="100"/>
    <n v="0"/>
    <s v="ร้านที่2"/>
    <s v="ท***าว"/>
    <s v="สกลนคร"/>
    <s v="-"/>
    <s v=""/>
    <s v="05/03/2026 15:07"/>
    <s v="-"/>
    <s v="J&amp;T Express"/>
    <s v="Tiktok"/>
    <s v="tiktok"/>
    <s v=""/>
    <s v="-"/>
    <s v="05/03/2026 15:07"/>
  </r>
  <r>
    <x v="2"/>
    <x v="3"/>
    <n v="33.333333333333336"/>
    <n v="3"/>
    <s v="GWH32"/>
    <n v="100"/>
    <n v="0"/>
    <s v="ร้านที่2"/>
    <s v="ส***จ  น***กุล"/>
    <s v="นครศรีธรรมราช"/>
    <s v="-"/>
    <s v=""/>
    <s v="05/03/2026 15:07"/>
    <s v="-"/>
    <s v="J&amp;T Express"/>
    <s v="Tiktok"/>
    <s v="tiktok"/>
    <s v=""/>
    <s v="792738590976"/>
    <s v="05/03/2026 15:06"/>
  </r>
  <r>
    <x v="2"/>
    <x v="3"/>
    <n v="65"/>
    <n v="9"/>
    <s v="GWH31"/>
    <n v="272.08999999999997"/>
    <n v="0"/>
    <s v="ร้านที่2"/>
    <s v="ส***ลี ก***ง"/>
    <s v="กรุงเทพฯ"/>
    <s v="-"/>
    <s v=""/>
    <s v="05/03/2026 15:06"/>
    <s v="-"/>
    <s v="J&amp;T Express"/>
    <s v="Tiktok"/>
    <s v="tiktok"/>
    <s v="รสฝอยทอง 3 กล่อง รสกาแฟ 3 กล่อง รสเผือก 3 กล่อง"/>
    <s v="792731883930"/>
    <s v="05/03/2026 15:06"/>
  </r>
  <r>
    <x v="2"/>
    <x v="3"/>
    <n v="50"/>
    <n v="6"/>
    <s v="GWH30"/>
    <n v="181"/>
    <n v="0"/>
    <s v="ร้านที่2"/>
    <s v="N***"/>
    <s v="ลำปาง"/>
    <s v="-"/>
    <s v=""/>
    <s v="05/03/2026 15:06"/>
    <s v="-"/>
    <s v="J&amp;T Express"/>
    <s v="Tiktok"/>
    <s v="tiktok"/>
    <s v=""/>
    <s v="-"/>
    <s v="05/03/2026 15:06"/>
  </r>
  <r>
    <x v="2"/>
    <x v="3"/>
    <n v="50"/>
    <n v="6"/>
    <s v="GWH29"/>
    <n v="208"/>
    <n v="8"/>
    <s v="ร้านที่2"/>
    <s v="T** T**"/>
    <s v="Phuket"/>
    <s v="-"/>
    <s v=""/>
    <s v="05/03/2026 15:06"/>
    <s v="-"/>
    <s v="J&amp;T COD"/>
    <s v="Tiktok"/>
    <s v="จ่ายทีหลัง / COD"/>
    <s v=""/>
    <s v="-"/>
    <s v="05/03/2026 15:06"/>
  </r>
  <r>
    <x v="2"/>
    <x v="3"/>
    <n v="33.333333333333336"/>
    <n v="3"/>
    <s v="GWH28"/>
    <n v="100"/>
    <n v="0"/>
    <s v="ร้านที่2"/>
    <s v="ส***รณ เ***นประโคน"/>
    <s v="ชลบุรี"/>
    <s v="-"/>
    <s v=""/>
    <s v="05/03/2026 15:05"/>
    <s v="-"/>
    <s v="J&amp;T COD"/>
    <s v="Tiktok"/>
    <s v="จ่ายทีหลัง / COD"/>
    <s v=""/>
    <s v="792730816006"/>
    <s v="05/03/2026 15:05"/>
  </r>
  <r>
    <x v="2"/>
    <x v="3"/>
    <n v="33.333333333333336"/>
    <n v="3"/>
    <s v="GWH27"/>
    <n v="100"/>
    <n v="0"/>
    <s v="ร้านที่2"/>
    <s v="อ***รา"/>
    <s v="นครราชสีมา"/>
    <s v="-"/>
    <s v=""/>
    <s v="05/03/2026 15:05"/>
    <s v="-"/>
    <s v="J&amp;T COD"/>
    <s v="Tiktok"/>
    <s v="จ่ายทีหลัง / COD"/>
    <s v=""/>
    <s v="792727616004"/>
    <s v="05/03/2026 15:05"/>
  </r>
  <r>
    <x v="2"/>
    <x v="3"/>
    <n v="50"/>
    <n v="6"/>
    <s v="GWH26"/>
    <n v="181"/>
    <n v="0"/>
    <s v="ร้านที่2"/>
    <s v="น***พร เ***เพชร์"/>
    <s v="สุราษฎร์ธานี"/>
    <s v="-"/>
    <s v=""/>
    <s v="05/03/2026 15:07"/>
    <s v="-"/>
    <s v="J&amp;T Express"/>
    <s v="Tiktok"/>
    <s v="tiktok"/>
    <s v=""/>
    <s v="-"/>
    <s v="05/03/2026 15:04"/>
  </r>
  <r>
    <x v="10"/>
    <x v="15"/>
    <n v="66.666666666666671"/>
    <n v="3"/>
    <s v="GWH25"/>
    <n v="100"/>
    <n v="0"/>
    <s v="ร้านที่2"/>
    <s v="ก***ภา ต***พ"/>
    <s v="จังหวัดสมุทรปราการ"/>
    <s v="-"/>
    <s v=""/>
    <s v="05/03/2026 15:04"/>
    <s v="-"/>
    <s v="J&amp;T COD"/>
    <s v="Tiktok"/>
    <s v="จ่ายทีหลัง / COD"/>
    <s v=""/>
    <s v="792758899074"/>
    <s v="05/03/2026 15:04"/>
  </r>
  <r>
    <x v="10"/>
    <x v="15"/>
    <n v="66.666666666666671"/>
    <n v="6"/>
    <s v="GWH24"/>
    <n v="200"/>
    <n v="0"/>
    <s v="ร้านที่2"/>
    <s v="เ***นภา ต***ูล"/>
    <s v="พระนครศรีอยุธยา"/>
    <s v="-"/>
    <s v=""/>
    <s v="05/03/2026 15:04"/>
    <s v="-"/>
    <s v="J&amp;T COD"/>
    <s v="Tiktok"/>
    <s v="จ่ายทีหลัง / COD"/>
    <s v=""/>
    <s v="792744193032"/>
    <s v="05/03/2026 15:04"/>
  </r>
  <r>
    <x v="10"/>
    <x v="15"/>
    <n v="66.666666666666671"/>
    <n v="3"/>
    <s v="GWH23"/>
    <n v="100"/>
    <n v="0"/>
    <s v="ร้านที่2"/>
    <s v="ณ***า พ***าลี ม***าง"/>
    <s v="บุรีรัมย์"/>
    <s v="-"/>
    <s v=""/>
    <s v="05/03/2026 15:04"/>
    <s v="-"/>
    <s v="J&amp;T Express"/>
    <s v="Tiktok"/>
    <s v="tiktok"/>
    <s v=""/>
    <s v="-"/>
    <s v="05/03/2026 15:04"/>
  </r>
  <r>
    <x v="2"/>
    <x v="3"/>
    <n v="50"/>
    <n v="6"/>
    <s v="GWH22"/>
    <n v="181"/>
    <n v="0"/>
    <s v="ร้านที่2"/>
    <s v="ร***พีทแพรบูติค 1** ม***ต.กำแพงแสน อ***แพงแสน จ***รปฐม 7***0"/>
    <s v="นครปฐม"/>
    <s v="-"/>
    <s v=""/>
    <s v="05/03/2026 15:04"/>
    <s v="-"/>
    <s v="J&amp;T COD"/>
    <s v="Tiktok"/>
    <s v="จ่ายทีหลัง / COD"/>
    <s v=""/>
    <s v="-"/>
    <s v="05/03/2026 15:04"/>
  </r>
  <r>
    <x v="2"/>
    <x v="3"/>
    <n v="50"/>
    <n v="6"/>
    <s v="GWH21"/>
    <n v="181"/>
    <n v="0"/>
    <s v="ร้านที่2"/>
    <s v="จ***ส...ศรีนครินทร์"/>
    <s v="ขอนแก่น"/>
    <s v="-"/>
    <s v=""/>
    <s v="05/03/2026 15:03"/>
    <s v="-"/>
    <s v="J&amp;T COD"/>
    <s v="Tiktok"/>
    <s v="จ่ายทีหลัง / COD"/>
    <s v=""/>
    <s v="-"/>
    <s v="05/03/2026 15:03"/>
  </r>
  <r>
    <x v="10"/>
    <x v="15"/>
    <n v="66.666666666666671"/>
    <n v="3"/>
    <s v="GWH20"/>
    <n v="101"/>
    <n v="1"/>
    <s v="ร้านที่2"/>
    <s v="ร***ที ก***นทอง"/>
    <s v="พิษณุโลก"/>
    <s v="-"/>
    <s v=""/>
    <s v="05/03/2026 15:02"/>
    <s v="-"/>
    <s v="J&amp;T COD"/>
    <s v="Tiktok"/>
    <s v="จ่ายทีหลัง / COD"/>
    <s v=""/>
    <s v="-"/>
    <s v="05/03/2026 15:02"/>
  </r>
  <r>
    <x v="2"/>
    <x v="3"/>
    <n v="50"/>
    <n v="6"/>
    <s v="GWH19"/>
    <n v="181"/>
    <n v="0"/>
    <s v="ร้านที่2"/>
    <s v="ภ***ณี จ***ป้อง"/>
    <s v="เพชรบุรี"/>
    <s v="-"/>
    <s v=""/>
    <s v="05/03/2026 15:02"/>
    <s v="-"/>
    <s v="J&amp;T Express"/>
    <s v="Tiktok"/>
    <s v="tiktok"/>
    <s v=""/>
    <s v="-"/>
    <s v="05/03/2026 15:02"/>
  </r>
  <r>
    <x v="7"/>
    <x v="10"/>
    <n v="40"/>
    <n v="1"/>
    <s v="GWH18"/>
    <n v="40"/>
    <n v="0"/>
    <s v="ร้านที่1"/>
    <s v="ธ******​"/>
    <s v="******ำนรรจ์, ตำบล ตาอุด, อำเภอขุขันธ์ ตำบลตาอุด อำเภอขุขันธ์ จังหวัดศรีสะเกษ 33140"/>
    <s v="33140"/>
    <s v="13"/>
    <s v="05/03/2026 15:32"/>
    <s v="-"/>
    <s v="SPX Express"/>
    <s v="Shopee"/>
    <s v="shopee"/>
    <s v=""/>
    <s v="-"/>
    <s v="05/03/2026 15:02"/>
  </r>
  <r>
    <x v="5"/>
    <x v="7"/>
    <n v="139"/>
    <n v="1"/>
    <s v="GWH17"/>
    <n v="789.58"/>
    <n v="18.579999999999998"/>
    <s v="ร้านที่1"/>
    <s v="นิตยา พงษ์ชนะ"/>
    <s v="บ้านหนองแวงน้อย 64 ม.5 บ้านหนองแวงน้อย · หนองแวงควง/ Nong Waeng Khuang_x000a__x000a_ศรีสมเด็จ/ Si Somdetร้อยเอ็ด/ Roi Et_x000a_45000"/>
    <s v="45000"/>
    <s v="660860851790"/>
    <s v="05/03/2026 15:03"/>
    <s v="-"/>
    <s v="Kerry_dropoff"/>
    <s v="Lazada"/>
    <s v="lazada"/>
    <s v=""/>
    <s v="-"/>
    <s v="05/03/2026 15:02"/>
  </r>
  <r>
    <x v="8"/>
    <x v="14"/>
    <n v="139"/>
    <n v="1"/>
    <s v="GWH17"/>
    <n v="789.58"/>
    <n v="18.579999999999998"/>
    <s v="ร้านที่1"/>
    <s v="นิตยา พงษ์ชนะ"/>
    <s v="บ้านหนองแวงน้อย 64 ม.5 บ้านหนองแวงน้อย · หนองแวงควง/ Nong Waeng Khuang_x000a__x000a_ศรีสมเด็จ/ Si Somdetร้อยเอ็ด/ Roi Et_x000a_45000"/>
    <s v="45000"/>
    <s v="660860851790"/>
    <s v="05/03/2026 15:03"/>
    <s v="-"/>
    <s v="Kerry_dropoff"/>
    <s v="Lazada"/>
    <s v="lazada"/>
    <s v=""/>
    <s v="-"/>
    <s v="05/03/2026 15:02"/>
  </r>
  <r>
    <x v="0"/>
    <x v="8"/>
    <n v="139"/>
    <n v="1"/>
    <s v="GWH17"/>
    <n v="789.58"/>
    <n v="18.579999999999998"/>
    <s v="ร้านที่1"/>
    <s v="นิตยา พงษ์ชนะ"/>
    <s v="บ้านหนองแวงน้อย 64 ม.5 บ้านหนองแวงน้อย · หนองแวงควง/ Nong Waeng Khuang_x000a__x000a_ศรีสมเด็จ/ Si Somdetร้อยเอ็ด/ Roi Et_x000a_45000"/>
    <s v="45000"/>
    <s v="660860851790"/>
    <s v="05/03/2026 15:03"/>
    <s v="-"/>
    <s v="Kerry_dropoff"/>
    <s v="Lazada"/>
    <s v="lazada"/>
    <s v=""/>
    <s v="-"/>
    <s v="05/03/2026 15:02"/>
  </r>
  <r>
    <x v="4"/>
    <x v="11"/>
    <n v="139"/>
    <n v="1"/>
    <s v="GWH17"/>
    <n v="789.58"/>
    <n v="18.579999999999998"/>
    <s v="ร้านที่1"/>
    <s v="นิตยา พงษ์ชนะ"/>
    <s v="บ้านหนองแวงน้อย 64 ม.5 บ้านหนองแวงน้อย · หนองแวงควง/ Nong Waeng Khuang_x000a__x000a_ศรีสมเด็จ/ Si Somdetร้อยเอ็ด/ Roi Et_x000a_45000"/>
    <s v="45000"/>
    <s v="660860851790"/>
    <s v="05/03/2026 15:03"/>
    <s v="-"/>
    <s v="Kerry_dropoff"/>
    <s v="Lazada"/>
    <s v="lazada"/>
    <s v=""/>
    <s v="-"/>
    <s v="05/03/2026 15:02"/>
  </r>
  <r>
    <x v="1"/>
    <x v="5"/>
    <n v="85"/>
    <n v="3"/>
    <s v="GWH17"/>
    <n v="789.58"/>
    <n v="18.579999999999998"/>
    <s v="ร้านที่1"/>
    <s v="นิตยา พงษ์ชนะ"/>
    <s v="บ้านหนองแวงน้อย 64 ม.5 บ้านหนองแวงน้อย · หนองแวงควง/ Nong Waeng Khuang_x000a__x000a_ศรีสมเด็จ/ Si Somdetร้อยเอ็ด/ Roi Et_x000a_45000"/>
    <s v="45000"/>
    <s v="660860851790"/>
    <s v="05/03/2026 15:03"/>
    <s v="-"/>
    <s v="Kerry_dropoff"/>
    <s v="Lazada"/>
    <s v="lazada"/>
    <s v=""/>
    <s v="-"/>
    <s v="05/03/2026 15:02"/>
  </r>
  <r>
    <x v="10"/>
    <x v="15"/>
    <n v="66.666666666666671"/>
    <n v="3"/>
    <s v="GWH16"/>
    <n v="100"/>
    <n v="0"/>
    <s v="ร้านที่2"/>
    <s v="ห***งฤทัย ช***วงษ์"/>
    <s v="ขอนแก่น"/>
    <s v="-"/>
    <s v=""/>
    <s v="05/03/2026 15:02"/>
    <s v="-"/>
    <s v="J&amp;T COD"/>
    <s v="Tiktok"/>
    <s v="จ่ายทีหลัง / COD"/>
    <s v=""/>
    <s v="-"/>
    <s v="05/03/2026 15:02"/>
  </r>
  <r>
    <x v="2"/>
    <x v="3"/>
    <n v="33.333333333333336"/>
    <n v="3"/>
    <s v="GWH15"/>
    <n v="100"/>
    <n v="0"/>
    <s v="ร้านที่2"/>
    <s v="แ**"/>
    <s v="ชัยภูมิ"/>
    <s v="-"/>
    <s v=""/>
    <s v="05/03/2026 15:02"/>
    <s v="-"/>
    <s v="J&amp;T COD"/>
    <s v="Tiktok"/>
    <s v="จ่ายทีหลัง / COD"/>
    <s v=""/>
    <s v="-"/>
    <s v="05/03/2026 15:02"/>
  </r>
  <r>
    <x v="2"/>
    <x v="3"/>
    <n v="50"/>
    <n v="6"/>
    <s v="GWH14"/>
    <n v="181"/>
    <n v="0"/>
    <s v="ร้านที่2"/>
    <s v="ฐ***รัตน์  พ***ัง"/>
    <s v="พะเยา"/>
    <s v="-"/>
    <s v=""/>
    <s v="05/03/2026 15:01"/>
    <s v="-"/>
    <s v="J&amp;T COD"/>
    <s v="Tiktok"/>
    <s v="จ่ายทีหลัง / COD"/>
    <s v=""/>
    <s v="-"/>
    <s v="05/03/2026 15:01"/>
  </r>
  <r>
    <x v="2"/>
    <x v="3"/>
    <n v="50"/>
    <n v="6"/>
    <s v="GWH13"/>
    <n v="181"/>
    <n v="0"/>
    <s v="ร้านที่2"/>
    <s v="อ***งค์"/>
    <s v="ร้อยเอ็ด"/>
    <s v="-"/>
    <s v=""/>
    <s v="05/03/2026 15:00"/>
    <s v="-"/>
    <s v="J&amp;T COD"/>
    <s v="Tiktok"/>
    <s v="จ่ายทีหลัง / COD"/>
    <s v=""/>
    <s v="-"/>
    <s v="05/03/2026 15:00"/>
  </r>
  <r>
    <x v="10"/>
    <x v="15"/>
    <n v="66.666666666666671"/>
    <n v="3"/>
    <s v="GWH12"/>
    <n v="100"/>
    <n v="0"/>
    <s v="ร้านที่2"/>
    <s v="u***42132470703967"/>
    <s v="ปทุมธานี"/>
    <s v="-"/>
    <s v=""/>
    <s v="05/03/2026 15:00"/>
    <s v="-"/>
    <s v="Flash Express Thailand"/>
    <s v="Tiktok"/>
    <s v="tiktok"/>
    <s v=""/>
    <s v="THT040655AN8P1Z"/>
    <s v="05/03/2026 15:00"/>
  </r>
  <r>
    <x v="10"/>
    <x v="15"/>
    <n v="66.666666666666671"/>
    <n v="3"/>
    <s v="GWH11"/>
    <n v="100"/>
    <n v="0"/>
    <s v="ร้านที่2"/>
    <s v="ส***พรรณ โ***์ทอง"/>
    <s v="ชลบุรี"/>
    <s v="-"/>
    <s v=""/>
    <s v="05/03/2026 14:59"/>
    <s v="-"/>
    <s v="J&amp;T Express"/>
    <s v="Tiktok"/>
    <s v="tiktok"/>
    <s v=""/>
    <s v="792781894063"/>
    <s v="05/03/2026 14:59"/>
  </r>
  <r>
    <x v="10"/>
    <x v="15"/>
    <n v="66.666666666666671"/>
    <n v="3"/>
    <s v="GWH10"/>
    <n v="200"/>
    <n v="0"/>
    <s v="ร้านที่2"/>
    <s v="ว***ณญา ด***ไก"/>
    <s v="เทศบาลนครนครศรีธรรมราช"/>
    <s v="-"/>
    <s v=""/>
    <s v="06/03/2026 09:25"/>
    <s v="-"/>
    <s v="J&amp;T Express"/>
    <s v="Tiktok"/>
    <s v="tiktok"/>
    <s v=""/>
    <s v="-"/>
    <s v="05/03/2026 14:59"/>
  </r>
  <r>
    <x v="2"/>
    <x v="3"/>
    <n v="33.333333333333336"/>
    <n v="3"/>
    <s v="GWH10"/>
    <n v="200"/>
    <n v="0"/>
    <s v="ร้านที่2"/>
    <s v="ว***ณญา ด***ไก"/>
    <s v="เทศบาลนครนครศรีธรรมราช"/>
    <s v="-"/>
    <s v=""/>
    <s v="06/03/2026 09:25"/>
    <s v="-"/>
    <s v="J&amp;T Express"/>
    <s v="Tiktok"/>
    <s v="tiktok"/>
    <s v=""/>
    <s v="-"/>
    <s v="05/03/2026 14:59"/>
  </r>
  <r>
    <x v="10"/>
    <x v="15"/>
    <n v="66.666666666666671"/>
    <n v="3"/>
    <s v="GWH9"/>
    <n v="100"/>
    <n v="0"/>
    <s v="ร้านที่2"/>
    <s v="w***i"/>
    <s v="สมุทรปราการ"/>
    <s v="-"/>
    <s v=""/>
    <s v="05/03/2026 14:59"/>
    <s v="-"/>
    <s v="J&amp;T COD"/>
    <s v="Tiktok"/>
    <s v="จ่ายทีหลัง / COD"/>
    <s v=""/>
    <s v="792790295076"/>
    <s v="05/03/2026 14:59"/>
  </r>
  <r>
    <x v="11"/>
    <x v="16"/>
    <n v="66.333333333333329"/>
    <n v="3"/>
    <s v="GWH7"/>
    <n v="278"/>
    <n v="29"/>
    <s v="ร้านที่1"/>
    <s v="ร******ค"/>
    <s v="******นองไผ่, อำเภอหนองไผ่ ตำบลหนองไผ่ อำเภอหนองไผ่ จังหวัดเพชรบูรณ์ 67140"/>
    <s v="67140"/>
    <s v="28"/>
    <s v="05/03/2026 14:58"/>
    <s v="-"/>
    <s v="SPX Express"/>
    <s v="Shopee"/>
    <s v="shopee"/>
    <s v=""/>
    <s v="TH265926670113C"/>
    <s v="05/03/2026 14:58"/>
  </r>
  <r>
    <x v="10"/>
    <x v="15"/>
    <n v="66.666666666666671"/>
    <n v="3"/>
    <s v="GWH6"/>
    <n v="100"/>
    <n v="0"/>
    <s v="ร้านที่2"/>
    <s v="ส***พร ผ***ภักดิ์"/>
    <s v="กาฬสินธุ์"/>
    <s v="-"/>
    <s v=""/>
    <s v="05/03/2026 14:57"/>
    <s v="-"/>
    <s v="J&amp;T COD"/>
    <s v="Tiktok"/>
    <s v="จ่ายทีหลัง / COD"/>
    <s v=""/>
    <s v="-"/>
    <s v="05/03/2026 14:57"/>
  </r>
  <r>
    <x v="11"/>
    <x v="16"/>
    <n v="66.333333333333329"/>
    <n v="3"/>
    <s v="GWH5"/>
    <n v="287"/>
    <n v="38"/>
    <s v="ร้านที่1"/>
    <s v="ม******ง"/>
    <s v="******งส์ ตำบลคอหงส์ อำเภอหาดใหญ่ จังหวัดสงขลา 90110"/>
    <s v="90110"/>
    <s v="59"/>
    <s v="-"/>
    <s v="-"/>
    <s v=""/>
    <s v="Shopee"/>
    <s v="-"/>
    <s v=""/>
    <s v="-"/>
    <s v="05/03/2026 14:57"/>
  </r>
  <r>
    <x v="10"/>
    <x v="15"/>
    <n v="66.666666666666671"/>
    <n v="3"/>
    <s v="GWH4"/>
    <n v="100"/>
    <n v="0"/>
    <s v="ร้านที่2"/>
    <s v="ป***นา แ***ภูผา"/>
    <s v="สมุทรปราการ"/>
    <s v="-"/>
    <s v=""/>
    <s v="05/03/2026 14:54"/>
    <s v="-"/>
    <s v="J&amp;T COD"/>
    <s v="Tiktok"/>
    <s v="จ่ายทีหลัง / COD"/>
    <s v=""/>
    <s v="-"/>
    <s v="05/03/2026 14:54"/>
  </r>
  <r>
    <x v="10"/>
    <x v="15"/>
    <n v="66.666666666666671"/>
    <n v="3"/>
    <s v="GWH3"/>
    <n v="182"/>
    <n v="0"/>
    <s v="ร้านที่2"/>
    <s v="ป***ี ร***ุจริต"/>
    <s v="นครราชสีมา"/>
    <s v="-"/>
    <s v=""/>
    <s v="05/03/2026 14:53"/>
    <s v="-"/>
    <s v="J&amp;T Express"/>
    <s v="Tiktok"/>
    <s v="tiktok"/>
    <s v=""/>
    <s v="792769798026"/>
    <s v="05/03/2026 14:53"/>
  </r>
  <r>
    <x v="2"/>
    <x v="3"/>
    <n v="33.333333333333336"/>
    <n v="3"/>
    <s v="GWH3"/>
    <n v="182"/>
    <n v="0"/>
    <s v="ร้านที่2"/>
    <s v="ป***ี ร***ุจริต"/>
    <s v="นครราชสีมา"/>
    <s v="-"/>
    <s v=""/>
    <s v="05/03/2026 14:53"/>
    <s v="-"/>
    <s v="J&amp;T Express"/>
    <s v="Tiktok"/>
    <s v="tiktok"/>
    <s v=""/>
    <s v="792769798026"/>
    <s v="05/03/2026 14:53"/>
  </r>
  <r>
    <x v="2"/>
    <x v="3"/>
    <n v="50"/>
    <n v="6"/>
    <s v="GWH2"/>
    <n v="181"/>
    <n v="0"/>
    <s v="ร้านที่2"/>
    <s v="ศ***ร ส***"/>
    <s v="เชียงราย"/>
    <s v="-"/>
    <s v=""/>
    <s v="05/03/2026 14:52"/>
    <s v="-"/>
    <s v="J&amp;T Express"/>
    <s v="Tiktok"/>
    <s v="tiktok"/>
    <s v=""/>
    <s v="-"/>
    <s v="05/03/2026 14:52"/>
  </r>
  <r>
    <x v="10"/>
    <x v="15"/>
    <n v="66.666666666666671"/>
    <n v="3"/>
    <s v="GWH0"/>
    <n v="299"/>
    <n v="0"/>
    <s v="ร้านที่2"/>
    <s v="พ***ย  ไ***จ่ม"/>
    <s v="เพชรบุรี"/>
    <s v="-"/>
    <s v=""/>
    <s v="05/03/2026 14:49"/>
    <s v="-"/>
    <s v="J&amp;T Express"/>
    <s v="Tiktok"/>
    <s v="tiktok"/>
    <s v=""/>
    <s v="792757273991"/>
    <s v="05/03/2026 14:49"/>
  </r>
  <r>
    <x v="2"/>
    <x v="3"/>
    <n v="33.333333333333336"/>
    <n v="3"/>
    <s v="GWH0"/>
    <n v="299"/>
    <n v="0"/>
    <s v="ร้านที่2"/>
    <s v="พ***ย  ไ***จ่ม"/>
    <s v="เพชรบุรี"/>
    <s v="-"/>
    <s v=""/>
    <s v="05/03/2026 14:49"/>
    <s v="-"/>
    <s v="J&amp;T Express"/>
    <s v="Tiktok"/>
    <s v="tiktok"/>
    <s v=""/>
    <s v="792757273991"/>
    <s v="05/03/2026 14:49"/>
  </r>
  <r>
    <x v="4"/>
    <x v="11"/>
    <n v="159"/>
    <n v="1"/>
    <s v="GWH0"/>
    <n v="299"/>
    <n v="0"/>
    <s v="ร้านที่2"/>
    <s v="พ***ย  ไ***จ่ม"/>
    <s v="เพชรบุรี"/>
    <s v="-"/>
    <s v=""/>
    <s v="05/03/2026 14:49"/>
    <s v="-"/>
    <s v="J&amp;T Express"/>
    <s v="Tiktok"/>
    <s v="tiktok"/>
    <s v=""/>
    <s v="792757273991"/>
    <s v="05/03/2026 14:49"/>
  </r>
  <r>
    <x v="10"/>
    <x v="15"/>
    <n v="66.666666666666671"/>
    <n v="6"/>
    <s v="GWG99"/>
    <n v="200"/>
    <n v="0"/>
    <s v="ร้านที่2"/>
    <s v="อ***"/>
    <s v="พระนครศรีอยุธยา"/>
    <s v="-"/>
    <s v=""/>
    <s v="05/03/2026 14:48"/>
    <s v="-"/>
    <s v="Flash Express Thailand COD"/>
    <s v="Tiktok"/>
    <s v="จ่ายทีหลัง / COD"/>
    <s v=""/>
    <s v="THT050755AN393Z"/>
    <s v="05/03/2026 14:49"/>
  </r>
  <r>
    <x v="2"/>
    <x v="3"/>
    <n v="33.333333333333336"/>
    <n v="3"/>
    <s v="GWG98"/>
    <n v="100"/>
    <n v="0"/>
    <s v="ร้านที่2"/>
    <s v="บ***ู ป***วะเท แ***FV"/>
    <s v="ชลบุรี"/>
    <s v="-"/>
    <s v=""/>
    <s v="05/03/2026 14:48"/>
    <s v="-"/>
    <s v="J&amp;T COD"/>
    <s v="Tiktok"/>
    <s v="จ่ายทีหลัง / COD"/>
    <s v=""/>
    <s v="-"/>
    <s v="05/03/2026 14:48"/>
  </r>
  <r>
    <x v="2"/>
    <x v="3"/>
    <n v="33.333333333333336"/>
    <n v="3"/>
    <s v="GWG97"/>
    <n v="100"/>
    <n v="0"/>
    <s v="ร้านที่2"/>
    <s v="ว***วัณย์ ว***ประเวช"/>
    <s v="นนทบุรี"/>
    <s v="-"/>
    <s v=""/>
    <s v="05/03/2026 14:47"/>
    <s v="-"/>
    <s v="J&amp;T COD"/>
    <s v="Tiktok"/>
    <s v="จ่ายทีหลัง / COD"/>
    <s v="ฝอยทอง , เนยสด,เผือกมะพร้าวอ่อน"/>
    <s v="792734096954"/>
    <s v="05/03/2026 14:47"/>
  </r>
  <r>
    <x v="8"/>
    <x v="14"/>
    <n v="159"/>
    <n v="1"/>
    <s v="GWG93"/>
    <n v="99"/>
    <n v="0"/>
    <s v="ร้านที่2"/>
    <s v="อ***ี้ขายทุกอย่าง"/>
    <s v="กระบี่"/>
    <s v="-"/>
    <s v=""/>
    <s v="05/03/2026 14:42"/>
    <s v="-"/>
    <s v="J&amp;T COD"/>
    <s v="Tiktok"/>
    <s v="จ่ายทีหลัง / COD"/>
    <s v=""/>
    <s v="792741698976"/>
    <s v="05/03/2026 14:42"/>
  </r>
  <r>
    <x v="8"/>
    <x v="14"/>
    <n v="159"/>
    <n v="1"/>
    <s v="GWG92"/>
    <n v="99"/>
    <n v="0"/>
    <s v="ร้านที่2"/>
    <s v="ส***ดา ส***ตานนท์"/>
    <s v="สุราษฎร์ธานี"/>
    <s v="-"/>
    <s v=""/>
    <s v="05/03/2026 14:42"/>
    <s v="-"/>
    <s v="J&amp;T COD"/>
    <s v="Tiktok"/>
    <s v="จ่ายทีหลัง / COD"/>
    <s v=""/>
    <s v="792764599911"/>
    <s v="05/03/2026 14:42"/>
  </r>
  <r>
    <x v="8"/>
    <x v="14"/>
    <n v="159"/>
    <n v="1"/>
    <s v="GWG91"/>
    <n v="99"/>
    <n v="0"/>
    <s v="ร้านที่2"/>
    <s v="ศ***ัตน์ ก***กุล"/>
    <s v="ยะลา"/>
    <s v="-"/>
    <s v=""/>
    <s v="05/03/2026 14:40"/>
    <s v="-"/>
    <s v="J&amp;T COD"/>
    <s v="Tiktok"/>
    <s v="จ่ายทีหลัง / COD"/>
    <s v=""/>
    <s v="792776793922"/>
    <s v="05/03/2026 14:40"/>
  </r>
  <r>
    <x v="10"/>
    <x v="15"/>
    <n v="66.666666666666671"/>
    <n v="3"/>
    <s v="GWG89"/>
    <n v="100"/>
    <n v="0"/>
    <s v="ร้านที่2"/>
    <s v="ว***า ช***า"/>
    <s v="พิษณุโลก"/>
    <s v="-"/>
    <s v=""/>
    <s v="05/03/2026 14:36"/>
    <s v="-"/>
    <s v="J&amp;T Express"/>
    <s v="Tiktok"/>
    <s v="tiktok"/>
    <s v=""/>
    <s v="-"/>
    <s v="05/03/2026 14:36"/>
  </r>
  <r>
    <x v="10"/>
    <x v="15"/>
    <n v="66.666666666666671"/>
    <n v="3"/>
    <s v="GWG88"/>
    <n v="100"/>
    <n v="0"/>
    <s v="ร้านที่2"/>
    <s v="น***าวสนทยา เ***ยมโอ"/>
    <s v="นครศรีธรรมราช"/>
    <s v="-"/>
    <s v=""/>
    <s v="05/03/2026 14:35"/>
    <s v="-"/>
    <s v="J&amp;T COD"/>
    <s v="Tiktok"/>
    <s v="จ่ายทีหลัง / COD"/>
    <s v=""/>
    <s v="-"/>
    <s v="05/03/2026 14:35"/>
  </r>
  <r>
    <x v="1"/>
    <x v="2"/>
    <n v="120"/>
    <n v="1"/>
    <s v="GWG86"/>
    <n v="89"/>
    <n v="0"/>
    <s v="ร้านที่2"/>
    <s v="ร***ี้"/>
    <s v="นครราชสีมา"/>
    <s v="-"/>
    <s v=""/>
    <s v="05/03/2026 14:33"/>
    <s v="-"/>
    <s v="J&amp;T COD"/>
    <s v="Tiktok"/>
    <s v="จ่ายทีหลัง / COD"/>
    <s v=""/>
    <s v="792726799012"/>
    <s v="05/03/2026 14:33"/>
  </r>
  <r>
    <x v="1"/>
    <x v="2"/>
    <n v="120"/>
    <n v="1"/>
    <s v="GWG85"/>
    <n v="118"/>
    <n v="29"/>
    <s v="ร้านที่2"/>
    <s v="ช***ชญาน์ ห***ตร"/>
    <s v="พิษณุโลก"/>
    <s v="-"/>
    <s v=""/>
    <s v="05/03/2026 14:32"/>
    <s v="-"/>
    <s v="J&amp;T COD"/>
    <s v="Tiktok"/>
    <s v="จ่ายทีหลัง / COD"/>
    <s v=""/>
    <s v="792701693044"/>
    <s v="05/03/2026 14:32"/>
  </r>
  <r>
    <x v="10"/>
    <x v="15"/>
    <n v="66.666666666666671"/>
    <n v="3"/>
    <s v="GWG84"/>
    <n v="100"/>
    <n v="0"/>
    <s v="ร้านที่2"/>
    <s v="ส***รณา​  ค***็นสุข"/>
    <s v="สมุทรปราการ"/>
    <s v="-"/>
    <s v=""/>
    <s v="05/03/2026 14:32"/>
    <s v="-"/>
    <s v="J&amp;T COD"/>
    <s v="Tiktok"/>
    <s v="จ่ายทีหลัง / COD"/>
    <s v=""/>
    <s v="-"/>
    <s v="05/03/2026 14:32"/>
  </r>
  <r>
    <x v="1"/>
    <x v="2"/>
    <n v="120"/>
    <n v="1"/>
    <s v="GWG83"/>
    <n v="89"/>
    <n v="0"/>
    <s v="ร้านที่2"/>
    <s v="ธ***พัทธ์ บ***องพุฒิพงศ์"/>
    <s v="เชียงใหม่"/>
    <s v="-"/>
    <s v=""/>
    <s v="05/03/2026 14:32"/>
    <s v="-"/>
    <s v="J&amp;T Express"/>
    <s v="Tiktok"/>
    <s v="tiktok"/>
    <s v=""/>
    <s v="792767494024"/>
    <s v="05/03/2026 14:32"/>
  </r>
  <r>
    <x v="2"/>
    <x v="3"/>
    <n v="33.333333333333336"/>
    <n v="6"/>
    <s v="GWG82"/>
    <n v="300"/>
    <n v="0"/>
    <s v="ร้านที่2"/>
    <s v="ก***า"/>
    <s v="นนทบุรี"/>
    <s v="-"/>
    <s v=""/>
    <s v="05/03/2026 14:32"/>
    <s v="-"/>
    <s v="Flash Express Thailand COD"/>
    <s v="Tiktok"/>
    <s v="จ่ายทีหลัง / COD"/>
    <s v=""/>
    <s v="THT030655AKXM3Z"/>
    <s v="05/03/2026 14:32"/>
  </r>
  <r>
    <x v="2"/>
    <x v="3"/>
    <n v="33.333333333333336"/>
    <n v="3"/>
    <s v="GWG82"/>
    <n v="300"/>
    <n v="0"/>
    <s v="ร้านที่2"/>
    <s v="ก***า"/>
    <s v="นนทบุรี"/>
    <s v="-"/>
    <s v=""/>
    <s v="05/03/2026 14:32"/>
    <s v="-"/>
    <s v="Flash Express Thailand COD"/>
    <s v="Tiktok"/>
    <s v="จ่ายทีหลัง / COD"/>
    <s v=""/>
    <s v="THT030655AKXM3Z"/>
    <s v="05/03/2026 14:32"/>
  </r>
  <r>
    <x v="2"/>
    <x v="3"/>
    <n v="65"/>
    <n v="36"/>
    <s v="GWG81"/>
    <n v="1200"/>
    <n v="0"/>
    <s v="ร้านที่2"/>
    <s v="พ***ุ๊"/>
    <s v="นครศรีธรรมราช"/>
    <s v="-"/>
    <s v=""/>
    <s v="05/03/2026 14:30"/>
    <s v="-"/>
    <s v="J&amp;T COD"/>
    <s v="Tiktok"/>
    <s v="จ่ายทีหลัง / COD"/>
    <s v=""/>
    <s v="-"/>
    <s v="05/03/2026 14:30"/>
  </r>
  <r>
    <x v="10"/>
    <x v="15"/>
    <n v="66.666666666666671"/>
    <n v="3"/>
    <s v="GWG80"/>
    <n v="100"/>
    <n v="0"/>
    <s v="ร้านที่2"/>
    <s v="ว***รัตน์ จ***นา"/>
    <s v="ชุมพร"/>
    <s v="-"/>
    <s v=""/>
    <s v="05/03/2026 14:30"/>
    <s v="-"/>
    <s v="J&amp;T COD"/>
    <s v="Tiktok"/>
    <s v="จ่ายทีหลัง / COD"/>
    <s v=""/>
    <s v="792717291063"/>
    <s v="05/03/2026 14:30"/>
  </r>
  <r>
    <x v="10"/>
    <x v="15"/>
    <n v="66.666666666666671"/>
    <n v="3"/>
    <s v="GWG79"/>
    <n v="100"/>
    <n v="0"/>
    <s v="ร้านที่2"/>
    <s v="p***n  s***rat"/>
    <s v="อำนาจเจริญ"/>
    <s v="-"/>
    <s v=""/>
    <s v="05/03/2026 14:30"/>
    <s v="-"/>
    <s v="J&amp;T COD"/>
    <s v="Tiktok"/>
    <s v="จ่ายทีหลัง / COD"/>
    <s v=""/>
    <s v="792736997043"/>
    <s v="05/03/2026 14:30"/>
  </r>
  <r>
    <x v="10"/>
    <x v="15"/>
    <n v="66.666666666666671"/>
    <n v="3"/>
    <s v="GWG78"/>
    <n v="100"/>
    <n v="0"/>
    <s v="ร้านที่2"/>
    <s v="ศ***ชัย ด***ลัย"/>
    <s v="บุรีรัมย์"/>
    <s v="-"/>
    <s v=""/>
    <s v="05/03/2026 14:29"/>
    <s v="-"/>
    <s v="J&amp;T COD"/>
    <s v="Tiktok"/>
    <s v="จ่ายทีหลัง / COD"/>
    <s v=""/>
    <s v="792761498060"/>
    <s v="05/03/2026 14:29"/>
  </r>
  <r>
    <x v="10"/>
    <x v="15"/>
    <n v="66.666666666666671"/>
    <n v="3"/>
    <s v="GWG77"/>
    <n v="100"/>
    <n v="0"/>
    <s v="ร้านที่2"/>
    <s v="ศ***ร อ***ุราย"/>
    <s v="สมุทรปราการ"/>
    <s v="-"/>
    <s v=""/>
    <s v="05/03/2026 14:28"/>
    <s v="-"/>
    <s v="J&amp;T Express"/>
    <s v="Tiktok"/>
    <s v="tiktok"/>
    <s v=""/>
    <s v="-"/>
    <s v="05/03/2026 14:28"/>
  </r>
  <r>
    <x v="10"/>
    <x v="15"/>
    <n v="66.666666666666671"/>
    <n v="3"/>
    <s v="GWG75"/>
    <n v="100"/>
    <n v="0"/>
    <s v="ร้านที่2"/>
    <s v="อ***ยา อ***"/>
    <s v="ลพบุรี"/>
    <s v="-"/>
    <s v=""/>
    <s v="05/03/2026 14:28"/>
    <s v="-"/>
    <s v="J&amp;T COD"/>
    <s v="Tiktok"/>
    <s v="จ่ายทีหลัง / COD"/>
    <s v=""/>
    <s v="-"/>
    <s v="05/03/2026 14:28"/>
  </r>
  <r>
    <x v="10"/>
    <x v="15"/>
    <n v="66.666666666666671"/>
    <n v="3"/>
    <s v="GWG74"/>
    <n v="100"/>
    <n v="0"/>
    <s v="ร้านที่2"/>
    <s v="ว***ธนา ว***มะแสน"/>
    <s v="บุรีรัมย์"/>
    <s v="-"/>
    <s v=""/>
    <s v="05/03/2026 14:27"/>
    <s v="-"/>
    <s v="J&amp;T COD"/>
    <s v="Tiktok"/>
    <s v="จ่ายทีหลัง / COD"/>
    <s v=""/>
    <s v="-"/>
    <s v="05/03/2026 14:27"/>
  </r>
  <r>
    <x v="2"/>
    <x v="3"/>
    <n v="33.333333333333336"/>
    <n v="3"/>
    <s v="GWG73"/>
    <n v="100"/>
    <n v="0"/>
    <s v="ร้านที่2"/>
    <s v="ฮ***ี เ***ะโต"/>
    <s v="สตูล"/>
    <s v="-"/>
    <s v=""/>
    <s v="05/03/2026 14:27"/>
    <s v="-"/>
    <s v="J&amp;T COD"/>
    <s v="Tiktok"/>
    <s v="จ่ายทีหลัง / COD"/>
    <s v=""/>
    <s v="792782708056"/>
    <s v="05/03/2026 14:27"/>
  </r>
  <r>
    <x v="2"/>
    <x v="3"/>
    <n v="33.333333333333336"/>
    <n v="3"/>
    <s v="GWG71"/>
    <n v="100"/>
    <n v="0"/>
    <s v="ร้านที่2"/>
    <s v="น***ณเฑียร ป***ะนิด"/>
    <s v="เทศบาลนครเชียงใหม่"/>
    <s v="-"/>
    <s v=""/>
    <s v="05/03/2026 14:23"/>
    <s v="-"/>
    <s v="J&amp;T COD"/>
    <s v="Tiktok"/>
    <s v="จ่ายทีหลัง / COD"/>
    <s v=""/>
    <s v="792743005095"/>
    <s v="05/03/2026 14:23"/>
  </r>
  <r>
    <x v="2"/>
    <x v="3"/>
    <n v="33.333333333333336"/>
    <n v="3"/>
    <s v="GWG70"/>
    <n v="100"/>
    <n v="0"/>
    <s v="ร้านที่2"/>
    <s v="ช***ร จ***กรณ์"/>
    <s v="ฉะเชิงเทรา"/>
    <s v="-"/>
    <s v=""/>
    <s v="05/03/2026 14:23"/>
    <s v="-"/>
    <s v="J&amp;T COD"/>
    <s v="Tiktok"/>
    <s v="จ่ายทีหลัง / COD"/>
    <s v=""/>
    <s v="792709209095"/>
    <s v="05/03/2026 14:23"/>
  </r>
  <r>
    <x v="2"/>
    <x v="3"/>
    <n v="33.333333333333336"/>
    <n v="3"/>
    <s v="GWG69"/>
    <n v="100"/>
    <n v="0"/>
    <s v="ร้านที่2"/>
    <s v="ณ***วรรณ"/>
    <s v="Changwat Songkhla"/>
    <s v="-"/>
    <s v=""/>
    <s v="05/03/2026 14:22"/>
    <s v="-"/>
    <s v="J&amp;T COD"/>
    <s v="Tiktok"/>
    <s v="จ่ายทีหลัง / COD"/>
    <s v=""/>
    <s v="792758605085"/>
    <s v="05/03/2026 14:23"/>
  </r>
  <r>
    <x v="2"/>
    <x v="3"/>
    <n v="33.333333333333336"/>
    <n v="3"/>
    <s v="GWG68"/>
    <n v="100"/>
    <n v="0"/>
    <s v="ร้านที่2"/>
    <s v="ก***อง ช***ักดิ์"/>
    <s v="กาญจนบุรี"/>
    <s v="-"/>
    <s v=""/>
    <s v="05/03/2026 14:22"/>
    <s v="-"/>
    <s v="J&amp;T Express"/>
    <s v="Tiktok"/>
    <s v="tiktok"/>
    <s v=""/>
    <s v="792791203083"/>
    <s v="05/03/2026 14:22"/>
  </r>
  <r>
    <x v="2"/>
    <x v="3"/>
    <n v="33.333333333333336"/>
    <n v="6"/>
    <s v="GWG67"/>
    <n v="182"/>
    <n v="0"/>
    <s v="ร้านที่2"/>
    <s v="ร***ดา   ป***วศชะโยดม"/>
    <s v="สระแก้ว"/>
    <s v="-"/>
    <s v=""/>
    <s v="05/03/2026 14:22"/>
    <s v="-"/>
    <s v="J&amp;T COD"/>
    <s v="Tiktok"/>
    <s v="จ่ายทีหลัง / COD"/>
    <s v=""/>
    <s v="-"/>
    <s v="05/03/2026 14:22"/>
  </r>
  <r>
    <x v="2"/>
    <x v="3"/>
    <n v="33.333333333333336"/>
    <n v="3"/>
    <s v="GWG66"/>
    <n v="100"/>
    <n v="0"/>
    <s v="ร้านที่2"/>
    <s v="s***namo0"/>
    <s v="ประจวบคีรีขันธ์"/>
    <s v="-"/>
    <s v=""/>
    <s v="05/03/2026 14:20"/>
    <s v="-"/>
    <s v="J&amp;T COD"/>
    <s v="Tiktok"/>
    <s v="จ่ายทีหลัง / COD"/>
    <s v="ไม่เอากาแฟ"/>
    <s v="792791592902"/>
    <s v="05/03/2026 14:21"/>
  </r>
  <r>
    <x v="2"/>
    <x v="3"/>
    <n v="65"/>
    <n v="12"/>
    <s v="GWG65"/>
    <n v="400"/>
    <n v="0"/>
    <s v="ร้านที่2"/>
    <s v="ก***ิน ย***ญญา"/>
    <s v="พิษณุโลก"/>
    <s v="-"/>
    <s v=""/>
    <s v="05/03/2026 14:20"/>
    <s v="-"/>
    <s v="J&amp;T COD"/>
    <s v="Tiktok"/>
    <s v="จ่ายทีหลัง / COD"/>
    <s v=""/>
    <s v="-"/>
    <s v="05/03/2026 14:20"/>
  </r>
  <r>
    <x v="2"/>
    <x v="3"/>
    <n v="33.333333333333336"/>
    <n v="9"/>
    <s v="GWG64"/>
    <n v="273"/>
    <n v="0"/>
    <s v="ร้านที่2"/>
    <s v="ป***อม ธ***พงษ์"/>
    <s v="จันทบุรี"/>
    <s v="-"/>
    <s v=""/>
    <s v="05/03/2026 14:19"/>
    <s v="-"/>
    <s v="J&amp;T COD"/>
    <s v="Tiktok"/>
    <s v="จ่ายทีหลัง / COD"/>
    <s v=""/>
    <s v="-"/>
    <s v="05/03/2026 14:19"/>
  </r>
  <r>
    <x v="2"/>
    <x v="3"/>
    <n v="33.333333333333336"/>
    <n v="3"/>
    <s v="GWG62"/>
    <n v="110"/>
    <n v="10"/>
    <s v="ร้านที่2"/>
    <s v="ป***อม​  ก***​กลาง​ดอน​"/>
    <s v="เทศบาลนครนครราชสีมา"/>
    <s v="-"/>
    <s v=""/>
    <s v="05/03/2026 14:14"/>
    <s v="-"/>
    <s v="J&amp;T COD"/>
    <s v="Tiktok"/>
    <s v="จ่ายทีหลัง / COD"/>
    <s v=""/>
    <s v="-"/>
    <s v="05/03/2026 14:16"/>
  </r>
  <r>
    <x v="2"/>
    <x v="3"/>
    <n v="33.333333333333336"/>
    <n v="3"/>
    <s v="GWG61"/>
    <n v="100"/>
    <n v="0"/>
    <s v="ร้านที่2"/>
    <s v="ว***ิดา ค***ยวงค์"/>
    <s v="เทศบาลนครเชียงใหม่"/>
    <s v="-"/>
    <s v=""/>
    <s v="05/03/2026 14:14"/>
    <s v="-"/>
    <s v="J&amp;T COD"/>
    <s v="Tiktok"/>
    <s v="จ่ายทีหลัง / COD"/>
    <s v=""/>
    <s v="-"/>
    <s v="05/03/2026 14:16"/>
  </r>
  <r>
    <x v="2"/>
    <x v="3"/>
    <n v="50"/>
    <n v="6"/>
    <s v="GWG60"/>
    <n v="200"/>
    <n v="0"/>
    <s v="ร้านที่2"/>
    <s v="ม***ดา ท***าย"/>
    <s v="มหาสารคาม"/>
    <s v="-"/>
    <s v=""/>
    <s v="05/03/2026 14:13"/>
    <s v="-"/>
    <s v="J&amp;T COD"/>
    <s v="Tiktok"/>
    <s v="จ่ายทีหลัง / COD"/>
    <s v=""/>
    <s v="-"/>
    <s v="05/03/2026 14:15"/>
  </r>
  <r>
    <x v="4"/>
    <x v="11"/>
    <n v="159"/>
    <n v="1"/>
    <s v="GWG59"/>
    <n v="99"/>
    <n v="0"/>
    <s v="ร้านที่2"/>
    <s v="ว*** ร***ล็ก"/>
    <s v="ชัยนาท"/>
    <s v="-"/>
    <s v=""/>
    <s v="05/03/2026 14:07"/>
    <s v="-"/>
    <s v="J&amp;T COD"/>
    <s v="Tiktok"/>
    <s v="จ่ายทีหลัง / COD"/>
    <s v=""/>
    <s v="792734786944"/>
    <s v="05/03/2026 14:12"/>
  </r>
  <r>
    <x v="4"/>
    <x v="11"/>
    <n v="159"/>
    <n v="1"/>
    <s v="GWG58"/>
    <n v="99"/>
    <n v="0"/>
    <s v="ร้านที่2"/>
    <s v="อ***ร ฮ***วล"/>
    <s v="ปทุมธานี"/>
    <s v="-"/>
    <s v=""/>
    <s v="05/03/2026 14:04"/>
    <s v="-"/>
    <s v="Flash Express Thailand"/>
    <s v="Tiktok"/>
    <s v="tiktok"/>
    <s v=""/>
    <s v="THT040655ANV21Z"/>
    <s v="05/03/2026 14:06"/>
  </r>
  <r>
    <x v="3"/>
    <x v="4"/>
    <n v="57"/>
    <n v="1"/>
    <s v="GWG57"/>
    <n v="137"/>
    <n v="0"/>
    <s v="ร้านที่1"/>
    <s v="ก******ง"/>
    <s v="******น อ.เมือง จ.น่าน 55000 ตำบลสะเนียน อำเภอเมืองน่าน จังหวัดน่าน 55000"/>
    <s v="55000"/>
    <s v="16"/>
    <s v="05/03/2026 14:14"/>
    <s v="-"/>
    <s v="Flash Express"/>
    <s v="Shopee"/>
    <s v="shopee"/>
    <s v=""/>
    <s v="TH52018EZDDM4K"/>
    <s v="05/03/2026 14:01"/>
  </r>
  <r>
    <x v="1"/>
    <x v="2"/>
    <n v="80"/>
    <n v="1"/>
    <s v="GWG57"/>
    <n v="137"/>
    <n v="0"/>
    <s v="ร้านที่1"/>
    <s v="ก******ง"/>
    <s v="******น อ.เมือง จ.น่าน 55000 ตำบลสะเนียน อำเภอเมืองน่าน จังหวัดน่าน 55000"/>
    <s v="55000"/>
    <s v="16"/>
    <s v="05/03/2026 14:14"/>
    <s v="-"/>
    <s v="Flash Express"/>
    <s v="Shopee"/>
    <s v="shopee"/>
    <s v=""/>
    <s v="TH52018EZDDM4K"/>
    <s v="05/03/2026 14:01"/>
  </r>
  <r>
    <x v="2"/>
    <x v="3"/>
    <n v="50"/>
    <n v="6"/>
    <s v="GWG56"/>
    <n v="182"/>
    <n v="0"/>
    <s v="ร้านที่2"/>
    <s v="น***ภชณา ป***ัตน์"/>
    <s v="นนทบุรี"/>
    <s v="-"/>
    <s v=""/>
    <s v="05/03/2026 13:56"/>
    <s v="-"/>
    <s v="J&amp;T COD"/>
    <s v="Tiktok"/>
    <s v="จ่ายทีหลัง / COD"/>
    <s v=""/>
    <s v="-"/>
    <s v="05/03/2026 13:56"/>
  </r>
  <r>
    <x v="2"/>
    <x v="3"/>
    <n v="33.333333333333336"/>
    <n v="3"/>
    <s v="GWG55"/>
    <n v="124.35"/>
    <n v="9"/>
    <s v="ร้านที่1"/>
    <s v="ทองจันทร์  สุทมา"/>
    <s v="2 หมู่ 3  บ้านบูรณะ   ตำบลโพนเพ็ก_x000a__x000a_มัญจาคีรี/ Mancha Khiriขอนแก่น/ Khon Kaen_x000a_40160"/>
    <s v="40160"/>
    <s v="660847074723"/>
    <s v="05/03/2026 13:43"/>
    <s v="-"/>
    <s v="Kerry_dropoff"/>
    <s v="Lazada"/>
    <s v="lazada"/>
    <s v=""/>
    <s v="-"/>
    <s v="05/03/2026 13:43"/>
  </r>
  <r>
    <x v="10"/>
    <x v="15"/>
    <n v="66.666666666666671"/>
    <n v="3"/>
    <s v="GWG54"/>
    <n v="129"/>
    <n v="0"/>
    <s v="ร้านที่1"/>
    <s v="ธ***า"/>
    <s v="******ซอย 5/3 ถนนกาญจนาภิเษก ตำบลบางรักพัฒนา ตำบลบางรักพัฒนา อำเภอบางบัวทอง จังหวัดนนทบุรี 11110"/>
    <s v="11110"/>
    <s v="99"/>
    <s v="05/03/2026 14:13"/>
    <s v="-"/>
    <s v="SPX Express"/>
    <s v="Shopee"/>
    <s v="shopee"/>
    <s v=""/>
    <s v="-"/>
    <s v="05/03/2026 13:38"/>
  </r>
  <r>
    <x v="2"/>
    <x v="3"/>
    <n v="65"/>
    <n v="9"/>
    <s v="GWG53"/>
    <n v="376.64"/>
    <n v="0"/>
    <s v="ร้านที่2"/>
    <s v="ช***ทรา ก***ัตน์"/>
    <s v="นนทบุรี"/>
    <s v="-"/>
    <s v=""/>
    <s v="05/03/2026 13:37"/>
    <s v="-"/>
    <s v="J&amp;T Express"/>
    <s v="Tiktok"/>
    <s v="tiktok"/>
    <s v=""/>
    <s v="792730588926"/>
    <s v="05/03/2026 13:37"/>
  </r>
  <r>
    <x v="4"/>
    <x v="11"/>
    <n v="159"/>
    <n v="1"/>
    <s v="GWG53"/>
    <n v="376.64"/>
    <n v="0"/>
    <s v="ร้านที่2"/>
    <s v="ช***ทรา ก***ัตน์"/>
    <s v="นนทบุรี"/>
    <s v="-"/>
    <s v=""/>
    <s v="05/03/2026 13:37"/>
    <s v="-"/>
    <s v="J&amp;T Express"/>
    <s v="Tiktok"/>
    <s v="tiktok"/>
    <s v=""/>
    <s v="792730588926"/>
    <s v="05/03/2026 13:37"/>
  </r>
  <r>
    <x v="1"/>
    <x v="2"/>
    <n v="66.333333333333329"/>
    <n v="3"/>
    <s v="GWG52"/>
    <n v="197"/>
    <n v="0"/>
    <s v="ร้านที่2"/>
    <s v="ช***ณี"/>
    <s v="ราชบุรี"/>
    <s v="-"/>
    <s v=""/>
    <s v="05/03/2026 13:31"/>
    <s v="-"/>
    <s v="J&amp;T COD"/>
    <s v="Tiktok"/>
    <s v="จ่ายทีหลัง / COD"/>
    <s v=""/>
    <s v="792758591026"/>
    <s v="05/03/2026 13:31"/>
  </r>
  <r>
    <x v="11"/>
    <x v="16"/>
    <n v="66"/>
    <n v="1"/>
    <s v="GWG51"/>
    <n v="287"/>
    <n v="38"/>
    <s v="ร้านที่1"/>
    <s v="ป******า"/>
    <s v="******นาป่าหนาด ตำบล เขาแก้ว ตำบลเขาแก้ว อำเภอเชียงคาน จังหวัดเลย 42110"/>
    <s v="42110"/>
    <s v="87"/>
    <s v="05/03/2026 13:21"/>
    <s v="-"/>
    <s v="SPX Express"/>
    <s v="Shopee"/>
    <s v="shopee"/>
    <s v=""/>
    <s v="-"/>
    <s v="05/03/2026 13:21"/>
  </r>
  <r>
    <x v="12"/>
    <x v="17"/>
    <n v="66"/>
    <n v="1"/>
    <s v="GWG51"/>
    <n v="287"/>
    <n v="38"/>
    <s v="ร้านที่1"/>
    <s v="ป******า"/>
    <s v="******นาป่าหนาด ตำบล เขาแก้ว ตำบลเขาแก้ว อำเภอเชียงคาน จังหวัดเลย 42110"/>
    <s v="42110"/>
    <s v="87"/>
    <s v="05/03/2026 13:21"/>
    <s v="-"/>
    <s v="SPX Express"/>
    <s v="Shopee"/>
    <s v="shopee"/>
    <s v=""/>
    <s v="-"/>
    <s v="05/03/2026 13:21"/>
  </r>
  <r>
    <x v="1"/>
    <x v="2"/>
    <n v="67"/>
    <n v="1"/>
    <s v="GWG51"/>
    <n v="287"/>
    <n v="38"/>
    <s v="ร้านที่1"/>
    <s v="ป******า"/>
    <s v="******นาป่าหนาด ตำบล เขาแก้ว ตำบลเขาแก้ว อำเภอเชียงคาน จังหวัดเลย 42110"/>
    <s v="42110"/>
    <s v="87"/>
    <s v="05/03/2026 13:21"/>
    <s v="-"/>
    <s v="SPX Express"/>
    <s v="Shopee"/>
    <s v="shopee"/>
    <s v=""/>
    <s v="-"/>
    <s v="05/03/2026 13:21"/>
  </r>
  <r>
    <x v="7"/>
    <x v="10"/>
    <n v="27.5"/>
    <n v="4"/>
    <s v="GWG50"/>
    <n v="160"/>
    <n v="0"/>
    <s v="ร้านที่1"/>
    <s v="ส******น"/>
    <s v="******ิน ติดร้าน Momo Shake ตำบลบางพลีใหญ่ อำเภอบางพลี จังหวัดสมุทรปราการ 10540"/>
    <s v="10540"/>
    <s v="28"/>
    <s v="05/03/2026 13:20"/>
    <s v="-"/>
    <s v="SPX Express"/>
    <s v="Shopee"/>
    <s v="shopee"/>
    <s v=""/>
    <s v="-"/>
    <s v="05/03/2026 13:19"/>
  </r>
  <r>
    <x v="2"/>
    <x v="3"/>
    <n v="33.333333333333336"/>
    <n v="3"/>
    <s v="GWG49"/>
    <n v="120"/>
    <n v="0"/>
    <s v="ร้านที่1"/>
    <s v="อ******ว"/>
    <s v="******สาคร (ใกล้แทงค์สีฟ้า-บ้านผู้ใหญ่สมส่วน) ตำบลคลองตัน อำเภอบ้านแพ้ว จังหวัดสมุทรสาคร 74120"/>
    <s v="74120"/>
    <s v="74"/>
    <s v="05/03/2026 13:19"/>
    <s v="-"/>
    <s v="SPX Express"/>
    <s v="Shopee"/>
    <s v="shopee"/>
    <s v=""/>
    <s v="-"/>
    <s v="05/03/2026 13:18"/>
  </r>
  <r>
    <x v="2"/>
    <x v="3"/>
    <n v="33.333333333333336"/>
    <n v="3"/>
    <s v="GWG47"/>
    <n v="249"/>
    <n v="0"/>
    <s v="ร้านที่1"/>
    <s v="อ******."/>
    <s v="****** ตำบลบางลาย อำเภอบึงนาราง จังหวัดพิจิตร 66130"/>
    <s v="66130"/>
    <s v="81"/>
    <s v="05/03/2026 13:06"/>
    <s v="-"/>
    <s v="SPX Express"/>
    <s v="Shopee"/>
    <s v="shopee"/>
    <s v=""/>
    <s v="-"/>
    <s v="05/03/2026 13:06"/>
  </r>
  <r>
    <x v="10"/>
    <x v="15"/>
    <n v="66.666666666666671"/>
    <n v="3"/>
    <s v="GWG47"/>
    <n v="249"/>
    <n v="0"/>
    <s v="ร้านที่1"/>
    <s v="อ******."/>
    <s v="****** ตำบลบางลาย อำเภอบึงนาราง จังหวัดพิจิตร 66130"/>
    <s v="66130"/>
    <s v="81"/>
    <s v="05/03/2026 13:06"/>
    <s v="-"/>
    <s v="SPX Express"/>
    <s v="Shopee"/>
    <s v="shopee"/>
    <s v=""/>
    <s v="-"/>
    <s v="05/03/2026 13:06"/>
  </r>
  <r>
    <x v="4"/>
    <x v="0"/>
    <n v="103.55"/>
    <n v="1"/>
    <s v="GWG46"/>
    <n v="149.05000000000001"/>
    <n v="45.5"/>
    <s v="ร้านที่1"/>
    <s v="นายคมสันต์จันทร์แดง"/>
    <s v="บริษัทอินเตอร์คอนเน็คชั่นส์โลจิสติกส์17 / 1ตำบลซากลูกหญ้าอำเภอเมืองจังหวัดระยอง · ห้วยโป่ง/ Huai Pong_x000a__x000a_เมืองระยอง/ Mueang Rayongระยอง/ Rayong_x000a_21150"/>
    <s v="21150"/>
    <s v="660966541681"/>
    <s v="05/03/2026 13:01"/>
    <s v="-"/>
    <s v="Kerry_dropoff"/>
    <s v="Lazada"/>
    <s v="lazada"/>
    <s v=""/>
    <s v="LEXPU0664498323"/>
    <s v="05/03/2026 13:01"/>
  </r>
  <r>
    <x v="1"/>
    <x v="2"/>
    <n v="66.333333333333329"/>
    <n v="9"/>
    <s v="GWG45"/>
    <n v="591"/>
    <n v="0"/>
    <s v="ร้านที่2"/>
    <s v="c***chi c***a"/>
    <s v="นครราชสีมา"/>
    <s v="-"/>
    <s v=""/>
    <s v="05/03/2026 12:59"/>
    <s v="-"/>
    <s v="J&amp;T COD"/>
    <s v="Tiktok"/>
    <s v="จ่ายทีหลัง / COD"/>
    <s v=""/>
    <s v="792745790056"/>
    <s v="05/03/2026 12:59"/>
  </r>
  <r>
    <x v="2"/>
    <x v="3"/>
    <n v="50"/>
    <n v="6"/>
    <s v="GWG44"/>
    <n v="204"/>
    <n v="4"/>
    <s v="ร้านที่2"/>
    <s v="น***าวปัญติยา ส***ก้ว"/>
    <s v="นราธิวาส"/>
    <s v="-"/>
    <s v=""/>
    <s v="05/03/2026 12:52"/>
    <s v="-"/>
    <s v="J&amp;T COD"/>
    <s v="Tiktok"/>
    <s v="จ่ายทีหลัง / COD"/>
    <s v=""/>
    <s v="-"/>
    <s v="05/03/2026 12:52"/>
  </r>
  <r>
    <x v="10"/>
    <x v="15"/>
    <n v="66.666666666666671"/>
    <n v="3"/>
    <s v="GWG43"/>
    <n v="188"/>
    <n v="38"/>
    <s v="ร้านที่2"/>
    <s v=""/>
    <s v=""/>
    <s v="-"/>
    <s v=""/>
    <s v="-"/>
    <s v="-"/>
    <s v="Standard shipping"/>
    <s v="Tiktok"/>
    <s v="-"/>
    <s v=""/>
    <s v="-"/>
    <s v="05/03/2026 12:49"/>
  </r>
  <r>
    <x v="2"/>
    <x v="3"/>
    <n v="50"/>
    <n v="6"/>
    <s v="GWG42"/>
    <n v="560.89"/>
    <n v="0"/>
    <s v="ร้านที่2"/>
    <s v="ช***านุช  โ***วง"/>
    <s v="ปราจีนบุรี"/>
    <s v="-"/>
    <s v=""/>
    <s v="05/03/2026 12:49"/>
    <s v="-"/>
    <s v="J&amp;T Express"/>
    <s v="Tiktok"/>
    <s v="tiktok"/>
    <s v="เนยนม2_x000a_กล้วยหอม2_x000a_มะพร้าว4_x000a_เผือก5_x000a_ฝอยทอง5"/>
    <s v="792734978965"/>
    <s v="05/03/2026 12:49"/>
  </r>
  <r>
    <x v="2"/>
    <x v="3"/>
    <n v="50"/>
    <n v="12"/>
    <s v="GWG42"/>
    <n v="560.89"/>
    <n v="0"/>
    <s v="ร้านที่2"/>
    <s v="ช***านุช  โ***วง"/>
    <s v="ปราจีนบุรี"/>
    <s v="-"/>
    <s v=""/>
    <s v="05/03/2026 12:49"/>
    <s v="-"/>
    <s v="J&amp;T Express"/>
    <s v="Tiktok"/>
    <s v="tiktok"/>
    <s v="เนยนม2_x000a_กล้วยหอม2_x000a_มะพร้าว4_x000a_เผือก5_x000a_ฝอยทอง5"/>
    <s v="792734978965"/>
    <s v="05/03/2026 12:49"/>
  </r>
  <r>
    <x v="2"/>
    <x v="3"/>
    <n v="33.333333333333336"/>
    <n v="3"/>
    <s v="GWG41"/>
    <n v="249"/>
    <n v="0"/>
    <s v="ร้านที่1"/>
    <s v="ส******ย"/>
    <s v="******ง จ.ลำพูน 51120 ตำบลวังผาง อำเภอเวียงหนองล่อง จังหวัดลำพูน 51120"/>
    <s v="51120"/>
    <s v="26"/>
    <s v="05/03/2026 12:48"/>
    <s v="-"/>
    <s v="SPX Express"/>
    <s v="Shopee"/>
    <s v="shopee"/>
    <s v=""/>
    <s v="-"/>
    <s v="05/03/2026 12:47"/>
  </r>
  <r>
    <x v="10"/>
    <x v="15"/>
    <n v="66.666666666666671"/>
    <n v="3"/>
    <s v="GWG41"/>
    <n v="249"/>
    <n v="0"/>
    <s v="ร้านที่1"/>
    <s v="ส******ย"/>
    <s v="******ง จ.ลำพูน 51120 ตำบลวังผาง อำเภอเวียงหนองล่อง จังหวัดลำพูน 51120"/>
    <s v="51120"/>
    <s v="26"/>
    <s v="05/03/2026 12:48"/>
    <s v="-"/>
    <s v="SPX Express"/>
    <s v="Shopee"/>
    <s v="shopee"/>
    <s v=""/>
    <s v="-"/>
    <s v="05/03/2026 12:47"/>
  </r>
  <r>
    <x v="8"/>
    <x v="14"/>
    <n v="159"/>
    <n v="1"/>
    <s v="GWG40"/>
    <n v="491"/>
    <n v="54"/>
    <s v="ร้านที่1"/>
    <s v="อ******ณ"/>
    <s v="****** 4 ตำบลบางมะพร้าว อำเภอหลังสวน จังหวัดชุมพร 86110"/>
    <s v="86110"/>
    <s v="22"/>
    <s v="05/03/2026 12:46"/>
    <s v="-"/>
    <s v="SPX Express"/>
    <s v="Shopee"/>
    <s v="shopee"/>
    <s v=""/>
    <s v="TH267591913877V"/>
    <s v="05/03/2026 12:46"/>
  </r>
  <r>
    <x v="0"/>
    <x v="8"/>
    <n v="139"/>
    <n v="1"/>
    <s v="GWG40"/>
    <n v="491"/>
    <n v="54"/>
    <s v="ร้านที่1"/>
    <s v="อ******ณ"/>
    <s v="****** 4 ตำบลบางมะพร้าว อำเภอหลังสวน จังหวัดชุมพร 86110"/>
    <s v="86110"/>
    <s v="22"/>
    <s v="05/03/2026 12:46"/>
    <s v="-"/>
    <s v="SPX Express"/>
    <s v="Shopee"/>
    <s v="shopee"/>
    <s v=""/>
    <s v="TH267591913877V"/>
    <s v="05/03/2026 12:46"/>
  </r>
  <r>
    <x v="4"/>
    <x v="11"/>
    <n v="139"/>
    <n v="1"/>
    <s v="GWG40"/>
    <n v="491"/>
    <n v="54"/>
    <s v="ร้านที่1"/>
    <s v="อ******ณ"/>
    <s v="****** 4 ตำบลบางมะพร้าว อำเภอหลังสวน จังหวัดชุมพร 86110"/>
    <s v="86110"/>
    <s v="22"/>
    <s v="05/03/2026 12:46"/>
    <s v="-"/>
    <s v="SPX Express"/>
    <s v="Shopee"/>
    <s v="shopee"/>
    <s v=""/>
    <s v="TH267591913877V"/>
    <s v="05/03/2026 12:46"/>
  </r>
  <r>
    <x v="2"/>
    <x v="3"/>
    <n v="50"/>
    <n v="6"/>
    <s v="GWG39"/>
    <n v="200"/>
    <n v="0"/>
    <s v="ร้านที่2"/>
    <s v="ล***ง. ท***์นุรักษ์"/>
    <s v="ชลบุรี"/>
    <s v="-"/>
    <s v=""/>
    <s v="05/03/2026 12:39"/>
    <s v="-"/>
    <s v="J&amp;T COD"/>
    <s v="Tiktok"/>
    <s v="จ่ายทีหลัง / COD"/>
    <s v=""/>
    <s v="-"/>
    <s v="05/03/2026 12:39"/>
  </r>
  <r>
    <x v="1"/>
    <x v="2"/>
    <n v="66.333333333333329"/>
    <n v="3"/>
    <s v="GWG38"/>
    <n v="197"/>
    <n v="0"/>
    <s v="ร้านที่2"/>
    <s v="น***า ค***ตน์"/>
    <s v="น่าน"/>
    <s v="-"/>
    <s v=""/>
    <s v="05/03/2026 12:34"/>
    <s v="-"/>
    <s v="J&amp;T Express"/>
    <s v="Tiktok"/>
    <s v="tiktok"/>
    <s v=""/>
    <s v="792716791020"/>
    <s v="05/03/2026 12:33"/>
  </r>
  <r>
    <x v="13"/>
    <x v="18"/>
    <n v="10"/>
    <n v="20"/>
    <s v="GWG36"/>
    <n v="222"/>
    <n v="0"/>
    <s v="ร้านที่1"/>
    <s v="พ******ย"/>
    <s v="******ล คลองม่วง ตำบลคลองม่วง อำเภอปากช่อง จังหวัดนครราชสีมา 30130"/>
    <s v="30130"/>
    <s v="77"/>
    <s v="05/03/2026 12:28"/>
    <s v="-"/>
    <s v="SPX Express"/>
    <s v="Shopee"/>
    <s v="shopee"/>
    <s v=""/>
    <s v="-"/>
    <s v="05/03/2026 12:28"/>
  </r>
  <r>
    <x v="2"/>
    <x v="3"/>
    <n v="50"/>
    <n v="6"/>
    <s v="GWG35"/>
    <n v="200"/>
    <n v="0"/>
    <s v="ร้านที่2"/>
    <s v="ส***านต์ อ***หัวเรือ"/>
    <s v="เพชรบูรณ์"/>
    <s v="-"/>
    <s v=""/>
    <s v="05/03/2026 12:24"/>
    <s v="-"/>
    <s v="J&amp;T COD"/>
    <s v="Tiktok"/>
    <s v="จ่ายทีหลัง / COD"/>
    <s v=""/>
    <s v="-"/>
    <s v="05/03/2026 12:24"/>
  </r>
  <r>
    <x v="4"/>
    <x v="0"/>
    <n v="109"/>
    <n v="1"/>
    <s v="GWG34"/>
    <n v="109"/>
    <n v="0"/>
    <s v="ร้านที่1"/>
    <s v="สมบัติ ประการะนัง"/>
    <s v="เลขที่ 79 หมู.7 · ปางตาไว/ Pang Ta Wai_x000a__x000a_ปางศิลาทอง/ Pang Sila Thongกำแพงเพชร/ Kamphaeng Phet_x000a_62120"/>
    <s v="62120"/>
    <s v="660827650577"/>
    <s v="05/03/2026 12:12"/>
    <s v="-"/>
    <s v="Kerry_dropoff"/>
    <s v="Lazada"/>
    <s v="lazada"/>
    <s v=""/>
    <s v="TH58098EYZ9Y0C"/>
    <s v="05/03/2026 12:12"/>
  </r>
  <r>
    <x v="2"/>
    <x v="3"/>
    <n v="50"/>
    <n v="6"/>
    <s v="GWG33"/>
    <n v="200"/>
    <n v="0"/>
    <s v="ร้านที่2"/>
    <s v="จ***ร์จิรา เ***งเวหา"/>
    <s v="ลพบุรี"/>
    <s v="-"/>
    <s v=""/>
    <s v="05/03/2026 12:07"/>
    <s v="-"/>
    <s v="J&amp;T COD"/>
    <s v="Tiktok"/>
    <s v="จ่ายทีหลัง / COD"/>
    <s v=""/>
    <s v="-"/>
    <s v="05/03/2026 12:07"/>
  </r>
  <r>
    <x v="6"/>
    <x v="9"/>
    <n v="71"/>
    <n v="1"/>
    <s v="GWG32"/>
    <n v="131"/>
    <n v="60"/>
    <s v="ร้านที่1"/>
    <s v="ว****า"/>
    <s v="******ยวซ้าย มุมซ้ายมีป้ายซ.22 บ้านหลัง 2 ทางขวา รถสีแดง (วางของในบ้านได้เลยค่ะ) ตำบลไทรม้า อำเภอเมืองนนทบุรี จังหวัดนนทบุรี 11000"/>
    <s v="11000"/>
    <s v="08"/>
    <s v="05/03/2026 12:12"/>
    <s v="-"/>
    <s v="SPX Express"/>
    <s v="Shopee"/>
    <s v="shopee"/>
    <s v=""/>
    <s v="TH2667703748945"/>
    <s v="05/03/2026 12:06"/>
  </r>
  <r>
    <x v="8"/>
    <x v="14"/>
    <n v="159"/>
    <n v="2"/>
    <s v="GWG31"/>
    <n v="253.78"/>
    <n v="19"/>
    <s v="ร้านที่2"/>
    <s v="P***yauch"/>
    <s v="เชียงใหม่"/>
    <s v="-"/>
    <s v=""/>
    <s v="05/03/2026 12:01"/>
    <s v="-"/>
    <s v="J&amp;T COD"/>
    <s v="Tiktok"/>
    <s v="จ่ายทีหลัง / COD"/>
    <s v=""/>
    <s v="792776495965"/>
    <s v="05/03/2026 12:01"/>
  </r>
  <r>
    <x v="2"/>
    <x v="3"/>
    <n v="50"/>
    <n v="6"/>
    <s v="GWG30"/>
    <n v="200"/>
    <n v="0"/>
    <s v="ร้านที่2"/>
    <s v="ป***า ส***จริญ"/>
    <s v="กรุงเทพฯ"/>
    <s v="-"/>
    <s v=""/>
    <s v="05/03/2026 11:49"/>
    <s v="-"/>
    <s v="J&amp;T COD"/>
    <s v="Tiktok"/>
    <s v="จ่ายทีหลัง / COD"/>
    <s v=""/>
    <s v="792744909666"/>
    <s v="05/03/2026 11:50"/>
  </r>
  <r>
    <x v="2"/>
    <x v="3"/>
    <n v="50"/>
    <n v="6"/>
    <s v="GWG29"/>
    <n v="200"/>
    <n v="0"/>
    <s v="ร้านที่2"/>
    <s v="น** ห***"/>
    <s v="เชียงใหม่"/>
    <s v="-"/>
    <s v=""/>
    <s v="05/03/2026 11:48"/>
    <s v="-"/>
    <s v="J&amp;T COD"/>
    <s v="Tiktok"/>
    <s v="จ่ายทีหลัง / COD"/>
    <s v=""/>
    <s v="792774212602"/>
    <s v="05/03/2026 11:49"/>
  </r>
  <r>
    <x v="14"/>
    <x v="19"/>
    <n v="33.333333333333336"/>
    <n v="3"/>
    <s v="GWG28"/>
    <n v="109"/>
    <n v="0"/>
    <s v="ร้านที่2"/>
    <s v="g***06160"/>
    <s v="อำนาจเจริญ"/>
    <s v="-"/>
    <s v=""/>
    <s v="05/03/2026 11:47"/>
    <s v="-"/>
    <s v="J&amp;T COD"/>
    <s v="Tiktok"/>
    <s v="จ่ายทีหลัง / COD"/>
    <s v=""/>
    <s v="792791303754"/>
    <s v="05/03/2026 11:47"/>
  </r>
  <r>
    <x v="2"/>
    <x v="3"/>
    <n v="50"/>
    <n v="6"/>
    <s v="GWG27"/>
    <n v="200"/>
    <n v="0"/>
    <s v="ร้านที่2"/>
    <s v="d***rnuvozrv"/>
    <s v="เชียงใหม่"/>
    <s v="-"/>
    <s v=""/>
    <s v="05/03/2026 11:42"/>
    <s v="-"/>
    <s v="J&amp;T COD"/>
    <s v="Tiktok"/>
    <s v="จ่ายทีหลัง / COD"/>
    <s v=""/>
    <s v="792733412612"/>
    <s v="05/03/2026 11:42"/>
  </r>
  <r>
    <x v="15"/>
    <x v="20"/>
    <n v="65"/>
    <n v="10"/>
    <s v="GWG26"/>
    <n v="670"/>
    <n v="20"/>
    <s v="ร้านที่1"/>
    <s v="นายพงศกร ออดเจริญ"/>
    <s v="318/140 หมู่7 หมู่บ้านภูตะวัน ซ.4 ถ.หัวหิน-หนองพลับ ต.หินเหล็กไฟ อ.หัวหิน จ.ประจวบฯ 77110_x000a_"/>
    <s v="77110"/>
    <s v="0972490083"/>
    <s v="05/03/2026 11:14"/>
    <s v="sompear3955@gmail.com"/>
    <s v="EMS"/>
    <s v="line_oa"/>
    <s v="กสิกร"/>
    <s v=""/>
    <s v="-"/>
    <s v="05/03/2026 11:42"/>
  </r>
  <r>
    <x v="1"/>
    <x v="2"/>
    <n v="66.333333333333329"/>
    <n v="3"/>
    <s v="GWG25"/>
    <n v="197"/>
    <n v="0"/>
    <s v="ร้านที่2"/>
    <s v="ก***า ศ***ะนัน"/>
    <s v="กรุงเทพฯ"/>
    <s v="-"/>
    <s v=""/>
    <s v="05/03/2026 11:41"/>
    <s v="-"/>
    <s v="J&amp;T COD"/>
    <s v="Tiktok"/>
    <s v="จ่ายทีหลัง / COD"/>
    <s v=""/>
    <s v="792773026603"/>
    <s v="05/03/2026 11:41"/>
  </r>
  <r>
    <x v="1"/>
    <x v="2"/>
    <n v="66.333333333333329"/>
    <n v="6"/>
    <s v="GWG23"/>
    <n v="394"/>
    <n v="0"/>
    <s v="ร้านที่2"/>
    <s v="ส***พร W*"/>
    <s v="เชียงราย"/>
    <s v="-"/>
    <s v=""/>
    <s v="05/03/2026 11:33"/>
    <s v="-"/>
    <s v="J&amp;T COD"/>
    <s v="Tiktok"/>
    <s v="จ่ายทีหลัง / COD"/>
    <s v=""/>
    <s v="792700413665"/>
    <s v="05/03/2026 11:33"/>
  </r>
  <r>
    <x v="16"/>
    <x v="21"/>
    <n v="12"/>
    <n v="20"/>
    <s v="GWG22"/>
    <n v="280"/>
    <n v="0"/>
    <s v="ร้านที่1"/>
    <s v="ก******ว"/>
    <s v="******ต คลองหนึ่ง ตำบลคลองหนึ่ง อำเภอคลองหลวง จังหวัดปทุมธานี 12120"/>
    <s v="12120"/>
    <s v="66"/>
    <s v="05/03/2026 11:54"/>
    <s v="-"/>
    <s v="SPX Express"/>
    <s v="Shopee"/>
    <s v="shopee"/>
    <s v=""/>
    <s v="TH2653859437101"/>
    <s v="05/03/2026 11:24"/>
  </r>
  <r>
    <x v="8"/>
    <x v="14"/>
    <n v="159"/>
    <n v="1"/>
    <s v="GWG21"/>
    <n v="270.27"/>
    <n v="0"/>
    <s v="ร้านที่2"/>
    <s v="ข***แป้ง น***าวรรณ"/>
    <s v="ศรีสะเกษ"/>
    <s v="-"/>
    <s v=""/>
    <s v="05/03/2026 11:22"/>
    <s v="-"/>
    <s v="J&amp;T Express"/>
    <s v="Tiktok"/>
    <s v="tiktok"/>
    <s v=""/>
    <s v="792798538615"/>
    <s v="05/03/2026 11:22"/>
  </r>
  <r>
    <x v="4"/>
    <x v="11"/>
    <n v="159"/>
    <n v="2"/>
    <s v="GWG21"/>
    <n v="270.27"/>
    <n v="0"/>
    <s v="ร้านที่2"/>
    <s v="ข***แป้ง น***าวรรณ"/>
    <s v="ศรีสะเกษ"/>
    <s v="-"/>
    <s v=""/>
    <s v="05/03/2026 11:22"/>
    <s v="-"/>
    <s v="J&amp;T Express"/>
    <s v="Tiktok"/>
    <s v="tiktok"/>
    <s v=""/>
    <s v="792798538615"/>
    <s v="05/03/2026 11:22"/>
  </r>
  <r>
    <x v="2"/>
    <x v="3"/>
    <n v="50"/>
    <n v="6"/>
    <s v="GWG20"/>
    <n v="200"/>
    <n v="0"/>
    <s v="ร้านที่2"/>
    <s v=""/>
    <s v=""/>
    <s v="-"/>
    <s v=""/>
    <s v="-"/>
    <s v="-"/>
    <s v="Standard shipping"/>
    <s v="Tiktok"/>
    <s v="-"/>
    <s v=""/>
    <s v="-"/>
    <s v="05/03/2026 11:21"/>
  </r>
  <r>
    <x v="6"/>
    <x v="9"/>
    <n v="71"/>
    <n v="1"/>
    <s v="GWG18"/>
    <n v="108"/>
    <n v="37"/>
    <s v="ร้านที่1"/>
    <s v="ช******ม"/>
    <s v="******มศาลา ตำบลธรรมศาลา อำเภอเมืองนครปฐม จังหวัดนครปฐม 73000"/>
    <s v="73000"/>
    <s v="53"/>
    <s v="05/03/2026 11:44"/>
    <s v="-"/>
    <s v="SPX Express"/>
    <s v="Shopee"/>
    <s v="shopee"/>
    <s v=""/>
    <s v="TH263233427956W"/>
    <s v="05/03/2026 11:14"/>
  </r>
  <r>
    <x v="2"/>
    <x v="3"/>
    <n v="50"/>
    <n v="6"/>
    <s v="GWG17"/>
    <n v="200"/>
    <n v="0"/>
    <s v="ร้านที่2"/>
    <s v="ส***ญญา. จ***รวรกาญจน์"/>
    <s v="จันทบุรี"/>
    <s v="-"/>
    <s v=""/>
    <s v="05/03/2026 11:14"/>
    <s v="-"/>
    <s v="J&amp;T COD"/>
    <s v="Tiktok"/>
    <s v="จ่ายทีหลัง / COD"/>
    <s v=""/>
    <s v="792752500654"/>
    <s v="05/03/2026 11:14"/>
  </r>
  <r>
    <x v="2"/>
    <x v="3"/>
    <n v="65"/>
    <n v="9"/>
    <s v="GWG16"/>
    <n v="272.08999999999997"/>
    <n v="0"/>
    <s v="ร้านที่2"/>
    <s v="ฐ***ีย์ บ***ี"/>
    <s v="เชียงใหม่"/>
    <s v="-"/>
    <s v=""/>
    <s v="05/03/2026 11:11"/>
    <s v="-"/>
    <s v="J&amp;T COD"/>
    <s v="Tiktok"/>
    <s v="จ่ายทีหลัง / COD"/>
    <s v=""/>
    <s v="792770105606"/>
    <s v="05/03/2026 11:11"/>
  </r>
  <r>
    <x v="2"/>
    <x v="3"/>
    <n v="50"/>
    <n v="6"/>
    <s v="GWG15"/>
    <n v="200"/>
    <n v="0"/>
    <s v="ร้านที่2"/>
    <s v="แ** ร***นองเป็ด"/>
    <s v="ชัยภูมิ"/>
    <s v="-"/>
    <s v=""/>
    <s v="05/03/2026 11:09"/>
    <s v="-"/>
    <s v="J&amp;T COD"/>
    <s v="Tiktok"/>
    <s v="จ่ายทีหลัง / COD"/>
    <s v=""/>
    <s v="792731704671"/>
    <s v="05/03/2026 11:09"/>
  </r>
  <r>
    <x v="2"/>
    <x v="3"/>
    <n v="50"/>
    <n v="6"/>
    <s v="GWG14"/>
    <n v="200"/>
    <n v="0"/>
    <s v="ร้านที่2"/>
    <s v="ศ***ยา"/>
    <s v="จันทบุรี"/>
    <s v="-"/>
    <s v=""/>
    <s v="05/03/2026 11:06"/>
    <s v="-"/>
    <s v="J&amp;T COD"/>
    <s v="Tiktok"/>
    <s v="จ่ายทีหลัง / COD"/>
    <s v=""/>
    <s v="792795105664"/>
    <s v="05/03/2026 11:06"/>
  </r>
  <r>
    <x v="2"/>
    <x v="3"/>
    <n v="50"/>
    <n v="6"/>
    <s v="GWG13"/>
    <n v="235"/>
    <n v="35"/>
    <s v="ร้านที่2"/>
    <s v="ว***า จ***ิษฐ์สิริรัตน์"/>
    <s v="นนทบุรี"/>
    <s v="-"/>
    <s v=""/>
    <s v="05/03/2026 11:06"/>
    <s v="-"/>
    <s v="J&amp;T COD"/>
    <s v="Tiktok"/>
    <s v="จ่ายทีหลัง / COD"/>
    <s v=""/>
    <s v="792728413610"/>
    <s v="05/03/2026 11:06"/>
  </r>
  <r>
    <x v="7"/>
    <x v="10"/>
    <n v="40"/>
    <n v="3"/>
    <s v="GWG11"/>
    <n v="129"/>
    <n v="9"/>
    <s v="ร้านที่1"/>
    <s v="อ******ี"/>
    <s v="******ย จ.สงขลา ตำบลเขาแดง อำเภอสะบ้าย้อย จังหวัดสงขลา 90210"/>
    <s v="90210"/>
    <s v="09"/>
    <s v="05/03/2026 11:32"/>
    <s v="-"/>
    <s v="SPX Express"/>
    <s v="Shopee"/>
    <s v="shopee"/>
    <s v=""/>
    <s v="TH2670950363188"/>
    <s v="05/03/2026 11:02"/>
  </r>
  <r>
    <x v="12"/>
    <x v="22"/>
    <n v="120"/>
    <n v="2"/>
    <s v="GWG10"/>
    <n v="360"/>
    <n v="0"/>
    <s v="ร้านที่4"/>
    <s v="m***alay1234567890oo9ooooooooo"/>
    <s v="Samut Songkhram"/>
    <s v="-"/>
    <s v=""/>
    <s v="05/03/2026 11:01"/>
    <s v="-"/>
    <s v="J&amp;T COD"/>
    <s v="Tiktok"/>
    <s v="จ่ายทีหลัง / COD"/>
    <s v=""/>
    <s v="792703638646"/>
    <s v="05/03/2026 11:02"/>
  </r>
  <r>
    <x v="1"/>
    <x v="2"/>
    <n v="120"/>
    <n v="2"/>
    <s v="GWG10"/>
    <n v="360"/>
    <n v="0"/>
    <s v="ร้านที่4"/>
    <s v="m***alay1234567890oo9ooooooooo"/>
    <s v="Samut Songkhram"/>
    <s v="-"/>
    <s v=""/>
    <s v="05/03/2026 11:01"/>
    <s v="-"/>
    <s v="J&amp;T COD"/>
    <s v="Tiktok"/>
    <s v="จ่ายทีหลัง / COD"/>
    <s v=""/>
    <s v="792703638646"/>
    <s v="05/03/2026 11:01"/>
  </r>
  <r>
    <x v="5"/>
    <x v="0"/>
    <n v="98.1"/>
    <n v="1"/>
    <s v="GWG9"/>
    <n v="107.1"/>
    <n v="9"/>
    <s v="ร้านที่1"/>
    <s v="พนิดา"/>
    <s v="นนท์ณิชา บางใหญ่2 (Nonnicha Bangyai2) (หมู่บ้านนนท์ณิชา2) หมู่บ้านนนท์ณิชา2 เลขที่79/171 ซอย11/1 · บางแม่นาง/ Bang Mae Nang_x000a__x000a_บางใหญ่/ Bang Yaiนนทบุรี/ Nonthaburi_x000a_11140"/>
    <s v="11140"/>
    <s v="660953902574"/>
    <s v="05/03/2026 11:01"/>
    <s v="-"/>
    <s v="Kerry_dropoff"/>
    <s v="Lazada"/>
    <s v="lazada"/>
    <s v=""/>
    <s v="LEXPU0664497506"/>
    <s v="05/03/2026 11:01"/>
  </r>
  <r>
    <x v="10"/>
    <x v="15"/>
    <n v="66.666666666666671"/>
    <n v="3"/>
    <s v="GWG8"/>
    <n v="100"/>
    <n v="0"/>
    <s v="ร้านที่2"/>
    <s v="ค***ัยรัตน์พี่กิ่ง"/>
    <s v="กรุงเทพฯ"/>
    <s v="-"/>
    <s v=""/>
    <s v="05/03/2026 11:00"/>
    <s v="-"/>
    <s v="J&amp;T COD"/>
    <s v="Tiktok"/>
    <s v="จ่ายทีหลัง / COD"/>
    <s v=""/>
    <s v="792774338624"/>
    <s v="05/03/2026 11:00"/>
  </r>
  <r>
    <x v="2"/>
    <x v="3"/>
    <n v="33.333333333333336"/>
    <n v="3"/>
    <s v="GWG7"/>
    <n v="100"/>
    <n v="0"/>
    <s v="ร้านที่2"/>
    <s v="อ***ุนา อ***นท์"/>
    <s v="บึงกาฬ"/>
    <s v="-"/>
    <s v=""/>
    <s v="05/03/2026 10:59"/>
    <s v="-"/>
    <s v="J&amp;T COD"/>
    <s v="Tiktok"/>
    <s v="จ่ายทีหลัง / COD"/>
    <s v=""/>
    <s v="792773727631"/>
    <s v="05/03/2026 10:59"/>
  </r>
  <r>
    <x v="7"/>
    <x v="10"/>
    <n v="33.333333333333336"/>
    <n v="6"/>
    <s v="GWG6"/>
    <n v="269.98"/>
    <n v="0"/>
    <s v="ร้านที่2"/>
    <s v="จ***ภรณ์ ส***รณ์"/>
    <s v="อุบลราชธานี"/>
    <s v="-"/>
    <s v=""/>
    <s v="05/03/2026 10:59"/>
    <s v="-"/>
    <s v="J&amp;T COD"/>
    <s v="Tiktok"/>
    <s v="จ่ายทีหลัง / COD"/>
    <s v=""/>
    <s v="792782522604"/>
    <s v="05/03/2026 10:59"/>
  </r>
  <r>
    <x v="2"/>
    <x v="3"/>
    <n v="50"/>
    <n v="6"/>
    <s v="GWG5"/>
    <n v="200"/>
    <n v="0"/>
    <s v="ร้านที่2"/>
    <s v="บ***ารูน"/>
    <s v="ชลบุรี"/>
    <s v="-"/>
    <s v=""/>
    <s v="05/03/2026 10:56"/>
    <s v="-"/>
    <s v="J&amp;T COD"/>
    <s v="Tiktok"/>
    <s v="จ่ายทีหลัง / COD"/>
    <s v=""/>
    <s v="792763427654"/>
    <s v="05/03/2026 10:56"/>
  </r>
  <r>
    <x v="2"/>
    <x v="3"/>
    <n v="33.333333333333336"/>
    <n v="3"/>
    <s v="GWG4"/>
    <n v="100"/>
    <n v="0"/>
    <s v="ร้านที่2"/>
    <s v="จ***วรรดิ์ ช***ะตา"/>
    <s v="แพร่"/>
    <s v="-"/>
    <s v=""/>
    <s v="05/03/2026 10:53"/>
    <s v="-"/>
    <s v="J&amp;T Express"/>
    <s v="Tiktok"/>
    <s v="tiktok"/>
    <s v=""/>
    <s v="792751623683"/>
    <s v="05/03/2026 10:53"/>
  </r>
  <r>
    <x v="1"/>
    <x v="2"/>
    <n v="66.333333333333329"/>
    <n v="3"/>
    <s v="GWG2"/>
    <n v="197"/>
    <n v="0"/>
    <s v="ร้านที่2"/>
    <s v="น*** จ***ขาว"/>
    <s v="สระบุรี"/>
    <s v="-"/>
    <s v=""/>
    <s v="05/03/2026 10:36"/>
    <s v="-"/>
    <s v="J&amp;T COD"/>
    <s v="Tiktok"/>
    <s v="จ่ายทีหลัง / COD"/>
    <s v=""/>
    <s v="792778513645"/>
    <s v="05/03/2026 10:36"/>
  </r>
  <r>
    <x v="2"/>
    <x v="3"/>
    <n v="65"/>
    <n v="12"/>
    <s v="GWG1"/>
    <n v="400"/>
    <n v="0"/>
    <s v="ร้านที่2"/>
    <s v="ค***ุญมี ช***สง"/>
    <s v="มหาสารคาม"/>
    <s v="-"/>
    <s v=""/>
    <s v="05/03/2026 10:36"/>
    <s v="-"/>
    <s v="J&amp;T Express"/>
    <s v="Tiktok"/>
    <s v="tiktok"/>
    <s v=""/>
    <s v="792706403661"/>
    <s v="05/03/2026 10:36"/>
  </r>
  <r>
    <x v="2"/>
    <x v="3"/>
    <n v="65"/>
    <n v="1"/>
    <s v="GWG0"/>
    <n v="35"/>
    <n v="0"/>
    <s v="ร้านที่2"/>
    <s v="ว***รัตน์ ค***ริญ"/>
    <s v="ประจวบคีรีขันธ์"/>
    <s v="-"/>
    <s v=""/>
    <s v="05/03/2026 10:34"/>
    <s v="-"/>
    <s v="J&amp;T Express"/>
    <s v="Tiktok"/>
    <s v="tiktok"/>
    <s v=""/>
    <s v="792727405654"/>
    <s v="05/03/2026 10:34"/>
  </r>
  <r>
    <x v="2"/>
    <x v="3"/>
    <n v="50"/>
    <n v="6"/>
    <s v="GWF99"/>
    <n v="200"/>
    <n v="0"/>
    <s v="ร้านที่2"/>
    <s v="ช*** แ***อม"/>
    <s v="เชียงใหม่"/>
    <s v="-"/>
    <s v=""/>
    <s v="05/03/2026 10:33"/>
    <s v="-"/>
    <s v="J&amp;T COD"/>
    <s v="Tiktok"/>
    <s v="จ่ายทีหลัง / COD"/>
    <s v=""/>
    <s v="792797821675"/>
    <s v="05/03/2026 10:33"/>
  </r>
  <r>
    <x v="10"/>
    <x v="15"/>
    <n v="66.666666666666671"/>
    <n v="3"/>
    <s v="GWF98"/>
    <n v="167"/>
    <n v="38"/>
    <s v="ร้านที่1"/>
    <s v="ณ******ี"/>
    <s v="******ดอน(ตรงข้ามอนามัยบ้านเเขม) ตำบลหัวดอน อำเภอเขื่องใน จังหวัดอุบลราชธานี 34150"/>
    <s v="34150"/>
    <s v="45"/>
    <s v="05/03/2026 11:03"/>
    <s v="-"/>
    <s v="SPX Express"/>
    <s v="Shopee"/>
    <s v="shopee"/>
    <s v=""/>
    <s v="TH2648997592825"/>
    <s v="05/03/2026 10:33"/>
  </r>
  <r>
    <x v="2"/>
    <x v="3"/>
    <n v="50"/>
    <n v="6"/>
    <s v="GWF97"/>
    <n v="200"/>
    <n v="0"/>
    <s v="ร้านที่2"/>
    <s v="ธ***นทร์ ค***เครือ"/>
    <s v="กรุงเทพฯ"/>
    <s v="-"/>
    <s v=""/>
    <s v="05/03/2026 10:28"/>
    <s v="-"/>
    <s v="J&amp;T Express"/>
    <s v="Tiktok"/>
    <s v="tiktok"/>
    <s v=""/>
    <s v="792774324624"/>
    <s v="05/03/2026 10:28"/>
  </r>
  <r>
    <x v="10"/>
    <x v="15"/>
    <n v="66.666666666666671"/>
    <n v="6"/>
    <s v="GWF95"/>
    <n v="182"/>
    <n v="0"/>
    <s v="ร้านที่2"/>
    <s v="พ***ักษณ์"/>
    <s v="กรุงเทพฯ"/>
    <s v="-"/>
    <s v=""/>
    <s v="05/03/2026 10:12"/>
    <s v="-"/>
    <s v="J&amp;T COD"/>
    <s v="Tiktok"/>
    <s v="จ่ายทีหลัง / COD"/>
    <s v=""/>
    <s v="792727036662"/>
    <s v="05/03/2026 10:12"/>
  </r>
  <r>
    <x v="1"/>
    <x v="2"/>
    <n v="66.333333333333329"/>
    <n v="3"/>
    <s v="GWF94"/>
    <n v="197"/>
    <n v="0"/>
    <s v="ร้านที่2"/>
    <s v="ด***ันทร์​ โ***ชาติ"/>
    <s v="สมุทรปราการ"/>
    <s v="-"/>
    <s v=""/>
    <s v="05/03/2026 10:12"/>
    <s v="-"/>
    <s v="J&amp;T COD"/>
    <s v="Tiktok"/>
    <s v="จ่ายทีหลัง / COD"/>
    <s v=""/>
    <s v="792742911612"/>
    <s v="05/03/2026 10:12"/>
  </r>
  <r>
    <x v="2"/>
    <x v="3"/>
    <n v="33.333333333333336"/>
    <n v="6"/>
    <s v="GWF93"/>
    <n v="182"/>
    <n v="0"/>
    <s v="ร้านที่2"/>
    <s v="โ***ดดา เ***พรนฤนาถ"/>
    <s v="กรุงเทพฯ"/>
    <s v="-"/>
    <s v=""/>
    <s v="05/03/2026 10:09"/>
    <s v="-"/>
    <s v="J&amp;T Express"/>
    <s v="Tiktok"/>
    <s v="tiktok"/>
    <s v=""/>
    <s v="792701217630"/>
    <s v="05/03/2026 10:09"/>
  </r>
  <r>
    <x v="4"/>
    <x v="11"/>
    <n v="159"/>
    <n v="1"/>
    <s v="GWF92"/>
    <n v="99"/>
    <n v="0"/>
    <s v="ร้านที่2"/>
    <s v="ณ***า เ***กนอก"/>
    <s v="กรุงเทพมหานคร"/>
    <s v="-"/>
    <s v=""/>
    <s v="05/03/2026 10:05"/>
    <s v="-"/>
    <s v="J&amp;T COD"/>
    <s v="Tiktok"/>
    <s v="จ่ายทีหลัง / COD"/>
    <s v=""/>
    <s v="792730130614"/>
    <s v="05/03/2026 10:05"/>
  </r>
  <r>
    <x v="2"/>
    <x v="3"/>
    <n v="50"/>
    <n v="6"/>
    <s v="GWF91"/>
    <n v="0"/>
    <n v="0"/>
    <s v="ร้านที่2"/>
    <s v="ร***พล จ***ุบผา"/>
    <s v="ปทุมธานี"/>
    <s v="-"/>
    <s v=""/>
    <s v="05/03/2026 09:58"/>
    <s v="-"/>
    <s v="J&amp;T Express"/>
    <s v="Tiktok"/>
    <s v="tiktok"/>
    <s v=""/>
    <s v="792781625694"/>
    <s v="05/03/2026 09:58"/>
  </r>
  <r>
    <x v="10"/>
    <x v="15"/>
    <n v="66.666666666666671"/>
    <n v="24"/>
    <s v="GWF90"/>
    <n v="704"/>
    <n v="0"/>
    <s v="ร้านที่2"/>
    <s v="อ***​ บ***รถเกี่ยว"/>
    <s v="ลพบุรี"/>
    <s v="-"/>
    <s v=""/>
    <s v="05/03/2026 09:57"/>
    <s v="-"/>
    <s v="Flash Express Thailand COD"/>
    <s v="Tiktok"/>
    <s v="จ่ายทีหลัง / COD"/>
    <s v=""/>
    <s v="THT0701559D4M8Z"/>
    <s v="05/03/2026 09:57"/>
  </r>
  <r>
    <x v="10"/>
    <x v="15"/>
    <n v="66.666666666666671"/>
    <n v="30"/>
    <s v="GWF89"/>
    <n v="880"/>
    <n v="0"/>
    <s v="ร้านที่2"/>
    <s v="อ***​ บ***รถเกี่ยว"/>
    <s v="ลพบุรี"/>
    <s v="-"/>
    <s v=""/>
    <s v="05/03/2026 09:56"/>
    <s v="-"/>
    <s v="Flash Express Thailand COD"/>
    <s v="Tiktok"/>
    <s v="จ่ายทีหลัง / COD"/>
    <s v=""/>
    <s v="THT07015592VF5Z"/>
    <s v="05/03/2026 09:57"/>
  </r>
  <r>
    <x v="2"/>
    <x v="3"/>
    <n v="33.333333333333336"/>
    <n v="3"/>
    <s v="GWF87"/>
    <n v="120"/>
    <n v="0"/>
    <s v="ร้านที่1"/>
    <s v="ด******ิ"/>
    <s v="******วเสือ, อำเภอพระประแดง ตำบลบางหัวเสือ อำเภอพระประแดง จังหวัดสมุทรปราการ 10130"/>
    <s v="10130"/>
    <s v="81"/>
    <s v="05/03/2026 10:19"/>
    <s v="-"/>
    <s v="SPX Express"/>
    <s v="Shopee"/>
    <s v="shopee"/>
    <s v=""/>
    <s v="TH262496879584Q"/>
    <s v="05/03/2026 09:49"/>
  </r>
  <r>
    <x v="8"/>
    <x v="14"/>
    <n v="0"/>
    <n v="1"/>
    <s v="GWF86"/>
    <n v="0"/>
    <n v="0"/>
    <s v="ร้านที่2"/>
    <s v="ม***มีศรีสุข"/>
    <s v="มุกดาหาร"/>
    <s v="-"/>
    <s v=""/>
    <s v="05/03/2026 09:49"/>
    <s v="-"/>
    <s v="J&amp;T Express"/>
    <s v="Tiktok"/>
    <s v="tiktok"/>
    <s v=""/>
    <s v="792756030651"/>
    <s v="05/03/2026 09:49"/>
  </r>
  <r>
    <x v="7"/>
    <x v="10"/>
    <n v="33.333333333333336"/>
    <n v="6"/>
    <s v="GWF83"/>
    <n v="273.98"/>
    <n v="4"/>
    <s v="ร้านที่2"/>
    <s v="ส***รณภรณ์"/>
    <s v="ตาก"/>
    <s v="-"/>
    <s v=""/>
    <s v="05/03/2026 09:41"/>
    <s v="-"/>
    <s v="J&amp;T COD"/>
    <s v="Tiktok"/>
    <s v="จ่ายทีหลัง / COD"/>
    <s v=""/>
    <s v="792790717633"/>
    <s v="05/03/2026 09:41"/>
  </r>
  <r>
    <x v="2"/>
    <x v="3"/>
    <n v="50"/>
    <n v="6"/>
    <s v="GWF82"/>
    <n v="219"/>
    <n v="19"/>
    <s v="ร้านที่2"/>
    <s v="ฟ** ว***า"/>
    <s v="เลย"/>
    <s v="-"/>
    <s v=""/>
    <s v="05/03/2026 09:27"/>
    <s v="-"/>
    <s v="J&amp;T Express"/>
    <s v="Tiktok"/>
    <s v="tiktok"/>
    <s v=""/>
    <s v="792772426666"/>
    <s v="05/03/2026 09:27"/>
  </r>
  <r>
    <x v="2"/>
    <x v="3"/>
    <n v="50"/>
    <n v="6"/>
    <s v="GWF81"/>
    <n v="219"/>
    <n v="19"/>
    <s v="ร้านที่2"/>
    <s v="ค***ินัย"/>
    <s v="เชียงราย"/>
    <s v="-"/>
    <s v=""/>
    <s v="05/03/2026 09:25"/>
    <s v="-"/>
    <s v="J&amp;T Express"/>
    <s v="Tiktok"/>
    <s v="tiktok"/>
    <s v=""/>
    <s v="792751721624"/>
    <s v="05/03/2026 09:25"/>
  </r>
  <r>
    <x v="1"/>
    <x v="6"/>
    <n v="36.81"/>
    <n v="1"/>
    <s v="GWF80"/>
    <n v="80.61"/>
    <n v="7"/>
    <s v="ร้านที่3"/>
    <s v="หัสยา ทวีนุช"/>
    <s v="131 ม.5 · ประสาทสิทธิ์/ Prasat Sit_x000a__x000a_ดำเนินสะดวก/ Damnoen Saduakราชบุรี/ Ratchaburi_x000a_70210"/>
    <s v="70210"/>
    <s v="660958356905"/>
    <s v="05/03/2026 09:10"/>
    <s v="-"/>
    <s v="Kerry_dropoff"/>
    <s v="Lazada"/>
    <s v="lazada"/>
    <s v=""/>
    <s v="-"/>
    <s v="05/03/2026 09:10"/>
  </r>
  <r>
    <x v="1"/>
    <x v="6"/>
    <n v="36.799999999999997"/>
    <n v="1"/>
    <s v="GWF80"/>
    <n v="80.61"/>
    <n v="7"/>
    <s v="ร้านที่3"/>
    <s v="หัสยา ทวีนุช"/>
    <s v="131 ม.5 · ประสาทสิทธิ์/ Prasat Sit_x000a__x000a_ดำเนินสะดวก/ Damnoen Saduakราชบุรี/ Ratchaburi_x000a_70210"/>
    <s v="70210"/>
    <s v="660958356905"/>
    <s v="05/03/2026 09:10"/>
    <s v="-"/>
    <s v="Kerry_dropoff"/>
    <s v="Lazada"/>
    <s v="lazada"/>
    <s v=""/>
    <s v="-"/>
    <s v="05/03/2026 09:10"/>
  </r>
  <r>
    <x v="2"/>
    <x v="3"/>
    <n v="33.333333333333336"/>
    <n v="3"/>
    <s v="GWF79"/>
    <n v="104"/>
    <n v="4"/>
    <s v="ร้านที่4"/>
    <s v="ต***"/>
    <s v="กรุงเทพฯ"/>
    <s v="-"/>
    <s v=""/>
    <s v="05/03/2026 09:08"/>
    <s v="-"/>
    <s v="J&amp;T Express"/>
    <s v="Tiktok"/>
    <s v="tiktok"/>
    <s v=""/>
    <s v="792772024693"/>
    <s v="05/03/2026 09:07"/>
  </r>
  <r>
    <x v="12"/>
    <x v="17"/>
    <n v="100"/>
    <n v="3"/>
    <s v="GWF78"/>
    <n v="350"/>
    <n v="50"/>
    <s v="ร้านที่10"/>
    <s v="ชื่อ นิเวศน์ อินถาสาน"/>
    <s v="ที่อยู่ เลขที่ 391/53 ถนนมหิดล ตำบลหนองหอย อำเภอเมืองเชียงใหม่ จังหวัดเชียงใหม่  50000"/>
    <s v="50000"/>
    <s v="0837712839"/>
    <s v="05/03/2026 09:06"/>
    <s v="sompear3955@gmail.com"/>
    <s v="EMS COD"/>
    <s v="facebook"/>
    <s v="กสิกร"/>
    <s v=""/>
    <s v="WA105282955TH"/>
    <s v="05/03/2026 09:06"/>
  </r>
  <r>
    <x v="8"/>
    <x v="14"/>
    <n v="139"/>
    <n v="2"/>
    <s v="GWF77"/>
    <n v="215"/>
    <n v="0"/>
    <s v="ร้านที่10"/>
    <s v="กิมาพร"/>
    <s v=" 345|38-39 หมู่บ้านสายฝน1ถนนมิตรภาพ ตำบลศิลาอำเภอเมือง ขอนแก่น  40000"/>
    <s v="40000"/>
    <s v="0847933178"/>
    <s v="05/03/2026 09:05"/>
    <s v="sompear3955@gmail.com"/>
    <s v="EMS COD"/>
    <s v="facebook"/>
    <s v="กสิกร"/>
    <s v=""/>
    <s v="WA105282941TH"/>
    <s v="05/03/2026 09:02"/>
  </r>
  <r>
    <x v="4"/>
    <x v="11"/>
    <n v="0"/>
    <n v="1"/>
    <s v="GWF76"/>
    <n v="0"/>
    <n v="0"/>
    <s v="ร้านที่2"/>
    <s v="ภ***ชนก ม***มณี"/>
    <s v="นครราชสีมา"/>
    <s v="-"/>
    <s v=""/>
    <s v="05/03/2026 09:02"/>
    <s v="-"/>
    <s v="J&amp;T Express"/>
    <s v="Tiktok"/>
    <s v="tiktok"/>
    <s v=""/>
    <s v="792775038646"/>
    <s v="05/03/2026 09:02"/>
  </r>
  <r>
    <x v="10"/>
    <x v="15"/>
    <n v="66.666666666666671"/>
    <n v="3"/>
    <s v="GWF75"/>
    <n v="0"/>
    <n v="0"/>
    <s v="ร้านที่2"/>
    <s v="ร***ร"/>
    <s v="ปทุมธานี"/>
    <s v="-"/>
    <s v=""/>
    <s v="05/03/2026 08:50"/>
    <s v="-"/>
    <s v="J&amp;T Express"/>
    <s v="Tiktok"/>
    <s v="tiktok"/>
    <s v=""/>
    <s v="792783430666"/>
    <s v="05/03/2026 08:50"/>
  </r>
  <r>
    <x v="2"/>
    <x v="3"/>
    <n v="33.333333333333336"/>
    <n v="3"/>
    <s v="GWF74"/>
    <n v="120"/>
    <n v="0"/>
    <s v="ร้านที่1"/>
    <s v="ด******ิ"/>
    <s v="******วเสือ, อำเภอพระประแดง ตำบลบางหัวเสือ อำเภอพระประแดง จังหวัดสมุทรปราการ 10130"/>
    <s v="10130"/>
    <s v="81"/>
    <s v="05/03/2026 09:09"/>
    <s v="-"/>
    <s v="SPX Express"/>
    <s v="Shopee"/>
    <s v="shopee"/>
    <s v=""/>
    <s v="TH262278419701T"/>
    <s v="05/03/2026 08:39"/>
  </r>
  <r>
    <x v="1"/>
    <x v="2"/>
    <n v="80"/>
    <n v="1"/>
    <s v="GWF73"/>
    <n v="80"/>
    <n v="0"/>
    <s v="ร้านที่1"/>
    <s v="อ******ล"/>
    <s v="******แขวงราษฎร์บูรณะ แขวงราษฎร์บูรณะ เขตราษฎร์บูรณะ จังหวัดกรุงเทพมหานคร 10140"/>
    <s v="10140"/>
    <s v="14"/>
    <s v="05/03/2026 09:09"/>
    <s v="-"/>
    <s v="Flash Express"/>
    <s v="Shopee"/>
    <s v="shopee"/>
    <s v=""/>
    <s v="TH01388EW6FS8B"/>
    <s v="05/03/2026 08:39"/>
  </r>
  <r>
    <x v="2"/>
    <x v="3"/>
    <n v="33.333333333333336"/>
    <n v="3"/>
    <s v="GWF72"/>
    <n v="298"/>
    <n v="48"/>
    <s v="ร้านที่1"/>
    <s v="ค******จ"/>
    <s v="******บ้านนาอุดม, ตำบลดงลาน, อำเภอสีชมพู ตำบลดงลาน อำเภอสีชมพู จังหวัดขอนแก่น 40220"/>
    <s v="40220"/>
    <s v="77"/>
    <s v="05/03/2026 08:37"/>
    <s v="-"/>
    <s v="SPX Express"/>
    <s v="Shopee"/>
    <s v="shopee"/>
    <s v=""/>
    <s v="TH262346075064T"/>
    <s v="05/03/2026 08:37"/>
  </r>
  <r>
    <x v="16"/>
    <x v="21"/>
    <n v="12"/>
    <n v="10"/>
    <s v="GWF72"/>
    <n v="298"/>
    <n v="48"/>
    <s v="ร้านที่1"/>
    <s v="ค******จ"/>
    <s v="******บ้านนาอุดม, ตำบลดงลาน, อำเภอสีชมพู ตำบลดงลาน อำเภอสีชมพู จังหวัดขอนแก่น 40220"/>
    <s v="40220"/>
    <s v="77"/>
    <s v="05/03/2026 08:37"/>
    <s v="-"/>
    <s v="SPX Express"/>
    <s v="Shopee"/>
    <s v="shopee"/>
    <s v=""/>
    <s v="TH262346075064T"/>
    <s v="05/03/2026 08:37"/>
  </r>
  <r>
    <x v="1"/>
    <x v="6"/>
    <n v="60"/>
    <n v="1"/>
    <s v="GWF71"/>
    <n v="60"/>
    <n v="0"/>
    <s v="ร้านที่3"/>
    <s v="Tattananun Thaiprasert"/>
    <s v="หมู่บ้าน มณฑาทิพย์ 5 บ้านเลขที่ 88/43 · วังเย็น/ Wang Yen_x000a__x000a_เมืองนครปฐม/ Mueang Nakhon Pathomนครปฐม/ Nakhon Pathom_x000a_73000"/>
    <s v="73000"/>
    <s v="660646263938"/>
    <s v="05/03/2026 08:34"/>
    <s v="-"/>
    <s v="Kerry_dropoff"/>
    <s v="Lazada"/>
    <s v="lazada"/>
    <s v=""/>
    <s v="-"/>
    <s v="05/03/2026 08:34"/>
  </r>
  <r>
    <x v="4"/>
    <x v="11"/>
    <n v="159"/>
    <n v="1"/>
    <s v="GWF70"/>
    <n v="129"/>
    <n v="0"/>
    <s v="ร้านที่2"/>
    <s v="อ*** เ***มเมือง"/>
    <s v="สมุทรปราการ"/>
    <s v="-"/>
    <s v=""/>
    <s v="05/03/2026 08:20"/>
    <s v="-"/>
    <s v="J&amp;T COD"/>
    <s v="Tiktok"/>
    <s v="จ่ายทีหลัง / COD"/>
    <s v=""/>
    <s v="792796320691"/>
    <s v="05/03/2026 08:20"/>
  </r>
  <r>
    <x v="1"/>
    <x v="2"/>
    <n v="80"/>
    <n v="2"/>
    <s v="GWF69"/>
    <n v="160"/>
    <n v="0"/>
    <s v="ร้านที่1"/>
    <s v="ธ******์"/>
    <s v="******รัญสนิทวงศ์ ถนนเลียบทางด่วนศรีรัช-กาญจนาภิเษก ตำบลบางกรวย ตำบลบางกรวย อำเภอบางกรวย จังหวัดนนทบุรี 11130"/>
    <s v="11130"/>
    <s v="96"/>
    <s v="05/03/2026 07:56"/>
    <s v="-"/>
    <s v="SPX Express"/>
    <s v="Shopee"/>
    <s v="shopee"/>
    <s v=""/>
    <s v="TH269244880918Q"/>
    <s v="05/03/2026 07:55"/>
  </r>
  <r>
    <x v="0"/>
    <x v="8"/>
    <n v="139"/>
    <n v="1"/>
    <s v="GWF67"/>
    <n v="139"/>
    <n v="0"/>
    <s v="ร้านที่1"/>
    <s v="ใ**่"/>
    <s v="******ำบลแปลงยาว ตำบลแปลงยาว อำเภอแปลงยาว จังหวัดฉะเชิงเทรา 24190"/>
    <s v="24190"/>
    <s v="91"/>
    <s v="05/03/2026 07:46"/>
    <s v="-"/>
    <s v="SPX Express"/>
    <s v="Shopee"/>
    <s v="shopee"/>
    <s v=""/>
    <s v="TH2644144134551"/>
    <s v="05/03/2026 07:16"/>
  </r>
  <r>
    <x v="13"/>
    <x v="18"/>
    <n v="10"/>
    <n v="50"/>
    <s v="GWF66"/>
    <n v="586"/>
    <n v="86"/>
    <s v="ร้านที่1"/>
    <s v="ส******3"/>
    <s v="******คอนโดไลฟ์รัชดา) แขวงห้วยขวาง เขตห้วยขวาง จังหวัดกรุงเทพมหานคร 10310"/>
    <s v="10310"/>
    <s v="54"/>
    <s v="05/03/2026 07:12"/>
    <s v="-"/>
    <s v="SPX Express"/>
    <s v="Shopee"/>
    <s v="shopee"/>
    <s v=""/>
    <s v="TH262780154641V"/>
    <s v="05/03/2026 07:12"/>
  </r>
  <r>
    <x v="8"/>
    <x v="14"/>
    <n v="159"/>
    <n v="1"/>
    <s v="GWF65"/>
    <n v="129"/>
    <n v="0"/>
    <s v="ร้านที่2"/>
    <s v="ศ***งศ์ โ***"/>
    <s v="สุพรรณบุรี"/>
    <s v="-"/>
    <s v=""/>
    <s v="05/03/2026 06:39"/>
    <s v="-"/>
    <s v="J&amp;T Express"/>
    <s v="Tiktok"/>
    <s v="tiktok"/>
    <s v=""/>
    <s v="792798633421"/>
    <s v="05/03/2026 06:39"/>
  </r>
  <r>
    <x v="11"/>
    <x v="16"/>
    <n v="66"/>
    <n v="1"/>
    <s v="GWF64"/>
    <n v="249"/>
    <n v="0"/>
    <s v="ร้านที่1"/>
    <s v="ว******ำ"/>
    <s v="******คลอง31) ตำบลอาษา อำเภอบ้านนา จังหวัดนครนายก 26110"/>
    <s v="26110"/>
    <s v="46"/>
    <s v="05/03/2026 06:34"/>
    <s v="-"/>
    <s v="SPX Express"/>
    <s v="Shopee"/>
    <s v="shopee"/>
    <s v=""/>
    <s v="TH265826824777Z"/>
    <s v="05/03/2026 06:34"/>
  </r>
  <r>
    <x v="12"/>
    <x v="17"/>
    <n v="66"/>
    <n v="1"/>
    <s v="GWF64"/>
    <n v="249"/>
    <n v="0"/>
    <s v="ร้านที่1"/>
    <s v="ว******ำ"/>
    <s v="******คลอง31) ตำบลอาษา อำเภอบ้านนา จังหวัดนครนายก 26110"/>
    <s v="26110"/>
    <s v="46"/>
    <s v="05/03/2026 06:34"/>
    <s v="-"/>
    <s v="SPX Express"/>
    <s v="Shopee"/>
    <s v="shopee"/>
    <s v=""/>
    <s v="TH265826824777Z"/>
    <s v="05/03/2026 06:34"/>
  </r>
  <r>
    <x v="1"/>
    <x v="2"/>
    <n v="67"/>
    <n v="1"/>
    <s v="GWF64"/>
    <n v="249"/>
    <n v="0"/>
    <s v="ร้านที่1"/>
    <s v="ว******ำ"/>
    <s v="******คลอง31) ตำบลอาษา อำเภอบ้านนา จังหวัดนครนายก 26110"/>
    <s v="26110"/>
    <s v="46"/>
    <s v="05/03/2026 06:34"/>
    <s v="-"/>
    <s v="SPX Express"/>
    <s v="Shopee"/>
    <s v="shopee"/>
    <s v=""/>
    <s v="TH265826824777Z"/>
    <s v="05/03/2026 06:34"/>
  </r>
  <r>
    <x v="8"/>
    <x v="14"/>
    <n v="159"/>
    <n v="1"/>
    <s v="GWF63"/>
    <n v="159"/>
    <n v="0"/>
    <s v="ร้านที่1"/>
    <s v="ก******ะ"/>
    <s v="******4     ประเทศไทย ตำบลพันท้ายนรสิงห์ อำเภอเมืองสมุทรสาคร จังหวัดสมุทรสาคร 74000"/>
    <s v="74000"/>
    <s v="30"/>
    <s v="05/03/2026 06:01"/>
    <s v="-"/>
    <s v="SPX Express"/>
    <s v="Shopee"/>
    <s v="shopee"/>
    <s v=""/>
    <s v="TH2653936134852"/>
    <s v="05/03/2026 05:27"/>
  </r>
  <r>
    <x v="7"/>
    <x v="10"/>
    <n v="27.5"/>
    <n v="4"/>
    <s v="GWF62"/>
    <n v="160"/>
    <n v="0"/>
    <s v="ร้านที่1"/>
    <s v="ป******จ"/>
    <s v="******ู่ติดถนน ใกล้กับร้านลาบ แซ่บอีหลี) ต.สำโรงเหนือ ตำบลสำโรงเหนือ อำเภอเมืองสมุทรปราการ จังหวัดสมุทรปราการ 10270"/>
    <s v="10270"/>
    <s v="25"/>
    <s v="05/03/2026 04:01"/>
    <s v="-"/>
    <s v="SPX Express"/>
    <s v="Shopee"/>
    <s v="shopee"/>
    <s v=""/>
    <s v="TH263305997133N"/>
    <s v="05/03/2026 04:01"/>
  </r>
  <r>
    <x v="1"/>
    <x v="2"/>
    <n v="69.900000000000006"/>
    <n v="10"/>
    <s v="GWF61"/>
    <n v="800"/>
    <n v="0"/>
    <s v="ร้านที่1"/>
    <s v="ธ******)"/>
    <s v="******เนอจี เลขที่ 279 หมู่ที่ 6 ตำบลมิตรภาพ ตำบลมิตรภาพ อำเภอสีคิ้ว จังหวัดนครราชสีมา 30140"/>
    <s v="30140"/>
    <s v="55"/>
    <s v="05/03/2026 02:27"/>
    <s v="-"/>
    <s v="SPX Express"/>
    <s v="Shopee"/>
    <s v="shopee"/>
    <s v=""/>
    <s v="TH260561008815K"/>
    <s v="05/03/2026 02:26"/>
  </r>
  <r>
    <x v="4"/>
    <x v="11"/>
    <n v="139"/>
    <n v="1"/>
    <s v="GWF60"/>
    <n v="139"/>
    <n v="0"/>
    <s v="ร้านที่1"/>
    <s v="น*ท"/>
    <s v="******อุทิศ 54 แยก 9 ถนน ประชาอุทิศ แขวงบางมด แขวงบางมด เขตทุ่งครุ จังหวัดกรุงเทพมหานคร 10140"/>
    <s v="10140"/>
    <s v="01"/>
    <s v="05/03/2026 02:16"/>
    <s v="-"/>
    <s v="SPX Express"/>
    <s v="Shopee"/>
    <s v="shopee"/>
    <s v=""/>
    <s v="TH265330224960E"/>
    <s v="05/03/2026 02:16"/>
  </r>
  <r>
    <x v="2"/>
    <x v="3"/>
    <n v="33.333333333333336"/>
    <n v="3"/>
    <s v="GWF59"/>
    <n v="120"/>
    <n v="0"/>
    <s v="ร้านที่1"/>
    <s v="ส******า"/>
    <s v="******/1 ถ.หทัยราษฎร์ แขวงสามวาตะวันตก แขวงสามวาตะวันตก เขตคลองสามวา จังหวัดกรุงเทพมหานคร 10510"/>
    <s v="10510"/>
    <s v="03"/>
    <s v="05/03/2026 01:30"/>
    <s v="-"/>
    <s v="SPX Express"/>
    <s v="Shopee"/>
    <s v="shopee"/>
    <s v=""/>
    <s v="TH2617125419079"/>
    <s v="05/03/2026 01:00"/>
  </r>
  <r>
    <x v="1"/>
    <x v="2"/>
    <n v="69.900000000000006"/>
    <n v="10"/>
    <s v="GWF58"/>
    <n v="800"/>
    <n v="0"/>
    <s v="ร้านที่1"/>
    <s v="ส******า"/>
    <s v="******/1 ถ.หทัยราษฎร์ แขวงสามวาตะวันตก แขวงสามวาตะวันตก เขตคลองสามวา จังหวัดกรุงเทพมหานคร 10510"/>
    <s v="10510"/>
    <s v="03"/>
    <s v="05/03/2026 01:24"/>
    <s v="-"/>
    <s v="SPX Express"/>
    <s v="Shopee"/>
    <s v="shopee"/>
    <s v=""/>
    <s v="TH2689580911667"/>
    <s v="05/03/2026 00:53"/>
  </r>
  <r>
    <x v="10"/>
    <x v="15"/>
    <n v="33"/>
    <n v="10"/>
    <s v="GWF57"/>
    <n v="399"/>
    <n v="0"/>
    <s v="ร้านที่1"/>
    <s v="ค******)"/>
    <s v="******าเท่นทาวน์ บ้านกระจก ใกล้ๆบ้านรังนก) ตำบลคูหาสวรรค์ อำเภอเมืองพัทลุง จังหวัดพัทลุง 93000"/>
    <s v="93000"/>
    <s v="44"/>
    <s v="05/03/2026 00:22"/>
    <s v="-"/>
    <s v="SPX Express"/>
    <s v="Shopee"/>
    <s v="shopee"/>
    <s v=""/>
    <s v="TH268440704105N"/>
    <s v="05/03/2026 00:22"/>
  </r>
  <r>
    <x v="7"/>
    <x v="10"/>
    <n v="33.333333333333336"/>
    <n v="3"/>
    <s v="GWF56"/>
    <n v="150"/>
    <n v="0"/>
    <s v="ร้านที่2"/>
    <s v="ธ***ย ม***าค"/>
    <s v="ชลบุรี"/>
    <s v="-"/>
    <s v=""/>
    <s v="05/03/2026 00:08"/>
    <s v="-"/>
    <s v="J&amp;T Express"/>
    <s v="Tiktok"/>
    <s v="tiktok"/>
    <s v=""/>
    <s v="792798958486"/>
    <s v="05/03/2026 00:21"/>
  </r>
  <r>
    <x v="2"/>
    <x v="3"/>
    <n v="33.333333333333336"/>
    <n v="3"/>
    <s v="GWF55"/>
    <n v="100"/>
    <n v="0"/>
    <s v="ร้านที่4"/>
    <s v="พ***บว์"/>
    <s v="พระนครศรีอยุธยา"/>
    <s v="-"/>
    <s v=""/>
    <s v="05/03/2026 00:07"/>
    <s v="-"/>
    <s v="J&amp;T Express"/>
    <s v="Tiktok"/>
    <s v="tiktok"/>
    <s v="ฝากเขียนการ์ดด้วยคะ   ทานให้อร่อยน่าาคาป  พี่สาวว จากน้องพิม"/>
    <s v="792779402601"/>
    <s v="05/03/2026 00:19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7">
  <r>
    <x v="0"/>
    <x v="0"/>
    <n v="50"/>
    <n v="5"/>
    <s v="GWL51"/>
    <n v="1290"/>
    <n v="0"/>
    <s v="ร้านที่1"/>
    <s v="พ******ว"/>
    <s v="******ดอนหว่าน, อำเภอเมืองมหาสารคาม ตำบลดอนหว่าน อำเภอเมืองมหาสารคาม จังหวัดมหาสารคาม 44000"/>
    <s v="44000"/>
    <s v="55"/>
    <s v="07/03/2026 00:18"/>
    <s v="-"/>
    <s v="SPX Express"/>
    <s v="Shopee"/>
    <s v="shopee"/>
    <s v=""/>
    <s v="TH268850579240D"/>
    <s v="06/03/2026 23:49"/>
  </r>
  <r>
    <x v="1"/>
    <x v="1"/>
    <n v="50"/>
    <n v="5"/>
    <s v="GWL51"/>
    <n v="1290"/>
    <n v="0"/>
    <s v="ร้านที่1"/>
    <s v="พ******ว"/>
    <s v="******ดอนหว่าน, อำเภอเมืองมหาสารคาม ตำบลดอนหว่าน อำเภอเมืองมหาสารคาม จังหวัดมหาสารคาม 44000"/>
    <s v="44000"/>
    <s v="55"/>
    <s v="07/03/2026 00:18"/>
    <s v="-"/>
    <s v="SPX Express"/>
    <s v="Shopee"/>
    <s v="shopee"/>
    <s v=""/>
    <s v="TH268850579240D"/>
    <s v="06/03/2026 23:49"/>
  </r>
  <r>
    <x v="2"/>
    <x v="2"/>
    <n v="69.900000000000006"/>
    <n v="10"/>
    <s v="GWL51"/>
    <n v="1290"/>
    <n v="0"/>
    <s v="ร้านที่1"/>
    <s v="พ******ว"/>
    <s v="******ดอนหว่าน, อำเภอเมืองมหาสารคาม ตำบลดอนหว่าน อำเภอเมืองมหาสารคาม จังหวัดมหาสารคาม 44000"/>
    <s v="44000"/>
    <s v="55"/>
    <s v="07/03/2026 00:18"/>
    <s v="-"/>
    <s v="SPX Express"/>
    <s v="Shopee"/>
    <s v="shopee"/>
    <s v=""/>
    <s v="TH268850579240D"/>
    <s v="06/03/2026 23:48"/>
  </r>
  <r>
    <x v="3"/>
    <x v="3"/>
    <n v="14"/>
    <n v="2"/>
    <s v="GWL50"/>
    <n v="44"/>
    <n v="16"/>
    <s v="ร้านที่1"/>
    <s v="เ**์"/>
    <s v="******ีราชา จ.ชลบุรี ตำบลทุ่งสุขลา อำเภอศรีราชา จังหวัดชลบุรี 20230"/>
    <s v="20230"/>
    <s v="30"/>
    <s v="06/03/2026 23:39"/>
    <s v="-"/>
    <s v="SPX Express"/>
    <s v="Shopee"/>
    <s v="shopee"/>
    <s v=""/>
    <s v="TH2616951723957"/>
    <s v="06/03/2026 23:39"/>
  </r>
  <r>
    <x v="4"/>
    <x v="4"/>
    <n v="159"/>
    <n v="1"/>
    <s v="GWL49"/>
    <n v="129"/>
    <n v="0"/>
    <s v="ร้านที่2"/>
    <s v="ก***าบ ม***ะชุม"/>
    <s v="ชลบุรี"/>
    <s v="-"/>
    <s v=""/>
    <s v="06/03/2026 23:27"/>
    <s v="-"/>
    <s v="J&amp;T COD"/>
    <s v="Tiktok"/>
    <s v="จ่ายทีหลัง / COD"/>
    <s v=""/>
    <s v="792879124553"/>
    <s v="06/03/2026 23:27"/>
  </r>
  <r>
    <x v="4"/>
    <x v="4"/>
    <n v="159"/>
    <n v="1"/>
    <s v="GWL48"/>
    <n v="129"/>
    <n v="0"/>
    <s v="ร้านที่2"/>
    <s v="k***kiomokตาล"/>
    <s v="ปราจีนบุรี"/>
    <s v="-"/>
    <s v=""/>
    <s v="06/03/2026 23:21"/>
    <s v="-"/>
    <s v="J&amp;T COD"/>
    <s v="Tiktok"/>
    <s v="จ่ายทีหลัง / COD"/>
    <s v=""/>
    <s v="792895125562"/>
    <s v="06/03/2026 23:21"/>
  </r>
  <r>
    <x v="2"/>
    <x v="2"/>
    <n v="69.900000000000006"/>
    <n v="10"/>
    <s v="GWL47"/>
    <n v="800"/>
    <n v="0"/>
    <s v="ร้านที่1"/>
    <s v="น******ญ"/>
    <s v="******องนาแซง ตำบลหนองนาแซง อำเภอเมืองชัยภูมิ จังหวัดชัยภูมิ 36000"/>
    <s v="36000"/>
    <s v="63"/>
    <s v="06/03/2026 23:00"/>
    <s v="-"/>
    <s v="SPX Express"/>
    <s v="Shopee"/>
    <s v="shopee"/>
    <s v=""/>
    <s v="TH262286865044S"/>
    <s v="06/03/2026 23:00"/>
  </r>
  <r>
    <x v="2"/>
    <x v="5"/>
    <n v="68"/>
    <n v="2"/>
    <s v="GWL46"/>
    <n v="136"/>
    <n v="0"/>
    <s v="ร้านที่3"/>
    <s v="คุณมณี เผชิญมหาโยธิน"/>
    <s v="53/26 มบ.สุนันทา หมู่ 3 ถ.กิจมณี ต.บางหญ้าแพรก อ.เมือง_x000a__x000a_เมืองสมุทรสาคร/ Mueang Samut Sakhonสมุทรสาคร/ Samut Sakhon_x000a_74000"/>
    <s v="74000"/>
    <s v="660851404262"/>
    <s v="06/03/2026 22:50"/>
    <s v="-"/>
    <s v="Kerry_dropoff"/>
    <s v="Lazada"/>
    <s v="lazada"/>
    <s v=""/>
    <s v="LEXPU0664785315"/>
    <s v="06/03/2026 22:50"/>
  </r>
  <r>
    <x v="2"/>
    <x v="5"/>
    <n v="68"/>
    <n v="2"/>
    <s v="GWL45"/>
    <n v="136"/>
    <n v="0"/>
    <s v="ร้านที่3"/>
    <s v="คุณมณี เผชิญมหาโยธิน"/>
    <s v="53/26 มบ.สุนันทา หมู่ 3 ถ.กิจมณี ต.บางหญ้าแพรก อ.เมือง_x000a__x000a_เมืองสมุทรสาคร/ Mueang Samut Sakhonสมุทรสาคร/ Samut Sakhon_x000a_74000"/>
    <s v="74000"/>
    <s v="660851404262"/>
    <s v="06/03/2026 22:49"/>
    <s v="-"/>
    <s v="Kerry_dropoff"/>
    <s v="Lazada"/>
    <s v="lazada"/>
    <s v=""/>
    <s v="LEXPU0664786625"/>
    <s v="06/03/2026 22:49"/>
  </r>
  <r>
    <x v="5"/>
    <x v="6"/>
    <n v="50"/>
    <n v="6"/>
    <s v="GWL44"/>
    <n v="200"/>
    <n v="0"/>
    <s v="ร้านที่2"/>
    <s v="ว***พร ศ***วัสดิ์"/>
    <s v="กรุงเทพฯ"/>
    <s v="-"/>
    <s v=""/>
    <s v="06/03/2026 22:28"/>
    <s v="-"/>
    <s v="J&amp;T COD"/>
    <s v="Tiktok"/>
    <s v="จ่ายทีหลัง / COD"/>
    <s v=""/>
    <s v="792872842650"/>
    <s v="06/03/2026 22:28"/>
  </r>
  <r>
    <x v="5"/>
    <x v="6"/>
    <n v="50"/>
    <n v="6"/>
    <s v="GWL43"/>
    <n v="200"/>
    <n v="0"/>
    <s v="ร้านที่2"/>
    <s v="ว*** เ***กุนา"/>
    <s v="มหาสารคาม"/>
    <s v="-"/>
    <s v=""/>
    <s v="06/03/2026 22:14"/>
    <s v="-"/>
    <s v="J&amp;T Express"/>
    <s v="Tiktok"/>
    <s v="tiktok"/>
    <s v=""/>
    <s v="792890712692"/>
    <s v="06/03/2026 22:13"/>
  </r>
  <r>
    <x v="6"/>
    <x v="7"/>
    <n v="39"/>
    <n v="1"/>
    <s v="GWL42"/>
    <n v="39"/>
    <n v="0"/>
    <s v="ร้านที่3"/>
    <s v="สุริยา น้อยยุพา"/>
    <s v="75หมู่6บ้านหนองขาม 75หมู่6 บ้านหนองขาม · คาละแมะ/ Khalamae_x000a__x000a_ศีขรภูมิ/ Sikhoraphumสุรินทร์/ Surin_x000a_32110"/>
    <s v="32110"/>
    <s v="660636246752"/>
    <s v="06/03/2026 22:02"/>
    <s v="-"/>
    <s v="Kerry_dropoff"/>
    <s v="Lazada"/>
    <s v="lazada"/>
    <s v=""/>
    <s v="TH29098F2TTG3G"/>
    <s v="06/03/2026 22:02"/>
  </r>
  <r>
    <x v="5"/>
    <x v="6"/>
    <n v="50"/>
    <n v="6"/>
    <s v="GWL41"/>
    <n v="200"/>
    <n v="0"/>
    <s v="ร้านที่2"/>
    <s v="ธ***ชัย เ***มไหม"/>
    <s v="ตรัง"/>
    <s v="-"/>
    <s v=""/>
    <s v="06/03/2026 21:36"/>
    <s v="-"/>
    <s v="J&amp;T COD"/>
    <s v="Tiktok"/>
    <s v="จ่ายทีหลัง / COD"/>
    <s v=""/>
    <s v="792809319680"/>
    <s v="06/03/2026 21:36"/>
  </r>
  <r>
    <x v="7"/>
    <x v="8"/>
    <n v="66"/>
    <n v="1"/>
    <s v="GWL40"/>
    <n v="249"/>
    <n v="0"/>
    <s v="ร้านที่1"/>
    <s v="ป******์"/>
    <s v="******กว๋าว, อำเภอเมืองปาน ตำบลทุ่งกว๋าว อำเภอเมืองปาน จังหวัดลำปาง 52240"/>
    <s v="52240"/>
    <s v="48"/>
    <s v="06/03/2026 21:59"/>
    <s v="-"/>
    <s v="SPX Express"/>
    <s v="Shopee"/>
    <s v="shopee"/>
    <s v=""/>
    <s v="TH265052913279S"/>
    <s v="06/03/2026 21:29"/>
  </r>
  <r>
    <x v="8"/>
    <x v="9"/>
    <n v="66"/>
    <n v="1"/>
    <s v="GWL40"/>
    <n v="249"/>
    <n v="0"/>
    <s v="ร้านที่1"/>
    <s v="ป******์"/>
    <s v="******กว๋าว, อำเภอเมืองปาน ตำบลทุ่งกว๋าว อำเภอเมืองปาน จังหวัดลำปาง 52240"/>
    <s v="52240"/>
    <s v="48"/>
    <s v="06/03/2026 21:59"/>
    <s v="-"/>
    <s v="SPX Express"/>
    <s v="Shopee"/>
    <s v="shopee"/>
    <s v=""/>
    <s v="TH265052913279S"/>
    <s v="06/03/2026 21:29"/>
  </r>
  <r>
    <x v="2"/>
    <x v="2"/>
    <n v="67"/>
    <n v="1"/>
    <s v="GWL40"/>
    <n v="249"/>
    <n v="0"/>
    <s v="ร้านที่1"/>
    <s v="ป******์"/>
    <s v="******กว๋าว, อำเภอเมืองปาน ตำบลทุ่งกว๋าว อำเภอเมืองปาน จังหวัดลำปาง 52240"/>
    <s v="52240"/>
    <s v="48"/>
    <s v="06/03/2026 21:59"/>
    <s v="-"/>
    <s v="SPX Express"/>
    <s v="Shopee"/>
    <s v="shopee"/>
    <s v=""/>
    <s v="TH265052913279S"/>
    <s v="06/03/2026 21:29"/>
  </r>
  <r>
    <x v="5"/>
    <x v="6"/>
    <n v="50"/>
    <n v="6"/>
    <s v="GWL38"/>
    <n v="200"/>
    <n v="0"/>
    <s v="ร้านที่2"/>
    <s v="ก***ะภรณ์ ม***เวส"/>
    <s v="ภูเก็ต"/>
    <s v="-"/>
    <s v=""/>
    <s v="06/03/2026 21:14"/>
    <s v="-"/>
    <s v="J&amp;T COD"/>
    <s v="Tiktok"/>
    <s v="จ่ายทีหลัง / COD"/>
    <s v=""/>
    <s v="792803926611"/>
    <s v="06/03/2026 21:14"/>
  </r>
  <r>
    <x v="5"/>
    <x v="6"/>
    <n v="50"/>
    <n v="6"/>
    <s v="GWL36"/>
    <n v="229"/>
    <n v="29"/>
    <s v="ร้านที่2"/>
    <s v="อ**"/>
    <s v="ลพบุรี"/>
    <s v="-"/>
    <s v=""/>
    <s v="06/03/2026 21:13"/>
    <s v="-"/>
    <s v="J&amp;T Express"/>
    <s v="Tiktok"/>
    <s v="tiktok"/>
    <s v=""/>
    <s v="792805924610"/>
    <s v="06/03/2026 21:13"/>
  </r>
  <r>
    <x v="6"/>
    <x v="10"/>
    <n v="159"/>
    <n v="1"/>
    <s v="GWL35"/>
    <n v="167"/>
    <n v="38"/>
    <s v="ร้านที่2"/>
    <s v="ถ***จบ่ฮักอย่ามาตั่วกัน"/>
    <s v="ศรีสะเกษ"/>
    <s v="-"/>
    <s v=""/>
    <s v="06/03/2026 21:13"/>
    <s v="-"/>
    <s v="J&amp;T COD"/>
    <s v="Tiktok"/>
    <s v="จ่ายทีหลัง / COD"/>
    <s v=""/>
    <s v="792858237570"/>
    <s v="06/03/2026 21:13"/>
  </r>
  <r>
    <x v="5"/>
    <x v="6"/>
    <n v="50"/>
    <n v="6"/>
    <s v="GWL34"/>
    <n v="200"/>
    <n v="0"/>
    <s v="ร้านที่2"/>
    <s v="f***aytinee"/>
    <s v="พังงา"/>
    <s v="-"/>
    <s v=""/>
    <s v="06/03/2026 21:07"/>
    <s v="-"/>
    <s v="J&amp;T COD"/>
    <s v="Tiktok"/>
    <s v="จ่ายทีหลัง / COD"/>
    <s v=""/>
    <s v="792863224694"/>
    <s v="06/03/2026 21:10"/>
  </r>
  <r>
    <x v="7"/>
    <x v="8"/>
    <n v="66"/>
    <n v="1"/>
    <s v="GWL33"/>
    <n v="256"/>
    <n v="26"/>
    <s v="ร้านที่1"/>
    <s v="ธัญลักษณ์ ภิญโญนาถ"/>
    <s v="ถนน เชียงใหม่-หางดง ถนน เชียงใหม่-หางดง 191/229 ซอย9 หมู่ที่ 5 · แม่เหียะ/ Mae Hia_x000a__x000a_เมืองเชียงใหม่/ Mueang Chiang Maiเชียงใหม่/ Chiang Mai_x000a_50100"/>
    <s v="50100"/>
    <s v="660936424984"/>
    <s v="06/03/2026 20:58"/>
    <s v="-"/>
    <s v="Kerry_dropoff"/>
    <s v="Lazada"/>
    <s v="lazada"/>
    <s v=""/>
    <s v="LEXPU0664797645"/>
    <s v="06/03/2026 20:58"/>
  </r>
  <r>
    <x v="8"/>
    <x v="9"/>
    <n v="66"/>
    <n v="1"/>
    <s v="GWL33"/>
    <n v="256"/>
    <n v="26"/>
    <s v="ร้านที่1"/>
    <s v="ธัญลักษณ์ ภิญโญนาถ"/>
    <s v="ถนน เชียงใหม่-หางดง ถนน เชียงใหม่-หางดง 191/229 ซอย9 หมู่ที่ 5 · แม่เหียะ/ Mae Hia_x000a__x000a_เมืองเชียงใหม่/ Mueang Chiang Maiเชียงใหม่/ Chiang Mai_x000a_50100"/>
    <s v="50100"/>
    <s v="660936424984"/>
    <s v="06/03/2026 20:58"/>
    <s v="-"/>
    <s v="Kerry_dropoff"/>
    <s v="Lazada"/>
    <s v="lazada"/>
    <s v=""/>
    <s v="LEXPU0664797645"/>
    <s v="06/03/2026 20:58"/>
  </r>
  <r>
    <x v="2"/>
    <x v="2"/>
    <n v="67"/>
    <n v="1"/>
    <s v="GWL33"/>
    <n v="256"/>
    <n v="26"/>
    <s v="ร้านที่1"/>
    <s v="ธัญลักษณ์ ภิญโญนาถ"/>
    <s v="ถนน เชียงใหม่-หางดง ถนน เชียงใหม่-หางดง 191/229 ซอย9 หมู่ที่ 5 · แม่เหียะ/ Mae Hia_x000a__x000a_เมืองเชียงใหม่/ Mueang Chiang Maiเชียงใหม่/ Chiang Mai_x000a_50100"/>
    <s v="50100"/>
    <s v="660936424984"/>
    <s v="06/03/2026 20:58"/>
    <s v="-"/>
    <s v="Kerry_dropoff"/>
    <s v="Lazada"/>
    <s v="lazada"/>
    <s v=""/>
    <s v="LEXPU0664797645"/>
    <s v="06/03/2026 20:58"/>
  </r>
  <r>
    <x v="5"/>
    <x v="6"/>
    <n v="50"/>
    <n v="6"/>
    <s v="GWL32"/>
    <n v="208"/>
    <n v="8"/>
    <s v="ร้านที่2"/>
    <s v="อ***ักดิ์ ม***จิ"/>
    <s v="ปัตตานี"/>
    <s v="-"/>
    <s v=""/>
    <s v="06/03/2026 20:56"/>
    <s v="-"/>
    <s v="J&amp;T COD"/>
    <s v="Tiktok"/>
    <s v="จ่ายทีหลัง / COD"/>
    <s v=""/>
    <s v="792826024690"/>
    <s v="06/03/2026 20:56"/>
  </r>
  <r>
    <x v="9"/>
    <x v="11"/>
    <n v="66.666666666666671"/>
    <n v="3"/>
    <s v="GWL31"/>
    <n v="100"/>
    <n v="0"/>
    <s v="ร้านที่4"/>
    <s v="น** พ***ษฐ์ บ***วัสดิ์"/>
    <s v="พิษณุโลก"/>
    <s v="-"/>
    <s v=""/>
    <s v="06/03/2026 20:40"/>
    <s v="-"/>
    <s v="J&amp;T Express"/>
    <s v="Tiktok"/>
    <s v="tiktok"/>
    <s v=""/>
    <s v="792875082565"/>
    <s v="06/03/2026 20:39"/>
  </r>
  <r>
    <x v="5"/>
    <x v="6"/>
    <n v="33.333333333333336"/>
    <n v="3"/>
    <s v="GWL30"/>
    <n v="178"/>
    <n v="29"/>
    <s v="ร้านที่1"/>
    <s v="ท******ณ"/>
    <s v="******อง จ.อ่างทอง ตำบลยางช้าย อำเภอโพธิ์ทอง จังหวัดอ่างทอง 14120"/>
    <s v="14120"/>
    <s v="66"/>
    <s v="06/03/2026 20:27"/>
    <s v="-"/>
    <s v="SPX Express"/>
    <s v="Shopee"/>
    <s v="shopee"/>
    <s v=""/>
    <s v="TH2652656319426"/>
    <s v="06/03/2026 20:27"/>
  </r>
  <r>
    <x v="8"/>
    <x v="9"/>
    <n v="97"/>
    <n v="1"/>
    <s v="GWL29"/>
    <n v="97"/>
    <n v="0"/>
    <s v="ร้านที่1"/>
    <s v="ส******น"/>
    <s v="******ลองหนึ่ง (บริษัท อาร์ ที โปร เอ็นจิเนียริ่ง จำกัด) ตำบลคลองหนึ่ง อำเภอคลองหลวง จังหวัดปทุมธานี 12120"/>
    <s v="12120"/>
    <s v="28"/>
    <s v="06/03/2026 20:14"/>
    <s v="-"/>
    <s v="SPX Express"/>
    <s v="Shopee"/>
    <s v="shopee"/>
    <s v=""/>
    <s v="TH263502457149H"/>
    <s v="06/03/2026 20:14"/>
  </r>
  <r>
    <x v="5"/>
    <x v="6"/>
    <n v="50"/>
    <n v="6"/>
    <s v="GWL28"/>
    <n v="200"/>
    <n v="0"/>
    <s v="ร้านที่2"/>
    <s v="ก***์ธพัฒน์"/>
    <s v="กรุงเทพฯ"/>
    <s v="-"/>
    <s v=""/>
    <s v="06/03/2026 20:05"/>
    <s v="-"/>
    <s v="J&amp;T Express"/>
    <s v="Tiktok"/>
    <s v="tiktok"/>
    <s v=""/>
    <s v="792862442643"/>
    <s v="06/03/2026 20:05"/>
  </r>
  <r>
    <x v="2"/>
    <x v="2"/>
    <n v="80"/>
    <n v="1"/>
    <s v="GWL26"/>
    <n v="80"/>
    <n v="0"/>
    <s v="ร้านที่1"/>
    <s v="ม******ง"/>
    <s v="******นองใหญ่, อำเภอหนองใหญ่ ตำบลหนองใหญ่ อำเภอหนองใหญ่ จังหวัดชลบุรี 20190"/>
    <s v="20190"/>
    <s v="70"/>
    <s v="06/03/2026 19:29"/>
    <s v="-"/>
    <s v="Flash Express"/>
    <s v="Shopee"/>
    <s v="shopee"/>
    <s v=""/>
    <s v="TH20038F2T733A"/>
    <s v="06/03/2026 19:29"/>
  </r>
  <r>
    <x v="5"/>
    <x v="6"/>
    <n v="50"/>
    <n v="6"/>
    <s v="GWL25"/>
    <n v="200"/>
    <n v="0"/>
    <s v="ร้านที่2"/>
    <s v="ล***ิ้น โ***"/>
    <s v="สุโขทัย"/>
    <s v="-"/>
    <s v=""/>
    <s v="06/03/2026 19:14"/>
    <s v="-"/>
    <s v="J&amp;T Express"/>
    <s v="Tiktok"/>
    <s v="tiktok"/>
    <s v=""/>
    <s v="792829649636"/>
    <s v="06/03/2026 19:14"/>
  </r>
  <r>
    <x v="4"/>
    <x v="4"/>
    <n v="159"/>
    <n v="1"/>
    <s v="GWL23"/>
    <n v="161"/>
    <n v="32"/>
    <s v="ร้านที่2"/>
    <s v="s***111"/>
    <s v="กรุงเทพฯ"/>
    <s v="-"/>
    <s v=""/>
    <s v="06/03/2026 18:51"/>
    <s v="-"/>
    <s v="J&amp;T COD"/>
    <s v="Tiktok"/>
    <s v="จ่ายทีหลัง / COD"/>
    <s v=""/>
    <s v="792878126526"/>
    <s v="06/03/2026 18:51"/>
  </r>
  <r>
    <x v="9"/>
    <x v="11"/>
    <n v="66.666666666666671"/>
    <n v="3"/>
    <s v="GWL22"/>
    <n v="129"/>
    <n v="0"/>
    <s v="ร้านที่1"/>
    <s v="ธ******น"/>
    <s v="******้านรั้วสีเขียว,วางไว้บนกำแพง) ตำบลนากลาง อำเภอสูงเนิน จังหวัดนครราชสีมา 30380"/>
    <s v="30380"/>
    <s v="30"/>
    <s v="06/03/2026 18:50"/>
    <s v="-"/>
    <s v="SPX Express"/>
    <s v="Shopee"/>
    <s v="shopee"/>
    <s v=""/>
    <s v="TH261860306935P"/>
    <s v="06/03/2026 18:50"/>
  </r>
  <r>
    <x v="5"/>
    <x v="6"/>
    <n v="50"/>
    <n v="6"/>
    <s v="GWL21"/>
    <n v="200"/>
    <n v="0"/>
    <s v="ร้านที่2"/>
    <s v="ส***ย์ จ***ะเลิศ"/>
    <s v="พระนครศรีอยุธยา"/>
    <s v="-"/>
    <s v=""/>
    <s v="06/03/2026 18:44"/>
    <s v="-"/>
    <s v="J&amp;T COD"/>
    <s v="Tiktok"/>
    <s v="จ่ายทีหลัง / COD"/>
    <s v=""/>
    <s v="792826932656"/>
    <s v="06/03/2026 18:44"/>
  </r>
  <r>
    <x v="5"/>
    <x v="6"/>
    <n v="50"/>
    <n v="6"/>
    <s v="GWL20"/>
    <n v="200"/>
    <n v="0"/>
    <s v="ร้านที่2"/>
    <s v="น***รีหม๊ะ น***ะ"/>
    <s v="ยะลา"/>
    <s v="-"/>
    <s v=""/>
    <s v="06/03/2026 18:24"/>
    <s v="-"/>
    <s v="J&amp;T Express"/>
    <s v="Tiktok"/>
    <s v="tiktok"/>
    <s v="##ไม่เอาฝอยทอง นะคะ ##🙏🙏🙏"/>
    <s v="792882526586"/>
    <s v="06/03/2026 18:24"/>
  </r>
  <r>
    <x v="2"/>
    <x v="2"/>
    <n v="66.333333333333329"/>
    <n v="3"/>
    <s v="GWL19"/>
    <n v="360"/>
    <n v="0"/>
    <s v="ร้านที่2"/>
    <s v="S***ot J***hong"/>
    <s v="ชลบุรี"/>
    <s v="-"/>
    <s v=""/>
    <s v="06/03/2026 18:19"/>
    <s v="-"/>
    <s v="J&amp;T COD"/>
    <s v="Tiktok"/>
    <s v="จ่ายทีหลัง / COD"/>
    <s v=""/>
    <s v="792813535555"/>
    <s v="06/03/2026 18:19"/>
  </r>
  <r>
    <x v="7"/>
    <x v="12"/>
    <n v="100"/>
    <n v="1"/>
    <s v="GWL18"/>
    <n v="159"/>
    <n v="0"/>
    <s v="ร้านที่1"/>
    <s v="ร***ี"/>
    <s v="******ดฉะเชิงเทรา บ้านเทพประทาน (ซอย 2 ตรงข้ามสวนทุเรียนบ้าน 2 ชั้น) ตำบลคลองตะเกรา อำเภอท่าตะเกียบ จังหวัดฉะเชิงเทรา 24160"/>
    <s v="24160"/>
    <s v="86"/>
    <s v="06/03/2026 18:18"/>
    <s v="-"/>
    <s v="SPX Express"/>
    <s v="Shopee"/>
    <s v="shopee"/>
    <s v=""/>
    <s v="TH269942349550X"/>
    <s v="06/03/2026 18:18"/>
  </r>
  <r>
    <x v="10"/>
    <x v="13"/>
    <n v="59"/>
    <n v="1"/>
    <s v="GWL18"/>
    <n v="159"/>
    <n v="0"/>
    <s v="ร้านที่1"/>
    <s v="ร***ี"/>
    <s v="******ดฉะเชิงเทรา บ้านเทพประทาน (ซอย 2 ตรงข้ามสวนทุเรียนบ้าน 2 ชั้น) ตำบลคลองตะเกรา อำเภอท่าตะเกียบ จังหวัดฉะเชิงเทรา 24160"/>
    <s v="24160"/>
    <s v="86"/>
    <s v="06/03/2026 18:18"/>
    <s v="-"/>
    <s v="SPX Express"/>
    <s v="Shopee"/>
    <s v="shopee"/>
    <s v=""/>
    <s v="TH269942349550X"/>
    <s v="06/03/2026 18:18"/>
  </r>
  <r>
    <x v="5"/>
    <x v="6"/>
    <n v="50"/>
    <n v="6"/>
    <s v="GWL16"/>
    <n v="200"/>
    <n v="0"/>
    <s v="ร้านที่2"/>
    <s v="พ***าพร อ***ยพิจิณณ์"/>
    <s v="สมุทรปราการ"/>
    <s v="-"/>
    <s v=""/>
    <s v="06/03/2026 17:59"/>
    <s v="-"/>
    <s v="J&amp;T Express"/>
    <s v="Tiktok"/>
    <s v="tiktok"/>
    <s v=""/>
    <s v="792839134684"/>
    <s v="06/03/2026 17:59"/>
  </r>
  <r>
    <x v="5"/>
    <x v="6"/>
    <n v="50"/>
    <n v="6"/>
    <s v="GWL14"/>
    <n v="200"/>
    <n v="0"/>
    <s v="ร้านที่2"/>
    <s v="T***im"/>
    <s v="กาญจนบุรี"/>
    <s v="-"/>
    <s v=""/>
    <s v="06/03/2026 17:20"/>
    <s v="-"/>
    <s v="J&amp;T COD"/>
    <s v="Tiktok"/>
    <s v="จ่ายทีหลัง / COD"/>
    <s v=""/>
    <s v="792895446652"/>
    <s v="06/03/2026 17:20"/>
  </r>
  <r>
    <x v="9"/>
    <x v="11"/>
    <n v="66.666666666666671"/>
    <n v="3"/>
    <s v="GWL13"/>
    <n v="129"/>
    <n v="0"/>
    <s v="ร้านที่2"/>
    <s v="น***จริญ บ***อด"/>
    <s v="ลพบุรี"/>
    <s v="-"/>
    <s v=""/>
    <s v="06/03/2026 17:10"/>
    <s v="-"/>
    <s v="J&amp;T Express"/>
    <s v="Tiktok"/>
    <s v="tiktok"/>
    <s v=""/>
    <s v="792896773594"/>
    <s v="06/03/2026 17:09"/>
  </r>
  <r>
    <x v="2"/>
    <x v="2"/>
    <n v="66.333333333333329"/>
    <n v="3"/>
    <s v="GWL12"/>
    <n v="187.5"/>
    <n v="0"/>
    <s v="ร้านที่3"/>
    <s v="จินตหรา  แซ่ตัน"/>
    <s v="67/85หมู่บ้านสุขสมบูรณ์ ซอยเศรษฐกิจซอย 12 ถนนเศรษฐกิจ1 ม 8 ต ท่าทราย อ เมือง · ท่าทราย/ Tha Sai_x000a__x000a_เมืองสมุทรสาคร/ Mueang Samut Sakhonสมุทรสาคร/ Samut Sakhon_x000a_74000"/>
    <s v="74000"/>
    <s v="660610898519"/>
    <s v="06/03/2026 17:02"/>
    <s v="-"/>
    <s v="Kerry_dropoff"/>
    <s v="Lazada"/>
    <s v="lazada"/>
    <s v=""/>
    <s v="LEXPU0664786308"/>
    <s v="06/03/2026 17:02"/>
  </r>
  <r>
    <x v="2"/>
    <x v="2"/>
    <n v="69.900000000000006"/>
    <n v="10"/>
    <s v="GWL11"/>
    <n v="800"/>
    <n v="0"/>
    <s v="ร้านที่1"/>
    <s v="ค*****ย"/>
    <s v="******ตรี ประชาอุทิศ 54 แขวงทุ่งครุ เขตทุ่งครุ จังหวัดกรุงเทพมหานคร 10140"/>
    <s v="10140"/>
    <s v="81"/>
    <s v="06/03/2026 17:18"/>
    <s v="-"/>
    <s v="SPX Express"/>
    <s v="Shopee"/>
    <s v="shopee"/>
    <s v=""/>
    <s v="TH262735190543X"/>
    <s v="06/03/2026 16:51"/>
  </r>
  <r>
    <x v="11"/>
    <x v="14"/>
    <n v="12"/>
    <n v="20"/>
    <s v="GWL10"/>
    <n v="377"/>
    <n v="0"/>
    <s v="ร้านที่1"/>
    <s v="จ******ี"/>
    <s v="******ส์(บ้าน10).นครไทย อ.นครไทย จ.พิษณุโลก 65120 ตำบลนครไทย อำเภอนครไทย จังหวัดพิษณุโลก 65120"/>
    <s v="65120"/>
    <s v="43"/>
    <s v="06/03/2026 16:43"/>
    <s v="-"/>
    <s v="SPX Express"/>
    <s v="Shopee"/>
    <s v="shopee"/>
    <s v=""/>
    <s v="TH261366941876P"/>
    <s v="06/03/2026 16:43"/>
  </r>
  <r>
    <x v="8"/>
    <x v="9"/>
    <n v="97"/>
    <n v="1"/>
    <s v="GWL10"/>
    <n v="377"/>
    <n v="0"/>
    <s v="ร้านที่1"/>
    <s v="จ******ี"/>
    <s v="******ส์(บ้าน10).นครไทย อ.นครไทย จ.พิษณุโลก 65120 ตำบลนครไทย อำเภอนครไทย จังหวัดพิษณุโลก 65120"/>
    <s v="65120"/>
    <s v="43"/>
    <s v="06/03/2026 16:43"/>
    <s v="-"/>
    <s v="SPX Express"/>
    <s v="Shopee"/>
    <s v="shopee"/>
    <s v=""/>
    <s v="TH261366941876P"/>
    <s v="06/03/2026 16:43"/>
  </r>
  <r>
    <x v="5"/>
    <x v="6"/>
    <n v="50"/>
    <n v="6"/>
    <s v="GWL8"/>
    <n v="200"/>
    <n v="0"/>
    <s v="ร้านที่2"/>
    <s v="T** A***ya"/>
    <s v="พิจิตร"/>
    <s v="-"/>
    <s v=""/>
    <s v="06/03/2026 16:27"/>
    <s v="-"/>
    <s v="J&amp;T COD"/>
    <s v="Tiktok"/>
    <s v="จ่ายทีหลัง / COD"/>
    <s v=""/>
    <s v="792869934662"/>
    <s v="06/03/2026 16:27"/>
  </r>
  <r>
    <x v="5"/>
    <x v="6"/>
    <n v="50"/>
    <n v="6"/>
    <s v="GWL7"/>
    <n v="200"/>
    <n v="0"/>
    <s v="ร้านที่2"/>
    <s v="u***1736567526002"/>
    <s v="ยโสธร"/>
    <s v="-"/>
    <s v=""/>
    <s v="06/03/2026 16:24"/>
    <s v="-"/>
    <s v="J&amp;T COD"/>
    <s v="Tiktok"/>
    <s v="จ่ายทีหลัง / COD"/>
    <s v=""/>
    <s v="792861535664"/>
    <s v="06/03/2026 16:24"/>
  </r>
  <r>
    <x v="9"/>
    <x v="11"/>
    <n v="66.666666666666671"/>
    <n v="3"/>
    <s v="GWL6"/>
    <n v="100"/>
    <n v="0"/>
    <s v="ร้านที่2"/>
    <s v="ไ***า​  เ***​จันทร์​"/>
    <s v="พระนครศรีอยุธยา"/>
    <s v="-"/>
    <s v=""/>
    <s v="06/03/2026 16:23"/>
    <s v="-"/>
    <s v="J&amp;T COD"/>
    <s v="Tiktok"/>
    <s v="จ่ายทีหลัง / COD"/>
    <s v=""/>
    <s v="792826094550"/>
    <s v="06/03/2026 16:23"/>
  </r>
  <r>
    <x v="9"/>
    <x v="11"/>
    <n v="66.666666666666671"/>
    <n v="3"/>
    <s v="GWL5"/>
    <n v="100"/>
    <n v="0"/>
    <s v="ร้านที่2"/>
    <s v="ก***ไก่"/>
    <s v="ปทุมธานี"/>
    <s v="-"/>
    <s v=""/>
    <s v="06/03/2026 16:22"/>
    <s v="-"/>
    <s v="J&amp;T COD"/>
    <s v="Tiktok"/>
    <s v="จ่ายทีหลัง / COD"/>
    <s v=""/>
    <s v="792835284555"/>
    <s v="06/03/2026 16:22"/>
  </r>
  <r>
    <x v="5"/>
    <x v="6"/>
    <n v="33.333333333333336"/>
    <n v="3"/>
    <s v="GWL4"/>
    <n v="100"/>
    <n v="0"/>
    <s v="ร้านที่2"/>
    <s v="น***ิการ"/>
    <s v="ภูเก็ต"/>
    <s v="-"/>
    <s v=""/>
    <s v="06/03/2026 16:19"/>
    <s v="-"/>
    <s v="J&amp;T COD"/>
    <s v="Tiktok"/>
    <s v="จ่ายทีหลัง / COD"/>
    <s v=""/>
    <s v="792867659603"/>
    <s v="06/03/2026 16:19"/>
  </r>
  <r>
    <x v="4"/>
    <x v="4"/>
    <n v="139"/>
    <n v="1"/>
    <s v="GWL3"/>
    <n v="278"/>
    <n v="0"/>
    <s v="ร้านที่1"/>
    <s v="ศ******จ"/>
    <s v="******บ้านต๊ำ ตำบลบ้านต๊ำ อำเภอเมืองพะเยา จังหวัดพะเยา 56000"/>
    <s v="56000"/>
    <s v="20"/>
    <s v="06/03/2026 16:18"/>
    <s v="-"/>
    <s v="SPX Express"/>
    <s v="Shopee"/>
    <s v="shopee"/>
    <s v=""/>
    <s v="TH2689393238451"/>
    <s v="06/03/2026 16:17"/>
  </r>
  <r>
    <x v="6"/>
    <x v="10"/>
    <n v="139"/>
    <n v="1"/>
    <s v="GWL3"/>
    <n v="278"/>
    <n v="0"/>
    <s v="ร้านที่1"/>
    <s v="ศ******จ"/>
    <s v="******บ้านต๊ำ ตำบลบ้านต๊ำ อำเภอเมืองพะเยา จังหวัดพะเยา 56000"/>
    <s v="56000"/>
    <s v="20"/>
    <s v="06/03/2026 16:18"/>
    <s v="-"/>
    <s v="SPX Express"/>
    <s v="Shopee"/>
    <s v="shopee"/>
    <s v=""/>
    <s v="TH2689393238451"/>
    <s v="06/03/2026 16:17"/>
  </r>
  <r>
    <x v="5"/>
    <x v="6"/>
    <n v="33.333333333333336"/>
    <n v="3"/>
    <s v="GWL2"/>
    <n v="101"/>
    <n v="1"/>
    <s v="ร้านที่2"/>
    <s v="อ***ช ส***็จผล"/>
    <s v="นครปฐม"/>
    <s v="-"/>
    <s v=""/>
    <s v="06/03/2026 16:15"/>
    <s v="-"/>
    <s v="J&amp;T Express"/>
    <s v="Tiktok"/>
    <s v="tiktok"/>
    <s v="เนยนม ฝอยทอง มะพร้าว "/>
    <s v="792844027555"/>
    <s v="06/03/2026 16:16"/>
  </r>
  <r>
    <x v="5"/>
    <x v="6"/>
    <n v="33.333333333333336"/>
    <n v="3"/>
    <s v="GWL1"/>
    <n v="100"/>
    <n v="0"/>
    <s v="ร้านที่2"/>
    <s v="พ***า  ท***อง"/>
    <s v="จังหวัดพิษณุโลก"/>
    <s v="-"/>
    <s v=""/>
    <s v="06/03/2026 16:15"/>
    <s v="-"/>
    <s v="J&amp;T COD"/>
    <s v="Tiktok"/>
    <s v="จ่ายทีหลัง / COD"/>
    <s v=""/>
    <s v="792847252606"/>
    <s v="06/03/2026 16:15"/>
  </r>
  <r>
    <x v="9"/>
    <x v="11"/>
    <n v="66.666666666666671"/>
    <n v="3"/>
    <s v="GWL0"/>
    <n v="200"/>
    <n v="0"/>
    <s v="ร้านที่2"/>
    <s v="อ***กษ์ ท***้วน"/>
    <s v="อุดรธานี"/>
    <s v="-"/>
    <s v=""/>
    <s v="06/03/2026 16:15"/>
    <s v="-"/>
    <s v="J&amp;T Express"/>
    <s v="Tiktok"/>
    <s v="tiktok"/>
    <s v=""/>
    <s v="792861629582"/>
    <s v="06/03/2026 16:15"/>
  </r>
  <r>
    <x v="5"/>
    <x v="6"/>
    <n v="33.333333333333336"/>
    <n v="3"/>
    <s v="GWL0"/>
    <n v="200"/>
    <n v="0"/>
    <s v="ร้านที่2"/>
    <s v="อ***กษ์ ท***้วน"/>
    <s v="อุดรธานี"/>
    <s v="-"/>
    <s v=""/>
    <s v="06/03/2026 16:15"/>
    <s v="-"/>
    <s v="J&amp;T Express"/>
    <s v="Tiktok"/>
    <s v="tiktok"/>
    <s v=""/>
    <s v="792861629582"/>
    <s v="06/03/2026 16:15"/>
  </r>
  <r>
    <x v="5"/>
    <x v="6"/>
    <n v="33.333333333333336"/>
    <n v="3"/>
    <s v="GWK99"/>
    <n v="100"/>
    <n v="0"/>
    <s v="ร้านที่2"/>
    <s v="อ***วรรณ แ***พธิ์ชัย"/>
    <s v="พระนครศรีอยุธยา"/>
    <s v="-"/>
    <s v=""/>
    <s v="06/03/2026 16:12"/>
    <s v="-"/>
    <s v="J&amp;T Express"/>
    <s v="Tiktok"/>
    <s v="tiktok"/>
    <s v="ฝอยทอง เผือก กล้วยหอม"/>
    <s v="792817117562"/>
    <s v="06/03/2026 16:11"/>
  </r>
  <r>
    <x v="5"/>
    <x v="6"/>
    <n v="50"/>
    <n v="6"/>
    <s v="GWK98"/>
    <n v="200"/>
    <n v="0"/>
    <s v="ร้านที่2"/>
    <s v="อ***พล"/>
    <s v="อุตรดิตถ์"/>
    <s v="-"/>
    <s v=""/>
    <s v="06/03/2026 16:09"/>
    <s v="-"/>
    <s v="J&amp;T Express"/>
    <s v="Tiktok"/>
    <s v="tiktok"/>
    <s v=""/>
    <s v="792858333680"/>
    <s v="06/03/2026 16:09"/>
  </r>
  <r>
    <x v="5"/>
    <x v="6"/>
    <n v="50"/>
    <n v="6"/>
    <s v="GWK97"/>
    <n v="200"/>
    <n v="0"/>
    <s v="ร้านที่2"/>
    <s v="เ** ห***สกุล"/>
    <s v="เทศบาลนครนครราชสีมา"/>
    <s v="-"/>
    <s v=""/>
    <s v="06/03/2026 16:08"/>
    <s v="-"/>
    <s v="J&amp;T COD"/>
    <s v="Tiktok"/>
    <s v="จ่ายทีหลัง / COD"/>
    <s v=""/>
    <s v="792894048660"/>
    <s v="06/03/2026 16:08"/>
  </r>
  <r>
    <x v="9"/>
    <x v="11"/>
    <n v="66.666666666666671"/>
    <n v="3"/>
    <s v="GWK96"/>
    <n v="200"/>
    <n v="0"/>
    <s v="ร้านที่2"/>
    <s v="ส***วรรณ ศ***ราช"/>
    <s v="Bangkok"/>
    <s v="-"/>
    <s v=""/>
    <s v="06/03/2026 16:08"/>
    <s v="-"/>
    <s v="J&amp;T Express"/>
    <s v="Tiktok"/>
    <s v="tiktok"/>
    <s v=""/>
    <s v="792853317594"/>
    <s v="06/03/2026 16:08"/>
  </r>
  <r>
    <x v="5"/>
    <x v="6"/>
    <n v="33.333333333333336"/>
    <n v="3"/>
    <s v="GWK96"/>
    <n v="200"/>
    <n v="0"/>
    <s v="ร้านที่2"/>
    <s v="ส***วรรณ ศ***ราช"/>
    <s v="Bangkok"/>
    <s v="-"/>
    <s v=""/>
    <s v="06/03/2026 16:08"/>
    <s v="-"/>
    <s v="J&amp;T Express"/>
    <s v="Tiktok"/>
    <s v="tiktok"/>
    <s v=""/>
    <s v="792853317594"/>
    <s v="06/03/2026 16:08"/>
  </r>
  <r>
    <x v="5"/>
    <x v="6"/>
    <n v="33.333333333333336"/>
    <n v="6"/>
    <s v="GWK95"/>
    <n v="200"/>
    <n v="0"/>
    <s v="ร้านที่2"/>
    <s v="อ***รัตน์ เ***พยาบาล"/>
    <s v="บุรีรัมย์"/>
    <s v="-"/>
    <s v=""/>
    <s v="06/03/2026 16:07"/>
    <s v="-"/>
    <s v="J&amp;T Express"/>
    <s v="Tiktok"/>
    <s v="tiktok"/>
    <s v=""/>
    <s v="792874336671"/>
    <s v="06/03/2026 16:06"/>
  </r>
  <r>
    <x v="5"/>
    <x v="6"/>
    <n v="33.333333333333336"/>
    <n v="3"/>
    <s v="GWK94"/>
    <n v="100"/>
    <n v="0"/>
    <s v="ร้านที่2"/>
    <s v="ส***ตรา ส***ตร"/>
    <s v="ชลบุรี"/>
    <s v="-"/>
    <s v=""/>
    <s v="06/03/2026 16:04"/>
    <s v="-"/>
    <s v="J&amp;T Express"/>
    <s v="Tiktok"/>
    <s v="tiktok"/>
    <s v="เผือกมะพร้าว,ฝอยทอง,เนยนม"/>
    <s v="792800647505"/>
    <s v="06/03/2026 16:04"/>
  </r>
  <r>
    <x v="5"/>
    <x v="6"/>
    <n v="33.333333333333336"/>
    <n v="3"/>
    <s v="GWK93"/>
    <n v="100"/>
    <n v="0"/>
    <s v="ร้านที่2"/>
    <s v="C***in F**"/>
    <s v="นนทบุรี"/>
    <s v="-"/>
    <s v=""/>
    <s v="06/03/2026 16:03"/>
    <s v="-"/>
    <s v="J&amp;T COD"/>
    <s v="Tiktok"/>
    <s v="จ่ายทีหลัง / COD"/>
    <s v="ฝอยทอง2เนยนม1"/>
    <s v="792864039590"/>
    <s v="06/03/2026 16:03"/>
  </r>
  <r>
    <x v="5"/>
    <x v="6"/>
    <n v="33.333333333333336"/>
    <n v="3"/>
    <s v="GWK92"/>
    <n v="100"/>
    <n v="0"/>
    <s v="ร้านที่2"/>
    <s v="อ***​  ไ***รรณ์"/>
    <s v="กาฬสินธุ์"/>
    <s v="-"/>
    <s v=""/>
    <s v="06/03/2026 16:03"/>
    <s v="-"/>
    <s v="J&amp;T COD"/>
    <s v="Tiktok"/>
    <s v="จ่ายทีหลัง / COD"/>
    <s v=""/>
    <s v="792838340604"/>
    <s v="06/03/2026 16:03"/>
  </r>
  <r>
    <x v="9"/>
    <x v="11"/>
    <n v="66.666666666666671"/>
    <n v="3"/>
    <s v="GWK90"/>
    <n v="100"/>
    <n v="0"/>
    <s v="ร้านที่2"/>
    <s v="ร** ส***ี"/>
    <s v="สระแก้ว"/>
    <s v="-"/>
    <s v=""/>
    <s v="06/03/2026 16:03"/>
    <s v="-"/>
    <s v="J&amp;T Express"/>
    <s v="Tiktok"/>
    <s v="tiktok"/>
    <s v=""/>
    <s v="792828899542"/>
    <s v="06/03/2026 16:02"/>
  </r>
  <r>
    <x v="5"/>
    <x v="6"/>
    <n v="33.333333333333336"/>
    <n v="3"/>
    <s v="GWK89"/>
    <n v="100"/>
    <n v="0"/>
    <s v="ร้านที่2"/>
    <s v="ศ***ย์พัชญ์ ธ***ทิพย์"/>
    <s v="กรุงเทพฯ"/>
    <s v="-"/>
    <s v=""/>
    <s v="06/03/2026 16:01"/>
    <s v="-"/>
    <s v="J&amp;T COD"/>
    <s v="Tiktok"/>
    <s v="จ่ายทีหลัง / COD"/>
    <s v=""/>
    <s v="792809544623"/>
    <s v="06/03/2026 16:01"/>
  </r>
  <r>
    <x v="2"/>
    <x v="2"/>
    <n v="80"/>
    <n v="2"/>
    <s v="GWK86"/>
    <n v="160"/>
    <n v="0"/>
    <s v="ร้านที่1"/>
    <s v="น******ก"/>
    <s v="******ร, ตำบลหนองไทร, อำเภอนางรอง ตำบลหนองไทร อำเภอนางรอง จังหวัดบุรีรัมย์ 31110"/>
    <s v="31110"/>
    <s v="99"/>
    <s v="06/03/2026 16:24"/>
    <s v="-"/>
    <s v="SPX Express"/>
    <s v="Shopee"/>
    <s v="shopee"/>
    <s v=""/>
    <s v="TH260822041464O"/>
    <s v="06/03/2026 15:54"/>
  </r>
  <r>
    <x v="9"/>
    <x v="11"/>
    <n v="66.666666666666671"/>
    <n v="3"/>
    <s v="GWK85"/>
    <n v="100"/>
    <n v="0"/>
    <s v="ร้านที่2"/>
    <s v="S***ud S"/>
    <s v="สมุทรปราการ"/>
    <s v="-"/>
    <s v=""/>
    <s v="06/03/2026 15:53"/>
    <s v="-"/>
    <s v="J&amp;T Express"/>
    <s v="Tiktok"/>
    <s v="tiktok"/>
    <s v=""/>
    <s v="792810295561"/>
    <s v="06/03/2026 15:53"/>
  </r>
  <r>
    <x v="9"/>
    <x v="11"/>
    <n v="66.666666666666671"/>
    <n v="3"/>
    <s v="GWK84"/>
    <n v="100"/>
    <n v="0"/>
    <s v="ร้านที่2"/>
    <s v="ว***ยา​ แ***ยะ"/>
    <s v="กรุงเทพฯ"/>
    <s v="-"/>
    <s v=""/>
    <s v="06/03/2026 15:50"/>
    <s v="-"/>
    <s v="J&amp;T Express"/>
    <s v="Tiktok"/>
    <s v="tiktok"/>
    <s v=""/>
    <s v="792812682594"/>
    <s v="06/03/2026 15:50"/>
  </r>
  <r>
    <x v="5"/>
    <x v="6"/>
    <n v="33.333333333333336"/>
    <n v="3"/>
    <s v="GWK83"/>
    <n v="100"/>
    <n v="0"/>
    <s v="ร้านที่2"/>
    <s v="P***harida P***in"/>
    <s v="ชลบุรี"/>
    <s v="-"/>
    <s v=""/>
    <s v="06/03/2026 15:49"/>
    <s v="-"/>
    <s v="J&amp;T COD"/>
    <s v="Tiktok"/>
    <s v="จ่ายทีหลัง / COD"/>
    <s v=""/>
    <s v="792888442695"/>
    <s v="06/03/2026 15:49"/>
  </r>
  <r>
    <x v="5"/>
    <x v="6"/>
    <n v="33.333333333333336"/>
    <n v="6"/>
    <s v="GWK82"/>
    <n v="200"/>
    <n v="0"/>
    <s v="ร้านที่2"/>
    <s v="ศ***พร แ***กระโทก"/>
    <s v="ปราจีนบุรี"/>
    <s v="-"/>
    <s v=""/>
    <s v="06/03/2026 15:47"/>
    <s v="-"/>
    <s v="J&amp;T COD"/>
    <s v="Tiktok"/>
    <s v="จ่ายทีหลัง / COD"/>
    <s v=""/>
    <s v="792815330694"/>
    <s v="06/03/2026 15:47"/>
  </r>
  <r>
    <x v="5"/>
    <x v="6"/>
    <n v="33.333333333333336"/>
    <n v="3"/>
    <s v="GWK81"/>
    <n v="103"/>
    <n v="3"/>
    <s v="ร้านที่2"/>
    <s v="น** บ***่ง ส***จ๊ก"/>
    <s v="ตาก"/>
    <s v="-"/>
    <s v=""/>
    <s v="06/03/2026 15:45"/>
    <s v="-"/>
    <s v="J&amp;T Express"/>
    <s v="Tiktok"/>
    <s v="tiktok"/>
    <s v=""/>
    <s v="792817949604"/>
    <s v="06/03/2026 15:45"/>
  </r>
  <r>
    <x v="5"/>
    <x v="6"/>
    <n v="50"/>
    <n v="6"/>
    <s v="GWK79"/>
    <n v="200"/>
    <n v="0"/>
    <s v="ร้านที่2"/>
    <s v="ธ***ิพย์ ห***รรมพะเนา"/>
    <s v="ปทุมธานี"/>
    <s v="-"/>
    <s v=""/>
    <s v="06/03/2026 15:44"/>
    <s v="-"/>
    <s v="J&amp;T Express"/>
    <s v="Tiktok"/>
    <s v="tiktok"/>
    <s v=""/>
    <s v="792830247672"/>
    <s v="06/03/2026 15:43"/>
  </r>
  <r>
    <x v="5"/>
    <x v="6"/>
    <n v="33.333333333333336"/>
    <n v="3"/>
    <s v="GWK77"/>
    <n v="100"/>
    <n v="0"/>
    <s v="ร้านที่2"/>
    <s v="ส***   ก***เมือง"/>
    <s v="ระยอง"/>
    <s v="-"/>
    <s v=""/>
    <s v="06/03/2026 15:37"/>
    <s v="-"/>
    <s v="J&amp;T Express"/>
    <s v="Tiktok"/>
    <s v="tiktok"/>
    <s v=""/>
    <s v="792857540602"/>
    <s v="06/03/2026 15:36"/>
  </r>
  <r>
    <x v="9"/>
    <x v="11"/>
    <n v="66.666666666666671"/>
    <n v="3"/>
    <s v="GWK75"/>
    <n v="100"/>
    <n v="0"/>
    <s v="ร้านที่2"/>
    <s v="B***ie5353"/>
    <s v="เชียงใหม่"/>
    <s v="-"/>
    <s v=""/>
    <s v="06/03/2026 15:34"/>
    <s v="-"/>
    <s v="J&amp;T Express"/>
    <s v="Tiktok"/>
    <s v="tiktok"/>
    <s v=""/>
    <s v="792896684580"/>
    <s v="06/03/2026 15:34"/>
  </r>
  <r>
    <x v="5"/>
    <x v="6"/>
    <n v="33.333333333333336"/>
    <n v="3"/>
    <s v="GWK74"/>
    <n v="100"/>
    <n v="0"/>
    <s v="ร้านที่2"/>
    <s v="ส***รีย์ อ***ะ"/>
    <s v="ปทุมธานี"/>
    <s v="-"/>
    <s v=""/>
    <s v="06/03/2026 15:34"/>
    <s v="-"/>
    <s v="J&amp;T COD"/>
    <s v="Tiktok"/>
    <s v="จ่ายทีหลัง / COD"/>
    <s v=""/>
    <s v="792856542612"/>
    <s v="06/03/2026 15:34"/>
  </r>
  <r>
    <x v="5"/>
    <x v="6"/>
    <n v="33.333333333333336"/>
    <n v="3"/>
    <s v="GWK73"/>
    <n v="100"/>
    <n v="0"/>
    <s v="ร้านที่2"/>
    <s v="ม*** ม*** ม***"/>
    <s v="Suphan Buri"/>
    <s v="-"/>
    <s v=""/>
    <s v="06/03/2026 15:29"/>
    <s v="-"/>
    <s v="J&amp;T COD"/>
    <s v="Tiktok"/>
    <s v="จ่ายทีหลัง / COD"/>
    <s v=""/>
    <s v="792857643690"/>
    <s v="06/03/2026 15:29"/>
  </r>
  <r>
    <x v="5"/>
    <x v="6"/>
    <n v="50"/>
    <n v="6"/>
    <s v="GWK72"/>
    <n v="200"/>
    <n v="0"/>
    <s v="ร้านที่2"/>
    <s v="พ***รรค์ เ***ประเสริฐ"/>
    <s v="บุรีรัมย์"/>
    <s v="-"/>
    <s v=""/>
    <s v="06/03/2026 15:27"/>
    <s v="-"/>
    <s v="J&amp;T COD"/>
    <s v="Tiktok"/>
    <s v="จ่ายทีหลัง / COD"/>
    <s v=""/>
    <s v="792826730684"/>
    <s v="06/03/2026 15:27"/>
  </r>
  <r>
    <x v="12"/>
    <x v="15"/>
    <n v="33.333333333333336"/>
    <n v="3"/>
    <s v="GWK71"/>
    <n v="50"/>
    <n v="0"/>
    <s v="ร้านที่1"/>
    <s v="ส******ญ"/>
    <s v="****** ห้อง 5101 ซ.แจ้งวัฒนะ 10 ถ.แจ้งวัฒนะ แขวงทุ่งสองห้อง แขวงทุ่งสองห้อง เขตหลักสี่ จังหวัดกรุงเทพมหานคร 10210"/>
    <s v="10210"/>
    <s v="70"/>
    <s v="06/03/2026 15:50"/>
    <s v="-"/>
    <s v="Flash Express"/>
    <s v="Shopee"/>
    <s v="shopee"/>
    <s v=""/>
    <s v="TH01508F332A3B0"/>
    <s v="06/03/2026 15:27"/>
  </r>
  <r>
    <x v="9"/>
    <x v="11"/>
    <n v="66.666666666666671"/>
    <n v="3"/>
    <s v="GWK70"/>
    <n v="199"/>
    <n v="0"/>
    <s v="ร้านที่2"/>
    <s v="จ***นา ป***า"/>
    <s v="สุราษฎร์ธานี"/>
    <s v="-"/>
    <s v=""/>
    <s v="06/03/2026 15:26"/>
    <s v="-"/>
    <s v="J&amp;T Express"/>
    <s v="Tiktok"/>
    <s v="tiktok"/>
    <s v=""/>
    <s v="792895936534"/>
    <s v="06/03/2026 15:26"/>
  </r>
  <r>
    <x v="4"/>
    <x v="4"/>
    <n v="159"/>
    <n v="1"/>
    <s v="GWK70"/>
    <n v="199"/>
    <n v="0"/>
    <s v="ร้านที่2"/>
    <s v="จ***นา ป***า"/>
    <s v="สุราษฎร์ธานี"/>
    <s v="-"/>
    <s v=""/>
    <s v="06/03/2026 15:26"/>
    <s v="-"/>
    <s v="J&amp;T Express"/>
    <s v="Tiktok"/>
    <s v="tiktok"/>
    <s v=""/>
    <s v="792895936534"/>
    <s v="06/03/2026 15:26"/>
  </r>
  <r>
    <x v="9"/>
    <x v="11"/>
    <n v="66.666666666666671"/>
    <n v="3"/>
    <s v="GWK69"/>
    <n v="110"/>
    <n v="10"/>
    <s v="ร้านที่2"/>
    <s v="พ***รรค์ เ***ประเสริฐ"/>
    <s v="บุรีรัมย์"/>
    <s v="-"/>
    <s v=""/>
    <s v="06/03/2026 15:23"/>
    <s v="-"/>
    <s v="J&amp;T COD"/>
    <s v="Tiktok"/>
    <s v="จ่ายทีหลัง / COD"/>
    <s v=""/>
    <s v="792899385574"/>
    <s v="06/03/2026 15:23"/>
  </r>
  <r>
    <x v="5"/>
    <x v="6"/>
    <n v="50"/>
    <n v="6"/>
    <s v="GWK67"/>
    <n v="200"/>
    <n v="0"/>
    <s v="ร้านที่2"/>
    <s v="จ***าวดี ม***้ว"/>
    <s v="นครศรีธรรมราช"/>
    <s v="-"/>
    <s v=""/>
    <s v="06/03/2026 15:19"/>
    <s v="-"/>
    <s v="J&amp;T COD"/>
    <s v="Tiktok"/>
    <s v="จ่ายทีหลัง / COD"/>
    <s v=""/>
    <s v="792833539665"/>
    <s v="06/03/2026 15:19"/>
  </r>
  <r>
    <x v="6"/>
    <x v="10"/>
    <n v="139"/>
    <n v="1"/>
    <s v="GWK66"/>
    <n v="189"/>
    <n v="50"/>
    <s v="ร้านที่10"/>
    <s v="คุณน้อง รัตนวงค์  "/>
    <s v="79/450  _x000a_(เลขที่ใหม่ 2900)   ม.10 _x000a_ซอยอนามัยงามเจริญ _x000a_ถนนพระรามสอง_x000a_แขวงบางมด_x000a_เขตจอมทอง_x000a_กรุงเทพมหานคร _x000a_ 10150"/>
    <s v="10150"/>
    <s v="0969789693"/>
    <s v="06/03/2026 15:16"/>
    <s v="sompear3955@gmail.com"/>
    <s v="EMS COD"/>
    <s v="facebook"/>
    <s v="กสิกร"/>
    <s v=""/>
    <s v="WA105542743TH"/>
    <s v="06/03/2026 15:15"/>
  </r>
  <r>
    <x v="6"/>
    <x v="10"/>
    <n v="159"/>
    <n v="1"/>
    <s v="GWK65"/>
    <n v="99"/>
    <n v="0"/>
    <s v="ร้านที่2"/>
    <s v="ศ***ลักษณ์ โ***งค์"/>
    <s v="ระยอง"/>
    <s v="-"/>
    <s v=""/>
    <s v="06/03/2026 15:11"/>
    <s v="-"/>
    <s v="J&amp;T Express"/>
    <s v="Tiktok"/>
    <s v="tiktok"/>
    <s v=""/>
    <s v="792831237575"/>
    <s v="06/03/2026 15:11"/>
  </r>
  <r>
    <x v="6"/>
    <x v="10"/>
    <n v="159"/>
    <n v="1"/>
    <s v="GWK64"/>
    <n v="99"/>
    <n v="0"/>
    <s v="ร้านที่2"/>
    <s v="ณ***า จ***ร์เชื้อแถว"/>
    <s v="นครปฐม"/>
    <s v="-"/>
    <s v=""/>
    <s v="06/03/2026 15:08"/>
    <s v="-"/>
    <s v="J&amp;T COD"/>
    <s v="Tiktok"/>
    <s v="จ่ายทีหลัง / COD"/>
    <s v=""/>
    <s v="792836036565"/>
    <s v="06/03/2026 15:08"/>
  </r>
  <r>
    <x v="9"/>
    <x v="11"/>
    <n v="66.666666666666671"/>
    <n v="3"/>
    <s v="GWK63"/>
    <n v="100"/>
    <n v="0"/>
    <s v="ร้านที่2"/>
    <s v="ส***ญญา  ส***ทัย"/>
    <s v="ระยอง"/>
    <s v="-"/>
    <s v=""/>
    <s v="06/03/2026 15:07"/>
    <s v="-"/>
    <s v="J&amp;T COD"/>
    <s v="Tiktok"/>
    <s v="จ่ายทีหลัง / COD"/>
    <s v=""/>
    <s v="792883180526"/>
    <s v="06/03/2026 15:07"/>
  </r>
  <r>
    <x v="5"/>
    <x v="6"/>
    <n v="33.333333333333336"/>
    <n v="3"/>
    <s v="GWK62"/>
    <n v="199"/>
    <n v="0"/>
    <s v="ร้านที่2"/>
    <s v="ส***รณิษา เ***้ยงดี"/>
    <s v="เทศบาลเมืองจันทบุรี"/>
    <s v="-"/>
    <s v=""/>
    <s v="06/03/2026 15:07"/>
    <s v="-"/>
    <s v="J&amp;T COD"/>
    <s v="Tiktok"/>
    <s v="จ่ายทีหลัง / COD"/>
    <s v="ฝอยทอง..เผือก มะพร้าว"/>
    <s v="792802138531"/>
    <s v="06/03/2026 15:07"/>
  </r>
  <r>
    <x v="6"/>
    <x v="10"/>
    <n v="159"/>
    <n v="1"/>
    <s v="GWK62"/>
    <n v="199"/>
    <n v="0"/>
    <s v="ร้านที่2"/>
    <s v="ส***รณิษา เ***้ยงดี"/>
    <s v="เทศบาลเมืองจันทบุรี"/>
    <s v="-"/>
    <s v=""/>
    <s v="06/03/2026 15:07"/>
    <s v="-"/>
    <s v="J&amp;T COD"/>
    <s v="Tiktok"/>
    <s v="จ่ายทีหลัง / COD"/>
    <s v="ฝอยทอง..เผือก มะพร้าว"/>
    <s v="792802138531"/>
    <s v="06/03/2026 15:07"/>
  </r>
  <r>
    <x v="5"/>
    <x v="6"/>
    <n v="33.333333333333336"/>
    <n v="3"/>
    <s v="GWK60"/>
    <n v="100"/>
    <n v="0"/>
    <s v="ร้านที่2"/>
    <s v="S***e C**"/>
    <s v="สงขลา"/>
    <s v="-"/>
    <s v=""/>
    <s v="06/03/2026 15:05"/>
    <s v="-"/>
    <s v="J&amp;T COD"/>
    <s v="Tiktok"/>
    <s v="จ่ายทีหลัง / COD"/>
    <s v=""/>
    <s v="792819009754"/>
    <s v="06/03/2026 15:05"/>
  </r>
  <r>
    <x v="5"/>
    <x v="6"/>
    <n v="33.333333333333336"/>
    <n v="3"/>
    <s v="GWK59"/>
    <n v="100"/>
    <n v="0"/>
    <s v="ร้านที่2"/>
    <s v="ช*** พ***ตรี"/>
    <s v="กรุงเทพฯ"/>
    <s v="-"/>
    <s v=""/>
    <s v="06/03/2026 15:04"/>
    <s v="-"/>
    <s v="J&amp;T Express"/>
    <s v="Tiktok"/>
    <s v="tiktok"/>
    <s v=""/>
    <s v="792824005750"/>
    <s v="06/03/2026 15:04"/>
  </r>
  <r>
    <x v="5"/>
    <x v="6"/>
    <n v="33.333333333333336"/>
    <n v="3"/>
    <s v="GWK58"/>
    <n v="100"/>
    <n v="0"/>
    <s v="ร้านที่2"/>
    <s v="ต*** จ***ร์สมุทร"/>
    <s v="อุดรธานี"/>
    <s v="-"/>
    <s v=""/>
    <s v="06/03/2026 15:05"/>
    <s v="-"/>
    <s v="J&amp;T Express"/>
    <s v="Tiktok"/>
    <s v="tiktok"/>
    <s v="ฝอย=2 เผือกมะพร้าวอ่อน=1 🥰"/>
    <s v="792897633581"/>
    <s v="06/03/2026 15:04"/>
  </r>
  <r>
    <x v="5"/>
    <x v="6"/>
    <n v="33.333333333333336"/>
    <n v="3"/>
    <s v="GWK57"/>
    <n v="100"/>
    <n v="0"/>
    <s v="ร้านที่2"/>
    <s v="ศ***วล ค***ยกระบวน"/>
    <s v="กรุงเทพฯ"/>
    <s v="-"/>
    <s v=""/>
    <s v="06/03/2026 15:04"/>
    <s v="-"/>
    <s v="J&amp;T COD"/>
    <s v="Tiktok"/>
    <s v="จ่ายทีหลัง / COD"/>
    <s v=""/>
    <s v="792823600752"/>
    <s v="06/03/2026 15:04"/>
  </r>
  <r>
    <x v="9"/>
    <x v="11"/>
    <n v="66.666666666666671"/>
    <n v="3"/>
    <s v="GWK56"/>
    <n v="129"/>
    <n v="0"/>
    <s v="ร้านที่1"/>
    <s v="ว******ด"/>
    <s v="******นิคมพัฒนา.จ.ระยอง21180(ร้านกาแฟหน้าหอพักตะวัน) ตำบลพนานิคม อำเภอนิคมพัฒนา จังหวัดระยอง 21180"/>
    <s v="21180"/>
    <s v="23"/>
    <s v="06/03/2026 15:05"/>
    <s v="-"/>
    <s v="SPX Express"/>
    <s v="Shopee"/>
    <s v="shopee"/>
    <s v=""/>
    <s v="TH261196549377T"/>
    <s v="06/03/2026 15:04"/>
  </r>
  <r>
    <x v="5"/>
    <x v="6"/>
    <n v="33.333333333333336"/>
    <n v="3"/>
    <s v="GWK54"/>
    <n v="100"/>
    <n v="0"/>
    <s v="ร้านที่2"/>
    <s v="H***y"/>
    <s v="นครศรีธรรมราช"/>
    <s v="-"/>
    <s v=""/>
    <s v="06/03/2026 15:04"/>
    <s v="-"/>
    <s v="J&amp;T COD"/>
    <s v="Tiktok"/>
    <s v="จ่ายทีหลัง / COD"/>
    <s v=""/>
    <s v="792844398640"/>
    <s v="06/03/2026 15:04"/>
  </r>
  <r>
    <x v="5"/>
    <x v="6"/>
    <n v="33.333333333333336"/>
    <n v="3"/>
    <s v="GWK53"/>
    <n v="100"/>
    <n v="0"/>
    <s v="ร้านที่2"/>
    <s v="ภ***ุดา"/>
    <s v="สงขลา"/>
    <s v="-"/>
    <s v=""/>
    <s v="06/03/2026 15:03"/>
    <s v="-"/>
    <s v="J&amp;T COD"/>
    <s v="Tiktok"/>
    <s v="จ่ายทีหลัง / COD"/>
    <s v="❌❌ไม่เอากาแฟ✅✅✅"/>
    <s v="792891624534"/>
    <s v="06/03/2026 15:03"/>
  </r>
  <r>
    <x v="6"/>
    <x v="10"/>
    <n v="159"/>
    <n v="2"/>
    <s v="GWK52"/>
    <n v="198"/>
    <n v="0"/>
    <s v="ร้านที่2"/>
    <s v="ช***ทธ์ ภ***พิบูลย์ศิลป์"/>
    <s v="นครปฐม"/>
    <s v="-"/>
    <s v=""/>
    <s v="06/03/2026 15:03"/>
    <s v="-"/>
    <s v="J&amp;T COD"/>
    <s v="Tiktok"/>
    <s v="จ่ายทีหลัง / COD"/>
    <s v=""/>
    <s v="792856932501"/>
    <s v="06/03/2026 15:03"/>
  </r>
  <r>
    <x v="5"/>
    <x v="6"/>
    <n v="33.333333333333336"/>
    <n v="3"/>
    <s v="GWK51"/>
    <n v="100"/>
    <n v="0"/>
    <s v="ร้านที่2"/>
    <s v="ก***ภัสสร์  ช***ล้า"/>
    <s v="เลย"/>
    <s v="-"/>
    <s v=""/>
    <s v="06/03/2026 15:03"/>
    <s v="-"/>
    <s v="J&amp;T Express"/>
    <s v="Tiktok"/>
    <s v="tiktok"/>
    <s v=""/>
    <s v="792857450630"/>
    <s v="06/03/2026 15:03"/>
  </r>
  <r>
    <x v="5"/>
    <x v="6"/>
    <n v="33.333333333333336"/>
    <n v="3"/>
    <s v="GWK50"/>
    <n v="199"/>
    <n v="0"/>
    <s v="ร้านที่2"/>
    <s v="อ***า ม***หุนา"/>
    <s v="ตราด"/>
    <s v="-"/>
    <s v=""/>
    <s v="06/03/2026 15:02"/>
    <s v="-"/>
    <s v="J&amp;T COD"/>
    <s v="Tiktok"/>
    <s v="จ่ายทีหลัง / COD"/>
    <s v="เซตเค้กเบาหวิวขอเป็นฝอยทองคละกับเนยนมค่ะ"/>
    <s v="792860448520"/>
    <s v="06/03/2026 15:02"/>
  </r>
  <r>
    <x v="6"/>
    <x v="10"/>
    <n v="159"/>
    <n v="1"/>
    <s v="GWK50"/>
    <n v="199"/>
    <n v="0"/>
    <s v="ร้านที่2"/>
    <s v="อ***า ม***หุนา"/>
    <s v="ตราด"/>
    <s v="-"/>
    <s v=""/>
    <s v="06/03/2026 15:02"/>
    <s v="-"/>
    <s v="J&amp;T COD"/>
    <s v="Tiktok"/>
    <s v="จ่ายทีหลัง / COD"/>
    <s v="เซตเค้กเบาหวิวขอเป็นฝอยทองคละกับเนยนมค่ะ"/>
    <s v="792860448520"/>
    <s v="06/03/2026 15:02"/>
  </r>
  <r>
    <x v="5"/>
    <x v="6"/>
    <n v="33.333333333333336"/>
    <n v="3"/>
    <s v="GWK49"/>
    <n v="100"/>
    <n v="0"/>
    <s v="ร้านที่2"/>
    <s v="อ*** พ***งข์"/>
    <s v="สุราษฎร์ธานี"/>
    <s v="-"/>
    <s v=""/>
    <s v="06/03/2026 15:01"/>
    <s v="-"/>
    <s v="J&amp;T COD"/>
    <s v="Tiktok"/>
    <s v="จ่ายทีหลัง / COD"/>
    <s v=""/>
    <s v="792835743652"/>
    <s v="06/03/2026 15:02"/>
  </r>
  <r>
    <x v="9"/>
    <x v="11"/>
    <n v="66.666666666666671"/>
    <n v="3"/>
    <s v="GWK48"/>
    <n v="100"/>
    <n v="0"/>
    <s v="ร้านที่2"/>
    <s v="อ*** ก***..."/>
    <s v="ประจวบคีรีขันธ์"/>
    <s v="-"/>
    <s v=""/>
    <s v="06/03/2026 15:01"/>
    <s v="-"/>
    <s v="J&amp;T COD"/>
    <s v="Tiktok"/>
    <s v="จ่ายทีหลัง / COD"/>
    <s v=""/>
    <s v="792866489575"/>
    <s v="06/03/2026 15:01"/>
  </r>
  <r>
    <x v="9"/>
    <x v="11"/>
    <n v="66.666666666666671"/>
    <n v="3"/>
    <s v="GWK47"/>
    <n v="200"/>
    <n v="0"/>
    <s v="ร้านที่2"/>
    <s v="ศ***ระภา แ***วาท"/>
    <s v="เทศบาลเมืองยโสธร"/>
    <s v="-"/>
    <s v=""/>
    <s v="06/03/2026 15:01"/>
    <s v="-"/>
    <s v="J&amp;T Express"/>
    <s v="Tiktok"/>
    <s v="tiktok"/>
    <s v=""/>
    <s v="792899110581"/>
    <s v="06/03/2026 15:01"/>
  </r>
  <r>
    <x v="5"/>
    <x v="6"/>
    <n v="33.333333333333336"/>
    <n v="3"/>
    <s v="GWK47"/>
    <n v="200"/>
    <n v="0"/>
    <s v="ร้านที่2"/>
    <s v="ศ***ระภา แ***วาท"/>
    <s v="เทศบาลเมืองยโสธร"/>
    <s v="-"/>
    <s v=""/>
    <s v="06/03/2026 15:01"/>
    <s v="-"/>
    <s v="J&amp;T Express"/>
    <s v="Tiktok"/>
    <s v="tiktok"/>
    <s v=""/>
    <s v="792899110581"/>
    <s v="06/03/2026 15:01"/>
  </r>
  <r>
    <x v="9"/>
    <x v="11"/>
    <n v="66.666666666666671"/>
    <n v="3"/>
    <s v="GWK45"/>
    <n v="200"/>
    <n v="0"/>
    <s v="ร้านที่2"/>
    <s v="ส***นันท์"/>
    <s v="นครราชสีมา"/>
    <s v="-"/>
    <s v=""/>
    <s v="06/03/2026 14:58"/>
    <s v="-"/>
    <s v="J&amp;T COD"/>
    <s v="Tiktok"/>
    <s v="จ่ายทีหลัง / COD"/>
    <s v="ชิฟฟ่อน:เอาแต่ช็อค ฝอยทอง มะพร้าว  เค้กเบาหวิว:มะพร้าว เผือก ฝอยทอง  ขอบคุณค่ะ"/>
    <s v="792803829521"/>
    <s v="06/03/2026 14:58"/>
  </r>
  <r>
    <x v="5"/>
    <x v="6"/>
    <n v="33.333333333333336"/>
    <n v="3"/>
    <s v="GWK45"/>
    <n v="200"/>
    <n v="0"/>
    <s v="ร้านที่2"/>
    <s v="ส***นันท์"/>
    <s v="นครราชสีมา"/>
    <s v="-"/>
    <s v=""/>
    <s v="06/03/2026 14:58"/>
    <s v="-"/>
    <s v="J&amp;T COD"/>
    <s v="Tiktok"/>
    <s v="จ่ายทีหลัง / COD"/>
    <s v="ชิฟฟ่อน:เอาแต่ช็อค ฝอยทอง มะพร้าว  เค้กเบาหวิว:มะพร้าว เผือก ฝอยทอง  ขอบคุณค่ะ"/>
    <s v="792803829521"/>
    <s v="06/03/2026 14:58"/>
  </r>
  <r>
    <x v="9"/>
    <x v="11"/>
    <n v="66.666666666666671"/>
    <n v="3"/>
    <s v="GWK44"/>
    <n v="100"/>
    <n v="0"/>
    <s v="ร้านที่2"/>
    <s v="B***song T***nim"/>
    <s v="อ่างทอง"/>
    <s v="-"/>
    <s v=""/>
    <s v="06/03/2026 14:57"/>
    <s v="-"/>
    <s v="J&amp;T COD"/>
    <s v="Tiktok"/>
    <s v="จ่ายทีหลัง / COD"/>
    <s v=""/>
    <s v="792828985535"/>
    <s v="06/03/2026 14:57"/>
  </r>
  <r>
    <x v="9"/>
    <x v="11"/>
    <n v="66.666666666666671"/>
    <n v="3"/>
    <s v="GWK43"/>
    <n v="100"/>
    <n v="0"/>
    <s v="ร้านที่2"/>
    <s v="แ*** ห***โรงเรียนสะโล"/>
    <s v="นราธิวาส"/>
    <s v="-"/>
    <s v=""/>
    <s v="06/03/2026 14:58"/>
    <s v="-"/>
    <s v="J&amp;T Express"/>
    <s v="Tiktok"/>
    <s v="tiktok"/>
    <s v=""/>
    <s v="792878495500"/>
    <s v="06/03/2026 14:57"/>
  </r>
  <r>
    <x v="5"/>
    <x v="6"/>
    <n v="50"/>
    <n v="6"/>
    <s v="GWK42"/>
    <n v="200"/>
    <n v="0"/>
    <s v="ร้านที่2"/>
    <s v="ห***ย อ***ร์เมือง"/>
    <s v="สุโขทัย"/>
    <s v="-"/>
    <s v=""/>
    <s v="06/03/2026 14:58"/>
    <s v="-"/>
    <s v="J&amp;T Express"/>
    <s v="Tiktok"/>
    <s v="tiktok"/>
    <s v=""/>
    <s v="792848241651"/>
    <s v="06/03/2026 14:57"/>
  </r>
  <r>
    <x v="5"/>
    <x v="6"/>
    <n v="33.333333333333336"/>
    <n v="3"/>
    <s v="GWK41"/>
    <n v="100"/>
    <n v="0"/>
    <s v="ร้านที่2"/>
    <s v="ร***ราภรณ์ เ***รบุรี"/>
    <s v="เทศบาลนครนครราชสีมา"/>
    <s v="-"/>
    <s v=""/>
    <s v="06/03/2026 14:56"/>
    <s v="-"/>
    <s v="J&amp;T Express"/>
    <s v="Tiktok"/>
    <s v="tiktok"/>
    <s v=""/>
    <s v="792892451610"/>
    <s v="06/03/2026 14:56"/>
  </r>
  <r>
    <x v="5"/>
    <x v="6"/>
    <n v="33.333333333333336"/>
    <n v="3"/>
    <s v="GWK40"/>
    <n v="100"/>
    <n v="0"/>
    <s v="ร้านที่2"/>
    <s v="ร***ดา"/>
    <s v="พิษณุโลก"/>
    <s v="-"/>
    <s v=""/>
    <s v="06/03/2026 14:56"/>
    <s v="-"/>
    <s v="J&amp;T Express"/>
    <s v="Tiktok"/>
    <s v="tiktok"/>
    <s v=""/>
    <s v="792881149631"/>
    <s v="06/03/2026 14:55"/>
  </r>
  <r>
    <x v="5"/>
    <x v="6"/>
    <n v="50"/>
    <n v="6"/>
    <s v="GWK39"/>
    <n v="200"/>
    <n v="0"/>
    <s v="ร้านที่2"/>
    <s v="ช***ี ช***ท์"/>
    <s v="ตำบล กาฬสินธุ์"/>
    <s v="-"/>
    <s v=""/>
    <s v="06/03/2026 14:52"/>
    <s v="-"/>
    <s v="J&amp;T COD"/>
    <s v="Tiktok"/>
    <s v="จ่ายทีหลัง / COD"/>
    <s v=""/>
    <s v="792872227652"/>
    <s v="06/03/2026 14:52"/>
  </r>
  <r>
    <x v="5"/>
    <x v="6"/>
    <n v="33.333333333333336"/>
    <n v="6"/>
    <s v="GWK38"/>
    <n v="200"/>
    <n v="0"/>
    <s v="ร้านที่2"/>
    <s v="ส***มล โ***นเทียะ"/>
    <s v="ระยอง"/>
    <s v="-"/>
    <s v=""/>
    <s v="06/03/2026 14:53"/>
    <s v="-"/>
    <s v="J&amp;T Express"/>
    <s v="Tiktok"/>
    <s v="tiktok"/>
    <s v="ไม่เอากาแฟคะ"/>
    <s v="792851037554"/>
    <s v="06/03/2026 14:52"/>
  </r>
  <r>
    <x v="5"/>
    <x v="6"/>
    <n v="33.333333333333336"/>
    <n v="3"/>
    <s v="GWK36"/>
    <n v="100"/>
    <n v="0"/>
    <s v="ร้านที่2"/>
    <s v="ก***จน์ ท***จริญ"/>
    <s v="สมุทรปราการ"/>
    <s v="-"/>
    <s v=""/>
    <s v="06/03/2026 14:51"/>
    <s v="-"/>
    <s v="J&amp;T COD"/>
    <s v="Tiktok"/>
    <s v="จ่ายทีหลัง / COD"/>
    <s v=""/>
    <s v="792868544613"/>
    <s v="06/03/2026 14:52"/>
  </r>
  <r>
    <x v="9"/>
    <x v="11"/>
    <n v="66.666666666666671"/>
    <n v="3"/>
    <s v="GWK35"/>
    <n v="100"/>
    <n v="0"/>
    <s v="ร้านที่2"/>
    <s v="ส***ตรา ด***ม้เทศ"/>
    <s v="ปทุมธานี"/>
    <s v="-"/>
    <s v=""/>
    <s v="06/03/2026 14:52"/>
    <s v="-"/>
    <s v="Flash Express Thailand"/>
    <s v="Tiktok"/>
    <s v="tiktok"/>
    <s v=""/>
    <s v="THT040255DB588Z"/>
    <s v="06/03/2026 14:51"/>
  </r>
  <r>
    <x v="5"/>
    <x v="6"/>
    <n v="33.333333333333336"/>
    <n v="3"/>
    <s v="GWK34"/>
    <n v="100"/>
    <n v="0"/>
    <s v="ร้านที่2"/>
    <s v="อ** ก* ค**"/>
    <s v="กาญจนบุรี"/>
    <s v="-"/>
    <s v=""/>
    <s v="06/03/2026 14:50"/>
    <s v="-"/>
    <s v="J&amp;T COD"/>
    <s v="Tiktok"/>
    <s v="จ่ายทีหลัง / COD"/>
    <s v=""/>
    <s v="792850259611"/>
    <s v="06/03/2026 14:50"/>
  </r>
  <r>
    <x v="9"/>
    <x v="11"/>
    <n v="66.666666666666671"/>
    <n v="3"/>
    <s v="GWK32"/>
    <n v="107"/>
    <n v="7"/>
    <s v="ร้านที่2"/>
    <s v="C***m"/>
    <s v="กรุงเทพฯ"/>
    <s v="-"/>
    <s v=""/>
    <s v="06/03/2026 14:50"/>
    <s v="-"/>
    <s v="J&amp;T COD"/>
    <s v="Tiktok"/>
    <s v="จ่ายทีหลัง / COD"/>
    <s v=""/>
    <s v="792814389533"/>
    <s v="06/03/2026 14:50"/>
  </r>
  <r>
    <x v="5"/>
    <x v="6"/>
    <n v="33.333333333333336"/>
    <n v="3"/>
    <s v="GWK31"/>
    <n v="100"/>
    <n v="0"/>
    <s v="ร้านที่2"/>
    <s v="ส***คตรา ศ***ลำจวน"/>
    <s v="สระแก้ว"/>
    <s v="-"/>
    <s v=""/>
    <s v="06/03/2026 14:50"/>
    <s v="-"/>
    <s v="J&amp;T COD"/>
    <s v="Tiktok"/>
    <s v="จ่ายทีหลัง / COD"/>
    <s v=""/>
    <s v="792831853645"/>
    <s v="06/03/2026 14:50"/>
  </r>
  <r>
    <x v="5"/>
    <x v="6"/>
    <n v="33.333333333333336"/>
    <n v="3"/>
    <s v="GWK30"/>
    <n v="100"/>
    <n v="0"/>
    <s v="ร้านที่2"/>
    <s v="a***"/>
    <s v="ชุมพร"/>
    <s v="-"/>
    <s v=""/>
    <s v="06/03/2026 21:21"/>
    <s v="-"/>
    <s v="J&amp;T Express"/>
    <s v="Tiktok"/>
    <s v="tiktok"/>
    <s v=""/>
    <s v="792849854635"/>
    <s v="06/03/2026 14:50"/>
  </r>
  <r>
    <x v="9"/>
    <x v="11"/>
    <n v="66.666666666666671"/>
    <n v="3"/>
    <s v="GWK29"/>
    <n v="299"/>
    <n v="0"/>
    <s v="ร้านที่2"/>
    <s v="โ***กา"/>
    <s v="ปราจีนบุรี"/>
    <s v="-"/>
    <s v=""/>
    <s v="06/03/2026 14:49"/>
    <s v="-"/>
    <s v="J&amp;T Express"/>
    <s v="Tiktok"/>
    <s v="tiktok"/>
    <s v=""/>
    <s v="792868246531"/>
    <s v="06/03/2026 14:49"/>
  </r>
  <r>
    <x v="5"/>
    <x v="6"/>
    <n v="33.333333333333336"/>
    <n v="3"/>
    <s v="GWK29"/>
    <n v="299"/>
    <n v="0"/>
    <s v="ร้านที่2"/>
    <s v="โ***กา"/>
    <s v="ปราจีนบุรี"/>
    <s v="-"/>
    <s v=""/>
    <s v="06/03/2026 14:49"/>
    <s v="-"/>
    <s v="J&amp;T Express"/>
    <s v="Tiktok"/>
    <s v="tiktok"/>
    <s v=""/>
    <s v="792868246531"/>
    <s v="06/03/2026 14:49"/>
  </r>
  <r>
    <x v="4"/>
    <x v="4"/>
    <n v="159"/>
    <n v="1"/>
    <s v="GWK29"/>
    <n v="299"/>
    <n v="0"/>
    <s v="ร้านที่2"/>
    <s v="โ***กา"/>
    <s v="ปราจีนบุรี"/>
    <s v="-"/>
    <s v=""/>
    <s v="06/03/2026 14:49"/>
    <s v="-"/>
    <s v="J&amp;T Express"/>
    <s v="Tiktok"/>
    <s v="tiktok"/>
    <s v=""/>
    <s v="792868246531"/>
    <s v="06/03/2026 14:49"/>
  </r>
  <r>
    <x v="5"/>
    <x v="6"/>
    <n v="33.333333333333336"/>
    <n v="6"/>
    <s v="GWK28"/>
    <n v="200"/>
    <n v="0"/>
    <s v="ร้านที่2"/>
    <s v="อ***ด๊ะ ส***มีน"/>
    <s v="สงขลา"/>
    <s v="-"/>
    <s v=""/>
    <s v="06/03/2026 14:49"/>
    <s v="-"/>
    <s v="J&amp;T COD"/>
    <s v="Tiktok"/>
    <s v="จ่ายทีหลัง / COD"/>
    <s v=""/>
    <s v="792881228650"/>
    <s v="06/03/2026 14:49"/>
  </r>
  <r>
    <x v="5"/>
    <x v="6"/>
    <n v="33.333333333333336"/>
    <n v="3"/>
    <s v="GWK27"/>
    <n v="100"/>
    <n v="0"/>
    <s v="ร้านที่2"/>
    <s v="จ***ร์เพ็ญ S**"/>
    <s v="นครราชสีมา"/>
    <s v="-"/>
    <s v=""/>
    <s v="06/03/2026 14:49"/>
    <s v="-"/>
    <s v="J&amp;T Express"/>
    <s v="Tiktok"/>
    <s v="tiktok"/>
    <s v=""/>
    <s v="792870142621"/>
    <s v="06/03/2026 14:49"/>
  </r>
  <r>
    <x v="5"/>
    <x v="6"/>
    <n v="33.333333333333336"/>
    <n v="3"/>
    <s v="GWK26"/>
    <n v="108"/>
    <n v="8"/>
    <s v="ร้านที่2"/>
    <s v="จ***วรรณ เ***วอ่อน"/>
    <s v="สุราษฎร์ธานี"/>
    <s v="-"/>
    <s v=""/>
    <s v="06/03/2026 14:48"/>
    <s v="-"/>
    <s v="J&amp;T COD"/>
    <s v="Tiktok"/>
    <s v="จ่ายทีหลัง / COD"/>
    <s v=""/>
    <s v="792876545613"/>
    <s v="06/03/2026 14:48"/>
  </r>
  <r>
    <x v="5"/>
    <x v="6"/>
    <n v="33.333333333333336"/>
    <n v="3"/>
    <s v="GWK25"/>
    <n v="100"/>
    <n v="0"/>
    <s v="ร้านที่2"/>
    <s v="พ***ี แ***สว่าง"/>
    <s v="ปทุมธานี"/>
    <s v="-"/>
    <s v=""/>
    <s v="06/03/2026 14:49"/>
    <s v="-"/>
    <s v="Flash Express Thailand"/>
    <s v="Tiktok"/>
    <s v="tiktok"/>
    <s v=""/>
    <s v="THT040255DABF4Z"/>
    <s v="06/03/2026 14:48"/>
  </r>
  <r>
    <x v="9"/>
    <x v="11"/>
    <n v="66.666666666666671"/>
    <n v="3"/>
    <s v="GWK24"/>
    <n v="100"/>
    <n v="0"/>
    <s v="ร้านที่2"/>
    <s v="ก**"/>
    <s v="เพชรบุรี"/>
    <s v="-"/>
    <s v=""/>
    <s v="06/03/2026 14:48"/>
    <s v="-"/>
    <s v="J&amp;T COD"/>
    <s v="Tiktok"/>
    <s v="จ่ายทีหลัง / COD"/>
    <s v=""/>
    <s v="792898385506"/>
    <s v="06/03/2026 14:48"/>
  </r>
  <r>
    <x v="5"/>
    <x v="6"/>
    <n v="33.333333333333336"/>
    <n v="3"/>
    <s v="GWK23"/>
    <n v="100"/>
    <n v="0"/>
    <s v="ร้านที่2"/>
    <s v="ศ***ทิพย์  ป***ี"/>
    <s v="แม่ฮ่องสอน"/>
    <s v="-"/>
    <s v=""/>
    <s v="06/03/2026 14:48"/>
    <s v="-"/>
    <s v="J&amp;T COD"/>
    <s v="Tiktok"/>
    <s v="จ่ายทีหลัง / COD"/>
    <s v=""/>
    <s v="792860255622"/>
    <s v="06/03/2026 14:48"/>
  </r>
  <r>
    <x v="5"/>
    <x v="6"/>
    <n v="33.333333333333336"/>
    <n v="3"/>
    <s v="GWK22"/>
    <n v="100"/>
    <n v="0"/>
    <s v="ร้านที่2"/>
    <s v="ว***ชนก ส***องอินทร์"/>
    <s v="สุราษฎร์ธานี"/>
    <s v="-"/>
    <s v=""/>
    <s v="06/03/2026 14:48"/>
    <s v="-"/>
    <s v="J&amp;T COD"/>
    <s v="Tiktok"/>
    <s v="จ่ายทีหลัง / COD"/>
    <s v=""/>
    <s v="792862341644"/>
    <s v="06/03/2026 14:48"/>
  </r>
  <r>
    <x v="5"/>
    <x v="6"/>
    <n v="33.333333333333336"/>
    <n v="3"/>
    <s v="GWK21"/>
    <n v="100"/>
    <n v="0"/>
    <s v="ร้านที่2"/>
    <s v="น***ตน์ อ***ะทรงศักดิ์"/>
    <s v="นครปฐม"/>
    <s v="-"/>
    <s v=""/>
    <s v="06/03/2026 14:48"/>
    <s v="-"/>
    <s v="J&amp;T COD"/>
    <s v="Tiktok"/>
    <s v="จ่ายทีหลัง / COD"/>
    <s v="รับมะพร้าว เผือก เนยนม"/>
    <s v="792885030582"/>
    <s v="06/03/2026 14:48"/>
  </r>
  <r>
    <x v="5"/>
    <x v="6"/>
    <n v="33.333333333333336"/>
    <n v="3"/>
    <s v="GWK20"/>
    <n v="100"/>
    <n v="0"/>
    <s v="ร้านที่2"/>
    <s v="ว***พ็ญ จ***ร์เกลี้ยง"/>
    <s v="นครสวรรค์"/>
    <s v="-"/>
    <s v=""/>
    <s v="06/03/2026 14:47"/>
    <s v="-"/>
    <s v="J&amp;T COD"/>
    <s v="Tiktok"/>
    <s v="จ่ายทีหลัง / COD"/>
    <s v=""/>
    <s v="792873858626"/>
    <s v="06/03/2026 14:47"/>
  </r>
  <r>
    <x v="9"/>
    <x v="11"/>
    <n v="66.666666666666671"/>
    <n v="3"/>
    <s v="GWK18"/>
    <n v="100"/>
    <n v="0"/>
    <s v="ร้านที่2"/>
    <s v="จ***ภรณ์ ต***วัฒนาพิพัฒน์"/>
    <s v="สงขลา"/>
    <s v="-"/>
    <s v=""/>
    <s v="06/03/2026 14:47"/>
    <s v="-"/>
    <s v="J&amp;T COD"/>
    <s v="Tiktok"/>
    <s v="จ่ายทีหลัง / COD"/>
    <s v=""/>
    <s v="792808288591"/>
    <s v="06/03/2026 14:47"/>
  </r>
  <r>
    <x v="5"/>
    <x v="6"/>
    <n v="33.333333333333336"/>
    <n v="3"/>
    <s v="GWK17"/>
    <n v="100"/>
    <n v="0"/>
    <s v="ร้านที่2"/>
    <s v="พ***ตา  บ***ุวรรณ◌์"/>
    <s v="พระนครศรีอยุธยา"/>
    <s v="-"/>
    <s v=""/>
    <s v="06/03/2026 14:47"/>
    <s v="-"/>
    <s v="J&amp;T COD"/>
    <s v="Tiktok"/>
    <s v="จ่ายทีหลัง / COD"/>
    <s v=""/>
    <s v="792884052645"/>
    <s v="06/03/2026 14:47"/>
  </r>
  <r>
    <x v="5"/>
    <x v="6"/>
    <n v="33.333333333333336"/>
    <n v="3"/>
    <s v="GWK16"/>
    <n v="100"/>
    <n v="0"/>
    <s v="ร้านที่2"/>
    <s v="ท***์พวรรณ์ เ***นทด"/>
    <s v="เทศบาลนครนครราชสีมา"/>
    <s v="-"/>
    <s v=""/>
    <s v="06/03/2026 14:46"/>
    <s v="-"/>
    <s v="J&amp;T COD"/>
    <s v="Tiktok"/>
    <s v="จ่ายทีหลัง / COD"/>
    <s v=""/>
    <s v="792835604761"/>
    <s v="06/03/2026 14:46"/>
  </r>
  <r>
    <x v="5"/>
    <x v="6"/>
    <n v="33.333333333333336"/>
    <n v="3"/>
    <s v="GWK15"/>
    <n v="100"/>
    <n v="0"/>
    <s v="ร้านที่2"/>
    <s v="พ***ยภรณ์ ส***กษ์"/>
    <s v="บึงกาฬ"/>
    <s v="-"/>
    <s v=""/>
    <s v="06/03/2026 14:46"/>
    <s v="-"/>
    <s v="J&amp;T Express"/>
    <s v="Tiktok"/>
    <s v="tiktok"/>
    <s v=""/>
    <s v="792839793653"/>
    <s v="06/03/2026 14:46"/>
  </r>
  <r>
    <x v="5"/>
    <x v="6"/>
    <n v="33.333333333333336"/>
    <n v="3"/>
    <s v="GWK14"/>
    <n v="100"/>
    <n v="0"/>
    <s v="ร้านที่2"/>
    <s v="น***  อ***ณ์"/>
    <s v="ร้อยเอ็ด"/>
    <s v="-"/>
    <s v=""/>
    <s v="06/03/2026 14:46"/>
    <s v="-"/>
    <s v="J&amp;T Express"/>
    <s v="Tiktok"/>
    <s v="tiktok"/>
    <s v=""/>
    <s v="792889795655"/>
    <s v="06/03/2026 14:46"/>
  </r>
  <r>
    <x v="5"/>
    <x v="6"/>
    <n v="33.333333333333336"/>
    <n v="3"/>
    <s v="GWK13"/>
    <n v="100"/>
    <n v="0"/>
    <s v="ร้านที่2"/>
    <s v="w***iwan"/>
    <s v="กรุงเทพฯ"/>
    <s v="-"/>
    <s v=""/>
    <s v="06/03/2026 14:46"/>
    <s v="-"/>
    <s v="J&amp;T COD"/>
    <s v="Tiktok"/>
    <s v="จ่ายทีหลัง / COD"/>
    <s v=""/>
    <s v="792877005782"/>
    <s v="06/03/2026 14:46"/>
  </r>
  <r>
    <x v="5"/>
    <x v="6"/>
    <n v="33.333333333333336"/>
    <n v="3"/>
    <s v="GWK11"/>
    <n v="100"/>
    <n v="0"/>
    <s v="ร้านที่2"/>
    <s v="ส***พร ด***ิ้ว"/>
    <s v="ชัยภูมิ"/>
    <s v="-"/>
    <s v=""/>
    <s v="06/03/2026 14:45"/>
    <s v="-"/>
    <s v="J&amp;T COD"/>
    <s v="Tiktok"/>
    <s v="จ่ายทีหลัง / COD"/>
    <s v=""/>
    <s v="792883459620"/>
    <s v="06/03/2026 14:45"/>
  </r>
  <r>
    <x v="5"/>
    <x v="6"/>
    <n v="33.333333333333336"/>
    <n v="3"/>
    <s v="GWK10"/>
    <n v="101"/>
    <n v="1"/>
    <s v="ร้านที่2"/>
    <s v="ช***กานต์"/>
    <s v="พิจิตร"/>
    <s v="-"/>
    <s v=""/>
    <s v="06/03/2026 14:45"/>
    <s v="-"/>
    <s v="J&amp;T Express"/>
    <s v="Tiktok"/>
    <s v="tiktok"/>
    <s v=""/>
    <s v="792832009745"/>
    <s v="06/03/2026 14:45"/>
  </r>
  <r>
    <x v="5"/>
    <x v="6"/>
    <n v="33.333333333333336"/>
    <n v="3"/>
    <s v="GWK9"/>
    <n v="100"/>
    <n v="0"/>
    <s v="ร้านที่2"/>
    <s v="w***iwan"/>
    <s v="กรุงเทพฯ"/>
    <s v="-"/>
    <s v=""/>
    <s v="06/03/2026 14:45"/>
    <s v="-"/>
    <s v="J&amp;T COD"/>
    <s v="Tiktok"/>
    <s v="จ่ายทีหลัง / COD"/>
    <s v=""/>
    <s v="792820595674"/>
    <s v="06/03/2026 14:45"/>
  </r>
  <r>
    <x v="5"/>
    <x v="6"/>
    <n v="33.333333333333336"/>
    <n v="3"/>
    <s v="GWK8"/>
    <n v="100"/>
    <n v="0"/>
    <s v="ร้านที่2"/>
    <s v="ฝ***"/>
    <s v="นครปฐม"/>
    <s v="-"/>
    <s v=""/>
    <s v="06/03/2026 14:45"/>
    <s v="-"/>
    <s v="J&amp;T COD"/>
    <s v="Tiktok"/>
    <s v="จ่ายทีหลัง / COD"/>
    <s v=""/>
    <s v="792859398660"/>
    <s v="06/03/2026 14:45"/>
  </r>
  <r>
    <x v="5"/>
    <x v="6"/>
    <n v="50"/>
    <n v="6"/>
    <s v="GWK6"/>
    <n v="200"/>
    <n v="0"/>
    <s v="ร้านที่2"/>
    <s v="P** L**"/>
    <s v="เพชรบูรณ์"/>
    <s v="-"/>
    <s v=""/>
    <s v="06/03/2026 14:44"/>
    <s v="-"/>
    <s v="J&amp;T COD"/>
    <s v="Tiktok"/>
    <s v="จ่ายทีหลัง / COD"/>
    <s v=""/>
    <s v="792836731676"/>
    <s v="06/03/2026 14:44"/>
  </r>
  <r>
    <x v="9"/>
    <x v="11"/>
    <n v="66.666666666666671"/>
    <n v="3"/>
    <s v="GWK5"/>
    <n v="100"/>
    <n v="0"/>
    <s v="ร้านที่2"/>
    <s v="ค***อ็ม ไ***รรณ์"/>
    <s v="เชียงใหม่"/>
    <s v="-"/>
    <s v=""/>
    <s v="06/03/2026 14:41"/>
    <s v="-"/>
    <s v="J&amp;T COD"/>
    <s v="Tiktok"/>
    <s v="จ่ายทีหลัง / COD"/>
    <s v=""/>
    <s v="792866380552"/>
    <s v="06/03/2026 14:41"/>
  </r>
  <r>
    <x v="11"/>
    <x v="14"/>
    <n v="12"/>
    <n v="10"/>
    <s v="GWK4"/>
    <n v="140"/>
    <n v="0"/>
    <s v="ร้านที่1"/>
    <s v="ร******ี"/>
    <s v="******ตำบลหนองบัว อำเภอบ้านค่าย จังหวัดระยอง 21120"/>
    <s v="21120"/>
    <s v="75"/>
    <s v="06/03/2026 14:33"/>
    <s v="-"/>
    <s v="SPX Express"/>
    <s v="Shopee"/>
    <s v="shopee"/>
    <s v=""/>
    <s v="TH2627070159307"/>
    <s v="06/03/2026 14:33"/>
  </r>
  <r>
    <x v="5"/>
    <x v="6"/>
    <n v="33.333333333333336"/>
    <n v="3"/>
    <s v="GWK3"/>
    <n v="149"/>
    <n v="0"/>
    <s v="ร้านที่1"/>
    <s v="ก******น"/>
    <s v="******ริญ, ซอย 10, ตำบล หลักหก, อำเภอเมืองปทุมธานี ตำบลหลักหก อำเภอเมืองปทุมธานี จังหวัดปทุมธานี 12000"/>
    <s v="12000"/>
    <s v="84"/>
    <s v="06/03/2026 14:21"/>
    <s v="-"/>
    <s v="SPX Express"/>
    <s v="Shopee"/>
    <s v="shopee"/>
    <s v=""/>
    <s v="TH263426078591R"/>
    <s v="06/03/2026 14:21"/>
  </r>
  <r>
    <x v="8"/>
    <x v="9"/>
    <n v="97"/>
    <n v="3"/>
    <s v="GWK2"/>
    <n v="291"/>
    <n v="0"/>
    <s v="ร้านที่1"/>
    <s v="น******ม"/>
    <s v="******้านเกตุจำปา ตำบล หนองหว้า ตำบลหนองหว้า อำเภอเขาฉกรรจ์ จังหวัดสระแก้ว 27000"/>
    <s v="27000"/>
    <s v="98"/>
    <s v="06/03/2026 14:12"/>
    <s v="-"/>
    <s v="SPX Express"/>
    <s v="Shopee"/>
    <s v="shopee"/>
    <s v=""/>
    <s v="TH265359700068W"/>
    <s v="06/03/2026 14:12"/>
  </r>
  <r>
    <x v="6"/>
    <x v="10"/>
    <n v="139"/>
    <n v="2"/>
    <s v="GWK1"/>
    <n v="215"/>
    <n v="0"/>
    <s v="ร้านที่10"/>
    <s v="ญาณภัทร ศิรินันทวิทยา"/>
    <s v="คอนโด สยามอีลิแกล้นท์1 (ห้อง308)_x000a_419/163 หมู่ 12 เขาพระตำหนัก ซอย 4_x000a_ต.หนองปรือ อ.บางละมุง_x000a_จ.ชลบุรี _x000a_ 20150"/>
    <s v="20150"/>
    <s v="0817250174"/>
    <s v="06/03/2026 14:05"/>
    <s v="sompear3955@gmail.com"/>
    <s v="EMS COD"/>
    <s v="facebook"/>
    <s v="กสิกร"/>
    <s v=""/>
    <s v="WA105542730TH"/>
    <s v="06/03/2026 14:04"/>
  </r>
  <r>
    <x v="4"/>
    <x v="4"/>
    <n v="139"/>
    <n v="2"/>
    <s v="GWK0"/>
    <n v="430"/>
    <n v="0"/>
    <s v="ร้านที่10"/>
    <s v="เข็มพวง  ปันธรรม"/>
    <s v="65 ม 3 ต ปากกาง อ ลอง จ  แพ่ร_x000a_ 54150"/>
    <s v="54150"/>
    <s v="0828968312"/>
    <s v="06/03/2026 14:04"/>
    <s v="sompear3955@gmail.com"/>
    <s v="EMS COD"/>
    <s v="facebook"/>
    <s v="กสิกร"/>
    <s v=""/>
    <s v="WA105542726TH"/>
    <s v="06/03/2026 14:03"/>
  </r>
  <r>
    <x v="6"/>
    <x v="10"/>
    <n v="139"/>
    <n v="2"/>
    <s v="GWK0"/>
    <n v="430"/>
    <n v="0"/>
    <s v="ร้านที่10"/>
    <s v="เข็มพวง  ปันธรรม"/>
    <s v="65 ม 3 ต ปากกาง อ ลอง จ  แพ่ร_x000a_ 54150"/>
    <s v="54150"/>
    <s v="0828968312"/>
    <s v="06/03/2026 14:04"/>
    <s v="sompear3955@gmail.com"/>
    <s v="EMS COD"/>
    <s v="facebook"/>
    <s v="กสิกร"/>
    <s v=""/>
    <s v="WA105542726TH"/>
    <s v="06/03/2026 14:03"/>
  </r>
  <r>
    <x v="2"/>
    <x v="5"/>
    <n v="60"/>
    <n v="2"/>
    <s v="GWJ98"/>
    <n v="120"/>
    <n v="0"/>
    <s v="ร้านที่3"/>
    <s v="ทองเจือ เสริมสุขวัฒนกุล"/>
    <s v="202 ม.2 บ้านหนองแดน ต.โกสัมพี_x000a__x000a_โกสัมพีนคร/ Kosamphi Nakhonกำแพงเพชร/ Kamphaeng Phet_x000a_62000"/>
    <s v="62000"/>
    <s v="660890609178"/>
    <s v="06/03/2026 13:58"/>
    <s v="-"/>
    <s v="Kerry_dropoff"/>
    <s v="Lazada"/>
    <s v="lazada"/>
    <s v=""/>
    <s v="TH58118F2U572A"/>
    <s v="06/03/2026 13:57"/>
  </r>
  <r>
    <x v="13"/>
    <x v="16"/>
    <n v="80.39"/>
    <n v="3"/>
    <s v="GWJ97"/>
    <n v="709.6"/>
    <n v="66.5"/>
    <s v="ร้านที่1"/>
    <s v="ภูผา"/>
    <s v="104/13ถ.ลาดพร้าวซอยลาดพร้าว122แยก13แขวงพลับพลาเขตวังทองหลางกท.10310 · พลับพลา/ Phlapphla_x000a__x000a_วังทองหลาง/ Wang Thonglangกรุงเทพมหานคร/ Bangkok_x000a_10310"/>
    <s v="10310"/>
    <s v="660950267935"/>
    <s v="06/03/2026 13:57"/>
    <s v="-"/>
    <s v="Kerry_dropoff"/>
    <s v="Lazada"/>
    <s v="lazada"/>
    <s v=""/>
    <s v="LEXPU0665090007"/>
    <s v="06/03/2026 13:57"/>
  </r>
  <r>
    <x v="6"/>
    <x v="16"/>
    <n v="80.38"/>
    <n v="1"/>
    <s v="GWJ97"/>
    <n v="709.6"/>
    <n v="66.5"/>
    <s v="ร้านที่1"/>
    <s v="ภูผา"/>
    <s v="104/13ถ.ลาดพร้าวซอยลาดพร้าว122แยก13แขวงพลับพลาเขตวังทองหลางกท.10310 · พลับพลา/ Phlapphla_x000a__x000a_วังทองหลาง/ Wang Thonglangกรุงเทพมหานคร/ Bangkok_x000a_10310"/>
    <s v="10310"/>
    <s v="660950267935"/>
    <s v="06/03/2026 13:57"/>
    <s v="-"/>
    <s v="Kerry_dropoff"/>
    <s v="Lazada"/>
    <s v="lazada"/>
    <s v=""/>
    <s v="LEXPU0665090007"/>
    <s v="06/03/2026 13:57"/>
  </r>
  <r>
    <x v="6"/>
    <x v="16"/>
    <n v="80.39"/>
    <n v="2"/>
    <s v="GWJ97"/>
    <n v="709.6"/>
    <n v="66.5"/>
    <s v="ร้านที่1"/>
    <s v="ภูผา"/>
    <s v="104/13ถ.ลาดพร้าวซอยลาดพร้าว122แยก13แขวงพลับพลาเขตวังทองหลางกท.10310 · พลับพลา/ Phlapphla_x000a__x000a_วังทองหลาง/ Wang Thonglangกรุงเทพมหานคร/ Bangkok_x000a_10310"/>
    <s v="10310"/>
    <s v="660950267935"/>
    <s v="06/03/2026 13:57"/>
    <s v="-"/>
    <s v="Kerry_dropoff"/>
    <s v="Lazada"/>
    <s v="lazada"/>
    <s v=""/>
    <s v="LEXPU0665090007"/>
    <s v="06/03/2026 13:57"/>
  </r>
  <r>
    <x v="4"/>
    <x v="16"/>
    <n v="80.38"/>
    <n v="1"/>
    <s v="GWJ97"/>
    <n v="709.6"/>
    <n v="66.5"/>
    <s v="ร้านที่1"/>
    <s v="ภูผา"/>
    <s v="104/13ถ.ลาดพร้าวซอยลาดพร้าว122แยก13แขวงพลับพลาเขตวังทองหลางกท.10310 · พลับพลา/ Phlapphla_x000a__x000a_วังทองหลาง/ Wang Thonglangกรุงเทพมหานคร/ Bangkok_x000a_10310"/>
    <s v="10310"/>
    <s v="660950267935"/>
    <s v="06/03/2026 13:57"/>
    <s v="-"/>
    <s v="Kerry_dropoff"/>
    <s v="Lazada"/>
    <s v="lazada"/>
    <s v=""/>
    <s v="LEXPU0665090007"/>
    <s v="06/03/2026 13:57"/>
  </r>
  <r>
    <x v="4"/>
    <x v="16"/>
    <n v="80.39"/>
    <n v="1"/>
    <s v="GWJ97"/>
    <n v="709.6"/>
    <n v="66.5"/>
    <s v="ร้านที่1"/>
    <s v="ภูผา"/>
    <s v="104/13ถ.ลาดพร้าวซอยลาดพร้าว122แยก13แขวงพลับพลาเขตวังทองหลางกท.10310 · พลับพลา/ Phlapphla_x000a__x000a_วังทองหลาง/ Wang Thonglangกรุงเทพมหานคร/ Bangkok_x000a_10310"/>
    <s v="10310"/>
    <s v="660950267935"/>
    <s v="06/03/2026 13:57"/>
    <s v="-"/>
    <s v="Kerry_dropoff"/>
    <s v="Lazada"/>
    <s v="lazada"/>
    <s v=""/>
    <s v="LEXPU0665090007"/>
    <s v="06/03/2026 13:57"/>
  </r>
  <r>
    <x v="4"/>
    <x v="4"/>
    <n v="139"/>
    <n v="1"/>
    <s v="GWJ95"/>
    <n v="215"/>
    <n v="0"/>
    <s v="ร้านที่10"/>
    <s v="อัญชุลี มัคคีธรรม"/>
    <s v="234/205  หมู่บ้านเทพารักษ์วิลล่า_x000a_(ซอย 4 หลังสุดท้ายซ้ายมือ)_x000a_ตำบลเทพารักษ์_x000a_อำเภอเมืองสมุทรปราการ_x000a_สมุทรปราการ_x000a_ 10270"/>
    <s v="10270"/>
    <s v="0658831687"/>
    <s v="06/03/2026 13:48"/>
    <s v="sompear3955@gmail.com"/>
    <s v="EMS COD"/>
    <s v="facebook"/>
    <s v="กสิกร"/>
    <s v=""/>
    <s v="WA105542712TH"/>
    <s v="06/03/2026 13:48"/>
  </r>
  <r>
    <x v="6"/>
    <x v="10"/>
    <n v="139"/>
    <n v="1"/>
    <s v="GWJ95"/>
    <n v="215"/>
    <n v="0"/>
    <s v="ร้านที่10"/>
    <s v="อัญชุลี มัคคีธรรม"/>
    <s v="234/205  หมู่บ้านเทพารักษ์วิลล่า_x000a_(ซอย 4 หลังสุดท้ายซ้ายมือ)_x000a_ตำบลเทพารักษ์_x000a_อำเภอเมืองสมุทรปราการ_x000a_สมุทรปราการ_x000a_ 10270"/>
    <s v="10270"/>
    <s v="0658831687"/>
    <s v="06/03/2026 13:48"/>
    <s v="sompear3955@gmail.com"/>
    <s v="EMS COD"/>
    <s v="facebook"/>
    <s v="กสิกร"/>
    <s v=""/>
    <s v="WA105542712TH"/>
    <s v="06/03/2026 13:48"/>
  </r>
  <r>
    <x v="5"/>
    <x v="6"/>
    <n v="33.333333333333336"/>
    <n v="3"/>
    <s v="GWJ93"/>
    <n v="249"/>
    <n v="0"/>
    <s v="ร้านที่1"/>
    <s v="ป******ล"/>
    <s v="******ตำบลห้วยไคร้ อำเภอแม่สาย จังหวัดเชียงราย 57220"/>
    <s v="57220"/>
    <s v="38"/>
    <s v="06/03/2026 13:17"/>
    <s v="-"/>
    <s v="SPX Express"/>
    <s v="Shopee"/>
    <s v="shopee"/>
    <s v=""/>
    <s v="TH262796960443G"/>
    <s v="06/03/2026 13:17"/>
  </r>
  <r>
    <x v="7"/>
    <x v="12"/>
    <n v="100"/>
    <n v="1"/>
    <s v="GWJ93"/>
    <n v="249"/>
    <n v="0"/>
    <s v="ร้านที่1"/>
    <s v="ป******ล"/>
    <s v="******ตำบลห้วยไคร้ อำเภอแม่สาย จังหวัดเชียงราย 57220"/>
    <s v="57220"/>
    <s v="38"/>
    <s v="06/03/2026 13:17"/>
    <s v="-"/>
    <s v="SPX Express"/>
    <s v="Shopee"/>
    <s v="shopee"/>
    <s v=""/>
    <s v="TH262796960443G"/>
    <s v="06/03/2026 13:17"/>
  </r>
  <r>
    <x v="5"/>
    <x v="6"/>
    <n v="50"/>
    <n v="12"/>
    <s v="GWJ92"/>
    <n v="400"/>
    <n v="0"/>
    <s v="ร้านที่2"/>
    <s v="น** ส***า ส***ุริวงศ์"/>
    <s v="ปทุมธานี"/>
    <s v="-"/>
    <s v=""/>
    <s v="06/03/2026 13:16"/>
    <s v="-"/>
    <s v="J&amp;T COD"/>
    <s v="Tiktok"/>
    <s v="จ่ายทีหลัง / COD"/>
    <s v=""/>
    <s v="792829916664"/>
    <s v="06/03/2026 13:16"/>
  </r>
  <r>
    <x v="12"/>
    <x v="15"/>
    <n v="33.333333333333336"/>
    <n v="3"/>
    <s v="GWJ91"/>
    <n v="50"/>
    <n v="0"/>
    <s v="ร้านที่1"/>
    <s v="ว******์"/>
    <s v="******สวรรค์, อำเภอโพนทอง ตำบลพรมสวรรค์ อำเภอโพนทอง จังหวัดร้อยเอ็ด 45110"/>
    <s v="45110"/>
    <s v="47"/>
    <s v="06/03/2026 13:37"/>
    <s v="-"/>
    <s v="SPX Express"/>
    <s v="Shopee"/>
    <s v="shopee"/>
    <s v=""/>
    <s v="TH269349525942C"/>
    <s v="06/03/2026 13:07"/>
  </r>
  <r>
    <x v="5"/>
    <x v="6"/>
    <n v="50"/>
    <n v="6"/>
    <s v="GWJ90"/>
    <n v="200"/>
    <n v="0"/>
    <s v="ร้านที่2"/>
    <s v="ต***น.   ค***นะ"/>
    <s v="กรุงเทพฯ"/>
    <s v="-"/>
    <s v=""/>
    <s v="06/03/2026 13:06"/>
    <s v="-"/>
    <s v="J&amp;T Express"/>
    <s v="Tiktok"/>
    <s v="tiktok"/>
    <s v=""/>
    <s v="792850934665"/>
    <s v="06/03/2026 13:06"/>
  </r>
  <r>
    <x v="5"/>
    <x v="6"/>
    <n v="50"/>
    <n v="6"/>
    <s v="GWJ87"/>
    <n v="200"/>
    <n v="0"/>
    <s v="ร้านที่2"/>
    <s v="เ***ี พ***กิด"/>
    <s v="บุรีรัมย์"/>
    <s v="-"/>
    <s v=""/>
    <s v="06/03/2026 12:48"/>
    <s v="-"/>
    <s v="J&amp;T COD"/>
    <s v="Tiktok"/>
    <s v="จ่ายทีหลัง / COD"/>
    <s v=""/>
    <s v="792818248670"/>
    <s v="06/03/2026 12:48"/>
  </r>
  <r>
    <x v="5"/>
    <x v="6"/>
    <n v="50"/>
    <n v="12"/>
    <s v="GWJ86"/>
    <n v="400"/>
    <n v="0"/>
    <s v="ร้านที่2"/>
    <s v="ส***พร แ***รี"/>
    <s v="ร้อยเอ็ด"/>
    <s v="-"/>
    <s v=""/>
    <s v="06/03/2026 12:36"/>
    <s v="-"/>
    <s v="J&amp;T COD"/>
    <s v="Tiktok"/>
    <s v="จ่ายทีหลัง / COD"/>
    <s v=""/>
    <s v="792816718665"/>
    <s v="06/03/2026 12:38"/>
  </r>
  <r>
    <x v="12"/>
    <x v="15"/>
    <n v="33.333333333333336"/>
    <n v="3"/>
    <s v="GWJ85"/>
    <n v="50"/>
    <n v="0"/>
    <s v="ร้านที่1"/>
    <s v="เ****า"/>
    <s v="******อยกสิกรสำราญ2, ถนน กลางเมือง ตำบลในเมือง อำเภอเมืองขอนแก่น จังหวัดขอนแก่น 40000"/>
    <s v="40000"/>
    <s v="92"/>
    <s v="06/03/2026 12:33"/>
    <s v="-"/>
    <s v="SPX Express"/>
    <s v="Shopee"/>
    <s v="shopee"/>
    <s v=""/>
    <s v="TH263739081291I"/>
    <s v="06/03/2026 12:33"/>
  </r>
  <r>
    <x v="8"/>
    <x v="9"/>
    <n v="97"/>
    <n v="3"/>
    <s v="GWJ83"/>
    <n v="291"/>
    <n v="0"/>
    <s v="ร้านที่1"/>
    <s v="เ******ร"/>
    <s v="******านหนองบัว, ตำบลโนนสูง, อำเภอขุนหาญ ตำบลโนนสูง อำเภอขุนหาญ จังหวัดศรีสะเกษ 33150"/>
    <s v="33150"/>
    <s v="06"/>
    <s v="06/03/2026 12:13"/>
    <s v="-"/>
    <s v="SPX Express"/>
    <s v="Shopee"/>
    <s v="shopee"/>
    <s v=""/>
    <s v="TH262251318140D"/>
    <s v="06/03/2026 12:12"/>
  </r>
  <r>
    <x v="12"/>
    <x v="15"/>
    <n v="49"/>
    <n v="1"/>
    <s v="GWJ81"/>
    <n v="49"/>
    <n v="0"/>
    <s v="ร้านที่1"/>
    <s v="ศ******์"/>
    <s v="******0  ถ.สามัคคี  ต.ท่าทราย ตำบลท่าทราย อำเภอเมืองนนทบุรี จังหวัดนนทบุรี 11000"/>
    <s v="11000"/>
    <s v="64"/>
    <s v="06/03/2026 12:41"/>
    <s v="-"/>
    <s v="SPX Express"/>
    <s v="Shopee"/>
    <s v="shopee"/>
    <s v=""/>
    <s v="TH269577709838P"/>
    <s v="06/03/2026 12:10"/>
  </r>
  <r>
    <x v="12"/>
    <x v="15"/>
    <n v="27.5"/>
    <n v="4"/>
    <s v="GWJ80"/>
    <n v="165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06/03/2026 12:29"/>
    <s v="-"/>
    <s v="Flash Express"/>
    <s v="Shopee"/>
    <s v="shopee"/>
    <s v=""/>
    <s v="TH69018F33RU9D"/>
    <s v="06/03/2026 11:59"/>
  </r>
  <r>
    <x v="14"/>
    <x v="17"/>
    <n v="75"/>
    <n v="1"/>
    <s v="GWJ78"/>
    <n v="112"/>
    <n v="37"/>
    <s v="ร้านที่1"/>
    <s v="ธ******ี"/>
    <s v="******่ล้อม, อำเภอภาชี ตำบลไผ่ล้อม อำเภอภาชี จังหวัดพระนครศรีอยุธยา 13140"/>
    <s v="13140"/>
    <s v="63"/>
    <s v="06/03/2026 12:14"/>
    <s v="-"/>
    <s v="SPX Express"/>
    <s v="Shopee"/>
    <s v="shopee"/>
    <s v=""/>
    <s v="TH262558978290I"/>
    <s v="06/03/2026 11:44"/>
  </r>
  <r>
    <x v="12"/>
    <x v="15"/>
    <n v="33.333333333333336"/>
    <n v="3"/>
    <s v="GWJ77"/>
    <n v="50"/>
    <n v="0"/>
    <s v="ร้านที่1"/>
    <s v="ป******ร"/>
    <s v="******าลี จังหวัดนครสวรรค์ ตำบลวังข่อย อำเภอไพศาลี จังหวัดนครสวรรค์ 60220"/>
    <s v="60220"/>
    <s v="91"/>
    <s v="06/03/2026 11:50"/>
    <s v="-"/>
    <s v="SPX Express"/>
    <s v="Shopee"/>
    <s v="shopee"/>
    <s v=""/>
    <s v="TH264870584352N"/>
    <s v="06/03/2026 11:42"/>
  </r>
  <r>
    <x v="5"/>
    <x v="6"/>
    <n v="33.333333333333336"/>
    <n v="3"/>
    <s v="GWJ76"/>
    <n v="187"/>
    <n v="38"/>
    <s v="ร้านที่1"/>
    <s v="ร******ร"/>
    <s v="******7, ตำบลพระธาตุ, อำเภอเชียงขวัญ ตำบลพระธาตุ อำเภอเชียงขวัญ จังหวัดร้อยเอ็ด 45000"/>
    <s v="45000"/>
    <s v="56"/>
    <s v="06/03/2026 11:42"/>
    <s v="-"/>
    <s v="SPX Express"/>
    <s v="Shopee"/>
    <s v="shopee"/>
    <s v=""/>
    <s v="TH261272977357E"/>
    <s v="06/03/2026 11:41"/>
  </r>
  <r>
    <x v="5"/>
    <x v="6"/>
    <n v="50"/>
    <n v="6"/>
    <s v="GWJ75"/>
    <n v="200"/>
    <n v="0"/>
    <s v="ร้านที่2"/>
    <s v="พ***ี แ***บาง"/>
    <s v="มหาสารคาม"/>
    <s v="-"/>
    <s v=""/>
    <s v="06/03/2026 11:38"/>
    <s v="-"/>
    <s v="J&amp;T COD"/>
    <s v="Tiktok"/>
    <s v="จ่ายทีหลัง / COD"/>
    <s v=""/>
    <s v="792889767191"/>
    <s v="06/03/2026 11:38"/>
  </r>
  <r>
    <x v="5"/>
    <x v="6"/>
    <n v="50"/>
    <n v="6"/>
    <s v="GWJ74"/>
    <n v="200"/>
    <n v="0"/>
    <s v="ร้านที่2"/>
    <s v="พ***ิพา ส***ดิ์จะบก"/>
    <s v="นครราชสีมา"/>
    <s v="-"/>
    <s v=""/>
    <s v="06/03/2026 11:35"/>
    <s v="-"/>
    <s v="J&amp;T COD"/>
    <s v="Tiktok"/>
    <s v="จ่ายทีหลัง / COD"/>
    <s v=""/>
    <s v="792877967195"/>
    <s v="06/03/2026 11:35"/>
  </r>
  <r>
    <x v="12"/>
    <x v="15"/>
    <n v="33.333333333333336"/>
    <n v="3"/>
    <s v="GWJ73"/>
    <n v="50"/>
    <n v="0"/>
    <s v="ร้านที่1"/>
    <s v="ห**ว"/>
    <s v="****** 2 แขวงแสมดำ แขวงแสมดำ เขตบางขุนเทียน จังหวัดกรุงเทพมหานคร 10150"/>
    <s v="10150"/>
    <s v="73"/>
    <s v="06/03/2026 12:00"/>
    <s v="-"/>
    <s v="SPX Express"/>
    <s v="Shopee"/>
    <s v="shopee"/>
    <s v=""/>
    <s v="TH263958504483J"/>
    <s v="06/03/2026 11:30"/>
  </r>
  <r>
    <x v="2"/>
    <x v="2"/>
    <n v="80"/>
    <n v="1"/>
    <s v="GWJ71"/>
    <n v="80"/>
    <n v="0"/>
    <s v="ร้านที่1"/>
    <s v="S******A"/>
    <s v="******ญ, แขวงสามเสนนอก, เขตห้วยขวาง แขวงสามเสนนอก เขตห้วยขวาง จังหวัดกรุงเทพมหานคร 10310"/>
    <s v="10310"/>
    <s v="05"/>
    <s v="06/03/2026 11:50"/>
    <s v="-"/>
    <s v="Flash Express"/>
    <s v="Shopee"/>
    <s v="shopee"/>
    <s v=""/>
    <s v="TH01518F2TMX3B"/>
    <s v="06/03/2026 11:25"/>
  </r>
  <r>
    <x v="5"/>
    <x v="6"/>
    <n v="33.333333333333336"/>
    <n v="3"/>
    <s v="GWJ70"/>
    <n v="100"/>
    <n v="0"/>
    <s v="ร้านที่2"/>
    <s v="จ***อ.รมณีย์ ส***โสภณ"/>
    <s v="กรุงเทพมหานคร"/>
    <s v="-"/>
    <s v=""/>
    <s v="06/03/2026 11:24"/>
    <s v="-"/>
    <s v="J&amp;T Express"/>
    <s v="Tiktok"/>
    <s v="tiktok"/>
    <s v=""/>
    <s v="792842276166"/>
    <s v="06/03/2026 11:22"/>
  </r>
  <r>
    <x v="4"/>
    <x v="4"/>
    <n v="139"/>
    <n v="1"/>
    <s v="GWJ69"/>
    <n v="215"/>
    <n v="0"/>
    <s v="ร้านที่10"/>
    <s v="วิศาล ตั้งมั่นคงวรกูลง"/>
    <s v=" 128 ถนนเทศบาล 1 ตำบลสะเตง  อำเภอเมือง จังหวัดยะลา  95000"/>
    <s v="95000"/>
    <s v="0946299932"/>
    <s v="06/03/2026 11:21"/>
    <s v="sompear3955@gmail.com"/>
    <s v="EMS COD"/>
    <s v="facebook"/>
    <s v="กสิกร"/>
    <s v=""/>
    <s v="WA105542709TH"/>
    <s v="06/03/2026 11:20"/>
  </r>
  <r>
    <x v="6"/>
    <x v="10"/>
    <n v="139"/>
    <n v="1"/>
    <s v="GWJ69"/>
    <n v="215"/>
    <n v="0"/>
    <s v="ร้านที่10"/>
    <s v="วิศาล ตั้งมั่นคงวรกูลง"/>
    <s v=" 128 ถนนเทศบาล 1 ตำบลสะเตง  อำเภอเมือง จังหวัดยะลา  95000"/>
    <s v="95000"/>
    <s v="0946299932"/>
    <s v="06/03/2026 11:21"/>
    <s v="sompear3955@gmail.com"/>
    <s v="EMS COD"/>
    <s v="facebook"/>
    <s v="กสิกร"/>
    <s v=""/>
    <s v="WA105542709TH"/>
    <s v="06/03/2026 11:20"/>
  </r>
  <r>
    <x v="5"/>
    <x v="6"/>
    <n v="33.333333333333336"/>
    <n v="3"/>
    <s v="GWJ69"/>
    <n v="100"/>
    <n v="0"/>
    <s v="ร้านที่4"/>
    <s v="ป***ญา ก***่ายทอย"/>
    <s v="กำแพงเพชร"/>
    <s v="-"/>
    <s v=""/>
    <s v="06/03/2026 11:21"/>
    <s v="-"/>
    <s v="J&amp;T Express"/>
    <s v="Tiktok"/>
    <s v="tiktok"/>
    <s v=""/>
    <s v="792807770134"/>
    <s v="06/03/2026 11:20"/>
  </r>
  <r>
    <x v="4"/>
    <x v="4"/>
    <n v="139"/>
    <n v="1"/>
    <s v="GWJ68"/>
    <n v="215"/>
    <n v="0"/>
    <s v="ร้านที่10"/>
    <s v="ปฐมพงษ์ พุกเนตร "/>
    <s v="234 ม.1 ต.ท่าสัก อ.พิชัย _x000a_จ.อุตรดิตถ์ _x000a_ 53220"/>
    <s v="53220"/>
    <s v="0802833058"/>
    <s v="06/03/2026 11:20"/>
    <s v="sompear3955@gmail.com"/>
    <s v="EMS COD"/>
    <s v="facebook"/>
    <s v="กสิกร"/>
    <s v=""/>
    <s v="WA105542690TH"/>
    <s v="06/03/2026 11:19"/>
  </r>
  <r>
    <x v="6"/>
    <x v="10"/>
    <n v="139"/>
    <n v="1"/>
    <s v="GWJ68"/>
    <n v="215"/>
    <n v="0"/>
    <s v="ร้านที่10"/>
    <s v="ปฐมพงษ์ พุกเนตร "/>
    <s v="234 ม.1 ต.ท่าสัก อ.พิชัย _x000a_จ.อุตรดิตถ์ _x000a_ 53220"/>
    <s v="53220"/>
    <s v="0802833058"/>
    <s v="06/03/2026 11:20"/>
    <s v="sompear3955@gmail.com"/>
    <s v="EMS COD"/>
    <s v="facebook"/>
    <s v="กสิกร"/>
    <s v=""/>
    <s v="WA105542690TH"/>
    <s v="06/03/2026 11:19"/>
  </r>
  <r>
    <x v="4"/>
    <x v="4"/>
    <n v="139"/>
    <n v="1"/>
    <s v="GWJ67"/>
    <n v="215"/>
    <n v="0"/>
    <s v="ร้านที่10"/>
    <s v="เสรี-ช่วยชูกลิ่น"/>
    <s v="51-ม-2_x000a_ต_ยางหย่อง_x000a_อ_ท่ายาง_x000a_จ_เพชรบุรี 76130"/>
    <s v="76130"/>
    <s v="0813642006"/>
    <s v="06/03/2026 11:19"/>
    <s v="sompear3955@gmail.com"/>
    <s v="EMS COD"/>
    <s v="facebook"/>
    <s v="กสิกร"/>
    <s v=""/>
    <s v="WA105542686TH"/>
    <s v="06/03/2026 11:18"/>
  </r>
  <r>
    <x v="6"/>
    <x v="10"/>
    <n v="139"/>
    <n v="1"/>
    <s v="GWJ67"/>
    <n v="215"/>
    <n v="0"/>
    <s v="ร้านที่10"/>
    <s v="เสรี-ช่วยชูกลิ่น"/>
    <s v="51-ม-2_x000a_ต_ยางหย่อง_x000a_อ_ท่ายาง_x000a_จ_เพชรบุรี 76130"/>
    <s v="76130"/>
    <s v="0813642006"/>
    <s v="06/03/2026 11:19"/>
    <s v="sompear3955@gmail.com"/>
    <s v="EMS COD"/>
    <s v="facebook"/>
    <s v="กสิกร"/>
    <s v=""/>
    <s v="WA105542686TH"/>
    <s v="06/03/2026 11:18"/>
  </r>
  <r>
    <x v="5"/>
    <x v="6"/>
    <n v="33.333333333333336"/>
    <n v="3"/>
    <s v="GWJ66"/>
    <n v="200"/>
    <n v="0"/>
    <s v="ร้านที่2"/>
    <s v="ภ***า ข***ทศ"/>
    <s v="สมุทรปราการ"/>
    <s v="-"/>
    <s v=""/>
    <s v="06/03/2026 11:14"/>
    <s v="-"/>
    <s v="J&amp;T Express"/>
    <s v="Tiktok"/>
    <s v="tiktok"/>
    <s v="เค้กเบาหวิว รับ (มะพร้าว, เนยนม, เผือกมะพร่าวอ่อน)_x000a__x000a_ชิฟฟ่อน ไม่รับ กาแฟ ค่ะ"/>
    <s v="792877876125"/>
    <s v="06/03/2026 11:14"/>
  </r>
  <r>
    <x v="8"/>
    <x v="18"/>
    <n v="120"/>
    <n v="1"/>
    <s v="GWJ66"/>
    <n v="200"/>
    <n v="0"/>
    <s v="ร้านที่2"/>
    <s v="ภ***า ข***ทศ"/>
    <s v="สมุทรปราการ"/>
    <s v="-"/>
    <s v=""/>
    <s v="06/03/2026 11:14"/>
    <s v="-"/>
    <s v="J&amp;T Express"/>
    <s v="Tiktok"/>
    <s v="tiktok"/>
    <s v="เค้กเบาหวิว รับ (มะพร้าว, เนยนม, เผือกมะพร่าวอ่อน)_x000a__x000a_ชิฟฟ่อน ไม่รับ กาแฟ ค่ะ"/>
    <s v="792877876125"/>
    <s v="06/03/2026 11:14"/>
  </r>
  <r>
    <x v="5"/>
    <x v="6"/>
    <n v="33.333333333333336"/>
    <n v="3"/>
    <s v="GWJ65"/>
    <n v="100"/>
    <n v="0"/>
    <s v="ร้านที่2"/>
    <s v="ส***ตรา จ***ุญ"/>
    <s v="Phayao"/>
    <s v="-"/>
    <s v=""/>
    <s v="06/03/2026 11:13"/>
    <s v="-"/>
    <s v="J&amp;T Express"/>
    <s v="Tiktok"/>
    <s v="tiktok"/>
    <s v=""/>
    <s v="792840379155"/>
    <s v="06/03/2026 11:13"/>
  </r>
  <r>
    <x v="5"/>
    <x v="6"/>
    <n v="33.333333333333336"/>
    <n v="3"/>
    <s v="GWJ64"/>
    <n v="100"/>
    <n v="0"/>
    <s v="ร้านที่2"/>
    <s v="น*** ศ***ภรณ์ ค***ก"/>
    <s v="จันทบุรี"/>
    <s v="-"/>
    <s v=""/>
    <s v="06/03/2026 11:11"/>
    <s v="-"/>
    <s v="J&amp;T Express"/>
    <s v="Tiktok"/>
    <s v="tiktok"/>
    <s v=""/>
    <s v="792864177151"/>
    <s v="06/03/2026 11:11"/>
  </r>
  <r>
    <x v="5"/>
    <x v="6"/>
    <n v="50"/>
    <n v="6"/>
    <s v="GWJ63"/>
    <n v="200"/>
    <n v="0"/>
    <s v="ร้านที่2"/>
    <s v="R***hicha S***et"/>
    <s v="ปราจีนบุรี"/>
    <s v="-"/>
    <s v=""/>
    <s v="06/03/2026 11:10"/>
    <s v="-"/>
    <s v="J&amp;T COD"/>
    <s v="Tiktok"/>
    <s v="จ่ายทีหลัง / COD"/>
    <s v="มะพร้าว 3 ฝอยทอง 2 เนยนม 1"/>
    <s v="792804278114"/>
    <s v="06/03/2026 11:11"/>
  </r>
  <r>
    <x v="5"/>
    <x v="6"/>
    <n v="33.333333333333336"/>
    <n v="3"/>
    <s v="GWJ62"/>
    <n v="100"/>
    <n v="0"/>
    <s v="ร้านที่2"/>
    <s v="s***i s***amai"/>
    <s v="พังงา"/>
    <s v="-"/>
    <s v=""/>
    <s v="06/03/2026 11:08"/>
    <s v="-"/>
    <s v="J&amp;T COD"/>
    <s v="Tiktok"/>
    <s v="จ่ายทีหลัง / COD"/>
    <s v=""/>
    <s v="792807871166"/>
    <s v="06/03/2026 11:08"/>
  </r>
  <r>
    <x v="5"/>
    <x v="6"/>
    <n v="33.333333333333336"/>
    <n v="6"/>
    <s v="GWJ61"/>
    <n v="200"/>
    <n v="0"/>
    <s v="ร้านที่2"/>
    <s v="ณ** อ***"/>
    <s v="ยโสธร"/>
    <s v="-"/>
    <s v=""/>
    <s v="06/03/2026 11:06"/>
    <s v="-"/>
    <s v="J&amp;T COD"/>
    <s v="Tiktok"/>
    <s v="จ่ายทีหลัง / COD"/>
    <s v="ขอรับทุกรสชาตินะค่ะ อยากลองชิมจ้า ขอบคุณนะค่ะ"/>
    <s v="792878918263"/>
    <s v="06/03/2026 11:06"/>
  </r>
  <r>
    <x v="5"/>
    <x v="6"/>
    <n v="33.333333333333336"/>
    <n v="3"/>
    <s v="GWJ60"/>
    <n v="100"/>
    <n v="0"/>
    <s v="ร้านที่2"/>
    <s v="น***วนิดา เ***นทับ"/>
    <s v="ชัยนาท"/>
    <s v="-"/>
    <s v=""/>
    <s v="06/03/2026 11:02"/>
    <s v="-"/>
    <s v="J&amp;T COD"/>
    <s v="Tiktok"/>
    <s v="จ่ายทีหลัง / COD"/>
    <s v=""/>
    <s v="792845878160"/>
    <s v="06/03/2026 11:03"/>
  </r>
  <r>
    <x v="5"/>
    <x v="6"/>
    <n v="50"/>
    <n v="6"/>
    <s v="GWJ59"/>
    <n v="200"/>
    <n v="0"/>
    <s v="ร้านที่2"/>
    <s v="อ***ยวรรณ ช***ภูมิ"/>
    <s v="นนทบุรี"/>
    <s v="-"/>
    <s v=""/>
    <s v="06/03/2026 11:02"/>
    <s v="-"/>
    <s v="J&amp;T COD"/>
    <s v="Tiktok"/>
    <s v="จ่ายทีหลัง / COD"/>
    <s v="ขอเป็นรสเผือกอย่างเดียวค่ะ"/>
    <s v="792846679111"/>
    <s v="06/03/2026 11:02"/>
  </r>
  <r>
    <x v="5"/>
    <x v="6"/>
    <n v="33.333333333333336"/>
    <n v="3"/>
    <s v="GWJ58"/>
    <n v="100"/>
    <n v="0"/>
    <s v="ร้านที่2"/>
    <s v="น*** ธ***ริวัฒน์สกุล"/>
    <s v="สมุทรสาคร"/>
    <s v="-"/>
    <s v=""/>
    <s v="06/03/2026 11:02"/>
    <s v="-"/>
    <s v="J&amp;T COD"/>
    <s v="Tiktok"/>
    <s v="จ่ายทีหลัง / COD"/>
    <s v=""/>
    <s v="792832913294"/>
    <s v="06/03/2026 11:02"/>
  </r>
  <r>
    <x v="5"/>
    <x v="6"/>
    <n v="33.333333333333336"/>
    <n v="3"/>
    <s v="GWJ57"/>
    <n v="100"/>
    <n v="0"/>
    <s v="ร้านที่2"/>
    <s v="s***nna"/>
    <s v="สมุทรปราการ"/>
    <s v="-"/>
    <s v=""/>
    <s v="06/03/2026 11:01"/>
    <s v="-"/>
    <s v="J&amp;T Express"/>
    <s v="Tiktok"/>
    <s v="tiktok"/>
    <s v=""/>
    <s v="792822826213"/>
    <s v="06/03/2026 11:01"/>
  </r>
  <r>
    <x v="12"/>
    <x v="15"/>
    <n v="33.333333333333336"/>
    <n v="3"/>
    <s v="GWJ56"/>
    <n v="50"/>
    <n v="0"/>
    <s v="ร้านที่1"/>
    <s v="แ*้"/>
    <s v="****** ต.นางแดด ตำบลนางแดด อำเภอหนองบัวแดง จังหวัดชัยภูมิ 36210"/>
    <s v="36210"/>
    <s v="68"/>
    <s v="06/03/2026 11:31"/>
    <s v="-"/>
    <s v="SPX Express"/>
    <s v="Shopee"/>
    <s v="shopee"/>
    <s v=""/>
    <s v="TH266946435392D"/>
    <s v="06/03/2026 11:00"/>
  </r>
  <r>
    <x v="5"/>
    <x v="6"/>
    <n v="33.333333333333336"/>
    <n v="3"/>
    <s v="GWJ55"/>
    <n v="100"/>
    <n v="0"/>
    <s v="ร้านที่2"/>
    <s v="ก***าภัค ไ***งคราม"/>
    <s v="อุตรดิตถ์"/>
    <s v="-"/>
    <s v=""/>
    <s v="06/03/2026 10:59"/>
    <s v="-"/>
    <s v="J&amp;T COD"/>
    <s v="Tiktok"/>
    <s v="จ่ายทีหลัง / COD"/>
    <s v="มะพร้าว​ เนยนม   เผือก "/>
    <s v="792816875152"/>
    <s v="06/03/2026 10:59"/>
  </r>
  <r>
    <x v="5"/>
    <x v="6"/>
    <n v="33.333333333333336"/>
    <n v="3"/>
    <s v="GWJ53"/>
    <n v="100"/>
    <n v="0"/>
    <s v="ร้านที่2"/>
    <s v="จ***วรรดิ์ ช***ะตา"/>
    <s v="แพร่"/>
    <s v="-"/>
    <s v=""/>
    <s v="06/03/2026 10:57"/>
    <s v="-"/>
    <s v="J&amp;T Express"/>
    <s v="Tiktok"/>
    <s v="tiktok"/>
    <s v=""/>
    <s v="792814517294"/>
    <s v="06/03/2026 10:57"/>
  </r>
  <r>
    <x v="9"/>
    <x v="11"/>
    <n v="66.666666666666671"/>
    <n v="3"/>
    <s v="GWJ52"/>
    <n v="100"/>
    <n v="0"/>
    <s v="ร้านที่2"/>
    <s v="ว**"/>
    <s v="กรุงเทพฯ"/>
    <s v="-"/>
    <s v=""/>
    <s v="06/03/2026 10:51"/>
    <s v="-"/>
    <s v="J&amp;T COD"/>
    <s v="Tiktok"/>
    <s v="จ่ายทีหลัง / COD"/>
    <s v=""/>
    <s v="792861680155"/>
    <s v="06/03/2026 10:51"/>
  </r>
  <r>
    <x v="7"/>
    <x v="12"/>
    <n v="150"/>
    <n v="1"/>
    <s v="GWJ51"/>
    <n v="100"/>
    <n v="0"/>
    <s v="ร้านที่2"/>
    <s v="พ***นภัส"/>
    <s v="ประจวบคีรีขันธ์"/>
    <s v="-"/>
    <s v=""/>
    <s v="06/03/2026 10:49"/>
    <s v="-"/>
    <s v="J&amp;T COD"/>
    <s v="Tiktok"/>
    <s v="จ่ายทีหลัง / COD"/>
    <s v=""/>
    <s v="792824164182"/>
    <s v="06/03/2026 10:49"/>
  </r>
  <r>
    <x v="4"/>
    <x v="4"/>
    <n v="159"/>
    <n v="1"/>
    <s v="GWJ50"/>
    <n v="129"/>
    <n v="0"/>
    <s v="ร้านที่2"/>
    <s v="อ***รัตน์ เ***รกาญจน์"/>
    <s v="สงขลา"/>
    <s v="-"/>
    <s v=""/>
    <s v="06/03/2026 10:47"/>
    <s v="-"/>
    <s v="J&amp;T COD"/>
    <s v="Tiktok"/>
    <s v="จ่ายทีหลัง / COD"/>
    <s v=""/>
    <s v="792887367156"/>
    <s v="06/03/2026 10:48"/>
  </r>
  <r>
    <x v="5"/>
    <x v="6"/>
    <n v="33.333333333333336"/>
    <n v="3"/>
    <s v="GWJ49"/>
    <n v="100"/>
    <n v="0"/>
    <s v="ร้านที่2"/>
    <s v="น***วัณย์  ม***ริญ"/>
    <s v="กาญจนบุรี"/>
    <s v="-"/>
    <s v=""/>
    <s v="06/03/2026 10:45"/>
    <s v="-"/>
    <s v="J&amp;T COD"/>
    <s v="Tiktok"/>
    <s v="จ่ายทีหลัง / COD"/>
    <s v=""/>
    <s v="792862712294"/>
    <s v="06/03/2026 10:46"/>
  </r>
  <r>
    <x v="9"/>
    <x v="11"/>
    <n v="66.666666666666671"/>
    <n v="3"/>
    <s v="GWJ48"/>
    <n v="201"/>
    <n v="1"/>
    <s v="ร้านที่2"/>
    <s v="ส***ิง แ***ิเศษ"/>
    <s v="เทศบาลนครนครสวรรค์"/>
    <s v="-"/>
    <s v=""/>
    <s v="06/03/2026 10:43"/>
    <s v="-"/>
    <s v="J&amp;T COD"/>
    <s v="Tiktok"/>
    <s v="จ่ายทีหลัง / COD"/>
    <s v=""/>
    <s v="792812483105"/>
    <s v="06/03/2026 10:43"/>
  </r>
  <r>
    <x v="5"/>
    <x v="6"/>
    <n v="33.333333333333336"/>
    <n v="3"/>
    <s v="GWJ48"/>
    <n v="201"/>
    <n v="1"/>
    <s v="ร้านที่2"/>
    <s v="ส***ิง แ***ิเศษ"/>
    <s v="เทศบาลนครนครสวรรค์"/>
    <s v="-"/>
    <s v=""/>
    <s v="06/03/2026 10:43"/>
    <s v="-"/>
    <s v="J&amp;T COD"/>
    <s v="Tiktok"/>
    <s v="จ่ายทีหลัง / COD"/>
    <s v=""/>
    <s v="792812483105"/>
    <s v="06/03/2026 10:43"/>
  </r>
  <r>
    <x v="15"/>
    <x v="19"/>
    <n v="33.333333333333336"/>
    <n v="3"/>
    <s v="GWJ47"/>
    <n v="109"/>
    <n v="0"/>
    <s v="ร้านที่2"/>
    <s v="อ***สรา"/>
    <s v="ปทุมธานี"/>
    <s v="-"/>
    <s v=""/>
    <s v="06/03/2026 10:43"/>
    <s v="-"/>
    <s v="J&amp;T COD"/>
    <s v="Tiktok"/>
    <s v="จ่ายทีหลัง / COD"/>
    <s v=""/>
    <s v="792856464175"/>
    <s v="06/03/2026 10:43"/>
  </r>
  <r>
    <x v="12"/>
    <x v="15"/>
    <n v="33.333333333333336"/>
    <n v="3"/>
    <s v="GWJ46"/>
    <n v="50"/>
    <n v="0"/>
    <s v="ร้านที่1"/>
    <s v="น******ช"/>
    <s v="****** ตำบล บัวค้อ ตำบลบัวค้อ อำเภอเมืองมหาสารคาม จังหวัดมหาสารคาม 44000"/>
    <s v="44000"/>
    <s v="58"/>
    <s v="06/03/2026 10:42"/>
    <s v="-"/>
    <s v="SPX Express"/>
    <s v="Shopee"/>
    <s v="shopee"/>
    <s v=""/>
    <s v="TH262614720036C"/>
    <s v="06/03/2026 10:42"/>
  </r>
  <r>
    <x v="9"/>
    <x v="11"/>
    <n v="66.666666666666671"/>
    <n v="6"/>
    <s v="GWJ44"/>
    <n v="200"/>
    <n v="0"/>
    <s v="ร้านที่2"/>
    <s v="ย***นู ข***หงษ์"/>
    <s v="พิจิตร"/>
    <s v="-"/>
    <s v=""/>
    <s v="06/03/2026 10:44"/>
    <s v="-"/>
    <s v="J&amp;T Express"/>
    <s v="Tiktok"/>
    <s v="tiktok"/>
    <s v=""/>
    <s v="792874772185"/>
    <s v="06/03/2026 10:38"/>
  </r>
  <r>
    <x v="9"/>
    <x v="11"/>
    <n v="66.666666666666671"/>
    <n v="3"/>
    <s v="GWJ43"/>
    <n v="100"/>
    <n v="0"/>
    <s v="ร้านที่2"/>
    <s v="น***้อย จ***ร"/>
    <s v="ลพบุรี"/>
    <s v="-"/>
    <s v=""/>
    <s v="06/03/2026 10:32"/>
    <s v="-"/>
    <s v="J&amp;T COD"/>
    <s v="Tiktok"/>
    <s v="จ่ายทีหลัง / COD"/>
    <s v=""/>
    <s v="792808575171"/>
    <s v="06/03/2026 10:33"/>
  </r>
  <r>
    <x v="5"/>
    <x v="6"/>
    <n v="33.333333333333336"/>
    <n v="3"/>
    <s v="GWJ42"/>
    <n v="100"/>
    <n v="0"/>
    <s v="ร้านที่2"/>
    <s v="บ***ิสา ร***อี่ยม"/>
    <s v="น่าน"/>
    <s v="-"/>
    <s v=""/>
    <s v="06/03/2026 10:29"/>
    <s v="-"/>
    <s v="J&amp;T COD"/>
    <s v="Tiktok"/>
    <s v="จ่ายทีหลัง / COD"/>
    <s v=""/>
    <s v="792818224203"/>
    <s v="06/03/2026 10:29"/>
  </r>
  <r>
    <x v="5"/>
    <x v="6"/>
    <n v="33.333333333333336"/>
    <n v="3"/>
    <s v="GWJ41"/>
    <n v="100"/>
    <n v="0"/>
    <s v="ร้านที่2"/>
    <s v="ค***ุพิณ ล***ลิว"/>
    <s v="เพชรบูรณ์"/>
    <s v="-"/>
    <s v=""/>
    <s v="06/03/2026 10:29"/>
    <s v="-"/>
    <s v="J&amp;T Express"/>
    <s v="Tiktok"/>
    <s v="tiktok"/>
    <s v=""/>
    <s v="792812828231"/>
    <s v="06/03/2026 10:29"/>
  </r>
  <r>
    <x v="5"/>
    <x v="6"/>
    <n v="33.333333333333336"/>
    <n v="3"/>
    <s v="GWJ40"/>
    <n v="100"/>
    <n v="0"/>
    <s v="ร้านที่2"/>
    <s v="น***ล ส***งษ์"/>
    <s v="ร้อยเอ็ด"/>
    <s v="-"/>
    <s v=""/>
    <s v="06/03/2026 10:28"/>
    <s v="-"/>
    <s v="J&amp;T Express"/>
    <s v="Tiktok"/>
    <s v="tiktok"/>
    <s v=""/>
    <s v="792856127206"/>
    <s v="06/03/2026 10:28"/>
  </r>
  <r>
    <x v="9"/>
    <x v="11"/>
    <n v="66.666666666666671"/>
    <n v="3"/>
    <s v="GWJ38"/>
    <n v="100"/>
    <n v="0"/>
    <s v="ร้านที่2"/>
    <s v="พ***จ"/>
    <s v="ฉะเชิงเทรา"/>
    <s v="-"/>
    <s v=""/>
    <s v="06/03/2026 10:27"/>
    <s v="-"/>
    <s v="J&amp;T COD"/>
    <s v="Tiktok"/>
    <s v="จ่ายทีหลัง / COD"/>
    <s v=""/>
    <s v="792824586131"/>
    <s v="06/03/2026 10:27"/>
  </r>
  <r>
    <x v="5"/>
    <x v="6"/>
    <n v="50"/>
    <n v="6"/>
    <s v="GWJ36"/>
    <n v="200"/>
    <n v="0"/>
    <s v="ร้านที่2"/>
    <s v="อ***ต์ ช***ุรัตน์"/>
    <s v="สุพรรณบุรี"/>
    <s v="-"/>
    <s v=""/>
    <s v="06/03/2026 10:25"/>
    <s v="-"/>
    <s v="J&amp;T COD"/>
    <s v="Tiktok"/>
    <s v="จ่ายทีหลัง / COD"/>
    <s v=""/>
    <s v="792864514260"/>
    <s v="06/03/2026 10:25"/>
  </r>
  <r>
    <x v="5"/>
    <x v="6"/>
    <n v="50"/>
    <n v="6"/>
    <s v="GWJ35"/>
    <n v="200"/>
    <n v="0"/>
    <s v="ร้านที่2"/>
    <s v="ว***ี     ส***์แสง"/>
    <s v="กรุงเทพฯ"/>
    <s v="-"/>
    <s v=""/>
    <s v="06/03/2026 10:27"/>
    <s v="-"/>
    <s v="J&amp;T Express"/>
    <s v="Tiktok"/>
    <s v="tiktok"/>
    <s v=""/>
    <s v="792894010285"/>
    <s v="06/03/2026 10:25"/>
  </r>
  <r>
    <x v="5"/>
    <x v="6"/>
    <n v="33.333333333333336"/>
    <n v="3"/>
    <s v="GWJ34"/>
    <n v="100"/>
    <n v="0"/>
    <s v="ร้านที่2"/>
    <s v="ป** น***ือมือ"/>
    <s v="กรุงเทพฯ"/>
    <s v="-"/>
    <s v=""/>
    <s v="06/03/2026 10:25"/>
    <s v="-"/>
    <s v="J&amp;T Express"/>
    <s v="Tiktok"/>
    <s v="tiktok"/>
    <s v=""/>
    <s v="792866322205"/>
    <s v="06/03/2026 10:25"/>
  </r>
  <r>
    <x v="5"/>
    <x v="6"/>
    <n v="50"/>
    <n v="6"/>
    <s v="GWJ33"/>
    <n v="200"/>
    <n v="0"/>
    <s v="ร้านที่2"/>
    <s v="เ**"/>
    <s v="สระแก้ว"/>
    <s v="-"/>
    <s v=""/>
    <s v="06/03/2026 10:24"/>
    <s v="-"/>
    <s v="J&amp;T Express"/>
    <s v="Tiktok"/>
    <s v="tiktok"/>
    <s v="ฝอยทอง=2 มะพร้าวน้ำหอม=2 เผือก=1 กล้วยหอม=1"/>
    <s v="792849475106"/>
    <s v="06/03/2026 10:24"/>
  </r>
  <r>
    <x v="9"/>
    <x v="11"/>
    <n v="66.666666666666671"/>
    <n v="3"/>
    <s v="GWJ32"/>
    <n v="300"/>
    <n v="0"/>
    <s v="ร้านที่2"/>
    <s v="น***มุทร ท***ษ์"/>
    <s v="สระแก้ว"/>
    <s v="-"/>
    <s v=""/>
    <s v="06/03/2026 10:24"/>
    <s v="-"/>
    <s v="J&amp;T COD"/>
    <s v="Tiktok"/>
    <s v="จ่ายทีหลัง / COD"/>
    <s v=""/>
    <s v="792878019275"/>
    <s v="06/03/2026 10:24"/>
  </r>
  <r>
    <x v="5"/>
    <x v="6"/>
    <n v="50"/>
    <n v="6"/>
    <s v="GWJ32"/>
    <n v="300"/>
    <n v="0"/>
    <s v="ร้านที่2"/>
    <s v="น***มุทร ท***ษ์"/>
    <s v="สระแก้ว"/>
    <s v="-"/>
    <s v=""/>
    <s v="06/03/2026 10:24"/>
    <s v="-"/>
    <s v="J&amp;T COD"/>
    <s v="Tiktok"/>
    <s v="จ่ายทีหลัง / COD"/>
    <s v=""/>
    <s v="792878019275"/>
    <s v="06/03/2026 10:24"/>
  </r>
  <r>
    <x v="5"/>
    <x v="6"/>
    <n v="33.333333333333336"/>
    <n v="3"/>
    <s v="GWJ30"/>
    <n v="100"/>
    <n v="0"/>
    <s v="ร้านที่2"/>
    <s v="ศ***นิช แ***พงษ์"/>
    <s v="ลพบุรี"/>
    <s v="-"/>
    <s v=""/>
    <s v="06/03/2026 10:21"/>
    <s v="-"/>
    <s v="J&amp;T Express"/>
    <s v="Tiktok"/>
    <s v="tiktok"/>
    <s v="เนยนม ฝอยทอง มะพร้าว"/>
    <s v="792860472165"/>
    <s v="06/03/2026 10:21"/>
  </r>
  <r>
    <x v="5"/>
    <x v="6"/>
    <n v="33.333333333333336"/>
    <n v="3"/>
    <s v="GWJ29"/>
    <n v="100"/>
    <n v="0"/>
    <s v="ร้านที่2"/>
    <s v="ก***ร น***ุ่ม"/>
    <s v="พระนครศรีอยุธยา"/>
    <s v="-"/>
    <s v=""/>
    <s v="06/03/2026 10:21"/>
    <s v="-"/>
    <s v="J&amp;T COD"/>
    <s v="Tiktok"/>
    <s v="จ่ายทีหลัง / COD"/>
    <s v="เผือกมะพร้าวอ่อน ฝอยทอง เนยนม"/>
    <s v="792809577125"/>
    <s v="06/03/2026 10:21"/>
  </r>
  <r>
    <x v="5"/>
    <x v="6"/>
    <n v="50"/>
    <n v="6"/>
    <s v="GWJ28"/>
    <n v="200"/>
    <n v="0"/>
    <s v="ร้านที่2"/>
    <s v="อ***ตรา แ***ัก"/>
    <s v="สระแก้ว"/>
    <s v="-"/>
    <s v=""/>
    <s v="06/03/2026 12:04"/>
    <s v="-"/>
    <s v="J&amp;T Express"/>
    <s v="Tiktok"/>
    <s v="tiktok"/>
    <s v=""/>
    <s v="792886445676"/>
    <s v="06/03/2026 10:19"/>
  </r>
  <r>
    <x v="9"/>
    <x v="11"/>
    <n v="66.666666666666671"/>
    <n v="3"/>
    <s v="GWJ27"/>
    <n v="100"/>
    <n v="0"/>
    <s v="ร้านที่2"/>
    <s v="อ***ตรา แ***ัก"/>
    <s v="สระแก้ว"/>
    <s v="-"/>
    <s v=""/>
    <s v="06/03/2026 12:04"/>
    <s v="-"/>
    <s v="J&amp;T Express"/>
    <s v="Tiktok"/>
    <s v="tiktok"/>
    <s v=""/>
    <s v="792889690515"/>
    <s v="06/03/2026 10:18"/>
  </r>
  <r>
    <x v="5"/>
    <x v="6"/>
    <n v="33.333333333333336"/>
    <n v="3"/>
    <s v="GWJ26"/>
    <n v="100"/>
    <n v="0"/>
    <s v="ร้านที่2"/>
    <s v="ก***ณา"/>
    <s v="กรุงเทพฯ"/>
    <s v="-"/>
    <s v=""/>
    <s v="06/03/2026 10:18"/>
    <s v="-"/>
    <s v="J&amp;T Express"/>
    <s v="Tiktok"/>
    <s v="tiktok"/>
    <s v="เนยนม 1_x000a_ฝอยทอง 1_x000a_เผือกมะพร้าวอ่อน 1"/>
    <s v="792861271156"/>
    <s v="06/03/2026 10:18"/>
  </r>
  <r>
    <x v="5"/>
    <x v="6"/>
    <n v="33.333333333333336"/>
    <n v="3"/>
    <s v="GWJ25"/>
    <n v="100"/>
    <n v="0"/>
    <s v="ร้านที่2"/>
    <s v="ร**"/>
    <s v="กรุงเทพฯ"/>
    <s v="-"/>
    <s v=""/>
    <s v="06/03/2026 10:17"/>
    <s v="-"/>
    <s v="J&amp;T COD"/>
    <s v="Tiktok"/>
    <s v="จ่ายทีหลัง / COD"/>
    <s v=""/>
    <s v="792848318290"/>
    <s v="06/03/2026 10:17"/>
  </r>
  <r>
    <x v="9"/>
    <x v="11"/>
    <n v="66.666666666666671"/>
    <n v="3"/>
    <s v="GWJ24"/>
    <n v="100"/>
    <n v="0"/>
    <s v="ร้านที่2"/>
    <s v="ค***นต์ ด***เงิน"/>
    <s v="ฉะเชิงเทรา"/>
    <s v="-"/>
    <s v=""/>
    <s v="06/03/2026 10:16"/>
    <s v="-"/>
    <s v="J&amp;T COD"/>
    <s v="Tiktok"/>
    <s v="จ่ายทีหลัง / COD"/>
    <s v=""/>
    <s v="792831685155"/>
    <s v="06/03/2026 10:16"/>
  </r>
  <r>
    <x v="5"/>
    <x v="6"/>
    <n v="33.333333333333336"/>
    <n v="3"/>
    <s v="GWJ22"/>
    <n v="100"/>
    <n v="0"/>
    <s v="ร้านที่2"/>
    <s v="ก***ดี บ***ี"/>
    <s v="สระบุรี"/>
    <s v="-"/>
    <s v=""/>
    <s v="06/03/2026 10:14"/>
    <s v="-"/>
    <s v="J&amp;T COD"/>
    <s v="Tiktok"/>
    <s v="จ่ายทีหลัง / COD"/>
    <s v=""/>
    <s v="792828423214"/>
    <s v="06/03/2026 10:15"/>
  </r>
  <r>
    <x v="5"/>
    <x v="6"/>
    <n v="33.333333333333336"/>
    <n v="6"/>
    <s v="GWJ21"/>
    <n v="200"/>
    <n v="0"/>
    <s v="ร้านที่2"/>
    <s v="ข***ฐ์ฐิตา ก***นชื่น"/>
    <s v="สระบุรี"/>
    <s v="-"/>
    <s v=""/>
    <s v="06/03/2026 10:14"/>
    <s v="-"/>
    <s v="J&amp;T Express"/>
    <s v="Tiktok"/>
    <s v="tiktok"/>
    <s v=""/>
    <s v="792877611282"/>
    <s v="06/03/2026 10:14"/>
  </r>
  <r>
    <x v="5"/>
    <x v="6"/>
    <n v="33.333333333333336"/>
    <n v="3"/>
    <s v="GWJ20"/>
    <n v="100"/>
    <n v="0"/>
    <s v="ร้านที่2"/>
    <s v="ป***พศรี แ***ันทร์"/>
    <s v="นนทบุรี"/>
    <s v="-"/>
    <s v=""/>
    <s v="06/03/2026 10:12"/>
    <s v="-"/>
    <s v="Flash Express Thailand"/>
    <s v="Tiktok"/>
    <s v="tiktok"/>
    <s v=""/>
    <s v="THT030655BEZ15Z"/>
    <s v="06/03/2026 10:12"/>
  </r>
  <r>
    <x v="5"/>
    <x v="6"/>
    <n v="33.333333333333336"/>
    <n v="3"/>
    <s v="GWJ18"/>
    <n v="100"/>
    <n v="0"/>
    <s v="ร้านที่2"/>
    <s v="ณ***ุฒิ ฉ***กลาง"/>
    <s v="กรุงเทพฯ"/>
    <s v="-"/>
    <s v=""/>
    <s v="06/03/2026 10:11"/>
    <s v="-"/>
    <s v="J&amp;T Express"/>
    <s v="Tiktok"/>
    <s v="tiktok"/>
    <s v=""/>
    <s v="792814110281"/>
    <s v="06/03/2026 10:11"/>
  </r>
  <r>
    <x v="5"/>
    <x v="6"/>
    <n v="33.333333333333336"/>
    <n v="3"/>
    <s v="GWJ17"/>
    <n v="100"/>
    <n v="0"/>
    <s v="ร้านที่2"/>
    <s v="ศ***า ม***หมูด"/>
    <s v="สงขลา"/>
    <s v="-"/>
    <s v=""/>
    <s v="06/03/2026 10:11"/>
    <s v="-"/>
    <s v="J&amp;T Express"/>
    <s v="Tiktok"/>
    <s v="tiktok"/>
    <s v=""/>
    <s v="792820712294"/>
    <s v="06/03/2026 10:11"/>
  </r>
  <r>
    <x v="5"/>
    <x v="6"/>
    <n v="33.333333333333336"/>
    <n v="3"/>
    <s v="GWJ16"/>
    <n v="100"/>
    <n v="0"/>
    <s v="ร้านที่2"/>
    <s v="บ***า ล***ทองคำ"/>
    <s v="กำแพงเพชร"/>
    <s v="-"/>
    <s v=""/>
    <s v="06/03/2026 10:11"/>
    <s v="-"/>
    <s v="J&amp;T Express"/>
    <s v="Tiktok"/>
    <s v="tiktok"/>
    <s v=""/>
    <s v="792895513281"/>
    <s v="06/03/2026 10:11"/>
  </r>
  <r>
    <x v="5"/>
    <x v="6"/>
    <n v="33.333333333333336"/>
    <n v="3"/>
    <s v="GWJ14"/>
    <n v="100"/>
    <n v="0"/>
    <s v="ร้านที่2"/>
    <s v="ร***คนธ์ ถ***การ"/>
    <s v="กรุงเทพมหานคร"/>
    <s v="-"/>
    <s v=""/>
    <s v="06/03/2026 10:07"/>
    <s v="-"/>
    <s v="J&amp;T COD"/>
    <s v="Tiktok"/>
    <s v="จ่ายทีหลัง / COD"/>
    <s v=""/>
    <s v="792892425205"/>
    <s v="06/03/2026 10:07"/>
  </r>
  <r>
    <x v="5"/>
    <x v="6"/>
    <n v="33.333333333333336"/>
    <n v="3"/>
    <s v="GWJ13"/>
    <n v="110"/>
    <n v="10"/>
    <s v="ร้านที่2"/>
    <s v="ว***ัทร ห***ุลา"/>
    <s v="ชลบุรี"/>
    <s v="-"/>
    <s v=""/>
    <s v="06/03/2026 10:06"/>
    <s v="-"/>
    <s v="J&amp;T COD"/>
    <s v="Tiktok"/>
    <s v="จ่ายทีหลัง / COD"/>
    <s v=""/>
    <s v="792807512280"/>
    <s v="06/03/2026 10:06"/>
  </r>
  <r>
    <x v="5"/>
    <x v="6"/>
    <n v="33.333333333333336"/>
    <n v="3"/>
    <s v="GWJ11"/>
    <n v="100"/>
    <n v="0"/>
    <s v="ร้านที่2"/>
    <s v="เ***รส เ***เลิศ"/>
    <s v="หนองคาย"/>
    <s v="-"/>
    <s v=""/>
    <s v="06/03/2026 10:07"/>
    <s v="-"/>
    <s v="J&amp;T Express"/>
    <s v="Tiktok"/>
    <s v="tiktok"/>
    <s v="**ไม่รับรสกาแฟ"/>
    <s v="792864176123"/>
    <s v="06/03/2026 10:06"/>
  </r>
  <r>
    <x v="5"/>
    <x v="6"/>
    <n v="33.333333333333336"/>
    <n v="3"/>
    <s v="GWJ10"/>
    <n v="100"/>
    <n v="0"/>
    <s v="ร้านที่2"/>
    <s v="ธ***ลัลน์ ถ***สอน"/>
    <s v="แพร่"/>
    <s v="-"/>
    <s v=""/>
    <s v="06/03/2026 10:05"/>
    <s v="-"/>
    <s v="J&amp;T COD"/>
    <s v="Tiktok"/>
    <s v="จ่ายทีหลัง / COD"/>
    <s v=""/>
    <s v="792844919285"/>
    <s v="06/03/2026 10:05"/>
  </r>
  <r>
    <x v="5"/>
    <x v="6"/>
    <n v="33.333333333333336"/>
    <n v="3"/>
    <s v="GWJ9"/>
    <n v="100"/>
    <n v="0"/>
    <s v="ร้านที่2"/>
    <s v="ก***"/>
    <s v="กรุงเทพฯ"/>
    <s v="-"/>
    <s v=""/>
    <s v="06/03/2026 10:05"/>
    <s v="-"/>
    <s v="J&amp;T COD"/>
    <s v="Tiktok"/>
    <s v="จ่ายทีหลัง / COD"/>
    <s v=""/>
    <s v="792871515284"/>
    <s v="06/03/2026 10:05"/>
  </r>
  <r>
    <x v="5"/>
    <x v="6"/>
    <n v="33.333333333333336"/>
    <n v="3"/>
    <s v="GWJ8"/>
    <n v="100"/>
    <n v="0"/>
    <s v="ร้านที่2"/>
    <s v="D***gruthai P***ng"/>
    <s v="ฉะเชิงเทรา"/>
    <s v="-"/>
    <s v=""/>
    <s v="06/03/2026 10:05"/>
    <s v="-"/>
    <s v="J&amp;T Express"/>
    <s v="Tiktok"/>
    <s v="tiktok"/>
    <s v=""/>
    <s v="792822524200"/>
    <s v="06/03/2026 10:05"/>
  </r>
  <r>
    <x v="5"/>
    <x v="6"/>
    <n v="33.333333333333336"/>
    <n v="3"/>
    <s v="GWJ7"/>
    <n v="100"/>
    <n v="0"/>
    <s v="ร้านที่2"/>
    <s v="ก***์กนิษฐ์ ก***์ปาตีภัต"/>
    <s v="นครราชสีมา"/>
    <s v="-"/>
    <s v=""/>
    <s v="06/03/2026 10:05"/>
    <s v="-"/>
    <s v="J&amp;T COD"/>
    <s v="Tiktok"/>
    <s v="จ่ายทีหลัง / COD"/>
    <s v=""/>
    <s v="792893029224"/>
    <s v="06/03/2026 10:05"/>
  </r>
  <r>
    <x v="5"/>
    <x v="6"/>
    <n v="33.333333333333336"/>
    <n v="3"/>
    <s v="GWJ5"/>
    <n v="100"/>
    <n v="0"/>
    <s v="ร้านที่2"/>
    <s v="อ**"/>
    <s v="กรุงเทพฯ"/>
    <s v="-"/>
    <s v=""/>
    <s v="06/03/2026 10:04"/>
    <s v="-"/>
    <s v="J&amp;T Express"/>
    <s v="Tiktok"/>
    <s v="tiktok"/>
    <s v=""/>
    <s v="792841029223"/>
    <s v="06/03/2026 10:03"/>
  </r>
  <r>
    <x v="5"/>
    <x v="6"/>
    <n v="33.333333333333336"/>
    <n v="3"/>
    <s v="GWJ4"/>
    <n v="100"/>
    <n v="0"/>
    <s v="ร้านที่2"/>
    <s v="ร***นนท์ แ***สุข"/>
    <s v="กาญจนบุรี"/>
    <s v="-"/>
    <s v=""/>
    <s v="06/03/2026 10:03"/>
    <s v="-"/>
    <s v="Flash Express Thailand COD"/>
    <s v="Tiktok"/>
    <s v="จ่ายทีหลัง / COD"/>
    <s v="ขอใส้ฝอยทอง มะพร้าว เผือก"/>
    <s v="THT130655BF5Y9Z"/>
    <s v="06/03/2026 10:03"/>
  </r>
  <r>
    <x v="5"/>
    <x v="6"/>
    <n v="33.333333333333336"/>
    <n v="6"/>
    <s v="GWJ3"/>
    <n v="200"/>
    <n v="0"/>
    <s v="ร้านที่2"/>
    <s v="ก***ไก่"/>
    <s v="สุพรรณบุรี"/>
    <s v="-"/>
    <s v=""/>
    <s v="06/03/2026 10:02"/>
    <s v="-"/>
    <s v="J&amp;T COD"/>
    <s v="Tiktok"/>
    <s v="จ่ายทีหลัง / COD"/>
    <s v=""/>
    <s v="792886418284"/>
    <s v="06/03/2026 10:02"/>
  </r>
  <r>
    <x v="2"/>
    <x v="5"/>
    <n v="76"/>
    <n v="1"/>
    <s v="GWJ2"/>
    <n v="173"/>
    <n v="7"/>
    <s v="ร้านที่3"/>
    <s v="โชคชัยตั้งพงษ์จำเริญ"/>
    <s v="873/3ซอย  สามเสน 21 ถ.สามเสน แขวงถนนนครไชยศรี · ดุสิต/ Dusit_x000a__x000a_ดุสิต/ Dusitกรุงเทพมหานคร/ Bangkok_x000a_10300"/>
    <s v="10300"/>
    <s v="660886708275"/>
    <s v="06/03/2026 10:01"/>
    <s v="-"/>
    <s v="Kerry_dropoff"/>
    <s v="Lazada"/>
    <s v="lazada"/>
    <s v=""/>
    <s v="LEXPU0664797941"/>
    <s v="06/03/2026 10:01"/>
  </r>
  <r>
    <x v="8"/>
    <x v="20"/>
    <n v="90"/>
    <n v="1"/>
    <s v="GWJ2"/>
    <n v="173"/>
    <n v="7"/>
    <s v="ร้านที่3"/>
    <s v="โชคชัยตั้งพงษ์จำเริญ"/>
    <s v="873/3ซอย  สามเสน 21 ถ.สามเสน แขวงถนนนครไชยศรี · ดุสิต/ Dusit_x000a__x000a_ดุสิต/ Dusitกรุงเทพมหานคร/ Bangkok_x000a_10300"/>
    <s v="10300"/>
    <s v="660886708275"/>
    <s v="06/03/2026 10:01"/>
    <s v="-"/>
    <s v="Kerry_dropoff"/>
    <s v="Lazada"/>
    <s v="lazada"/>
    <s v=""/>
    <s v="LEXPU0664797941"/>
    <s v="06/03/2026 10:01"/>
  </r>
  <r>
    <x v="14"/>
    <x v="17"/>
    <n v="75"/>
    <n v="1"/>
    <s v="GWJ1"/>
    <n v="142"/>
    <n v="67"/>
    <s v="ร้านที่1"/>
    <s v="เ******์"/>
    <s v="******ต.บุ่งไหม ตำบลบุ่งไหม อำเภอวารินชำราบ จังหวัดอุบลราชธานี 34190"/>
    <s v="34190"/>
    <s v="29"/>
    <s v="06/03/2026 10:29"/>
    <s v="-"/>
    <s v="SPX Express"/>
    <s v="Shopee"/>
    <s v="shopee"/>
    <s v=""/>
    <s v="TH264004733641D"/>
    <s v="06/03/2026 09:59"/>
  </r>
  <r>
    <x v="2"/>
    <x v="2"/>
    <n v="80"/>
    <n v="1"/>
    <s v="GWJ0"/>
    <n v="80"/>
    <n v="0"/>
    <s v="ร้านที่1"/>
    <s v="เ******ฐ"/>
    <s v="******า1) ต.บางกรวย อ.บางกรวย จ.นนทบุรี 11130 ตำบลบางกรวย อำเภอบางกรวย จังหวัดนนทบุรี 11130"/>
    <s v="11130"/>
    <s v="86"/>
    <s v="06/03/2026 09:18"/>
    <s v="-"/>
    <s v="SPX Express"/>
    <s v="Shopee"/>
    <s v="shopee"/>
    <s v=""/>
    <s v="TH265491016046V"/>
    <s v="06/03/2026 09:18"/>
  </r>
  <r>
    <x v="5"/>
    <x v="6"/>
    <n v="50"/>
    <n v="6"/>
    <s v="GWI99"/>
    <n v="200"/>
    <n v="0"/>
    <s v="ร้านที่2"/>
    <s v="น***ุช ม***ว"/>
    <s v="เลย"/>
    <s v="-"/>
    <s v=""/>
    <s v="06/03/2026 09:12"/>
    <s v="-"/>
    <s v="J&amp;T COD"/>
    <s v="Tiktok"/>
    <s v="จ่ายทีหลัง / COD"/>
    <s v=""/>
    <s v="792889010281"/>
    <s v="06/03/2026 09:12"/>
  </r>
  <r>
    <x v="6"/>
    <x v="10"/>
    <n v="159"/>
    <n v="1"/>
    <s v="GWI98"/>
    <n v="129"/>
    <n v="0"/>
    <s v="ร้านที่2"/>
    <s v="แ*** ไ***่"/>
    <s v="กรุงเทพมหานคร"/>
    <s v="-"/>
    <s v=""/>
    <s v="06/03/2026 09:08"/>
    <s v="-"/>
    <s v="J&amp;T COD"/>
    <s v="Tiktok"/>
    <s v="จ่ายทีหลัง / COD"/>
    <s v=""/>
    <s v="792842560160"/>
    <s v="06/03/2026 09:08"/>
  </r>
  <r>
    <x v="14"/>
    <x v="17"/>
    <n v="75"/>
    <n v="1"/>
    <s v="GWI96"/>
    <n v="112"/>
    <n v="37"/>
    <s v="ร้านที่1"/>
    <s v="จ******ว"/>
    <s v="******ำบลคานหาม อำเภออุทัย จังหวัดพระนครศรีอยุธยา 13210"/>
    <s v="13210"/>
    <s v="91"/>
    <s v="06/03/2026 08:17"/>
    <s v="-"/>
    <s v="SPX Express"/>
    <s v="Shopee"/>
    <s v="shopee"/>
    <s v=""/>
    <s v="TH2617456695466"/>
    <s v="06/03/2026 08:17"/>
  </r>
  <r>
    <x v="2"/>
    <x v="2"/>
    <n v="69.900000000000006"/>
    <n v="10"/>
    <s v="GWI95"/>
    <n v="839"/>
    <n v="39"/>
    <s v="ร้านที่1"/>
    <s v="ค******)"/>
    <s v="******างบนพื้นได้ค่ะ วางขอบปูนของจะหล่น 88/230 ม.2 ต.มาบโป่ง ตำบลมาบโป่ง อำเภอพานทอง จังหวัดชลบุรี 20160"/>
    <s v="20160"/>
    <s v="99"/>
    <s v="06/03/2026 07:57"/>
    <s v="-"/>
    <s v="SPX Express"/>
    <s v="Shopee"/>
    <s v="shopee"/>
    <s v=""/>
    <s v="TH260910411291I"/>
    <s v="06/03/2026 07:57"/>
  </r>
  <r>
    <x v="2"/>
    <x v="2"/>
    <n v="80"/>
    <n v="2"/>
    <s v="GWI94"/>
    <n v="160"/>
    <n v="0"/>
    <s v="ร้านที่1"/>
    <s v="ส******์"/>
    <s v="******น ตำบลโพธิ์เก้าต้น อำเภอเมืองลพบุรี จังหวัดลพบุรี 15000"/>
    <s v="15000"/>
    <s v="46"/>
    <s v="06/03/2026 10:47"/>
    <s v="-"/>
    <s v="SPX Express"/>
    <s v="Shopee"/>
    <s v="shopee"/>
    <s v=""/>
    <s v="TH2632491768752"/>
    <s v="06/03/2026 07:42"/>
  </r>
  <r>
    <x v="2"/>
    <x v="2"/>
    <n v="116"/>
    <n v="1"/>
    <s v="GWI92"/>
    <n v="418"/>
    <n v="0"/>
    <s v="ร้านที่1"/>
    <s v="ค******า"/>
    <s v="******รศรีธรรมราช 80260 ตำบลไม้เรียง อำเภอฉวาง จังหวัดนครศรีธรรมราช 80260"/>
    <s v="80260"/>
    <s v="18"/>
    <s v="06/03/2026 05:34"/>
    <s v="-"/>
    <s v="SPX Express"/>
    <s v="Shopee"/>
    <s v="shopee"/>
    <s v=""/>
    <s v="TH2699569471195"/>
    <s v="06/03/2026 05:34"/>
  </r>
  <r>
    <x v="6"/>
    <x v="10"/>
    <n v="163"/>
    <n v="1"/>
    <s v="GWI92"/>
    <n v="418"/>
    <n v="0"/>
    <s v="ร้านที่1"/>
    <s v="ค******า"/>
    <s v="******รศรีธรรมราช 80260 ตำบลไม้เรียง อำเภอฉวาง จังหวัดนครศรีธรรมราช 80260"/>
    <s v="80260"/>
    <s v="18"/>
    <s v="06/03/2026 05:34"/>
    <s v="-"/>
    <s v="SPX Express"/>
    <s v="Shopee"/>
    <s v="shopee"/>
    <s v=""/>
    <s v="TH2699569471195"/>
    <s v="06/03/2026 05:34"/>
  </r>
  <r>
    <x v="5"/>
    <x v="6"/>
    <n v="33.333333333333336"/>
    <n v="3"/>
    <s v="GWI92"/>
    <n v="418"/>
    <n v="0"/>
    <s v="ร้านที่1"/>
    <s v="ค******า"/>
    <s v="******รศรีธรรมราช 80260 ตำบลไม้เรียง อำเภอฉวาง จังหวัดนครศรีธรรมราช 80260"/>
    <s v="80260"/>
    <s v="18"/>
    <s v="06/03/2026 05:34"/>
    <s v="-"/>
    <s v="SPX Express"/>
    <s v="Shopee"/>
    <s v="shopee"/>
    <s v=""/>
    <s v="TH2699569471195"/>
    <s v="06/03/2026 05:34"/>
  </r>
  <r>
    <x v="14"/>
    <x v="17"/>
    <n v="75"/>
    <n v="1"/>
    <s v="GWI90"/>
    <n v="112"/>
    <n v="37"/>
    <s v="ร้านที่1"/>
    <s v="จ******​"/>
    <s v="******บลม่วงค่อม ตำบลม่วงค่อม อำเภอชัยบาดาล จังหวัดลพบุรี 15230"/>
    <s v="15230"/>
    <s v="49"/>
    <s v="06/03/2026 05:32"/>
    <s v="-"/>
    <s v="SPX Express"/>
    <s v="Shopee"/>
    <s v="shopee"/>
    <s v=""/>
    <s v="TH261268237705F"/>
    <s v="06/03/2026 05:02"/>
  </r>
  <r>
    <x v="5"/>
    <x v="6"/>
    <n v="50"/>
    <n v="6"/>
    <s v="GWI88"/>
    <n v="200"/>
    <n v="0"/>
    <s v="ร้านที่2"/>
    <s v="แ** ณ***์ ช***ไชย"/>
    <s v="ยโสธร"/>
    <s v="-"/>
    <s v=""/>
    <s v="06/03/2026 02:44"/>
    <s v="-"/>
    <s v="J&amp;T Express"/>
    <s v="Tiktok"/>
    <s v="tiktok"/>
    <s v=""/>
    <s v="792841607191"/>
    <s v="06/03/2026 02:45"/>
  </r>
  <r>
    <x v="5"/>
    <x v="6"/>
    <n v="50"/>
    <n v="6"/>
    <s v="GWI87"/>
    <n v="200"/>
    <n v="0"/>
    <s v="ร้านที่2"/>
    <s v="แ** ไ***ร ศ***ักษา"/>
    <s v="ยโสธร"/>
    <s v="-"/>
    <s v=""/>
    <s v="06/03/2026 02:41"/>
    <s v="-"/>
    <s v="J&amp;T Express"/>
    <s v="Tiktok"/>
    <s v="tiktok"/>
    <s v=""/>
    <s v="792846605180"/>
    <s v="06/03/2026 02:41"/>
  </r>
  <r>
    <x v="5"/>
    <x v="6"/>
    <n v="50"/>
    <n v="6"/>
    <s v="GWI86"/>
    <n v="200"/>
    <n v="0"/>
    <s v="ร้านที่2"/>
    <s v="u***3215113500679"/>
    <s v="นนทบุรี"/>
    <s v="-"/>
    <s v=""/>
    <s v="06/03/2026 02:40"/>
    <s v="-"/>
    <s v="J&amp;T Express"/>
    <s v="Tiktok"/>
    <s v="tiktok"/>
    <s v=""/>
    <s v="792804900171"/>
    <s v="06/03/2026 02:40"/>
  </r>
  <r>
    <x v="5"/>
    <x v="6"/>
    <n v="50"/>
    <n v="6"/>
    <s v="GWI85"/>
    <n v="200"/>
    <n v="0"/>
    <s v="ร้านที่2"/>
    <s v="u***3458004879953 ธ*** ฉ***ตระกลู"/>
    <s v="กรุงเทพฯ"/>
    <s v="-"/>
    <s v=""/>
    <s v="06/03/2026 02:29"/>
    <s v="-"/>
    <s v="J&amp;T Express"/>
    <s v="Tiktok"/>
    <s v="tiktok"/>
    <s v=""/>
    <s v="792832707181"/>
    <s v="06/03/2026 02:30"/>
  </r>
  <r>
    <x v="5"/>
    <x v="6"/>
    <n v="50"/>
    <n v="6"/>
    <s v="GWI84"/>
    <n v="200"/>
    <n v="0"/>
    <s v="ร้านที่2"/>
    <s v="a**"/>
    <s v="กรุงเทพฯ"/>
    <s v="-"/>
    <s v=""/>
    <s v="06/03/2026 01:47"/>
    <s v="-"/>
    <s v="J&amp;T COD"/>
    <s v="Tiktok"/>
    <s v="จ่ายทีหลัง / COD"/>
    <s v=""/>
    <s v="792896008192"/>
    <s v="06/03/2026 01:47"/>
  </r>
  <r>
    <x v="5"/>
    <x v="6"/>
    <n v="50"/>
    <n v="6"/>
    <s v="GWI83"/>
    <n v="200"/>
    <n v="0"/>
    <s v="ร้านที่2"/>
    <s v="อ***งศ์ ส***ธ์เมธา"/>
    <s v="ตราด"/>
    <s v="-"/>
    <s v=""/>
    <s v="06/03/2026 01:38"/>
    <s v="-"/>
    <s v="J&amp;T Express"/>
    <s v="Tiktok"/>
    <s v="tiktok"/>
    <s v=""/>
    <s v="792862360113"/>
    <s v="06/03/2026 01:38"/>
  </r>
  <r>
    <x v="5"/>
    <x v="6"/>
    <n v="50"/>
    <n v="6"/>
    <s v="GWI81"/>
    <n v="200"/>
    <n v="0"/>
    <s v="ร้านที่2"/>
    <s v="l** l**"/>
    <s v="Ranong"/>
    <s v="-"/>
    <s v=""/>
    <s v="06/03/2026 01:27"/>
    <s v="-"/>
    <s v="J&amp;T COD"/>
    <s v="Tiktok"/>
    <s v="จ่ายทีหลัง / COD"/>
    <s v=""/>
    <s v="792835865124"/>
    <s v="06/03/2026 01:27"/>
  </r>
  <r>
    <x v="5"/>
    <x v="6"/>
    <n v="50"/>
    <n v="6"/>
    <s v="GWI80"/>
    <n v="200"/>
    <n v="0"/>
    <s v="ร้านที่2"/>
    <s v="ช***ันธ์ุ  ม***ศิริวัฒนา"/>
    <s v="ปทุมธานี"/>
    <s v="-"/>
    <s v=""/>
    <s v="06/03/2026 01:25"/>
    <s v="-"/>
    <s v="J&amp;T COD"/>
    <s v="Tiktok"/>
    <s v="จ่ายทีหลัง / COD"/>
    <s v=""/>
    <s v="792828964104"/>
    <s v="06/03/2026 01:25"/>
  </r>
  <r>
    <x v="5"/>
    <x v="6"/>
    <n v="50"/>
    <n v="6"/>
    <s v="GWI79"/>
    <n v="238"/>
    <n v="38"/>
    <s v="ร้านที่2"/>
    <s v="ว***ตร ส*"/>
    <s v="ปราจีนบุรี"/>
    <s v="-"/>
    <s v=""/>
    <s v="06/03/2026 01:21"/>
    <s v="-"/>
    <s v="J&amp;T COD"/>
    <s v="Tiktok"/>
    <s v="จ่ายทีหลัง / COD"/>
    <s v=""/>
    <s v="792871763106"/>
    <s v="06/03/2026 01:22"/>
  </r>
  <r>
    <x v="2"/>
    <x v="2"/>
    <n v="80"/>
    <n v="1"/>
    <s v="GWI78"/>
    <n v="80"/>
    <n v="0"/>
    <s v="ร้านที่1"/>
    <s v="ณ***ล"/>
    <s v="******บลบางปูใหม่ อำเภอเมืองสมุทรปราการ จังหวัดสมุทรปราการ 10280"/>
    <s v="10280"/>
    <s v="16"/>
    <s v="06/03/2026 01:01"/>
    <s v="-"/>
    <s v="SPX Express"/>
    <s v="Shopee"/>
    <s v="shopee"/>
    <s v=""/>
    <s v="TH267548496958V"/>
    <s v="06/03/2026 00:59"/>
  </r>
  <r>
    <x v="5"/>
    <x v="6"/>
    <n v="50"/>
    <n v="6"/>
    <s v="GWI77"/>
    <n v="200"/>
    <n v="0"/>
    <s v="ร้านที่2"/>
    <s v="พ***กรณ์ ท***์ปัญญา"/>
    <s v="แม่ฮ่องสอน"/>
    <s v="-"/>
    <s v=""/>
    <s v="06/03/2026 00:52"/>
    <s v="-"/>
    <s v="J&amp;T Express"/>
    <s v="Tiktok"/>
    <s v="tiktok"/>
    <s v=""/>
    <s v="792839869113"/>
    <s v="06/03/2026 00:52"/>
  </r>
  <r>
    <x v="5"/>
    <x v="6"/>
    <n v="50"/>
    <n v="6"/>
    <s v="GWI75"/>
    <n v="200"/>
    <n v="0"/>
    <s v="ร้านที่2"/>
    <s v="ร***นวดเรือนสายชลเผื่อสุขภาพ"/>
    <s v="นนทบุรี"/>
    <s v="-"/>
    <s v=""/>
    <s v="06/03/2026 00:49"/>
    <s v="-"/>
    <s v="J&amp;T COD"/>
    <s v="Tiktok"/>
    <s v="จ่ายทีหลัง / COD"/>
    <s v=""/>
    <s v="792857962142"/>
    <s v="06/03/2026 00:49"/>
  </r>
  <r>
    <x v="2"/>
    <x v="2"/>
    <n v="66.333333333333329"/>
    <n v="9"/>
    <s v="GWI74"/>
    <n v="591"/>
    <n v="0"/>
    <s v="ร้านที่2"/>
    <s v="ป***ภรณ์จันทสิทธิ์"/>
    <s v="สระบุรี"/>
    <s v="-"/>
    <s v=""/>
    <s v="06/03/2026 00:35"/>
    <s v="-"/>
    <s v="Flash Express Thailand COD"/>
    <s v="Tiktok"/>
    <s v="จ่ายทีหลัง / COD"/>
    <s v=""/>
    <s v="THT100355ANDX9Z"/>
    <s v="06/03/2026 00:35"/>
  </r>
  <r>
    <x v="5"/>
    <x v="6"/>
    <n v="33.333333333333336"/>
    <n v="3"/>
    <s v="GWI73"/>
    <n v="100"/>
    <n v="0"/>
    <s v="ร้านที่4"/>
    <s v="ห***"/>
    <s v="Nakhon Pathom"/>
    <s v="-"/>
    <s v=""/>
    <s v="06/03/2026 00:12"/>
    <s v="-"/>
    <s v="J&amp;T Express"/>
    <s v="Tiktok"/>
    <s v="tiktok"/>
    <s v=""/>
    <s v="792837079182"/>
    <s v="06/03/2026 00:2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">
  <r>
    <x v="0"/>
    <x v="0"/>
    <n v="50"/>
    <n v="6"/>
    <s v="GWN54"/>
    <n v="200"/>
    <n v="0"/>
    <s v="ร้านที่2"/>
    <s v="ป***านุช บ***ัน"/>
    <s v="ตรัง"/>
    <s v="-"/>
    <s v=""/>
    <s v="07/03/2026 23:45"/>
    <s v="-"/>
    <s v="J&amp;T COD"/>
    <s v="Tiktok"/>
    <s v="จ่ายทีหลัง / COD"/>
    <s v=""/>
    <s v="792930782184"/>
    <s v="07/03/2026 23:45"/>
  </r>
  <r>
    <x v="1"/>
    <x v="1"/>
    <n v="49"/>
    <n v="1"/>
    <s v="GWN53"/>
    <n v="49"/>
    <n v="0"/>
    <s v="ร้านที่1"/>
    <s v="d*t"/>
    <s v="******ขม อำเภอเมืองนครปฐม จังหวัดนครปฐม 73000"/>
    <s v="73000"/>
    <s v="52"/>
    <s v="07/03/2026 23:45"/>
    <s v="-"/>
    <s v="SPX Express"/>
    <s v="Shopee"/>
    <s v="shopee"/>
    <s v=""/>
    <s v="TH2629802402438"/>
    <s v="07/03/2026 23:41"/>
  </r>
  <r>
    <x v="2"/>
    <x v="2"/>
    <n v="30.75"/>
    <n v="1"/>
    <s v="GWN52"/>
    <n v="37.75"/>
    <n v="7"/>
    <s v="ร้านที่3"/>
    <s v="ธงชัย ปริญญานุสรณ์"/>
    <s v="5/99 บ้านกลางเมืองศรีนครินทร์-พัฒนาการ ซ.อนามัย ถ.ศรีนครินทร์ แขวง สวนหลวง_x000a__x000a_สวนหลวง/ Suan Luangกรุงเทพมหานคร/ Bangkok_x000a_10250"/>
    <s v="10250"/>
    <s v="660896661068"/>
    <s v="07/03/2026 23:30"/>
    <s v="-"/>
    <s v="Kerry_dropoff"/>
    <s v="Lazada"/>
    <s v="lazada"/>
    <s v=""/>
    <s v="LEXPU0665348233"/>
    <s v="07/03/2026 23:30"/>
  </r>
  <r>
    <x v="2"/>
    <x v="3"/>
    <n v="26.75"/>
    <n v="1"/>
    <s v="GWN51"/>
    <n v="34.25"/>
    <n v="7.5"/>
    <s v="ร้านที่1"/>
    <s v="นิรุทธ์ ปุณโณทก"/>
    <s v="5/99 บ้านกลางเมือง ศรีนครินทร์-พัฒนาการ ซอย อนามัย ถนน ศรีนครินทร์ แขวง สวนหลวง_x000a__x000a_สวนหลวง/ Suan Luangกรุงเทพมหานคร/ Bangkok_x000a_10250"/>
    <s v="10250"/>
    <s v="660896767057"/>
    <s v="07/03/2026 23:10"/>
    <s v="-"/>
    <s v="Kerry_dropoff"/>
    <s v="Lazada"/>
    <s v="lazada"/>
    <s v=""/>
    <s v="LEXPU0665348294"/>
    <s v="07/03/2026 23:10"/>
  </r>
  <r>
    <x v="0"/>
    <x v="0"/>
    <n v="50"/>
    <n v="6"/>
    <s v="GWN50"/>
    <n v="200"/>
    <n v="0"/>
    <s v="ร้านที่2"/>
    <s v="u***ia8rqilorn"/>
    <s v="สุรินทร์"/>
    <s v="-"/>
    <s v=""/>
    <s v="07/03/2026 23:00"/>
    <s v="-"/>
    <s v="J&amp;T COD"/>
    <s v="Tiktok"/>
    <s v="จ่ายทีหลัง / COD"/>
    <s v=""/>
    <s v="792984094140"/>
    <s v="07/03/2026 23:00"/>
  </r>
  <r>
    <x v="2"/>
    <x v="4"/>
    <n v="159"/>
    <n v="1"/>
    <s v="GWN49"/>
    <n v="159"/>
    <n v="0"/>
    <s v="ร้านที่1"/>
    <s v="ป******์"/>
    <s v="******ไพร์ม พัทยา ตำบลห้วยใหญ่ อำเภอบางละมุง จังหวัดชลบุรี 20150"/>
    <s v="20150"/>
    <s v="16"/>
    <s v="07/03/2026 22:55"/>
    <s v="-"/>
    <s v="Flash Express"/>
    <s v="Shopee"/>
    <s v="shopee"/>
    <s v=""/>
    <s v="TH20048FA7W03F"/>
    <s v="07/03/2026 22:54"/>
  </r>
  <r>
    <x v="3"/>
    <x v="5"/>
    <n v="80"/>
    <n v="1"/>
    <s v="GWN48"/>
    <n v="80"/>
    <n v="0"/>
    <s v="ร้านที่1"/>
    <s v="ว******์"/>
    <s v="****** 1 ถนน มาลัยแมน ตำบล วังตะกู    ประเทศไทย ตำบลวังตะกู อำเภอเมืองนครปฐม จังหวัดนครปฐม 73000"/>
    <s v="73000"/>
    <s v="07"/>
    <s v="07/03/2026 22:35"/>
    <s v="-"/>
    <s v="SPX Express"/>
    <s v="Shopee"/>
    <s v="shopee"/>
    <s v=""/>
    <s v="TH2634391006172"/>
    <s v="07/03/2026 22:35"/>
  </r>
  <r>
    <x v="3"/>
    <x v="5"/>
    <n v="80"/>
    <n v="2"/>
    <s v="GWN47"/>
    <n v="160"/>
    <n v="0"/>
    <s v="ร้านที่1"/>
    <s v="ส******ะ"/>
    <s v="******นกลาง, อำเภอแม่ออน ตำบลออนกลาง อำเภอแม่ออน จังหวัดเชียงใหม่ 50130"/>
    <s v="50130"/>
    <s v="10"/>
    <s v="07/03/2026 22:33"/>
    <s v="-"/>
    <s v="Flash Express"/>
    <s v="Shopee"/>
    <s v="shopee"/>
    <s v=""/>
    <s v="TH47238F67VP0B"/>
    <s v="07/03/2026 22:33"/>
  </r>
  <r>
    <x v="0"/>
    <x v="0"/>
    <n v="50"/>
    <n v="6"/>
    <s v="GWN46"/>
    <n v="200"/>
    <n v="0"/>
    <s v="ร้านที่2"/>
    <s v="น**  เ***  ค***ลิ"/>
    <s v="กาฬสินธุ์"/>
    <s v="-"/>
    <s v=""/>
    <s v="07/03/2026 22:32"/>
    <s v="-"/>
    <s v="J&amp;T Express"/>
    <s v="Tiktok"/>
    <s v="tiktok"/>
    <s v=""/>
    <s v="792995491142"/>
    <s v="07/03/2026 22:31"/>
  </r>
  <r>
    <x v="3"/>
    <x v="5"/>
    <n v="80"/>
    <n v="1"/>
    <s v="GWN45"/>
    <n v="80"/>
    <n v="0"/>
    <s v="ร้านที่1"/>
    <s v="ส******ี"/>
    <s v="******, ตำบล เมืองใต้, อำเภอเมืองศรีสะเกษจังหวัดศรีสะ้กษ ตำบลเมืองใต้ อำเภอเมืองศรีสะเกษ จังหวัดศรีสะเกษ 33000"/>
    <s v="33000"/>
    <s v="85"/>
    <s v="07/03/2026 22:29"/>
    <s v="-"/>
    <s v="SPX Express"/>
    <s v="Shopee"/>
    <s v="shopee"/>
    <s v=""/>
    <s v="TH2650893150075"/>
    <s v="07/03/2026 22:28"/>
  </r>
  <r>
    <x v="3"/>
    <x v="5"/>
    <n v="80"/>
    <n v="1"/>
    <s v="GWN42"/>
    <n v="80"/>
    <n v="0"/>
    <s v="ร้านที่1"/>
    <s v="น******ำ"/>
    <s v="******ตำบลบ้านต๊ำ อำเภอเมืองพะเยา จังหวัดพะเยา 56000"/>
    <s v="56000"/>
    <s v="33"/>
    <s v="07/03/2026 22:51"/>
    <s v="-"/>
    <s v="SPX Express"/>
    <s v="Shopee"/>
    <s v="shopee"/>
    <s v=""/>
    <s v="TH260570128652P"/>
    <s v="07/03/2026 22:21"/>
  </r>
  <r>
    <x v="0"/>
    <x v="0"/>
    <n v="50"/>
    <n v="6"/>
    <s v="GWN41"/>
    <n v="200"/>
    <n v="0"/>
    <s v="ร้านที่2"/>
    <s v="น***ุภกิจ  ค***อักษร"/>
    <s v="กรุงเทพฯ"/>
    <s v="-"/>
    <s v=""/>
    <s v="07/03/2026 22:16"/>
    <s v="-"/>
    <s v="J&amp;T COD"/>
    <s v="Tiktok"/>
    <s v="จ่ายทีหลัง / COD"/>
    <s v=""/>
    <s v="792972095134"/>
    <s v="07/03/2026 22:17"/>
  </r>
  <r>
    <x v="0"/>
    <x v="0"/>
    <n v="50"/>
    <n v="6"/>
    <s v="GWN40"/>
    <n v="200"/>
    <n v="0"/>
    <s v="ร้านที่2"/>
    <s v="ส***ีพูนทอง"/>
    <s v="ปทุมธานี"/>
    <s v="-"/>
    <s v=""/>
    <s v="07/03/2026 21:59"/>
    <s v="-"/>
    <s v="Flash Express Thailand COD"/>
    <s v="Tiktok"/>
    <s v="จ่ายทีหลัง / COD"/>
    <s v=""/>
    <s v="THT040655G1NH7Z"/>
    <s v="07/03/2026 21:59"/>
  </r>
  <r>
    <x v="4"/>
    <x v="6"/>
    <n v="66.666666666666671"/>
    <n v="3"/>
    <s v="GWN39"/>
    <n v="129"/>
    <n v="0"/>
    <s v="ร้านที่1"/>
    <s v="ย******ิ"/>
    <s v="****** 4/1 ตำบลบางเมือง ตำบลบางเมือง อำเภอเมืองสมุทรปราการ จังหวัดสมุทรปราการ 10270"/>
    <s v="10270"/>
    <s v="28"/>
    <s v="07/03/2026 22:10"/>
    <s v="-"/>
    <s v="SPX Express"/>
    <s v="Shopee"/>
    <s v="shopee"/>
    <s v=""/>
    <s v="TH269519118585Y"/>
    <s v="07/03/2026 21:40"/>
  </r>
  <r>
    <x v="0"/>
    <x v="0"/>
    <n v="50"/>
    <n v="6"/>
    <s v="GWN38"/>
    <n v="200"/>
    <n v="0"/>
    <s v="ร้านที่2"/>
    <s v="ป***ี ส***เจริญศรี"/>
    <s v="สมุทรปราการ"/>
    <s v="-"/>
    <s v=""/>
    <s v="07/03/2026 21:35"/>
    <s v="-"/>
    <s v="J&amp;T COD"/>
    <s v="Tiktok"/>
    <s v="จ่ายทีหลัง / COD"/>
    <s v=""/>
    <s v="792982789174"/>
    <s v="07/03/2026 21:35"/>
  </r>
  <r>
    <x v="3"/>
    <x v="5"/>
    <n v="80"/>
    <n v="1"/>
    <s v="GWN37"/>
    <n v="80"/>
    <n v="0"/>
    <s v="ร้านที่1"/>
    <s v="แ******)"/>
    <s v="******ู่ที่ 23, ตำบลเหนือเมือง, อำเภอเมืองร้อยเอ็ด ตำบลในเมือง อำเภอเมืองร้อยเอ็ด จังหวัดร้อยเอ็ด 45000"/>
    <s v="45000"/>
    <s v="42"/>
    <s v="07/03/2026 21:53"/>
    <s v="-"/>
    <s v="SPX Express"/>
    <s v="Shopee"/>
    <s v="shopee"/>
    <s v=""/>
    <s v="TH2669528134041"/>
    <s v="07/03/2026 21:23"/>
  </r>
  <r>
    <x v="3"/>
    <x v="5"/>
    <n v="80"/>
    <n v="1"/>
    <s v="GWN35"/>
    <n v="80"/>
    <n v="0"/>
    <s v="ร้านที่1"/>
    <s v="ม******ะ"/>
    <s v="******าง ตำบล น้ำแพร่ ตำบลน้ำแพร่ อำเภอพร้าว จังหวัดเชียงใหม่ 50190"/>
    <s v="50190"/>
    <s v="18"/>
    <s v="07/03/2026 21:51"/>
    <s v="-"/>
    <s v="SPX Express"/>
    <s v="Shopee"/>
    <s v="shopee"/>
    <s v=""/>
    <s v="TH261687137126T"/>
    <s v="07/03/2026 21:21"/>
  </r>
  <r>
    <x v="2"/>
    <x v="4"/>
    <n v="159"/>
    <n v="2"/>
    <s v="GWN34"/>
    <n v="258"/>
    <n v="0"/>
    <s v="ร้านที่2"/>
    <s v="น***พร"/>
    <s v="สมุทรปราการ"/>
    <s v="-"/>
    <s v=""/>
    <s v="07/03/2026 21:18"/>
    <s v="-"/>
    <s v="J&amp;T Express"/>
    <s v="Tiktok"/>
    <s v="tiktok"/>
    <s v=""/>
    <s v="792960446611"/>
    <s v="07/03/2026 21:18"/>
  </r>
  <r>
    <x v="4"/>
    <x v="6"/>
    <n v="66.666666666666671"/>
    <n v="3"/>
    <s v="GWN33"/>
    <n v="129"/>
    <n v="0"/>
    <s v="ร้านที่1"/>
    <s v="แ******า"/>
    <s v="******าสูง ตำบลมะเกลือใหม่ อำเภอสูงเนิน จังหวัดนครราชสีมา 30170"/>
    <s v="30170"/>
    <s v="30"/>
    <s v="07/03/2026 21:36"/>
    <s v="-"/>
    <s v="SPX Express"/>
    <s v="Shopee"/>
    <s v="shopee"/>
    <s v=""/>
    <s v="TH268897590746M"/>
    <s v="07/03/2026 21:08"/>
  </r>
  <r>
    <x v="3"/>
    <x v="5"/>
    <n v="80"/>
    <n v="1"/>
    <s v="GWN32"/>
    <n v="80"/>
    <n v="0"/>
    <s v="ร้านที่1"/>
    <s v="จ******ี"/>
    <s v="******ลขที่ 201, ซอย รามคำแหง 44, แยก 2 แขวงหัวหมาก เขตบางกะปิ จังหวัดกรุงเทพมหานคร 10240"/>
    <s v="10240"/>
    <s v="82"/>
    <s v="07/03/2026 21:05"/>
    <s v="-"/>
    <s v="SPX Express"/>
    <s v="Shopee"/>
    <s v="shopee"/>
    <s v=""/>
    <s v="TH260933711670C"/>
    <s v="07/03/2026 21:05"/>
  </r>
  <r>
    <x v="5"/>
    <x v="7"/>
    <n v="95"/>
    <n v="1"/>
    <s v="GWN31"/>
    <n v="95"/>
    <n v="0"/>
    <s v="ร้านที่1"/>
    <s v="สมพงษ์ ทองกูล"/>
    <s v="80/4-12 ม.13 ต.โคกตูมอ.เมือง_x000a__x000a_เมืองลพบุรี/ Mueang Lop Buriลพบุรี/ Lopburi_x000a_15210"/>
    <s v="15210"/>
    <s v="660642244462"/>
    <s v="07/03/2026 21:00"/>
    <s v="-"/>
    <s v="Kerry_dropoff"/>
    <s v="Lazada"/>
    <s v="lazada"/>
    <s v=""/>
    <s v="LEXPU0665008630"/>
    <s v="07/03/2026 21:00"/>
  </r>
  <r>
    <x v="6"/>
    <x v="2"/>
    <n v="109"/>
    <n v="2"/>
    <s v="GWN30"/>
    <n v="226"/>
    <n v="8"/>
    <s v="ร้านที่3"/>
    <s v="จารุวรรณ รุ่งกระจ่าง"/>
    <s v="771 ซ.กัลปพฤกษ์ 6 · บางหว้า/ Bang Wa_x000a__x000a_ภาษีเจริญ/ Phasi Charoenกรุงเทพมหานคร/ Bangkok_x000a_10160"/>
    <s v="10160"/>
    <s v="660806226241"/>
    <s v="07/03/2026 20:45"/>
    <s v="-"/>
    <s v="Kerry_dropoff"/>
    <s v="Lazada"/>
    <s v="lazada"/>
    <s v=""/>
    <s v="LEXPU0665349548"/>
    <s v="07/03/2026 20:45"/>
  </r>
  <r>
    <x v="1"/>
    <x v="1"/>
    <n v="33.333333333333336"/>
    <n v="6"/>
    <s v="GWN29"/>
    <n v="269.98"/>
    <n v="0"/>
    <s v="ร้านที่2"/>
    <s v="ส***วดี  ส***พันธ์"/>
    <s v="ชุมพร"/>
    <s v="-"/>
    <s v=""/>
    <s v="07/03/2026 20:35"/>
    <s v="-"/>
    <s v="J&amp;T COD"/>
    <s v="Tiktok"/>
    <s v="จ่ายทีหลัง / COD"/>
    <s v=""/>
    <s v="792846495022"/>
    <s v="07/03/2026 20:36"/>
  </r>
  <r>
    <x v="0"/>
    <x v="0"/>
    <n v="50"/>
    <n v="6"/>
    <s v="GWN28"/>
    <n v="200"/>
    <n v="0"/>
    <s v="ร้านที่2"/>
    <s v="ธ***งษ์ พ***สว่าง"/>
    <s v="สุพรรณบุรี"/>
    <s v="-"/>
    <s v=""/>
    <s v="07/03/2026 20:30"/>
    <s v="-"/>
    <s v="J&amp;T COD"/>
    <s v="Tiktok"/>
    <s v="จ่ายทีหลัง / COD"/>
    <s v=""/>
    <s v="792984095120"/>
    <s v="07/03/2026 20:30"/>
  </r>
  <r>
    <x v="0"/>
    <x v="0"/>
    <n v="50"/>
    <n v="6"/>
    <s v="GWN27"/>
    <n v="200"/>
    <n v="0"/>
    <s v="ร้านที่2"/>
    <s v="ม***า พ***้ส"/>
    <s v="เพชรบูรณ์"/>
    <s v="-"/>
    <s v=""/>
    <s v="07/03/2026 20:19"/>
    <s v="-"/>
    <s v="J&amp;T Express"/>
    <s v="Tiktok"/>
    <s v="tiktok"/>
    <s v=""/>
    <s v="792980092144"/>
    <s v="07/03/2026 20:19"/>
  </r>
  <r>
    <x v="0"/>
    <x v="0"/>
    <n v="50"/>
    <n v="6"/>
    <s v="GWN26"/>
    <n v="200"/>
    <n v="0"/>
    <s v="ร้านที่2"/>
    <s v="น***นันต์ โ***วงบ์ อ***อเมือง จ***วัดยโสธร ต***ค้อเหนือ ม***ี่5"/>
    <s v="ยโสธร"/>
    <s v="-"/>
    <s v=""/>
    <s v="07/03/2026 20:14"/>
    <s v="-"/>
    <s v="J&amp;T Express"/>
    <s v="Tiktok"/>
    <s v="tiktok"/>
    <s v=""/>
    <s v="792959381174"/>
    <s v="07/03/2026 20:14"/>
  </r>
  <r>
    <x v="7"/>
    <x v="8"/>
    <n v="159"/>
    <n v="1"/>
    <s v="GWN25"/>
    <n v="129"/>
    <n v="0"/>
    <s v="ร้านที่2"/>
    <s v="ร***พรรณ อ***ะหะ"/>
    <s v="สมุทรปราการ"/>
    <s v="-"/>
    <s v=""/>
    <s v="07/03/2026 20:13"/>
    <s v="-"/>
    <s v="J&amp;T COD"/>
    <s v="Tiktok"/>
    <s v="จ่ายทีหลัง / COD"/>
    <s v=""/>
    <s v="792910530672"/>
    <s v="07/03/2026 20:13"/>
  </r>
  <r>
    <x v="3"/>
    <x v="5"/>
    <n v="80"/>
    <n v="1"/>
    <s v="GWN22"/>
    <n v="80"/>
    <n v="0"/>
    <s v="ร้านที่1"/>
    <s v="ช******ง"/>
    <s v="******บลคลองฉนวน อำเภอเวียงสระ จังหวัดสุราษฎร์ธานี 84190"/>
    <s v="84190"/>
    <s v="83"/>
    <s v="07/03/2026 20:02"/>
    <s v="-"/>
    <s v="SPX Express"/>
    <s v="Shopee"/>
    <s v="shopee"/>
    <s v=""/>
    <s v="TH261895267323V"/>
    <s v="07/03/2026 20:01"/>
  </r>
  <r>
    <x v="8"/>
    <x v="9"/>
    <n v="14"/>
    <n v="1"/>
    <s v="GWN21"/>
    <n v="14"/>
    <n v="0"/>
    <s v="ร้านที่1"/>
    <s v="ป******า"/>
    <s v="******นเมือง ตำบลในเมือง อำเภอเมืองนครราชสีมา จังหวัดนครราชสีมา 30000"/>
    <s v="30000"/>
    <s v="54"/>
    <s v="07/03/2026 20:30"/>
    <s v="-"/>
    <s v="SPX Express"/>
    <s v="Shopee"/>
    <s v="shopee"/>
    <s v=""/>
    <s v="TH269220897897Z"/>
    <s v="07/03/2026 20:00"/>
  </r>
  <r>
    <x v="0"/>
    <x v="0"/>
    <n v="50"/>
    <n v="6"/>
    <s v="GWN20"/>
    <n v="200"/>
    <n v="0"/>
    <s v="ร้านที่2"/>
    <s v="แ***อน ไ***มย์"/>
    <s v="บุรีรัมย์"/>
    <s v="-"/>
    <s v=""/>
    <s v="07/03/2026 19:57"/>
    <s v="-"/>
    <s v="J&amp;T Express"/>
    <s v="Tiktok"/>
    <s v="tiktok"/>
    <s v=""/>
    <s v="792948183171"/>
    <s v="07/03/2026 19:56"/>
  </r>
  <r>
    <x v="3"/>
    <x v="5"/>
    <n v="80"/>
    <n v="3"/>
    <s v="GWN18"/>
    <n v="240"/>
    <n v="0"/>
    <s v="ร้านที่1"/>
    <s v="จ******์"/>
    <s v="******นประชาอุทิศ17 แขวงสีกัน เขตดอนเมือง แขวงสีกัน เขตดอนเมือง จังหวัดกรุงเทพมหานคร 10210"/>
    <s v="10210"/>
    <s v="28"/>
    <s v="07/03/2026 19:41"/>
    <s v="-"/>
    <s v="SPX Express"/>
    <s v="Shopee"/>
    <s v="shopee"/>
    <s v=""/>
    <s v="TH269447472095R"/>
    <s v="07/03/2026 19:40"/>
  </r>
  <r>
    <x v="2"/>
    <x v="4"/>
    <n v="159"/>
    <n v="1"/>
    <s v="GWN17"/>
    <n v="159"/>
    <n v="0"/>
    <s v="ร้านที่1"/>
    <s v="ศ******์"/>
    <s v="******าสมิงพราย ตำบลสำโรงกลาง ตำบลสำโรงกลาง อำเภอพระประแดง จังหวัดสมุทรปราการ 10130"/>
    <s v="10130"/>
    <s v="62"/>
    <s v="07/03/2026 19:37"/>
    <s v="-"/>
    <s v="Flash Express"/>
    <s v="Shopee"/>
    <s v="shopee"/>
    <s v=""/>
    <s v="TH02048FA81C6O"/>
    <s v="07/03/2026 19:37"/>
  </r>
  <r>
    <x v="6"/>
    <x v="10"/>
    <n v="139"/>
    <n v="2"/>
    <s v="GWN15"/>
    <n v="278"/>
    <n v="0"/>
    <s v="ร้านที่1"/>
    <s v="ป******ร"/>
    <s v="****** 1 ตำบลบางแก้ว อำเภอละอุ่น จังหวัดระนอง 85130"/>
    <s v="85130"/>
    <s v="83"/>
    <s v="07/03/2026 19:27"/>
    <s v="-"/>
    <s v="SPX Express"/>
    <s v="Shopee"/>
    <s v="shopee"/>
    <s v=""/>
    <s v="TH264097118371T"/>
    <s v="07/03/2026 19:27"/>
  </r>
  <r>
    <x v="6"/>
    <x v="10"/>
    <n v="159"/>
    <n v="1"/>
    <s v="GWN14"/>
    <n v="129"/>
    <n v="0"/>
    <s v="ร้านที่2"/>
    <s v="จ***ยุ ภ***ีสกุลกาญจน์"/>
    <s v="กาญจนบุรี"/>
    <s v="-"/>
    <s v=""/>
    <s v="07/03/2026 19:27"/>
    <s v="-"/>
    <s v="J&amp;T COD"/>
    <s v="Tiktok"/>
    <s v="จ่ายทีหลัง / COD"/>
    <s v=""/>
    <s v="792870300036"/>
    <s v="07/03/2026 19:27"/>
  </r>
  <r>
    <x v="8"/>
    <x v="9"/>
    <n v="14"/>
    <n v="1"/>
    <s v="GWN12"/>
    <n v="14"/>
    <n v="0"/>
    <s v="ร้านที่1"/>
    <s v="อ*****ร"/>
    <s v="******กลัด, อำเภอบางระจัน ตำบลเชิงกลัด อำเภอบางระจัน จังหวัดสิงห์บุรี 16130"/>
    <s v="16130"/>
    <s v="30"/>
    <s v="07/03/2026 19:23"/>
    <s v="-"/>
    <s v="SPX Express"/>
    <s v="Shopee"/>
    <s v="shopee"/>
    <s v=""/>
    <s v="TH265679718807E"/>
    <s v="07/03/2026 19:22"/>
  </r>
  <r>
    <x v="7"/>
    <x v="8"/>
    <n v="159"/>
    <n v="1"/>
    <s v="GWN11"/>
    <n v="129"/>
    <n v="0"/>
    <s v="ร้านที่2"/>
    <s v="P***haya"/>
    <s v="สมุทรปราการ"/>
    <s v="-"/>
    <s v=""/>
    <s v="07/03/2026 19:11"/>
    <s v="-"/>
    <s v="J&amp;T COD"/>
    <s v="Tiktok"/>
    <s v="จ่ายทีหลัง / COD"/>
    <s v=""/>
    <s v="792993132665"/>
    <s v="07/03/2026 19:11"/>
  </r>
  <r>
    <x v="4"/>
    <x v="6"/>
    <n v="66.666666666666671"/>
    <n v="3"/>
    <s v="GWN10"/>
    <n v="129"/>
    <n v="0"/>
    <s v="ร้านที่1"/>
    <s v="ด******์"/>
    <s v="******บลท่าโรงช้าง อำเภอพุนพิน จังหวัดสุราษฎร์ธานี 84130"/>
    <s v="84130"/>
    <s v="89"/>
    <s v="07/03/2026 19:15"/>
    <s v="-"/>
    <s v="SPX Express"/>
    <s v="Shopee"/>
    <s v="shopee"/>
    <s v=""/>
    <s v="TH2624881821345"/>
    <s v="07/03/2026 18:45"/>
  </r>
  <r>
    <x v="4"/>
    <x v="6"/>
    <n v="66.666666666666671"/>
    <n v="6"/>
    <s v="GWN9"/>
    <n v="258"/>
    <n v="0"/>
    <s v="ร้านที่1"/>
    <s v="ส******ำ"/>
    <s v="******งเรืองรัศมี 5, ตำบลมาบข่า, อำเภอนิคมพัฒนา ตำบลมาบข่า อำเภอนิคมพัฒนา จังหวัดระยอง 21180"/>
    <s v="21180"/>
    <s v="49"/>
    <s v="07/03/2026 18:25"/>
    <s v="-"/>
    <s v="SPX Express"/>
    <s v="Shopee"/>
    <s v="shopee"/>
    <s v=""/>
    <s v="TH264145779937Z"/>
    <s v="07/03/2026 18:25"/>
  </r>
  <r>
    <x v="3"/>
    <x v="5"/>
    <n v="80"/>
    <n v="1"/>
    <s v="GWN8"/>
    <n v="80"/>
    <n v="0"/>
    <s v="ร้านที่1"/>
    <s v="ว******8"/>
    <s v="******ือง, อำเภอเมืองพัทลุง ตำบลร่มเมือง อำเภอเมืองพัทลุง จังหวัดพัทลุง 93000"/>
    <s v="93000"/>
    <s v="08"/>
    <s v="07/03/2026 18:40"/>
    <s v="-"/>
    <s v="SPX Express"/>
    <s v="Shopee"/>
    <s v="shopee"/>
    <s v=""/>
    <s v="TH266871882404O"/>
    <s v="07/03/2026 18:10"/>
  </r>
  <r>
    <x v="3"/>
    <x v="5"/>
    <n v="66.333333333333329"/>
    <n v="3"/>
    <s v="GWN7"/>
    <n v="250"/>
    <n v="0"/>
    <s v="ร้านที่1"/>
    <s v="น******ำ"/>
    <s v="******ม่นะ อำเภอเชียงดาว จังหวัดเชียงใหม่ 50170"/>
    <s v="50170"/>
    <s v="51"/>
    <s v="07/03/2026 18:06"/>
    <s v="-"/>
    <s v="SPX Express"/>
    <s v="Shopee"/>
    <s v="shopee"/>
    <s v=""/>
    <s v="TH260238155539I"/>
    <s v="07/03/2026 18:06"/>
  </r>
  <r>
    <x v="0"/>
    <x v="0"/>
    <n v="50"/>
    <n v="6"/>
    <s v="GWN6"/>
    <n v="200"/>
    <n v="0"/>
    <s v="ร้านที่2"/>
    <s v="ห***สาวซื้อให้สำรวยค้าโค"/>
    <s v="มหาสารคาม"/>
    <s v="-"/>
    <s v=""/>
    <s v="08/03/2026 13:25"/>
    <s v="-"/>
    <s v="J&amp;T Express"/>
    <s v="Tiktok"/>
    <s v="tiktok"/>
    <s v=""/>
    <s v="792963921750"/>
    <s v="07/03/2026 17:38"/>
  </r>
  <r>
    <x v="9"/>
    <x v="11"/>
    <n v="159"/>
    <n v="2"/>
    <s v="GWN5"/>
    <n v="258"/>
    <n v="0"/>
    <s v="ร้านที่2"/>
    <s v="จ***อ.รณชัย ก***ำ"/>
    <s v="สุราษฎร์ธานี"/>
    <s v="-"/>
    <s v=""/>
    <s v="07/03/2026 17:26"/>
    <s v="-"/>
    <s v="J&amp;T Express"/>
    <s v="Tiktok"/>
    <s v="tiktok"/>
    <s v=""/>
    <s v="792930734680"/>
    <s v="07/03/2026 17:26"/>
  </r>
  <r>
    <x v="0"/>
    <x v="0"/>
    <n v="50"/>
    <n v="6"/>
    <s v="GWN4"/>
    <n v="200"/>
    <n v="0"/>
    <s v="ร้านที่2"/>
    <s v="อ***ุด ห***"/>
    <s v="ชัยภูมิ"/>
    <s v="-"/>
    <s v=""/>
    <s v="07/03/2026 17:13"/>
    <s v="-"/>
    <s v="J&amp;T Express"/>
    <s v="Tiktok"/>
    <s v="tiktok"/>
    <s v=""/>
    <s v="792936093154"/>
    <s v="07/03/2026 17:12"/>
  </r>
  <r>
    <x v="2"/>
    <x v="4"/>
    <n v="159"/>
    <n v="1"/>
    <s v="GWN3"/>
    <n v="129"/>
    <n v="0"/>
    <s v="ร้านที่2"/>
    <s v="ไ***ทัช จ***ร์เพชร"/>
    <s v="กรุงเทพมหานคร"/>
    <s v="-"/>
    <s v=""/>
    <s v="07/03/2026 16:52"/>
    <s v="-"/>
    <s v="J&amp;T Express"/>
    <s v="Tiktok"/>
    <s v="tiktok"/>
    <s v=""/>
    <s v="792940640656"/>
    <s v="07/03/2026 16:52"/>
  </r>
  <r>
    <x v="0"/>
    <x v="0"/>
    <n v="50"/>
    <n v="6"/>
    <s v="GWN2"/>
    <n v="200"/>
    <n v="0"/>
    <s v="ร้านที่2"/>
    <s v="ท***า น***ทน"/>
    <s v="ชัยภูมิ"/>
    <s v="-"/>
    <s v=""/>
    <s v="07/03/2026 16:48"/>
    <s v="-"/>
    <s v="J&amp;T COD"/>
    <s v="Tiktok"/>
    <s v="จ่ายทีหลัง / COD"/>
    <s v=""/>
    <s v="792991999100"/>
    <s v="07/03/2026 16:49"/>
  </r>
  <r>
    <x v="5"/>
    <x v="12"/>
    <n v="66"/>
    <n v="1"/>
    <s v="GWN1"/>
    <n v="249"/>
    <n v="0"/>
    <s v="ร้านที่1"/>
    <s v="ค******ท"/>
    <s v="******นองมะนาว, อำเภอคง ตำบลหนองมะนาว อำเภอคง จังหวัดนครราชสีมา 30260"/>
    <s v="30260"/>
    <s v="31"/>
    <s v="07/03/2026 16:49"/>
    <s v="-"/>
    <s v="SPX Express"/>
    <s v="Shopee"/>
    <s v="shopee"/>
    <s v=""/>
    <s v="TH268815504184H"/>
    <s v="07/03/2026 16:48"/>
  </r>
  <r>
    <x v="10"/>
    <x v="13"/>
    <n v="66"/>
    <n v="1"/>
    <s v="GWN1"/>
    <n v="249"/>
    <n v="0"/>
    <s v="ร้านที่1"/>
    <s v="ค******ท"/>
    <s v="******นองมะนาว, อำเภอคง ตำบลหนองมะนาว อำเภอคง จังหวัดนครราชสีมา 30260"/>
    <s v="30260"/>
    <s v="31"/>
    <s v="07/03/2026 16:49"/>
    <s v="-"/>
    <s v="SPX Express"/>
    <s v="Shopee"/>
    <s v="shopee"/>
    <s v=""/>
    <s v="TH268815504184H"/>
    <s v="07/03/2026 16:48"/>
  </r>
  <r>
    <x v="3"/>
    <x v="5"/>
    <n v="67"/>
    <n v="1"/>
    <s v="GWN1"/>
    <n v="249"/>
    <n v="0"/>
    <s v="ร้านที่1"/>
    <s v="ค******ท"/>
    <s v="******นองมะนาว, อำเภอคง ตำบลหนองมะนาว อำเภอคง จังหวัดนครราชสีมา 30260"/>
    <s v="30260"/>
    <s v="31"/>
    <s v="07/03/2026 16:49"/>
    <s v="-"/>
    <s v="SPX Express"/>
    <s v="Shopee"/>
    <s v="shopee"/>
    <s v=""/>
    <s v="TH268815504184H"/>
    <s v="07/03/2026 16:48"/>
  </r>
  <r>
    <x v="4"/>
    <x v="6"/>
    <n v="66.666666666666671"/>
    <n v="3"/>
    <s v="GWN0"/>
    <n v="100"/>
    <n v="0"/>
    <s v="ร้านที่2"/>
    <s v="บ***น้องมิ้ว"/>
    <s v="นครสวรรค์"/>
    <s v="-"/>
    <s v=""/>
    <s v="07/03/2026 16:35"/>
    <s v="-"/>
    <s v="J&amp;T Express"/>
    <s v="Tiktok"/>
    <s v="tiktok"/>
    <s v=""/>
    <s v="792802313074"/>
    <s v="07/03/2026 16:33"/>
  </r>
  <r>
    <x v="0"/>
    <x v="0"/>
    <n v="65"/>
    <n v="1"/>
    <s v="GWM99"/>
    <n v="35"/>
    <n v="0"/>
    <s v="ร้านที่2"/>
    <s v="อ***ลี ม***น"/>
    <s v="นครราชสีมา"/>
    <s v="-"/>
    <s v=""/>
    <s v="07/03/2026 16:32"/>
    <s v="-"/>
    <s v="J&amp;T COD"/>
    <s v="Tiktok"/>
    <s v="จ่ายทีหลัง / COD"/>
    <s v=""/>
    <s v="792880838050"/>
    <s v="07/03/2026 16:32"/>
  </r>
  <r>
    <x v="0"/>
    <x v="0"/>
    <n v="50"/>
    <n v="6"/>
    <s v="GWM98"/>
    <n v="181"/>
    <n v="0"/>
    <s v="ร้านที่2"/>
    <s v="เ***ม่า"/>
    <s v="กรุงเทพฯ"/>
    <s v="-"/>
    <s v=""/>
    <s v="07/03/2026 16:31"/>
    <s v="-"/>
    <s v="J&amp;T COD"/>
    <s v="Tiktok"/>
    <s v="จ่ายทีหลัง / COD"/>
    <s v=""/>
    <s v="792968494161"/>
    <s v="07/03/2026 16:31"/>
  </r>
  <r>
    <x v="2"/>
    <x v="4"/>
    <n v="159"/>
    <n v="1"/>
    <s v="GWM96"/>
    <n v="99"/>
    <n v="0"/>
    <s v="ร้านที่2"/>
    <s v="ศ***ลักษณ์  เ***สมุทร"/>
    <s v="สมุทรปราการ"/>
    <s v="-"/>
    <s v=""/>
    <s v="07/03/2026 16:26"/>
    <s v="-"/>
    <s v="J&amp;T Express"/>
    <s v="Tiktok"/>
    <s v="tiktok"/>
    <s v=""/>
    <s v="792967647614"/>
    <s v="07/03/2026 16:26"/>
  </r>
  <r>
    <x v="7"/>
    <x v="8"/>
    <n v="139"/>
    <n v="1"/>
    <s v="GWM91"/>
    <n v="430"/>
    <n v="0"/>
    <s v="ร้านที่10"/>
    <s v="พิศมัย  วงศ์วันดี"/>
    <s v="438 โรงเรียนมารีย์พิทักษ์_x000a_ถ.นิตโย ต.หนองบัว_x000a_อ.เมือง จ.อุดรธานี_x000a__x000a_ 41000 41000"/>
    <s v="41000"/>
    <s v="0932923828"/>
    <s v="05/03/2026 20:21"/>
    <s v="t0832622509@gmail.com"/>
    <s v="EMS"/>
    <s v="facebook"/>
    <s v="กสิกร"/>
    <s v=""/>
    <s v="WB172406581TH"/>
    <s v="07/03/2026 15:58"/>
  </r>
  <r>
    <x v="9"/>
    <x v="11"/>
    <n v="139"/>
    <n v="1"/>
    <s v="GWM91"/>
    <n v="430"/>
    <n v="0"/>
    <s v="ร้านที่10"/>
    <s v="พิศมัย  วงศ์วันดี"/>
    <s v="438 โรงเรียนมารีย์พิทักษ์_x000a_ถ.นิตโย ต.หนองบัว_x000a_อ.เมือง จ.อุดรธานี_x000a__x000a_ 41000 41000"/>
    <s v="41000"/>
    <s v="0932923828"/>
    <s v="05/03/2026 20:21"/>
    <s v="t0832622509@gmail.com"/>
    <s v="EMS"/>
    <s v="facebook"/>
    <s v="กสิกร"/>
    <s v=""/>
    <s v="WB172406581TH"/>
    <s v="07/03/2026 15:58"/>
  </r>
  <r>
    <x v="2"/>
    <x v="4"/>
    <n v="139"/>
    <n v="1"/>
    <s v="GWM91"/>
    <n v="430"/>
    <n v="0"/>
    <s v="ร้านที่10"/>
    <s v="พิศมัย  วงศ์วันดี"/>
    <s v="438 โรงเรียนมารีย์พิทักษ์_x000a_ถ.นิตโย ต.หนองบัว_x000a_อ.เมือง จ.อุดรธานี_x000a__x000a_ 41000 41000"/>
    <s v="41000"/>
    <s v="0932923828"/>
    <s v="05/03/2026 20:21"/>
    <s v="t0832622509@gmail.com"/>
    <s v="EMS"/>
    <s v="facebook"/>
    <s v="กสิกร"/>
    <s v=""/>
    <s v="WB172406581TH"/>
    <s v="07/03/2026 15:58"/>
  </r>
  <r>
    <x v="6"/>
    <x v="10"/>
    <n v="139"/>
    <n v="1"/>
    <s v="GWM91"/>
    <n v="430"/>
    <n v="0"/>
    <s v="ร้านที่10"/>
    <s v="พิศมัย  วงศ์วันดี"/>
    <s v="438 โรงเรียนมารีย์พิทักษ์_x000a_ถ.นิตโย ต.หนองบัว_x000a_อ.เมือง จ.อุดรธานี_x000a__x000a_ 41000 41000"/>
    <s v="41000"/>
    <s v="0932923828"/>
    <s v="05/03/2026 20:21"/>
    <s v="t0832622509@gmail.com"/>
    <s v="EMS"/>
    <s v="facebook"/>
    <s v="กสิกร"/>
    <s v=""/>
    <s v="WB172406581TH"/>
    <s v="07/03/2026 15:58"/>
  </r>
  <r>
    <x v="1"/>
    <x v="1"/>
    <n v="35"/>
    <n v="8"/>
    <s v="GWM90"/>
    <n v="328"/>
    <n v="0"/>
    <s v="ร้านที่1"/>
    <s v="เ******์"/>
    <s v="******.ศรีมงคล ตำบลศรีมงคล อำเภอไทรโยค จังหวัดกาญจนบุรี 71150"/>
    <s v="71150"/>
    <s v="51"/>
    <s v="07/03/2026 16:25"/>
    <s v="-"/>
    <s v="SPX Express"/>
    <s v="Shopee"/>
    <s v="shopee"/>
    <s v=""/>
    <s v="TH264678382595A"/>
    <s v="07/03/2026 15:55"/>
  </r>
  <r>
    <x v="4"/>
    <x v="6"/>
    <n v="66.666666666666671"/>
    <n v="3"/>
    <s v="GWM89"/>
    <n v="100"/>
    <n v="0"/>
    <s v="ร้านที่2"/>
    <s v="ก***า  แ***มงคล"/>
    <s v="เชียงใหม่"/>
    <s v="-"/>
    <s v=""/>
    <s v="07/03/2026 15:56"/>
    <s v="-"/>
    <s v="J&amp;T Express"/>
    <s v="Tiktok"/>
    <s v="tiktok"/>
    <s v=""/>
    <s v="792827427033"/>
    <s v="07/03/2026 15:55"/>
  </r>
  <r>
    <x v="0"/>
    <x v="0"/>
    <n v="50"/>
    <n v="6"/>
    <s v="GWM88"/>
    <n v="200"/>
    <n v="0"/>
    <s v="ร้านที่2"/>
    <s v="อ*** ส***องช่วง"/>
    <s v="นครปฐม"/>
    <s v="-"/>
    <s v=""/>
    <s v="07/03/2026 15:50"/>
    <s v="-"/>
    <s v="J&amp;T COD"/>
    <s v="Tiktok"/>
    <s v="จ่ายทีหลัง / COD"/>
    <s v=""/>
    <s v="792933092173"/>
    <s v="07/03/2026 15:51"/>
  </r>
  <r>
    <x v="0"/>
    <x v="0"/>
    <n v="33.333333333333336"/>
    <n v="3"/>
    <s v="GWM87"/>
    <n v="100"/>
    <n v="0"/>
    <s v="ร้านที่2"/>
    <s v="เ***มาศ"/>
    <s v="เพชรบูรณ์"/>
    <s v="-"/>
    <s v=""/>
    <s v="07/03/2026 15:45"/>
    <s v="-"/>
    <s v="J&amp;T COD"/>
    <s v="Tiktok"/>
    <s v="จ่ายทีหลัง / COD"/>
    <s v=""/>
    <s v="792892647072"/>
    <s v="07/03/2026 15:45"/>
  </r>
  <r>
    <x v="0"/>
    <x v="0"/>
    <n v="50"/>
    <n v="6"/>
    <s v="GWM86"/>
    <n v="181"/>
    <n v="0"/>
    <s v="ร้านที่2"/>
    <s v="น***า ย***แย้ม"/>
    <s v="ชัยนาท"/>
    <s v="-"/>
    <s v=""/>
    <s v="07/03/2026 15:37"/>
    <s v="-"/>
    <s v="J&amp;T Express"/>
    <s v="Tiktok"/>
    <s v="tiktok"/>
    <s v=""/>
    <s v="792926296153"/>
    <s v="07/03/2026 15:37"/>
  </r>
  <r>
    <x v="0"/>
    <x v="0"/>
    <n v="50"/>
    <n v="6"/>
    <s v="GWM85"/>
    <n v="181"/>
    <n v="0"/>
    <s v="ร้านที่2"/>
    <s v="a**"/>
    <s v="กรุงเทพมหานคร"/>
    <s v="-"/>
    <s v=""/>
    <s v="07/03/2026 15:34"/>
    <s v="-"/>
    <s v="J&amp;T COD"/>
    <s v="Tiktok"/>
    <s v="จ่ายทีหลัง / COD"/>
    <s v=""/>
    <s v="792945597102"/>
    <s v="07/03/2026 15:34"/>
  </r>
  <r>
    <x v="0"/>
    <x v="0"/>
    <n v="50"/>
    <n v="6"/>
    <s v="GWM84"/>
    <n v="181"/>
    <n v="0"/>
    <s v="ร้านที่2"/>
    <s v="ส***ชญา ช***ร่"/>
    <s v="ราชบุรี"/>
    <s v="-"/>
    <s v=""/>
    <s v="07/03/2026 15:33"/>
    <s v="-"/>
    <s v="J&amp;T COD"/>
    <s v="Tiktok"/>
    <s v="จ่ายทีหลัง / COD"/>
    <s v=""/>
    <s v="792927795100"/>
    <s v="07/03/2026 15:33"/>
  </r>
  <r>
    <x v="1"/>
    <x v="1"/>
    <n v="33.333333333333336"/>
    <n v="3"/>
    <s v="GWM83"/>
    <n v="134.99"/>
    <n v="0"/>
    <s v="ร้านที่2"/>
    <s v="น***โบ๊ท"/>
    <s v="ระยอง"/>
    <s v="-"/>
    <s v=""/>
    <s v="07/03/2026 15:33"/>
    <s v="-"/>
    <s v="J&amp;T Express"/>
    <s v="Tiktok"/>
    <s v="tiktok"/>
    <s v=""/>
    <s v="792878897031"/>
    <s v="07/03/2026 15:32"/>
  </r>
  <r>
    <x v="0"/>
    <x v="0"/>
    <n v="33.333333333333336"/>
    <n v="3"/>
    <s v="GWM82"/>
    <n v="100"/>
    <n v="0"/>
    <s v="ร้านที่2"/>
    <s v="ด***า ค***ทรัพย์"/>
    <s v="กรุงเทพฯ"/>
    <s v="-"/>
    <s v=""/>
    <s v="07/03/2026 15:32"/>
    <s v="-"/>
    <s v="J&amp;T COD"/>
    <s v="Tiktok"/>
    <s v="จ่ายทีหลัง / COD"/>
    <s v=""/>
    <s v="792812141041"/>
    <s v="07/03/2026 15:32"/>
  </r>
  <r>
    <x v="4"/>
    <x v="6"/>
    <n v="66.666666666666671"/>
    <n v="3"/>
    <s v="GWM81"/>
    <n v="199"/>
    <n v="0"/>
    <s v="ร้านที่2"/>
    <s v="บ***หาร"/>
    <s v="สุรินทร์"/>
    <s v="-"/>
    <s v=""/>
    <s v="07/03/2026 15:31"/>
    <s v="-"/>
    <s v="J&amp;T Express"/>
    <s v="Tiktok"/>
    <s v="tiktok"/>
    <s v=""/>
    <s v="792918463610"/>
    <s v="07/03/2026 15:31"/>
  </r>
  <r>
    <x v="7"/>
    <x v="8"/>
    <n v="159"/>
    <n v="1"/>
    <s v="GWM81"/>
    <n v="199"/>
    <n v="0"/>
    <s v="ร้านที่2"/>
    <s v="บ***หาร"/>
    <s v="สุรินทร์"/>
    <s v="-"/>
    <s v=""/>
    <s v="07/03/2026 15:31"/>
    <s v="-"/>
    <s v="J&amp;T Express"/>
    <s v="Tiktok"/>
    <s v="tiktok"/>
    <s v=""/>
    <s v="792918463610"/>
    <s v="07/03/2026 15:31"/>
  </r>
  <r>
    <x v="8"/>
    <x v="9"/>
    <n v="14"/>
    <n v="2"/>
    <s v="GWM76"/>
    <n v="32"/>
    <n v="4"/>
    <s v="ร้านที่1"/>
    <s v="น******ง"/>
    <s v="****** ตู้น้ำมันสีเขียว) ตำบลวังชะพลู อำเภอขาณุวรลักษบุรี จังหวัดกำแพงเพชร 62140"/>
    <s v="62140"/>
    <s v="15"/>
    <s v="07/03/2026 15:54"/>
    <s v="-"/>
    <s v="SPX Express"/>
    <s v="Shopee"/>
    <s v="shopee"/>
    <s v=""/>
    <s v="TH2613821820435"/>
    <s v="07/03/2026 15:24"/>
  </r>
  <r>
    <x v="8"/>
    <x v="9"/>
    <n v="14"/>
    <n v="2"/>
    <s v="GWM75"/>
    <n v="32"/>
    <n v="4"/>
    <s v="ร้านที่1"/>
    <s v="น******ง"/>
    <s v="****** ตู้น้ำมันสีเขียว) ตำบลวังชะพลู อำเภอขาณุวรลักษบุรี จังหวัดกำแพงเพชร 62140"/>
    <s v="62140"/>
    <s v="15"/>
    <s v="07/03/2026 15:53"/>
    <s v="-"/>
    <s v="SPX Express"/>
    <s v="Shopee"/>
    <s v="shopee"/>
    <s v=""/>
    <s v="TH2675841155611"/>
    <s v="07/03/2026 15:23"/>
  </r>
  <r>
    <x v="0"/>
    <x v="0"/>
    <n v="50"/>
    <n v="6"/>
    <s v="GWM74"/>
    <n v="200"/>
    <n v="0"/>
    <s v="ร้านที่2"/>
    <s v="บ***ลี้ยง"/>
    <s v="นครราชสีมา"/>
    <s v="-"/>
    <s v=""/>
    <s v="07/03/2026 15:20"/>
    <s v="-"/>
    <s v="J&amp;T Express"/>
    <s v="Tiktok"/>
    <s v="tiktok"/>
    <s v=""/>
    <s v="792956690164"/>
    <s v="07/03/2026 15:19"/>
  </r>
  <r>
    <x v="0"/>
    <x v="0"/>
    <n v="50"/>
    <n v="6"/>
    <s v="GWM73"/>
    <n v="181"/>
    <n v="0"/>
    <s v="ร้านที่2"/>
    <s v="ป***วน ส***รธรรม"/>
    <s v="กำแพงเพชร"/>
    <s v="-"/>
    <s v=""/>
    <s v="07/03/2026 15:15"/>
    <s v="-"/>
    <s v="J&amp;T COD"/>
    <s v="Tiktok"/>
    <s v="จ่ายทีหลัง / COD"/>
    <s v="เนยนม3 ฝอยทอง3"/>
    <s v="792889922042"/>
    <s v="07/03/2026 15:15"/>
  </r>
  <r>
    <x v="0"/>
    <x v="0"/>
    <n v="33.333333333333336"/>
    <n v="3"/>
    <s v="GWM72"/>
    <n v="118"/>
    <n v="18"/>
    <s v="ร้านที่2"/>
    <s v="พ***าภรณ์ ว***ซอง"/>
    <s v="ร้อยเอ็ด"/>
    <s v="-"/>
    <s v=""/>
    <s v="07/03/2026 15:14"/>
    <s v="-"/>
    <s v="J&amp;T COD"/>
    <s v="Tiktok"/>
    <s v="จ่ายทีหลัง / COD"/>
    <s v="ขอหน้าฝอยทอง2,มะพร้าวเผือก"/>
    <s v="792875927060"/>
    <s v="07/03/2026 15:15"/>
  </r>
  <r>
    <x v="4"/>
    <x v="6"/>
    <n v="66.666666666666671"/>
    <n v="3"/>
    <s v="GWM71"/>
    <n v="100"/>
    <n v="0"/>
    <s v="ร้านที่2"/>
    <s v="ช***ชา"/>
    <s v="กรุงเทพฯ"/>
    <s v="-"/>
    <s v=""/>
    <s v="07/03/2026 15:11"/>
    <s v="-"/>
    <s v="J&amp;T Express"/>
    <s v="Tiktok"/>
    <s v="tiktok"/>
    <s v="ไม่เอาส้มกับสตอนะคะ"/>
    <s v="792885888023"/>
    <s v="07/03/2026 15:10"/>
  </r>
  <r>
    <x v="6"/>
    <x v="2"/>
    <n v="81.75"/>
    <n v="1"/>
    <s v="GWM70"/>
    <n v="89.75"/>
    <n v="8"/>
    <s v="ร้านที่3"/>
    <s v="ดวงรัตน์ อิวาซา"/>
    <s v="437/93 หมู่บ้านทรัพย์มั่นคงเฟส7 หมู่2_x000a__x000a_บางบ่อ/ Bang Boสมุทรปราการ/ Samut Prakan_x000a_10560"/>
    <s v="10560"/>
    <s v="660958788763"/>
    <s v="07/03/2026 15:10"/>
    <s v="-"/>
    <s v="Kerry_dropoff"/>
    <s v="Lazada"/>
    <s v="lazada"/>
    <s v=""/>
    <s v="LEXPU0665349040"/>
    <s v="07/03/2026 15:10"/>
  </r>
  <r>
    <x v="2"/>
    <x v="4"/>
    <n v="159"/>
    <n v="1"/>
    <s v="GWM69"/>
    <n v="99"/>
    <n v="0"/>
    <s v="ร้านที่2"/>
    <s v="ก***ารัตน์ ศ***ะอาด"/>
    <s v="นครปฐม"/>
    <s v="-"/>
    <s v=""/>
    <s v="07/03/2026 15:10"/>
    <s v="-"/>
    <s v="J&amp;T COD"/>
    <s v="Tiktok"/>
    <s v="จ่ายทีหลัง / COD"/>
    <s v=""/>
    <s v="792971442642"/>
    <s v="07/03/2026 15:10"/>
  </r>
  <r>
    <x v="0"/>
    <x v="0"/>
    <n v="33.333333333333336"/>
    <n v="3"/>
    <s v="GWM68"/>
    <n v="100"/>
    <n v="0"/>
    <s v="ร้านที่2"/>
    <s v="เ***"/>
    <s v="สมุทรปราการ"/>
    <s v="-"/>
    <s v=""/>
    <s v="07/03/2026 15:09"/>
    <s v="-"/>
    <s v="J&amp;T Express"/>
    <s v="Tiktok"/>
    <s v="tiktok"/>
    <s v="เผือกมะพร้าวอ่อน/มะพร้าวน้ำหอม/ฝอยทอง"/>
    <s v="792887529070"/>
    <s v="07/03/2026 15:09"/>
  </r>
  <r>
    <x v="7"/>
    <x v="8"/>
    <n v="159"/>
    <n v="1"/>
    <s v="GWM67"/>
    <n v="99"/>
    <n v="0"/>
    <s v="ร้านที่2"/>
    <s v="น***าฎ​  ช***กุล"/>
    <s v="นครศรีธรรมราช"/>
    <s v="-"/>
    <s v=""/>
    <s v="07/03/2026 15:08"/>
    <s v="-"/>
    <s v="J&amp;T COD"/>
    <s v="Tiktok"/>
    <s v="จ่ายทีหลัง / COD"/>
    <s v=""/>
    <s v="792924846663"/>
    <s v="07/03/2026 15:08"/>
  </r>
  <r>
    <x v="0"/>
    <x v="0"/>
    <n v="50"/>
    <n v="6"/>
    <s v="GWM66"/>
    <n v="181"/>
    <n v="0"/>
    <s v="ร้านที่2"/>
    <s v="แ***แก้ว"/>
    <s v="นนทบุรี"/>
    <s v="-"/>
    <s v=""/>
    <s v="07/03/2026 15:08"/>
    <s v="-"/>
    <s v="J&amp;T Express"/>
    <s v="Tiktok"/>
    <s v="tiktok"/>
    <s v=""/>
    <s v="792992789186"/>
    <s v="07/03/2026 15:08"/>
  </r>
  <r>
    <x v="2"/>
    <x v="4"/>
    <n v="159"/>
    <n v="1"/>
    <s v="GWM65"/>
    <n v="99"/>
    <n v="0"/>
    <s v="ร้านที่2"/>
    <s v="u***4316273811307"/>
    <s v="นนทบุรี"/>
    <s v="-"/>
    <s v=""/>
    <s v="07/03/2026 15:08"/>
    <s v="-"/>
    <s v="J&amp;T COD"/>
    <s v="Tiktok"/>
    <s v="จ่ายทีหลัง / COD"/>
    <s v=""/>
    <s v="792958137624"/>
    <s v="07/03/2026 15:08"/>
  </r>
  <r>
    <x v="7"/>
    <x v="8"/>
    <n v="159"/>
    <n v="1"/>
    <s v="GWM64"/>
    <n v="297"/>
    <n v="0"/>
    <s v="ร้านที่2"/>
    <s v="อ** อ***รา อ***ังตูม"/>
    <s v="ปทุมธานี"/>
    <s v="-"/>
    <s v=""/>
    <s v="07/03/2026 15:07"/>
    <s v="-"/>
    <s v="Flash Express Thailand COD"/>
    <s v="Tiktok"/>
    <s v="จ่ายทีหลัง / COD"/>
    <s v=""/>
    <s v="THT040255J4JB0Z"/>
    <s v="07/03/2026 15:07"/>
  </r>
  <r>
    <x v="2"/>
    <x v="4"/>
    <n v="159"/>
    <n v="1"/>
    <s v="GWM64"/>
    <n v="297"/>
    <n v="0"/>
    <s v="ร้านที่2"/>
    <s v="อ** อ***รา อ***ังตูม"/>
    <s v="ปทุมธานี"/>
    <s v="-"/>
    <s v=""/>
    <s v="07/03/2026 15:07"/>
    <s v="-"/>
    <s v="Flash Express Thailand COD"/>
    <s v="Tiktok"/>
    <s v="จ่ายทีหลัง / COD"/>
    <s v=""/>
    <s v="THT040255J4JB0Z"/>
    <s v="07/03/2026 15:07"/>
  </r>
  <r>
    <x v="7"/>
    <x v="8"/>
    <n v="159"/>
    <n v="1"/>
    <s v="GWM64"/>
    <n v="297"/>
    <n v="0"/>
    <s v="ร้านที่2"/>
    <s v="อ** อ***รา อ***ังตูม"/>
    <s v="ปทุมธานี"/>
    <s v="-"/>
    <s v=""/>
    <s v="07/03/2026 15:07"/>
    <s v="-"/>
    <s v="Flash Express Thailand COD"/>
    <s v="Tiktok"/>
    <s v="จ่ายทีหลัง / COD"/>
    <s v=""/>
    <s v="THT040255J4JB0Z"/>
    <s v="07/03/2026 15:07"/>
  </r>
  <r>
    <x v="2"/>
    <x v="4"/>
    <n v="159"/>
    <n v="2"/>
    <s v="GWM63"/>
    <n v="198"/>
    <n v="0"/>
    <s v="ร้านที่2"/>
    <s v="ม***สา  เ***ธิกิจสันต์"/>
    <s v="เพชรบูรณ์"/>
    <s v="-"/>
    <s v=""/>
    <s v="07/03/2026 15:05"/>
    <s v="-"/>
    <s v="J&amp;T COD"/>
    <s v="Tiktok"/>
    <s v="จ่ายทีหลัง / COD"/>
    <s v=""/>
    <s v="792936043605"/>
    <s v="07/03/2026 15:05"/>
  </r>
  <r>
    <x v="7"/>
    <x v="8"/>
    <n v="159"/>
    <n v="2"/>
    <s v="GWM62"/>
    <n v="198"/>
    <n v="0"/>
    <s v="ร้านที่2"/>
    <s v="ช***าภา ก***ประโคน"/>
    <s v="บุรีรัมย์"/>
    <s v="-"/>
    <s v=""/>
    <s v="07/03/2026 15:05"/>
    <s v="-"/>
    <s v="J&amp;T Express"/>
    <s v="Tiktok"/>
    <s v="tiktok"/>
    <s v=""/>
    <s v="792985044655"/>
    <s v="07/03/2026 15:05"/>
  </r>
  <r>
    <x v="6"/>
    <x v="10"/>
    <n v="139"/>
    <n v="1"/>
    <s v="GWM61"/>
    <n v="215"/>
    <n v="0"/>
    <s v="ร้านที่10"/>
    <s v="ยุพา นาเจริญ"/>
    <s v="160/11 ชุมชนซอยพัทลุง ลาดพร้าว 48 แยก 8-4_x000a_แขวงสามเสนนอก_x000a_เขตห้วยขวาง_x000a_กทม _x000a_โทร 10310"/>
    <s v="10310"/>
    <s v="0839094338"/>
    <s v="07/03/2026 15:04"/>
    <s v="t0832622509@gmail.com"/>
    <s v="EMS COD"/>
    <s v="facebook"/>
    <s v="กสิกร"/>
    <s v=""/>
    <s v="WA105791581TH"/>
    <s v="07/03/2026 15:04"/>
  </r>
  <r>
    <x v="7"/>
    <x v="8"/>
    <n v="139"/>
    <n v="1"/>
    <s v="GWM61"/>
    <n v="215"/>
    <n v="0"/>
    <s v="ร้านที่10"/>
    <s v="ยุพา นาเจริญ"/>
    <s v="160/11 ชุมชนซอยพัทลุง ลาดพร้าว 48 แยก 8-4_x000a_แขวงสามเสนนอก_x000a_เขตห้วยขวาง_x000a_กทม _x000a_โทร 10310"/>
    <s v="10310"/>
    <s v="0839094338"/>
    <s v="07/03/2026 15:04"/>
    <s v="t0832622509@gmail.com"/>
    <s v="EMS COD"/>
    <s v="facebook"/>
    <s v="กสิกร"/>
    <s v=""/>
    <s v="WA105791581TH"/>
    <s v="07/03/2026 15:04"/>
  </r>
  <r>
    <x v="0"/>
    <x v="0"/>
    <n v="33.333333333333336"/>
    <n v="3"/>
    <s v="GWM60"/>
    <n v="118"/>
    <n v="18"/>
    <s v="ร้านที่2"/>
    <s v="เ**"/>
    <s v="ชลบุรี"/>
    <s v="-"/>
    <s v=""/>
    <s v="07/03/2026 15:03"/>
    <s v="-"/>
    <s v="J&amp;T COD"/>
    <s v="Tiktok"/>
    <s v="จ่ายทีหลัง / COD"/>
    <s v=""/>
    <s v="792836747043"/>
    <s v="07/03/2026 15:03"/>
  </r>
  <r>
    <x v="10"/>
    <x v="14"/>
    <n v="120"/>
    <n v="1"/>
    <s v="GWM59"/>
    <n v="89"/>
    <n v="0"/>
    <s v="ร้านที่2"/>
    <s v="ศ***า  ว***พัฒ"/>
    <s v="พระนครศรีอยุธยา"/>
    <s v="-"/>
    <s v=""/>
    <s v="07/03/2026 14:59"/>
    <s v="-"/>
    <s v="J&amp;T Express"/>
    <s v="Tiktok"/>
    <s v="tiktok"/>
    <s v=""/>
    <s v="792805882035"/>
    <s v="07/03/2026 14:59"/>
  </r>
  <r>
    <x v="0"/>
    <x v="0"/>
    <n v="33.333333333333336"/>
    <n v="3"/>
    <s v="GWM58"/>
    <n v="199"/>
    <n v="0"/>
    <s v="ร้านที่2"/>
    <s v="ร***นภา ช***ิตร"/>
    <s v="กรุงเทพฯ"/>
    <s v="-"/>
    <s v=""/>
    <s v="07/03/2026 14:58"/>
    <s v="-"/>
    <s v="J&amp;T COD"/>
    <s v="Tiktok"/>
    <s v="จ่ายทีหลัง / COD"/>
    <s v=""/>
    <s v="792926744610"/>
    <s v="07/03/2026 14:58"/>
  </r>
  <r>
    <x v="2"/>
    <x v="4"/>
    <n v="159"/>
    <n v="1"/>
    <s v="GWM58"/>
    <n v="199"/>
    <n v="0"/>
    <s v="ร้านที่2"/>
    <s v="ร***นภา ช***ิตร"/>
    <s v="กรุงเทพฯ"/>
    <s v="-"/>
    <s v=""/>
    <s v="07/03/2026 14:58"/>
    <s v="-"/>
    <s v="J&amp;T COD"/>
    <s v="Tiktok"/>
    <s v="จ่ายทีหลัง / COD"/>
    <s v=""/>
    <s v="792926744610"/>
    <s v="07/03/2026 14:58"/>
  </r>
  <r>
    <x v="0"/>
    <x v="0"/>
    <n v="33.333333333333336"/>
    <n v="3"/>
    <s v="GWM57"/>
    <n v="100"/>
    <n v="0"/>
    <s v="ร้านที่2"/>
    <s v="ก***กาญจน์ ข***เกิด"/>
    <s v="พัทลุง"/>
    <s v="-"/>
    <s v=""/>
    <s v="07/03/2026 14:57"/>
    <s v="-"/>
    <s v="J&amp;T COD"/>
    <s v="Tiktok"/>
    <s v="จ่ายทีหลัง / COD"/>
    <s v="ขอไม่เอารสกล้วยหอมนะคะ😁😅แต่ถ้าได้ กาแฟ ฝอยทอง มะพร้าว จะเลิฟๆเลยค่ะ🥰🥰🥰ขอบคุณล่วงหน้าค่ะ🥰🥰🥰"/>
    <s v="792917394150"/>
    <s v="07/03/2026 14:57"/>
  </r>
  <r>
    <x v="0"/>
    <x v="0"/>
    <n v="33.333333333333336"/>
    <n v="3"/>
    <s v="GWM56"/>
    <n v="100"/>
    <n v="0"/>
    <s v="ร้านที่2"/>
    <s v="ฉ***ชัย พ***่งเรืองกุล"/>
    <s v="เทศบาลนครนครปฐม"/>
    <s v="-"/>
    <s v=""/>
    <s v="07/03/2026 15:01"/>
    <s v="-"/>
    <s v="J&amp;T Express"/>
    <s v="Tiktok"/>
    <s v="tiktok"/>
    <s v=""/>
    <s v="792842054023"/>
    <s v="07/03/2026 14:56"/>
  </r>
  <r>
    <x v="0"/>
    <x v="0"/>
    <n v="33.333333333333336"/>
    <n v="3"/>
    <s v="GWM54"/>
    <n v="100"/>
    <n v="0"/>
    <s v="ร้านที่2"/>
    <s v="น***งค์นุช    ช***งคล"/>
    <s v="ระยอง"/>
    <s v="-"/>
    <s v=""/>
    <s v="07/03/2026 14:56"/>
    <s v="-"/>
    <s v="J&amp;T COD"/>
    <s v="Tiktok"/>
    <s v="จ่ายทีหลัง / COD"/>
    <s v=""/>
    <s v="792818945052"/>
    <s v="07/03/2026 14:56"/>
  </r>
  <r>
    <x v="0"/>
    <x v="0"/>
    <n v="33.333333333333336"/>
    <n v="3"/>
    <s v="GWM53"/>
    <n v="110"/>
    <n v="10"/>
    <s v="ร้านที่2"/>
    <s v="โ***  ศ***รด"/>
    <s v="ลำปาง"/>
    <s v="-"/>
    <s v=""/>
    <s v="07/03/2026 14:54"/>
    <s v="-"/>
    <s v="J&amp;T Express"/>
    <s v="Tiktok"/>
    <s v="tiktok"/>
    <s v=""/>
    <s v="792873943050"/>
    <s v="07/03/2026 14:54"/>
  </r>
  <r>
    <x v="0"/>
    <x v="0"/>
    <n v="33.333333333333336"/>
    <n v="3"/>
    <s v="GWM51"/>
    <n v="100"/>
    <n v="0"/>
    <s v="ร้านที่2"/>
    <s v="s***nna"/>
    <s v="สมุทรปราการ"/>
    <s v="-"/>
    <s v=""/>
    <s v="07/03/2026 14:52"/>
    <s v="-"/>
    <s v="J&amp;T Express"/>
    <s v="Tiktok"/>
    <s v="tiktok"/>
    <s v=""/>
    <s v="792855547050"/>
    <s v="07/03/2026 14:52"/>
  </r>
  <r>
    <x v="4"/>
    <x v="6"/>
    <n v="66.666666666666671"/>
    <n v="3"/>
    <s v="GWM50"/>
    <n v="200"/>
    <n v="0"/>
    <s v="ร้านที่2"/>
    <s v="ซ***ดย์"/>
    <s v="ลำปาง"/>
    <s v="-"/>
    <s v=""/>
    <s v="07/03/2026 14:51"/>
    <s v="-"/>
    <s v="J&amp;T COD"/>
    <s v="Tiktok"/>
    <s v="จ่ายทีหลัง / COD"/>
    <s v=""/>
    <s v="792853314072"/>
    <s v="07/03/2026 14:51"/>
  </r>
  <r>
    <x v="0"/>
    <x v="0"/>
    <n v="33.333333333333336"/>
    <n v="3"/>
    <s v="GWM50"/>
    <n v="200"/>
    <n v="0"/>
    <s v="ร้านที่2"/>
    <s v="ซ***ดย์"/>
    <s v="ลำปาง"/>
    <s v="-"/>
    <s v=""/>
    <s v="07/03/2026 14:51"/>
    <s v="-"/>
    <s v="J&amp;T COD"/>
    <s v="Tiktok"/>
    <s v="จ่ายทีหลัง / COD"/>
    <s v=""/>
    <s v="792853314072"/>
    <s v="07/03/2026 14:51"/>
  </r>
  <r>
    <x v="0"/>
    <x v="0"/>
    <n v="33.333333333333336"/>
    <n v="3"/>
    <s v="GWM49"/>
    <n v="100"/>
    <n v="0"/>
    <s v="ร้านที่2"/>
    <s v="น***ขวัญฤทัย ไ***านี"/>
    <s v="เทศบาลนครนครราชสีมา"/>
    <s v="-"/>
    <s v=""/>
    <s v="07/03/2026 14:50"/>
    <s v="-"/>
    <s v="J&amp;T Express"/>
    <s v="Tiktok"/>
    <s v="tiktok"/>
    <s v=""/>
    <s v="792807055025"/>
    <s v="07/03/2026 14:49"/>
  </r>
  <r>
    <x v="0"/>
    <x v="0"/>
    <n v="33.333333333333336"/>
    <n v="3"/>
    <s v="GWM48"/>
    <n v="298"/>
    <n v="0"/>
    <s v="ร้านที่2"/>
    <s v="จ***ร์ทิมา แ***จันทร์"/>
    <s v="กรุงเทพมหานคร"/>
    <s v="-"/>
    <s v=""/>
    <s v="07/03/2026 14:48"/>
    <s v="-"/>
    <s v="J&amp;T COD"/>
    <s v="Tiktok"/>
    <s v="จ่ายทีหลัง / COD"/>
    <s v=""/>
    <s v="792987065603"/>
    <s v="07/03/2026 14:48"/>
  </r>
  <r>
    <x v="2"/>
    <x v="4"/>
    <n v="159"/>
    <n v="1"/>
    <s v="GWM48"/>
    <n v="298"/>
    <n v="0"/>
    <s v="ร้านที่2"/>
    <s v="จ***ร์ทิมา แ***จันทร์"/>
    <s v="กรุงเทพมหานคร"/>
    <s v="-"/>
    <s v=""/>
    <s v="07/03/2026 14:48"/>
    <s v="-"/>
    <s v="J&amp;T COD"/>
    <s v="Tiktok"/>
    <s v="จ่ายทีหลัง / COD"/>
    <s v=""/>
    <s v="792987065603"/>
    <s v="07/03/2026 14:48"/>
  </r>
  <r>
    <x v="7"/>
    <x v="8"/>
    <n v="159"/>
    <n v="1"/>
    <s v="GWM48"/>
    <n v="298"/>
    <n v="0"/>
    <s v="ร้านที่2"/>
    <s v="จ***ร์ทิมา แ***จันทร์"/>
    <s v="กรุงเทพมหานคร"/>
    <s v="-"/>
    <s v=""/>
    <s v="07/03/2026 14:48"/>
    <s v="-"/>
    <s v="J&amp;T COD"/>
    <s v="Tiktok"/>
    <s v="จ่ายทีหลัง / COD"/>
    <s v=""/>
    <s v="792987065603"/>
    <s v="07/03/2026 14:48"/>
  </r>
  <r>
    <x v="4"/>
    <x v="6"/>
    <n v="66.666666666666671"/>
    <n v="3"/>
    <s v="GWM47"/>
    <n v="100"/>
    <n v="0"/>
    <s v="ร้านที่2"/>
    <s v="เ***ร์"/>
    <s v="สงขลา"/>
    <s v="-"/>
    <s v=""/>
    <s v="07/03/2026 14:48"/>
    <s v="-"/>
    <s v="J&amp;T COD"/>
    <s v="Tiktok"/>
    <s v="จ่ายทีหลัง / COD"/>
    <s v=""/>
    <s v="792804971070"/>
    <s v="07/03/2026 14:48"/>
  </r>
  <r>
    <x v="0"/>
    <x v="0"/>
    <n v="50"/>
    <n v="6"/>
    <s v="GWM46"/>
    <n v="181"/>
    <n v="0"/>
    <s v="ร้านที่2"/>
    <s v="อ***รรณ พ***ิ่งยงค์"/>
    <s v="สุรินทร์"/>
    <s v="-"/>
    <s v=""/>
    <s v="07/03/2026 14:48"/>
    <s v="-"/>
    <s v="J&amp;T COD"/>
    <s v="Tiktok"/>
    <s v="จ่ายทีหลัง / COD"/>
    <s v=""/>
    <s v="792912490182"/>
    <s v="07/03/2026 14:48"/>
  </r>
  <r>
    <x v="11"/>
    <x v="15"/>
    <n v="65"/>
    <n v="1"/>
    <s v="GWM44"/>
    <n v="329"/>
    <n v="0"/>
    <s v="ร้านที่10"/>
    <s v="Chaiyapoon Chaiwatskulcharoen"/>
    <s v="190/18ม.12ต.ธารเกษม อ.พระพุทธบาท จ.สระบุรี _x000a_ต.ธารเกษม_x000a_อ.พระพุทธบาท_x000a_สระบุรี_x000a_Thailand 18120"/>
    <s v="18120"/>
    <s v="66955564964"/>
    <s v="07/03/2026 14:47"/>
    <s v="t0832622509@gmail.com"/>
    <s v="EMS COD"/>
    <s v="facebook"/>
    <s v="กสิกร"/>
    <s v=""/>
    <s v="WA105791595TH"/>
    <s v="07/03/2026 14:46"/>
  </r>
  <r>
    <x v="6"/>
    <x v="10"/>
    <n v="139"/>
    <n v="1"/>
    <s v="GWM44"/>
    <n v="329"/>
    <n v="0"/>
    <s v="ร้านที่10"/>
    <s v="Chaiyapoon Chaiwatskulcharoen"/>
    <s v="190/18ม.12ต.ธารเกษม อ.พระพุทธบาท จ.สระบุรี _x000a_ต.ธารเกษม_x000a_อ.พระพุทธบาท_x000a_สระบุรี_x000a_Thailand 18120"/>
    <s v="18120"/>
    <s v="66955564964"/>
    <s v="07/03/2026 14:47"/>
    <s v="t0832622509@gmail.com"/>
    <s v="EMS COD"/>
    <s v="facebook"/>
    <s v="กสิกร"/>
    <s v=""/>
    <s v="WA105791595TH"/>
    <s v="07/03/2026 14:46"/>
  </r>
  <r>
    <x v="7"/>
    <x v="8"/>
    <n v="139"/>
    <n v="1"/>
    <s v="GWM44"/>
    <n v="329"/>
    <n v="0"/>
    <s v="ร้านที่10"/>
    <s v="Chaiyapoon Chaiwatskulcharoen"/>
    <s v="190/18ม.12ต.ธารเกษม อ.พระพุทธบาท จ.สระบุรี _x000a_ต.ธารเกษม_x000a_อ.พระพุทธบาท_x000a_สระบุรี_x000a_Thailand 18120"/>
    <s v="18120"/>
    <s v="66955564964"/>
    <s v="07/03/2026 14:47"/>
    <s v="t0832622509@gmail.com"/>
    <s v="EMS COD"/>
    <s v="facebook"/>
    <s v="กสิกร"/>
    <s v=""/>
    <s v="WA105791595TH"/>
    <s v="07/03/2026 14:46"/>
  </r>
  <r>
    <x v="6"/>
    <x v="10"/>
    <n v="139"/>
    <n v="2"/>
    <s v="GWM43"/>
    <n v="215"/>
    <n v="0"/>
    <s v="ร้านที่10"/>
    <s v="พัสดา พุฒซ้อน"/>
    <s v="บ.สุขเกษม66ม.2 ต.กุดปลาค้าว_x000a_อ.เขาวง จ.กาฬสินธุ์ _x000a_ 46160"/>
    <s v="46160"/>
    <s v="0649847801"/>
    <s v="07/03/2026 14:46"/>
    <s v="t0832622509@gmail.com"/>
    <s v="EMS COD"/>
    <s v="facebook"/>
    <s v="กสิกร"/>
    <s v=""/>
    <s v="WA105791604TH"/>
    <s v="07/03/2026 14:45"/>
  </r>
  <r>
    <x v="9"/>
    <x v="11"/>
    <n v="139"/>
    <n v="1"/>
    <s v="GWM42"/>
    <n v="215"/>
    <n v="0"/>
    <s v="ร้านที่10"/>
    <s v="ชาตรี วาสนารุ่เรือง"/>
    <s v="90 ซอยแสนสุขแยก2 _x000a_ถนนพระราม4_x000a_แขวงคลองตัน_x000a_เขตคลองเตย_x000a_กทม._x000a_โทร. 10110"/>
    <s v="10110"/>
    <s v="0623298699"/>
    <s v="07/03/2026 14:45"/>
    <s v="t0832622509@gmail.com"/>
    <s v="EMS COD"/>
    <s v="facebook"/>
    <s v="กสิกร"/>
    <s v=""/>
    <s v="wa105791547th"/>
    <s v="07/03/2026 14:44"/>
  </r>
  <r>
    <x v="7"/>
    <x v="8"/>
    <n v="139"/>
    <n v="1"/>
    <s v="GWM42"/>
    <n v="215"/>
    <n v="0"/>
    <s v="ร้านที่10"/>
    <s v="ชาตรี วาสนารุ่เรือง"/>
    <s v="90 ซอยแสนสุขแยก2 _x000a_ถนนพระราม4_x000a_แขวงคลองตัน_x000a_เขตคลองเตย_x000a_กทม._x000a_โทร. 10110"/>
    <s v="10110"/>
    <s v="0623298699"/>
    <s v="07/03/2026 14:45"/>
    <s v="t0832622509@gmail.com"/>
    <s v="EMS COD"/>
    <s v="facebook"/>
    <s v="กสิกร"/>
    <s v=""/>
    <s v="wa105791547th"/>
    <s v="07/03/2026 14:44"/>
  </r>
  <r>
    <x v="2"/>
    <x v="4"/>
    <n v="139"/>
    <n v="1"/>
    <s v="GWM41"/>
    <n v="215"/>
    <n v="0"/>
    <s v="ร้านที่10"/>
    <s v="ศิริดารา บรรพตธรรม"/>
    <s v="เฮลท์คลินิกเวชกรรม_x000a_318/2 ถ. ลำพูน ต. วัดเกต อ. เมือง จ. เชียงใหม่ 50000"/>
    <s v="50000"/>
    <s v="0888010777"/>
    <s v="07/03/2026 14:44"/>
    <s v="t0832622509@gmail.com"/>
    <s v="EMS COD"/>
    <s v="facebook"/>
    <s v="กสิกร"/>
    <s v=""/>
    <s v="wa105791555th"/>
    <s v="07/03/2026 14:43"/>
  </r>
  <r>
    <x v="6"/>
    <x v="10"/>
    <n v="139"/>
    <n v="1"/>
    <s v="GWM41"/>
    <n v="215"/>
    <n v="0"/>
    <s v="ร้านที่10"/>
    <s v="ศิริดารา บรรพตธรรม"/>
    <s v="เฮลท์คลินิกเวชกรรม_x000a_318/2 ถ. ลำพูน ต. วัดเกต อ. เมือง จ. เชียงใหม่ 50000"/>
    <s v="50000"/>
    <s v="0888010777"/>
    <s v="07/03/2026 14:44"/>
    <s v="t0832622509@gmail.com"/>
    <s v="EMS COD"/>
    <s v="facebook"/>
    <s v="กสิกร"/>
    <s v=""/>
    <s v="wa105791555th"/>
    <s v="07/03/2026 14:43"/>
  </r>
  <r>
    <x v="7"/>
    <x v="8"/>
    <n v="139"/>
    <n v="1"/>
    <s v="GWM40"/>
    <n v="215"/>
    <n v="0"/>
    <s v="ร้านที่10"/>
    <s v="ผ่องพรรณ สร้อยมุข"/>
    <s v="24 ตรอกศรีบุญเรือง_x000a_(ซอยร้านขนมจีนหน้าวัดไพรสณฑ์)_x000a_ตำบลหล่มสัก อำเภอหล่มสัก จังหวัดเพชรบูรณ์ 67110"/>
    <s v="67110"/>
    <s v="0968989632"/>
    <s v="07/03/2026 14:43"/>
    <s v="t0832622509@gmail.com"/>
    <s v="EMS COD"/>
    <s v="facebook"/>
    <s v="กสิกร"/>
    <s v=""/>
    <s v="wa105791564th"/>
    <s v="07/03/2026 14:43"/>
  </r>
  <r>
    <x v="2"/>
    <x v="4"/>
    <n v="139"/>
    <n v="1"/>
    <s v="GWM40"/>
    <n v="215"/>
    <n v="0"/>
    <s v="ร้านที่10"/>
    <s v="ผ่องพรรณ สร้อยมุข"/>
    <s v="24 ตรอกศรีบุญเรือง_x000a_(ซอยร้านขนมจีนหน้าวัดไพรสณฑ์)_x000a_ตำบลหล่มสัก อำเภอหล่มสัก จังหวัดเพชรบูรณ์ 67110"/>
    <s v="67110"/>
    <s v="0968989632"/>
    <s v="07/03/2026 14:43"/>
    <s v="t0832622509@gmail.com"/>
    <s v="EMS COD"/>
    <s v="facebook"/>
    <s v="กสิกร"/>
    <s v=""/>
    <s v="wa105791564th"/>
    <s v="07/03/2026 14:43"/>
  </r>
  <r>
    <x v="7"/>
    <x v="8"/>
    <n v="139"/>
    <n v="1"/>
    <s v="GWM39"/>
    <n v="215"/>
    <n v="0"/>
    <s v="ร้านที่10"/>
    <s v="Waleerat Asavakittikun"/>
    <s v="169/181 หมู่บ้านมัณฑนา วงแหวน- อ่อนนุช3_x000a_ถ.กาญจนาภิเษก_x000a_ดอกไม้_x000a_กรุงเทพมหานคร_x000a_Thailand 10250"/>
    <s v="10250"/>
    <s v="0891594704"/>
    <s v="07/03/2026 14:49"/>
    <s v="t0832622509@gmail.com"/>
    <s v="EMS COD"/>
    <s v="facebook"/>
    <s v="กสิกร"/>
    <s v=""/>
    <s v="wa105791578th"/>
    <s v="07/03/2026 14:41"/>
  </r>
  <r>
    <x v="2"/>
    <x v="4"/>
    <n v="139"/>
    <n v="1"/>
    <s v="GWM39"/>
    <n v="215"/>
    <n v="0"/>
    <s v="ร้านที่10"/>
    <s v="Waleerat Asavakittikun"/>
    <s v="169/181 หมู่บ้านมัณฑนา วงแหวน- อ่อนนุช3_x000a_ถ.กาญจนาภิเษก_x000a_ดอกไม้_x000a_กรุงเทพมหานคร_x000a_Thailand 10250"/>
    <s v="10250"/>
    <s v="0891594704"/>
    <s v="07/03/2026 14:49"/>
    <s v="t0832622509@gmail.com"/>
    <s v="EMS COD"/>
    <s v="facebook"/>
    <s v="กสิกร"/>
    <s v=""/>
    <s v="wa105791578th"/>
    <s v="07/03/2026 14:41"/>
  </r>
  <r>
    <x v="2"/>
    <x v="4"/>
    <n v="139"/>
    <n v="1"/>
    <s v="GWM38"/>
    <n v="215"/>
    <n v="0"/>
    <s v="ร้านที่10"/>
    <s v="นิภา  พงษ์เจริญ"/>
    <s v="บ.ดีจี เอ็นจิเนียริ่ง จก._x000a_14/4  ม. 7_x000a_บางเตย_x000a_สามโคก_x000a_จ. ปทุมธานี_x000a_Thailand 12160"/>
    <s v="12160"/>
    <s v="66819326334"/>
    <s v="07/03/2026 14:40"/>
    <s v="t0832622509@gmail.com"/>
    <s v="EMS COD"/>
    <s v="facebook"/>
    <s v="กสิกร"/>
    <s v=""/>
    <s v="wa105791502th"/>
    <s v="07/03/2026 14:39"/>
  </r>
  <r>
    <x v="7"/>
    <x v="8"/>
    <n v="139"/>
    <n v="1"/>
    <s v="GWM38"/>
    <n v="215"/>
    <n v="0"/>
    <s v="ร้านที่10"/>
    <s v="นิภา  พงษ์เจริญ"/>
    <s v="บ.ดีจี เอ็นจิเนียริ่ง จก._x000a_14/4  ม. 7_x000a_บางเตย_x000a_สามโคก_x000a_จ. ปทุมธานี_x000a_Thailand 12160"/>
    <s v="12160"/>
    <s v="66819326334"/>
    <s v="07/03/2026 14:40"/>
    <s v="t0832622509@gmail.com"/>
    <s v="EMS COD"/>
    <s v="facebook"/>
    <s v="กสิกร"/>
    <s v=""/>
    <s v="wa105791502th"/>
    <s v="07/03/2026 14:39"/>
  </r>
  <r>
    <x v="6"/>
    <x v="10"/>
    <n v="139"/>
    <n v="1"/>
    <s v="GWM37"/>
    <n v="215"/>
    <n v="0"/>
    <s v="ร้านที่10"/>
    <s v="พระอุบล วราสโภ"/>
    <s v="ที่พักสงฆ์ภูต่าง ม.10_x000a_ต.บ่อเบี้ย อ.บ้านโคก_x000a_จ.อุตรดิตถ์ _x000a_โทร 53180"/>
    <s v="53180"/>
    <s v="0904441678"/>
    <s v="07/03/2026 14:39"/>
    <s v="t0832622509@gmail.com"/>
    <s v="EMS COD"/>
    <s v="facebook"/>
    <s v="กสิกร"/>
    <s v=""/>
    <s v="WA105791516TH"/>
    <s v="07/03/2026 14:38"/>
  </r>
  <r>
    <x v="7"/>
    <x v="8"/>
    <n v="139"/>
    <n v="1"/>
    <s v="GWM37"/>
    <n v="215"/>
    <n v="0"/>
    <s v="ร้านที่10"/>
    <s v="พระอุบล วราสโภ"/>
    <s v="ที่พักสงฆ์ภูต่าง ม.10_x000a_ต.บ่อเบี้ย อ.บ้านโคก_x000a_จ.อุตรดิตถ์ _x000a_โทร 53180"/>
    <s v="53180"/>
    <s v="0904441678"/>
    <s v="07/03/2026 14:39"/>
    <s v="t0832622509@gmail.com"/>
    <s v="EMS COD"/>
    <s v="facebook"/>
    <s v="กสิกร"/>
    <s v=""/>
    <s v="WA105791516TH"/>
    <s v="07/03/2026 14:38"/>
  </r>
  <r>
    <x v="2"/>
    <x v="4"/>
    <n v="139"/>
    <n v="1"/>
    <s v="GWM36"/>
    <n v="215"/>
    <n v="0"/>
    <s v="ร้านที่10"/>
    <s v=""/>
    <s v=""/>
    <s v="-"/>
    <s v=""/>
    <s v="07/03/2026 14:37"/>
    <s v="t0832622509@gmail.com"/>
    <s v="EMS COD"/>
    <s v="facebook"/>
    <s v="จ่ายทีหลัง / COD"/>
    <s v=""/>
    <s v="-"/>
    <s v="07/03/2026 14:37"/>
  </r>
  <r>
    <x v="7"/>
    <x v="8"/>
    <n v="139"/>
    <n v="1"/>
    <s v="GWM36"/>
    <n v="215"/>
    <n v="0"/>
    <s v="ร้านที่10"/>
    <s v=""/>
    <s v=""/>
    <s v="-"/>
    <s v=""/>
    <s v="07/03/2026 14:37"/>
    <s v="t0832622509@gmail.com"/>
    <s v="EMS COD"/>
    <s v="facebook"/>
    <s v="จ่ายทีหลัง / COD"/>
    <s v=""/>
    <s v="-"/>
    <s v="07/03/2026 14:37"/>
  </r>
  <r>
    <x v="2"/>
    <x v="4"/>
    <n v="139"/>
    <n v="2"/>
    <s v="GWM35"/>
    <n v="215"/>
    <n v="0"/>
    <s v="ร้านที่10"/>
    <s v="สันติชัย เหล่าปาทาน"/>
    <s v="286/ข ม2 ตป่าโมก อ ป่าโมก จ อ่างทอง      เผือกฝอยทองไข่เค็ม2  เน้นโทรเมื่อสินค้ามาถึง 14130"/>
    <s v="14130"/>
    <s v="0964242557"/>
    <s v="07/03/2026 14:36"/>
    <s v="t0832622509@gmail.com"/>
    <s v="EMS COD"/>
    <s v="facebook"/>
    <s v="กสิกร"/>
    <s v=""/>
    <s v="WA105791520TH"/>
    <s v="07/03/2026 14:36"/>
  </r>
  <r>
    <x v="0"/>
    <x v="0"/>
    <n v="50"/>
    <n v="6"/>
    <s v="GWM34"/>
    <n v="200"/>
    <n v="0"/>
    <s v="ร้านที่2"/>
    <s v="น***ี. จ***วัฒนาสกุล"/>
    <s v="กรุงเทพฯ"/>
    <s v="-"/>
    <s v=""/>
    <s v="07/03/2026 14:33"/>
    <s v="-"/>
    <s v="J&amp;T COD"/>
    <s v="Tiktok"/>
    <s v="จ่ายทีหลัง / COD"/>
    <s v=""/>
    <s v="792933398106"/>
    <s v="07/03/2026 14:33"/>
  </r>
  <r>
    <x v="2"/>
    <x v="4"/>
    <n v="139"/>
    <n v="1"/>
    <s v="GWM33"/>
    <n v="215"/>
    <n v="0"/>
    <s v="ร้านที่10"/>
    <s v="วรนุช โคกแก้ว "/>
    <s v="ตลาดสดสาย5 555พุทธมนทลสาย5 อ้อมน้อย อ,กระทุ่มแบน จ,สมุทรสาคร 74130"/>
    <s v="74130"/>
    <s v="0910151140"/>
    <s v="07/03/2026 14:33"/>
    <s v="t0832622509@gmail.com"/>
    <s v="EMS COD"/>
    <s v="facebook"/>
    <s v="กสิกร"/>
    <s v=""/>
    <s v="WA105791533TH"/>
    <s v="07/03/2026 14:33"/>
  </r>
  <r>
    <x v="9"/>
    <x v="11"/>
    <n v="139"/>
    <n v="1"/>
    <s v="GWM33"/>
    <n v="215"/>
    <n v="0"/>
    <s v="ร้านที่10"/>
    <s v="วรนุช โคกแก้ว "/>
    <s v="ตลาดสดสาย5 555พุทธมนทลสาย5 อ้อมน้อย อ,กระทุ่มแบน จ,สมุทรสาคร 74130"/>
    <s v="74130"/>
    <s v="0910151140"/>
    <s v="07/03/2026 14:33"/>
    <s v="t0832622509@gmail.com"/>
    <s v="EMS COD"/>
    <s v="facebook"/>
    <s v="กสิกร"/>
    <s v=""/>
    <s v="WA105791533TH"/>
    <s v="07/03/2026 14:33"/>
  </r>
  <r>
    <x v="2"/>
    <x v="4"/>
    <n v="139"/>
    <n v="1"/>
    <s v="GWM32"/>
    <n v="215"/>
    <n v="0"/>
    <s v="ร้านที่10"/>
    <s v="ขาน  ปราบยุทธ"/>
    <s v="ที่อยู่ 2หมู่1 _x000a_ต.หนองปลาปาก อ.ศรีเชียงใหม่_x000a_จ.หนองคาย 43130"/>
    <s v="43130"/>
    <s v="0644932310"/>
    <s v="06/03/2026 11:09"/>
    <s v="t0832622509@gmail.com"/>
    <s v="EMS"/>
    <s v="facebook"/>
    <s v="กสิกร"/>
    <s v=""/>
    <s v="WB172406578TH"/>
    <s v="07/03/2026 14:30"/>
  </r>
  <r>
    <x v="6"/>
    <x v="10"/>
    <n v="139"/>
    <n v="1"/>
    <s v="GWM32"/>
    <n v="215"/>
    <n v="0"/>
    <s v="ร้านที่10"/>
    <s v="ขาน  ปราบยุทธ"/>
    <s v="ที่อยู่ 2หมู่1 _x000a_ต.หนองปลาปาก อ.ศรีเชียงใหม่_x000a_จ.หนองคาย 43130"/>
    <s v="43130"/>
    <s v="0644932310"/>
    <s v="06/03/2026 11:09"/>
    <s v="t0832622509@gmail.com"/>
    <s v="EMS"/>
    <s v="facebook"/>
    <s v="กสิกร"/>
    <s v=""/>
    <s v="WB172406578TH"/>
    <s v="07/03/2026 14:30"/>
  </r>
  <r>
    <x v="9"/>
    <x v="11"/>
    <n v="139"/>
    <n v="1"/>
    <s v="GWM31"/>
    <n v="215"/>
    <n v="0"/>
    <s v="ร้านที่10"/>
    <s v="เพียงใจ แซ่ตั้ง"/>
    <s v="80 ซอยสาธุ 34_x000a_ตรงข้ามแยกหนึ่ง_x000a_ถนนสาธุประดิษฐ์_x000a_แขวงบางโพงพาง_x000a_เขตยานนาวา_x000a_กทม. _x000a_ 10120"/>
    <s v="10120"/>
    <s v="0652692589"/>
    <s v="07/03/2026 14:28"/>
    <s v="t0832622509@gmail.com"/>
    <s v="EMS COD"/>
    <s v="facebook"/>
    <s v="กสิกร"/>
    <s v=""/>
    <s v="wa105791476th"/>
    <s v="07/03/2026 14:28"/>
  </r>
  <r>
    <x v="2"/>
    <x v="4"/>
    <n v="139"/>
    <n v="1"/>
    <s v="GWM31"/>
    <n v="215"/>
    <n v="0"/>
    <s v="ร้านที่10"/>
    <s v="เพียงใจ แซ่ตั้ง"/>
    <s v="80 ซอยสาธุ 34_x000a_ตรงข้ามแยกหนึ่ง_x000a_ถนนสาธุประดิษฐ์_x000a_แขวงบางโพงพาง_x000a_เขตยานนาวา_x000a_กทม. _x000a_ 10120"/>
    <s v="10120"/>
    <s v="0652692589"/>
    <s v="07/03/2026 14:28"/>
    <s v="t0832622509@gmail.com"/>
    <s v="EMS COD"/>
    <s v="facebook"/>
    <s v="กสิกร"/>
    <s v=""/>
    <s v="wa105791476th"/>
    <s v="07/03/2026 14:28"/>
  </r>
  <r>
    <x v="2"/>
    <x v="4"/>
    <n v="139"/>
    <n v="1"/>
    <s v="GWM30"/>
    <n v="215"/>
    <n v="0"/>
    <s v="ร้านที่10"/>
    <s v="มณเทียน ชมภูวิเศษ"/>
    <s v="31/79หมู่บ้านลดาวัณย์ถนนพุทธมณฑลสาย2_x000a_ศาลาธรรมสพน์_x000a_ทวีวัฒนา_x000a_ก.ท.ม_x000a_Thailand 10170"/>
    <s v="10170"/>
    <s v="66815622636"/>
    <s v="07/03/2026 14:27"/>
    <s v="t0832622509@gmail.com"/>
    <s v="EMS COD"/>
    <s v="facebook"/>
    <s v="กสิกร"/>
    <s v=""/>
    <s v="WA105791480TH"/>
    <s v="07/03/2026 14:26"/>
  </r>
  <r>
    <x v="9"/>
    <x v="11"/>
    <n v="139"/>
    <n v="1"/>
    <s v="GWM30"/>
    <n v="215"/>
    <n v="0"/>
    <s v="ร้านที่10"/>
    <s v="มณเทียน ชมภูวิเศษ"/>
    <s v="31/79หมู่บ้านลดาวัณย์ถนนพุทธมณฑลสาย2_x000a_ศาลาธรรมสพน์_x000a_ทวีวัฒนา_x000a_ก.ท.ม_x000a_Thailand 10170"/>
    <s v="10170"/>
    <s v="66815622636"/>
    <s v="07/03/2026 14:27"/>
    <s v="t0832622509@gmail.com"/>
    <s v="EMS COD"/>
    <s v="facebook"/>
    <s v="กสิกร"/>
    <s v=""/>
    <s v="WA105791480TH"/>
    <s v="07/03/2026 14:26"/>
  </r>
  <r>
    <x v="6"/>
    <x v="10"/>
    <n v="139"/>
    <n v="1"/>
    <s v="GWM29"/>
    <n v="215"/>
    <n v="0"/>
    <s v="ร้านที่10"/>
    <s v="ธฤษณุ พิณอุดม"/>
    <s v="999/195 ม.สราญสิริ ต.ศรีษะจรเข้น้อย อ.บางเสาธง จ.สมุทรปราการ 10570"/>
    <s v="10570"/>
    <s v="0613953568"/>
    <s v="07/03/2026 14:25"/>
    <s v="t0832622509@gmail.com"/>
    <s v="EMS COD"/>
    <s v="facebook"/>
    <s v="กสิกร"/>
    <s v=""/>
    <s v="wa105791493th"/>
    <s v="07/03/2026 14:24"/>
  </r>
  <r>
    <x v="2"/>
    <x v="4"/>
    <n v="139"/>
    <n v="1"/>
    <s v="GWM29"/>
    <n v="215"/>
    <n v="0"/>
    <s v="ร้านที่10"/>
    <s v="ธฤษณุ พิณอุดม"/>
    <s v="999/195 ม.สราญสิริ ต.ศรีษะจรเข้น้อย อ.บางเสาธง จ.สมุทรปราการ 10570"/>
    <s v="10570"/>
    <s v="0613953568"/>
    <s v="07/03/2026 14:25"/>
    <s v="t0832622509@gmail.com"/>
    <s v="EMS COD"/>
    <s v="facebook"/>
    <s v="กสิกร"/>
    <s v=""/>
    <s v="wa105791493th"/>
    <s v="07/03/2026 14:24"/>
  </r>
  <r>
    <x v="2"/>
    <x v="4"/>
    <n v="139"/>
    <n v="1"/>
    <s v="GWM27"/>
    <n v="215"/>
    <n v="0"/>
    <s v="ร้านที่10"/>
    <s v="พิศเพลิน ปานนพภา"/>
    <s v="ใต้คอนโดบุญบัญชา อ่อนนุช 27 สวนหลวง กทม 10250"/>
    <s v="10250"/>
    <s v="0640213371"/>
    <s v="07/03/2026 14:21"/>
    <s v="t0832622509@gmail.com"/>
    <s v="EMS COD"/>
    <s v="facebook"/>
    <s v="กสิกร"/>
    <s v=""/>
    <s v="wa105791459th"/>
    <s v="07/03/2026 14:20"/>
  </r>
  <r>
    <x v="7"/>
    <x v="8"/>
    <n v="139"/>
    <n v="1"/>
    <s v="GWM27"/>
    <n v="215"/>
    <n v="0"/>
    <s v="ร้านที่10"/>
    <s v="พิศเพลิน ปานนพภา"/>
    <s v="ใต้คอนโดบุญบัญชา อ่อนนุช 27 สวนหลวง กทม 10250"/>
    <s v="10250"/>
    <s v="0640213371"/>
    <s v="07/03/2026 14:21"/>
    <s v="t0832622509@gmail.com"/>
    <s v="EMS COD"/>
    <s v="facebook"/>
    <s v="กสิกร"/>
    <s v=""/>
    <s v="wa105791459th"/>
    <s v="07/03/2026 14:20"/>
  </r>
  <r>
    <x v="2"/>
    <x v="4"/>
    <n v="159"/>
    <n v="1"/>
    <s v="GWM26"/>
    <n v="258"/>
    <n v="0"/>
    <s v="ร้านที่2"/>
    <s v="อ***ยา​ โ***งส์"/>
    <s v="ร้อยเอ็ด"/>
    <s v="-"/>
    <s v=""/>
    <s v="07/03/2026 14:20"/>
    <s v="-"/>
    <s v="J&amp;T COD"/>
    <s v="Tiktok"/>
    <s v="จ่ายทีหลัง / COD"/>
    <s v=""/>
    <s v="792983320673"/>
    <s v="07/03/2026 14:20"/>
  </r>
  <r>
    <x v="7"/>
    <x v="8"/>
    <n v="159"/>
    <n v="1"/>
    <s v="GWM26"/>
    <n v="258"/>
    <n v="0"/>
    <s v="ร้านที่2"/>
    <s v="อ***ยา​ โ***งส์"/>
    <s v="ร้อยเอ็ด"/>
    <s v="-"/>
    <s v=""/>
    <s v="07/03/2026 14:20"/>
    <s v="-"/>
    <s v="J&amp;T COD"/>
    <s v="Tiktok"/>
    <s v="จ่ายทีหลัง / COD"/>
    <s v=""/>
    <s v="792983320673"/>
    <s v="07/03/2026 14:20"/>
  </r>
  <r>
    <x v="3"/>
    <x v="5"/>
    <n v="66.333333333333329"/>
    <n v="3"/>
    <s v="GWM25"/>
    <n v="250"/>
    <n v="0"/>
    <s v="ร้านที่1"/>
    <s v="น******่"/>
    <s v="****** ตำบลธรรมศาลา อำเภอเมืองนครปฐม จังหวัดนครปฐม 73000"/>
    <s v="73000"/>
    <s v="53"/>
    <s v="07/03/2026 14:20"/>
    <s v="-"/>
    <s v="SPX Express"/>
    <s v="Shopee"/>
    <s v="shopee"/>
    <s v=""/>
    <s v="TH263282896531R"/>
    <s v="07/03/2026 14:20"/>
  </r>
  <r>
    <x v="6"/>
    <x v="10"/>
    <n v="139"/>
    <n v="1"/>
    <s v="GWM24"/>
    <n v="215"/>
    <n v="0"/>
    <s v="ร้านที่10"/>
    <s v="ส่ง นางคัทลียา ปริชานิ"/>
    <s v="156-158 ถนนประสานไมตรี_x000a_สบตุ๋ย_x000a_เมือง, ลำปาง _x000a_ 52100"/>
    <s v="52100"/>
    <s v="0815313860"/>
    <s v="06/03/2026 10:51"/>
    <s v="t0832622509@gmail.com"/>
    <s v="EMS"/>
    <s v="facebook"/>
    <s v="กสิกร"/>
    <s v=""/>
    <s v="WB172406555TH"/>
    <s v="07/03/2026 14:19"/>
  </r>
  <r>
    <x v="7"/>
    <x v="8"/>
    <n v="139"/>
    <n v="1"/>
    <s v="GWM24"/>
    <n v="215"/>
    <n v="0"/>
    <s v="ร้านที่10"/>
    <s v="ส่ง นางคัทลียา ปริชานิ"/>
    <s v="156-158 ถนนประสานไมตรี_x000a_สบตุ๋ย_x000a_เมือง, ลำปาง _x000a_ 52100"/>
    <s v="52100"/>
    <s v="0815313860"/>
    <s v="06/03/2026 10:51"/>
    <s v="t0832622509@gmail.com"/>
    <s v="EMS"/>
    <s v="facebook"/>
    <s v="กสิกร"/>
    <s v=""/>
    <s v="WB172406555TH"/>
    <s v="07/03/2026 14:19"/>
  </r>
  <r>
    <x v="2"/>
    <x v="4"/>
    <n v="139"/>
    <n v="2"/>
    <s v="GWM23"/>
    <n v="215"/>
    <n v="0"/>
    <s v="ร้านที่10"/>
    <s v="Sukanya Srinako"/>
    <s v="เขตห้ามล่าสัตว์ป่าชะอำ246/1_x000a_ต.ชะอำ_x000a_อ.ชะอำ_x000a_เพชรบุรี_x000a_ 76120"/>
    <s v="76120"/>
    <s v="0971350064"/>
    <s v="07/03/2026 14:19"/>
    <s v="t0832622509@gmail.com"/>
    <s v="EMS COD"/>
    <s v="facebook"/>
    <s v="กสิกร"/>
    <s v=""/>
    <s v="WA105791462TH"/>
    <s v="07/03/2026 14:18"/>
  </r>
  <r>
    <x v="0"/>
    <x v="0"/>
    <n v="50"/>
    <n v="6"/>
    <s v="GWM22"/>
    <n v="200"/>
    <n v="0"/>
    <s v="ร้านที่2"/>
    <s v="บ***านุช จ***"/>
    <s v="อำนาจเจริญ"/>
    <s v="-"/>
    <s v=""/>
    <s v="07/03/2026 14:12"/>
    <s v="-"/>
    <s v="J&amp;T Express"/>
    <s v="Tiktok"/>
    <s v="tiktok"/>
    <s v=""/>
    <s v="792955692196"/>
    <s v="07/03/2026 14:14"/>
  </r>
  <r>
    <x v="3"/>
    <x v="16"/>
    <n v="80"/>
    <n v="1"/>
    <s v="GWM21"/>
    <n v="89"/>
    <n v="9"/>
    <s v="ร้านที่3"/>
    <s v="จูน"/>
    <s v="45/1 ถ.สุทธิสารวินิจฉัย สามเสนใน พญาไท บ้านสีเขียวถัดจากร้านข้าวมันไก่สีเหลือง4ห้อง · สามเสนใน/ Sam Sen Nai_x000a__x000a_พญาไท/ Phaya Thaiกรุงเทพมหานคร/ Bangkok_x000a_10400"/>
    <s v="10400"/>
    <s v="660869890176"/>
    <s v="07/03/2026 14:14"/>
    <s v="-"/>
    <s v="Kerry_dropoff"/>
    <s v="Lazada"/>
    <s v="lazada"/>
    <s v=""/>
    <s v="LEXPU0665010083"/>
    <s v="07/03/2026 14:14"/>
  </r>
  <r>
    <x v="7"/>
    <x v="8"/>
    <n v="139"/>
    <n v="1"/>
    <s v="GWM19"/>
    <n v="139"/>
    <n v="0"/>
    <s v="ร้านที่1"/>
    <s v="น******ิ"/>
    <s v="******ำบลแวง ตำบลแวง อำเภอสว่างแดนดิน จังหวัดสกลนคร 47240"/>
    <s v="47240"/>
    <s v="11"/>
    <s v="07/03/2026 14:13"/>
    <s v="-"/>
    <s v="SPX Express"/>
    <s v="Shopee"/>
    <s v="shopee"/>
    <s v=""/>
    <s v="TH2665288728864"/>
    <s v="07/03/2026 14:13"/>
  </r>
  <r>
    <x v="8"/>
    <x v="9"/>
    <n v="14"/>
    <n v="1"/>
    <s v="GWM18"/>
    <n v="14"/>
    <n v="0"/>
    <s v="ร้านที่1"/>
    <s v="น***์"/>
    <s v="******บ้านโคกสะอาด ตำบลม่วงค่อม ตำบลม่วงค่อม อำเภอชัยบาดาล จังหวัดลพบุรี 15230"/>
    <s v="15230"/>
    <s v="67"/>
    <s v="07/03/2026 14:29"/>
    <s v="-"/>
    <s v="SPX Express"/>
    <s v="Shopee"/>
    <s v="shopee"/>
    <s v=""/>
    <s v="TH262245946304Q"/>
    <s v="07/03/2026 13:59"/>
  </r>
  <r>
    <x v="0"/>
    <x v="0"/>
    <n v="50"/>
    <n v="6"/>
    <s v="GWM17"/>
    <n v="200"/>
    <n v="0"/>
    <s v="ร้านที่2"/>
    <s v="ส***ย์ อ***สนิท"/>
    <s v="กรุงเทพฯ"/>
    <s v="-"/>
    <s v=""/>
    <s v="07/03/2026 13:54"/>
    <s v="-"/>
    <s v="J&amp;T COD"/>
    <s v="Tiktok"/>
    <s v="จ่ายทีหลัง / COD"/>
    <s v=""/>
    <s v="792916290191"/>
    <s v="07/03/2026 13:54"/>
  </r>
  <r>
    <x v="0"/>
    <x v="0"/>
    <n v="50"/>
    <n v="6"/>
    <s v="GWM15"/>
    <n v="200"/>
    <n v="0"/>
    <s v="ร้านที่2"/>
    <s v="น***อด ใ***ียว"/>
    <s v="เชียงราย"/>
    <s v="-"/>
    <s v=""/>
    <s v="07/03/2026 13:29"/>
    <s v="-"/>
    <s v="J&amp;T Express"/>
    <s v="Tiktok"/>
    <s v="tiktok"/>
    <s v=""/>
    <s v="792944893171"/>
    <s v="07/03/2026 13:29"/>
  </r>
  <r>
    <x v="0"/>
    <x v="0"/>
    <n v="50"/>
    <n v="6"/>
    <s v="GWM14"/>
    <n v="200"/>
    <n v="0"/>
    <s v="ร้านที่2"/>
    <s v="ล***ล บ***่วม"/>
    <s v="ศรีสะเกษ"/>
    <s v="-"/>
    <s v=""/>
    <s v="07/03/2026 13:22"/>
    <s v="-"/>
    <s v="J&amp;T Express"/>
    <s v="Tiktok"/>
    <s v="tiktok"/>
    <s v=""/>
    <s v="792908093176"/>
    <s v="07/03/2026 13:22"/>
  </r>
  <r>
    <x v="0"/>
    <x v="0"/>
    <n v="50"/>
    <n v="6"/>
    <s v="GWM13"/>
    <n v="200"/>
    <n v="0"/>
    <s v="ร้านที่2"/>
    <s v="ด** ว***นะ ศ***ุบล"/>
    <s v="ยโสธร"/>
    <s v="-"/>
    <s v=""/>
    <s v="07/03/2026 13:17"/>
    <s v="-"/>
    <s v="J&amp;T Express"/>
    <s v="Tiktok"/>
    <s v="tiktok"/>
    <s v=""/>
    <s v="792914201214"/>
    <s v="07/03/2026 13:17"/>
  </r>
  <r>
    <x v="1"/>
    <x v="1"/>
    <n v="40"/>
    <n v="4"/>
    <s v="GWM12"/>
    <n v="180"/>
    <n v="20"/>
    <s v="ร้านที่1"/>
    <s v="Ron Koo"/>
    <s v="ห้อง 6 หอพัก JKM หมู่ 6 ดอยหล่อ ดอยหล่อ &amp;nbsp;เชียงใหม่ 50160_x000a_"/>
    <s v="50160"/>
    <s v="0656592276"/>
    <s v="07/03/2026 08:04"/>
    <s v="t0832622509@gmail.com"/>
    <s v="EMS"/>
    <s v="line_oa"/>
    <s v="กสิกร"/>
    <s v=""/>
    <s v="WB172406564TH"/>
    <s v="07/03/2026 13:14"/>
  </r>
  <r>
    <x v="0"/>
    <x v="0"/>
    <n v="50"/>
    <n v="6"/>
    <s v="GWM10"/>
    <n v="200"/>
    <n v="0"/>
    <s v="ร้านที่2"/>
    <s v="ก***าวรรณ น***นวล"/>
    <s v="นครปฐม"/>
    <s v="-"/>
    <s v=""/>
    <s v="07/03/2026 13:01"/>
    <s v="-"/>
    <s v="J&amp;T Express"/>
    <s v="Tiktok"/>
    <s v="tiktok"/>
    <s v=""/>
    <s v="792905003214"/>
    <s v="07/03/2026 13:00"/>
  </r>
  <r>
    <x v="0"/>
    <x v="0"/>
    <n v="50"/>
    <n v="6"/>
    <s v="GWM9"/>
    <n v="200"/>
    <n v="0"/>
    <s v="ร้านที่2"/>
    <s v="บ***ย็น อ***มนารถ"/>
    <s v="เทศบาลเมืองจันทบุรี"/>
    <s v="-"/>
    <s v=""/>
    <s v="07/03/2026 12:54"/>
    <s v="-"/>
    <s v="J&amp;T COD"/>
    <s v="Tiktok"/>
    <s v="จ่ายทีหลัง / COD"/>
    <s v=""/>
    <s v="792909497181"/>
    <s v="07/03/2026 12:54"/>
  </r>
  <r>
    <x v="7"/>
    <x v="2"/>
    <n v="109"/>
    <n v="3"/>
    <s v="GWM8"/>
    <n v="371"/>
    <n v="44"/>
    <s v="ร้านที่3"/>
    <s v="ํธาดา เฉยฉิม"/>
    <s v="ถนนเพิ่มสิน เดอะคอนเนค28 19/268 ซอย 10 · คลองถนน/ Khlong Thanon_x000a__x000a_สายไหม/ Sai Maiกรุงเทพมหานคร/ Bangkok_x000a_10220"/>
    <s v="10220"/>
    <s v="660985253616"/>
    <s v="07/03/2026 12:39"/>
    <s v="-"/>
    <s v="Kerry_dropoff"/>
    <s v="Lazada"/>
    <s v="lazada"/>
    <s v=""/>
    <s v="LEXPU0665347642"/>
    <s v="07/03/2026 12:39"/>
  </r>
  <r>
    <x v="3"/>
    <x v="5"/>
    <n v="116"/>
    <n v="1"/>
    <s v="GWM7"/>
    <n v="239"/>
    <n v="0"/>
    <s v="ร้านที่2"/>
    <s v="ค***ฤษณพงษ์ อ***ร์ธรรม"/>
    <s v="Si Sa Ket"/>
    <s v="-"/>
    <s v=""/>
    <s v="07/03/2026 12:23"/>
    <s v="-"/>
    <s v="J&amp;T Express"/>
    <s v="Tiktok"/>
    <s v="tiktok"/>
    <s v=""/>
    <s v="792847698020"/>
    <s v="07/03/2026 12:23"/>
  </r>
  <r>
    <x v="6"/>
    <x v="10"/>
    <n v="163"/>
    <n v="1"/>
    <s v="GWM7"/>
    <n v="239"/>
    <n v="0"/>
    <s v="ร้านที่2"/>
    <s v="ค***ฤษณพงษ์ อ***ร์ธรรม"/>
    <s v="Si Sa Ket"/>
    <s v="-"/>
    <s v=""/>
    <s v="07/03/2026 12:23"/>
    <s v="-"/>
    <s v="J&amp;T Express"/>
    <s v="Tiktok"/>
    <s v="tiktok"/>
    <s v=""/>
    <s v="792847698020"/>
    <s v="07/03/2026 12:23"/>
  </r>
  <r>
    <x v="1"/>
    <x v="1"/>
    <n v="27.5"/>
    <n v="4"/>
    <s v="GWM6"/>
    <n v="99"/>
    <n v="29"/>
    <s v="ร้านที่1"/>
    <s v="ทวีพร กุกสันเทียะ"/>
    <s v="32ม.6ต.สำโรง_x000a__x000a_โนนไทย/ Non Thaiนครราชสีมา/ Nakhon Ratchasima_x000a_30220"/>
    <s v="30220"/>
    <s v="660979944983"/>
    <s v="07/03/2026 12:18"/>
    <s v="-"/>
    <s v="Kerry_dropoff"/>
    <s v="Lazada"/>
    <s v="lazada"/>
    <s v=""/>
    <s v="LEXPU0665035541"/>
    <s v="07/03/2026 12:18"/>
  </r>
  <r>
    <x v="3"/>
    <x v="5"/>
    <n v="66.333333333333329"/>
    <n v="3"/>
    <s v="GWM5"/>
    <n v="250"/>
    <n v="0"/>
    <s v="ร้านที่1"/>
    <s v="อ******์"/>
    <s v="******บลโป่งผา อำเภอเชียงราย 57130 ตำบลโป่งผา อำเภอแม่สาย จังหวัดเชียงราย 57130"/>
    <s v="57130"/>
    <s v="06"/>
    <s v="07/03/2026 13:00"/>
    <s v="-"/>
    <s v="SPX Express"/>
    <s v="Shopee"/>
    <s v="shopee"/>
    <s v=""/>
    <s v="TH268306551723P"/>
    <s v="07/03/2026 12:16"/>
  </r>
  <r>
    <x v="0"/>
    <x v="0"/>
    <n v="50"/>
    <n v="12"/>
    <s v="GWM4"/>
    <n v="400"/>
    <n v="0"/>
    <s v="ร้านที่2"/>
    <s v="ส***พร W*"/>
    <s v="เชียงราย"/>
    <s v="-"/>
    <s v=""/>
    <s v="07/03/2026 12:04"/>
    <s v="-"/>
    <s v="J&amp;T COD"/>
    <s v="Tiktok"/>
    <s v="จ่ายทีหลัง / COD"/>
    <s v=""/>
    <s v="792902389145"/>
    <s v="07/03/2026 12:04"/>
  </r>
  <r>
    <x v="10"/>
    <x v="14"/>
    <n v="120"/>
    <n v="1"/>
    <s v="GWM3"/>
    <n v="89"/>
    <n v="0"/>
    <s v="ร้านที่2"/>
    <s v="เ***ิรา เ***ยงตรง"/>
    <s v="นนทบุรี"/>
    <s v="-"/>
    <s v=""/>
    <s v="07/03/2026 11:25"/>
    <s v="-"/>
    <s v="J&amp;T COD"/>
    <s v="Tiktok"/>
    <s v="จ่ายทีหลัง / COD"/>
    <s v=""/>
    <s v="792861419700"/>
    <s v="07/03/2026 11:25"/>
  </r>
  <r>
    <x v="3"/>
    <x v="5"/>
    <n v="120"/>
    <n v="1"/>
    <s v="GWM2"/>
    <n v="89"/>
    <n v="0"/>
    <s v="ร้านที่2"/>
    <s v="โ***ีนา ส***าะ"/>
    <s v="ปัตตานี"/>
    <s v="-"/>
    <s v=""/>
    <s v="07/03/2026 11:13"/>
    <s v="-"/>
    <s v="J&amp;T Express"/>
    <s v="Tiktok"/>
    <s v="tiktok"/>
    <s v=""/>
    <s v="792876414702"/>
    <s v="07/03/2026 11:13"/>
  </r>
  <r>
    <x v="0"/>
    <x v="0"/>
    <n v="50"/>
    <n v="6"/>
    <s v="GWM1"/>
    <n v="200"/>
    <n v="0"/>
    <s v="ร้านที่2"/>
    <s v="s***i"/>
    <s v="ร้อยเอ็ด"/>
    <s v="-"/>
    <s v=""/>
    <s v="07/03/2026 11:06"/>
    <s v="-"/>
    <s v="J&amp;T COD"/>
    <s v="Tiktok"/>
    <s v="จ่ายทีหลัง / COD"/>
    <s v=""/>
    <s v="792968299196"/>
    <s v="07/03/2026 11:06"/>
  </r>
  <r>
    <x v="4"/>
    <x v="6"/>
    <n v="66.666666666666671"/>
    <n v="3"/>
    <s v="GWM0"/>
    <n v="150"/>
    <n v="0"/>
    <s v="ร้านที่2"/>
    <s v="ณ***ิชา"/>
    <s v="สุพรรณบุรี"/>
    <s v="-"/>
    <s v=""/>
    <s v="07/03/2026 11:04"/>
    <s v="-"/>
    <s v="J&amp;T COD"/>
    <s v="Tiktok"/>
    <s v="จ่ายทีหลัง / COD"/>
    <s v=""/>
    <s v="792842605796"/>
    <s v="07/03/2026 11:04"/>
  </r>
  <r>
    <x v="5"/>
    <x v="7"/>
    <n v="81"/>
    <n v="2"/>
    <s v="GWL98"/>
    <n v="169.5"/>
    <n v="7.5"/>
    <s v="ร้านที่1"/>
    <s v="พัชรพร พวงชอุ่ม"/>
    <s v="พร้อมศิริแมนชั่น( ตึกC ) 143 ชั้น 6 ห้อง 606 A · ห้วยขวาง/ Huai Khwang_x000a__x000a_ห้วยขวาง/ Huai Khwangกรุงเทพมหานคร/ Bangkok_x000a_10310"/>
    <s v="10310"/>
    <s v="660991161585"/>
    <s v="07/03/2026 10:55"/>
    <s v="-"/>
    <s v="Kerry_dropoff"/>
    <s v="Lazada"/>
    <s v="lazada"/>
    <s v=""/>
    <s v="LEXPU0665008829"/>
    <s v="07/03/2026 10:55"/>
  </r>
  <r>
    <x v="4"/>
    <x v="6"/>
    <n v="66.666666666666671"/>
    <n v="3"/>
    <s v="GWL97"/>
    <n v="100"/>
    <n v="0"/>
    <s v="ร้านที่2"/>
    <s v="พ***าว"/>
    <s v="ลำพูน"/>
    <s v="-"/>
    <s v=""/>
    <s v="07/03/2026 10:50"/>
    <s v="-"/>
    <s v="J&amp;T COD"/>
    <s v="Tiktok"/>
    <s v="จ่ายทีหลัง / COD"/>
    <s v=""/>
    <s v="792828394680"/>
    <s v="07/03/2026 10:50"/>
  </r>
  <r>
    <x v="3"/>
    <x v="5"/>
    <n v="120"/>
    <n v="2"/>
    <s v="GWL96"/>
    <n v="178"/>
    <n v="0"/>
    <s v="ร้านที่2"/>
    <s v="ส***ภรณ์  เ***องธวัชกุล"/>
    <s v="นครปฐม"/>
    <s v="-"/>
    <s v=""/>
    <s v="07/03/2026 10:46"/>
    <s v="-"/>
    <s v="J&amp;T COD"/>
    <s v="Tiktok"/>
    <s v="จ่ายทีหลัง / COD"/>
    <s v=""/>
    <s v="792843307701"/>
    <s v="07/03/2026 10:47"/>
  </r>
  <r>
    <x v="5"/>
    <x v="17"/>
    <n v="150"/>
    <n v="1"/>
    <s v="GWL95"/>
    <n v="98"/>
    <n v="0"/>
    <s v="ร้านที่2"/>
    <s v="พ***"/>
    <s v="กาฬสินธุ์"/>
    <s v="-"/>
    <s v=""/>
    <s v="07/03/2026 10:45"/>
    <s v="-"/>
    <s v="J&amp;T Express"/>
    <s v="Tiktok"/>
    <s v="tiktok"/>
    <s v=""/>
    <s v="792841700700"/>
    <s v="07/03/2026 10:44"/>
  </r>
  <r>
    <x v="5"/>
    <x v="17"/>
    <n v="150"/>
    <n v="2"/>
    <s v="GWL94"/>
    <n v="196"/>
    <n v="0"/>
    <s v="ร้านที่2"/>
    <s v="ศ***รรณ ว***สิทธิเศรษฐ์"/>
    <s v="กรุงเทพฯ"/>
    <s v="-"/>
    <s v=""/>
    <s v="07/03/2026 10:43"/>
    <s v="-"/>
    <s v="J&amp;T COD"/>
    <s v="Tiktok"/>
    <s v="จ่ายทีหลัง / COD"/>
    <s v=""/>
    <s v="792803820723"/>
    <s v="07/03/2026 10:43"/>
  </r>
  <r>
    <x v="0"/>
    <x v="0"/>
    <n v="50"/>
    <n v="6"/>
    <s v="GWL92"/>
    <n v="200"/>
    <n v="0"/>
    <s v="ร้านที่2"/>
    <s v="พ***นันท์ เ***ญสุวรรณชื่น"/>
    <s v="Bangkok"/>
    <s v="-"/>
    <s v=""/>
    <s v="07/03/2026 10:32"/>
    <s v="-"/>
    <s v="J&amp;T COD"/>
    <s v="Tiktok"/>
    <s v="จ่ายทีหลัง / COD"/>
    <s v=""/>
    <s v="792947990144"/>
    <s v="07/03/2026 10:32"/>
  </r>
  <r>
    <x v="3"/>
    <x v="16"/>
    <n v="60"/>
    <n v="1"/>
    <s v="GWL90"/>
    <n v="69.5"/>
    <n v="9.5"/>
    <s v="ร้านที่3"/>
    <s v="เบญจา  ผาสุขกาย"/>
    <s v="198/8 หมู่ 1  ตำบลหนองโสน_x000a__x000a_เมืองเพชรบุรี/ Mueang Phetchaburiเพชรบุรี/ Phetchaburi_x000a_76000"/>
    <s v="76000"/>
    <s v="660973405147"/>
    <s v="07/03/2026 10:25"/>
    <s v="-"/>
    <s v="Kerry_dropoff"/>
    <s v="Lazada"/>
    <s v="lazada"/>
    <s v=""/>
    <s v="LEXPU0665010914"/>
    <s v="07/03/2026 10:25"/>
  </r>
  <r>
    <x v="5"/>
    <x v="17"/>
    <n v="100"/>
    <n v="2"/>
    <s v="GWL89"/>
    <n v="200"/>
    <n v="0"/>
    <s v="ร้านที่1"/>
    <s v="เ******ว"/>
    <s v="******4ต.บึงยี่โถ อ.ธัญบุรี จ.ปทุมธานี 12130 (ร้านกาแฟขวามือ) ตำบลบึงยี่โถ อำเภอธัญบุรี จังหวัดปทุมธานี 12130"/>
    <s v="12130"/>
    <s v="97"/>
    <s v="07/03/2026 10:21"/>
    <s v="-"/>
    <s v="SPX Express"/>
    <s v="Shopee"/>
    <s v="shopee"/>
    <s v=""/>
    <s v="TH261915938873P"/>
    <s v="07/03/2026 10:21"/>
  </r>
  <r>
    <x v="0"/>
    <x v="0"/>
    <n v="50"/>
    <n v="6"/>
    <s v="GWL88"/>
    <n v="200"/>
    <n v="0"/>
    <s v="ร้านที่2"/>
    <s v="พ***ดา บ***"/>
    <s v="ปัตตานี"/>
    <s v="-"/>
    <s v=""/>
    <s v="07/03/2026 10:01"/>
    <s v="-"/>
    <s v="J&amp;T Express"/>
    <s v="Tiktok"/>
    <s v="tiktok"/>
    <s v=""/>
    <s v="792960794146"/>
    <s v="07/03/2026 10:00"/>
  </r>
  <r>
    <x v="5"/>
    <x v="7"/>
    <n v="100"/>
    <n v="1"/>
    <s v="GWL87"/>
    <n v="107.5"/>
    <n v="7.5"/>
    <s v="ร้านที่1"/>
    <s v="ธัญธร อนุรักษ์ภูวดล"/>
    <s v="154 ม.11ต.ตำนาน อ.เมืองพัทลุง จังหวัดพัทลุง 93000 · ตำนาน/ Tamnan_x000a__x000a_เมืองพัทลุง/ Mueang Phatthalungพัทลุง/ Phatthalung_x000a_93000"/>
    <s v="93000"/>
    <s v="660973586359"/>
    <s v="07/03/2026 09:48"/>
    <s v="-"/>
    <s v="Kerry_dropoff"/>
    <s v="Lazada"/>
    <s v="lazada"/>
    <s v=""/>
    <s v="LEXPU0665008772"/>
    <s v="07/03/2026 09:48"/>
  </r>
  <r>
    <x v="0"/>
    <x v="0"/>
    <n v="50"/>
    <n v="6"/>
    <s v="GWL86"/>
    <n v="200"/>
    <n v="0"/>
    <s v="ร้านที่2"/>
    <s v="ส***  แ***กล้า"/>
    <s v="สระแก้ว"/>
    <s v="-"/>
    <s v=""/>
    <s v="07/03/2026 09:34"/>
    <s v="-"/>
    <s v="J&amp;T COD"/>
    <s v="Tiktok"/>
    <s v="จ่ายทีหลัง / COD"/>
    <s v=""/>
    <s v="792806009796"/>
    <s v="07/03/2026 09:34"/>
  </r>
  <r>
    <x v="0"/>
    <x v="0"/>
    <n v="50"/>
    <n v="6"/>
    <s v="GWL85"/>
    <n v="200"/>
    <n v="0"/>
    <s v="ร้านที่2"/>
    <s v="น***ภัคศรัณย์ แ***ี"/>
    <s v="กรุงเทพฯ"/>
    <s v="-"/>
    <s v=""/>
    <s v="07/03/2026 09:33"/>
    <s v="-"/>
    <s v="J&amp;T Express"/>
    <s v="Tiktok"/>
    <s v="tiktok"/>
    <s v=""/>
    <s v="792999499191"/>
    <s v="07/03/2026 09:32"/>
  </r>
  <r>
    <x v="0"/>
    <x v="0"/>
    <n v="50"/>
    <n v="6"/>
    <s v="GWL84"/>
    <n v="200"/>
    <n v="0"/>
    <s v="ร้านที่2"/>
    <s v="ป***มทย์ เ***ขำ"/>
    <s v="ตรัง"/>
    <s v="-"/>
    <s v=""/>
    <s v="07/03/2026 09:17"/>
    <s v="-"/>
    <s v="J&amp;T COD"/>
    <s v="Tiktok"/>
    <s v="จ่ายทีหลัง / COD"/>
    <s v=""/>
    <s v="792928292192"/>
    <s v="07/03/2026 09:17"/>
  </r>
  <r>
    <x v="3"/>
    <x v="5"/>
    <n v="80"/>
    <n v="1"/>
    <s v="GWL83"/>
    <n v="80"/>
    <n v="0"/>
    <s v="ร้านที่1"/>
    <s v="พ******ว"/>
    <s v="******วง ราษฎร์บูรณะ, เขตราษฎร์บูรณะ แขวงราษฎร์บูรณะ เขตราษฎร์บูรณะ จังหวัดกรุงเทพมหานคร 10140"/>
    <s v="10140"/>
    <s v="51"/>
    <s v="07/03/2026 09:46"/>
    <s v="-"/>
    <s v="SPX Express"/>
    <s v="Shopee"/>
    <s v="shopee"/>
    <s v=""/>
    <s v="TH266585522292W"/>
    <s v="07/03/2026 09:16"/>
  </r>
  <r>
    <x v="7"/>
    <x v="8"/>
    <n v="159"/>
    <n v="1"/>
    <s v="GWL81"/>
    <n v="129"/>
    <n v="0"/>
    <s v="ร้านที่2"/>
    <s v="ม***ิกา แ***มั่น"/>
    <s v="ชลบุรี"/>
    <s v="-"/>
    <s v=""/>
    <s v="07/03/2026 09:04"/>
    <s v="-"/>
    <s v="J&amp;T COD"/>
    <s v="Tiktok"/>
    <s v="จ่ายทีหลัง / COD"/>
    <s v=""/>
    <s v="792864807792"/>
    <s v="07/03/2026 09:04"/>
  </r>
  <r>
    <x v="0"/>
    <x v="0"/>
    <n v="50"/>
    <n v="6"/>
    <s v="GWL80"/>
    <n v="200"/>
    <n v="0"/>
    <s v="ร้านที่2"/>
    <s v="ณ***งศ์  ศ***"/>
    <s v="สกลนคร"/>
    <s v="-"/>
    <s v=""/>
    <s v="07/03/2026 07:48"/>
    <s v="-"/>
    <s v="J&amp;T COD"/>
    <s v="Tiktok"/>
    <s v="จ่ายทีหลัง / COD"/>
    <s v=""/>
    <s v="792902802215"/>
    <s v="07/03/2026 07:48"/>
  </r>
  <r>
    <x v="0"/>
    <x v="0"/>
    <n v="50"/>
    <n v="6"/>
    <s v="GWL79"/>
    <n v="200"/>
    <n v="0"/>
    <s v="ร้านที่2"/>
    <s v="ส***น"/>
    <s v="ปราจีนบุรี"/>
    <s v="-"/>
    <s v=""/>
    <s v="07/03/2026 07:43"/>
    <s v="-"/>
    <s v="J&amp;T COD"/>
    <s v="Tiktok"/>
    <s v="จ่ายทีหลัง / COD"/>
    <s v=""/>
    <s v="792829802796"/>
    <s v="07/03/2026 07:43"/>
  </r>
  <r>
    <x v="7"/>
    <x v="2"/>
    <n v="81.75"/>
    <n v="1"/>
    <s v="GWL77"/>
    <n v="81.75"/>
    <n v="0"/>
    <s v="ร้านที่3"/>
    <s v="นพกรณ์​ ตระกูล​วารี​"/>
    <s v="430/6หมู่1ตลาดสดองครักษ์ต.องครักษ์อ.องครักษ์_x000a__x000a_องครักษ์/ Ongkharakนครนายก/ Nakhon Nayok_x000a_26120"/>
    <s v="26120"/>
    <s v="660898345319"/>
    <s v="07/03/2026 07:08"/>
    <s v="-"/>
    <s v="Kerry_dropoff"/>
    <s v="Lazada"/>
    <s v="lazada"/>
    <s v=""/>
    <s v="LEXPU0665348315"/>
    <s v="07/03/2026 07:08"/>
  </r>
  <r>
    <x v="7"/>
    <x v="2"/>
    <n v="66.489999999999995"/>
    <n v="1"/>
    <s v="GWL76"/>
    <n v="66.489999999999995"/>
    <n v="0"/>
    <s v="ร้านที่3"/>
    <s v="นพกรณ์​ ตระกูล​วารี​"/>
    <s v="430/6หมู่1ตลาดสดองครักษ์ต.องครักษ์อ.องครักษ์_x000a__x000a_องครักษ์/ Ongkharakนครนายก/ Nakhon Nayok_x000a_26120"/>
    <s v="26120"/>
    <s v="660898345319"/>
    <s v="07/03/2026 07:03"/>
    <s v="-"/>
    <s v="Kerry_dropoff"/>
    <s v="Lazada"/>
    <s v="lazada"/>
    <s v=""/>
    <s v="LEXPU0664785000"/>
    <s v="07/03/2026 07:03"/>
  </r>
  <r>
    <x v="0"/>
    <x v="0"/>
    <n v="50"/>
    <n v="6"/>
    <s v="GWL75"/>
    <n v="200"/>
    <n v="0"/>
    <s v="ร้านที่2"/>
    <s v="s***ajinprayoonth"/>
    <s v="ราชบุรี"/>
    <s v="-"/>
    <s v=""/>
    <s v="07/03/2026 06:57"/>
    <s v="-"/>
    <s v="J&amp;T COD"/>
    <s v="Tiktok"/>
    <s v="จ่ายทีหลัง / COD"/>
    <s v=""/>
    <s v="792858327601"/>
    <s v="07/03/2026 06:58"/>
  </r>
  <r>
    <x v="0"/>
    <x v="0"/>
    <n v="33.333333333333336"/>
    <n v="3"/>
    <s v="GWL74"/>
    <n v="100"/>
    <n v="0"/>
    <s v="ร้านที่2"/>
    <s v="B***a   N***mas"/>
    <s v="สงขลา"/>
    <s v="-"/>
    <s v=""/>
    <s v="06/03/2026 10:14"/>
    <s v="-"/>
    <s v="J&amp;T COD"/>
    <s v="Tiktok"/>
    <s v="จ่ายทีหลัง / COD"/>
    <s v="ขอฝอยทอง 2 กล่องและเผือกมะพร้าว 1 กล่องขอบคุณค่ะ"/>
    <s v="792801117581"/>
    <s v="07/03/2026 06:48"/>
  </r>
  <r>
    <x v="0"/>
    <x v="0"/>
    <n v="33.333333333333336"/>
    <n v="6"/>
    <s v="GWL73"/>
    <n v="219"/>
    <n v="19"/>
    <s v="ร้านที่2"/>
    <s v="น***ึ้ง  ต***มัย"/>
    <s v="เพชรบูรณ์"/>
    <s v="-"/>
    <s v=""/>
    <s v="06/03/2026 10:13"/>
    <s v="-"/>
    <s v="J&amp;T COD"/>
    <s v="Tiktok"/>
    <s v="จ่ายทีหลัง / COD"/>
    <s v=""/>
    <s v="792800523620"/>
    <s v="07/03/2026 06:48"/>
  </r>
  <r>
    <x v="3"/>
    <x v="5"/>
    <n v="80"/>
    <n v="3"/>
    <s v="GWL72"/>
    <n v="240"/>
    <n v="0"/>
    <s v="ร้านที่1"/>
    <s v="W*"/>
    <s v="******รณัชชาแลนด์ ตำบล ท่าสุด    ประเทศไทย ตำบลท่าสุด อำเภอเมืองเชียงราย จังหวัดเชียงราย 57100"/>
    <s v="57100"/>
    <s v="48"/>
    <s v="07/03/2026 06:45"/>
    <s v="-"/>
    <s v="SPX Express"/>
    <s v="Shopee"/>
    <s v="shopee"/>
    <s v=""/>
    <s v="TH266149987764Q"/>
    <s v="07/03/2026 06:45"/>
  </r>
  <r>
    <x v="0"/>
    <x v="0"/>
    <n v="50"/>
    <n v="6"/>
    <s v="GWL71"/>
    <n v="200"/>
    <n v="0"/>
    <s v="ร้านที่2"/>
    <s v="ส***.เกษรราช"/>
    <s v="ชลบุรี"/>
    <s v="-"/>
    <s v=""/>
    <s v="07/03/2026 06:14"/>
    <s v="-"/>
    <s v="J&amp;T COD"/>
    <s v="Tiktok"/>
    <s v="จ่ายทีหลัง / COD"/>
    <s v=""/>
    <s v="792807627651"/>
    <s v="07/03/2026 06:14"/>
  </r>
  <r>
    <x v="0"/>
    <x v="0"/>
    <n v="50"/>
    <n v="12"/>
    <s v="GWL70"/>
    <n v="400"/>
    <n v="0"/>
    <s v="ร้านที่2"/>
    <s v="จ***ริการ์ แ***จำรัส"/>
    <s v="สิงห์บุรี"/>
    <s v="-"/>
    <s v=""/>
    <s v="07/03/2026 06:07"/>
    <s v="-"/>
    <s v="J&amp;T Express"/>
    <s v="Tiktok"/>
    <s v="tiktok"/>
    <s v=""/>
    <s v="792800312662"/>
    <s v="07/03/2026 06:07"/>
  </r>
  <r>
    <x v="0"/>
    <x v="0"/>
    <n v="50"/>
    <n v="6"/>
    <s v="GWL68"/>
    <n v="200"/>
    <n v="0"/>
    <s v="ร้านที่2"/>
    <s v="t***ong m***"/>
    <s v="ประจวบคีรีขันธ์"/>
    <s v="-"/>
    <s v=""/>
    <s v="07/03/2026 06:01"/>
    <s v="-"/>
    <s v="J&amp;T COD"/>
    <s v="Tiktok"/>
    <s v="จ่ายทีหลัง / COD"/>
    <s v=""/>
    <s v="792855714696"/>
    <s v="07/03/2026 06:01"/>
  </r>
  <r>
    <x v="3"/>
    <x v="16"/>
    <n v="57.73"/>
    <n v="1"/>
    <s v="GWL67"/>
    <n v="115.45"/>
    <n v="0"/>
    <s v="ร้านที่3"/>
    <s v="น้ำผึ้ง. กลิ่นแก่จัน"/>
    <s v="90/ หมู่ หมู่บ้านสีฟ้า 1 · เสนา/ Sena_x000a__x000a_เสนา/ Senaพระนครศรีอยุธยา/ Phra Nakhon Si Ayutthaya_x000a_13110"/>
    <s v="13110"/>
    <s v="660808606958"/>
    <s v="07/03/2026 05:41"/>
    <s v="-"/>
    <s v="Kerry_dropoff"/>
    <s v="Lazada"/>
    <s v="lazada"/>
    <s v=""/>
    <s v="LEXPU0664785884"/>
    <s v="07/03/2026 05:40"/>
  </r>
  <r>
    <x v="3"/>
    <x v="16"/>
    <n v="57.72"/>
    <n v="1"/>
    <s v="GWL67"/>
    <n v="115.45"/>
    <n v="0"/>
    <s v="ร้านที่3"/>
    <s v="น้ำผึ้ง. กลิ่นแก่จัน"/>
    <s v="90/ หมู่ หมู่บ้านสีฟ้า 1 · เสนา/ Sena_x000a__x000a_เสนา/ Senaพระนครศรีอยุธยา/ Phra Nakhon Si Ayutthaya_x000a_13110"/>
    <s v="13110"/>
    <s v="660808606958"/>
    <s v="07/03/2026 05:41"/>
    <s v="-"/>
    <s v="Kerry_dropoff"/>
    <s v="Lazada"/>
    <s v="lazada"/>
    <s v=""/>
    <s v="LEXPU0664785884"/>
    <s v="07/03/2026 05:40"/>
  </r>
  <r>
    <x v="0"/>
    <x v="0"/>
    <n v="50"/>
    <n v="12"/>
    <s v="GWL66"/>
    <n v="400"/>
    <n v="0"/>
    <s v="ร้านที่2"/>
    <s v="ส***รณเสือซ่อนพงษ์"/>
    <s v="บุรีรัมย์"/>
    <s v="-"/>
    <s v=""/>
    <s v="07/03/2026 05:00"/>
    <s v="-"/>
    <s v="J&amp;T COD"/>
    <s v="Tiktok"/>
    <s v="จ่ายทีหลัง / COD"/>
    <s v=""/>
    <s v="792804510665"/>
    <s v="07/03/2026 05:00"/>
  </r>
  <r>
    <x v="8"/>
    <x v="9"/>
    <n v="14"/>
    <n v="1"/>
    <s v="GWL65"/>
    <n v="14"/>
    <n v="0"/>
    <s v="ร้านที่1"/>
    <s v="น******ะ"/>
    <s v="******ม ตำบลม่วงค่อม อำเภอชัยบาดาล จังหวัดลพบุรี 15230"/>
    <s v="15230"/>
    <s v="36"/>
    <s v="07/03/2026 03:21"/>
    <s v="-"/>
    <s v="SPX Express"/>
    <s v="Shopee"/>
    <s v="shopee"/>
    <s v=""/>
    <s v="TH266315572929M"/>
    <s v="07/03/2026 02:51"/>
  </r>
  <r>
    <x v="8"/>
    <x v="9"/>
    <n v="14"/>
    <n v="1"/>
    <s v="GWL64"/>
    <n v="14"/>
    <n v="0"/>
    <s v="ร้านที่1"/>
    <s v="น******์"/>
    <s v="******บ้านโคกสะอาด ตำบลม่วงค่อม ตำบลม่วงค่อม อำเภอชัยบาดาล จังหวัดลพบุรี 15230"/>
    <s v="15230"/>
    <s v="36"/>
    <s v="07/03/2026 03:17"/>
    <s v="-"/>
    <s v="SPX Express"/>
    <s v="Shopee"/>
    <s v="shopee"/>
    <s v=""/>
    <s v="TH2637228676325"/>
    <s v="07/03/2026 02:47"/>
  </r>
  <r>
    <x v="8"/>
    <x v="9"/>
    <n v="14"/>
    <n v="1"/>
    <s v="GWL63"/>
    <n v="14"/>
    <n v="0"/>
    <s v="ร้านที่1"/>
    <s v="จ******​"/>
    <s v="******บลม่วงค่อม ตำบลม่วงค่อม อำเภอชัยบาดาล จังหวัดลพบุรี 15230"/>
    <s v="15230"/>
    <s v="49"/>
    <s v="07/03/2026 03:17"/>
    <s v="-"/>
    <s v="SPX Express"/>
    <s v="Shopee"/>
    <s v="shopee"/>
    <s v=""/>
    <s v="TH261097201722J"/>
    <s v="07/03/2026 02:47"/>
  </r>
  <r>
    <x v="0"/>
    <x v="0"/>
    <n v="50"/>
    <n v="6"/>
    <s v="GWL62"/>
    <n v="200"/>
    <n v="0"/>
    <s v="ร้านที่2"/>
    <s v="ว***รา แ***า"/>
    <s v="ขอนแก่น"/>
    <s v="-"/>
    <s v=""/>
    <s v="07/03/2026 02:44"/>
    <s v="-"/>
    <s v="J&amp;T Express"/>
    <s v="Tiktok"/>
    <s v="tiktok"/>
    <s v=""/>
    <s v="792868313694"/>
    <s v="07/03/2026 02:43"/>
  </r>
  <r>
    <x v="0"/>
    <x v="0"/>
    <n v="33.333333333333336"/>
    <n v="3"/>
    <s v="GWL60"/>
    <n v="95"/>
    <n v="0"/>
    <s v="ร้านที่1"/>
    <s v="ส******ย"/>
    <s v="******บางไผ่ แขวงบางไผ่ เขตบางแค จังหวัดกรุงเทพมหานคร 10160"/>
    <s v="10160"/>
    <s v="11"/>
    <s v="07/03/2026 01:21"/>
    <s v="-"/>
    <s v="SPX Express"/>
    <s v="Shopee"/>
    <s v="shopee"/>
    <s v=""/>
    <s v="TH260745575011M"/>
    <s v="07/03/2026 01:21"/>
  </r>
  <r>
    <x v="12"/>
    <x v="18"/>
    <n v="54.5"/>
    <n v="2"/>
    <s v="GWL59"/>
    <n v="154.5"/>
    <n v="45.5"/>
    <s v="ร้านที่3"/>
    <s v="จารุวรรณ รุ่งกระจ่าง"/>
    <s v="771 ซ.กัลปพฤกษ์ 6 · บางหว้า/ Bang Wa_x000a__x000a_ภาษีเจริญ/ Phasi Charoenกรุงเทพมหานคร/ Bangkok_x000a_10160"/>
    <s v="10160"/>
    <s v="660806226241"/>
    <s v="07/03/2026 00:59"/>
    <s v="-"/>
    <s v="Kerry_dropoff"/>
    <s v="Lazada"/>
    <s v="lazada"/>
    <s v=""/>
    <s v="LEXPU0664798632"/>
    <s v="07/03/2026 00:59"/>
  </r>
  <r>
    <x v="0"/>
    <x v="0"/>
    <n v="50"/>
    <n v="6"/>
    <s v="GWL58"/>
    <n v="200"/>
    <n v="0"/>
    <s v="ร้านที่2"/>
    <s v="ป***า ล***ปด"/>
    <s v="สมุทรสาคร"/>
    <s v="-"/>
    <s v=""/>
    <s v="07/03/2026 00:45"/>
    <s v="-"/>
    <s v="J&amp;T COD"/>
    <s v="Tiktok"/>
    <s v="จ่ายทีหลัง / COD"/>
    <s v=""/>
    <s v="792890221675"/>
    <s v="07/03/2026 00:45"/>
  </r>
  <r>
    <x v="4"/>
    <x v="6"/>
    <n v="66.666666666666671"/>
    <n v="3"/>
    <s v="GWL56"/>
    <n v="285"/>
    <n v="0"/>
    <s v="ร้านที่1"/>
    <s v="น******์"/>
    <s v="******มภู ตำบลวังชมภู อำเภอเมืองเพชรบูรณ์ จังหวัดเพชรบูรณ์ 67210"/>
    <s v="67210"/>
    <s v="55"/>
    <s v="07/03/2026 00:39"/>
    <s v="-"/>
    <s v="SPX Express"/>
    <s v="Shopee"/>
    <s v="shopee"/>
    <s v=""/>
    <s v="TH262592723595V"/>
    <s v="07/03/2026 00:39"/>
  </r>
  <r>
    <x v="11"/>
    <x v="15"/>
    <n v="59"/>
    <n v="1"/>
    <s v="GWL56"/>
    <n v="285"/>
    <n v="0"/>
    <s v="ร้านที่1"/>
    <s v="น******์"/>
    <s v="******มภู ตำบลวังชมภู อำเภอเมืองเพชรบูรณ์ จังหวัดเพชรบูรณ์ 67210"/>
    <s v="67210"/>
    <s v="55"/>
    <s v="07/03/2026 00:39"/>
    <s v="-"/>
    <s v="SPX Express"/>
    <s v="Shopee"/>
    <s v="shopee"/>
    <s v=""/>
    <s v="TH262592723595V"/>
    <s v="07/03/2026 00:39"/>
  </r>
  <r>
    <x v="10"/>
    <x v="13"/>
    <n v="97"/>
    <n v="1"/>
    <s v="GWL56"/>
    <n v="285"/>
    <n v="0"/>
    <s v="ร้านที่1"/>
    <s v="น******์"/>
    <s v="******มภู ตำบลวังชมภู อำเภอเมืองเพชรบูรณ์ จังหวัดเพชรบูรณ์ 67210"/>
    <s v="67210"/>
    <s v="55"/>
    <s v="07/03/2026 00:39"/>
    <s v="-"/>
    <s v="SPX Express"/>
    <s v="Shopee"/>
    <s v="shopee"/>
    <s v=""/>
    <s v="TH262592723595V"/>
    <s v="07/03/2026 00:39"/>
  </r>
  <r>
    <x v="0"/>
    <x v="0"/>
    <n v="33.333333333333336"/>
    <n v="3"/>
    <s v="GWL55"/>
    <n v="95"/>
    <n v="0"/>
    <s v="ร้านที่1"/>
    <s v="พ******)"/>
    <s v="******ุมวิท 63 แขวง คลองตันเหนือ แขวงคลองตันเหนือ เขตวัฒนา จังหวัดกรุงเทพมหานคร 10110"/>
    <s v="10110"/>
    <s v="81"/>
    <s v="07/03/2026 00:36"/>
    <s v="-"/>
    <s v="SPX Express"/>
    <s v="Shopee"/>
    <s v="shopee"/>
    <s v=""/>
    <s v="TH266331904680W"/>
    <s v="07/03/2026 00:34"/>
  </r>
  <r>
    <x v="0"/>
    <x v="0"/>
    <n v="50"/>
    <n v="6"/>
    <s v="GWL54"/>
    <n v="200"/>
    <n v="0"/>
    <s v="ร้านที่2"/>
    <s v="ภ***ิรา  ท***านนท์"/>
    <s v="ปทุมธานี"/>
    <s v="-"/>
    <s v=""/>
    <s v="07/03/2026 00:32"/>
    <s v="-"/>
    <s v="J&amp;T COD"/>
    <s v="Tiktok"/>
    <s v="จ่ายทีหลัง / COD"/>
    <s v=""/>
    <s v="792818722603"/>
    <s v="07/03/2026 00:32"/>
  </r>
  <r>
    <x v="4"/>
    <x v="6"/>
    <n v="66.666666666666671"/>
    <n v="3"/>
    <s v="GWL53"/>
    <n v="235.38"/>
    <n v="0"/>
    <s v="ร้านที่3"/>
    <s v="นายพงศธร วังคำ"/>
    <s v="(โรงเรียนอนุบาลบ้านด่านลานหอย)  99 ม.1 ต.ลานหอย · ลานหอย/ Lan Hoi_x000a__x000a_บ้านด่านลานหอย/ Ban Dan Lan Hoiสุโขทัย/ Sukhothai_x000a_64140"/>
    <s v="64140"/>
    <s v="660804946694"/>
    <s v="07/03/2026 00:30"/>
    <s v="-"/>
    <s v="Kerry_dropoff"/>
    <s v="Lazada"/>
    <s v="lazada"/>
    <s v=""/>
    <s v="TH60028F2XBC2A"/>
    <s v="07/03/2026 00:30"/>
  </r>
  <r>
    <x v="11"/>
    <x v="15"/>
    <n v="54.5"/>
    <n v="2"/>
    <s v="GWL53"/>
    <n v="235.38"/>
    <n v="0"/>
    <s v="ร้านที่3"/>
    <s v="นายพงศธร วังคำ"/>
    <s v="(โรงเรียนอนุบาลบ้านด่านลานหอย)  99 ม.1 ต.ลานหอย · ลานหอย/ Lan Hoi_x000a__x000a_บ้านด่านลานหอย/ Ban Dan Lan Hoiสุโขทัย/ Sukhothai_x000a_64140"/>
    <s v="64140"/>
    <s v="660804946694"/>
    <s v="07/03/2026 00:30"/>
    <s v="-"/>
    <s v="Kerry_dropoff"/>
    <s v="Lazada"/>
    <s v="lazada"/>
    <s v=""/>
    <s v="TH60028F2XBC2A"/>
    <s v="07/03/2026 00:30"/>
  </r>
  <r>
    <x v="12"/>
    <x v="18"/>
    <n v="54.5"/>
    <n v="2"/>
    <s v="GWL53"/>
    <n v="235.38"/>
    <n v="0"/>
    <s v="ร้านที่3"/>
    <s v="นายพงศธร วังคำ"/>
    <s v="(โรงเรียนอนุบาลบ้านด่านลานหอย)  99 ม.1 ต.ลานหอย · ลานหอย/ Lan Hoi_x000a__x000a_บ้านด่านลานหอย/ Ban Dan Lan Hoiสุโขทัย/ Sukhothai_x000a_64140"/>
    <s v="64140"/>
    <s v="660804946694"/>
    <s v="07/03/2026 00:30"/>
    <s v="-"/>
    <s v="Kerry_dropoff"/>
    <s v="Lazada"/>
    <s v="lazada"/>
    <s v=""/>
    <s v="TH60028F2XBC2A"/>
    <s v="07/03/2026 00:30"/>
  </r>
  <r>
    <x v="0"/>
    <x v="0"/>
    <n v="50"/>
    <n v="6"/>
    <s v="GWL52"/>
    <n v="200"/>
    <n v="0"/>
    <s v="ร้านที่2"/>
    <s v="S***lee S***rasong"/>
    <s v="สุพรรณบุรี"/>
    <s v="-"/>
    <s v=""/>
    <s v="07/03/2026 00:01"/>
    <s v="-"/>
    <s v="J&amp;T COD"/>
    <s v="Tiktok"/>
    <s v="จ่ายทีหลัง / COD"/>
    <s v=""/>
    <s v="792812136686"/>
    <s v="07/03/2026 00:01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">
  <r>
    <x v="0"/>
    <x v="0"/>
    <n v="33"/>
    <n v="10"/>
    <s v="GWP99"/>
    <n v="399"/>
    <n v="0"/>
    <s v="ร้านที่1"/>
    <s v="ด******ง"/>
    <s v="******ว ตำบลบ้านหวด ตำบลบ้านหวด อำเภองาว จังหวัดลำปาง 52110"/>
    <s v="52110"/>
    <s v="38"/>
    <s v="08/03/2026 23:54"/>
    <s v="-"/>
    <s v="Flash Express"/>
    <s v="Shopee"/>
    <s v="shopee"/>
    <s v=""/>
    <s v="TH49058FB6Y19I"/>
    <s v="08/03/2026 23:54"/>
  </r>
  <r>
    <x v="1"/>
    <x v="1"/>
    <n v="14"/>
    <n v="1"/>
    <s v="GWP98"/>
    <n v="14"/>
    <n v="0"/>
    <s v="ร้านที่1"/>
    <s v="จ******์"/>
    <s v="******บ้านโคกสะอาด ตำบลม่วงค่อม ตำบลม่วงค่อม อำเภอชัยบาดาล จังหวัดลพบุรี 15230"/>
    <s v="15230"/>
    <s v="36"/>
    <s v="09/03/2026 00:17"/>
    <s v="-"/>
    <s v="SPX Express"/>
    <s v="Shopee"/>
    <s v="shopee"/>
    <s v=""/>
    <s v="TH262047751282T"/>
    <s v="08/03/2026 23:38"/>
  </r>
  <r>
    <x v="2"/>
    <x v="2"/>
    <n v="33.333333333333336"/>
    <n v="3"/>
    <s v="GWP96"/>
    <n v="100"/>
    <n v="0"/>
    <s v="ร้านที่4"/>
    <s v="ส***ศรีคุุณ"/>
    <s v="กรุงเทพฯ"/>
    <s v="-"/>
    <s v=""/>
    <s v="08/03/2026 23:11"/>
    <s v="-"/>
    <s v="J&amp;T COD"/>
    <s v="Tiktok"/>
    <s v="จ่ายทีหลัง / COD"/>
    <s v=""/>
    <s v="792922549716"/>
    <s v="08/03/2026 23:11"/>
  </r>
  <r>
    <x v="2"/>
    <x v="2"/>
    <n v="50"/>
    <n v="12"/>
    <s v="GWP95"/>
    <n v="400"/>
    <n v="0"/>
    <s v="ร้านที่2"/>
    <s v="จ***นา จ***"/>
    <s v="ลำพูน"/>
    <s v="-"/>
    <s v=""/>
    <s v="08/03/2026 22:56"/>
    <s v="-"/>
    <s v="J&amp;T COD"/>
    <s v="Tiktok"/>
    <s v="จ่ายทีหลัง / COD"/>
    <s v=""/>
    <s v="792936713715"/>
    <s v="08/03/2026 22:56"/>
  </r>
  <r>
    <x v="1"/>
    <x v="1"/>
    <n v="14"/>
    <n v="1"/>
    <s v="GWP94"/>
    <n v="14"/>
    <n v="0"/>
    <s v="ร้านที่1"/>
    <s v="น******ะ"/>
    <s v="******ม ตำบลม่วงค่อม อำเภอชัยบาดาล จังหวัดลพบุรี 15230"/>
    <s v="15230"/>
    <s v="36"/>
    <s v="08/03/2026 23:13"/>
    <s v="-"/>
    <s v="SPX Express"/>
    <s v="Shopee"/>
    <s v="shopee"/>
    <s v=""/>
    <s v="TH269681977158E"/>
    <s v="08/03/2026 22:43"/>
  </r>
  <r>
    <x v="3"/>
    <x v="3"/>
    <n v="139"/>
    <n v="1"/>
    <s v="GWP93"/>
    <n v="219"/>
    <n v="0"/>
    <s v="ร้านที่1"/>
    <s v="ส******ค"/>
    <s v="******ชุดควบคุม (ชค.543) ต.บ่อทอง ตำบลบ่อทอง อำเภอหนองจิก จังหวัดปัตตานี 94170"/>
    <s v="94170"/>
    <s v="92"/>
    <s v="08/03/2026 23:07"/>
    <s v="-"/>
    <s v="SPX Express"/>
    <s v="Shopee"/>
    <s v="shopee"/>
    <s v=""/>
    <s v="TH266333596529K"/>
    <s v="08/03/2026 22:37"/>
  </r>
  <r>
    <x v="4"/>
    <x v="4"/>
    <n v="80"/>
    <n v="1"/>
    <s v="GWP93"/>
    <n v="219"/>
    <n v="0"/>
    <s v="ร้านที่1"/>
    <s v="ส******ค"/>
    <s v="******ชุดควบคุม (ชค.543) ต.บ่อทอง ตำบลบ่อทอง อำเภอหนองจิก จังหวัดปัตตานี 94170"/>
    <s v="94170"/>
    <s v="92"/>
    <s v="08/03/2026 23:07"/>
    <s v="-"/>
    <s v="SPX Express"/>
    <s v="Shopee"/>
    <s v="shopee"/>
    <s v=""/>
    <s v="TH266333596529K"/>
    <s v="08/03/2026 22:37"/>
  </r>
  <r>
    <x v="3"/>
    <x v="5"/>
    <n v="109"/>
    <n v="1"/>
    <s v="GWP92"/>
    <n v="119.5"/>
    <n v="10.5"/>
    <s v="ร้านที่1"/>
    <s v="นราพร  ผุดวรรณา"/>
    <s v="32ม.3ต.ท่าข้ามอ.ท่าแซะจ.ชุมพร86140_x000a__x000a_ท่าแซะ/ Tha Saeชุมพร/ Chumphon_x000a_86140"/>
    <s v="86140"/>
    <s v="660937163047"/>
    <s v="08/03/2026 22:09"/>
    <s v="-"/>
    <s v="Kerry_dropoff"/>
    <s v="Lazada"/>
    <s v="lazada"/>
    <s v=""/>
    <s v="TH70028FAFUE1F"/>
    <s v="08/03/2026 22:10"/>
  </r>
  <r>
    <x v="1"/>
    <x v="1"/>
    <n v="14"/>
    <n v="2"/>
    <s v="GWP91"/>
    <n v="43"/>
    <n v="15"/>
    <s v="ร้านที่1"/>
    <s v="ธ******น"/>
    <s v="******ลล์ หมู่ 4 ต.เหมือง ตำบลเหมือง อำเภอเมืองชลบุรี จังหวัดชลบุรี 20130"/>
    <s v="20130"/>
    <s v="78"/>
    <s v="08/03/2026 21:51"/>
    <s v="-"/>
    <s v="SPX Express"/>
    <s v="Shopee"/>
    <s v="shopee"/>
    <s v=""/>
    <s v="TH269954522485R"/>
    <s v="08/03/2026 21:50"/>
  </r>
  <r>
    <x v="1"/>
    <x v="1"/>
    <n v="14"/>
    <n v="2"/>
    <s v="GWP90"/>
    <n v="43"/>
    <n v="15"/>
    <s v="ร้านที่1"/>
    <s v="ธ******น"/>
    <s v="******ลล์ หมู่ 4 ต.เหมือง ตำบลเหมือง อำเภอเมืองชลบุรี จังหวัดชลบุรี 20130"/>
    <s v="20130"/>
    <s v="78"/>
    <s v="08/03/2026 21:50"/>
    <s v="-"/>
    <s v="SPX Express"/>
    <s v="Shopee"/>
    <s v="shopee"/>
    <s v=""/>
    <s v="TH2695575640198"/>
    <s v="08/03/2026 21:50"/>
  </r>
  <r>
    <x v="5"/>
    <x v="6"/>
    <n v="139"/>
    <n v="1"/>
    <s v="GWP88"/>
    <n v="139"/>
    <n v="0"/>
    <s v="ร้านที่1"/>
    <s v="ห*****น"/>
    <s v="******นือ อำเภอเมืองสมุทรปราการ สมุทรปราการ 10270 ตำบลสำโรงเหนือ อำเภอเมืองสมุทรปราการ จังหวัดสมุทรปราการ 10270"/>
    <s v="10270"/>
    <s v="94"/>
    <s v="08/03/2026 22:04"/>
    <s v="-"/>
    <s v="SPX Express"/>
    <s v="Shopee"/>
    <s v="shopee"/>
    <s v=""/>
    <s v="TH2620483405266"/>
    <s v="08/03/2026 21:34"/>
  </r>
  <r>
    <x v="6"/>
    <x v="7"/>
    <n v="159"/>
    <n v="1"/>
    <s v="GWP87"/>
    <n v="159"/>
    <n v="0"/>
    <s v="ร้านที่1"/>
    <s v="น******ะ"/>
    <s v="******แบน จ.สมุทรสาคร ตำบลคลองมะเดื่อ อำเภอกระทุ่มแบน จังหวัดสมุทรสาคร 74110"/>
    <s v="74110"/>
    <s v="72"/>
    <s v="08/03/2026 21:45"/>
    <s v="-"/>
    <s v="SPX Express"/>
    <s v="Shopee"/>
    <s v="shopee"/>
    <s v=""/>
    <s v="TH2677533796012"/>
    <s v="08/03/2026 21:15"/>
  </r>
  <r>
    <x v="4"/>
    <x v="4"/>
    <n v="99"/>
    <n v="1"/>
    <s v="GWP86"/>
    <n v="99"/>
    <n v="0"/>
    <s v="ร้านที่1"/>
    <s v="ท******ู"/>
    <s v="******่ ตำบลบางใหญ่ อำเภอกระบุรี จังหวัดระนอง 85110"/>
    <s v="85110"/>
    <s v="33"/>
    <s v="08/03/2026 21:44"/>
    <s v="-"/>
    <s v="SPX Express"/>
    <s v="Shopee"/>
    <s v="shopee"/>
    <s v=""/>
    <s v="TH268689722758E"/>
    <s v="08/03/2026 21:14"/>
  </r>
  <r>
    <x v="5"/>
    <x v="6"/>
    <n v="159"/>
    <n v="1"/>
    <s v="GWP85"/>
    <n v="129"/>
    <n v="0"/>
    <s v="ร้านที่2"/>
    <s v="ธ*** ห***ใหญ่"/>
    <s v="ชลบุรี"/>
    <s v="-"/>
    <s v=""/>
    <s v="08/03/2026 21:13"/>
    <s v="-"/>
    <s v="J&amp;T COD"/>
    <s v="Tiktok"/>
    <s v="จ่ายทีหลัง / COD"/>
    <s v=""/>
    <s v="792996586620"/>
    <s v="08/03/2026 21:13"/>
  </r>
  <r>
    <x v="2"/>
    <x v="2"/>
    <n v="50"/>
    <n v="6"/>
    <s v="GWP84"/>
    <n v="200"/>
    <n v="0"/>
    <s v="ร้านที่2"/>
    <s v="ศ***ร ง***ัด"/>
    <s v="เพชรบุรี"/>
    <s v="-"/>
    <s v=""/>
    <s v="08/03/2026 21:10"/>
    <s v="-"/>
    <s v="J&amp;T Express"/>
    <s v="Tiktok"/>
    <s v="tiktok"/>
    <s v=""/>
    <s v="792976335745"/>
    <s v="08/03/2026 21:11"/>
  </r>
  <r>
    <x v="7"/>
    <x v="8"/>
    <n v="10"/>
    <n v="40"/>
    <s v="GWP83"/>
    <n v="483"/>
    <n v="39"/>
    <s v="ร้านที่1"/>
    <s v="น******ว"/>
    <s v="******งหว้า จ.สตูล 91120 ตำบลป่าแก่บ่อหิน อำเภอทุ่งหว้า จังหวัดสตูล 91120"/>
    <s v="91120"/>
    <s v="75"/>
    <s v="08/03/2026 21:11"/>
    <s v="-"/>
    <s v="SPX Express"/>
    <s v="Shopee"/>
    <s v="shopee"/>
    <s v=""/>
    <s v="TH264761587194J"/>
    <s v="08/03/2026 21:11"/>
  </r>
  <r>
    <x v="2"/>
    <x v="2"/>
    <n v="50"/>
    <n v="6"/>
    <s v="GWP82"/>
    <n v="200"/>
    <n v="0"/>
    <s v="ร้านที่2"/>
    <s v="ก***นาจันทโชติ"/>
    <s v="สมุทรสงคราม"/>
    <s v="-"/>
    <s v=""/>
    <s v="08/03/2026 20:39"/>
    <s v="-"/>
    <s v="J&amp;T COD"/>
    <s v="Tiktok"/>
    <s v="จ่ายทีหลัง / COD"/>
    <s v=""/>
    <s v="792995447720"/>
    <s v="08/03/2026 20:39"/>
  </r>
  <r>
    <x v="2"/>
    <x v="2"/>
    <n v="33.333333333333336"/>
    <n v="6"/>
    <s v="GWP81"/>
    <n v="200"/>
    <n v="0"/>
    <s v="ร้านที่4"/>
    <s v="ท** ท***งดี"/>
    <s v="เชียงราย"/>
    <s v="-"/>
    <s v=""/>
    <s v="08/03/2026 20:38"/>
    <s v="-"/>
    <s v="J&amp;T Express"/>
    <s v="Tiktok"/>
    <s v="tiktok"/>
    <s v=""/>
    <s v="792959449730"/>
    <s v="08/03/2026 20:38"/>
  </r>
  <r>
    <x v="4"/>
    <x v="4"/>
    <n v="66.333333333333329"/>
    <n v="3"/>
    <s v="GWP80"/>
    <n v="250"/>
    <n v="0"/>
    <s v="ร้านที่1"/>
    <s v="อ******์"/>
    <s v="******ประชาชื่น แขวงวงศ์สว่าง แขวงวงศ์สว่าง เขตบางซื่อ จังหวัดกรุงเทพมหานคร 10800"/>
    <s v="10800"/>
    <s v="51"/>
    <s v="08/03/2026 20:35"/>
    <s v="-"/>
    <s v="SPX Express"/>
    <s v="Shopee"/>
    <s v="shopee"/>
    <s v=""/>
    <s v="TH2657566407739"/>
    <s v="08/03/2026 20:35"/>
  </r>
  <r>
    <x v="2"/>
    <x v="2"/>
    <n v="50"/>
    <n v="6"/>
    <s v="GWP79"/>
    <n v="200"/>
    <n v="0"/>
    <s v="ร้านที่2"/>
    <s v="N***on."/>
    <s v="สมุทรสาคร"/>
    <s v="-"/>
    <s v=""/>
    <s v="08/03/2026 20:25"/>
    <s v="-"/>
    <s v="J&amp;T Express"/>
    <s v="Tiktok"/>
    <s v="tiktok"/>
    <s v=""/>
    <s v="792984649730"/>
    <s v="08/03/2026 20:22"/>
  </r>
  <r>
    <x v="6"/>
    <x v="7"/>
    <n v="159"/>
    <n v="1"/>
    <s v="GWP78"/>
    <n v="298"/>
    <n v="0"/>
    <s v="ร้านที่1"/>
    <s v="อ******์"/>
    <s v="******  ต.หัวรอ อ.เมือง จ.พิษณุโลก ตำบลหัวรอ อำเภอเมืองพิษณุโลก จังหวัดพิษณุโลก 65000"/>
    <s v="65000"/>
    <s v="78"/>
    <s v="08/03/2026 20:14"/>
    <s v="-"/>
    <s v="SPX Express"/>
    <s v="Shopee"/>
    <s v="shopee"/>
    <s v=""/>
    <s v="TH262962682531O"/>
    <s v="08/03/2026 20:14"/>
  </r>
  <r>
    <x v="5"/>
    <x v="6"/>
    <n v="139"/>
    <n v="1"/>
    <s v="GWP78"/>
    <n v="298"/>
    <n v="0"/>
    <s v="ร้านที่1"/>
    <s v="อ******์"/>
    <s v="******  ต.หัวรอ อ.เมือง จ.พิษณุโลก ตำบลหัวรอ อำเภอเมืองพิษณุโลก จังหวัดพิษณุโลก 65000"/>
    <s v="65000"/>
    <s v="78"/>
    <s v="08/03/2026 20:14"/>
    <s v="-"/>
    <s v="SPX Express"/>
    <s v="Shopee"/>
    <s v="shopee"/>
    <s v=""/>
    <s v="TH262962682531O"/>
    <s v="08/03/2026 20:14"/>
  </r>
  <r>
    <x v="1"/>
    <x v="1"/>
    <n v="14"/>
    <n v="1"/>
    <s v="GWP77"/>
    <n v="14"/>
    <n v="0"/>
    <s v="ร้านที่1"/>
    <s v="น***์"/>
    <s v="******บ้านโคกสะอาด ตำบลม่วงค่อม ตำบลม่วงค่อม อำเภอชัยบาดาล จังหวัดลพบุรี 15230"/>
    <s v="15230"/>
    <s v="67"/>
    <s v="08/03/2026 20:33"/>
    <s v="-"/>
    <s v="SPX Express"/>
    <s v="Shopee"/>
    <s v="shopee"/>
    <s v=""/>
    <s v="TH261420996916T"/>
    <s v="08/03/2026 20:03"/>
  </r>
  <r>
    <x v="4"/>
    <x v="4"/>
    <n v="80"/>
    <n v="2"/>
    <s v="GWP76"/>
    <n v="160"/>
    <n v="0"/>
    <s v="ร้านที่1"/>
    <s v="โ*๋"/>
    <s v="******ยาว ลาดกระบัง) แขวงทับยาว เขตลาดกระบัง จังหวัดกรุงเทพมหานคร 10520"/>
    <s v="10520"/>
    <s v="69"/>
    <s v="08/03/2026 20:01"/>
    <s v="-"/>
    <s v="Flash Express"/>
    <s v="Shopee"/>
    <s v="shopee"/>
    <s v=""/>
    <s v="TH01398FB5XP9D0"/>
    <s v="08/03/2026 20:00"/>
  </r>
  <r>
    <x v="2"/>
    <x v="2"/>
    <n v="50"/>
    <n v="12"/>
    <s v="GWP75"/>
    <n v="400"/>
    <n v="0"/>
    <s v="ร้านที่2"/>
    <s v="ร***ทิพย์ ผ***ำจัด"/>
    <s v="กรุงเทพมหานคร"/>
    <s v="-"/>
    <s v=""/>
    <s v="08/03/2026 19:43"/>
    <s v="-"/>
    <s v="J&amp;T Express"/>
    <s v="Tiktok"/>
    <s v="tiktok"/>
    <s v=""/>
    <s v="792966222705"/>
    <s v="08/03/2026 19:43"/>
  </r>
  <r>
    <x v="7"/>
    <x v="8"/>
    <n v="10"/>
    <n v="10"/>
    <s v="GWP74"/>
    <n v="150"/>
    <n v="0"/>
    <s v="ร้านที่1"/>
    <s v="อ******ม"/>
    <s v="******ดเกต ตำบลวัดเกต อำเภอเมืองเชียงใหม่ จังหวัดเชียงใหม่ 50000"/>
    <s v="50000"/>
    <s v="56"/>
    <s v="08/03/2026 19:12"/>
    <s v="-"/>
    <s v="SPX Express"/>
    <s v="Shopee"/>
    <s v="shopee"/>
    <s v=""/>
    <s v="TH263108525679K"/>
    <s v="08/03/2026 19:12"/>
  </r>
  <r>
    <x v="8"/>
    <x v="5"/>
    <n v="109"/>
    <n v="1"/>
    <s v="GWP73"/>
    <n v="109"/>
    <n v="0"/>
    <s v="ร้านที่1"/>
    <s v="น้องหลิว"/>
    <s v="บ้านซับสมบูรณ์ม.8ตรงข้ามแท้งประปาขวามือ ต.ซับสมบูรอ.วิเชียรจ.เพชรบูรณ์ · สระประดู่/ Sa Pradu_x000a__x000a_วิเชียรบุรี/ Wichian Buriเพชรบูรณ์/ Phetchabun_x000a_67130"/>
    <s v="67130"/>
    <s v="660989433445"/>
    <s v="08/03/2026 19:07"/>
    <s v="-"/>
    <s v="Kerry_dropoff"/>
    <s v="Lazada"/>
    <s v="lazada"/>
    <s v=""/>
    <s v="TH63058FAAQG6J"/>
    <s v="08/03/2026 19:07"/>
  </r>
  <r>
    <x v="4"/>
    <x v="4"/>
    <n v="80"/>
    <n v="1"/>
    <s v="GWP72"/>
    <n v="80"/>
    <n v="0"/>
    <s v="ร้านที่1"/>
    <s v="ม******์"/>
    <s v="******กอก  อำเภอนิคมคำสร้อย จังหวัดมุกดาหาร ตำบลนากอก อำเภอนิคมคำสร้อย จังหวัดมุกดาหาร 49130"/>
    <s v="49130"/>
    <s v="07"/>
    <s v="08/03/2026 18:44"/>
    <s v="-"/>
    <s v="SPX Express"/>
    <s v="Shopee"/>
    <s v="shopee"/>
    <s v=""/>
    <s v="TH269051515127F"/>
    <s v="08/03/2026 18:44"/>
  </r>
  <r>
    <x v="4"/>
    <x v="4"/>
    <n v="80"/>
    <n v="2"/>
    <s v="GWP71"/>
    <n v="160"/>
    <n v="0"/>
    <s v="ร้านที่1"/>
    <s v="ว******ง"/>
    <s v="******งเรียนสุพรรณภูมิ 28/44-46 ถ.หมื่นหาญ ตำบลท่าพี่เลี้ยง อำเภอเมืองสุพรรณบุรี จังหวัดสุพรรณบุรี 72000"/>
    <s v="72000"/>
    <s v="50"/>
    <s v="08/03/2026 19:05"/>
    <s v="-"/>
    <s v="SPX Express"/>
    <s v="Shopee"/>
    <s v="shopee"/>
    <s v=""/>
    <s v="TH267187374367H"/>
    <s v="08/03/2026 18:35"/>
  </r>
  <r>
    <x v="8"/>
    <x v="9"/>
    <n v="159"/>
    <n v="1"/>
    <s v="GWP70"/>
    <n v="129"/>
    <n v="0"/>
    <s v="ร้านที่2"/>
    <s v="พ***์นรี ร***นุสาร"/>
    <s v="สุพรรณบุรี"/>
    <s v="-"/>
    <s v=""/>
    <s v="08/03/2026 18:35"/>
    <s v="-"/>
    <s v="J&amp;T Express"/>
    <s v="Tiktok"/>
    <s v="tiktok"/>
    <s v=""/>
    <s v="792956293651"/>
    <s v="08/03/2026 18:35"/>
  </r>
  <r>
    <x v="4"/>
    <x v="10"/>
    <n v="70"/>
    <n v="1"/>
    <s v="GWP68"/>
    <n v="77"/>
    <n v="7"/>
    <s v="ร้านที่3"/>
    <s v="สิทธิ์ธนัท นาวาพนม"/>
    <s v="บ้านเลขที่4 ม.11 บ้านสวนยายหน่องตาหวง · หนองแหน/ Nong Nae_x000a__x000a_พนมสารคาม/ Phanom Sarakhamฉะเชิงเทรา/ Chachoengsao_x000a_24120"/>
    <s v="24120"/>
    <s v="660645946142"/>
    <s v="08/03/2026 18:32"/>
    <s v="-"/>
    <s v="Kerry_dropoff"/>
    <s v="Lazada"/>
    <s v="lazada"/>
    <s v=""/>
    <s v="LEXPU0665383924"/>
    <s v="08/03/2026 18:32"/>
  </r>
  <r>
    <x v="2"/>
    <x v="2"/>
    <n v="50"/>
    <n v="6"/>
    <s v="GWP67"/>
    <n v="200"/>
    <n v="0"/>
    <s v="ร้านที่2"/>
    <s v="อ*** เ***มรัมย์"/>
    <s v="บุรีรัมย์"/>
    <s v="-"/>
    <s v=""/>
    <s v="08/03/2026 18:33"/>
    <s v="-"/>
    <s v="J&amp;T Express"/>
    <s v="Tiktok"/>
    <s v="tiktok"/>
    <s v=""/>
    <s v="792954339741"/>
    <s v="08/03/2026 18:32"/>
  </r>
  <r>
    <x v="9"/>
    <x v="11"/>
    <n v="75"/>
    <n v="2"/>
    <s v="GWP66"/>
    <n v="282"/>
    <n v="132"/>
    <s v="ร้านที่1"/>
    <s v="ไ******น"/>
    <s v="******าชินี ต.บางทราย อ.เมือง จ.ชลบุรี 20000 ตำบลบางทราย อำเภอเมืองชลบุรี จังหวัดชลบุรี 20000"/>
    <s v="20000"/>
    <s v="00"/>
    <s v="08/03/2026 18:02"/>
    <s v="-"/>
    <s v="SPX Express"/>
    <s v="Shopee"/>
    <s v="shopee"/>
    <s v=""/>
    <s v="TH269014766248G"/>
    <s v="08/03/2026 18:02"/>
  </r>
  <r>
    <x v="5"/>
    <x v="6"/>
    <n v="159"/>
    <n v="1"/>
    <s v="GWP65"/>
    <n v="129"/>
    <n v="0"/>
    <s v="ร้านที่2"/>
    <s v="ธ***ฑน์ ด***์เลอร์"/>
    <s v="กรุงเทพฯ"/>
    <s v="-"/>
    <s v=""/>
    <s v="08/03/2026 18:01"/>
    <s v="-"/>
    <s v="J&amp;T Express"/>
    <s v="Tiktok"/>
    <s v="tiktok"/>
    <s v=""/>
    <s v="792997691625"/>
    <s v="08/03/2026 18:00"/>
  </r>
  <r>
    <x v="4"/>
    <x v="4"/>
    <n v="69.900000000000006"/>
    <n v="10"/>
    <s v="GWP64"/>
    <n v="839"/>
    <n v="39"/>
    <s v="ร้านที่1"/>
    <s v="ส******ะ"/>
    <s v="******ธิ์, ตำบล ไชยราช ตำบลไชยราช อำเภอบางสะพานน้อย จังหวัดประจวบคีรีขันธ์ 77170"/>
    <s v="77170"/>
    <s v="04"/>
    <s v="08/03/2026 18:23"/>
    <s v="-"/>
    <s v="SPX Express"/>
    <s v="Shopee"/>
    <s v="shopee"/>
    <s v=""/>
    <s v="TH263043489136X"/>
    <s v="08/03/2026 17:53"/>
  </r>
  <r>
    <x v="2"/>
    <x v="2"/>
    <n v="50"/>
    <n v="6"/>
    <s v="GWP63"/>
    <n v="200"/>
    <n v="0"/>
    <s v="ร้านที่2"/>
    <s v="ส***ญญา ส***ิสนจินดา"/>
    <s v="นครราชสีมา"/>
    <s v="-"/>
    <s v=""/>
    <s v="08/03/2026 17:53"/>
    <s v="-"/>
    <s v="J&amp;T Express"/>
    <s v="Tiktok"/>
    <s v="tiktok"/>
    <s v=""/>
    <s v="792969046715"/>
    <s v="08/03/2026 17:53"/>
  </r>
  <r>
    <x v="2"/>
    <x v="2"/>
    <n v="50"/>
    <n v="6"/>
    <s v="GWP61"/>
    <n v="200"/>
    <n v="0"/>
    <s v="ร้านที่2"/>
    <s v="น***าวสุภาวดี ส***สิทธิ์"/>
    <s v="ขอนแก่น"/>
    <s v="-"/>
    <s v=""/>
    <s v="08/03/2026 17:42"/>
    <s v="-"/>
    <s v="J&amp;T COD"/>
    <s v="Tiktok"/>
    <s v="จ่ายทีหลัง / COD"/>
    <s v=""/>
    <s v="792996641710"/>
    <s v="08/03/2026 17:42"/>
  </r>
  <r>
    <x v="0"/>
    <x v="0"/>
    <n v="58"/>
    <n v="2"/>
    <s v="GWP60"/>
    <n v="255"/>
    <n v="0"/>
    <s v="ร้านที่1"/>
    <s v="ว******์"/>
    <s v="******ลจรเข้สามพัน ตำบลจรเข้สามพัน อำเภออู่ทอง จังหวัดสุพรรณบุรี 72160"/>
    <s v="72160"/>
    <s v="22"/>
    <s v="08/03/2026 17:20"/>
    <s v="-"/>
    <s v="SPX Express"/>
    <s v="Shopee"/>
    <s v="shopee"/>
    <s v=""/>
    <s v="TH263720389533W"/>
    <s v="08/03/2026 17:20"/>
  </r>
  <r>
    <x v="10"/>
    <x v="12"/>
    <n v="59"/>
    <n v="1"/>
    <s v="GWP60"/>
    <n v="255"/>
    <n v="0"/>
    <s v="ร้านที่1"/>
    <s v="ว******์"/>
    <s v="******ลจรเข้สามพัน ตำบลจรเข้สามพัน อำเภออู่ทอง จังหวัดสุพรรณบุรี 72160"/>
    <s v="72160"/>
    <s v="22"/>
    <s v="08/03/2026 17:20"/>
    <s v="-"/>
    <s v="SPX Express"/>
    <s v="Shopee"/>
    <s v="shopee"/>
    <s v=""/>
    <s v="TH263720389533W"/>
    <s v="08/03/2026 17:20"/>
  </r>
  <r>
    <x v="4"/>
    <x v="4"/>
    <n v="80"/>
    <n v="1"/>
    <s v="GWP60"/>
    <n v="255"/>
    <n v="0"/>
    <s v="ร้านที่1"/>
    <s v="ว******์"/>
    <s v="******ลจรเข้สามพัน ตำบลจรเข้สามพัน อำเภออู่ทอง จังหวัดสุพรรณบุรี 72160"/>
    <s v="72160"/>
    <s v="22"/>
    <s v="08/03/2026 17:20"/>
    <s v="-"/>
    <s v="SPX Express"/>
    <s v="Shopee"/>
    <s v="shopee"/>
    <s v=""/>
    <s v="TH263720389533W"/>
    <s v="08/03/2026 17:20"/>
  </r>
  <r>
    <x v="5"/>
    <x v="6"/>
    <n v="139"/>
    <n v="1"/>
    <s v="GWP59"/>
    <n v="139"/>
    <n v="0"/>
    <s v="ร้านที่1"/>
    <s v="ภ******์"/>
    <s v="******อย เลียบวารี 59, แขวงโคกแฝด, เขตหนองจอก แขวงโคกแฝด เขตหนองจอก จังหวัดกรุงเทพมหานคร 10530"/>
    <s v="10530"/>
    <s v="09"/>
    <s v="08/03/2026 17:50"/>
    <s v="-"/>
    <s v="SPX Express"/>
    <s v="Shopee"/>
    <s v="shopee"/>
    <s v=""/>
    <s v="TH2685889759532"/>
    <s v="08/03/2026 17:20"/>
  </r>
  <r>
    <x v="2"/>
    <x v="2"/>
    <n v="50"/>
    <n v="6"/>
    <s v="GWP58"/>
    <n v="200"/>
    <n v="0"/>
    <s v="ร้านที่2"/>
    <s v="ร***ี​ เ***ันทา"/>
    <s v="ขอนแก่น"/>
    <s v="-"/>
    <s v=""/>
    <s v="08/03/2026 17:16"/>
    <s v="-"/>
    <s v="J&amp;T COD"/>
    <s v="Tiktok"/>
    <s v="จ่ายทีหลัง / COD"/>
    <s v=""/>
    <s v="792910447733"/>
    <s v="08/03/2026 17:16"/>
  </r>
  <r>
    <x v="0"/>
    <x v="0"/>
    <n v="66.666666666666671"/>
    <n v="3"/>
    <s v="GWP57"/>
    <n v="129"/>
    <n v="0"/>
    <s v="ร้านที่1"/>
    <s v="น******ี"/>
    <s v="******าซาล, แขวง บางนา ใต้ขตบางนา, เขตบางนา แขวงบางนาใต้ เขตบางนา จังหวัดกรุงเทพมหานคร 10260"/>
    <s v="10260"/>
    <s v="56"/>
    <s v="08/03/2026 17:13"/>
    <s v="-"/>
    <s v="SPX Express"/>
    <s v="Shopee"/>
    <s v="shopee"/>
    <s v=""/>
    <s v="TH266549403187M"/>
    <s v="08/03/2026 17:12"/>
  </r>
  <r>
    <x v="11"/>
    <x v="13"/>
    <n v="35"/>
    <n v="8"/>
    <s v="GWP56"/>
    <n v="342"/>
    <n v="14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08/03/2026 17:32"/>
    <s v="-"/>
    <s v="Flash Express"/>
    <s v="Shopee"/>
    <s v="shopee"/>
    <s v=""/>
    <s v="TH69018FB9P68D"/>
    <s v="08/03/2026 17:02"/>
  </r>
  <r>
    <x v="4"/>
    <x v="4"/>
    <n v="80"/>
    <n v="1"/>
    <s v="GWP55"/>
    <n v="80"/>
    <n v="0"/>
    <s v="ร้านที่1"/>
    <s v="น******์"/>
    <s v="******เข้, อำเภอเมืองนครปฐม ตำบลห้วยจรเข้ อำเภอเมืองนครปฐม จังหวัดนครปฐม 73000"/>
    <s v="73000"/>
    <s v="74"/>
    <s v="08/03/2026 16:59"/>
    <s v="-"/>
    <s v="SPX Express"/>
    <s v="Shopee"/>
    <s v="shopee"/>
    <s v=""/>
    <s v="TH267339836022J"/>
    <s v="08/03/2026 16:57"/>
  </r>
  <r>
    <x v="10"/>
    <x v="12"/>
    <n v="59"/>
    <n v="1"/>
    <s v="GWP54"/>
    <n v="59"/>
    <n v="0"/>
    <s v="ร้านที่1"/>
    <s v="ส******์"/>
    <s v="******ู่ที่ 15 หมู่บ้าน บ้านหนองเม็ก ตำบลหนองเม็ก ตำบลหนองเม็ก อำเภอหนองหาน จังหวัดอุดรธานี 41130"/>
    <s v="41130"/>
    <s v="09"/>
    <s v="08/03/2026 17:25"/>
    <s v="-"/>
    <s v="SPX Express"/>
    <s v="Shopee"/>
    <s v="shopee"/>
    <s v=""/>
    <s v="TH267684594875O"/>
    <s v="08/03/2026 16:55"/>
  </r>
  <r>
    <x v="2"/>
    <x v="2"/>
    <n v="33.333333333333336"/>
    <n v="3"/>
    <s v="GWP53"/>
    <n v="200"/>
    <n v="0"/>
    <s v="ร้านที่2"/>
    <s v="ม* ม*"/>
    <s v="Krabi"/>
    <s v="-"/>
    <s v=""/>
    <s v="08/03/2026 16:50"/>
    <s v="-"/>
    <s v="J&amp;T COD"/>
    <s v="Tiktok"/>
    <s v="จ่ายทีหลัง / COD"/>
    <s v=""/>
    <s v="792940730794"/>
    <s v="08/03/2026 16:50"/>
  </r>
  <r>
    <x v="2"/>
    <x v="2"/>
    <n v="50"/>
    <n v="6"/>
    <s v="GWP52"/>
    <n v="200"/>
    <n v="0"/>
    <s v="ร้านที่2"/>
    <s v="p***y p***y"/>
    <s v="ชลบุรี"/>
    <s v="-"/>
    <s v=""/>
    <s v="08/03/2026 16:47"/>
    <s v="-"/>
    <s v="J&amp;T Express"/>
    <s v="Tiktok"/>
    <s v="tiktok"/>
    <s v=""/>
    <s v="792934045713"/>
    <s v="08/03/2026 16:47"/>
  </r>
  <r>
    <x v="8"/>
    <x v="9"/>
    <n v="159"/>
    <n v="1"/>
    <s v="GWP50"/>
    <n v="129"/>
    <n v="0"/>
    <s v="ร้านที่2"/>
    <s v="พ***ชาติ ส***ิโชติ"/>
    <s v="Udon Thani"/>
    <s v="-"/>
    <s v=""/>
    <s v="08/03/2026 16:46"/>
    <s v="-"/>
    <s v="J&amp;T Express"/>
    <s v="Tiktok"/>
    <s v="tiktok"/>
    <s v=""/>
    <s v="792914982646"/>
    <s v="08/03/2026 16:46"/>
  </r>
  <r>
    <x v="11"/>
    <x v="13"/>
    <n v="0"/>
    <n v="3"/>
    <s v="GWP49"/>
    <n v="0"/>
    <n v="0"/>
    <s v="ร้านที่1"/>
    <s v="สุริตา หนูกลับ "/>
    <s v="301/97 ม.5 ซ.14นากุ้ง ถ.สะพานปลา ต.บางริ้น อ.เมือง จ.ระนอง 85000"/>
    <s v="85000"/>
    <s v="0635350172"/>
    <s v="08/03/2026 16:31"/>
    <s v="t0832622509@gmail.com"/>
    <s v="EMS"/>
    <s v="facebook"/>
    <s v="กสิกร"/>
    <s v="เคลม ช้อปปี้ ลูกค้าได้ของผิด"/>
    <s v="WB172476888TH"/>
    <s v="08/03/2026 16:31"/>
  </r>
  <r>
    <x v="3"/>
    <x v="3"/>
    <n v="159"/>
    <n v="1"/>
    <s v="GWP48"/>
    <n v="129"/>
    <n v="0"/>
    <s v="ร้านที่2"/>
    <s v="น***า อ***ร์พรหม"/>
    <s v="เทศบาลนครนครศรีธรรมราช"/>
    <s v="-"/>
    <s v=""/>
    <s v="08/03/2026 16:28"/>
    <s v="-"/>
    <s v="J&amp;T COD"/>
    <s v="Tiktok"/>
    <s v="จ่ายทีหลัง / COD"/>
    <s v=""/>
    <s v="792932182626"/>
    <s v="08/03/2026 16:28"/>
  </r>
  <r>
    <x v="2"/>
    <x v="2"/>
    <n v="50"/>
    <n v="6"/>
    <s v="GWP47"/>
    <n v="200"/>
    <n v="0"/>
    <s v="ร้านที่2"/>
    <s v="น***ิศมัย จ***มือง"/>
    <s v="พิษณุโลก"/>
    <s v="-"/>
    <s v=""/>
    <s v="08/03/2026 16:27"/>
    <s v="-"/>
    <s v="J&amp;T COD"/>
    <s v="Tiktok"/>
    <s v="จ่ายทีหลัง / COD"/>
    <s v=""/>
    <s v="792959042702"/>
    <s v="08/03/2026 16:27"/>
  </r>
  <r>
    <x v="2"/>
    <x v="2"/>
    <n v="33.333333333333336"/>
    <n v="3"/>
    <s v="GWP46"/>
    <n v="101"/>
    <n v="1"/>
    <s v="ร้านที่2"/>
    <s v="ย***น โ***่อน"/>
    <s v="กำแพงเพชร"/>
    <s v="-"/>
    <s v=""/>
    <s v="08/03/2026 16:25"/>
    <s v="-"/>
    <s v="J&amp;T Express"/>
    <s v="Tiktok"/>
    <s v="tiktok"/>
    <s v=""/>
    <s v="792960939794"/>
    <s v="08/03/2026 16:24"/>
  </r>
  <r>
    <x v="2"/>
    <x v="2"/>
    <n v="33.333333333333336"/>
    <n v="6"/>
    <s v="GWP45"/>
    <n v="200"/>
    <n v="0"/>
    <s v="ร้านที่2"/>
    <s v="อ*** ร***สนา"/>
    <s v="มหาสารคาม"/>
    <s v="-"/>
    <s v=""/>
    <s v="08/03/2026 16:23"/>
    <s v="-"/>
    <s v="J&amp;T COD"/>
    <s v="Tiktok"/>
    <s v="จ่ายทีหลัง / COD"/>
    <s v=""/>
    <s v="792925337724"/>
    <s v="08/03/2026 16:23"/>
  </r>
  <r>
    <x v="0"/>
    <x v="0"/>
    <n v="66.666666666666671"/>
    <n v="3"/>
    <s v="GWP44"/>
    <n v="100"/>
    <n v="0"/>
    <s v="ร้านที่2"/>
    <s v="อ***ตย์ ค***อย"/>
    <s v="นครปฐม"/>
    <s v="-"/>
    <s v=""/>
    <s v="08/03/2026 16:21"/>
    <s v="-"/>
    <s v="J&amp;T COD"/>
    <s v="Tiktok"/>
    <s v="จ่ายทีหลัง / COD"/>
    <s v=""/>
    <s v="792914070631"/>
    <s v="08/03/2026 16:22"/>
  </r>
  <r>
    <x v="11"/>
    <x v="13"/>
    <n v="33.333333333333336"/>
    <n v="6"/>
    <s v="GWP43"/>
    <n v="269.98"/>
    <n v="0"/>
    <s v="ร้านที่2"/>
    <s v="แ***้องเคอร์ฟิว พ***บขิง"/>
    <s v="กาฬสินธุ์"/>
    <s v="-"/>
    <s v=""/>
    <s v="08/03/2026 16:20"/>
    <s v="-"/>
    <s v="J&amp;T COD"/>
    <s v="Tiktok"/>
    <s v="จ่ายทีหลัง / COD"/>
    <s v=""/>
    <s v="792919639724"/>
    <s v="08/03/2026 16:20"/>
  </r>
  <r>
    <x v="2"/>
    <x v="2"/>
    <n v="33.333333333333336"/>
    <n v="3"/>
    <s v="GWP42"/>
    <n v="100"/>
    <n v="0"/>
    <s v="ร้านที่2"/>
    <s v="ณ***์ฤทธิ์ ค***อม"/>
    <s v="เชียงราย"/>
    <s v="-"/>
    <s v=""/>
    <s v="08/03/2026 16:17"/>
    <s v="-"/>
    <s v="J&amp;T Express"/>
    <s v="Tiktok"/>
    <s v="tiktok"/>
    <s v=""/>
    <s v="792935139791"/>
    <s v="08/03/2026 16:16"/>
  </r>
  <r>
    <x v="7"/>
    <x v="8"/>
    <n v="10"/>
    <n v="10"/>
    <s v="GWP41"/>
    <n v="99.99"/>
    <n v="0"/>
    <s v="ร้านที่2"/>
    <s v="พ***ไพลิน ย***์ทอง"/>
    <s v="กรุงเทพฯ"/>
    <s v="-"/>
    <s v=""/>
    <s v="08/03/2026 16:04"/>
    <s v="-"/>
    <s v="J&amp;T Express"/>
    <s v="Tiktok"/>
    <s v="tiktok"/>
    <s v=""/>
    <s v="792959418871"/>
    <s v="08/03/2026 16:04"/>
  </r>
  <r>
    <x v="3"/>
    <x v="3"/>
    <n v="139"/>
    <n v="2"/>
    <s v="GWP40"/>
    <n v="215"/>
    <n v="0"/>
    <s v="ร้านที่10"/>
    <s v="สุพิศ สุทธิประภา"/>
    <s v="68/3 หมู่ 9 ซอยเพชรเกษม 118 ตำบลอ้อมน้อยอำเภอกระทุ่มแบนจังหวัดสมุทรสาคร_x000a_ โทร 74130"/>
    <s v="74130"/>
    <s v="0957406246"/>
    <s v="08/03/2026 16:01"/>
    <s v="t0832622509@gmail.com"/>
    <s v="EMS COD"/>
    <s v="facebook"/>
    <s v="กสิกร"/>
    <s v=""/>
    <s v="WA105998113TH"/>
    <s v="08/03/2026 16:00"/>
  </r>
  <r>
    <x v="2"/>
    <x v="2"/>
    <n v="33.333333333333336"/>
    <n v="3"/>
    <s v="GWP38"/>
    <n v="149"/>
    <n v="0"/>
    <s v="ร้านที่1"/>
    <s v="จ******ง"/>
    <s v="******ตำบลบางสมัคร อำเภอบางปะกง จังหวัดฉะเชิงเทรา 24130"/>
    <s v="24130"/>
    <s v="28"/>
    <s v="08/03/2026 15:59"/>
    <s v="-"/>
    <s v="Flash Express"/>
    <s v="Shopee"/>
    <s v="shopee"/>
    <s v=""/>
    <s v="TH24048FB96P3D"/>
    <s v="08/03/2026 15:59"/>
  </r>
  <r>
    <x v="0"/>
    <x v="0"/>
    <n v="66.666666666666671"/>
    <n v="3"/>
    <s v="GWP37"/>
    <n v="100"/>
    <n v="0"/>
    <s v="ร้านที่2"/>
    <s v="Y***i.i"/>
    <s v="สมุทรปราการ"/>
    <s v="-"/>
    <s v=""/>
    <s v="08/03/2026 15:57"/>
    <s v="-"/>
    <s v="J&amp;T COD"/>
    <s v="Tiktok"/>
    <s v="จ่ายทีหลัง / COD"/>
    <s v=""/>
    <s v="792966769615"/>
    <s v="08/03/2026 15:57"/>
  </r>
  <r>
    <x v="2"/>
    <x v="2"/>
    <n v="50"/>
    <n v="6"/>
    <s v="GWP36"/>
    <n v="200"/>
    <n v="0"/>
    <s v="ร้านที่2"/>
    <s v="ว***ยพร เ***งสงค์"/>
    <s v="ปทุมธานี"/>
    <s v="-"/>
    <s v=""/>
    <s v="08/03/2026 15:56"/>
    <s v="-"/>
    <s v="J&amp;T COD"/>
    <s v="Tiktok"/>
    <s v="จ่ายทีหลัง / COD"/>
    <s v=""/>
    <s v="792909034794"/>
    <s v="08/03/2026 15:56"/>
  </r>
  <r>
    <x v="4"/>
    <x v="4"/>
    <n v="66.333333333333329"/>
    <n v="3"/>
    <s v="GWP35"/>
    <n v="250"/>
    <n v="0"/>
    <s v="ร้านที่4"/>
    <s v="บ***ัท ภ***ร ล***นา เ***ดิ้ง จ***ด"/>
    <s v="ลำปาง"/>
    <s v="-"/>
    <s v=""/>
    <s v="08/03/2026 15:55"/>
    <s v="-"/>
    <s v="J&amp;T COD"/>
    <s v="Tiktok"/>
    <s v="จ่ายทีหลัง / COD"/>
    <s v=""/>
    <s v="792960030704"/>
    <s v="08/03/2026 15:55"/>
  </r>
  <r>
    <x v="2"/>
    <x v="2"/>
    <n v="33.333333333333336"/>
    <n v="3"/>
    <s v="GWP34"/>
    <n v="100"/>
    <n v="0"/>
    <s v="ร้านที่2"/>
    <s v="ล***ณี"/>
    <s v="ร้อยเอ็ด"/>
    <s v="-"/>
    <s v=""/>
    <s v="08/03/2026 15:53"/>
    <s v="-"/>
    <s v="J&amp;T COD"/>
    <s v="Tiktok"/>
    <s v="จ่ายทีหลัง / COD"/>
    <s v=""/>
    <s v="792985445770"/>
    <s v="08/03/2026 15:53"/>
  </r>
  <r>
    <x v="12"/>
    <x v="14"/>
    <n v="99"/>
    <n v="1"/>
    <s v="GWP33"/>
    <n v="99"/>
    <n v="0"/>
    <s v="ร้านที่1"/>
    <s v="ย******์"/>
    <s v="******ุญช่วย ตำบล สะเดา ตำบลสะเดา อำเภอพลับพลาชัย จังหวัดบุรีรัมย์ 31250"/>
    <s v="31250"/>
    <s v="70"/>
    <s v="08/03/2026 15:53"/>
    <s v="-"/>
    <s v="SPX Express"/>
    <s v="Shopee"/>
    <s v="shopee"/>
    <s v=""/>
    <s v="TH264095344656D"/>
    <s v="08/03/2026 15:53"/>
  </r>
  <r>
    <x v="0"/>
    <x v="0"/>
    <n v="66.666666666666671"/>
    <n v="3"/>
    <s v="GWP32"/>
    <n v="100"/>
    <n v="0"/>
    <s v="ร้านที่2"/>
    <s v="ป***รี เ***ญบุตร"/>
    <s v="กรุงเทพฯ"/>
    <s v="-"/>
    <s v=""/>
    <s v="08/03/2026 15:50"/>
    <s v="-"/>
    <s v="J&amp;T COD"/>
    <s v="Tiktok"/>
    <s v="จ่ายทีหลัง / COD"/>
    <s v=""/>
    <s v="792928275624"/>
    <s v="08/03/2026 15:50"/>
  </r>
  <r>
    <x v="12"/>
    <x v="15"/>
    <n v="120"/>
    <n v="1"/>
    <s v="GWP29"/>
    <n v="89"/>
    <n v="0"/>
    <s v="ร้านที่2"/>
    <s v="ว***ญา ส***่อง"/>
    <s v="กรุงเทพฯ"/>
    <s v="-"/>
    <s v=""/>
    <s v="08/03/2026 15:43"/>
    <s v="-"/>
    <s v="J&amp;T COD"/>
    <s v="Tiktok"/>
    <s v="จ่ายทีหลัง / COD"/>
    <s v=""/>
    <s v="792964426796"/>
    <s v="08/03/2026 15:43"/>
  </r>
  <r>
    <x v="2"/>
    <x v="2"/>
    <n v="50"/>
    <n v="6"/>
    <s v="GWP28"/>
    <n v="181"/>
    <n v="0"/>
    <s v="ร้านที่2"/>
    <s v="ศ***มา"/>
    <s v="ขอนแก่น"/>
    <s v="-"/>
    <s v=""/>
    <s v="08/03/2026 15:38"/>
    <s v="-"/>
    <s v="J&amp;T COD"/>
    <s v="Tiktok"/>
    <s v="จ่ายทีหลัง / COD"/>
    <s v=""/>
    <s v="792982334723"/>
    <s v="08/03/2026 15:38"/>
  </r>
  <r>
    <x v="2"/>
    <x v="2"/>
    <n v="33.333333333333336"/>
    <n v="3"/>
    <s v="GWP27"/>
    <n v="442.1"/>
    <n v="26"/>
    <s v="ร้านที่1"/>
    <s v="นาย ปรวีณ์ จันทจร"/>
    <s v="บ้านหนองบัว 78/4 ม.17 ต.สังขะ อ.สังขะ อ.สุรินทร์ · สังขะ/ Sangkha_x000a__x000a_สังขะ/ Sangkhaสุรินทร์/ Surin_x000a_32150"/>
    <s v="32150"/>
    <s v="660943345258"/>
    <s v="08/03/2026 15:37"/>
    <s v="-"/>
    <s v="Kerry_dropoff"/>
    <s v="Lazada"/>
    <s v="lazada"/>
    <s v=""/>
    <s v="TH29108FB5QB3A"/>
    <s v="08/03/2026 15:37"/>
  </r>
  <r>
    <x v="2"/>
    <x v="2"/>
    <n v="50"/>
    <n v="6"/>
    <s v="GWP27"/>
    <n v="442.1"/>
    <n v="26"/>
    <s v="ร้านที่1"/>
    <s v="นาย ปรวีณ์ จันทจร"/>
    <s v="บ้านหนองบัว 78/4 ม.17 ต.สังขะ อ.สังขะ อ.สุรินทร์ · สังขะ/ Sangkha_x000a__x000a_สังขะ/ Sangkhaสุรินทร์/ Surin_x000a_32150"/>
    <s v="32150"/>
    <s v="660943345258"/>
    <s v="08/03/2026 15:37"/>
    <s v="-"/>
    <s v="Kerry_dropoff"/>
    <s v="Lazada"/>
    <s v="lazada"/>
    <s v=""/>
    <s v="TH29108FB5QB3A"/>
    <s v="08/03/2026 15:37"/>
  </r>
  <r>
    <x v="2"/>
    <x v="2"/>
    <n v="50"/>
    <n v="6"/>
    <s v="GWP26"/>
    <n v="200"/>
    <n v="0"/>
    <s v="ร้านที่2"/>
    <s v="ธ*** โ***ตวัฒนกุล"/>
    <s v="กรุงเทพฯ"/>
    <s v="-"/>
    <s v=""/>
    <s v="08/03/2026 15:35"/>
    <s v="-"/>
    <s v="J&amp;T COD"/>
    <s v="Tiktok"/>
    <s v="จ่ายทีหลัง / COD"/>
    <s v=""/>
    <s v="792902532726"/>
    <s v="08/03/2026 15:35"/>
  </r>
  <r>
    <x v="2"/>
    <x v="2"/>
    <n v="33.333333333333336"/>
    <n v="3"/>
    <s v="GWP24"/>
    <n v="100"/>
    <n v="0"/>
    <s v="ร้านที่2"/>
    <s v="ว***า ว***ุพี"/>
    <s v="อ่างทอง"/>
    <s v="-"/>
    <s v=""/>
    <s v="08/03/2026 15:31"/>
    <s v="-"/>
    <s v="J&amp;T COD"/>
    <s v="Tiktok"/>
    <s v="จ่ายทีหลัง / COD"/>
    <s v="มะพร้าวน้ำหอม กล้วยหอมมะพร้าวเผา เผือกมะพร้าวอ่อน"/>
    <s v="792982694685"/>
    <s v="08/03/2026 15:31"/>
  </r>
  <r>
    <x v="2"/>
    <x v="2"/>
    <n v="50"/>
    <n v="54"/>
    <s v="GWP23"/>
    <n v="1629"/>
    <n v="0"/>
    <s v="ร้านที่2"/>
    <s v="ร***ี  ค***อม"/>
    <s v="ปราจีนบุรี"/>
    <s v="-"/>
    <s v=""/>
    <s v="08/03/2026 15:29"/>
    <s v="-"/>
    <s v="J&amp;T COD"/>
    <s v="Tiktok"/>
    <s v="จ่ายทีหลัง / COD"/>
    <s v=""/>
    <s v="792943202704"/>
    <s v="08/03/2026 15:29"/>
  </r>
  <r>
    <x v="2"/>
    <x v="2"/>
    <n v="33.333333333333336"/>
    <n v="3"/>
    <s v="GWP22"/>
    <n v="100"/>
    <n v="0"/>
    <s v="ร้านที่2"/>
    <s v="อ***ัน น***น้อย"/>
    <s v="ปทุมธานี"/>
    <s v="-"/>
    <s v=""/>
    <s v="08/03/2026 15:25"/>
    <s v="-"/>
    <s v="Flash Express Thailand COD"/>
    <s v="Tiktok"/>
    <s v="จ่ายทีหลัง / COD"/>
    <s v="เนยนม_x000a_ฝอยทอง_x000a_มะพร้าน้ำหอม"/>
    <s v="THT040255HGVK1Z"/>
    <s v="08/03/2026 15:25"/>
  </r>
  <r>
    <x v="0"/>
    <x v="0"/>
    <n v="66.666666666666671"/>
    <n v="3"/>
    <s v="GWP21"/>
    <n v="100"/>
    <n v="0"/>
    <s v="ร้านที่2"/>
    <s v="ธ**"/>
    <s v="กรุงเทพฯ"/>
    <s v="-"/>
    <s v=""/>
    <s v="08/03/2026 15:25"/>
    <s v="-"/>
    <s v="J&amp;T COD"/>
    <s v="Tiktok"/>
    <s v="จ่ายทีหลัง / COD"/>
    <s v=""/>
    <s v="792984155670"/>
    <s v="08/03/2026 15:25"/>
  </r>
  <r>
    <x v="2"/>
    <x v="2"/>
    <n v="33.333333333333336"/>
    <n v="3"/>
    <s v="GWP20"/>
    <n v="100"/>
    <n v="0"/>
    <s v="ร้านที่2"/>
    <s v="k***"/>
    <s v="กรุงเทพฯ"/>
    <s v="-"/>
    <s v=""/>
    <s v="08/03/2026 15:26"/>
    <s v="-"/>
    <s v="J&amp;T Express"/>
    <s v="Tiktok"/>
    <s v="tiktok"/>
    <s v=""/>
    <s v="792903141715"/>
    <s v="08/03/2026 15:25"/>
  </r>
  <r>
    <x v="2"/>
    <x v="2"/>
    <n v="33.333333333333336"/>
    <n v="6"/>
    <s v="GWP19"/>
    <n v="200"/>
    <n v="0"/>
    <s v="ร้านที่2"/>
    <s v="พ***ที่ยง จ***หลา  บ***โนนจาน"/>
    <s v="ศรีสะเกษ"/>
    <s v="-"/>
    <s v=""/>
    <s v="08/03/2026 15:24"/>
    <s v="-"/>
    <s v="J&amp;T COD"/>
    <s v="Tiktok"/>
    <s v="จ่ายทีหลัง / COD"/>
    <s v=""/>
    <s v="792905139751"/>
    <s v="08/03/2026 15:24"/>
  </r>
  <r>
    <x v="2"/>
    <x v="2"/>
    <n v="50"/>
    <n v="6"/>
    <s v="GWP18"/>
    <n v="200"/>
    <n v="0"/>
    <s v="ร้านที่2"/>
    <s v="น***วัช"/>
    <s v="สงขลา"/>
    <s v="-"/>
    <s v=""/>
    <s v="08/03/2026 15:23"/>
    <s v="-"/>
    <s v="J&amp;T COD"/>
    <s v="Tiktok"/>
    <s v="จ่ายทีหลัง / COD"/>
    <s v=""/>
    <s v="792904920754"/>
    <s v="08/03/2026 15:23"/>
  </r>
  <r>
    <x v="2"/>
    <x v="2"/>
    <n v="33.333333333333336"/>
    <n v="3"/>
    <s v="GWP17"/>
    <n v="100"/>
    <n v="0"/>
    <s v="ร้านที่2"/>
    <s v="จ***ยุ ท***สภณ"/>
    <s v="ระยอง"/>
    <s v="-"/>
    <s v=""/>
    <s v="08/03/2026 15:23"/>
    <s v="-"/>
    <s v="J&amp;T Express"/>
    <s v="Tiktok"/>
    <s v="tiktok"/>
    <s v=""/>
    <s v="792927882784"/>
    <s v="08/03/2026 15:22"/>
  </r>
  <r>
    <x v="2"/>
    <x v="2"/>
    <n v="33.333333333333336"/>
    <n v="3"/>
    <s v="GWP16"/>
    <n v="100"/>
    <n v="0"/>
    <s v="ร้านที่2"/>
    <s v="อ*** ซ***หลี"/>
    <s v="เพชรบุรี"/>
    <s v="-"/>
    <s v=""/>
    <s v="08/03/2026 15:21"/>
    <s v="-"/>
    <s v="J&amp;T Express"/>
    <s v="Tiktok"/>
    <s v="tiktok"/>
    <s v=""/>
    <s v="792999654716"/>
    <s v="08/03/2026 15:21"/>
  </r>
  <r>
    <x v="2"/>
    <x v="2"/>
    <n v="33.333333333333336"/>
    <n v="3"/>
    <s v="GWP15"/>
    <n v="100"/>
    <n v="0"/>
    <s v="ร้านที่2"/>
    <s v="ส***งค์รัตน์ ก***ก้ว"/>
    <s v="กรุงเทพฯ"/>
    <s v="-"/>
    <s v=""/>
    <s v="08/03/2026 15:21"/>
    <s v="-"/>
    <s v="J&amp;T COD"/>
    <s v="Tiktok"/>
    <s v="จ่ายทีหลัง / COD"/>
    <s v=""/>
    <s v="792908249770"/>
    <s v="08/03/2026 15:21"/>
  </r>
  <r>
    <x v="0"/>
    <x v="0"/>
    <n v="66.666666666666671"/>
    <n v="3"/>
    <s v="GWP14"/>
    <n v="100"/>
    <n v="0"/>
    <s v="ร้านที่2"/>
    <s v="อ***าย"/>
    <s v="พิษณุโลก"/>
    <s v="-"/>
    <s v=""/>
    <s v="08/03/2026 15:21"/>
    <s v="-"/>
    <s v="J&amp;T COD"/>
    <s v="Tiktok"/>
    <s v="จ่ายทีหลัง / COD"/>
    <s v=""/>
    <s v="792951471620"/>
    <s v="08/03/2026 15:21"/>
  </r>
  <r>
    <x v="2"/>
    <x v="2"/>
    <n v="33.333333333333336"/>
    <n v="6"/>
    <s v="GWP13"/>
    <n v="200"/>
    <n v="0"/>
    <s v="ร้านที่2"/>
    <s v="ย*** ศ***วัฒน์"/>
    <s v="ขอนแก่น"/>
    <s v="-"/>
    <s v=""/>
    <s v="08/03/2026 15:20"/>
    <s v="-"/>
    <s v="J&amp;T COD"/>
    <s v="Tiktok"/>
    <s v="จ่ายทีหลัง / COD"/>
    <s v="เผือก มะพร้าว 2ฝอยทอง2 กาแฟ2"/>
    <s v="792901587682"/>
    <s v="08/03/2026 15:20"/>
  </r>
  <r>
    <x v="2"/>
    <x v="2"/>
    <n v="33.333333333333336"/>
    <n v="3"/>
    <s v="GWP12"/>
    <n v="100"/>
    <n v="0"/>
    <s v="ร้านที่2"/>
    <s v="ร***ทิพย์ ถ***"/>
    <s v="สุราษฎร์ธานี"/>
    <s v="-"/>
    <s v=""/>
    <s v="08/03/2026 15:20"/>
    <s v="-"/>
    <s v="J&amp;T COD"/>
    <s v="Tiktok"/>
    <s v="จ่ายทีหลัง / COD"/>
    <s v=""/>
    <s v="792915258715"/>
    <s v="08/03/2026 15:20"/>
  </r>
  <r>
    <x v="2"/>
    <x v="2"/>
    <n v="50"/>
    <n v="6"/>
    <s v="GWP10"/>
    <n v="208"/>
    <n v="8"/>
    <s v="ร้านที่2"/>
    <s v="ด***ี เ***งจันทร์"/>
    <s v="กระบี่"/>
    <s v="-"/>
    <s v=""/>
    <s v="08/03/2026 15:17"/>
    <s v="-"/>
    <s v="J&amp;T COD"/>
    <s v="Tiktok"/>
    <s v="จ่ายทีหลัง / COD"/>
    <s v=""/>
    <s v="792902442743"/>
    <s v="08/03/2026 15:17"/>
  </r>
  <r>
    <x v="4"/>
    <x v="4"/>
    <n v="120"/>
    <n v="2"/>
    <s v="GWP8"/>
    <n v="240"/>
    <n v="0"/>
    <s v="ร้านที่2"/>
    <s v="พ***ี ข***ักดี"/>
    <s v="ระนอง"/>
    <s v="-"/>
    <s v=""/>
    <s v="08/03/2026 15:16"/>
    <s v="-"/>
    <s v="J&amp;T Express"/>
    <s v="Tiktok"/>
    <s v="tiktok"/>
    <s v=""/>
    <s v="792936421793"/>
    <s v="08/03/2026 15:15"/>
  </r>
  <r>
    <x v="0"/>
    <x v="0"/>
    <n v="66.666666666666671"/>
    <n v="6"/>
    <s v="GWP6"/>
    <n v="200"/>
    <n v="0"/>
    <s v="ร้านที่2"/>
    <s v="อ***ยทิพย์  ค***วัสดิ์"/>
    <s v="ปราจีนบุรี"/>
    <s v="-"/>
    <s v=""/>
    <s v="08/03/2026 15:11"/>
    <s v="-"/>
    <s v="J&amp;T COD"/>
    <s v="Tiktok"/>
    <s v="จ่ายทีหลัง / COD"/>
    <s v=""/>
    <s v="792941821792"/>
    <s v="08/03/2026 15:11"/>
  </r>
  <r>
    <x v="2"/>
    <x v="2"/>
    <n v="50"/>
    <n v="6"/>
    <s v="GWP5"/>
    <n v="200"/>
    <n v="0"/>
    <s v="ร้านที่2"/>
    <s v="ส***นทา ส***รรณ"/>
    <s v="สมุทรสาคร"/>
    <s v="-"/>
    <s v=""/>
    <s v="08/03/2026 15:08"/>
    <s v="-"/>
    <s v="J&amp;T COD"/>
    <s v="Tiktok"/>
    <s v="จ่ายทีหลัง / COD"/>
    <s v=""/>
    <s v="792984447754"/>
    <s v="08/03/2026 15:09"/>
  </r>
  <r>
    <x v="2"/>
    <x v="2"/>
    <n v="50"/>
    <n v="6"/>
    <s v="GWP3"/>
    <n v="200"/>
    <n v="0"/>
    <s v="ร้านที่2"/>
    <s v="L***at S***tas"/>
    <s v="พระนครศรีอยุธยา"/>
    <s v="-"/>
    <s v=""/>
    <s v="08/03/2026 15:07"/>
    <s v="-"/>
    <s v="J&amp;T COD"/>
    <s v="Tiktok"/>
    <s v="จ่ายทีหลัง / COD"/>
    <s v=""/>
    <s v="792901334761"/>
    <s v="08/03/2026 15:08"/>
  </r>
  <r>
    <x v="8"/>
    <x v="9"/>
    <n v="159"/>
    <n v="1"/>
    <s v="GWP2"/>
    <n v="165"/>
    <n v="36"/>
    <s v="ร้านที่2"/>
    <s v="อ***า จ***นนท์"/>
    <s v="ชลบุรี"/>
    <s v="-"/>
    <s v=""/>
    <s v="08/03/2026 15:02"/>
    <s v="-"/>
    <s v="J&amp;T COD"/>
    <s v="Tiktok"/>
    <s v="จ่ายทีหลัง / COD"/>
    <s v=""/>
    <s v="792943184633"/>
    <s v="08/03/2026 15:02"/>
  </r>
  <r>
    <x v="2"/>
    <x v="2"/>
    <n v="50"/>
    <n v="6"/>
    <s v="GWP0"/>
    <n v="200"/>
    <n v="0"/>
    <s v="ร้านที่2"/>
    <s v="โ***รมโชติกา"/>
    <s v="เลย"/>
    <s v="-"/>
    <s v=""/>
    <s v="08/03/2026 15:01"/>
    <s v="-"/>
    <s v="J&amp;T COD"/>
    <s v="Tiktok"/>
    <s v="จ่ายทีหลัง / COD"/>
    <s v=""/>
    <s v="792939935760"/>
    <s v="08/03/2026 15:02"/>
  </r>
  <r>
    <x v="0"/>
    <x v="0"/>
    <n v="66.666666666666671"/>
    <n v="3"/>
    <s v="GWO99"/>
    <n v="100"/>
    <n v="0"/>
    <s v="ร้านที่2"/>
    <s v="ห***"/>
    <s v="ลพบุรี"/>
    <s v="-"/>
    <s v=""/>
    <s v="08/03/2026 15:01"/>
    <s v="-"/>
    <s v="J&amp;T COD"/>
    <s v="Tiktok"/>
    <s v="จ่ายทีหลัง / COD"/>
    <s v=""/>
    <s v="792983479606"/>
    <s v="08/03/2026 15:01"/>
  </r>
  <r>
    <x v="0"/>
    <x v="0"/>
    <n v="33"/>
    <n v="50"/>
    <s v="GWO98"/>
    <n v="1650"/>
    <n v="0"/>
    <s v="ร้านที่2"/>
    <s v="ร***ี  ค***อม"/>
    <s v="ปราจีนบุรี"/>
    <s v="-"/>
    <s v=""/>
    <s v="08/03/2026 15:00"/>
    <s v="-"/>
    <s v="J&amp;T COD"/>
    <s v="Tiktok"/>
    <s v="จ่ายทีหลัง / COD"/>
    <s v=""/>
    <s v="792958217855"/>
    <s v="08/03/2026 15:01"/>
  </r>
  <r>
    <x v="2"/>
    <x v="2"/>
    <n v="50"/>
    <n v="6"/>
    <s v="GWO97"/>
    <n v="200"/>
    <n v="0"/>
    <s v="ร้านที่2"/>
    <s v="ท***าภรณ์ ร***เรือง"/>
    <s v="สมุทรปราการ"/>
    <s v="-"/>
    <s v=""/>
    <s v="08/03/2026 14:58"/>
    <s v="-"/>
    <s v="J&amp;T COD"/>
    <s v="Tiktok"/>
    <s v="จ่ายทีหลัง / COD"/>
    <s v=""/>
    <s v="792991641783"/>
    <s v="08/03/2026 14:58"/>
  </r>
  <r>
    <x v="0"/>
    <x v="0"/>
    <n v="66.666666666666671"/>
    <n v="3"/>
    <s v="GWO96"/>
    <n v="100"/>
    <n v="0"/>
    <s v="ร้านที่2"/>
    <s v="ไ** ห***ย อ***สี"/>
    <s v="สระแก้ว"/>
    <s v="-"/>
    <s v=""/>
    <s v="08/03/2026 14:57"/>
    <s v="-"/>
    <s v="J&amp;T COD"/>
    <s v="Tiktok"/>
    <s v="จ่ายทีหลัง / COD"/>
    <s v=""/>
    <s v="792908153660"/>
    <s v="08/03/2026 14:57"/>
  </r>
  <r>
    <x v="2"/>
    <x v="2"/>
    <n v="33.333333333333336"/>
    <n v="3"/>
    <s v="GWO95"/>
    <n v="100"/>
    <n v="0"/>
    <s v="ร้านที่2"/>
    <s v="อ***ร ช***น"/>
    <s v="อุดรธานี"/>
    <s v="-"/>
    <s v=""/>
    <s v="08/03/2026 14:57"/>
    <s v="-"/>
    <s v="J&amp;T Express"/>
    <s v="Tiktok"/>
    <s v="tiktok"/>
    <s v="ไม่เอากาแฟค่ะ"/>
    <s v="792949099666"/>
    <s v="08/03/2026 14:57"/>
  </r>
  <r>
    <x v="4"/>
    <x v="4"/>
    <n v="66.333333333333329"/>
    <n v="3"/>
    <s v="GWO94"/>
    <n v="250"/>
    <n v="0"/>
    <s v="ร้านที่4"/>
    <s v="น***นงค์ จ***อุดม"/>
    <s v="เทศบาลนครนครสวรรค์"/>
    <s v="-"/>
    <s v=""/>
    <s v="08/03/2026 14:55"/>
    <s v="-"/>
    <s v="J&amp;T Express"/>
    <s v="Tiktok"/>
    <s v="tiktok"/>
    <s v=""/>
    <s v="792905523712"/>
    <s v="08/03/2026 14:55"/>
  </r>
  <r>
    <x v="0"/>
    <x v="0"/>
    <n v="66.666666666666671"/>
    <n v="3"/>
    <s v="GWO93"/>
    <n v="100"/>
    <n v="0"/>
    <s v="ร้านที่2"/>
    <s v="พ***า แ***วงษ์ศรี"/>
    <s v="ชัยภูมิ"/>
    <s v="-"/>
    <s v=""/>
    <s v="08/03/2026 14:54"/>
    <s v="-"/>
    <s v="J&amp;T COD"/>
    <s v="Tiktok"/>
    <s v="จ่ายทีหลัง / COD"/>
    <s v=""/>
    <s v="792938862693"/>
    <s v="08/03/2026 14:54"/>
  </r>
  <r>
    <x v="2"/>
    <x v="2"/>
    <n v="50"/>
    <n v="6"/>
    <s v="GWO92"/>
    <n v="200"/>
    <n v="0"/>
    <s v="ร้านที่2"/>
    <s v="ป***ารีย์ดา ใ***ญ"/>
    <s v="ปทุมธานี"/>
    <s v="-"/>
    <s v=""/>
    <s v="08/03/2026 14:52"/>
    <s v="-"/>
    <s v="J&amp;T COD"/>
    <s v="Tiktok"/>
    <s v="จ่ายทีหลัง / COD"/>
    <s v=""/>
    <s v="792993138770"/>
    <s v="08/03/2026 14:52"/>
  </r>
  <r>
    <x v="2"/>
    <x v="2"/>
    <n v="33.333333333333336"/>
    <n v="3"/>
    <s v="GWO91"/>
    <n v="100"/>
    <n v="0"/>
    <s v="ร้านที่2"/>
    <s v="ก***กร โ***ะลัย"/>
    <s v="กรุงเทพฯ"/>
    <s v="-"/>
    <s v=""/>
    <s v="08/03/2026 14:50"/>
    <s v="-"/>
    <s v="J&amp;T Express"/>
    <s v="Tiktok"/>
    <s v="tiktok"/>
    <s v=""/>
    <s v="792906647794"/>
    <s v="08/03/2026 14:50"/>
  </r>
  <r>
    <x v="0"/>
    <x v="0"/>
    <n v="66.666666666666671"/>
    <n v="3"/>
    <s v="GWO90"/>
    <n v="100"/>
    <n v="0"/>
    <s v="ร้านที่2"/>
    <s v="เ***"/>
    <s v="เพชรบูรณ์"/>
    <s v="-"/>
    <s v=""/>
    <s v="08/03/2026 14:49"/>
    <s v="-"/>
    <s v="J&amp;T COD"/>
    <s v="Tiktok"/>
    <s v="จ่ายทีหลัง / COD"/>
    <s v=""/>
    <s v="792931270600"/>
    <s v="08/03/2026 14:49"/>
  </r>
  <r>
    <x v="2"/>
    <x v="2"/>
    <n v="33.333333333333336"/>
    <n v="3"/>
    <s v="GWO89"/>
    <n v="138"/>
    <n v="38"/>
    <s v="ร้านที่2"/>
    <s v="ว***ุฒิ ว***ต"/>
    <s v="ร้อยเอ็ด"/>
    <s v="-"/>
    <s v=""/>
    <s v="08/03/2026 14:49"/>
    <s v="-"/>
    <s v="J&amp;T COD"/>
    <s v="Tiktok"/>
    <s v="จ่ายทีหลัง / COD"/>
    <s v=""/>
    <s v="792989149713"/>
    <s v="08/03/2026 14:49"/>
  </r>
  <r>
    <x v="2"/>
    <x v="2"/>
    <n v="33.333333333333336"/>
    <n v="3"/>
    <s v="GWO88"/>
    <n v="100"/>
    <n v="0"/>
    <s v="ร้านที่2"/>
    <s v="P*** M***"/>
    <s v="Chiang Mai"/>
    <s v="-"/>
    <s v=""/>
    <s v="08/03/2026 14:49"/>
    <s v="-"/>
    <s v="J&amp;T COD"/>
    <s v="Tiktok"/>
    <s v="จ่ายทีหลัง / COD"/>
    <s v=""/>
    <s v="792949645795"/>
    <s v="08/03/2026 14:49"/>
  </r>
  <r>
    <x v="2"/>
    <x v="2"/>
    <n v="65"/>
    <n v="1"/>
    <s v="GWO87"/>
    <n v="35"/>
    <n v="0"/>
    <s v="ร้านที่2"/>
    <s v="ศ***รจน์  ว***องหน้าห้องเท่านั้น"/>
    <s v="สมุทรปราการ"/>
    <s v="-"/>
    <s v=""/>
    <s v="08/03/2026 14:48"/>
    <s v="-"/>
    <s v="J&amp;T Express"/>
    <s v="Tiktok"/>
    <s v="tiktok"/>
    <s v=""/>
    <s v="792935621730"/>
    <s v="08/03/2026 14:48"/>
  </r>
  <r>
    <x v="2"/>
    <x v="2"/>
    <n v="33.333333333333336"/>
    <n v="3"/>
    <s v="GWO85"/>
    <n v="199"/>
    <n v="0"/>
    <s v="ร้านที่2"/>
    <s v="น***าวธมลวรรณ จ***ลาง"/>
    <s v="ศรีสะเกษ"/>
    <s v="-"/>
    <s v=""/>
    <s v="08/03/2026 14:48"/>
    <s v="-"/>
    <s v="J&amp;T Express"/>
    <s v="Tiktok"/>
    <s v="tiktok"/>
    <s v=""/>
    <s v="792999571696"/>
    <s v="08/03/2026 14:48"/>
  </r>
  <r>
    <x v="3"/>
    <x v="3"/>
    <n v="159"/>
    <n v="1"/>
    <s v="GWO85"/>
    <n v="199"/>
    <n v="0"/>
    <s v="ร้านที่2"/>
    <s v="น***าวธมลวรรณ จ***ลาง"/>
    <s v="ศรีสะเกษ"/>
    <s v="-"/>
    <s v=""/>
    <s v="08/03/2026 14:48"/>
    <s v="-"/>
    <s v="J&amp;T Express"/>
    <s v="Tiktok"/>
    <s v="tiktok"/>
    <s v=""/>
    <s v="792999571696"/>
    <s v="08/03/2026 14:48"/>
  </r>
  <r>
    <x v="2"/>
    <x v="2"/>
    <n v="33.333333333333336"/>
    <n v="3"/>
    <s v="GWO84"/>
    <n v="100"/>
    <n v="0"/>
    <s v="ร้านที่2"/>
    <s v="ก***นา จ***ักดิ์"/>
    <s v="เทศบาลนครนครศรีธรรมราช"/>
    <s v="-"/>
    <s v=""/>
    <s v="08/03/2026 14:47"/>
    <s v="-"/>
    <s v="J&amp;T COD"/>
    <s v="Tiktok"/>
    <s v="จ่ายทีหลัง / COD"/>
    <s v=""/>
    <s v="792921054704"/>
    <s v="08/03/2026 14:47"/>
  </r>
  <r>
    <x v="2"/>
    <x v="2"/>
    <n v="33.333333333333336"/>
    <n v="3"/>
    <s v="GWO83"/>
    <n v="100"/>
    <n v="0"/>
    <s v="ร้านที่2"/>
    <s v="จ***รัตน์ ช***คิด"/>
    <s v="สุราษฎร์ธานี"/>
    <s v="-"/>
    <s v=""/>
    <s v="08/03/2026 14:47"/>
    <s v="-"/>
    <s v="J&amp;T COD"/>
    <s v="Tiktok"/>
    <s v="จ่ายทีหลัง / COD"/>
    <s v=""/>
    <s v="792945547715"/>
    <s v="08/03/2026 14:47"/>
  </r>
  <r>
    <x v="0"/>
    <x v="0"/>
    <n v="66.666666666666671"/>
    <n v="3"/>
    <s v="GWO82"/>
    <n v="200"/>
    <n v="0"/>
    <s v="ร้านที่2"/>
    <s v="ฮ***ส  ภ***ี"/>
    <s v="กระบี่"/>
    <s v="-"/>
    <s v=""/>
    <s v="08/03/2026 14:46"/>
    <s v="-"/>
    <s v="J&amp;T COD"/>
    <s v="Tiktok"/>
    <s v="จ่ายทีหลัง / COD"/>
    <s v="เค้กเบาวิว ขอเป็นมะพร้าวน้ำหอม1 กับ ฝอยทอง2"/>
    <s v="792913520700"/>
    <s v="08/03/2026 14:46"/>
  </r>
  <r>
    <x v="2"/>
    <x v="2"/>
    <n v="33.333333333333336"/>
    <n v="3"/>
    <s v="GWO82"/>
    <n v="200"/>
    <n v="0"/>
    <s v="ร้านที่2"/>
    <s v="ฮ***ส  ภ***ี"/>
    <s v="กระบี่"/>
    <s v="-"/>
    <s v=""/>
    <s v="08/03/2026 14:46"/>
    <s v="-"/>
    <s v="J&amp;T COD"/>
    <s v="Tiktok"/>
    <s v="จ่ายทีหลัง / COD"/>
    <s v="เค้กเบาวิว ขอเป็นมะพร้าวน้ำหอม1 กับ ฝอยทอง2"/>
    <s v="792913520700"/>
    <s v="08/03/2026 14:46"/>
  </r>
  <r>
    <x v="2"/>
    <x v="2"/>
    <n v="33.333333333333336"/>
    <n v="3"/>
    <s v="GWO81"/>
    <n v="100"/>
    <n v="0"/>
    <s v="ร้านที่2"/>
    <s v="ร***นันท์ แ***ขัน"/>
    <s v="เชียงใหม่"/>
    <s v="-"/>
    <s v=""/>
    <s v="08/03/2026 14:45"/>
    <s v="-"/>
    <s v="J&amp;T COD"/>
    <s v="Tiktok"/>
    <s v="จ่ายทีหลัง / COD"/>
    <s v=""/>
    <s v="792939047762"/>
    <s v="08/03/2026 14:45"/>
  </r>
  <r>
    <x v="2"/>
    <x v="2"/>
    <n v="33.333333333333336"/>
    <n v="6"/>
    <s v="GWO80"/>
    <n v="200"/>
    <n v="0"/>
    <s v="ร้านที่2"/>
    <s v="ส***ี อ***รรณ"/>
    <s v="อุบลราชธานี"/>
    <s v="-"/>
    <s v=""/>
    <s v="08/03/2026 14:45"/>
    <s v="-"/>
    <s v="J&amp;T Express"/>
    <s v="Tiktok"/>
    <s v="tiktok"/>
    <s v="รับ6รสชาตินะค่ะ"/>
    <s v="792901738705"/>
    <s v="08/03/2026 14:45"/>
  </r>
  <r>
    <x v="2"/>
    <x v="2"/>
    <n v="33.333333333333336"/>
    <n v="3"/>
    <s v="GWO79"/>
    <n v="100"/>
    <n v="0"/>
    <s v="ร้านที่2"/>
    <s v="ธ***ร  โ***รธนา"/>
    <s v="กรุงเทพฯ"/>
    <s v="-"/>
    <s v=""/>
    <s v="08/03/2026 14:44"/>
    <s v="-"/>
    <s v="J&amp;T Express"/>
    <s v="Tiktok"/>
    <s v="tiktok"/>
    <s v=""/>
    <s v="792934655704"/>
    <s v="08/03/2026 14:44"/>
  </r>
  <r>
    <x v="2"/>
    <x v="2"/>
    <n v="50"/>
    <n v="6"/>
    <s v="GWO78"/>
    <n v="181"/>
    <n v="0"/>
    <s v="ร้านที่2"/>
    <s v="บ***ร จ**"/>
    <s v="ปทุมธานี"/>
    <s v="-"/>
    <s v=""/>
    <s v="08/03/2026 14:44"/>
    <s v="-"/>
    <s v="J&amp;T COD"/>
    <s v="Tiktok"/>
    <s v="จ่ายทีหลัง / COD"/>
    <s v=""/>
    <s v="792928435773"/>
    <s v="08/03/2026 14:44"/>
  </r>
  <r>
    <x v="2"/>
    <x v="2"/>
    <n v="33.333333333333336"/>
    <n v="3"/>
    <s v="GWO77"/>
    <n v="100"/>
    <n v="0"/>
    <s v="ร้านที่2"/>
    <s v="ส***ตร​ ผ***โอษฐ"/>
    <s v="ปทุมธานี"/>
    <s v="-"/>
    <s v=""/>
    <s v="08/03/2026 14:43"/>
    <s v="-"/>
    <s v="J&amp;T Express"/>
    <s v="Tiktok"/>
    <s v="tiktok"/>
    <s v=""/>
    <s v="792958446781"/>
    <s v="08/03/2026 14:43"/>
  </r>
  <r>
    <x v="2"/>
    <x v="2"/>
    <n v="33.333333333333336"/>
    <n v="3"/>
    <s v="GWO76"/>
    <n v="100"/>
    <n v="0"/>
    <s v="ร้านที่2"/>
    <s v="พ***์"/>
    <s v="กรุงเทพฯ"/>
    <s v="-"/>
    <s v=""/>
    <s v="08/03/2026 14:43"/>
    <s v="-"/>
    <s v="J&amp;T Express"/>
    <s v="Tiktok"/>
    <s v="tiktok"/>
    <s v=""/>
    <s v="792966146700"/>
    <s v="08/03/2026 14:43"/>
  </r>
  <r>
    <x v="2"/>
    <x v="2"/>
    <n v="33.333333333333336"/>
    <n v="3"/>
    <s v="GWO75"/>
    <n v="100"/>
    <n v="0"/>
    <s v="ร้านที่2"/>
    <s v="ร***ชาติ ว***ศรีเบอะ"/>
    <s v="เทศบาลนครลำปาง"/>
    <s v="-"/>
    <s v=""/>
    <s v="08/03/2026 14:42"/>
    <s v="-"/>
    <s v="J&amp;T Express"/>
    <s v="Tiktok"/>
    <s v="tiktok"/>
    <s v=""/>
    <s v="792924747705"/>
    <s v="08/03/2026 14:42"/>
  </r>
  <r>
    <x v="6"/>
    <x v="7"/>
    <n v="139"/>
    <n v="1"/>
    <s v="GWO74"/>
    <n v="215"/>
    <n v="0"/>
    <s v="ร้านที่10"/>
    <s v="คุณ ขวัญชัย วันทาศิลป์"/>
    <s v="100/294 ม4 ถ.ประชาอุทิศ ซ.ประชาอุทิศ33แยก7_x000a_แขวงบางมด เขตทุ่งครุ่  กทม  10140"/>
    <s v="10140"/>
    <s v="0860254994"/>
    <s v="08/03/2026 14:43"/>
    <s v="t0832622509@gmail.com"/>
    <s v="EMS COD"/>
    <s v="facebook"/>
    <s v="กสิกร"/>
    <s v=""/>
    <s v="WA105998127TH"/>
    <s v="08/03/2026 14:42"/>
  </r>
  <r>
    <x v="8"/>
    <x v="9"/>
    <n v="139"/>
    <n v="1"/>
    <s v="GWO74"/>
    <n v="215"/>
    <n v="0"/>
    <s v="ร้านที่10"/>
    <s v="คุณ ขวัญชัย วันทาศิลป์"/>
    <s v="100/294 ม4 ถ.ประชาอุทิศ ซ.ประชาอุทิศ33แยก7_x000a_แขวงบางมด เขตทุ่งครุ่  กทม  10140"/>
    <s v="10140"/>
    <s v="0860254994"/>
    <s v="08/03/2026 14:43"/>
    <s v="t0832622509@gmail.com"/>
    <s v="EMS COD"/>
    <s v="facebook"/>
    <s v="กสิกร"/>
    <s v=""/>
    <s v="WA105998127TH"/>
    <s v="08/03/2026 14:42"/>
  </r>
  <r>
    <x v="2"/>
    <x v="2"/>
    <n v="50"/>
    <n v="6"/>
    <s v="GWO73"/>
    <n v="200"/>
    <n v="0"/>
    <s v="ร้านที่2"/>
    <s v="ช***่ โ***"/>
    <s v="เพชรบูรณ์"/>
    <s v="-"/>
    <s v=""/>
    <s v="08/03/2026 14:42"/>
    <s v="-"/>
    <s v="J&amp;T COD"/>
    <s v="Tiktok"/>
    <s v="จ่ายทีหลัง / COD"/>
    <s v=""/>
    <s v="792984235783"/>
    <s v="08/03/2026 14:42"/>
  </r>
  <r>
    <x v="0"/>
    <x v="0"/>
    <n v="66.666666666666671"/>
    <n v="3"/>
    <s v="GWO72"/>
    <n v="101"/>
    <n v="1"/>
    <s v="ร้านที่2"/>
    <s v="ส** น***หา"/>
    <s v="ลพบุรี"/>
    <s v="-"/>
    <s v=""/>
    <s v="08/03/2026 14:42"/>
    <s v="-"/>
    <s v="J&amp;T Express"/>
    <s v="Tiktok"/>
    <s v="tiktok"/>
    <s v=""/>
    <s v="792961555680"/>
    <s v="08/03/2026 14:42"/>
  </r>
  <r>
    <x v="2"/>
    <x v="2"/>
    <n v="33.333333333333336"/>
    <n v="3"/>
    <s v="GWO71"/>
    <n v="100"/>
    <n v="0"/>
    <s v="ร้านที่2"/>
    <s v="ป*** ร***ุดสระ"/>
    <s v="เทศบาลนครขอนแก่น"/>
    <s v="-"/>
    <s v=""/>
    <s v="08/03/2026 14:42"/>
    <s v="-"/>
    <s v="J&amp;T COD"/>
    <s v="Tiktok"/>
    <s v="จ่ายทีหลัง / COD"/>
    <s v=""/>
    <s v="792932349705"/>
    <s v="08/03/2026 14:42"/>
  </r>
  <r>
    <x v="2"/>
    <x v="2"/>
    <n v="33.333333333333336"/>
    <n v="3"/>
    <s v="GWO70"/>
    <n v="100"/>
    <n v="0"/>
    <s v="ร้านที่2"/>
    <s v="ฐ***า  ป***วราวัฒน์"/>
    <s v="สมุทรสาคร"/>
    <s v="-"/>
    <s v=""/>
    <s v="08/03/2026 14:42"/>
    <s v="-"/>
    <s v="J&amp;T Express"/>
    <s v="Tiktok"/>
    <s v="tiktok"/>
    <s v=""/>
    <s v="792946259700"/>
    <s v="08/03/2026 14:42"/>
  </r>
  <r>
    <x v="2"/>
    <x v="2"/>
    <n v="50"/>
    <n v="6"/>
    <s v="GWO69"/>
    <n v="181"/>
    <n v="0"/>
    <s v="ร้านที่2"/>
    <s v="ป***ม"/>
    <s v="อ่างทอง"/>
    <s v="-"/>
    <s v=""/>
    <s v="08/03/2026 14:41"/>
    <s v="-"/>
    <s v="J&amp;T COD"/>
    <s v="Tiktok"/>
    <s v="จ่ายทีหลัง / COD"/>
    <s v=""/>
    <s v="792986521784"/>
    <s v="08/03/2026 14:41"/>
  </r>
  <r>
    <x v="2"/>
    <x v="2"/>
    <n v="33.333333333333336"/>
    <n v="3"/>
    <s v="GWO68"/>
    <n v="100"/>
    <n v="0"/>
    <s v="ร้านที่2"/>
    <s v="ศ***วล  เ***บาน"/>
    <s v="ลพบุรี"/>
    <s v="-"/>
    <s v=""/>
    <s v="08/03/2026 14:41"/>
    <s v="-"/>
    <s v="J&amp;T COD"/>
    <s v="Tiktok"/>
    <s v="จ่ายทีหลัง / COD"/>
    <s v=""/>
    <s v="792966747731"/>
    <s v="08/03/2026 14:41"/>
  </r>
  <r>
    <x v="2"/>
    <x v="2"/>
    <n v="33.333333333333336"/>
    <n v="3"/>
    <s v="GWO67"/>
    <n v="100"/>
    <n v="0"/>
    <s v="ร้านที่2"/>
    <s v="อ***ราภรณ์"/>
    <s v="เทศบาลเมืองบุรีรัมย์"/>
    <s v="-"/>
    <s v=""/>
    <s v="08/03/2026 14:41"/>
    <s v="-"/>
    <s v="J&amp;T COD"/>
    <s v="Tiktok"/>
    <s v="จ่ายทีหลัง / COD"/>
    <s v=""/>
    <s v="792957684783"/>
    <s v="08/03/2026 14:41"/>
  </r>
  <r>
    <x v="2"/>
    <x v="2"/>
    <n v="50"/>
    <n v="6"/>
    <s v="GWO66"/>
    <n v="200"/>
    <n v="0"/>
    <s v="ร้านที่2"/>
    <s v="แ***"/>
    <s v="ชลบุรี"/>
    <s v="-"/>
    <s v=""/>
    <s v="08/03/2026 14:41"/>
    <s v="-"/>
    <s v="J&amp;T COD"/>
    <s v="Tiktok"/>
    <s v="จ่ายทีหลัง / COD"/>
    <s v=""/>
    <s v="792918433764"/>
    <s v="08/03/2026 14:41"/>
  </r>
  <r>
    <x v="6"/>
    <x v="7"/>
    <n v="159"/>
    <n v="1"/>
    <s v="GWO65"/>
    <n v="129"/>
    <n v="0"/>
    <s v="ร้านที่2"/>
    <s v="ฐ***า  ป***วราวัฒน์"/>
    <s v="สมุทรสาคร"/>
    <s v="-"/>
    <s v=""/>
    <s v="08/03/2026 14:40"/>
    <s v="-"/>
    <s v="J&amp;T Express"/>
    <s v="Tiktok"/>
    <s v="tiktok"/>
    <s v=""/>
    <s v="792965490612"/>
    <s v="08/03/2026 14:40"/>
  </r>
  <r>
    <x v="3"/>
    <x v="3"/>
    <n v="139"/>
    <n v="1"/>
    <s v="GWO64"/>
    <n v="215"/>
    <n v="0"/>
    <s v="ร้านที่10"/>
    <s v="พิริยา  ทองย้อย"/>
    <s v="12/35  ถ.ประชาราษฎร์_x000a_ต.ขันเงิน  อ.หลังสวน_x000a_จ.ชุมพร   _x000a_โทร   86110"/>
    <s v="86110"/>
    <s v="0936474165"/>
    <s v="08/03/2026 14:40"/>
    <s v="t0832622509@gmail.com"/>
    <s v="EMS COD"/>
    <s v="facebook"/>
    <s v="กสิกร"/>
    <s v=""/>
    <s v="WA105998135TH"/>
    <s v="08/03/2026 14:40"/>
  </r>
  <r>
    <x v="8"/>
    <x v="9"/>
    <n v="139"/>
    <n v="1"/>
    <s v="GWO64"/>
    <n v="215"/>
    <n v="0"/>
    <s v="ร้านที่10"/>
    <s v="พิริยา  ทองย้อย"/>
    <s v="12/35  ถ.ประชาราษฎร์_x000a_ต.ขันเงิน  อ.หลังสวน_x000a_จ.ชุมพร   _x000a_โทร   86110"/>
    <s v="86110"/>
    <s v="0936474165"/>
    <s v="08/03/2026 14:40"/>
    <s v="t0832622509@gmail.com"/>
    <s v="EMS COD"/>
    <s v="facebook"/>
    <s v="กสิกร"/>
    <s v=""/>
    <s v="WA105998135TH"/>
    <s v="08/03/2026 14:40"/>
  </r>
  <r>
    <x v="2"/>
    <x v="2"/>
    <n v="33.333333333333336"/>
    <n v="3"/>
    <s v="GWO63"/>
    <n v="100"/>
    <n v="0"/>
    <s v="ร้านที่2"/>
    <s v="แ***"/>
    <s v="กรุงเทพฯ"/>
    <s v="-"/>
    <s v=""/>
    <s v="08/03/2026 14:41"/>
    <s v="-"/>
    <s v="J&amp;T Express"/>
    <s v="Tiktok"/>
    <s v="tiktok"/>
    <s v=""/>
    <s v="792910947732"/>
    <s v="08/03/2026 14:39"/>
  </r>
  <r>
    <x v="2"/>
    <x v="2"/>
    <n v="33.333333333333336"/>
    <n v="3"/>
    <s v="GWO62"/>
    <n v="100"/>
    <n v="0"/>
    <s v="ร้านที่2"/>
    <s v="น** น***ธ์ เ***สยอง"/>
    <s v="นครสวรรค์"/>
    <s v="-"/>
    <s v=""/>
    <s v="08/03/2026 14:39"/>
    <s v="-"/>
    <s v="J&amp;T COD"/>
    <s v="Tiktok"/>
    <s v="จ่ายทีหลัง / COD"/>
    <s v=""/>
    <s v="792961256710"/>
    <s v="08/03/2026 14:39"/>
  </r>
  <r>
    <x v="3"/>
    <x v="3"/>
    <n v="139"/>
    <n v="1"/>
    <s v="GWO61"/>
    <n v="215"/>
    <n v="0"/>
    <s v="ร้านที่10"/>
    <s v="คุณ ดา(ขนม)"/>
    <s v="1/16  บ้านพาดา _x000a_ถนนเลี่ยงเมือง ตำบลในเมือง อำเภอเมืองกำแพงเพชร จังหวัดกำแพงเพชร  เบอร์โทร  62000"/>
    <s v="62000"/>
    <s v="0829405292"/>
    <s v="08/03/2026 14:39"/>
    <s v="t0832622509@gmail.com"/>
    <s v="EMS COD"/>
    <s v="facebook"/>
    <s v="กสิกร"/>
    <s v=""/>
    <s v="WA105998144TH"/>
    <s v="08/03/2026 14:38"/>
  </r>
  <r>
    <x v="5"/>
    <x v="6"/>
    <n v="139"/>
    <n v="1"/>
    <s v="GWO61"/>
    <n v="215"/>
    <n v="0"/>
    <s v="ร้านที่10"/>
    <s v="คุณ ดา(ขนม)"/>
    <s v="1/16  บ้านพาดา _x000a_ถนนเลี่ยงเมือง ตำบลในเมือง อำเภอเมืองกำแพงเพชร จังหวัดกำแพงเพชร  เบอร์โทร  62000"/>
    <s v="62000"/>
    <s v="0829405292"/>
    <s v="08/03/2026 14:39"/>
    <s v="t0832622509@gmail.com"/>
    <s v="EMS COD"/>
    <s v="facebook"/>
    <s v="กสิกร"/>
    <s v=""/>
    <s v="WA105998144TH"/>
    <s v="08/03/2026 14:38"/>
  </r>
  <r>
    <x v="2"/>
    <x v="2"/>
    <n v="33.333333333333336"/>
    <n v="3"/>
    <s v="GWO60"/>
    <n v="100"/>
    <n v="0"/>
    <s v="ร้านที่2"/>
    <s v="ท***ัลย์ ท***ีนอก"/>
    <s v="สระบุรี"/>
    <s v="-"/>
    <s v=""/>
    <s v="08/03/2026 14:38"/>
    <s v="-"/>
    <s v="J&amp;T COD"/>
    <s v="Tiktok"/>
    <s v="จ่ายทีหลัง / COD"/>
    <s v="ขอ ฝอยทอง  เนย เผือก  ได้มั๊ยค่ะ🙏🏻🙏🏻🙏🏻🙏🏻"/>
    <s v="792995297662"/>
    <s v="08/03/2026 14:38"/>
  </r>
  <r>
    <x v="2"/>
    <x v="2"/>
    <n v="33.333333333333336"/>
    <n v="3"/>
    <s v="GWO59"/>
    <n v="100"/>
    <n v="0"/>
    <s v="ร้านที่2"/>
    <s v="ล***ี่"/>
    <s v="กรุงเทพฯ"/>
    <s v="-"/>
    <s v=""/>
    <s v="08/03/2026 14:37"/>
    <s v="-"/>
    <s v="J&amp;T COD"/>
    <s v="Tiktok"/>
    <s v="จ่ายทีหลัง / COD"/>
    <s v=""/>
    <s v="792999344723"/>
    <s v="08/03/2026 14:37"/>
  </r>
  <r>
    <x v="3"/>
    <x v="3"/>
    <n v="139"/>
    <n v="1"/>
    <s v="GWO57"/>
    <n v="215"/>
    <n v="0"/>
    <s v="ร้านที่10"/>
    <s v="เปรมวดี ศรีเกษ"/>
    <s v="58/4หมู่2 ตำบลลิปะน้อยอำเภเกาะสมุยจังหวัดสุราษฎร์ธานี 84140"/>
    <s v="84140"/>
    <s v="0835345888"/>
    <s v="08/03/2026 14:37"/>
    <s v="t0832622509@gmail.com"/>
    <s v="EMS COD"/>
    <s v="facebook"/>
    <s v="กสิกร"/>
    <s v=""/>
    <s v="WA105998158TH"/>
    <s v="08/03/2026 14:36"/>
  </r>
  <r>
    <x v="8"/>
    <x v="9"/>
    <n v="139"/>
    <n v="1"/>
    <s v="GWO57"/>
    <n v="215"/>
    <n v="0"/>
    <s v="ร้านที่10"/>
    <s v="เปรมวดี ศรีเกษ"/>
    <s v="58/4หมู่2 ตำบลลิปะน้อยอำเภเกาะสมุยจังหวัดสุราษฎร์ธานี 84140"/>
    <s v="84140"/>
    <s v="0835345888"/>
    <s v="08/03/2026 14:37"/>
    <s v="t0832622509@gmail.com"/>
    <s v="EMS COD"/>
    <s v="facebook"/>
    <s v="กสิกร"/>
    <s v=""/>
    <s v="WA105998158TH"/>
    <s v="08/03/2026 14:36"/>
  </r>
  <r>
    <x v="6"/>
    <x v="7"/>
    <n v="139"/>
    <n v="1"/>
    <s v="GWO56"/>
    <n v="215"/>
    <n v="0"/>
    <s v="ร้านที่10"/>
    <s v="แสงเดือน กมลหาญ"/>
    <s v="75 ม.12 ต.เวียงมอก อ.เถิน จ.ลำปาง _x000a_ 52160"/>
    <s v="52160"/>
    <s v="0918569870"/>
    <s v="08/03/2026 14:36"/>
    <s v="t0832622509@gmail.com"/>
    <s v="EMS COD"/>
    <s v="facebook"/>
    <s v="กสิกร"/>
    <s v=""/>
    <s v="WA105998161TH"/>
    <s v="08/03/2026 14:35"/>
  </r>
  <r>
    <x v="3"/>
    <x v="3"/>
    <n v="139"/>
    <n v="1"/>
    <s v="GWO56"/>
    <n v="215"/>
    <n v="0"/>
    <s v="ร้านที่10"/>
    <s v="แสงเดือน กมลหาญ"/>
    <s v="75 ม.12 ต.เวียงมอก อ.เถิน จ.ลำปาง _x000a_ 52160"/>
    <s v="52160"/>
    <s v="0918569870"/>
    <s v="08/03/2026 14:36"/>
    <s v="t0832622509@gmail.com"/>
    <s v="EMS COD"/>
    <s v="facebook"/>
    <s v="กสิกร"/>
    <s v=""/>
    <s v="WA105998161TH"/>
    <s v="08/03/2026 14:35"/>
  </r>
  <r>
    <x v="3"/>
    <x v="3"/>
    <n v="139"/>
    <n v="1"/>
    <s v="GWO55"/>
    <n v="215"/>
    <n v="0"/>
    <s v="ร้านที่10"/>
    <s v="นิตา  เทียนแอม"/>
    <s v="107/5ม.5_x000a_ต.ดอนกรวย_x000a_อ.ดำเนินสะดวก_x000a_จ.ราชบุรี_x000a_ 70130"/>
    <s v="70130"/>
    <s v="0631592455"/>
    <s v="08/03/2026 09:07"/>
    <s v="t0832622509@gmail.com"/>
    <s v="EMS"/>
    <s v="facebook"/>
    <s v="กสิกร"/>
    <s v=""/>
    <s v="WB172476891TH"/>
    <s v="08/03/2026 14:33"/>
  </r>
  <r>
    <x v="8"/>
    <x v="9"/>
    <n v="139"/>
    <n v="1"/>
    <s v="GWO55"/>
    <n v="215"/>
    <n v="0"/>
    <s v="ร้านที่10"/>
    <s v="นิตา  เทียนแอม"/>
    <s v="107/5ม.5_x000a_ต.ดอนกรวย_x000a_อ.ดำเนินสะดวก_x000a_จ.ราชบุรี_x000a_ 70130"/>
    <s v="70130"/>
    <s v="0631592455"/>
    <s v="08/03/2026 09:07"/>
    <s v="t0832622509@gmail.com"/>
    <s v="EMS"/>
    <s v="facebook"/>
    <s v="กสิกร"/>
    <s v=""/>
    <s v="WB172476891TH"/>
    <s v="08/03/2026 14:33"/>
  </r>
  <r>
    <x v="6"/>
    <x v="7"/>
    <n v="139"/>
    <n v="2"/>
    <s v="GWO54"/>
    <n v="215"/>
    <n v="0"/>
    <s v="ร้านที่10"/>
    <s v="ปัทมนันท์  แก้วทะโร "/>
    <s v="203 ม.6 ถ.ชูพันธ์ ต.ควนลัง อ.หาดใหญ่ จ.สงขลา / 90110"/>
    <s v="90110"/>
    <s v="0803650897"/>
    <s v="08/03/2026 14:32"/>
    <s v="t0832622509@gmail.com"/>
    <s v="EMS COD"/>
    <s v="facebook"/>
    <s v="กสิกร"/>
    <s v=""/>
    <s v="WA105998175TH"/>
    <s v="08/03/2026 14:31"/>
  </r>
  <r>
    <x v="11"/>
    <x v="13"/>
    <n v="40"/>
    <n v="5"/>
    <s v="GWO53"/>
    <n v="250"/>
    <n v="50"/>
    <s v="ร้านที่10"/>
    <s v="สมชาย   จุ้ยสวี"/>
    <s v="66/18 ม.1 กาญจนวิถีซอย8_x000a_ต.บางกุ้ง_x000a_บางกุ้ง_x000a_สุราษฎร์ธานี_x000a_Thailand 84000"/>
    <s v="84000"/>
    <s v="0612469654"/>
    <s v="08/03/2026 14:30"/>
    <s v="t0832622509@gmail.com"/>
    <s v="EMS COD"/>
    <s v="facebook"/>
    <s v="กสิกร"/>
    <s v=""/>
    <s v="WA105998189TH"/>
    <s v="08/03/2026 14:30"/>
  </r>
  <r>
    <x v="6"/>
    <x v="7"/>
    <n v="139"/>
    <n v="1"/>
    <s v="GWO52"/>
    <n v="215"/>
    <n v="0"/>
    <s v="ร้านที่10"/>
    <s v="คุณรุ่งอรุณ ท่องมนต์วิทย์"/>
    <s v="(หจก.แม่สอดรุ่งเรืองขนส่ง)_x000a_100/126 ซอยพุทธมณฑลสาย2ซอย24 แขวงศาลาธรรมสพน์ เขตทวีวัฒนา กทม 10170"/>
    <s v="10170"/>
    <s v="0817930616"/>
    <s v="08/03/2026 14:29"/>
    <s v="t0832622509@gmail.com"/>
    <s v="EMS COD"/>
    <s v="facebook"/>
    <s v="กสิกร"/>
    <s v=""/>
    <s v="WA105998192TH"/>
    <s v="08/03/2026 14:29"/>
  </r>
  <r>
    <x v="3"/>
    <x v="3"/>
    <n v="139"/>
    <n v="1"/>
    <s v="GWO52"/>
    <n v="215"/>
    <n v="0"/>
    <s v="ร้านที่10"/>
    <s v="คุณรุ่งอรุณ ท่องมนต์วิทย์"/>
    <s v="(หจก.แม่สอดรุ่งเรืองขนส่ง)_x000a_100/126 ซอยพุทธมณฑลสาย2ซอย24 แขวงศาลาธรรมสพน์ เขตทวีวัฒนา กทม 10170"/>
    <s v="10170"/>
    <s v="0817930616"/>
    <s v="08/03/2026 14:29"/>
    <s v="t0832622509@gmail.com"/>
    <s v="EMS COD"/>
    <s v="facebook"/>
    <s v="กสิกร"/>
    <s v=""/>
    <s v="WA105998192TH"/>
    <s v="08/03/2026 14:29"/>
  </r>
  <r>
    <x v="5"/>
    <x v="6"/>
    <n v="139"/>
    <n v="1"/>
    <s v="GWO51"/>
    <n v="215"/>
    <n v="0"/>
    <s v="ร้านที่10"/>
    <s v="สมหมาย  พันธ์ชัย"/>
    <s v="20/9 ม.3 ต.รั้วใหญ่ อ.เมือง_x000a_จ.สุพรรณบุรี 72000"/>
    <s v="72000"/>
    <s v="0861710112"/>
    <s v="08/03/2026 14:29"/>
    <s v="t0832622509@gmail.com"/>
    <s v="EMS COD"/>
    <s v="facebook"/>
    <s v="กสิกร"/>
    <s v=""/>
    <s v="WA105998201TH"/>
    <s v="08/03/2026 14:28"/>
  </r>
  <r>
    <x v="3"/>
    <x v="3"/>
    <n v="139"/>
    <n v="1"/>
    <s v="GWO51"/>
    <n v="215"/>
    <n v="0"/>
    <s v="ร้านที่10"/>
    <s v="สมหมาย  พันธ์ชัย"/>
    <s v="20/9 ม.3 ต.รั้วใหญ่ อ.เมือง_x000a_จ.สุพรรณบุรี 72000"/>
    <s v="72000"/>
    <s v="0861710112"/>
    <s v="08/03/2026 14:29"/>
    <s v="t0832622509@gmail.com"/>
    <s v="EMS COD"/>
    <s v="facebook"/>
    <s v="กสิกร"/>
    <s v=""/>
    <s v="WA105998201TH"/>
    <s v="08/03/2026 14:28"/>
  </r>
  <r>
    <x v="3"/>
    <x v="3"/>
    <n v="139"/>
    <n v="2"/>
    <s v="GWO50"/>
    <n v="215"/>
    <n v="0"/>
    <s v="ร้านที่10"/>
    <s v="ภัคจิมา เพชรธำรงค์เดช "/>
    <s v="222 หมู่6 ต.กระตีบ อ.กำแพงแสน จ.นครปฐม 73180"/>
    <s v="73180"/>
    <s v="0846649954"/>
    <s v="08/03/2026 14:27"/>
    <s v="t0832622509@gmail.com"/>
    <s v="EMS COD"/>
    <s v="facebook"/>
    <s v="กสิกร"/>
    <s v=""/>
    <s v="WA105998215TH"/>
    <s v="08/03/2026 14:27"/>
  </r>
  <r>
    <x v="8"/>
    <x v="9"/>
    <n v="139"/>
    <n v="2"/>
    <s v="GWO49"/>
    <n v="215"/>
    <n v="0"/>
    <s v="ร้านที่10"/>
    <s v="พิมพ์พร พานิชประสาทสิน"/>
    <s v="301หมู่4ต.โพธิ์ชัย_x000a_อ.เมืองหนองคาย_x000a_จ.หนองคาย 43000"/>
    <s v="43000"/>
    <s v="0819754793"/>
    <s v="08/03/2026 13:35"/>
    <s v="t0832622509@gmail.com"/>
    <s v="EMS"/>
    <s v="facebook"/>
    <s v="กสิกร"/>
    <s v=""/>
    <s v="WB172476905TH"/>
    <s v="08/03/2026 14:25"/>
  </r>
  <r>
    <x v="2"/>
    <x v="2"/>
    <n v="50"/>
    <n v="6"/>
    <s v="GWO48"/>
    <n v="200"/>
    <n v="0"/>
    <s v="ร้านที่2"/>
    <s v="ส***่ พ***าม"/>
    <s v="ปทุมธานี"/>
    <s v="-"/>
    <s v=""/>
    <s v="08/03/2026 14:11"/>
    <s v="-"/>
    <s v="J&amp;T COD"/>
    <s v="Tiktok"/>
    <s v="จ่ายทีหลัง / COD"/>
    <s v=""/>
    <s v="792991927770"/>
    <s v="08/03/2026 14:13"/>
  </r>
  <r>
    <x v="2"/>
    <x v="2"/>
    <n v="50"/>
    <n v="6"/>
    <s v="GWO47"/>
    <n v="200"/>
    <n v="0"/>
    <s v="ร้านที่2"/>
    <s v="ร***ียบปุลพัฒน์"/>
    <s v="สระบุรี"/>
    <s v="-"/>
    <s v=""/>
    <s v="08/03/2026 14:11"/>
    <s v="-"/>
    <s v="J&amp;T COD"/>
    <s v="Tiktok"/>
    <s v="จ่ายทีหลัง / COD"/>
    <s v=""/>
    <s v="792947125784"/>
    <s v="08/03/2026 14:13"/>
  </r>
  <r>
    <x v="2"/>
    <x v="2"/>
    <n v="50"/>
    <n v="6"/>
    <s v="GWO45"/>
    <n v="200"/>
    <n v="0"/>
    <s v="ร้านที่2"/>
    <s v="n***nkaaaa"/>
    <s v="บุรีรัมย์"/>
    <s v="-"/>
    <s v=""/>
    <s v="08/03/2026 14:09"/>
    <s v="-"/>
    <s v="J&amp;T COD"/>
    <s v="Tiktok"/>
    <s v="จ่ายทีหลัง / COD"/>
    <s v=""/>
    <s v="792961920774"/>
    <s v="08/03/2026 14:12"/>
  </r>
  <r>
    <x v="2"/>
    <x v="2"/>
    <n v="50"/>
    <n v="6"/>
    <s v="GWO44"/>
    <n v="200"/>
    <n v="0"/>
    <s v="ร้านที่2"/>
    <s v="แ***ม"/>
    <s v="อุดรธานี"/>
    <s v="-"/>
    <s v=""/>
    <s v="08/03/2026 14:08"/>
    <s v="-"/>
    <s v="J&amp;T COD"/>
    <s v="Tiktok"/>
    <s v="จ่ายทีหลัง / COD"/>
    <s v=""/>
    <s v="792962231751"/>
    <s v="08/03/2026 14:12"/>
  </r>
  <r>
    <x v="1"/>
    <x v="1"/>
    <n v="14"/>
    <n v="1"/>
    <s v="GWO43"/>
    <n v="14"/>
    <n v="0"/>
    <s v="ร้านที่1"/>
    <s v="จ******​"/>
    <s v="******บลม่วงค่อม ตำบลม่วงค่อม อำเภอชัยบาดาล จังหวัดลพบุรี 15230"/>
    <s v="15230"/>
    <s v="49"/>
    <s v="08/03/2026 14:35"/>
    <s v="-"/>
    <s v="SPX Express"/>
    <s v="Shopee"/>
    <s v="shopee"/>
    <s v=""/>
    <s v="TH264083356318X"/>
    <s v="08/03/2026 14:09"/>
  </r>
  <r>
    <x v="2"/>
    <x v="2"/>
    <n v="50"/>
    <n v="6"/>
    <s v="GWO42"/>
    <n v="200"/>
    <n v="0"/>
    <s v="ร้านที่2"/>
    <s v="พ***ุ ร***ประถม"/>
    <s v="นนทบุรี"/>
    <s v="-"/>
    <s v=""/>
    <s v="08/03/2026 14:02"/>
    <s v="-"/>
    <s v="J&amp;T COD"/>
    <s v="Tiktok"/>
    <s v="จ่ายทีหลัง / COD"/>
    <s v=""/>
    <s v="792997037744"/>
    <s v="08/03/2026 14:02"/>
  </r>
  <r>
    <x v="1"/>
    <x v="1"/>
    <n v="14"/>
    <n v="1"/>
    <s v="GWO41"/>
    <n v="14"/>
    <n v="0"/>
    <s v="ร้านที่1"/>
    <s v="น******์"/>
    <s v="******บ้านโคกสะอาด ตำบลม่วงค่อม ตำบลม่วงค่อม อำเภอชัยบาดาล จังหวัดลพบุรี 15230"/>
    <s v="15230"/>
    <s v="36"/>
    <s v="08/03/2026 14:30"/>
    <s v="-"/>
    <s v="SPX Express"/>
    <s v="Shopee"/>
    <s v="shopee"/>
    <s v=""/>
    <s v="TH2681701154671"/>
    <s v="08/03/2026 14:00"/>
  </r>
  <r>
    <x v="2"/>
    <x v="2"/>
    <n v="50"/>
    <n v="6"/>
    <s v="GWO40"/>
    <n v="200"/>
    <n v="0"/>
    <s v="ร้านที่2"/>
    <s v="ศ***ักษณ์ ก***"/>
    <s v="อำนาจเจริญ"/>
    <s v="-"/>
    <s v=""/>
    <s v="08/03/2026 13:55"/>
    <s v="-"/>
    <s v="J&amp;T Express"/>
    <s v="Tiktok"/>
    <s v="tiktok"/>
    <s v=""/>
    <s v="792981637766"/>
    <s v="08/03/2026 13:55"/>
  </r>
  <r>
    <x v="2"/>
    <x v="2"/>
    <n v="50"/>
    <n v="6"/>
    <s v="GWO38"/>
    <n v="200"/>
    <n v="0"/>
    <s v="ร้านที่2"/>
    <s v="พ** ไ***"/>
    <s v="ชลบุรี"/>
    <s v="-"/>
    <s v=""/>
    <s v="08/03/2026 13:43"/>
    <s v="-"/>
    <s v="J&amp;T Express"/>
    <s v="Tiktok"/>
    <s v="tiktok"/>
    <s v=""/>
    <s v="792991238760"/>
    <s v="08/03/2026 13:43"/>
  </r>
  <r>
    <x v="4"/>
    <x v="10"/>
    <n v="54"/>
    <n v="1"/>
    <s v="GWO37"/>
    <n v="61"/>
    <n v="7"/>
    <s v="ร้านที่3"/>
    <s v="ฮันนี่"/>
    <s v="ถนน ราษฎร์อุทิศ ถนน ราษฎร์อุทิศ 83 ซ.30 · หาดใหญ่/ Hat Yai_x000a__x000a_หาดใหญ่/ Hat Yaiสงขลา/ Songkhla_x000a_90110"/>
    <s v="90110"/>
    <s v="660930815352"/>
    <s v="08/03/2026 13:36"/>
    <s v="-"/>
    <s v="Kerry_dropoff"/>
    <s v="Lazada"/>
    <s v="lazada"/>
    <s v=""/>
    <s v="LEXPU0665383905"/>
    <s v="08/03/2026 13:36"/>
  </r>
  <r>
    <x v="2"/>
    <x v="2"/>
    <n v="50"/>
    <n v="6"/>
    <s v="GWO36"/>
    <n v="580.66999999999996"/>
    <n v="51.75"/>
    <s v="ร้านที่1"/>
    <s v="คุณ สมพร มีสอน"/>
    <s v="276 บ้านห้วยแหนพัฒนา หมู่ 9 ตำบล ป่าไผ่_x000a__x000a_ลี้/ Liลำพูน/ Lamphun_x000a_51110"/>
    <s v="51110"/>
    <s v="660931869459"/>
    <s v="08/03/2026 13:34"/>
    <s v="-"/>
    <s v="Kerry_dropoff"/>
    <s v="Lazada"/>
    <s v="lazada"/>
    <s v=""/>
    <s v="TH48048FAHD00G"/>
    <s v="08/03/2026 13:34"/>
  </r>
  <r>
    <x v="8"/>
    <x v="5"/>
    <n v="105.4"/>
    <n v="1"/>
    <s v="GWO36"/>
    <n v="580.66999999999996"/>
    <n v="51.75"/>
    <s v="ร้านที่1"/>
    <s v="คุณ สมพร มีสอน"/>
    <s v="276 บ้านห้วยแหนพัฒนา หมู่ 9 ตำบล ป่าไผ่_x000a__x000a_ลี้/ Liลำพูน/ Lamphun_x000a_51110"/>
    <s v="51110"/>
    <s v="660931869459"/>
    <s v="08/03/2026 13:34"/>
    <s v="-"/>
    <s v="Kerry_dropoff"/>
    <s v="Lazada"/>
    <s v="lazada"/>
    <s v=""/>
    <s v="TH48048FAHD00G"/>
    <s v="08/03/2026 13:34"/>
  </r>
  <r>
    <x v="0"/>
    <x v="0"/>
    <n v="66.666666666666671"/>
    <n v="3"/>
    <s v="GWO36"/>
    <n v="580.66999999999996"/>
    <n v="51.75"/>
    <s v="ร้านที่1"/>
    <s v="คุณ สมพร มีสอน"/>
    <s v="276 บ้านห้วยแหนพัฒนา หมู่ 9 ตำบล ป่าไผ่_x000a__x000a_ลี้/ Liลำพูน/ Lamphun_x000a_51110"/>
    <s v="51110"/>
    <s v="660931869459"/>
    <s v="08/03/2026 13:34"/>
    <s v="-"/>
    <s v="Kerry_dropoff"/>
    <s v="Lazada"/>
    <s v="lazada"/>
    <s v=""/>
    <s v="TH48048FAHD00G"/>
    <s v="08/03/2026 13:34"/>
  </r>
  <r>
    <x v="5"/>
    <x v="6"/>
    <n v="159"/>
    <n v="2"/>
    <s v="GWO35"/>
    <n v="258"/>
    <n v="0"/>
    <s v="ร้านที่2"/>
    <s v="p***lbobabubble"/>
    <s v="Bangkok"/>
    <s v="-"/>
    <s v=""/>
    <s v="08/03/2026 13:34"/>
    <s v="-"/>
    <s v="J&amp;T Express"/>
    <s v="Tiktok"/>
    <s v="tiktok"/>
    <s v=""/>
    <s v="792943695622"/>
    <s v="08/03/2026 13:34"/>
  </r>
  <r>
    <x v="2"/>
    <x v="2"/>
    <n v="50"/>
    <n v="6"/>
    <s v="GWO32"/>
    <n v="200"/>
    <n v="0"/>
    <s v="ร้านที่2"/>
    <s v="N**"/>
    <s v="ปทุมธานี"/>
    <s v="-"/>
    <s v=""/>
    <s v="08/03/2026 13:15"/>
    <s v="-"/>
    <s v="J&amp;T COD"/>
    <s v="Tiktok"/>
    <s v="จ่ายทีหลัง / COD"/>
    <s v=""/>
    <s v="792929921744"/>
    <s v="08/03/2026 13:15"/>
  </r>
  <r>
    <x v="2"/>
    <x v="2"/>
    <n v="50"/>
    <n v="6"/>
    <s v="GWO31"/>
    <n v="200"/>
    <n v="0"/>
    <s v="ร้านที่2"/>
    <s v="ช***ชา"/>
    <s v="ฉะเชิงเทรา"/>
    <s v="-"/>
    <s v=""/>
    <s v="08/03/2026 13:00"/>
    <s v="-"/>
    <s v="J&amp;T COD"/>
    <s v="Tiktok"/>
    <s v="จ่ายทีหลัง / COD"/>
    <s v=""/>
    <s v="792994129745"/>
    <s v="08/03/2026 13:00"/>
  </r>
  <r>
    <x v="2"/>
    <x v="2"/>
    <n v="50"/>
    <n v="12"/>
    <s v="GWO30"/>
    <n v="400"/>
    <n v="0"/>
    <s v="ร้านที่2"/>
    <s v="ช***า  ศ***รจน์"/>
    <s v="อุบลราชธานี"/>
    <s v="-"/>
    <s v=""/>
    <s v="08/03/2026 12:48"/>
    <s v="-"/>
    <s v="J&amp;T COD"/>
    <s v="Tiktok"/>
    <s v="จ่ายทีหลัง / COD"/>
    <s v=""/>
    <s v="792959914714"/>
    <s v="08/03/2026 12:48"/>
  </r>
  <r>
    <x v="2"/>
    <x v="2"/>
    <n v="50"/>
    <n v="6"/>
    <s v="GWO29"/>
    <n v="200"/>
    <n v="0"/>
    <s v="ร้านที่2"/>
    <s v="น** อ***า ห***เด"/>
    <s v="กระบี่"/>
    <s v="-"/>
    <s v=""/>
    <s v="08/03/2026 12:46"/>
    <s v="-"/>
    <s v="J&amp;T Express"/>
    <s v="Tiktok"/>
    <s v="tiktok"/>
    <s v=""/>
    <s v="792987529751"/>
    <s v="08/03/2026 12:46"/>
  </r>
  <r>
    <x v="13"/>
    <x v="16"/>
    <n v="66"/>
    <n v="1"/>
    <s v="GWO28"/>
    <n v="329"/>
    <n v="0"/>
    <s v="ร้านที่1"/>
    <s v="อ**า"/>
    <s v="******ป่าโจด, ตำบลค้อเขียว, อำเภอวาริชภูมิ ตำบลค้อเขียว อำเภอวาริชภูมิ จังหวัดสกลนคร 47150"/>
    <s v="47150"/>
    <s v="62"/>
    <s v="08/03/2026 12:42"/>
    <s v="-"/>
    <s v="SPX Express"/>
    <s v="Shopee"/>
    <s v="shopee"/>
    <s v=""/>
    <s v="TH261361969234P"/>
    <s v="08/03/2026 12:42"/>
  </r>
  <r>
    <x v="12"/>
    <x v="14"/>
    <n v="66"/>
    <n v="1"/>
    <s v="GWO28"/>
    <n v="329"/>
    <n v="0"/>
    <s v="ร้านที่1"/>
    <s v="อ**า"/>
    <s v="******ป่าโจด, ตำบลค้อเขียว, อำเภอวาริชภูมิ ตำบลค้อเขียว อำเภอวาริชภูมิ จังหวัดสกลนคร 47150"/>
    <s v="47150"/>
    <s v="62"/>
    <s v="08/03/2026 12:42"/>
    <s v="-"/>
    <s v="SPX Express"/>
    <s v="Shopee"/>
    <s v="shopee"/>
    <s v=""/>
    <s v="TH261361969234P"/>
    <s v="08/03/2026 12:42"/>
  </r>
  <r>
    <x v="4"/>
    <x v="4"/>
    <n v="67"/>
    <n v="1"/>
    <s v="GWO28"/>
    <n v="329"/>
    <n v="0"/>
    <s v="ร้านที่1"/>
    <s v="อ**า"/>
    <s v="******ป่าโจด, ตำบลค้อเขียว, อำเภอวาริชภูมิ ตำบลค้อเขียว อำเภอวาริชภูมิ จังหวัดสกลนคร 47150"/>
    <s v="47150"/>
    <s v="62"/>
    <s v="08/03/2026 12:42"/>
    <s v="-"/>
    <s v="SPX Express"/>
    <s v="Shopee"/>
    <s v="shopee"/>
    <s v=""/>
    <s v="TH261361969234P"/>
    <s v="08/03/2026 12:42"/>
  </r>
  <r>
    <x v="4"/>
    <x v="4"/>
    <n v="80"/>
    <n v="1"/>
    <s v="GWO28"/>
    <n v="329"/>
    <n v="0"/>
    <s v="ร้านที่1"/>
    <s v="อ**า"/>
    <s v="******ป่าโจด, ตำบลค้อเขียว, อำเภอวาริชภูมิ ตำบลค้อเขียว อำเภอวาริชภูมิ จังหวัดสกลนคร 47150"/>
    <s v="47150"/>
    <s v="62"/>
    <s v="08/03/2026 12:42"/>
    <s v="-"/>
    <s v="SPX Express"/>
    <s v="Shopee"/>
    <s v="shopee"/>
    <s v=""/>
    <s v="TH261361969234P"/>
    <s v="08/03/2026 12:42"/>
  </r>
  <r>
    <x v="1"/>
    <x v="1"/>
    <n v="14"/>
    <n v="2"/>
    <s v="GWO27"/>
    <n v="43"/>
    <n v="15"/>
    <s v="ร้านที่1"/>
    <s v="ข******ร"/>
    <s v="******ตำบลผาสุก ตำบลผาสุก อำเภอวังสามหมอ จังหวัดอุดรธานี 41280"/>
    <s v="41280"/>
    <s v="12"/>
    <s v="08/03/2026 12:38"/>
    <s v="-"/>
    <s v="SPX Express"/>
    <s v="Shopee"/>
    <s v="shopee"/>
    <s v=""/>
    <s v="TH2600140696235"/>
    <s v="08/03/2026 12:38"/>
  </r>
  <r>
    <x v="2"/>
    <x v="2"/>
    <n v="50"/>
    <n v="6"/>
    <s v="GWO26"/>
    <n v="200"/>
    <n v="0"/>
    <s v="ร้านที่2"/>
    <s v="ช***มาศ แ***ว่าง"/>
    <s v="ชลบุรี"/>
    <s v="-"/>
    <s v=""/>
    <s v="08/03/2026 12:18"/>
    <s v="-"/>
    <s v="J&amp;T COD"/>
    <s v="Tiktok"/>
    <s v="จ่ายทีหลัง / COD"/>
    <s v=""/>
    <s v="792987727755"/>
    <s v="08/03/2026 12:19"/>
  </r>
  <r>
    <x v="4"/>
    <x v="4"/>
    <n v="80"/>
    <n v="1"/>
    <s v="GWO25"/>
    <n v="80"/>
    <n v="0"/>
    <s v="ร้านที่1"/>
    <s v="ว******8"/>
    <s v="******ือง, อำเภอเมืองพัทลุง ตำบลร่มเมือง อำเภอเมืองพัทลุง จังหวัดพัทลุง 93000"/>
    <s v="93000"/>
    <s v="08"/>
    <s v="08/03/2026 12:41"/>
    <s v="-"/>
    <s v="SPX Express"/>
    <s v="Shopee"/>
    <s v="shopee"/>
    <s v=""/>
    <s v="TH268144522031G"/>
    <s v="08/03/2026 12:11"/>
  </r>
  <r>
    <x v="12"/>
    <x v="17"/>
    <n v="112.62"/>
    <n v="1"/>
    <s v="GWO24"/>
    <n v="216.05"/>
    <n v="9"/>
    <s v="ร้านที่1"/>
    <s v="นายฐาปกรณ์ พุทธจง"/>
    <s v="135 ม.5 ต.พลกรัง_x000a__x000a_เมืองนครราชสีมา/ Mueng Nakorn Ratchasimaนครราชสีมา/ Nakhon Ratchasima_x000a_30000"/>
    <s v="30000"/>
    <s v="660874642934"/>
    <s v="08/03/2026 11:57"/>
    <s v="-"/>
    <s v="Kerry_dropoff"/>
    <s v="Lazada"/>
    <s v="lazada"/>
    <s v=""/>
    <s v="LEXPU0665356515"/>
    <s v="08/03/2026 11:57"/>
  </r>
  <r>
    <x v="3"/>
    <x v="5"/>
    <n v="94.43"/>
    <n v="1"/>
    <s v="GWO24"/>
    <n v="216.05"/>
    <n v="9"/>
    <s v="ร้านที่1"/>
    <s v="นายฐาปกรณ์ พุทธจง"/>
    <s v="135 ม.5 ต.พลกรัง_x000a__x000a_เมืองนครราชสีมา/ Mueng Nakorn Ratchasimaนครราชสีมา/ Nakhon Ratchasima_x000a_30000"/>
    <s v="30000"/>
    <s v="660874642934"/>
    <s v="08/03/2026 11:57"/>
    <s v="-"/>
    <s v="Kerry_dropoff"/>
    <s v="Lazada"/>
    <s v="lazada"/>
    <s v=""/>
    <s v="LEXPU0665356515"/>
    <s v="08/03/2026 11:57"/>
  </r>
  <r>
    <x v="4"/>
    <x v="10"/>
    <n v="76"/>
    <n v="1"/>
    <s v="GWO22"/>
    <n v="157.75"/>
    <n v="0"/>
    <s v="ร้านที่3"/>
    <s v="ศศิธร วิลามาตย์"/>
    <s v="1/2 ม.11 ต.คันไร่_x000a__x000a_สิรินธร/ Sirindhornอุบลราชธานี/ Ubon Ratchathani_x000a_34350"/>
    <s v="34350"/>
    <s v="660959190117"/>
    <s v="08/03/2026 11:44"/>
    <s v="-"/>
    <s v="Kerry_dropoff"/>
    <s v="Lazada"/>
    <s v="lazada"/>
    <s v=""/>
    <s v="TH31198FAGPE9A"/>
    <s v="08/03/2026 11:44"/>
  </r>
  <r>
    <x v="5"/>
    <x v="18"/>
    <n v="81.75"/>
    <n v="1"/>
    <s v="GWO22"/>
    <n v="157.75"/>
    <n v="0"/>
    <s v="ร้านที่3"/>
    <s v="ศศิธร วิลามาตย์"/>
    <s v="1/2 ม.11 ต.คันไร่_x000a__x000a_สิรินธร/ Sirindhornอุบลราชธานี/ Ubon Ratchathani_x000a_34350"/>
    <s v="34350"/>
    <s v="660959190117"/>
    <s v="08/03/2026 11:44"/>
    <s v="-"/>
    <s v="Kerry_dropoff"/>
    <s v="Lazada"/>
    <s v="lazada"/>
    <s v=""/>
    <s v="TH31198FAGPE9A"/>
    <s v="08/03/2026 11:44"/>
  </r>
  <r>
    <x v="2"/>
    <x v="2"/>
    <n v="50"/>
    <n v="6"/>
    <s v="GWO20"/>
    <n v="181"/>
    <n v="0"/>
    <s v="ร้านที่2"/>
    <s v="ร***น ศ***ระจักษ์"/>
    <s v="พระนครศรีอยุธยา"/>
    <s v="-"/>
    <s v=""/>
    <s v="08/03/2026 11:32"/>
    <s v="-"/>
    <s v="J&amp;T COD"/>
    <s v="Tiktok"/>
    <s v="จ่ายทีหลัง / COD"/>
    <s v=""/>
    <s v="792921586166"/>
    <s v="08/03/2026 11:33"/>
  </r>
  <r>
    <x v="2"/>
    <x v="2"/>
    <n v="50"/>
    <n v="18"/>
    <s v="GWO19"/>
    <n v="543"/>
    <n v="0"/>
    <s v="ร้านที่2"/>
    <s v="ท***ัทร เ***ะพิณ"/>
    <s v="นครปฐม"/>
    <s v="-"/>
    <s v=""/>
    <s v="08/03/2026 11:32"/>
    <s v="-"/>
    <s v="J&amp;T Express"/>
    <s v="Tiktok"/>
    <s v="tiktok"/>
    <s v=""/>
    <s v="792935295106"/>
    <s v="08/03/2026 11:31"/>
  </r>
  <r>
    <x v="0"/>
    <x v="0"/>
    <n v="66.666666666666671"/>
    <n v="3"/>
    <s v="GWO17"/>
    <n v="101"/>
    <n v="1"/>
    <s v="ร้านที่2"/>
    <s v="จ***อ.ดิษฐ์สพงค์  จ***ร์พี"/>
    <s v="ลพบุรี"/>
    <s v="-"/>
    <s v=""/>
    <s v="08/03/2026 11:21"/>
    <s v="-"/>
    <s v="J&amp;T Express"/>
    <s v="Tiktok"/>
    <s v="tiktok"/>
    <s v=""/>
    <s v="792927739170"/>
    <s v="08/03/2026 11:21"/>
  </r>
  <r>
    <x v="13"/>
    <x v="16"/>
    <n v="66"/>
    <n v="1"/>
    <s v="GWO16"/>
    <n v="249"/>
    <n v="0"/>
    <s v="ร้านที่1"/>
    <s v="จ******)"/>
    <s v="******.2 บ้านหกหลัง บ้านทรงไทย ริมคลองชลประทาน ตำบลหนองลาน อำเภอท่ามะกา จังหวัดกาญจนบุรี 71130"/>
    <s v="71130"/>
    <s v="68"/>
    <s v="08/03/2026 11:01"/>
    <s v="-"/>
    <s v="SPX Express"/>
    <s v="Shopee"/>
    <s v="shopee"/>
    <s v=""/>
    <s v="TH268248571491F"/>
    <s v="08/03/2026 11:00"/>
  </r>
  <r>
    <x v="12"/>
    <x v="14"/>
    <n v="66"/>
    <n v="1"/>
    <s v="GWO16"/>
    <n v="249"/>
    <n v="0"/>
    <s v="ร้านที่1"/>
    <s v="จ******)"/>
    <s v="******.2 บ้านหกหลัง บ้านทรงไทย ริมคลองชลประทาน ตำบลหนองลาน อำเภอท่ามะกา จังหวัดกาญจนบุรี 71130"/>
    <s v="71130"/>
    <s v="68"/>
    <s v="08/03/2026 11:01"/>
    <s v="-"/>
    <s v="SPX Express"/>
    <s v="Shopee"/>
    <s v="shopee"/>
    <s v=""/>
    <s v="TH268248571491F"/>
    <s v="08/03/2026 11:00"/>
  </r>
  <r>
    <x v="4"/>
    <x v="4"/>
    <n v="67"/>
    <n v="1"/>
    <s v="GWO16"/>
    <n v="249"/>
    <n v="0"/>
    <s v="ร้านที่1"/>
    <s v="จ******)"/>
    <s v="******.2 บ้านหกหลัง บ้านทรงไทย ริมคลองชลประทาน ตำบลหนองลาน อำเภอท่ามะกา จังหวัดกาญจนบุรี 71130"/>
    <s v="71130"/>
    <s v="68"/>
    <s v="08/03/2026 11:01"/>
    <s v="-"/>
    <s v="SPX Express"/>
    <s v="Shopee"/>
    <s v="shopee"/>
    <s v=""/>
    <s v="TH268248571491F"/>
    <s v="08/03/2026 11:00"/>
  </r>
  <r>
    <x v="2"/>
    <x v="2"/>
    <n v="33.333333333333336"/>
    <n v="3"/>
    <s v="GWO15"/>
    <n v="189"/>
    <n v="0"/>
    <s v="ร้านที่2"/>
    <s v="ต***ตา"/>
    <s v="ตราด"/>
    <s v="-"/>
    <s v=""/>
    <s v="08/03/2026 10:55"/>
    <s v="-"/>
    <s v="J&amp;T COD"/>
    <s v="Tiktok"/>
    <s v="จ่ายทีหลัง / COD"/>
    <s v=""/>
    <s v="792919340113"/>
    <s v="08/03/2026 10:55"/>
  </r>
  <r>
    <x v="4"/>
    <x v="4"/>
    <n v="120"/>
    <n v="1"/>
    <s v="GWO15"/>
    <n v="189"/>
    <n v="0"/>
    <s v="ร้านที่2"/>
    <s v="ต***ตา"/>
    <s v="ตราด"/>
    <s v="-"/>
    <s v=""/>
    <s v="08/03/2026 10:55"/>
    <s v="-"/>
    <s v="J&amp;T COD"/>
    <s v="Tiktok"/>
    <s v="จ่ายทีหลัง / COD"/>
    <s v=""/>
    <s v="792919340113"/>
    <s v="08/03/2026 10:55"/>
  </r>
  <r>
    <x v="0"/>
    <x v="0"/>
    <n v="66.666666666666671"/>
    <n v="3"/>
    <s v="GWO14"/>
    <n v="129"/>
    <n v="0"/>
    <s v="ร้านที่2"/>
    <s v="น***ตา ท***แก่นสาร"/>
    <s v="ตาก"/>
    <s v="-"/>
    <s v=""/>
    <s v="08/03/2026 10:55"/>
    <s v="-"/>
    <s v="J&amp;T Express"/>
    <s v="Tiktok"/>
    <s v="tiktok"/>
    <s v=""/>
    <s v="792930332180"/>
    <s v="08/03/2026 10:54"/>
  </r>
  <r>
    <x v="2"/>
    <x v="2"/>
    <n v="50"/>
    <n v="6"/>
    <s v="GWO13"/>
    <n v="200"/>
    <n v="0"/>
    <s v="ร้านที่2"/>
    <s v="ย***ขอ พ***ริญ"/>
    <s v="พัทลุง"/>
    <s v="-"/>
    <s v=""/>
    <s v="08/03/2026 10:54"/>
    <s v="-"/>
    <s v="J&amp;T COD"/>
    <s v="Tiktok"/>
    <s v="จ่ายทีหลัง / COD"/>
    <s v=""/>
    <s v="792940786164"/>
    <s v="08/03/2026 10:54"/>
  </r>
  <r>
    <x v="0"/>
    <x v="0"/>
    <n v="66.666666666666671"/>
    <n v="9"/>
    <s v="GWO12"/>
    <n v="300"/>
    <n v="0"/>
    <s v="ร้านที่2"/>
    <s v="ส***นดา ส***ารัตน์"/>
    <s v="พังงา"/>
    <s v="-"/>
    <s v=""/>
    <s v="08/03/2026 10:46"/>
    <s v="-"/>
    <s v="J&amp;T COD"/>
    <s v="Tiktok"/>
    <s v="จ่ายทีหลัง / COD"/>
    <s v=""/>
    <s v="792995843161"/>
    <s v="08/03/2026 10:46"/>
  </r>
  <r>
    <x v="2"/>
    <x v="2"/>
    <n v="50"/>
    <n v="12"/>
    <s v="GWO11"/>
    <n v="362"/>
    <n v="0"/>
    <s v="ร้านที่2"/>
    <s v="ส***นดา ส***ารัตน์"/>
    <s v="พังงา"/>
    <s v="-"/>
    <s v=""/>
    <s v="08/03/2026 10:45"/>
    <s v="-"/>
    <s v="J&amp;T COD"/>
    <s v="Tiktok"/>
    <s v="จ่ายทีหลัง / COD"/>
    <s v=""/>
    <s v="792912699106"/>
    <s v="08/03/2026 10:46"/>
  </r>
  <r>
    <x v="5"/>
    <x v="6"/>
    <n v="139"/>
    <n v="1"/>
    <s v="GWO10"/>
    <n v="139"/>
    <n v="0"/>
    <s v="ร้านที่1"/>
    <s v="ก******ด"/>
    <s v="******บลบางกะดี อำเภอเมืองปทุมธานี จังหวัดปทุมธานี 12000"/>
    <s v="12000"/>
    <s v="58"/>
    <s v="08/03/2026 10:43"/>
    <s v="-"/>
    <s v="SPX Express"/>
    <s v="Shopee"/>
    <s v="shopee"/>
    <s v=""/>
    <s v="TH260727672650J"/>
    <s v="08/03/2026 10:43"/>
  </r>
  <r>
    <x v="2"/>
    <x v="2"/>
    <n v="50"/>
    <n v="6"/>
    <s v="GWO9"/>
    <n v="200"/>
    <n v="0"/>
    <s v="ร้านที่2"/>
    <s v="ท***ักดิ์ พ***ย"/>
    <s v="อุดรธานี"/>
    <s v="-"/>
    <s v=""/>
    <s v="08/03/2026 10:36"/>
    <s v="-"/>
    <s v="J&amp;T Express"/>
    <s v="Tiktok"/>
    <s v="tiktok"/>
    <s v=""/>
    <s v="792970698122"/>
    <s v="08/03/2026 10:35"/>
  </r>
  <r>
    <x v="2"/>
    <x v="2"/>
    <n v="50"/>
    <n v="6"/>
    <s v="GWO7"/>
    <n v="200"/>
    <n v="0"/>
    <s v="ร้านที่2"/>
    <s v="ส***ตรา เ***ักษา"/>
    <s v="กรุงเทพมหานคร"/>
    <s v="-"/>
    <s v=""/>
    <s v="08/03/2026 10:33"/>
    <s v="-"/>
    <s v="J&amp;T COD"/>
    <s v="Tiktok"/>
    <s v="จ่ายทีหลัง / COD"/>
    <s v=""/>
    <s v="792947182156"/>
    <s v="08/03/2026 10:33"/>
  </r>
  <r>
    <x v="1"/>
    <x v="1"/>
    <n v="14"/>
    <n v="2"/>
    <s v="GWO6"/>
    <n v="32"/>
    <n v="4"/>
    <s v="ร้านที่1"/>
    <s v="ช******์"/>
    <s v="******g  ตำบลไร่ขิง อ.สามพราน ตำบลไร่ขิง อำเภอสามพราน จังหวัดนครปฐม 73210"/>
    <s v="73210"/>
    <s v="20"/>
    <s v="08/03/2026 10:23"/>
    <s v="-"/>
    <s v="Flash Express"/>
    <s v="Shopee"/>
    <s v="shopee"/>
    <s v=""/>
    <s v="TH15068F74ZE3H"/>
    <s v="08/03/2026 10:22"/>
  </r>
  <r>
    <x v="0"/>
    <x v="0"/>
    <n v="66.666666666666671"/>
    <n v="3"/>
    <s v="GWO5"/>
    <n v="129"/>
    <n v="0"/>
    <s v="ร้านที่1"/>
    <s v="ว******า"/>
    <s v="******น ชยางกูร, ตำบลในเมือง, อำเภอเมืองอุบลราชธานี (ตึก3) ตำบลในเมือง อำเภอเมืองอุบลราชธานี จังหวัดอุบลราชธานี 34000"/>
    <s v="34000"/>
    <s v="14"/>
    <s v="08/03/2026 10:20"/>
    <s v="-"/>
    <s v="SPX Express"/>
    <s v="Shopee"/>
    <s v="shopee"/>
    <s v=""/>
    <s v="TH261726018558T"/>
    <s v="08/03/2026 10:19"/>
  </r>
  <r>
    <x v="12"/>
    <x v="15"/>
    <n v="120"/>
    <n v="2"/>
    <s v="GWO4"/>
    <n v="178"/>
    <n v="0"/>
    <s v="ร้านที่2"/>
    <s v="น***ณัฐธิดา ท***ี"/>
    <s v="เพชรบุรี"/>
    <s v="-"/>
    <s v=""/>
    <s v="08/03/2026 10:15"/>
    <s v="-"/>
    <s v="J&amp;T Express"/>
    <s v="Tiktok"/>
    <s v="tiktok"/>
    <s v="ขอช็อกโกแลตเยอะๆ 1กล่องค่ะ ที่เหลือคละได้ไม่เอากาแฟเลยทั้ง2กล่องค่ะ"/>
    <s v="792918859154"/>
    <s v="08/03/2026 10:15"/>
  </r>
  <r>
    <x v="2"/>
    <x v="2"/>
    <n v="33.333333333333336"/>
    <n v="3"/>
    <s v="GWO2"/>
    <n v="100"/>
    <n v="0"/>
    <s v="ร้านที่2"/>
    <s v="A***e 6***"/>
    <s v="กรุงเทพฯ"/>
    <s v="-"/>
    <s v=""/>
    <s v="08/03/2026 10:05"/>
    <s v="-"/>
    <s v="J&amp;T COD"/>
    <s v="Tiktok"/>
    <s v="จ่ายทีหลัง / COD"/>
    <s v=""/>
    <s v="792906854165"/>
    <s v="08/03/2026 10:05"/>
  </r>
  <r>
    <x v="13"/>
    <x v="19"/>
    <n v="150"/>
    <n v="1"/>
    <s v="GWO1"/>
    <n v="100"/>
    <n v="0"/>
    <s v="ร้านที่2"/>
    <s v="ร***รัตน์ ฤ***์มานะ"/>
    <s v="ระยอง"/>
    <s v="-"/>
    <s v=""/>
    <s v="08/03/2026 10:02"/>
    <s v="-"/>
    <s v="J&amp;T COD"/>
    <s v="Tiktok"/>
    <s v="จ่ายทีหลัง / COD"/>
    <s v=""/>
    <s v="792964949114"/>
    <s v="08/03/2026 10:02"/>
  </r>
  <r>
    <x v="0"/>
    <x v="0"/>
    <n v="66.666666666666671"/>
    <n v="3"/>
    <s v="GWO0"/>
    <n v="100"/>
    <n v="0"/>
    <s v="ร้านที่2"/>
    <s v="ส***ช เ***อโนนแดง"/>
    <s v="อุตรดิตถ์"/>
    <s v="-"/>
    <s v=""/>
    <s v="08/03/2026 10:02"/>
    <s v="-"/>
    <s v="J&amp;T COD"/>
    <s v="Tiktok"/>
    <s v="จ่ายทีหลัง / COD"/>
    <s v=""/>
    <s v="792965648156"/>
    <s v="08/03/2026 10:02"/>
  </r>
  <r>
    <x v="2"/>
    <x v="2"/>
    <n v="33.333333333333336"/>
    <n v="3"/>
    <s v="GWN99"/>
    <n v="100"/>
    <n v="0"/>
    <s v="ร้านที่2"/>
    <s v="ค***านา"/>
    <s v="นครปฐม"/>
    <s v="-"/>
    <s v=""/>
    <s v="08/03/2026 10:00"/>
    <s v="-"/>
    <s v="J&amp;T COD"/>
    <s v="Tiktok"/>
    <s v="จ่ายทีหลัง / COD"/>
    <s v=""/>
    <s v="792943858173"/>
    <s v="08/03/2026 10:00"/>
  </r>
  <r>
    <x v="5"/>
    <x v="6"/>
    <n v="159"/>
    <n v="1"/>
    <s v="GWN98"/>
    <n v="99"/>
    <n v="0"/>
    <s v="ร้านที่2"/>
    <s v="ก***ิกา​ ส***์​วิ​สิทธิ์​"/>
    <s v="เพชรบูรณ์"/>
    <s v="-"/>
    <s v=""/>
    <s v="08/03/2026 09:55"/>
    <s v="-"/>
    <s v="J&amp;T Express"/>
    <s v="Tiktok"/>
    <s v="tiktok"/>
    <s v=""/>
    <s v="792990856604"/>
    <s v="08/03/2026 09:55"/>
  </r>
  <r>
    <x v="2"/>
    <x v="2"/>
    <n v="50"/>
    <n v="6"/>
    <s v="GWN97"/>
    <n v="181"/>
    <n v="0"/>
    <s v="ร้านที่2"/>
    <s v="ส***ค์ เ***ภาคย์กุล"/>
    <s v="กรุงเทพฯ"/>
    <s v="-"/>
    <s v=""/>
    <s v="08/03/2026 10:10"/>
    <s v="-"/>
    <s v="J&amp;T Express"/>
    <s v="Tiktok"/>
    <s v="tiktok"/>
    <s v=""/>
    <s v="792932380170"/>
    <s v="08/03/2026 09:53"/>
  </r>
  <r>
    <x v="0"/>
    <x v="0"/>
    <n v="66.666666666666671"/>
    <n v="6"/>
    <s v="GWN96"/>
    <n v="258"/>
    <n v="0"/>
    <s v="ร้านที่1"/>
    <s v="ม******น"/>
    <s v="******นองแวง ตำบลหนองแวง อำเภอหนองบัวแดง จังหวัดชัยภูมิ 36210"/>
    <s v="36210"/>
    <s v="48"/>
    <s v="08/03/2026 09:54"/>
    <s v="-"/>
    <s v="SPX Express"/>
    <s v="Shopee"/>
    <s v="shopee"/>
    <s v=""/>
    <s v="TH2648812490088"/>
    <s v="08/03/2026 09:53"/>
  </r>
  <r>
    <x v="2"/>
    <x v="2"/>
    <n v="65"/>
    <n v="1"/>
    <s v="GWN95"/>
    <n v="258"/>
    <n v="0"/>
    <s v="ร้านที่2"/>
    <s v="e** s***erat"/>
    <s v="Prachin Buri"/>
    <s v="-"/>
    <s v=""/>
    <s v="09/03/2026 09:04"/>
    <s v="-"/>
    <s v="J&amp;T Express"/>
    <s v="Tiktok"/>
    <s v="tiktok"/>
    <s v="ขนมเค้กเบาหวิว ขอเป็นเผือกมะพร้าวอ่อน 1 ชิ้นนะคะ 🙏🏻🙏🏻🙏🏻🙏🏻🙏🏻"/>
    <s v="792944425862"/>
    <s v="08/03/2026 09:52"/>
  </r>
  <r>
    <x v="2"/>
    <x v="2"/>
    <n v="65"/>
    <n v="1"/>
    <s v="GWN95"/>
    <n v="258"/>
    <n v="0"/>
    <s v="ร้านที่2"/>
    <s v="e** s***erat"/>
    <s v="Prachin Buri"/>
    <s v="-"/>
    <s v=""/>
    <s v="09/03/2026 09:04"/>
    <s v="-"/>
    <s v="J&amp;T Express"/>
    <s v="Tiktok"/>
    <s v="tiktok"/>
    <s v="ขนมเค้กเบาหวิว ขอเป็นเผือกมะพร้าวอ่อน 1 ชิ้นนะคะ 🙏🏻🙏🏻🙏🏻🙏🏻🙏🏻"/>
    <s v="792944425862"/>
    <s v="08/03/2026 09:52"/>
  </r>
  <r>
    <x v="3"/>
    <x v="3"/>
    <n v="159"/>
    <n v="1"/>
    <s v="GWN95"/>
    <n v="258"/>
    <n v="0"/>
    <s v="ร้านที่2"/>
    <s v="e** s***erat"/>
    <s v="Prachin Buri"/>
    <s v="-"/>
    <s v=""/>
    <s v="09/03/2026 09:04"/>
    <s v="-"/>
    <s v="J&amp;T Express"/>
    <s v="Tiktok"/>
    <s v="tiktok"/>
    <s v="ขนมเค้กเบาหวิว ขอเป็นเผือกมะพร้าวอ่อน 1 ชิ้นนะคะ 🙏🏻🙏🏻🙏🏻🙏🏻🙏🏻"/>
    <s v="792944425862"/>
    <s v="08/03/2026 09:52"/>
  </r>
  <r>
    <x v="12"/>
    <x v="15"/>
    <n v="120"/>
    <n v="1"/>
    <s v="GWN95"/>
    <n v="258"/>
    <n v="0"/>
    <s v="ร้านที่2"/>
    <s v="e** s***erat"/>
    <s v="Prachin Buri"/>
    <s v="-"/>
    <s v=""/>
    <s v="09/03/2026 09:04"/>
    <s v="-"/>
    <s v="J&amp;T Express"/>
    <s v="Tiktok"/>
    <s v="tiktok"/>
    <s v="ขนมเค้กเบาหวิว ขอเป็นเผือกมะพร้าวอ่อน 1 ชิ้นนะคะ 🙏🏻🙏🏻🙏🏻🙏🏻🙏🏻"/>
    <s v="792944425862"/>
    <s v="08/03/2026 09:52"/>
  </r>
  <r>
    <x v="0"/>
    <x v="0"/>
    <n v="66.666666666666671"/>
    <n v="3"/>
    <s v="GWN94"/>
    <n v="100"/>
    <n v="0"/>
    <s v="ร้านที่2"/>
    <s v=" อ***ทิพย์. ป***ังสิต"/>
    <s v="เทศบาลนครนครราชสีมา"/>
    <s v="-"/>
    <s v=""/>
    <s v="08/03/2026 09:48"/>
    <s v="-"/>
    <s v="J&amp;T COD"/>
    <s v="Tiktok"/>
    <s v="จ่ายทีหลัง / COD"/>
    <s v=""/>
    <s v="792900442165"/>
    <s v="08/03/2026 09:48"/>
  </r>
  <r>
    <x v="1"/>
    <x v="1"/>
    <n v="14"/>
    <n v="1"/>
    <s v="GWN93"/>
    <n v="24"/>
    <n v="10"/>
    <s v="ร้านที่1"/>
    <s v="ณ******ด"/>
    <s v="******อย, ซอย 4, ตำบล ป่าสัก, อำเภอเชียงแสน จ.เชียงราย 57150 ตำบลป่าสัก อำเภอเชียงแสน จังหวัดเชียงราย 57150"/>
    <s v="57150"/>
    <s v="21"/>
    <s v="08/03/2026 09:48"/>
    <s v="-"/>
    <s v="SPX Express"/>
    <s v="Shopee"/>
    <s v="shopee"/>
    <s v=""/>
    <s v="TH265057257583X"/>
    <s v="08/03/2026 09:47"/>
  </r>
  <r>
    <x v="2"/>
    <x v="2"/>
    <n v="33.333333333333336"/>
    <n v="3"/>
    <s v="GWN92"/>
    <n v="199"/>
    <n v="0"/>
    <s v="ร้านที่2"/>
    <s v="อ***ัตน์ ธ***า"/>
    <s v="ลำปาง"/>
    <s v="-"/>
    <s v=""/>
    <s v="08/03/2026 09:46"/>
    <s v="-"/>
    <s v="J&amp;T COD"/>
    <s v="Tiktok"/>
    <s v="จ่ายทีหลัง / COD"/>
    <s v=""/>
    <s v="792971452674"/>
    <s v="08/03/2026 09:46"/>
  </r>
  <r>
    <x v="3"/>
    <x v="3"/>
    <n v="159"/>
    <n v="1"/>
    <s v="GWN92"/>
    <n v="199"/>
    <n v="0"/>
    <s v="ร้านที่2"/>
    <s v="อ***ัตน์ ธ***า"/>
    <s v="ลำปาง"/>
    <s v="-"/>
    <s v=""/>
    <s v="08/03/2026 09:46"/>
    <s v="-"/>
    <s v="J&amp;T COD"/>
    <s v="Tiktok"/>
    <s v="จ่ายทีหลัง / COD"/>
    <s v=""/>
    <s v="792971452674"/>
    <s v="08/03/2026 09:46"/>
  </r>
  <r>
    <x v="2"/>
    <x v="2"/>
    <n v="33.333333333333336"/>
    <n v="3"/>
    <s v="GWN91"/>
    <n v="100"/>
    <n v="0"/>
    <s v="ร้านที่2"/>
    <s v="ธ***ร  อ***ทสุข"/>
    <s v="พระนครศรีอยุธยา"/>
    <s v="-"/>
    <s v=""/>
    <s v="08/03/2026 09:46"/>
    <s v="-"/>
    <s v="J&amp;T Express"/>
    <s v="Tiktok"/>
    <s v="tiktok"/>
    <s v="รับเผือกมะพร้าว2 / พร้าวน้ำหอม1"/>
    <s v="792984142193"/>
    <s v="08/03/2026 09:46"/>
  </r>
  <r>
    <x v="2"/>
    <x v="2"/>
    <n v="33.333333333333336"/>
    <n v="3"/>
    <s v="GWN90"/>
    <n v="95"/>
    <n v="0"/>
    <s v="ร้านที่1"/>
    <s v="ย******ิ"/>
    <s v="****** 4/1 ตำบลบางเมือง ตำบลบางเมือง อำเภอเมืองสมุทรปราการ จังหวัดสมุทรปราการ 10270"/>
    <s v="10270"/>
    <s v="28"/>
    <s v="08/03/2026 10:16"/>
    <s v="-"/>
    <s v="SPX Express"/>
    <s v="Shopee"/>
    <s v="shopee"/>
    <s v=""/>
    <s v="TH265679026900M"/>
    <s v="08/03/2026 09:46"/>
  </r>
  <r>
    <x v="2"/>
    <x v="2"/>
    <n v="33.333333333333336"/>
    <n v="3"/>
    <s v="GWN89"/>
    <n v="199"/>
    <n v="0"/>
    <s v="ร้านที่2"/>
    <s v="น***ี​ ย***ี"/>
    <s v="เทศบาลนครนครศรีธรรมราช"/>
    <s v="-"/>
    <s v=""/>
    <s v="08/03/2026 09:43"/>
    <s v="-"/>
    <s v="J&amp;T COD"/>
    <s v="Tiktok"/>
    <s v="จ่ายทีหลัง / COD"/>
    <s v=""/>
    <s v="792983547624"/>
    <s v="08/03/2026 09:44"/>
  </r>
  <r>
    <x v="6"/>
    <x v="7"/>
    <n v="159"/>
    <n v="1"/>
    <s v="GWN89"/>
    <n v="199"/>
    <n v="0"/>
    <s v="ร้านที่2"/>
    <s v="น***ี​ ย***ี"/>
    <s v="เทศบาลนครนครศรีธรรมราช"/>
    <s v="-"/>
    <s v=""/>
    <s v="08/03/2026 09:43"/>
    <s v="-"/>
    <s v="J&amp;T COD"/>
    <s v="Tiktok"/>
    <s v="จ่ายทีหลัง / COD"/>
    <s v=""/>
    <s v="792983547624"/>
    <s v="08/03/2026 09:44"/>
  </r>
  <r>
    <x v="2"/>
    <x v="2"/>
    <n v="33.333333333333336"/>
    <n v="3"/>
    <s v="GWN88"/>
    <n v="100"/>
    <n v="0"/>
    <s v="ร้านที่2"/>
    <s v="u***. 1**"/>
    <s v="ระยอง"/>
    <s v="-"/>
    <s v=""/>
    <s v="08/03/2026 09:43"/>
    <s v="-"/>
    <s v="J&amp;T COD"/>
    <s v="Tiktok"/>
    <s v="จ่ายทีหลัง / COD"/>
    <s v=""/>
    <s v="792911950106"/>
    <s v="08/03/2026 09:43"/>
  </r>
  <r>
    <x v="2"/>
    <x v="2"/>
    <n v="33.333333333333336"/>
    <n v="3"/>
    <s v="GWN87"/>
    <n v="199"/>
    <n v="0"/>
    <s v="ร้านที่2"/>
    <s v="s***e"/>
    <s v="ชลบุรี"/>
    <s v="-"/>
    <s v=""/>
    <s v="08/03/2026 09:42"/>
    <s v="-"/>
    <s v="J&amp;T COD"/>
    <s v="Tiktok"/>
    <s v="จ่ายทีหลัง / COD"/>
    <s v=""/>
    <s v="792994456656"/>
    <s v="08/03/2026 09:42"/>
  </r>
  <r>
    <x v="3"/>
    <x v="3"/>
    <n v="159"/>
    <n v="1"/>
    <s v="GWN87"/>
    <n v="199"/>
    <n v="0"/>
    <s v="ร้านที่2"/>
    <s v="s***e"/>
    <s v="ชลบุรี"/>
    <s v="-"/>
    <s v=""/>
    <s v="08/03/2026 09:42"/>
    <s v="-"/>
    <s v="J&amp;T COD"/>
    <s v="Tiktok"/>
    <s v="จ่ายทีหลัง / COD"/>
    <s v=""/>
    <s v="792994456656"/>
    <s v="08/03/2026 09:42"/>
  </r>
  <r>
    <x v="0"/>
    <x v="0"/>
    <n v="66.666666666666671"/>
    <n v="3"/>
    <s v="GWN86"/>
    <n v="100"/>
    <n v="0"/>
    <s v="ร้านที่2"/>
    <s v="น***จษฎาภรณ์  ส***ุ่น"/>
    <s v="สมุทรปราการ"/>
    <s v="-"/>
    <s v=""/>
    <s v="08/03/2026 09:42"/>
    <s v="-"/>
    <s v="J&amp;T COD"/>
    <s v="Tiktok"/>
    <s v="จ่ายทีหลัง / COD"/>
    <s v=""/>
    <s v="792945840164"/>
    <s v="08/03/2026 09:42"/>
  </r>
  <r>
    <x v="2"/>
    <x v="2"/>
    <n v="33.333333333333336"/>
    <n v="3"/>
    <s v="GWN85"/>
    <n v="110"/>
    <n v="10"/>
    <s v="ร้านที่2"/>
    <s v="อ***ิสา เ***ฉาย"/>
    <s v="กาญจนบุรี"/>
    <s v="-"/>
    <s v=""/>
    <s v="08/03/2026 09:41"/>
    <s v="-"/>
    <s v="J&amp;T COD"/>
    <s v="Tiktok"/>
    <s v="จ่ายทีหลัง / COD"/>
    <s v="ฝอยทอง2 พร้าวน้ำหอม1"/>
    <s v="792939457166"/>
    <s v="08/03/2026 09:41"/>
  </r>
  <r>
    <x v="0"/>
    <x v="0"/>
    <n v="66.666666666666671"/>
    <n v="3"/>
    <s v="GWN84"/>
    <n v="100"/>
    <n v="0"/>
    <s v="ร้านที่2"/>
    <s v="P***ng K***thalath"/>
    <s v="กรุงเทพฯ"/>
    <s v="-"/>
    <s v=""/>
    <s v="08/03/2026 09:39"/>
    <s v="-"/>
    <s v="J&amp;T COD"/>
    <s v="Tiktok"/>
    <s v="จ่ายทีหลัง / COD"/>
    <s v=""/>
    <s v="792971244166"/>
    <s v="08/03/2026 09:40"/>
  </r>
  <r>
    <x v="6"/>
    <x v="18"/>
    <n v="103.55"/>
    <n v="1"/>
    <s v="GWN83"/>
    <n v="115.55"/>
    <n v="12"/>
    <s v="ร้านที่3"/>
    <s v="ผึ้ง"/>
    <s v="469/217   ม.เด่นชัยคลองอาเสี่ย เฟส1  ซ.15 ต.แพรกษา อ.เมื_x000a__x000a_เมืองสมุทรปราการ/ Mueang Samut Prakanสมุทรปราการ/ Samut Prakan_x000a_10280"/>
    <s v="10280"/>
    <s v="660945595009"/>
    <s v="08/03/2026 09:38"/>
    <s v="-"/>
    <s v="Kerry_dropoff"/>
    <s v="Lazada"/>
    <s v="lazada"/>
    <s v=""/>
    <s v="LEXPU0665367692"/>
    <s v="08/03/2026 09:37"/>
  </r>
  <r>
    <x v="2"/>
    <x v="2"/>
    <n v="33.333333333333336"/>
    <n v="3"/>
    <s v="GWN82"/>
    <n v="100"/>
    <n v="0"/>
    <s v="ร้านที่2"/>
    <s v="พ***าดา  พ***ุสา"/>
    <s v="เทศบาลนครเชียงใหม่"/>
    <s v="-"/>
    <s v=""/>
    <s v="08/03/2026 09:37"/>
    <s v="-"/>
    <s v="J&amp;T Express"/>
    <s v="Tiktok"/>
    <s v="tiktok"/>
    <s v=""/>
    <s v="792997346190"/>
    <s v="08/03/2026 09:36"/>
  </r>
  <r>
    <x v="3"/>
    <x v="3"/>
    <n v="139"/>
    <n v="2"/>
    <s v="GWN81"/>
    <n v="215"/>
    <n v="0"/>
    <s v="ร้านที่10"/>
    <s v="สุภารัตน์  ภูมิเกษม"/>
    <s v="หอพักบุญปัญญา(1)_x000a_81 หมู่6 ต.ท่าข้าม_x000a_อ.บางปะกง_x000a_จ.ฉะเชิงเทรา_x000a_โทร. 24130"/>
    <s v="24130"/>
    <s v="0985083079"/>
    <s v="08/03/2026 09:36"/>
    <s v="t0832622509@gmail.com"/>
    <s v="EMS COD"/>
    <s v="facebook"/>
    <s v="กสิกร"/>
    <s v=""/>
    <s v="WA105998229TH"/>
    <s v="08/03/2026 09:36"/>
  </r>
  <r>
    <x v="2"/>
    <x v="2"/>
    <n v="50"/>
    <n v="6"/>
    <s v="GWN80"/>
    <n v="200"/>
    <n v="0"/>
    <s v="ร้านที่2"/>
    <s v="ม*** เ***สุข"/>
    <s v="ระยอง"/>
    <s v="-"/>
    <s v=""/>
    <s v="08/03/2026 09:34"/>
    <s v="-"/>
    <s v="J&amp;T COD"/>
    <s v="Tiktok"/>
    <s v="จ่ายทีหลัง / COD"/>
    <s v=""/>
    <s v="792962381175"/>
    <s v="08/03/2026 09:35"/>
  </r>
  <r>
    <x v="2"/>
    <x v="2"/>
    <n v="50"/>
    <n v="6"/>
    <s v="GWN78"/>
    <n v="200"/>
    <n v="0"/>
    <s v="ร้านที่2"/>
    <s v="น***ธ์ ท***่ำ"/>
    <s v="เชียงราย"/>
    <s v="-"/>
    <s v=""/>
    <s v="08/03/2026 09:11"/>
    <s v="-"/>
    <s v="J&amp;T Express"/>
    <s v="Tiktok"/>
    <s v="tiktok"/>
    <s v=""/>
    <s v="792959788143"/>
    <s v="08/03/2026 09:11"/>
  </r>
  <r>
    <x v="1"/>
    <x v="1"/>
    <n v="14"/>
    <n v="2"/>
    <s v="GWN77"/>
    <n v="44"/>
    <n v="16"/>
    <s v="ร้านที่1"/>
    <s v="ก******ี"/>
    <s v="******จ.เชียงใหม่  50230 ตำบลหนองควาย อำเภอหางดง จังหวัดเชียงใหม่ 50230"/>
    <s v="50230"/>
    <s v="93"/>
    <s v="08/03/2026 09:37"/>
    <s v="-"/>
    <s v="SPX Express"/>
    <s v="Shopee"/>
    <s v="shopee"/>
    <s v=""/>
    <s v="TH267959168290S"/>
    <s v="08/03/2026 09:07"/>
  </r>
  <r>
    <x v="1"/>
    <x v="1"/>
    <n v="14"/>
    <n v="2"/>
    <s v="GWN76"/>
    <n v="32"/>
    <n v="4"/>
    <s v="ร้านที่1"/>
    <s v="จ******ง"/>
    <s v="******ตำบลฆะมัง อำเภอชุมแสง จังหวัดนครสวรรค์ 60120"/>
    <s v="60120"/>
    <s v="98"/>
    <s v="08/03/2026 09:03"/>
    <s v="-"/>
    <s v="SPX Express"/>
    <s v="Shopee"/>
    <s v="shopee"/>
    <s v=""/>
    <s v="TH269133244817V"/>
    <s v="08/03/2026 09:03"/>
  </r>
  <r>
    <x v="2"/>
    <x v="2"/>
    <n v="50"/>
    <n v="6"/>
    <s v="GWN75"/>
    <n v="200"/>
    <n v="0"/>
    <s v="ร้านที่2"/>
    <s v="น***าวอรทัย แ***งศ์"/>
    <s v="ระยอง"/>
    <s v="-"/>
    <s v=""/>
    <s v="08/03/2026 08:35"/>
    <s v="-"/>
    <s v="J&amp;T Express"/>
    <s v="Tiktok"/>
    <s v="tiktok"/>
    <s v=""/>
    <s v="792916982152"/>
    <s v="08/03/2026 08:35"/>
  </r>
  <r>
    <x v="2"/>
    <x v="2"/>
    <n v="50"/>
    <n v="6"/>
    <s v="GWN74"/>
    <n v="238"/>
    <n v="38"/>
    <s v="ร้านที่2"/>
    <s v="อ**  ว***ยรัตน์"/>
    <s v="อุบลราชธานี"/>
    <s v="-"/>
    <s v=""/>
    <s v="08/03/2026 08:11"/>
    <s v="-"/>
    <s v="J&amp;T Express"/>
    <s v="Tiktok"/>
    <s v="tiktok"/>
    <s v=""/>
    <s v="792914580161"/>
    <s v="08/03/2026 08:11"/>
  </r>
  <r>
    <x v="2"/>
    <x v="2"/>
    <n v="33.333333333333336"/>
    <n v="3"/>
    <s v="GWN73"/>
    <n v="175"/>
    <n v="0"/>
    <s v="ร้านที่1"/>
    <s v="ม******ล"/>
    <s v="******ใหม่ ตำบลสำโรงใหม่ อำเภอละหานทราย จังหวัดบุรีรัมย์ 31170"/>
    <s v="31170"/>
    <s v="55"/>
    <s v="08/03/2026 08:10"/>
    <s v="-"/>
    <s v="SPX Express"/>
    <s v="Shopee"/>
    <s v="shopee"/>
    <s v=""/>
    <s v="TH2680776214975"/>
    <s v="08/03/2026 08:07"/>
  </r>
  <r>
    <x v="4"/>
    <x v="4"/>
    <n v="80"/>
    <n v="1"/>
    <s v="GWN73"/>
    <n v="175"/>
    <n v="0"/>
    <s v="ร้านที่1"/>
    <s v="ม******ล"/>
    <s v="******ใหม่ ตำบลสำโรงใหม่ อำเภอละหานทราย จังหวัดบุรีรัมย์ 31170"/>
    <s v="31170"/>
    <s v="55"/>
    <s v="08/03/2026 08:10"/>
    <s v="-"/>
    <s v="SPX Express"/>
    <s v="Shopee"/>
    <s v="shopee"/>
    <s v=""/>
    <s v="TH2680776214975"/>
    <s v="08/03/2026 08:07"/>
  </r>
  <r>
    <x v="3"/>
    <x v="5"/>
    <n v="67.319999999999993"/>
    <n v="1"/>
    <s v="GWN71"/>
    <n v="74.319999999999993"/>
    <n v="7"/>
    <s v="ร้านที่1"/>
    <s v="อุบล  วงษ์ขำ"/>
    <s v="สำนักบัณฑิตศึกษา อาคารวิชาการ 3 มหาวิทยาลัยสุโขทัยธรรมาธิราช 9/9 หมู่9 ต.บางพูด · บางพูด/ Bang Phut_x000a__x000a_ปากเกร็ด/ Pak Kretนนทบุรี/ Nonthaburi_x000a_11120"/>
    <s v="11120"/>
    <s v="660894882341"/>
    <s v="08/03/2026 07:55"/>
    <s v="-"/>
    <s v="Kerry_dropoff"/>
    <s v="Lazada"/>
    <s v="lazada"/>
    <s v=""/>
    <s v="LEXPU0665369252"/>
    <s v="08/03/2026 07:55"/>
  </r>
  <r>
    <x v="11"/>
    <x v="13"/>
    <n v="33.333333333333336"/>
    <n v="3"/>
    <s v="GWN70"/>
    <n v="134.99"/>
    <n v="0"/>
    <s v="ร้านที่2"/>
    <s v="ธ***พร"/>
    <s v="เพชรบูรณ์"/>
    <s v="-"/>
    <s v=""/>
    <s v="08/03/2026 07:35"/>
    <s v="-"/>
    <s v="J&amp;T COD"/>
    <s v="Tiktok"/>
    <s v="จ่ายทีหลัง / COD"/>
    <s v=""/>
    <s v="792911651162"/>
    <s v="08/03/2026 07:35"/>
  </r>
  <r>
    <x v="4"/>
    <x v="10"/>
    <n v="60"/>
    <n v="1"/>
    <s v="GWN69"/>
    <n v="67.5"/>
    <n v="7.5"/>
    <s v="ร้านที่3"/>
    <s v="กนกนภัส สุขโสภา"/>
    <s v="197/21 ม.9 บ้านป่าครองชีพ [ทางเข้าติดกับร้านสมสีขายของชำ ]ต.เทพกระษัตรี อ.ถลาง จ.ภูเก็ต · เทพกระษัตรี/ Thep Krasatti_x000a__x000a_ถลาง/ Thalangภูเก็ต/ Phuket_x000a_83110"/>
    <s v="83110"/>
    <s v="660622370255"/>
    <s v="08/03/2026 07:36"/>
    <s v="-"/>
    <s v="Kerry_dropoff"/>
    <s v="Lazada"/>
    <s v="lazada"/>
    <s v=""/>
    <s v="LEXPU0665383873"/>
    <s v="08/03/2026 07:33"/>
  </r>
  <r>
    <x v="2"/>
    <x v="2"/>
    <n v="50"/>
    <n v="6"/>
    <s v="GWN67"/>
    <n v="200"/>
    <n v="0"/>
    <s v="ร้านที่2"/>
    <s v="เ***มาศ จ***เจริญสกุล"/>
    <s v="นครราชสีมา"/>
    <s v="-"/>
    <s v=""/>
    <s v="08/03/2026 05:28"/>
    <s v="-"/>
    <s v="J&amp;T Express"/>
    <s v="Tiktok"/>
    <s v="tiktok"/>
    <s v=""/>
    <s v="792923784181"/>
    <s v="08/03/2026 05:28"/>
  </r>
  <r>
    <x v="14"/>
    <x v="20"/>
    <n v="50"/>
    <n v="5"/>
    <s v="GWN66"/>
    <n v="245"/>
    <n v="0"/>
    <s v="ร้านที่1"/>
    <s v="ร******์"/>
    <s v="******15 ตำบลสาริกา ตำบลสาริกา อำเภอเมืองนครนายก จังหวัดนครนายก 26000"/>
    <s v="26000"/>
    <s v="41"/>
    <s v="08/03/2026 04:25"/>
    <s v="-"/>
    <s v="SPX Express"/>
    <s v="Shopee"/>
    <s v="shopee"/>
    <s v=""/>
    <s v="TH2670763941424"/>
    <s v="08/03/2026 03:51"/>
  </r>
  <r>
    <x v="0"/>
    <x v="0"/>
    <n v="66.666666666666671"/>
    <n v="3"/>
    <s v="GWN65"/>
    <n v="129"/>
    <n v="0"/>
    <s v="ร้านที่1"/>
    <s v="น******ก"/>
    <s v="****** ต.ลำผักกูด ตำบลลำผักกูด อำเภอธัญบุรี จังหวัดปทุมธานี 12110"/>
    <s v="12110"/>
    <s v="89"/>
    <s v="08/03/2026 03:18"/>
    <s v="-"/>
    <s v="SPX Express"/>
    <s v="Shopee"/>
    <s v="shopee"/>
    <s v=""/>
    <s v="TH266006225442Q"/>
    <s v="08/03/2026 03:17"/>
  </r>
  <r>
    <x v="2"/>
    <x v="2"/>
    <n v="33.333333333333336"/>
    <n v="3"/>
    <s v="GWN63"/>
    <n v="100"/>
    <n v="0"/>
    <s v="ร้านที่4"/>
    <s v="แ***น้ต"/>
    <s v="สุรินทร์"/>
    <s v="-"/>
    <s v=""/>
    <s v="08/03/2026 02:52"/>
    <s v="-"/>
    <s v="J&amp;T Express"/>
    <s v="Tiktok"/>
    <s v="tiktok"/>
    <s v="ไม่เอารสกาแฟนะคะ_x000a_(ซื้อไปฝากคุณยาย)​"/>
    <s v="792882523075"/>
    <s v="08/03/2026 02:52"/>
  </r>
  <r>
    <x v="15"/>
    <x v="21"/>
    <n v="54.5"/>
    <n v="2"/>
    <s v="GWN59"/>
    <n v="84.15"/>
    <n v="0"/>
    <s v="ร้านที่1"/>
    <s v="นายพงศธร วังคำ"/>
    <s v="(โรงเรียนอนุบาลบ้านด่านลานหอย)  99 ม.1 ต.ลานหอย · ลานหอย/ Lan Hoi_x000a__x000a_บ้านด่านลานหอย/ Ban Dan Lan Hoiสุโขทัย/ Sukhothai_x000a_64140"/>
    <s v="64140"/>
    <s v="660804946694"/>
    <s v="08/03/2026 00:18"/>
    <s v="-"/>
    <s v="Kerry_dropoff"/>
    <s v="Lazada"/>
    <s v="lazada"/>
    <s v=""/>
    <s v="TH60028F68ZW3A"/>
    <s v="08/03/2026 00:18"/>
  </r>
  <r>
    <x v="4"/>
    <x v="10"/>
    <n v="60"/>
    <n v="1"/>
    <s v="GWN57"/>
    <n v="67"/>
    <n v="7"/>
    <s v="ร้านที่3"/>
    <s v="พิมวดี เกิดพวงแก้ว"/>
    <s v="64ซอยพุทธบูชา 39แยก5 · บางมด/ Bang Mot_x000a__x000a_ทุ่งครุ/ Thung Khruกรุงเทพมหานคร/ Bangkok_x000a_10140"/>
    <s v="10140"/>
    <s v="660892332319"/>
    <s v="08/03/2026 00:17"/>
    <s v="-"/>
    <s v="Kerry_dropoff"/>
    <s v="Lazada"/>
    <s v="lazada"/>
    <s v=""/>
    <s v="LEXPU0665011102"/>
    <s v="08/03/2026 00:17"/>
  </r>
  <r>
    <x v="8"/>
    <x v="9"/>
    <n v="159"/>
    <n v="1"/>
    <s v="GWN56"/>
    <n v="129"/>
    <n v="0"/>
    <s v="ร้านที่2"/>
    <s v="ศ***ุธ ค***่ง"/>
    <s v="ศรีสะเกษ"/>
    <s v="-"/>
    <s v=""/>
    <s v="08/03/2026 00:13"/>
    <s v="-"/>
    <s v="J&amp;T Express"/>
    <s v="Tiktok"/>
    <s v="tiktok"/>
    <s v=""/>
    <s v="792964443666"/>
    <s v="08/03/2026 00:17"/>
  </r>
  <r>
    <x v="6"/>
    <x v="7"/>
    <n v="159"/>
    <n v="2"/>
    <s v="GWN55"/>
    <n v="258"/>
    <n v="0"/>
    <s v="ร้านที่2"/>
    <s v="L***tlada S"/>
    <s v="สุราษฎร์ธานี"/>
    <s v="-"/>
    <s v=""/>
    <s v="08/03/2026 00:07"/>
    <s v="-"/>
    <s v="J&amp;T COD"/>
    <s v="Tiktok"/>
    <s v="จ่ายทีหลัง / COD"/>
    <s v=""/>
    <s v="792921641606"/>
    <s v="08/03/2026 00:15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5">
  <r>
    <x v="0"/>
    <x v="0"/>
    <n v="14"/>
    <n v="1"/>
    <s v="GWS21"/>
    <n v="14"/>
    <n v="0"/>
    <s v="ร้านที่1"/>
    <s v="จ******​"/>
    <s v="******บลม่วงค่อม ตำบลม่วงค่อม อำเภอชัยบาดาล จังหวัดลพบุรี 15230"/>
    <s v="15230"/>
    <s v="49"/>
    <s v="10/03/2026 00:28"/>
    <s v="-"/>
    <s v="SPX Express"/>
    <s v="Shopee"/>
    <s v="shopee"/>
    <s v=""/>
    <s v="TH267529002444U"/>
    <s v="09/03/2026 23:58"/>
  </r>
  <r>
    <x v="1"/>
    <x v="1"/>
    <n v="33.333333333333336"/>
    <n v="3"/>
    <s v="GWS18"/>
    <n v="134.99"/>
    <n v="0"/>
    <s v="ร้านที่2"/>
    <s v="ก***พงศ์ ล***า"/>
    <s v="เชียงใหม่"/>
    <s v="-"/>
    <s v=""/>
    <s v="09/03/2026 23:12"/>
    <s v="-"/>
    <s v="J&amp;T Express"/>
    <s v="Tiktok"/>
    <s v="tiktok"/>
    <s v=""/>
    <s v="793064290211"/>
    <s v="09/03/2026 23:12"/>
  </r>
  <r>
    <x v="2"/>
    <x v="2"/>
    <n v="50"/>
    <n v="6"/>
    <s v="GWS17"/>
    <n v="200"/>
    <n v="0"/>
    <s v="ร้านที่2"/>
    <s v="ณ***รณพร..หลาไล้"/>
    <s v="ภูเก็ต"/>
    <s v="-"/>
    <s v=""/>
    <s v="09/03/2026 22:58"/>
    <s v="-"/>
    <s v="J&amp;T Express"/>
    <s v="Tiktok"/>
    <s v="tiktok"/>
    <s v=""/>
    <s v="793067509205"/>
    <s v="09/03/2026 22:58"/>
  </r>
  <r>
    <x v="0"/>
    <x v="0"/>
    <n v="14"/>
    <n v="2"/>
    <s v="GWS16"/>
    <n v="32"/>
    <n v="4"/>
    <s v="ร้านที่1"/>
    <s v="ส******า"/>
    <s v="******ิริชัย 1, ซอย 9, ตำบล อ้อมน้อย, อำเภอกระทุ่มแบน ตำบลอ้อมน้อย อำเภอกระทุ่มแบน จังหวัดสมุทรสาคร 74130"/>
    <s v="74130"/>
    <s v="73"/>
    <s v="09/03/2026 22:44"/>
    <s v="-"/>
    <s v="SPX Express"/>
    <s v="Shopee"/>
    <s v="shopee"/>
    <s v=""/>
    <s v="TH2682291131111"/>
    <s v="09/03/2026 22:43"/>
  </r>
  <r>
    <x v="2"/>
    <x v="2"/>
    <n v="50"/>
    <n v="6"/>
    <s v="GWS15"/>
    <n v="200"/>
    <n v="0"/>
    <s v="ร้านที่2"/>
    <s v="ส** โ***์นิล"/>
    <s v="นครสวรรค์"/>
    <s v="-"/>
    <s v=""/>
    <s v="09/03/2026 22:40"/>
    <s v="-"/>
    <s v="J&amp;T Express"/>
    <s v="Tiktok"/>
    <s v="tiktok"/>
    <s v=""/>
    <s v="793073000226"/>
    <s v="09/03/2026 22:37"/>
  </r>
  <r>
    <x v="2"/>
    <x v="2"/>
    <n v="40"/>
    <n v="30"/>
    <s v="GWS13"/>
    <n v="1599"/>
    <n v="0"/>
    <s v="ร้านที่1"/>
    <s v="ร***า"/>
    <s v="******รนด้ารามคำแหง แขวงหัวหมาก เขตบางกะปิ จังหวัดกรุงเทพมหานคร 10240"/>
    <s v="10240"/>
    <s v="99"/>
    <s v="09/03/2026 22:00"/>
    <s v="-"/>
    <s v="SPX Express"/>
    <s v="Shopee"/>
    <s v="shopee"/>
    <s v=""/>
    <s v="TH264167687669T"/>
    <s v="09/03/2026 22:00"/>
  </r>
  <r>
    <x v="2"/>
    <x v="2"/>
    <n v="50"/>
    <n v="6"/>
    <s v="GWS12"/>
    <n v="200"/>
    <n v="0"/>
    <s v="ร้านที่2"/>
    <s v="น** บ***ง บ***ุทธิ์"/>
    <s v="สุพรรณบุรี"/>
    <s v="-"/>
    <s v=""/>
    <s v="09/03/2026 21:58"/>
    <s v="-"/>
    <s v="J&amp;T Express"/>
    <s v="Tiktok"/>
    <s v="tiktok"/>
    <s v=""/>
    <s v="793064400240"/>
    <s v="09/03/2026 21:58"/>
  </r>
  <r>
    <x v="3"/>
    <x v="3"/>
    <n v="90"/>
    <n v="1"/>
    <s v="GWS11"/>
    <n v="90"/>
    <n v="0"/>
    <s v="ร้านที่3"/>
    <s v="ปภาอร ดำริห์"/>
    <s v="28/1 หมู่ 1 ต.สมอแข อ.เมือง_x000a__x000a_เมืองพิษณุโลก/ Mueang Phitsanulokพิษณุโลก/ Phitsanulok_x000a_65000"/>
    <s v="65000"/>
    <s v="660946361454"/>
    <s v="09/03/2026 21:58"/>
    <s v="-"/>
    <s v="Kerry_dropoff"/>
    <s v="Lazada"/>
    <s v="lazada"/>
    <s v=""/>
    <s v="LEXPU0665646179"/>
    <s v="09/03/2026 21:58"/>
  </r>
  <r>
    <x v="4"/>
    <x v="4"/>
    <n v="81.75"/>
    <n v="1"/>
    <s v="GWS10"/>
    <n v="89.25"/>
    <n v="7.5"/>
    <s v="ร้านที่3"/>
    <s v="คุณธัญลักษณ์  เดชารัตน์"/>
    <s v="โรงเรียนด่านขุนทด 602 · ด่านขุนทด/ Dan Khun Thot_x000a__x000a_ด่านขุนทด/ Dan Khun Thotนครราชสีมา/ Nakhon Ratchasima_x000a_30210"/>
    <s v="30210"/>
    <s v="660930904029"/>
    <s v="09/03/2026 21:53"/>
    <s v="-"/>
    <s v="Kerry_dropoff"/>
    <s v="Lazada"/>
    <s v="lazada"/>
    <s v=""/>
    <s v="TH27088FF2YK0B"/>
    <s v="09/03/2026 21:53"/>
  </r>
  <r>
    <x v="0"/>
    <x v="0"/>
    <n v="14"/>
    <n v="2"/>
    <s v="GWS8"/>
    <n v="31"/>
    <n v="3"/>
    <s v="ร้านที่1"/>
    <s v="น******ร"/>
    <s v="******โลก จ.สุโขทัย ตำบลวังพิณพาทย์ อำเภอสวรรคโลก จังหวัดสุโขทัย 64110"/>
    <s v="64110"/>
    <s v="66"/>
    <s v="09/03/2026 22:02"/>
    <s v="-"/>
    <s v="SPX Express"/>
    <s v="Shopee"/>
    <s v="shopee"/>
    <s v=""/>
    <s v="TH2659620419514"/>
    <s v="09/03/2026 21:32"/>
  </r>
  <r>
    <x v="4"/>
    <x v="5"/>
    <n v="159"/>
    <n v="1"/>
    <s v="GWS7"/>
    <n v="175"/>
    <n v="16"/>
    <s v="ร้านที่2"/>
    <s v="ศ***ุทธ น***ิณพาทย์"/>
    <s v="ชลบุรี"/>
    <s v="-"/>
    <s v=""/>
    <s v="09/03/2026 21:31"/>
    <s v="-"/>
    <s v="J&amp;T COD"/>
    <s v="Tiktok"/>
    <s v="จ่ายทีหลัง / COD"/>
    <s v=""/>
    <s v="793088615266"/>
    <s v="09/03/2026 21:31"/>
  </r>
  <r>
    <x v="5"/>
    <x v="6"/>
    <n v="66.666666666666671"/>
    <n v="3"/>
    <s v="GWS6"/>
    <n v="129"/>
    <n v="0"/>
    <s v="ร้านที่1"/>
    <s v="น******ม"/>
    <s v="******บลนาสัก ตำบลนาสัก อำเภอแม่เมาะ จังหวัดลำปาง 52220"/>
    <s v="52220"/>
    <s v="95"/>
    <s v="09/03/2026 21:29"/>
    <s v="-"/>
    <s v="SPX Express"/>
    <s v="Shopee"/>
    <s v="shopee"/>
    <s v=""/>
    <s v="TH267910246684R"/>
    <s v="09/03/2026 21:29"/>
  </r>
  <r>
    <x v="1"/>
    <x v="1"/>
    <n v="49"/>
    <n v="2"/>
    <s v="GWS5"/>
    <n v="107"/>
    <n v="9"/>
    <s v="ร้านที่1"/>
    <s v="ย******ว"/>
    <s v="****** ตำบล สว่างแดงดิน, อำเภอสว่างแดนดิน ตำบลสว่างแดนดิน อำเภอสว่างแดนดิน จังหวัดสกลนคร 47110"/>
    <s v="47110"/>
    <s v="23"/>
    <s v="09/03/2026 21:08"/>
    <s v="-"/>
    <s v="SPX Express"/>
    <s v="Shopee"/>
    <s v="shopee"/>
    <s v=""/>
    <s v="TH261347028383Z"/>
    <s v="09/03/2026 21:08"/>
  </r>
  <r>
    <x v="2"/>
    <x v="2"/>
    <n v="50"/>
    <n v="6"/>
    <s v="GWS3"/>
    <n v="200"/>
    <n v="0"/>
    <s v="ร้านที่2"/>
    <s v="ต***า  ห***ยเวน"/>
    <s v="กรุงเทพมหานคร"/>
    <s v="-"/>
    <s v=""/>
    <s v="09/03/2026 20:50"/>
    <s v="-"/>
    <s v="J&amp;T COD"/>
    <s v="Tiktok"/>
    <s v="จ่ายทีหลัง / COD"/>
    <s v=""/>
    <s v="793094615294"/>
    <s v="09/03/2026 20:51"/>
  </r>
  <r>
    <x v="4"/>
    <x v="5"/>
    <n v="139"/>
    <n v="1"/>
    <s v="GWS2"/>
    <n v="219"/>
    <n v="0"/>
    <s v="ร้านที่1"/>
    <s v="ม******ณ"/>
    <s v="******านพร้าว ตำบลบ้านพร้าว อำเภอป่าพะยอม จังหวัดพัทลุง 93210"/>
    <s v="93210"/>
    <s v="46"/>
    <s v="09/03/2026 20:50"/>
    <s v="-"/>
    <s v="SPX Express"/>
    <s v="Shopee"/>
    <s v="shopee"/>
    <s v=""/>
    <s v="TH265990320466D"/>
    <s v="09/03/2026 20:44"/>
  </r>
  <r>
    <x v="6"/>
    <x v="7"/>
    <n v="80"/>
    <n v="1"/>
    <s v="GWS2"/>
    <n v="219"/>
    <n v="0"/>
    <s v="ร้านที่1"/>
    <s v="ม******ณ"/>
    <s v="******านพร้าว ตำบลบ้านพร้าว อำเภอป่าพะยอม จังหวัดพัทลุง 93210"/>
    <s v="93210"/>
    <s v="46"/>
    <s v="09/03/2026 20:50"/>
    <s v="-"/>
    <s v="SPX Express"/>
    <s v="Shopee"/>
    <s v="shopee"/>
    <s v=""/>
    <s v="TH265990320466D"/>
    <s v="09/03/2026 20:44"/>
  </r>
  <r>
    <x v="0"/>
    <x v="0"/>
    <n v="14"/>
    <n v="1"/>
    <s v="GWS1"/>
    <n v="14"/>
    <n v="0"/>
    <s v="ร้านที่1"/>
    <s v="I****e"/>
    <s v="******หลวง ตำบลบ่อโพง อำเภอนครหลวง จังหวัดพระนครศรีอยุธยา 13260 ตำบลบ่อโพง อำเภอนครหลวง จังหวัดพระนครศรีอยุธยา 13260"/>
    <s v="13260"/>
    <s v="54"/>
    <s v="09/03/2026 21:09"/>
    <s v="-"/>
    <s v="SPX Express"/>
    <s v="Shopee"/>
    <s v="shopee"/>
    <s v=""/>
    <s v="TH264363624035U"/>
    <s v="09/03/2026 20:36"/>
  </r>
  <r>
    <x v="7"/>
    <x v="8"/>
    <n v="0"/>
    <n v="1"/>
    <s v="GWS0"/>
    <n v="7"/>
    <n v="7"/>
    <s v="ร้านที่1"/>
    <s v="ประทีป เอียดรา"/>
    <s v="152 ม.1 · บ้านโพธิ์/ Ban Pho_x000a__x000a_เมืองตรัง/ Mueang Trangตรัง/ Trang_x000a_92000"/>
    <s v="92000"/>
    <s v="660809544973"/>
    <s v="09/03/2026 20:30"/>
    <s v="-"/>
    <s v="Kerry_dropoff"/>
    <s v="Lazada"/>
    <s v="lazada"/>
    <s v=""/>
    <s v="LEXPU0665640503"/>
    <s v="09/03/2026 20:30"/>
  </r>
  <r>
    <x v="0"/>
    <x v="0"/>
    <n v="14"/>
    <n v="1"/>
    <s v="GWR99"/>
    <n v="24"/>
    <n v="10"/>
    <s v="ร้านที่1"/>
    <s v="ณ******ด"/>
    <s v="******อย, ซอย 4, ตำบล ป่าสัก, อำเภอเชียงแสน จ.เชียงราย 57150 ตำบลป่าสัก อำเภอเชียงแสน จังหวัดเชียงราย 57150"/>
    <s v="57150"/>
    <s v="21"/>
    <s v="09/03/2026 20:27"/>
    <s v="-"/>
    <s v="SPX Express"/>
    <s v="Shopee"/>
    <s v="shopee"/>
    <s v=""/>
    <s v="TH2636973208095"/>
    <s v="09/03/2026 20:26"/>
  </r>
  <r>
    <x v="6"/>
    <x v="7"/>
    <n v="69.900000000000006"/>
    <n v="10"/>
    <s v="GWR98"/>
    <n v="800"/>
    <n v="0"/>
    <s v="ร้านที่1"/>
    <s v="น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44"/>
    <s v="09/03/2026 20:25"/>
    <s v="-"/>
    <s v="SPX Express"/>
    <s v="Shopee"/>
    <s v="shopee"/>
    <s v=""/>
    <s v="TH268440593831W"/>
    <s v="09/03/2026 20:25"/>
  </r>
  <r>
    <x v="1"/>
    <x v="1"/>
    <n v="49"/>
    <n v="1"/>
    <s v="GWR97"/>
    <n v="49"/>
    <n v="0"/>
    <s v="ร้านที่1"/>
    <s v="ศ***า"/>
    <s v="******ตำบลลาดกระทิง อำเภอสนามชัยเขต จังหวัดฉะเชิงเทรา 24160"/>
    <s v="24160"/>
    <s v="62"/>
    <s v="09/03/2026 20:22"/>
    <s v="-"/>
    <s v="SPX Express"/>
    <s v="Shopee"/>
    <s v="shopee"/>
    <s v=""/>
    <s v="TH261563582021P"/>
    <s v="09/03/2026 20:21"/>
  </r>
  <r>
    <x v="5"/>
    <x v="6"/>
    <n v="66.666666666666671"/>
    <n v="3"/>
    <s v="GWR96"/>
    <n v="129"/>
    <n v="0"/>
    <s v="ร้านที่2"/>
    <s v="จ**"/>
    <s v="นครราชสีมา"/>
    <s v="-"/>
    <s v=""/>
    <s v="09/03/2026 20:08"/>
    <s v="-"/>
    <s v="J&amp;T Express"/>
    <s v="Tiktok"/>
    <s v="tiktok"/>
    <s v=""/>
    <s v="793010171251"/>
    <s v="09/03/2026 20:09"/>
  </r>
  <r>
    <x v="7"/>
    <x v="4"/>
    <n v="0"/>
    <n v="1"/>
    <s v="GWR95"/>
    <n v="7"/>
    <n v="7"/>
    <s v="ร้านที่3"/>
    <s v="เมริสา นาคน้อย"/>
    <s v="5 ซอยพระรามเก้า 28 SDC อพาร์ทเม้นที · หัวหมาก/ Hua Mak_x000a__x000a_บางกะปิ/ Bang Kapiกรุงเทพมหานคร/ Bangkok_x000a_10240"/>
    <s v="10240"/>
    <s v="660626513932"/>
    <s v="09/03/2026 19:59"/>
    <s v="-"/>
    <s v="Kerry_dropoff"/>
    <s v="Lazada"/>
    <s v="lazada"/>
    <s v=""/>
    <s v="LEXPU0665638484"/>
    <s v="09/03/2026 19:57"/>
  </r>
  <r>
    <x v="3"/>
    <x v="9"/>
    <n v="75"/>
    <n v="2"/>
    <s v="GWR94"/>
    <n v="158.5"/>
    <n v="8.5"/>
    <s v="ร้านที่1"/>
    <s v="นพพล อภิบาลสมุทร"/>
    <s v="1 ถ.คลองคาเค็ตฝั่งตะวันตก ต.ปากน้ำ_x000a__x000a_เมืองสมุทรปราการ/ Mueang Samut Prakanสมุทรปราการ/ Samut Prakan_x000a_10270"/>
    <s v="10270"/>
    <s v="660949526168"/>
    <s v="09/03/2026 19:56"/>
    <s v="-"/>
    <s v="Kerry_dropoff"/>
    <s v="Lazada"/>
    <s v="lazada"/>
    <s v=""/>
    <s v="LEXPU0665646927"/>
    <s v="09/03/2026 19:55"/>
  </r>
  <r>
    <x v="2"/>
    <x v="2"/>
    <n v="50"/>
    <n v="6"/>
    <s v="GWR93"/>
    <n v="200"/>
    <n v="0"/>
    <s v="ร้านที่2"/>
    <s v="น** ป***ักษ์ ด***ณี"/>
    <s v="อำนาจเจริญ"/>
    <s v="-"/>
    <s v=""/>
    <s v="09/03/2026 19:55"/>
    <s v="-"/>
    <s v="J&amp;T Express"/>
    <s v="Tiktok"/>
    <s v="tiktok"/>
    <s v=""/>
    <s v="793066811235"/>
    <s v="09/03/2026 19:54"/>
  </r>
  <r>
    <x v="8"/>
    <x v="4"/>
    <n v="71.45"/>
    <n v="1"/>
    <s v="GWR92"/>
    <n v="142.91"/>
    <n v="0"/>
    <s v="ร้านที่3"/>
    <s v="ฐิติพร จิระวิทยาบุญ"/>
    <s v="10 หมู่ 1 ต.หนองสองห้อง อ.บ้านแพ้ว_x000a__x000a_บ้านแพ้ว/ Ban Phaeoสมุทรสาคร/ Samut Sakhon_x000a_74120"/>
    <s v="74120"/>
    <s v="660876190237"/>
    <s v="09/03/2026 19:24"/>
    <s v="-"/>
    <s v="Kerry_dropoff"/>
    <s v="Lazada"/>
    <s v="lazada"/>
    <s v=""/>
    <s v="LEXPU0665690889"/>
    <s v="09/03/2026 19:24"/>
  </r>
  <r>
    <x v="9"/>
    <x v="4"/>
    <n v="71.459999999999994"/>
    <n v="1"/>
    <s v="GWR92"/>
    <n v="142.91"/>
    <n v="0"/>
    <s v="ร้านที่3"/>
    <s v="ฐิติพร จิระวิทยาบุญ"/>
    <s v="10 หมู่ 1 ต.หนองสองห้อง อ.บ้านแพ้ว_x000a__x000a_บ้านแพ้ว/ Ban Phaeoสมุทรสาคร/ Samut Sakhon_x000a_74120"/>
    <s v="74120"/>
    <s v="660876190237"/>
    <s v="09/03/2026 19:24"/>
    <s v="-"/>
    <s v="Kerry_dropoff"/>
    <s v="Lazada"/>
    <s v="lazada"/>
    <s v=""/>
    <s v="LEXPU0665690889"/>
    <s v="09/03/2026 19:24"/>
  </r>
  <r>
    <x v="2"/>
    <x v="2"/>
    <n v="50"/>
    <n v="6"/>
    <s v="GWR91"/>
    <n v="200"/>
    <n v="0"/>
    <s v="ร้านที่2"/>
    <s v="พ***ภา"/>
    <s v="นนทบุรี"/>
    <s v="-"/>
    <s v=""/>
    <s v="09/03/2026 19:14"/>
    <s v="-"/>
    <s v="Flash Express Thailand COD"/>
    <s v="Tiktok"/>
    <s v="จ่ายทีหลัง / COD"/>
    <s v=""/>
    <s v="THT030655MBRX7Z"/>
    <s v="09/03/2026 19:14"/>
  </r>
  <r>
    <x v="2"/>
    <x v="2"/>
    <n v="50"/>
    <n v="6"/>
    <s v="GWR90"/>
    <n v="200"/>
    <n v="0"/>
    <s v="ร้านที่2"/>
    <s v="น*** ข***​อนันท์​สกุล"/>
    <s v="นครราชสีมา"/>
    <s v="-"/>
    <s v=""/>
    <s v="09/03/2026 18:49"/>
    <s v="-"/>
    <s v="J&amp;T Express"/>
    <s v="Tiktok"/>
    <s v="tiktok"/>
    <s v=""/>
    <s v="793075517216"/>
    <s v="09/03/2026 18:49"/>
  </r>
  <r>
    <x v="4"/>
    <x v="4"/>
    <n v="81.75"/>
    <n v="1"/>
    <s v="GWR89"/>
    <n v="90.25"/>
    <n v="8.5"/>
    <s v="ร้านที่3"/>
    <s v="Pan noreseth"/>
    <s v="21/28  ถ.สุขุมวิท24 แขวง คลองตัน_x000a__x000a_คลองเตย/ Khlong Toeiกรุงเทพมหานคร/ Bangkok_x000a_10110"/>
    <s v="10110"/>
    <s v="660812551122"/>
    <s v="09/03/2026 18:51"/>
    <s v="-"/>
    <s v="Kerry_dropoff"/>
    <s v="Lazada"/>
    <s v="lazada"/>
    <s v=""/>
    <s v="LEXPU0665695150"/>
    <s v="09/03/2026 18:46"/>
  </r>
  <r>
    <x v="2"/>
    <x v="2"/>
    <n v="50"/>
    <n v="6"/>
    <s v="GWR88"/>
    <n v="350"/>
    <n v="0"/>
    <s v="ร้านที่2"/>
    <s v="ท***วี พ***ศรี ต***ค"/>
    <s v="สุราษฎร์ธานี"/>
    <s v="-"/>
    <s v=""/>
    <s v="09/03/2026 18:43"/>
    <s v="-"/>
    <s v="J&amp;T Express"/>
    <s v="Tiktok"/>
    <s v="tiktok"/>
    <s v=""/>
    <s v="793014710294"/>
    <s v="09/03/2026 18:42"/>
  </r>
  <r>
    <x v="7"/>
    <x v="10"/>
    <n v="139"/>
    <n v="3"/>
    <s v="GWR87"/>
    <n v="433"/>
    <n v="16"/>
    <s v="ร้านที่1"/>
    <s v="ช******ะ"/>
    <s v="******านตาแอก, ตำบลบ้านจารย์, อำเภอสังขะ ตำบลบ้านจารย์ อำเภอสังขะ จังหวัดสุรินทร์ 32150"/>
    <s v="32150"/>
    <s v="93"/>
    <s v="09/03/2026 18:26"/>
    <s v="-"/>
    <s v="SPX Express"/>
    <s v="Shopee"/>
    <s v="shopee"/>
    <s v=""/>
    <s v="TH264905425888I"/>
    <s v="09/03/2026 18:25"/>
  </r>
  <r>
    <x v="5"/>
    <x v="6"/>
    <n v="66.666666666666671"/>
    <n v="3"/>
    <s v="GWR86"/>
    <n v="209"/>
    <n v="0"/>
    <s v="ร้านที่1"/>
    <s v="ห******ร"/>
    <s v="******กาหลง ตำบลกาหลง อำเภอเมืองสมุทรสาคร จังหวัดสมุทรสาคร 74000"/>
    <s v="74000"/>
    <s v="53"/>
    <s v="09/03/2026 18:14"/>
    <s v="-"/>
    <s v="Flash Express"/>
    <s v="Shopee"/>
    <s v="shopee"/>
    <s v=""/>
    <s v="TH16018FEFSW3F"/>
    <s v="09/03/2026 18:13"/>
  </r>
  <r>
    <x v="6"/>
    <x v="7"/>
    <n v="80"/>
    <n v="1"/>
    <s v="GWR86"/>
    <n v="209"/>
    <n v="0"/>
    <s v="ร้านที่1"/>
    <s v="ห******ร"/>
    <s v="******กาหลง ตำบลกาหลง อำเภอเมืองสมุทรสาคร จังหวัดสมุทรสาคร 74000"/>
    <s v="74000"/>
    <s v="53"/>
    <s v="09/03/2026 18:14"/>
    <s v="-"/>
    <s v="Flash Express"/>
    <s v="Shopee"/>
    <s v="shopee"/>
    <s v=""/>
    <s v="TH16018FEFSW3F"/>
    <s v="09/03/2026 18:13"/>
  </r>
  <r>
    <x v="2"/>
    <x v="2"/>
    <n v="50"/>
    <n v="6"/>
    <s v="GWR84"/>
    <n v="200"/>
    <n v="0"/>
    <s v="ร้านที่2"/>
    <s v="ศ***วลแจ้งมงคล"/>
    <s v="กรุงเทพฯ"/>
    <s v="-"/>
    <s v=""/>
    <s v="09/03/2026 17:42"/>
    <s v="-"/>
    <s v="J&amp;T COD"/>
    <s v="Tiktok"/>
    <s v="จ่ายทีหลัง / COD"/>
    <s v=""/>
    <s v="793060298166"/>
    <s v="09/03/2026 17:42"/>
  </r>
  <r>
    <x v="9"/>
    <x v="4"/>
    <n v="103.55"/>
    <n v="1"/>
    <s v="GWR83"/>
    <n v="110.55"/>
    <n v="7"/>
    <s v="ร้านที่3"/>
    <s v="นฤบล ยิ้มนิยม"/>
    <s v="ซอย ช่างอากาศอุทิศ 27 แยก 2 ซอย ช่างอากาศอุทิศ 27 แยก 2 110/58 · ดอนเมือง/ Don Mueang_x000a__x000a_ดอนเมือง/ Don Mueangกรุงเทพมหานคร/ Bangkok_x000a_10210"/>
    <s v="10210"/>
    <s v="660980608399"/>
    <s v="09/03/2026 17:22"/>
    <s v="-"/>
    <s v="Kerry_dropoff"/>
    <s v="Lazada"/>
    <s v="lazada"/>
    <s v=""/>
    <s v="LEXPU0665690087"/>
    <s v="09/03/2026 17:22"/>
  </r>
  <r>
    <x v="2"/>
    <x v="2"/>
    <n v="40"/>
    <n v="10"/>
    <s v="GWR82"/>
    <n v="350"/>
    <n v="0"/>
    <s v="ร้านที่4"/>
    <s v="อ***อาสัน ม***็ง"/>
    <s v="นราธิวาส"/>
    <s v="-"/>
    <s v=""/>
    <s v="09/03/2026 17:05"/>
    <s v="-"/>
    <s v="J&amp;T COD"/>
    <s v="Tiktok"/>
    <s v="จ่ายทีหลัง / COD"/>
    <s v=""/>
    <s v="793024876173"/>
    <s v="09/03/2026 17:09"/>
  </r>
  <r>
    <x v="5"/>
    <x v="6"/>
    <n v="66.666666666666671"/>
    <n v="3"/>
    <s v="GWR81"/>
    <n v="217"/>
    <n v="88"/>
    <s v="ร้านที่2"/>
    <s v="อ***อาสัน ม***็ง"/>
    <s v="นราธิวาส"/>
    <s v="-"/>
    <s v=""/>
    <s v="09/03/2026 17:01"/>
    <s v="-"/>
    <s v="J&amp;T COD"/>
    <s v="Tiktok"/>
    <s v="จ่ายทีหลัง / COD"/>
    <s v=""/>
    <s v="793063872241"/>
    <s v="09/03/2026 17:04"/>
  </r>
  <r>
    <x v="6"/>
    <x v="7"/>
    <n v="80"/>
    <n v="2"/>
    <s v="GWR80"/>
    <n v="160"/>
    <n v="0"/>
    <s v="ร้านที่1"/>
    <s v="จ******ำ"/>
    <s v="****** ที่ 6, ถนน หลังวัดหนามแดง, ตำบลบางแก้ว, อำเภอบางพลี ตำบลบางแก้ว อำเภอบางพลี จังหวัดสมุทรปราการ 10540"/>
    <s v="10540"/>
    <s v="99"/>
    <s v="09/03/2026 17:29"/>
    <s v="-"/>
    <s v="SPX Express"/>
    <s v="Shopee"/>
    <s v="shopee"/>
    <s v=""/>
    <s v="TH268730610796V"/>
    <s v="09/03/2026 17:02"/>
  </r>
  <r>
    <x v="6"/>
    <x v="7"/>
    <n v="80"/>
    <n v="1"/>
    <s v="GWR79"/>
    <n v="80"/>
    <n v="0"/>
    <s v="ร้านที่1"/>
    <s v="น******่"/>
    <s v="******, ตำบล ลำไทร, อำเภอวังน้อย ตำบลลำไทร อำเภอวังน้อย จังหวัดพระนครศรีอยุธยา 13170"/>
    <s v="13170"/>
    <s v="35"/>
    <s v="09/03/2026 17:26"/>
    <s v="-"/>
    <s v="SPX Express"/>
    <s v="Shopee"/>
    <s v="shopee"/>
    <s v=""/>
    <s v="TH262295320531O"/>
    <s v="09/03/2026 16:58"/>
  </r>
  <r>
    <x v="6"/>
    <x v="7"/>
    <n v="80"/>
    <n v="1"/>
    <s v="GWR78"/>
    <n v="80"/>
    <n v="0"/>
    <s v="ร้านที่1"/>
    <s v="น******่"/>
    <s v="******, ตำบล ลำไทร, อำเภอวังน้อย ตำบลลำไทร อำเภอวังน้อย จังหวัดพระนครศรีอยุธยา 13170"/>
    <s v="13170"/>
    <s v="35"/>
    <s v="09/03/2026 17:23"/>
    <s v="-"/>
    <s v="SPX Express"/>
    <s v="Shopee"/>
    <s v="shopee"/>
    <s v=""/>
    <s v="TH261276428458N"/>
    <s v="09/03/2026 16:54"/>
  </r>
  <r>
    <x v="5"/>
    <x v="6"/>
    <n v="33"/>
    <n v="10"/>
    <s v="GWR77"/>
    <n v="544"/>
    <n v="16"/>
    <s v="ร้านที่1"/>
    <s v="ส******ก"/>
    <s v="******.ทุ่งอรุณ ตำบลทุ่งอรุณ อำเภอโชคชัย จังหวัดนครราชสีมา 30190"/>
    <s v="30190"/>
    <s v="96"/>
    <s v="09/03/2026 16:53"/>
    <s v="-"/>
    <s v="SPX Express"/>
    <s v="Shopee"/>
    <s v="shopee"/>
    <s v=""/>
    <s v="TH262502004849I"/>
    <s v="09/03/2026 16:52"/>
  </r>
  <r>
    <x v="5"/>
    <x v="6"/>
    <n v="66.666666666666671"/>
    <n v="3"/>
    <s v="GWR77"/>
    <n v="544"/>
    <n v="16"/>
    <s v="ร้านที่1"/>
    <s v="ส******ก"/>
    <s v="******.ทุ่งอรุณ ตำบลทุ่งอรุณ อำเภอโชคชัย จังหวัดนครราชสีมา 30190"/>
    <s v="30190"/>
    <s v="96"/>
    <s v="09/03/2026 16:53"/>
    <s v="-"/>
    <s v="SPX Express"/>
    <s v="Shopee"/>
    <s v="shopee"/>
    <s v=""/>
    <s v="TH262502004849I"/>
    <s v="09/03/2026 16:52"/>
  </r>
  <r>
    <x v="6"/>
    <x v="7"/>
    <n v="80"/>
    <n v="3"/>
    <s v="GWR76"/>
    <n v="240"/>
    <n v="0"/>
    <s v="ร้านที่1"/>
    <s v="น******่"/>
    <s v="******, ตำบล ลำไทร, อำเภอวังน้อย ตำบลลำไทร อำเภอวังน้อย จังหวัดพระนครศรีอยุธยา 13170"/>
    <s v="13170"/>
    <s v="35"/>
    <s v="09/03/2026 17:18"/>
    <s v="-"/>
    <s v="SPX Express"/>
    <s v="Shopee"/>
    <s v="shopee"/>
    <s v=""/>
    <s v="TH266852519399K"/>
    <s v="09/03/2026 16:48"/>
  </r>
  <r>
    <x v="10"/>
    <x v="11"/>
    <n v="54.5"/>
    <n v="2"/>
    <s v="GWR75"/>
    <n v="153"/>
    <n v="9.5"/>
    <s v="ร้านที่3"/>
    <s v="Nnn ร้านปักหลัก"/>
    <s v="200-/135 แยก 1-1/2 ซอยแจ้งวัฒนะ 10 แขวงทุ่งสองห้อง เขตหลักสี่_x000a__x000a_หลักสี่/ Lak Siกรุงเทพมหานคร/ Bangkok_x000a_10210"/>
    <s v="10210"/>
    <s v="660899296242"/>
    <s v="09/03/2026 16:38"/>
    <s v="-"/>
    <s v="Kerry_dropoff"/>
    <s v="Lazada"/>
    <s v="lazada"/>
    <s v=""/>
    <s v="LEXPU0665690708"/>
    <s v="09/03/2026 16:38"/>
  </r>
  <r>
    <x v="9"/>
    <x v="4"/>
    <n v="71.75"/>
    <n v="1"/>
    <s v="GWR75"/>
    <n v="153"/>
    <n v="9.5"/>
    <s v="ร้านที่3"/>
    <s v="Nnn ร้านปักหลัก"/>
    <s v="200-/135 แยก 1-1/2 ซอยแจ้งวัฒนะ 10 แขวงทุ่งสองห้อง เขตหลักสี่_x000a__x000a_หลักสี่/ Lak Siกรุงเทพมหานคร/ Bangkok_x000a_10210"/>
    <s v="10210"/>
    <s v="660899296242"/>
    <s v="09/03/2026 16:38"/>
    <s v="-"/>
    <s v="Kerry_dropoff"/>
    <s v="Lazada"/>
    <s v="lazada"/>
    <s v=""/>
    <s v="LEXPU0665690708"/>
    <s v="09/03/2026 16:38"/>
  </r>
  <r>
    <x v="4"/>
    <x v="5"/>
    <n v="139"/>
    <n v="2"/>
    <s v="GWR74"/>
    <n v="215"/>
    <n v="0"/>
    <s v="ร้านที่10"/>
    <s v="ประสงค์ อภิวัฒน์ชาติ"/>
    <s v="268 ซ.รัชดา13_x000a_แขวง ดินแดง เขต ดินแดง_x000a_ก.ท.ม 10400"/>
    <s v="10400"/>
    <s v="0816260641"/>
    <s v="09/03/2026 16:33"/>
    <s v="sompear3955@gmail.com"/>
    <s v="EMS COD"/>
    <s v="facebook"/>
    <s v="กสิกร"/>
    <s v=""/>
    <s v="WA106338885TH"/>
    <s v="09/03/2026 16:33"/>
  </r>
  <r>
    <x v="7"/>
    <x v="10"/>
    <n v="139"/>
    <n v="2"/>
    <s v="GWR73"/>
    <n v="215"/>
    <n v="0"/>
    <s v="ร้านที่10"/>
    <s v="รุ่งรัตน์ นาระต๊ะ "/>
    <s v="66/1ม.2ต.มว่งยายอ.เวียงแก่นจ.เชียงราย 57310"/>
    <s v="57310"/>
    <s v="0981832839"/>
    <s v="09/03/2026 16:32"/>
    <s v="sompear3955@gmail.com"/>
    <s v="EMS COD"/>
    <s v="facebook"/>
    <s v="กสิกร"/>
    <s v=""/>
    <s v="WA106338899TH"/>
    <s v="09/03/2026 16:32"/>
  </r>
  <r>
    <x v="5"/>
    <x v="6"/>
    <n v="66.666666666666671"/>
    <n v="3"/>
    <s v="GWR72"/>
    <n v="129"/>
    <n v="0"/>
    <s v="ร้านที่1"/>
    <s v="ล******์"/>
    <s v="******สลุด, อำเภอบางกระทุ่ม ตำบลโคกสลุด อำเภอบางกระทุ่ม จังหวัดพิษณุโลก 65110"/>
    <s v="65110"/>
    <s v="15"/>
    <s v="09/03/2026 17:05"/>
    <s v="-"/>
    <s v="SPX Express"/>
    <s v="Shopee"/>
    <s v="shopee"/>
    <s v=""/>
    <s v="TH262838426352E"/>
    <s v="09/03/2026 16:32"/>
  </r>
  <r>
    <x v="7"/>
    <x v="10"/>
    <n v="139"/>
    <n v="2"/>
    <s v="GWR71"/>
    <n v="215"/>
    <n v="0"/>
    <s v="ร้านที่10"/>
    <s v="ส่งที่ สำรวย ชวนเชย"/>
    <s v="39/356 หมู่ที่ 11 หมู่บ้านปรีชา-ศรีนครินทร์ ต.บางแก้ว อ.บางพลี จ.สมุทรปราการ  10540"/>
    <s v="10540"/>
    <s v="0875088259"/>
    <s v="09/03/2026 16:05"/>
    <s v="sompear3955@gmail.com"/>
    <s v="EMS"/>
    <s v="facebook"/>
    <s v="กสิกร"/>
    <s v=""/>
    <s v="WB172619683TH"/>
    <s v="09/03/2026 16:31"/>
  </r>
  <r>
    <x v="2"/>
    <x v="2"/>
    <n v="33.333333333333336"/>
    <n v="3"/>
    <s v="GWR70"/>
    <n v="100"/>
    <n v="0"/>
    <s v="ร้านที่2"/>
    <s v="แ*** อ***ช"/>
    <s v="เพชรบุรี"/>
    <s v="-"/>
    <s v=""/>
    <s v="09/03/2026 16:23"/>
    <s v="-"/>
    <s v="J&amp;T COD"/>
    <s v="Tiktok"/>
    <s v="จ่ายทีหลัง / COD"/>
    <s v=""/>
    <s v="793052826241"/>
    <s v="09/03/2026 16:23"/>
  </r>
  <r>
    <x v="5"/>
    <x v="6"/>
    <n v="66.666666666666671"/>
    <n v="12"/>
    <s v="GWR67"/>
    <n v="516"/>
    <n v="0"/>
    <s v="ร้านที่1"/>
    <s v="ส******ี"/>
    <s v="******, ตำบล เมืองใต้, อำเภอเมืองศรีสะเกษจังหวัดศรีสะ้กษ ตำบลเมืองใต้ อำเภอเมืองศรีสะเกษ จังหวัดศรีสะเกษ 33000"/>
    <s v="33000"/>
    <s v="85"/>
    <s v="09/03/2026 16:45"/>
    <s v="-"/>
    <s v="SPX Express"/>
    <s v="Shopee"/>
    <s v="shopee"/>
    <s v=""/>
    <s v="TH265853056637N"/>
    <s v="09/03/2026 16:14"/>
  </r>
  <r>
    <x v="0"/>
    <x v="0"/>
    <n v="14"/>
    <n v="2"/>
    <s v="GWR65"/>
    <n v="44"/>
    <n v="16"/>
    <s v="ร้านที่1"/>
    <s v="ว******น"/>
    <s v="****** ถ.แพรกษา ต.แพรกษา ตำบลแพรกษา อำเภอเมืองสมุทรปราการ จังหวัดสมุทรปราการ 10280"/>
    <s v="10280"/>
    <s v="33"/>
    <s v="09/03/2026 16:09"/>
    <s v="-"/>
    <s v="SPX Express"/>
    <s v="Shopee"/>
    <s v="shopee"/>
    <s v=""/>
    <s v="TH2686931278968"/>
    <s v="09/03/2026 16:09"/>
  </r>
  <r>
    <x v="2"/>
    <x v="2"/>
    <n v="50"/>
    <n v="6"/>
    <s v="GWR64"/>
    <n v="200"/>
    <n v="0"/>
    <s v="ร้านที่2"/>
    <s v="น***มัย บ***เพ็ง"/>
    <s v="สกลนคร"/>
    <s v="-"/>
    <s v=""/>
    <s v="09/03/2026 16:06"/>
    <s v="-"/>
    <s v="J&amp;T COD"/>
    <s v="Tiktok"/>
    <s v="จ่ายทีหลัง / COD"/>
    <s v=""/>
    <s v="793099794130"/>
    <s v="09/03/2026 16:06"/>
  </r>
  <r>
    <x v="6"/>
    <x v="7"/>
    <n v="80"/>
    <n v="2"/>
    <s v="GWR63"/>
    <n v="160"/>
    <n v="0"/>
    <s v="ร้านที่1"/>
    <s v="น******ง"/>
    <s v="******ง ตำบลริมโขง อำเภอเชียงของ จังหวัดเชียงราย 57140"/>
    <s v="57140"/>
    <s v="15"/>
    <s v="09/03/2026 16:09"/>
    <s v="-"/>
    <s v="SPX Express"/>
    <s v="Shopee"/>
    <s v="shopee"/>
    <s v=""/>
    <s v="TH2686911197554"/>
    <s v="09/03/2026 16:01"/>
  </r>
  <r>
    <x v="6"/>
    <x v="7"/>
    <n v="80"/>
    <n v="1"/>
    <s v="GWR62"/>
    <n v="80"/>
    <n v="0"/>
    <s v="ร้านที่1"/>
    <s v="ส******า"/>
    <s v="******ำบลแม่ยางตาล ตำบลแม่ยางตาล อำเภอร้องกวาง จังหวัดแพร่ 54140"/>
    <s v="54140"/>
    <s v="86"/>
    <s v="09/03/2026 16:22"/>
    <s v="-"/>
    <s v="SPX Express"/>
    <s v="Shopee"/>
    <s v="shopee"/>
    <s v=""/>
    <s v="TH269343725623B"/>
    <s v="09/03/2026 15:52"/>
  </r>
  <r>
    <x v="2"/>
    <x v="2"/>
    <n v="50"/>
    <n v="6"/>
    <s v="GWR61"/>
    <n v="200"/>
    <n v="0"/>
    <s v="ร้านที่2"/>
    <s v="อ***รา  แ***  "/>
    <s v="สงขลา"/>
    <s v="-"/>
    <s v=""/>
    <s v="09/03/2026 15:51"/>
    <s v="-"/>
    <s v="J&amp;T Express"/>
    <s v="Tiktok"/>
    <s v="tiktok"/>
    <s v=""/>
    <s v="793076293144"/>
    <s v="09/03/2026 15:51"/>
  </r>
  <r>
    <x v="6"/>
    <x v="12"/>
    <n v="76"/>
    <n v="1"/>
    <s v="GWR60"/>
    <n v="116"/>
    <n v="40"/>
    <s v="ร้านที่3"/>
    <s v="น.ส ชาลินี เงื่อมผา"/>
    <s v="บ้านเลขที่ 45/2 หมู่7 · หนองแก้ว/ Nong Kaeo_x000a__x000a_ประจันตคาม/ Prachantakhamปราจีนบุรี/ Prachin Buri_x000a_25130"/>
    <s v="25130"/>
    <s v="660628064998"/>
    <s v="09/03/2026 15:50"/>
    <s v="-"/>
    <s v="Kerry_dropoff"/>
    <s v="Lazada"/>
    <s v="lazada"/>
    <s v=""/>
    <s v="LEXPU0665650843"/>
    <s v="09/03/2026 15:50"/>
  </r>
  <r>
    <x v="2"/>
    <x v="2"/>
    <n v="33.333333333333336"/>
    <n v="3"/>
    <s v="GWR59"/>
    <n v="100"/>
    <n v="0"/>
    <s v="ร้านที่4"/>
    <s v="อ** ก* ค**"/>
    <s v="กาญจนบุรี"/>
    <s v="-"/>
    <s v=""/>
    <s v="09/03/2026 15:49"/>
    <s v="-"/>
    <s v="J&amp;T COD"/>
    <s v="Tiktok"/>
    <s v="จ่ายทีหลัง / COD"/>
    <s v=""/>
    <s v="793003624254"/>
    <s v="09/03/2026 15:49"/>
  </r>
  <r>
    <x v="2"/>
    <x v="2"/>
    <n v="50"/>
    <n v="6"/>
    <s v="GWR58"/>
    <n v="200"/>
    <n v="0"/>
    <s v="ร้านที่2"/>
    <s v="พ***ณี ส***ิเสน"/>
    <s v="ยโสธร"/>
    <s v="-"/>
    <s v=""/>
    <s v="09/03/2026 15:49"/>
    <s v="-"/>
    <s v="J&amp;T COD"/>
    <s v="Tiktok"/>
    <s v="จ่ายทีหลัง / COD"/>
    <s v=""/>
    <s v="793098584180"/>
    <s v="09/03/2026 15:49"/>
  </r>
  <r>
    <x v="2"/>
    <x v="2"/>
    <n v="33.333333333333336"/>
    <n v="3"/>
    <s v="GWR57"/>
    <n v="100"/>
    <n v="0"/>
    <s v="ร้านที่2"/>
    <s v="น***"/>
    <s v="ขอนแก่น"/>
    <s v="-"/>
    <s v=""/>
    <s v="09/03/2026 15:49"/>
    <s v="-"/>
    <s v="J&amp;T COD"/>
    <s v="Tiktok"/>
    <s v="จ่ายทีหลัง / COD"/>
    <s v=""/>
    <s v="793056427240"/>
    <s v="09/03/2026 15:49"/>
  </r>
  <r>
    <x v="8"/>
    <x v="13"/>
    <n v="159"/>
    <n v="1"/>
    <s v="GWR56"/>
    <n v="99"/>
    <n v="0"/>
    <s v="ร้านที่2"/>
    <s v="อ***ณ์ แ***จริญ"/>
    <s v="สิงห์บุรี"/>
    <s v="-"/>
    <s v=""/>
    <s v="09/03/2026 15:48"/>
    <s v="-"/>
    <s v="J&amp;T COD"/>
    <s v="Tiktok"/>
    <s v="จ่ายทีหลัง / COD"/>
    <s v=""/>
    <s v="793063015242"/>
    <s v="09/03/2026 15:48"/>
  </r>
  <r>
    <x v="11"/>
    <x v="14"/>
    <n v="10"/>
    <n v="30"/>
    <s v="GWR55"/>
    <n v="383"/>
    <n v="50"/>
    <s v="ร้านที่1"/>
    <s v="ส******ี"/>
    <s v="******ย ต.แม่โถ อ.แม่ลาน้อย จ.แม่ฮ่องสอน 58120 ตำบลแม่โถ อำเภอแม่ลาน้อย จังหวัดแม่ฮ่องสอน 58120"/>
    <s v="58120"/>
    <s v="63"/>
    <s v="09/03/2026 15:48"/>
    <s v="-"/>
    <s v="Flash Express"/>
    <s v="Shopee"/>
    <s v="shopee"/>
    <s v=""/>
    <s v="TH55058FEZC78D"/>
    <s v="09/03/2026 15:48"/>
  </r>
  <r>
    <x v="5"/>
    <x v="6"/>
    <n v="66.666666666666671"/>
    <n v="3"/>
    <s v="GWR53"/>
    <n v="118"/>
    <n v="18"/>
    <s v="ร้านที่2"/>
    <s v="ส***พร W*"/>
    <s v="เชียงราย"/>
    <s v="-"/>
    <s v=""/>
    <s v="09/03/2026 15:44"/>
    <s v="-"/>
    <s v="J&amp;T COD"/>
    <s v="Tiktok"/>
    <s v="จ่ายทีหลัง / COD"/>
    <s v=""/>
    <s v="793027672242"/>
    <s v="09/03/2026 15:44"/>
  </r>
  <r>
    <x v="6"/>
    <x v="7"/>
    <n v="69.900000000000006"/>
    <n v="40"/>
    <s v="GWR52"/>
    <n v="3200"/>
    <n v="0"/>
    <s v="ร้านที่1"/>
    <s v="น******)"/>
    <s v="******.วังน้ำเขียว ตำบลวังน้ำเขียว อำเภอกำแพงแสน จังหวัดนครปฐม 73140"/>
    <s v="73140"/>
    <s v="27"/>
    <s v="09/03/2026 15:39"/>
    <s v="-"/>
    <s v="Express Delivery (SHP Food)"/>
    <s v="Shopee"/>
    <s v="shopee"/>
    <s v=""/>
    <s v="2994095519233536097"/>
    <s v="09/03/2026 15:38"/>
  </r>
  <r>
    <x v="2"/>
    <x v="2"/>
    <n v="50"/>
    <n v="6"/>
    <s v="GWR51"/>
    <n v="229"/>
    <n v="29"/>
    <s v="ร้านที่2"/>
    <s v="R***y"/>
    <s v="พระนครศรีอยุธยา"/>
    <s v="-"/>
    <s v=""/>
    <s v="09/03/2026 15:34"/>
    <s v="-"/>
    <s v="J&amp;T Express"/>
    <s v="Tiktok"/>
    <s v="tiktok"/>
    <s v=""/>
    <s v="793036595105"/>
    <s v="09/03/2026 15:34"/>
  </r>
  <r>
    <x v="1"/>
    <x v="1"/>
    <n v="27.5"/>
    <n v="4"/>
    <s v="GWR50"/>
    <n v="165"/>
    <n v="0"/>
    <s v="ร้านที่1"/>
    <s v="ก******จ"/>
    <s v="******อเมืองระนอง ตำบลบางริ้น อำเภอเมืองระนอง จังหวัดระนอง 85000"/>
    <s v="85000"/>
    <s v="72"/>
    <s v="09/03/2026 15:30"/>
    <s v="-"/>
    <s v="Flash Express"/>
    <s v="Shopee"/>
    <s v="shopee"/>
    <s v=""/>
    <s v="TH69018FEX3N6D"/>
    <s v="09/03/2026 15:30"/>
  </r>
  <r>
    <x v="2"/>
    <x v="2"/>
    <n v="33.333333333333336"/>
    <n v="3"/>
    <s v="GWR49"/>
    <n v="100"/>
    <n v="0"/>
    <s v="ร้านที่2"/>
    <s v="ส***ภา บ***าชาติ"/>
    <s v="ขอนแก่น"/>
    <s v="-"/>
    <s v=""/>
    <s v="09/03/2026 15:28"/>
    <s v="-"/>
    <s v="J&amp;T Express"/>
    <s v="Tiktok"/>
    <s v="tiktok"/>
    <s v=""/>
    <s v="793057624236"/>
    <s v="09/03/2026 15:28"/>
  </r>
  <r>
    <x v="2"/>
    <x v="2"/>
    <n v="33.333333333333336"/>
    <n v="3"/>
    <s v="GWR48"/>
    <n v="100"/>
    <n v="0"/>
    <s v="ร้านที่2"/>
    <s v="พ***ไพลิน ไ***ฤกษา"/>
    <s v="ปัตตานี"/>
    <s v="-"/>
    <s v=""/>
    <s v="09/03/2026 15:27"/>
    <s v="-"/>
    <s v="J&amp;T COD"/>
    <s v="Tiktok"/>
    <s v="จ่ายทีหลัง / COD"/>
    <s v="ฝอยทอง 1_x000a_กาเเฟ 1_x000a_มะพร้าว 1"/>
    <s v="793027569176"/>
    <s v="09/03/2026 15:27"/>
  </r>
  <r>
    <x v="7"/>
    <x v="8"/>
    <n v="109"/>
    <n v="1"/>
    <s v="GWR47"/>
    <n v="218"/>
    <n v="0"/>
    <s v="ร้านที่1"/>
    <s v="ละมัย"/>
    <s v="100 หอพักมายดี ต.นาอาน_x000a__x000a_เมืองเลย/ Mueang Loeiเลย/ Loei_x000a_42000"/>
    <s v="42000"/>
    <s v="660864508575"/>
    <s v="09/03/2026 15:24"/>
    <s v="-"/>
    <s v="Kerry_dropoff"/>
    <s v="Lazada"/>
    <s v="lazada"/>
    <s v=""/>
    <s v="LEXPU0665638824"/>
    <s v="09/03/2026 15:24"/>
  </r>
  <r>
    <x v="8"/>
    <x v="8"/>
    <n v="109"/>
    <n v="1"/>
    <s v="GWR47"/>
    <n v="218"/>
    <n v="0"/>
    <s v="ร้านที่1"/>
    <s v="ละมัย"/>
    <s v="100 หอพักมายดี ต.นาอาน_x000a__x000a_เมืองเลย/ Mueang Loeiเลย/ Loei_x000a_42000"/>
    <s v="42000"/>
    <s v="660864508575"/>
    <s v="09/03/2026 15:24"/>
    <s v="-"/>
    <s v="Kerry_dropoff"/>
    <s v="Lazada"/>
    <s v="lazada"/>
    <s v=""/>
    <s v="LEXPU0665638824"/>
    <s v="09/03/2026 15:24"/>
  </r>
  <r>
    <x v="6"/>
    <x v="7"/>
    <n v="66.333333333333329"/>
    <n v="3"/>
    <s v="GWR45"/>
    <n v="250"/>
    <n v="0"/>
    <s v="ร้านที่2"/>
    <s v="ป***รี้ยว"/>
    <s v="พิษณุโลก"/>
    <s v="-"/>
    <s v=""/>
    <s v="09/03/2026 15:21"/>
    <s v="-"/>
    <s v="J&amp;T COD"/>
    <s v="Tiktok"/>
    <s v="จ่ายทีหลัง / COD"/>
    <s v=""/>
    <s v="793001672245"/>
    <s v="09/03/2026 15:21"/>
  </r>
  <r>
    <x v="12"/>
    <x v="15"/>
    <n v="75"/>
    <n v="1"/>
    <s v="GWR43"/>
    <n v="102"/>
    <n v="27"/>
    <s v="ร้านที่1"/>
    <s v="ช******์"/>
    <s v="****** จ.สุโขทัย ตำบลตาลเตี้ย อำเภอเมืองสุโขทัย จังหวัดสุโขทัย 64220"/>
    <s v="64220"/>
    <s v="63"/>
    <s v="09/03/2026 15:38"/>
    <s v="-"/>
    <s v="SPX Express"/>
    <s v="Shopee"/>
    <s v="shopee"/>
    <s v=""/>
    <s v="TH264742276660T"/>
    <s v="09/03/2026 15:09"/>
  </r>
  <r>
    <x v="2"/>
    <x v="2"/>
    <n v="50"/>
    <n v="6"/>
    <s v="GWR42"/>
    <n v="200"/>
    <n v="0"/>
    <s v="ร้านที่2"/>
    <s v="ว***ธนา ว***มะแสน"/>
    <s v="บุรีรัมย์"/>
    <s v="-"/>
    <s v=""/>
    <s v="09/03/2026 15:07"/>
    <s v="-"/>
    <s v="J&amp;T COD"/>
    <s v="Tiktok"/>
    <s v="จ่ายทีหลัง / COD"/>
    <s v=""/>
    <s v="793043381196"/>
    <s v="09/03/2026 15:07"/>
  </r>
  <r>
    <x v="2"/>
    <x v="2"/>
    <n v="33.333333333333336"/>
    <n v="3"/>
    <s v="GWR41"/>
    <n v="100"/>
    <n v="0"/>
    <s v="ร้านที่2"/>
    <s v="ล***้ำ"/>
    <s v="กรุงเทพฯ"/>
    <s v="-"/>
    <s v=""/>
    <s v="09/03/2026 15:05"/>
    <s v="-"/>
    <s v="J&amp;T COD"/>
    <s v="Tiktok"/>
    <s v="จ่ายทีหลัง / COD"/>
    <s v=""/>
    <s v="793035129224"/>
    <s v="09/03/2026 15:05"/>
  </r>
  <r>
    <x v="1"/>
    <x v="1"/>
    <n v="49"/>
    <n v="2"/>
    <s v="GWR40"/>
    <n v="107"/>
    <n v="9"/>
    <s v="ร้านที่1"/>
    <s v="ม**ี"/>
    <s v="******ตำบลในเมือง อำเภอพิชัย จังหวัดอุตรดิตถ์ 53120"/>
    <s v="53120"/>
    <s v="19"/>
    <s v="09/03/2026 15:35"/>
    <s v="-"/>
    <s v="SPX Express"/>
    <s v="Shopee"/>
    <s v="shopee"/>
    <s v=""/>
    <s v="TH260729918349V"/>
    <s v="09/03/2026 15:05"/>
  </r>
  <r>
    <x v="3"/>
    <x v="16"/>
    <n v="150"/>
    <n v="2"/>
    <s v="GWR37"/>
    <n v="200"/>
    <n v="0"/>
    <s v="ร้านที่2"/>
    <s v="ส***ราภรณ์ พ***ู่"/>
    <s v="ลพบุรี"/>
    <s v="-"/>
    <s v=""/>
    <s v="09/03/2026 14:57"/>
    <s v="-"/>
    <s v="J&amp;T COD"/>
    <s v="Tiktok"/>
    <s v="จ่ายทีหลัง / COD"/>
    <s v=""/>
    <s v="793095376253"/>
    <s v="09/03/2026 14:58"/>
  </r>
  <r>
    <x v="5"/>
    <x v="6"/>
    <n v="66.666666666666671"/>
    <n v="3"/>
    <s v="GWR36"/>
    <n v="129"/>
    <n v="0"/>
    <s v="ร้านที่1"/>
    <s v="ด******ะ"/>
    <s v="******เด้นวิลเลจ, ตำบลทุ่งสุขลา, อำเภอศรีราชา ตำบลทุ่งสุขลา อำเภอศรีราชา จังหวัดชลบุรี 20232"/>
    <s v="20232"/>
    <s v="32"/>
    <s v="09/03/2026 14:52"/>
    <s v="-"/>
    <s v="SPX Express"/>
    <s v="Shopee"/>
    <s v="shopee"/>
    <s v=""/>
    <s v="TH267615563544B"/>
    <s v="09/03/2026 14:52"/>
  </r>
  <r>
    <x v="2"/>
    <x v="2"/>
    <n v="33.333333333333336"/>
    <n v="3"/>
    <s v="GWR35"/>
    <n v="200"/>
    <n v="1"/>
    <s v="ร้านที่2"/>
    <s v="ส***รัตน์ ศ***ี"/>
    <s v="อุทัยธานี"/>
    <s v="-"/>
    <s v=""/>
    <s v="09/03/2026 14:51"/>
    <s v="-"/>
    <s v="J&amp;T Express"/>
    <s v="Tiktok"/>
    <s v="tiktok"/>
    <s v="เค้กเบาหวิว_x000a_ฝอยทอง_x000a_เนยนม_x000a_เผือกมะพร้าวอ่อนคะ"/>
    <s v="793078302214"/>
    <s v="09/03/2026 14:51"/>
  </r>
  <r>
    <x v="4"/>
    <x v="5"/>
    <n v="159"/>
    <n v="1"/>
    <s v="GWR35"/>
    <n v="200"/>
    <n v="1"/>
    <s v="ร้านที่2"/>
    <s v="ส***รัตน์ ศ***ี"/>
    <s v="อุทัยธานี"/>
    <s v="-"/>
    <s v=""/>
    <s v="09/03/2026 14:51"/>
    <s v="-"/>
    <s v="J&amp;T Express"/>
    <s v="Tiktok"/>
    <s v="tiktok"/>
    <s v="เค้กเบาหวิว_x000a_ฝอยทอง_x000a_เนยนม_x000a_เผือกมะพร้าวอ่อนคะ"/>
    <s v="793078302214"/>
    <s v="09/03/2026 14:51"/>
  </r>
  <r>
    <x v="4"/>
    <x v="5"/>
    <n v="159"/>
    <n v="1"/>
    <s v="GWR34"/>
    <n v="99"/>
    <n v="0"/>
    <s v="ร้านที่2"/>
    <s v="p***ui659"/>
    <s v="นครราชสีมา"/>
    <s v="-"/>
    <s v=""/>
    <s v="09/03/2026 14:42"/>
    <s v="-"/>
    <s v="J&amp;T COD"/>
    <s v="Tiktok"/>
    <s v="จ่ายทีหลัง / COD"/>
    <s v=""/>
    <s v="793009712246"/>
    <s v="09/03/2026 14:42"/>
  </r>
  <r>
    <x v="0"/>
    <x v="0"/>
    <n v="14"/>
    <n v="2"/>
    <s v="GWR33"/>
    <n v="28"/>
    <n v="0"/>
    <s v="ร้านที่1"/>
    <s v="น******ี"/>
    <s v="******่ b808 หมู่ที่ 12, ตำบลกำแพงแสน, อำเภอกำแพงแสน ตำบลกำแพงแสน อำเภอกำแพงแสน จังหวัดนครปฐม 73140"/>
    <s v="73140"/>
    <s v="99"/>
    <s v="09/03/2026 14:42"/>
    <s v="-"/>
    <s v="Express Delivery (SHP Food)"/>
    <s v="Shopee"/>
    <s v="shopee"/>
    <s v=""/>
    <s v="2994301672552451097"/>
    <s v="09/03/2026 14:42"/>
  </r>
  <r>
    <x v="2"/>
    <x v="2"/>
    <n v="33.333333333333336"/>
    <n v="3"/>
    <s v="GWR32"/>
    <n v="299"/>
    <n v="0"/>
    <s v="ร้านที่2"/>
    <s v="ร***นภา จ***วิขาม"/>
    <s v="ปทุมธานี"/>
    <s v="-"/>
    <s v=""/>
    <s v="09/03/2026 14:39"/>
    <s v="-"/>
    <s v="J&amp;T COD"/>
    <s v="Tiktok"/>
    <s v="จ่ายทีหลัง / COD"/>
    <s v=""/>
    <s v="793059908270"/>
    <s v="09/03/2026 14:39"/>
  </r>
  <r>
    <x v="5"/>
    <x v="6"/>
    <n v="66.666666666666671"/>
    <n v="3"/>
    <s v="GWR32"/>
    <n v="299"/>
    <n v="0"/>
    <s v="ร้านที่2"/>
    <s v="ร***นภา จ***วิขาม"/>
    <s v="ปทุมธานี"/>
    <s v="-"/>
    <s v=""/>
    <s v="09/03/2026 14:39"/>
    <s v="-"/>
    <s v="J&amp;T COD"/>
    <s v="Tiktok"/>
    <s v="จ่ายทีหลัง / COD"/>
    <s v=""/>
    <s v="793059908270"/>
    <s v="09/03/2026 14:39"/>
  </r>
  <r>
    <x v="9"/>
    <x v="17"/>
    <n v="159"/>
    <n v="1"/>
    <s v="GWR32"/>
    <n v="299"/>
    <n v="0"/>
    <s v="ร้านที่2"/>
    <s v="ร***นภา จ***วิขาม"/>
    <s v="ปทุมธานี"/>
    <s v="-"/>
    <s v=""/>
    <s v="09/03/2026 14:39"/>
    <s v="-"/>
    <s v="J&amp;T COD"/>
    <s v="Tiktok"/>
    <s v="จ่ายทีหลัง / COD"/>
    <s v=""/>
    <s v="793059908270"/>
    <s v="09/03/2026 14:39"/>
  </r>
  <r>
    <x v="9"/>
    <x v="17"/>
    <n v="159"/>
    <n v="1"/>
    <s v="GWR30"/>
    <n v="198"/>
    <n v="0"/>
    <s v="ร้านที่2"/>
    <s v="พ***ิภา  ผ***าง"/>
    <s v="เทศบาลนครนครราชสีมา"/>
    <s v="-"/>
    <s v=""/>
    <s v="09/03/2026 14:38"/>
    <s v="-"/>
    <s v="J&amp;T COD"/>
    <s v="Tiktok"/>
    <s v="จ่ายทีหลัง / COD"/>
    <s v=""/>
    <s v="793009802281"/>
    <s v="09/03/2026 14:38"/>
  </r>
  <r>
    <x v="4"/>
    <x v="5"/>
    <n v="159"/>
    <n v="1"/>
    <s v="GWR30"/>
    <n v="198"/>
    <n v="0"/>
    <s v="ร้านที่2"/>
    <s v="พ***ิภา  ผ***าง"/>
    <s v="เทศบาลนครนครราชสีมา"/>
    <s v="-"/>
    <s v=""/>
    <s v="09/03/2026 14:38"/>
    <s v="-"/>
    <s v="J&amp;T COD"/>
    <s v="Tiktok"/>
    <s v="จ่ายทีหลัง / COD"/>
    <s v=""/>
    <s v="793009802281"/>
    <s v="09/03/2026 14:38"/>
  </r>
  <r>
    <x v="9"/>
    <x v="17"/>
    <n v="159"/>
    <n v="1"/>
    <s v="GWR29"/>
    <n v="198"/>
    <n v="0"/>
    <s v="ร้านที่2"/>
    <s v="ป***ี เ***วโพธิ์กลาง"/>
    <s v="เทศบาลเมืองบุรีรัมย์"/>
    <s v="-"/>
    <s v=""/>
    <s v="09/03/2026 14:37"/>
    <s v="-"/>
    <s v="J&amp;T COD"/>
    <s v="Tiktok"/>
    <s v="จ่ายทีหลัง / COD"/>
    <s v=""/>
    <s v="793084507261"/>
    <s v="09/03/2026 14:37"/>
  </r>
  <r>
    <x v="7"/>
    <x v="10"/>
    <n v="159"/>
    <n v="1"/>
    <s v="GWR29"/>
    <n v="198"/>
    <n v="0"/>
    <s v="ร้านที่2"/>
    <s v="ป***ี เ***วโพธิ์กลาง"/>
    <s v="เทศบาลเมืองบุรีรัมย์"/>
    <s v="-"/>
    <s v=""/>
    <s v="09/03/2026 14:37"/>
    <s v="-"/>
    <s v="J&amp;T COD"/>
    <s v="Tiktok"/>
    <s v="จ่ายทีหลัง / COD"/>
    <s v=""/>
    <s v="793084507261"/>
    <s v="09/03/2026 14:37"/>
  </r>
  <r>
    <x v="8"/>
    <x v="13"/>
    <n v="159"/>
    <n v="1"/>
    <s v="GWR28"/>
    <n v="198"/>
    <n v="0"/>
    <s v="ร้านที่2"/>
    <s v="u***9617061443306"/>
    <s v="สกลนคร"/>
    <s v="-"/>
    <s v=""/>
    <s v="09/03/2026 14:36"/>
    <s v="-"/>
    <s v="J&amp;T COD"/>
    <s v="Tiktok"/>
    <s v="จ่ายทีหลัง / COD"/>
    <s v=""/>
    <s v="793040800285"/>
    <s v="09/03/2026 14:36"/>
  </r>
  <r>
    <x v="7"/>
    <x v="10"/>
    <n v="159"/>
    <n v="1"/>
    <s v="GWR28"/>
    <n v="198"/>
    <n v="0"/>
    <s v="ร้านที่2"/>
    <s v="u***9617061443306"/>
    <s v="สกลนคร"/>
    <s v="-"/>
    <s v=""/>
    <s v="09/03/2026 14:36"/>
    <s v="-"/>
    <s v="J&amp;T COD"/>
    <s v="Tiktok"/>
    <s v="จ่ายทีหลัง / COD"/>
    <s v=""/>
    <s v="793040800285"/>
    <s v="09/03/2026 14:36"/>
  </r>
  <r>
    <x v="4"/>
    <x v="5"/>
    <n v="159"/>
    <n v="1"/>
    <s v="GWR27"/>
    <n v="99"/>
    <n v="0"/>
    <s v="ร้านที่2"/>
    <s v="พ***ดา  ส***า"/>
    <s v="ปทุมธานี"/>
    <s v="-"/>
    <s v=""/>
    <s v="09/03/2026 14:36"/>
    <s v="-"/>
    <s v="J&amp;T Express"/>
    <s v="Tiktok"/>
    <s v="tiktok"/>
    <s v=""/>
    <s v="793053114324"/>
    <s v="09/03/2026 14:36"/>
  </r>
  <r>
    <x v="4"/>
    <x v="5"/>
    <n v="159"/>
    <n v="2"/>
    <s v="GWR26"/>
    <n v="198"/>
    <n v="0"/>
    <s v="ร้านที่2"/>
    <s v="ว*** ร***ล็ก"/>
    <s v="ชัยนาท"/>
    <s v="-"/>
    <s v=""/>
    <s v="09/03/2026 14:36"/>
    <s v="-"/>
    <s v="J&amp;T COD"/>
    <s v="Tiktok"/>
    <s v="จ่ายทีหลัง / COD"/>
    <s v=""/>
    <s v="793064815270"/>
    <s v="09/03/2026 14:36"/>
  </r>
  <r>
    <x v="9"/>
    <x v="17"/>
    <n v="159"/>
    <n v="1"/>
    <s v="GWR25"/>
    <n v="99"/>
    <n v="0"/>
    <s v="ร้านที่2"/>
    <s v="ช***า"/>
    <s v="นครศรีธรรมราช"/>
    <s v="-"/>
    <s v=""/>
    <s v="09/03/2026 14:35"/>
    <s v="-"/>
    <s v="J&amp;T COD"/>
    <s v="Tiktok"/>
    <s v="จ่ายทีหลัง / COD"/>
    <s v=""/>
    <s v="793038101343"/>
    <s v="09/03/2026 14:36"/>
  </r>
  <r>
    <x v="8"/>
    <x v="13"/>
    <n v="159"/>
    <n v="1"/>
    <s v="GWR24"/>
    <n v="99"/>
    <n v="0"/>
    <s v="ร้านที่2"/>
    <s v="จ***นา ป***า"/>
    <s v="สุราษฎร์ธานี"/>
    <s v="-"/>
    <s v=""/>
    <s v="09/03/2026 14:35"/>
    <s v="-"/>
    <s v="J&amp;T COD"/>
    <s v="Tiktok"/>
    <s v="จ่ายทีหลัง / COD"/>
    <s v=""/>
    <s v="793065910206"/>
    <s v="09/03/2026 14:36"/>
  </r>
  <r>
    <x v="9"/>
    <x v="17"/>
    <n v="159"/>
    <n v="1"/>
    <s v="GWR23"/>
    <n v="99"/>
    <n v="0"/>
    <s v="ร้านที่2"/>
    <s v="T** W***en"/>
    <s v="นครปฐม"/>
    <s v="-"/>
    <s v=""/>
    <s v="09/03/2026 14:35"/>
    <s v="-"/>
    <s v="J&amp;T COD"/>
    <s v="Tiktok"/>
    <s v="จ่ายทีหลัง / COD"/>
    <s v=""/>
    <s v="793055806336"/>
    <s v="09/03/2026 14:35"/>
  </r>
  <r>
    <x v="5"/>
    <x v="6"/>
    <n v="66.666666666666671"/>
    <n v="3"/>
    <s v="GWR22"/>
    <n v="100"/>
    <n v="0"/>
    <s v="ร้านที่2"/>
    <s v="ก***นา บ***ง"/>
    <s v="เทศบาลนครเชียงราย"/>
    <s v="-"/>
    <s v=""/>
    <s v="09/03/2026 14:34"/>
    <s v="-"/>
    <s v="J&amp;T Express"/>
    <s v="Tiktok"/>
    <s v="tiktok"/>
    <s v=""/>
    <s v="793038873244"/>
    <s v="09/03/2026 14:34"/>
  </r>
  <r>
    <x v="5"/>
    <x v="6"/>
    <n v="66.666666666666671"/>
    <n v="3"/>
    <s v="GWR21"/>
    <n v="129"/>
    <n v="0"/>
    <s v="ร้านที่1"/>
    <s v="ส******ธ"/>
    <s v="******วาย, ตำบลสระใคร, อำเภอสระใคร ตำบลสระใคร อำเภอสระใคร จังหวัดหนองคาย 43100"/>
    <s v="43100"/>
    <s v="12"/>
    <s v="09/03/2026 14:18"/>
    <s v="-"/>
    <s v="SPX Express"/>
    <s v="Shopee"/>
    <s v="shopee"/>
    <s v=""/>
    <s v="TH269409217751L"/>
    <s v="09/03/2026 14:18"/>
  </r>
  <r>
    <x v="0"/>
    <x v="0"/>
    <n v="14"/>
    <n v="2"/>
    <s v="GWR20"/>
    <n v="28"/>
    <n v="0"/>
    <s v="ร้านที่1"/>
    <s v="น******ี"/>
    <s v="******องเลขที่ B808 หมู่ที่ 12 ตำบลกำแพงแสน อำเภอกำแพงแสน จังหวัดนครปฐม 73140"/>
    <s v="73140"/>
    <s v="83"/>
    <s v="09/03/2026 14:14"/>
    <s v="-"/>
    <s v="Express Delivery (SHP Food)"/>
    <s v="Shopee"/>
    <s v="shopee"/>
    <s v=""/>
    <s v="2994301616289792097"/>
    <s v="09/03/2026 14:14"/>
  </r>
  <r>
    <x v="9"/>
    <x v="17"/>
    <n v="139"/>
    <n v="2"/>
    <s v="GWR19"/>
    <n v="215"/>
    <n v="0"/>
    <s v="ร้านที่10"/>
    <s v="สมพิศ จันบุญแย้ม"/>
    <s v="42หมู่6_x000a_ต กระทุ่มแพ้ว_x000a_อ บ้านสร้าง_x000a_จ ปราจีนบุรี_x000a_ 25150"/>
    <s v="25150"/>
    <s v="0815781721"/>
    <s v="09/03/2026 14:13"/>
    <s v="sompear3955@gmail.com"/>
    <s v="EMS COD"/>
    <s v="facebook"/>
    <s v="กสิกร"/>
    <s v=""/>
    <s v="WA106338908TH"/>
    <s v="09/03/2026 14:12"/>
  </r>
  <r>
    <x v="9"/>
    <x v="17"/>
    <n v="0"/>
    <n v="1"/>
    <s v="GWR18"/>
    <n v="0"/>
    <n v="0"/>
    <s v="ร้านที่2"/>
    <s v="ส***ยันต์ ล***ีสานพากินพาเที่ยว"/>
    <s v="หนองบัวลำภู"/>
    <s v="-"/>
    <s v=""/>
    <s v="09/03/2026 14:03"/>
    <s v="-"/>
    <s v="J&amp;T Express"/>
    <s v="Tiktok"/>
    <s v="tiktok"/>
    <s v=""/>
    <s v="793026802330"/>
    <s v="09/03/2026 14:04"/>
  </r>
  <r>
    <x v="8"/>
    <x v="13"/>
    <n v="0"/>
    <n v="1"/>
    <s v="GWR17"/>
    <n v="0"/>
    <n v="0"/>
    <s v="ร้านที่2"/>
    <s v="เ***อ้วน อ***ยบอกต่อ"/>
    <s v="อุบลราชธานี"/>
    <s v="-"/>
    <s v=""/>
    <s v="09/03/2026 14:01"/>
    <s v="-"/>
    <s v="J&amp;T Express"/>
    <s v="Tiktok"/>
    <s v="tiktok"/>
    <s v=""/>
    <s v="793055503284"/>
    <s v="09/03/2026 14:01"/>
  </r>
  <r>
    <x v="2"/>
    <x v="2"/>
    <n v="50"/>
    <n v="6"/>
    <s v="GWR16"/>
    <n v="200"/>
    <n v="0"/>
    <s v="ร้านที่2"/>
    <s v="a***ihonghan"/>
    <s v="นครปฐม"/>
    <s v="-"/>
    <s v=""/>
    <s v="09/03/2026 14:01"/>
    <s v="-"/>
    <s v="J&amp;T COD"/>
    <s v="Tiktok"/>
    <s v="จ่ายทีหลัง / COD"/>
    <s v=""/>
    <s v="793087598111"/>
    <s v="09/03/2026 14:01"/>
  </r>
  <r>
    <x v="9"/>
    <x v="17"/>
    <n v="0"/>
    <n v="1"/>
    <s v="GWR15"/>
    <n v="0"/>
    <n v="0"/>
    <s v="ร้านที่2"/>
    <s v="ส***ิศักดิ์ ว***นนทเดช"/>
    <s v="กรุงเทพมหานคร"/>
    <s v="-"/>
    <s v=""/>
    <s v="09/03/2026 13:56"/>
    <s v="-"/>
    <s v="J&amp;T Express"/>
    <s v="Tiktok"/>
    <s v="tiktok"/>
    <s v=""/>
    <s v="793041707345"/>
    <s v="09/03/2026 13:56"/>
  </r>
  <r>
    <x v="2"/>
    <x v="2"/>
    <n v="50"/>
    <n v="6"/>
    <s v="GWR14"/>
    <n v="200"/>
    <n v="0"/>
    <s v="ร้านที่2"/>
    <s v="พ***ู๊ด แ***ปูนเข้ามาในออฟฟิสเลย"/>
    <s v="มหาสารคาม"/>
    <s v="-"/>
    <s v=""/>
    <s v="09/03/2026 13:56"/>
    <s v="-"/>
    <s v="J&amp;T Express"/>
    <s v="Tiktok"/>
    <s v="tiktok"/>
    <s v=""/>
    <s v="793063190113"/>
    <s v="09/03/2026 13:55"/>
  </r>
  <r>
    <x v="9"/>
    <x v="17"/>
    <n v="0"/>
    <n v="1"/>
    <s v="GWR13"/>
    <n v="0"/>
    <n v="0"/>
    <s v="ร้านที่2"/>
    <s v="ส***พร เ***วละออ"/>
    <s v="พิจิตร"/>
    <s v="-"/>
    <s v=""/>
    <s v="09/03/2026 13:53"/>
    <s v="-"/>
    <s v="J&amp;T Express"/>
    <s v="Tiktok"/>
    <s v="tiktok"/>
    <s v=""/>
    <s v="793039008322"/>
    <s v="09/03/2026 13:53"/>
  </r>
  <r>
    <x v="8"/>
    <x v="13"/>
    <n v="139"/>
    <n v="1"/>
    <s v="GWR12"/>
    <n v="430"/>
    <n v="0"/>
    <s v="ร้านที่10"/>
    <s v="บุญเรือนสวนศรี"/>
    <s v="ร้านค้าข้างอู่ซ่อมรถไถอยู่ 339 หมู่ 13 ตำบลเกาะขนุนอำเภอพนมสารคามจังหวัดฉะเชิงเทรา  24120"/>
    <s v="24120"/>
    <s v="0655466318"/>
    <s v="09/03/2026 13:44"/>
    <s v="sompear3955@gmail.com"/>
    <s v="EMS COD"/>
    <s v="facebook"/>
    <s v="กสิกร"/>
    <s v=""/>
    <s v="WA106338911TH"/>
    <s v="09/03/2026 13:43"/>
  </r>
  <r>
    <x v="9"/>
    <x v="17"/>
    <n v="139"/>
    <n v="1"/>
    <s v="GWR12"/>
    <n v="430"/>
    <n v="0"/>
    <s v="ร้านที่10"/>
    <s v="บุญเรือนสวนศรี"/>
    <s v="ร้านค้าข้างอู่ซ่อมรถไถอยู่ 339 หมู่ 13 ตำบลเกาะขนุนอำเภอพนมสารคามจังหวัดฉะเชิงเทรา  24120"/>
    <s v="24120"/>
    <s v="0655466318"/>
    <s v="09/03/2026 13:44"/>
    <s v="sompear3955@gmail.com"/>
    <s v="EMS COD"/>
    <s v="facebook"/>
    <s v="กสิกร"/>
    <s v=""/>
    <s v="WA106338911TH"/>
    <s v="09/03/2026 13:43"/>
  </r>
  <r>
    <x v="7"/>
    <x v="10"/>
    <n v="139"/>
    <n v="1"/>
    <s v="GWR12"/>
    <n v="430"/>
    <n v="0"/>
    <s v="ร้านที่10"/>
    <s v="บุญเรือนสวนศรี"/>
    <s v="ร้านค้าข้างอู่ซ่อมรถไถอยู่ 339 หมู่ 13 ตำบลเกาะขนุนอำเภอพนมสารคามจังหวัดฉะเชิงเทรา  24120"/>
    <s v="24120"/>
    <s v="0655466318"/>
    <s v="09/03/2026 13:44"/>
    <s v="sompear3955@gmail.com"/>
    <s v="EMS COD"/>
    <s v="facebook"/>
    <s v="กสิกร"/>
    <s v=""/>
    <s v="WA106338911TH"/>
    <s v="09/03/2026 13:43"/>
  </r>
  <r>
    <x v="4"/>
    <x v="5"/>
    <n v="139"/>
    <n v="1"/>
    <s v="GWR12"/>
    <n v="430"/>
    <n v="0"/>
    <s v="ร้านที่10"/>
    <s v="บุญเรือนสวนศรี"/>
    <s v="ร้านค้าข้างอู่ซ่อมรถไถอยู่ 339 หมู่ 13 ตำบลเกาะขนุนอำเภอพนมสารคามจังหวัดฉะเชิงเทรา  24120"/>
    <s v="24120"/>
    <s v="0655466318"/>
    <s v="09/03/2026 13:44"/>
    <s v="sompear3955@gmail.com"/>
    <s v="EMS COD"/>
    <s v="facebook"/>
    <s v="กสิกร"/>
    <s v=""/>
    <s v="WA106338911TH"/>
    <s v="09/03/2026 13:43"/>
  </r>
  <r>
    <x v="6"/>
    <x v="18"/>
    <n v="80.75"/>
    <n v="1"/>
    <s v="GWR11"/>
    <n v="219.8"/>
    <n v="45"/>
    <s v="ร้านที่1"/>
    <s v="ปิยมาศ"/>
    <s v="136/167 ต บางคูวัด อ.เมือง ปทุม คอนโดกมลพรรณ_x000a__x000a_เมืองปทุมธานี/ Mueang Pathum Thaniปทุมธานี/ Pathum Thani_x000a_12000"/>
    <s v="12000"/>
    <s v="660959355657"/>
    <s v="09/03/2026 13:19"/>
    <s v="-"/>
    <s v="Kerry_dropoff"/>
    <s v="Lazada"/>
    <s v="lazada"/>
    <s v=""/>
    <s v="LEXPU0665645680"/>
    <s v="09/03/2026 13:18"/>
  </r>
  <r>
    <x v="13"/>
    <x v="19"/>
    <n v="54"/>
    <n v="1"/>
    <s v="GWR11"/>
    <n v="219.8"/>
    <n v="45"/>
    <s v="ร้านที่1"/>
    <s v="ปิยมาศ"/>
    <s v="136/167 ต บางคูวัด อ.เมือง ปทุม คอนโดกมลพรรณ_x000a__x000a_เมืองปทุมธานี/ Mueang Pathum Thaniปทุมธานี/ Pathum Thani_x000a_12000"/>
    <s v="12000"/>
    <s v="660959355657"/>
    <s v="09/03/2026 13:19"/>
    <s v="-"/>
    <s v="Kerry_dropoff"/>
    <s v="Lazada"/>
    <s v="lazada"/>
    <s v=""/>
    <s v="LEXPU0665645680"/>
    <s v="09/03/2026 13:18"/>
  </r>
  <r>
    <x v="14"/>
    <x v="20"/>
    <n v="55"/>
    <n v="1"/>
    <s v="GWR11"/>
    <n v="219.8"/>
    <n v="45"/>
    <s v="ร้านที่1"/>
    <s v="ปิยมาศ"/>
    <s v="136/167 ต บางคูวัด อ.เมือง ปทุม คอนโดกมลพรรณ_x000a__x000a_เมืองปทุมธานี/ Mueang Pathum Thaniปทุมธานี/ Pathum Thani_x000a_12000"/>
    <s v="12000"/>
    <s v="660959355657"/>
    <s v="09/03/2026 13:19"/>
    <s v="-"/>
    <s v="Kerry_dropoff"/>
    <s v="Lazada"/>
    <s v="lazada"/>
    <s v=""/>
    <s v="LEXPU0665645680"/>
    <s v="09/03/2026 13:17"/>
  </r>
  <r>
    <x v="4"/>
    <x v="5"/>
    <n v="159"/>
    <n v="1"/>
    <s v="GWR10"/>
    <n v="159"/>
    <n v="0"/>
    <s v="ร้านที่2"/>
    <s v="S***tri T***nngoe"/>
    <s v="พังงา"/>
    <s v="-"/>
    <s v=""/>
    <s v="09/03/2026 13:08"/>
    <s v="-"/>
    <s v="J&amp;T COD"/>
    <s v="Tiktok"/>
    <s v="จ่ายทีหลัง / COD"/>
    <s v=""/>
    <s v="793038609392"/>
    <s v="09/03/2026 13:08"/>
  </r>
  <r>
    <x v="4"/>
    <x v="5"/>
    <n v="159"/>
    <n v="1"/>
    <s v="GWR8"/>
    <n v="159"/>
    <n v="0"/>
    <s v="ร้านที่2"/>
    <s v="K***aphak C***ya"/>
    <s v="นครราชสีมา"/>
    <s v="-"/>
    <s v=""/>
    <s v="09/03/2026 12:55"/>
    <s v="-"/>
    <s v="J&amp;T COD"/>
    <s v="Tiktok"/>
    <s v="จ่ายทีหลัง / COD"/>
    <s v=""/>
    <s v="793099712311"/>
    <s v="09/03/2026 12:55"/>
  </r>
  <r>
    <x v="3"/>
    <x v="21"/>
    <n v="66"/>
    <n v="1"/>
    <s v="GWR7"/>
    <n v="249"/>
    <n v="0"/>
    <s v="ร้านที่1"/>
    <s v="P******r"/>
    <s v="******องแค จ.สระบุรี ตำบลหนองปลิง อำเภอหนองแค จังหวัดสระบุรี 18140"/>
    <s v="18140"/>
    <s v="41"/>
    <s v="09/03/2026 12:52"/>
    <s v="-"/>
    <s v="SPX Express"/>
    <s v="Shopee"/>
    <s v="shopee"/>
    <s v=""/>
    <s v="TH265999218319V"/>
    <s v="09/03/2026 12:52"/>
  </r>
  <r>
    <x v="15"/>
    <x v="22"/>
    <n v="66"/>
    <n v="1"/>
    <s v="GWR7"/>
    <n v="249"/>
    <n v="0"/>
    <s v="ร้านที่1"/>
    <s v="P******r"/>
    <s v="******องแค จ.สระบุรี ตำบลหนองปลิง อำเภอหนองแค จังหวัดสระบุรี 18140"/>
    <s v="18140"/>
    <s v="41"/>
    <s v="09/03/2026 12:52"/>
    <s v="-"/>
    <s v="SPX Express"/>
    <s v="Shopee"/>
    <s v="shopee"/>
    <s v=""/>
    <s v="TH265999218319V"/>
    <s v="09/03/2026 12:52"/>
  </r>
  <r>
    <x v="6"/>
    <x v="7"/>
    <n v="67"/>
    <n v="1"/>
    <s v="GWR7"/>
    <n v="249"/>
    <n v="0"/>
    <s v="ร้านที่1"/>
    <s v="P******r"/>
    <s v="******องแค จ.สระบุรี ตำบลหนองปลิง อำเภอหนองแค จังหวัดสระบุรี 18140"/>
    <s v="18140"/>
    <s v="41"/>
    <s v="09/03/2026 12:52"/>
    <s v="-"/>
    <s v="SPX Express"/>
    <s v="Shopee"/>
    <s v="shopee"/>
    <s v=""/>
    <s v="TH265999218319V"/>
    <s v="09/03/2026 12:52"/>
  </r>
  <r>
    <x v="5"/>
    <x v="6"/>
    <n v="33"/>
    <n v="10"/>
    <s v="GWR6"/>
    <n v="399"/>
    <n v="0"/>
    <s v="ร้านที่1"/>
    <s v="ป******์"/>
    <s v="******7, ซอย ฉลองกรุง 31, แขวง ลำปลาทิว, เขตลาดกระบัง แขวงลำปลาทิว เขตลาดกระบัง จังหวัดกรุงเทพมหานคร 10520"/>
    <s v="10520"/>
    <s v="46"/>
    <s v="09/03/2026 12:51"/>
    <s v="-"/>
    <s v="SPX Express"/>
    <s v="Shopee"/>
    <s v="shopee"/>
    <s v=""/>
    <s v="TH266584220634E"/>
    <s v="09/03/2026 12:51"/>
  </r>
  <r>
    <x v="9"/>
    <x v="17"/>
    <n v="159"/>
    <n v="1"/>
    <s v="GWR5"/>
    <n v="159"/>
    <n v="0"/>
    <s v="ร้านที่1"/>
    <s v="ญ******ณ"/>
    <s v="******กงานขนส่งระนอง ตำบลบางนอน อำเภอเมืองระนอง จังหวัดระนอง 85000"/>
    <s v="85000"/>
    <s v="09"/>
    <s v="09/03/2026 12:49"/>
    <s v="-"/>
    <s v="SPX Express"/>
    <s v="Shopee"/>
    <s v="shopee"/>
    <s v=""/>
    <s v="TH2615750692839"/>
    <s v="09/03/2026 12:48"/>
  </r>
  <r>
    <x v="3"/>
    <x v="21"/>
    <n v="66"/>
    <n v="1"/>
    <s v="GWR4"/>
    <n v="249"/>
    <n v="0"/>
    <s v="ร้านที่1"/>
    <s v="ด******​"/>
    <s v="******บลคลองหนึ่ง, อำเภอคลองหลวง ตำบลคลองหนึ่ง อำเภอคลองหลวง จังหวัดปทุมธานี 12120"/>
    <s v="12120"/>
    <s v="25"/>
    <s v="09/03/2026 12:25"/>
    <s v="-"/>
    <s v="SPX Express"/>
    <s v="Shopee"/>
    <s v="shopee"/>
    <s v=""/>
    <s v="TH261868367163V"/>
    <s v="09/03/2026 12:25"/>
  </r>
  <r>
    <x v="15"/>
    <x v="22"/>
    <n v="66"/>
    <n v="1"/>
    <s v="GWR4"/>
    <n v="249"/>
    <n v="0"/>
    <s v="ร้านที่1"/>
    <s v="ด******​"/>
    <s v="******บลคลองหนึ่ง, อำเภอคลองหลวง ตำบลคลองหนึ่ง อำเภอคลองหลวง จังหวัดปทุมธานี 12120"/>
    <s v="12120"/>
    <s v="25"/>
    <s v="09/03/2026 12:25"/>
    <s v="-"/>
    <s v="SPX Express"/>
    <s v="Shopee"/>
    <s v="shopee"/>
    <s v=""/>
    <s v="TH261868367163V"/>
    <s v="09/03/2026 12:25"/>
  </r>
  <r>
    <x v="6"/>
    <x v="7"/>
    <n v="67"/>
    <n v="1"/>
    <s v="GWR4"/>
    <n v="249"/>
    <n v="0"/>
    <s v="ร้านที่1"/>
    <s v="ด******​"/>
    <s v="******บลคลองหนึ่ง, อำเภอคลองหลวง ตำบลคลองหนึ่ง อำเภอคลองหลวง จังหวัดปทุมธานี 12120"/>
    <s v="12120"/>
    <s v="25"/>
    <s v="09/03/2026 12:25"/>
    <s v="-"/>
    <s v="SPX Express"/>
    <s v="Shopee"/>
    <s v="shopee"/>
    <s v=""/>
    <s v="TH261868367163V"/>
    <s v="09/03/2026 12:25"/>
  </r>
  <r>
    <x v="2"/>
    <x v="2"/>
    <n v="33.333333333333336"/>
    <n v="3"/>
    <s v="GWR3"/>
    <n v="149"/>
    <n v="0"/>
    <s v="ร้านที่1"/>
    <s v="ช******3"/>
    <s v="******.บางคูรัด อ.บางบัวทอง ตำบลบางคูรัด อำเภอบางบัวทอง จังหวัดนนทบุรี 11110"/>
    <s v="11110"/>
    <s v="96"/>
    <s v="09/03/2026 12:17"/>
    <s v="-"/>
    <s v="SPX Express"/>
    <s v="Shopee"/>
    <s v="shopee"/>
    <s v=""/>
    <s v="TH262993319907H"/>
    <s v="09/03/2026 12:16"/>
  </r>
  <r>
    <x v="2"/>
    <x v="2"/>
    <n v="50"/>
    <n v="6"/>
    <s v="GWR2"/>
    <n v="200"/>
    <n v="0"/>
    <s v="ร้านที่2"/>
    <s v="ห***ย อ***พล"/>
    <s v="ร้อยเอ็ด"/>
    <s v="-"/>
    <s v=""/>
    <s v="09/03/2026 12:16"/>
    <s v="-"/>
    <s v="J&amp;T COD"/>
    <s v="Tiktok"/>
    <s v="จ่ายทีหลัง / COD"/>
    <s v=""/>
    <s v="793049093130"/>
    <s v="09/03/2026 12:16"/>
  </r>
  <r>
    <x v="4"/>
    <x v="5"/>
    <n v="159"/>
    <n v="1"/>
    <s v="GWR1"/>
    <n v="167"/>
    <n v="8"/>
    <s v="ร้านที่2"/>
    <s v="เ** ด***รือง"/>
    <s v="ยะลา"/>
    <s v="-"/>
    <s v=""/>
    <s v="09/03/2026 12:12"/>
    <s v="-"/>
    <s v="J&amp;T Express"/>
    <s v="Tiktok"/>
    <s v="tiktok"/>
    <s v=""/>
    <s v="793021513325"/>
    <s v="09/03/2026 12:11"/>
  </r>
  <r>
    <x v="4"/>
    <x v="5"/>
    <n v="159"/>
    <n v="1"/>
    <s v="GWR0"/>
    <n v="167"/>
    <n v="8"/>
    <s v="ร้านที่2"/>
    <s v="ร***วรรณ"/>
    <s v="ยะลา"/>
    <s v="-"/>
    <s v=""/>
    <s v="09/03/2026 12:08"/>
    <s v="-"/>
    <s v="J&amp;T Express"/>
    <s v="Tiktok"/>
    <s v="tiktok"/>
    <s v=""/>
    <s v="793089915236"/>
    <s v="09/03/2026 12:08"/>
  </r>
  <r>
    <x v="6"/>
    <x v="7"/>
    <n v="80"/>
    <n v="1"/>
    <s v="GWQ98"/>
    <n v="80"/>
    <n v="0"/>
    <s v="ร้านที่1"/>
    <s v="ก******ง"/>
    <s v="******สงค์ อำเภอท่าชนะ จังหวัดสุราษฎร์ธานี 84170"/>
    <s v="84170"/>
    <s v="66"/>
    <s v="09/03/2026 11:57"/>
    <s v="-"/>
    <s v="SPX Express"/>
    <s v="Shopee"/>
    <s v="shopee"/>
    <s v=""/>
    <s v="TH266768918658R"/>
    <s v="09/03/2026 11:57"/>
  </r>
  <r>
    <x v="15"/>
    <x v="22"/>
    <n v="97"/>
    <n v="3"/>
    <s v="GWQ97"/>
    <n v="371"/>
    <n v="0"/>
    <s v="ร้านที่1"/>
    <s v="ป******ศ"/>
    <s v="******นองใหญ่  (บ้านสีส้มเหลือง) แขวงบางแค เขตบางแค จังหวัดกรุงเทพมหานคร 10160"/>
    <s v="10160"/>
    <s v="66"/>
    <s v="09/03/2026 12:10"/>
    <s v="-"/>
    <s v="SPX Express"/>
    <s v="Shopee"/>
    <s v="shopee"/>
    <s v=""/>
    <s v="TH268297328421M"/>
    <s v="09/03/2026 11:56"/>
  </r>
  <r>
    <x v="6"/>
    <x v="7"/>
    <n v="80"/>
    <n v="1"/>
    <s v="GWQ97"/>
    <n v="371"/>
    <n v="0"/>
    <s v="ร้านที่1"/>
    <s v="ป******ศ"/>
    <s v="******นองใหญ่  (บ้านสีส้มเหลือง) แขวงบางแค เขตบางแค จังหวัดกรุงเทพมหานคร 10160"/>
    <s v="10160"/>
    <s v="66"/>
    <s v="09/03/2026 12:10"/>
    <s v="-"/>
    <s v="SPX Express"/>
    <s v="Shopee"/>
    <s v="shopee"/>
    <s v=""/>
    <s v="TH268297328421M"/>
    <s v="09/03/2026 11:56"/>
  </r>
  <r>
    <x v="2"/>
    <x v="2"/>
    <n v="50"/>
    <n v="6"/>
    <s v="GWQ96"/>
    <n v="200"/>
    <n v="0"/>
    <s v="ร้านที่2"/>
    <s v="น***รรมศักดิ์ บ***เสมียน"/>
    <s v="ศรีสะเกษ"/>
    <s v="-"/>
    <s v=""/>
    <s v="09/03/2026 11:50"/>
    <s v="-"/>
    <s v="J&amp;T Express"/>
    <s v="Tiktok"/>
    <s v="tiktok"/>
    <s v=""/>
    <s v="792905718813"/>
    <s v="09/03/2026 11:50"/>
  </r>
  <r>
    <x v="4"/>
    <x v="5"/>
    <n v="159"/>
    <n v="1"/>
    <s v="GWQ94"/>
    <n v="99"/>
    <n v="0"/>
    <s v="ร้านที่2"/>
    <s v="เ***ล ท***รรณ"/>
    <s v="ประจวบคีรีขันธ์"/>
    <s v="-"/>
    <s v=""/>
    <s v="09/03/2026 11:43"/>
    <s v="-"/>
    <s v="J&amp;T COD"/>
    <s v="Tiktok"/>
    <s v="จ่ายทีหลัง / COD"/>
    <s v=""/>
    <s v="792990438822"/>
    <s v="09/03/2026 11:43"/>
  </r>
  <r>
    <x v="4"/>
    <x v="8"/>
    <n v="109"/>
    <n v="1"/>
    <s v="GWQ93"/>
    <n v="138"/>
    <n v="29"/>
    <s v="ร้านที่1"/>
    <s v="พลฯ ภานุพงษ์ ติการนา"/>
    <s v="โรงงานผลิตกระสุนปืนใหญ่และลูกระเบิดยิง ศูนย์อำนวยการสร้างอาวุธ · นิคมสร้างตนเอง/ Nikhom Sang Ton Eng_x000a__x000a_เมืองลพบุรี/ Mueang Lop Buriลพบุรี/ Lopburi_x000a_15000"/>
    <s v="15000"/>
    <s v="660616203122"/>
    <s v="09/03/2026 11:37"/>
    <s v="-"/>
    <s v="Kerry_dropoff"/>
    <s v="Lazada"/>
    <s v="lazada"/>
    <s v=""/>
    <s v="LEXPU0665695281"/>
    <s v="09/03/2026 11:36"/>
  </r>
  <r>
    <x v="6"/>
    <x v="7"/>
    <n v="120"/>
    <n v="1"/>
    <s v="GWQ92"/>
    <n v="98"/>
    <n v="0"/>
    <s v="ร้านที่2"/>
    <s v="อ***รา"/>
    <s v="เชียงใหม่"/>
    <s v="-"/>
    <s v=""/>
    <s v="09/03/2026 11:35"/>
    <s v="-"/>
    <s v="J&amp;T COD"/>
    <s v="Tiktok"/>
    <s v="จ่ายทีหลัง / COD"/>
    <s v=""/>
    <s v="792964397783"/>
    <s v="09/03/2026 11:35"/>
  </r>
  <r>
    <x v="8"/>
    <x v="13"/>
    <n v="159"/>
    <n v="2"/>
    <s v="GWQ91"/>
    <n v="1089"/>
    <n v="0"/>
    <s v="ร้านที่2"/>
    <s v="ป***ี ช***วัญ"/>
    <s v="พัทลุง"/>
    <s v="-"/>
    <s v=""/>
    <s v="09/03/2026 11:35"/>
    <s v="-"/>
    <s v="J&amp;T COD"/>
    <s v="Tiktok"/>
    <s v="จ่ายทีหลัง / COD"/>
    <s v=""/>
    <s v="792963523800"/>
    <s v="09/03/2026 11:35"/>
  </r>
  <r>
    <x v="7"/>
    <x v="10"/>
    <n v="159"/>
    <n v="3"/>
    <s v="GWQ91"/>
    <n v="1089"/>
    <n v="0"/>
    <s v="ร้านที่2"/>
    <s v="ป***ี ช***วัญ"/>
    <s v="พัทลุง"/>
    <s v="-"/>
    <s v=""/>
    <s v="09/03/2026 11:35"/>
    <s v="-"/>
    <s v="J&amp;T COD"/>
    <s v="Tiktok"/>
    <s v="จ่ายทีหลัง / COD"/>
    <s v=""/>
    <s v="792963523800"/>
    <s v="09/03/2026 11:35"/>
  </r>
  <r>
    <x v="4"/>
    <x v="5"/>
    <n v="159"/>
    <n v="2"/>
    <s v="GWQ91"/>
    <n v="1089"/>
    <n v="0"/>
    <s v="ร้านที่2"/>
    <s v="ป***ี ช***วัญ"/>
    <s v="พัทลุง"/>
    <s v="-"/>
    <s v=""/>
    <s v="09/03/2026 11:35"/>
    <s v="-"/>
    <s v="J&amp;T COD"/>
    <s v="Tiktok"/>
    <s v="จ่ายทีหลัง / COD"/>
    <s v=""/>
    <s v="792963523800"/>
    <s v="09/03/2026 11:35"/>
  </r>
  <r>
    <x v="9"/>
    <x v="17"/>
    <n v="159"/>
    <n v="4"/>
    <s v="GWQ91"/>
    <n v="1089"/>
    <n v="0"/>
    <s v="ร้านที่2"/>
    <s v="ป***ี ช***วัญ"/>
    <s v="พัทลุง"/>
    <s v="-"/>
    <s v=""/>
    <s v="09/03/2026 11:35"/>
    <s v="-"/>
    <s v="J&amp;T COD"/>
    <s v="Tiktok"/>
    <s v="จ่ายทีหลัง / COD"/>
    <s v=""/>
    <s v="792963523800"/>
    <s v="09/03/2026 11:35"/>
  </r>
  <r>
    <x v="2"/>
    <x v="2"/>
    <n v="33.333333333333336"/>
    <n v="3"/>
    <s v="GWQ90"/>
    <n v="100"/>
    <n v="0"/>
    <s v="ร้านที่2"/>
    <s v="A***nrat Y***ing"/>
    <s v="สงขลา"/>
    <s v="-"/>
    <s v=""/>
    <s v="09/03/2026 11:25"/>
    <s v="-"/>
    <s v="J&amp;T COD"/>
    <s v="Tiktok"/>
    <s v="จ่ายทีหลัง / COD"/>
    <s v="มะพร้าวน้ำหอม.ฝอยทอง.กาแฟ"/>
    <s v="792974611881"/>
    <s v="09/03/2026 11:25"/>
  </r>
  <r>
    <x v="2"/>
    <x v="2"/>
    <n v="50"/>
    <n v="6"/>
    <s v="GWQ89"/>
    <n v="200"/>
    <n v="0"/>
    <s v="ร้านที่2"/>
    <s v="ภ***า  ศ***ขื่อนแก้ว"/>
    <s v="สมุทรปราการ"/>
    <s v="-"/>
    <s v=""/>
    <s v="09/03/2026 11:12"/>
    <s v="-"/>
    <s v="J&amp;T Express"/>
    <s v="Tiktok"/>
    <s v="tiktok"/>
    <s v=""/>
    <s v="792953620815"/>
    <s v="09/03/2026 11:12"/>
  </r>
  <r>
    <x v="6"/>
    <x v="7"/>
    <n v="66.333333333333329"/>
    <n v="3"/>
    <s v="GWQ88"/>
    <n v="334.5"/>
    <n v="41"/>
    <s v="ร้านที่9"/>
    <s v="เสาวนีย์ อนันต์วิไลเลขา"/>
    <s v="สมบูรณ์แมนชั่น, 22 ซอย ประชาอุทิศ 65 · บางมด/ Bang Mot_x000a__x000a_ทุ่งครุ/ Thung Khruกรุงเทพมหานคร/ Bangkok_x000a_10140"/>
    <s v="10140"/>
    <s v="660969406957"/>
    <s v="09/03/2026 11:09"/>
    <s v="-"/>
    <s v="Kerry_dropoff"/>
    <s v="Lazada"/>
    <s v="lazada"/>
    <s v=""/>
    <s v="LEXPU0665656813"/>
    <s v="09/03/2026 11:09"/>
  </r>
  <r>
    <x v="8"/>
    <x v="13"/>
    <n v="119"/>
    <n v="1"/>
    <s v="GWQ88"/>
    <n v="607"/>
    <n v="48"/>
    <s v="ร้านที่1"/>
    <s v="อ******์"/>
    <s v="******องพัฒนา, ตำบลกุดดินจี่, อำเภอนากลาง ตำบลกุดดินจี่ อำเภอนากลาง จังหวัดหนองบัวลำภู 39350"/>
    <s v="39350"/>
    <s v="65"/>
    <s v="09/03/2026 11:39"/>
    <s v="-"/>
    <s v="SPX Express"/>
    <s v="Shopee"/>
    <s v="shopee"/>
    <s v=""/>
    <s v="TH2649549303315"/>
    <s v="09/03/2026 11:09"/>
  </r>
  <r>
    <x v="9"/>
    <x v="17"/>
    <n v="119"/>
    <n v="1"/>
    <s v="GWQ88"/>
    <n v="607"/>
    <n v="48"/>
    <s v="ร้านที่1"/>
    <s v="อ******์"/>
    <s v="******องพัฒนา, ตำบลกุดดินจี่, อำเภอนากลาง ตำบลกุดดินจี่ อำเภอนากลาง จังหวัดหนองบัวลำภู 39350"/>
    <s v="39350"/>
    <s v="65"/>
    <s v="09/03/2026 11:39"/>
    <s v="-"/>
    <s v="SPX Express"/>
    <s v="Shopee"/>
    <s v="shopee"/>
    <s v=""/>
    <s v="TH2649549303315"/>
    <s v="09/03/2026 11:09"/>
  </r>
  <r>
    <x v="7"/>
    <x v="10"/>
    <n v="119"/>
    <n v="1"/>
    <s v="GWQ88"/>
    <n v="607"/>
    <n v="48"/>
    <s v="ร้านที่1"/>
    <s v="อ******์"/>
    <s v="******องพัฒนา, ตำบลกุดดินจี่, อำเภอนากลาง ตำบลกุดดินจี่ อำเภอนากลาง จังหวัดหนองบัวลำภู 39350"/>
    <s v="39350"/>
    <s v="65"/>
    <s v="09/03/2026 11:39"/>
    <s v="-"/>
    <s v="SPX Express"/>
    <s v="Shopee"/>
    <s v="shopee"/>
    <s v=""/>
    <s v="TH2649549303315"/>
    <s v="09/03/2026 11:09"/>
  </r>
  <r>
    <x v="4"/>
    <x v="5"/>
    <n v="120"/>
    <n v="1"/>
    <s v="GWQ88"/>
    <n v="607"/>
    <n v="48"/>
    <s v="ร้านที่1"/>
    <s v="อ******์"/>
    <s v="******องพัฒนา, ตำบลกุดดินจี่, อำเภอนากลาง ตำบลกุดดินจี่ อำเภอนากลาง จังหวัดหนองบัวลำภู 39350"/>
    <s v="39350"/>
    <s v="65"/>
    <s v="09/03/2026 11:39"/>
    <s v="-"/>
    <s v="SPX Express"/>
    <s v="Shopee"/>
    <s v="shopee"/>
    <s v=""/>
    <s v="TH2649549303315"/>
    <s v="09/03/2026 11:09"/>
  </r>
  <r>
    <x v="6"/>
    <x v="7"/>
    <n v="66.333333333333329"/>
    <n v="3"/>
    <s v="GWQ88"/>
    <n v="334.5"/>
    <n v="41"/>
    <s v="ร้านที่9"/>
    <s v="เสาวนีย์ อนันต์วิไลเลขา"/>
    <s v="สมบูรณ์แมนชั่น, 22 ซอย ประชาอุทิศ 65 · บางมด/ Bang Mot_x000a__x000a_ทุ่งครุ/ Thung Khruกรุงเทพมหานคร/ Bangkok_x000a_10140"/>
    <s v="10140"/>
    <s v="660969406957"/>
    <s v="09/03/2026 11:09"/>
    <s v="-"/>
    <s v="Kerry_dropoff"/>
    <s v="Lazada"/>
    <s v="lazada"/>
    <s v=""/>
    <s v="LEXPU0665656813"/>
    <s v="09/03/2026 11:09"/>
  </r>
  <r>
    <x v="2"/>
    <x v="2"/>
    <n v="33.333333333333336"/>
    <n v="3"/>
    <s v="GWQ87"/>
    <n v="100"/>
    <n v="0"/>
    <s v="ร้านที่2"/>
    <s v="ป***รา น***ทธิ์"/>
    <s v="กรุงเทพฯ"/>
    <s v="-"/>
    <s v=""/>
    <s v="09/03/2026 11:08"/>
    <s v="-"/>
    <s v="J&amp;T COD"/>
    <s v="Tiktok"/>
    <s v="จ่ายทีหลัง / COD"/>
    <s v=""/>
    <s v="792945021842"/>
    <s v="09/03/2026 11:08"/>
  </r>
  <r>
    <x v="4"/>
    <x v="8"/>
    <n v="109"/>
    <n v="1"/>
    <s v="GWQ86"/>
    <n v="159"/>
    <n v="50"/>
    <s v="ร้านที่1"/>
    <s v="นางพิราวรรณ สุขสุมนต์ศิลป์"/>
    <s v="26ม.6 · ทะเมนชัย/ Thamen Chai_x000a__x000a_ลำปลายมาศ/ Lam Plai Matบุรีรัมย์/ Buriram_x000a_31130"/>
    <s v="31130"/>
    <s v="660956137798"/>
    <s v="09/03/2026 11:05"/>
    <s v="-"/>
    <s v="Kerry_dropoff"/>
    <s v="Lazada"/>
    <s v="lazada"/>
    <s v=""/>
    <s v="LEXPU0665695335"/>
    <s v="09/03/2026 11:05"/>
  </r>
  <r>
    <x v="9"/>
    <x v="17"/>
    <n v="159"/>
    <n v="2"/>
    <s v="GWQ84"/>
    <n v="198"/>
    <n v="0"/>
    <s v="ร้านที่2"/>
    <s v="เ** ศ***มงคล"/>
    <s v="กรุงเทพฯ"/>
    <s v="-"/>
    <s v=""/>
    <s v="09/03/2026 10:57"/>
    <s v="-"/>
    <s v="J&amp;T COD"/>
    <s v="Tiktok"/>
    <s v="จ่ายทีหลัง / COD"/>
    <s v=""/>
    <s v="792987633804"/>
    <s v="09/03/2026 10:57"/>
  </r>
  <r>
    <x v="5"/>
    <x v="6"/>
    <n v="58"/>
    <n v="1"/>
    <s v="GWQ83"/>
    <n v="58"/>
    <n v="0"/>
    <s v="ร้านที่1"/>
    <s v="ล*ส"/>
    <s v="****** 200-2 ถ.ร่มเกล้า แขวงมีนบุรี เขตมีนบุรี จังหวัดกรุงเทพมหานคร 10510"/>
    <s v="10510"/>
    <s v="88"/>
    <s v="09/03/2026 10:57"/>
    <s v="-"/>
    <s v="SPX Express"/>
    <s v="Shopee"/>
    <s v="shopee"/>
    <s v=""/>
    <s v="TH2671955124870"/>
    <s v="09/03/2026 10:56"/>
  </r>
  <r>
    <x v="8"/>
    <x v="13"/>
    <n v="139"/>
    <n v="1"/>
    <s v="GWQ82"/>
    <n v="215"/>
    <n v="0"/>
    <s v="ร้านที่10"/>
    <s v="อำนาจ สังข์ทอง"/>
    <s v="9/27ม.5ต.ต้นโพธิ์อ.เมือง_x000a_จ.สิงห์บุรี_x000a_ 16000"/>
    <s v="16000"/>
    <s v="0849198551"/>
    <s v="09/03/2026 10:48"/>
    <s v="sompear3955@gmail.com"/>
    <s v="EMS COD"/>
    <s v="facebook"/>
    <s v="กสิกร"/>
    <s v=""/>
    <s v="WA106338925TH"/>
    <s v="09/03/2026 10:48"/>
  </r>
  <r>
    <x v="9"/>
    <x v="17"/>
    <n v="139"/>
    <n v="1"/>
    <s v="GWQ82"/>
    <n v="215"/>
    <n v="0"/>
    <s v="ร้านที่10"/>
    <s v="อำนาจ สังข์ทอง"/>
    <s v="9/27ม.5ต.ต้นโพธิ์อ.เมือง_x000a_จ.สิงห์บุรี_x000a_ 16000"/>
    <s v="16000"/>
    <s v="0849198551"/>
    <s v="09/03/2026 10:48"/>
    <s v="sompear3955@gmail.com"/>
    <s v="EMS COD"/>
    <s v="facebook"/>
    <s v="กสิกร"/>
    <s v=""/>
    <s v="WA106338925TH"/>
    <s v="09/03/2026 10:48"/>
  </r>
  <r>
    <x v="9"/>
    <x v="17"/>
    <n v="139"/>
    <n v="1"/>
    <s v="GWQ81"/>
    <n v="215"/>
    <n v="0"/>
    <s v="ร้านที่10"/>
    <s v="จินตมัย. เรืองวิทยาคม"/>
    <s v="287/57. สวนธนคอนโดร์ปาร์ค. ถนนพุทธบูชา. แขวงบางมด. เขตทุ่งครุ. กรุงเทพฯ 10140"/>
    <s v="10140"/>
    <s v="0868815805"/>
    <s v="09/03/2026 10:35"/>
    <s v="sompear3955@gmail.com"/>
    <s v="EMS"/>
    <s v="facebook"/>
    <s v="กสิกร"/>
    <s v=""/>
    <s v="WB172619697TH"/>
    <s v="09/03/2026 10:47"/>
  </r>
  <r>
    <x v="4"/>
    <x v="5"/>
    <n v="139"/>
    <n v="1"/>
    <s v="GWQ81"/>
    <n v="215"/>
    <n v="0"/>
    <s v="ร้านที่10"/>
    <s v="จินตมัย. เรืองวิทยาคม"/>
    <s v="287/57. สวนธนคอนโดร์ปาร์ค. ถนนพุทธบูชา. แขวงบางมด. เขตทุ่งครุ. กรุงเทพฯ 10140"/>
    <s v="10140"/>
    <s v="0868815805"/>
    <s v="09/03/2026 10:35"/>
    <s v="sompear3955@gmail.com"/>
    <s v="EMS"/>
    <s v="facebook"/>
    <s v="กสิกร"/>
    <s v=""/>
    <s v="WB172619697TH"/>
    <s v="09/03/2026 10:47"/>
  </r>
  <r>
    <x v="7"/>
    <x v="10"/>
    <n v="139"/>
    <n v="2"/>
    <s v="GWQ80"/>
    <n v="215"/>
    <n v="0"/>
    <s v="ร้านที่10"/>
    <s v="Aum Parinda (ณัฎฐ์นรี)"/>
    <s v="93 ม.3_x000a_เสอเพลอ_x000a_อำเภอ กุมภวาปี_x000a_อุดรธานี_x000a_ 41370"/>
    <s v="41370"/>
    <s v="0879286563"/>
    <s v="09/03/2026 10:46"/>
    <s v="sompear3955@gmail.com"/>
    <s v="EMS COD"/>
    <s v="facebook"/>
    <s v="กสิกร"/>
    <s v=""/>
    <s v="WA106338939TH"/>
    <s v="09/03/2026 10:46"/>
  </r>
  <r>
    <x v="7"/>
    <x v="10"/>
    <n v="139"/>
    <n v="1"/>
    <s v="GWQ79"/>
    <n v="215"/>
    <n v="0"/>
    <s v="ร้านที่10"/>
    <s v="จิราวรรณ แดงใส "/>
    <s v="147 หมู่ 14 ต.เวียง อ.ฝาง จ.เชียงใหม่  50110"/>
    <s v="50110"/>
    <s v="0882512556"/>
    <s v="09/03/2026 10:33"/>
    <s v="sompear3955@gmail.com"/>
    <s v="EMS"/>
    <s v="facebook"/>
    <s v="กสิกร"/>
    <s v=""/>
    <s v="WB172619706TH"/>
    <s v="09/03/2026 10:45"/>
  </r>
  <r>
    <x v="4"/>
    <x v="5"/>
    <n v="139"/>
    <n v="1"/>
    <s v="GWQ79"/>
    <n v="215"/>
    <n v="0"/>
    <s v="ร้านที่10"/>
    <s v="จิราวรรณ แดงใส "/>
    <s v="147 หมู่ 14 ต.เวียง อ.ฝาง จ.เชียงใหม่  50110"/>
    <s v="50110"/>
    <s v="0882512556"/>
    <s v="09/03/2026 10:33"/>
    <s v="sompear3955@gmail.com"/>
    <s v="EMS"/>
    <s v="facebook"/>
    <s v="กสิกร"/>
    <s v=""/>
    <s v="WB172619706TH"/>
    <s v="09/03/2026 10:45"/>
  </r>
  <r>
    <x v="2"/>
    <x v="2"/>
    <n v="50"/>
    <n v="6"/>
    <s v="GWQ79"/>
    <n v="200"/>
    <n v="0"/>
    <s v="ร้านที่2"/>
    <s v="ก***าลักษ์"/>
    <s v="นครนายก"/>
    <s v="-"/>
    <s v=""/>
    <s v="09/03/2026 10:45"/>
    <s v="-"/>
    <s v="J&amp;T COD"/>
    <s v="Tiktok"/>
    <s v="จ่ายทีหลัง / COD"/>
    <s v=""/>
    <s v="792994119820"/>
    <s v="09/03/2026 10:45"/>
  </r>
  <r>
    <x v="8"/>
    <x v="13"/>
    <n v="139"/>
    <n v="1"/>
    <s v="GWQ78"/>
    <n v="215"/>
    <n v="0"/>
    <s v="ร้านที่10"/>
    <s v="วรรณภา สุครีพ"/>
    <s v="212หมู่1บ้านหมากหญ้า ต.เชียงยืนอ.เชียงยืนจ.มหาสารคาม _x000a_(ร้านของเก่าหมากหญ้า) 44160"/>
    <s v="44160"/>
    <s v="0954253212"/>
    <s v="09/03/2026 10:45"/>
    <s v="sompear3955@gmail.com"/>
    <s v="EMS COD"/>
    <s v="facebook"/>
    <s v="กสิกร"/>
    <s v=""/>
    <s v="WA106342054TH"/>
    <s v="09/03/2026 10:44"/>
  </r>
  <r>
    <x v="9"/>
    <x v="17"/>
    <n v="139"/>
    <n v="1"/>
    <s v="GWQ78"/>
    <n v="215"/>
    <n v="0"/>
    <s v="ร้านที่10"/>
    <s v="วรรณภา สุครีพ"/>
    <s v="212หมู่1บ้านหมากหญ้า ต.เชียงยืนอ.เชียงยืนจ.มหาสารคาม _x000a_(ร้านของเก่าหมากหญ้า) 44160"/>
    <s v="44160"/>
    <s v="0954253212"/>
    <s v="09/03/2026 10:45"/>
    <s v="sompear3955@gmail.com"/>
    <s v="EMS COD"/>
    <s v="facebook"/>
    <s v="กสิกร"/>
    <s v=""/>
    <s v="WA106342054TH"/>
    <s v="09/03/2026 10:44"/>
  </r>
  <r>
    <x v="15"/>
    <x v="23"/>
    <n v="120"/>
    <n v="1"/>
    <s v="GWQ77"/>
    <n v="98"/>
    <n v="0"/>
    <s v="ร้านที่2"/>
    <s v="ศ***ลักษณ์ โ***งค์"/>
    <s v="ระยอง"/>
    <s v="-"/>
    <s v=""/>
    <s v="09/03/2026 10:43"/>
    <s v="-"/>
    <s v="J&amp;T Express"/>
    <s v="Tiktok"/>
    <s v="tiktok"/>
    <s v=""/>
    <s v="792981009870"/>
    <s v="09/03/2026 10:43"/>
  </r>
  <r>
    <x v="5"/>
    <x v="6"/>
    <n v="66.666666666666671"/>
    <n v="3"/>
    <s v="GWQ76"/>
    <n v="129"/>
    <n v="0"/>
    <s v="ร้านที่2"/>
    <s v="ส***พร อ***กุล"/>
    <s v="นนทบุรี"/>
    <s v="-"/>
    <s v=""/>
    <s v="09/03/2026 10:42"/>
    <s v="-"/>
    <s v="J&amp;T COD"/>
    <s v="Tiktok"/>
    <s v="จ่ายทีหลัง / COD"/>
    <s v=""/>
    <s v="792988412834"/>
    <s v="09/03/2026 10:42"/>
  </r>
  <r>
    <x v="2"/>
    <x v="2"/>
    <n v="50"/>
    <n v="6"/>
    <s v="GWQ75"/>
    <n v="200"/>
    <n v="0"/>
    <s v="ร้านที่2"/>
    <s v="ว***ดา ส***รณมาลี"/>
    <s v="ระยอง"/>
    <s v="-"/>
    <s v=""/>
    <s v="09/03/2026 10:38"/>
    <s v="-"/>
    <s v="J&amp;T COD"/>
    <s v="Tiktok"/>
    <s v="จ่ายทีหลัง / COD"/>
    <s v=""/>
    <s v="792951312823"/>
    <s v="09/03/2026 10:38"/>
  </r>
  <r>
    <x v="11"/>
    <x v="14"/>
    <n v="10"/>
    <n v="50"/>
    <s v="GWQ74"/>
    <n v="500"/>
    <n v="0"/>
    <s v="ร้านที่1"/>
    <s v="ห******า"/>
    <s v="******, ตำบลพันท้ายนรสิงห์, อำเภอเมืองสมุทรสาคร ตำบลพันท้ายนรสิงห์ อำเภอเมืองสมุทรสาคร จังหวัดสมุทรสาคร 74000"/>
    <s v="74000"/>
    <s v="07"/>
    <s v="09/03/2026 11:06"/>
    <s v="-"/>
    <s v="SPX Express"/>
    <s v="Shopee"/>
    <s v="shopee"/>
    <s v=""/>
    <s v="TH262762850154W"/>
    <s v="09/03/2026 10:36"/>
  </r>
  <r>
    <x v="5"/>
    <x v="6"/>
    <n v="66.666666666666671"/>
    <n v="3"/>
    <s v="GWQ73"/>
    <n v="199"/>
    <n v="0"/>
    <s v="ร้านที่2"/>
    <s v="แ** ช***้านกร่าง"/>
    <s v="อ่างทอง"/>
    <s v="-"/>
    <s v=""/>
    <s v="09/03/2026 10:25"/>
    <s v="-"/>
    <s v="J&amp;T Express"/>
    <s v="Tiktok"/>
    <s v="tiktok"/>
    <s v=""/>
    <s v="792905029851"/>
    <s v="09/03/2026 10:25"/>
  </r>
  <r>
    <x v="9"/>
    <x v="17"/>
    <n v="159"/>
    <n v="1"/>
    <s v="GWQ73"/>
    <n v="199"/>
    <n v="0"/>
    <s v="ร้านที่2"/>
    <s v="แ** ช***้านกร่าง"/>
    <s v="อ่างทอง"/>
    <s v="-"/>
    <s v=""/>
    <s v="09/03/2026 10:25"/>
    <s v="-"/>
    <s v="J&amp;T Express"/>
    <s v="Tiktok"/>
    <s v="tiktok"/>
    <s v=""/>
    <s v="792905029851"/>
    <s v="09/03/2026 10:25"/>
  </r>
  <r>
    <x v="2"/>
    <x v="2"/>
    <n v="33.333333333333336"/>
    <n v="3"/>
    <s v="GWQ72"/>
    <n v="199"/>
    <n v="0"/>
    <s v="ร้านที่2"/>
    <s v="ณ***ิชา เ***มทรัพย์ ผ***"/>
    <s v="กรุงเทพมหานคร"/>
    <s v="-"/>
    <s v=""/>
    <s v="09/03/2026 10:22"/>
    <s v="-"/>
    <s v="J&amp;T Express"/>
    <s v="Tiktok"/>
    <s v="tiktok"/>
    <s v=""/>
    <s v="792960512875"/>
    <s v="09/03/2026 10:21"/>
  </r>
  <r>
    <x v="4"/>
    <x v="5"/>
    <n v="159"/>
    <n v="1"/>
    <s v="GWQ72"/>
    <n v="199"/>
    <n v="0"/>
    <s v="ร้านที่2"/>
    <s v="ณ***ิชา เ***มทรัพย์ ผ***"/>
    <s v="กรุงเทพมหานคร"/>
    <s v="-"/>
    <s v=""/>
    <s v="09/03/2026 10:22"/>
    <s v="-"/>
    <s v="J&amp;T Express"/>
    <s v="Tiktok"/>
    <s v="tiktok"/>
    <s v=""/>
    <s v="792960512875"/>
    <s v="09/03/2026 10:21"/>
  </r>
  <r>
    <x v="15"/>
    <x v="24"/>
    <n v="130"/>
    <n v="1"/>
    <s v="GWQ71"/>
    <n v="137.5"/>
    <n v="7.5"/>
    <s v="ร้านที่1"/>
    <s v="นางเกลี้ยง   ฟุบขุนทด"/>
    <s v="26 หมู่ 10 ตำบลพะงาด  อำเภอขามสะแกแสง  จังหวัดนครราชสีมา · พะงาด/ Pha-ngat_x000a__x000a_ขามสะแกแสง/ Kham Sakaesaengนครราชสีมา/ Nakhon Ratchasima_x000a_30290"/>
    <s v="30290"/>
    <s v="660936263346"/>
    <s v="09/03/2026 10:17"/>
    <s v="-"/>
    <s v="Kerry_dropoff"/>
    <s v="Lazada"/>
    <s v="lazada"/>
    <s v=""/>
    <s v="TH27118FEGJC9E"/>
    <s v="09/03/2026 10:17"/>
  </r>
  <r>
    <x v="2"/>
    <x v="2"/>
    <n v="33.333333333333336"/>
    <n v="3"/>
    <s v="GWQ70"/>
    <n v="129"/>
    <n v="29"/>
    <s v="ร้านที่2"/>
    <s v="ส***ย์ ก***ุญมา"/>
    <s v="พระนครศรีอยุธยา"/>
    <s v="-"/>
    <s v=""/>
    <s v="09/03/2026 10:16"/>
    <s v="-"/>
    <s v="J&amp;T Express"/>
    <s v="Tiktok"/>
    <s v="tiktok"/>
    <s v=""/>
    <s v="792968422842"/>
    <s v="09/03/2026 10:16"/>
  </r>
  <r>
    <x v="5"/>
    <x v="6"/>
    <n v="50"/>
    <n v="10"/>
    <s v="GWQ66"/>
    <n v="399"/>
    <n v="0"/>
    <s v="ร้านที่1"/>
    <s v="จริยา.เพียรวานิชยกุล"/>
    <s v=".มายลักษณ์เนอร์สซิ่งโฮม_x000a_สาขานวมีนทร์ซอย100_x000a_ถนนรามอินทรา.เขตรามอินทรา.แขวงคันนายาว.กรุงเทพ.10230."/>
    <s v="10230"/>
    <s v="0866883489"/>
    <s v="09/03/2026 10:12"/>
    <s v="sompear3955@gmail.com"/>
    <s v="EMS COD"/>
    <s v="facebook"/>
    <s v="จ่ายทีหลัง / COD"/>
    <s v=""/>
    <s v="WA106338942TH"/>
    <s v="09/03/2026 10:12"/>
  </r>
  <r>
    <x v="2"/>
    <x v="2"/>
    <n v="33.333333333333336"/>
    <n v="3"/>
    <s v="GWQ65"/>
    <n v="100"/>
    <n v="0"/>
    <s v="ร้านที่2"/>
    <s v="ส***วิมล ศ***งษ์"/>
    <s v="ชลบุรี"/>
    <s v="-"/>
    <s v=""/>
    <s v="09/03/2026 10:12"/>
    <s v="-"/>
    <s v="J&amp;T COD"/>
    <s v="Tiktok"/>
    <s v="จ่ายทีหลัง / COD"/>
    <s v=""/>
    <s v="792966024841"/>
    <s v="09/03/2026 10:12"/>
  </r>
  <r>
    <x v="2"/>
    <x v="2"/>
    <n v="50"/>
    <n v="6"/>
    <s v="GWQ63"/>
    <n v="200"/>
    <n v="0"/>
    <s v="ร้านที่2"/>
    <s v="j***neeappleboons"/>
    <s v="ลำพูน"/>
    <s v="-"/>
    <s v=""/>
    <s v="09/03/2026 10:10"/>
    <s v="-"/>
    <s v="J&amp;T COD"/>
    <s v="Tiktok"/>
    <s v="จ่ายทีหลัง / COD"/>
    <s v=""/>
    <s v="792984310812"/>
    <s v="09/03/2026 10:10"/>
  </r>
  <r>
    <x v="2"/>
    <x v="2"/>
    <n v="50"/>
    <n v="6"/>
    <s v="GWQ62"/>
    <n v="200"/>
    <n v="0"/>
    <s v="ร้านที่2"/>
    <s v="พ***ล.ขึอขุนทด."/>
    <s v="นครราชสีมา"/>
    <s v="-"/>
    <s v=""/>
    <s v="09/03/2026 10:08"/>
    <s v="-"/>
    <s v="J&amp;T COD"/>
    <s v="Tiktok"/>
    <s v="จ่ายทีหลัง / COD"/>
    <s v=""/>
    <s v="792908515814"/>
    <s v="09/03/2026 10:08"/>
  </r>
  <r>
    <x v="7"/>
    <x v="10"/>
    <n v="159"/>
    <n v="1"/>
    <s v="GWQ60"/>
    <n v="99"/>
    <n v="0"/>
    <s v="ร้านที่2"/>
    <s v="ส***ักดิ์"/>
    <s v="กรุงเทพมหานคร"/>
    <s v="-"/>
    <s v=""/>
    <s v="09/03/2026 10:06"/>
    <s v="-"/>
    <s v="J&amp;T Express"/>
    <s v="Tiktok"/>
    <s v="tiktok"/>
    <s v=""/>
    <s v="792926239814"/>
    <s v="09/03/2026 10:06"/>
  </r>
  <r>
    <x v="6"/>
    <x v="7"/>
    <n v="66.333333333333329"/>
    <n v="3"/>
    <s v="GWQ58"/>
    <n v="245.55"/>
    <n v="29"/>
    <s v="ร้านที่9"/>
    <s v="สุภาภร ชมจันทร์"/>
    <s v="542 บ้านหัน ม.2 (ข้าง ร.ร.บ้านบัว) ถ.กลางเมือง ต.กุดเค้า_x000a__x000a_มัญจาคีรี/ Mancha Khiriขอนแก่น/ Khon Kaen_x000a_40160"/>
    <s v="40160"/>
    <s v="660814096255"/>
    <s v="09/03/2026 10:01"/>
    <s v="-"/>
    <s v="Kerry_dropoff"/>
    <s v="Lazada"/>
    <s v="lazada"/>
    <s v=""/>
    <s v="LEXPU0665652208"/>
    <s v="09/03/2026 10:01"/>
  </r>
  <r>
    <x v="5"/>
    <x v="6"/>
    <n v="66.666666666666671"/>
    <n v="3"/>
    <s v="GWQ57"/>
    <n v="118"/>
    <n v="18"/>
    <s v="ร้านที่2"/>
    <s v="เ**"/>
    <s v="ชลบุรี"/>
    <s v="-"/>
    <s v=""/>
    <s v="09/03/2026 10:00"/>
    <s v="-"/>
    <s v="J&amp;T COD"/>
    <s v="Tiktok"/>
    <s v="จ่ายทีหลัง / COD"/>
    <s v=""/>
    <s v="792987903831"/>
    <s v="09/03/2026 10:00"/>
  </r>
  <r>
    <x v="6"/>
    <x v="7"/>
    <n v="66.333333333333329"/>
    <n v="3"/>
    <s v="GWQ56"/>
    <n v="250"/>
    <n v="0"/>
    <s v="ร้านที่1"/>
    <s v="พ******ิ"/>
    <s v="******่ 3ซอยเปียร์นนต์ ถนนลำลูกกา  ตำบลคูคต ตำบลคูคต อำเภอลำลูกกา จังหวัดปทุมธานี 12130"/>
    <s v="12130"/>
    <s v="25"/>
    <s v="09/03/2026 09:59"/>
    <s v="-"/>
    <s v="SPX Express"/>
    <s v="Shopee"/>
    <s v="shopee"/>
    <s v=""/>
    <s v="TH265025868495Z"/>
    <s v="09/03/2026 09:59"/>
  </r>
  <r>
    <x v="7"/>
    <x v="10"/>
    <n v="159"/>
    <n v="1"/>
    <s v="GWQ55"/>
    <n v="99"/>
    <n v="0"/>
    <s v="ร้านที่2"/>
    <s v="น***ตติ์ ศ***อง"/>
    <s v="เพชรบูรณ์"/>
    <s v="-"/>
    <s v=""/>
    <s v="09/03/2026 09:57"/>
    <s v="-"/>
    <s v="J&amp;T COD"/>
    <s v="Tiktok"/>
    <s v="จ่ายทีหลัง / COD"/>
    <s v=""/>
    <s v="792978721813"/>
    <s v="09/03/2026 09:57"/>
  </r>
  <r>
    <x v="2"/>
    <x v="2"/>
    <n v="33.333333333333336"/>
    <n v="3"/>
    <s v="GWQ54"/>
    <n v="100"/>
    <n v="0"/>
    <s v="ร้านที่2"/>
    <s v="ก***รรณ"/>
    <s v="กรุงเทพฯ"/>
    <s v="-"/>
    <s v=""/>
    <s v="10/03/2026 08:24"/>
    <s v="-"/>
    <s v="J&amp;T Express"/>
    <s v="Tiktok"/>
    <s v="tiktok"/>
    <s v="ขอรสชาติ มะพร้าวน้ำหอม เผือกมะพร้าวอ่อน และฝอยทองค่ะ"/>
    <s v="793051773356"/>
    <s v="09/03/2026 09:50"/>
  </r>
  <r>
    <x v="2"/>
    <x v="2"/>
    <n v="33.333333333333336"/>
    <n v="3"/>
    <s v="GWQ53"/>
    <n v="100"/>
    <n v="0"/>
    <s v="ร้านที่2"/>
    <s v="เ***ินทร์ อ***๊ะราช"/>
    <s v="เชียงใหม่"/>
    <s v="-"/>
    <s v=""/>
    <s v="09/03/2026 09:49"/>
    <s v="-"/>
    <s v="J&amp;T COD"/>
    <s v="Tiktok"/>
    <s v="จ่ายทีหลัง / COD"/>
    <s v=""/>
    <s v="792949113854"/>
    <s v="09/03/2026 09:49"/>
  </r>
  <r>
    <x v="8"/>
    <x v="13"/>
    <n v="159"/>
    <n v="1"/>
    <s v="GWQ52"/>
    <n v="102"/>
    <n v="3"/>
    <s v="ร้านที่2"/>
    <s v="บ***ัตน์ เ***วิชิต"/>
    <s v="กาฬสินธุ์"/>
    <s v="-"/>
    <s v=""/>
    <s v="09/03/2026 09:49"/>
    <s v="-"/>
    <s v="J&amp;T Express"/>
    <s v="Tiktok"/>
    <s v="tiktok"/>
    <s v=""/>
    <s v="792989725824"/>
    <s v="09/03/2026 09:49"/>
  </r>
  <r>
    <x v="2"/>
    <x v="2"/>
    <n v="33.333333333333336"/>
    <n v="3"/>
    <s v="GWQ51"/>
    <n v="100"/>
    <n v="0"/>
    <s v="ร้านที่2"/>
    <s v="ป**"/>
    <s v="อำนาจเจริญ"/>
    <s v="-"/>
    <s v=""/>
    <s v="09/03/2026 09:48"/>
    <s v="-"/>
    <s v="J&amp;T COD"/>
    <s v="Tiktok"/>
    <s v="จ่ายทีหลัง / COD"/>
    <s v=""/>
    <s v="792909025834"/>
    <s v="09/03/2026 09:48"/>
  </r>
  <r>
    <x v="2"/>
    <x v="2"/>
    <n v="33.333333333333336"/>
    <n v="3"/>
    <s v="GWQ49"/>
    <n v="100"/>
    <n v="0"/>
    <s v="ร้านที่2"/>
    <s v="ว***วรรณ เ***อนชิด"/>
    <s v="จังหวัดสุโขทัย"/>
    <s v="-"/>
    <s v=""/>
    <s v="09/03/2026 09:48"/>
    <s v="-"/>
    <s v="J&amp;T COD"/>
    <s v="Tiktok"/>
    <s v="จ่ายทีหลัง / COD"/>
    <s v=""/>
    <s v="792910220841"/>
    <s v="09/03/2026 09:48"/>
  </r>
  <r>
    <x v="2"/>
    <x v="2"/>
    <n v="33.333333333333336"/>
    <n v="3"/>
    <s v="GWQ48"/>
    <n v="108"/>
    <n v="8"/>
    <s v="ร้านที่2"/>
    <s v="ม***ี้ ว***ัตน์ ส***งวงศ์"/>
    <s v="ขอนแก่น"/>
    <s v="-"/>
    <s v=""/>
    <s v="09/03/2026 09:48"/>
    <s v="-"/>
    <s v="J&amp;T COD"/>
    <s v="Tiktok"/>
    <s v="จ่ายทีหลัง / COD"/>
    <s v=""/>
    <s v="792973623831"/>
    <s v="09/03/2026 09:48"/>
  </r>
  <r>
    <x v="2"/>
    <x v="2"/>
    <n v="33.333333333333336"/>
    <n v="3"/>
    <s v="GWQ47"/>
    <n v="100"/>
    <n v="0"/>
    <s v="ร้านที่2"/>
    <s v="ว***ิสาข์ ธ***รมมา"/>
    <s v="บุรีรัมย์"/>
    <s v="-"/>
    <s v=""/>
    <s v="09/03/2026 09:47"/>
    <s v="-"/>
    <s v="J&amp;T COD"/>
    <s v="Tiktok"/>
    <s v="จ่ายทีหลัง / COD"/>
    <s v=""/>
    <s v="792985020855"/>
    <s v="09/03/2026 09:47"/>
  </r>
  <r>
    <x v="2"/>
    <x v="2"/>
    <n v="33.333333333333336"/>
    <n v="3"/>
    <s v="GWQ46"/>
    <n v="102"/>
    <n v="2"/>
    <s v="ร้านที่2"/>
    <s v="เ***นภา ส***ไว ป***"/>
    <s v="นนทบุรี"/>
    <s v="-"/>
    <s v=""/>
    <s v="09/03/2026 09:47"/>
    <s v="-"/>
    <s v="J&amp;T Express"/>
    <s v="Tiktok"/>
    <s v="tiktok"/>
    <s v=""/>
    <s v="792962227853"/>
    <s v="09/03/2026 09:47"/>
  </r>
  <r>
    <x v="2"/>
    <x v="2"/>
    <n v="33.333333333333336"/>
    <n v="3"/>
    <s v="GWQ45"/>
    <n v="100"/>
    <n v="0"/>
    <s v="ร้านที่2"/>
    <s v="ณ***ธิดา แ***ถื่อน"/>
    <s v="กรุงเทพฯ"/>
    <s v="-"/>
    <s v=""/>
    <s v="09/03/2026 09:47"/>
    <s v="-"/>
    <s v="J&amp;T COD"/>
    <s v="Tiktok"/>
    <s v="จ่ายทีหลัง / COD"/>
    <s v=""/>
    <s v="792931713851"/>
    <s v="09/03/2026 09:47"/>
  </r>
  <r>
    <x v="2"/>
    <x v="2"/>
    <n v="33.333333333333336"/>
    <n v="3"/>
    <s v="GWQ44"/>
    <n v="100"/>
    <n v="0"/>
    <s v="ร้านที่2"/>
    <s v="ห***้ม่วย ห***4"/>
    <s v="ชลบุรี"/>
    <s v="-"/>
    <s v=""/>
    <s v="09/03/2026 09:47"/>
    <s v="-"/>
    <s v="J&amp;T Express"/>
    <s v="Tiktok"/>
    <s v="tiktok"/>
    <s v=""/>
    <s v="792961422842"/>
    <s v="09/03/2026 09:47"/>
  </r>
  <r>
    <x v="5"/>
    <x v="6"/>
    <n v="66.666666666666671"/>
    <n v="3"/>
    <s v="GWQ43"/>
    <n v="100"/>
    <n v="0"/>
    <s v="ร้านที่2"/>
    <s v="ส***ศา ม***คง"/>
    <s v="พิจิตร"/>
    <s v="-"/>
    <s v=""/>
    <s v="09/03/2026 09:46"/>
    <s v="-"/>
    <s v="J&amp;T COD"/>
    <s v="Tiktok"/>
    <s v="จ่ายทีหลัง / COD"/>
    <s v=""/>
    <s v="792997905840"/>
    <s v="09/03/2026 09:46"/>
  </r>
  <r>
    <x v="5"/>
    <x v="6"/>
    <n v="66.666666666666671"/>
    <n v="3"/>
    <s v="GWQ42"/>
    <n v="100"/>
    <n v="0"/>
    <s v="ร้านที่2"/>
    <s v="พ***ุภา ม***ร"/>
    <s v="สมุทรปราการ"/>
    <s v="-"/>
    <s v=""/>
    <s v="09/03/2026 09:46"/>
    <s v="-"/>
    <s v="J&amp;T COD"/>
    <s v="Tiktok"/>
    <s v="จ่ายทีหลัง / COD"/>
    <s v=""/>
    <s v="792985104844"/>
    <s v="09/03/2026 09:46"/>
  </r>
  <r>
    <x v="5"/>
    <x v="6"/>
    <n v="66.666666666666671"/>
    <n v="3"/>
    <s v="GWQ41"/>
    <n v="100"/>
    <n v="0"/>
    <s v="ร้านที่2"/>
    <s v="ร***ยาพร ก***านศุภพันธ์"/>
    <s v="สุรินทร์"/>
    <s v="-"/>
    <s v=""/>
    <s v="09/03/2026 09:46"/>
    <s v="-"/>
    <s v="J&amp;T Express"/>
    <s v="Tiktok"/>
    <s v="tiktok"/>
    <s v=""/>
    <s v="792950109840"/>
    <s v="09/03/2026 09:45"/>
  </r>
  <r>
    <x v="5"/>
    <x v="6"/>
    <n v="66.666666666666671"/>
    <n v="3"/>
    <s v="GWQ40"/>
    <n v="103"/>
    <n v="3"/>
    <s v="ร้านที่2"/>
    <s v="บ***ัตน์ เ***วิชิต"/>
    <s v="กาฬสินธุ์"/>
    <s v="-"/>
    <s v=""/>
    <s v="09/03/2026 09:45"/>
    <s v="-"/>
    <s v="J&amp;T Express"/>
    <s v="Tiktok"/>
    <s v="tiktok"/>
    <s v=""/>
    <s v="792980702846"/>
    <s v="09/03/2026 09:45"/>
  </r>
  <r>
    <x v="6"/>
    <x v="7"/>
    <n v="69.900000000000006"/>
    <n v="10"/>
    <s v="GWQ39"/>
    <n v="1635"/>
    <n v="99"/>
    <s v="ร้านที่8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09/03/2026 09:43"/>
    <s v="-"/>
    <s v="Kerry_dropoff"/>
    <s v="Lazada"/>
    <s v="lazada"/>
    <s v=""/>
    <s v="LEXPU0665669867"/>
    <s v="09/03/2026 09:43"/>
  </r>
  <r>
    <x v="6"/>
    <x v="7"/>
    <n v="69.900000000000006"/>
    <n v="10"/>
    <s v="GWQ39"/>
    <n v="1635"/>
    <n v="99"/>
    <s v="ร้านที่8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09/03/2026 09:43"/>
    <s v="-"/>
    <s v="Kerry_dropoff"/>
    <s v="Lazada"/>
    <s v="lazada"/>
    <s v=""/>
    <s v="LEXPU0665669867"/>
    <s v="09/03/2026 09:43"/>
  </r>
  <r>
    <x v="7"/>
    <x v="10"/>
    <n v="159"/>
    <n v="1"/>
    <s v="GWQ37"/>
    <n v="99"/>
    <n v="0"/>
    <s v="ร้านที่2"/>
    <s v="ร***เสริมสวยคุณนายแดง"/>
    <s v="หนองบัวลำภู"/>
    <s v="-"/>
    <s v=""/>
    <s v="09/03/2026 09:42"/>
    <s v="-"/>
    <s v="J&amp;T COD"/>
    <s v="Tiktok"/>
    <s v="จ่ายทีหลัง / COD"/>
    <s v=""/>
    <s v="792980437815"/>
    <s v="09/03/2026 09:42"/>
  </r>
  <r>
    <x v="2"/>
    <x v="2"/>
    <n v="50"/>
    <n v="6"/>
    <s v="GWQ36"/>
    <n v="200"/>
    <n v="0"/>
    <s v="ร้านที่2"/>
    <s v="ว***วรรณ เ***ุมมา"/>
    <s v="อุบลราชธานี"/>
    <s v="-"/>
    <s v=""/>
    <s v="09/03/2026 09:40"/>
    <s v="-"/>
    <s v="J&amp;T Express"/>
    <s v="Tiktok"/>
    <s v="tiktok"/>
    <s v="ฝอยทอง4เผือกมะพร้าว1 เนยนม1"/>
    <s v="792944705895"/>
    <s v="09/03/2026 09:40"/>
  </r>
  <r>
    <x v="3"/>
    <x v="21"/>
    <n v="66"/>
    <n v="1"/>
    <s v="GWQ35"/>
    <n v="249"/>
    <n v="0"/>
    <s v="ร้านที่1"/>
    <s v="อ******์"/>
    <s v="******หญ่ ตำบลอ้อมใหญ่ อำเภอสามพราน จังหวัดนครปฐม 73160"/>
    <s v="73160"/>
    <s v="99"/>
    <s v="09/03/2026 09:50"/>
    <s v="-"/>
    <s v="Flash Express"/>
    <s v="Shopee"/>
    <s v="shopee"/>
    <s v=""/>
    <s v="TH15068FBG413P"/>
    <s v="09/03/2026 09:39"/>
  </r>
  <r>
    <x v="15"/>
    <x v="22"/>
    <n v="66"/>
    <n v="1"/>
    <s v="GWQ35"/>
    <n v="249"/>
    <n v="0"/>
    <s v="ร้านที่1"/>
    <s v="อ******์"/>
    <s v="******หญ่ ตำบลอ้อมใหญ่ อำเภอสามพราน จังหวัดนครปฐม 73160"/>
    <s v="73160"/>
    <s v="99"/>
    <s v="09/03/2026 09:50"/>
    <s v="-"/>
    <s v="Flash Express"/>
    <s v="Shopee"/>
    <s v="shopee"/>
    <s v=""/>
    <s v="TH15068FBG413P"/>
    <s v="09/03/2026 09:39"/>
  </r>
  <r>
    <x v="6"/>
    <x v="7"/>
    <n v="67"/>
    <n v="1"/>
    <s v="GWQ35"/>
    <n v="249"/>
    <n v="0"/>
    <s v="ร้านที่1"/>
    <s v="อ******์"/>
    <s v="******หญ่ ตำบลอ้อมใหญ่ อำเภอสามพราน จังหวัดนครปฐม 73160"/>
    <s v="73160"/>
    <s v="99"/>
    <s v="09/03/2026 09:50"/>
    <s v="-"/>
    <s v="Flash Express"/>
    <s v="Shopee"/>
    <s v="shopee"/>
    <s v=""/>
    <s v="TH15068FBG413P"/>
    <s v="09/03/2026 09:39"/>
  </r>
  <r>
    <x v="15"/>
    <x v="22"/>
    <n v="90"/>
    <n v="2"/>
    <s v="GWQ34"/>
    <n v="135"/>
    <n v="0"/>
    <s v="ร้านที่3"/>
    <s v="ว่าที่ร.ต.สุริยา พูนหมี ส่งที่บ้าน"/>
    <s v="45 ม.1 ต.ทุ่งน้อย_x000a__x000a_โพทะเล/ Pho Thaleพิจิตร/ Phichit_x000a_66130"/>
    <s v="66130"/>
    <s v="660884763442"/>
    <s v="09/03/2026 09:34"/>
    <s v="-"/>
    <s v="Kerry_dropoff"/>
    <s v="Lazada"/>
    <s v="lazada"/>
    <s v=""/>
    <s v="TH62068FEGG36E"/>
    <s v="09/03/2026 09:34"/>
  </r>
  <r>
    <x v="11"/>
    <x v="14"/>
    <n v="10"/>
    <n v="30"/>
    <s v="GWQ33"/>
    <n v="333"/>
    <n v="0"/>
    <s v="ร้านที่1"/>
    <s v="น******้"/>
    <s v="******บลบ่อเบี้ย อำเภอบ้านโคก จังหวัดอุตรดิตถ์ 53180"/>
    <s v="53180"/>
    <s v="08"/>
    <s v="09/03/2026 09:32"/>
    <s v="-"/>
    <s v="Flash Express"/>
    <s v="Shopee"/>
    <s v="shopee"/>
    <s v=""/>
    <s v="TH50068FBNSH4D"/>
    <s v="09/03/2026 09:32"/>
  </r>
  <r>
    <x v="16"/>
    <x v="25"/>
    <n v="12"/>
    <n v="126"/>
    <s v="GWQ32"/>
    <n v="1562"/>
    <n v="50"/>
    <s v="ร้านที่1"/>
    <s v="คุณตา "/>
    <s v="สถานที่ จัดส่ง_x000a_101 ถนนสุขุมวิท 21(อโศก)_x000a_แขวงคลองเตยเหนือ_x000a_เขตวัฒนา_x000a_กรุงเทพฯ 10110"/>
    <s v="10110"/>
    <s v="0898903283"/>
    <s v="05/03/2026 12:51"/>
    <s v="sompear3955@gmail.com"/>
    <s v="EMS"/>
    <s v="line_oa"/>
    <s v="กสิกร"/>
    <s v=""/>
    <s v="WB172619710TH"/>
    <s v="09/03/2026 09:32"/>
  </r>
  <r>
    <x v="9"/>
    <x v="17"/>
    <n v="139"/>
    <n v="1"/>
    <s v="GWQ31"/>
    <n v="215"/>
    <n v="0"/>
    <s v="ร้านที่10"/>
    <s v="ชนิตา ชัยวารินทร์"/>
    <s v="49/89_x000a_(เสนานคร)_x000a_หมู่ 4 ต.ท่าสาย_x000a_อ.เมือง_x000a_จ.เชียงราย 57000"/>
    <s v="57000"/>
    <s v="0928130333"/>
    <s v="09/03/2026 09:19"/>
    <s v="sompear3955@gmail.com"/>
    <s v="EMS COD"/>
    <s v="facebook"/>
    <s v="กสิกร"/>
    <s v=""/>
    <s v="WA106338956TH"/>
    <s v="09/03/2026 09:19"/>
  </r>
  <r>
    <x v="7"/>
    <x v="10"/>
    <n v="139"/>
    <n v="1"/>
    <s v="GWQ31"/>
    <n v="215"/>
    <n v="0"/>
    <s v="ร้านที่10"/>
    <s v="ชนิตา ชัยวารินทร์"/>
    <s v="49/89_x000a_(เสนานคร)_x000a_หมู่ 4 ต.ท่าสาย_x000a_อ.เมือง_x000a_จ.เชียงราย 57000"/>
    <s v="57000"/>
    <s v="0928130333"/>
    <s v="09/03/2026 09:19"/>
    <s v="sompear3955@gmail.com"/>
    <s v="EMS COD"/>
    <s v="facebook"/>
    <s v="กสิกร"/>
    <s v=""/>
    <s v="WA106338956TH"/>
    <s v="09/03/2026 09:19"/>
  </r>
  <r>
    <x v="7"/>
    <x v="10"/>
    <n v="139"/>
    <n v="1"/>
    <s v="GWQ30"/>
    <n v="215"/>
    <n v="0"/>
    <s v="ร้านที่10"/>
    <s v="นายประเวศ มหามิตร "/>
    <s v="75/3 ซอยดงพัฒนา6ถนนบ้านดงพัฒนาต.ธาตุเชิงชุม อ.เมืองจ.สกลนคร  47000"/>
    <s v="47000"/>
    <s v="0934973096"/>
    <s v="09/03/2026 09:19"/>
    <s v="sompear3955@gmail.com"/>
    <s v="EMS COD"/>
    <s v="facebook"/>
    <s v="กสิกร"/>
    <s v=""/>
    <s v="WA106338960TH"/>
    <s v="09/03/2026 09:18"/>
  </r>
  <r>
    <x v="4"/>
    <x v="5"/>
    <n v="139"/>
    <n v="1"/>
    <s v="GWQ30"/>
    <n v="215"/>
    <n v="0"/>
    <s v="ร้านที่10"/>
    <s v="นายประเวศ มหามิตร "/>
    <s v="75/3 ซอยดงพัฒนา6ถนนบ้านดงพัฒนาต.ธาตุเชิงชุม อ.เมืองจ.สกลนคร  47000"/>
    <s v="47000"/>
    <s v="0934973096"/>
    <s v="09/03/2026 09:19"/>
    <s v="sompear3955@gmail.com"/>
    <s v="EMS COD"/>
    <s v="facebook"/>
    <s v="กสิกร"/>
    <s v=""/>
    <s v="WA106338960TH"/>
    <s v="09/03/2026 09:18"/>
  </r>
  <r>
    <x v="2"/>
    <x v="2"/>
    <n v="33.333333333333336"/>
    <n v="3"/>
    <s v="GWQ29"/>
    <n v="100"/>
    <n v="0"/>
    <s v="ร้านที่4"/>
    <s v="ส***รณิษา เ***้ยงดี"/>
    <s v="จันทบุรี"/>
    <s v="-"/>
    <s v=""/>
    <s v="09/03/2026 09:18"/>
    <s v="-"/>
    <s v="J&amp;T COD"/>
    <s v="Tiktok"/>
    <s v="จ่ายทีหลัง / COD"/>
    <s v="เอาแต่ ฝอยทอง 3"/>
    <s v="792966414870"/>
    <s v="09/03/2026 09:18"/>
  </r>
  <r>
    <x v="4"/>
    <x v="5"/>
    <n v="139"/>
    <n v="1"/>
    <s v="GWQ28"/>
    <n v="215"/>
    <n v="0"/>
    <s v="ร้านที่10"/>
    <s v="คุณณัฐพร"/>
    <s v="18 ม.4 ต.บางตะบูน อ.บ้านแหลม อ.บ้านแหลม จ.เพชรบุรี 76110"/>
    <s v="76110"/>
    <s v="0860732855"/>
    <s v="09/03/2026 09:18"/>
    <s v="sompear3955@gmail.com"/>
    <s v="EMS COD"/>
    <s v="facebook"/>
    <s v="กสิกร"/>
    <s v=""/>
    <s v="WA106338973TH"/>
    <s v="09/03/2026 09:18"/>
  </r>
  <r>
    <x v="8"/>
    <x v="13"/>
    <n v="139"/>
    <n v="1"/>
    <s v="GWQ28"/>
    <n v="215"/>
    <n v="0"/>
    <s v="ร้านที่10"/>
    <s v="คุณณัฐพร"/>
    <s v="18 ม.4 ต.บางตะบูน อ.บ้านแหลม อ.บ้านแหลม จ.เพชรบุรี 76110"/>
    <s v="76110"/>
    <s v="0860732855"/>
    <s v="09/03/2026 09:18"/>
    <s v="sompear3955@gmail.com"/>
    <s v="EMS COD"/>
    <s v="facebook"/>
    <s v="กสิกร"/>
    <s v=""/>
    <s v="WA106338973TH"/>
    <s v="09/03/2026 09:18"/>
  </r>
  <r>
    <x v="8"/>
    <x v="13"/>
    <n v="139"/>
    <n v="1"/>
    <s v="GWQ27"/>
    <n v="215"/>
    <n v="0"/>
    <s v="ร้านที่10"/>
    <s v="สุพัฒน์ รัตนวงศ์กุล"/>
    <s v=" เลขที่ 247 ถนนรัตนาธิเบศร์ ตำบลบางกระสอ อำเภอเมือง จังหวัดนนทบุรี  11000"/>
    <s v="11000"/>
    <s v="0922579945"/>
    <s v="09/03/2026 09:17"/>
    <s v="sompear3955@gmail.com"/>
    <s v="EMS COD"/>
    <s v="facebook"/>
    <s v="กสิกร"/>
    <s v=""/>
    <s v="WA106338987TH"/>
    <s v="09/03/2026 09:17"/>
  </r>
  <r>
    <x v="7"/>
    <x v="10"/>
    <n v="139"/>
    <n v="1"/>
    <s v="GWQ27"/>
    <n v="215"/>
    <n v="0"/>
    <s v="ร้านที่10"/>
    <s v="สุพัฒน์ รัตนวงศ์กุล"/>
    <s v=" เลขที่ 247 ถนนรัตนาธิเบศร์ ตำบลบางกระสอ อำเภอเมือง จังหวัดนนทบุรี  11000"/>
    <s v="11000"/>
    <s v="0922579945"/>
    <s v="09/03/2026 09:17"/>
    <s v="sompear3955@gmail.com"/>
    <s v="EMS COD"/>
    <s v="facebook"/>
    <s v="กสิกร"/>
    <s v=""/>
    <s v="WA106338987TH"/>
    <s v="09/03/2026 09:17"/>
  </r>
  <r>
    <x v="9"/>
    <x v="17"/>
    <n v="139"/>
    <n v="2"/>
    <s v="GWQ26"/>
    <n v="215"/>
    <n v="0"/>
    <s v="ร้านที่10"/>
    <s v=" วิรัตน์ เชื้อสาย"/>
    <s v="วัดป่าอรัญญาวิเวกธรรม_x000a_ม.4 บ้านสงเปลือย ต.จำปี_x000a_อ.ศรีธาตุ จ.อุดรธานี 41230"/>
    <s v="41230"/>
    <s v="0934381161"/>
    <s v="09/03/2026 09:16"/>
    <s v="sompear3955@gmail.com"/>
    <s v="EMS COD"/>
    <s v="facebook"/>
    <s v="กสิกร"/>
    <s v=""/>
    <s v="WA106338995TH"/>
    <s v="09/03/2026 09:16"/>
  </r>
  <r>
    <x v="4"/>
    <x v="5"/>
    <n v="139"/>
    <n v="1"/>
    <s v="GWQ25"/>
    <n v="215"/>
    <n v="0"/>
    <s v="ร้านที่10"/>
    <s v="แต่ง   ขัดโพธิ์   "/>
    <s v="73หมู่15  บ. หนองแดง_x000a_ต.หนองงูเหลือม_x000a_อ.เฉลิมพระเกียรติ_x000a_จ.นครราชสีมา  _x000a_ 30000"/>
    <s v="30000"/>
    <s v="0930167065"/>
    <s v="09/03/2026 09:10"/>
    <s v="sompear3955@gmail.com"/>
    <s v="EMS COD"/>
    <s v="facebook"/>
    <s v="กสิกร"/>
    <s v=""/>
    <s v="WA106339007TH"/>
    <s v="09/03/2026 09:10"/>
  </r>
  <r>
    <x v="7"/>
    <x v="10"/>
    <n v="139"/>
    <n v="1"/>
    <s v="GWQ25"/>
    <n v="215"/>
    <n v="0"/>
    <s v="ร้านที่10"/>
    <s v="แต่ง   ขัดโพธิ์   "/>
    <s v="73หมู่15  บ. หนองแดง_x000a_ต.หนองงูเหลือม_x000a_อ.เฉลิมพระเกียรติ_x000a_จ.นครราชสีมา  _x000a_ 30000"/>
    <s v="30000"/>
    <s v="0930167065"/>
    <s v="09/03/2026 09:10"/>
    <s v="sompear3955@gmail.com"/>
    <s v="EMS COD"/>
    <s v="facebook"/>
    <s v="กสิกร"/>
    <s v=""/>
    <s v="WA106339007TH"/>
    <s v="09/03/2026 09:10"/>
  </r>
  <r>
    <x v="1"/>
    <x v="1"/>
    <n v="27.5"/>
    <n v="4"/>
    <s v="GWQ24"/>
    <n v="165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09/03/2026 09:36"/>
    <s v="-"/>
    <s v="Flash Express"/>
    <s v="Shopee"/>
    <s v="shopee"/>
    <s v=""/>
    <s v="TH69018FBKCE1D"/>
    <s v="09/03/2026 09:06"/>
  </r>
  <r>
    <x v="9"/>
    <x v="17"/>
    <n v="139"/>
    <n v="1"/>
    <s v="GWQ23"/>
    <n v="215"/>
    <n v="0"/>
    <s v="ร้านที่10"/>
    <s v="เฉลิมพล. ประเสริฐพรรณ"/>
    <s v="79ม.4 ต.พวา. อ.แก่งหางแมว จ.จันทบุรี.  22160"/>
    <s v="22160"/>
    <s v="0892488420"/>
    <s v="09/03/2026 09:06"/>
    <s v="sompear3955@gmail.com"/>
    <s v="EMS COD"/>
    <s v="facebook"/>
    <s v="กสิกร"/>
    <s v=""/>
    <s v="WA106339015TH"/>
    <s v="09/03/2026 09:05"/>
  </r>
  <r>
    <x v="4"/>
    <x v="5"/>
    <n v="139"/>
    <n v="1"/>
    <s v="GWQ23"/>
    <n v="215"/>
    <n v="0"/>
    <s v="ร้านที่10"/>
    <s v="เฉลิมพล. ประเสริฐพรรณ"/>
    <s v="79ม.4 ต.พวา. อ.แก่งหางแมว จ.จันทบุรี.  22160"/>
    <s v="22160"/>
    <s v="0892488420"/>
    <s v="09/03/2026 09:06"/>
    <s v="sompear3955@gmail.com"/>
    <s v="EMS COD"/>
    <s v="facebook"/>
    <s v="กสิกร"/>
    <s v=""/>
    <s v="WA106339015TH"/>
    <s v="09/03/2026 09:05"/>
  </r>
  <r>
    <x v="9"/>
    <x v="17"/>
    <n v="139"/>
    <n v="1"/>
    <s v="GWQ22"/>
    <n v="215"/>
    <n v="0"/>
    <s v="ร้านที่10"/>
    <s v="Narisara Pansila"/>
    <s v="โรงพยาบาลเชียงขวัญ_x000a_พระธาตุ_x000a_เชียงขวัญ_x000a_ร้อยเอ็ด_x000a_ 45000"/>
    <s v="45000"/>
    <s v="66868551139"/>
    <s v="09/03/2026 09:04"/>
    <s v="sompear3955@gmail.com"/>
    <s v="EMS COD"/>
    <s v="facebook"/>
    <s v="กสิกร"/>
    <s v=""/>
    <s v="WA106339024TH"/>
    <s v="09/03/2026 09:04"/>
  </r>
  <r>
    <x v="4"/>
    <x v="5"/>
    <n v="139"/>
    <n v="1"/>
    <s v="GWQ22"/>
    <n v="215"/>
    <n v="0"/>
    <s v="ร้านที่10"/>
    <s v="Narisara Pansila"/>
    <s v="โรงพยาบาลเชียงขวัญ_x000a_พระธาตุ_x000a_เชียงขวัญ_x000a_ร้อยเอ็ด_x000a_ 45000"/>
    <s v="45000"/>
    <s v="66868551139"/>
    <s v="09/03/2026 09:04"/>
    <s v="sompear3955@gmail.com"/>
    <s v="EMS COD"/>
    <s v="facebook"/>
    <s v="กสิกร"/>
    <s v=""/>
    <s v="WA106339024TH"/>
    <s v="09/03/2026 09:04"/>
  </r>
  <r>
    <x v="2"/>
    <x v="2"/>
    <n v="50"/>
    <n v="6"/>
    <s v="GWQ21"/>
    <n v="403"/>
    <n v="41"/>
    <s v="ร้านที่1"/>
    <s v="รัชนี​  เหลืองรัชพันธุ์"/>
    <s v="155 หมู่ 3  ซอยสาริกา-นางรอง15(ซอยเขาลูกช้าง) ต.สาริกา_x000a__x000a_เมืองนครนายก/ Mueang Nakhon Nayokนครนายก/ Nakhon Nayok_x000a_26000"/>
    <s v="26000"/>
    <s v="660895066761"/>
    <s v="09/03/2026 08:57"/>
    <s v="-"/>
    <s v="Kerry_dropoff"/>
    <s v="Lazada"/>
    <s v="lazada"/>
    <s v=""/>
    <s v="LEXPU0665681026"/>
    <s v="09/03/2026 08:57"/>
  </r>
  <r>
    <x v="2"/>
    <x v="2"/>
    <n v="50"/>
    <n v="6"/>
    <s v="GWQ21"/>
    <n v="403"/>
    <n v="41"/>
    <s v="ร้านที่1"/>
    <s v="รัชนี​  เหลืองรัชพันธุ์"/>
    <s v="155 หมู่ 3  ซอยสาริกา-นางรอง15(ซอยเขาลูกช้าง) ต.สาริกา_x000a__x000a_เมืองนครนายก/ Mueang Nakhon Nayokนครนายก/ Nakhon Nayok_x000a_26000"/>
    <s v="26000"/>
    <s v="660895066761"/>
    <s v="09/03/2026 08:57"/>
    <s v="-"/>
    <s v="Kerry_dropoff"/>
    <s v="Lazada"/>
    <s v="lazada"/>
    <s v=""/>
    <s v="LEXPU0665681026"/>
    <s v="09/03/2026 08:57"/>
  </r>
  <r>
    <x v="6"/>
    <x v="12"/>
    <n v="60"/>
    <n v="1"/>
    <s v="GWQ20"/>
    <n v="67"/>
    <n v="7"/>
    <s v="ร้านที่3"/>
    <s v="ฮันนี่"/>
    <s v="ถนน ราษฎร์อุทิศ ซอย 30 ถนน ราษฎร์อุทิศ ซอย 30 83 · หาดใหญ่/ Hat Yai_x000a__x000a_หาดใหญ่/ Hat Yaiสงขลา/ Songkhla_x000a_90110"/>
    <s v="90110"/>
    <s v="660930815352"/>
    <s v="10/03/2026 07:33"/>
    <s v="-"/>
    <s v="Kerry_dropoff"/>
    <s v="Lazada"/>
    <s v="lazada"/>
    <s v=""/>
    <s v="-"/>
    <s v="09/03/2026 08:40"/>
  </r>
  <r>
    <x v="9"/>
    <x v="26"/>
    <n v="88.55"/>
    <n v="1"/>
    <s v="GWQ17"/>
    <n v="380.2"/>
    <n v="26"/>
    <s v="ร้านที่1"/>
    <s v="Ploy"/>
    <s v="74/112 bang Ruea Hak Chaiyaphon Road Mae Klong Subdistrict Mueang Samutsongkhram · แม่กลอง/ Mae Klong_x000a__x000a_เมืองสมุทรสงคราม/ Mueang Samut Songkhramสมุทรสงคราม/ Samut Songkhram_x000a_75000"/>
    <s v="75000"/>
    <s v="660619642779"/>
    <s v="09/03/2026 08:28"/>
    <s v="-"/>
    <s v="Kerry_dropoff"/>
    <s v="Lazada"/>
    <s v="lazada"/>
    <s v=""/>
    <s v="LEXPU0665695646"/>
    <s v="09/03/2026 08:28"/>
  </r>
  <r>
    <x v="8"/>
    <x v="26"/>
    <n v="88.55"/>
    <n v="1"/>
    <s v="GWQ17"/>
    <n v="380.2"/>
    <n v="26"/>
    <s v="ร้านที่1"/>
    <s v="Ploy"/>
    <s v="74/112 bang Ruea Hak Chaiyaphon Road Mae Klong Subdistrict Mueang Samutsongkhram · แม่กลอง/ Mae Klong_x000a__x000a_เมืองสมุทรสงคราม/ Mueang Samut Songkhramสมุทรสงคราม/ Samut Songkhram_x000a_75000"/>
    <s v="75000"/>
    <s v="660619642779"/>
    <s v="09/03/2026 08:28"/>
    <s v="-"/>
    <s v="Kerry_dropoff"/>
    <s v="Lazada"/>
    <s v="lazada"/>
    <s v=""/>
    <s v="LEXPU0665695646"/>
    <s v="09/03/2026 08:28"/>
  </r>
  <r>
    <x v="7"/>
    <x v="26"/>
    <n v="88.55"/>
    <n v="1"/>
    <s v="GWQ17"/>
    <n v="380.2"/>
    <n v="26"/>
    <s v="ร้านที่1"/>
    <s v="Ploy"/>
    <s v="74/112 bang Ruea Hak Chaiyaphon Road Mae Klong Subdistrict Mueang Samutsongkhram · แม่กลอง/ Mae Klong_x000a__x000a_เมืองสมุทรสงคราม/ Mueang Samut Songkhramสมุทรสงคราม/ Samut Songkhram_x000a_75000"/>
    <s v="75000"/>
    <s v="660619642779"/>
    <s v="09/03/2026 08:28"/>
    <s v="-"/>
    <s v="Kerry_dropoff"/>
    <s v="Lazada"/>
    <s v="lazada"/>
    <s v=""/>
    <s v="LEXPU0665695646"/>
    <s v="09/03/2026 08:28"/>
  </r>
  <r>
    <x v="4"/>
    <x v="26"/>
    <n v="88.55"/>
    <n v="1"/>
    <s v="GWQ17"/>
    <n v="380.2"/>
    <n v="26"/>
    <s v="ร้านที่1"/>
    <s v="Ploy"/>
    <s v="74/112 bang Ruea Hak Chaiyaphon Road Mae Klong Subdistrict Mueang Samutsongkhram · แม่กลอง/ Mae Klong_x000a__x000a_เมืองสมุทรสงคราม/ Mueang Samut Songkhramสมุทรสงคราม/ Samut Songkhram_x000a_75000"/>
    <s v="75000"/>
    <s v="660619642779"/>
    <s v="09/03/2026 08:28"/>
    <s v="-"/>
    <s v="Kerry_dropoff"/>
    <s v="Lazada"/>
    <s v="lazada"/>
    <s v=""/>
    <s v="LEXPU0665695646"/>
    <s v="09/03/2026 08:28"/>
  </r>
  <r>
    <x v="9"/>
    <x v="4"/>
    <n v="76.3"/>
    <n v="1"/>
    <s v="GWQ16"/>
    <n v="159.59"/>
    <n v="7"/>
    <s v="ร้านที่3"/>
    <s v="อาจารย์นิตยาภรณ์. พลายสินธุ์"/>
    <s v="16/9 หมู่ 7 · หนองบัว/ Nong Bua_x000a__x000a_บ้านค่าย/ Ban Khaiระยอง/ Rayong_x000a_21120"/>
    <s v="21120"/>
    <s v="660815918112"/>
    <s v="09/03/2026 08:05"/>
    <s v="-"/>
    <s v="Kerry_dropoff"/>
    <s v="Lazada"/>
    <s v="lazada"/>
    <s v=""/>
    <s v="LEXPU0665691369"/>
    <s v="09/03/2026 08:05"/>
  </r>
  <r>
    <x v="8"/>
    <x v="4"/>
    <n v="76.290000000000006"/>
    <n v="1"/>
    <s v="GWQ16"/>
    <n v="159.59"/>
    <n v="7"/>
    <s v="ร้านที่3"/>
    <s v="อาจารย์นิตยาภรณ์. พลายสินธุ์"/>
    <s v="16/9 หมู่ 7 · หนองบัว/ Nong Bua_x000a__x000a_บ้านค่าย/ Ban Khaiระยอง/ Rayong_x000a_21120"/>
    <s v="21120"/>
    <s v="660815918112"/>
    <s v="09/03/2026 08:05"/>
    <s v="-"/>
    <s v="Kerry_dropoff"/>
    <s v="Lazada"/>
    <s v="lazada"/>
    <s v=""/>
    <s v="LEXPU0665691369"/>
    <s v="09/03/2026 08:05"/>
  </r>
  <r>
    <x v="4"/>
    <x v="8"/>
    <n v="83.5"/>
    <n v="1"/>
    <s v="GWQ15"/>
    <n v="96"/>
    <n v="12.5"/>
    <s v="ร้านที่1"/>
    <s v="มณีรัตน์"/>
    <s v="379/19 ห้องC2 หมู่1 ถนนมาบยางพรซอย8 จังหวัดระยอง อำเภอปลวกแดง ตำบลมาบยางพร  21140 · มาบยางพร/ Map Yang Phon_x000a__x000a_ปลวกแดง/ Pluak Daengระยอง/ Rayong_x000a_21140"/>
    <s v="21140"/>
    <s v="660986343302"/>
    <s v="09/03/2026 07:49"/>
    <s v="-"/>
    <s v="Kerry_dropoff"/>
    <s v="Lazada"/>
    <s v="lazada"/>
    <s v=""/>
    <s v="LEXPU0665695084"/>
    <s v="09/03/2026 07:49"/>
  </r>
  <r>
    <x v="1"/>
    <x v="1"/>
    <n v="49"/>
    <n v="1"/>
    <s v="GWQ14"/>
    <n v="49"/>
    <n v="0"/>
    <s v="ร้านที่1"/>
    <s v="น******ม"/>
    <s v="******หญ่, อำเภอหันคา  จ.ชัยนาท  17130 ตำบลเด่นใหญ่ อำเภอหันคา จังหวัดชัยนาท 17130"/>
    <s v="17130"/>
    <s v="50"/>
    <s v="09/03/2026 07:31"/>
    <s v="-"/>
    <s v="SPX Express"/>
    <s v="Shopee"/>
    <s v="shopee"/>
    <s v=""/>
    <s v="TH263614812263M"/>
    <s v="09/03/2026 07:30"/>
  </r>
  <r>
    <x v="11"/>
    <x v="14"/>
    <n v="10"/>
    <n v="20"/>
    <s v="GWQ12"/>
    <n v="222"/>
    <n v="0"/>
    <s v="ร้านที่1"/>
    <s v="น******้"/>
    <s v="******บลบ่อเบี้ย อำเภอบ้านโคก จังหวัดอุตรดิตถ์ 53180"/>
    <s v="53180"/>
    <s v="08"/>
    <s v="09/03/2026 07:09"/>
    <s v="-"/>
    <s v="Flash Express"/>
    <s v="Shopee"/>
    <s v="shopee"/>
    <s v=""/>
    <s v="TH50068FBKQK2D"/>
    <s v="09/03/2026 07:09"/>
  </r>
  <r>
    <x v="2"/>
    <x v="2"/>
    <n v="50"/>
    <n v="6"/>
    <s v="GWQ10"/>
    <n v="200"/>
    <n v="0"/>
    <s v="ร้านที่2"/>
    <s v="ม***ี เ***ใจ"/>
    <s v="พระนครศรีอยุธยา"/>
    <s v="-"/>
    <s v=""/>
    <s v="09/03/2026 06:27"/>
    <s v="-"/>
    <s v="J&amp;T COD"/>
    <s v="Tiktok"/>
    <s v="จ่ายทีหลัง / COD"/>
    <s v=""/>
    <s v="792982443750"/>
    <s v="09/03/2026 06:27"/>
  </r>
  <r>
    <x v="6"/>
    <x v="7"/>
    <n v="69.900000000000006"/>
    <n v="20"/>
    <s v="GWQ9"/>
    <n v="1600"/>
    <n v="0"/>
    <s v="ร้านที่1"/>
    <s v="ธ******)"/>
    <s v="******เนอจี เลขที่ 279 หมู่ที่ 6 ตำบลมิตรภาพ ตำบลมิตรภาพ อำเภอสีคิ้ว จังหวัดนครราชสีมา 30140"/>
    <s v="30140"/>
    <s v="55"/>
    <s v="09/03/2026 05:36"/>
    <s v="-"/>
    <s v="SPX Express"/>
    <s v="Shopee"/>
    <s v="shopee"/>
    <s v=""/>
    <s v="TH2629023802940"/>
    <s v="09/03/2026 05:36"/>
  </r>
  <r>
    <x v="6"/>
    <x v="18"/>
    <n v="80.75"/>
    <n v="1"/>
    <s v="GWQ8"/>
    <n v="87.75"/>
    <n v="7"/>
    <s v="ร้านที่1"/>
    <s v="สมภพ ณ นคร"/>
    <s v="หอพักสายสมร · หนองหาร/ Nong Han_x000a__x000a_สันทราย/ San Saiเชียงใหม่/ Chiang Mai_x000a_50290"/>
    <s v="50290"/>
    <s v="660862661112"/>
    <s v="09/03/2026 04:55"/>
    <s v="-"/>
    <s v="Kerry_dropoff"/>
    <s v="Lazada"/>
    <s v="lazada"/>
    <s v=""/>
    <s v="LEXPU0665383539"/>
    <s v="09/03/2026 04:55"/>
  </r>
  <r>
    <x v="8"/>
    <x v="8"/>
    <n v="95.21"/>
    <n v="1"/>
    <s v="GWQ7"/>
    <n v="312.14999999999998"/>
    <n v="26.5"/>
    <s v="ร้านที่1"/>
    <s v="สมภพ ณ นคร"/>
    <s v="หอพักสายสมร · หนองหาร/ Nong Han_x000a__x000a_สันทราย/ San Saiเชียงใหม่/ Chiang Mai_x000a_50290"/>
    <s v="50290"/>
    <s v="660862661112"/>
    <s v="09/03/2026 04:54"/>
    <s v="-"/>
    <s v="Kerry_dropoff"/>
    <s v="Lazada"/>
    <s v="lazada"/>
    <s v=""/>
    <s v="LEXPU0665371926"/>
    <s v="09/03/2026 04:54"/>
  </r>
  <r>
    <x v="8"/>
    <x v="8"/>
    <n v="95.22"/>
    <n v="2"/>
    <s v="GWQ7"/>
    <n v="312.14999999999998"/>
    <n v="26.5"/>
    <s v="ร้านที่1"/>
    <s v="สมภพ ณ นคร"/>
    <s v="หอพักสายสมร · หนองหาร/ Nong Han_x000a__x000a_สันทราย/ San Saiเชียงใหม่/ Chiang Mai_x000a_50290"/>
    <s v="50290"/>
    <s v="660862661112"/>
    <s v="09/03/2026 04:54"/>
    <s v="-"/>
    <s v="Kerry_dropoff"/>
    <s v="Lazada"/>
    <s v="lazada"/>
    <s v=""/>
    <s v="LEXPU0665371926"/>
    <s v="09/03/2026 04:54"/>
  </r>
  <r>
    <x v="2"/>
    <x v="2"/>
    <n v="33.333333333333336"/>
    <n v="3"/>
    <s v="GWQ6"/>
    <n v="149"/>
    <n v="0"/>
    <s v="ร้านที่1"/>
    <s v="ว******ง"/>
    <s v="******) เลขที่ 1265 ถนนพระราม 9 ซอย 59 แขวงพัฒนาการ เขตสวนหลวง จังหวัดกรุงเทพมหานคร 10250"/>
    <s v="10250"/>
    <s v="52"/>
    <s v="09/03/2026 04:14"/>
    <s v="-"/>
    <s v="SPX Express"/>
    <s v="Shopee"/>
    <s v="shopee"/>
    <s v=""/>
    <s v="TH261472925286D"/>
    <s v="09/03/2026 04:14"/>
  </r>
  <r>
    <x v="17"/>
    <x v="27"/>
    <n v="50"/>
    <n v="5"/>
    <s v="GWQ5"/>
    <n v="340"/>
    <n v="0"/>
    <s v="ร้านที่1"/>
    <s v="ร******์"/>
    <s v="******15 ตำบลสาริกา ตำบลสาริกา อำเภอเมืองนครนายก จังหวัดนครนายก 26000"/>
    <s v="26000"/>
    <s v="41"/>
    <s v="09/03/2026 03:09"/>
    <s v="-"/>
    <s v="SPX Express"/>
    <s v="Shopee"/>
    <s v="shopee"/>
    <s v=""/>
    <s v="TH2619106862545"/>
    <s v="09/03/2026 02:39"/>
  </r>
  <r>
    <x v="2"/>
    <x v="2"/>
    <n v="33.333333333333336"/>
    <n v="3"/>
    <s v="GWQ5"/>
    <n v="340"/>
    <n v="0"/>
    <s v="ร้านที่1"/>
    <s v="ร******์"/>
    <s v="******15 ตำบลสาริกา ตำบลสาริกา อำเภอเมืองนครนายก จังหวัดนครนายก 26000"/>
    <s v="26000"/>
    <s v="41"/>
    <s v="09/03/2026 03:09"/>
    <s v="-"/>
    <s v="SPX Express"/>
    <s v="Shopee"/>
    <s v="shopee"/>
    <s v=""/>
    <s v="TH2619106862545"/>
    <s v="09/03/2026 02:39"/>
  </r>
  <r>
    <x v="2"/>
    <x v="2"/>
    <n v="50"/>
    <n v="6"/>
    <s v="GWQ4"/>
    <n v="200"/>
    <n v="0"/>
    <s v="ร้านที่2"/>
    <s v="น***าฮา  เ***ะ"/>
    <s v="ยะลา"/>
    <s v="-"/>
    <s v=""/>
    <s v="09/03/2026 01:32"/>
    <s v="-"/>
    <s v="J&amp;T COD"/>
    <s v="Tiktok"/>
    <s v="จ่ายทีหลัง / COD"/>
    <s v=""/>
    <s v="792977034776"/>
    <s v="09/03/2026 01:32"/>
  </r>
  <r>
    <x v="0"/>
    <x v="0"/>
    <n v="14"/>
    <n v="1"/>
    <s v="GWQ3"/>
    <n v="14"/>
    <n v="0"/>
    <s v="ร้านที่1"/>
    <s v="น******์"/>
    <s v="******บ้านโคกสะอาด ตำบลม่วงค่อม ตำบลม่วงค่อม อำเภอชัยบาดาล จังหวัดลพบุรี 15230"/>
    <s v="15230"/>
    <s v="36"/>
    <s v="09/03/2026 01:20"/>
    <s v="-"/>
    <s v="SPX Express"/>
    <s v="Shopee"/>
    <s v="shopee"/>
    <s v=""/>
    <s v="TH264354702657J"/>
    <s v="09/03/2026 00:47"/>
  </r>
  <r>
    <x v="2"/>
    <x v="2"/>
    <n v="50"/>
    <n v="6"/>
    <s v="GWQ2"/>
    <n v="200"/>
    <n v="0"/>
    <s v="ร้านที่2"/>
    <s v="ก***ิวรา ว***พงษ์"/>
    <s v="ชัยภูมิ"/>
    <s v="-"/>
    <s v=""/>
    <s v="09/03/2026 00:34"/>
    <s v="-"/>
    <s v="J&amp;T Express"/>
    <s v="Tiktok"/>
    <s v="tiktok"/>
    <s v=""/>
    <s v="792966737706"/>
    <s v="09/03/2026 00:34"/>
  </r>
  <r>
    <x v="2"/>
    <x v="2"/>
    <n v="33.333333333333336"/>
    <n v="3"/>
    <s v="GWQ1"/>
    <n v="95"/>
    <n v="0"/>
    <s v="ร้านที่1"/>
    <s v="ธ******น"/>
    <s v="******บลสำราญ, อำเภอเมืองขอนแก่น(ซอยต้นรักอารมอารมณ์ดี) ตำบลสำราญ อำเภอเมืองขอนแก่น จังหวัดขอนแก่น 40000"/>
    <s v="40000"/>
    <s v="02"/>
    <s v="09/03/2026 00:48"/>
    <s v="-"/>
    <s v="SPX Express"/>
    <s v="Shopee"/>
    <s v="shopee"/>
    <s v=""/>
    <s v="TH2600727680835"/>
    <s v="09/03/2026 00:18"/>
  </r>
  <r>
    <x v="4"/>
    <x v="5"/>
    <n v="139"/>
    <n v="1"/>
    <s v="GWQ0"/>
    <n v="139"/>
    <n v="0"/>
    <s v="ร้านที่1"/>
    <s v="ร******์"/>
    <s v="******ล เหมือง, อำเภอเมืองชลบุรี ตำบลเหมือง อำเภอเมืองชลบุรี จังหวัดชลบุรี 20130"/>
    <s v="20130"/>
    <s v="29"/>
    <s v="09/03/2026 00:17"/>
    <s v="-"/>
    <s v="SPX Express"/>
    <s v="Shopee"/>
    <s v="shopee"/>
    <s v=""/>
    <s v="TH2621007349611"/>
    <s v="09/03/2026 00:17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x v="0"/>
    <x v="0"/>
    <n v="60"/>
    <n v="1"/>
    <s v="GWU79"/>
    <n v="60"/>
    <n v="0"/>
    <s v="ร้านที่3"/>
    <s v="ชโลธร   ทั่งทอง"/>
    <s v="ต. หนองพยอม อ. ตะพานหิน  จ. พิจิตร 66110 197  หมู่  2 · ตะพานหิน/ Taphan Hin_x000a__x000a_ตะพานหิน/ Taphan Hinพิจิตร/ Phichit_x000a_66110"/>
    <s v="66110"/>
    <s v="660863001967"/>
    <s v="10/03/2026 22:46"/>
    <s v="-"/>
    <s v="Kerry_dropoff"/>
    <s v="Lazada"/>
    <s v="lazada"/>
    <s v=""/>
    <s v="-"/>
    <s v="10/03/2026 22:46"/>
  </r>
  <r>
    <x v="1"/>
    <x v="1"/>
    <n v="50"/>
    <n v="6"/>
    <s v="GWU78"/>
    <n v="200"/>
    <n v="0"/>
    <s v="ร้านที่2"/>
    <s v="อ***รณ์ ส***ด"/>
    <s v="สุโขทัย"/>
    <s v="-"/>
    <s v=""/>
    <s v="10/03/2026 22:42"/>
    <s v="-"/>
    <s v="J&amp;T COD"/>
    <s v="Tiktok"/>
    <s v="จ่ายทีหลัง / COD"/>
    <s v=""/>
    <s v="-"/>
    <s v="10/03/2026 22:42"/>
  </r>
  <r>
    <x v="2"/>
    <x v="2"/>
    <n v="87.2"/>
    <n v="1"/>
    <s v="GWU77"/>
    <n v="94.2"/>
    <n v="7"/>
    <s v="ร้านที่3"/>
    <s v="นาย รัตนชัย แดงน้อย"/>
    <s v="88 หมู่ 5 ตำบล เมืองคง การไฟฟ้าส่วนภูมิภาคอำเภอราษีไศล_x000a__x000a_ราษีไศล/ Rasi Salaiศรีสะเกษ/ Sisaket_x000a_33160"/>
    <s v="33160"/>
    <s v="660942707690"/>
    <s v="10/03/2026 22:12"/>
    <s v="-"/>
    <s v="Kerry_dropoff"/>
    <s v="Lazada"/>
    <s v="lazada"/>
    <s v=""/>
    <s v="LEXPU0665929572"/>
    <s v="10/03/2026 22:12"/>
  </r>
  <r>
    <x v="1"/>
    <x v="1"/>
    <n v="33.333333333333336"/>
    <n v="3"/>
    <s v="GWU76"/>
    <n v="398"/>
    <n v="0"/>
    <s v="ร้านที่1"/>
    <s v="ว******า"/>
    <s v="******นนาซอ ต.โพนจาน ตำบลโพนจาน อำเภอโพนสวรรค์ จังหวัดนครพนม 48190"/>
    <s v="48190"/>
    <s v="92"/>
    <s v="10/03/2026 21:59"/>
    <s v="-"/>
    <s v="SPX Express"/>
    <s v="Shopee"/>
    <s v="shopee"/>
    <s v=""/>
    <s v="-"/>
    <s v="10/03/2026 21:59"/>
  </r>
  <r>
    <x v="3"/>
    <x v="3"/>
    <n v="66"/>
    <n v="1"/>
    <s v="GWU76"/>
    <n v="398"/>
    <n v="0"/>
    <s v="ร้านที่1"/>
    <s v="ว******า"/>
    <s v="******นนาซอ ต.โพนจาน ตำบลโพนจาน อำเภอโพนสวรรค์ จังหวัดนครพนม 48190"/>
    <s v="48190"/>
    <s v="92"/>
    <s v="10/03/2026 21:59"/>
    <s v="-"/>
    <s v="SPX Express"/>
    <s v="Shopee"/>
    <s v="shopee"/>
    <s v=""/>
    <s v="-"/>
    <s v="10/03/2026 21:59"/>
  </r>
  <r>
    <x v="4"/>
    <x v="4"/>
    <n v="66"/>
    <n v="1"/>
    <s v="GWU76"/>
    <n v="398"/>
    <n v="0"/>
    <s v="ร้านที่1"/>
    <s v="ว******า"/>
    <s v="******นนาซอ ต.โพนจาน ตำบลโพนจาน อำเภอโพนสวรรค์ จังหวัดนครพนม 48190"/>
    <s v="48190"/>
    <s v="92"/>
    <s v="10/03/2026 21:59"/>
    <s v="-"/>
    <s v="SPX Express"/>
    <s v="Shopee"/>
    <s v="shopee"/>
    <s v=""/>
    <s v="-"/>
    <s v="10/03/2026 21:59"/>
  </r>
  <r>
    <x v="0"/>
    <x v="5"/>
    <n v="67"/>
    <n v="1"/>
    <s v="GWU76"/>
    <n v="398"/>
    <n v="0"/>
    <s v="ร้านที่1"/>
    <s v="ว******า"/>
    <s v="******นนาซอ ต.โพนจาน ตำบลโพนจาน อำเภอโพนสวรรค์ จังหวัดนครพนม 48190"/>
    <s v="48190"/>
    <s v="92"/>
    <s v="10/03/2026 21:59"/>
    <s v="-"/>
    <s v="SPX Express"/>
    <s v="Shopee"/>
    <s v="shopee"/>
    <s v=""/>
    <s v="-"/>
    <s v="10/03/2026 21:59"/>
  </r>
  <r>
    <x v="5"/>
    <x v="6"/>
    <n v="33.333333333333336"/>
    <n v="3"/>
    <s v="GWU75"/>
    <n v="134.99"/>
    <n v="0"/>
    <s v="ร้านที่2"/>
    <s v=""/>
    <s v=""/>
    <s v="-"/>
    <s v=""/>
    <s v="-"/>
    <s v="-"/>
    <s v="Standard shipping"/>
    <s v="Tiktok"/>
    <s v="-"/>
    <s v=""/>
    <s v="-"/>
    <s v="10/03/2026 21:43"/>
  </r>
  <r>
    <x v="1"/>
    <x v="1"/>
    <n v="50"/>
    <n v="6"/>
    <s v="GWU74"/>
    <n v="200"/>
    <n v="0"/>
    <s v="ร้านที่2"/>
    <s v="N*** H***"/>
    <s v="Samut Prakan"/>
    <s v="-"/>
    <s v=""/>
    <s v="10/03/2026 21:28"/>
    <s v="-"/>
    <s v="J&amp;T COD"/>
    <s v="Tiktok"/>
    <s v="จ่ายทีหลัง / COD"/>
    <s v=""/>
    <s v="-"/>
    <s v="10/03/2026 21:28"/>
  </r>
  <r>
    <x v="1"/>
    <x v="1"/>
    <n v="50"/>
    <n v="6"/>
    <s v="GWU73"/>
    <n v="200"/>
    <n v="0"/>
    <s v="ร้านที่2"/>
    <s v="ศ***เพ็ญ ฤ***ณี"/>
    <s v="กรุงเทพฯ"/>
    <s v="-"/>
    <s v=""/>
    <s v="10/03/2026 21:20"/>
    <s v="-"/>
    <s v="J&amp;T Express"/>
    <s v="Tiktok"/>
    <s v="tiktok"/>
    <s v=""/>
    <s v="-"/>
    <s v="10/03/2026 21:20"/>
  </r>
  <r>
    <x v="1"/>
    <x v="1"/>
    <n v="50"/>
    <n v="6"/>
    <s v="GWU72"/>
    <n v="200"/>
    <n v="0"/>
    <s v="ร้านที่2"/>
    <s v="อ*** อ*"/>
    <s v="นครปฐม"/>
    <s v="-"/>
    <s v=""/>
    <s v="10/03/2026 21:11"/>
    <s v="-"/>
    <s v="J&amp;T COD"/>
    <s v="Tiktok"/>
    <s v="จ่ายทีหลัง / COD"/>
    <s v=""/>
    <s v="-"/>
    <s v="10/03/2026 21:12"/>
  </r>
  <r>
    <x v="1"/>
    <x v="1"/>
    <n v="50"/>
    <n v="6"/>
    <s v="GWU71"/>
    <n v="200"/>
    <n v="0"/>
    <s v="ร้านที่2"/>
    <s v="ร***ทิวา ก***ามา"/>
    <s v="อุบลราชธานี"/>
    <s v="-"/>
    <s v=""/>
    <s v="10/03/2026 21:04"/>
    <s v="-"/>
    <s v="J&amp;T Express"/>
    <s v="Tiktok"/>
    <s v="tiktok"/>
    <s v=""/>
    <s v="-"/>
    <s v="10/03/2026 21:06"/>
  </r>
  <r>
    <x v="1"/>
    <x v="1"/>
    <n v="50"/>
    <n v="6"/>
    <s v="GWU70"/>
    <n v="200"/>
    <n v="0"/>
    <s v="ร้านที่2"/>
    <s v="อ***ต์ เ***มกลาง"/>
    <s v="นครราชสีมา"/>
    <s v="-"/>
    <s v=""/>
    <s v="10/03/2026 20:34"/>
    <s v="-"/>
    <s v="J&amp;T COD"/>
    <s v="Tiktok"/>
    <s v="จ่ายทีหลัง / COD"/>
    <s v=""/>
    <s v="-"/>
    <s v="10/03/2026 20:34"/>
  </r>
  <r>
    <x v="5"/>
    <x v="6"/>
    <n v="33.333333333333336"/>
    <n v="3"/>
    <s v="GWU69"/>
    <n v="134.99"/>
    <n v="0"/>
    <s v="ร้านที่2"/>
    <s v="น***้าง น***"/>
    <s v="สุพรรณบุรี"/>
    <s v="-"/>
    <s v=""/>
    <s v="10/03/2026 20:17"/>
    <s v="-"/>
    <s v="J&amp;T COD"/>
    <s v="Tiktok"/>
    <s v="จ่ายทีหลัง / COD"/>
    <s v=""/>
    <s v="-"/>
    <s v="10/03/2026 20:17"/>
  </r>
  <r>
    <x v="0"/>
    <x v="5"/>
    <n v="90"/>
    <n v="2"/>
    <s v="GWU68"/>
    <n v="214.88"/>
    <n v="34.880000000000003"/>
    <s v="ร้านที่3"/>
    <s v="สมพร ปลัดดินแดน"/>
    <s v="75 หมู่ 3 ตำบล ม่วงชุม บ้านหลังสีฟ้า · ท่าม่วง/ Tha Muang_x000a__x000a_ท่าม่วง/ Tha Muangกาญจนบุรี/ Kanchanaburi_x000a_71110"/>
    <s v="71110"/>
    <s v="660611830290"/>
    <s v="10/03/2026 20:15"/>
    <s v="-"/>
    <s v="Kerry_dropoff"/>
    <s v="Lazada"/>
    <s v="lazada"/>
    <s v=""/>
    <s v="-"/>
    <s v="10/03/2026 20:14"/>
  </r>
  <r>
    <x v="1"/>
    <x v="1"/>
    <n v="50"/>
    <n v="6"/>
    <s v="GWU67"/>
    <n v="200"/>
    <n v="0"/>
    <s v="ร้านที่2"/>
    <s v="ก***านต์ ห***จิตต์"/>
    <s v="Phangnga"/>
    <s v="-"/>
    <s v=""/>
    <s v="10/03/2026 20:12"/>
    <s v="-"/>
    <s v="J&amp;T COD"/>
    <s v="Tiktok"/>
    <s v="จ่ายทีหลัง / COD"/>
    <s v=""/>
    <s v="-"/>
    <s v="10/03/2026 20:12"/>
  </r>
  <r>
    <x v="1"/>
    <x v="1"/>
    <n v="50"/>
    <n v="6"/>
    <s v="GWU66"/>
    <n v="200"/>
    <n v="0"/>
    <s v="ร้านที่2"/>
    <s v=""/>
    <s v=""/>
    <s v="-"/>
    <s v=""/>
    <s v="-"/>
    <s v="-"/>
    <s v="Standard shipping"/>
    <s v="Tiktok"/>
    <s v="-"/>
    <s v=""/>
    <s v="-"/>
    <s v="10/03/2026 20:08"/>
  </r>
  <r>
    <x v="1"/>
    <x v="1"/>
    <n v="50"/>
    <n v="6"/>
    <s v="GWU63"/>
    <n v="200"/>
    <n v="0"/>
    <s v="ร้านที่2"/>
    <s v="ร***ล ศ***ส"/>
    <s v="แม่ฮ่องสอน"/>
    <s v="-"/>
    <s v=""/>
    <s v="10/03/2026 19:48"/>
    <s v="-"/>
    <s v="J&amp;T COD"/>
    <s v="Tiktok"/>
    <s v="จ่ายทีหลัง / COD"/>
    <s v=""/>
    <s v="-"/>
    <s v="10/03/2026 19:48"/>
  </r>
  <r>
    <x v="1"/>
    <x v="1"/>
    <n v="50"/>
    <n v="6"/>
    <s v="GWU62"/>
    <n v="200"/>
    <n v="0"/>
    <s v="ร้านที่2"/>
    <s v="ส***ตร"/>
    <s v="กรุงเทพฯ"/>
    <s v="-"/>
    <s v=""/>
    <s v="10/03/2026 19:43"/>
    <s v="-"/>
    <s v="J&amp;T COD"/>
    <s v="Tiktok"/>
    <s v="จ่ายทีหลัง / COD"/>
    <s v=""/>
    <s v="-"/>
    <s v="10/03/2026 19:43"/>
  </r>
  <r>
    <x v="6"/>
    <x v="7"/>
    <n v="66.666666666666671"/>
    <n v="3"/>
    <s v="GWU61"/>
    <n v="150"/>
    <n v="0"/>
    <s v="ร้านที่3"/>
    <s v="สุภนิดา กระต่ายจันทร์"/>
    <s v="บ่อไทย 107 ม.7 · บ่อไทย/ Bo Thai_x000a__x000a_หนองไผ่/ Nong Phaiเพชรบูรณ์/ Phetchabun_x000a_67140"/>
    <s v="67140"/>
    <s v="660644566574"/>
    <s v="10/03/2026 19:41"/>
    <s v="-"/>
    <s v="Kerry_dropoff"/>
    <s v="Lazada"/>
    <s v="lazada"/>
    <s v=""/>
    <s v="-"/>
    <s v="10/03/2026 19:41"/>
  </r>
  <r>
    <x v="1"/>
    <x v="1"/>
    <n v="50"/>
    <n v="6"/>
    <s v="GWU60"/>
    <n v="200"/>
    <n v="0"/>
    <s v="ร้านที่2"/>
    <s v="เ***นีย์​     เ***ฉ​ิ​น​"/>
    <s v="กรุงเทพฯ"/>
    <s v="-"/>
    <s v=""/>
    <s v="10/03/2026 19:28"/>
    <s v="-"/>
    <s v="J&amp;T COD"/>
    <s v="Tiktok"/>
    <s v="จ่ายทีหลัง / COD"/>
    <s v=""/>
    <s v="-"/>
    <s v="10/03/2026 19:28"/>
  </r>
  <r>
    <x v="1"/>
    <x v="1"/>
    <n v="50"/>
    <n v="6"/>
    <s v="GWU59"/>
    <n v="200"/>
    <n v="0"/>
    <s v="ร้านที่2"/>
    <s v="ก***ห์ปลา ต*"/>
    <s v="ปัตตานี"/>
    <s v="-"/>
    <s v=""/>
    <s v="10/03/2026 19:16"/>
    <s v="-"/>
    <s v="J&amp;T COD"/>
    <s v="Tiktok"/>
    <s v="จ่ายทีหลัง / COD"/>
    <s v=""/>
    <s v="-"/>
    <s v="10/03/2026 19:16"/>
  </r>
  <r>
    <x v="6"/>
    <x v="7"/>
    <n v="66.666666666666671"/>
    <n v="3"/>
    <s v="GWU58"/>
    <n v="427"/>
    <n v="0"/>
    <s v="ร้านที่1"/>
    <s v="ย******)"/>
    <s v="******่ที่ 4 ตำบลบ้านดู่ ตำบลบ้านดู่ อำเภอนาโพธิ์ จังหวัดบุรีรัมย์ 31230"/>
    <s v="31230"/>
    <s v="68"/>
    <s v="10/03/2026 19:12"/>
    <s v="-"/>
    <s v="SPX Express"/>
    <s v="Shopee"/>
    <s v="shopee"/>
    <s v=""/>
    <s v="TH264374345333K"/>
    <s v="10/03/2026 19:12"/>
  </r>
  <r>
    <x v="7"/>
    <x v="8"/>
    <n v="159"/>
    <n v="1"/>
    <s v="GWU58"/>
    <n v="427"/>
    <n v="0"/>
    <s v="ร้านที่1"/>
    <s v="ย******)"/>
    <s v="******่ที่ 4 ตำบลบ้านดู่ ตำบลบ้านดู่ อำเภอนาโพธิ์ จังหวัดบุรีรัมย์ 31230"/>
    <s v="31230"/>
    <s v="68"/>
    <s v="10/03/2026 19:12"/>
    <s v="-"/>
    <s v="SPX Express"/>
    <s v="Shopee"/>
    <s v="shopee"/>
    <s v=""/>
    <s v="TH264374345333K"/>
    <s v="10/03/2026 19:12"/>
  </r>
  <r>
    <x v="2"/>
    <x v="9"/>
    <n v="139"/>
    <n v="1"/>
    <s v="GWU58"/>
    <n v="427"/>
    <n v="0"/>
    <s v="ร้านที่1"/>
    <s v="ย******)"/>
    <s v="******่ที่ 4 ตำบลบ้านดู่ ตำบลบ้านดู่ อำเภอนาโพธิ์ จังหวัดบุรีรัมย์ 31230"/>
    <s v="31230"/>
    <s v="68"/>
    <s v="10/03/2026 19:12"/>
    <s v="-"/>
    <s v="SPX Express"/>
    <s v="Shopee"/>
    <s v="shopee"/>
    <s v=""/>
    <s v="TH264374345333K"/>
    <s v="10/03/2026 19:12"/>
  </r>
  <r>
    <x v="8"/>
    <x v="10"/>
    <n v="139"/>
    <n v="1"/>
    <s v="GWU56"/>
    <n v="139"/>
    <n v="0"/>
    <s v="ร้านที่1"/>
    <s v="พ******ส"/>
    <s v="******ทรสาคร 74000ริษัท เค.พี.เอ็น. เมทัลเวิร์ค จำกัด ตำบลบางน้ำจืด อำเภอเมืองสมุทรสาคร จังหวัดสมุทรสาคร 74000"/>
    <s v="74000"/>
    <s v="14"/>
    <s v="10/03/2026 18:47"/>
    <s v="-"/>
    <s v="SPX Express"/>
    <s v="Shopee"/>
    <s v="shopee"/>
    <s v=""/>
    <s v="-"/>
    <s v="10/03/2026 18:43"/>
  </r>
  <r>
    <x v="1"/>
    <x v="1"/>
    <n v="50"/>
    <n v="6"/>
    <s v="GWU55"/>
    <n v="200"/>
    <n v="0"/>
    <s v="ร้านที่2"/>
    <s v="น***า  ร***ประหาต"/>
    <s v="เทศบาลนครนครราชสีมา"/>
    <s v="-"/>
    <s v=""/>
    <s v="10/03/2026 18:40"/>
    <s v="-"/>
    <s v="J&amp;T COD"/>
    <s v="Tiktok"/>
    <s v="จ่ายทีหลัง / COD"/>
    <s v=""/>
    <s v="-"/>
    <s v="10/03/2026 18:40"/>
  </r>
  <r>
    <x v="1"/>
    <x v="1"/>
    <n v="50"/>
    <n v="6"/>
    <s v="GWU54"/>
    <n v="200"/>
    <n v="0"/>
    <s v="ร้านที่2"/>
    <s v="N***u15"/>
    <s v="กรุงเทพฯ"/>
    <s v="-"/>
    <s v=""/>
    <s v="10/03/2026 18:40"/>
    <s v="-"/>
    <s v="J&amp;T Express"/>
    <s v="Tiktok"/>
    <s v="tiktok"/>
    <s v=""/>
    <s v="-"/>
    <s v="10/03/2026 18:39"/>
  </r>
  <r>
    <x v="7"/>
    <x v="2"/>
    <n v="81.75"/>
    <n v="1"/>
    <s v="GWU53"/>
    <n v="91.25"/>
    <n v="9.5"/>
    <s v="ร้านที่3"/>
    <s v="ธนพล คุ้มครองทรัพย์"/>
    <s v="36/3 ม.9 ต.บึง_x000a__x000a_ศรีราชา/ Si Rachaชลบุรี/ Chonburi_x000a_20230"/>
    <s v="20230"/>
    <s v="660820280428"/>
    <s v="10/03/2026 18:01"/>
    <s v="-"/>
    <s v="Kerry_dropoff"/>
    <s v="Lazada"/>
    <s v="lazada"/>
    <s v=""/>
    <s v="-"/>
    <s v="10/03/2026 18:01"/>
  </r>
  <r>
    <x v="5"/>
    <x v="6"/>
    <n v="27.5"/>
    <n v="4"/>
    <s v="GWU52"/>
    <n v="165"/>
    <n v="0"/>
    <s v="ร้านที่1"/>
    <s v="ก******จ"/>
    <s v="******อเมืองระนอง ตำบลบางริ้น อำเภอเมืองระนอง จังหวัดระนอง 85000"/>
    <s v="85000"/>
    <s v="72"/>
    <s v="10/03/2026 18:30"/>
    <s v="-"/>
    <s v="Flash Express"/>
    <s v="Shopee"/>
    <s v="shopee"/>
    <s v=""/>
    <s v="-"/>
    <s v="10/03/2026 18:00"/>
  </r>
  <r>
    <x v="1"/>
    <x v="1"/>
    <n v="50"/>
    <n v="6"/>
    <s v="GWU50"/>
    <n v="200"/>
    <n v="0"/>
    <s v="ร้านที่2"/>
    <s v="อ***วรรณ แ***์พิทักษ์"/>
    <s v="ตราด"/>
    <s v="-"/>
    <s v=""/>
    <s v="10/03/2026 17:52"/>
    <s v="-"/>
    <s v="J&amp;T Express"/>
    <s v="Tiktok"/>
    <s v="tiktok"/>
    <s v=""/>
    <s v="-"/>
    <s v="10/03/2026 17:51"/>
  </r>
  <r>
    <x v="2"/>
    <x v="9"/>
    <n v="159"/>
    <n v="1"/>
    <s v="GWU49"/>
    <n v="318"/>
    <n v="0"/>
    <s v="ร้านที่2"/>
    <s v="z**"/>
    <s v="罗勇府"/>
    <s v="-"/>
    <s v=""/>
    <s v="10/03/2026 17:48"/>
    <s v="-"/>
    <s v="J&amp;T COD"/>
    <s v="Tiktok"/>
    <s v="จ่ายทีหลัง / COD"/>
    <s v=""/>
    <s v="793012145752"/>
    <s v="10/03/2026 17:48"/>
  </r>
  <r>
    <x v="9"/>
    <x v="11"/>
    <n v="159"/>
    <n v="1"/>
    <s v="GWU49"/>
    <n v="318"/>
    <n v="0"/>
    <s v="ร้านที่2"/>
    <s v="z**"/>
    <s v="罗勇府"/>
    <s v="-"/>
    <s v=""/>
    <s v="10/03/2026 17:48"/>
    <s v="-"/>
    <s v="J&amp;T COD"/>
    <s v="Tiktok"/>
    <s v="จ่ายทีหลัง / COD"/>
    <s v=""/>
    <s v="793012145752"/>
    <s v="10/03/2026 17:48"/>
  </r>
  <r>
    <x v="1"/>
    <x v="1"/>
    <n v="50"/>
    <n v="6"/>
    <s v="GWU48"/>
    <n v="200"/>
    <n v="0"/>
    <s v="ร้านที่2"/>
    <s v="จ***พร ส***าม"/>
    <s v="สุรินทร์"/>
    <s v="-"/>
    <s v=""/>
    <s v="10/03/2026 17:48"/>
    <s v="-"/>
    <s v="J&amp;T COD"/>
    <s v="Tiktok"/>
    <s v="จ่ายทีหลัง / COD"/>
    <s v=""/>
    <s v="-"/>
    <s v="10/03/2026 17:48"/>
  </r>
  <r>
    <x v="1"/>
    <x v="1"/>
    <n v="50"/>
    <n v="12"/>
    <s v="GWU47"/>
    <n v="400"/>
    <n v="0"/>
    <s v="ร้านที่2"/>
    <s v="จ***  ช***ะชา"/>
    <s v="นครปฐม"/>
    <s v="-"/>
    <s v=""/>
    <s v="10/03/2026 17:26"/>
    <s v="-"/>
    <s v="J&amp;T COD"/>
    <s v="Tiktok"/>
    <s v="จ่ายทีหลัง / COD"/>
    <s v=""/>
    <s v="793029845786"/>
    <s v="10/03/2026 17:26"/>
  </r>
  <r>
    <x v="5"/>
    <x v="6"/>
    <n v="33.333333333333336"/>
    <n v="6"/>
    <s v="GWU44"/>
    <n v="269.98"/>
    <n v="0"/>
    <s v="ร้านที่2"/>
    <s v="ว***า อ***รัตน์"/>
    <s v="พังงา"/>
    <s v="-"/>
    <s v=""/>
    <s v="10/03/2026 16:44"/>
    <s v="-"/>
    <s v="J&amp;T COD"/>
    <s v="Tiktok"/>
    <s v="จ่ายทีหลัง / COD"/>
    <s v=""/>
    <s v="-"/>
    <s v="10/03/2026 16:44"/>
  </r>
  <r>
    <x v="1"/>
    <x v="1"/>
    <n v="50"/>
    <n v="6"/>
    <s v="GWU43"/>
    <n v="181"/>
    <n v="0"/>
    <s v="ร้านที่2"/>
    <s v=""/>
    <s v=""/>
    <s v="-"/>
    <s v=""/>
    <s v="-"/>
    <s v="-"/>
    <s v="Standard shipping"/>
    <s v="Tiktok"/>
    <s v="-"/>
    <s v=""/>
    <s v="-"/>
    <s v="10/03/2026 16:34"/>
  </r>
  <r>
    <x v="6"/>
    <x v="7"/>
    <n v="66.666666666666671"/>
    <n v="3"/>
    <s v="GWU42"/>
    <n v="0"/>
    <n v="0"/>
    <s v="ร้านที่2"/>
    <s v="น***ินดา ข***ยทอง"/>
    <s v="อุบลราชธานี"/>
    <s v="-"/>
    <s v=""/>
    <s v="10/03/2026 16:32"/>
    <s v="-"/>
    <s v="J&amp;T Express"/>
    <s v="Tiktok"/>
    <s v="tiktok"/>
    <s v=""/>
    <s v="-"/>
    <s v="10/03/2026 16:32"/>
  </r>
  <r>
    <x v="9"/>
    <x v="12"/>
    <n v="103.55"/>
    <n v="1"/>
    <s v="GWU41"/>
    <n v="110.55"/>
    <n v="7"/>
    <s v="ร้านที่1"/>
    <s v="เค วสันต์"/>
    <s v="บ้านเลขที่ 7/2 หมู่ 2 หมู่บ้านหินกอง · พงศ์ประศาสน์/ Phong Prasat_x000a__x000a_บางสะพาน/ Bang Saphanประจวบคีรีขันธ์/ Prachuap Khiri Khan_x000a_77140"/>
    <s v="77140"/>
    <s v="660622700659"/>
    <s v="10/03/2026 16:30"/>
    <s v="-"/>
    <s v="Kerry_dropoff"/>
    <s v="Lazada"/>
    <s v="lazada"/>
    <s v=""/>
    <s v="TH19048FJRW66B"/>
    <s v="10/03/2026 16:30"/>
  </r>
  <r>
    <x v="7"/>
    <x v="8"/>
    <n v="139"/>
    <n v="1"/>
    <s v="GWU40"/>
    <n v="215"/>
    <n v="0"/>
    <s v="ร้านที่10"/>
    <s v=" Sorapat Chillananda"/>
    <s v="89/277 ซอย 13/4 หมู่บ้านคาซ่าวิลล์ วัชรพล_x000a_ถนนวัชรพล 10220"/>
    <s v="10220"/>
    <s v="0817024900"/>
    <s v="10/03/2026 16:26"/>
    <s v="t0832622509@gmail.com"/>
    <s v="EMS COD"/>
    <s v="facebook"/>
    <s v="กสิกร"/>
    <s v=""/>
    <s v="WA106639531TH"/>
    <s v="10/03/2026 16:25"/>
  </r>
  <r>
    <x v="8"/>
    <x v="10"/>
    <n v="139"/>
    <n v="1"/>
    <s v="GWU40"/>
    <n v="215"/>
    <n v="0"/>
    <s v="ร้านที่10"/>
    <s v=" Sorapat Chillananda"/>
    <s v="89/277 ซอย 13/4 หมู่บ้านคาซ่าวิลล์ วัชรพล_x000a_ถนนวัชรพล 10220"/>
    <s v="10220"/>
    <s v="0817024900"/>
    <s v="10/03/2026 16:26"/>
    <s v="t0832622509@gmail.com"/>
    <s v="EMS COD"/>
    <s v="facebook"/>
    <s v="กสิกร"/>
    <s v=""/>
    <s v="WA106639531TH"/>
    <s v="10/03/2026 16:25"/>
  </r>
  <r>
    <x v="8"/>
    <x v="10"/>
    <n v="159"/>
    <n v="1"/>
    <s v="GWU39"/>
    <n v="197"/>
    <n v="38"/>
    <s v="ร้านที่2"/>
    <s v="ค***พ็ญศรี ร***หล็ก"/>
    <s v="สุราษฎร์ธานี"/>
    <s v="-"/>
    <s v=""/>
    <s v="10/03/2026 16:23"/>
    <s v="-"/>
    <s v="J&amp;T Express"/>
    <s v="Tiktok"/>
    <s v="tiktok"/>
    <s v=""/>
    <s v="-"/>
    <s v="10/03/2026 16:23"/>
  </r>
  <r>
    <x v="3"/>
    <x v="13"/>
    <n v="93"/>
    <n v="1"/>
    <s v="GWU38"/>
    <n v="93"/>
    <n v="0"/>
    <s v="ร้านที่1"/>
    <s v="ด******์"/>
    <s v="******บลท่าโรงช้าง อำเภอพุนพิน จังหวัดสุราษฎร์ธานี 84130"/>
    <s v="84130"/>
    <s v="89"/>
    <s v="10/03/2026 16:42"/>
    <s v="-"/>
    <s v="SPX Express"/>
    <s v="Shopee"/>
    <s v="shopee"/>
    <s v=""/>
    <s v="-"/>
    <s v="10/03/2026 16:13"/>
  </r>
  <r>
    <x v="6"/>
    <x v="7"/>
    <n v="66.666666666666671"/>
    <n v="3"/>
    <s v="GWU37"/>
    <n v="100"/>
    <n v="0"/>
    <s v="ร้านที่2"/>
    <s v="พ***ัย ส***ดะนัย"/>
    <s v="อุดรธานี"/>
    <s v="-"/>
    <s v=""/>
    <s v="10/03/2026 16:09"/>
    <s v="-"/>
    <s v="J&amp;T COD"/>
    <s v="Tiktok"/>
    <s v="จ่ายทีหลัง / COD"/>
    <s v=""/>
    <s v="-"/>
    <s v="10/03/2026 16:09"/>
  </r>
  <r>
    <x v="10"/>
    <x v="14"/>
    <n v="10"/>
    <n v="20"/>
    <s v="GWU36"/>
    <n v="257"/>
    <n v="35"/>
    <s v="ร้านที่1"/>
    <s v="ล******ด"/>
    <s v="******วังม้า, อำเภอลาดยาว ตำบลวังม้า อำเภอลาดยาว จังหวัดนครสวรรค์ 60150"/>
    <s v="60150"/>
    <s v="53"/>
    <s v="10/03/2026 16:05"/>
    <s v="-"/>
    <s v="SPX Express"/>
    <s v="Shopee"/>
    <s v="shopee"/>
    <s v=""/>
    <s v="-"/>
    <s v="10/03/2026 16:04"/>
  </r>
  <r>
    <x v="0"/>
    <x v="5"/>
    <n v="80"/>
    <n v="1"/>
    <s v="GWU34"/>
    <n v="80"/>
    <n v="0"/>
    <s v="ร้านที่1"/>
    <s v="เ*****ล"/>
    <s v="******งชั้นฟ้าชมพู เข้าซ.หลังคุ้ม5 บารมี ตำบลศรีภิรมย์ อำเภอพรหมพิราม จังหวัดพิษณุโลก 65180"/>
    <s v="65180"/>
    <s v="73"/>
    <s v="10/03/2026 16:03"/>
    <s v="-"/>
    <s v="SPX Express"/>
    <s v="Shopee"/>
    <s v="shopee"/>
    <s v=""/>
    <s v="-"/>
    <s v="10/03/2026 16:03"/>
  </r>
  <r>
    <x v="6"/>
    <x v="7"/>
    <n v="66.666666666666671"/>
    <n v="3"/>
    <s v="GWU33"/>
    <n v="200"/>
    <n v="0"/>
    <s v="ร้านที่2"/>
    <s v="ส***มล โ***า"/>
    <s v="สระแก้ว"/>
    <s v="-"/>
    <s v=""/>
    <s v="10/03/2026 15:58"/>
    <s v="-"/>
    <s v="J&amp;T COD"/>
    <s v="Tiktok"/>
    <s v="จ่ายทีหลัง / COD"/>
    <s v=""/>
    <s v="-"/>
    <s v="10/03/2026 15:58"/>
  </r>
  <r>
    <x v="1"/>
    <x v="1"/>
    <n v="33.333333333333336"/>
    <n v="3"/>
    <s v="GWU33"/>
    <n v="200"/>
    <n v="0"/>
    <s v="ร้านที่2"/>
    <s v="ส***มล โ***า"/>
    <s v="สระแก้ว"/>
    <s v="-"/>
    <s v=""/>
    <s v="10/03/2026 15:58"/>
    <s v="-"/>
    <s v="J&amp;T COD"/>
    <s v="Tiktok"/>
    <s v="จ่ายทีหลัง / COD"/>
    <s v=""/>
    <s v="-"/>
    <s v="10/03/2026 15:58"/>
  </r>
  <r>
    <x v="3"/>
    <x v="13"/>
    <n v="150"/>
    <n v="3"/>
    <s v="GWU32"/>
    <n v="294"/>
    <n v="0"/>
    <s v="ร้านที่2"/>
    <s v="ล* อ***้านแฝก"/>
    <s v="Lampang"/>
    <s v="-"/>
    <s v=""/>
    <s v="10/03/2026 15:58"/>
    <s v="-"/>
    <s v="J&amp;T Express"/>
    <s v="Tiktok"/>
    <s v="tiktok"/>
    <s v=""/>
    <s v="-"/>
    <s v="10/03/2026 15:58"/>
  </r>
  <r>
    <x v="1"/>
    <x v="1"/>
    <n v="65"/>
    <n v="12"/>
    <s v="GWU31"/>
    <n v="330"/>
    <n v="0"/>
    <s v="ร้านที่2"/>
    <s v="ล* อ***้านแฝก"/>
    <s v="Lampang"/>
    <s v="-"/>
    <s v=""/>
    <s v="10/03/2026 15:56"/>
    <s v="-"/>
    <s v="J&amp;T Express"/>
    <s v="Tiktok"/>
    <s v="tiktok"/>
    <s v=""/>
    <s v="793039341765"/>
    <s v="10/03/2026 15:57"/>
  </r>
  <r>
    <x v="1"/>
    <x v="1"/>
    <n v="50"/>
    <n v="6"/>
    <s v="GWU29"/>
    <n v="200"/>
    <n v="0"/>
    <s v="ร้านที่2"/>
    <s v="ส***ยา เ***ขุนทด"/>
    <s v="จังหวัดนครราชสีมา"/>
    <s v="-"/>
    <s v=""/>
    <s v="10/03/2026 15:54"/>
    <s v="-"/>
    <s v="J&amp;T COD"/>
    <s v="Tiktok"/>
    <s v="จ่ายทีหลัง / COD"/>
    <s v="ฝอยทอง=3เนย=2เผือก=1"/>
    <s v="793019421795"/>
    <s v="10/03/2026 15:56"/>
  </r>
  <r>
    <x v="6"/>
    <x v="7"/>
    <n v="66.666666666666671"/>
    <n v="3"/>
    <s v="GWU28"/>
    <n v="137"/>
    <n v="8"/>
    <s v="ร้านที่2"/>
    <s v="เ***ณีย์บุตรกริม"/>
    <s v="กระบี่"/>
    <s v="-"/>
    <s v=""/>
    <s v="10/03/2026 15:54"/>
    <s v="-"/>
    <s v="J&amp;T COD"/>
    <s v="Tiktok"/>
    <s v="จ่ายทีหลัง / COD"/>
    <s v=""/>
    <s v="-"/>
    <s v="10/03/2026 15:56"/>
  </r>
  <r>
    <x v="6"/>
    <x v="7"/>
    <n v="66.666666666666671"/>
    <n v="3"/>
    <s v="GWU27"/>
    <n v="100"/>
    <n v="0"/>
    <s v="ร้านที่2"/>
    <s v="พ***​ ช***​กาญจน์​"/>
    <s v="หนองบัวลำภู"/>
    <s v="-"/>
    <s v=""/>
    <s v="10/03/2026 15:50"/>
    <s v="-"/>
    <s v="J&amp;T COD"/>
    <s v="Tiktok"/>
    <s v="จ่ายทีหลัง / COD"/>
    <s v=""/>
    <s v="-"/>
    <s v="10/03/2026 15:50"/>
  </r>
  <r>
    <x v="7"/>
    <x v="8"/>
    <n v="159"/>
    <n v="1"/>
    <s v="GWU26"/>
    <n v="198"/>
    <n v="0"/>
    <s v="ร้านที่2"/>
    <s v="อ***า ม***หุนา"/>
    <s v="ตราด"/>
    <s v="-"/>
    <s v=""/>
    <s v="10/03/2026 15:46"/>
    <s v="-"/>
    <s v="J&amp;T COD"/>
    <s v="Tiktok"/>
    <s v="จ่ายทีหลัง / COD"/>
    <s v=""/>
    <s v="793044547746"/>
    <s v="10/03/2026 15:46"/>
  </r>
  <r>
    <x v="8"/>
    <x v="10"/>
    <n v="159"/>
    <n v="1"/>
    <s v="GWU26"/>
    <n v="198"/>
    <n v="0"/>
    <s v="ร้านที่2"/>
    <s v="อ***า ม***หุนา"/>
    <s v="ตราด"/>
    <s v="-"/>
    <s v=""/>
    <s v="10/03/2026 15:46"/>
    <s v="-"/>
    <s v="J&amp;T COD"/>
    <s v="Tiktok"/>
    <s v="จ่ายทีหลัง / COD"/>
    <s v=""/>
    <s v="793044547746"/>
    <s v="10/03/2026 15:46"/>
  </r>
  <r>
    <x v="8"/>
    <x v="10"/>
    <n v="139"/>
    <n v="1"/>
    <s v="GWU25"/>
    <n v="139"/>
    <n v="0"/>
    <s v="ร้านที่1"/>
    <s v="ณ******ล"/>
    <s v="******ลมสิงห์, อำเภอแหลมสิงห์ ตำบลปากน้ำแหลมสิงห์ อำเภอแหลมสิงห์ จังหวัดจันทบุรี 22130"/>
    <s v="22130"/>
    <s v="82"/>
    <s v="10/03/2026 16:15"/>
    <s v="-"/>
    <s v="SPX Express"/>
    <s v="Shopee"/>
    <s v="shopee"/>
    <s v=""/>
    <s v="-"/>
    <s v="10/03/2026 15:45"/>
  </r>
  <r>
    <x v="1"/>
    <x v="1"/>
    <n v="50"/>
    <n v="18"/>
    <s v="GWU24"/>
    <n v="600"/>
    <n v="0"/>
    <s v="ร้านที่2"/>
    <s v="N***aya R***anatawekun. L*** m** c**"/>
    <s v="Tak"/>
    <s v="-"/>
    <s v=""/>
    <s v="10/03/2026 15:43"/>
    <s v="-"/>
    <s v="J&amp;T COD"/>
    <s v="Tiktok"/>
    <s v="จ่ายทีหลัง / COD"/>
    <s v=""/>
    <s v="793082739794"/>
    <s v="10/03/2026 15:43"/>
  </r>
  <r>
    <x v="2"/>
    <x v="9"/>
    <n v="139"/>
    <n v="1"/>
    <s v="GWU23"/>
    <n v="215"/>
    <n v="0"/>
    <s v="ร้านที่10"/>
    <s v="พิทักษ์ รักโข"/>
    <s v="49 ม.4 ต.นาทวี อ.นาทวี จ.สงขลา 90160"/>
    <s v="90160"/>
    <s v="0897395087"/>
    <s v="10/03/2026 15:40"/>
    <s v="t0832622509@gmail.com"/>
    <s v="EMS COD"/>
    <s v="facebook"/>
    <s v="กสิกร"/>
    <s v=""/>
    <s v="WA106638828TH"/>
    <s v="10/03/2026 15:40"/>
  </r>
  <r>
    <x v="7"/>
    <x v="8"/>
    <n v="139"/>
    <n v="1"/>
    <s v="GWU23"/>
    <n v="215"/>
    <n v="0"/>
    <s v="ร้านที่10"/>
    <s v="พิทักษ์ รักโข"/>
    <s v="49 ม.4 ต.นาทวี อ.นาทวี จ.สงขลา 90160"/>
    <s v="90160"/>
    <s v="0897395087"/>
    <s v="10/03/2026 15:40"/>
    <s v="t0832622509@gmail.com"/>
    <s v="EMS COD"/>
    <s v="facebook"/>
    <s v="กสิกร"/>
    <s v=""/>
    <s v="WA106638828TH"/>
    <s v="10/03/2026 15:40"/>
  </r>
  <r>
    <x v="1"/>
    <x v="1"/>
    <n v="50"/>
    <n v="6"/>
    <s v="GWU22"/>
    <n v="200"/>
    <n v="0"/>
    <s v="ร้านที่2"/>
    <s v="จ***าย.  ท***วช"/>
    <s v="สระแก้ว"/>
    <s v="-"/>
    <s v=""/>
    <s v="10/03/2026 15:40"/>
    <s v="-"/>
    <s v="J&amp;T COD"/>
    <s v="Tiktok"/>
    <s v="จ่ายทีหลัง / COD"/>
    <s v=""/>
    <s v="793072783753"/>
    <s v="10/03/2026 15:40"/>
  </r>
  <r>
    <x v="6"/>
    <x v="7"/>
    <n v="66.666666666666671"/>
    <n v="3"/>
    <s v="GWU21"/>
    <n v="107"/>
    <n v="7"/>
    <s v="ร้านที่2"/>
    <s v="น***ย โ***นู"/>
    <s v="Bangkok"/>
    <s v="-"/>
    <s v=""/>
    <s v="10/03/2026 15:40"/>
    <s v="-"/>
    <s v="J&amp;T COD"/>
    <s v="Tiktok"/>
    <s v="จ่ายทีหลัง / COD"/>
    <s v=""/>
    <s v="-"/>
    <s v="10/03/2026 15:40"/>
  </r>
  <r>
    <x v="9"/>
    <x v="11"/>
    <n v="139"/>
    <n v="1"/>
    <s v="GWU20"/>
    <n v="215"/>
    <n v="0"/>
    <s v="ร้านที่10"/>
    <s v="แพรวพรรณ. ฟักฉ่ำ"/>
    <s v=". 44/1 ม3. ต.หันตะเภา อ.วังน้อย จ.อยุธยา  13170"/>
    <s v="13170"/>
    <s v="0890857245"/>
    <s v="10/03/2026 09:43"/>
    <s v="t0832622509@gmail.com"/>
    <s v="EMS"/>
    <s v="facebook"/>
    <s v="กสิกร"/>
    <s v=""/>
    <s v="WB172752546TH"/>
    <s v="10/03/2026 15:39"/>
  </r>
  <r>
    <x v="8"/>
    <x v="10"/>
    <n v="139"/>
    <n v="1"/>
    <s v="GWU20"/>
    <n v="215"/>
    <n v="0"/>
    <s v="ร้านที่10"/>
    <s v="แพรวพรรณ. ฟักฉ่ำ"/>
    <s v=". 44/1 ม3. ต.หันตะเภา อ.วังน้อย จ.อยุธยา  13170"/>
    <s v="13170"/>
    <s v="0890857245"/>
    <s v="10/03/2026 09:43"/>
    <s v="t0832622509@gmail.com"/>
    <s v="EMS"/>
    <s v="facebook"/>
    <s v="กสิกร"/>
    <s v=""/>
    <s v="WB172752546TH"/>
    <s v="10/03/2026 15:39"/>
  </r>
  <r>
    <x v="7"/>
    <x v="8"/>
    <n v="139"/>
    <n v="1"/>
    <s v="GWU19"/>
    <n v="215"/>
    <n v="0"/>
    <s v="ร้านที่10"/>
    <s v="ณัฐ"/>
    <s v="319/47 ม.1  _x000a_ ต.สนามชัย อ.เมือง _x000a_ จ.สุพรรณบุรี _x000a_ T: 72000"/>
    <s v="72000"/>
    <s v="0810192929"/>
    <s v="10/03/2026 15:38"/>
    <s v="t0832622509@gmail.com"/>
    <s v="EMS COD"/>
    <s v="facebook"/>
    <s v="กสิกร"/>
    <s v=""/>
    <s v="WA106638831TH"/>
    <s v="10/03/2026 15:38"/>
  </r>
  <r>
    <x v="8"/>
    <x v="10"/>
    <n v="139"/>
    <n v="1"/>
    <s v="GWU19"/>
    <n v="215"/>
    <n v="0"/>
    <s v="ร้านที่10"/>
    <s v="ณัฐ"/>
    <s v="319/47 ม.1  _x000a_ ต.สนามชัย อ.เมือง _x000a_ จ.สุพรรณบุรี _x000a_ T: 72000"/>
    <s v="72000"/>
    <s v="0810192929"/>
    <s v="10/03/2026 15:38"/>
    <s v="t0832622509@gmail.com"/>
    <s v="EMS COD"/>
    <s v="facebook"/>
    <s v="กสิกร"/>
    <s v=""/>
    <s v="WA106638831TH"/>
    <s v="10/03/2026 15:38"/>
  </r>
  <r>
    <x v="6"/>
    <x v="7"/>
    <n v="50"/>
    <n v="10"/>
    <s v="GWU18"/>
    <n v="499"/>
    <n v="0"/>
    <s v="ร้านที่10"/>
    <s v="อัญชุลี มัคคีธรรม"/>
    <s v="234/205  หมู่บ้านเทพารักษ์วิลล่า_x000a_(ซอย 4 หลังสุดท้ายซ้ายมือ)_x000a_ตำบลเทพารักษ์_x000a_อำเภอเมืองสมุทรปราการ_x000a_สมุทรปราการ 10270"/>
    <s v="10270"/>
    <s v="0658831687"/>
    <s v="10/03/2026 15:36"/>
    <s v="t0832622509@gmail.com"/>
    <s v="EMS COD"/>
    <s v="facebook"/>
    <s v="กสิกร"/>
    <s v=""/>
    <s v="WA106638845TH"/>
    <s v="10/03/2026 15:35"/>
  </r>
  <r>
    <x v="6"/>
    <x v="7"/>
    <n v="66.666666666666671"/>
    <n v="3"/>
    <s v="GWU17"/>
    <n v="100"/>
    <n v="0"/>
    <s v="ร้านที่2"/>
    <s v="ป***ดา ช***เมือง"/>
    <s v="นครราชสีมา"/>
    <s v="-"/>
    <s v=""/>
    <s v="10/03/2026 15:35"/>
    <s v="-"/>
    <s v="J&amp;T COD"/>
    <s v="Tiktok"/>
    <s v="จ่ายทีหลัง / COD"/>
    <s v=""/>
    <s v="-"/>
    <s v="10/03/2026 15:35"/>
  </r>
  <r>
    <x v="7"/>
    <x v="8"/>
    <n v="139"/>
    <n v="1"/>
    <s v="GWU16"/>
    <n v="215"/>
    <n v="0"/>
    <s v="ร้านที่10"/>
    <s v="เสาวลักษณ์ ศิริแท้"/>
    <s v="46หมู่16 บ้านทุ่งบอน ต.บุ้งหวาย อ.วารินชำราบ_x000a_จ.อุบลราชธานี 34310"/>
    <s v="34310"/>
    <s v="0834637404"/>
    <s v="10/03/2026 15:34"/>
    <s v="t0832622509@gmail.com"/>
    <s v="EMS COD"/>
    <s v="facebook"/>
    <s v="กสิกร"/>
    <s v=""/>
    <s v="WA106638859TH"/>
    <s v="10/03/2026 15:34"/>
  </r>
  <r>
    <x v="9"/>
    <x v="11"/>
    <n v="139"/>
    <n v="1"/>
    <s v="GWU16"/>
    <n v="215"/>
    <n v="0"/>
    <s v="ร้านที่10"/>
    <s v="เสาวลักษณ์ ศิริแท้"/>
    <s v="46หมู่16 บ้านทุ่งบอน ต.บุ้งหวาย อ.วารินชำราบ_x000a_จ.อุบลราชธานี 34310"/>
    <s v="34310"/>
    <s v="0834637404"/>
    <s v="10/03/2026 15:34"/>
    <s v="t0832622509@gmail.com"/>
    <s v="EMS COD"/>
    <s v="facebook"/>
    <s v="กสิกร"/>
    <s v=""/>
    <s v="WA106638859TH"/>
    <s v="10/03/2026 15:34"/>
  </r>
  <r>
    <x v="1"/>
    <x v="1"/>
    <n v="50"/>
    <n v="6"/>
    <s v="GWU15"/>
    <n v="200"/>
    <n v="0"/>
    <s v="ร้านที่2"/>
    <s v="ร***ลุงอ้วนข้าวมันไก่"/>
    <s v="พิจิตร"/>
    <s v="-"/>
    <s v=""/>
    <s v="10/03/2026 15:32"/>
    <s v="-"/>
    <s v="J&amp;T COD"/>
    <s v="Tiktok"/>
    <s v="จ่ายทีหลัง / COD"/>
    <s v=""/>
    <s v="-"/>
    <s v="10/03/2026 15:33"/>
  </r>
  <r>
    <x v="0"/>
    <x v="5"/>
    <n v="99"/>
    <n v="1"/>
    <s v="GWU14"/>
    <n v="99"/>
    <n v="0"/>
    <s v="ร้านที่1"/>
    <s v="A******e"/>
    <s v="****** วงศ์อมาตย์ บีช  จังหวัด ชลบุรี อำเภอบางละมุง ตำบลนาเกลือ อำเภอบางละมุง จังหวัดชลบุรี 20150"/>
    <s v="20150"/>
    <s v="47"/>
    <s v="10/03/2026 15:32"/>
    <s v="-"/>
    <s v="SPX Express"/>
    <s v="Shopee"/>
    <s v="shopee"/>
    <s v=""/>
    <s v="-"/>
    <s v="10/03/2026 15:31"/>
  </r>
  <r>
    <x v="8"/>
    <x v="2"/>
    <n v="81.75"/>
    <n v="1"/>
    <s v="GWU13"/>
    <n v="81.75"/>
    <n v="0"/>
    <s v="ร้านที่3"/>
    <s v="ชุติวัต กรังพานิช"/>
    <s v="ซอย บ้านต้นมูก10 (พ่อเถร) 81 ม.5 ต.วัดประดู่ อ.อัมพวา ติดต่อ 0649513128  0874063170 (เข้าซอยประมาณ1กม. ฝากไว้ที่ร้านค้าตรงคอสะพาน ขวามือ)_x000a__x000a_อัมพวา/ Amphawaสมุทรสงคราม/ Samut Songkhram_x000a_75110"/>
    <s v="75110"/>
    <s v="660874063170"/>
    <s v="10/03/2026 15:28"/>
    <s v="-"/>
    <s v="Kerry_dropoff"/>
    <s v="Lazada"/>
    <s v="lazada"/>
    <s v=""/>
    <s v="-"/>
    <s v="10/03/2026 15:28"/>
  </r>
  <r>
    <x v="1"/>
    <x v="1"/>
    <n v="33.333333333333336"/>
    <n v="3"/>
    <s v="GWU12"/>
    <n v="100"/>
    <n v="0"/>
    <s v="ร้านที่4"/>
    <s v="b***.laaaaa"/>
    <s v="อุดรธานี"/>
    <s v="-"/>
    <s v=""/>
    <s v="10/03/2026 15:27"/>
    <s v="-"/>
    <s v="J&amp;T COD"/>
    <s v="Tiktok"/>
    <s v="จ่ายทีหลัง / COD"/>
    <s v=""/>
    <s v="-"/>
    <s v="10/03/2026 15:28"/>
  </r>
  <r>
    <x v="5"/>
    <x v="6"/>
    <n v="33.333333333333336"/>
    <n v="3"/>
    <s v="GWU11"/>
    <n v="130"/>
    <n v="0"/>
    <s v="ร้านที่2"/>
    <s v="K* K***ng"/>
    <s v="Ratchaburi"/>
    <s v="-"/>
    <s v=""/>
    <s v="10/03/2026 15:22"/>
    <s v="-"/>
    <s v="J&amp;T COD"/>
    <s v="Tiktok"/>
    <s v="จ่ายทีหลัง / COD"/>
    <s v=""/>
    <s v="-"/>
    <s v="10/03/2026 15:22"/>
  </r>
  <r>
    <x v="5"/>
    <x v="6"/>
    <n v="33.333333333333336"/>
    <n v="3"/>
    <s v="GWU10"/>
    <n v="130"/>
    <n v="0"/>
    <s v="ร้านที่2"/>
    <s v="ศ***มินตรา ส***รม"/>
    <s v="เพชรบูรณ์"/>
    <s v="-"/>
    <s v=""/>
    <s v="10/03/2026 15:20"/>
    <s v="-"/>
    <s v="J&amp;T COD"/>
    <s v="Tiktok"/>
    <s v="จ่ายทีหลัง / COD"/>
    <s v=""/>
    <s v="-"/>
    <s v="10/03/2026 15:20"/>
  </r>
  <r>
    <x v="2"/>
    <x v="9"/>
    <n v="139"/>
    <n v="1"/>
    <s v="GWU9"/>
    <n v="215"/>
    <n v="0"/>
    <s v="ร้านที่10"/>
    <s v="ส่งกาญจนา_วรวัฒนา"/>
    <s v="_102/6_1_ต,ท่ากระชับ_อ,นครชัยศีร_จ,นครปฐม_ 73120"/>
    <s v="73120"/>
    <s v="0971912682"/>
    <s v="10/03/2026 15:33"/>
    <s v="t0832622509@gmail.com"/>
    <s v="EMS COD"/>
    <s v="facebook"/>
    <s v="กสิกร"/>
    <s v=""/>
    <s v="WA106638862TH"/>
    <s v="10/03/2026 15:20"/>
  </r>
  <r>
    <x v="8"/>
    <x v="10"/>
    <n v="139"/>
    <n v="1"/>
    <s v="GWU9"/>
    <n v="215"/>
    <n v="0"/>
    <s v="ร้านที่10"/>
    <s v="ส่งกาญจนา_วรวัฒนา"/>
    <s v="_102/6_1_ต,ท่ากระชับ_อ,นครชัยศีร_จ,นครปฐม_ 73120"/>
    <s v="73120"/>
    <s v="0971912682"/>
    <s v="10/03/2026 15:33"/>
    <s v="t0832622509@gmail.com"/>
    <s v="EMS COD"/>
    <s v="facebook"/>
    <s v="กสิกร"/>
    <s v=""/>
    <s v="WA106638862TH"/>
    <s v="10/03/2026 15:20"/>
  </r>
  <r>
    <x v="8"/>
    <x v="10"/>
    <n v="139"/>
    <n v="2"/>
    <s v="GWU8"/>
    <n v="215"/>
    <n v="0"/>
    <s v="ร้านที่10"/>
    <s v="ส่ง เสมอเทพ เสมอตน"/>
    <s v="100 ม.7 บ้านเสม็ด ต.เชื้อเพลิง อ.ปราสาท จ.สุรินทร์ 32140"/>
    <s v="32140"/>
    <s v="0927823748"/>
    <s v="10/03/2026 15:19"/>
    <s v="t0832622509@gmail.com"/>
    <s v="EMS COD"/>
    <s v="facebook"/>
    <s v="กสิกร"/>
    <s v=""/>
    <s v="WA106638876TH"/>
    <s v="10/03/2026 15:19"/>
  </r>
  <r>
    <x v="6"/>
    <x v="7"/>
    <n v="66.666666666666671"/>
    <n v="3"/>
    <s v="GWU7"/>
    <n v="200"/>
    <n v="0"/>
    <s v="ร้านที่2"/>
    <s v="ส***ราสังข์วิเศษ"/>
    <s v="ชลบุรี"/>
    <s v="-"/>
    <s v=""/>
    <s v="10/03/2026 15:17"/>
    <s v="-"/>
    <s v="J&amp;T COD"/>
    <s v="Tiktok"/>
    <s v="จ่ายทีหลัง / COD"/>
    <s v=""/>
    <s v="-"/>
    <s v="10/03/2026 15:17"/>
  </r>
  <r>
    <x v="1"/>
    <x v="1"/>
    <n v="33.333333333333336"/>
    <n v="3"/>
    <s v="GWU7"/>
    <n v="200"/>
    <n v="0"/>
    <s v="ร้านที่2"/>
    <s v="ส***ราสังข์วิเศษ"/>
    <s v="ชลบุรี"/>
    <s v="-"/>
    <s v=""/>
    <s v="10/03/2026 15:17"/>
    <s v="-"/>
    <s v="J&amp;T COD"/>
    <s v="Tiktok"/>
    <s v="จ่ายทีหลัง / COD"/>
    <s v=""/>
    <s v="-"/>
    <s v="10/03/2026 15:17"/>
  </r>
  <r>
    <x v="6"/>
    <x v="7"/>
    <n v="66.666666666666671"/>
    <n v="3"/>
    <s v="GWU6"/>
    <n v="100"/>
    <n v="0"/>
    <s v="ร้านที่2"/>
    <s v="ไ** ศ***สน"/>
    <s v="ปราจีนบุรี"/>
    <s v="-"/>
    <s v=""/>
    <s v="10/03/2026 15:17"/>
    <s v="-"/>
    <s v="J&amp;T COD"/>
    <s v="Tiktok"/>
    <s v="จ่ายทีหลัง / COD"/>
    <s v=""/>
    <s v="-"/>
    <s v="10/03/2026 15:17"/>
  </r>
  <r>
    <x v="6"/>
    <x v="7"/>
    <n v="50"/>
    <n v="10"/>
    <s v="GWU5"/>
    <n v="399"/>
    <n v="0"/>
    <s v="ร้านที่10"/>
    <s v="รัตติกาลแก้วดวงเล็ก"/>
    <s v="58/96 นิมิตรใหม่ซอย11 อินทาวิลล์แยก 1แขวงมีนบุรีเขตมีนบุรีกทม 10510"/>
    <s v="10510"/>
    <s v="0972194553"/>
    <s v="10/03/2026 15:18"/>
    <s v="t0832622509@gmail.com"/>
    <s v="EMS COD"/>
    <s v="facebook"/>
    <s v="กสิกร"/>
    <s v=""/>
    <s v="WA106638814TH"/>
    <s v="10/03/2026 15:14"/>
  </r>
  <r>
    <x v="6"/>
    <x v="7"/>
    <n v="66.666666666666671"/>
    <n v="3"/>
    <s v="GWU4"/>
    <n v="100"/>
    <n v="0"/>
    <s v="ร้านที่2"/>
    <s v="น***ตม์ ร***ภัย"/>
    <s v="พังงา"/>
    <s v="-"/>
    <s v=""/>
    <s v="10/03/2026 15:11"/>
    <s v="-"/>
    <s v="J&amp;T COD"/>
    <s v="Tiktok"/>
    <s v="จ่ายทีหลัง / COD"/>
    <s v=""/>
    <s v="-"/>
    <s v="10/03/2026 15:11"/>
  </r>
  <r>
    <x v="6"/>
    <x v="7"/>
    <n v="66.666666666666671"/>
    <n v="3"/>
    <s v="GWU3"/>
    <n v="100"/>
    <n v="0"/>
    <s v="ร้านที่2"/>
    <s v="P***my S***y"/>
    <s v="นครราชสีมา"/>
    <s v="-"/>
    <s v=""/>
    <s v="10/03/2026 15:09"/>
    <s v="-"/>
    <s v="J&amp;T Express"/>
    <s v="Tiktok"/>
    <s v="tiktok"/>
    <s v=""/>
    <s v="-"/>
    <s v="10/03/2026 15:09"/>
  </r>
  <r>
    <x v="7"/>
    <x v="8"/>
    <n v="159"/>
    <n v="1"/>
    <s v="GWU2"/>
    <n v="99"/>
    <n v="0"/>
    <s v="ร้านที่2"/>
    <s v="ว***นรัตน์ เ***มไหม"/>
    <s v="ตรัง"/>
    <s v="-"/>
    <s v=""/>
    <s v="10/03/2026 15:08"/>
    <s v="-"/>
    <s v="J&amp;T COD"/>
    <s v="Tiktok"/>
    <s v="จ่ายทีหลัง / COD"/>
    <s v=""/>
    <s v="793067056714"/>
    <s v="10/03/2026 15:08"/>
  </r>
  <r>
    <x v="6"/>
    <x v="7"/>
    <n v="66.666666666666671"/>
    <n v="3"/>
    <s v="GWU1"/>
    <n v="299"/>
    <n v="0"/>
    <s v="ร้านที่2"/>
    <s v="C** แ***ด์ไอรินไวท์"/>
    <s v="นครราชสีมา"/>
    <s v="-"/>
    <s v=""/>
    <s v="10/03/2026 15:07"/>
    <s v="-"/>
    <s v="J&amp;T COD"/>
    <s v="Tiktok"/>
    <s v="จ่ายทีหลัง / COD"/>
    <s v="กล้วยหอมมะพร้าว ฟอยทอง เผือกมะพร้าวอ่อน"/>
    <s v="793089842720"/>
    <s v="10/03/2026 15:08"/>
  </r>
  <r>
    <x v="1"/>
    <x v="1"/>
    <n v="33.333333333333336"/>
    <n v="3"/>
    <s v="GWU1"/>
    <n v="299"/>
    <n v="0"/>
    <s v="ร้านที่2"/>
    <s v="C** แ***ด์ไอรินไวท์"/>
    <s v="นครราชสีมา"/>
    <s v="-"/>
    <s v=""/>
    <s v="10/03/2026 15:07"/>
    <s v="-"/>
    <s v="J&amp;T COD"/>
    <s v="Tiktok"/>
    <s v="จ่ายทีหลัง / COD"/>
    <s v="กล้วยหอมมะพร้าว ฟอยทอง เผือกมะพร้าวอ่อน"/>
    <s v="793089842720"/>
    <s v="10/03/2026 15:08"/>
  </r>
  <r>
    <x v="7"/>
    <x v="8"/>
    <n v="159"/>
    <n v="1"/>
    <s v="GWU1"/>
    <n v="299"/>
    <n v="0"/>
    <s v="ร้านที่2"/>
    <s v="C** แ***ด์ไอรินไวท์"/>
    <s v="นครราชสีมา"/>
    <s v="-"/>
    <s v=""/>
    <s v="10/03/2026 15:07"/>
    <s v="-"/>
    <s v="J&amp;T COD"/>
    <s v="Tiktok"/>
    <s v="จ่ายทีหลัง / COD"/>
    <s v="กล้วยหอมมะพร้าว ฟอยทอง เผือกมะพร้าวอ่อน"/>
    <s v="793089842720"/>
    <s v="10/03/2026 15:07"/>
  </r>
  <r>
    <x v="1"/>
    <x v="1"/>
    <n v="65"/>
    <n v="12"/>
    <s v="GWU0"/>
    <n v="330"/>
    <n v="0"/>
    <s v="ร้านที่2"/>
    <s v="อ***าวัลญ์ เ***ไวกูณฐ์"/>
    <s v="นครปฐม"/>
    <s v="-"/>
    <s v=""/>
    <s v="10/03/2026 15:07"/>
    <s v="-"/>
    <s v="J&amp;T COD"/>
    <s v="Tiktok"/>
    <s v="จ่ายทีหลัง / COD"/>
    <s v=""/>
    <s v="793016656773"/>
    <s v="10/03/2026 15:07"/>
  </r>
  <r>
    <x v="7"/>
    <x v="8"/>
    <n v="159"/>
    <n v="1"/>
    <s v="GWT99"/>
    <n v="99"/>
    <n v="0"/>
    <s v="ร้านที่2"/>
    <s v="ป***ะวัน  น***โคตร"/>
    <s v="พิษณุโลก"/>
    <s v="-"/>
    <s v=""/>
    <s v="10/03/2026 15:07"/>
    <s v="-"/>
    <s v="J&amp;T COD"/>
    <s v="Tiktok"/>
    <s v="จ่ายทีหลัง / COD"/>
    <s v=""/>
    <s v="793025753704"/>
    <s v="10/03/2026 15:07"/>
  </r>
  <r>
    <x v="1"/>
    <x v="1"/>
    <n v="33.333333333333336"/>
    <n v="3"/>
    <s v="GWT98"/>
    <n v="100"/>
    <n v="0"/>
    <s v="ร้านที่2"/>
    <s v="a**"/>
    <s v="ยะลา"/>
    <s v="-"/>
    <s v=""/>
    <s v="10/03/2026 15:07"/>
    <s v="-"/>
    <s v="J&amp;T COD"/>
    <s v="Tiktok"/>
    <s v="จ่ายทีหลัง / COD"/>
    <s v=""/>
    <s v="-"/>
    <s v="10/03/2026 15:07"/>
  </r>
  <r>
    <x v="1"/>
    <x v="1"/>
    <n v="33.333333333333336"/>
    <n v="3"/>
    <s v="GWT96"/>
    <n v="100"/>
    <n v="0"/>
    <s v="ร้านที่2"/>
    <s v="น***ำพร   ห***ลัด"/>
    <s v="อุทัยธานี"/>
    <s v="-"/>
    <s v=""/>
    <s v="10/03/2026 15:04"/>
    <s v="-"/>
    <s v="J&amp;T Express"/>
    <s v="Tiktok"/>
    <s v="tiktok"/>
    <s v=""/>
    <s v="-"/>
    <s v="10/03/2026 15:04"/>
  </r>
  <r>
    <x v="1"/>
    <x v="1"/>
    <n v="33.333333333333336"/>
    <n v="3"/>
    <s v="GWT95"/>
    <n v="100"/>
    <n v="0"/>
    <s v="ร้านที่2"/>
    <s v="ก***นก เ***าช"/>
    <s v="นครศรีธรรมราช"/>
    <s v="-"/>
    <s v=""/>
    <s v="10/03/2026 15:03"/>
    <s v="-"/>
    <s v="J&amp;T COD"/>
    <s v="Tiktok"/>
    <s v="จ่ายทีหลัง / COD"/>
    <s v=""/>
    <s v="-"/>
    <s v="10/03/2026 15:03"/>
  </r>
  <r>
    <x v="1"/>
    <x v="1"/>
    <n v="50"/>
    <n v="6"/>
    <s v="GWT94"/>
    <n v="200"/>
    <n v="0"/>
    <s v="ร้านที่2"/>
    <s v="ศ***ย์ธร ภ***ยาภรณ์"/>
    <s v="นครศรีธรรมราช"/>
    <s v="-"/>
    <s v=""/>
    <s v="10/03/2026 15:03"/>
    <s v="-"/>
    <s v="J&amp;T COD"/>
    <s v="Tiktok"/>
    <s v="จ่ายทีหลัง / COD"/>
    <s v=""/>
    <s v="793038583750"/>
    <s v="10/03/2026 15:03"/>
  </r>
  <r>
    <x v="1"/>
    <x v="1"/>
    <n v="33.333333333333336"/>
    <n v="3"/>
    <s v="GWT93"/>
    <n v="100"/>
    <n v="0"/>
    <s v="ร้านที่2"/>
    <s v="ม***วัลย์  ด***่อน"/>
    <s v="พิษณุโลก"/>
    <s v="-"/>
    <s v=""/>
    <s v="10/03/2026 15:02"/>
    <s v="-"/>
    <s v="J&amp;T COD"/>
    <s v="Tiktok"/>
    <s v="จ่ายทีหลัง / COD"/>
    <s v=""/>
    <s v="-"/>
    <s v="10/03/2026 15:02"/>
  </r>
  <r>
    <x v="1"/>
    <x v="1"/>
    <n v="33.333333333333336"/>
    <n v="3"/>
    <s v="GWT92"/>
    <n v="118"/>
    <n v="18"/>
    <s v="ร้านที่2"/>
    <s v="ท** ป***เขตต์"/>
    <s v="พัทลุง"/>
    <s v="-"/>
    <s v=""/>
    <s v="10/03/2026 15:02"/>
    <s v="-"/>
    <s v="J&amp;T COD"/>
    <s v="Tiktok"/>
    <s v="จ่ายทีหลัง / COD"/>
    <s v=""/>
    <s v="-"/>
    <s v="10/03/2026 15:02"/>
  </r>
  <r>
    <x v="1"/>
    <x v="1"/>
    <n v="33.333333333333336"/>
    <n v="3"/>
    <s v="GWT91"/>
    <n v="199"/>
    <n v="0"/>
    <s v="ร้านที่2"/>
    <s v="จ***ร์จิรา ศ***าศิลป์"/>
    <s v="อุตรดิตถ์"/>
    <s v="-"/>
    <s v=""/>
    <s v="10/03/2026 15:01"/>
    <s v="-"/>
    <s v="J&amp;T COD"/>
    <s v="Tiktok"/>
    <s v="จ่ายทีหลัง / COD"/>
    <s v=""/>
    <s v="793080042716"/>
    <s v="10/03/2026 15:01"/>
  </r>
  <r>
    <x v="2"/>
    <x v="9"/>
    <n v="159"/>
    <n v="1"/>
    <s v="GWT91"/>
    <n v="199"/>
    <n v="0"/>
    <s v="ร้านที่2"/>
    <s v="จ***ร์จิรา ศ***าศิลป์"/>
    <s v="อุตรดิตถ์"/>
    <s v="-"/>
    <s v=""/>
    <s v="10/03/2026 15:01"/>
    <s v="-"/>
    <s v="J&amp;T COD"/>
    <s v="Tiktok"/>
    <s v="จ่ายทีหลัง / COD"/>
    <s v=""/>
    <s v="793080042716"/>
    <s v="10/03/2026 15:01"/>
  </r>
  <r>
    <x v="7"/>
    <x v="8"/>
    <n v="159"/>
    <n v="1"/>
    <s v="GWT90"/>
    <n v="99"/>
    <n v="0"/>
    <s v="ร้านที่2"/>
    <s v="ศ***ักษณ์  เ***ญพันธ์"/>
    <s v="กรุงเทพมหานคร"/>
    <s v="-"/>
    <s v=""/>
    <s v="10/03/2026 15:01"/>
    <s v="-"/>
    <s v="J&amp;T COD"/>
    <s v="Tiktok"/>
    <s v="จ่ายทีหลัง / COD"/>
    <s v=""/>
    <s v="793096540773"/>
    <s v="10/03/2026 15:01"/>
  </r>
  <r>
    <x v="1"/>
    <x v="1"/>
    <n v="33.333333333333336"/>
    <n v="3"/>
    <s v="GWT89"/>
    <n v="100"/>
    <n v="0"/>
    <s v="ร้านที่2"/>
    <s v="ณ***กร แ***ลอย"/>
    <s v="เพชรบุรี"/>
    <s v="-"/>
    <s v=""/>
    <s v="10/03/2026 15:01"/>
    <s v="-"/>
    <s v="J&amp;T COD"/>
    <s v="Tiktok"/>
    <s v="จ่ายทีหลัง / COD"/>
    <s v=""/>
    <s v="-"/>
    <s v="10/03/2026 15:01"/>
  </r>
  <r>
    <x v="1"/>
    <x v="1"/>
    <n v="33.333333333333336"/>
    <n v="3"/>
    <s v="GWT88"/>
    <n v="109"/>
    <n v="9"/>
    <s v="ร้านที่2"/>
    <s v="ส***รษา   ว***ี"/>
    <s v="นครสวรรค์"/>
    <s v="-"/>
    <s v=""/>
    <s v="10/03/2026 15:01"/>
    <s v="-"/>
    <s v="J&amp;T COD"/>
    <s v="Tiktok"/>
    <s v="จ่ายทีหลัง / COD"/>
    <s v="ฝอยทอง2 มะพร้าว1"/>
    <s v="793029629770"/>
    <s v="10/03/2026 15:01"/>
  </r>
  <r>
    <x v="1"/>
    <x v="1"/>
    <n v="33.333333333333336"/>
    <n v="3"/>
    <s v="GWT87"/>
    <n v="100"/>
    <n v="0"/>
    <s v="ร้านที่2"/>
    <s v="เ***  ศ***ัย"/>
    <s v="กรุงเทพมหานคร"/>
    <s v="-"/>
    <s v=""/>
    <s v="10/03/2026 15:00"/>
    <s v="-"/>
    <s v="J&amp;T COD"/>
    <s v="Tiktok"/>
    <s v="จ่ายทีหลัง / COD"/>
    <s v=""/>
    <s v="-"/>
    <s v="10/03/2026 15:01"/>
  </r>
  <r>
    <x v="1"/>
    <x v="1"/>
    <n v="33.333333333333336"/>
    <n v="3"/>
    <s v="GWT86"/>
    <n v="100"/>
    <n v="0"/>
    <s v="ร้านที่2"/>
    <s v="พ***จ๋า"/>
    <s v="สุโขทัย"/>
    <s v="-"/>
    <s v=""/>
    <s v="10/03/2026 15:00"/>
    <s v="-"/>
    <s v="J&amp;T COD"/>
    <s v="Tiktok"/>
    <s v="จ่ายทีหลัง / COD"/>
    <s v="ฝอยทอง2 กล้วยหอม1"/>
    <s v="793004224795"/>
    <s v="10/03/2026 15:00"/>
  </r>
  <r>
    <x v="1"/>
    <x v="1"/>
    <n v="33.333333333333336"/>
    <n v="3"/>
    <s v="GWT85"/>
    <n v="100"/>
    <n v="0"/>
    <s v="ร้านที่2"/>
    <s v=""/>
    <s v=""/>
    <s v="-"/>
    <s v=""/>
    <s v="-"/>
    <s v="-"/>
    <s v="Next-day delivery"/>
    <s v="Tiktok"/>
    <s v="-"/>
    <s v=""/>
    <s v="-"/>
    <s v="10/03/2026 15:00"/>
  </r>
  <r>
    <x v="7"/>
    <x v="8"/>
    <n v="159"/>
    <n v="1"/>
    <s v="GWT84"/>
    <n v="99"/>
    <n v="0"/>
    <s v="ร้านที่2"/>
    <s v="C*** C***neth"/>
    <s v="กรุงเทพฯ"/>
    <s v="-"/>
    <s v=""/>
    <s v="10/03/2026 14:59"/>
    <s v="-"/>
    <s v="J&amp;T COD"/>
    <s v="Tiktok"/>
    <s v="จ่ายทีหลัง / COD"/>
    <s v=""/>
    <s v="793031050770"/>
    <s v="10/03/2026 14:59"/>
  </r>
  <r>
    <x v="8"/>
    <x v="10"/>
    <n v="159"/>
    <n v="1"/>
    <s v="GWT82"/>
    <n v="99"/>
    <n v="0"/>
    <s v="ร้านที่2"/>
    <s v="ค***ง ท***ันท์"/>
    <s v="ร้อยเอ็ด"/>
    <s v="-"/>
    <s v=""/>
    <s v="10/03/2026 15:04"/>
    <s v="-"/>
    <s v="J&amp;T Express"/>
    <s v="Tiktok"/>
    <s v="tiktok"/>
    <s v=""/>
    <s v="793023149730"/>
    <s v="10/03/2026 14:58"/>
  </r>
  <r>
    <x v="1"/>
    <x v="1"/>
    <n v="33.333333333333336"/>
    <n v="3"/>
    <s v="GWT79"/>
    <n v="100"/>
    <n v="0"/>
    <s v="ร้านที่2"/>
    <s v="อ***  อ***ัว"/>
    <s v="กรุงเทพฯ"/>
    <s v="-"/>
    <s v=""/>
    <s v="10/03/2026 14:58"/>
    <s v="-"/>
    <s v="J&amp;T COD"/>
    <s v="Tiktok"/>
    <s v="จ่ายทีหลัง / COD"/>
    <s v=""/>
    <s v="-"/>
    <s v="10/03/2026 14:58"/>
  </r>
  <r>
    <x v="6"/>
    <x v="7"/>
    <n v="66.666666666666671"/>
    <n v="3"/>
    <s v="GWT78"/>
    <n v="100"/>
    <n v="0"/>
    <s v="ร้านที่2"/>
    <s v="ว***า จ***ี 3***มู่2 น***ฏกระจกอลูมิเนียม"/>
    <s v="สกลนคร"/>
    <s v="-"/>
    <s v=""/>
    <s v="10/03/2026 14:58"/>
    <s v="-"/>
    <s v="J&amp;T COD"/>
    <s v="Tiktok"/>
    <s v="จ่ายทีหลัง / COD"/>
    <s v=""/>
    <s v="-"/>
    <s v="10/03/2026 14:58"/>
  </r>
  <r>
    <x v="6"/>
    <x v="7"/>
    <n v="66.666666666666671"/>
    <n v="3"/>
    <s v="GWT77"/>
    <n v="300"/>
    <n v="0"/>
    <s v="ร้านที่2"/>
    <s v="น***รสรณ์ แ***วัน"/>
    <s v="เทศบาลเมืองบุรีรัมย์"/>
    <s v="-"/>
    <s v=""/>
    <s v="10/03/2026 14:58"/>
    <s v="-"/>
    <s v="J&amp;T Express"/>
    <s v="Tiktok"/>
    <s v="tiktok"/>
    <s v=""/>
    <s v="-"/>
    <s v="10/03/2026 14:58"/>
  </r>
  <r>
    <x v="1"/>
    <x v="1"/>
    <n v="33.333333333333336"/>
    <n v="6"/>
    <s v="GWT77"/>
    <n v="300"/>
    <n v="0"/>
    <s v="ร้านที่2"/>
    <s v="น***รสรณ์ แ***วัน"/>
    <s v="เทศบาลเมืองบุรีรัมย์"/>
    <s v="-"/>
    <s v=""/>
    <s v="10/03/2026 14:58"/>
    <s v="-"/>
    <s v="J&amp;T Express"/>
    <s v="Tiktok"/>
    <s v="tiktok"/>
    <s v=""/>
    <s v="-"/>
    <s v="10/03/2026 14:58"/>
  </r>
  <r>
    <x v="1"/>
    <x v="1"/>
    <n v="33.333333333333336"/>
    <n v="3"/>
    <s v="GWT76"/>
    <n v="100"/>
    <n v="0"/>
    <s v="ร้านที่2"/>
    <s v="b***rit97 เ**"/>
    <s v="กรุงเทพฯ"/>
    <s v="-"/>
    <s v=""/>
    <s v="10/03/2026 14:57"/>
    <s v="-"/>
    <s v="J&amp;T COD"/>
    <s v="Tiktok"/>
    <s v="จ่ายทีหลัง / COD"/>
    <s v=""/>
    <s v="-"/>
    <s v="10/03/2026 14:57"/>
  </r>
  <r>
    <x v="7"/>
    <x v="8"/>
    <n v="159"/>
    <n v="1"/>
    <s v="GWT73"/>
    <n v="99"/>
    <n v="0"/>
    <s v="ร้านที่2"/>
    <s v="n***loy"/>
    <s v="ปราจีนบุรี"/>
    <s v="-"/>
    <s v=""/>
    <s v="10/03/2026 14:57"/>
    <s v="-"/>
    <s v="J&amp;T COD"/>
    <s v="Tiktok"/>
    <s v="จ่ายทีหลัง / COD"/>
    <s v=""/>
    <s v="793085850760"/>
    <s v="10/03/2026 14:57"/>
  </r>
  <r>
    <x v="1"/>
    <x v="1"/>
    <n v="33.333333333333336"/>
    <n v="3"/>
    <s v="GWT70"/>
    <n v="100"/>
    <n v="0"/>
    <s v="ร้านที่2"/>
    <s v="ส***ญา"/>
    <s v="Si Sa Ket"/>
    <s v="-"/>
    <s v=""/>
    <s v="10/03/2026 14:56"/>
    <s v="-"/>
    <s v="J&amp;T COD"/>
    <s v="Tiktok"/>
    <s v="จ่ายทีหลัง / COD"/>
    <s v=""/>
    <s v="-"/>
    <s v="10/03/2026 14:56"/>
  </r>
  <r>
    <x v="1"/>
    <x v="1"/>
    <n v="33.333333333333336"/>
    <n v="6"/>
    <s v="GWT69"/>
    <n v="200"/>
    <n v="0"/>
    <s v="ร้านที่2"/>
    <s v="ช***ร แ***สอนดี"/>
    <s v="นครพนม"/>
    <s v="-"/>
    <s v=""/>
    <s v="10/03/2026 14:56"/>
    <s v="-"/>
    <s v="J&amp;T COD"/>
    <s v="Tiktok"/>
    <s v="จ่ายทีหลัง / COD"/>
    <s v=""/>
    <s v="793056386732"/>
    <s v="10/03/2026 14:56"/>
  </r>
  <r>
    <x v="1"/>
    <x v="1"/>
    <n v="33.333333333333336"/>
    <n v="6"/>
    <s v="GWT68"/>
    <n v="200"/>
    <n v="0"/>
    <s v="ร้านที่2"/>
    <s v="น***าถ ส***ยญา"/>
    <s v="ระยอง"/>
    <s v="-"/>
    <s v=""/>
    <s v="10/03/2026 14:56"/>
    <s v="-"/>
    <s v="J&amp;T Express"/>
    <s v="Tiktok"/>
    <s v="tiktok"/>
    <s v=""/>
    <s v="793056892703"/>
    <s v="10/03/2026 14:56"/>
  </r>
  <r>
    <x v="1"/>
    <x v="1"/>
    <n v="33.333333333333336"/>
    <n v="3"/>
    <s v="GWT67"/>
    <n v="100"/>
    <n v="0"/>
    <s v="ร้านที่2"/>
    <s v="ว***ณี ก***รัพย์"/>
    <s v="กรุงเทพมหานคร"/>
    <s v="-"/>
    <s v=""/>
    <s v="10/03/2026 14:56"/>
    <s v="-"/>
    <s v="J&amp;T COD"/>
    <s v="Tiktok"/>
    <s v="จ่ายทีหลัง / COD"/>
    <s v=""/>
    <s v="-"/>
    <s v="10/03/2026 14:56"/>
  </r>
  <r>
    <x v="9"/>
    <x v="11"/>
    <n v="159"/>
    <n v="1"/>
    <s v="GWT66"/>
    <n v="198"/>
    <n v="0"/>
    <s v="ร้านที่2"/>
    <s v="ม***นี โ***์ถึง"/>
    <s v="สงขลา"/>
    <s v="-"/>
    <s v=""/>
    <s v="10/03/2026 14:55"/>
    <s v="-"/>
    <s v="J&amp;T COD"/>
    <s v="Tiktok"/>
    <s v="จ่ายทีหลัง / COD"/>
    <s v=""/>
    <s v="793050735783"/>
    <s v="10/03/2026 14:55"/>
  </r>
  <r>
    <x v="7"/>
    <x v="8"/>
    <n v="159"/>
    <n v="1"/>
    <s v="GWT66"/>
    <n v="198"/>
    <n v="0"/>
    <s v="ร้านที่2"/>
    <s v="ม***นี โ***์ถึง"/>
    <s v="สงขลา"/>
    <s v="-"/>
    <s v=""/>
    <s v="10/03/2026 14:55"/>
    <s v="-"/>
    <s v="J&amp;T COD"/>
    <s v="Tiktok"/>
    <s v="จ่ายทีหลัง / COD"/>
    <s v=""/>
    <s v="793050735783"/>
    <s v="10/03/2026 14:55"/>
  </r>
  <r>
    <x v="1"/>
    <x v="1"/>
    <n v="33.333333333333336"/>
    <n v="3"/>
    <s v="GWT65"/>
    <n v="100"/>
    <n v="0"/>
    <s v="ร้านที่2"/>
    <s v="ช**"/>
    <s v="นครราชสีมา"/>
    <s v="-"/>
    <s v=""/>
    <s v="10/03/2026 14:55"/>
    <s v="-"/>
    <s v="J&amp;T COD"/>
    <s v="Tiktok"/>
    <s v="จ่ายทีหลัง / COD"/>
    <s v=""/>
    <s v="-"/>
    <s v="10/03/2026 14:55"/>
  </r>
  <r>
    <x v="6"/>
    <x v="7"/>
    <n v="66.666666666666671"/>
    <n v="3"/>
    <s v="GWT64"/>
    <n v="129"/>
    <n v="0"/>
    <s v="ร้านที่2"/>
    <s v="S***natchaya J***awong"/>
    <s v="พิษณุโลก"/>
    <s v="-"/>
    <s v=""/>
    <s v="10/03/2026 14:55"/>
    <s v="-"/>
    <s v="J&amp;T Express"/>
    <s v="Tiktok"/>
    <s v="tiktok"/>
    <s v=""/>
    <s v="-"/>
    <s v="10/03/2026 14:55"/>
  </r>
  <r>
    <x v="7"/>
    <x v="8"/>
    <n v="159"/>
    <n v="1"/>
    <s v="GWT63"/>
    <n v="99"/>
    <n v="0"/>
    <s v="ร้านที่2"/>
    <s v="อ***ันท์ ช***ียว"/>
    <s v="สงขลา"/>
    <s v="-"/>
    <s v=""/>
    <s v="10/03/2026 14:55"/>
    <s v="-"/>
    <s v="J&amp;T COD"/>
    <s v="Tiktok"/>
    <s v="จ่ายทีหลัง / COD"/>
    <s v=""/>
    <s v="793051551714"/>
    <s v="10/03/2026 14:55"/>
  </r>
  <r>
    <x v="1"/>
    <x v="1"/>
    <n v="33.333333333333336"/>
    <n v="3"/>
    <s v="GWT62"/>
    <n v="118"/>
    <n v="18"/>
    <s v="ร้านที่2"/>
    <s v="เ**"/>
    <s v="ชลบุรี"/>
    <s v="-"/>
    <s v=""/>
    <s v="10/03/2026 14:53"/>
    <s v="-"/>
    <s v="J&amp;T COD"/>
    <s v="Tiktok"/>
    <s v="จ่ายทีหลัง / COD"/>
    <s v=""/>
    <s v="-"/>
    <s v="10/03/2026 14:54"/>
  </r>
  <r>
    <x v="1"/>
    <x v="1"/>
    <n v="65"/>
    <n v="3"/>
    <s v="GWT61"/>
    <n v="123"/>
    <n v="18"/>
    <s v="ร้านที่2"/>
    <s v="K***nchanok K***puds"/>
    <s v="นครราชสีมา"/>
    <s v="-"/>
    <s v=""/>
    <s v="10/03/2026 14:53"/>
    <s v="-"/>
    <s v="J&amp;T COD"/>
    <s v="Tiktok"/>
    <s v="จ่ายทีหลัง / COD"/>
    <s v=""/>
    <s v="-"/>
    <s v="10/03/2026 14:53"/>
  </r>
  <r>
    <x v="1"/>
    <x v="1"/>
    <n v="65"/>
    <n v="1"/>
    <s v="GWT57"/>
    <n v="58.99"/>
    <n v="0"/>
    <s v="ร้านที่2"/>
    <s v="w**"/>
    <s v="กรุงเทพฯ"/>
    <s v="-"/>
    <s v=""/>
    <s v="10/03/2026 14:36"/>
    <s v="-"/>
    <s v="J&amp;T COD"/>
    <s v="Tiktok"/>
    <s v="จ่ายทีหลัง / COD"/>
    <s v="เค้กกล้วยหอม มะพร้าวเผา_x000a_1 กล่อง"/>
    <s v="793043027755"/>
    <s v="10/03/2026 14:36"/>
  </r>
  <r>
    <x v="6"/>
    <x v="7"/>
    <n v="66.666666666666671"/>
    <n v="3"/>
    <s v="GWT55"/>
    <n v="129"/>
    <n v="0"/>
    <s v="ร้านที่2"/>
    <s v=""/>
    <s v=""/>
    <s v="-"/>
    <s v=""/>
    <s v="-"/>
    <s v="-"/>
    <s v="Standard shipping"/>
    <s v="Tiktok"/>
    <s v="-"/>
    <s v=""/>
    <s v="-"/>
    <s v="10/03/2026 14:15"/>
  </r>
  <r>
    <x v="0"/>
    <x v="0"/>
    <n v="70"/>
    <n v="2"/>
    <s v="GWT53"/>
    <n v="152"/>
    <n v="12"/>
    <s v="ร้านที่3"/>
    <s v="อรุณ"/>
    <s v="เลขที่44  หมู่4  บ้านบ่อหวี · ตะนาวศรี/ Tanao Si_x000a__x000a_สวนผึ้ง/ Suan Phuengราชบุรี/ Ratchaburi_x000a_70180"/>
    <s v="70180"/>
    <s v="660837727942"/>
    <s v="10/03/2026 13:53"/>
    <s v="-"/>
    <s v="Kerry_dropoff"/>
    <s v="Lazada"/>
    <s v="lazada"/>
    <s v=""/>
    <s v="-"/>
    <s v="10/03/2026 13:53"/>
  </r>
  <r>
    <x v="11"/>
    <x v="15"/>
    <n v="45"/>
    <n v="12"/>
    <s v="GWT52"/>
    <n v="5300"/>
    <n v="200"/>
    <s v="ร้านที่1"/>
    <s v="ชื่อ: คุณจรี ชูกิจการรุ่ง"/>
    <s v="ที่อยู่: 121/2หมู่.9.ซ. เกษตร6_x000a_ต.หนองลู อ.สังขละบุรี_x000a_จ.กาญจนบุรี 71240_x000a_"/>
    <s v="71240"/>
    <s v="0822984360"/>
    <s v="10/03/2026 13:44"/>
    <s v="t0832622509@gmail.com"/>
    <s v="EMS"/>
    <s v="line_oa"/>
    <s v="กสิกร"/>
    <s v="📌📌LINE OA ชื่อ Kanya"/>
    <s v="-"/>
    <s v="10/03/2026 13:52"/>
  </r>
  <r>
    <x v="3"/>
    <x v="3"/>
    <n v="100"/>
    <n v="12"/>
    <s v="GWT52"/>
    <n v="5300"/>
    <n v="200"/>
    <s v="ร้านที่1"/>
    <s v="ชื่อ: คุณจรี ชูกิจการรุ่ง"/>
    <s v="ที่อยู่: 121/2หมู่.9.ซ. เกษตร6_x000a_ต.หนองลู อ.สังขละบุรี_x000a_จ.กาญจนบุรี 71240_x000a_"/>
    <s v="71240"/>
    <s v="0822984360"/>
    <s v="10/03/2026 13:44"/>
    <s v="t0832622509@gmail.com"/>
    <s v="EMS"/>
    <s v="line_oa"/>
    <s v="กสิกร"/>
    <s v="📌📌LINE OA ชื่อ Kanya"/>
    <s v="-"/>
    <s v="10/03/2026 13:52"/>
  </r>
  <r>
    <x v="0"/>
    <x v="5"/>
    <n v="100"/>
    <n v="12"/>
    <s v="GWT52"/>
    <n v="5300"/>
    <n v="200"/>
    <s v="ร้านที่1"/>
    <s v="ชื่อ: คุณจรี ชูกิจการรุ่ง"/>
    <s v="ที่อยู่: 121/2หมู่.9.ซ. เกษตร6_x000a_ต.หนองลู อ.สังขละบุรี_x000a_จ.กาญจนบุรี 71240_x000a_"/>
    <s v="71240"/>
    <s v="0822984360"/>
    <s v="10/03/2026 13:44"/>
    <s v="t0832622509@gmail.com"/>
    <s v="EMS"/>
    <s v="line_oa"/>
    <s v="กสิกร"/>
    <s v="📌📌LINE OA ชื่อ Kanya"/>
    <s v="-"/>
    <s v="10/03/2026 13:52"/>
  </r>
  <r>
    <x v="12"/>
    <x v="16"/>
    <n v="40"/>
    <n v="12"/>
    <s v="GWT52"/>
    <n v="5300"/>
    <n v="200"/>
    <s v="ร้านที่1"/>
    <s v="ชื่อ: คุณจรี ชูกิจการรุ่ง"/>
    <s v="ที่อยู่: 121/2หมู่.9.ซ. เกษตร6_x000a_ต.หนองลู อ.สังขละบุรี_x000a_จ.กาญจนบุรี 71240_x000a_"/>
    <s v="71240"/>
    <s v="0822984360"/>
    <s v="10/03/2026 13:44"/>
    <s v="t0832622509@gmail.com"/>
    <s v="EMS"/>
    <s v="line_oa"/>
    <s v="กสิกร"/>
    <s v="📌📌LINE OA ชื่อ Kanya"/>
    <s v="-"/>
    <s v="10/03/2026 13:52"/>
  </r>
  <r>
    <x v="4"/>
    <x v="4"/>
    <n v="100"/>
    <n v="12"/>
    <s v="GWT52"/>
    <n v="5300"/>
    <n v="200"/>
    <s v="ร้านที่1"/>
    <s v="ชื่อ: คุณจรี ชูกิจการรุ่ง"/>
    <s v="ที่อยู่: 121/2หมู่.9.ซ. เกษตร6_x000a_ต.หนองลู อ.สังขละบุรี_x000a_จ.กาญจนบุรี 71240_x000a_"/>
    <s v="71240"/>
    <s v="0822984360"/>
    <s v="10/03/2026 13:44"/>
    <s v="t0832622509@gmail.com"/>
    <s v="EMS"/>
    <s v="line_oa"/>
    <s v="กสิกร"/>
    <s v="📌📌LINE OA ชื่อ Kanya"/>
    <s v="-"/>
    <s v="10/03/2026 13:52"/>
  </r>
  <r>
    <x v="6"/>
    <x v="7"/>
    <n v="40"/>
    <n v="12"/>
    <s v="GWT52"/>
    <n v="5300"/>
    <n v="200"/>
    <s v="ร้านที่1"/>
    <s v="ชื่อ: คุณจรี ชูกิจการรุ่ง"/>
    <s v="ที่อยู่: 121/2หมู่.9.ซ. เกษตร6_x000a_ต.หนองลู อ.สังขละบุรี_x000a_จ.กาญจนบุรี 71240_x000a_"/>
    <s v="71240"/>
    <s v="0822984360"/>
    <s v="10/03/2026 13:44"/>
    <s v="t0832622509@gmail.com"/>
    <s v="EMS"/>
    <s v="line_oa"/>
    <s v="กสิกร"/>
    <s v="📌📌LINE OA ชื่อ Kanya"/>
    <s v="-"/>
    <s v="10/03/2026 13:52"/>
  </r>
  <r>
    <x v="13"/>
    <x v="17"/>
    <n v="75"/>
    <n v="1"/>
    <s v="GWT51"/>
    <n v="142"/>
    <n v="67"/>
    <s v="ร้านที่1"/>
    <s v="ย******จ"/>
    <s v="******ว) ต.บางตะบูน ตำบลบางตะบูน อำเภอบ้านแหลม จังหวัดเพชรบุรี 76110"/>
    <s v="76110"/>
    <s v="60"/>
    <s v="10/03/2026 13:39"/>
    <s v="-"/>
    <s v="SPX Express"/>
    <s v="Shopee"/>
    <s v="shopee"/>
    <s v=""/>
    <s v="-"/>
    <s v="10/03/2026 13:39"/>
  </r>
  <r>
    <x v="8"/>
    <x v="12"/>
    <n v="81.75"/>
    <n v="1"/>
    <s v="GWT50"/>
    <n v="81.75"/>
    <n v="0"/>
    <s v="ร้านที่1"/>
    <s v="รวินท์   เที่ยงธรรม"/>
    <s v="48/63  ร้านกาลาแมแม่ไม่อยู่   ร้านค้าข้างวิหารหลวงพ่อมงคลบพิตร  ต.ประตูชัย  อ.พระนครศรีอยุธยา_x000a__x000a_พระนครศรีอยุธยา/ Phra Nakhon Si Ayutthayaพระนครศรีอยุธยา/ Phra Nakhon Si Ayutthaya_x000a_13000"/>
    <s v="13000"/>
    <s v="660819484926"/>
    <s v="10/03/2026 13:34"/>
    <s v="-"/>
    <s v="Kerry_dropoff"/>
    <s v="Lazada"/>
    <s v="lazada"/>
    <s v=""/>
    <s v="-"/>
    <s v="10/03/2026 13:34"/>
  </r>
  <r>
    <x v="3"/>
    <x v="3"/>
    <n v="66"/>
    <n v="1"/>
    <s v="GWT49"/>
    <n v="249"/>
    <n v="0"/>
    <s v="ร้านที่1"/>
    <s v="ค******์"/>
    <s v="****** 9, ตำบล หลุมรัง, อำเภอบ่อพลอย ตำบลหลุมรัง อำเภอบ่อพลอย จังหวัดกาญจนบุรี 71160"/>
    <s v="71160"/>
    <s v="92"/>
    <s v="10/03/2026 13:50"/>
    <s v="-"/>
    <s v="SPX Express"/>
    <s v="Shopee"/>
    <s v="shopee"/>
    <s v=""/>
    <s v="-"/>
    <s v="10/03/2026 13:33"/>
  </r>
  <r>
    <x v="4"/>
    <x v="4"/>
    <n v="66"/>
    <n v="1"/>
    <s v="GWT49"/>
    <n v="249"/>
    <n v="0"/>
    <s v="ร้านที่1"/>
    <s v="ค******์"/>
    <s v="****** 9, ตำบล หลุมรัง, อำเภอบ่อพลอย ตำบลหลุมรัง อำเภอบ่อพลอย จังหวัดกาญจนบุรี 71160"/>
    <s v="71160"/>
    <s v="92"/>
    <s v="10/03/2026 13:50"/>
    <s v="-"/>
    <s v="SPX Express"/>
    <s v="Shopee"/>
    <s v="shopee"/>
    <s v=""/>
    <s v="-"/>
    <s v="10/03/2026 13:33"/>
  </r>
  <r>
    <x v="0"/>
    <x v="5"/>
    <n v="67"/>
    <n v="1"/>
    <s v="GWT49"/>
    <n v="249"/>
    <n v="0"/>
    <s v="ร้านที่1"/>
    <s v="ค******์"/>
    <s v="****** 9, ตำบล หลุมรัง, อำเภอบ่อพลอย ตำบลหลุมรัง อำเภอบ่อพลอย จังหวัดกาญจนบุรี 71160"/>
    <s v="71160"/>
    <s v="92"/>
    <s v="10/03/2026 13:50"/>
    <s v="-"/>
    <s v="SPX Express"/>
    <s v="Shopee"/>
    <s v="shopee"/>
    <s v=""/>
    <s v="-"/>
    <s v="10/03/2026 13:32"/>
  </r>
  <r>
    <x v="1"/>
    <x v="1"/>
    <n v="50"/>
    <n v="6"/>
    <s v="GWT48"/>
    <n v="200"/>
    <n v="0"/>
    <s v="ร้านที่2"/>
    <s v="ศ***มา"/>
    <s v="ขอนแก่น"/>
    <s v="-"/>
    <s v=""/>
    <s v="10/03/2026 13:25"/>
    <s v="-"/>
    <s v="J&amp;T COD"/>
    <s v="Tiktok"/>
    <s v="จ่ายทีหลัง / COD"/>
    <s v=""/>
    <s v="-"/>
    <s v="10/03/2026 13:25"/>
  </r>
  <r>
    <x v="1"/>
    <x v="1"/>
    <n v="50"/>
    <n v="6"/>
    <s v="GWT47"/>
    <n v="200"/>
    <n v="0"/>
    <s v="ร้านที่2"/>
    <s v="อ*** ศ***รรมา"/>
    <s v="กรุงเทพมหานคร"/>
    <s v="-"/>
    <s v=""/>
    <s v="10/03/2026 13:15"/>
    <s v="-"/>
    <s v="J&amp;T Express"/>
    <s v="Tiktok"/>
    <s v="tiktok"/>
    <s v=""/>
    <s v="-"/>
    <s v="10/03/2026 13:15"/>
  </r>
  <r>
    <x v="9"/>
    <x v="2"/>
    <n v="109"/>
    <n v="1"/>
    <s v="GWT46"/>
    <n v="218"/>
    <n v="0"/>
    <s v="ร้านที่3"/>
    <s v="ชัยณรงค์ บัวบาน"/>
    <s v="บ้านบึงทับแรต (ตรงข้ามทางเข้า รร.บ้านบึงทับแรต) 17 ม.3 · บึงทับแรต/ Bueng Thap Raet_x000a__x000a_ลานกระบือ/ Lan Krabueกำแพงเพชร/ Kamphaeng Phet_x000a_62170"/>
    <s v="62170"/>
    <s v="660845988764"/>
    <s v="10/03/2026 13:11"/>
    <s v="-"/>
    <s v="Kerry_dropoff"/>
    <s v="Lazada"/>
    <s v="lazada"/>
    <s v=""/>
    <s v="TH58078FJRN62F"/>
    <s v="10/03/2026 13:11"/>
  </r>
  <r>
    <x v="7"/>
    <x v="2"/>
    <n v="109"/>
    <n v="1"/>
    <s v="GWT46"/>
    <n v="218"/>
    <n v="0"/>
    <s v="ร้านที่3"/>
    <s v="ชัยณรงค์ บัวบาน"/>
    <s v="บ้านบึงทับแรต (ตรงข้ามทางเข้า รร.บ้านบึงทับแรต) 17 ม.3 · บึงทับแรต/ Bueng Thap Raet_x000a__x000a_ลานกระบือ/ Lan Krabueกำแพงเพชร/ Kamphaeng Phet_x000a_62170"/>
    <s v="62170"/>
    <s v="660845988764"/>
    <s v="10/03/2026 13:11"/>
    <s v="-"/>
    <s v="Kerry_dropoff"/>
    <s v="Lazada"/>
    <s v="lazada"/>
    <s v=""/>
    <s v="TH58078FJRN62F"/>
    <s v="10/03/2026 13:11"/>
  </r>
  <r>
    <x v="5"/>
    <x v="6"/>
    <n v="33.333333333333336"/>
    <n v="6"/>
    <s v="GWT45"/>
    <n v="269.98"/>
    <n v="0"/>
    <s v="ร้านที่2"/>
    <s v="ส***ณี"/>
    <s v="เทศบาลนครอุบลราชธานี"/>
    <s v="-"/>
    <s v=""/>
    <s v="10/03/2026 13:09"/>
    <s v="-"/>
    <s v="J&amp;T COD"/>
    <s v="Tiktok"/>
    <s v="จ่ายทีหลัง / COD"/>
    <s v=""/>
    <s v="-"/>
    <s v="10/03/2026 13:09"/>
  </r>
  <r>
    <x v="9"/>
    <x v="2"/>
    <n v="109"/>
    <n v="1"/>
    <s v="GWT44"/>
    <n v="138"/>
    <n v="29"/>
    <s v="ร้านที่3"/>
    <s v="ดรุณี  จันทา"/>
    <s v="99/12 ม.4 ต.คลองใหญ่ อ.องครักษ์_x000a__x000a_องครักษ์/ Ongkharakนครนายก/ Nakhon Nayok_x000a_26120"/>
    <s v="26120"/>
    <s v="660815861285"/>
    <s v="10/03/2026 12:54"/>
    <s v="-"/>
    <s v="Kerry_dropoff"/>
    <s v="Lazada"/>
    <s v="lazada"/>
    <s v=""/>
    <s v="LEXPU0665930081"/>
    <s v="10/03/2026 12:53"/>
  </r>
  <r>
    <x v="6"/>
    <x v="7"/>
    <n v="66.666666666666671"/>
    <n v="3"/>
    <s v="GWT42"/>
    <n v="129"/>
    <n v="0"/>
    <s v="ร้านที่1"/>
    <s v="ม******ะ"/>
    <s v="******่ที่ 3, ตำบลหนองซ้ำซาก, อำเภอบ้านบึง ตำบลหนองซ้ำซาก อำเภอบ้านบึง จังหวัดชลบุรี 20170"/>
    <s v="20170"/>
    <s v="91"/>
    <s v="10/03/2026 12:23"/>
    <s v="-"/>
    <s v="SPX Express"/>
    <s v="Shopee"/>
    <s v="shopee"/>
    <s v=""/>
    <s v="-"/>
    <s v="10/03/2026 12:23"/>
  </r>
  <r>
    <x v="1"/>
    <x v="1"/>
    <n v="50"/>
    <n v="6"/>
    <s v="GWT41"/>
    <n v="200"/>
    <n v="0"/>
    <s v="ร้านที่2"/>
    <s v="ค** ป***มาศ จ***ะรัตน์"/>
    <s v="มหาสารคาม"/>
    <s v="-"/>
    <s v=""/>
    <s v="10/03/2026 12:16"/>
    <s v="-"/>
    <s v="J&amp;T COD"/>
    <s v="Tiktok"/>
    <s v="จ่ายทีหลัง / COD"/>
    <s v=""/>
    <s v="-"/>
    <s v="10/03/2026 12:16"/>
  </r>
  <r>
    <x v="7"/>
    <x v="2"/>
    <n v="67.58"/>
    <n v="1"/>
    <s v="GWT40"/>
    <n v="67.58"/>
    <n v="0"/>
    <s v="ร้านที่3"/>
    <s v="บุษบง  ปรัชญาภัทรพงศ์"/>
    <s v="91/25 ม.8 · หัวรอ/ Hua Ro_x000a__x000a_เมืองพิษณุโลก/ Mueang Phitsanulokพิษณุโลก/ Phitsanulok_x000a_65000"/>
    <s v="65000"/>
    <s v="660993642532"/>
    <s v="10/03/2026 12:13"/>
    <s v="-"/>
    <s v="Kerry_dropoff"/>
    <s v="Lazada"/>
    <s v="lazada"/>
    <s v=""/>
    <s v="-"/>
    <s v="10/03/2026 12:13"/>
  </r>
  <r>
    <x v="0"/>
    <x v="5"/>
    <n v="80"/>
    <n v="1"/>
    <s v="GWT39"/>
    <n v="80"/>
    <n v="0"/>
    <s v="ร้านที่1"/>
    <s v="ค******ร"/>
    <s v="******อนแดง ตำบลตลาด อำเภอเมืองจันทบุรี จังหวัดจันทบุรี 22000"/>
    <s v="22000"/>
    <s v="13"/>
    <s v="10/03/2026 12:09"/>
    <s v="-"/>
    <s v="SPX Express"/>
    <s v="Shopee"/>
    <s v="shopee"/>
    <s v=""/>
    <s v="-"/>
    <s v="10/03/2026 12:08"/>
  </r>
  <r>
    <x v="6"/>
    <x v="7"/>
    <n v="58"/>
    <n v="1"/>
    <s v="GWT38"/>
    <n v="218"/>
    <n v="0"/>
    <s v="ร้านที่1"/>
    <s v="น******ญ"/>
    <s v="******ตำบลชัยนาท ตำบลชัยนาท อำเภอเมืองชัยนาท จังหวัดชัยนาท 17000"/>
    <s v="17000"/>
    <s v="91"/>
    <s v="10/03/2026 12:08"/>
    <s v="-"/>
    <s v="SPX Express"/>
    <s v="Shopee"/>
    <s v="shopee"/>
    <s v=""/>
    <s v="-"/>
    <s v="10/03/2026 12:07"/>
  </r>
  <r>
    <x v="0"/>
    <x v="5"/>
    <n v="80"/>
    <n v="2"/>
    <s v="GWT38"/>
    <n v="218"/>
    <n v="0"/>
    <s v="ร้านที่1"/>
    <s v="น******ญ"/>
    <s v="******ตำบลชัยนาท ตำบลชัยนาท อำเภอเมืองชัยนาท จังหวัดชัยนาท 17000"/>
    <s v="17000"/>
    <s v="91"/>
    <s v="10/03/2026 12:08"/>
    <s v="-"/>
    <s v="SPX Express"/>
    <s v="Shopee"/>
    <s v="shopee"/>
    <s v=""/>
    <s v="-"/>
    <s v="10/03/2026 12:07"/>
  </r>
  <r>
    <x v="14"/>
    <x v="18"/>
    <n v="54.5"/>
    <n v="2"/>
    <s v="GWT37"/>
    <n v="88.75"/>
    <n v="7"/>
    <s v="ร้านที่3"/>
    <s v="ปรียานุช โพธิ์ฤทธิ์"/>
    <s v="ตำบลภูแลนคา 52 หมู่8 บ้านป่าปอแดง · ภูแลนคา/ Phu Laen Kha_x000a__x000a_บ้านเขว้า/ Ban Khwaoชัยภูมิ/ Chaiyaphum_x000a_36170"/>
    <s v="36170"/>
    <s v="660988482064"/>
    <s v="10/03/2026 12:04"/>
    <s v="-"/>
    <s v="Kerry_dropoff"/>
    <s v="Lazada"/>
    <s v="lazada"/>
    <s v=""/>
    <s v="-"/>
    <s v="10/03/2026 12:04"/>
  </r>
  <r>
    <x v="15"/>
    <x v="19"/>
    <n v="54.5"/>
    <n v="2"/>
    <s v="GWT36"/>
    <n v="88.75"/>
    <n v="8"/>
    <s v="ร้านที่1"/>
    <s v="ปรียานุช โพธิ์ฤทธิ์"/>
    <s v="ตำบลภูแลนคา 52 หมู่8 บ้านป่าปอแดง · ภูแลนคา/ Phu Laen Kha_x000a__x000a_บ้านเขว้า/ Ban Khwaoชัยภูมิ/ Chaiyaphum_x000a_36170"/>
    <s v="36170"/>
    <s v="660988482064"/>
    <s v="10/03/2026 12:00"/>
    <s v="-"/>
    <s v="Kerry_dropoff"/>
    <s v="Lazada"/>
    <s v="lazada"/>
    <s v=""/>
    <s v="-"/>
    <s v="10/03/2026 12:00"/>
  </r>
  <r>
    <x v="0"/>
    <x v="5"/>
    <n v="66.333333333333329"/>
    <n v="3"/>
    <s v="GWT35"/>
    <n v="250"/>
    <n v="0"/>
    <s v="ร้านที่1"/>
    <s v="เ******ว"/>
    <s v="******4ต.บึงยี่โถ อ.ธัญบุรี จ.ปทุมธานี 12130 (ร้านกาแฟขวามือ) ตำบลบึงยี่โถ อำเภอธัญบุรี จังหวัดปทุมธานี 12130"/>
    <s v="12130"/>
    <s v="97"/>
    <s v="10/03/2026 12:27"/>
    <s v="-"/>
    <s v="SPX Express"/>
    <s v="Shopee"/>
    <s v="shopee"/>
    <s v=""/>
    <s v="-"/>
    <s v="10/03/2026 11:57"/>
  </r>
  <r>
    <x v="6"/>
    <x v="7"/>
    <n v="66.666666666666671"/>
    <n v="3"/>
    <s v="GWT34"/>
    <n v="100"/>
    <n v="0"/>
    <s v="ร้านที่2"/>
    <s v=" M***e K***aner"/>
    <s v="เทศบาลนครเชียงใหม่"/>
    <s v="-"/>
    <s v=""/>
    <s v="10/03/2026 11:44"/>
    <s v="-"/>
    <s v="J&amp;T Express"/>
    <s v="Tiktok"/>
    <s v="tiktok"/>
    <s v=""/>
    <s v="793083385382"/>
    <s v="10/03/2026 11:43"/>
  </r>
  <r>
    <x v="0"/>
    <x v="0"/>
    <n v="60"/>
    <n v="1"/>
    <s v="GWT33"/>
    <n v="60"/>
    <n v="0"/>
    <s v="ร้านที่3"/>
    <s v="บุษราภรณ์ สมรเขตกิจ"/>
    <s v="266 ม.8 ม.หนองเม่น · วังไทร/ Wang Sai_x000a__x000a_คลองขลุง/ Khlong Khlungกำแพงเพชร/ Kamphaeng Phet_x000a_62120"/>
    <s v="62120"/>
    <s v="660882813029"/>
    <s v="10/03/2026 11:41"/>
    <s v="-"/>
    <s v="Kerry_dropoff"/>
    <s v="Lazada"/>
    <s v="lazada"/>
    <s v=""/>
    <s v="-"/>
    <s v="10/03/2026 11:41"/>
  </r>
  <r>
    <x v="1"/>
    <x v="1"/>
    <n v="50"/>
    <n v="6"/>
    <s v="GWT32"/>
    <n v="200"/>
    <n v="0"/>
    <s v="ร้านที่2"/>
    <s v="ธ***รัตม พ***ภัทร"/>
    <s v="เพชรบุรี"/>
    <s v="-"/>
    <s v=""/>
    <s v="10/03/2026 11:39"/>
    <s v="-"/>
    <s v="J&amp;T COD"/>
    <s v="Tiktok"/>
    <s v="จ่ายทีหลัง / COD"/>
    <s v=""/>
    <s v="793014180346"/>
    <s v="10/03/2026 11:39"/>
  </r>
  <r>
    <x v="6"/>
    <x v="7"/>
    <n v="66.666666666666671"/>
    <n v="3"/>
    <s v="GWT31"/>
    <n v="100"/>
    <n v="0"/>
    <s v="ร้านที่2"/>
    <s v="พ***าภรณ์ ว***ซอง"/>
    <s v="ร้อยเอ็ด"/>
    <s v="-"/>
    <s v=""/>
    <s v="10/03/2026 11:35"/>
    <s v="-"/>
    <s v="J&amp;T COD"/>
    <s v="Tiktok"/>
    <s v="จ่ายทีหลัง / COD"/>
    <s v=""/>
    <s v="793061798303"/>
    <s v="10/03/2026 11:35"/>
  </r>
  <r>
    <x v="8"/>
    <x v="2"/>
    <n v="81.75"/>
    <n v="1"/>
    <s v="GWT30"/>
    <n v="89.25"/>
    <n v="7.5"/>
    <s v="ร้านที่3"/>
    <s v="ยุพิน ทิพย์เวียง"/>
    <s v="149/37 หมู่ 14 บ้านเกื้อกุล ซอย 5_x000a__x000a_สันทราย/ San Saiเชียงใหม่/ Chiang Mai_x000a_50210"/>
    <s v="50210"/>
    <s v="660898352463"/>
    <s v="10/03/2026 11:10"/>
    <s v="-"/>
    <s v="Kerry_dropoff"/>
    <s v="Lazada"/>
    <s v="lazada"/>
    <s v=""/>
    <s v="-"/>
    <s v="10/03/2026 11:10"/>
  </r>
  <r>
    <x v="4"/>
    <x v="4"/>
    <n v="99"/>
    <n v="1"/>
    <s v="GWT28"/>
    <n v="99"/>
    <n v="0"/>
    <s v="ร้านที่1"/>
    <s v="น******ก"/>
    <s v="****** ต.ลำผักกูด ตำบลลำผักกูด อำเภอธัญบุรี จังหวัดปทุมธานี 12110"/>
    <s v="12110"/>
    <s v="89"/>
    <s v="10/03/2026 11:35"/>
    <s v="-"/>
    <s v="SPX Express"/>
    <s v="Shopee"/>
    <s v="shopee"/>
    <s v=""/>
    <s v="TH2651502455157"/>
    <s v="10/03/2026 11:05"/>
  </r>
  <r>
    <x v="6"/>
    <x v="7"/>
    <n v="58"/>
    <n v="1"/>
    <s v="GWT27"/>
    <n v="58"/>
    <n v="0"/>
    <s v="ร้านที่1"/>
    <s v="ล*ส"/>
    <s v="****** 200-2 ถ.ร่มเกล้า แขวงมีนบุรี เขตมีนบุรี จังหวัดกรุงเทพมหานคร 10510"/>
    <s v="10510"/>
    <s v="88"/>
    <s v="10/03/2026 11:02"/>
    <s v="-"/>
    <s v="SPX Express"/>
    <s v="Shopee"/>
    <s v="shopee"/>
    <s v=""/>
    <s v="TH269726657452V"/>
    <s v="10/03/2026 11:02"/>
  </r>
  <r>
    <x v="7"/>
    <x v="12"/>
    <n v="109"/>
    <n v="1"/>
    <s v="GWT26"/>
    <n v="118"/>
    <n v="9"/>
    <s v="ร้านที่1"/>
    <s v="สุภวรรณ อยู่ชา"/>
    <s v="430 บ้านริมภูรีสอร์ท · ทุ่งใหญ่/ Thung Yai_x000a__x000a_หาดใหญ่/ Hat Yaiสงขลา/ Songkhla_x000a_90110"/>
    <s v="90110"/>
    <s v="660921262883"/>
    <s v="10/03/2026 11:00"/>
    <s v="-"/>
    <s v="Kerry_dropoff"/>
    <s v="Lazada"/>
    <s v="lazada"/>
    <s v=""/>
    <s v="-"/>
    <s v="10/03/2026 11:00"/>
  </r>
  <r>
    <x v="1"/>
    <x v="1"/>
    <n v="50"/>
    <n v="6"/>
    <s v="GWT25"/>
    <n v="200"/>
    <n v="0"/>
    <s v="ร้านที่2"/>
    <s v="ฐ***าภรณ์ โ***ุวรรณ"/>
    <s v="หนองบัวลำภู"/>
    <s v="-"/>
    <s v=""/>
    <s v="10/03/2026 11:00"/>
    <s v="-"/>
    <s v="J&amp;T COD"/>
    <s v="Tiktok"/>
    <s v="จ่ายทีหลัง / COD"/>
    <s v=""/>
    <s v="793097880326"/>
    <s v="10/03/2026 11:00"/>
  </r>
  <r>
    <x v="1"/>
    <x v="1"/>
    <n v="33.333333333333336"/>
    <n v="3"/>
    <s v="GWT24"/>
    <n v="100"/>
    <n v="0"/>
    <s v="ร้านที่2"/>
    <s v="อ***ี ค***ทย์"/>
    <s v="สมุทรปราการ"/>
    <s v="-"/>
    <s v=""/>
    <s v="10/03/2026 10:51"/>
    <s v="-"/>
    <s v="J&amp;T Express"/>
    <s v="Tiktok"/>
    <s v="tiktok"/>
    <s v=""/>
    <s v="793062494346"/>
    <s v="10/03/2026 10:50"/>
  </r>
  <r>
    <x v="1"/>
    <x v="1"/>
    <n v="33.333333333333336"/>
    <n v="3"/>
    <s v="GWT23"/>
    <n v="224"/>
    <n v="0"/>
    <s v="ร้านที่2"/>
    <s v="ว*** อ***ะ บ***ใหญ่พัฒนา เ***ี่62หมู่18 ต***ะสัง อ***ือง จ***รีร"/>
    <s v="บุรีรัมย์"/>
    <s v="-"/>
    <s v=""/>
    <s v="10/03/2026 10:51"/>
    <s v="-"/>
    <s v="J&amp;T Express"/>
    <s v="Tiktok"/>
    <s v="tiktok"/>
    <s v=""/>
    <s v="793087487323"/>
    <s v="10/03/2026 10:49"/>
  </r>
  <r>
    <x v="1"/>
    <x v="1"/>
    <n v="65"/>
    <n v="1"/>
    <s v="GWT23"/>
    <n v="224"/>
    <n v="0"/>
    <s v="ร้านที่2"/>
    <s v="ว*** อ***ะ บ***ใหญ่พัฒนา เ***ี่62หมู่18 ต***ะสัง อ***ือง จ***รีร"/>
    <s v="บุรีรัมย์"/>
    <s v="-"/>
    <s v=""/>
    <s v="10/03/2026 10:51"/>
    <s v="-"/>
    <s v="J&amp;T Express"/>
    <s v="Tiktok"/>
    <s v="tiktok"/>
    <s v=""/>
    <s v="793087487323"/>
    <s v="10/03/2026 10:49"/>
  </r>
  <r>
    <x v="0"/>
    <x v="5"/>
    <n v="120"/>
    <n v="1"/>
    <s v="GWT23"/>
    <n v="224"/>
    <n v="0"/>
    <s v="ร้านที่2"/>
    <s v="ว*** อ***ะ บ***ใหญ่พัฒนา เ***ี่62หมู่18 ต***ะสัง อ***ือง จ***รีร"/>
    <s v="บุรีรัมย์"/>
    <s v="-"/>
    <s v=""/>
    <s v="10/03/2026 10:51"/>
    <s v="-"/>
    <s v="J&amp;T Express"/>
    <s v="Tiktok"/>
    <s v="tiktok"/>
    <s v=""/>
    <s v="793087487323"/>
    <s v="10/03/2026 10:49"/>
  </r>
  <r>
    <x v="1"/>
    <x v="1"/>
    <n v="33.333333333333336"/>
    <n v="3"/>
    <s v="GWT22"/>
    <n v="138"/>
    <n v="38"/>
    <s v="ร้านที่2"/>
    <s v="ว***ิศา บ***ง"/>
    <s v="ชุมพร"/>
    <s v="-"/>
    <s v=""/>
    <s v="10/03/2026 10:47"/>
    <s v="-"/>
    <s v="J&amp;T COD"/>
    <s v="Tiktok"/>
    <s v="จ่ายทีหลัง / COD"/>
    <s v=""/>
    <s v="793075396363"/>
    <s v="10/03/2026 10:47"/>
  </r>
  <r>
    <x v="4"/>
    <x v="4"/>
    <n v="90"/>
    <n v="2"/>
    <s v="GWT21"/>
    <n v="136"/>
    <n v="9"/>
    <s v="ร้านที่3"/>
    <s v="พรฟ้า วัฒนถาวร"/>
    <s v="บ้านเลขที่4 ซอยชัยพฤกษ์20 แขวง/เขตตลิ่งชัน_x000a__x000a_ตลิ่งชัน/ Taling Chanกรุงเทพมหานคร/ Bangkok_x000a_10170"/>
    <s v="10170"/>
    <s v="660807774790"/>
    <s v="10/03/2026 10:46"/>
    <s v="-"/>
    <s v="Kerry_dropoff"/>
    <s v="Lazada"/>
    <s v="lazada"/>
    <s v=""/>
    <s v="-"/>
    <s v="10/03/2026 10:46"/>
  </r>
  <r>
    <x v="6"/>
    <x v="7"/>
    <n v="66.666666666666671"/>
    <n v="3"/>
    <s v="GWT19"/>
    <n v="189"/>
    <n v="0"/>
    <s v="ร้านที่2"/>
    <s v=""/>
    <s v=""/>
    <s v="-"/>
    <s v=""/>
    <s v="-"/>
    <s v="-"/>
    <s v="Standard shipping"/>
    <s v="Tiktok"/>
    <s v="-"/>
    <s v=""/>
    <s v="-"/>
    <s v="10/03/2026 10:44"/>
  </r>
  <r>
    <x v="4"/>
    <x v="20"/>
    <n v="120"/>
    <n v="1"/>
    <s v="GWT19"/>
    <n v="189"/>
    <n v="0"/>
    <s v="ร้านที่2"/>
    <s v=""/>
    <s v=""/>
    <s v="-"/>
    <s v=""/>
    <s v="-"/>
    <s v="-"/>
    <s v="Standard shipping"/>
    <s v="Tiktok"/>
    <s v="-"/>
    <s v=""/>
    <s v="-"/>
    <s v="10/03/2026 10:44"/>
  </r>
  <r>
    <x v="0"/>
    <x v="5"/>
    <n v="80"/>
    <n v="3"/>
    <s v="GWT18"/>
    <n v="240"/>
    <n v="0"/>
    <s v="ร้านที่1"/>
    <s v="ม******ม"/>
    <s v="******ำบลท่ามะไฟหวาน ตำบลท่ามะไฟหวาน อำเภอแก้งคร้อ จังหวัดชัยภูมิ 36150"/>
    <s v="36150"/>
    <s v="58"/>
    <s v="-"/>
    <s v="-"/>
    <s v=""/>
    <s v="Shopee"/>
    <s v="-"/>
    <s v=""/>
    <s v="-"/>
    <s v="10/03/2026 10:41"/>
  </r>
  <r>
    <x v="0"/>
    <x v="0"/>
    <n v="52.53"/>
    <n v="1"/>
    <s v="GWT17"/>
    <n v="59.53"/>
    <n v="7"/>
    <s v="ร้านที่3"/>
    <s v="ประยูร  ษิณปักษา  แม่เอ๋"/>
    <s v="156 หมู่ 11  ซอย นาหวานซอย 3  (เข้าซอยมา100เมตร บ้านซ้ายมือ) บ้านเดี่ยวชั้นเดียว  รั้วสีขาว เทา · หนองนาคำ/ Nong Na Kham_x000a__x000a_เมืองอุดรธานี/ Mueang Udon Thaniอุดรธานี/ Udon Thani_x000a_41000"/>
    <s v="41000"/>
    <s v="660985986568"/>
    <s v="10/03/2026 10:40"/>
    <s v="-"/>
    <s v="Kerry_dropoff"/>
    <s v="Lazada"/>
    <s v="lazada"/>
    <s v=""/>
    <s v="-"/>
    <s v="10/03/2026 10:40"/>
  </r>
  <r>
    <x v="0"/>
    <x v="5"/>
    <n v="99"/>
    <n v="1"/>
    <s v="GWT16"/>
    <n v="134"/>
    <n v="35"/>
    <s v="ร้านที่1"/>
    <s v="ส******์"/>
    <s v="******ทร์42 แยก11 แขวงคลองกุ่ม เขตบึงกุ่ม จังหวัดกรุงเทพมหานคร 10240"/>
    <s v="10240"/>
    <s v="76"/>
    <s v="10/03/2026 10:39"/>
    <s v="-"/>
    <s v="SPX Express"/>
    <s v="Shopee"/>
    <s v="shopee"/>
    <s v=""/>
    <s v="TH261357383689T"/>
    <s v="10/03/2026 10:39"/>
  </r>
  <r>
    <x v="6"/>
    <x v="7"/>
    <n v="33"/>
    <n v="10"/>
    <s v="GWT15"/>
    <n v="353"/>
    <n v="23"/>
    <s v="ร้านที่4"/>
    <s v="ท***์มณี เ***นาค"/>
    <s v="กรุงเทพฯ"/>
    <s v="-"/>
    <s v=""/>
    <s v="10/03/2026 10:37"/>
    <s v="-"/>
    <s v="J&amp;T Express"/>
    <s v="Tiktok"/>
    <s v="tiktok"/>
    <s v=""/>
    <s v="793099788353"/>
    <s v="10/03/2026 10:36"/>
  </r>
  <r>
    <x v="8"/>
    <x v="10"/>
    <n v="139"/>
    <n v="1"/>
    <s v="GWT14"/>
    <n v="139"/>
    <n v="0"/>
    <s v="ร้านที่1"/>
    <s v="ไ******ล"/>
    <s v="******นอาข่าห้วยโป่ง ตำบลกื้ดช้าง อำเภอแม่แตง จังหวัดเชียงใหม่ 50150"/>
    <s v="50150"/>
    <s v="26"/>
    <s v="10/03/2026 10:38"/>
    <s v="-"/>
    <s v="Flash Express"/>
    <s v="Shopee"/>
    <s v="shopee"/>
    <s v=""/>
    <s v="TH47068FFP484K"/>
    <s v="10/03/2026 10:34"/>
  </r>
  <r>
    <x v="6"/>
    <x v="7"/>
    <n v="66.666666666666671"/>
    <n v="3"/>
    <s v="GWT13"/>
    <n v="200"/>
    <n v="0"/>
    <s v="ร้านที่2"/>
    <s v="ว***ญาภรณ์ ส***นัส"/>
    <s v="ปราจีนบุรี"/>
    <s v="-"/>
    <s v=""/>
    <s v="10/03/2026 10:34"/>
    <s v="-"/>
    <s v="J&amp;T COD"/>
    <s v="Tiktok"/>
    <s v="จ่ายทีหลัง / COD"/>
    <s v="เค้กเบาหวิวไม่เอาเนยนมกับกาแฟค่ะ"/>
    <s v="793057289312"/>
    <s v="10/03/2026 10:34"/>
  </r>
  <r>
    <x v="1"/>
    <x v="1"/>
    <n v="33.333333333333336"/>
    <n v="3"/>
    <s v="GWT13"/>
    <n v="200"/>
    <n v="0"/>
    <s v="ร้านที่2"/>
    <s v="ว***ญาภรณ์ ส***นัส"/>
    <s v="ปราจีนบุรี"/>
    <s v="-"/>
    <s v=""/>
    <s v="10/03/2026 10:34"/>
    <s v="-"/>
    <s v="J&amp;T COD"/>
    <s v="Tiktok"/>
    <s v="จ่ายทีหลัง / COD"/>
    <s v="เค้กเบาหวิวไม่เอาเนยนมกับกาแฟค่ะ"/>
    <s v="793057289312"/>
    <s v="10/03/2026 10:34"/>
  </r>
  <r>
    <x v="3"/>
    <x v="13"/>
    <n v="93"/>
    <n v="1"/>
    <s v="GWT12"/>
    <n v="93"/>
    <n v="0"/>
    <s v="ร้านที่1"/>
    <s v="น******์"/>
    <s v="******ลท่าทราย อำเภอเมืองนนทบุรี จังหวัดนนทบุรี 11000"/>
    <s v="11000"/>
    <s v="07"/>
    <s v="10/03/2026 10:33"/>
    <s v="-"/>
    <s v="SPX Express"/>
    <s v="Shopee"/>
    <s v="shopee"/>
    <s v=""/>
    <s v="TH266429859155T"/>
    <s v="10/03/2026 10:33"/>
  </r>
  <r>
    <x v="1"/>
    <x v="1"/>
    <n v="50"/>
    <n v="6"/>
    <s v="GWT11"/>
    <n v="200"/>
    <n v="0"/>
    <s v="ร้านที่2"/>
    <s v="ศ***ิ์สิทธิ์"/>
    <s v="พระนครศรีอยุธยา"/>
    <s v="-"/>
    <s v=""/>
    <s v="10/03/2026 10:32"/>
    <s v="-"/>
    <s v="J&amp;T Express"/>
    <s v="Tiktok"/>
    <s v="tiktok"/>
    <s v=""/>
    <s v="793040785342"/>
    <s v="10/03/2026 10:31"/>
  </r>
  <r>
    <x v="1"/>
    <x v="1"/>
    <n v="50"/>
    <n v="6"/>
    <s v="GWT9"/>
    <n v="200"/>
    <n v="0"/>
    <s v="ร้านที่2"/>
    <s v="K***นาจ ศ***นตร"/>
    <s v="สระบุรี"/>
    <s v="-"/>
    <s v=""/>
    <s v="10/03/2026 10:29"/>
    <s v="-"/>
    <s v="J&amp;T Express"/>
    <s v="Tiktok"/>
    <s v="tiktok"/>
    <s v=""/>
    <s v="793015582354"/>
    <s v="10/03/2026 10:28"/>
  </r>
  <r>
    <x v="1"/>
    <x v="1"/>
    <n v="65"/>
    <n v="1"/>
    <s v="GWT8"/>
    <n v="35"/>
    <n v="0"/>
    <s v="ร้านที่2"/>
    <s v="น***เกศสยาม แ***ผล"/>
    <s v="อุบลราชธานี"/>
    <s v="-"/>
    <s v=""/>
    <s v="10/03/2026 10:20"/>
    <s v="-"/>
    <s v="J&amp;T COD"/>
    <s v="Tiktok"/>
    <s v="จ่ายทีหลัง / COD"/>
    <s v=""/>
    <s v="793056492340"/>
    <s v="10/03/2026 10:20"/>
  </r>
  <r>
    <x v="1"/>
    <x v="1"/>
    <n v="33.333333333333336"/>
    <n v="3"/>
    <s v="GWT7"/>
    <n v="100"/>
    <n v="0"/>
    <s v="ร้านที่2"/>
    <s v="ส***นี ใ***ษ์"/>
    <s v="สมุทรปราการ"/>
    <s v="-"/>
    <s v=""/>
    <s v="10/03/2026 10:18"/>
    <s v="-"/>
    <s v="J&amp;T Express"/>
    <s v="Tiktok"/>
    <s v="tiktok"/>
    <s v=""/>
    <s v="793004291332"/>
    <s v="10/03/2026 10:18"/>
  </r>
  <r>
    <x v="0"/>
    <x v="5"/>
    <n v="69.900000000000006"/>
    <n v="10"/>
    <s v="GWT5"/>
    <n v="873"/>
    <n v="73"/>
    <s v="ร้านที่1"/>
    <s v="ช******ต"/>
    <s v="******ษม 63, แขวงหลักสอง, เขตบางแค กทม.10160 แขวงหลักสอง เขตบางแค จังหวัดกรุงเทพมหานคร 10160"/>
    <s v="10160"/>
    <s v="59"/>
    <s v="10/03/2026 10:45"/>
    <s v="-"/>
    <s v="SPX Express"/>
    <s v="Shopee"/>
    <s v="shopee"/>
    <s v=""/>
    <s v="TH265793426687Y"/>
    <s v="10/03/2026 10:15"/>
  </r>
  <r>
    <x v="6"/>
    <x v="7"/>
    <n v="66.666666666666671"/>
    <n v="3"/>
    <s v="GWT4"/>
    <n v="100"/>
    <n v="0"/>
    <s v="ร้านที่2"/>
    <s v="ส***ตรา ส***้อย"/>
    <s v="สมุทรสาคร"/>
    <s v="-"/>
    <s v=""/>
    <s v="10/03/2026 10:14"/>
    <s v="-"/>
    <s v="J&amp;T COD"/>
    <s v="Tiktok"/>
    <s v="จ่ายทีหลัง / COD"/>
    <s v=""/>
    <s v="793028287365"/>
    <s v="10/03/2026 10:14"/>
  </r>
  <r>
    <x v="0"/>
    <x v="5"/>
    <n v="69.900000000000006"/>
    <n v="10"/>
    <s v="GWT3"/>
    <n v="873"/>
    <n v="73"/>
    <s v="ร้านที่1"/>
    <s v="ช******ต"/>
    <s v="******ษม 63, แขวงหลักสอง, เขตบางแค กทม.10160 แขวงหลักสอง เขตบางแค จังหวัดกรุงเทพมหานคร 10160"/>
    <s v="10160"/>
    <s v="59"/>
    <s v="11/03/2026 07:58"/>
    <s v="-"/>
    <s v="SPX Express"/>
    <s v="Shopee"/>
    <s v="shopee"/>
    <s v=""/>
    <s v="-"/>
    <s v="10/03/2026 10:14"/>
  </r>
  <r>
    <x v="1"/>
    <x v="1"/>
    <n v="33.333333333333336"/>
    <n v="3"/>
    <s v="GWT1"/>
    <n v="100"/>
    <n v="0"/>
    <s v="ร้านที่2"/>
    <s v="ม***"/>
    <s v="สุพรรณบุรี"/>
    <s v="-"/>
    <s v=""/>
    <s v="10/03/2026 10:09"/>
    <s v="-"/>
    <s v="J&amp;T COD"/>
    <s v="Tiktok"/>
    <s v="จ่ายทีหลัง / COD"/>
    <s v=""/>
    <s v="793004396365"/>
    <s v="10/03/2026 10:09"/>
  </r>
  <r>
    <x v="9"/>
    <x v="11"/>
    <n v="139"/>
    <n v="2"/>
    <s v="GWT0"/>
    <n v="433"/>
    <n v="16"/>
    <s v="ร้านที่1"/>
    <s v="อ******ง"/>
    <s v="******ษ์เจริญ, อำเภอท่าแซะ ตำบลหงษ์เจริญ อำเภอท่าแซะ จังหวัดชุมพร 86140"/>
    <s v="86140"/>
    <s v="74"/>
    <s v="10/03/2026 10:09"/>
    <s v="-"/>
    <s v="SPX Express"/>
    <s v="Shopee"/>
    <s v="shopee"/>
    <s v=""/>
    <s v="TH264452978628O"/>
    <s v="10/03/2026 10:09"/>
  </r>
  <r>
    <x v="8"/>
    <x v="10"/>
    <n v="139"/>
    <n v="1"/>
    <s v="GWT0"/>
    <n v="433"/>
    <n v="16"/>
    <s v="ร้านที่1"/>
    <s v="อ******ง"/>
    <s v="******ษ์เจริญ, อำเภอท่าแซะ ตำบลหงษ์เจริญ อำเภอท่าแซะ จังหวัดชุมพร 86140"/>
    <s v="86140"/>
    <s v="74"/>
    <s v="10/03/2026 10:09"/>
    <s v="-"/>
    <s v="SPX Express"/>
    <s v="Shopee"/>
    <s v="shopee"/>
    <s v=""/>
    <s v="TH264452978628O"/>
    <s v="10/03/2026 10:09"/>
  </r>
  <r>
    <x v="6"/>
    <x v="7"/>
    <n v="66.666666666666671"/>
    <n v="3"/>
    <s v="GWS99"/>
    <n v="101"/>
    <n v="1"/>
    <s v="ร้านที่2"/>
    <s v="p***it"/>
    <s v="พิษณุโลก"/>
    <s v="-"/>
    <s v=""/>
    <s v="10/03/2026 10:08"/>
    <s v="-"/>
    <s v="J&amp;T COD"/>
    <s v="Tiktok"/>
    <s v="จ่ายทีหลัง / COD"/>
    <s v=""/>
    <s v="793032287375"/>
    <s v="10/03/2026 10:09"/>
  </r>
  <r>
    <x v="1"/>
    <x v="1"/>
    <n v="33.333333333333336"/>
    <n v="3"/>
    <s v="GWS97"/>
    <n v="100"/>
    <n v="0"/>
    <s v="ร้านที่2"/>
    <s v="ส***ภา น***ภา"/>
    <s v="กรุงเทพฯ"/>
    <s v="-"/>
    <s v=""/>
    <s v="10/03/2026 10:07"/>
    <s v="-"/>
    <s v="J&amp;T Express"/>
    <s v="Tiktok"/>
    <s v="tiktok"/>
    <s v=""/>
    <s v="793051993366"/>
    <s v="10/03/2026 10:07"/>
  </r>
  <r>
    <x v="16"/>
    <x v="21"/>
    <n v="14"/>
    <n v="2"/>
    <s v="GWS96"/>
    <n v="44"/>
    <n v="16"/>
    <s v="ร้านที่1"/>
    <s v="ค******ร"/>
    <s v="******่ 10, อำเภอบางละมุง ตำบลนาเกลือ อำเภอบางละมุง จังหวัดชลบุรี 20150"/>
    <s v="20150"/>
    <s v="62"/>
    <s v="10/03/2026 10:36"/>
    <s v="-"/>
    <s v="SPX Express"/>
    <s v="Shopee"/>
    <s v="shopee"/>
    <s v=""/>
    <s v="TH263523278863J"/>
    <s v="10/03/2026 10:05"/>
  </r>
  <r>
    <x v="1"/>
    <x v="1"/>
    <n v="33.333333333333336"/>
    <n v="6"/>
    <s v="GWS95"/>
    <n v="200"/>
    <n v="0"/>
    <s v="ร้านที่2"/>
    <s v="ก***ิมา ส***พศิลป์"/>
    <s v="พระนครศรีอยุธยา"/>
    <s v="-"/>
    <s v=""/>
    <s v="10/03/2026 10:05"/>
    <s v="-"/>
    <s v="J&amp;T COD"/>
    <s v="Tiktok"/>
    <s v="จ่ายทีหลัง / COD"/>
    <s v="ขอไม่เอารสเนยนมกับกาแฟนะคะ _x000a__x000a_ขอบคุณค่ะ 🙏🥰"/>
    <s v="793022178384"/>
    <s v="10/03/2026 10:05"/>
  </r>
  <r>
    <x v="1"/>
    <x v="1"/>
    <n v="65"/>
    <n v="1"/>
    <s v="GWS94"/>
    <n v="223"/>
    <n v="0"/>
    <s v="ร้านที่2"/>
    <s v="ก***ิกา ส***์วิสิทธิ์"/>
    <s v="นครราชสีมา"/>
    <s v="-"/>
    <s v=""/>
    <s v="10/03/2026 10:05"/>
    <s v="-"/>
    <s v="J&amp;T Express"/>
    <s v="Tiktok"/>
    <s v="tiktok"/>
    <s v=""/>
    <s v="793069072331"/>
    <s v="10/03/2026 10:05"/>
  </r>
  <r>
    <x v="9"/>
    <x v="11"/>
    <n v="159"/>
    <n v="1"/>
    <s v="GWS94"/>
    <n v="223"/>
    <n v="0"/>
    <s v="ร้านที่2"/>
    <s v="ก***ิกา ส***์วิสิทธิ์"/>
    <s v="นครราชสีมา"/>
    <s v="-"/>
    <s v=""/>
    <s v="10/03/2026 10:05"/>
    <s v="-"/>
    <s v="J&amp;T Express"/>
    <s v="Tiktok"/>
    <s v="tiktok"/>
    <s v=""/>
    <s v="793069072331"/>
    <s v="10/03/2026 10:05"/>
  </r>
  <r>
    <x v="4"/>
    <x v="20"/>
    <n v="120"/>
    <n v="1"/>
    <s v="GWS94"/>
    <n v="223"/>
    <n v="0"/>
    <s v="ร้านที่2"/>
    <s v="ก***ิกา ส***์วิสิทธิ์"/>
    <s v="นครราชสีมา"/>
    <s v="-"/>
    <s v=""/>
    <s v="10/03/2026 10:05"/>
    <s v="-"/>
    <s v="J&amp;T Express"/>
    <s v="Tiktok"/>
    <s v="tiktok"/>
    <s v=""/>
    <s v="793069072331"/>
    <s v="10/03/2026 10:05"/>
  </r>
  <r>
    <x v="1"/>
    <x v="1"/>
    <n v="33.333333333333336"/>
    <n v="3"/>
    <s v="GWS93"/>
    <n v="100"/>
    <n v="0"/>
    <s v="ร้านที่2"/>
    <s v="ท**"/>
    <s v="เชียงราย"/>
    <s v="-"/>
    <s v=""/>
    <s v="10/03/2026 10:04"/>
    <s v="-"/>
    <s v="J&amp;T COD"/>
    <s v="Tiktok"/>
    <s v="จ่ายทีหลัง / COD"/>
    <s v=""/>
    <s v="793015691355"/>
    <s v="10/03/2026 10:04"/>
  </r>
  <r>
    <x v="1"/>
    <x v="1"/>
    <n v="33.333333333333336"/>
    <n v="3"/>
    <s v="GWS92"/>
    <n v="100"/>
    <n v="0"/>
    <s v="ร้านที่2"/>
    <s v="ว***ณี​   ส***์โต"/>
    <s v="อ่างทอง"/>
    <s v="-"/>
    <s v=""/>
    <s v="10/03/2026 10:03"/>
    <s v="-"/>
    <s v="J&amp;T COD"/>
    <s v="Tiktok"/>
    <s v="จ่ายทีหลัง / COD"/>
    <s v="อยากได้เค้กกล้วยหอมสักกล่องได้ไหมคะ"/>
    <s v="793082277363"/>
    <s v="10/03/2026 10:03"/>
  </r>
  <r>
    <x v="6"/>
    <x v="7"/>
    <n v="66.666666666666671"/>
    <n v="3"/>
    <s v="GWS91"/>
    <n v="100"/>
    <n v="0"/>
    <s v="ร้านที่2"/>
    <s v="บ***นี่"/>
    <s v="กรุงเทพฯ"/>
    <s v="-"/>
    <s v=""/>
    <s v="10/03/2026 10:02"/>
    <s v="-"/>
    <s v="J&amp;T Express"/>
    <s v="Tiktok"/>
    <s v="tiktok"/>
    <s v=""/>
    <s v="793014583362"/>
    <s v="10/03/2026 10:02"/>
  </r>
  <r>
    <x v="1"/>
    <x v="1"/>
    <n v="50"/>
    <n v="12"/>
    <s v="GWS90"/>
    <n v="400"/>
    <n v="0"/>
    <s v="ร้านที่2"/>
    <s v="ส***น๊ะ ห***มะ"/>
    <s v="ยะลา"/>
    <s v="-"/>
    <s v=""/>
    <s v="10/03/2026 10:02"/>
    <s v="-"/>
    <s v="J&amp;T COD"/>
    <s v="Tiktok"/>
    <s v="จ่ายทีหลัง / COD"/>
    <s v=""/>
    <s v="793007974393"/>
    <s v="10/03/2026 10:02"/>
  </r>
  <r>
    <x v="1"/>
    <x v="1"/>
    <n v="50"/>
    <n v="6"/>
    <s v="GWS89"/>
    <n v="200"/>
    <n v="0"/>
    <s v="ร้านที่2"/>
    <s v="อ***"/>
    <s v="นครปฐม"/>
    <s v="-"/>
    <s v=""/>
    <s v="10/03/2026 10:01"/>
    <s v="-"/>
    <s v="J&amp;T COD"/>
    <s v="Tiktok"/>
    <s v="จ่ายทีหลัง / COD"/>
    <s v=""/>
    <s v="793081881336"/>
    <s v="10/03/2026 10:01"/>
  </r>
  <r>
    <x v="6"/>
    <x v="7"/>
    <n v="66.666666666666671"/>
    <n v="3"/>
    <s v="GWS88"/>
    <n v="100"/>
    <n v="0"/>
    <s v="ร้านที่2"/>
    <s v="น**"/>
    <s v="Bangkok"/>
    <s v="-"/>
    <s v=""/>
    <s v="10/03/2026 10:00"/>
    <s v="-"/>
    <s v="J&amp;T COD"/>
    <s v="Tiktok"/>
    <s v="จ่ายทีหลัง / COD"/>
    <s v=""/>
    <s v="793078082355"/>
    <s v="10/03/2026 10:00"/>
  </r>
  <r>
    <x v="1"/>
    <x v="1"/>
    <n v="33.333333333333336"/>
    <n v="3"/>
    <s v="GWS87"/>
    <n v="100"/>
    <n v="0"/>
    <s v="ร้านที่2"/>
    <s v="ด***ียาภรณ์ ช***ทน"/>
    <s v="หนองคาย"/>
    <s v="-"/>
    <s v=""/>
    <s v="10/03/2026 10:00"/>
    <s v="-"/>
    <s v="J&amp;T COD"/>
    <s v="Tiktok"/>
    <s v="จ่ายทีหลัง / COD"/>
    <s v="รับฝอยทอง/เผือกมะพร้าว/กล้วยหอมมะพร้าว"/>
    <s v="793096578374"/>
    <s v="10/03/2026 10:00"/>
  </r>
  <r>
    <x v="1"/>
    <x v="1"/>
    <n v="33.333333333333336"/>
    <n v="3"/>
    <s v="GWS86"/>
    <n v="189"/>
    <n v="0"/>
    <s v="ร้านที่2"/>
    <s v="อ***ี้"/>
    <s v="กรุงเทพฯ"/>
    <s v="-"/>
    <s v=""/>
    <s v="10/03/2026 10:00"/>
    <s v="-"/>
    <s v="J&amp;T COD"/>
    <s v="Tiktok"/>
    <s v="จ่ายทีหลัง / COD"/>
    <s v=""/>
    <s v="793099875374"/>
    <s v="10/03/2026 10:00"/>
  </r>
  <r>
    <x v="4"/>
    <x v="20"/>
    <n v="120"/>
    <n v="1"/>
    <s v="GWS86"/>
    <n v="189"/>
    <n v="0"/>
    <s v="ร้านที่2"/>
    <s v="อ***ี้"/>
    <s v="กรุงเทพฯ"/>
    <s v="-"/>
    <s v=""/>
    <s v="10/03/2026 10:00"/>
    <s v="-"/>
    <s v="J&amp;T COD"/>
    <s v="Tiktok"/>
    <s v="จ่ายทีหลัง / COD"/>
    <s v=""/>
    <s v="793099875374"/>
    <s v="10/03/2026 10:00"/>
  </r>
  <r>
    <x v="1"/>
    <x v="1"/>
    <n v="33.333333333333336"/>
    <n v="3"/>
    <s v="GWS85"/>
    <n v="100"/>
    <n v="0"/>
    <s v="ร้านที่2"/>
    <s v="น** ป***ญา ใ***เย็น"/>
    <s v="ลพบุรี"/>
    <s v="-"/>
    <s v=""/>
    <s v="10/03/2026 10:00"/>
    <s v="-"/>
    <s v="J&amp;T COD"/>
    <s v="Tiktok"/>
    <s v="จ่ายทีหลัง / COD"/>
    <s v="ฝอยทอง3กล่องนะคะ"/>
    <s v="793036175374"/>
    <s v="10/03/2026 10:00"/>
  </r>
  <r>
    <x v="1"/>
    <x v="1"/>
    <n v="33.333333333333336"/>
    <n v="3"/>
    <s v="GWS84"/>
    <n v="101"/>
    <n v="1"/>
    <s v="ร้านที่2"/>
    <s v="ช***า​ ว***ากร"/>
    <s v="พระนครศรีอยุธยา"/>
    <s v="-"/>
    <s v=""/>
    <s v="10/03/2026 09:59"/>
    <s v="-"/>
    <s v="J&amp;T Express"/>
    <s v="Tiktok"/>
    <s v="tiktok"/>
    <s v=""/>
    <s v="793077091354"/>
    <s v="10/03/2026 10:00"/>
  </r>
  <r>
    <x v="6"/>
    <x v="7"/>
    <n v="66.666666666666671"/>
    <n v="3"/>
    <s v="GWS83"/>
    <n v="100"/>
    <n v="0"/>
    <s v="ร้านที่2"/>
    <s v="m***bubu"/>
    <s v="กรุงเทพฯ"/>
    <s v="-"/>
    <s v=""/>
    <s v="10/03/2026 09:59"/>
    <s v="-"/>
    <s v="J&amp;T COD"/>
    <s v="Tiktok"/>
    <s v="จ่ายทีหลัง / COD"/>
    <s v=""/>
    <s v="793080586395"/>
    <s v="10/03/2026 09:59"/>
  </r>
  <r>
    <x v="10"/>
    <x v="14"/>
    <n v="10"/>
    <n v="60"/>
    <s v="GWS82"/>
    <n v="694"/>
    <n v="28"/>
    <s v="ร้านที่1"/>
    <s v="ณ******ร"/>
    <s v="******เภอนาวัง จังหวัด หนองบัวลำภู ตำบลนาเหล่า อำเภอนาวัง จังหวัดหนองบัวลำภู 39170"/>
    <s v="39170"/>
    <s v="56"/>
    <s v="10/03/2026 10:00"/>
    <s v="-"/>
    <s v="SPX Express"/>
    <s v="Shopee"/>
    <s v="shopee"/>
    <s v=""/>
    <s v="TH267375450856Z"/>
    <s v="10/03/2026 09:59"/>
  </r>
  <r>
    <x v="1"/>
    <x v="1"/>
    <n v="33.333333333333336"/>
    <n v="3"/>
    <s v="GWS81"/>
    <n v="100"/>
    <n v="0"/>
    <s v="ร้านที่2"/>
    <s v="I*** S***anat L***ongkhamthae"/>
    <s v="นครปฐม"/>
    <s v="-"/>
    <s v=""/>
    <s v="10/03/2026 09:59"/>
    <s v="-"/>
    <s v="J&amp;T COD"/>
    <s v="Tiktok"/>
    <s v="จ่ายทีหลัง / COD"/>
    <s v=""/>
    <s v="793006799351"/>
    <s v="10/03/2026 09:59"/>
  </r>
  <r>
    <x v="1"/>
    <x v="1"/>
    <n v="50"/>
    <n v="6"/>
    <s v="GWS80"/>
    <n v="200"/>
    <n v="0"/>
    <s v="ร้านที่2"/>
    <s v="น** ส***ันท์  ล***จิตร์"/>
    <s v="สุพรรณบุรี"/>
    <s v="-"/>
    <s v=""/>
    <s v="10/03/2026 09:59"/>
    <s v="-"/>
    <s v="J&amp;T Express"/>
    <s v="Tiktok"/>
    <s v="tiktok"/>
    <s v=""/>
    <s v="793052186356"/>
    <s v="10/03/2026 09:59"/>
  </r>
  <r>
    <x v="1"/>
    <x v="1"/>
    <n v="33.333333333333336"/>
    <n v="3"/>
    <s v="GWS79"/>
    <n v="100"/>
    <n v="0"/>
    <s v="ร้านที่2"/>
    <s v="J** F***lyshop"/>
    <s v="ลพบุรี"/>
    <s v="-"/>
    <s v=""/>
    <s v="10/03/2026 09:58"/>
    <s v="-"/>
    <s v="J&amp;T COD"/>
    <s v="Tiktok"/>
    <s v="จ่ายทีหลัง / COD"/>
    <s v=""/>
    <s v="793092791352"/>
    <s v="10/03/2026 09:58"/>
  </r>
  <r>
    <x v="1"/>
    <x v="1"/>
    <n v="33.333333333333336"/>
    <n v="3"/>
    <s v="GWS78"/>
    <n v="100"/>
    <n v="0"/>
    <s v="ร้านที่2"/>
    <s v="ร***ระวี  โ***นา"/>
    <s v="เทศบาลนครนครศรีธรรมราช"/>
    <s v="-"/>
    <s v=""/>
    <s v="10/03/2026 09:58"/>
    <s v="-"/>
    <s v="J&amp;T COD"/>
    <s v="Tiktok"/>
    <s v="จ่ายทีหลัง / COD"/>
    <s v="ฝอยทอง3กล่องค่ะ"/>
    <s v="793030171382"/>
    <s v="10/03/2026 09:58"/>
  </r>
  <r>
    <x v="9"/>
    <x v="11"/>
    <n v="159"/>
    <n v="1"/>
    <s v="GWS77"/>
    <n v="99"/>
    <n v="0"/>
    <s v="ร้านที่2"/>
    <s v="อ***วรรณ อ***ข"/>
    <s v="สุราษฎร์ธานี"/>
    <s v="-"/>
    <s v=""/>
    <s v="10/03/2026 09:58"/>
    <s v="-"/>
    <s v="J&amp;T Express"/>
    <s v="Tiktok"/>
    <s v="tiktok"/>
    <s v=""/>
    <s v="793078672330"/>
    <s v="10/03/2026 09:58"/>
  </r>
  <r>
    <x v="6"/>
    <x v="7"/>
    <n v="66.666666666666671"/>
    <n v="3"/>
    <s v="GWS76"/>
    <n v="100"/>
    <n v="0"/>
    <s v="ร้านที่2"/>
    <s v="ก***นาง"/>
    <s v="ปทุมธานี"/>
    <s v="-"/>
    <s v=""/>
    <s v="10/03/2026 09:57"/>
    <s v="-"/>
    <s v="J&amp;T COD"/>
    <s v="Tiktok"/>
    <s v="จ่ายทีหลัง / COD"/>
    <s v=""/>
    <s v="793078283351"/>
    <s v="10/03/2026 09:57"/>
  </r>
  <r>
    <x v="0"/>
    <x v="5"/>
    <n v="90"/>
    <n v="1"/>
    <s v="GWS75"/>
    <n v="112"/>
    <n v="7"/>
    <s v="ร้านที่3"/>
    <s v="ปิยมาศ"/>
    <s v="136/167 ต บางคูวัด อ.เมือง ปทุม คอนโดกมลพรรณ_x000a__x000a_เมืองปทุมธานี/ Mueang Pathum Thaniปทุมธานี/ Pathum Thani_x000a_12000"/>
    <s v="12000"/>
    <s v="660959355657"/>
    <s v="10/03/2026 09:57"/>
    <s v="-"/>
    <s v="Kerry_dropoff"/>
    <s v="Lazada"/>
    <s v="lazada"/>
    <s v=""/>
    <s v="-"/>
    <s v="10/03/2026 09:57"/>
  </r>
  <r>
    <x v="3"/>
    <x v="22"/>
    <n v="90"/>
    <n v="1"/>
    <s v="GWS75"/>
    <n v="112"/>
    <n v="7"/>
    <s v="ร้านที่3"/>
    <s v="ปิยมาศ"/>
    <s v="136/167 ต บางคูวัด อ.เมือง ปทุม คอนโดกมลพรรณ_x000a__x000a_เมืองปทุมธานี/ Mueang Pathum Thaniปทุมธานี/ Pathum Thani_x000a_12000"/>
    <s v="12000"/>
    <s v="660959355657"/>
    <s v="10/03/2026 09:57"/>
    <s v="-"/>
    <s v="Kerry_dropoff"/>
    <s v="Lazada"/>
    <s v="lazada"/>
    <s v=""/>
    <s v="-"/>
    <s v="10/03/2026 09:57"/>
  </r>
  <r>
    <x v="6"/>
    <x v="7"/>
    <n v="66.666666666666671"/>
    <n v="3"/>
    <s v="GWS73"/>
    <n v="198"/>
    <n v="0"/>
    <s v="ร้านที่2"/>
    <s v="P***harida P***in"/>
    <s v="ชลบุรี"/>
    <s v="-"/>
    <s v=""/>
    <s v="10/03/2026 09:54"/>
    <s v="-"/>
    <s v="J&amp;T COD"/>
    <s v="Tiktok"/>
    <s v="จ่ายทีหลัง / COD"/>
    <s v=""/>
    <s v="793024272375"/>
    <s v="10/03/2026 09:55"/>
  </r>
  <r>
    <x v="3"/>
    <x v="13"/>
    <n v="150"/>
    <n v="1"/>
    <s v="GWS73"/>
    <n v="198"/>
    <n v="0"/>
    <s v="ร้านที่2"/>
    <s v="P***harida P***in"/>
    <s v="ชลบุรี"/>
    <s v="-"/>
    <s v=""/>
    <s v="10/03/2026 09:54"/>
    <s v="-"/>
    <s v="J&amp;T COD"/>
    <s v="Tiktok"/>
    <s v="จ่ายทีหลัง / COD"/>
    <s v=""/>
    <s v="793024272375"/>
    <s v="10/03/2026 09:55"/>
  </r>
  <r>
    <x v="6"/>
    <x v="7"/>
    <n v="66.666666666666671"/>
    <n v="3"/>
    <s v="GWS72"/>
    <n v="100"/>
    <n v="0"/>
    <s v="ร้านที่2"/>
    <s v="อ***เซ่ ต***ปลา"/>
    <s v="นนทบุรี"/>
    <s v="-"/>
    <s v=""/>
    <s v="10/03/2026 09:54"/>
    <s v="-"/>
    <s v="J&amp;T COD"/>
    <s v="Tiktok"/>
    <s v="จ่ายทีหลัง / COD"/>
    <s v=""/>
    <s v="793086386352"/>
    <s v="10/03/2026 09:54"/>
  </r>
  <r>
    <x v="6"/>
    <x v="7"/>
    <n v="66.666666666666671"/>
    <n v="3"/>
    <s v="GWS71"/>
    <n v="100"/>
    <n v="0"/>
    <s v="ร้านที่2"/>
    <s v="จ***ภรณ์"/>
    <s v="กรุงเทพฯ"/>
    <s v="-"/>
    <s v=""/>
    <s v="10/03/2026 09:54"/>
    <s v="-"/>
    <s v="J&amp;T COD"/>
    <s v="Tiktok"/>
    <s v="จ่ายทีหลัง / COD"/>
    <s v=""/>
    <s v="793078384350"/>
    <s v="10/03/2026 09:54"/>
  </r>
  <r>
    <x v="1"/>
    <x v="1"/>
    <n v="33.333333333333336"/>
    <n v="3"/>
    <s v="GWS70"/>
    <n v="100"/>
    <n v="0"/>
    <s v="ร้านที่2"/>
    <s v="ก***ร อ***าธาน"/>
    <s v="ขอนแก่น"/>
    <s v="-"/>
    <s v=""/>
    <s v="10/03/2026 09:54"/>
    <s v="-"/>
    <s v="J&amp;T COD"/>
    <s v="Tiktok"/>
    <s v="จ่ายทีหลัง / COD"/>
    <s v=""/>
    <s v="793042996373"/>
    <s v="10/03/2026 09:54"/>
  </r>
  <r>
    <x v="1"/>
    <x v="1"/>
    <n v="33.333333333333336"/>
    <n v="3"/>
    <s v="GWS69"/>
    <n v="100"/>
    <n v="0"/>
    <s v="ร้านที่2"/>
    <s v="ส***วช บ***สนาะ"/>
    <s v="กาฬสินธุ์"/>
    <s v="-"/>
    <s v=""/>
    <s v="10/03/2026 09:52"/>
    <s v="-"/>
    <s v="J&amp;T COD"/>
    <s v="Tiktok"/>
    <s v="จ่ายทีหลัง / COD"/>
    <s v=""/>
    <s v="793005399373"/>
    <s v="10/03/2026 09:52"/>
  </r>
  <r>
    <x v="0"/>
    <x v="5"/>
    <n v="80"/>
    <n v="1"/>
    <s v="GWS68"/>
    <n v="80"/>
    <n v="0"/>
    <s v="ร้านที่1"/>
    <s v="น******่"/>
    <s v="******, ตำบล ลำไทร, อำเภอวังน้อย ตำบลลำไทร อำเภอวังน้อย จังหวัดพระนครศรีอยุธยา 13170"/>
    <s v="13170"/>
    <s v="35"/>
    <s v="10/03/2026 10:13"/>
    <s v="-"/>
    <s v="SPX Express"/>
    <s v="Shopee"/>
    <s v="shopee"/>
    <s v=""/>
    <s v="TH263436563554W"/>
    <s v="10/03/2026 09:43"/>
  </r>
  <r>
    <x v="2"/>
    <x v="9"/>
    <n v="139"/>
    <n v="1"/>
    <s v="GWS67"/>
    <n v="556"/>
    <n v="0"/>
    <s v="ร้านที่2"/>
    <s v="P***re B***klong"/>
    <s v="อุบลราชธานี"/>
    <s v="-"/>
    <s v=""/>
    <s v="10/03/2026 09:41"/>
    <s v="-"/>
    <s v="J&amp;T COD"/>
    <s v="Tiktok"/>
    <s v="จ่ายทีหลัง / COD"/>
    <s v=""/>
    <s v="793043571375"/>
    <s v="10/03/2026 09:41"/>
  </r>
  <r>
    <x v="7"/>
    <x v="8"/>
    <n v="139"/>
    <n v="1"/>
    <s v="GWS67"/>
    <n v="556"/>
    <n v="0"/>
    <s v="ร้านที่2"/>
    <s v="P***re B***klong"/>
    <s v="อุบลราชธานี"/>
    <s v="-"/>
    <s v=""/>
    <s v="10/03/2026 09:41"/>
    <s v="-"/>
    <s v="J&amp;T COD"/>
    <s v="Tiktok"/>
    <s v="จ่ายทีหลัง / COD"/>
    <s v=""/>
    <s v="793043571375"/>
    <s v="10/03/2026 09:41"/>
  </r>
  <r>
    <x v="9"/>
    <x v="11"/>
    <n v="139"/>
    <n v="1"/>
    <s v="GWS67"/>
    <n v="556"/>
    <n v="0"/>
    <s v="ร้านที่2"/>
    <s v="P***re B***klong"/>
    <s v="อุบลราชธานี"/>
    <s v="-"/>
    <s v=""/>
    <s v="10/03/2026 09:41"/>
    <s v="-"/>
    <s v="J&amp;T COD"/>
    <s v="Tiktok"/>
    <s v="จ่ายทีหลัง / COD"/>
    <s v=""/>
    <s v="793043571375"/>
    <s v="10/03/2026 09:41"/>
  </r>
  <r>
    <x v="8"/>
    <x v="10"/>
    <n v="139"/>
    <n v="1"/>
    <s v="GWS67"/>
    <n v="556"/>
    <n v="0"/>
    <s v="ร้านที่2"/>
    <s v="P***re B***klong"/>
    <s v="อุบลราชธานี"/>
    <s v="-"/>
    <s v=""/>
    <s v="10/03/2026 09:41"/>
    <s v="-"/>
    <s v="J&amp;T COD"/>
    <s v="Tiktok"/>
    <s v="จ่ายทีหลัง / COD"/>
    <s v=""/>
    <s v="793043571375"/>
    <s v="10/03/2026 09:41"/>
  </r>
  <r>
    <x v="1"/>
    <x v="1"/>
    <n v="50"/>
    <n v="6"/>
    <s v="GWS66"/>
    <n v="200"/>
    <n v="0"/>
    <s v="ร้านที่2"/>
    <s v="ป***ี ช***วัญ"/>
    <s v="พัทลุง"/>
    <s v="-"/>
    <s v=""/>
    <s v="10/03/2026 09:35"/>
    <s v="-"/>
    <s v="J&amp;T COD"/>
    <s v="Tiktok"/>
    <s v="จ่ายทีหลัง / COD"/>
    <s v=""/>
    <s v="793062995303"/>
    <s v="10/03/2026 09:35"/>
  </r>
  <r>
    <x v="5"/>
    <x v="6"/>
    <n v="49"/>
    <n v="1"/>
    <s v="GWS65"/>
    <n v="49"/>
    <n v="0"/>
    <s v="ร้านที่1"/>
    <s v="ช******ิ"/>
    <s v="******อง ตำบลเมือง อำเภอกันทรลักษ์ จังหวัดศรีสะเกษ 33110"/>
    <s v="33110"/>
    <s v="81"/>
    <s v="10/03/2026 09:28"/>
    <s v="-"/>
    <s v="SPX Express"/>
    <s v="Shopee"/>
    <s v="shopee"/>
    <s v=""/>
    <s v="TH264254567766Y"/>
    <s v="10/03/2026 09:27"/>
  </r>
  <r>
    <x v="1"/>
    <x v="1"/>
    <n v="50"/>
    <n v="6"/>
    <s v="GWS63"/>
    <n v="200"/>
    <n v="0"/>
    <s v="ร้านที่2"/>
    <s v="อ***งค์"/>
    <s v="นครศรีธรรมราช"/>
    <s v="-"/>
    <s v=""/>
    <s v="10/03/2026 09:23"/>
    <s v="-"/>
    <s v="J&amp;T COD"/>
    <s v="Tiktok"/>
    <s v="จ่ายทีหลัง / COD"/>
    <s v=""/>
    <s v="793005793322"/>
    <s v="10/03/2026 09:23"/>
  </r>
  <r>
    <x v="0"/>
    <x v="5"/>
    <n v="66.333333333333329"/>
    <n v="3"/>
    <s v="GWS62"/>
    <n v="0"/>
    <n v="0"/>
    <s v="ร้านที่2"/>
    <s v="น***ปุ้ย"/>
    <s v="นครศรีธรรมราช"/>
    <s v="-"/>
    <s v=""/>
    <s v="10/03/2026 08:31"/>
    <s v="-"/>
    <s v="J&amp;T Express"/>
    <s v="Tiktok"/>
    <s v="tiktok"/>
    <s v=""/>
    <s v="793040079381"/>
    <s v="10/03/2026 09:22"/>
  </r>
  <r>
    <x v="1"/>
    <x v="1"/>
    <n v="50"/>
    <n v="6"/>
    <s v="GWS61"/>
    <n v="200"/>
    <n v="0"/>
    <s v="ร้านที่2"/>
    <s v="ส***น ห***นะเหล็บ"/>
    <s v="สุราษฎร์ธานี"/>
    <s v="-"/>
    <s v=""/>
    <s v="10/03/2026 09:21"/>
    <s v="-"/>
    <s v="J&amp;T COD"/>
    <s v="Tiktok"/>
    <s v="จ่ายทีหลัง / COD"/>
    <s v=""/>
    <s v="793008787373"/>
    <s v="10/03/2026 09:21"/>
  </r>
  <r>
    <x v="1"/>
    <x v="1"/>
    <n v="50"/>
    <n v="6"/>
    <s v="GWS58"/>
    <n v="200"/>
    <n v="0"/>
    <s v="ร้านที่2"/>
    <s v="ส***ง  ห***ใจ"/>
    <s v="ฉะเชิงเทรา"/>
    <s v="-"/>
    <s v=""/>
    <s v="10/03/2026 08:44"/>
    <s v="-"/>
    <s v="J&amp;T Express"/>
    <s v="Tiktok"/>
    <s v="tiktok"/>
    <s v=""/>
    <s v="793094888353"/>
    <s v="10/03/2026 08:44"/>
  </r>
  <r>
    <x v="1"/>
    <x v="1"/>
    <n v="50"/>
    <n v="6"/>
    <s v="GWS56"/>
    <n v="200"/>
    <n v="0"/>
    <s v="ร้านที่2"/>
    <s v="ศ***า พ***"/>
    <s v="สมุทรปราการ"/>
    <s v="-"/>
    <s v=""/>
    <s v="10/03/2026 08:39"/>
    <s v="-"/>
    <s v="J&amp;T COD"/>
    <s v="Tiktok"/>
    <s v="จ่ายทีหลัง / COD"/>
    <s v=""/>
    <s v="793011589366"/>
    <s v="10/03/2026 08:39"/>
  </r>
  <r>
    <x v="8"/>
    <x v="10"/>
    <n v="0"/>
    <n v="1"/>
    <s v="GWS55"/>
    <n v="0"/>
    <n v="0"/>
    <s v="ร้านที่2"/>
    <s v="แ***ตะ ก***ดดเตะ"/>
    <s v="ปทุมธานี"/>
    <s v="-"/>
    <s v=""/>
    <s v="10/03/2026 08:34"/>
    <s v="-"/>
    <s v="J&amp;T Express"/>
    <s v="Tiktok"/>
    <s v="tiktok"/>
    <s v=""/>
    <s v="793033076345"/>
    <s v="10/03/2026 08:34"/>
  </r>
  <r>
    <x v="1"/>
    <x v="1"/>
    <n v="50"/>
    <n v="6"/>
    <s v="GWS54"/>
    <n v="200"/>
    <n v="0"/>
    <s v="ร้านที่2"/>
    <s v="อ***งค์ เ***ญผ่อง"/>
    <s v="กรุงเทพฯ"/>
    <s v="-"/>
    <s v=""/>
    <s v="10/03/2026 08:32"/>
    <s v="-"/>
    <s v="J&amp;T COD"/>
    <s v="Tiktok"/>
    <s v="จ่ายทีหลัง / COD"/>
    <s v=""/>
    <s v="793027488385"/>
    <s v="10/03/2026 08:32"/>
  </r>
  <r>
    <x v="1"/>
    <x v="1"/>
    <n v="50"/>
    <n v="6"/>
    <s v="GWS53"/>
    <n v="200"/>
    <n v="0"/>
    <s v="ร้านที่2"/>
    <s v="น***ยา ย***แย้ม"/>
    <s v="ปทุมธานี"/>
    <s v="-"/>
    <s v=""/>
    <s v="10/03/2026 08:23"/>
    <s v="-"/>
    <s v="J&amp;T Express"/>
    <s v="Tiktok"/>
    <s v="tiktok"/>
    <s v=""/>
    <s v="793015190306"/>
    <s v="10/03/2026 08:22"/>
  </r>
  <r>
    <x v="7"/>
    <x v="8"/>
    <n v="0"/>
    <n v="1"/>
    <s v="GWS52"/>
    <n v="0"/>
    <n v="0"/>
    <s v="ร้านที่2"/>
    <s v="ร***ร"/>
    <s v="ปทุมธานี"/>
    <s v="-"/>
    <s v=""/>
    <s v="10/03/2026 08:13"/>
    <s v="-"/>
    <s v="J&amp;T Express"/>
    <s v="Tiktok"/>
    <s v="tiktok"/>
    <s v=""/>
    <s v="793007674351"/>
    <s v="10/03/2026 08:13"/>
  </r>
  <r>
    <x v="0"/>
    <x v="5"/>
    <n v="69.900000000000006"/>
    <n v="10"/>
    <s v="GWS51"/>
    <n v="800"/>
    <n v="0"/>
    <s v="ร้านที่1"/>
    <s v="ส******น"/>
    <s v="******ี่(ร้านขายน้ำติดซูเลียน) ตำบลลำทับ อำเภอลำทับ จังหวัดกระบี่ 81190"/>
    <s v="81190"/>
    <s v="02"/>
    <s v="10/03/2026 08:42"/>
    <s v="-"/>
    <s v="SPX Express"/>
    <s v="Shopee"/>
    <s v="shopee"/>
    <s v=""/>
    <s v="TH2602569180967"/>
    <s v="10/03/2026 08:11"/>
  </r>
  <r>
    <x v="0"/>
    <x v="5"/>
    <n v="66.333333333333329"/>
    <n v="3"/>
    <s v="GWS50"/>
    <n v="250"/>
    <n v="0"/>
    <s v="ร้านที่1"/>
    <s v="เ******ฐ"/>
    <s v="******า1) ต.บางกรวย อ.บางกรวย จ.นนทบุรี 11130 ตำบลบางกรวย อำเภอบางกรวย จังหวัดนนทบุรี 11130"/>
    <s v="11130"/>
    <s v="86"/>
    <s v="10/03/2026 07:48"/>
    <s v="-"/>
    <s v="SPX Express"/>
    <s v="Shopee"/>
    <s v="shopee"/>
    <s v=""/>
    <s v="TH264416043784K"/>
    <s v="10/03/2026 07:48"/>
  </r>
  <r>
    <x v="1"/>
    <x v="1"/>
    <n v="50"/>
    <n v="6"/>
    <s v="GWS48"/>
    <n v="200"/>
    <n v="0"/>
    <s v="ร้านที่2"/>
    <s v="น*** อ***มเรือง"/>
    <s v="ฉะเชิงเทรา"/>
    <s v="-"/>
    <s v=""/>
    <s v="10/03/2026 07:43"/>
    <s v="-"/>
    <s v="J&amp;T COD"/>
    <s v="Tiktok"/>
    <s v="จ่ายทีหลัง / COD"/>
    <s v=""/>
    <s v="793073992325"/>
    <s v="10/03/2026 07:43"/>
  </r>
  <r>
    <x v="16"/>
    <x v="21"/>
    <n v="14"/>
    <n v="1"/>
    <s v="GWS47"/>
    <n v="23"/>
    <n v="9"/>
    <s v="ร้านที่1"/>
    <s v="ช******น"/>
    <s v="****** ตำบลบ่อยาง อำเภอเมืองสงขลา จังหวัดสงขลา 90000"/>
    <s v="90000"/>
    <s v="13"/>
    <s v="10/03/2026 07:41"/>
    <s v="-"/>
    <s v="SPX Express"/>
    <s v="Shopee"/>
    <s v="shopee"/>
    <s v=""/>
    <s v="TH268225768045E"/>
    <s v="10/03/2026 07:41"/>
  </r>
  <r>
    <x v="1"/>
    <x v="1"/>
    <n v="50"/>
    <n v="6"/>
    <s v="GWS46"/>
    <n v="200"/>
    <n v="0"/>
    <s v="ร้านที่2"/>
    <s v="ส***กาญจน์ อ***งษ์"/>
    <s v="สกลนคร"/>
    <s v="-"/>
    <s v=""/>
    <s v="10/03/2026 07:36"/>
    <s v="-"/>
    <s v="J&amp;T COD"/>
    <s v="Tiktok"/>
    <s v="จ่ายทีหลัง / COD"/>
    <s v=""/>
    <s v="793051797311"/>
    <s v="10/03/2026 07:37"/>
  </r>
  <r>
    <x v="1"/>
    <x v="1"/>
    <n v="50"/>
    <n v="6"/>
    <s v="GWS45"/>
    <n v="200"/>
    <n v="0"/>
    <s v="ร้านที่2"/>
    <s v="อ***รณ เ***สุข"/>
    <s v="เทศบาลนครนครราชสีมา"/>
    <s v="-"/>
    <s v=""/>
    <s v="10/03/2026 07:31"/>
    <s v="-"/>
    <s v="J&amp;T COD"/>
    <s v="Tiktok"/>
    <s v="จ่ายทีหลัง / COD"/>
    <s v=""/>
    <s v="793080499315"/>
    <s v="10/03/2026 07:31"/>
  </r>
  <r>
    <x v="17"/>
    <x v="23"/>
    <n v="54"/>
    <n v="1"/>
    <s v="GWS44"/>
    <n v="304"/>
    <n v="7"/>
    <s v="ร้านที่1"/>
    <s v="ปราณี ผลประเสริฐ"/>
    <s v="1000/208 หมู่ 10 พฤกษา 143 ถนนสุขุมวิท ตำบลบางปูใหม่_x000a__x000a_เมืองสมุทรปราการ/ Mueang Samut Prakanสมุทรปราการ/ Samut Prakan_x000a_10280"/>
    <s v="10280"/>
    <s v="660982697581"/>
    <s v="10/03/2026 07:29"/>
    <s v="-"/>
    <s v="Kerry_dropoff"/>
    <s v="Lazada"/>
    <s v="lazada"/>
    <s v=""/>
    <s v="-"/>
    <s v="10/03/2026 07:29"/>
  </r>
  <r>
    <x v="15"/>
    <x v="19"/>
    <n v="55"/>
    <n v="1"/>
    <s v="GWS44"/>
    <n v="304"/>
    <n v="7"/>
    <s v="ร้านที่1"/>
    <s v="ปราณี ผลประเสริฐ"/>
    <s v="1000/208 หมู่ 10 พฤกษา 143 ถนนสุขุมวิท ตำบลบางปูใหม่_x000a__x000a_เมืองสมุทรปราการ/ Mueang Samut Prakanสมุทรปราการ/ Samut Prakan_x000a_10280"/>
    <s v="10280"/>
    <s v="660982697581"/>
    <s v="10/03/2026 07:29"/>
    <s v="-"/>
    <s v="Kerry_dropoff"/>
    <s v="Lazada"/>
    <s v="lazada"/>
    <s v=""/>
    <s v="-"/>
    <s v="10/03/2026 07:29"/>
  </r>
  <r>
    <x v="17"/>
    <x v="23"/>
    <n v="54"/>
    <n v="1"/>
    <s v="GWS44"/>
    <n v="304"/>
    <n v="7"/>
    <s v="ร้านที่1"/>
    <s v="ปราณี ผลประเสริฐ"/>
    <s v="1000/208 หมู่ 10 พฤกษา 143 ถนนสุขุมวิท ตำบลบางปูใหม่_x000a__x000a_เมืองสมุทรปราการ/ Mueang Samut Prakanสมุทรปราการ/ Samut Prakan_x000a_10280"/>
    <s v="10280"/>
    <s v="660982697581"/>
    <s v="10/03/2026 07:29"/>
    <s v="-"/>
    <s v="Kerry_dropoff"/>
    <s v="Lazada"/>
    <s v="lazada"/>
    <s v=""/>
    <s v="-"/>
    <s v="10/03/2026 07:29"/>
  </r>
  <r>
    <x v="15"/>
    <x v="19"/>
    <n v="55"/>
    <n v="1"/>
    <s v="GWS44"/>
    <n v="304"/>
    <n v="7"/>
    <s v="ร้านที่1"/>
    <s v="ปราณี ผลประเสริฐ"/>
    <s v="1000/208 หมู่ 10 พฤกษา 143 ถนนสุขุมวิท ตำบลบางปูใหม่_x000a__x000a_เมืองสมุทรปราการ/ Mueang Samut Prakanสมุทรปราการ/ Samut Prakan_x000a_10280"/>
    <s v="10280"/>
    <s v="660982697581"/>
    <s v="10/03/2026 07:29"/>
    <s v="-"/>
    <s v="Kerry_dropoff"/>
    <s v="Lazada"/>
    <s v="lazada"/>
    <s v=""/>
    <s v="-"/>
    <s v="10/03/2026 07:29"/>
  </r>
  <r>
    <x v="17"/>
    <x v="23"/>
    <n v="54"/>
    <n v="1"/>
    <s v="GWS44"/>
    <n v="304"/>
    <n v="7"/>
    <s v="ร้านที่1"/>
    <s v="ปราณี ผลประเสริฐ"/>
    <s v="1000/208 หมู่ 10 พฤกษา 143 ถนนสุขุมวิท ตำบลบางปูใหม่_x000a__x000a_เมืองสมุทรปราการ/ Mueang Samut Prakanสมุทรปราการ/ Samut Prakan_x000a_10280"/>
    <s v="10280"/>
    <s v="660982697581"/>
    <s v="10/03/2026 07:29"/>
    <s v="-"/>
    <s v="Kerry_dropoff"/>
    <s v="Lazada"/>
    <s v="lazada"/>
    <s v=""/>
    <s v="-"/>
    <s v="10/03/2026 07:29"/>
  </r>
  <r>
    <x v="15"/>
    <x v="19"/>
    <n v="55"/>
    <n v="1"/>
    <s v="GWS44"/>
    <n v="304"/>
    <n v="7"/>
    <s v="ร้านที่1"/>
    <s v="ปราณี ผลประเสริฐ"/>
    <s v="1000/208 หมู่ 10 พฤกษา 143 ถนนสุขุมวิท ตำบลบางปูใหม่_x000a__x000a_เมืองสมุทรปราการ/ Mueang Samut Prakanสมุทรปราการ/ Samut Prakan_x000a_10280"/>
    <s v="10280"/>
    <s v="660982697581"/>
    <s v="10/03/2026 07:29"/>
    <s v="-"/>
    <s v="Kerry_dropoff"/>
    <s v="Lazada"/>
    <s v="lazada"/>
    <s v=""/>
    <s v="-"/>
    <s v="10/03/2026 07:29"/>
  </r>
  <r>
    <x v="17"/>
    <x v="23"/>
    <n v="54"/>
    <n v="1"/>
    <s v="GWS44"/>
    <n v="304"/>
    <n v="7"/>
    <s v="ร้านที่1"/>
    <s v="ปราณี ผลประเสริฐ"/>
    <s v="1000/208 หมู่ 10 พฤกษา 143 ถนนสุขุมวิท ตำบลบางปูใหม่_x000a__x000a_เมืองสมุทรปราการ/ Mueang Samut Prakanสมุทรปราการ/ Samut Prakan_x000a_10280"/>
    <s v="10280"/>
    <s v="660982697581"/>
    <s v="10/03/2026 07:29"/>
    <s v="-"/>
    <s v="Kerry_dropoff"/>
    <s v="Lazada"/>
    <s v="lazada"/>
    <s v=""/>
    <s v="-"/>
    <s v="10/03/2026 07:29"/>
  </r>
  <r>
    <x v="15"/>
    <x v="19"/>
    <n v="55"/>
    <n v="1"/>
    <s v="GWS44"/>
    <n v="304"/>
    <n v="7"/>
    <s v="ร้านที่1"/>
    <s v="ปราณี ผลประเสริฐ"/>
    <s v="1000/208 หมู่ 10 พฤกษา 143 ถนนสุขุมวิท ตำบลบางปูใหม่_x000a__x000a_เมืองสมุทรปราการ/ Mueang Samut Prakanสมุทรปราการ/ Samut Prakan_x000a_10280"/>
    <s v="10280"/>
    <s v="660982697581"/>
    <s v="10/03/2026 07:29"/>
    <s v="-"/>
    <s v="Kerry_dropoff"/>
    <s v="Lazada"/>
    <s v="lazada"/>
    <s v=""/>
    <s v="-"/>
    <s v="10/03/2026 07:29"/>
  </r>
  <r>
    <x v="1"/>
    <x v="1"/>
    <n v="50"/>
    <n v="12"/>
    <s v="GWS43"/>
    <n v="400"/>
    <n v="0"/>
    <s v="ร้านที่2"/>
    <s v="เ***สุดา จ***ร์พุ่ม"/>
    <s v="พระนครศรีอยุธยา"/>
    <s v="-"/>
    <s v=""/>
    <s v="10/03/2026 07:11"/>
    <s v="-"/>
    <s v="J&amp;T Express"/>
    <s v="Tiktok"/>
    <s v="tiktok"/>
    <s v=""/>
    <s v="793081170151"/>
    <s v="10/03/2026 07:10"/>
  </r>
  <r>
    <x v="0"/>
    <x v="5"/>
    <n v="66.333333333333329"/>
    <n v="3"/>
    <s v="GWS42"/>
    <n v="250"/>
    <n v="0"/>
    <s v="ร้านที่1"/>
    <s v="ส******์"/>
    <s v="******ต.อิสาณ ตำบลอิสาณ อำเภอเมืองบุรีรัมย์ จังหวัดบุรีรัมย์ 31000"/>
    <s v="31000"/>
    <s v="79"/>
    <s v="10/03/2026 06:54"/>
    <s v="-"/>
    <s v="SPX Express"/>
    <s v="Shopee"/>
    <s v="shopee"/>
    <s v=""/>
    <s v="TH269607594602V"/>
    <s v="10/03/2026 06:54"/>
  </r>
  <r>
    <x v="1"/>
    <x v="1"/>
    <n v="50"/>
    <n v="12"/>
    <s v="GWS39"/>
    <n v="400"/>
    <n v="0"/>
    <s v="ร้านที่2"/>
    <s v="u***3560058723124"/>
    <s v="อุบลราชธานี"/>
    <s v="-"/>
    <s v=""/>
    <s v="10/03/2026 06:38"/>
    <s v="-"/>
    <s v="J&amp;T Express"/>
    <s v="Tiktok"/>
    <s v="tiktok"/>
    <s v=""/>
    <s v="793031075152"/>
    <s v="10/03/2026 06:38"/>
  </r>
  <r>
    <x v="5"/>
    <x v="6"/>
    <n v="49"/>
    <n v="2"/>
    <s v="GWS38"/>
    <n v="98"/>
    <n v="0"/>
    <s v="ร้านที่1"/>
    <s v="เ******ิ"/>
    <s v="****** อ.เมือง จ.กำแพงเพชร ตำบลนครชุม อำเภอเมืองกำแพงเพชร จังหวัดกำแพงเพชร 62000"/>
    <s v="62000"/>
    <s v="26"/>
    <s v="10/03/2026 06:34"/>
    <s v="-"/>
    <s v="SPX Express"/>
    <s v="Shopee"/>
    <s v="shopee"/>
    <s v=""/>
    <s v="TH268794213048W"/>
    <s v="10/03/2026 06:33"/>
  </r>
  <r>
    <x v="1"/>
    <x v="1"/>
    <n v="50"/>
    <n v="6"/>
    <s v="GWS37"/>
    <n v="200"/>
    <n v="0"/>
    <s v="ร้านที่2"/>
    <s v="ด***้อ ท***ิมล"/>
    <s v="สุโขทัย"/>
    <s v="-"/>
    <s v=""/>
    <s v="10/03/2026 06:08"/>
    <s v="-"/>
    <s v="J&amp;T COD"/>
    <s v="Tiktok"/>
    <s v="จ่ายทีหลัง / COD"/>
    <s v=""/>
    <s v="793071906292"/>
    <s v="10/03/2026 06:08"/>
  </r>
  <r>
    <x v="1"/>
    <x v="1"/>
    <n v="50"/>
    <n v="6"/>
    <s v="GWS36"/>
    <n v="200"/>
    <n v="0"/>
    <s v="ร้านที่2"/>
    <s v="ธ***วรรณ เ***งแก้ว"/>
    <s v="บึงกาฬ"/>
    <s v="-"/>
    <s v=""/>
    <s v="10/03/2026 06:06"/>
    <s v="-"/>
    <s v="J&amp;T Express"/>
    <s v="Tiktok"/>
    <s v="tiktok"/>
    <s v=""/>
    <s v="793095516231"/>
    <s v="10/03/2026 06:06"/>
  </r>
  <r>
    <x v="0"/>
    <x v="5"/>
    <n v="66.333333333333329"/>
    <n v="9"/>
    <s v="GWS35"/>
    <n v="750"/>
    <n v="0"/>
    <s v="ร้านที่1"/>
    <s v="ส******ม"/>
    <s v="******.ทุ่งลูกนก ตำบลทุ่งลูกนก อำเภอกำแพงแสน จังหวัดนครปฐม 73140"/>
    <s v="73140"/>
    <s v="56"/>
    <s v="10/03/2026 05:48"/>
    <s v="-"/>
    <s v="SPX Express"/>
    <s v="Shopee"/>
    <s v="shopee"/>
    <s v=""/>
    <s v="TH269047357556O"/>
    <s v="10/03/2026 05:48"/>
  </r>
  <r>
    <x v="7"/>
    <x v="2"/>
    <n v="81.75"/>
    <n v="1"/>
    <s v="GWS34"/>
    <n v="89.25"/>
    <n v="7.5"/>
    <s v="ร้านที่3"/>
    <s v="ธนพร จัดหงษา"/>
    <s v="71/39ม.1 (อู่SP) ซ.ติวานนท์18 ต.ตลาดขวัญ อ.เมือง จ.นนทบุรี_x000a__x000a_เมืองนนทบุรี/ Mueang Nonthaburiนนทบุรี/ Nonthaburi_x000a_11000"/>
    <s v="11000"/>
    <s v="660815550506"/>
    <s v="10/03/2026 05:46"/>
    <s v="-"/>
    <s v="Kerry_dropoff"/>
    <s v="Lazada"/>
    <s v="lazada"/>
    <s v=""/>
    <s v="LEXPU0665690603"/>
    <s v="10/03/2026 05:46"/>
  </r>
  <r>
    <x v="0"/>
    <x v="5"/>
    <n v="80"/>
    <n v="1"/>
    <s v="GWS33"/>
    <n v="80"/>
    <n v="0"/>
    <s v="ร้านที่1"/>
    <s v="ธ******ว"/>
    <s v="******ถนนเลียบทางด่วน, แขวงทุ่งครุ แขวงทุ่งครุ เขตทุ่งครุ จังหวัดกรุงเทพมหานคร 10140"/>
    <s v="10140"/>
    <s v="14"/>
    <s v="10/03/2026 05:38"/>
    <s v="-"/>
    <s v="SPX Express"/>
    <s v="Shopee"/>
    <s v="shopee"/>
    <s v=""/>
    <s v="TH264974644698I"/>
    <s v="10/03/2026 05:37"/>
  </r>
  <r>
    <x v="0"/>
    <x v="5"/>
    <n v="120"/>
    <n v="1"/>
    <s v="GWS32"/>
    <n v="120"/>
    <n v="0"/>
    <s v="ร้านที่2"/>
    <s v="น***าวณัฐริกา ค***งคุณ"/>
    <s v="กรุงเทพมหานคร"/>
    <s v="-"/>
    <s v=""/>
    <s v="10/03/2026 02:48"/>
    <s v="-"/>
    <s v="J&amp;T Express"/>
    <s v="Tiktok"/>
    <s v="tiktok"/>
    <s v=""/>
    <s v="793030578266"/>
    <s v="10/03/2026 02:48"/>
  </r>
  <r>
    <x v="16"/>
    <x v="21"/>
    <n v="14"/>
    <n v="1"/>
    <s v="GWS31"/>
    <n v="14"/>
    <n v="0"/>
    <s v="ร้านที่1"/>
    <s v="ก******​"/>
    <s v="******ยบคลองชลประทาน ต.สรรพยา ตำบลสรรพยา อำเภอสรรพยา จังหวัดชัยนาท 17150"/>
    <s v="17150"/>
    <s v="98"/>
    <s v="10/03/2026 02:12"/>
    <s v="-"/>
    <s v="SPX Express"/>
    <s v="Shopee"/>
    <s v="shopee"/>
    <s v=""/>
    <s v="TH2675462056735"/>
    <s v="10/03/2026 02:12"/>
  </r>
  <r>
    <x v="1"/>
    <x v="1"/>
    <n v="50"/>
    <n v="6"/>
    <s v="GWS30"/>
    <n v="200"/>
    <n v="0"/>
    <s v="ร้านที่2"/>
    <s v="ช***ันธ์ุ  ม***ศิริวัฒนา"/>
    <s v="ปทุมธานี"/>
    <s v="-"/>
    <s v=""/>
    <s v="10/03/2026 01:30"/>
    <s v="-"/>
    <s v="J&amp;T COD"/>
    <s v="Tiktok"/>
    <s v="จ่ายทีหลัง / COD"/>
    <s v=""/>
    <s v="793099802235"/>
    <s v="10/03/2026 01:30"/>
  </r>
  <r>
    <x v="6"/>
    <x v="7"/>
    <n v="66.666666666666671"/>
    <n v="3"/>
    <s v="GWS29"/>
    <n v="129"/>
    <n v="0"/>
    <s v="ร้านที่1"/>
    <s v="ณ******์"/>
    <s v="******์, บางเขน,กรุงเทพ แขวงอนุสาวรีย์ เขตบางเขน จังหวัดกรุงเทพมหานคร 10220"/>
    <s v="10220"/>
    <s v="38"/>
    <s v="10/03/2026 01:29"/>
    <s v="-"/>
    <s v="SPX Express"/>
    <s v="Shopee"/>
    <s v="shopee"/>
    <s v=""/>
    <s v="TH264430602592E"/>
    <s v="10/03/2026 01:28"/>
  </r>
  <r>
    <x v="1"/>
    <x v="1"/>
    <n v="50"/>
    <n v="6"/>
    <s v="GWS28"/>
    <n v="200"/>
    <n v="0"/>
    <s v="ร้านที่2"/>
    <s v="ม*** เ***หลิ่ม"/>
    <s v="กาญจนบุรี"/>
    <s v="-"/>
    <s v=""/>
    <s v="10/03/2026 01:01"/>
    <s v="-"/>
    <s v="J&amp;T Express"/>
    <s v="Tiktok"/>
    <s v="tiktok"/>
    <s v=""/>
    <s v="793071408275"/>
    <s v="10/03/2026 01:01"/>
  </r>
  <r>
    <x v="6"/>
    <x v="7"/>
    <n v="66.666666666666671"/>
    <n v="6"/>
    <s v="GWS27"/>
    <n v="258"/>
    <n v="0"/>
    <s v="ร้านที่2"/>
    <s v="น***า ใ***าด"/>
    <s v="ราชบุรี"/>
    <s v="-"/>
    <s v=""/>
    <s v="10/03/2026 01:00"/>
    <s v="-"/>
    <s v="J&amp;T Express"/>
    <s v="Tiktok"/>
    <s v="tiktok"/>
    <s v=""/>
    <s v="793075174275"/>
    <s v="10/03/2026 01:00"/>
  </r>
  <r>
    <x v="16"/>
    <x v="21"/>
    <n v="14"/>
    <n v="1"/>
    <s v="GWS26"/>
    <n v="14"/>
    <n v="0"/>
    <s v="ร้านที่1"/>
    <s v="น******์"/>
    <s v="******บ้านโคกสะอาด ตำบลม่วงค่อม ตำบลม่วงค่อม อำเภอชัยบาดาล จังหวัดลพบุรี 15230"/>
    <s v="15230"/>
    <s v="36"/>
    <s v="10/03/2026 01:24"/>
    <s v="-"/>
    <s v="SPX Express"/>
    <s v="Shopee"/>
    <s v="shopee"/>
    <s v=""/>
    <s v="TH262391811335Z"/>
    <s v="10/03/2026 00:54"/>
  </r>
  <r>
    <x v="1"/>
    <x v="1"/>
    <n v="50"/>
    <n v="6"/>
    <s v="GWS25"/>
    <n v="200"/>
    <n v="0"/>
    <s v="ร้านที่2"/>
    <s v="ห***ดง ท***าภ"/>
    <s v="สมุทรปราการ"/>
    <s v="-"/>
    <s v=""/>
    <s v="10/03/2026 00:46"/>
    <s v="-"/>
    <s v="J&amp;T COD"/>
    <s v="Tiktok"/>
    <s v="จ่ายทีหลัง / COD"/>
    <s v=""/>
    <s v="793055503236"/>
    <s v="10/03/2026 00:46"/>
  </r>
  <r>
    <x v="1"/>
    <x v="1"/>
    <n v="50"/>
    <n v="6"/>
    <s v="GWS24"/>
    <n v="200"/>
    <n v="0"/>
    <s v="ร้านที่2"/>
    <s v="อ***า ช***ดี"/>
    <s v="บุรีรัมย์"/>
    <s v="-"/>
    <s v=""/>
    <s v="10/03/2026 00:40"/>
    <s v="-"/>
    <s v="J&amp;T COD"/>
    <s v="Tiktok"/>
    <s v="จ่ายทีหลัง / COD"/>
    <s v=""/>
    <s v="793051714210"/>
    <s v="10/03/2026 00:40"/>
  </r>
  <r>
    <x v="1"/>
    <x v="1"/>
    <n v="50"/>
    <n v="6"/>
    <s v="GWS23"/>
    <n v="200"/>
    <n v="0"/>
    <s v="ร้านที่2"/>
    <s v="ห***ดง ท***าภ"/>
    <s v="สมุทรปราการ"/>
    <s v="-"/>
    <s v=""/>
    <s v="10/03/2026 00:38"/>
    <s v="-"/>
    <s v="J&amp;T COD"/>
    <s v="Tiktok"/>
    <s v="จ่ายทีหลัง / COD"/>
    <s v=""/>
    <s v="793025015215"/>
    <s v="10/03/2026 00:38"/>
  </r>
  <r>
    <x v="1"/>
    <x v="1"/>
    <n v="50"/>
    <n v="6"/>
    <s v="GWS22"/>
    <n v="200"/>
    <n v="0"/>
    <s v="ร้านที่2"/>
    <s v="N** C** W*** W**"/>
    <s v="Chon Buri"/>
    <s v="-"/>
    <s v=""/>
    <s v="10/03/2026 00:15"/>
    <s v="-"/>
    <s v="J&amp;T COD"/>
    <s v="Tiktok"/>
    <s v="จ่ายทีหลัง / COD"/>
    <s v=""/>
    <s v="793067498160"/>
    <s v="10/03/2026 00:20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">
  <r>
    <x v="0"/>
    <x v="0"/>
    <n v="159"/>
    <n v="1"/>
    <s v="GWW70"/>
    <n v="318"/>
    <n v="0"/>
    <s v="ร้านที่4"/>
    <s v="T*** T***a"/>
    <s v="สระแก้ว"/>
    <s v="-"/>
    <s v=""/>
    <s v="11/03/2026 23:54"/>
    <s v="-"/>
    <s v="J&amp;T Express"/>
    <s v="Tiktok"/>
    <s v="tiktok"/>
    <s v=""/>
    <s v="793155860372"/>
    <s v="11/03/2026 23:54"/>
  </r>
  <r>
    <x v="1"/>
    <x v="1"/>
    <n v="159"/>
    <n v="1"/>
    <s v="GWW70"/>
    <n v="318"/>
    <n v="0"/>
    <s v="ร้านที่4"/>
    <s v="T*** T***a"/>
    <s v="สระแก้ว"/>
    <s v="-"/>
    <s v=""/>
    <s v="11/03/2026 23:54"/>
    <s v="-"/>
    <s v="J&amp;T Express"/>
    <s v="Tiktok"/>
    <s v="tiktok"/>
    <s v=""/>
    <s v="793155860372"/>
    <s v="11/03/2026 23:54"/>
  </r>
  <r>
    <x v="2"/>
    <x v="2"/>
    <n v="50"/>
    <n v="6"/>
    <s v="GWW69"/>
    <n v="200"/>
    <n v="0"/>
    <s v="ร้านที่2"/>
    <s v="ธ*** ก***กสม"/>
    <s v="นนทบุรี"/>
    <s v="-"/>
    <s v=""/>
    <s v="11/03/2026 23:53"/>
    <s v="-"/>
    <s v="J&amp;T COD"/>
    <s v="Tiktok"/>
    <s v="จ่ายทีหลัง / COD"/>
    <s v=""/>
    <s v="793111642422"/>
    <s v="11/03/2026 23:53"/>
  </r>
  <r>
    <x v="2"/>
    <x v="2"/>
    <n v="50"/>
    <n v="6"/>
    <s v="GWW68"/>
    <n v="200"/>
    <n v="0"/>
    <s v="ร้านที่2"/>
    <s v="ก***ิการ์  แ***ช้อย"/>
    <s v="ชลบุรี"/>
    <s v="-"/>
    <s v=""/>
    <s v="11/03/2026 23:40"/>
    <s v="-"/>
    <s v="J&amp;T COD"/>
    <s v="Tiktok"/>
    <s v="จ่ายทีหลัง / COD"/>
    <s v=""/>
    <s v="793191623453"/>
    <s v="11/03/2026 23:40"/>
  </r>
  <r>
    <x v="2"/>
    <x v="2"/>
    <n v="50"/>
    <n v="6"/>
    <s v="GWW67"/>
    <n v="200"/>
    <n v="0"/>
    <s v="ร้านที่2"/>
    <s v="ม***รา  ส***นนท์"/>
    <s v="หนองคาย"/>
    <s v="-"/>
    <s v=""/>
    <s v="11/03/2026 23:29"/>
    <s v="-"/>
    <s v="J&amp;T COD"/>
    <s v="Tiktok"/>
    <s v="จ่ายทีหลัง / COD"/>
    <s v=""/>
    <s v="793149943412"/>
    <s v="11/03/2026 23:29"/>
  </r>
  <r>
    <x v="2"/>
    <x v="2"/>
    <n v="50"/>
    <n v="6"/>
    <s v="GWW66"/>
    <n v="200"/>
    <n v="0"/>
    <s v="ร้านที่2"/>
    <s v="ร***ทิฆัมพร บ***กะลิน"/>
    <s v="กรุงเทพฯ"/>
    <s v="-"/>
    <s v=""/>
    <s v="11/03/2026 23:29"/>
    <s v="-"/>
    <s v="J&amp;T COD"/>
    <s v="Tiktok"/>
    <s v="จ่ายทีหลัง / COD"/>
    <s v=""/>
    <s v="793143040410"/>
    <s v="11/03/2026 23:29"/>
  </r>
  <r>
    <x v="0"/>
    <x v="3"/>
    <n v="91.74"/>
    <n v="1"/>
    <s v="GWW65"/>
    <n v="123.74"/>
    <n v="32"/>
    <s v="ร้านที่3"/>
    <s v="พิจิตตา ฮวดอ้น"/>
    <s v="บริษัทพาราซโ๋(ฝั่งโรงงานใหม่)แผนกเฟอร์นิเจอร์เลขที่16/2หมู่14ตำบลไร่ขิงอำเภอสามพราน · ไร่ขิง/ Rai Khing_x000a__x000a_สามพราน/ Sam Phranนครปฐม/ Nakhon Pathom_x000a_73210"/>
    <s v="73210"/>
    <s v="660910031168"/>
    <s v="11/03/2026 23:18"/>
    <s v="-"/>
    <s v="Kerry_dropoff"/>
    <s v="Lazada"/>
    <s v="lazada"/>
    <s v=""/>
    <s v="LEXPU0666221301"/>
    <s v="11/03/2026 23:18"/>
  </r>
  <r>
    <x v="2"/>
    <x v="2"/>
    <n v="50"/>
    <n v="6"/>
    <s v="GWW63"/>
    <n v="200"/>
    <n v="0"/>
    <s v="ร้านที่2"/>
    <s v="ณ***า"/>
    <s v="ร้อยเอ็ด"/>
    <s v="-"/>
    <s v=""/>
    <s v="11/03/2026 23:09"/>
    <s v="-"/>
    <s v="J&amp;T Express"/>
    <s v="Tiktok"/>
    <s v="tiktok"/>
    <s v=""/>
    <s v="793198848400"/>
    <s v="11/03/2026 23:08"/>
  </r>
  <r>
    <x v="3"/>
    <x v="4"/>
    <n v="33.333333333333336"/>
    <n v="3"/>
    <s v="GWW62"/>
    <n v="134.99"/>
    <n v="0"/>
    <s v="ร้านที่2"/>
    <s v="ด***ค์ จ***พรงาม"/>
    <s v="สมุทรสาคร"/>
    <s v="-"/>
    <s v=""/>
    <s v="11/03/2026 23:03"/>
    <s v="-"/>
    <s v="J&amp;T Express"/>
    <s v="Tiktok"/>
    <s v="tiktok"/>
    <s v=""/>
    <s v="793139048424"/>
    <s v="11/03/2026 23:03"/>
  </r>
  <r>
    <x v="4"/>
    <x v="5"/>
    <n v="80"/>
    <n v="2"/>
    <s v="GWW61"/>
    <n v="160"/>
    <n v="0"/>
    <s v="ร้านที่1"/>
    <s v="ว******)"/>
    <s v="******ลาดกระบัง, เขตลาดกระบัง แขวงลาดกระบัง เขตลาดกระบัง จังหวัดกรุงเทพมหานคร 10520"/>
    <s v="10520"/>
    <s v="32"/>
    <s v="11/03/2026 22:59"/>
    <s v="-"/>
    <s v="SPX Express"/>
    <s v="Shopee"/>
    <s v="shopee"/>
    <s v=""/>
    <s v="TH2648737646868"/>
    <s v="11/03/2026 22:59"/>
  </r>
  <r>
    <x v="2"/>
    <x v="2"/>
    <n v="50"/>
    <n v="6"/>
    <s v="GWW60"/>
    <n v="200"/>
    <n v="0"/>
    <s v="ร้านที่2"/>
    <s v="ด***จ  ผ***กล้า"/>
    <s v="ระยอง"/>
    <s v="-"/>
    <s v=""/>
    <s v="11/03/2026 22:58"/>
    <s v="-"/>
    <s v="J&amp;T Express"/>
    <s v="Tiktok"/>
    <s v="tiktok"/>
    <s v=""/>
    <s v="793106432495"/>
    <s v="11/03/2026 22:58"/>
  </r>
  <r>
    <x v="2"/>
    <x v="2"/>
    <n v="50"/>
    <n v="12"/>
    <s v="GWW59"/>
    <n v="400"/>
    <n v="0"/>
    <s v="ร้านที่2"/>
    <s v="ร***ี  แ***ุด"/>
    <s v="น่าน"/>
    <s v="-"/>
    <s v=""/>
    <s v="11/03/2026 22:57"/>
    <s v="-"/>
    <s v="J&amp;T Express"/>
    <s v="Tiktok"/>
    <s v="tiktok"/>
    <s v=""/>
    <s v="793112612412"/>
    <s v="11/03/2026 22:57"/>
  </r>
  <r>
    <x v="4"/>
    <x v="5"/>
    <n v="80"/>
    <n v="1"/>
    <s v="GWW57"/>
    <n v="80"/>
    <n v="0"/>
    <s v="ร้านที่1"/>
    <s v="ม******์"/>
    <s v="******กอก  อำเภอนิคมคำสร้อย จังหวัดมุกดาหาร ตำบลนากอก อำเภอนิคมคำสร้อย จังหวัดมุกดาหาร 49130"/>
    <s v="49130"/>
    <s v="07"/>
    <s v="11/03/2026 22:54"/>
    <s v="-"/>
    <s v="SPX Express"/>
    <s v="Shopee"/>
    <s v="shopee"/>
    <s v=""/>
    <s v="TH269001904799P"/>
    <s v="11/03/2026 22:54"/>
  </r>
  <r>
    <x v="4"/>
    <x v="5"/>
    <n v="80"/>
    <n v="3"/>
    <s v="GWW56"/>
    <n v="240"/>
    <n v="0"/>
    <s v="ร้านที่1"/>
    <s v="ว******)"/>
    <s v="******ลาดกระบัง, เขตลาดกระบัง แขวงลาดกระบัง เขตลาดกระบัง จังหวัดกรุงเทพมหานคร 10520"/>
    <s v="10520"/>
    <s v="32"/>
    <s v="11/03/2026 22:50"/>
    <s v="-"/>
    <s v="SPX Express"/>
    <s v="Shopee"/>
    <s v="shopee"/>
    <s v=""/>
    <s v="TH267964542110U"/>
    <s v="11/03/2026 22:50"/>
  </r>
  <r>
    <x v="2"/>
    <x v="2"/>
    <n v="50"/>
    <n v="6"/>
    <s v="GWW55"/>
    <n v="200"/>
    <n v="0"/>
    <s v="ร้านที่2"/>
    <s v="ค***ัญญลักษณ์ ศ***วล ฟ***มส่งให้"/>
    <s v="ปทุมธานี"/>
    <s v="-"/>
    <s v=""/>
    <s v="11/03/2026 22:48"/>
    <s v="-"/>
    <s v="Flash Express Thailand"/>
    <s v="Tiktok"/>
    <s v="tiktok"/>
    <s v=""/>
    <s v="THT040255S1371Z"/>
    <s v="11/03/2026 22:48"/>
  </r>
  <r>
    <x v="2"/>
    <x v="2"/>
    <n v="50"/>
    <n v="6"/>
    <s v="GWW54"/>
    <n v="200"/>
    <n v="0"/>
    <s v="ร้านที่2"/>
    <s v="t***arat"/>
    <s v="Nonthaburi"/>
    <s v="-"/>
    <s v=""/>
    <s v="11/03/2026 22:41"/>
    <s v="-"/>
    <s v="J&amp;T COD"/>
    <s v="Tiktok"/>
    <s v="จ่ายทีหลัง / COD"/>
    <s v=""/>
    <s v="793117539421"/>
    <s v="11/03/2026 22:41"/>
  </r>
  <r>
    <x v="2"/>
    <x v="2"/>
    <n v="50"/>
    <n v="6"/>
    <s v="GWW53"/>
    <n v="200"/>
    <n v="0"/>
    <s v="ร้านที่2"/>
    <s v="ม*** น***้า"/>
    <s v="ราชบุรี"/>
    <s v="-"/>
    <s v=""/>
    <s v="11/03/2026 22:41"/>
    <s v="-"/>
    <s v="J&amp;T Express"/>
    <s v="Tiktok"/>
    <s v="tiktok"/>
    <s v=""/>
    <s v="793131835436"/>
    <s v="11/03/2026 22:40"/>
  </r>
  <r>
    <x v="2"/>
    <x v="2"/>
    <n v="50"/>
    <n v="6"/>
    <s v="GWW52"/>
    <n v="200"/>
    <n v="0"/>
    <s v="ร้านที่2"/>
    <s v="ว***เสนาวงษา"/>
    <s v="ระยอง"/>
    <s v="-"/>
    <s v=""/>
    <s v="11/03/2026 22:37"/>
    <s v="-"/>
    <s v="J&amp;T COD"/>
    <s v="Tiktok"/>
    <s v="จ่ายทีหลัง / COD"/>
    <s v=""/>
    <s v="793114238420"/>
    <s v="11/03/2026 22:37"/>
  </r>
  <r>
    <x v="5"/>
    <x v="6"/>
    <n v="139"/>
    <n v="1"/>
    <s v="GWW51"/>
    <n v="215"/>
    <n v="0"/>
    <s v="ร้านที่10"/>
    <s v="จิดาพร ถาวร"/>
    <s v="488 ม 1 (ข้างบริษัทไบโอ) บ้านวังโบสถ์ ต เทพนคร อ เมือง_x000a_จ กำแพงเพชร 62000"/>
    <s v="62000"/>
    <s v="0643567392"/>
    <s v="11/03/2026 22:23"/>
    <s v="t0832622509@gmail.com"/>
    <s v="EMS COD"/>
    <s v="facebook"/>
    <s v="กสิกร"/>
    <s v=""/>
    <s v="WA107287558TH"/>
    <s v="11/03/2026 22:22"/>
  </r>
  <r>
    <x v="1"/>
    <x v="1"/>
    <n v="139"/>
    <n v="1"/>
    <s v="GWW51"/>
    <n v="215"/>
    <n v="0"/>
    <s v="ร้านที่10"/>
    <s v="จิดาพร ถาวร"/>
    <s v="488 ม 1 (ข้างบริษัทไบโอ) บ้านวังโบสถ์ ต เทพนคร อ เมือง_x000a_จ กำแพงเพชร 62000"/>
    <s v="62000"/>
    <s v="0643567392"/>
    <s v="11/03/2026 22:23"/>
    <s v="t0832622509@gmail.com"/>
    <s v="EMS COD"/>
    <s v="facebook"/>
    <s v="กสิกร"/>
    <s v=""/>
    <s v="WA107287558TH"/>
    <s v="11/03/2026 22:22"/>
  </r>
  <r>
    <x v="2"/>
    <x v="2"/>
    <n v="50"/>
    <n v="6"/>
    <s v="GWW50"/>
    <n v="200"/>
    <n v="0"/>
    <s v="ร้านที่2"/>
    <s v="อ***อาสัน ม***็ง"/>
    <s v="นราธิวาส"/>
    <s v="-"/>
    <s v=""/>
    <s v="11/03/2026 22:22"/>
    <s v="-"/>
    <s v="J&amp;T COD"/>
    <s v="Tiktok"/>
    <s v="จ่ายทีหลัง / COD"/>
    <s v=""/>
    <s v="793170232422"/>
    <s v="11/03/2026 22:22"/>
  </r>
  <r>
    <x v="2"/>
    <x v="2"/>
    <n v="50"/>
    <n v="6"/>
    <s v="GWW49"/>
    <n v="200"/>
    <n v="0"/>
    <s v="ร้านที่2"/>
    <s v="อ***อาสัน ม***็ง"/>
    <s v="นราธิวาส"/>
    <s v="-"/>
    <s v=""/>
    <s v="11/03/2026 22:22"/>
    <s v="-"/>
    <s v="J&amp;T COD"/>
    <s v="Tiktok"/>
    <s v="จ่ายทีหลัง / COD"/>
    <s v=""/>
    <s v="793194224476"/>
    <s v="11/03/2026 22:22"/>
  </r>
  <r>
    <x v="1"/>
    <x v="1"/>
    <n v="159"/>
    <n v="1"/>
    <s v="GWW48"/>
    <n v="159"/>
    <n v="0"/>
    <s v="ร้านที่2"/>
    <s v="อ***เล่"/>
    <s v="นนทบุรี"/>
    <s v="-"/>
    <s v=""/>
    <s v="11/03/2026 22:21"/>
    <s v="-"/>
    <s v="J&amp;T COD"/>
    <s v="Tiktok"/>
    <s v="จ่ายทีหลัง / COD"/>
    <s v=""/>
    <s v="793138566371"/>
    <s v="11/03/2026 22:21"/>
  </r>
  <r>
    <x v="2"/>
    <x v="2"/>
    <n v="50"/>
    <n v="6"/>
    <s v="GWW47"/>
    <n v="200"/>
    <n v="0"/>
    <s v="ร้านที่2"/>
    <s v="อ***ร"/>
    <s v="เทศบาลนครนครศรีธรรมราช"/>
    <s v="-"/>
    <s v=""/>
    <s v="11/03/2026 22:21"/>
    <s v="-"/>
    <s v="J&amp;T COD"/>
    <s v="Tiktok"/>
    <s v="จ่ายทีหลัง / COD"/>
    <s v=""/>
    <s v="793153134406"/>
    <s v="11/03/2026 22:21"/>
  </r>
  <r>
    <x v="2"/>
    <x v="2"/>
    <n v="50"/>
    <n v="6"/>
    <s v="GWW46"/>
    <n v="200"/>
    <n v="0"/>
    <s v="ร้านที่2"/>
    <s v="แ**  ค***ง"/>
    <s v="สุราษฎร์ธานี"/>
    <s v="-"/>
    <s v=""/>
    <s v="11/03/2026 22:15"/>
    <s v="-"/>
    <s v="J&amp;T COD"/>
    <s v="Tiktok"/>
    <s v="จ่ายทีหลัง / COD"/>
    <s v=""/>
    <s v="793182624485"/>
    <s v="11/03/2026 22:15"/>
  </r>
  <r>
    <x v="2"/>
    <x v="2"/>
    <n v="50"/>
    <n v="6"/>
    <s v="GWW45"/>
    <n v="200"/>
    <n v="0"/>
    <s v="ร้านที่2"/>
    <s v="ค** ธ***ร"/>
    <s v="สมุทรสาคร"/>
    <s v="-"/>
    <s v=""/>
    <s v="11/03/2026 22:13"/>
    <s v="-"/>
    <s v="J&amp;T COD"/>
    <s v="Tiktok"/>
    <s v="จ่ายทีหลัง / COD"/>
    <s v=""/>
    <s v="793169520463"/>
    <s v="11/03/2026 22:14"/>
  </r>
  <r>
    <x v="6"/>
    <x v="7"/>
    <n v="89.5"/>
    <n v="2"/>
    <s v="GWW44"/>
    <n v="159"/>
    <n v="0"/>
    <s v="ร้านที่2"/>
    <s v="V***da   เ***   พ***ินทร์"/>
    <s v="พิจิตร"/>
    <s v="-"/>
    <s v=""/>
    <s v="11/03/2026 22:11"/>
    <s v="-"/>
    <s v="J&amp;T COD"/>
    <s v="Tiktok"/>
    <s v="จ่ายทีหลัง / COD"/>
    <s v=""/>
    <s v="793109324571"/>
    <s v="11/03/2026 22:11"/>
  </r>
  <r>
    <x v="7"/>
    <x v="8"/>
    <n v="66"/>
    <n v="1"/>
    <s v="GWW43"/>
    <n v="249"/>
    <n v="0"/>
    <s v="ร้านที่1"/>
    <s v="ป***ี"/>
    <s v="******ง, อำเภอพระประแดง10130 ตำบลบางพึ่ง อำเภอพระประแดง จังหวัดสมุทรปราการ 10130"/>
    <s v="10130"/>
    <s v="33"/>
    <s v="11/03/2026 22:10"/>
    <s v="-"/>
    <s v="SPX Express"/>
    <s v="Shopee"/>
    <s v="shopee"/>
    <s v=""/>
    <s v="TH260731140971S"/>
    <s v="11/03/2026 22:09"/>
  </r>
  <r>
    <x v="8"/>
    <x v="9"/>
    <n v="66"/>
    <n v="1"/>
    <s v="GWW43"/>
    <n v="249"/>
    <n v="0"/>
    <s v="ร้านที่1"/>
    <s v="ป***ี"/>
    <s v="******ง, อำเภอพระประแดง10130 ตำบลบางพึ่ง อำเภอพระประแดง จังหวัดสมุทรปราการ 10130"/>
    <s v="10130"/>
    <s v="33"/>
    <s v="11/03/2026 22:10"/>
    <s v="-"/>
    <s v="SPX Express"/>
    <s v="Shopee"/>
    <s v="shopee"/>
    <s v=""/>
    <s v="TH260731140971S"/>
    <s v="11/03/2026 22:09"/>
  </r>
  <r>
    <x v="4"/>
    <x v="5"/>
    <n v="67"/>
    <n v="1"/>
    <s v="GWW43"/>
    <n v="249"/>
    <n v="0"/>
    <s v="ร้านที่1"/>
    <s v="ป***ี"/>
    <s v="******ง, อำเภอพระประแดง10130 ตำบลบางพึ่ง อำเภอพระประแดง จังหวัดสมุทรปราการ 10130"/>
    <s v="10130"/>
    <s v="33"/>
    <s v="11/03/2026 22:10"/>
    <s v="-"/>
    <s v="SPX Express"/>
    <s v="Shopee"/>
    <s v="shopee"/>
    <s v=""/>
    <s v="TH260731140971S"/>
    <s v="11/03/2026 22:09"/>
  </r>
  <r>
    <x v="2"/>
    <x v="2"/>
    <n v="50"/>
    <n v="6"/>
    <s v="GWW42"/>
    <n v="200"/>
    <n v="0"/>
    <s v="ร้านที่2"/>
    <s v="ม**"/>
    <s v="นครพนม"/>
    <s v="-"/>
    <s v=""/>
    <s v="11/03/2026 22:08"/>
    <s v="-"/>
    <s v="J&amp;T COD"/>
    <s v="Tiktok"/>
    <s v="จ่ายทีหลัง / COD"/>
    <s v=""/>
    <s v="793142623464"/>
    <s v="11/03/2026 22:08"/>
  </r>
  <r>
    <x v="2"/>
    <x v="2"/>
    <n v="50"/>
    <n v="6"/>
    <s v="GWW41"/>
    <n v="200"/>
    <n v="0"/>
    <s v="ร้านที่2"/>
    <s v="ว***ฐา ญ***นิยม"/>
    <s v="เทศบาลนครอุดรธานี"/>
    <s v="-"/>
    <s v=""/>
    <s v="11/03/2026 22:08"/>
    <s v="-"/>
    <s v="J&amp;T COD"/>
    <s v="Tiktok"/>
    <s v="จ่ายทีหลัง / COD"/>
    <s v=""/>
    <s v="793108021451"/>
    <s v="11/03/2026 22:08"/>
  </r>
  <r>
    <x v="9"/>
    <x v="10"/>
    <n v="54.5"/>
    <n v="2"/>
    <s v="GWW40"/>
    <n v="132.97999999999999"/>
    <n v="0"/>
    <s v="ร้านที่3"/>
    <s v="วราภรณ์  กสิกร"/>
    <s v="170  หมู่.9  ต.ห้วยน้ำหอม_x000a__x000a_ลาดยาว/ Lat Yaoนครสวรรค์/ Nakhon Sawan_x000a_60150"/>
    <s v="60150"/>
    <s v="660953299621"/>
    <s v="12/03/2026 14:41"/>
    <s v="-"/>
    <s v="Kerry_dropoff"/>
    <s v="Lazada"/>
    <s v="lazada"/>
    <s v=""/>
    <s v="TH56118FTW5A6B"/>
    <s v="11/03/2026 22:07"/>
  </r>
  <r>
    <x v="10"/>
    <x v="11"/>
    <n v="54.5"/>
    <n v="2"/>
    <s v="GWW40"/>
    <n v="132.97999999999999"/>
    <n v="0"/>
    <s v="ร้านที่3"/>
    <s v="วราภรณ์  กสิกร"/>
    <s v="170  หมู่.9  ต.ห้วยน้ำหอม_x000a__x000a_ลาดยาว/ Lat Yaoนครสวรรค์/ Nakhon Sawan_x000a_60150"/>
    <s v="60150"/>
    <s v="660953299621"/>
    <s v="12/03/2026 14:41"/>
    <s v="-"/>
    <s v="Kerry_dropoff"/>
    <s v="Lazada"/>
    <s v="lazada"/>
    <s v=""/>
    <s v="TH56118FTW5A6B"/>
    <s v="11/03/2026 22:06"/>
  </r>
  <r>
    <x v="2"/>
    <x v="2"/>
    <n v="50"/>
    <n v="6"/>
    <s v="GWW39"/>
    <n v="200"/>
    <n v="0"/>
    <s v="ร้านที่2"/>
    <s v="ณ***ารีย์ ก***ฝง"/>
    <s v="เชียงใหม่"/>
    <s v="-"/>
    <s v=""/>
    <s v="11/03/2026 22:03"/>
    <s v="-"/>
    <s v="J&amp;T COD"/>
    <s v="Tiktok"/>
    <s v="จ่ายทีหลัง / COD"/>
    <s v=""/>
    <s v="793175122493"/>
    <s v="11/03/2026 22:03"/>
  </r>
  <r>
    <x v="2"/>
    <x v="2"/>
    <n v="50"/>
    <n v="6"/>
    <s v="GWW38"/>
    <n v="200"/>
    <n v="0"/>
    <s v="ร้านที่2"/>
    <s v="น***้องภพ แ***เสียง"/>
    <s v="เทศบาลนครนครปฐม"/>
    <s v="-"/>
    <s v=""/>
    <s v="11/03/2026 22:02"/>
    <s v="-"/>
    <s v="J&amp;T COD"/>
    <s v="Tiktok"/>
    <s v="จ่ายทีหลัง / COD"/>
    <s v=""/>
    <s v="793157924484"/>
    <s v="11/03/2026 22:02"/>
  </r>
  <r>
    <x v="2"/>
    <x v="2"/>
    <n v="50"/>
    <n v="6"/>
    <s v="GWW37"/>
    <n v="200"/>
    <n v="0"/>
    <s v="ร้านที่2"/>
    <s v="น***ุหลาบ ส***ุข"/>
    <s v="นครพนม"/>
    <s v="-"/>
    <s v=""/>
    <s v="11/03/2026 22:00"/>
    <s v="-"/>
    <s v="J&amp;T COD"/>
    <s v="Tiktok"/>
    <s v="จ่ายทีหลัง / COD"/>
    <s v=""/>
    <s v="793107628493"/>
    <s v="11/03/2026 22:00"/>
  </r>
  <r>
    <x v="2"/>
    <x v="2"/>
    <n v="50"/>
    <n v="6"/>
    <s v="GWW35"/>
    <n v="238"/>
    <n v="38"/>
    <s v="ร้านที่2"/>
    <s v="u***9707956990572"/>
    <s v="กระบี่"/>
    <s v="-"/>
    <s v=""/>
    <s v="11/03/2026 21:59"/>
    <s v="-"/>
    <s v="J&amp;T COD"/>
    <s v="Tiktok"/>
    <s v="จ่ายทีหลัง / COD"/>
    <s v=""/>
    <s v="793187924454"/>
    <s v="11/03/2026 21:59"/>
  </r>
  <r>
    <x v="2"/>
    <x v="2"/>
    <n v="50"/>
    <n v="6"/>
    <s v="GWW34"/>
    <n v="200"/>
    <n v="0"/>
    <s v="ร้านที่2"/>
    <s v="ป***ี จ***ร์ช่วย"/>
    <s v="สุราษฎร์ธานี"/>
    <s v="-"/>
    <s v=""/>
    <s v="11/03/2026 21:57"/>
    <s v="-"/>
    <s v="J&amp;T COD"/>
    <s v="Tiktok"/>
    <s v="จ่ายทีหลัง / COD"/>
    <s v=""/>
    <s v="793130625442"/>
    <s v="11/03/2026 21:57"/>
  </r>
  <r>
    <x v="0"/>
    <x v="12"/>
    <n v="81.05"/>
    <n v="2"/>
    <s v="GWW33"/>
    <n v="169.1"/>
    <n v="7"/>
    <s v="ร้านที่1"/>
    <s v="วิชัย หล่อเกรียงไกร"/>
    <s v="ซอยศิลปเดช ถนนริมคลองบางค้อ 19/404_x000a__x000a_จอมทอง/ Chom Thongกรุงเทพมหานคร/ Bangkok_x000a_10150"/>
    <s v="10150"/>
    <s v="660815628556"/>
    <s v="11/03/2026 21:45"/>
    <s v="-"/>
    <s v="Kerry_dropoff"/>
    <s v="Lazada"/>
    <s v="lazada"/>
    <s v=""/>
    <s v="LEXPU0666221739"/>
    <s v="11/03/2026 21:45"/>
  </r>
  <r>
    <x v="2"/>
    <x v="2"/>
    <n v="50"/>
    <n v="6"/>
    <s v="GWW32"/>
    <n v="200"/>
    <n v="0"/>
    <s v="ร้านที่2"/>
    <s v="ไ***นทร์  โ***์เนียม"/>
    <s v="กรุงเทพฯ"/>
    <s v="-"/>
    <s v=""/>
    <s v="11/03/2026 21:45"/>
    <s v="-"/>
    <s v="J&amp;T Express"/>
    <s v="Tiktok"/>
    <s v="tiktok"/>
    <s v=""/>
    <s v="793133527443"/>
    <s v="11/03/2026 21:42"/>
  </r>
  <r>
    <x v="2"/>
    <x v="2"/>
    <n v="50"/>
    <n v="12"/>
    <s v="GWW31"/>
    <n v="400"/>
    <n v="0"/>
    <s v="ร้านที่2"/>
    <s v="ร***ี  ค***อม"/>
    <s v="ปราจีนบุรี"/>
    <s v="-"/>
    <s v=""/>
    <s v="11/03/2026 21:28"/>
    <s v="-"/>
    <s v="J&amp;T COD"/>
    <s v="Tiktok"/>
    <s v="จ่ายทีหลัง / COD"/>
    <s v=""/>
    <s v="793191117412"/>
    <s v="11/03/2026 21:28"/>
  </r>
  <r>
    <x v="5"/>
    <x v="3"/>
    <n v="66.489999999999995"/>
    <n v="1"/>
    <s v="GWW30"/>
    <n v="73.989999999999995"/>
    <n v="7.5"/>
    <s v="ร้านที่3"/>
    <s v="ทนงชัย วีระเศรษฐกุล"/>
    <s v="95/158 มบ.เดอะคอนเนค รามอินทรา-มีนบุรี ถ.สุวินทวงศ์ แขวงมีนบุรี · มีนบุรี/ Min Buri_x000a__x000a_มีนบุรี/ Min Buriกรุงเทพมหานคร/ Bangkok_x000a_10510"/>
    <s v="10510"/>
    <s v="660909547692"/>
    <s v="11/03/2026 20:57"/>
    <s v="-"/>
    <s v="Kerry_dropoff"/>
    <s v="Lazada"/>
    <s v="lazada"/>
    <s v=""/>
    <s v="LEXPU0666223659"/>
    <s v="11/03/2026 20:57"/>
  </r>
  <r>
    <x v="2"/>
    <x v="2"/>
    <n v="50"/>
    <n v="6"/>
    <s v="GWW29"/>
    <n v="200"/>
    <n v="0"/>
    <s v="ร้านที่2"/>
    <s v="ว***า  ม***กะ"/>
    <s v="สุราษฎร์ธานี"/>
    <s v="-"/>
    <s v=""/>
    <s v="11/03/2026 20:49"/>
    <s v="-"/>
    <s v="J&amp;T COD"/>
    <s v="Tiktok"/>
    <s v="จ่ายทีหลัง / COD"/>
    <s v=""/>
    <s v="793193520490"/>
    <s v="11/03/2026 20:50"/>
  </r>
  <r>
    <x v="2"/>
    <x v="2"/>
    <n v="50"/>
    <n v="6"/>
    <s v="GWW28"/>
    <n v="200"/>
    <n v="0"/>
    <s v="ร้านที่2"/>
    <s v="พ***พย์ จ***วัฒนกุล"/>
    <s v="กรุงเทพฯ"/>
    <s v="-"/>
    <s v=""/>
    <s v="11/03/2026 20:40"/>
    <s v="-"/>
    <s v="J&amp;T COD"/>
    <s v="Tiktok"/>
    <s v="จ่ายทีหลัง / COD"/>
    <s v=""/>
    <s v="793137226442"/>
    <s v="11/03/2026 20:40"/>
  </r>
  <r>
    <x v="11"/>
    <x v="13"/>
    <n v="66.666666666666671"/>
    <n v="3"/>
    <s v="GWW27"/>
    <n v="209"/>
    <n v="0"/>
    <s v="ร้านที่1"/>
    <s v="น******์"/>
    <s v="****** อำเภอท่าเรือ จังหวัดพระนครศรีอยุธยา 13130"/>
    <s v="13130"/>
    <s v="88"/>
    <s v="11/03/2026 20:42"/>
    <s v="-"/>
    <s v="SPX Express"/>
    <s v="Shopee"/>
    <s v="shopee"/>
    <s v=""/>
    <s v="TH2609904354022"/>
    <s v="11/03/2026 20:11"/>
  </r>
  <r>
    <x v="4"/>
    <x v="5"/>
    <n v="80"/>
    <n v="1"/>
    <s v="GWW27"/>
    <n v="209"/>
    <n v="0"/>
    <s v="ร้านที่1"/>
    <s v="น******์"/>
    <s v="****** อำเภอท่าเรือ จังหวัดพระนครศรีอยุธยา 13130"/>
    <s v="13130"/>
    <s v="88"/>
    <s v="11/03/2026 20:42"/>
    <s v="-"/>
    <s v="SPX Express"/>
    <s v="Shopee"/>
    <s v="shopee"/>
    <s v=""/>
    <s v="TH2609904354022"/>
    <s v="11/03/2026 20:11"/>
  </r>
  <r>
    <x v="2"/>
    <x v="2"/>
    <n v="50"/>
    <n v="6"/>
    <s v="GWW26"/>
    <n v="200"/>
    <n v="0"/>
    <s v="ร้านที่2"/>
    <s v="อ***วรรณ ด***งิน"/>
    <s v="สระแก้ว"/>
    <s v="-"/>
    <s v=""/>
    <s v="11/03/2026 20:10"/>
    <s v="-"/>
    <s v="J&amp;T Express"/>
    <s v="Tiktok"/>
    <s v="tiktok"/>
    <s v=""/>
    <s v="793172321476"/>
    <s v="11/03/2026 20:10"/>
  </r>
  <r>
    <x v="4"/>
    <x v="5"/>
    <n v="69.900000000000006"/>
    <n v="30"/>
    <s v="GWW25"/>
    <n v="2400"/>
    <n v="0"/>
    <s v="ร้านที่1"/>
    <s v="ว******)"/>
    <s v="******่างหล่อ แขวงบ้านช่างหล่อ เขตบางกอกน้อย จังหวัดกรุงเทพมหานคร 10700"/>
    <s v="10700"/>
    <s v="92"/>
    <s v="11/03/2026 20:35"/>
    <s v="-"/>
    <s v="SPX Express"/>
    <s v="Shopee"/>
    <s v="shopee"/>
    <s v=""/>
    <s v="TH264283594372Y"/>
    <s v="11/03/2026 20:05"/>
  </r>
  <r>
    <x v="2"/>
    <x v="2"/>
    <n v="50"/>
    <n v="6"/>
    <s v="GWW24"/>
    <n v="200"/>
    <n v="0"/>
    <s v="ร้านที่2"/>
    <s v="ว***าภรณ์ ป***ุมวงษ์"/>
    <s v="กาญจนบุรี"/>
    <s v="-"/>
    <s v=""/>
    <s v="11/03/2026 19:58"/>
    <s v="-"/>
    <s v="J&amp;T Express"/>
    <s v="Tiktok"/>
    <s v="tiktok"/>
    <s v=""/>
    <s v="793136636412"/>
    <s v="11/03/2026 19:58"/>
  </r>
  <r>
    <x v="4"/>
    <x v="5"/>
    <n v="90"/>
    <n v="2"/>
    <s v="GWW23"/>
    <n v="161.80000000000001"/>
    <n v="7"/>
    <s v="ร้านที่3"/>
    <s v="รวีวรรณ แก้วงาม"/>
    <s v="133 หมู่7  หมู่บ้านหนองน้ำใส ต.ทุ่งหลวง - · ทุ่งหลวง/ Thung Luang_x000a__x000a_ปากท่อ/ Pak Thoราชบุรี/ Ratchaburi_x000a_70140"/>
    <s v="70140"/>
    <s v="660962010997"/>
    <s v="11/03/2026 19:55"/>
    <s v="-"/>
    <s v="Kerry_dropoff"/>
    <s v="Lazada"/>
    <s v="lazada"/>
    <s v=""/>
    <s v="TH12078FPVST1A"/>
    <s v="11/03/2026 19:55"/>
  </r>
  <r>
    <x v="3"/>
    <x v="4"/>
    <n v="49"/>
    <n v="2"/>
    <s v="GWW22"/>
    <n v="146"/>
    <n v="48"/>
    <s v="ร้านที่1"/>
    <s v="ภ******ง"/>
    <s v="******ู่ที่ 5, ตำบลเด่นชัย, อำเภอเด่นชัย ตำบลเด่นชัย อำเภอเด่นชัย จังหวัดแพร่ 54110"/>
    <s v="54110"/>
    <s v="89"/>
    <s v="11/03/2026 19:51"/>
    <s v="-"/>
    <s v="SPX Express"/>
    <s v="Shopee"/>
    <s v="shopee"/>
    <s v=""/>
    <s v="TH2634964330165"/>
    <s v="11/03/2026 19:51"/>
  </r>
  <r>
    <x v="1"/>
    <x v="3"/>
    <n v="98.1"/>
    <n v="1"/>
    <s v="GWW19"/>
    <n v="105.1"/>
    <n v="7"/>
    <s v="ร้านที่3"/>
    <s v="ธมลวรรณ อมรเดชาพล"/>
    <s v="130 หมู่ 3 ท่ามะเฟือง  · อ่างทอง/ Ang Thong_x000a__x000a_เมืองราชบุรี/ Mueang Ratchaburiราชบุรี/ Ratchaburi_x000a_70000"/>
    <s v="70000"/>
    <s v="660817014295"/>
    <s v="11/03/2026 19:34"/>
    <s v="-"/>
    <s v="Kerry_dropoff"/>
    <s v="Lazada"/>
    <s v="lazada"/>
    <s v=""/>
    <s v="LEXPU0666222866"/>
    <s v="11/03/2026 19:34"/>
  </r>
  <r>
    <x v="2"/>
    <x v="2"/>
    <n v="33.333333333333336"/>
    <n v="3"/>
    <s v="GWW18"/>
    <n v="278"/>
    <n v="0"/>
    <s v="ร้านที่1"/>
    <s v="ด******์"/>
    <s v="****** ((บ้านมีกำแพงติดถนนใหญ่ ข้างร้านก๋วยเตี๋ยวเรือ)) ตำบลหนองแก้ว อำเภอเมืองร้อยเอ็ด จังหวัดร้อยเอ็ด 45000"/>
    <s v="45000"/>
    <s v="46"/>
    <s v="11/03/2026 19:22"/>
    <s v="-"/>
    <s v="SPX Express"/>
    <s v="Shopee"/>
    <s v="shopee"/>
    <s v=""/>
    <s v="TH266763959733A"/>
    <s v="11/03/2026 19:21"/>
  </r>
  <r>
    <x v="11"/>
    <x v="13"/>
    <n v="66.666666666666671"/>
    <n v="3"/>
    <s v="GWW18"/>
    <n v="278"/>
    <n v="0"/>
    <s v="ร้านที่1"/>
    <s v="ด******์"/>
    <s v="****** ((บ้านมีกำแพงติดถนนใหญ่ ข้างร้านก๋วยเตี๋ยวเรือ)) ตำบลหนองแก้ว อำเภอเมืองร้อยเอ็ด จังหวัดร้อยเอ็ด 45000"/>
    <s v="45000"/>
    <s v="46"/>
    <s v="11/03/2026 19:22"/>
    <s v="-"/>
    <s v="SPX Express"/>
    <s v="Shopee"/>
    <s v="shopee"/>
    <s v=""/>
    <s v="TH266763959733A"/>
    <s v="11/03/2026 19:21"/>
  </r>
  <r>
    <x v="3"/>
    <x v="4"/>
    <n v="33.333333333333336"/>
    <n v="3"/>
    <s v="GWW17"/>
    <n v="134.99"/>
    <n v="0"/>
    <s v="ร้านที่2"/>
    <s v="แ***เฟื่องฤทธิ"/>
    <s v="พระนครศรีอยุธยา"/>
    <s v="-"/>
    <s v=""/>
    <s v="11/03/2026 18:34"/>
    <s v="-"/>
    <s v="J&amp;T COD"/>
    <s v="Tiktok"/>
    <s v="จ่ายทีหลัง / COD"/>
    <s v=""/>
    <s v="793133943431"/>
    <s v="11/03/2026 18:34"/>
  </r>
  <r>
    <x v="4"/>
    <x v="5"/>
    <n v="66.333333333333329"/>
    <n v="3"/>
    <s v="GWW16"/>
    <n v="178"/>
    <n v="8"/>
    <s v="ร้านที่3"/>
    <s v="วิชัย วงศ์น้ำเงิน"/>
    <s v="81 หมู่ 10 ถ.กกบกเก่า · ในเมือง/ Nai Mueang_x000a__x000a_เมืองชัยภูมิ/ Mueang Chaiyaphumชัยภูมิ/ Chaiyaphum_x000a_36000"/>
    <s v="36000"/>
    <s v="660933453215"/>
    <s v="11/03/2026 18:34"/>
    <s v="-"/>
    <s v="Kerry_dropoff"/>
    <s v="Lazada"/>
    <s v="lazada"/>
    <s v=""/>
    <s v="LEXPU0666224594"/>
    <s v="11/03/2026 18:34"/>
  </r>
  <r>
    <x v="2"/>
    <x v="2"/>
    <n v="50"/>
    <n v="6"/>
    <s v="GWW15"/>
    <n v="200"/>
    <n v="0"/>
    <s v="ร้านที่2"/>
    <s v="ณ***ัตร  ล***่น"/>
    <s v="เทศบาลเมืองจันทบุรี"/>
    <s v="-"/>
    <s v=""/>
    <s v="11/03/2026 18:16"/>
    <s v="-"/>
    <s v="J&amp;T COD"/>
    <s v="Tiktok"/>
    <s v="จ่ายทีหลัง / COD"/>
    <s v=""/>
    <s v="793173434410"/>
    <s v="11/03/2026 18:16"/>
  </r>
  <r>
    <x v="11"/>
    <x v="13"/>
    <n v="66.666666666666671"/>
    <n v="6"/>
    <s v="GWW14"/>
    <n v="258"/>
    <n v="0"/>
    <s v="ร้านที่2"/>
    <s v="ส*** พ***าลา"/>
    <s v="สระบุรี"/>
    <s v="-"/>
    <s v=""/>
    <s v="11/03/2026 18:12"/>
    <s v="-"/>
    <s v="Flash Express Thailand COD"/>
    <s v="Tiktok"/>
    <s v="จ่ายทีหลัง / COD"/>
    <s v=""/>
    <s v="THT100455S0S29Z"/>
    <s v="11/03/2026 18:12"/>
  </r>
  <r>
    <x v="2"/>
    <x v="2"/>
    <n v="50"/>
    <n v="6"/>
    <s v="GWW13"/>
    <n v="200"/>
    <n v="0"/>
    <s v="ร้านที่2"/>
    <s v="โ***วรรณ ม***ก้ว"/>
    <s v="ปทุมธานี"/>
    <s v="-"/>
    <s v=""/>
    <s v="11/03/2026 17:58"/>
    <s v="-"/>
    <s v="Flash Express Thailand COD"/>
    <s v="Tiktok"/>
    <s v="จ่ายทีหลัง / COD"/>
    <s v="ขอไม่รับกาแฟ น่ะค่ะ"/>
    <s v="THT040255S8QX8Z"/>
    <s v="11/03/2026 17:58"/>
  </r>
  <r>
    <x v="3"/>
    <x v="4"/>
    <n v="49"/>
    <n v="1"/>
    <s v="GWW12"/>
    <n v="49"/>
    <n v="0"/>
    <s v="ร้านที่1"/>
    <s v="ว****์"/>
    <s v="******oad, Thung Phaya Thai แขวงทุ่งพญาไท เขตราชเทวี จังหวัดกรุงเทพมหานคร 10400"/>
    <s v="10400"/>
    <s v="56"/>
    <s v="11/03/2026 17:52"/>
    <s v="-"/>
    <s v="SPX Express"/>
    <s v="Shopee"/>
    <s v="shopee"/>
    <s v=""/>
    <s v="TH265795835691I"/>
    <s v="11/03/2026 17:52"/>
  </r>
  <r>
    <x v="3"/>
    <x v="4"/>
    <n v="27.5"/>
    <n v="4"/>
    <s v="GWW10"/>
    <n v="116.5"/>
    <n v="26.5"/>
    <s v="ร้านที่1"/>
    <s v="คุณ ชาตรี นาห่อม"/>
    <s v="86 หมู่ 1 · แนงมุด/ Naeng Mut_x000a__x000a_กาบเชิง/ Kap Choengสุรินทร์/ Surin_x000a_32210"/>
    <s v="32210"/>
    <s v="660916699585"/>
    <s v="11/03/2026 17:29"/>
    <s v="-"/>
    <s v="Kerry_dropoff"/>
    <s v="Lazada"/>
    <s v="lazada"/>
    <s v=""/>
    <s v="TH29068FQ7QC6D"/>
    <s v="11/03/2026 17:29"/>
  </r>
  <r>
    <x v="2"/>
    <x v="2"/>
    <n v="50"/>
    <n v="6"/>
    <s v="GWW9"/>
    <n v="200"/>
    <n v="0"/>
    <s v="ร้านที่2"/>
    <s v="เ***่ยม พ***ี"/>
    <s v="อุบลราชธานี"/>
    <s v="-"/>
    <s v=""/>
    <s v="11/03/2026 17:12"/>
    <s v="-"/>
    <s v="J&amp;T Express"/>
    <s v="Tiktok"/>
    <s v="tiktok"/>
    <s v=""/>
    <s v="793150532414"/>
    <s v="11/03/2026 17:11"/>
  </r>
  <r>
    <x v="7"/>
    <x v="14"/>
    <n v="150"/>
    <n v="5"/>
    <s v="GWW8"/>
    <n v="500"/>
    <n v="0"/>
    <s v="ร้านที่2"/>
    <s v="ธ***รัตน์ โ***"/>
    <s v="กรุงเทพมหานคร"/>
    <s v="-"/>
    <s v=""/>
    <s v="11/03/2026 16:58"/>
    <s v="-"/>
    <s v="Flash Express Thailand"/>
    <s v="Tiktok"/>
    <s v="tiktok"/>
    <s v=""/>
    <s v="THT010755S11J5Z"/>
    <s v="11/03/2026 16:58"/>
  </r>
  <r>
    <x v="4"/>
    <x v="15"/>
    <n v="68.8"/>
    <n v="1"/>
    <s v="GWW7"/>
    <n v="199.8"/>
    <n v="45"/>
    <s v="ร้านที่3"/>
    <s v="raymond Matthews"/>
    <s v="60/8 Moo 4 Patta 3 Village · สัตหีบ/ Sattahip_x000a__x000a_สัตหีบ/ Sattahipชลบุรี/ Chonburi_x000a_20180"/>
    <s v="20180"/>
    <s v="660646056835"/>
    <s v="11/03/2026 16:48"/>
    <s v="-"/>
    <s v="Kerry_dropoff"/>
    <s v="Lazada"/>
    <s v="lazada"/>
    <s v=""/>
    <s v="LEXPU0666222428"/>
    <s v="11/03/2026 16:48"/>
  </r>
  <r>
    <x v="8"/>
    <x v="16"/>
    <n v="86"/>
    <n v="1"/>
    <s v="GWW7"/>
    <n v="199.8"/>
    <n v="45"/>
    <s v="ร้านที่3"/>
    <s v="raymond Matthews"/>
    <s v="60/8 Moo 4 Patta 3 Village · สัตหีบ/ Sattahip_x000a__x000a_สัตหีบ/ Sattahipชลบุรี/ Chonburi_x000a_20180"/>
    <s v="20180"/>
    <s v="660646056835"/>
    <s v="11/03/2026 16:48"/>
    <s v="-"/>
    <s v="Kerry_dropoff"/>
    <s v="Lazada"/>
    <s v="lazada"/>
    <s v=""/>
    <s v="LEXPU0666222428"/>
    <s v="11/03/2026 16:48"/>
  </r>
  <r>
    <x v="12"/>
    <x v="17"/>
    <n v="10"/>
    <n v="10"/>
    <s v="GWW6"/>
    <n v="99.99"/>
    <n v="0"/>
    <s v="ร้านที่2"/>
    <s v="ธ***รัตน์ โ***"/>
    <s v="กรุงเทพมหานคร"/>
    <s v="-"/>
    <s v=""/>
    <s v="11/03/2026 16:45"/>
    <s v="-"/>
    <s v="J&amp;T Express"/>
    <s v="Tiktok"/>
    <s v="tiktok"/>
    <s v=""/>
    <s v="793142761493"/>
    <s v="11/03/2026 16:46"/>
  </r>
  <r>
    <x v="2"/>
    <x v="2"/>
    <n v="33.333333333333336"/>
    <n v="3"/>
    <s v="GWW4"/>
    <n v="100"/>
    <n v="0"/>
    <s v="ร้านที่2"/>
    <s v="ธ***นนท์ ส***อง"/>
    <s v="ปทุมธานี"/>
    <s v="-"/>
    <s v=""/>
    <s v="11/03/2026 16:35"/>
    <s v="-"/>
    <s v="J&amp;T COD"/>
    <s v="Tiktok"/>
    <s v="จ่ายทีหลัง / COD"/>
    <s v=""/>
    <s v="793138393316"/>
    <s v="11/03/2026 16:36"/>
  </r>
  <r>
    <x v="2"/>
    <x v="2"/>
    <n v="50"/>
    <n v="6"/>
    <s v="GWW3"/>
    <n v="200"/>
    <n v="0"/>
    <s v="ร้านที่2"/>
    <s v="ห***ันทร์"/>
    <s v="เพชรบูรณ์"/>
    <s v="-"/>
    <s v=""/>
    <s v="11/03/2026 16:35"/>
    <s v="-"/>
    <s v="J&amp;T Express"/>
    <s v="Tiktok"/>
    <s v="tiktok"/>
    <s v=""/>
    <s v="793195636402"/>
    <s v="11/03/2026 16:34"/>
  </r>
  <r>
    <x v="2"/>
    <x v="2"/>
    <n v="50"/>
    <n v="12"/>
    <s v="GWW2"/>
    <n v="400"/>
    <n v="0"/>
    <s v="ร้านที่2"/>
    <s v="ป***รา ศ***วัสดิ์"/>
    <s v="กรุงเทพฯ"/>
    <s v="-"/>
    <s v=""/>
    <s v="11/03/2026 16:31"/>
    <s v="-"/>
    <s v="J&amp;T COD"/>
    <s v="Tiktok"/>
    <s v="จ่ายทีหลัง / COD"/>
    <s v=""/>
    <s v="793163718421"/>
    <s v="11/03/2026 16:31"/>
  </r>
  <r>
    <x v="13"/>
    <x v="3"/>
    <n v="66.489999999999995"/>
    <n v="1"/>
    <s v="GWW0"/>
    <n v="73.489999999999995"/>
    <n v="7"/>
    <s v="ร้านที่3"/>
    <s v="สุดารักษ์"/>
    <s v="60/939 หมู่11 ซอยเปรมฤทัยแยก11(ซ้าย)_x000a__x000a_เมืองสมุทรปราการ/ Mueang Samut Prakanสมุทรปราการ/ Samut Prakan_x000a_10270"/>
    <s v="10270"/>
    <s v="660812907878"/>
    <s v="11/03/2026 16:24"/>
    <s v="-"/>
    <s v="Kerry_dropoff"/>
    <s v="Lazada"/>
    <s v="lazada"/>
    <s v=""/>
    <s v="LEXPU0666220853"/>
    <s v="11/03/2026 16:24"/>
  </r>
  <r>
    <x v="6"/>
    <x v="7"/>
    <n v="89.5"/>
    <n v="2"/>
    <s v="GWV99"/>
    <n v="550"/>
    <n v="0"/>
    <s v="ร้านที่2"/>
    <s v="น***ันทร์ ส***พันธ์"/>
    <s v="อุดรธานี"/>
    <s v="-"/>
    <s v=""/>
    <s v="11/03/2026 16:23"/>
    <s v="-"/>
    <s v="J&amp;T Express"/>
    <s v="Tiktok"/>
    <s v="tiktok"/>
    <s v=""/>
    <s v="793144323565"/>
    <s v="11/03/2026 16:23"/>
  </r>
  <r>
    <x v="2"/>
    <x v="2"/>
    <n v="65"/>
    <n v="12"/>
    <s v="GWV99"/>
    <n v="550"/>
    <n v="0"/>
    <s v="ร้านที่2"/>
    <s v="น***ันทร์ ส***พันธ์"/>
    <s v="อุดรธานี"/>
    <s v="-"/>
    <s v=""/>
    <s v="11/03/2026 16:23"/>
    <s v="-"/>
    <s v="J&amp;T Express"/>
    <s v="Tiktok"/>
    <s v="tiktok"/>
    <s v=""/>
    <s v="793144323565"/>
    <s v="11/03/2026 16:23"/>
  </r>
  <r>
    <x v="14"/>
    <x v="18"/>
    <n v="75"/>
    <n v="1"/>
    <s v="GWV98"/>
    <n v="112"/>
    <n v="37"/>
    <s v="ร้านที่1"/>
    <s v="ญ******ม"/>
    <s v="******ฐกิจ 1 ตำบล แคราย ตำบลแคราย อำเภอกระทุ่มแบน จังหวัดสมุทรสาคร 74110"/>
    <s v="74110"/>
    <s v="26"/>
    <s v="11/03/2026 16:47"/>
    <s v="-"/>
    <s v="SPX Express"/>
    <s v="Shopee"/>
    <s v="shopee"/>
    <s v=""/>
    <s v="TH269461412727B"/>
    <s v="11/03/2026 16:17"/>
  </r>
  <r>
    <x v="11"/>
    <x v="13"/>
    <n v="66.666666666666671"/>
    <n v="3"/>
    <s v="GWV95"/>
    <n v="100"/>
    <n v="0"/>
    <s v="ร้านที่2"/>
    <s v="อ***รัตน์ บ***ิตเสถียร"/>
    <s v="ตราด"/>
    <s v="-"/>
    <s v=""/>
    <s v="11/03/2026 16:11"/>
    <s v="-"/>
    <s v="J&amp;T COD"/>
    <s v="Tiktok"/>
    <s v="จ่ายทีหลัง / COD"/>
    <s v=""/>
    <s v="793128905483"/>
    <s v="11/03/2026 16:12"/>
  </r>
  <r>
    <x v="11"/>
    <x v="13"/>
    <n v="66.666666666666671"/>
    <n v="3"/>
    <s v="GWV94"/>
    <n v="107"/>
    <n v="7"/>
    <s v="ร้านที่2"/>
    <s v="ฉ***ทริกา เ***สาย"/>
    <s v="สมุทรปราการ"/>
    <s v="-"/>
    <s v=""/>
    <s v="11/03/2026 16:10"/>
    <s v="-"/>
    <s v="J&amp;T COD"/>
    <s v="Tiktok"/>
    <s v="จ่ายทีหลัง / COD"/>
    <s v=""/>
    <s v="793186708495"/>
    <s v="11/03/2026 16:10"/>
  </r>
  <r>
    <x v="11"/>
    <x v="13"/>
    <n v="66.666666666666671"/>
    <n v="3"/>
    <s v="GWV93"/>
    <n v="100"/>
    <n v="0"/>
    <s v="ร้านที่2"/>
    <s v="ก***เวก ร***ขพูล"/>
    <s v="อุทัยธานี"/>
    <s v="-"/>
    <s v=""/>
    <s v="11/03/2026 16:10"/>
    <s v="-"/>
    <s v="J&amp;T Express"/>
    <s v="Tiktok"/>
    <s v="tiktok"/>
    <s v=""/>
    <s v="793174602496"/>
    <s v="11/03/2026 16:10"/>
  </r>
  <r>
    <x v="11"/>
    <x v="13"/>
    <n v="66.666666666666671"/>
    <n v="3"/>
    <s v="GWV92"/>
    <n v="100"/>
    <n v="0"/>
    <s v="ร้านที่2"/>
    <s v="จ***ักดิ์ ล***ลิศ"/>
    <s v="ปทุมธานี"/>
    <s v="-"/>
    <s v=""/>
    <s v="11/03/2026 16:09"/>
    <s v="-"/>
    <s v="Flash Express Thailand"/>
    <s v="Tiktok"/>
    <s v="tiktok"/>
    <s v=""/>
    <s v="THT040255S0BP5Z"/>
    <s v="11/03/2026 16:09"/>
  </r>
  <r>
    <x v="11"/>
    <x v="13"/>
    <n v="66.666666666666671"/>
    <n v="3"/>
    <s v="GWV91"/>
    <n v="100"/>
    <n v="0"/>
    <s v="ร้านที่2"/>
    <s v="เ** ร***น้ำตาล"/>
    <s v="ราชบุรี"/>
    <s v="-"/>
    <s v=""/>
    <s v="11/03/2026 16:08"/>
    <s v="-"/>
    <s v="J&amp;T Express"/>
    <s v="Tiktok"/>
    <s v="tiktok"/>
    <s v=""/>
    <s v="793188201492"/>
    <s v="11/03/2026 16:08"/>
  </r>
  <r>
    <x v="11"/>
    <x v="13"/>
    <n v="66.666666666666671"/>
    <n v="3"/>
    <s v="GWV90"/>
    <n v="100"/>
    <n v="0"/>
    <s v="ร้านที่2"/>
    <s v="พ***ภา เ***งศรี"/>
    <s v="ระยอง"/>
    <s v="-"/>
    <s v=""/>
    <s v="11/03/2026 16:07"/>
    <s v="-"/>
    <s v="J&amp;T COD"/>
    <s v="Tiktok"/>
    <s v="จ่ายทีหลัง / COD"/>
    <s v=""/>
    <s v="793179510406"/>
    <s v="11/03/2026 16:07"/>
  </r>
  <r>
    <x v="4"/>
    <x v="5"/>
    <n v="80"/>
    <n v="1"/>
    <s v="GWV88"/>
    <n v="80"/>
    <n v="0"/>
    <s v="ร้านที่1"/>
    <s v="จ******ย"/>
    <s v="******, ตำบลวังยายทอง, อำเภอเทพารักษ์ ตำบลวังยายทอง อำเภอเทพารักษ์ จังหวัดนครราชสีมา 30210"/>
    <s v="30210"/>
    <s v="29"/>
    <s v="11/03/2026 16:07"/>
    <s v="-"/>
    <s v="SPX Express"/>
    <s v="Shopee"/>
    <s v="shopee"/>
    <s v=""/>
    <s v="TH260304780555P"/>
    <s v="11/03/2026 16:06"/>
  </r>
  <r>
    <x v="15"/>
    <x v="19"/>
    <n v="50"/>
    <n v="6"/>
    <s v="GWV87"/>
    <n v="200"/>
    <n v="0"/>
    <s v="ร้านที่2"/>
    <s v="พ***า ส***มือง"/>
    <s v="ร้อยเอ็ด"/>
    <s v="-"/>
    <s v=""/>
    <s v="11/03/2026 16:04"/>
    <s v="-"/>
    <s v="J&amp;T COD"/>
    <s v="Tiktok"/>
    <s v="จ่ายทีหลัง / COD"/>
    <s v=""/>
    <s v="793125368490"/>
    <s v="11/03/2026 16:05"/>
  </r>
  <r>
    <x v="15"/>
    <x v="19"/>
    <n v="50"/>
    <n v="3"/>
    <s v="GWV86"/>
    <n v="100"/>
    <n v="0"/>
    <s v="ร้านที่2"/>
    <s v="น**"/>
    <s v="กรุงเทพมหานคร"/>
    <s v="-"/>
    <s v=""/>
    <s v="11/03/2026 16:04"/>
    <s v="-"/>
    <s v="J&amp;T COD"/>
    <s v="Tiktok"/>
    <s v="จ่ายทีหลัง / COD"/>
    <s v=""/>
    <s v="793121975402"/>
    <s v="11/03/2026 16:04"/>
  </r>
  <r>
    <x v="13"/>
    <x v="20"/>
    <n v="159"/>
    <n v="1"/>
    <s v="GWV85"/>
    <n v="99"/>
    <n v="0"/>
    <s v="ร้านที่2"/>
    <s v="ส***ุทธ์ เ***รัญ"/>
    <s v="พัทลุง"/>
    <s v="-"/>
    <s v=""/>
    <s v="11/03/2026 16:04"/>
    <s v="-"/>
    <s v="J&amp;T COD"/>
    <s v="Tiktok"/>
    <s v="จ่ายทีหลัง / COD"/>
    <s v=""/>
    <s v="793188666325"/>
    <s v="11/03/2026 16:04"/>
  </r>
  <r>
    <x v="1"/>
    <x v="1"/>
    <n v="159"/>
    <n v="1"/>
    <s v="GWV83"/>
    <n v="99"/>
    <n v="0"/>
    <s v="ร้านที่2"/>
    <s v="P***arin  K***NSRIWONG"/>
    <s v="เชียงใหม่"/>
    <s v="-"/>
    <s v=""/>
    <s v="11/03/2026 15:50"/>
    <s v="-"/>
    <s v="J&amp;T Express"/>
    <s v="Tiktok"/>
    <s v="tiktok"/>
    <s v=""/>
    <s v="793132163375"/>
    <s v="11/03/2026 15:49"/>
  </r>
  <r>
    <x v="15"/>
    <x v="19"/>
    <n v="50"/>
    <n v="3"/>
    <s v="GWV82"/>
    <n v="100"/>
    <n v="0"/>
    <s v="ร้านที่2"/>
    <s v="พ***ิพัชร์ ว***สุทธิผล"/>
    <s v="กรุงเทพฯ"/>
    <s v="-"/>
    <s v=""/>
    <s v="11/03/2026 15:44"/>
    <s v="-"/>
    <s v="J&amp;T Express"/>
    <s v="Tiktok"/>
    <s v="tiktok"/>
    <s v=""/>
    <s v="793141971414"/>
    <s v="11/03/2026 15:44"/>
  </r>
  <r>
    <x v="1"/>
    <x v="1"/>
    <n v="159"/>
    <n v="1"/>
    <s v="GWV81"/>
    <n v="159"/>
    <n v="0"/>
    <s v="ร้านที่2"/>
    <s v="ส***็ญ ห***ินทร์"/>
    <s v="กระบี่"/>
    <s v="-"/>
    <s v=""/>
    <s v="11/03/2026 15:40"/>
    <s v="-"/>
    <s v="J&amp;T Express"/>
    <s v="Tiktok"/>
    <s v="tiktok"/>
    <s v=""/>
    <s v="793174762310"/>
    <s v="11/03/2026 15:39"/>
  </r>
  <r>
    <x v="15"/>
    <x v="19"/>
    <n v="50"/>
    <n v="3"/>
    <s v="GWV80"/>
    <n v="199"/>
    <n v="0"/>
    <s v="ร้านที่2"/>
    <s v="ส***รณิษา เ***วันดี"/>
    <s v="กรุงเทพฯ"/>
    <s v="-"/>
    <s v=""/>
    <s v="11/03/2026 15:37"/>
    <s v="-"/>
    <s v="J&amp;T Express"/>
    <s v="Tiktok"/>
    <s v="tiktok"/>
    <s v=""/>
    <s v="793136876405"/>
    <s v="11/03/2026 15:37"/>
  </r>
  <r>
    <x v="13"/>
    <x v="20"/>
    <n v="159"/>
    <n v="1"/>
    <s v="GWV80"/>
    <n v="199"/>
    <n v="0"/>
    <s v="ร้านที่2"/>
    <s v="ส***รณิษา เ***วันดี"/>
    <s v="กรุงเทพฯ"/>
    <s v="-"/>
    <s v=""/>
    <s v="11/03/2026 15:37"/>
    <s v="-"/>
    <s v="J&amp;T Express"/>
    <s v="Tiktok"/>
    <s v="tiktok"/>
    <s v=""/>
    <s v="793136876405"/>
    <s v="11/03/2026 15:37"/>
  </r>
  <r>
    <x v="5"/>
    <x v="6"/>
    <n v="159"/>
    <n v="1"/>
    <s v="GWV79"/>
    <n v="99"/>
    <n v="0"/>
    <s v="ร้านที่2"/>
    <s v="N***bon R***tchai"/>
    <s v="ร้อยเอ็ด"/>
    <s v="-"/>
    <s v=""/>
    <s v="11/03/2026 15:37"/>
    <s v="-"/>
    <s v="J&amp;T COD"/>
    <s v="Tiktok"/>
    <s v="จ่ายทีหลัง / COD"/>
    <s v=""/>
    <s v="793112765336"/>
    <s v="11/03/2026 15:37"/>
  </r>
  <r>
    <x v="15"/>
    <x v="19"/>
    <n v="50"/>
    <n v="3"/>
    <s v="GWV78"/>
    <n v="100"/>
    <n v="0"/>
    <s v="ร้านที่2"/>
    <s v="ป***ศา เ***ะกระโทก"/>
    <s v="เทศบาลนครนครราชสีมา"/>
    <s v="-"/>
    <s v=""/>
    <s v="11/03/2026 15:34"/>
    <s v="-"/>
    <s v="J&amp;T COD"/>
    <s v="Tiktok"/>
    <s v="จ่ายทีหลัง / COD"/>
    <s v=""/>
    <s v="793155370405"/>
    <s v="11/03/2026 15:35"/>
  </r>
  <r>
    <x v="15"/>
    <x v="19"/>
    <n v="50"/>
    <n v="3"/>
    <s v="GWV75"/>
    <n v="100"/>
    <n v="0"/>
    <s v="ร้านที่2"/>
    <s v="ฐ***สร์ เ***ฐวรพันธุ์"/>
    <s v="กรุงเทพฯ"/>
    <s v="-"/>
    <s v=""/>
    <s v="11/03/2026 15:22"/>
    <s v="-"/>
    <s v="J&amp;T Express"/>
    <s v="Tiktok"/>
    <s v="tiktok"/>
    <s v=""/>
    <s v="793110673423"/>
    <s v="11/03/2026 15:22"/>
  </r>
  <r>
    <x v="13"/>
    <x v="20"/>
    <n v="139"/>
    <n v="1"/>
    <s v="GWV74"/>
    <n v="139"/>
    <n v="0"/>
    <s v="ร้านที่1"/>
    <s v="ว******ว"/>
    <s v="******2 ตำบลย่านซื่อ อำเภอควนโดน จังหวัดสตูล 91160"/>
    <s v="91160"/>
    <s v="39"/>
    <s v="11/03/2026 15:50"/>
    <s v="-"/>
    <s v="SPX Express"/>
    <s v="Shopee"/>
    <s v="shopee"/>
    <s v=""/>
    <s v="TH260113588833V"/>
    <s v="11/03/2026 15:20"/>
  </r>
  <r>
    <x v="6"/>
    <x v="7"/>
    <n v="89.5"/>
    <n v="2"/>
    <s v="GWV73"/>
    <n v="159"/>
    <n v="0"/>
    <s v="ร้านที่2"/>
    <s v="อ***า ส***รณวัฒน์"/>
    <s v="พระนครศรีอยุธยา"/>
    <s v="-"/>
    <s v=""/>
    <s v="11/03/2026 15:17"/>
    <s v="-"/>
    <s v="J&amp;T COD"/>
    <s v="Tiktok"/>
    <s v="จ่ายทีหลัง / COD"/>
    <s v=""/>
    <s v="793126422583"/>
    <s v="11/03/2026 15:17"/>
  </r>
  <r>
    <x v="3"/>
    <x v="4"/>
    <n v="33.333333333333336"/>
    <n v="3"/>
    <s v="GWV71"/>
    <n v="134.99"/>
    <n v="0"/>
    <s v="ร้านที่2"/>
    <s v="ส***ญญา   ก***ัมย์"/>
    <s v="บุรีรัมย์"/>
    <s v="-"/>
    <s v=""/>
    <s v="11/03/2026 14:56"/>
    <s v="-"/>
    <s v="J&amp;T Express"/>
    <s v="Tiktok"/>
    <s v="tiktok"/>
    <s v=""/>
    <s v="793188143403"/>
    <s v="11/03/2026 14:55"/>
  </r>
  <r>
    <x v="6"/>
    <x v="7"/>
    <n v="89.5"/>
    <n v="2"/>
    <s v="GWV70"/>
    <n v="150"/>
    <n v="0"/>
    <s v="ร้านที่2"/>
    <s v="ใ***"/>
    <s v="กรุงเทพมหานคร"/>
    <s v="-"/>
    <s v=""/>
    <s v="11/03/2026 14:54"/>
    <s v="-"/>
    <s v="J&amp;T COD"/>
    <s v="Tiktok"/>
    <s v="จ่ายทีหลัง / COD"/>
    <s v=""/>
    <s v="793140522576"/>
    <s v="11/03/2026 14:55"/>
  </r>
  <r>
    <x v="15"/>
    <x v="19"/>
    <n v="50"/>
    <n v="3"/>
    <s v="GWV68"/>
    <n v="100"/>
    <n v="0"/>
    <s v="ร้านที่2"/>
    <s v="ศ***พรรณ ห***นกลาง"/>
    <s v="ปทุมธานี"/>
    <s v="-"/>
    <s v=""/>
    <s v="11/03/2026 14:37"/>
    <s v="-"/>
    <s v="J&amp;T COD"/>
    <s v="Tiktok"/>
    <s v="จ่ายทีหลัง / COD"/>
    <s v=""/>
    <s v="793174879416"/>
    <s v="11/03/2026 14:37"/>
  </r>
  <r>
    <x v="3"/>
    <x v="4"/>
    <n v="27.5"/>
    <n v="4"/>
    <s v="GWV67"/>
    <n v="181"/>
    <n v="16"/>
    <s v="ร้านที่1"/>
    <s v="น******์"/>
    <s v="******างบอน3  ซอย14แยก4-1 แขวงหลักสอง เขตบางแค จังหวัดกรุงเทพมหานคร 10160"/>
    <s v="10160"/>
    <s v="98"/>
    <s v="11/03/2026 15:05"/>
    <s v="-"/>
    <s v="SPX Express"/>
    <s v="Shopee"/>
    <s v="shopee"/>
    <s v=""/>
    <s v="TH261553297049C"/>
    <s v="11/03/2026 14:35"/>
  </r>
  <r>
    <x v="15"/>
    <x v="19"/>
    <n v="50"/>
    <n v="3"/>
    <s v="GWV66"/>
    <n v="100"/>
    <n v="0"/>
    <s v="ร้านที่2"/>
    <s v="ช***า ล***ิชย์"/>
    <s v="เชียงใหม่"/>
    <s v="-"/>
    <s v=""/>
    <s v="11/03/2026 14:34"/>
    <s v="-"/>
    <s v="J&amp;T Express"/>
    <s v="Tiktok"/>
    <s v="tiktok"/>
    <s v=""/>
    <s v="793155379402"/>
    <s v="11/03/2026 14:34"/>
  </r>
  <r>
    <x v="1"/>
    <x v="1"/>
    <n v="159"/>
    <n v="1"/>
    <s v="GWV65"/>
    <n v="99"/>
    <n v="0"/>
    <s v="ร้านที่2"/>
    <s v="น***น"/>
    <s v="ภูเก็ต"/>
    <s v="-"/>
    <s v=""/>
    <s v="11/03/2026 14:27"/>
    <s v="-"/>
    <s v="J&amp;T Express"/>
    <s v="Tiktok"/>
    <s v="tiktok"/>
    <s v=""/>
    <s v="793154253393"/>
    <s v="11/03/2026 14:27"/>
  </r>
  <r>
    <x v="10"/>
    <x v="11"/>
    <n v="54.5"/>
    <n v="2"/>
    <s v="GWV63"/>
    <n v="73.489999999999995"/>
    <n v="7"/>
    <s v="ร้านที่3"/>
    <s v="Ajjari"/>
    <s v="หมู่บ้านศุภาลัยสุวรรณภูมิบ้านเลขที่9/166_x000a__x000a_ลาดกระบัง/ Lat Krabangกรุงเทพมหานคร/ Bangkok_x000a_10520"/>
    <s v="10520"/>
    <s v="660818249548"/>
    <s v="11/03/2026 14:21"/>
    <s v="-"/>
    <s v="Kerry_dropoff"/>
    <s v="Lazada"/>
    <s v="lazada"/>
    <s v=""/>
    <s v="LEXPU0666227454"/>
    <s v="11/03/2026 14:21"/>
  </r>
  <r>
    <x v="7"/>
    <x v="8"/>
    <n v="66"/>
    <n v="1"/>
    <s v="GWV62"/>
    <n v="194.25"/>
    <n v="7.5"/>
    <s v="ร้านที่9"/>
    <s v="หญิง"/>
    <s v="83 ม.4 บ้านสันติธรรม ต.สันมะค่า อ.ป่าแดด จ.เชียงราย 57190 · สันมะค่า/ San Makha_x000a__x000a_ป่าแดด/ Pa Daetเชียงราย/ Chiang Rai_x000a_57190"/>
    <s v="57190"/>
    <s v="660885234478"/>
    <s v="11/03/2026 14:18"/>
    <s v="-"/>
    <s v="Kerry_dropoff"/>
    <s v="Lazada"/>
    <s v="lazada"/>
    <s v=""/>
    <s v="TH54068FPVWE2C"/>
    <s v="11/03/2026 14:18"/>
  </r>
  <r>
    <x v="8"/>
    <x v="9"/>
    <n v="66"/>
    <n v="1"/>
    <s v="GWV62"/>
    <n v="194.25"/>
    <n v="7.5"/>
    <s v="ร้านที่9"/>
    <s v="หญิง"/>
    <s v="83 ม.4 บ้านสันติธรรม ต.สันมะค่า อ.ป่าแดด จ.เชียงราย 57190 · สันมะค่า/ San Makha_x000a__x000a_ป่าแดด/ Pa Daetเชียงราย/ Chiang Rai_x000a_57190"/>
    <s v="57190"/>
    <s v="660885234478"/>
    <s v="11/03/2026 14:18"/>
    <s v="-"/>
    <s v="Kerry_dropoff"/>
    <s v="Lazada"/>
    <s v="lazada"/>
    <s v=""/>
    <s v="TH54068FPVWE2C"/>
    <s v="11/03/2026 14:18"/>
  </r>
  <r>
    <x v="4"/>
    <x v="5"/>
    <n v="67"/>
    <n v="1"/>
    <s v="GWV62"/>
    <n v="194.25"/>
    <n v="7.5"/>
    <s v="ร้านที่9"/>
    <s v="หญิง"/>
    <s v="83 ม.4 บ้านสันติธรรม ต.สันมะค่า อ.ป่าแดด จ.เชียงราย 57190 · สันมะค่า/ San Makha_x000a__x000a_ป่าแดด/ Pa Daetเชียงราย/ Chiang Rai_x000a_57190"/>
    <s v="57190"/>
    <s v="660885234478"/>
    <s v="11/03/2026 14:18"/>
    <s v="-"/>
    <s v="Kerry_dropoff"/>
    <s v="Lazada"/>
    <s v="lazada"/>
    <s v=""/>
    <s v="TH54068FPVWE2C"/>
    <s v="11/03/2026 14:18"/>
  </r>
  <r>
    <x v="4"/>
    <x v="5"/>
    <n v="80"/>
    <n v="1"/>
    <s v="GWV61"/>
    <n v="115"/>
    <n v="35"/>
    <s v="ร้านที่1"/>
    <s v="บ******์"/>
    <s v="******ควาย ตำบลคลองควาย อำเภอสามโคก จังหวัดปทุมธานี 12160"/>
    <s v="12160"/>
    <s v="19"/>
    <s v="12/03/2026 11:53"/>
    <s v="-"/>
    <s v="SPX Express"/>
    <s v="Shopee"/>
    <s v="shopee"/>
    <s v=""/>
    <s v="TH266403269496T"/>
    <s v="11/03/2026 14:15"/>
  </r>
  <r>
    <x v="0"/>
    <x v="0"/>
    <n v="139"/>
    <n v="2"/>
    <s v="GWV60"/>
    <n v="1290"/>
    <n v="0"/>
    <s v="ร้านที่2"/>
    <s v="น***ุทธิเดช บ***ิต"/>
    <s v="นครศรีธรรมราช"/>
    <s v="-"/>
    <s v=""/>
    <s v="11/03/2026 14:15"/>
    <s v="-"/>
    <s v="J&amp;T Express"/>
    <s v="Tiktok"/>
    <s v="tiktok"/>
    <s v=""/>
    <s v="793150660315"/>
    <s v="11/03/2026 14:15"/>
  </r>
  <r>
    <x v="5"/>
    <x v="6"/>
    <n v="139"/>
    <n v="2"/>
    <s v="GWV60"/>
    <n v="1290"/>
    <n v="0"/>
    <s v="ร้านที่2"/>
    <s v="น***ุทธิเดช บ***ิต"/>
    <s v="นครศรีธรรมราช"/>
    <s v="-"/>
    <s v=""/>
    <s v="11/03/2026 14:15"/>
    <s v="-"/>
    <s v="J&amp;T Express"/>
    <s v="Tiktok"/>
    <s v="tiktok"/>
    <s v=""/>
    <s v="793150660315"/>
    <s v="11/03/2026 14:15"/>
  </r>
  <r>
    <x v="1"/>
    <x v="1"/>
    <n v="139"/>
    <n v="3"/>
    <s v="GWV60"/>
    <n v="1290"/>
    <n v="0"/>
    <s v="ร้านที่2"/>
    <s v="น***ุทธิเดช บ***ิต"/>
    <s v="นครศรีธรรมราช"/>
    <s v="-"/>
    <s v=""/>
    <s v="11/03/2026 14:15"/>
    <s v="-"/>
    <s v="J&amp;T Express"/>
    <s v="Tiktok"/>
    <s v="tiktok"/>
    <s v=""/>
    <s v="793150660315"/>
    <s v="11/03/2026 14:15"/>
  </r>
  <r>
    <x v="13"/>
    <x v="20"/>
    <n v="139"/>
    <n v="3"/>
    <s v="GWV60"/>
    <n v="1290"/>
    <n v="0"/>
    <s v="ร้านที่2"/>
    <s v="น***ุทธิเดช บ***ิต"/>
    <s v="นครศรีธรรมราช"/>
    <s v="-"/>
    <s v=""/>
    <s v="11/03/2026 14:15"/>
    <s v="-"/>
    <s v="J&amp;T Express"/>
    <s v="Tiktok"/>
    <s v="tiktok"/>
    <s v=""/>
    <s v="793150660315"/>
    <s v="11/03/2026 14:15"/>
  </r>
  <r>
    <x v="2"/>
    <x v="2"/>
    <n v="50"/>
    <n v="6"/>
    <s v="GWV59"/>
    <n v="200"/>
    <n v="0"/>
    <s v="ร้านที่2"/>
    <s v="ว***พงษ์  ป***ญาพรกุล"/>
    <s v="สมุทรปราการ"/>
    <s v="-"/>
    <s v=""/>
    <s v="11/03/2026 14:14"/>
    <s v="-"/>
    <s v="J&amp;T COD"/>
    <s v="Tiktok"/>
    <s v="จ่ายทีหลัง / COD"/>
    <s v=""/>
    <s v="793179420471"/>
    <s v="11/03/2026 14:15"/>
  </r>
  <r>
    <x v="5"/>
    <x v="6"/>
    <n v="159"/>
    <n v="1"/>
    <s v="GWV58"/>
    <n v="159"/>
    <n v="0"/>
    <s v="ร้านที่1"/>
    <s v="บ******์"/>
    <s v="******ควาย ตำบลคลองควาย อำเภอสามโคก จังหวัดปทุมธานี 12160"/>
    <s v="12160"/>
    <s v="19"/>
    <s v="12/03/2026 11:54"/>
    <s v="-"/>
    <s v="SPX Express"/>
    <s v="Shopee"/>
    <s v="shopee"/>
    <s v=""/>
    <s v="TH264068134639Q"/>
    <s v="11/03/2026 14:13"/>
  </r>
  <r>
    <x v="2"/>
    <x v="2"/>
    <n v="50"/>
    <n v="6"/>
    <s v="GWV57"/>
    <n v="200"/>
    <n v="0"/>
    <s v="ร้านที่2"/>
    <s v="อ***ลักษณ์ แ***ุขอนันท์"/>
    <s v="บุรีรัมย์"/>
    <s v="-"/>
    <s v=""/>
    <s v="11/03/2026 13:54"/>
    <s v="-"/>
    <s v="J&amp;T COD"/>
    <s v="Tiktok"/>
    <s v="จ่ายทีหลัง / COD"/>
    <s v="ฝอยทอง 3 อีก 3 คละ"/>
    <s v="793140716432"/>
    <s v="11/03/2026 13:54"/>
  </r>
  <r>
    <x v="1"/>
    <x v="3"/>
    <n v="109"/>
    <n v="1"/>
    <s v="GWV56"/>
    <n v="225.5"/>
    <n v="7.5"/>
    <s v="ร้านที่3"/>
    <s v="นายสมพงษ์ ดวงแก้วมณี"/>
    <s v="129/354 เพอร์เฟคเพลส ซ.16/1 ถ.รัตนาธิเบศร์ ต.บางรักน้อย_x000a__x000a_เมืองนนทบุรี/ Mueang Nonthaburiนนทบุรี/ Nonthaburi_x000a_11000"/>
    <s v="11000"/>
    <s v="660800566956"/>
    <s v="11/03/2026 13:49"/>
    <s v="-"/>
    <s v="Kerry_dropoff"/>
    <s v="Lazada"/>
    <s v="lazada"/>
    <s v=""/>
    <s v="LEXPU0666219931"/>
    <s v="11/03/2026 13:49"/>
  </r>
  <r>
    <x v="0"/>
    <x v="3"/>
    <n v="109"/>
    <n v="1"/>
    <s v="GWV56"/>
    <n v="225.5"/>
    <n v="7.5"/>
    <s v="ร้านที่3"/>
    <s v="นายสมพงษ์ ดวงแก้วมณี"/>
    <s v="129/354 เพอร์เฟคเพลส ซ.16/1 ถ.รัตนาธิเบศร์ ต.บางรักน้อย_x000a__x000a_เมืองนนทบุรี/ Mueang Nonthaburiนนทบุรี/ Nonthaburi_x000a_11000"/>
    <s v="11000"/>
    <s v="660800566956"/>
    <s v="11/03/2026 13:49"/>
    <s v="-"/>
    <s v="Kerry_dropoff"/>
    <s v="Lazada"/>
    <s v="lazada"/>
    <s v=""/>
    <s v="LEXPU0666219931"/>
    <s v="11/03/2026 13:49"/>
  </r>
  <r>
    <x v="0"/>
    <x v="3"/>
    <n v="66.489999999999995"/>
    <n v="1"/>
    <s v="GWV54"/>
    <n v="75.489999999999995"/>
    <n v="9"/>
    <s v="ร้านที่3"/>
    <s v="ยุพิน ทิพย์เวียง"/>
    <s v="149/37 หมู่ 14 บ้านเกื้อกุล ซอย 5_x000a__x000a_สันทราย/ San Saiเชียงใหม่/ Chiang Mai_x000a_50210"/>
    <s v="50210"/>
    <s v="660898352463"/>
    <s v="11/03/2026 13:24"/>
    <s v="-"/>
    <s v="Kerry_dropoff"/>
    <s v="Lazada"/>
    <s v="lazada"/>
    <s v=""/>
    <s v="-"/>
    <s v="11/03/2026 13:24"/>
  </r>
  <r>
    <x v="10"/>
    <x v="11"/>
    <n v="54.5"/>
    <n v="2"/>
    <s v="GWV53"/>
    <n v="132.97999999999999"/>
    <n v="0"/>
    <s v="ร้านที่3"/>
    <s v="วิทยา  พุทธภิญโญ"/>
    <s v="2/149 พฤกษาวิลล์ 48 ซอยวัดเวฬุวนาราม 32 ถนนวัดเวฬุวนาราม (แยกจากถนนสรงประภา) แขวงดอนเมือง_x000a__x000a_ดอนเมือง/ Don Mueangกรุงเทพมหานคร/ Bangkok_x000a_10210"/>
    <s v="10210"/>
    <s v="660869716858"/>
    <s v="11/03/2026 13:21"/>
    <s v="-"/>
    <s v="Kerry_dropoff"/>
    <s v="Lazada"/>
    <s v="lazada"/>
    <s v=""/>
    <s v="LEXPU0666228043"/>
    <s v="11/03/2026 13:21"/>
  </r>
  <r>
    <x v="10"/>
    <x v="11"/>
    <n v="54.5"/>
    <n v="2"/>
    <s v="GWV53"/>
    <n v="132.97999999999999"/>
    <n v="0"/>
    <s v="ร้านที่3"/>
    <s v="วิทยา  พุทธภิญโญ"/>
    <s v="2/149 พฤกษาวิลล์ 48 ซอยวัดเวฬุวนาราม 32 ถนนวัดเวฬุวนาราม (แยกจากถนนสรงประภา) แขวงดอนเมือง_x000a__x000a_ดอนเมือง/ Don Mueangกรุงเทพมหานคร/ Bangkok_x000a_10210"/>
    <s v="10210"/>
    <s v="660869716858"/>
    <s v="11/03/2026 13:21"/>
    <s v="-"/>
    <s v="Kerry_dropoff"/>
    <s v="Lazada"/>
    <s v="lazada"/>
    <s v=""/>
    <s v="LEXPU0666228043"/>
    <s v="11/03/2026 13:21"/>
  </r>
  <r>
    <x v="14"/>
    <x v="18"/>
    <n v="75"/>
    <n v="1"/>
    <s v="GWV52"/>
    <n v="111"/>
    <n v="36"/>
    <s v="ร้านที่1"/>
    <s v="แ******ะ"/>
    <s v="******บลหนองผักนาก อำเภอสามชุก จังหวัดสุพรรณบุรี 72130"/>
    <s v="72130"/>
    <s v="55"/>
    <s v="11/03/2026 13:33"/>
    <s v="-"/>
    <s v="SPX Express"/>
    <s v="Shopee"/>
    <s v="shopee"/>
    <s v=""/>
    <s v="TH264433620360S"/>
    <s v="11/03/2026 13:03"/>
  </r>
  <r>
    <x v="2"/>
    <x v="2"/>
    <n v="65"/>
    <n v="1"/>
    <s v="GWV51"/>
    <n v="50"/>
    <n v="0"/>
    <s v="ร้านที่4"/>
    <s v="ป***รา น***ทธิ์"/>
    <s v="กรุงเทพฯ"/>
    <s v="-"/>
    <s v=""/>
    <s v="11/03/2026 12:50"/>
    <s v="-"/>
    <s v="J&amp;T COD"/>
    <s v="Tiktok"/>
    <s v="จ่ายทีหลัง / COD"/>
    <s v=""/>
    <s v="793157682380"/>
    <s v="11/03/2026 12:50"/>
  </r>
  <r>
    <x v="5"/>
    <x v="3"/>
    <n v="66.489999999999995"/>
    <n v="1"/>
    <s v="GWV50"/>
    <n v="73.989999999999995"/>
    <n v="7.5"/>
    <s v="ร้านที่3"/>
    <s v="ธีรพงษ์ พาทีทิน"/>
    <s v="26/110 ต.ประจวบ ถนนสุขสมบูรณ์ · ประจวบคีรีขันธ์/ Prachuap Khiri Khan_x000a__x000a_เมืองประจวบคีรีขันธ์/ Mueang Prachuap Khiri Khanประจวบคีรีขันธ์/ Prachuap Khiri Khan_x000a_77000"/>
    <s v="77000"/>
    <s v="660916085844"/>
    <s v="11/03/2026 12:41"/>
    <s v="-"/>
    <s v="Kerry_dropoff"/>
    <s v="Lazada"/>
    <s v="lazada"/>
    <s v=""/>
    <s v="TH19018FPV8X1A"/>
    <s v="11/03/2026 12:41"/>
  </r>
  <r>
    <x v="10"/>
    <x v="11"/>
    <n v="54.5"/>
    <n v="2"/>
    <s v="GWV49"/>
    <n v="73.489999999999995"/>
    <n v="7"/>
    <s v="ร้านที่3"/>
    <s v="สายฝน เสมอใจ"/>
    <s v="82หมู่3 ต.ดงสุวรรณ อ.ดอกคำใต้ จ.พะเยา 56120 · ดงสุวรรณ/ Dong Suwan_x000a__x000a_ดอกคำใต้/ Dok Khamtaiพะเยา/ Phayao_x000a_56120"/>
    <s v="56120"/>
    <s v="660992543283"/>
    <s v="11/03/2026 12:22"/>
    <s v="-"/>
    <s v="Kerry_dropoff"/>
    <s v="Lazada"/>
    <s v="lazada"/>
    <s v=""/>
    <s v="TH53068FPWF75I"/>
    <s v="11/03/2026 12:19"/>
  </r>
  <r>
    <x v="2"/>
    <x v="2"/>
    <n v="50"/>
    <n v="6"/>
    <s v="GWV48"/>
    <n v="200"/>
    <n v="0"/>
    <s v="ร้านที่2"/>
    <s v="ส***ียรติ แ***สภา"/>
    <s v="นครปฐม"/>
    <s v="-"/>
    <s v=""/>
    <s v="11/03/2026 12:16"/>
    <s v="-"/>
    <s v="J&amp;T Express"/>
    <s v="Tiktok"/>
    <s v="tiktok"/>
    <s v=""/>
    <s v="793179527486"/>
    <s v="11/03/2026 12:16"/>
  </r>
  <r>
    <x v="3"/>
    <x v="4"/>
    <n v="49"/>
    <n v="2"/>
    <s v="GWV47"/>
    <n v="108"/>
    <n v="10"/>
    <s v="ร้านที่1"/>
    <s v="ม***์"/>
    <s v="******คกสะแบง, ตำบลท่าข้าม, อำเภออรัญประเทศ ตำบลท่าข้าม อำเภออรัญประเทศ จังหวัดสระแก้ว 27120"/>
    <s v="27120"/>
    <s v="06"/>
    <s v="11/03/2026 11:45"/>
    <s v="-"/>
    <s v="SPX Express"/>
    <s v="Shopee"/>
    <s v="shopee"/>
    <s v=""/>
    <s v="TH2621077768251"/>
    <s v="11/03/2026 11:45"/>
  </r>
  <r>
    <x v="4"/>
    <x v="5"/>
    <n v="80"/>
    <n v="1"/>
    <s v="GWV46"/>
    <n v="80"/>
    <n v="0"/>
    <s v="ร้านที่1"/>
    <s v="อ******น"/>
    <s v="******วน จ.กาญจนบุรี ตำบลพนมทวน อำเภอพนมทวน จังหวัดกาญจนบุรี 71140"/>
    <s v="71140"/>
    <s v="91"/>
    <s v="11/03/2026 11:50"/>
    <s v="-"/>
    <s v="SPX Express"/>
    <s v="Shopee"/>
    <s v="shopee"/>
    <s v=""/>
    <s v="TH261340875328Y"/>
    <s v="11/03/2026 11:35"/>
  </r>
  <r>
    <x v="1"/>
    <x v="3"/>
    <n v="66.489999999999995"/>
    <n v="1"/>
    <s v="GWV45"/>
    <n v="66.489999999999995"/>
    <n v="0"/>
    <s v="ร้านที่3"/>
    <s v="สถิตย์ เหลืองพิริยรัตน์"/>
    <s v="73/2ม.6 ซ.วัดเดชานุสรณ์ ต.ยายชา · ยายชา/ Yai Cha_x000a__x000a_สามพราน/ Sam Phranนครปฐม/ Nakhon Pathom_x000a_73110"/>
    <s v="73110"/>
    <s v="660891627911"/>
    <s v="11/03/2026 11:34"/>
    <s v="-"/>
    <s v="Kerry_dropoff"/>
    <s v="Lazada"/>
    <s v="lazada"/>
    <s v=""/>
    <s v="LEXPU0666222191"/>
    <s v="11/03/2026 11:34"/>
  </r>
  <r>
    <x v="2"/>
    <x v="2"/>
    <n v="50"/>
    <n v="6"/>
    <s v="GWV44"/>
    <n v="200"/>
    <n v="0"/>
    <s v="ร้านที่2"/>
    <s v="S***n N*"/>
    <s v="นครปฐม"/>
    <s v="-"/>
    <s v=""/>
    <s v="11/03/2026 11:29"/>
    <s v="-"/>
    <s v="J&amp;T COD"/>
    <s v="Tiktok"/>
    <s v="จ่ายทีหลัง / COD"/>
    <s v=""/>
    <s v="793093142995"/>
    <s v="11/03/2026 11:30"/>
  </r>
  <r>
    <x v="2"/>
    <x v="2"/>
    <n v="50"/>
    <n v="18"/>
    <s v="GWV43"/>
    <n v="643"/>
    <n v="43"/>
    <s v="ร้านที่2"/>
    <s v="ร***พิทักษ์มอเตอร์    เ***ิ้ม"/>
    <s v="สุราษฎร์ธานี"/>
    <s v="-"/>
    <s v=""/>
    <s v="11/03/2026 11:08"/>
    <s v="-"/>
    <s v="J&amp;T Express"/>
    <s v="Tiktok"/>
    <s v="tiktok"/>
    <s v=""/>
    <s v="793053846966"/>
    <s v="11/03/2026 11:08"/>
  </r>
  <r>
    <x v="5"/>
    <x v="6"/>
    <n v="159"/>
    <n v="1"/>
    <s v="GWV42"/>
    <n v="159"/>
    <n v="0"/>
    <s v="ร้านที่1"/>
    <s v="ช******ิ"/>
    <s v="******/4( ด้านหลังธนาคารกรุงไทยสาขาถนนสิงหวัฒน์) ถนน สิงหวัฒน์ ตำบลในเมือง ตำบลในเมือง อำเภอเมืองพิษณุโลก จังหวัดพิษณุโลก 65000"/>
    <s v="65000"/>
    <s v="51"/>
    <s v="11/03/2026 11:06"/>
    <s v="-"/>
    <s v="SPX Express"/>
    <s v="Shopee"/>
    <s v="shopee"/>
    <s v=""/>
    <s v="TH261564194516I"/>
    <s v="11/03/2026 11:06"/>
  </r>
  <r>
    <x v="14"/>
    <x v="18"/>
    <n v="75"/>
    <n v="1"/>
    <s v="GWV41"/>
    <n v="142"/>
    <n v="67"/>
    <s v="ร้านที่1"/>
    <s v="ณ******์"/>
    <s v="******ันกลาง, อำเภอสันป่าตอง ตำบลสันกลาง อำเภอสันป่าตอง จังหวัดเชียงใหม่ 50120"/>
    <s v="50120"/>
    <s v="53"/>
    <s v="11/03/2026 10:52"/>
    <s v="-"/>
    <s v="SPX Express"/>
    <s v="Shopee"/>
    <s v="shopee"/>
    <s v=""/>
    <s v="TH268220662702U"/>
    <s v="11/03/2026 10:52"/>
  </r>
  <r>
    <x v="3"/>
    <x v="4"/>
    <n v="33.333333333333336"/>
    <n v="3"/>
    <s v="GWV40"/>
    <n v="134.99"/>
    <n v="0"/>
    <s v="ร้านที่2"/>
    <s v="ม***ส ร***ร"/>
    <s v="ลำพูน"/>
    <s v="-"/>
    <s v=""/>
    <s v="11/03/2026 10:45"/>
    <s v="-"/>
    <s v="J&amp;T Express"/>
    <s v="Tiktok"/>
    <s v="tiktok"/>
    <s v=""/>
    <s v="793050047963"/>
    <s v="11/03/2026 10:45"/>
  </r>
  <r>
    <x v="2"/>
    <x v="2"/>
    <n v="33.333333333333336"/>
    <n v="3"/>
    <s v="GWV38"/>
    <n v="100"/>
    <n v="0"/>
    <s v="ร้านที่2"/>
    <s v="พ***ิมล ก***"/>
    <s v="สุราษฎร์ธานี"/>
    <s v="-"/>
    <s v=""/>
    <s v="11/03/2026 10:39"/>
    <s v="-"/>
    <s v="J&amp;T COD"/>
    <s v="Tiktok"/>
    <s v="จ่ายทีหลัง / COD"/>
    <s v=""/>
    <s v="793090956921"/>
    <s v="11/03/2026 10:39"/>
  </r>
  <r>
    <x v="2"/>
    <x v="2"/>
    <n v="50"/>
    <n v="6"/>
    <s v="GWV37"/>
    <n v="200"/>
    <n v="0"/>
    <s v="ร้านที่2"/>
    <s v="ท***ี น***เทียม"/>
    <s v="กรุงเทพฯ"/>
    <s v="-"/>
    <s v=""/>
    <s v="11/03/2026 10:35"/>
    <s v="-"/>
    <s v="J&amp;T COD"/>
    <s v="Tiktok"/>
    <s v="จ่ายทีหลัง / COD"/>
    <s v=""/>
    <s v="793048442992"/>
    <s v="11/03/2026 10:35"/>
  </r>
  <r>
    <x v="2"/>
    <x v="2"/>
    <n v="33.333333333333336"/>
    <n v="3"/>
    <s v="GWV36"/>
    <n v="100"/>
    <n v="0"/>
    <s v="ร้านที่2"/>
    <s v="น***า ว***า 4**"/>
    <s v="สมุทรสาคร"/>
    <s v="-"/>
    <s v=""/>
    <s v="11/03/2026 10:33"/>
    <s v="-"/>
    <s v="J&amp;T COD"/>
    <s v="Tiktok"/>
    <s v="จ่ายทีหลัง / COD"/>
    <s v=""/>
    <s v="793078651923"/>
    <s v="11/03/2026 10:33"/>
  </r>
  <r>
    <x v="2"/>
    <x v="2"/>
    <n v="50"/>
    <n v="6"/>
    <s v="GWV35"/>
    <n v="200"/>
    <n v="0"/>
    <s v="ร้านที่2"/>
    <s v="อ***ยทิพย์  ค***วัสดิ์"/>
    <s v="ปราจีนบุรี"/>
    <s v="-"/>
    <s v=""/>
    <s v="11/03/2026 10:27"/>
    <s v="-"/>
    <s v="J&amp;T COD"/>
    <s v="Tiktok"/>
    <s v="จ่ายทีหลัง / COD"/>
    <s v=""/>
    <s v="793076040993"/>
    <s v="11/03/2026 10:27"/>
  </r>
  <r>
    <x v="2"/>
    <x v="2"/>
    <n v="65"/>
    <n v="1"/>
    <s v="GWV34"/>
    <n v="194"/>
    <n v="0"/>
    <s v="ร้านที่2"/>
    <s v="ล***า"/>
    <s v="นครสวรรค์"/>
    <s v="-"/>
    <s v=""/>
    <s v="11/03/2026 10:06"/>
    <s v="-"/>
    <s v="J&amp;T COD"/>
    <s v="Tiktok"/>
    <s v="จ่ายทีหลัง / COD"/>
    <s v="เอาหน้าฝอยทองค่ะ"/>
    <s v="793081446931"/>
    <s v="11/03/2026 10:07"/>
  </r>
  <r>
    <x v="13"/>
    <x v="20"/>
    <n v="159"/>
    <n v="1"/>
    <s v="GWV34"/>
    <n v="194"/>
    <n v="0"/>
    <s v="ร้านที่2"/>
    <s v="ล***า"/>
    <s v="นครสวรรค์"/>
    <s v="-"/>
    <s v=""/>
    <s v="11/03/2026 10:06"/>
    <s v="-"/>
    <s v="J&amp;T COD"/>
    <s v="Tiktok"/>
    <s v="จ่ายทีหลัง / COD"/>
    <s v="เอาหน้าฝอยทองค่ะ"/>
    <s v="793081446931"/>
    <s v="11/03/2026 10:07"/>
  </r>
  <r>
    <x v="2"/>
    <x v="2"/>
    <n v="50"/>
    <n v="6"/>
    <s v="GWV33"/>
    <n v="200"/>
    <n v="0"/>
    <s v="ร้านที่2"/>
    <s v="ช***านุช  โ***วง"/>
    <s v="ปราจีนบุรี"/>
    <s v="-"/>
    <s v=""/>
    <s v="11/03/2026 10:06"/>
    <s v="-"/>
    <s v="J&amp;T COD"/>
    <s v="Tiktok"/>
    <s v="จ่ายทีหลัง / COD"/>
    <s v="ฝอยทอง 2_x000a_เผือก 2_x000a_มะพร้าวน้ำหอม2"/>
    <s v="793018540930"/>
    <s v="11/03/2026 10:06"/>
  </r>
  <r>
    <x v="11"/>
    <x v="13"/>
    <n v="66.666666666666671"/>
    <n v="3"/>
    <s v="GWV32"/>
    <n v="134"/>
    <n v="34"/>
    <s v="ร้านที่2"/>
    <s v="ภ***าภรณ์ ไ***รรณ"/>
    <s v="ชลบุรี"/>
    <s v="-"/>
    <s v=""/>
    <s v="11/03/2026 09:55"/>
    <s v="-"/>
    <s v="J&amp;T COD"/>
    <s v="Tiktok"/>
    <s v="จ่ายทีหลัง / COD"/>
    <s v=""/>
    <s v="793041545962"/>
    <s v="11/03/2026 09:55"/>
  </r>
  <r>
    <x v="2"/>
    <x v="2"/>
    <n v="33.333333333333336"/>
    <n v="6"/>
    <s v="GWV31"/>
    <n v="298"/>
    <n v="0"/>
    <s v="ร้านที่1"/>
    <s v="ร******า"/>
    <s v="******สง, อำเภอขามสะแกแสง ตำบลขามสะแกแสง อำเภอขามสะแกแสง จังหวัดนครราชสีมา 30290"/>
    <s v="30290"/>
    <s v="74"/>
    <s v="11/03/2026 09:51"/>
    <s v="-"/>
    <s v="SPX Express"/>
    <s v="Shopee"/>
    <s v="shopee"/>
    <s v=""/>
    <s v="TH2699737359068"/>
    <s v="11/03/2026 09:51"/>
  </r>
  <r>
    <x v="11"/>
    <x v="13"/>
    <n v="66.666666666666671"/>
    <n v="3"/>
    <s v="GWV30"/>
    <n v="100"/>
    <n v="0"/>
    <s v="ร้านที่2"/>
    <s v="เ*** ส***ส"/>
    <s v="กรุงเทพฯ"/>
    <s v="-"/>
    <s v=""/>
    <s v="11/03/2026 09:37"/>
    <s v="-"/>
    <s v="J&amp;T COD"/>
    <s v="Tiktok"/>
    <s v="จ่ายทีหลัง / COD"/>
    <s v=""/>
    <s v="793077148953"/>
    <s v="11/03/2026 09:37"/>
  </r>
  <r>
    <x v="14"/>
    <x v="21"/>
    <n v="75"/>
    <n v="4"/>
    <s v="GWV29"/>
    <n v="300"/>
    <n v="0"/>
    <s v="ร้านที่10"/>
    <s v="ภานุชัย อาวรุณ"/>
    <s v="ตำบล หนองแวง 20 หมู่ 12 บ.น้องสำราญ · หนองแวง/ Nong Waeng_x000a__x000a_หนองบัวแดง/ Nong Bua Daengชัยภูมิ/ Chaiyaphum_x000a_36210"/>
    <s v="36210"/>
    <s v="660825969054"/>
    <s v="11/03/2026 09:31"/>
    <s v="-"/>
    <s v="Kerry_dropoff"/>
    <s v="Lazada"/>
    <s v="lazada"/>
    <s v=""/>
    <s v="TH33058FQDQG3E"/>
    <s v="11/03/2026 09:31"/>
  </r>
  <r>
    <x v="2"/>
    <x v="2"/>
    <n v="33.333333333333336"/>
    <n v="3"/>
    <s v="GWV28"/>
    <n v="100"/>
    <n v="0"/>
    <s v="ร้านที่2"/>
    <s v="ป***ายดาว ใ***่น"/>
    <s v="ตาก"/>
    <s v="-"/>
    <s v=""/>
    <s v="11/03/2026 09:21"/>
    <s v="-"/>
    <s v="J&amp;T Express"/>
    <s v="Tiktok"/>
    <s v="tiktok"/>
    <s v=""/>
    <s v="793024952926"/>
    <s v="11/03/2026 09:21"/>
  </r>
  <r>
    <x v="11"/>
    <x v="13"/>
    <n v="66.666666666666671"/>
    <n v="3"/>
    <s v="GWV27"/>
    <n v="100"/>
    <n v="0"/>
    <s v="ร้านที่2"/>
    <s v="ญ*** อ***ิกา ช***คิด"/>
    <s v="สุราษฎร์ธานี"/>
    <s v="-"/>
    <s v=""/>
    <s v="11/03/2026 09:19"/>
    <s v="-"/>
    <s v="J&amp;T COD"/>
    <s v="Tiktok"/>
    <s v="จ่ายทีหลัง / COD"/>
    <s v=""/>
    <s v="793092650910"/>
    <s v="11/03/2026 09:19"/>
  </r>
  <r>
    <x v="13"/>
    <x v="20"/>
    <n v="159"/>
    <n v="1"/>
    <s v="GWV26"/>
    <n v="109"/>
    <n v="0"/>
    <s v="ร้านที่2"/>
    <s v="ด***ณี"/>
    <s v="เชียงใหม่"/>
    <s v="-"/>
    <s v=""/>
    <s v="11/03/2026 09:14"/>
    <s v="-"/>
    <s v="J&amp;T COD"/>
    <s v="Tiktok"/>
    <s v="จ่ายทีหลัง / COD"/>
    <s v=""/>
    <s v="793026349920"/>
    <s v="11/03/2026 09:14"/>
  </r>
  <r>
    <x v="2"/>
    <x v="2"/>
    <n v="33.333333333333336"/>
    <n v="3"/>
    <s v="GWV25"/>
    <n v="100"/>
    <n v="0"/>
    <s v="ร้านที่2"/>
    <s v="พ***รา"/>
    <s v="สระบุรี"/>
    <s v="-"/>
    <s v=""/>
    <s v="11/03/2026 09:08"/>
    <s v="-"/>
    <s v="J&amp;T COD"/>
    <s v="Tiktok"/>
    <s v="จ่ายทีหลัง / COD"/>
    <s v="มะพร้าวน้ำหอม2  ฝอยทอง1"/>
    <s v="793071746935"/>
    <s v="11/03/2026 09:08"/>
  </r>
  <r>
    <x v="11"/>
    <x v="13"/>
    <n v="66.666666666666671"/>
    <n v="3"/>
    <s v="GWV21"/>
    <n v="100"/>
    <n v="0"/>
    <s v="ร้านที่2"/>
    <s v="น***วรัญญา ป***พาล"/>
    <s v="เทศบาลนครอุดรธานี"/>
    <s v="-"/>
    <s v=""/>
    <s v="11/03/2026 09:05"/>
    <s v="-"/>
    <s v="J&amp;T COD"/>
    <s v="Tiktok"/>
    <s v="จ่ายทีหลัง / COD"/>
    <s v=""/>
    <s v="793082447975"/>
    <s v="11/03/2026 09:05"/>
  </r>
  <r>
    <x v="2"/>
    <x v="2"/>
    <n v="33.333333333333336"/>
    <n v="3"/>
    <s v="GWV20"/>
    <n v="100"/>
    <n v="0"/>
    <s v="ร้านที่2"/>
    <s v="น***วรรณ พ***ี"/>
    <s v="กำแพงเพชร"/>
    <s v="-"/>
    <s v=""/>
    <s v="11/03/2026 09:03"/>
    <s v="-"/>
    <s v="J&amp;T COD"/>
    <s v="Tiktok"/>
    <s v="จ่ายทีหลัง / COD"/>
    <s v=""/>
    <s v="793055859934"/>
    <s v="11/03/2026 09:03"/>
  </r>
  <r>
    <x v="11"/>
    <x v="13"/>
    <n v="66.666666666666671"/>
    <n v="3"/>
    <s v="GWV19"/>
    <n v="100"/>
    <n v="0"/>
    <s v="ร้านที่2"/>
    <s v="ฟ**"/>
    <s v="ศรีสะเกษ"/>
    <s v="-"/>
    <s v=""/>
    <s v="11/03/2026 09:03"/>
    <s v="-"/>
    <s v="J&amp;T COD"/>
    <s v="Tiktok"/>
    <s v="จ่ายทีหลัง / COD"/>
    <s v=""/>
    <s v="793074542960"/>
    <s v="11/03/2026 09:03"/>
  </r>
  <r>
    <x v="2"/>
    <x v="2"/>
    <n v="33.333333333333336"/>
    <n v="3"/>
    <s v="GWV18"/>
    <n v="100"/>
    <n v="0"/>
    <s v="ร้านที่2"/>
    <s v="พ***ธิดา เ***"/>
    <s v="พระนครศรีอยุธยา"/>
    <s v="-"/>
    <s v=""/>
    <s v="11/03/2026 09:03"/>
    <s v="-"/>
    <s v="J&amp;T COD"/>
    <s v="Tiktok"/>
    <s v="จ่ายทีหลัง / COD"/>
    <s v=""/>
    <s v="793064156920"/>
    <s v="11/03/2026 09:03"/>
  </r>
  <r>
    <x v="2"/>
    <x v="2"/>
    <n v="33.333333333333336"/>
    <n v="3"/>
    <s v="GWV17"/>
    <n v="100"/>
    <n v="0"/>
    <s v="ร้านที่2"/>
    <s v="ว***นิศา ก***แก้ว"/>
    <s v="เชียงใหม่"/>
    <s v="-"/>
    <s v=""/>
    <s v="11/03/2026 09:02"/>
    <s v="-"/>
    <s v="J&amp;T COD"/>
    <s v="Tiktok"/>
    <s v="จ่ายทีหลัง / COD"/>
    <s v=""/>
    <s v="793013759930"/>
    <s v="11/03/2026 09:02"/>
  </r>
  <r>
    <x v="2"/>
    <x v="2"/>
    <n v="50"/>
    <n v="6"/>
    <s v="GWV16"/>
    <n v="200"/>
    <n v="0"/>
    <s v="ร้านที่2"/>
    <s v="ช***กาญจน์ ค***พัฒนากุล"/>
    <s v="เทศบาลนครนครศรีธรรมราช"/>
    <s v="-"/>
    <s v=""/>
    <s v="11/03/2026 08:59"/>
    <s v="-"/>
    <s v="J&amp;T Express"/>
    <s v="Tiktok"/>
    <s v="tiktok"/>
    <s v=""/>
    <s v="793013255904"/>
    <s v="11/03/2026 08:59"/>
  </r>
  <r>
    <x v="2"/>
    <x v="2"/>
    <n v="33.333333333333336"/>
    <n v="3"/>
    <s v="GWV15"/>
    <n v="100"/>
    <n v="0"/>
    <s v="ร้านที่2"/>
    <s v="ช***ร อ***รงค์"/>
    <s v="นครศรีธรรมราช"/>
    <s v="-"/>
    <s v=""/>
    <s v="11/03/2026 08:59"/>
    <s v="-"/>
    <s v="J&amp;T COD"/>
    <s v="Tiktok"/>
    <s v="จ่ายทีหลัง / COD"/>
    <s v=""/>
    <s v="793041158932"/>
    <s v="11/03/2026 08:59"/>
  </r>
  <r>
    <x v="2"/>
    <x v="2"/>
    <n v="33.333333333333336"/>
    <n v="3"/>
    <s v="GWV14"/>
    <n v="100"/>
    <n v="0"/>
    <s v="ร้านที่2"/>
    <s v="น***พร ท***ะอาด"/>
    <s v="อุบลราชธานี"/>
    <s v="-"/>
    <s v=""/>
    <s v="11/03/2026 08:58"/>
    <s v="-"/>
    <s v="J&amp;T COD"/>
    <s v="Tiktok"/>
    <s v="จ่ายทีหลัง / COD"/>
    <s v=""/>
    <s v="793039155926"/>
    <s v="11/03/2026 08:58"/>
  </r>
  <r>
    <x v="2"/>
    <x v="2"/>
    <n v="33.333333333333336"/>
    <n v="3"/>
    <s v="GWV13"/>
    <n v="100"/>
    <n v="0"/>
    <s v="ร้านที่2"/>
    <s v="น***านินทร์ ใ***ง"/>
    <s v="มุกดาหาร"/>
    <s v="-"/>
    <s v=""/>
    <s v="11/03/2026 08:58"/>
    <s v="-"/>
    <s v="J&amp;T COD"/>
    <s v="Tiktok"/>
    <s v="จ่ายทีหลัง / COD"/>
    <s v="เผือกมะพร้าว เนยนม มะพร้าวน้ำหอม"/>
    <s v="793051444942"/>
    <s v="11/03/2026 08:58"/>
  </r>
  <r>
    <x v="2"/>
    <x v="2"/>
    <n v="33.333333333333336"/>
    <n v="3"/>
    <s v="GWV12"/>
    <n v="100"/>
    <n v="0"/>
    <s v="ร้านที่2"/>
    <s v="แ**"/>
    <s v="สุราษฎร์ธานี"/>
    <s v="-"/>
    <s v=""/>
    <s v="11/03/2026 08:57"/>
    <s v="-"/>
    <s v="J&amp;T Express"/>
    <s v="Tiktok"/>
    <s v="tiktok"/>
    <s v=""/>
    <s v="793099853932"/>
    <s v="11/03/2026 08:57"/>
  </r>
  <r>
    <x v="2"/>
    <x v="2"/>
    <n v="33.333333333333336"/>
    <n v="3"/>
    <s v="GWV11"/>
    <n v="100"/>
    <n v="0"/>
    <s v="ร้านที่2"/>
    <s v="ม***"/>
    <s v="เชียงใหม่"/>
    <s v="-"/>
    <s v=""/>
    <s v="11/03/2026 08:55"/>
    <s v="-"/>
    <s v="J&amp;T COD"/>
    <s v="Tiktok"/>
    <s v="จ่ายทีหลัง / COD"/>
    <s v=""/>
    <s v="793077054921"/>
    <s v="11/03/2026 08:55"/>
  </r>
  <r>
    <x v="2"/>
    <x v="2"/>
    <n v="50"/>
    <n v="6"/>
    <s v="GWV10"/>
    <n v="200"/>
    <n v="0"/>
    <s v="ร้านที่2"/>
    <s v="บ**"/>
    <s v="สุพรรณบุรี"/>
    <s v="-"/>
    <s v=""/>
    <s v="11/03/2026 08:43"/>
    <s v="-"/>
    <s v="J&amp;T Express"/>
    <s v="Tiktok"/>
    <s v="tiktok"/>
    <s v=""/>
    <s v="793020452906"/>
    <s v="11/03/2026 08:43"/>
  </r>
  <r>
    <x v="2"/>
    <x v="2"/>
    <n v="50"/>
    <n v="6"/>
    <s v="GWV9"/>
    <n v="200"/>
    <n v="0"/>
    <s v="ร้านที่2"/>
    <s v="ป***า เ***ิก"/>
    <s v="พระนครศรีอยุธยา"/>
    <s v="-"/>
    <s v=""/>
    <s v="11/03/2026 08:34"/>
    <s v="-"/>
    <s v="J&amp;T Express"/>
    <s v="Tiktok"/>
    <s v="tiktok"/>
    <s v=""/>
    <s v="793044540982"/>
    <s v="11/03/2026 08:34"/>
  </r>
  <r>
    <x v="14"/>
    <x v="18"/>
    <n v="75"/>
    <n v="1"/>
    <s v="GWV8"/>
    <n v="132"/>
    <n v="57"/>
    <s v="ร้านที่1"/>
    <s v="ป******า"/>
    <s v="****** เดอะวัลลเลย์1 ซอย 2 ถนน กะทู้ ตำบลกะทู้ อำเภอกะทู้ จังหวัดภูเก็ต 83120"/>
    <s v="83120"/>
    <s v="14"/>
    <s v="11/03/2026 08:35"/>
    <s v="-"/>
    <s v="SPX Express"/>
    <s v="Shopee"/>
    <s v="shopee"/>
    <s v=""/>
    <s v="TH2634153684824"/>
    <s v="11/03/2026 08:33"/>
  </r>
  <r>
    <x v="2"/>
    <x v="2"/>
    <n v="50"/>
    <n v="6"/>
    <s v="GWV7"/>
    <n v="200"/>
    <n v="0"/>
    <s v="ร้านที่2"/>
    <s v="P***arawadee K***thon"/>
    <s v="ขอนแก่น"/>
    <s v="-"/>
    <s v=""/>
    <s v="11/03/2026 08:28"/>
    <s v="-"/>
    <s v="J&amp;T COD"/>
    <s v="Tiktok"/>
    <s v="จ่ายทีหลัง / COD"/>
    <s v=""/>
    <s v="793076349995"/>
    <s v="11/03/2026 08:28"/>
  </r>
  <r>
    <x v="11"/>
    <x v="13"/>
    <n v="66.666666666666671"/>
    <n v="3"/>
    <s v="GWV6"/>
    <n v="129"/>
    <n v="0"/>
    <s v="ร้านที่1"/>
    <s v="ส******ร"/>
    <s v="****** 8 ถนนติวานนท์, อำเภอปากเกร็ด ตำบลปากเกร็ด อำเภอปากเกร็ด จังหวัดนนทบุรี 11120"/>
    <s v="11120"/>
    <s v="00"/>
    <s v="11/03/2026 08:40"/>
    <s v="-"/>
    <s v="SPX Express"/>
    <s v="Shopee"/>
    <s v="shopee"/>
    <s v=""/>
    <s v="TH261593895360A"/>
    <s v="11/03/2026 08:10"/>
  </r>
  <r>
    <x v="10"/>
    <x v="11"/>
    <n v="54.5"/>
    <n v="2"/>
    <s v="GWV6"/>
    <n v="63.75"/>
    <n v="0"/>
    <s v="ร้านที่1"/>
    <s v="สุรีย์รัตน์  มีเปี่ยม"/>
    <s v="163 หมู่ 2 ต.หนองเต่า อ.บ้านหมี่ จ.ลพบุรี 15110 ุ_x000a__x000a_บ้านหมี่/ Ban Miลพบุรี/ Lopburi_x000a_15110"/>
    <s v="15110"/>
    <s v="660868947017"/>
    <s v="11/03/2026 08:11"/>
    <s v="-"/>
    <s v="Kerry_dropoff"/>
    <s v="Lazada"/>
    <s v="lazada"/>
    <s v=""/>
    <s v="LEXPU0666227849"/>
    <s v="11/03/2026 08:10"/>
  </r>
  <r>
    <x v="2"/>
    <x v="2"/>
    <n v="50"/>
    <n v="6"/>
    <s v="GWV5"/>
    <n v="200"/>
    <n v="0"/>
    <s v="ร้านที่2"/>
    <s v="ค***ดง"/>
    <s v="ปทุมธานี"/>
    <s v="-"/>
    <s v=""/>
    <s v="11/03/2026 08:07"/>
    <s v="-"/>
    <s v="J&amp;T Express"/>
    <s v="Tiktok"/>
    <s v="tiktok"/>
    <s v=""/>
    <s v="793076341993"/>
    <s v="11/03/2026 08:06"/>
  </r>
  <r>
    <x v="11"/>
    <x v="13"/>
    <n v="58"/>
    <n v="1"/>
    <s v="GWV4"/>
    <n v="58"/>
    <n v="0"/>
    <s v="ร้านที่1"/>
    <s v="ล*ส"/>
    <s v="****** 200-2 ถ.ร่มเกล้า แขวงมีนบุรี เขตมีนบุรี จังหวัดกรุงเทพมหานคร 10510"/>
    <s v="10510"/>
    <s v="88"/>
    <s v="11/03/2026 07:45"/>
    <s v="-"/>
    <s v="SPX Express"/>
    <s v="Shopee"/>
    <s v="shopee"/>
    <s v=""/>
    <s v="TH2692049636766"/>
    <s v="11/03/2026 07:45"/>
  </r>
  <r>
    <x v="4"/>
    <x v="5"/>
    <n v="120"/>
    <n v="2"/>
    <s v="GWV2"/>
    <n v="240"/>
    <n v="0"/>
    <s v="ร้านที่2"/>
    <s v="ม***ัตน์ จ***รงค์"/>
    <s v="พระนครศรีอยุธยา"/>
    <s v="-"/>
    <s v=""/>
    <s v="11/03/2026 06:29"/>
    <s v="-"/>
    <s v="J&amp;T COD"/>
    <s v="Tiktok"/>
    <s v="จ่ายทีหลัง / COD"/>
    <s v=""/>
    <s v="793002500883"/>
    <s v="11/03/2026 06:29"/>
  </r>
  <r>
    <x v="2"/>
    <x v="2"/>
    <n v="50"/>
    <n v="6"/>
    <s v="GWV1"/>
    <n v="200"/>
    <n v="0"/>
    <s v="ร้านที่2"/>
    <s v="u***41704924617182"/>
    <s v="กรุงเทพฯ"/>
    <s v="-"/>
    <s v=""/>
    <s v="11/03/2026 06:29"/>
    <s v="-"/>
    <s v="J&amp;T COD"/>
    <s v="Tiktok"/>
    <s v="จ่ายทีหลัง / COD"/>
    <s v=""/>
    <s v="793005689781"/>
    <s v="11/03/2026 06:29"/>
  </r>
  <r>
    <x v="12"/>
    <x v="17"/>
    <n v="10"/>
    <n v="10"/>
    <s v="GWV0"/>
    <n v="108.99"/>
    <n v="9"/>
    <s v="ร้านที่2"/>
    <s v="ม***ัตน์ จ***รงค์"/>
    <s v="พระนครศรีอยุธยา"/>
    <s v="-"/>
    <s v=""/>
    <s v="11/03/2026 06:28"/>
    <s v="-"/>
    <s v="J&amp;T COD"/>
    <s v="Tiktok"/>
    <s v="จ่ายทีหลัง / COD"/>
    <s v=""/>
    <s v="793024163864"/>
    <s v="11/03/2026 06:28"/>
  </r>
  <r>
    <x v="1"/>
    <x v="3"/>
    <n v="81.75"/>
    <n v="1"/>
    <s v="GWU99"/>
    <n v="88.75"/>
    <n v="7"/>
    <s v="ร้านที่3"/>
    <s v="ออม. ออม."/>
    <s v="501/216 ม.3 ต.แพรกษา · แพรกษา/ Phraek Sa_x000a__x000a_เมืองสมุทรปราการ/ Mueang Samut Prakanสมุทรปราการ/ Samut Prakan_x000a_10280"/>
    <s v="10280"/>
    <s v="660946015086"/>
    <s v="11/03/2026 05:55"/>
    <s v="-"/>
    <s v="Kerry_dropoff"/>
    <s v="Lazada"/>
    <s v="lazada"/>
    <s v=""/>
    <s v="LEXPU0665930062"/>
    <s v="11/03/2026 05:55"/>
  </r>
  <r>
    <x v="12"/>
    <x v="17"/>
    <n v="10"/>
    <n v="10"/>
    <s v="GWU98"/>
    <n v="99.99"/>
    <n v="0"/>
    <s v="ร้านที่2"/>
    <s v="ภ***ยา เ***คำ"/>
    <s v="นครพนม"/>
    <s v="-"/>
    <s v=""/>
    <s v="11/03/2026 05:55"/>
    <s v="-"/>
    <s v="J&amp;T Express"/>
    <s v="Tiktok"/>
    <s v="tiktok"/>
    <s v=""/>
    <s v="793021167864"/>
    <s v="11/03/2026 05:55"/>
  </r>
  <r>
    <x v="13"/>
    <x v="3"/>
    <n v="91.16"/>
    <n v="1"/>
    <s v="GWU97"/>
    <n v="417.72"/>
    <n v="53.08"/>
    <s v="ร้านที่3"/>
    <s v="สาลี แพ่งศรีสาร"/>
    <s v="Reflection Jomtien Beach Pattaya 98/272 ตึก B · นาจอมเทียน/ Na Chom Thian_x000a__x000a_สัตหีบ/ Sattahipชลบุรี/ Chonburi_x000a_20250"/>
    <s v="20250"/>
    <s v="660969688489"/>
    <s v="11/03/2026 05:51"/>
    <s v="-"/>
    <s v="Kerry_dropoff"/>
    <s v="Lazada"/>
    <s v="lazada"/>
    <s v=""/>
    <s v="LEXPU0665929409"/>
    <s v="11/03/2026 05:51"/>
  </r>
  <r>
    <x v="5"/>
    <x v="3"/>
    <n v="91.16"/>
    <n v="1"/>
    <s v="GWU97"/>
    <n v="417.72"/>
    <n v="53.08"/>
    <s v="ร้านที่3"/>
    <s v="สาลี แพ่งศรีสาร"/>
    <s v="Reflection Jomtien Beach Pattaya 98/272 ตึก B · นาจอมเทียน/ Na Chom Thian_x000a__x000a_สัตหีบ/ Sattahipชลบุรี/ Chonburi_x000a_20250"/>
    <s v="20250"/>
    <s v="660969688489"/>
    <s v="11/03/2026 05:51"/>
    <s v="-"/>
    <s v="Kerry_dropoff"/>
    <s v="Lazada"/>
    <s v="lazada"/>
    <s v=""/>
    <s v="LEXPU0665929409"/>
    <s v="11/03/2026 05:51"/>
  </r>
  <r>
    <x v="1"/>
    <x v="3"/>
    <n v="91.16"/>
    <n v="1"/>
    <s v="GWU97"/>
    <n v="417.72"/>
    <n v="53.08"/>
    <s v="ร้านที่3"/>
    <s v="สาลี แพ่งศรีสาร"/>
    <s v="Reflection Jomtien Beach Pattaya 98/272 ตึก B · นาจอมเทียน/ Na Chom Thian_x000a__x000a_สัตหีบ/ Sattahipชลบุรี/ Chonburi_x000a_20250"/>
    <s v="20250"/>
    <s v="660969688489"/>
    <s v="11/03/2026 05:51"/>
    <s v="-"/>
    <s v="Kerry_dropoff"/>
    <s v="Lazada"/>
    <s v="lazada"/>
    <s v=""/>
    <s v="LEXPU0665929409"/>
    <s v="11/03/2026 05:51"/>
  </r>
  <r>
    <x v="0"/>
    <x v="3"/>
    <n v="91.16"/>
    <n v="1"/>
    <s v="GWU97"/>
    <n v="417.72"/>
    <n v="53.08"/>
    <s v="ร้านที่3"/>
    <s v="สาลี แพ่งศรีสาร"/>
    <s v="Reflection Jomtien Beach Pattaya 98/272 ตึก B · นาจอมเทียน/ Na Chom Thian_x000a__x000a_สัตหีบ/ Sattahipชลบุรี/ Chonburi_x000a_20250"/>
    <s v="20250"/>
    <s v="660969688489"/>
    <s v="11/03/2026 05:51"/>
    <s v="-"/>
    <s v="Kerry_dropoff"/>
    <s v="Lazada"/>
    <s v="lazada"/>
    <s v=""/>
    <s v="LEXPU0665929409"/>
    <s v="11/03/2026 05:51"/>
  </r>
  <r>
    <x v="2"/>
    <x v="2"/>
    <n v="50"/>
    <n v="6"/>
    <s v="GWU95"/>
    <n v="200"/>
    <n v="0"/>
    <s v="ร้านที่2"/>
    <s v="น***กษณ์ พ***์อุล"/>
    <s v="ชัยภูมิ"/>
    <s v="-"/>
    <s v=""/>
    <s v="11/03/2026 05:17"/>
    <s v="-"/>
    <s v="J&amp;T COD"/>
    <s v="Tiktok"/>
    <s v="จ่ายทีหลัง / COD"/>
    <s v=""/>
    <s v="793076635864"/>
    <s v="11/03/2026 05:17"/>
  </r>
  <r>
    <x v="3"/>
    <x v="4"/>
    <n v="27.5"/>
    <n v="4"/>
    <s v="GWU94"/>
    <n v="269"/>
    <n v="104"/>
    <s v="ร้านที่1"/>
    <s v="C******o"/>
    <s v="****** 6, Doi Lo ตำบลดอยหล่อ อำเภอดอยหล่อ จังหวัดเชียงใหม่ 50160"/>
    <s v="50160"/>
    <s v="76"/>
    <s v="11/03/2026 05:17"/>
    <s v="-"/>
    <s v="Flash Express"/>
    <s v="Shopee"/>
    <s v="shopee"/>
    <s v=""/>
    <s v="TH47248FK8Y85C"/>
    <s v="11/03/2026 05:17"/>
  </r>
  <r>
    <x v="2"/>
    <x v="2"/>
    <n v="50"/>
    <n v="6"/>
    <s v="GWU93"/>
    <n v="200"/>
    <n v="0"/>
    <s v="ร้านที่2"/>
    <s v="ภ***ยา เ***คำ"/>
    <s v="นครพนม"/>
    <s v="-"/>
    <s v=""/>
    <s v="11/03/2026 05:09"/>
    <s v="-"/>
    <s v="J&amp;T Express"/>
    <s v="Tiktok"/>
    <s v="tiktok"/>
    <s v=""/>
    <s v="793077339806"/>
    <s v="11/03/2026 05:09"/>
  </r>
  <r>
    <x v="4"/>
    <x v="5"/>
    <n v="85"/>
    <n v="20"/>
    <s v="GWU92"/>
    <n v="1550"/>
    <n v="0"/>
    <s v="ร้านที่10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11/03/2026 03:45"/>
    <s v="-"/>
    <s v="Kerry_dropoff"/>
    <s v="Lazada"/>
    <s v="lazada"/>
    <s v=""/>
    <s v="LEXDO0180120328"/>
    <s v="11/03/2026 03:45"/>
  </r>
  <r>
    <x v="2"/>
    <x v="2"/>
    <n v="50"/>
    <n v="6"/>
    <s v="GWU91"/>
    <n v="200"/>
    <n v="0"/>
    <s v="ร้านที่2"/>
    <s v="น** น***ดี เ***สวัสดิ์"/>
    <s v="สมุทรปราการ"/>
    <s v="-"/>
    <s v=""/>
    <s v="11/03/2026 03:32"/>
    <s v="-"/>
    <s v="J&amp;T Express"/>
    <s v="Tiktok"/>
    <s v="tiktok"/>
    <s v=""/>
    <s v="793039083782"/>
    <s v="11/03/2026 03:32"/>
  </r>
  <r>
    <x v="11"/>
    <x v="13"/>
    <n v="66.666666666666671"/>
    <n v="3"/>
    <s v="GWU90"/>
    <n v="129"/>
    <n v="0"/>
    <s v="ร้านที่2"/>
    <s v="ม***ียม ม***เส็ง"/>
    <s v="ปัตตานี"/>
    <s v="-"/>
    <s v=""/>
    <s v="11/03/2026 03:18"/>
    <s v="-"/>
    <s v="J&amp;T COD"/>
    <s v="Tiktok"/>
    <s v="จ่ายทีหลัง / COD"/>
    <s v=""/>
    <s v="793064850885"/>
    <s v="11/03/2026 03:18"/>
  </r>
  <r>
    <x v="2"/>
    <x v="2"/>
    <n v="50"/>
    <n v="6"/>
    <s v="GWU89"/>
    <n v="200"/>
    <n v="0"/>
    <s v="ร้านที่2"/>
    <s v="น***ำไพ ล***งห์หาญ"/>
    <s v="เทศบาลนครอุบลราชธานี"/>
    <s v="-"/>
    <s v=""/>
    <s v="11/03/2026 02:54"/>
    <s v="-"/>
    <s v="J&amp;T Express"/>
    <s v="Tiktok"/>
    <s v="tiktok"/>
    <s v=""/>
    <s v="793091338830"/>
    <s v="11/03/2026 02:53"/>
  </r>
  <r>
    <x v="2"/>
    <x v="2"/>
    <n v="50"/>
    <n v="6"/>
    <s v="GWU88"/>
    <n v="200"/>
    <n v="0"/>
    <s v="ร้านที่2"/>
    <s v="เ***นีย์ ป***๊ะ"/>
    <s v="นครศรีธรรมราช"/>
    <s v="-"/>
    <s v=""/>
    <s v="11/03/2026 02:13"/>
    <s v="-"/>
    <s v="J&amp;T Express"/>
    <s v="Tiktok"/>
    <s v="tiktok"/>
    <s v=""/>
    <s v="793083035861"/>
    <s v="11/03/2026 02:13"/>
  </r>
  <r>
    <x v="10"/>
    <x v="11"/>
    <n v="50"/>
    <n v="5"/>
    <s v="GWU87"/>
    <n v="245"/>
    <n v="0"/>
    <s v="ร้านที่1"/>
    <s v="อ******ะ"/>
    <s v="******ยามุมัง, อำเภอยะหริ่ง ตำบลปิยามุมัง อำเภอยะหริ่ง จังหวัดปัตตานี 94150"/>
    <s v="94150"/>
    <s v="94"/>
    <s v="11/03/2026 01:42"/>
    <s v="-"/>
    <s v="SPX Express"/>
    <s v="Shopee"/>
    <s v="shopee"/>
    <s v=""/>
    <s v="TH265076825574N"/>
    <s v="11/03/2026 01:42"/>
  </r>
  <r>
    <x v="2"/>
    <x v="2"/>
    <n v="50"/>
    <n v="6"/>
    <s v="GWU86"/>
    <n v="200"/>
    <n v="0"/>
    <s v="ร้านที่2"/>
    <s v="ป***  ว***นารี"/>
    <s v="ร้อยเอ็ด"/>
    <s v="-"/>
    <s v=""/>
    <s v="11/03/2026 01:22"/>
    <s v="-"/>
    <s v="J&amp;T COD"/>
    <s v="Tiktok"/>
    <s v="จ่ายทีหลัง / COD"/>
    <s v=""/>
    <s v="793000336844"/>
    <s v="11/03/2026 01:23"/>
  </r>
  <r>
    <x v="2"/>
    <x v="2"/>
    <n v="50"/>
    <n v="12"/>
    <s v="GWU85"/>
    <n v="400"/>
    <n v="0"/>
    <s v="ร้านที่2"/>
    <s v="ท***ีย์  ม***ียน"/>
    <s v="นครราชสีมา"/>
    <s v="-"/>
    <s v=""/>
    <s v="11/03/2026 00:53"/>
    <s v="-"/>
    <s v="J&amp;T COD"/>
    <s v="Tiktok"/>
    <s v="จ่ายทีหลัง / COD"/>
    <s v=""/>
    <s v="793017050781"/>
    <s v="11/03/2026 00:53"/>
  </r>
  <r>
    <x v="10"/>
    <x v="11"/>
    <n v="59"/>
    <n v="1"/>
    <s v="GWU82"/>
    <n v="139"/>
    <n v="0"/>
    <s v="ร้านที่1"/>
    <s v="ท******ง"/>
    <s v="******ว, อำเภอวิเชียรบุรี ตำบลยางสาว อำเภอวิเชียรบุรี จังหวัดเพชรบูรณ์ 67130"/>
    <s v="67130"/>
    <s v="24"/>
    <s v="11/03/2026 00:50"/>
    <s v="-"/>
    <s v="SPX Express"/>
    <s v="Shopee"/>
    <s v="shopee"/>
    <s v=""/>
    <s v="TH2632381307795"/>
    <s v="11/03/2026 00:25"/>
  </r>
  <r>
    <x v="4"/>
    <x v="5"/>
    <n v="80"/>
    <n v="1"/>
    <s v="GWU82"/>
    <n v="139"/>
    <n v="0"/>
    <s v="ร้านที่1"/>
    <s v="ท******ง"/>
    <s v="******ว, อำเภอวิเชียรบุรี ตำบลยางสาว อำเภอวิเชียรบุรี จังหวัดเพชรบูรณ์ 67130"/>
    <s v="67130"/>
    <s v="24"/>
    <s v="11/03/2026 00:50"/>
    <s v="-"/>
    <s v="SPX Express"/>
    <s v="Shopee"/>
    <s v="shopee"/>
    <s v=""/>
    <s v="TH2632381307795"/>
    <s v="11/03/2026 00:25"/>
  </r>
  <r>
    <x v="4"/>
    <x v="5"/>
    <n v="80"/>
    <n v="2"/>
    <s v="GWU81"/>
    <n v="160"/>
    <n v="0"/>
    <s v="ร้านที่1"/>
    <s v="ว******ง"/>
    <s v="******งเรียนสุพรรณภูมิ 28/44-46 ถ.หมื่นหาญ ตำบลท่าพี่เลี้ยง อำเภอเมืองสุพรรณบุรี จังหวัดสุพรรณบุรี 72000"/>
    <s v="72000"/>
    <s v="50"/>
    <s v="11/03/2026 00:52"/>
    <s v="-"/>
    <s v="SPX Express"/>
    <s v="Shopee"/>
    <s v="shopee"/>
    <s v=""/>
    <s v="TH268984920239I"/>
    <s v="11/03/2026 00:22"/>
  </r>
  <r>
    <x v="2"/>
    <x v="2"/>
    <n v="50"/>
    <n v="6"/>
    <s v="GWU80"/>
    <n v="200"/>
    <n v="0"/>
    <s v="ร้านที่2"/>
    <s v="บ***ู เ***องอ่อน"/>
    <s v="สมุทรสาคร"/>
    <s v="-"/>
    <s v=""/>
    <s v="11/03/2026 00:03"/>
    <s v="-"/>
    <s v="J&amp;T COD"/>
    <s v="Tiktok"/>
    <s v="จ่ายทีหลัง / COD"/>
    <s v=""/>
    <s v="793083233880"/>
    <s v="11/03/2026 00:06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">
  <r>
    <x v="0"/>
    <x v="0"/>
    <n v="50"/>
    <n v="6"/>
    <s v="GWY62"/>
    <n v="200"/>
    <n v="0"/>
    <s v="ร้านที่2"/>
    <s v="ว***ยา ร***ดช"/>
    <s v="นครราชสีมา"/>
    <s v="-"/>
    <s v=""/>
    <s v="12/03/2026 23:46"/>
    <s v="-"/>
    <s v="J&amp;T COD"/>
    <s v="Tiktok"/>
    <s v="จ่ายทีหลัง / COD"/>
    <s v=""/>
    <s v="793148491940"/>
    <s v="12/03/2026 23:46"/>
  </r>
  <r>
    <x v="1"/>
    <x v="1"/>
    <n v="69.900000000000006"/>
    <n v="10"/>
    <s v="GWY61"/>
    <n v="1436.9"/>
    <n v="117.5"/>
    <s v="ร้านที่3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2/03/2026 23:45"/>
    <s v="-"/>
    <s v="Kerry_dropoff"/>
    <s v="Lazada"/>
    <s v="lazada"/>
    <s v=""/>
    <s v="LEXPU0666521833"/>
    <s v="12/03/2026 23:45"/>
  </r>
  <r>
    <x v="1"/>
    <x v="1"/>
    <n v="69.900000000000006"/>
    <n v="10"/>
    <s v="GWY61"/>
    <n v="1436.9"/>
    <n v="117.5"/>
    <s v="ร้านที่3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2/03/2026 23:45"/>
    <s v="-"/>
    <s v="Kerry_dropoff"/>
    <s v="Lazada"/>
    <s v="lazada"/>
    <s v=""/>
    <s v="LEXPU0666521833"/>
    <s v="12/03/2026 23:45"/>
  </r>
  <r>
    <x v="2"/>
    <x v="2"/>
    <n v="66.666666666666671"/>
    <n v="3"/>
    <s v="GWY60"/>
    <n v="209"/>
    <n v="0"/>
    <s v="ร้านที่1"/>
    <s v="อ******ญ"/>
    <s v="****** จังหวัดเพชรบูรณ์ (หมู่บ้านปางไม้) ตำบลสระประดู่ อำเภอวิเชียรบุรี จังหวัดเพชรบูรณ์ 67130"/>
    <s v="67130"/>
    <s v="59"/>
    <s v="12/03/2026 23:29"/>
    <s v="-"/>
    <s v="SPX Express"/>
    <s v="Shopee"/>
    <s v="shopee"/>
    <s v=""/>
    <s v="TH2611171232199"/>
    <s v="12/03/2026 23:29"/>
  </r>
  <r>
    <x v="1"/>
    <x v="1"/>
    <n v="80"/>
    <n v="1"/>
    <s v="GWY60"/>
    <n v="209"/>
    <n v="0"/>
    <s v="ร้านที่1"/>
    <s v="อ******ญ"/>
    <s v="****** จังหวัดเพชรบูรณ์ (หมู่บ้านปางไม้) ตำบลสระประดู่ อำเภอวิเชียรบุรี จังหวัดเพชรบูรณ์ 67130"/>
    <s v="67130"/>
    <s v="59"/>
    <s v="12/03/2026 23:29"/>
    <s v="-"/>
    <s v="SPX Express"/>
    <s v="Shopee"/>
    <s v="shopee"/>
    <s v=""/>
    <s v="TH2611171232199"/>
    <s v="12/03/2026 23:29"/>
  </r>
  <r>
    <x v="3"/>
    <x v="3"/>
    <n v="120"/>
    <n v="1"/>
    <s v="GWY59"/>
    <n v="189"/>
    <n v="0"/>
    <s v="ร้านที่4"/>
    <s v="ร***นภา ม***ย"/>
    <s v="ประจวบคีรีขันธ์"/>
    <s v="-"/>
    <s v=""/>
    <s v="12/03/2026 23:09"/>
    <s v="-"/>
    <s v="J&amp;T Express"/>
    <s v="Tiktok"/>
    <s v="tiktok"/>
    <s v=""/>
    <s v="793115452986"/>
    <s v="12/03/2026 23:09"/>
  </r>
  <r>
    <x v="1"/>
    <x v="1"/>
    <n v="120"/>
    <n v="1"/>
    <s v="GWY59"/>
    <n v="189"/>
    <n v="0"/>
    <s v="ร้านที่4"/>
    <s v="ร***นภา ม***ย"/>
    <s v="ประจวบคีรีขันธ์"/>
    <s v="-"/>
    <s v=""/>
    <s v="12/03/2026 23:09"/>
    <s v="-"/>
    <s v="J&amp;T Express"/>
    <s v="Tiktok"/>
    <s v="tiktok"/>
    <s v=""/>
    <s v="793115452986"/>
    <s v="12/03/2026 23:09"/>
  </r>
  <r>
    <x v="1"/>
    <x v="4"/>
    <n v="57.5"/>
    <n v="2"/>
    <s v="GWY58"/>
    <n v="122"/>
    <n v="7"/>
    <s v="ร้านที่3"/>
    <s v="พะเยา​ว์"/>
    <s v="8หมู่7บ้านหวาย ต.ธารละหลอด อ.พิมาย จ.นครราชสีมา 30110_x000a__x000a_พิมาย/ Phimaiนครราชสีมา/ Nakhon Ratchasima_x000a_30110"/>
    <s v="30110"/>
    <s v="660867185250"/>
    <s v="12/03/2026 22:39"/>
    <s v="-"/>
    <s v="Kerry_dropoff"/>
    <s v="Lazada"/>
    <s v="lazada"/>
    <s v=""/>
    <s v="TH27158FTWUW0K"/>
    <s v="12/03/2026 22:39"/>
  </r>
  <r>
    <x v="4"/>
    <x v="5"/>
    <n v="71.94"/>
    <n v="1"/>
    <s v="GWY57"/>
    <n v="153.88"/>
    <n v="10"/>
    <s v="ร้านที่3"/>
    <s v="ประทีป  ฤทธิแผลง"/>
    <s v="34/133 หมู่ 12 ถ สุวินทวงค์ แขวงกระทุ่มราย_x000a__x000a_หนองจอก/ Nong Chokกรุงเทพมหานคร/ Bangkok_x000a_10530"/>
    <s v="10530"/>
    <s v="660972417690"/>
    <s v="12/03/2026 22:32"/>
    <s v="-"/>
    <s v="Kerry_dropoff"/>
    <s v="Lazada"/>
    <s v="lazada"/>
    <s v=""/>
    <s v="LEXPU0666538437"/>
    <s v="12/03/2026 22:32"/>
  </r>
  <r>
    <x v="5"/>
    <x v="5"/>
    <n v="71.94"/>
    <n v="1"/>
    <s v="GWY57"/>
    <n v="153.88"/>
    <n v="10"/>
    <s v="ร้านที่3"/>
    <s v="ประทีป  ฤทธิแผลง"/>
    <s v="34/133 หมู่ 12 ถ สุวินทวงค์ แขวงกระทุ่มราย_x000a__x000a_หนองจอก/ Nong Chokกรุงเทพมหานคร/ Bangkok_x000a_10530"/>
    <s v="10530"/>
    <s v="660972417690"/>
    <s v="12/03/2026 22:32"/>
    <s v="-"/>
    <s v="Kerry_dropoff"/>
    <s v="Lazada"/>
    <s v="lazada"/>
    <s v=""/>
    <s v="LEXPU0666538437"/>
    <s v="12/03/2026 22:32"/>
  </r>
  <r>
    <x v="0"/>
    <x v="0"/>
    <n v="50"/>
    <n v="6"/>
    <s v="GWY56"/>
    <n v="200"/>
    <n v="0"/>
    <s v="ร้านที่2"/>
    <s v="u***6065767952761"/>
    <s v="กรุงเทพฯ"/>
    <s v="-"/>
    <s v=""/>
    <s v="12/03/2026 22:27"/>
    <s v="-"/>
    <s v="J&amp;T COD"/>
    <s v="Tiktok"/>
    <s v="จ่ายทีหลัง / COD"/>
    <s v=""/>
    <s v="793138490922"/>
    <s v="12/03/2026 22:28"/>
  </r>
  <r>
    <x v="0"/>
    <x v="0"/>
    <n v="50"/>
    <n v="6"/>
    <s v="GWY54"/>
    <n v="200"/>
    <n v="0"/>
    <s v="ร้านที่2"/>
    <s v="น***ำรอง ส***ง"/>
    <s v="นครพนม"/>
    <s v="-"/>
    <s v=""/>
    <s v="12/03/2026 22:05"/>
    <s v="-"/>
    <s v="J&amp;T Express"/>
    <s v="Tiktok"/>
    <s v="tiktok"/>
    <s v=""/>
    <s v="793126696935"/>
    <s v="12/03/2026 22:05"/>
  </r>
  <r>
    <x v="2"/>
    <x v="2"/>
    <n v="66.666666666666671"/>
    <n v="3"/>
    <s v="GWY53"/>
    <n v="129"/>
    <n v="0"/>
    <s v="ร้านที่1"/>
    <s v="ม******์"/>
    <s v="******กอก  อำเภอนิคมคำสร้อย จังหวัดมุกดาหาร ตำบลนากอก อำเภอนิคมคำสร้อย จังหวัดมุกดาหาร 49130"/>
    <s v="49130"/>
    <s v="07"/>
    <s v="12/03/2026 21:55"/>
    <s v="-"/>
    <s v="SPX Express"/>
    <s v="Shopee"/>
    <s v="shopee"/>
    <s v=""/>
    <s v="TH261399871670E"/>
    <s v="12/03/2026 21:54"/>
  </r>
  <r>
    <x v="1"/>
    <x v="1"/>
    <n v="66.333333333333329"/>
    <n v="3"/>
    <s v="GWY52"/>
    <n v="220"/>
    <n v="0"/>
    <s v="ร้านที่4"/>
    <s v="พ***ักษณ์"/>
    <s v="กรุงเทพฯ"/>
    <s v="-"/>
    <s v=""/>
    <s v="12/03/2026 21:46"/>
    <s v="-"/>
    <s v="J&amp;T COD"/>
    <s v="Tiktok"/>
    <s v="จ่ายทีหลัง / COD"/>
    <s v=""/>
    <s v="793147254955"/>
    <s v="12/03/2026 21:46"/>
  </r>
  <r>
    <x v="0"/>
    <x v="0"/>
    <n v="50"/>
    <n v="12"/>
    <s v="GWY51"/>
    <n v="400"/>
    <n v="0"/>
    <s v="ร้านที่2"/>
    <s v="จ***นา จ***"/>
    <s v="ลำพูน"/>
    <s v="-"/>
    <s v=""/>
    <s v="12/03/2026 21:43"/>
    <s v="-"/>
    <s v="J&amp;T COD"/>
    <s v="Tiktok"/>
    <s v="จ่ายทีหลัง / COD"/>
    <s v=""/>
    <s v="793142388964"/>
    <s v="12/03/2026 21:43"/>
  </r>
  <r>
    <x v="0"/>
    <x v="0"/>
    <n v="50"/>
    <n v="6"/>
    <s v="GWY50"/>
    <n v="200"/>
    <n v="0"/>
    <s v="ร้านที่2"/>
    <s v="อ***มา"/>
    <s v="ร้อยเอ็ด"/>
    <s v="-"/>
    <s v=""/>
    <s v="12/03/2026 21:42"/>
    <s v="-"/>
    <s v="J&amp;T COD"/>
    <s v="Tiktok"/>
    <s v="จ่ายทีหลัง / COD"/>
    <s v=""/>
    <s v="793116194920"/>
    <s v="12/03/2026 21:42"/>
  </r>
  <r>
    <x v="1"/>
    <x v="1"/>
    <n v="69.900000000000006"/>
    <n v="10"/>
    <s v="GWY49"/>
    <n v="800"/>
    <n v="0"/>
    <s v="ร้านที่1"/>
    <s v="น******ำ"/>
    <s v="******ตำบลบ้านต๊ำ อำเภอเมืองพะเยา จังหวัดพะเยา 56000"/>
    <s v="56000"/>
    <s v="33"/>
    <s v="12/03/2026 22:10"/>
    <s v="-"/>
    <s v="SPX Express"/>
    <s v="Shopee"/>
    <s v="shopee"/>
    <s v=""/>
    <s v="TH2699239536339"/>
    <s v="12/03/2026 21:40"/>
  </r>
  <r>
    <x v="4"/>
    <x v="6"/>
    <n v="159"/>
    <n v="1"/>
    <s v="GWY48"/>
    <n v="167"/>
    <n v="38"/>
    <s v="ร้านที่2"/>
    <s v="ศ***ุทธ น***ิณพาทย์"/>
    <s v="ชลบุรี"/>
    <s v="-"/>
    <s v=""/>
    <s v="12/03/2026 21:31"/>
    <s v="-"/>
    <s v="J&amp;T COD"/>
    <s v="Tiktok"/>
    <s v="จ่ายทีหลัง / COD"/>
    <s v=""/>
    <s v="793179404916"/>
    <s v="12/03/2026 21:31"/>
  </r>
  <r>
    <x v="0"/>
    <x v="0"/>
    <n v="50"/>
    <n v="6"/>
    <s v="GWY47"/>
    <n v="200"/>
    <n v="0"/>
    <s v="ร้านที่2"/>
    <s v="จ***ันท์ จ***าวรอนันต์"/>
    <s v="สมุทรสาคร"/>
    <s v="-"/>
    <s v=""/>
    <s v="12/03/2026 21:29"/>
    <s v="-"/>
    <s v="J&amp;T COD"/>
    <s v="Tiktok"/>
    <s v="จ่ายทีหลัง / COD"/>
    <s v=""/>
    <s v="793181297996"/>
    <s v="12/03/2026 21:29"/>
  </r>
  <r>
    <x v="0"/>
    <x v="0"/>
    <n v="50"/>
    <n v="6"/>
    <s v="GWY45"/>
    <n v="200"/>
    <n v="0"/>
    <s v="ร้านที่2"/>
    <s v="ณ***าญจน์ ส***ยะโชติตระกูล"/>
    <s v="ปทุมธานี"/>
    <s v="-"/>
    <s v=""/>
    <s v="12/03/2026 21:02"/>
    <s v="-"/>
    <s v="Flash Express Thailand"/>
    <s v="Tiktok"/>
    <s v="tiktok"/>
    <s v=""/>
    <s v="THT040255UC3X0Z"/>
    <s v="12/03/2026 21:02"/>
  </r>
  <r>
    <x v="2"/>
    <x v="2"/>
    <n v="66.666666666666671"/>
    <n v="3"/>
    <s v="GWY44"/>
    <n v="129"/>
    <n v="0"/>
    <s v="ร้านที่1"/>
    <s v="ม******ศ"/>
    <s v="******คราม, อำเภอศรีสงคราม ตำบลศรีสงคราม อำเภอศรีสงคราม จังหวัดนครพนม 48150"/>
    <s v="48150"/>
    <s v="15"/>
    <s v="12/03/2026 20:38"/>
    <s v="-"/>
    <s v="SPX Express"/>
    <s v="Shopee"/>
    <s v="shopee"/>
    <s v=""/>
    <s v="TH2663758673023"/>
    <s v="12/03/2026 20:38"/>
  </r>
  <r>
    <x v="0"/>
    <x v="0"/>
    <n v="50"/>
    <n v="6"/>
    <s v="GWY43"/>
    <n v="200"/>
    <n v="0"/>
    <s v="ร้านที่2"/>
    <s v="ธ***ชัย ไ***า"/>
    <s v="กรุงเทพฯ"/>
    <s v="-"/>
    <s v=""/>
    <s v="12/03/2026 20:33"/>
    <s v="-"/>
    <s v="J&amp;T Express"/>
    <s v="Tiktok"/>
    <s v="tiktok"/>
    <s v=""/>
    <s v="793162410003"/>
    <s v="12/03/2026 20:32"/>
  </r>
  <r>
    <x v="0"/>
    <x v="0"/>
    <n v="33.333333333333336"/>
    <n v="3"/>
    <s v="GWY42"/>
    <n v="278"/>
    <n v="0"/>
    <s v="ร้านที่1"/>
    <s v="ร******ว"/>
    <s v="******จาน ตำบลละหาน อำเภอจัตุรัส จังหวัดชัยภูมิ 36130"/>
    <s v="36130"/>
    <s v="69"/>
    <s v="12/03/2026 20:32"/>
    <s v="-"/>
    <s v="SPX Express"/>
    <s v="Shopee"/>
    <s v="shopee"/>
    <s v=""/>
    <s v="TH263452237514K"/>
    <s v="12/03/2026 20:31"/>
  </r>
  <r>
    <x v="2"/>
    <x v="2"/>
    <n v="66.666666666666671"/>
    <n v="3"/>
    <s v="GWY42"/>
    <n v="278"/>
    <n v="0"/>
    <s v="ร้านที่1"/>
    <s v="ร******ว"/>
    <s v="******จาน ตำบลละหาน อำเภอจัตุรัส จังหวัดชัยภูมิ 36130"/>
    <s v="36130"/>
    <s v="69"/>
    <s v="12/03/2026 20:32"/>
    <s v="-"/>
    <s v="SPX Express"/>
    <s v="Shopee"/>
    <s v="shopee"/>
    <s v=""/>
    <s v="TH263452237514K"/>
    <s v="12/03/2026 20:31"/>
  </r>
  <r>
    <x v="0"/>
    <x v="0"/>
    <n v="33.333333333333336"/>
    <n v="3"/>
    <s v="GWY41"/>
    <n v="117"/>
    <n v="17"/>
    <s v="ร้านที่4"/>
    <s v="พ**  ม*"/>
    <s v="นนทบุรี"/>
    <s v="-"/>
    <s v=""/>
    <s v="12/03/2026 20:15"/>
    <s v="-"/>
    <s v="J&amp;T Express"/>
    <s v="Tiktok"/>
    <s v="tiktok"/>
    <s v=""/>
    <s v="793166604090"/>
    <s v="12/03/2026 20:15"/>
  </r>
  <r>
    <x v="0"/>
    <x v="0"/>
    <n v="50"/>
    <n v="6"/>
    <s v="GWY40"/>
    <n v="200"/>
    <n v="0"/>
    <s v="ร้านที่2"/>
    <s v="u***9095092043847"/>
    <s v="ปทุมธานี"/>
    <s v="-"/>
    <s v=""/>
    <s v="12/03/2026 20:07"/>
    <s v="-"/>
    <s v="J&amp;T Express"/>
    <s v="Tiktok"/>
    <s v="tiktok"/>
    <s v=""/>
    <s v="793132794996"/>
    <s v="12/03/2026 20:07"/>
  </r>
  <r>
    <x v="6"/>
    <x v="7"/>
    <n v="93"/>
    <n v="1"/>
    <s v="GWY39"/>
    <n v="93"/>
    <n v="0"/>
    <s v="ร้านที่1"/>
    <s v="พ******า"/>
    <s v="******ไผ่ขวาง อำเภอเมืองสุพรรณบุรี จังหวัดสุพรรณบุรี 72000"/>
    <s v="72000"/>
    <s v="89"/>
    <s v="12/03/2026 20:10"/>
    <s v="-"/>
    <s v="SPX Express"/>
    <s v="Shopee"/>
    <s v="shopee"/>
    <s v=""/>
    <s v="TH260597496457A"/>
    <s v="12/03/2026 19:55"/>
  </r>
  <r>
    <x v="0"/>
    <x v="0"/>
    <n v="50"/>
    <n v="6"/>
    <s v="GWY38"/>
    <n v="200"/>
    <n v="0"/>
    <s v="ร้านที่2"/>
    <s v="ร***อรุณ"/>
    <s v="ศรีสะเกษ"/>
    <s v="-"/>
    <s v=""/>
    <s v="12/03/2026 19:26"/>
    <s v="-"/>
    <s v="J&amp;T Express"/>
    <s v="Tiktok"/>
    <s v="tiktok"/>
    <s v=""/>
    <s v="793193491985"/>
    <s v="12/03/2026 19:26"/>
  </r>
  <r>
    <x v="0"/>
    <x v="0"/>
    <n v="50"/>
    <n v="6"/>
    <s v="GWY37"/>
    <n v="235"/>
    <n v="35"/>
    <s v="ร้านที่2"/>
    <s v="เ***มาศ ด***ิรัญรัตน์"/>
    <s v="นนทบุรี"/>
    <s v="-"/>
    <s v=""/>
    <s v="12/03/2026 19:24"/>
    <s v="-"/>
    <s v="Flash Express Thailand COD"/>
    <s v="Tiktok"/>
    <s v="จ่ายทีหลัง / COD"/>
    <s v=""/>
    <s v="THT030655UBWX8Z"/>
    <s v="12/03/2026 19:24"/>
  </r>
  <r>
    <x v="7"/>
    <x v="8"/>
    <n v="139"/>
    <n v="1"/>
    <s v="GWY36"/>
    <n v="278"/>
    <n v="0"/>
    <s v="ร้านที่1"/>
    <s v="บ****ง"/>
    <s v="****** 10 ตำบลท่าม่วง อำเภอเทพา จังหวัดสงขลา 90260"/>
    <s v="90260"/>
    <s v="13"/>
    <s v="12/03/2026 19:49"/>
    <s v="-"/>
    <s v="SPX Express"/>
    <s v="Shopee"/>
    <s v="shopee"/>
    <s v=""/>
    <s v="TH2629062581655"/>
    <s v="12/03/2026 19:19"/>
  </r>
  <r>
    <x v="4"/>
    <x v="6"/>
    <n v="139"/>
    <n v="1"/>
    <s v="GWY36"/>
    <n v="278"/>
    <n v="0"/>
    <s v="ร้านที่1"/>
    <s v="บ****ง"/>
    <s v="****** 10 ตำบลท่าม่วง อำเภอเทพา จังหวัดสงขลา 90260"/>
    <s v="90260"/>
    <s v="13"/>
    <s v="12/03/2026 19:49"/>
    <s v="-"/>
    <s v="SPX Express"/>
    <s v="Shopee"/>
    <s v="shopee"/>
    <s v=""/>
    <s v="TH2629062581655"/>
    <s v="12/03/2026 19:19"/>
  </r>
  <r>
    <x v="0"/>
    <x v="0"/>
    <n v="50"/>
    <n v="6"/>
    <s v="GWY35"/>
    <n v="200"/>
    <n v="0"/>
    <s v="ร้านที่2"/>
    <s v="ม** อ***ญา"/>
    <s v="เทศบาลนครนครราชสีมา"/>
    <s v="-"/>
    <s v=""/>
    <s v="12/03/2026 19:12"/>
    <s v="-"/>
    <s v="J&amp;T COD"/>
    <s v="Tiktok"/>
    <s v="จ่ายทีหลัง / COD"/>
    <s v=""/>
    <s v="793186297982"/>
    <s v="12/03/2026 19:12"/>
  </r>
  <r>
    <x v="1"/>
    <x v="1"/>
    <n v="69.900000000000006"/>
    <n v="40"/>
    <s v="GWY34"/>
    <n v="3200"/>
    <n v="0"/>
    <s v="ร้านที่1"/>
    <s v="น******)"/>
    <s v="******.วังน้ำเขียว ตำบลวังน้ำเขียว อำเภอกำแพงแสน จังหวัดนครปฐม 73140"/>
    <s v="73140"/>
    <s v="27"/>
    <s v="12/03/2026 18:44"/>
    <s v="-"/>
    <s v="Express Delivery (SHP Food)"/>
    <s v="Shopee"/>
    <s v="shopee"/>
    <s v=""/>
    <s v="2998548572534784097"/>
    <s v="12/03/2026 18:43"/>
  </r>
  <r>
    <x v="2"/>
    <x v="2"/>
    <n v="66.666666666666671"/>
    <n v="6"/>
    <s v="GWY33"/>
    <n v="200"/>
    <n v="0"/>
    <s v="ร้านที่4"/>
    <s v="พ***ักษณ์"/>
    <s v="กรุงเทพฯ"/>
    <s v="-"/>
    <s v=""/>
    <s v="12/03/2026 18:24"/>
    <s v="-"/>
    <s v="J&amp;T COD"/>
    <s v="Tiktok"/>
    <s v="จ่ายทีหลัง / COD"/>
    <s v=""/>
    <s v="793147065922"/>
    <s v="12/03/2026 18:24"/>
  </r>
  <r>
    <x v="7"/>
    <x v="8"/>
    <n v="139"/>
    <n v="1"/>
    <s v="GWY32"/>
    <n v="219"/>
    <n v="0"/>
    <s v="ร้านที่1"/>
    <s v="จ*น"/>
    <s v="******คี4 ม.9 ต.อรัญญิก (ต้นโพธิ์) ตำบลอรัญญิก อำเภอเมืองพิษณุโลก จังหวัดพิษณุโลก 65000"/>
    <s v="65000"/>
    <s v="79"/>
    <s v="12/03/2026 18:18"/>
    <s v="-"/>
    <s v="SPX Express"/>
    <s v="Shopee"/>
    <s v="shopee"/>
    <s v=""/>
    <s v="TH267513587482G"/>
    <s v="12/03/2026 18:17"/>
  </r>
  <r>
    <x v="1"/>
    <x v="1"/>
    <n v="80"/>
    <n v="1"/>
    <s v="GWY32"/>
    <n v="219"/>
    <n v="0"/>
    <s v="ร้านที่1"/>
    <s v="จ*น"/>
    <s v="******คี4 ม.9 ต.อรัญญิก (ต้นโพธิ์) ตำบลอรัญญิก อำเภอเมืองพิษณุโลก จังหวัดพิษณุโลก 65000"/>
    <s v="65000"/>
    <s v="79"/>
    <s v="12/03/2026 18:18"/>
    <s v="-"/>
    <s v="SPX Express"/>
    <s v="Shopee"/>
    <s v="shopee"/>
    <s v=""/>
    <s v="TH267513587482G"/>
    <s v="12/03/2026 18:17"/>
  </r>
  <r>
    <x v="8"/>
    <x v="9"/>
    <n v="49"/>
    <n v="1"/>
    <s v="GWY31"/>
    <n v="49"/>
    <n v="0"/>
    <s v="ร้านที่1"/>
    <s v="น******น"/>
    <s v="******ม จ.มหาสารคาม ตำบลกุดปลาดุก อำเภอชื่นชม จังหวัดมหาสารคาม 44160"/>
    <s v="44160"/>
    <s v="41"/>
    <s v="12/03/2026 18:37"/>
    <s v="-"/>
    <s v="Flash Express"/>
    <s v="Shopee"/>
    <s v="shopee"/>
    <s v=""/>
    <s v="TH41138FU6Q80B"/>
    <s v="12/03/2026 18:07"/>
  </r>
  <r>
    <x v="0"/>
    <x v="0"/>
    <n v="50"/>
    <n v="6"/>
    <s v="GWY30"/>
    <n v="200"/>
    <n v="0"/>
    <s v="ร้านที่2"/>
    <s v="น***พร บ***กิด"/>
    <s v="ชลบุรี"/>
    <s v="-"/>
    <s v=""/>
    <s v="12/03/2026 17:59"/>
    <s v="-"/>
    <s v="J&amp;T COD"/>
    <s v="Tiktok"/>
    <s v="จ่ายทีหลัง / COD"/>
    <s v=""/>
    <s v="793155591981"/>
    <s v="12/03/2026 17:59"/>
  </r>
  <r>
    <x v="8"/>
    <x v="9"/>
    <n v="33.333333333333336"/>
    <n v="3"/>
    <s v="GWY29"/>
    <n v="134.99"/>
    <n v="0"/>
    <s v="ร้านที่2"/>
    <s v="น***ิศิษฐ์ เ***กาญจน์"/>
    <s v="ปัตตานี"/>
    <s v="-"/>
    <s v=""/>
    <s v="12/03/2026 17:42"/>
    <s v="-"/>
    <s v="J&amp;T COD"/>
    <s v="Tiktok"/>
    <s v="จ่ายทีหลัง / COD"/>
    <s v=""/>
    <s v="793133129073"/>
    <s v="12/03/2026 17:42"/>
  </r>
  <r>
    <x v="1"/>
    <x v="1"/>
    <n v="66.333333333333329"/>
    <n v="3"/>
    <s v="GWY28"/>
    <n v="288"/>
    <n v="38"/>
    <s v="ร้านที่1"/>
    <s v="ภ******ี"/>
    <s v="******ขร ตำบลถ้ำสิงขร อำเภอคีรีรัฐนิคม จังหวัดสุราษฎร์ธานี 84180"/>
    <s v="84180"/>
    <s v="75"/>
    <s v="12/03/2026 17:30"/>
    <s v="-"/>
    <s v="SPX Express"/>
    <s v="Shopee"/>
    <s v="shopee"/>
    <s v=""/>
    <s v="TH267877210577R"/>
    <s v="12/03/2026 17:30"/>
  </r>
  <r>
    <x v="9"/>
    <x v="10"/>
    <n v="159"/>
    <n v="1"/>
    <s v="GWY27"/>
    <n v="167"/>
    <n v="38"/>
    <s v="ร้านที่2"/>
    <s v="ภ***์ปรียา เ***ิธิหโรจน์"/>
    <s v="เชียงใหม่"/>
    <s v="-"/>
    <s v=""/>
    <s v="12/03/2026 17:07"/>
    <s v="-"/>
    <s v="J&amp;T Express"/>
    <s v="Tiktok"/>
    <s v="tiktok"/>
    <s v=""/>
    <s v="793197807931"/>
    <s v="12/03/2026 17:06"/>
  </r>
  <r>
    <x v="0"/>
    <x v="0"/>
    <n v="50"/>
    <n v="6"/>
    <s v="GWY26"/>
    <n v="200"/>
    <n v="0"/>
    <s v="ร้านที่2"/>
    <s v="ค***ร์ น***นวฃ"/>
    <s v="สุโขทัย"/>
    <s v="-"/>
    <s v=""/>
    <s v="12/03/2026 17:05"/>
    <s v="-"/>
    <s v="J&amp;T COD"/>
    <s v="Tiktok"/>
    <s v="จ่ายทีหลัง / COD"/>
    <s v=""/>
    <s v="793132796956"/>
    <s v="12/03/2026 17:05"/>
  </r>
  <r>
    <x v="5"/>
    <x v="11"/>
    <n v="105.1"/>
    <n v="1"/>
    <s v="GWY25"/>
    <n v="150.1"/>
    <n v="45"/>
    <s v="ร้านที่1"/>
    <s v="คุณสุพจน์ เต็มแย้ม"/>
    <s v="หมู่บ้านรื่นรมย์วิลล่า   ซอยบางพรม26 37/29-30หมู่11 บ้านปิยพรรณ · บางพรม/ Bang Phrom_x000a__x000a_ตลิ่งชัน/ Taling Chanกรุงเทพมหานคร/ Bangkok_x000a_10170"/>
    <s v="10170"/>
    <s v="660995265034"/>
    <s v="12/03/2026 16:53"/>
    <s v="-"/>
    <s v="Kerry_dropoff"/>
    <s v="Lazada"/>
    <s v="lazada"/>
    <s v=""/>
    <s v="LEXPU0666491755"/>
    <s v="12/03/2026 16:53"/>
  </r>
  <r>
    <x v="4"/>
    <x v="6"/>
    <n v="0"/>
    <n v="1"/>
    <s v="GWY23"/>
    <n v="0"/>
    <n v="0"/>
    <s v="ร้านที่2"/>
    <s v="น***ภัทรวัลลิ์ โ***ม"/>
    <s v="เทศบาลนครสกลนคร"/>
    <s v="-"/>
    <s v=""/>
    <s v="12/03/2026 16:43"/>
    <s v="-"/>
    <s v="J&amp;T Express"/>
    <s v="Tiktok"/>
    <s v="tiktok"/>
    <s v=""/>
    <s v="793103995806"/>
    <s v="12/03/2026 16:43"/>
  </r>
  <r>
    <x v="10"/>
    <x v="12"/>
    <n v="89.5"/>
    <n v="2"/>
    <s v="GWY22"/>
    <n v="0"/>
    <n v="0"/>
    <s v="ร้านที่2"/>
    <s v="น***าวธัญลักษณ์ ช***ัย"/>
    <s v="ศรีสะเกษ"/>
    <s v="-"/>
    <s v=""/>
    <s v="12/03/2026 16:40"/>
    <s v="-"/>
    <s v="J&amp;T Express"/>
    <s v="Tiktok"/>
    <s v="tiktok"/>
    <s v=""/>
    <s v="793113350934"/>
    <s v="12/03/2026 16:40"/>
  </r>
  <r>
    <x v="0"/>
    <x v="0"/>
    <n v="50"/>
    <n v="6"/>
    <s v="GWY21"/>
    <n v="0"/>
    <n v="0"/>
    <s v="ร้านที่2"/>
    <s v="แ***ี่"/>
    <s v="Chiang Mai"/>
    <s v="-"/>
    <s v=""/>
    <s v="12/03/2026 16:38"/>
    <s v="-"/>
    <s v="J&amp;T Express"/>
    <s v="Tiktok"/>
    <s v="tiktok"/>
    <s v=""/>
    <s v="793143097924"/>
    <s v="12/03/2026 16:38"/>
  </r>
  <r>
    <x v="8"/>
    <x v="9"/>
    <n v="33.333333333333336"/>
    <n v="3"/>
    <s v="GWY19"/>
    <n v="134.99"/>
    <n v="0"/>
    <s v="ร้านที่2"/>
    <s v="โ***่ย์ พ***ะณี"/>
    <s v="พิจิตร"/>
    <s v="-"/>
    <s v=""/>
    <s v="12/03/2026 16:25"/>
    <s v="-"/>
    <s v="J&amp;T COD"/>
    <s v="Tiktok"/>
    <s v="จ่ายทีหลัง / COD"/>
    <s v=""/>
    <s v="793192424065"/>
    <s v="12/03/2026 16:26"/>
  </r>
  <r>
    <x v="7"/>
    <x v="8"/>
    <n v="139"/>
    <n v="1"/>
    <s v="GWY17"/>
    <n v="215"/>
    <n v="0"/>
    <s v="ร้านที่10"/>
    <s v=" คุณกันยาพร ประทุมดี"/>
    <s v="377 หมู่12 หมู่บ้านเอราวัณ ต.ดงลาน อ.เมืองร้อยเอ็ด จ.ร้อยเอ็ด  เบอร์โทร 45000"/>
    <s v="45000"/>
    <s v="0929126831"/>
    <s v="12/03/2026 16:23"/>
    <s v="t0832622509@gmail.com"/>
    <s v="EMS COD"/>
    <s v="facebook"/>
    <s v="กสิกร"/>
    <s v=""/>
    <s v="WA107287561TH"/>
    <s v="12/03/2026 16:23"/>
  </r>
  <r>
    <x v="4"/>
    <x v="6"/>
    <n v="139"/>
    <n v="1"/>
    <s v="GWY17"/>
    <n v="215"/>
    <n v="0"/>
    <s v="ร้านที่10"/>
    <s v=" คุณกันยาพร ประทุมดี"/>
    <s v="377 หมู่12 หมู่บ้านเอราวัณ ต.ดงลาน อ.เมืองร้อยเอ็ด จ.ร้อยเอ็ด  เบอร์โทร 45000"/>
    <s v="45000"/>
    <s v="0929126831"/>
    <s v="12/03/2026 16:23"/>
    <s v="t0832622509@gmail.com"/>
    <s v="EMS COD"/>
    <s v="facebook"/>
    <s v="กสิกร"/>
    <s v=""/>
    <s v="WA107287561TH"/>
    <s v="12/03/2026 16:23"/>
  </r>
  <r>
    <x v="5"/>
    <x v="13"/>
    <n v="159"/>
    <n v="1"/>
    <s v="GWY16"/>
    <n v="99"/>
    <n v="0"/>
    <s v="ร้านที่2"/>
    <s v="น***รัตนาภรณ์  เ***พาน"/>
    <s v="สุพรรณบุรี"/>
    <s v="-"/>
    <s v=""/>
    <s v="12/03/2026 16:22"/>
    <s v="-"/>
    <s v="J&amp;T COD"/>
    <s v="Tiktok"/>
    <s v="จ่ายทีหลัง / COD"/>
    <s v=""/>
    <s v="793148319902"/>
    <s v="12/03/2026 16:22"/>
  </r>
  <r>
    <x v="10"/>
    <x v="12"/>
    <n v="99"/>
    <n v="2"/>
    <s v="GWY15"/>
    <n v="179"/>
    <n v="0"/>
    <s v="ร้านที่1"/>
    <s v="พจนีย์  ภิรมย์นก (คุณอ้อม)"/>
    <s v="บริษัท สบาย สบาย เวลเนส รีสอร์ท แอนด์ โฮเทลส์ จำกัด _x000a_( The Beach Samui)_x000a_30/23 หมู่ 5 ต.ตลิ่งงาม อ.เกาะสมุย จ.สุราษฎร์ธานี_x000a_โทร. 84140"/>
    <s v="84140"/>
    <s v="0817196772"/>
    <s v="12/03/2026 16:14"/>
    <s v="t0832622509@gmail.com"/>
    <s v="EMS"/>
    <s v="facebook"/>
    <s v="กสิกร"/>
    <s v=""/>
    <s v="WB173012210TH"/>
    <s v="12/03/2026 16:17"/>
  </r>
  <r>
    <x v="0"/>
    <x v="0"/>
    <n v="33.333333333333336"/>
    <n v="3"/>
    <s v="GWY14"/>
    <n v="100"/>
    <n v="0"/>
    <s v="ร้านที่4"/>
    <s v="น***พร เ***อักษร"/>
    <s v="นนทบุรี"/>
    <s v="-"/>
    <s v=""/>
    <s v="12/03/2026 16:14"/>
    <s v="-"/>
    <s v="J&amp;T Express"/>
    <s v="Tiktok"/>
    <s v="tiktok"/>
    <s v=""/>
    <s v="793122908082"/>
    <s v="12/03/2026 16:17"/>
  </r>
  <r>
    <x v="10"/>
    <x v="12"/>
    <n v="99"/>
    <n v="2"/>
    <s v="GWY13"/>
    <n v="179"/>
    <n v="0"/>
    <s v="ร้านที่1"/>
    <s v="นางณัฐชยา   ทองลาภ"/>
    <s v="4/2    ถนนเกษมสุข_x000a_ต.สะบารัง_x000a_อ.เมือง_x000a_จ.ปัตตานี 94000"/>
    <s v="94000"/>
    <s v="0807088309"/>
    <s v="12/03/2026 16:16"/>
    <s v="t0832622509@gmail.com"/>
    <s v="EMS COD"/>
    <s v="facebook"/>
    <s v="กสิกร"/>
    <s v=""/>
    <s v="WA107287589TH"/>
    <s v="12/03/2026 16:16"/>
  </r>
  <r>
    <x v="4"/>
    <x v="6"/>
    <n v="139"/>
    <n v="1"/>
    <s v="GWY12"/>
    <n v="139"/>
    <n v="0"/>
    <s v="ร้านที่1"/>
    <s v="K******."/>
    <s v="****** ขวงบางโคล่, ขตบางคอแหลม ังหวัดกรุงเทพมหานคร 10120 แขวงบางโคล่ เขตบางคอแหลม จังหวัดกรุงเทพมหานคร 10120"/>
    <s v="10120"/>
    <s v="08"/>
    <s v="12/03/2026 16:15"/>
    <s v="-"/>
    <s v="SPX Express"/>
    <s v="Shopee"/>
    <s v="shopee"/>
    <s v=""/>
    <s v="TH265862981646S"/>
    <s v="12/03/2026 16:15"/>
  </r>
  <r>
    <x v="0"/>
    <x v="0"/>
    <n v="50"/>
    <n v="6"/>
    <s v="GWY11"/>
    <n v="200"/>
    <n v="0"/>
    <s v="ร้านที่2"/>
    <s v="ค***ิด ล***า"/>
    <s v="มหาสารคาม"/>
    <s v="-"/>
    <s v=""/>
    <s v="12/03/2026 16:09"/>
    <s v="-"/>
    <s v="J&amp;T COD"/>
    <s v="Tiktok"/>
    <s v="จ่ายทีหลัง / COD"/>
    <s v=""/>
    <s v="793119510061"/>
    <s v="12/03/2026 16:14"/>
  </r>
  <r>
    <x v="0"/>
    <x v="0"/>
    <n v="50"/>
    <n v="6"/>
    <s v="GWY10"/>
    <n v="200"/>
    <n v="0"/>
    <s v="ร้านที่2"/>
    <s v="บ***ลิศ"/>
    <s v="กรุงเทพฯ"/>
    <s v="-"/>
    <s v=""/>
    <s v="12/03/2026 16:08"/>
    <s v="-"/>
    <s v="J&amp;T COD"/>
    <s v="Tiktok"/>
    <s v="จ่ายทีหลัง / COD"/>
    <s v=""/>
    <s v="793157802065"/>
    <s v="12/03/2026 16:13"/>
  </r>
  <r>
    <x v="4"/>
    <x v="6"/>
    <n v="139"/>
    <n v="1"/>
    <s v="GWY9"/>
    <n v="215"/>
    <n v="0"/>
    <s v="ร้านที่10"/>
    <s v="KAI "/>
    <s v="ที่อยู่ 1271 ถนนประชาราษฏร์สาย1(หลังวัดสร้อยทอง)แขวง/เขตบางซื่อ กทม 10800"/>
    <s v="10800"/>
    <s v="0893091671"/>
    <s v="12/03/2026 16:13"/>
    <s v="t0832622509@gmail.com"/>
    <s v="EMS COD"/>
    <s v="facebook"/>
    <s v="กสิกร"/>
    <s v=""/>
    <s v="WA107287601TH"/>
    <s v="12/03/2026 16:12"/>
  </r>
  <r>
    <x v="9"/>
    <x v="10"/>
    <n v="139"/>
    <n v="1"/>
    <s v="GWY9"/>
    <n v="215"/>
    <n v="0"/>
    <s v="ร้านที่10"/>
    <s v="KAI "/>
    <s v="ที่อยู่ 1271 ถนนประชาราษฏร์สาย1(หลังวัดสร้อยทอง)แขวง/เขตบางซื่อ กทม 10800"/>
    <s v="10800"/>
    <s v="0893091671"/>
    <s v="12/03/2026 16:13"/>
    <s v="t0832622509@gmail.com"/>
    <s v="EMS COD"/>
    <s v="facebook"/>
    <s v="กสิกร"/>
    <s v=""/>
    <s v="WA107287601TH"/>
    <s v="12/03/2026 16:12"/>
  </r>
  <r>
    <x v="9"/>
    <x v="10"/>
    <n v="139"/>
    <n v="2"/>
    <s v="GWY8"/>
    <n v="430"/>
    <n v="0"/>
    <s v="ร้านที่10"/>
    <s v="ทัศนีย์ พูลทรัพย์"/>
    <s v="ที่อยู่จัดส่ง _x000a_33/284 นิติบุคลอาคารชุดนนทรีคอนโด ถนนจันทน์ ช่องนนทรี ยานนาวา กทม _x000a_ โทร 10120"/>
    <s v="10120"/>
    <s v="0899812857"/>
    <s v="12/03/2026 16:12"/>
    <s v="t0832622509@gmail.com"/>
    <s v="EMS COD"/>
    <s v="facebook"/>
    <s v="กสิกร"/>
    <s v=""/>
    <s v="WA107287629TH"/>
    <s v="12/03/2026 16:11"/>
  </r>
  <r>
    <x v="7"/>
    <x v="8"/>
    <n v="139"/>
    <n v="2"/>
    <s v="GWY8"/>
    <n v="430"/>
    <n v="0"/>
    <s v="ร้านที่10"/>
    <s v="ทัศนีย์ พูลทรัพย์"/>
    <s v="ที่อยู่จัดส่ง _x000a_33/284 นิติบุคลอาคารชุดนนทรีคอนโด ถนนจันทน์ ช่องนนทรี ยานนาวา กทม _x000a_ โทร 10120"/>
    <s v="10120"/>
    <s v="0899812857"/>
    <s v="12/03/2026 16:12"/>
    <s v="t0832622509@gmail.com"/>
    <s v="EMS COD"/>
    <s v="facebook"/>
    <s v="กสิกร"/>
    <s v=""/>
    <s v="WA107287629TH"/>
    <s v="12/03/2026 16:11"/>
  </r>
  <r>
    <x v="7"/>
    <x v="8"/>
    <n v="139"/>
    <n v="1"/>
    <s v="GWY7"/>
    <n v="215"/>
    <n v="0"/>
    <s v="ร้านที่10"/>
    <s v="โสภิดา สุธรรมมา"/>
    <s v="ร้าน ส.ทวีสุข_x000a_เลขที่144 ม.8_x000a_ผาน้อย_x000a_เลย 42130"/>
    <s v="42130"/>
    <s v="0935426654"/>
    <s v="12/03/2026 16:08"/>
    <s v="t0832622509@gmail.com"/>
    <s v="EMS COD"/>
    <s v="facebook"/>
    <s v="กสิกร"/>
    <s v=""/>
    <s v="WA107287632TH"/>
    <s v="12/03/2026 16:08"/>
  </r>
  <r>
    <x v="4"/>
    <x v="6"/>
    <n v="139"/>
    <n v="1"/>
    <s v="GWY7"/>
    <n v="215"/>
    <n v="0"/>
    <s v="ร้านที่10"/>
    <s v="โสภิดา สุธรรมมา"/>
    <s v="ร้าน ส.ทวีสุข_x000a_เลขที่144 ม.8_x000a_ผาน้อย_x000a_เลย 42130"/>
    <s v="42130"/>
    <s v="0935426654"/>
    <s v="12/03/2026 16:08"/>
    <s v="t0832622509@gmail.com"/>
    <s v="EMS COD"/>
    <s v="facebook"/>
    <s v="กสิกร"/>
    <s v=""/>
    <s v="WA107287632TH"/>
    <s v="12/03/2026 16:08"/>
  </r>
  <r>
    <x v="9"/>
    <x v="10"/>
    <n v="139"/>
    <n v="1"/>
    <s v="GWY6"/>
    <n v="430"/>
    <n v="0"/>
    <s v="ร้านที่10"/>
    <s v="อัศรินทร์ อินทนีย์ (ช่างกล)"/>
    <s v="199 ม.2 ต.แม่แตง อ.แม่แตง จ.เชียงใหม่ โทร 50150"/>
    <s v="50150"/>
    <s v="0960402242"/>
    <s v="12/03/2026 16:07"/>
    <s v="t0832622509@gmail.com"/>
    <s v="EMS COD"/>
    <s v="facebook"/>
    <s v="กสิกร"/>
    <s v=""/>
    <s v="WA107287646TH"/>
    <s v="12/03/2026 16:06"/>
  </r>
  <r>
    <x v="5"/>
    <x v="13"/>
    <n v="139"/>
    <n v="1"/>
    <s v="GWY6"/>
    <n v="430"/>
    <n v="0"/>
    <s v="ร้านที่10"/>
    <s v="อัศรินทร์ อินทนีย์ (ช่างกล)"/>
    <s v="199 ม.2 ต.แม่แตง อ.แม่แตง จ.เชียงใหม่ โทร 50150"/>
    <s v="50150"/>
    <s v="0960402242"/>
    <s v="12/03/2026 16:07"/>
    <s v="t0832622509@gmail.com"/>
    <s v="EMS COD"/>
    <s v="facebook"/>
    <s v="กสิกร"/>
    <s v=""/>
    <s v="WA107287646TH"/>
    <s v="12/03/2026 16:06"/>
  </r>
  <r>
    <x v="4"/>
    <x v="6"/>
    <n v="139"/>
    <n v="2"/>
    <s v="GWY6"/>
    <n v="430"/>
    <n v="0"/>
    <s v="ร้านที่10"/>
    <s v="อัศรินทร์ อินทนีย์ (ช่างกล)"/>
    <s v="199 ม.2 ต.แม่แตง อ.แม่แตง จ.เชียงใหม่ โทร 50150"/>
    <s v="50150"/>
    <s v="0960402242"/>
    <s v="12/03/2026 16:07"/>
    <s v="t0832622509@gmail.com"/>
    <s v="EMS COD"/>
    <s v="facebook"/>
    <s v="กสิกร"/>
    <s v=""/>
    <s v="WA107287646TH"/>
    <s v="12/03/2026 16:06"/>
  </r>
  <r>
    <x v="0"/>
    <x v="0"/>
    <n v="50"/>
    <n v="6"/>
    <s v="GWY5"/>
    <n v="200"/>
    <n v="0"/>
    <s v="ร้านที่2"/>
    <s v="อ*** น***รีสุข"/>
    <s v="ระยอง"/>
    <s v="-"/>
    <s v=""/>
    <s v="12/03/2026 16:02"/>
    <s v="-"/>
    <s v="J&amp;T COD"/>
    <s v="Tiktok"/>
    <s v="จ่ายทีหลัง / COD"/>
    <s v=""/>
    <s v="793115310061"/>
    <s v="12/03/2026 16:05"/>
  </r>
  <r>
    <x v="9"/>
    <x v="10"/>
    <n v="139"/>
    <n v="2"/>
    <s v="GWY4"/>
    <n v="215"/>
    <n v="0"/>
    <s v="ร้านที่10"/>
    <s v="ขนิษฐา สารขำ"/>
    <s v="308 อลิอันซ์อยุธยาประกันชีวิต_x000a_นานาภัณฑ์ชั้น2 ถ.สุวรรณศร ต.สระแก้ว อ.เมืองสระแก้ว จ.สระแก้ว 27000"/>
    <s v="27000"/>
    <s v="0625734170"/>
    <s v="11/03/2026 18:09"/>
    <s v="t0832622509@gmail.com"/>
    <s v="EMS"/>
    <s v="facebook"/>
    <s v="กสิกร"/>
    <s v=""/>
    <s v="WB173012223TH"/>
    <s v="12/03/2026 16:05"/>
  </r>
  <r>
    <x v="4"/>
    <x v="6"/>
    <n v="139"/>
    <n v="2"/>
    <s v="GWY2"/>
    <n v="215"/>
    <n v="0"/>
    <s v="ร้านที่10"/>
    <s v="วัชระ "/>
    <s v="496/2 หมู่ที่ 4 นาเกลือ ซ.8 ตำบลนาเกลือ อำเภอบางละมุง จังหวัดชลบุรี   20150"/>
    <s v="20150"/>
    <s v="0997518035"/>
    <s v="12/03/2026 16:04"/>
    <s v="t0832622509@gmail.com"/>
    <s v="EMS COD"/>
    <s v="facebook"/>
    <s v="กสิกร"/>
    <s v=""/>
    <s v="WA107287650TH"/>
    <s v="12/03/2026 16:03"/>
  </r>
  <r>
    <x v="0"/>
    <x v="0"/>
    <n v="50"/>
    <n v="24"/>
    <s v="GWY0"/>
    <n v="800"/>
    <n v="0"/>
    <s v="ร้านที่2"/>
    <s v="เ***ยญทอง พ***จ"/>
    <s v="ลำพูน"/>
    <s v="-"/>
    <s v=""/>
    <s v="12/03/2026 15:47"/>
    <s v="-"/>
    <s v="J&amp;T COD"/>
    <s v="Tiktok"/>
    <s v="จ่ายทีหลัง / COD"/>
    <s v=""/>
    <s v="793166985984"/>
    <s v="12/03/2026 15:47"/>
  </r>
  <r>
    <x v="0"/>
    <x v="0"/>
    <n v="33.333333333333336"/>
    <n v="3"/>
    <s v="GWX98"/>
    <n v="100"/>
    <n v="0"/>
    <s v="ร้านที่2"/>
    <s v="ท***รรณ ด***ี"/>
    <s v="นครสวรรค์"/>
    <s v="-"/>
    <s v=""/>
    <s v="12/03/2026 15:44"/>
    <s v="-"/>
    <s v="J&amp;T COD"/>
    <s v="Tiktok"/>
    <s v="จ่ายทีหลัง / COD"/>
    <s v=""/>
    <s v="793195505082"/>
    <s v="12/03/2026 15:44"/>
  </r>
  <r>
    <x v="4"/>
    <x v="6"/>
    <n v="159"/>
    <n v="1"/>
    <s v="GWX96"/>
    <n v="129"/>
    <n v="0"/>
    <s v="ร้านที่2"/>
    <s v="ก***์สุดา"/>
    <s v="สระบุรี"/>
    <s v="-"/>
    <s v=""/>
    <s v="12/03/2026 15:37"/>
    <s v="-"/>
    <s v="J&amp;T COD"/>
    <s v="Tiktok"/>
    <s v="จ่ายทีหลัง / COD"/>
    <s v=""/>
    <s v="793100992865"/>
    <s v="12/03/2026 15:37"/>
  </r>
  <r>
    <x v="11"/>
    <x v="14"/>
    <n v="12"/>
    <n v="10"/>
    <s v="GWX95"/>
    <n v="140"/>
    <n v="0"/>
    <s v="ร้านที่1"/>
    <s v="ว******ง"/>
    <s v="******, อำเภออุทัย จ.พระนครศรีอยุธายา ตำบลโพสาวหาญ อำเภออุทัย จังหวัดพระนครศรีอยุธยา 13001"/>
    <s v="13001"/>
    <s v="10"/>
    <s v="12/03/2026 16:08"/>
    <s v="-"/>
    <s v="SPX Express"/>
    <s v="Shopee"/>
    <s v="shopee"/>
    <s v=""/>
    <s v="TH262316658530M"/>
    <s v="12/03/2026 15:33"/>
  </r>
  <r>
    <x v="0"/>
    <x v="0"/>
    <n v="50"/>
    <n v="6"/>
    <s v="GWX94"/>
    <n v="181"/>
    <n v="0"/>
    <s v="ร้านที่2"/>
    <s v="อ***ญา ส***ดี"/>
    <s v="เทศบาลเมืองจันทบุรี"/>
    <s v="-"/>
    <s v=""/>
    <s v="12/03/2026 15:02"/>
    <s v="-"/>
    <s v="J&amp;T COD"/>
    <s v="Tiktok"/>
    <s v="จ่ายทีหลัง / COD"/>
    <s v=""/>
    <s v="793144809063"/>
    <s v="12/03/2026 15:03"/>
  </r>
  <r>
    <x v="7"/>
    <x v="8"/>
    <n v="162"/>
    <n v="1"/>
    <s v="GWX93"/>
    <n v="518"/>
    <n v="0"/>
    <s v="ร้านที่1"/>
    <s v="น******ม"/>
    <s v="******บลในเมือง อำเภอเมืองอุบลราชธานี จังหวัดอุบลราชธานี 34000"/>
    <s v="34000"/>
    <s v="22"/>
    <s v="12/03/2026 15:03"/>
    <s v="-"/>
    <s v="SPX Express"/>
    <s v="Shopee"/>
    <s v="shopee"/>
    <s v=""/>
    <s v="TH263778354604J"/>
    <s v="12/03/2026 15:03"/>
  </r>
  <r>
    <x v="3"/>
    <x v="15"/>
    <n v="117"/>
    <n v="1"/>
    <s v="GWX93"/>
    <n v="518"/>
    <n v="0"/>
    <s v="ร้านที่1"/>
    <s v="น******ม"/>
    <s v="******บลในเมือง อำเภอเมืองอุบลราชธานี จังหวัดอุบลราชธานี 34000"/>
    <s v="34000"/>
    <s v="22"/>
    <s v="12/03/2026 15:03"/>
    <s v="-"/>
    <s v="SPX Express"/>
    <s v="Shopee"/>
    <s v="shopee"/>
    <s v=""/>
    <s v="TH263778354604J"/>
    <s v="12/03/2026 15:03"/>
  </r>
  <r>
    <x v="6"/>
    <x v="16"/>
    <n v="66"/>
    <n v="1"/>
    <s v="GWX93"/>
    <n v="518"/>
    <n v="0"/>
    <s v="ร้านที่1"/>
    <s v="น******ม"/>
    <s v="******บลในเมือง อำเภอเมืองอุบลราชธานี จังหวัดอุบลราชธานี 34000"/>
    <s v="34000"/>
    <s v="22"/>
    <s v="12/03/2026 15:03"/>
    <s v="-"/>
    <s v="SPX Express"/>
    <s v="Shopee"/>
    <s v="shopee"/>
    <s v=""/>
    <s v="TH263778354604J"/>
    <s v="12/03/2026 15:03"/>
  </r>
  <r>
    <x v="3"/>
    <x v="15"/>
    <n v="66"/>
    <n v="1"/>
    <s v="GWX93"/>
    <n v="518"/>
    <n v="0"/>
    <s v="ร้านที่1"/>
    <s v="น******ม"/>
    <s v="******บลในเมือง อำเภอเมืองอุบลราชธานี จังหวัดอุบลราชธานี 34000"/>
    <s v="34000"/>
    <s v="22"/>
    <s v="12/03/2026 15:03"/>
    <s v="-"/>
    <s v="SPX Express"/>
    <s v="Shopee"/>
    <s v="shopee"/>
    <s v=""/>
    <s v="TH263778354604J"/>
    <s v="12/03/2026 15:03"/>
  </r>
  <r>
    <x v="1"/>
    <x v="1"/>
    <n v="67"/>
    <n v="1"/>
    <s v="GWX93"/>
    <n v="518"/>
    <n v="0"/>
    <s v="ร้านที่1"/>
    <s v="น******ม"/>
    <s v="******บลในเมือง อำเภอเมืองอุบลราชธานี จังหวัดอุบลราชธานี 34000"/>
    <s v="34000"/>
    <s v="22"/>
    <s v="12/03/2026 15:03"/>
    <s v="-"/>
    <s v="SPX Express"/>
    <s v="Shopee"/>
    <s v="shopee"/>
    <s v=""/>
    <s v="TH263778354604J"/>
    <s v="12/03/2026 15:02"/>
  </r>
  <r>
    <x v="0"/>
    <x v="0"/>
    <n v="50"/>
    <n v="6"/>
    <s v="GWX92"/>
    <n v="200"/>
    <n v="0"/>
    <s v="ร้านที่2"/>
    <s v="พ***ร ท***ม"/>
    <s v="ชลบุรี"/>
    <s v="-"/>
    <s v=""/>
    <s v="12/03/2026 15:01"/>
    <s v="-"/>
    <s v="J&amp;T COD"/>
    <s v="Tiktok"/>
    <s v="จ่ายทีหลัง / COD"/>
    <s v=""/>
    <s v="793116210062"/>
    <s v="12/03/2026 15:01"/>
  </r>
  <r>
    <x v="0"/>
    <x v="0"/>
    <n v="65"/>
    <n v="1"/>
    <s v="GWX91"/>
    <n v="233"/>
    <n v="0"/>
    <s v="ร้านที่2"/>
    <s v="ณ***ิชา เ***มทรัพย์ ผ***"/>
    <s v="กรุงเทพมหานคร"/>
    <s v="-"/>
    <s v=""/>
    <s v="12/03/2026 15:02"/>
    <s v="-"/>
    <s v="J&amp;T Express"/>
    <s v="Tiktok"/>
    <s v="tiktok"/>
    <s v="เค้กเบาหวิว ขอเป็นหน้าฝอยทองค่ะ"/>
    <s v="793175088871"/>
    <s v="12/03/2026 15:00"/>
  </r>
  <r>
    <x v="4"/>
    <x v="6"/>
    <n v="159"/>
    <n v="2"/>
    <s v="GWX91"/>
    <n v="233"/>
    <n v="0"/>
    <s v="ร้านที่2"/>
    <s v="ณ***ิชา เ***มทรัพย์ ผ***"/>
    <s v="กรุงเทพมหานคร"/>
    <s v="-"/>
    <s v=""/>
    <s v="12/03/2026 15:02"/>
    <s v="-"/>
    <s v="J&amp;T Express"/>
    <s v="Tiktok"/>
    <s v="tiktok"/>
    <s v="เค้กเบาหวิว ขอเป็นหน้าฝอยทองค่ะ"/>
    <s v="793175088871"/>
    <s v="12/03/2026 15:00"/>
  </r>
  <r>
    <x v="0"/>
    <x v="0"/>
    <n v="33.333333333333336"/>
    <n v="3"/>
    <s v="GWX90"/>
    <n v="100"/>
    <n v="0"/>
    <s v="ร้านที่2"/>
    <s v="เ***รัตน์ ย***๋น"/>
    <s v="น่าน"/>
    <s v="-"/>
    <s v=""/>
    <s v="12/03/2026 14:59"/>
    <s v="-"/>
    <s v="J&amp;T COD"/>
    <s v="Tiktok"/>
    <s v="จ่ายทีหลัง / COD"/>
    <s v=""/>
    <s v="793144404080"/>
    <s v="12/03/2026 14:59"/>
  </r>
  <r>
    <x v="0"/>
    <x v="0"/>
    <n v="50"/>
    <n v="6"/>
    <s v="GWX89"/>
    <n v="181"/>
    <n v="0"/>
    <s v="ร้านที่2"/>
    <s v="ว***า น***ท้"/>
    <s v="กระบี่"/>
    <s v="-"/>
    <s v=""/>
    <s v="12/03/2026 14:58"/>
    <s v="-"/>
    <s v="J&amp;T COD"/>
    <s v="Tiktok"/>
    <s v="จ่ายทีหลัง / COD"/>
    <s v="เผือกมะพร้าวอ่อน3กล้วยหอมมะพร้าวเผา3"/>
    <s v="793150485934"/>
    <s v="12/03/2026 14:58"/>
  </r>
  <r>
    <x v="5"/>
    <x v="5"/>
    <n v="81.75"/>
    <n v="1"/>
    <s v="GWX88"/>
    <n v="88.75"/>
    <n v="7"/>
    <s v="ร้านที่3"/>
    <s v="ภัสราภรณ์  วุ่นแป้น"/>
    <s v="อำเภอ ปะเหลียน 8/2 ม.7 (บ้านวังเจริญ) · ปะเหลียน/ Palian_x000a__x000a_ปะเหลียน/ Palianตรัง/ Trang_x000a_92180"/>
    <s v="92180"/>
    <s v="660918351729"/>
    <s v="12/03/2026 14:57"/>
    <s v="-"/>
    <s v="Kerry_dropoff"/>
    <s v="Lazada"/>
    <s v="lazada"/>
    <s v=""/>
    <s v="TH73048FTRNP2C"/>
    <s v="12/03/2026 14:57"/>
  </r>
  <r>
    <x v="2"/>
    <x v="2"/>
    <n v="66.666666666666671"/>
    <n v="6"/>
    <s v="GWX87"/>
    <n v="200"/>
    <n v="0"/>
    <s v="ร้านที่2"/>
    <s v="น***าถ ส***ยญา"/>
    <s v="ระยอง"/>
    <s v="-"/>
    <s v=""/>
    <s v="12/03/2026 14:57"/>
    <s v="-"/>
    <s v="J&amp;T Express"/>
    <s v="Tiktok"/>
    <s v="tiktok"/>
    <s v=""/>
    <s v="793114464936"/>
    <s v="12/03/2026 14:56"/>
  </r>
  <r>
    <x v="0"/>
    <x v="0"/>
    <n v="33.333333333333336"/>
    <n v="3"/>
    <s v="GWX86"/>
    <n v="100"/>
    <n v="0"/>
    <s v="ร้านที่2"/>
    <s v="ป***า ม***ญ"/>
    <s v="กระบี่"/>
    <s v="-"/>
    <s v=""/>
    <s v="12/03/2026 14:54"/>
    <s v="-"/>
    <s v="J&amp;T COD"/>
    <s v="Tiktok"/>
    <s v="จ่ายทีหลัง / COD"/>
    <s v="มะพร้าวอ่อน,ฝอยทอง,กาแฟ"/>
    <s v="793117184930"/>
    <s v="12/03/2026 14:54"/>
  </r>
  <r>
    <x v="0"/>
    <x v="0"/>
    <n v="50"/>
    <n v="6"/>
    <s v="GWX84"/>
    <n v="200"/>
    <n v="0"/>
    <s v="ร้านที่2"/>
    <s v="โ***ล์.skn"/>
    <s v="ปทุมธานี"/>
    <s v="-"/>
    <s v=""/>
    <s v="12/03/2026 14:53"/>
    <s v="-"/>
    <s v="J&amp;T Express"/>
    <s v="Tiktok"/>
    <s v="tiktok"/>
    <s v=""/>
    <s v="793139701056"/>
    <s v="12/03/2026 14:53"/>
  </r>
  <r>
    <x v="0"/>
    <x v="0"/>
    <n v="50"/>
    <n v="6"/>
    <s v="GWX83"/>
    <n v="200"/>
    <n v="0"/>
    <s v="ร้านที่2"/>
    <s v="ม***ป้"/>
    <s v="กระบี่"/>
    <s v="-"/>
    <s v=""/>
    <s v="12/03/2026 14:53"/>
    <s v="-"/>
    <s v="J&amp;T COD"/>
    <s v="Tiktok"/>
    <s v="จ่ายทีหลัง / COD"/>
    <s v=""/>
    <s v="793109009055"/>
    <s v="12/03/2026 14:53"/>
  </r>
  <r>
    <x v="0"/>
    <x v="0"/>
    <n v="33.333333333333336"/>
    <n v="3"/>
    <s v="GWX82"/>
    <n v="100"/>
    <n v="0"/>
    <s v="ร้านที่2"/>
    <s v="พ***ิน  ไ***ัวแก้ว"/>
    <s v="เชียงใหม่"/>
    <s v="-"/>
    <s v=""/>
    <s v="12/03/2026 14:49"/>
    <s v="-"/>
    <s v="J&amp;T COD"/>
    <s v="Tiktok"/>
    <s v="จ่ายทีหลัง / COD"/>
    <s v=""/>
    <s v="793113606095"/>
    <s v="12/03/2026 14:49"/>
  </r>
  <r>
    <x v="2"/>
    <x v="2"/>
    <n v="66.666666666666671"/>
    <n v="3"/>
    <s v="GWX81"/>
    <n v="200"/>
    <n v="0"/>
    <s v="ร้านที่2"/>
    <s v="ว***ะ  ค***ัตน์"/>
    <s v="สระบุรี"/>
    <s v="-"/>
    <s v=""/>
    <s v="12/03/2026 14:49"/>
    <s v="-"/>
    <s v="J&amp;T COD"/>
    <s v="Tiktok"/>
    <s v="จ่ายทีหลัง / COD"/>
    <s v=""/>
    <s v="793188375943"/>
    <s v="12/03/2026 14:49"/>
  </r>
  <r>
    <x v="0"/>
    <x v="0"/>
    <n v="33.333333333333336"/>
    <n v="3"/>
    <s v="GWX81"/>
    <n v="200"/>
    <n v="0"/>
    <s v="ร้านที่2"/>
    <s v="ว***ะ  ค***ัตน์"/>
    <s v="สระบุรี"/>
    <s v="-"/>
    <s v=""/>
    <s v="12/03/2026 14:49"/>
    <s v="-"/>
    <s v="J&amp;T COD"/>
    <s v="Tiktok"/>
    <s v="จ่ายทีหลัง / COD"/>
    <s v=""/>
    <s v="793188375943"/>
    <s v="12/03/2026 14:49"/>
  </r>
  <r>
    <x v="10"/>
    <x v="12"/>
    <n v="89.5"/>
    <n v="2"/>
    <s v="GWX80"/>
    <n v="150"/>
    <n v="0"/>
    <s v="ร้านที่2"/>
    <s v="จ***พันธุ์ ข***"/>
    <s v="กรุงเทพฯ"/>
    <s v="-"/>
    <s v=""/>
    <s v="12/03/2026 14:49"/>
    <s v="-"/>
    <s v="J&amp;T Express"/>
    <s v="Tiktok"/>
    <s v="tiktok"/>
    <s v=""/>
    <s v="793148455945"/>
    <s v="12/03/2026 14:48"/>
  </r>
  <r>
    <x v="0"/>
    <x v="0"/>
    <n v="33.333333333333336"/>
    <n v="3"/>
    <s v="GWX79"/>
    <n v="199"/>
    <n v="0"/>
    <s v="ร้านที่2"/>
    <s v="โ***์ ฐ***พงษ์"/>
    <s v="กำแพงเพชร"/>
    <s v="-"/>
    <s v=""/>
    <s v="12/03/2026 14:48"/>
    <s v="-"/>
    <s v="J&amp;T Express"/>
    <s v="Tiktok"/>
    <s v="tiktok"/>
    <s v=""/>
    <s v="793198491805"/>
    <s v="12/03/2026 14:48"/>
  </r>
  <r>
    <x v="5"/>
    <x v="13"/>
    <n v="159"/>
    <n v="1"/>
    <s v="GWX79"/>
    <n v="199"/>
    <n v="0"/>
    <s v="ร้านที่2"/>
    <s v="โ***์ ฐ***พงษ์"/>
    <s v="กำแพงเพชร"/>
    <s v="-"/>
    <s v=""/>
    <s v="12/03/2026 14:48"/>
    <s v="-"/>
    <s v="J&amp;T Express"/>
    <s v="Tiktok"/>
    <s v="tiktok"/>
    <s v=""/>
    <s v="793198491805"/>
    <s v="12/03/2026 14:48"/>
  </r>
  <r>
    <x v="4"/>
    <x v="6"/>
    <n v="159"/>
    <n v="1"/>
    <s v="GWX78"/>
    <n v="99"/>
    <n v="0"/>
    <s v="ร้านที่2"/>
    <s v="ก***"/>
    <s v="กรุงเทพฯ"/>
    <s v="-"/>
    <s v=""/>
    <s v="12/03/2026 14:46"/>
    <s v="-"/>
    <s v="J&amp;T COD"/>
    <s v="Tiktok"/>
    <s v="จ่ายทีหลัง / COD"/>
    <s v=""/>
    <s v="793192509900"/>
    <s v="12/03/2026 14:46"/>
  </r>
  <r>
    <x v="0"/>
    <x v="0"/>
    <n v="50"/>
    <n v="6"/>
    <s v="GWX77"/>
    <n v="181"/>
    <n v="0"/>
    <s v="ร้านที่2"/>
    <s v="P***preeya J***trakulrat"/>
    <s v="สมุทรปราการ"/>
    <s v="-"/>
    <s v=""/>
    <s v="12/03/2026 14:40"/>
    <s v="-"/>
    <s v="J&amp;T Express"/>
    <s v="Tiktok"/>
    <s v="tiktok"/>
    <s v=""/>
    <s v="793108307062"/>
    <s v="12/03/2026 14:40"/>
  </r>
  <r>
    <x v="0"/>
    <x v="0"/>
    <n v="33.333333333333336"/>
    <n v="3"/>
    <s v="GWX76"/>
    <n v="100"/>
    <n v="0"/>
    <s v="ร้านที่2"/>
    <s v="ข***"/>
    <s v="นครศรีธรรมราช"/>
    <s v="-"/>
    <s v=""/>
    <s v="12/03/2026 14:39"/>
    <s v="-"/>
    <s v="J&amp;T COD"/>
    <s v="Tiktok"/>
    <s v="จ่ายทีหลัง / COD"/>
    <s v=""/>
    <s v="793104407082"/>
    <s v="12/03/2026 14:39"/>
  </r>
  <r>
    <x v="5"/>
    <x v="13"/>
    <n v="159"/>
    <n v="2"/>
    <s v="GWX75"/>
    <n v="198"/>
    <n v="0"/>
    <s v="ร้านที่2"/>
    <s v="โ***รส อ***ทรัพย์"/>
    <s v="นครราชสีมา"/>
    <s v="-"/>
    <s v=""/>
    <s v="12/03/2026 14:38"/>
    <s v="-"/>
    <s v="J&amp;T COD"/>
    <s v="Tiktok"/>
    <s v="จ่ายทีหลัง / COD"/>
    <s v=""/>
    <s v="793172806996"/>
    <s v="12/03/2026 14:38"/>
  </r>
  <r>
    <x v="0"/>
    <x v="0"/>
    <n v="33.333333333333336"/>
    <n v="3"/>
    <s v="GWX74"/>
    <n v="100"/>
    <n v="0"/>
    <s v="ร้านที่2"/>
    <s v="น** เ***พิสุทธิ์ ส***ง"/>
    <s v="สระบุรี"/>
    <s v="-"/>
    <s v=""/>
    <s v="12/03/2026 14:37"/>
    <s v="-"/>
    <s v="J&amp;T COD"/>
    <s v="Tiktok"/>
    <s v="จ่ายทีหลัง / COD"/>
    <s v=""/>
    <s v="793244796584"/>
    <s v="12/03/2026 14:37"/>
  </r>
  <r>
    <x v="5"/>
    <x v="13"/>
    <n v="159"/>
    <n v="1"/>
    <s v="GWX73"/>
    <n v="134"/>
    <n v="0"/>
    <s v="ร้านที่2"/>
    <s v="ว***ณี ใ***่อ"/>
    <s v="กรุงเทพมหานคร"/>
    <s v="-"/>
    <s v=""/>
    <s v="12/03/2026 14:36"/>
    <s v="-"/>
    <s v="J&amp;T Express"/>
    <s v="Tiktok"/>
    <s v="tiktok"/>
    <s v=""/>
    <s v="793143685880"/>
    <s v="12/03/2026 14:36"/>
  </r>
  <r>
    <x v="0"/>
    <x v="0"/>
    <n v="65"/>
    <n v="1"/>
    <s v="GWX73"/>
    <n v="134"/>
    <n v="0"/>
    <s v="ร้านที่2"/>
    <s v="ว***ณี ใ***่อ"/>
    <s v="กรุงเทพมหานคร"/>
    <s v="-"/>
    <s v=""/>
    <s v="12/03/2026 14:36"/>
    <s v="-"/>
    <s v="J&amp;T Express"/>
    <s v="Tiktok"/>
    <s v="tiktok"/>
    <s v=""/>
    <s v="793143685880"/>
    <s v="12/03/2026 14:36"/>
  </r>
  <r>
    <x v="2"/>
    <x v="2"/>
    <n v="66.666666666666671"/>
    <n v="3"/>
    <s v="GWX72"/>
    <n v="129"/>
    <n v="0"/>
    <s v="ร้านที่1"/>
    <s v="อ******ะ"/>
    <s v="******ลท่าแค อำเภอเมืองพัทลุง จังหวัดพัทลุง 93000"/>
    <s v="93000"/>
    <s v="39"/>
    <s v="12/03/2026 14:33"/>
    <s v="-"/>
    <s v="SPX Express"/>
    <s v="Shopee"/>
    <s v="shopee"/>
    <s v=""/>
    <s v="TH261391614173R"/>
    <s v="12/03/2026 14:33"/>
  </r>
  <r>
    <x v="7"/>
    <x v="11"/>
    <n v="75.13"/>
    <n v="1"/>
    <s v="GWX71"/>
    <n v="82.13"/>
    <n v="7"/>
    <s v="ร้านที่1"/>
    <s v="ณัฐนรี หาญลำยวง"/>
    <s v="99/32 ซ.หทัยราษฏร 33 ม.ร่มทิพย์ · บางชัน/ Bang Chan_x000a__x000a_คลองสามวา/ Klong Sam Waกรุงเทพมหานคร/ Bangkok_x000a_10510"/>
    <s v="10510"/>
    <s v="660842108117"/>
    <s v="12/03/2026 14:32"/>
    <s v="-"/>
    <s v="Kerry_dropoff"/>
    <s v="Lazada"/>
    <s v="lazada"/>
    <s v=""/>
    <s v="LEXPU0666491232"/>
    <s v="12/03/2026 14:32"/>
  </r>
  <r>
    <x v="2"/>
    <x v="2"/>
    <n v="66.666666666666671"/>
    <n v="3"/>
    <s v="GWX70"/>
    <n v="100"/>
    <n v="0"/>
    <s v="ร้านที่2"/>
    <s v="ส***ญ ส***บาย"/>
    <s v="ระยอง"/>
    <s v="-"/>
    <s v=""/>
    <s v="12/03/2026 14:31"/>
    <s v="-"/>
    <s v="J&amp;T Express"/>
    <s v="Tiktok"/>
    <s v="tiktok"/>
    <s v=""/>
    <s v="793192365943"/>
    <s v="12/03/2026 14:31"/>
  </r>
  <r>
    <x v="4"/>
    <x v="6"/>
    <n v="159"/>
    <n v="1"/>
    <s v="GWX69"/>
    <n v="99"/>
    <n v="0"/>
    <s v="ร้านที่2"/>
    <s v="พ***์ประภา ว***งาม"/>
    <s v="กรุงเทพฯ"/>
    <s v="-"/>
    <s v=""/>
    <s v="12/03/2026 14:29"/>
    <s v="-"/>
    <s v="J&amp;T COD"/>
    <s v="Tiktok"/>
    <s v="จ่ายทีหลัง / COD"/>
    <s v=""/>
    <s v="793126194895"/>
    <s v="12/03/2026 14:29"/>
  </r>
  <r>
    <x v="2"/>
    <x v="2"/>
    <n v="66.666666666666671"/>
    <n v="3"/>
    <s v="GWX68"/>
    <n v="100"/>
    <n v="0"/>
    <s v="ร้านที่2"/>
    <s v="พ***าพร ต***กระโทก"/>
    <s v="บุรีรัมย์"/>
    <s v="-"/>
    <s v=""/>
    <s v="12/03/2026 14:29"/>
    <s v="-"/>
    <s v="J&amp;T COD"/>
    <s v="Tiktok"/>
    <s v="จ่ายทีหลัง / COD"/>
    <s v=""/>
    <s v="793198761946"/>
    <s v="12/03/2026 14:29"/>
  </r>
  <r>
    <x v="4"/>
    <x v="6"/>
    <n v="159"/>
    <n v="1"/>
    <s v="GWX67"/>
    <n v="99"/>
    <n v="0"/>
    <s v="ร้านที่2"/>
    <s v="เ** บ***ง"/>
    <s v="มหาสารคาม"/>
    <s v="-"/>
    <s v=""/>
    <s v="12/03/2026 14:28"/>
    <s v="-"/>
    <s v="J&amp;T COD"/>
    <s v="Tiktok"/>
    <s v="จ่ายทีหลัง / COD"/>
    <s v=""/>
    <s v="793130600905"/>
    <s v="12/03/2026 14:28"/>
  </r>
  <r>
    <x v="4"/>
    <x v="5"/>
    <n v="66.489999999999995"/>
    <n v="1"/>
    <s v="GWX66"/>
    <n v="73.489999999999995"/>
    <n v="7"/>
    <s v="ร้านที่3"/>
    <s v="แม่ชีจงรักษ์ บุญยฤทธิ์"/>
    <s v="วัดสวนป่าบารมีพิสัยวนาราม 185ม.7บ้านนาไม้เเฮียว ต.กุดบง อ.โพนพิสัย จ.หนองคาย · กุดบง/ Kut Bong_x000a__x000a_โพนพิสัย/ Phon Phisaiหนองคาย/ Nong Khai_x000a_43120"/>
    <s v="43120"/>
    <s v="660630705273"/>
    <s v="12/03/2026 14:27"/>
    <s v="-"/>
    <s v="Kerry_dropoff"/>
    <s v="Lazada"/>
    <s v="lazada"/>
    <s v=""/>
    <s v="TH40048FUBGY5A"/>
    <s v="12/03/2026 14:27"/>
  </r>
  <r>
    <x v="4"/>
    <x v="6"/>
    <n v="159"/>
    <n v="1"/>
    <s v="GWX65"/>
    <n v="99"/>
    <n v="0"/>
    <s v="ร้านที่2"/>
    <s v="ว***ินทร์  ศ***ักษา"/>
    <s v="ร้อยเอ็ด"/>
    <s v="-"/>
    <s v=""/>
    <s v="12/03/2026 14:27"/>
    <s v="-"/>
    <s v="J&amp;T Express"/>
    <s v="Tiktok"/>
    <s v="tiktok"/>
    <s v=""/>
    <s v="793140805962"/>
    <s v="12/03/2026 14:27"/>
  </r>
  <r>
    <x v="0"/>
    <x v="0"/>
    <n v="50"/>
    <n v="6"/>
    <s v="GWX64"/>
    <n v="181"/>
    <n v="0"/>
    <s v="ร้านที่2"/>
    <s v="น***ิน"/>
    <s v="ระยอง"/>
    <s v="-"/>
    <s v=""/>
    <s v="12/03/2026 14:26"/>
    <s v="-"/>
    <s v="J&amp;T COD"/>
    <s v="Tiktok"/>
    <s v="จ่ายทีหลัง / COD"/>
    <s v=""/>
    <s v="793179701042"/>
    <s v="12/03/2026 14:26"/>
  </r>
  <r>
    <x v="7"/>
    <x v="8"/>
    <n v="159"/>
    <n v="1"/>
    <s v="GWX63"/>
    <n v="102"/>
    <n v="3"/>
    <s v="ร้านที่2"/>
    <s v="ก***าสุวรรณศรี"/>
    <s v="เชียงใหม่"/>
    <s v="-"/>
    <s v=""/>
    <s v="12/03/2026 14:24"/>
    <s v="-"/>
    <s v="J&amp;T COD"/>
    <s v="Tiktok"/>
    <s v="จ่ายทีหลัง / COD"/>
    <s v=""/>
    <s v="793148901941"/>
    <s v="12/03/2026 14:24"/>
  </r>
  <r>
    <x v="4"/>
    <x v="6"/>
    <n v="159"/>
    <n v="1"/>
    <s v="GWX62"/>
    <n v="99"/>
    <n v="0"/>
    <s v="ร้านที่2"/>
    <s v="แ***อนน"/>
    <s v="นครราชสีมา"/>
    <s v="-"/>
    <s v=""/>
    <s v="12/03/2026 14:24"/>
    <s v="-"/>
    <s v="J&amp;T COD"/>
    <s v="Tiktok"/>
    <s v="จ่ายทีหลัง / COD"/>
    <s v=""/>
    <s v="793127703911"/>
    <s v="12/03/2026 14:24"/>
  </r>
  <r>
    <x v="4"/>
    <x v="6"/>
    <n v="159"/>
    <n v="1"/>
    <s v="GWX61"/>
    <n v="99"/>
    <n v="0"/>
    <s v="ร้านที่2"/>
    <s v="พ***จ๋า"/>
    <s v="สุโขทัย"/>
    <s v="-"/>
    <s v=""/>
    <s v="12/03/2026 14:23"/>
    <s v="-"/>
    <s v="J&amp;T Express"/>
    <s v="Tiktok"/>
    <s v="tiktok"/>
    <s v=""/>
    <s v="793103797883"/>
    <s v="12/03/2026 14:23"/>
  </r>
  <r>
    <x v="0"/>
    <x v="0"/>
    <n v="50"/>
    <n v="6"/>
    <s v="GWX60"/>
    <n v="181"/>
    <n v="0"/>
    <s v="ร้านที่2"/>
    <s v="จ***นา  ก***อะ"/>
    <s v="เพชรบูรณ์"/>
    <s v="-"/>
    <s v=""/>
    <s v="12/03/2026 14:22"/>
    <s v="-"/>
    <s v="J&amp;T COD"/>
    <s v="Tiktok"/>
    <s v="จ่ายทีหลัง / COD"/>
    <s v=""/>
    <s v="793161210052"/>
    <s v="12/03/2026 14:22"/>
  </r>
  <r>
    <x v="4"/>
    <x v="6"/>
    <n v="159"/>
    <n v="1"/>
    <s v="GWX59"/>
    <n v="99"/>
    <n v="0"/>
    <s v="ร้านที่2"/>
    <s v="ส***ิศักดิ์ จ***า"/>
    <s v="ตาก"/>
    <s v="-"/>
    <s v=""/>
    <s v="12/03/2026 14:22"/>
    <s v="-"/>
    <s v="J&amp;T Express"/>
    <s v="Tiktok"/>
    <s v="tiktok"/>
    <s v=""/>
    <s v="793151691883"/>
    <s v="12/03/2026 14:22"/>
  </r>
  <r>
    <x v="0"/>
    <x v="0"/>
    <n v="33.333333333333336"/>
    <n v="3"/>
    <s v="GWX58"/>
    <n v="100"/>
    <n v="0"/>
    <s v="ร้านที่2"/>
    <s v="อ***ยอนเวลา"/>
    <s v="พัทลุง"/>
    <s v="-"/>
    <s v=""/>
    <s v="12/03/2026 14:21"/>
    <s v="-"/>
    <s v="J&amp;T COD"/>
    <s v="Tiktok"/>
    <s v="จ่ายทีหลัง / COD"/>
    <s v=""/>
    <s v="793188902085"/>
    <s v="12/03/2026 14:21"/>
  </r>
  <r>
    <x v="9"/>
    <x v="10"/>
    <n v="159"/>
    <n v="1"/>
    <s v="GWX57"/>
    <n v="198"/>
    <n v="0"/>
    <s v="ร้านที่2"/>
    <s v="พ***า  บ***นธ์"/>
    <s v="ปทุมธานี"/>
    <s v="-"/>
    <s v=""/>
    <s v="12/03/2026 14:19"/>
    <s v="-"/>
    <s v="J&amp;T Express"/>
    <s v="Tiktok"/>
    <s v="tiktok"/>
    <s v=""/>
    <s v="793129789885"/>
    <s v="12/03/2026 14:19"/>
  </r>
  <r>
    <x v="5"/>
    <x v="13"/>
    <n v="159"/>
    <n v="1"/>
    <s v="GWX57"/>
    <n v="198"/>
    <n v="0"/>
    <s v="ร้านที่2"/>
    <s v="พ***า  บ***นธ์"/>
    <s v="ปทุมธานี"/>
    <s v="-"/>
    <s v=""/>
    <s v="12/03/2026 14:19"/>
    <s v="-"/>
    <s v="J&amp;T Express"/>
    <s v="Tiktok"/>
    <s v="tiktok"/>
    <s v=""/>
    <s v="793129789885"/>
    <s v="12/03/2026 14:19"/>
  </r>
  <r>
    <x v="8"/>
    <x v="9"/>
    <n v="35"/>
    <n v="8"/>
    <s v="GWX56"/>
    <n v="338"/>
    <n v="10"/>
    <s v="ร้านที่1"/>
    <s v="เ******์"/>
    <s v="******.ศรีมงคล ตำบลศรีมงคล อำเภอไทรโยค จังหวัดกาญจนบุรี 71150"/>
    <s v="71150"/>
    <s v="51"/>
    <s v="12/03/2026 14:35"/>
    <s v="-"/>
    <s v="SPX Express"/>
    <s v="Shopee"/>
    <s v="shopee"/>
    <s v=""/>
    <s v="TH269578682447L"/>
    <s v="12/03/2026 14:09"/>
  </r>
  <r>
    <x v="4"/>
    <x v="5"/>
    <n v="51.49"/>
    <n v="2"/>
    <s v="GWX55"/>
    <n v="102.98"/>
    <n v="0"/>
    <s v="ร้านที่3"/>
    <s v="ชยพัทธ์ ภัทรพิบูลย์ศิลป์"/>
    <s v="โลตัสสาขากำแพงแสน 9/2 ม.7 ต.ทุ่งกระพังโหม อ.กำแพงแสน จ.นครปฐม · กำแพงแสน/ Kamphaeng Saen_x000a__x000a_กำแพงแสน/ Kamphaeng Saenนครปฐม/ Nakhon Pathom_x000a_73140"/>
    <s v="73140"/>
    <s v="660979926161"/>
    <s v="12/03/2026 13:59"/>
    <s v="-"/>
    <s v="Kerry_dropoff"/>
    <s v="Lazada"/>
    <s v="lazada"/>
    <s v=""/>
    <s v="LEXPU0666539186"/>
    <s v="12/03/2026 13:58"/>
  </r>
  <r>
    <x v="0"/>
    <x v="0"/>
    <n v="50"/>
    <n v="6"/>
    <s v="GWX54"/>
    <n v="200"/>
    <n v="0"/>
    <s v="ร้านที่2"/>
    <s v="ก***รรณ ห***สนิท"/>
    <s v="กระบี่"/>
    <s v="-"/>
    <s v=""/>
    <s v="12/03/2026 13:48"/>
    <s v="-"/>
    <s v="J&amp;T COD"/>
    <s v="Tiktok"/>
    <s v="จ่ายทีหลัง / COD"/>
    <s v=""/>
    <s v="793154704016"/>
    <s v="12/03/2026 13:48"/>
  </r>
  <r>
    <x v="0"/>
    <x v="0"/>
    <n v="50"/>
    <n v="6"/>
    <s v="GWX53"/>
    <n v="200"/>
    <n v="0"/>
    <s v="ร้านที่2"/>
    <s v="ส***รัตน์​ ห***งิน"/>
    <s v="สระบุรี"/>
    <s v="-"/>
    <s v=""/>
    <s v="12/03/2026 13:46"/>
    <s v="-"/>
    <s v="J&amp;T COD"/>
    <s v="Tiktok"/>
    <s v="จ่ายทีหลัง / COD"/>
    <s v=""/>
    <s v="793171303046"/>
    <s v="12/03/2026 13:46"/>
  </r>
  <r>
    <x v="0"/>
    <x v="0"/>
    <n v="50"/>
    <n v="6"/>
    <s v="GWX52"/>
    <n v="200"/>
    <n v="0"/>
    <s v="ร้านที่2"/>
    <s v="A*** T***rat"/>
    <s v="สมุทรปราการ"/>
    <s v="-"/>
    <s v=""/>
    <s v="12/03/2026 13:43"/>
    <s v="-"/>
    <s v="J&amp;T COD"/>
    <s v="Tiktok"/>
    <s v="จ่ายทีหลัง / COD"/>
    <s v=""/>
    <s v="793120203050"/>
    <s v="12/03/2026 13:44"/>
  </r>
  <r>
    <x v="0"/>
    <x v="0"/>
    <n v="50"/>
    <n v="6"/>
    <s v="GWX51"/>
    <n v="200"/>
    <n v="0"/>
    <s v="ร้านที่2"/>
    <s v="ก***ดช ค***กลาง"/>
    <s v="นครราชสีมา"/>
    <s v="-"/>
    <s v=""/>
    <s v="12/03/2026 13:37"/>
    <s v="-"/>
    <s v="J&amp;T COD"/>
    <s v="Tiktok"/>
    <s v="จ่ายทีหลัง / COD"/>
    <s v=""/>
    <s v="793146398995"/>
    <s v="12/03/2026 13:38"/>
  </r>
  <r>
    <x v="1"/>
    <x v="1"/>
    <n v="80"/>
    <n v="1"/>
    <s v="GWX50"/>
    <n v="80"/>
    <n v="0"/>
    <s v="ร้านที่1"/>
    <s v="ส******น"/>
    <s v="****** ถนน ประชาราษฎร์ สาย 1 ซอย 36 แขวงบางซื่อ แขวงบางซื่อ เขตบางซื่อ จังหวัดกรุงเทพมหานคร 10800"/>
    <s v="10800"/>
    <s v="46"/>
    <s v="12/03/2026 13:50"/>
    <s v="-"/>
    <s v="SPX Express"/>
    <s v="Shopee"/>
    <s v="shopee"/>
    <s v=""/>
    <s v="TH268921542272Z"/>
    <s v="12/03/2026 13:36"/>
  </r>
  <r>
    <x v="0"/>
    <x v="0"/>
    <n v="50"/>
    <n v="6"/>
    <s v="GWX49"/>
    <n v="200"/>
    <n v="0"/>
    <s v="ร้านที่2"/>
    <s v="อ***วรรณ  พ***ี"/>
    <s v="กรุงเทพมหานคร"/>
    <s v="-"/>
    <s v=""/>
    <s v="12/03/2026 13:36"/>
    <s v="-"/>
    <s v="J&amp;T COD"/>
    <s v="Tiktok"/>
    <s v="จ่ายทีหลัง / COD"/>
    <s v=""/>
    <s v="793153302001"/>
    <s v="12/03/2026 13:36"/>
  </r>
  <r>
    <x v="12"/>
    <x v="17"/>
    <n v="65"/>
    <n v="1"/>
    <s v="GWX48"/>
    <n v="294.45"/>
    <n v="26"/>
    <s v="ร้านที่1"/>
    <s v="กนก​วรรณ​ วัง​กุ​่ม"/>
    <s v="33/89ซอยเพชรเกษม3แยก1แขวงวัดท่าพระ_x000a__x000a_บางกอกใหญ่/ Bangkok Yaiกรุงเทพมหานคร/ Bangkok_x000a_10600"/>
    <s v="10600"/>
    <s v="660936546335"/>
    <s v="12/03/2026 13:32"/>
    <s v="-"/>
    <s v="Kerry_dropoff"/>
    <s v="Lazada"/>
    <s v="lazada"/>
    <s v=""/>
    <s v="LEXPU0666485992"/>
    <s v="12/03/2026 13:32"/>
  </r>
  <r>
    <x v="13"/>
    <x v="18"/>
    <n v="65"/>
    <n v="1"/>
    <s v="GWX48"/>
    <n v="294.45"/>
    <n v="26"/>
    <s v="ร้านที่1"/>
    <s v="กนก​วรรณ​ วัง​กุ​่ม"/>
    <s v="33/89ซอยเพชรเกษม3แยก1แขวงวัดท่าพระ_x000a__x000a_บางกอกใหญ่/ Bangkok Yaiกรุงเทพมหานคร/ Bangkok_x000a_10600"/>
    <s v="10600"/>
    <s v="660936546335"/>
    <s v="12/03/2026 13:32"/>
    <s v="-"/>
    <s v="Kerry_dropoff"/>
    <s v="Lazada"/>
    <s v="lazada"/>
    <s v=""/>
    <s v="LEXPU0666485992"/>
    <s v="12/03/2026 13:32"/>
  </r>
  <r>
    <x v="4"/>
    <x v="11"/>
    <n v="87.2"/>
    <n v="2"/>
    <s v="GWX48"/>
    <n v="294.45"/>
    <n v="26"/>
    <s v="ร้านที่1"/>
    <s v="กนก​วรรณ​ วัง​กุ​่ม"/>
    <s v="33/89ซอยเพชรเกษม3แยก1แขวงวัดท่าพระ_x000a__x000a_บางกอกใหญ่/ Bangkok Yaiกรุงเทพมหานคร/ Bangkok_x000a_10600"/>
    <s v="10600"/>
    <s v="660936546335"/>
    <s v="12/03/2026 13:32"/>
    <s v="-"/>
    <s v="Kerry_dropoff"/>
    <s v="Lazada"/>
    <s v="lazada"/>
    <s v=""/>
    <s v="LEXPU0666485992"/>
    <s v="12/03/2026 13:32"/>
  </r>
  <r>
    <x v="0"/>
    <x v="0"/>
    <n v="50"/>
    <n v="6"/>
    <s v="GWX47"/>
    <n v="200"/>
    <n v="0"/>
    <s v="ร้านที่2"/>
    <s v="ช***ัทร ม***ิบูรณ์"/>
    <s v="สมุทรสาคร"/>
    <s v="-"/>
    <s v=""/>
    <s v="12/03/2026 13:02"/>
    <s v="-"/>
    <s v="J&amp;T COD"/>
    <s v="Tiktok"/>
    <s v="จ่ายทีหลัง / COD"/>
    <s v=""/>
    <s v="793119301015"/>
    <s v="12/03/2026 13:02"/>
  </r>
  <r>
    <x v="1"/>
    <x v="1"/>
    <n v="69.900000000000006"/>
    <n v="10"/>
    <s v="GWX45"/>
    <n v="877"/>
    <n v="77"/>
    <s v="ร้านที่1"/>
    <s v="ส******ะ"/>
    <s v="******ธิ์, ตำบล ไชยราช ตำบลไชยราช อำเภอบางสะพานน้อย จังหวัดประจวบคีรีขันธ์ 77170"/>
    <s v="77170"/>
    <s v="04"/>
    <s v="12/03/2026 13:26"/>
    <s v="-"/>
    <s v="SPX Express"/>
    <s v="Shopee"/>
    <s v="shopee"/>
    <s v=""/>
    <s v="TH2697378938340"/>
    <s v="12/03/2026 12:56"/>
  </r>
  <r>
    <x v="1"/>
    <x v="1"/>
    <n v="100"/>
    <n v="1"/>
    <s v="GWX44"/>
    <n v="220"/>
    <n v="20"/>
    <s v="ร้านที่1"/>
    <s v="สุภาพร  แสงศรีเรือง"/>
    <s v="บ้านเอื้ออาทร  ตึก36 ชั้น4 75/38 ซ.เทียนทะเล28_x000a_ถนนบางขุนเทียน-ชายทะเล_x000a_แขวงเเสมดำ _x000a_เขตบางขุนเทียน กรุงเทพมหานคร 10150_x000a_098-830-9236 แสมดำ บางขุนเทียน กรุงเทพมหานคร 10150"/>
    <s v="10150"/>
    <s v="0988309236"/>
    <s v="12/03/2026 12:45"/>
    <s v="-"/>
    <s v="ไปรษณีย์ไทย - EMS"/>
    <s v="Line Shopping"/>
    <s v="line_shopping"/>
    <s v=""/>
    <s v="WB173012206TH"/>
    <s v="12/03/2026 12:45"/>
  </r>
  <r>
    <x v="3"/>
    <x v="15"/>
    <n v="100"/>
    <n v="1"/>
    <s v="GWX44"/>
    <n v="220"/>
    <n v="20"/>
    <s v="ร้านที่1"/>
    <s v="สุภาพร  แสงศรีเรือง"/>
    <s v="บ้านเอื้ออาทร  ตึก36 ชั้น4 75/38 ซ.เทียนทะเล28_x000a_ถนนบางขุนเทียน-ชายทะเล_x000a_แขวงเเสมดำ _x000a_เขตบางขุนเทียน กรุงเทพมหานคร 10150_x000a_098-830-9236 แสมดำ บางขุนเทียน กรุงเทพมหานคร 10150"/>
    <s v="10150"/>
    <s v="0988309236"/>
    <s v="12/03/2026 12:45"/>
    <s v="-"/>
    <s v="ไปรษณีย์ไทย - EMS"/>
    <s v="Line Shopping"/>
    <s v="line_shopping"/>
    <s v=""/>
    <s v="WB173012206TH"/>
    <s v="12/03/2026 12:45"/>
  </r>
  <r>
    <x v="0"/>
    <x v="0"/>
    <n v="50"/>
    <n v="6"/>
    <s v="GWX42"/>
    <n v="200"/>
    <n v="0"/>
    <s v="ร้านที่2"/>
    <s v="อ***ัตน์ ป***มะ"/>
    <s v="สระบุรี"/>
    <s v="-"/>
    <s v=""/>
    <s v="12/03/2026 12:37"/>
    <s v="-"/>
    <s v="J&amp;T COD"/>
    <s v="Tiktok"/>
    <s v="จ่ายทีหลัง / COD"/>
    <s v=""/>
    <s v="793158010002"/>
    <s v="12/03/2026 12:37"/>
  </r>
  <r>
    <x v="5"/>
    <x v="13"/>
    <n v="159"/>
    <n v="1"/>
    <s v="GWX41"/>
    <n v="441"/>
    <n v="4"/>
    <s v="ร้านที่1"/>
    <s v="ป******์"/>
    <s v="******ลพุขาม อำเภอวิเชียรบุรี จังหวัดเพชรบูรณ์ 67180"/>
    <s v="67180"/>
    <s v="24"/>
    <s v="12/03/2026 12:28"/>
    <s v="-"/>
    <s v="SPX Express"/>
    <s v="Shopee"/>
    <s v="shopee"/>
    <s v=""/>
    <s v="TH2624017189942"/>
    <s v="12/03/2026 12:28"/>
  </r>
  <r>
    <x v="7"/>
    <x v="8"/>
    <n v="139"/>
    <n v="1"/>
    <s v="GWX41"/>
    <n v="441"/>
    <n v="4"/>
    <s v="ร้านที่1"/>
    <s v="ป******์"/>
    <s v="******ลพุขาม อำเภอวิเชียรบุรี จังหวัดเพชรบูรณ์ 67180"/>
    <s v="67180"/>
    <s v="24"/>
    <s v="12/03/2026 12:28"/>
    <s v="-"/>
    <s v="SPX Express"/>
    <s v="Shopee"/>
    <s v="shopee"/>
    <s v=""/>
    <s v="TH2624017189942"/>
    <s v="12/03/2026 12:28"/>
  </r>
  <r>
    <x v="4"/>
    <x v="6"/>
    <n v="139"/>
    <n v="1"/>
    <s v="GWX41"/>
    <n v="441"/>
    <n v="4"/>
    <s v="ร้านที่1"/>
    <s v="ป******์"/>
    <s v="******ลพุขาม อำเภอวิเชียรบุรี จังหวัดเพชรบูรณ์ 67180"/>
    <s v="67180"/>
    <s v="24"/>
    <s v="12/03/2026 12:28"/>
    <s v="-"/>
    <s v="SPX Express"/>
    <s v="Shopee"/>
    <s v="shopee"/>
    <s v=""/>
    <s v="TH2624017189942"/>
    <s v="12/03/2026 12:28"/>
  </r>
  <r>
    <x v="0"/>
    <x v="0"/>
    <n v="50"/>
    <n v="6"/>
    <s v="GWX40"/>
    <n v="200"/>
    <n v="0"/>
    <s v="ร้านที่2"/>
    <s v="ช***รัตน"/>
    <s v="กรุงเทพฯ"/>
    <s v="-"/>
    <s v=""/>
    <s v="12/03/2026 12:25"/>
    <s v="-"/>
    <s v="J&amp;T COD"/>
    <s v="Tiktok"/>
    <s v="จ่ายทีหลัง / COD"/>
    <s v=""/>
    <s v="793141307022"/>
    <s v="12/03/2026 12:25"/>
  </r>
  <r>
    <x v="0"/>
    <x v="0"/>
    <n v="50"/>
    <n v="6"/>
    <s v="GWX39"/>
    <n v="200"/>
    <n v="0"/>
    <s v="ร้านที่2"/>
    <s v="​ ส***กฎหมายภัทรธรรม"/>
    <s v="เชียงราย"/>
    <s v="-"/>
    <s v=""/>
    <s v="12/03/2026 12:22"/>
    <s v="-"/>
    <s v="J&amp;T Express"/>
    <s v="Tiktok"/>
    <s v="tiktok"/>
    <s v=""/>
    <s v="793141907014"/>
    <s v="12/03/2026 12:22"/>
  </r>
  <r>
    <x v="10"/>
    <x v="12"/>
    <n v="89.5"/>
    <n v="2"/>
    <s v="GWX38"/>
    <n v="0"/>
    <n v="0"/>
    <s v="ร้านที่2"/>
    <s v="ส***ตรา ล***มมา"/>
    <s v="กรุงเทพฯ"/>
    <s v="-"/>
    <s v=""/>
    <s v="12/03/2026 12:00"/>
    <s v="-"/>
    <s v="J&amp;T Express"/>
    <s v="Tiktok"/>
    <s v="tiktok"/>
    <s v=""/>
    <s v="793119340591"/>
    <s v="12/03/2026 12:00"/>
  </r>
  <r>
    <x v="1"/>
    <x v="1"/>
    <n v="80"/>
    <n v="1"/>
    <s v="GWX37"/>
    <n v="80"/>
    <n v="0"/>
    <s v="ร้านที่1"/>
    <s v="เ******์"/>
    <s v="******ู่บ้านสิรินดา แขวงแสมดำ แขวงแสมดำ เขตบางขุนเทียน จังหวัดกรุงเทพมหานคร 10150"/>
    <s v="10150"/>
    <s v="24"/>
    <s v="12/03/2026 11:40"/>
    <s v="-"/>
    <s v="SPX Express"/>
    <s v="Shopee"/>
    <s v="shopee"/>
    <s v=""/>
    <s v="TH263975780774T"/>
    <s v="12/03/2026 11:40"/>
  </r>
  <r>
    <x v="1"/>
    <x v="1"/>
    <n v="66.333333333333329"/>
    <n v="3"/>
    <s v="GWX36"/>
    <n v="220"/>
    <n v="0"/>
    <s v="ร้านที่4"/>
    <s v="ก***า"/>
    <s v="เพชรบูรณ์"/>
    <s v="-"/>
    <s v=""/>
    <s v="12/03/2026 11:30"/>
    <s v="-"/>
    <s v="J&amp;T COD"/>
    <s v="Tiktok"/>
    <s v="จ่ายทีหลัง / COD"/>
    <s v=""/>
    <s v="793154937540"/>
    <s v="12/03/2026 11:30"/>
  </r>
  <r>
    <x v="4"/>
    <x v="6"/>
    <n v="139"/>
    <n v="2"/>
    <s v="GWX35"/>
    <n v="326"/>
    <n v="48"/>
    <s v="ร้านที่1"/>
    <s v="ม***ล"/>
    <s v="******, ซอย พหลโยธิน 11, แขวง พญาไทเขตพญาไท, เขตพญาไท แขวงพญาไท เขตพญาไท จังหวัดกรุงเทพมหานคร 10400"/>
    <s v="10400"/>
    <s v="92"/>
    <s v="12/03/2026 11:23"/>
    <s v="-"/>
    <s v="SPX Express"/>
    <s v="Shopee"/>
    <s v="shopee"/>
    <s v=""/>
    <s v="TH2645181847932"/>
    <s v="12/03/2026 11:23"/>
  </r>
  <r>
    <x v="0"/>
    <x v="0"/>
    <n v="50"/>
    <n v="18"/>
    <s v="GWX34"/>
    <n v="600"/>
    <n v="0"/>
    <s v="ร้านที่2"/>
    <s v="u***30532713667092"/>
    <s v="หนองคาย"/>
    <s v="-"/>
    <s v=""/>
    <s v="12/03/2026 11:19"/>
    <s v="-"/>
    <s v="J&amp;T COD"/>
    <s v="Tiktok"/>
    <s v="จ่ายทีหลัง / COD"/>
    <s v=""/>
    <s v="793181533583"/>
    <s v="12/03/2026 11:19"/>
  </r>
  <r>
    <x v="2"/>
    <x v="2"/>
    <n v="66.666666666666671"/>
    <n v="6"/>
    <s v="GWX33"/>
    <n v="258"/>
    <n v="0"/>
    <s v="ร้านที่2"/>
    <s v="น***ิณ ม***ี"/>
    <s v="อำนาจเจริญ"/>
    <s v="-"/>
    <s v=""/>
    <s v="12/03/2026 11:17"/>
    <s v="-"/>
    <s v="J&amp;T Express"/>
    <s v="Tiktok"/>
    <s v="tiktok"/>
    <s v=""/>
    <s v="793158649555"/>
    <s v="12/03/2026 11:16"/>
  </r>
  <r>
    <x v="2"/>
    <x v="2"/>
    <n v="66.666666666666671"/>
    <n v="3"/>
    <s v="GWX32"/>
    <n v="200"/>
    <n v="0"/>
    <s v="ร้านที่2"/>
    <s v="ท***ิทธิ์ เ***าคร"/>
    <s v="กำแพงเพชร"/>
    <s v="-"/>
    <s v=""/>
    <s v="12/03/2026 11:10"/>
    <s v="-"/>
    <s v="J&amp;T COD"/>
    <s v="Tiktok"/>
    <s v="จ่ายทีหลัง / COD"/>
    <s v=""/>
    <s v="793110333573"/>
    <s v="12/03/2026 11:10"/>
  </r>
  <r>
    <x v="0"/>
    <x v="0"/>
    <n v="33.333333333333336"/>
    <n v="3"/>
    <s v="GWX32"/>
    <n v="200"/>
    <n v="0"/>
    <s v="ร้านที่2"/>
    <s v="ท***ิทธิ์ เ***าคร"/>
    <s v="กำแพงเพชร"/>
    <s v="-"/>
    <s v=""/>
    <s v="12/03/2026 11:10"/>
    <s v="-"/>
    <s v="J&amp;T COD"/>
    <s v="Tiktok"/>
    <s v="จ่ายทีหลัง / COD"/>
    <s v=""/>
    <s v="793110333573"/>
    <s v="12/03/2026 11:10"/>
  </r>
  <r>
    <x v="14"/>
    <x v="19"/>
    <n v="75"/>
    <n v="2"/>
    <s v="GWX31"/>
    <n v="266"/>
    <n v="116"/>
    <s v="ร้านที่1"/>
    <s v="น******ย"/>
    <s v="******ากน้อย, อำเภอบางปะอิน ตำบลเชียงรากน้อย อำเภอบางปะอิน จังหวัดพระนครศรีอยุธยา 13180"/>
    <s v="13180"/>
    <s v="24"/>
    <s v="12/03/2026 11:10"/>
    <s v="-"/>
    <s v="SPX Express"/>
    <s v="Shopee"/>
    <s v="shopee"/>
    <s v=""/>
    <s v="TH261127277020P"/>
    <s v="12/03/2026 11:10"/>
  </r>
  <r>
    <x v="2"/>
    <x v="2"/>
    <n v="66.666666666666671"/>
    <n v="3"/>
    <s v="GWX30"/>
    <n v="100"/>
    <n v="0"/>
    <s v="ร้านที่2"/>
    <s v="ว***ญา ส***่อง"/>
    <s v="กรุงเทพฯ"/>
    <s v="-"/>
    <s v=""/>
    <s v="12/03/2026 11:01"/>
    <s v="-"/>
    <s v="J&amp;T Express"/>
    <s v="Tiktok"/>
    <s v="tiktok"/>
    <s v=""/>
    <s v="793144041561"/>
    <s v="12/03/2026 11:00"/>
  </r>
  <r>
    <x v="1"/>
    <x v="1"/>
    <n v="120"/>
    <n v="2"/>
    <s v="GWX29"/>
    <n v="178"/>
    <n v="0"/>
    <s v="ร้านที่2"/>
    <s v="น** ส***ศ ฤ***เดช"/>
    <s v="ขอนแก่น"/>
    <s v="-"/>
    <s v=""/>
    <s v="12/03/2026 10:55"/>
    <s v="-"/>
    <s v="J&amp;T COD"/>
    <s v="Tiktok"/>
    <s v="จ่ายทีหลัง / COD"/>
    <s v=""/>
    <s v="793172337543"/>
    <s v="12/03/2026 10:55"/>
  </r>
  <r>
    <x v="2"/>
    <x v="2"/>
    <n v="66.666666666666671"/>
    <n v="3"/>
    <s v="GWX28"/>
    <n v="129"/>
    <n v="0"/>
    <s v="ร้านที่1"/>
    <s v="ร******ด"/>
    <s v="******์ค แขวงบางระมาด เขตตลิ่งชัน จังหวัดกรุงเทพมหานคร 10170"/>
    <s v="10170"/>
    <s v="66"/>
    <s v="12/03/2026 10:39"/>
    <s v="-"/>
    <s v="SPX Express"/>
    <s v="Shopee"/>
    <s v="shopee"/>
    <s v=""/>
    <s v="TH265383465293P"/>
    <s v="12/03/2026 10:39"/>
  </r>
  <r>
    <x v="0"/>
    <x v="0"/>
    <n v="50"/>
    <n v="6"/>
    <s v="GWX26"/>
    <n v="200"/>
    <n v="0"/>
    <s v="ร้านที่2"/>
    <s v="ป***าอิสม"/>
    <s v="เชียงใหม่"/>
    <s v="-"/>
    <s v=""/>
    <s v="12/03/2026 10:29"/>
    <s v="-"/>
    <s v="J&amp;T COD"/>
    <s v="Tiktok"/>
    <s v="จ่ายทีหลัง / COD"/>
    <s v=""/>
    <s v="793197846512"/>
    <s v="12/03/2026 10:29"/>
  </r>
  <r>
    <x v="0"/>
    <x v="0"/>
    <n v="50"/>
    <n v="6"/>
    <s v="GWX25"/>
    <n v="181"/>
    <n v="0"/>
    <s v="ร้านที่2"/>
    <s v="ช***านุช  โ***วง"/>
    <s v="ปราจีนบุรี"/>
    <s v="-"/>
    <s v=""/>
    <s v="12/03/2026 10:06"/>
    <s v="-"/>
    <s v="J&amp;T COD"/>
    <s v="Tiktok"/>
    <s v="จ่ายทีหลัง / COD"/>
    <s v="เผือก1_x000a_กาแฟ1_x000a_ฝอยทอง1_x000a_มะพร้าว1_x000a_กล้วยหอม1_x000a_เนยนม1"/>
    <s v="793147731552"/>
    <s v="12/03/2026 10:06"/>
  </r>
  <r>
    <x v="7"/>
    <x v="5"/>
    <n v="94.35"/>
    <n v="1"/>
    <s v="GWX24"/>
    <n v="419.4"/>
    <n v="42"/>
    <s v="ร้านที่3"/>
    <s v="บุษราวดี  มั่นจิต"/>
    <s v="35 หมู่ 9 ซอยเทศบาลพัฒนา บ้านหนองผาสุก ตำบลแสนสุข_x000a__x000a_วารินชำราบ/ Warin Chamrapอุบลราชธานี/ Ubon Ratchathani_x000a_34190"/>
    <s v="34190"/>
    <s v="660845848939"/>
    <s v="12/03/2026 10:04"/>
    <s v="-"/>
    <s v="Kerry_dropoff"/>
    <s v="Lazada"/>
    <s v="lazada"/>
    <s v=""/>
    <s v="LEXPU0666484003"/>
    <s v="12/03/2026 10:04"/>
  </r>
  <r>
    <x v="9"/>
    <x v="5"/>
    <n v="94.35"/>
    <n v="1"/>
    <s v="GWX24"/>
    <n v="419.4"/>
    <n v="42"/>
    <s v="ร้านที่3"/>
    <s v="บุษราวดี  มั่นจิต"/>
    <s v="35 หมู่ 9 ซอยเทศบาลพัฒนา บ้านหนองผาสุก ตำบลแสนสุข_x000a__x000a_วารินชำราบ/ Warin Chamrapอุบลราชธานี/ Ubon Ratchathani_x000a_34190"/>
    <s v="34190"/>
    <s v="660845848939"/>
    <s v="12/03/2026 10:04"/>
    <s v="-"/>
    <s v="Kerry_dropoff"/>
    <s v="Lazada"/>
    <s v="lazada"/>
    <s v=""/>
    <s v="LEXPU0666484003"/>
    <s v="12/03/2026 10:04"/>
  </r>
  <r>
    <x v="4"/>
    <x v="5"/>
    <n v="94.35"/>
    <n v="1"/>
    <s v="GWX24"/>
    <n v="419.4"/>
    <n v="42"/>
    <s v="ร้านที่3"/>
    <s v="บุษราวดี  มั่นจิต"/>
    <s v="35 หมู่ 9 ซอยเทศบาลพัฒนา บ้านหนองผาสุก ตำบลแสนสุข_x000a__x000a_วารินชำราบ/ Warin Chamrapอุบลราชธานี/ Ubon Ratchathani_x000a_34190"/>
    <s v="34190"/>
    <s v="660845848939"/>
    <s v="12/03/2026 10:04"/>
    <s v="-"/>
    <s v="Kerry_dropoff"/>
    <s v="Lazada"/>
    <s v="lazada"/>
    <s v=""/>
    <s v="LEXPU0666484003"/>
    <s v="12/03/2026 10:04"/>
  </r>
  <r>
    <x v="5"/>
    <x v="5"/>
    <n v="94.35"/>
    <n v="1"/>
    <s v="GWX24"/>
    <n v="419.4"/>
    <n v="42"/>
    <s v="ร้านที่3"/>
    <s v="บุษราวดี  มั่นจิต"/>
    <s v="35 หมู่ 9 ซอยเทศบาลพัฒนา บ้านหนองผาสุก ตำบลแสนสุข_x000a__x000a_วารินชำราบ/ Warin Chamrapอุบลราชธานี/ Ubon Ratchathani_x000a_34190"/>
    <s v="34190"/>
    <s v="660845848939"/>
    <s v="12/03/2026 10:04"/>
    <s v="-"/>
    <s v="Kerry_dropoff"/>
    <s v="Lazada"/>
    <s v="lazada"/>
    <s v=""/>
    <s v="LEXPU0666484003"/>
    <s v="12/03/2026 10:04"/>
  </r>
  <r>
    <x v="12"/>
    <x v="17"/>
    <n v="54.5"/>
    <n v="2"/>
    <s v="GWX23"/>
    <n v="481.5"/>
    <n v="45.5"/>
    <s v="ร้านที่3"/>
    <s v="กานนภัส"/>
    <s v="62/3หมู่6 ต.จำปา อ.ท่าเรือ 62/3 · จำปา/ Champa_x000a__x000a_ท่าเรือ/ Tha Rueaพระนครศรีอยุธยา/ Phra Nakhon Si Ayutthaya_x000a_13130"/>
    <s v="13130"/>
    <s v="660659802515"/>
    <s v="12/03/2026 09:45"/>
    <s v="-"/>
    <s v="Kerry_dropoff"/>
    <s v="Lazada"/>
    <s v="lazada"/>
    <s v=""/>
    <s v="LEXPU0666486274"/>
    <s v="12/03/2026 09:45"/>
  </r>
  <r>
    <x v="4"/>
    <x v="5"/>
    <n v="109"/>
    <n v="3"/>
    <s v="GWX23"/>
    <n v="481.5"/>
    <n v="45.5"/>
    <s v="ร้านที่3"/>
    <s v="กานนภัส"/>
    <s v="62/3หมู่6 ต.จำปา อ.ท่าเรือ 62/3 · จำปา/ Champa_x000a__x000a_ท่าเรือ/ Tha Rueaพระนครศรีอยุธยา/ Phra Nakhon Si Ayutthaya_x000a_13130"/>
    <s v="13130"/>
    <s v="660659802515"/>
    <s v="12/03/2026 09:45"/>
    <s v="-"/>
    <s v="Kerry_dropoff"/>
    <s v="Lazada"/>
    <s v="lazada"/>
    <s v=""/>
    <s v="LEXPU0666486274"/>
    <s v="12/03/2026 09:45"/>
  </r>
  <r>
    <x v="4"/>
    <x v="11"/>
    <n v="103.55"/>
    <n v="1"/>
    <s v="GWX22"/>
    <n v="215.1"/>
    <n v="8"/>
    <s v="ร้านที่1"/>
    <s v="นิตยา  สอนวิชา"/>
    <s v="156หมู่6บ้านศิลารันต์พัฒนา ตําบลโนนหมากมุ่น อําเภอโคกสูง จังหวัดสระแก้ว   นิตยา  สอนวิชา · โนนหมากมุ่น/ Non Mak Mun_x000a__x000a_โคกสูง/ Khok Sungสระแก้ว/ Sa Kaeo_x000a_27120"/>
    <s v="27120"/>
    <s v="660987160695"/>
    <s v="12/03/2026 09:44"/>
    <s v="-"/>
    <s v="Kerry_dropoff"/>
    <s v="Lazada"/>
    <s v="lazada"/>
    <s v=""/>
    <s v="LEXPU0666538673"/>
    <s v="12/03/2026 09:44"/>
  </r>
  <r>
    <x v="7"/>
    <x v="11"/>
    <n v="103.55"/>
    <n v="1"/>
    <s v="GWX22"/>
    <n v="215.1"/>
    <n v="8"/>
    <s v="ร้านที่1"/>
    <s v="นิตยา  สอนวิชา"/>
    <s v="156หมู่6บ้านศิลารันต์พัฒนา ตําบลโนนหมากมุ่น อําเภอโคกสูง จังหวัดสระแก้ว   นิตยา  สอนวิชา · โนนหมากมุ่น/ Non Mak Mun_x000a__x000a_โคกสูง/ Khok Sungสระแก้ว/ Sa Kaeo_x000a_27120"/>
    <s v="27120"/>
    <s v="660987160695"/>
    <s v="12/03/2026 09:44"/>
    <s v="-"/>
    <s v="Kerry_dropoff"/>
    <s v="Lazada"/>
    <s v="lazada"/>
    <s v=""/>
    <s v="LEXPU0666538673"/>
    <s v="12/03/2026 09:44"/>
  </r>
  <r>
    <x v="2"/>
    <x v="2"/>
    <n v="66.666666666666671"/>
    <n v="3"/>
    <s v="GWX21"/>
    <n v="129"/>
    <n v="0"/>
    <s v="ร้านที่1"/>
    <s v="น******ล"/>
    <s v="******1  ต.สระกำแพงใหญ่ ตำบลสระกำแพงใหญ่ อำเภออุทุมพรพิสัย จังหวัดศรีสะเกษ 33120"/>
    <s v="33120"/>
    <s v="17"/>
    <s v="12/03/2026 09:44"/>
    <s v="-"/>
    <s v="SPX Express"/>
    <s v="Shopee"/>
    <s v="shopee"/>
    <s v=""/>
    <s v="TH2663513468982"/>
    <s v="12/03/2026 09:43"/>
  </r>
  <r>
    <x v="0"/>
    <x v="0"/>
    <n v="65"/>
    <n v="3"/>
    <s v="GWX20"/>
    <n v="105"/>
    <n v="0"/>
    <s v="ร้านที่2"/>
    <s v="ส*** เ***ัย"/>
    <s v="เพชรบูรณ์"/>
    <s v="-"/>
    <s v=""/>
    <s v="12/03/2026 09:42"/>
    <s v="-"/>
    <s v="J&amp;T COD"/>
    <s v="Tiktok"/>
    <s v="จ่ายทีหลัง / COD"/>
    <s v="กาแฟ2เนยนม1"/>
    <s v="793155548544"/>
    <s v="12/03/2026 09:42"/>
  </r>
  <r>
    <x v="5"/>
    <x v="11"/>
    <n v="103.55"/>
    <n v="1"/>
    <s v="GWX19"/>
    <n v="215.1"/>
    <n v="8"/>
    <s v="ร้านที่1"/>
    <s v="อรัญญา โสดาจันทร์"/>
    <s v="บ้านหนองจาน บ้านเลขที่29 หมู่3 ต.โนนหมากหมุ่น อ.โคกสูง จ.สระแก้ว 27120 · โนนหมากมุ่น/ Non Mak Mun_x000a__x000a_โคกสูง/ Khok Sungสระแก้ว/ Sa Kaeo_x000a_27120"/>
    <s v="27120"/>
    <s v="660651131376"/>
    <s v="12/03/2026 09:41"/>
    <s v="-"/>
    <s v="Kerry_dropoff"/>
    <s v="Lazada"/>
    <s v="lazada"/>
    <s v=""/>
    <s v="LEXPU0666539107"/>
    <s v="12/03/2026 09:40"/>
  </r>
  <r>
    <x v="4"/>
    <x v="11"/>
    <n v="103.55"/>
    <n v="1"/>
    <s v="GWX19"/>
    <n v="215.1"/>
    <n v="8"/>
    <s v="ร้านที่1"/>
    <s v="อรัญญา โสดาจันทร์"/>
    <s v="บ้านหนองจาน บ้านเลขที่29 หมู่3 ต.โนนหมากหมุ่น อ.โคกสูง จ.สระแก้ว 27120 · โนนหมากมุ่น/ Non Mak Mun_x000a__x000a_โคกสูง/ Khok Sungสระแก้ว/ Sa Kaeo_x000a_27120"/>
    <s v="27120"/>
    <s v="660651131376"/>
    <s v="12/03/2026 09:41"/>
    <s v="-"/>
    <s v="Kerry_dropoff"/>
    <s v="Lazada"/>
    <s v="lazada"/>
    <s v=""/>
    <s v="LEXPU0666539107"/>
    <s v="12/03/2026 09:40"/>
  </r>
  <r>
    <x v="0"/>
    <x v="0"/>
    <n v="50"/>
    <n v="6"/>
    <s v="GWX18"/>
    <n v="200"/>
    <n v="0"/>
    <s v="ร้านที่2"/>
    <s v="อ** ฝ***แก้ว"/>
    <s v="พระนครศรีอยุธยา"/>
    <s v="-"/>
    <s v=""/>
    <s v="12/03/2026 09:27"/>
    <s v="-"/>
    <s v="J&amp;T Express"/>
    <s v="Tiktok"/>
    <s v="tiktok"/>
    <s v=""/>
    <s v="793184441523"/>
    <s v="12/03/2026 09:28"/>
  </r>
  <r>
    <x v="0"/>
    <x v="0"/>
    <n v="33.333333333333336"/>
    <n v="3"/>
    <s v="GWX17"/>
    <n v="100"/>
    <n v="0"/>
    <s v="ร้านที่2"/>
    <s v="เ***ป็นใคร"/>
    <s v="สมุทรปราการ"/>
    <s v="-"/>
    <s v=""/>
    <s v="12/03/2026 09:26"/>
    <s v="-"/>
    <s v="J&amp;T COD"/>
    <s v="Tiktok"/>
    <s v="จ่ายทีหลัง / COD"/>
    <s v=""/>
    <s v="793106641574"/>
    <s v="12/03/2026 09:26"/>
  </r>
  <r>
    <x v="0"/>
    <x v="0"/>
    <n v="33.333333333333336"/>
    <n v="3"/>
    <s v="GWX16"/>
    <n v="100"/>
    <n v="0"/>
    <s v="ร้านที่2"/>
    <s v="ร***ัทร"/>
    <s v="ขอนแก่น"/>
    <s v="-"/>
    <s v=""/>
    <s v="12/03/2026 09:22"/>
    <s v="-"/>
    <s v="J&amp;T Express"/>
    <s v="Tiktok"/>
    <s v="tiktok"/>
    <s v=""/>
    <s v="793143048574"/>
    <s v="12/03/2026 09:21"/>
  </r>
  <r>
    <x v="0"/>
    <x v="0"/>
    <n v="50"/>
    <n v="6"/>
    <s v="GWX15"/>
    <n v="181"/>
    <n v="0"/>
    <s v="ร้านที่2"/>
    <s v="ศ***มา"/>
    <s v="ขอนแก่น"/>
    <s v="-"/>
    <s v=""/>
    <s v="12/03/2026 09:21"/>
    <s v="-"/>
    <s v="J&amp;T COD"/>
    <s v="Tiktok"/>
    <s v="จ่ายทีหลัง / COD"/>
    <s v=""/>
    <s v="793175242510"/>
    <s v="12/03/2026 09:21"/>
  </r>
  <r>
    <x v="0"/>
    <x v="0"/>
    <n v="33.333333333333336"/>
    <n v="3"/>
    <s v="GWX14"/>
    <n v="200"/>
    <n v="0"/>
    <s v="ร้านที่2"/>
    <s v="ส***ยัน ช***ะงู"/>
    <s v="กระบี่"/>
    <s v="-"/>
    <s v=""/>
    <s v="12/03/2026 09:21"/>
    <s v="-"/>
    <s v="J&amp;T COD"/>
    <s v="Tiktok"/>
    <s v="จ่ายทีหลัง / COD"/>
    <s v=""/>
    <s v="793167434581"/>
    <s v="12/03/2026 09:21"/>
  </r>
  <r>
    <x v="2"/>
    <x v="2"/>
    <n v="66.666666666666671"/>
    <n v="3"/>
    <s v="GWX14"/>
    <n v="200"/>
    <n v="0"/>
    <s v="ร้านที่2"/>
    <s v="ส***ยัน ช***ะงู"/>
    <s v="กระบี่"/>
    <s v="-"/>
    <s v=""/>
    <s v="12/03/2026 09:21"/>
    <s v="-"/>
    <s v="J&amp;T COD"/>
    <s v="Tiktok"/>
    <s v="จ่ายทีหลัง / COD"/>
    <s v=""/>
    <s v="793167434581"/>
    <s v="12/03/2026 09:21"/>
  </r>
  <r>
    <x v="2"/>
    <x v="2"/>
    <n v="66.666666666666671"/>
    <n v="3"/>
    <s v="GWX13"/>
    <n v="100"/>
    <n v="0"/>
    <s v="ร้านที่2"/>
    <s v="พ***าภรณ์"/>
    <s v="กรุงเทพฯ"/>
    <s v="-"/>
    <s v=""/>
    <s v="12/03/2026 09:14"/>
    <s v="-"/>
    <s v="J&amp;T COD"/>
    <s v="Tiktok"/>
    <s v="จ่ายทีหลัง / COD"/>
    <s v=""/>
    <s v="793110342555"/>
    <s v="12/03/2026 09:14"/>
  </r>
  <r>
    <x v="0"/>
    <x v="0"/>
    <n v="50"/>
    <n v="6"/>
    <s v="GWX12"/>
    <n v="200"/>
    <n v="0"/>
    <s v="ร้านที่2"/>
    <s v="ร*** ไ***ีทุม"/>
    <s v="ศรีสะเกษ"/>
    <s v="-"/>
    <s v=""/>
    <s v="12/03/2026 09:12"/>
    <s v="-"/>
    <s v="J&amp;T Express"/>
    <s v="Tiktok"/>
    <s v="tiktok"/>
    <s v=""/>
    <s v="793139547502"/>
    <s v="12/03/2026 09:12"/>
  </r>
  <r>
    <x v="2"/>
    <x v="2"/>
    <n v="66.666666666666671"/>
    <n v="3"/>
    <s v="GWX11"/>
    <n v="100"/>
    <n v="0"/>
    <s v="ร้านที่2"/>
    <s v="อ***ี ห***ภูมิ"/>
    <s v="สมุทรสาคร"/>
    <s v="-"/>
    <s v=""/>
    <s v="12/03/2026 09:11"/>
    <s v="-"/>
    <s v="J&amp;T Express"/>
    <s v="Tiktok"/>
    <s v="tiktok"/>
    <s v=""/>
    <s v="793159642590"/>
    <s v="12/03/2026 09:11"/>
  </r>
  <r>
    <x v="10"/>
    <x v="12"/>
    <n v="89.5"/>
    <n v="2"/>
    <s v="GWX10"/>
    <n v="150"/>
    <n v="0"/>
    <s v="ร้านที่2"/>
    <s v="ร***ปรีชา ข***"/>
    <s v="พระนครศรีอยุธยา"/>
    <s v="-"/>
    <s v=""/>
    <s v="12/03/2026 09:06"/>
    <s v="-"/>
    <s v="J&amp;T Express"/>
    <s v="Tiktok"/>
    <s v="tiktok"/>
    <s v=""/>
    <s v="793165758501"/>
    <s v="12/03/2026 09:05"/>
  </r>
  <r>
    <x v="0"/>
    <x v="0"/>
    <n v="50"/>
    <n v="6"/>
    <s v="GWX9"/>
    <n v="200"/>
    <n v="0"/>
    <s v="ร้านที่2"/>
    <s v="ส*** เ***เศษศร"/>
    <s v="กาญจนบุรี"/>
    <s v="-"/>
    <s v=""/>
    <s v="12/03/2026 09:04"/>
    <s v="-"/>
    <s v="J&amp;T COD"/>
    <s v="Tiktok"/>
    <s v="จ่ายทีหลัง / COD"/>
    <s v=""/>
    <s v="793145546513"/>
    <s v="12/03/2026 09:04"/>
  </r>
  <r>
    <x v="0"/>
    <x v="0"/>
    <n v="65"/>
    <n v="1"/>
    <s v="GWX8"/>
    <n v="35"/>
    <n v="0"/>
    <s v="ร้านที่2"/>
    <s v="ส***ชญา"/>
    <s v="ชัยภูมิ"/>
    <s v="-"/>
    <s v=""/>
    <s v="12/03/2026 08:56"/>
    <s v="-"/>
    <s v="J&amp;T COD"/>
    <s v="Tiktok"/>
    <s v="จ่ายทีหลัง / COD"/>
    <s v="ขอเค้กกล้วยหอมมะพร้าวเผาค่ะ ขอบคุณค่ะ😀🙏"/>
    <s v="793197232542"/>
    <s v="12/03/2026 08:56"/>
  </r>
  <r>
    <x v="0"/>
    <x v="0"/>
    <n v="33.333333333333336"/>
    <n v="3"/>
    <s v="GWX7"/>
    <n v="101"/>
    <n v="1"/>
    <s v="ร้านที่2"/>
    <s v="จ***นา ป***นาค"/>
    <s v="สุโขทัย"/>
    <s v="-"/>
    <s v=""/>
    <s v="12/03/2026 08:53"/>
    <s v="-"/>
    <s v="J&amp;T COD"/>
    <s v="Tiktok"/>
    <s v="จ่ายทีหลัง / COD"/>
    <s v=""/>
    <s v="793166146533"/>
    <s v="12/03/2026 08:53"/>
  </r>
  <r>
    <x v="0"/>
    <x v="0"/>
    <n v="33.333333333333336"/>
    <n v="3"/>
    <s v="GWX6"/>
    <n v="100"/>
    <n v="0"/>
    <s v="ร้านที่2"/>
    <s v="ก***ร พ***ิ่ง"/>
    <s v="ปทุมธานี"/>
    <s v="-"/>
    <s v=""/>
    <s v="12/03/2026 08:53"/>
    <s v="-"/>
    <s v="J&amp;T COD"/>
    <s v="Tiktok"/>
    <s v="จ่ายทีหลัง / COD"/>
    <s v=""/>
    <s v="793120948546"/>
    <s v="12/03/2026 08:53"/>
  </r>
  <r>
    <x v="0"/>
    <x v="0"/>
    <n v="33.333333333333336"/>
    <n v="3"/>
    <s v="GWX5"/>
    <n v="110"/>
    <n v="10"/>
    <s v="ร้านที่2"/>
    <s v="อ***า บ***าค"/>
    <s v="สุพรรณบุรี"/>
    <s v="-"/>
    <s v=""/>
    <s v="12/03/2026 08:52"/>
    <s v="-"/>
    <s v="J&amp;T COD"/>
    <s v="Tiktok"/>
    <s v="จ่ายทีหลัง / COD"/>
    <s v=""/>
    <s v="793162449553"/>
    <s v="12/03/2026 08:52"/>
  </r>
  <r>
    <x v="0"/>
    <x v="0"/>
    <n v="33.333333333333336"/>
    <n v="3"/>
    <s v="GWX4"/>
    <n v="100"/>
    <n v="0"/>
    <s v="ร้านที่2"/>
    <s v="ส***รณดี ป***ประโคน"/>
    <s v="บุรีรัมย์"/>
    <s v="-"/>
    <s v=""/>
    <s v="12/03/2026 08:49"/>
    <s v="-"/>
    <s v="J&amp;T COD"/>
    <s v="Tiktok"/>
    <s v="จ่ายทีหลัง / COD"/>
    <s v=""/>
    <s v="793153746545"/>
    <s v="12/03/2026 08:49"/>
  </r>
  <r>
    <x v="5"/>
    <x v="13"/>
    <n v="159"/>
    <n v="1"/>
    <s v="GWX3"/>
    <n v="204"/>
    <n v="0"/>
    <s v="ร้านที่2"/>
    <s v="S***wan K***unthod"/>
    <s v="นครราชสีมา"/>
    <s v="-"/>
    <s v=""/>
    <s v="12/03/2026 08:48"/>
    <s v="-"/>
    <s v="J&amp;T COD"/>
    <s v="Tiktok"/>
    <s v="จ่ายทีหลัง / COD"/>
    <s v=""/>
    <s v="793148738546"/>
    <s v="12/03/2026 08:48"/>
  </r>
  <r>
    <x v="0"/>
    <x v="0"/>
    <n v="65"/>
    <n v="3"/>
    <s v="GWX3"/>
    <n v="204"/>
    <n v="0"/>
    <s v="ร้านที่2"/>
    <s v="S***wan K***unthod"/>
    <s v="นครราชสีมา"/>
    <s v="-"/>
    <s v=""/>
    <s v="12/03/2026 08:48"/>
    <s v="-"/>
    <s v="J&amp;T COD"/>
    <s v="Tiktok"/>
    <s v="จ่ายทีหลัง / COD"/>
    <s v=""/>
    <s v="793148738546"/>
    <s v="12/03/2026 08:48"/>
  </r>
  <r>
    <x v="9"/>
    <x v="10"/>
    <n v="159"/>
    <n v="1"/>
    <s v="GWX1"/>
    <n v="134"/>
    <n v="35"/>
    <s v="ร้านที่2"/>
    <s v="น***จษฎา เ***้ยงเกลา"/>
    <s v="กรุงเทพมหานคร"/>
    <s v="-"/>
    <s v=""/>
    <s v="12/03/2026 08:43"/>
    <s v="-"/>
    <s v="J&amp;T Express"/>
    <s v="Tiktok"/>
    <s v="tiktok"/>
    <s v=""/>
    <s v="793162032504"/>
    <s v="12/03/2026 08:43"/>
  </r>
  <r>
    <x v="5"/>
    <x v="13"/>
    <n v="159"/>
    <n v="1"/>
    <s v="GWX0"/>
    <n v="99"/>
    <n v="0"/>
    <s v="ร้านที่2"/>
    <s v="น***า"/>
    <s v="ตำบล กาฬสินธุ์"/>
    <s v="-"/>
    <s v=""/>
    <s v="12/03/2026 08:42"/>
    <s v="-"/>
    <s v="J&amp;T COD"/>
    <s v="Tiktok"/>
    <s v="จ่ายทีหลัง / COD"/>
    <s v=""/>
    <s v="793144033522"/>
    <s v="12/03/2026 08:42"/>
  </r>
  <r>
    <x v="4"/>
    <x v="6"/>
    <n v="159"/>
    <n v="1"/>
    <s v="GWW99"/>
    <n v="99"/>
    <n v="0"/>
    <s v="ร้านที่2"/>
    <s v="ส***าร แ***ผล"/>
    <s v="อุบลราชธานี"/>
    <s v="-"/>
    <s v=""/>
    <s v="12/03/2026 08:42"/>
    <s v="-"/>
    <s v="J&amp;T Express"/>
    <s v="Tiktok"/>
    <s v="tiktok"/>
    <s v=""/>
    <s v="793177230532"/>
    <s v="12/03/2026 08:42"/>
  </r>
  <r>
    <x v="4"/>
    <x v="6"/>
    <n v="159"/>
    <n v="1"/>
    <s v="GWW98"/>
    <n v="99"/>
    <n v="0"/>
    <s v="ร้านที่2"/>
    <s v="ก***ิธัช น***"/>
    <s v="ราชบุรี"/>
    <s v="-"/>
    <s v=""/>
    <s v="12/03/2026 08:41"/>
    <s v="-"/>
    <s v="J&amp;T Express"/>
    <s v="Tiktok"/>
    <s v="tiktok"/>
    <s v=""/>
    <s v="793188139516"/>
    <s v="12/03/2026 08:41"/>
  </r>
  <r>
    <x v="4"/>
    <x v="6"/>
    <n v="159"/>
    <n v="1"/>
    <s v="GWW97"/>
    <n v="99"/>
    <n v="0"/>
    <s v="ร้านที่2"/>
    <s v="เ***า"/>
    <s v="ขอนแก่น"/>
    <s v="-"/>
    <s v=""/>
    <s v="12/03/2026 08:41"/>
    <s v="-"/>
    <s v="J&amp;T Express"/>
    <s v="Tiktok"/>
    <s v="tiktok"/>
    <s v=""/>
    <s v="793166731512"/>
    <s v="12/03/2026 08:41"/>
  </r>
  <r>
    <x v="4"/>
    <x v="6"/>
    <n v="159"/>
    <n v="1"/>
    <s v="GWW95"/>
    <n v="99"/>
    <n v="0"/>
    <s v="ร้านที่2"/>
    <s v="ค***ลอย"/>
    <s v="ชลบุรี"/>
    <s v="-"/>
    <s v=""/>
    <s v="12/03/2026 08:41"/>
    <s v="-"/>
    <s v="J&amp;T COD"/>
    <s v="Tiktok"/>
    <s v="จ่ายทีหลัง / COD"/>
    <s v=""/>
    <s v="793187237522"/>
    <s v="12/03/2026 08:41"/>
  </r>
  <r>
    <x v="0"/>
    <x v="0"/>
    <n v="65"/>
    <n v="1"/>
    <s v="GWW94"/>
    <n v="46"/>
    <n v="11"/>
    <s v="ร้านที่2"/>
    <s v="ป***าณ  เ***คุณ"/>
    <s v="นครปฐม"/>
    <s v="-"/>
    <s v=""/>
    <s v="12/03/2026 08:40"/>
    <s v="-"/>
    <s v="J&amp;T COD"/>
    <s v="Tiktok"/>
    <s v="จ่ายทีหลัง / COD"/>
    <s v=""/>
    <s v="793187262545"/>
    <s v="12/03/2026 08:40"/>
  </r>
  <r>
    <x v="5"/>
    <x v="13"/>
    <n v="159"/>
    <n v="1"/>
    <s v="GWW93"/>
    <n v="129"/>
    <n v="0"/>
    <s v="ร้านที่2"/>
    <s v="ธ***ามีเปี่ยม"/>
    <s v="สุรินทร์"/>
    <s v="-"/>
    <s v=""/>
    <s v="12/03/2026 08:34"/>
    <s v="-"/>
    <s v="J&amp;T COD"/>
    <s v="Tiktok"/>
    <s v="จ่ายทีหลัง / COD"/>
    <s v=""/>
    <s v="793175121583"/>
    <s v="12/03/2026 08:34"/>
  </r>
  <r>
    <x v="8"/>
    <x v="9"/>
    <n v="50"/>
    <n v="1"/>
    <s v="GWW92"/>
    <n v="50"/>
    <n v="0"/>
    <s v="ร้านที่1"/>
    <s v="จ******์"/>
    <s v="******เหล่าหมี อำเภอดอนตาล จังหวัดมุกดาหาร 49120"/>
    <s v="49120"/>
    <s v="08"/>
    <s v="12/03/2026 08:48"/>
    <s v="-"/>
    <s v="SPX Express"/>
    <s v="Shopee"/>
    <s v="shopee"/>
    <s v=""/>
    <s v="TH267467370694M"/>
    <s v="12/03/2026 08:18"/>
  </r>
  <r>
    <x v="5"/>
    <x v="13"/>
    <n v="159"/>
    <n v="1"/>
    <s v="GWW91"/>
    <n v="258"/>
    <n v="0"/>
    <s v="ร้านที่2"/>
    <s v="ค***๋อย"/>
    <s v="กาญจนบุรี"/>
    <s v="-"/>
    <s v=""/>
    <s v="12/03/2026 08:17"/>
    <s v="-"/>
    <s v="J&amp;T COD"/>
    <s v="Tiktok"/>
    <s v="จ่ายทีหลัง / COD"/>
    <s v=""/>
    <s v="793184024592"/>
    <s v="12/03/2026 08:17"/>
  </r>
  <r>
    <x v="7"/>
    <x v="8"/>
    <n v="159"/>
    <n v="1"/>
    <s v="GWW91"/>
    <n v="258"/>
    <n v="0"/>
    <s v="ร้านที่2"/>
    <s v="ค***๋อย"/>
    <s v="กาญจนบุรี"/>
    <s v="-"/>
    <s v=""/>
    <s v="12/03/2026 08:17"/>
    <s v="-"/>
    <s v="J&amp;T COD"/>
    <s v="Tiktok"/>
    <s v="จ่ายทีหลัง / COD"/>
    <s v=""/>
    <s v="793184024592"/>
    <s v="12/03/2026 08:17"/>
  </r>
  <r>
    <x v="5"/>
    <x v="13"/>
    <n v="159"/>
    <n v="1"/>
    <s v="GWW90"/>
    <n v="129"/>
    <n v="0"/>
    <s v="ร้านที่2"/>
    <s v="ส***ศน์  ใ***ตร"/>
    <s v="จังหวัดประจวบคีรีขันธ์"/>
    <s v="-"/>
    <s v=""/>
    <s v="12/03/2026 08:03"/>
    <s v="-"/>
    <s v="J&amp;T COD"/>
    <s v="Tiktok"/>
    <s v="จ่ายทีหลัง / COD"/>
    <s v=""/>
    <s v="793107839532"/>
    <s v="12/03/2026 08:03"/>
  </r>
  <r>
    <x v="4"/>
    <x v="5"/>
    <n v="109"/>
    <n v="1"/>
    <s v="GWW89"/>
    <n v="316"/>
    <n v="27"/>
    <s v="ร้านที่3"/>
    <s v="ณัฐวิภา  กรณวงศ์"/>
    <s v="โรงเรียนคลองทวีวัฒนา (ทองน่วมอนุสรณ์) 155หมู่1 ถนนทวีวัฒนา กาญจนาภิเษก แขวงทวีวัฒนา เขต ทวีวัฒนาา กรุงเทพ · ทวีวัฒนา/ Thawi Watthana_x000a__x000a_ทวีวัฒนา/ Thawi Watthanaกรุงเทพมหานคร/ Bangkok_x000a_10170"/>
    <s v="10170"/>
    <s v="660907874527"/>
    <s v="12/03/2026 07:10"/>
    <s v="-"/>
    <s v="Kerry_dropoff"/>
    <s v="Lazada"/>
    <s v="lazada"/>
    <s v=""/>
    <s v="LEXPU0666485858"/>
    <s v="12/03/2026 07:10"/>
  </r>
  <r>
    <x v="3"/>
    <x v="15"/>
    <n v="90"/>
    <n v="2"/>
    <s v="GWW89"/>
    <n v="316"/>
    <n v="27"/>
    <s v="ร้านที่3"/>
    <s v="ณัฐวิภา  กรณวงศ์"/>
    <s v="โรงเรียนคลองทวีวัฒนา (ทองน่วมอนุสรณ์) 155หมู่1 ถนนทวีวัฒนา กาญจนาภิเษก แขวงทวีวัฒนา เขต ทวีวัฒนาา กรุงเทพ · ทวีวัฒนา/ Thawi Watthana_x000a__x000a_ทวีวัฒนา/ Thawi Watthanaกรุงเทพมหานคร/ Bangkok_x000a_10170"/>
    <s v="10170"/>
    <s v="660907874527"/>
    <s v="12/03/2026 07:10"/>
    <s v="-"/>
    <s v="Kerry_dropoff"/>
    <s v="Lazada"/>
    <s v="lazada"/>
    <s v=""/>
    <s v="LEXPU0666485858"/>
    <s v="12/03/2026 07:10"/>
  </r>
  <r>
    <x v="8"/>
    <x v="9"/>
    <n v="49"/>
    <n v="1"/>
    <s v="GWW88"/>
    <n v="49"/>
    <n v="0"/>
    <s v="ร้านที่1"/>
    <s v="ป****ญ"/>
    <s v="******มเจริญแขวง.ท่าข้าม แขวงท่าข้าม เขตบางขุนเทียน จังหวัดกรุงเทพมหานคร 10150"/>
    <s v="10150"/>
    <s v="25"/>
    <s v="12/03/2026 07:11"/>
    <s v="-"/>
    <s v="SPX Express"/>
    <s v="Shopee"/>
    <s v="shopee"/>
    <s v=""/>
    <s v="TH269468009502S"/>
    <s v="12/03/2026 06:40"/>
  </r>
  <r>
    <x v="8"/>
    <x v="9"/>
    <n v="33.333333333333336"/>
    <n v="3"/>
    <s v="GWW87"/>
    <n v="134.99"/>
    <n v="0"/>
    <s v="ร้านที่2"/>
    <s v="B**"/>
    <s v="Bangkok"/>
    <s v="-"/>
    <s v=""/>
    <s v="12/03/2026 06:11"/>
    <s v="-"/>
    <s v="J&amp;T COD"/>
    <s v="Tiktok"/>
    <s v="จ่ายทีหลัง / COD"/>
    <s v=""/>
    <s v="793152845435"/>
    <s v="12/03/2026 06:11"/>
  </r>
  <r>
    <x v="0"/>
    <x v="0"/>
    <n v="50"/>
    <n v="6"/>
    <s v="GWW86"/>
    <n v="200"/>
    <n v="0"/>
    <s v="ร้านที่2"/>
    <s v="ธ***ี ห***ปาน"/>
    <s v="ชุมพร"/>
    <s v="-"/>
    <s v=""/>
    <s v="12/03/2026 05:56"/>
    <s v="-"/>
    <s v="J&amp;T COD"/>
    <s v="Tiktok"/>
    <s v="จ่ายทีหลัง / COD"/>
    <s v=""/>
    <s v="793106237431"/>
    <s v="12/03/2026 05:56"/>
  </r>
  <r>
    <x v="0"/>
    <x v="0"/>
    <n v="50"/>
    <n v="6"/>
    <s v="GWW85"/>
    <n v="200"/>
    <n v="0"/>
    <s v="ร้านที่2"/>
    <s v="น***าวศรศมน ร***าม"/>
    <s v="ลพบุรี"/>
    <s v="-"/>
    <s v=""/>
    <s v="12/03/2026 05:18"/>
    <s v="-"/>
    <s v="J&amp;T COD"/>
    <s v="Tiktok"/>
    <s v="จ่ายทีหลัง / COD"/>
    <s v=""/>
    <s v="793191841400"/>
    <s v="12/03/2026 05:18"/>
  </r>
  <r>
    <x v="4"/>
    <x v="6"/>
    <n v="159"/>
    <n v="1"/>
    <s v="GWW84"/>
    <n v="129"/>
    <n v="0"/>
    <s v="ร้านที่2"/>
    <s v="ไ***ี บ***รอง"/>
    <s v="สมุทรสาคร"/>
    <s v="-"/>
    <s v=""/>
    <s v="12/03/2026 05:05"/>
    <s v="-"/>
    <s v="J&amp;T COD"/>
    <s v="Tiktok"/>
    <s v="จ่ายทีหลัง / COD"/>
    <s v=""/>
    <s v="793147861380"/>
    <s v="12/03/2026 05:05"/>
  </r>
  <r>
    <x v="15"/>
    <x v="20"/>
    <n v="50"/>
    <n v="5"/>
    <s v="GWW83"/>
    <n v="283"/>
    <n v="38"/>
    <s v="ร้านที่1"/>
    <s v="ป******พ"/>
    <s v="******, อำเภอเมืองกระบี่ ตำบลอ่าวนาง อำเภอเมืองกระบี่ จังหวัดกระบี่ 81000"/>
    <s v="81000"/>
    <s v="19"/>
    <s v="12/03/2026 03:58"/>
    <s v="-"/>
    <s v="SPX Express"/>
    <s v="Shopee"/>
    <s v="shopee"/>
    <s v=""/>
    <s v="TH266233569805Z"/>
    <s v="12/03/2026 03:57"/>
  </r>
  <r>
    <x v="5"/>
    <x v="13"/>
    <n v="159"/>
    <n v="2"/>
    <s v="GWW82"/>
    <n v="318"/>
    <n v="0"/>
    <s v="ร้านที่1"/>
    <s v="น******ี"/>
    <s v="******ท์ ตำบลหนองไผ่ ตำบลหนองไผ่ อำเภอเมืองอุดรธานี จังหวัดอุดรธานี 41330"/>
    <s v="41330"/>
    <s v="36"/>
    <s v="12/03/2026 03:27"/>
    <s v="-"/>
    <s v="SPX Express"/>
    <s v="Shopee"/>
    <s v="shopee"/>
    <s v=""/>
    <s v="TH263574247171B"/>
    <s v="12/03/2026 03:27"/>
  </r>
  <r>
    <x v="5"/>
    <x v="5"/>
    <n v="66.489999999999995"/>
    <n v="1"/>
    <s v="GWW81"/>
    <n v="73.489999999999995"/>
    <n v="7"/>
    <s v="ร้านที่3"/>
    <s v="ศรีวรรณ บัวทอง"/>
    <s v="420 ม.1 ต.ชะมาย_x000a__x000a_ทุ่งสง/ Thung Songนครศรีธรรมราช/ Nakhon Si Thammarat_x000a_80110"/>
    <s v="80110"/>
    <s v="660887763822"/>
    <s v="12/03/2026 02:19"/>
    <s v="-"/>
    <s v="Kerry_dropoff"/>
    <s v="Lazada"/>
    <s v="lazada"/>
    <s v=""/>
    <s v="LEXPU0666224067"/>
    <s v="12/03/2026 02:19"/>
  </r>
  <r>
    <x v="0"/>
    <x v="0"/>
    <n v="50"/>
    <n v="6"/>
    <s v="GWW80"/>
    <n v="200"/>
    <n v="0"/>
    <s v="ร้านที่2"/>
    <s v="ว***ศวรรย์ ค***เสนียด"/>
    <s v="กรุงเทพฯ"/>
    <s v="-"/>
    <s v=""/>
    <s v="12/03/2026 01:32"/>
    <s v="-"/>
    <s v="J&amp;T COD"/>
    <s v="Tiktok"/>
    <s v="จ่ายทีหลัง / COD"/>
    <s v=""/>
    <s v="793189636422"/>
    <s v="12/03/2026 01:32"/>
  </r>
  <r>
    <x v="5"/>
    <x v="13"/>
    <n v="159"/>
    <n v="1"/>
    <s v="GWW79"/>
    <n v="258"/>
    <n v="0"/>
    <s v="ร้านที่2"/>
    <s v="แ***ดือน ท***์บำรุง"/>
    <s v="ประจวบคีรีขันธ์"/>
    <s v="-"/>
    <s v=""/>
    <s v="12/03/2026 01:07"/>
    <s v="-"/>
    <s v="J&amp;T COD"/>
    <s v="Tiktok"/>
    <s v="จ่ายทีหลัง / COD"/>
    <s v=""/>
    <s v="793112773305"/>
    <s v="12/03/2026 01:14"/>
  </r>
  <r>
    <x v="4"/>
    <x v="6"/>
    <n v="159"/>
    <n v="1"/>
    <s v="GWW79"/>
    <n v="258"/>
    <n v="0"/>
    <s v="ร้านที่2"/>
    <s v="แ***ดือน ท***์บำรุง"/>
    <s v="ประจวบคีรีขันธ์"/>
    <s v="-"/>
    <s v=""/>
    <s v="12/03/2026 01:07"/>
    <s v="-"/>
    <s v="J&amp;T COD"/>
    <s v="Tiktok"/>
    <s v="จ่ายทีหลัง / COD"/>
    <s v=""/>
    <s v="793112773305"/>
    <s v="12/03/2026 01:14"/>
  </r>
  <r>
    <x v="0"/>
    <x v="0"/>
    <n v="50"/>
    <n v="6"/>
    <s v="GWW78"/>
    <n v="200"/>
    <n v="0"/>
    <s v="ร้านที่2"/>
    <s v="u***6005452042693"/>
    <s v="กรุงเทพฯ"/>
    <s v="-"/>
    <s v=""/>
    <s v="12/03/2026 00:58"/>
    <s v="-"/>
    <s v="J&amp;T COD"/>
    <s v="Tiktok"/>
    <s v="จ่ายทีหลัง / COD"/>
    <s v=""/>
    <s v="793131432494"/>
    <s v="12/03/2026 00:58"/>
  </r>
  <r>
    <x v="1"/>
    <x v="1"/>
    <n v="80"/>
    <n v="1"/>
    <s v="GWW77"/>
    <n v="80"/>
    <n v="0"/>
    <s v="ร้านที่1"/>
    <s v="ส******ย"/>
    <s v="******บางไผ่ แขวงบางไผ่ เขตบางแค จังหวัดกรุงเทพมหานคร 10160"/>
    <s v="10160"/>
    <s v="11"/>
    <s v="12/03/2026 00:52"/>
    <s v="-"/>
    <s v="SPX Express"/>
    <s v="Shopee"/>
    <s v="shopee"/>
    <s v=""/>
    <s v="TH261287314513R"/>
    <s v="12/03/2026 00:52"/>
  </r>
  <r>
    <x v="9"/>
    <x v="5"/>
    <n v="66.489999999999995"/>
    <n v="1"/>
    <s v="GWW76"/>
    <n v="73.489999999999995"/>
    <n v="7"/>
    <s v="ร้านที่3"/>
    <s v="อนันต์.  ประมาณกุล"/>
    <s v="67/2. ม.6 ต.แสนตุ้ง_x000a__x000a_เขาสมิง/ Khao Samingตราด/ Trat_x000a_23150"/>
    <s v="23150"/>
    <s v="660890976894"/>
    <s v="12/03/2026 00:42"/>
    <s v="-"/>
    <s v="Kerry_dropoff"/>
    <s v="Lazada"/>
    <s v="lazada"/>
    <s v=""/>
    <s v="TH23038FPUKH2B"/>
    <s v="12/03/2026 00:42"/>
  </r>
  <r>
    <x v="0"/>
    <x v="0"/>
    <n v="50"/>
    <n v="6"/>
    <s v="GWW75"/>
    <n v="200"/>
    <n v="0"/>
    <s v="ร้านที่2"/>
    <s v="พ***พย์ จ*** ร***ป้าเต้"/>
    <s v="ราชบุรี"/>
    <s v="-"/>
    <s v=""/>
    <s v="12/03/2026 00:38"/>
    <s v="-"/>
    <s v="J&amp;T COD"/>
    <s v="Tiktok"/>
    <s v="จ่ายทีหลัง / COD"/>
    <s v=""/>
    <s v="793154146411"/>
    <s v="12/03/2026 00:38"/>
  </r>
  <r>
    <x v="1"/>
    <x v="4"/>
    <n v="60"/>
    <n v="1"/>
    <s v="GWW74"/>
    <n v="69.5"/>
    <n v="9.5"/>
    <s v="ร้านที่3"/>
    <s v="เนาวรัตน์ ทิศาภรณ์พงศ์"/>
    <s v="2/14 ถนนแพร่งนรา แขวงศาลเจ้าพ่อเสือ_x000a__x000a_พระนคร/ Phra Nakhonกรุงเทพมหานคร/ Bangkok_x000a_10200"/>
    <s v="10200"/>
    <s v="660813634627"/>
    <s v="12/03/2026 00:35"/>
    <s v="-"/>
    <s v="Kerry_dropoff"/>
    <s v="Lazada"/>
    <s v="lazada"/>
    <s v=""/>
    <s v="LEXPU0666224185"/>
    <s v="12/03/2026 00:35"/>
  </r>
  <r>
    <x v="0"/>
    <x v="0"/>
    <n v="50"/>
    <n v="6"/>
    <s v="GWW73"/>
    <n v="200"/>
    <n v="0"/>
    <s v="ร้านที่2"/>
    <s v="บ**"/>
    <s v="ชลบุรี"/>
    <s v="-"/>
    <s v=""/>
    <s v="12/03/2026 00:32"/>
    <s v="-"/>
    <s v="J&amp;T COD"/>
    <s v="Tiktok"/>
    <s v="จ่ายทีหลัง / COD"/>
    <s v=""/>
    <s v="793139130490"/>
    <s v="12/03/2026 00:32"/>
  </r>
  <r>
    <x v="10"/>
    <x v="12"/>
    <n v="89.5"/>
    <n v="2"/>
    <s v="GWW72"/>
    <n v="159"/>
    <n v="0"/>
    <s v="ร้านที่2"/>
    <s v="อ***า ช***งค์311"/>
    <s v="กรุงเทพฯ"/>
    <s v="-"/>
    <s v=""/>
    <s v="12/03/2026 00:32"/>
    <s v="-"/>
    <s v="J&amp;T Express"/>
    <s v="Tiktok"/>
    <s v="tiktok"/>
    <s v=""/>
    <s v="793180923581"/>
    <s v="12/03/2026 00:32"/>
  </r>
  <r>
    <x v="1"/>
    <x v="1"/>
    <n v="80"/>
    <n v="1"/>
    <s v="GWW71"/>
    <n v="80"/>
    <n v="0"/>
    <s v="ร้านที่1"/>
    <s v="ว******า"/>
    <s v="******จ.สกลนคร ตำบลท่าแร่ อำเภอเมืองสกลนคร จังหวัดสกลนคร 47230"/>
    <s v="47230"/>
    <s v="07"/>
    <s v="12/03/2026 00:54"/>
    <s v="-"/>
    <s v="SPX Express"/>
    <s v="Shopee"/>
    <s v="shopee"/>
    <s v=""/>
    <s v="TH268306376387L"/>
    <s v="12/03/2026 00:24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1">
  <r>
    <x v="0"/>
    <x v="0"/>
    <n v="50"/>
    <n v="6"/>
    <s v="GXA83"/>
    <n v="200"/>
    <n v="0"/>
    <s v="ร้านที่2"/>
    <s v="ศ***ญา บ***า"/>
    <s v="สมุทรสาคร"/>
    <s v="-"/>
    <s v=""/>
    <s v="13/03/2026 23:58"/>
    <s v="-"/>
    <s v="J&amp;T COD"/>
    <s v="Tiktok"/>
    <s v="จ่ายทีหลัง / COD"/>
    <s v=""/>
    <s v="793258780510"/>
    <s v="13/03/2026 23:58"/>
  </r>
  <r>
    <x v="0"/>
    <x v="0"/>
    <n v="50"/>
    <n v="6"/>
    <s v="GXA82"/>
    <n v="200"/>
    <n v="0"/>
    <s v="ร้านที่2"/>
    <s v="อ***ชษฐ์ จ***รพงษ์"/>
    <s v="สมุทรสาคร"/>
    <s v="-"/>
    <s v=""/>
    <s v="13/03/2026 23:57"/>
    <s v="-"/>
    <s v="J&amp;T Express"/>
    <s v="Tiktok"/>
    <s v="tiktok"/>
    <s v=""/>
    <s v="793234475526"/>
    <s v="13/03/2026 23:55"/>
  </r>
  <r>
    <x v="1"/>
    <x v="1"/>
    <n v="109"/>
    <n v="2"/>
    <s v="GXA81"/>
    <n v="263"/>
    <n v="45"/>
    <s v="ร้านที่3"/>
    <s v="หาญณรงค์ ห้าวหาญ"/>
    <s v="หอพัก zan nongkham, หมู่บ้าน พนาวัลย์สมาทแลนด์ 491/360 ห้อง 7 · หนองขาม/ Nong Kham_x000a__x000a_ศรีราชา/ Si Rachaชลบุรี/ Chonburi_x000a_20230"/>
    <s v="20230"/>
    <s v="660613454873"/>
    <s v="13/03/2026 23:50"/>
    <s v="-"/>
    <s v="Kerry_dropoff"/>
    <s v="Lazada"/>
    <s v="lazada"/>
    <s v=""/>
    <s v="LEXPU0666747183"/>
    <s v="13/03/2026 23:49"/>
  </r>
  <r>
    <x v="2"/>
    <x v="2"/>
    <n v="50"/>
    <n v="1"/>
    <s v="GXA80"/>
    <n v="50"/>
    <n v="0"/>
    <s v="ร้านที่3"/>
    <s v="ภัทรา แดงละออ"/>
    <s v="100/305 ม.8 ซ.บ้านใหม่11 ต.หนองปลิง_x000a__x000a_หนองแค/ Nong Khaeสระบุรี/ Saraburi_x000a_18140"/>
    <s v="18140"/>
    <s v="660824573541"/>
    <s v="13/03/2026 23:36"/>
    <s v="-"/>
    <s v="Kerry_dropoff"/>
    <s v="Lazada"/>
    <s v="lazada"/>
    <s v=""/>
    <s v="LEXPU0666758592"/>
    <s v="13/03/2026 23:36"/>
  </r>
  <r>
    <x v="3"/>
    <x v="1"/>
    <n v="81.75"/>
    <n v="1"/>
    <s v="GXA79"/>
    <n v="81.75"/>
    <n v="0"/>
    <s v="ร้านที่3"/>
    <s v="จรุญ ธงชัย (ยายเล็ก)"/>
    <s v="ถนนสวรรค์วิถี 293/66 ถ.สวรรค์วิถี · ปากน้ำโพ/ Pak Nam Pho_x000a__x000a_เมืองนครสวรรค์/ Mueang Nakhon Sawanนครสวรรค์/ Nakhon Sawan_x000a_60000"/>
    <s v="60000"/>
    <s v="660984391591"/>
    <s v="13/03/2026 23:36"/>
    <s v="-"/>
    <s v="Kerry_dropoff"/>
    <s v="Lazada"/>
    <s v="lazada"/>
    <s v=""/>
    <s v="LEXPU0666745865"/>
    <s v="13/03/2026 23:35"/>
  </r>
  <r>
    <x v="0"/>
    <x v="0"/>
    <n v="50"/>
    <n v="6"/>
    <s v="GXA78"/>
    <n v="200"/>
    <n v="0"/>
    <s v="ร้านที่2"/>
    <s v="อ***ยา."/>
    <s v="มหาสารคาม"/>
    <s v="-"/>
    <s v=""/>
    <s v="13/03/2026 23:29"/>
    <s v="-"/>
    <s v="J&amp;T Express"/>
    <s v="Tiktok"/>
    <s v="tiktok"/>
    <s v=""/>
    <s v="793292274526"/>
    <s v="13/03/2026 23:28"/>
  </r>
  <r>
    <x v="4"/>
    <x v="3"/>
    <n v="66.666666666666671"/>
    <n v="3"/>
    <s v="GXA77"/>
    <n v="129"/>
    <n v="0"/>
    <s v="ร้านที่1"/>
    <s v="ฟ*ง"/>
    <s v="******ิญ, ตำบล ราษฎร์พัฒนา, อำเภอพยัคฆภูมิพิสัย ตำบลราษฎร์พัฒนา อำเภอพยัคฆภูมิพิสัย จังหวัดมหาสารคาม 44110"/>
    <s v="44110"/>
    <s v="97"/>
    <s v="13/03/2026 23:04"/>
    <s v="-"/>
    <s v="SPX Express"/>
    <s v="Shopee"/>
    <s v="shopee"/>
    <s v=""/>
    <s v="TH269781599870B"/>
    <s v="13/03/2026 23:04"/>
  </r>
  <r>
    <x v="5"/>
    <x v="4"/>
    <n v="120"/>
    <n v="1"/>
    <s v="GXA76"/>
    <n v="90"/>
    <n v="0"/>
    <s v="ร้านที่4"/>
    <s v="ล***้ำ"/>
    <s v="บุรีรัมย์"/>
    <s v="-"/>
    <s v=""/>
    <s v="13/03/2026 22:52"/>
    <s v="-"/>
    <s v="J&amp;T Express"/>
    <s v="Tiktok"/>
    <s v="tiktok"/>
    <s v=""/>
    <s v="793216031510"/>
    <s v="13/03/2026 22:52"/>
  </r>
  <r>
    <x v="2"/>
    <x v="5"/>
    <n v="80"/>
    <n v="1"/>
    <s v="GXA75"/>
    <n v="80"/>
    <n v="0"/>
    <s v="ร้านที่1"/>
    <s v="โ****า"/>
    <s v="******ุณอมรินทร์, เขตบางกอกน้อย แขวงอรุณอมรินทร์ เขตบางกอกน้อย จังหวัดกรุงเทพมหานคร 10700"/>
    <s v="10700"/>
    <s v="05"/>
    <s v="13/03/2026 22:44"/>
    <s v="-"/>
    <s v="SPX Express"/>
    <s v="Shopee"/>
    <s v="shopee"/>
    <s v=""/>
    <s v="TH260167453005U"/>
    <s v="13/03/2026 22:44"/>
  </r>
  <r>
    <x v="6"/>
    <x v="6"/>
    <n v="10"/>
    <n v="100"/>
    <s v="GXA74"/>
    <n v="1000"/>
    <n v="0"/>
    <s v="ร้านที่1"/>
    <s v="ณ******)"/>
    <s v="******ู่ ตำบลดู่ อำเภอราษีไศล จังหวัดศรีสะเกษ 33160"/>
    <s v="33160"/>
    <s v="22"/>
    <s v="13/03/2026 23:05"/>
    <s v="-"/>
    <s v="SPX Express"/>
    <s v="Shopee"/>
    <s v="shopee"/>
    <s v=""/>
    <s v="TH269802240920O"/>
    <s v="13/03/2026 22:36"/>
  </r>
  <r>
    <x v="4"/>
    <x v="3"/>
    <n v="66.666666666666671"/>
    <n v="3"/>
    <s v="GXA73"/>
    <n v="100"/>
    <n v="0"/>
    <s v="ร้านที่4"/>
    <s v="ด***จ  ผ***กล้า"/>
    <s v="ระยอง"/>
    <s v="-"/>
    <s v=""/>
    <s v="13/03/2026 22:33"/>
    <s v="-"/>
    <s v="J&amp;T Express"/>
    <s v="Tiktok"/>
    <s v="tiktok"/>
    <s v=""/>
    <s v="793255445555"/>
    <s v="13/03/2026 22:32"/>
  </r>
  <r>
    <x v="0"/>
    <x v="0"/>
    <n v="33.333333333333336"/>
    <n v="3"/>
    <s v="GXA72"/>
    <n v="278"/>
    <n v="0"/>
    <s v="ร้านที่1"/>
    <s v="ค******์"/>
    <s v="******โคกจ๊ะ3 ตำบลนาบัว ตำบลนาบัว อำเภอเมืองสุรินทร์ จังหวัดสุรินทร์ 32000"/>
    <s v="32000"/>
    <s v="97"/>
    <s v="13/03/2026 22:23"/>
    <s v="-"/>
    <s v="SPX Express"/>
    <s v="Shopee"/>
    <s v="shopee"/>
    <s v=""/>
    <s v="TH2607982092440"/>
    <s v="13/03/2026 22:23"/>
  </r>
  <r>
    <x v="4"/>
    <x v="3"/>
    <n v="66.666666666666671"/>
    <n v="3"/>
    <s v="GXA72"/>
    <n v="278"/>
    <n v="0"/>
    <s v="ร้านที่1"/>
    <s v="ค******์"/>
    <s v="******โคกจ๊ะ3 ตำบลนาบัว ตำบลนาบัว อำเภอเมืองสุรินทร์ จังหวัดสุรินทร์ 32000"/>
    <s v="32000"/>
    <s v="97"/>
    <s v="13/03/2026 22:23"/>
    <s v="-"/>
    <s v="SPX Express"/>
    <s v="Shopee"/>
    <s v="shopee"/>
    <s v=""/>
    <s v="TH2607982092440"/>
    <s v="13/03/2026 22:23"/>
  </r>
  <r>
    <x v="7"/>
    <x v="7"/>
    <n v="54.5"/>
    <n v="2"/>
    <s v="GXA71"/>
    <n v="15"/>
    <n v="0"/>
    <s v="ร้านที่1"/>
    <s v="นงเยาวว"/>
    <s v="smj 35/3 หมู่ 3 ซอยมหาทองหยด · ปลายนา/ Plai Na_x000a__x000a_ศรีประจันต์/ Si Prachanสุพรรณบุรี/ Suphanburi_x000a_72140"/>
    <s v="72140"/>
    <s v="660987273469"/>
    <s v="13/03/2026 22:21"/>
    <s v="-"/>
    <s v="Kerry_dropoff"/>
    <s v="Lazada"/>
    <s v="lazada"/>
    <s v=""/>
    <s v="TH14058FXK3Y5F"/>
    <s v="13/03/2026 22:20"/>
  </r>
  <r>
    <x v="3"/>
    <x v="8"/>
    <n v="159"/>
    <n v="4"/>
    <s v="GXA69"/>
    <n v="516"/>
    <n v="0"/>
    <s v="ร้านที่2"/>
    <s v="ช***า ท***ิม"/>
    <s v="สกลนคร"/>
    <s v="-"/>
    <s v=""/>
    <s v="13/03/2026 21:30"/>
    <s v="-"/>
    <s v="J&amp;T COD"/>
    <s v="Tiktok"/>
    <s v="จ่ายทีหลัง / COD"/>
    <s v=""/>
    <s v="793266793406"/>
    <s v="13/03/2026 21:30"/>
  </r>
  <r>
    <x v="0"/>
    <x v="0"/>
    <n v="50"/>
    <n v="6"/>
    <s v="GXA68"/>
    <n v="200"/>
    <n v="0"/>
    <s v="ร้านที่2"/>
    <s v="ก***"/>
    <s v="กรุงเทพฯ"/>
    <s v="-"/>
    <s v=""/>
    <s v="13/03/2026 21:25"/>
    <s v="-"/>
    <s v="J&amp;T Express"/>
    <s v="Tiktok"/>
    <s v="tiktok"/>
    <s v=""/>
    <s v="793221082522"/>
    <s v="13/03/2026 21:25"/>
  </r>
  <r>
    <x v="0"/>
    <x v="0"/>
    <n v="50"/>
    <n v="6"/>
    <s v="GXA67"/>
    <n v="200"/>
    <n v="0"/>
    <s v="ร้านที่2"/>
    <s v="น***ิ๋ม"/>
    <s v="กรุงเทพฯ"/>
    <s v="-"/>
    <s v=""/>
    <s v="13/03/2026 21:08"/>
    <s v="-"/>
    <s v="J&amp;T COD"/>
    <s v="Tiktok"/>
    <s v="จ่ายทีหลัง / COD"/>
    <s v=""/>
    <s v="793241080531"/>
    <s v="13/03/2026 21:10"/>
  </r>
  <r>
    <x v="7"/>
    <x v="7"/>
    <n v="54.5"/>
    <n v="2"/>
    <s v="GXA65"/>
    <n v="15"/>
    <n v="0"/>
    <s v="ร้านที่1"/>
    <s v="เอ็มยกวjssksk"/>
    <s v="sjhzjsหมู่ 9 หลังบ้านตึกบ้านเลขที่ 74ksussj · ยางช้าย/ Yang Sai_x000a__x000a_โพธิ์ทอง/ Pho Thongอ่างทอง/ Ang Thong_x000a_14120"/>
    <s v="14120"/>
    <s v="660957343987"/>
    <s v="13/03/2026 21:05"/>
    <s v="-"/>
    <s v="Kerry_dropoff"/>
    <s v="Lazada"/>
    <s v="lazada"/>
    <s v=""/>
    <s v="LEXPU0666759885"/>
    <s v="13/03/2026 20:56"/>
  </r>
  <r>
    <x v="2"/>
    <x v="2"/>
    <n v="64.8"/>
    <n v="2"/>
    <s v="GXA64"/>
    <n v="136.6"/>
    <n v="7"/>
    <s v="ร้านที่3"/>
    <s v="รัศมี  กระแสโท"/>
    <s v="147 ม.13 ต.หนองบัวโคก อ.ลำปลายมาศ จ.บุรีรัมย์_x000a__x000a_ลำปลายมาศ/ Lam Plai Matบุรีรัมย์/ Buriram_x000a_31130"/>
    <s v="31130"/>
    <s v="660807378731"/>
    <s v="13/03/2026 20:43"/>
    <s v="-"/>
    <s v="Kerry_dropoff"/>
    <s v="Lazada"/>
    <s v="lazada"/>
    <s v=""/>
    <s v="LEXPU0666773334"/>
    <s v="13/03/2026 20:43"/>
  </r>
  <r>
    <x v="0"/>
    <x v="0"/>
    <n v="50"/>
    <n v="6"/>
    <s v="GXA62"/>
    <n v="200"/>
    <n v="0"/>
    <s v="ร้านที่2"/>
    <s v="T*** D***hatong"/>
    <s v="แพร่"/>
    <s v="-"/>
    <s v=""/>
    <s v="13/03/2026 20:38"/>
    <s v="-"/>
    <s v="J&amp;T COD"/>
    <s v="Tiktok"/>
    <s v="จ่ายทีหลัง / COD"/>
    <s v=""/>
    <s v="793262798506"/>
    <s v="13/03/2026 20:38"/>
  </r>
  <r>
    <x v="1"/>
    <x v="9"/>
    <n v="159"/>
    <n v="1"/>
    <s v="GXA61"/>
    <n v="129"/>
    <n v="0"/>
    <s v="ร้านที่2"/>
    <s v="ร***า  พ***ิมา"/>
    <s v="อุตรดิตถ์"/>
    <s v="-"/>
    <s v=""/>
    <s v="13/03/2026 20:34"/>
    <s v="-"/>
    <s v="J&amp;T COD"/>
    <s v="Tiktok"/>
    <s v="จ่ายทีหลัง / COD"/>
    <s v=""/>
    <s v="793215397461"/>
    <s v="13/03/2026 20:34"/>
  </r>
  <r>
    <x v="0"/>
    <x v="0"/>
    <n v="50"/>
    <n v="6"/>
    <s v="GXA60"/>
    <n v="200"/>
    <n v="0"/>
    <s v="ร้านที่2"/>
    <s v="A**"/>
    <s v="นนทบุรี"/>
    <s v="-"/>
    <s v=""/>
    <s v="13/03/2026 20:31"/>
    <s v="-"/>
    <s v="J&amp;T COD"/>
    <s v="Tiktok"/>
    <s v="จ่ายทีหลัง / COD"/>
    <s v=""/>
    <s v="793250987583"/>
    <s v="13/03/2026 20:31"/>
  </r>
  <r>
    <x v="0"/>
    <x v="0"/>
    <n v="50"/>
    <n v="6"/>
    <s v="GXA59"/>
    <n v="200"/>
    <n v="0"/>
    <s v="ร้านที่2"/>
    <s v="ธ***ธณ์  เ***ไตรภิญโญ"/>
    <s v="จันทบุรี"/>
    <s v="-"/>
    <s v=""/>
    <s v="13/03/2026 20:20"/>
    <s v="-"/>
    <s v="J&amp;T COD"/>
    <s v="Tiktok"/>
    <s v="จ่ายทีหลัง / COD"/>
    <s v=""/>
    <s v="793204086533"/>
    <s v="13/03/2026 20:20"/>
  </r>
  <r>
    <x v="4"/>
    <x v="3"/>
    <n v="66.666666666666671"/>
    <n v="3"/>
    <s v="GXA58"/>
    <n v="139"/>
    <n v="10"/>
    <s v="ร้านที่2"/>
    <s v="เ***ยก"/>
    <s v="จันทบุรี"/>
    <s v="-"/>
    <s v=""/>
    <s v="13/03/2026 20:18"/>
    <s v="-"/>
    <s v="J&amp;T COD"/>
    <s v="Tiktok"/>
    <s v="จ่ายทีหลัง / COD"/>
    <s v=""/>
    <s v="793200351521"/>
    <s v="13/03/2026 20:19"/>
  </r>
  <r>
    <x v="0"/>
    <x v="0"/>
    <n v="50"/>
    <n v="36"/>
    <s v="GXA57"/>
    <n v="1200"/>
    <n v="0"/>
    <s v="ร้านที่2"/>
    <s v="S***pah S***"/>
    <s v="นราธิวาส"/>
    <s v="-"/>
    <s v=""/>
    <s v="13/03/2026 20:16"/>
    <s v="-"/>
    <s v="J&amp;T COD"/>
    <s v="Tiktok"/>
    <s v="จ่ายทีหลัง / COD"/>
    <s v=""/>
    <s v="793269174530"/>
    <s v="13/03/2026 20:16"/>
  </r>
  <r>
    <x v="0"/>
    <x v="0"/>
    <n v="50"/>
    <n v="6"/>
    <s v="GXA56"/>
    <n v="200"/>
    <n v="0"/>
    <s v="ร้านที่2"/>
    <s v="อ***รณ  แ***มึเพชร"/>
    <s v="สุราษฎร์ธานี"/>
    <s v="-"/>
    <s v=""/>
    <s v="13/03/2026 20:15"/>
    <s v="-"/>
    <s v="J&amp;T Express"/>
    <s v="Tiktok"/>
    <s v="tiktok"/>
    <s v=""/>
    <s v="793246482501"/>
    <s v="13/03/2026 20:15"/>
  </r>
  <r>
    <x v="4"/>
    <x v="3"/>
    <n v="66.666666666666671"/>
    <n v="3"/>
    <s v="GXA55"/>
    <n v="209"/>
    <n v="0"/>
    <s v="ร้านที่1"/>
    <s v="เ******ร"/>
    <s v="******างแยกอ่างขาง) 352/3 ม.1 ต.แม่ข่า ตำบลแม่ข่า อำเภอฝาง จังหวัดเชียงใหม่ 50320"/>
    <s v="50320"/>
    <s v="10"/>
    <s v="13/03/2026 20:44"/>
    <s v="-"/>
    <s v="SPX Express"/>
    <s v="Shopee"/>
    <s v="shopee"/>
    <s v=""/>
    <s v="TH2659263612810"/>
    <s v="13/03/2026 20:14"/>
  </r>
  <r>
    <x v="2"/>
    <x v="5"/>
    <n v="80"/>
    <n v="1"/>
    <s v="GXA55"/>
    <n v="209"/>
    <n v="0"/>
    <s v="ร้านที่1"/>
    <s v="เ******ร"/>
    <s v="******างแยกอ่างขาง) 352/3 ม.1 ต.แม่ข่า ตำบลแม่ข่า อำเภอฝาง จังหวัดเชียงใหม่ 50320"/>
    <s v="50320"/>
    <s v="10"/>
    <s v="13/03/2026 20:44"/>
    <s v="-"/>
    <s v="SPX Express"/>
    <s v="Shopee"/>
    <s v="shopee"/>
    <s v=""/>
    <s v="TH2659263612810"/>
    <s v="13/03/2026 20:14"/>
  </r>
  <r>
    <x v="8"/>
    <x v="10"/>
    <n v="159"/>
    <n v="1"/>
    <s v="GXA54"/>
    <n v="129"/>
    <n v="0"/>
    <s v="ร้านที่2"/>
    <s v="ช***ชาย"/>
    <s v="สุราษฎร์ธานี"/>
    <s v="-"/>
    <s v=""/>
    <s v="13/03/2026 20:14"/>
    <s v="-"/>
    <s v="J&amp;T COD"/>
    <s v="Tiktok"/>
    <s v="จ่ายทีหลัง / COD"/>
    <s v=""/>
    <s v="793269595440"/>
    <s v="13/03/2026 20:14"/>
  </r>
  <r>
    <x v="8"/>
    <x v="10"/>
    <n v="159"/>
    <n v="1"/>
    <s v="GXA53"/>
    <n v="129"/>
    <n v="0"/>
    <s v="ร้านที่2"/>
    <s v="ณ***ิตติ์ แ***จันทร์"/>
    <s v="สุราษฎร์ธานี"/>
    <s v="-"/>
    <s v=""/>
    <s v="13/03/2026 20:09"/>
    <s v="-"/>
    <s v="J&amp;T COD"/>
    <s v="Tiktok"/>
    <s v="จ่ายทีหลัง / COD"/>
    <s v=""/>
    <s v="793262190442"/>
    <s v="13/03/2026 20:09"/>
  </r>
  <r>
    <x v="9"/>
    <x v="11"/>
    <n v="159"/>
    <n v="1"/>
    <s v="GXA52"/>
    <n v="129"/>
    <n v="0"/>
    <s v="ร้านที่2"/>
    <s v="ท***ส บ***รือน"/>
    <s v="เพชรบูรณ์"/>
    <s v="-"/>
    <s v=""/>
    <s v="13/03/2026 20:01"/>
    <s v="-"/>
    <s v="J&amp;T COD"/>
    <s v="Tiktok"/>
    <s v="จ่ายทีหลัง / COD"/>
    <s v=""/>
    <s v="793282387494"/>
    <s v="13/03/2026 20:01"/>
  </r>
  <r>
    <x v="2"/>
    <x v="12"/>
    <n v="67.709999999999994"/>
    <n v="1"/>
    <s v="GXA51"/>
    <n v="74.709999999999994"/>
    <n v="7"/>
    <s v="ร้านที่1"/>
    <s v="สุชาติ พานิชภักดี"/>
    <s v="25/122  หมู่บ้านนันทวัน  ซอยพระราม 2 ซอย 82  ถนนพระราม 2  แขวงแสมดำ_x000a__x000a_บางขุนเทียน/ Bang Khun Thianกรุงเทพมหานคร/ Bangkok_x000a_10150"/>
    <s v="10150"/>
    <s v="660815543775"/>
    <s v="13/03/2026 20:01"/>
    <s v="-"/>
    <s v="Kerry_dropoff"/>
    <s v="Lazada"/>
    <s v="lazada"/>
    <s v=""/>
    <s v="LEXPU0666773547"/>
    <s v="13/03/2026 20:01"/>
  </r>
  <r>
    <x v="0"/>
    <x v="0"/>
    <n v="50"/>
    <n v="6"/>
    <s v="GXA50"/>
    <n v="200"/>
    <n v="0"/>
    <s v="ร้านที่2"/>
    <s v="เ***ร"/>
    <s v="ชุมพร"/>
    <s v="-"/>
    <s v=""/>
    <s v="13/03/2026 19:56"/>
    <s v="-"/>
    <s v="J&amp;T COD"/>
    <s v="Tiktok"/>
    <s v="จ่ายทีหลัง / COD"/>
    <s v=""/>
    <s v="793222888522"/>
    <s v="13/03/2026 19:56"/>
  </r>
  <r>
    <x v="0"/>
    <x v="0"/>
    <n v="50"/>
    <n v="6"/>
    <s v="GXA49"/>
    <n v="200"/>
    <n v="0"/>
    <s v="ร้านที่2"/>
    <s v="เ***ยก"/>
    <s v="จันทบุรี"/>
    <s v="-"/>
    <s v=""/>
    <s v="13/03/2026 19:51"/>
    <s v="-"/>
    <s v="J&amp;T COD"/>
    <s v="Tiktok"/>
    <s v="จ่ายทีหลัง / COD"/>
    <s v=""/>
    <s v="793224181595"/>
    <s v="13/03/2026 19:51"/>
  </r>
  <r>
    <x v="3"/>
    <x v="8"/>
    <n v="159"/>
    <n v="1"/>
    <s v="GXA48"/>
    <n v="129"/>
    <n v="0"/>
    <s v="ร้านที่2"/>
    <s v="น***ัลลภา ส***พานิช"/>
    <s v="นครปฐม"/>
    <s v="-"/>
    <s v=""/>
    <s v="13/03/2026 19:25"/>
    <s v="-"/>
    <s v="J&amp;T COD"/>
    <s v="Tiktok"/>
    <s v="จ่ายทีหลัง / COD"/>
    <s v=""/>
    <s v="793264289473"/>
    <s v="13/03/2026 19:25"/>
  </r>
  <r>
    <x v="0"/>
    <x v="0"/>
    <n v="50"/>
    <n v="6"/>
    <s v="GXA47"/>
    <n v="200"/>
    <n v="0"/>
    <s v="ร้านที่2"/>
    <s v="ว***าพร  ว***ปัน"/>
    <s v="อุตรดิตถ์"/>
    <s v="-"/>
    <s v=""/>
    <s v="13/03/2026 19:14"/>
    <s v="-"/>
    <s v="J&amp;T COD"/>
    <s v="Tiktok"/>
    <s v="จ่ายทีหลัง / COD"/>
    <s v=""/>
    <s v="793285881522"/>
    <s v="13/03/2026 19:14"/>
  </r>
  <r>
    <x v="10"/>
    <x v="13"/>
    <n v="150"/>
    <n v="1"/>
    <s v="GXA46"/>
    <n v="100"/>
    <n v="0"/>
    <s v="ร้านที่2"/>
    <s v="ด***กษ์ เ***์มงคล"/>
    <s v="กรุงเทพฯ"/>
    <s v="-"/>
    <s v=""/>
    <s v="13/03/2026 19:14"/>
    <s v="-"/>
    <s v="J&amp;T Express"/>
    <s v="Tiktok"/>
    <s v="tiktok"/>
    <s v=""/>
    <s v="793293031532"/>
    <s v="13/03/2026 19:14"/>
  </r>
  <r>
    <x v="0"/>
    <x v="0"/>
    <n v="50"/>
    <n v="6"/>
    <s v="GXA45"/>
    <n v="200"/>
    <n v="0"/>
    <s v="ร้านที่2"/>
    <s v="ส***าลย์  ม***นตร"/>
    <s v="บุรีรัมย์"/>
    <s v="-"/>
    <s v=""/>
    <s v="13/03/2026 19:05"/>
    <s v="-"/>
    <s v="J&amp;T Express"/>
    <s v="Tiktok"/>
    <s v="tiktok"/>
    <s v=""/>
    <s v="793268786590"/>
    <s v="13/03/2026 19:05"/>
  </r>
  <r>
    <x v="0"/>
    <x v="0"/>
    <n v="50"/>
    <n v="6"/>
    <s v="GXA44"/>
    <n v="200"/>
    <n v="0"/>
    <s v="ร้านที่2"/>
    <s v="ต***"/>
    <s v="ชลบุรี"/>
    <s v="-"/>
    <s v=""/>
    <s v="13/03/2026 19:02"/>
    <s v="-"/>
    <s v="J&amp;T COD"/>
    <s v="Tiktok"/>
    <s v="จ่ายทีหลัง / COD"/>
    <s v=""/>
    <s v="793216984571"/>
    <s v="13/03/2026 19:02"/>
  </r>
  <r>
    <x v="0"/>
    <x v="0"/>
    <n v="50"/>
    <n v="6"/>
    <s v="GXA42"/>
    <n v="200"/>
    <n v="0"/>
    <s v="ร้านที่2"/>
    <s v="ว***กร  เ***้ยงเกลา"/>
    <s v="ชัยภูมิ"/>
    <s v="-"/>
    <s v=""/>
    <s v="13/03/2026 18:51"/>
    <s v="-"/>
    <s v="J&amp;T COD"/>
    <s v="Tiktok"/>
    <s v="จ่ายทีหลัง / COD"/>
    <s v=""/>
    <s v="793291282512"/>
    <s v="13/03/2026 18:51"/>
  </r>
  <r>
    <x v="0"/>
    <x v="0"/>
    <n v="50"/>
    <n v="6"/>
    <s v="GXA41"/>
    <n v="200"/>
    <n v="0"/>
    <s v="ร้านที่2"/>
    <s v="ส***น ข***พ็ชร"/>
    <s v="สุโขทัย"/>
    <s v="-"/>
    <s v=""/>
    <s v="13/03/2026 18:50"/>
    <s v="-"/>
    <s v="J&amp;T COD"/>
    <s v="Tiktok"/>
    <s v="จ่ายทีหลัง / COD"/>
    <s v=""/>
    <s v="793207282512"/>
    <s v="13/03/2026 18:51"/>
  </r>
  <r>
    <x v="8"/>
    <x v="10"/>
    <n v="159"/>
    <n v="2"/>
    <s v="GXA40"/>
    <n v="258"/>
    <n v="0"/>
    <s v="ร้านที่2"/>
    <s v="ช***ร พ***ิริ"/>
    <s v="Chon Buri"/>
    <s v="-"/>
    <s v=""/>
    <s v="13/03/2026 18:47"/>
    <s v="-"/>
    <s v="J&amp;T Express"/>
    <s v="Tiktok"/>
    <s v="tiktok"/>
    <s v=""/>
    <s v="793206489482"/>
    <s v="13/03/2026 18:47"/>
  </r>
  <r>
    <x v="11"/>
    <x v="14"/>
    <n v="89.5"/>
    <n v="4"/>
    <s v="GXA39"/>
    <n v="318"/>
    <n v="0"/>
    <s v="ร้านที่2"/>
    <s v="C*** Y**"/>
    <s v="กรุงเทพฯ"/>
    <s v="-"/>
    <s v=""/>
    <s v="13/03/2026 18:42"/>
    <s v="-"/>
    <s v="J&amp;T COD"/>
    <s v="Tiktok"/>
    <s v="จ่ายทีหลัง / COD"/>
    <s v=""/>
    <s v="793289340561"/>
    <s v="13/03/2026 18:42"/>
  </r>
  <r>
    <x v="0"/>
    <x v="0"/>
    <n v="50"/>
    <n v="12"/>
    <s v="GXA38"/>
    <n v="400"/>
    <n v="0"/>
    <s v="ร้านที่2"/>
    <s v="C*** Y**"/>
    <s v="กรุงเทพฯ"/>
    <s v="-"/>
    <s v=""/>
    <s v="13/03/2026 18:40"/>
    <s v="-"/>
    <s v="J&amp;T COD"/>
    <s v="Tiktok"/>
    <s v="จ่ายทีหลัง / COD"/>
    <s v=""/>
    <s v="793234378532"/>
    <s v="13/03/2026 18:40"/>
  </r>
  <r>
    <x v="0"/>
    <x v="0"/>
    <n v="50"/>
    <n v="6"/>
    <s v="GXA37"/>
    <n v="200"/>
    <n v="0"/>
    <s v="ร้านที่2"/>
    <s v="d***xrkkawci"/>
    <s v="สุพรรณบุรี"/>
    <s v="-"/>
    <s v=""/>
    <s v="13/03/2026 18:26"/>
    <s v="-"/>
    <s v="J&amp;T COD"/>
    <s v="Tiktok"/>
    <s v="จ่ายทีหลัง / COD"/>
    <s v=""/>
    <s v="793267279512"/>
    <s v="13/03/2026 18:26"/>
  </r>
  <r>
    <x v="0"/>
    <x v="0"/>
    <n v="50"/>
    <n v="6"/>
    <s v="GXA36"/>
    <n v="200"/>
    <n v="0"/>
    <s v="ร้านที่2"/>
    <s v="โ***วรรณ ม***ก้ว"/>
    <s v="ปทุมธานี"/>
    <s v="-"/>
    <s v=""/>
    <s v="13/03/2026 18:21"/>
    <s v="-"/>
    <s v="Flash Express Thailand COD"/>
    <s v="Tiktok"/>
    <s v="จ่ายทีหลัง / COD"/>
    <s v="ขอไม่รับกาแฟ น่ะค่ะ"/>
    <s v="THT040255WGBY3Z"/>
    <s v="13/03/2026 18:21"/>
  </r>
  <r>
    <x v="0"/>
    <x v="0"/>
    <n v="50"/>
    <n v="6"/>
    <s v="GXA35"/>
    <n v="200"/>
    <n v="0"/>
    <s v="ร้านที่2"/>
    <s v="ท***์ แ***ิ้ม"/>
    <s v="สมุทรสาคร"/>
    <s v="-"/>
    <s v=""/>
    <s v="13/03/2026 18:20"/>
    <s v="-"/>
    <s v="J&amp;T COD"/>
    <s v="Tiktok"/>
    <s v="จ่ายทีหลัง / COD"/>
    <s v=""/>
    <s v="793244473556"/>
    <s v="13/03/2026 18:20"/>
  </r>
  <r>
    <x v="9"/>
    <x v="11"/>
    <n v="159"/>
    <n v="1"/>
    <s v="GXA34"/>
    <n v="139"/>
    <n v="10"/>
    <s v="ร้านที่2"/>
    <s v="ส***ิชัย แ***งานรันย์"/>
    <s v="บุรีรัมย์"/>
    <s v="-"/>
    <s v=""/>
    <s v="13/03/2026 18:19"/>
    <s v="-"/>
    <s v="J&amp;T COD"/>
    <s v="Tiktok"/>
    <s v="จ่ายทีหลัง / COD"/>
    <s v=""/>
    <s v="793299685415"/>
    <s v="13/03/2026 18:19"/>
  </r>
  <r>
    <x v="0"/>
    <x v="0"/>
    <n v="50"/>
    <n v="18"/>
    <s v="GXA33"/>
    <n v="600"/>
    <n v="0"/>
    <s v="ร้านที่2"/>
    <s v="ด***จ  ผ***กล้า"/>
    <s v="ระยอง"/>
    <s v="-"/>
    <s v=""/>
    <s v="13/03/2026 18:12"/>
    <s v="-"/>
    <s v="J&amp;T Express"/>
    <s v="Tiktok"/>
    <s v="tiktok"/>
    <s v=""/>
    <s v="793242464560"/>
    <s v="13/03/2026 18:11"/>
  </r>
  <r>
    <x v="2"/>
    <x v="5"/>
    <n v="66.333333333333329"/>
    <n v="3"/>
    <s v="GXA32"/>
    <n v="131.84"/>
    <n v="0"/>
    <s v="ร้านที่3"/>
    <s v="สุรชาติ"/>
    <s v="96/3 หมู่8 ถ.ท่าดงคอน ต.แพรกศรีราชา อ.สรรคบุรี จ.ชัยนาท_x000a__x000a_สรรคบุรี/ Sankhaburiชัยนาท/ Chainat_x000a_17140"/>
    <s v="17140"/>
    <s v="660812800859"/>
    <s v="13/03/2026 18:05"/>
    <s v="-"/>
    <s v="Kerry_dropoff"/>
    <s v="Lazada"/>
    <s v="lazada"/>
    <s v=""/>
    <s v="LEXPU0666759316"/>
    <s v="13/03/2026 18:05"/>
  </r>
  <r>
    <x v="0"/>
    <x v="0"/>
    <n v="50"/>
    <n v="6"/>
    <s v="GXA31"/>
    <n v="200"/>
    <n v="0"/>
    <s v="ร้านที่2"/>
    <s v="N***ทนา..ศรีบุญเลิศok N"/>
    <s v="ชลบุรี"/>
    <s v="-"/>
    <s v=""/>
    <s v="13/03/2026 18:00"/>
    <s v="-"/>
    <s v="J&amp;T COD"/>
    <s v="Tiktok"/>
    <s v="จ่ายทีหลัง / COD"/>
    <s v=""/>
    <s v="793260787524"/>
    <s v="13/03/2026 18:00"/>
  </r>
  <r>
    <x v="2"/>
    <x v="5"/>
    <n v="66.333333333333329"/>
    <n v="3"/>
    <s v="GXA30"/>
    <n v="289"/>
    <n v="0"/>
    <s v="ร้านที่2"/>
    <s v="เ***นเพ็ญ ท***ิตติกุล"/>
    <s v="เชียงใหม่"/>
    <s v="-"/>
    <s v=""/>
    <s v="13/03/2026 17:50"/>
    <s v="-"/>
    <s v="J&amp;T COD"/>
    <s v="Tiktok"/>
    <s v="จ่ายทีหลัง / COD"/>
    <s v=""/>
    <s v="793217632524"/>
    <s v="13/03/2026 17:50"/>
  </r>
  <r>
    <x v="6"/>
    <x v="6"/>
    <n v="10"/>
    <n v="20"/>
    <s v="GXA29"/>
    <n v="222"/>
    <n v="0"/>
    <s v="ร้านที่1"/>
    <s v="พ******ง"/>
    <s v="******แสนผาสุข 14/1, ตำบลบางรักพัฒนา, อำเภอบางบัวทอง ตำบลบางรักพัฒนา อำเภอบางบัวทอง จังหวัดนนทบุรี 11110"/>
    <s v="11110"/>
    <s v="36"/>
    <s v="13/03/2026 18:20"/>
    <s v="-"/>
    <s v="SPX Express"/>
    <s v="Shopee"/>
    <s v="shopee"/>
    <s v=""/>
    <s v="TH262044363705M"/>
    <s v="13/03/2026 17:50"/>
  </r>
  <r>
    <x v="1"/>
    <x v="9"/>
    <n v="159"/>
    <n v="1"/>
    <s v="GXA28"/>
    <n v="129"/>
    <n v="0"/>
    <s v="ร้านที่2"/>
    <s v="เ***ณีย์บุตรกริม"/>
    <s v="กระบี่"/>
    <s v="-"/>
    <s v=""/>
    <s v="13/03/2026 17:47"/>
    <s v="-"/>
    <s v="J&amp;T COD"/>
    <s v="Tiktok"/>
    <s v="จ่ายทีหลัง / COD"/>
    <s v=""/>
    <s v="793295392455"/>
    <s v="13/03/2026 17:47"/>
  </r>
  <r>
    <x v="8"/>
    <x v="10"/>
    <n v="159"/>
    <n v="1"/>
    <s v="GXA27"/>
    <n v="129"/>
    <n v="0"/>
    <s v="ร้านที่2"/>
    <s v="ณ***์กรณ์"/>
    <s v="นครพนม"/>
    <s v="-"/>
    <s v=""/>
    <s v="13/03/2026 17:45"/>
    <s v="-"/>
    <s v="J&amp;T COD"/>
    <s v="Tiktok"/>
    <s v="จ่ายทีหลัง / COD"/>
    <s v=""/>
    <s v="793277491425"/>
    <s v="13/03/2026 17:45"/>
  </r>
  <r>
    <x v="0"/>
    <x v="0"/>
    <n v="50"/>
    <n v="6"/>
    <s v="GXA26"/>
    <n v="200"/>
    <n v="0"/>
    <s v="ร้านที่2"/>
    <s v="เ***ทิพย์  ห***ู"/>
    <s v="สงขลา"/>
    <s v="-"/>
    <s v=""/>
    <s v="13/03/2026 17:44"/>
    <s v="-"/>
    <s v="J&amp;T Express"/>
    <s v="Tiktok"/>
    <s v="tiktok"/>
    <s v=""/>
    <s v="793296789515"/>
    <s v="13/03/2026 17:44"/>
  </r>
  <r>
    <x v="0"/>
    <x v="0"/>
    <n v="50"/>
    <n v="6"/>
    <s v="GXA25"/>
    <n v="200"/>
    <n v="0"/>
    <s v="ร้านที่2"/>
    <s v="ข***จิต ป***งค์กลิ่น"/>
    <s v="สมุทรปราการ"/>
    <s v="-"/>
    <s v=""/>
    <s v="13/03/2026 17:41"/>
    <s v="-"/>
    <s v="J&amp;T Express"/>
    <s v="Tiktok"/>
    <s v="tiktok"/>
    <s v=""/>
    <s v="793262782513"/>
    <s v="13/03/2026 17:41"/>
  </r>
  <r>
    <x v="4"/>
    <x v="3"/>
    <n v="66.666666666666671"/>
    <n v="3"/>
    <s v="GXA24"/>
    <n v="327"/>
    <n v="0"/>
    <s v="ร้านที่1"/>
    <s v="น*"/>
    <s v="******าน แลนด์ โฮม, ตำบล แม่ แฝก ใหม่, อำเภอสันทราย ตำบลแม่แฝกใหม่ อำเภอสันทราย จังหวัดเชียงใหม่ 50290"/>
    <s v="50290"/>
    <s v="91"/>
    <s v="13/03/2026 17:40"/>
    <s v="-"/>
    <s v="SPX Express"/>
    <s v="Shopee"/>
    <s v="shopee"/>
    <s v=""/>
    <s v="TH2642842065239"/>
    <s v="13/03/2026 17:40"/>
  </r>
  <r>
    <x v="7"/>
    <x v="7"/>
    <n v="59"/>
    <n v="2"/>
    <s v="GXA24"/>
    <n v="327"/>
    <n v="0"/>
    <s v="ร้านที่1"/>
    <s v="น*"/>
    <s v="******าน แลนด์ โฮม, ตำบล แม่ แฝก ใหม่, อำเภอสันทราย ตำบลแม่แฝกใหม่ อำเภอสันทราย จังหวัดเชียงใหม่ 50290"/>
    <s v="50290"/>
    <s v="91"/>
    <s v="13/03/2026 17:40"/>
    <s v="-"/>
    <s v="SPX Express"/>
    <s v="Shopee"/>
    <s v="shopee"/>
    <s v=""/>
    <s v="TH2642842065239"/>
    <s v="13/03/2026 17:40"/>
  </r>
  <r>
    <x v="2"/>
    <x v="5"/>
    <n v="80"/>
    <n v="1"/>
    <s v="GXA24"/>
    <n v="327"/>
    <n v="0"/>
    <s v="ร้านที่1"/>
    <s v="น*"/>
    <s v="******าน แลนด์ โฮม, ตำบล แม่ แฝก ใหม่, อำเภอสันทราย ตำบลแม่แฝกใหม่ อำเภอสันทราย จังหวัดเชียงใหม่ 50290"/>
    <s v="50290"/>
    <s v="91"/>
    <s v="13/03/2026 17:40"/>
    <s v="-"/>
    <s v="SPX Express"/>
    <s v="Shopee"/>
    <s v="shopee"/>
    <s v=""/>
    <s v="TH2642842065239"/>
    <s v="13/03/2026 17:40"/>
  </r>
  <r>
    <x v="0"/>
    <x v="0"/>
    <n v="50"/>
    <n v="6"/>
    <s v="GXA23"/>
    <n v="200"/>
    <n v="0"/>
    <s v="ร้านที่2"/>
    <s v="ส***"/>
    <s v="นครราชสีมา"/>
    <s v="-"/>
    <s v=""/>
    <s v="13/03/2026 17:39"/>
    <s v="-"/>
    <s v="J&amp;T Express"/>
    <s v="Tiktok"/>
    <s v="tiktok"/>
    <s v=""/>
    <s v="793298980526"/>
    <s v="13/03/2026 17:39"/>
  </r>
  <r>
    <x v="6"/>
    <x v="6"/>
    <n v="10"/>
    <n v="20"/>
    <s v="GXA22"/>
    <n v="222"/>
    <n v="0"/>
    <s v="ร้านที่1"/>
    <s v="ส******ี"/>
    <s v="******, ตำบล เมืองใต้, อำเภอเมืองศรีสะเกษจังหวัดศรีสะ้กษ ตำบลเมืองใต้ อำเภอเมืองศรีสะเกษ จังหวัดศรีสะเกษ 33000"/>
    <s v="33000"/>
    <s v="85"/>
    <s v="13/03/2026 17:39"/>
    <s v="-"/>
    <s v="SPX Express"/>
    <s v="Shopee"/>
    <s v="shopee"/>
    <s v=""/>
    <s v="TH262307009276G"/>
    <s v="13/03/2026 17:38"/>
  </r>
  <r>
    <x v="9"/>
    <x v="11"/>
    <n v="159"/>
    <n v="1"/>
    <s v="GXA21"/>
    <n v="129"/>
    <n v="0"/>
    <s v="ร้านที่2"/>
    <s v="ข***ลา ล**"/>
    <s v="กรุงเทพฯ"/>
    <s v="-"/>
    <s v=""/>
    <s v="13/03/2026 17:37"/>
    <s v="-"/>
    <s v="J&amp;T COD"/>
    <s v="Tiktok"/>
    <s v="จ่ายทีหลัง / COD"/>
    <s v=""/>
    <s v="793295882433"/>
    <s v="13/03/2026 17:37"/>
  </r>
  <r>
    <x v="4"/>
    <x v="3"/>
    <n v="66.666666666666671"/>
    <n v="3"/>
    <s v="GXA20"/>
    <n v="129"/>
    <n v="0"/>
    <s v="ร้านที่1"/>
    <s v="เ******์"/>
    <s v="******จ.นครปฐม 73000 ตำบลหนองดินแดง อำเภอเมืองนครปฐม จังหวัดนครปฐม 73000"/>
    <s v="73000"/>
    <s v="18"/>
    <s v="13/03/2026 18:07"/>
    <s v="-"/>
    <s v="SPX Express"/>
    <s v="Shopee"/>
    <s v="shopee"/>
    <s v=""/>
    <s v="TH267516533101T"/>
    <s v="13/03/2026 17:37"/>
  </r>
  <r>
    <x v="9"/>
    <x v="11"/>
    <n v="159"/>
    <n v="1"/>
    <s v="GXA17"/>
    <n v="129"/>
    <n v="0"/>
    <s v="ร้านที่2"/>
    <s v="ส***ต. พ***ันธ์ น***๊ะเสน"/>
    <s v="นครสวรรค์"/>
    <s v="-"/>
    <s v=""/>
    <s v="13/03/2026 17:21"/>
    <s v="-"/>
    <s v="J&amp;T COD"/>
    <s v="Tiktok"/>
    <s v="จ่ายทีหลัง / COD"/>
    <s v=""/>
    <s v="793216683442"/>
    <s v="13/03/2026 17:21"/>
  </r>
  <r>
    <x v="0"/>
    <x v="0"/>
    <n v="50"/>
    <n v="6"/>
    <s v="GXA15"/>
    <n v="200"/>
    <n v="0"/>
    <s v="ร้านที่2"/>
    <s v="น***น"/>
    <s v="นนทบุรี"/>
    <s v="-"/>
    <s v=""/>
    <s v="13/03/2026 17:12"/>
    <s v="-"/>
    <s v="Flash Express Thailand COD"/>
    <s v="Tiktok"/>
    <s v="จ่ายทีหลัง / COD"/>
    <s v=""/>
    <s v="THT030655WGE37Z"/>
    <s v="13/03/2026 17:12"/>
  </r>
  <r>
    <x v="8"/>
    <x v="10"/>
    <n v="162"/>
    <n v="1"/>
    <s v="GXA14"/>
    <n v="269"/>
    <n v="0"/>
    <s v="ร้านที่1"/>
    <s v="ส******์"/>
    <s v="******ลโป่ง อำเภอด่านซ้าย จังหวัดเลย 42120"/>
    <s v="42120"/>
    <s v="93"/>
    <s v="13/03/2026 17:11"/>
    <s v="-"/>
    <s v="SPX Express"/>
    <s v="Shopee"/>
    <s v="shopee"/>
    <s v=""/>
    <s v="TH269902360551T"/>
    <s v="13/03/2026 17:10"/>
  </r>
  <r>
    <x v="2"/>
    <x v="5"/>
    <n v="117"/>
    <n v="1"/>
    <s v="GXA14"/>
    <n v="269"/>
    <n v="0"/>
    <s v="ร้านที่1"/>
    <s v="ส******์"/>
    <s v="******ลโป่ง อำเภอด่านซ้าย จังหวัดเลย 42120"/>
    <s v="42120"/>
    <s v="93"/>
    <s v="13/03/2026 17:11"/>
    <s v="-"/>
    <s v="SPX Express"/>
    <s v="Shopee"/>
    <s v="shopee"/>
    <s v=""/>
    <s v="TH269902360551T"/>
    <s v="13/03/2026 17:10"/>
  </r>
  <r>
    <x v="0"/>
    <x v="0"/>
    <n v="50"/>
    <n v="6"/>
    <s v="GXA13"/>
    <n v="200"/>
    <n v="0"/>
    <s v="ร้านที่2"/>
    <s v="อ***ย ก***ำ"/>
    <s v="ชลบุรี"/>
    <s v="-"/>
    <s v=""/>
    <s v="13/03/2026 17:09"/>
    <s v="-"/>
    <s v="J&amp;T COD"/>
    <s v="Tiktok"/>
    <s v="จ่ายทีหลัง / COD"/>
    <s v=""/>
    <s v="793239583522"/>
    <s v="13/03/2026 17:09"/>
  </r>
  <r>
    <x v="2"/>
    <x v="5"/>
    <n v="80"/>
    <n v="1"/>
    <s v="GXA12"/>
    <n v="80"/>
    <n v="0"/>
    <s v="ร้านที่1"/>
    <s v="น******์"/>
    <s v="******เข้, อำเภอเมืองนครปฐม ตำบลห้วยจรเข้ อำเภอเมืองนครปฐม จังหวัดนครปฐม 73000"/>
    <s v="73000"/>
    <s v="74"/>
    <s v="13/03/2026 16:56"/>
    <s v="-"/>
    <s v="SPX Express"/>
    <s v="Shopee"/>
    <s v="shopee"/>
    <s v=""/>
    <s v="TH265990650028B"/>
    <s v="13/03/2026 16:53"/>
  </r>
  <r>
    <x v="8"/>
    <x v="10"/>
    <n v="159"/>
    <n v="1"/>
    <s v="GXA11"/>
    <n v="129"/>
    <n v="0"/>
    <s v="ร้านที่2"/>
    <s v="อ*** ผ***ำทองดี"/>
    <s v="สุพรรณบุรี"/>
    <s v="-"/>
    <s v=""/>
    <s v="13/03/2026 16:40"/>
    <s v="-"/>
    <s v="J&amp;T Express"/>
    <s v="Tiktok"/>
    <s v="tiktok"/>
    <s v=""/>
    <s v="793225195442"/>
    <s v="13/03/2026 16:40"/>
  </r>
  <r>
    <x v="9"/>
    <x v="11"/>
    <n v="159"/>
    <n v="1"/>
    <s v="GXA10"/>
    <n v="129"/>
    <n v="0"/>
    <s v="ร้านที่2"/>
    <s v="เ***้า"/>
    <s v="กรุงเทพฯ"/>
    <s v="-"/>
    <s v=""/>
    <s v="13/03/2026 16:38"/>
    <s v="-"/>
    <s v="J&amp;T COD"/>
    <s v="Tiktok"/>
    <s v="จ่ายทีหลัง / COD"/>
    <s v=""/>
    <s v="793244781453"/>
    <s v="13/03/2026 16:38"/>
  </r>
  <r>
    <x v="0"/>
    <x v="0"/>
    <n v="50"/>
    <n v="6"/>
    <s v="GXA9"/>
    <n v="200"/>
    <n v="0"/>
    <s v="ร้านที่2"/>
    <s v="ส***รี   เ***ง"/>
    <s v="เชียงราย"/>
    <s v="-"/>
    <s v=""/>
    <s v="13/03/2026 16:30"/>
    <s v="-"/>
    <s v="J&amp;T COD"/>
    <s v="Tiktok"/>
    <s v="จ่ายทีหลัง / COD"/>
    <s v=""/>
    <s v="793293185521"/>
    <s v="13/03/2026 16:34"/>
  </r>
  <r>
    <x v="2"/>
    <x v="5"/>
    <n v="80"/>
    <n v="1"/>
    <s v="GXA8"/>
    <n v="80"/>
    <n v="0"/>
    <s v="ร้านที่1"/>
    <s v="ว******ร"/>
    <s v="****** ซ.เทพกุญชร 42 ตำบลคลองหนึ่ง อำเภอคลองหลวง จังหวัดปทุมธานี 12120"/>
    <s v="12120"/>
    <s v="24"/>
    <s v="13/03/2026 16:59"/>
    <s v="-"/>
    <s v="SPX Express"/>
    <s v="Shopee"/>
    <s v="shopee"/>
    <s v=""/>
    <s v="TH2693925981531"/>
    <s v="13/03/2026 16:33"/>
  </r>
  <r>
    <x v="4"/>
    <x v="3"/>
    <n v="66.666666666666671"/>
    <n v="3"/>
    <s v="GXA7"/>
    <n v="100"/>
    <n v="0"/>
    <s v="ร้านที่2"/>
    <s v="ส***ตตรี ด***ขุนทด"/>
    <s v="ระยอง"/>
    <s v="-"/>
    <s v=""/>
    <s v="13/03/2026 16:27"/>
    <s v="-"/>
    <s v="J&amp;T COD"/>
    <s v="Tiktok"/>
    <s v="จ่ายทีหลัง / COD"/>
    <s v=""/>
    <s v="793272955521"/>
    <s v="13/03/2026 16:33"/>
  </r>
  <r>
    <x v="12"/>
    <x v="15"/>
    <n v="0"/>
    <n v="5"/>
    <s v="GXA6"/>
    <n v="0"/>
    <n v="0"/>
    <s v="ร้านที่1"/>
    <s v="ผึ้ง"/>
    <s v="157 ปากซอยวังหลัง5 ถนนวังหลัง แขวงศิริราช เขตบางกอกน้อย กทม. 10700 "/>
    <s v="10700"/>
    <s v="0917959292"/>
    <s v="13/03/2026 16:23"/>
    <s v="sompear3955@gmail.com"/>
    <s v="EMS"/>
    <s v="facebook"/>
    <s v="กสิกร"/>
    <s v="เคลม ช็อปปี้ เนื่องจากกล่องบุบ GWW25"/>
    <s v="WB212748652TH"/>
    <s v="13/03/2026 16:23"/>
  </r>
  <r>
    <x v="4"/>
    <x v="3"/>
    <n v="66.666666666666671"/>
    <n v="3"/>
    <s v="GXA5"/>
    <n v="200"/>
    <n v="0"/>
    <s v="ร้านที่2"/>
    <s v="จ***ียร เ***วน้อย"/>
    <s v="ลพบุรี"/>
    <s v="-"/>
    <s v=""/>
    <s v="13/03/2026 16:12"/>
    <s v="-"/>
    <s v="J&amp;T Express"/>
    <s v="Tiktok"/>
    <s v="tiktok"/>
    <s v="เค้กเบาหวิว 1.มะพราวน้ำหอม 2.ฝอยทอง 3.เผือกมะพร้าว"/>
    <s v="793232933592"/>
    <s v="13/03/2026 16:13"/>
  </r>
  <r>
    <x v="0"/>
    <x v="0"/>
    <n v="33.333333333333336"/>
    <n v="3"/>
    <s v="GXA5"/>
    <n v="200"/>
    <n v="0"/>
    <s v="ร้านที่2"/>
    <s v="จ***ียร เ***วน้อย"/>
    <s v="ลพบุรี"/>
    <s v="-"/>
    <s v=""/>
    <s v="13/03/2026 16:12"/>
    <s v="-"/>
    <s v="J&amp;T Express"/>
    <s v="Tiktok"/>
    <s v="tiktok"/>
    <s v="เค้กเบาหวิว 1.มะพราวน้ำหอม 2.ฝอยทอง 3.เผือกมะพร้าว"/>
    <s v="793232933592"/>
    <s v="13/03/2026 16:13"/>
  </r>
  <r>
    <x v="9"/>
    <x v="11"/>
    <n v="139"/>
    <n v="2"/>
    <s v="GXA4"/>
    <n v="278"/>
    <n v="0"/>
    <s v="ร้านที่1"/>
    <s v="ช******ภ"/>
    <s v="******่อ.หล่มสัก ตำบลบ้านไร่ อำเภอหล่มสัก จังหวัดเพชรบูรณ์ 67110"/>
    <s v="67110"/>
    <s v="31"/>
    <s v="13/03/2026 16:06"/>
    <s v="-"/>
    <s v="SPX Express"/>
    <s v="Shopee"/>
    <s v="shopee"/>
    <s v=""/>
    <s v="TH265588856761K"/>
    <s v="13/03/2026 16:06"/>
  </r>
  <r>
    <x v="10"/>
    <x v="13"/>
    <n v="150"/>
    <n v="1"/>
    <s v="GXA3"/>
    <n v="300"/>
    <n v="0"/>
    <s v="ร้านที่2"/>
    <s v="ว***วรรณ ท***ิต"/>
    <s v="นครศรีธรรมราช"/>
    <s v="-"/>
    <s v=""/>
    <s v="13/03/2026 16:05"/>
    <s v="-"/>
    <s v="J&amp;T COD"/>
    <s v="Tiktok"/>
    <s v="จ่ายทีหลัง / COD"/>
    <s v=""/>
    <s v="793276232534"/>
    <s v="13/03/2026 16:05"/>
  </r>
  <r>
    <x v="10"/>
    <x v="13"/>
    <n v="150"/>
    <n v="2"/>
    <s v="GXA3"/>
    <n v="300"/>
    <n v="0"/>
    <s v="ร้านที่2"/>
    <s v="ว***วรรณ ท***ิต"/>
    <s v="นครศรีธรรมราช"/>
    <s v="-"/>
    <s v=""/>
    <s v="13/03/2026 16:05"/>
    <s v="-"/>
    <s v="J&amp;T COD"/>
    <s v="Tiktok"/>
    <s v="จ่ายทีหลัง / COD"/>
    <s v=""/>
    <s v="793276232534"/>
    <s v="13/03/2026 16:05"/>
  </r>
  <r>
    <x v="4"/>
    <x v="3"/>
    <n v="66.666666666666671"/>
    <n v="3"/>
    <s v="GXA2"/>
    <n v="129"/>
    <n v="0"/>
    <s v="ร้านที่1"/>
    <s v="ส******์"/>
    <s v="******ลองหลวง จ.ปทุมธานี 12120 (092-0628500) ตำบลคลองสาม อำเภอคลองหลวง จังหวัดปทุมธานี 12120"/>
    <s v="12120"/>
    <s v="00"/>
    <s v="13/03/2026 16:34"/>
    <s v="-"/>
    <s v="SPX Express"/>
    <s v="Shopee"/>
    <s v="shopee"/>
    <s v=""/>
    <s v="TH269161280739E"/>
    <s v="13/03/2026 16:00"/>
  </r>
  <r>
    <x v="2"/>
    <x v="5"/>
    <n v="120"/>
    <n v="2"/>
    <s v="GXA1"/>
    <n v="198"/>
    <n v="0"/>
    <s v="ร้านที่2"/>
    <s v="J*** K***ompoch"/>
    <s v="สุพรรณบุรี"/>
    <s v="-"/>
    <s v=""/>
    <s v="13/03/2026 15:55"/>
    <s v="-"/>
    <s v="J&amp;T COD"/>
    <s v="Tiktok"/>
    <s v="จ่ายทีหลัง / COD"/>
    <s v=""/>
    <s v="793287437515"/>
    <s v="13/03/2026 15:55"/>
  </r>
  <r>
    <x v="9"/>
    <x v="11"/>
    <n v="159"/>
    <n v="1"/>
    <s v="GXA0"/>
    <n v="159"/>
    <n v="0"/>
    <s v="ร้านที่2"/>
    <s v="ป***าดาพรหมจรรย์"/>
    <s v="อุบลราชธานี"/>
    <s v="-"/>
    <s v=""/>
    <s v="13/03/2026 15:52"/>
    <s v="-"/>
    <s v="J&amp;T COD"/>
    <s v="Tiktok"/>
    <s v="จ่ายทีหลัง / COD"/>
    <s v=""/>
    <s v="793201685452"/>
    <s v="13/03/2026 15:52"/>
  </r>
  <r>
    <x v="2"/>
    <x v="5"/>
    <n v="120"/>
    <n v="2"/>
    <s v="GWZ99"/>
    <n v="198"/>
    <n v="0"/>
    <s v="ร้านที่2"/>
    <s v="ม***รา เ***่ยนแปลง"/>
    <s v="กรุงเทพฯ"/>
    <s v="-"/>
    <s v=""/>
    <s v="13/03/2026 15:52"/>
    <s v="-"/>
    <s v="J&amp;T Express"/>
    <s v="Tiktok"/>
    <s v="tiktok"/>
    <s v=""/>
    <s v="793271031523"/>
    <s v="13/03/2026 15:52"/>
  </r>
  <r>
    <x v="1"/>
    <x v="9"/>
    <n v="139"/>
    <n v="1"/>
    <s v="GWZ98"/>
    <n v="139"/>
    <n v="0"/>
    <s v="ร้านที่1"/>
    <s v="เ******ง"/>
    <s v="****** หมู่ที่ 2, ตำบล เหมืองง่า, อำเภอเมืองลำพูน ตำบลเหมืองง่า อำเภอเมืองลำพูน จังหวัดลำพูน 51000"/>
    <s v="51000"/>
    <s v="20"/>
    <s v="13/03/2026 16:18"/>
    <s v="-"/>
    <s v="SPX Express"/>
    <s v="Shopee"/>
    <s v="shopee"/>
    <s v=""/>
    <s v="TH265463876602H"/>
    <s v="13/03/2026 15:48"/>
  </r>
  <r>
    <x v="0"/>
    <x v="0"/>
    <n v="33.333333333333336"/>
    <n v="3"/>
    <s v="GWZ97"/>
    <n v="135"/>
    <n v="35"/>
    <s v="ร้านที่2"/>
    <s v="พ***ศักดิ์ ฟ***จริญ"/>
    <s v="สมุทรปราการ"/>
    <s v="-"/>
    <s v=""/>
    <s v="13/03/2026 15:41"/>
    <s v="-"/>
    <s v="J&amp;T COD"/>
    <s v="Tiktok"/>
    <s v="จ่ายทีหลัง / COD"/>
    <s v=""/>
    <s v="793274096510"/>
    <s v="13/03/2026 15:41"/>
  </r>
  <r>
    <x v="0"/>
    <x v="0"/>
    <n v="50"/>
    <n v="6"/>
    <s v="GWZ96"/>
    <n v="200"/>
    <n v="0"/>
    <s v="ร้านที่2"/>
    <s v="เ***ประภา ป***าคม"/>
    <s v="นนทบุรี"/>
    <s v="-"/>
    <s v=""/>
    <s v="13/03/2026 15:30"/>
    <s v="-"/>
    <s v="J&amp;T COD"/>
    <s v="Tiktok"/>
    <s v="จ่ายทีหลัง / COD"/>
    <s v=""/>
    <s v="793248991570"/>
    <s v="13/03/2026 15:30"/>
  </r>
  <r>
    <x v="0"/>
    <x v="0"/>
    <n v="33.333333333333336"/>
    <n v="3"/>
    <s v="GWZ95"/>
    <n v="101"/>
    <n v="1"/>
    <s v="ร้านที่2"/>
    <s v="น***าว ว***วรรณ ป***ค์ทวี"/>
    <s v="สุพรรณบุรี"/>
    <s v="-"/>
    <s v=""/>
    <s v="13/03/2026 15:29"/>
    <s v="-"/>
    <s v="J&amp;T COD"/>
    <s v="Tiktok"/>
    <s v="จ่ายทีหลัง / COD"/>
    <s v=""/>
    <s v="793294198594"/>
    <s v="13/03/2026 15:29"/>
  </r>
  <r>
    <x v="0"/>
    <x v="0"/>
    <n v="50"/>
    <n v="12"/>
    <s v="GWZ94"/>
    <n v="400"/>
    <n v="0"/>
    <s v="ร้านที่2"/>
    <s v="ฮ***า ส***"/>
    <s v="นราธิวาส"/>
    <s v="-"/>
    <s v=""/>
    <s v="13/03/2026 15:28"/>
    <s v="-"/>
    <s v="J&amp;T COD"/>
    <s v="Tiktok"/>
    <s v="จ่ายทีหลัง / COD"/>
    <s v=""/>
    <s v="793264263551"/>
    <s v="13/03/2026 15:28"/>
  </r>
  <r>
    <x v="0"/>
    <x v="0"/>
    <n v="50"/>
    <n v="6"/>
    <s v="GWZ93"/>
    <n v="200"/>
    <n v="0"/>
    <s v="ร้านที่2"/>
    <s v="P***dkeb D***v"/>
    <s v="สมุทรปราการ"/>
    <s v="-"/>
    <s v=""/>
    <s v="13/03/2026 15:23"/>
    <s v="-"/>
    <s v="J&amp;T COD"/>
    <s v="Tiktok"/>
    <s v="จ่ายทีหลัง / COD"/>
    <s v=""/>
    <s v="793233076565"/>
    <s v="13/03/2026 15:23"/>
  </r>
  <r>
    <x v="4"/>
    <x v="3"/>
    <n v="66.666666666666671"/>
    <n v="6"/>
    <s v="GWZ92"/>
    <n v="258"/>
    <n v="0"/>
    <s v="ร้านที่2"/>
    <s v="จ***ัทร์ ศ***วัสดิกูร"/>
    <s v="Chiang Mai"/>
    <s v="-"/>
    <s v=""/>
    <s v="13/03/2026 15:22"/>
    <s v="-"/>
    <s v="J&amp;T Express"/>
    <s v="Tiktok"/>
    <s v="tiktok"/>
    <s v=""/>
    <s v="793229444501"/>
    <s v="13/03/2026 15:22"/>
  </r>
  <r>
    <x v="0"/>
    <x v="0"/>
    <n v="50"/>
    <n v="6"/>
    <s v="GWZ91"/>
    <n v="200"/>
    <n v="0"/>
    <s v="ร้านที่2"/>
    <s v="อ***มา ห***งษ์ธรรม"/>
    <s v="ประจวบคีรีขันธ์"/>
    <s v="-"/>
    <s v=""/>
    <s v="13/03/2026 15:22"/>
    <s v="-"/>
    <s v="J&amp;T COD"/>
    <s v="Tiktok"/>
    <s v="จ่ายทีหลัง / COD"/>
    <s v=""/>
    <s v="793228575580"/>
    <s v="13/03/2026 15:22"/>
  </r>
  <r>
    <x v="9"/>
    <x v="11"/>
    <n v="159"/>
    <n v="1"/>
    <s v="GWZ90"/>
    <n v="129"/>
    <n v="0"/>
    <s v="ร้านที่2"/>
    <s v="ห*** แ***ันอัด"/>
    <s v="สระบุรี"/>
    <s v="-"/>
    <s v=""/>
    <s v="13/03/2026 15:21"/>
    <s v="-"/>
    <s v="Flash Express Thailand COD"/>
    <s v="Tiktok"/>
    <s v="จ่ายทีหลัง / COD"/>
    <s v=""/>
    <s v="THT100355WU9S6Z"/>
    <s v="13/03/2026 15:21"/>
  </r>
  <r>
    <x v="9"/>
    <x v="11"/>
    <n v="159"/>
    <n v="1"/>
    <s v="GWZ89"/>
    <n v="167"/>
    <n v="38"/>
    <s v="ร้านที่2"/>
    <s v="B***n"/>
    <s v="Lampang"/>
    <s v="-"/>
    <s v=""/>
    <s v="13/03/2026 15:14"/>
    <s v="-"/>
    <s v="J&amp;T COD"/>
    <s v="Tiktok"/>
    <s v="จ่ายทีหลัง / COD"/>
    <s v=""/>
    <s v="793239884452"/>
    <s v="13/03/2026 15:14"/>
  </r>
  <r>
    <x v="2"/>
    <x v="5"/>
    <n v="80"/>
    <n v="1"/>
    <s v="GWZ88"/>
    <n v="80"/>
    <n v="0"/>
    <s v="ร้านที่1"/>
    <s v="น******า"/>
    <s v="******ณ, อำเภอเมืองบุรีรัมย์ ตำบลอิสาณ อำเภอเมืองบุรีรัมย์ จังหวัดบุรีรัมย์ 31000"/>
    <s v="31000"/>
    <s v="89"/>
    <s v="13/03/2026 15:42"/>
    <s v="-"/>
    <s v="SPX Express"/>
    <s v="Shopee"/>
    <s v="shopee"/>
    <s v=""/>
    <s v="TH2650290221303"/>
    <s v="13/03/2026 15:12"/>
  </r>
  <r>
    <x v="5"/>
    <x v="16"/>
    <n v="83.333333333333329"/>
    <n v="3"/>
    <s v="GWZ87"/>
    <n v="250"/>
    <n v="0"/>
    <s v="ร้านที่4"/>
    <s v="น***กษณ์  ค***ี"/>
    <s v="สมุทรปราการ"/>
    <s v="-"/>
    <s v=""/>
    <s v="13/03/2026 15:11"/>
    <s v="-"/>
    <s v="J&amp;T COD"/>
    <s v="Tiktok"/>
    <s v="จ่ายทีหลัง / COD"/>
    <s v=""/>
    <s v="793261831596"/>
    <s v="13/03/2026 15:11"/>
  </r>
  <r>
    <x v="5"/>
    <x v="16"/>
    <n v="100"/>
    <n v="2"/>
    <s v="GWZ86"/>
    <n v="250"/>
    <n v="50"/>
    <s v="ร้านที่10"/>
    <s v="ลดาวัลย์ รุ่งเรืองผล"/>
    <s v="71ซ.ราชปรารภ12_x000a_ถนนราชปรารภ_x000a_แขวงมักกะสัน_x000a_เขตราชเทวี_x000a_กทม. 10400"/>
    <s v="10400"/>
    <s v="0878253708"/>
    <s v="13/03/2026 15:06"/>
    <s v="t0832622509@gmail.com"/>
    <s v="EMS COD"/>
    <s v="facebook"/>
    <s v="กสิกร"/>
    <s v=""/>
    <s v="WA107604542TH"/>
    <s v="13/03/2026 15:05"/>
  </r>
  <r>
    <x v="8"/>
    <x v="10"/>
    <n v="139"/>
    <n v="1"/>
    <s v="GWZ85"/>
    <n v="215"/>
    <n v="0"/>
    <s v="ร้านที่10"/>
    <s v="โชติวัฒน์ มีกำบัง"/>
    <s v="118 ม.13 ต.โชคชัย อ.โชคชัย จ.นครราชสีมา 30190"/>
    <s v="30190"/>
    <s v="0903543018"/>
    <s v="12/03/2026 19:46"/>
    <s v="t0832622509@gmail.com"/>
    <s v="EMS"/>
    <s v="facebook"/>
    <s v="กสิกร"/>
    <s v=""/>
    <s v="WB212748666TH"/>
    <s v="13/03/2026 15:02"/>
  </r>
  <r>
    <x v="3"/>
    <x v="8"/>
    <n v="139"/>
    <n v="1"/>
    <s v="GWZ85"/>
    <n v="215"/>
    <n v="0"/>
    <s v="ร้านที่10"/>
    <s v="โชติวัฒน์ มีกำบัง"/>
    <s v="118 ม.13 ต.โชคชัย อ.โชคชัย จ.นครราชสีมา 30190"/>
    <s v="30190"/>
    <s v="0903543018"/>
    <s v="12/03/2026 19:46"/>
    <s v="t0832622509@gmail.com"/>
    <s v="EMS"/>
    <s v="facebook"/>
    <s v="กสิกร"/>
    <s v=""/>
    <s v="WB212748666TH"/>
    <s v="13/03/2026 15:02"/>
  </r>
  <r>
    <x v="0"/>
    <x v="0"/>
    <n v="50"/>
    <n v="6"/>
    <s v="GWZ84"/>
    <n v="200"/>
    <n v="0"/>
    <s v="ร้านที่2"/>
    <s v="ส***านต์ "/>
    <s v="พิษณุโลก"/>
    <s v="-"/>
    <s v=""/>
    <s v="13/03/2026 15:02"/>
    <s v="-"/>
    <s v="J&amp;T COD"/>
    <s v="Tiktok"/>
    <s v="จ่ายทีหลัง / COD"/>
    <s v=""/>
    <s v="793280084520"/>
    <s v="13/03/2026 15:02"/>
  </r>
  <r>
    <x v="0"/>
    <x v="0"/>
    <n v="50"/>
    <n v="6"/>
    <s v="GWZ83"/>
    <n v="200"/>
    <n v="0"/>
    <s v="ร้านที่2"/>
    <s v="น** ว***มาศ ล***มรกต"/>
    <s v="สระบุรี"/>
    <s v="-"/>
    <s v=""/>
    <s v="13/03/2026 15:01"/>
    <s v="-"/>
    <s v="J&amp;T COD"/>
    <s v="Tiktok"/>
    <s v="จ่ายทีหลัง / COD"/>
    <s v=""/>
    <s v="793285786580"/>
    <s v="13/03/2026 15:01"/>
  </r>
  <r>
    <x v="9"/>
    <x v="11"/>
    <n v="159"/>
    <n v="1"/>
    <s v="GWZ82"/>
    <n v="129"/>
    <n v="0"/>
    <s v="ร้านที่2"/>
    <s v="น***ิกา ไ***ึง"/>
    <s v="นครพนม"/>
    <s v="-"/>
    <s v=""/>
    <s v="13/03/2026 15:01"/>
    <s v="-"/>
    <s v="J&amp;T COD"/>
    <s v="Tiktok"/>
    <s v="จ่ายทีหลัง / COD"/>
    <s v=""/>
    <s v="793288985484"/>
    <s v="13/03/2026 15:01"/>
  </r>
  <r>
    <x v="3"/>
    <x v="8"/>
    <n v="139"/>
    <n v="1"/>
    <s v="GWZ81"/>
    <n v="215"/>
    <n v="0"/>
    <s v="ร้านที่10"/>
    <s v="สมควรอินมาลัย"/>
    <s v=".32/6.ม6ต.นครชุม.อ.เมือง.จ.กำแพงเพรช 62000"/>
    <s v="62000"/>
    <s v="0867972867"/>
    <s v="13/03/2026 15:00"/>
    <s v="t0832622509@gmail.com"/>
    <s v="EMS COD"/>
    <s v="facebook"/>
    <s v="กสิกร"/>
    <s v=""/>
    <s v="WA107604556TH"/>
    <s v="13/03/2026 15:00"/>
  </r>
  <r>
    <x v="9"/>
    <x v="11"/>
    <n v="139"/>
    <n v="1"/>
    <s v="GWZ81"/>
    <n v="215"/>
    <n v="0"/>
    <s v="ร้านที่10"/>
    <s v="สมควรอินมาลัย"/>
    <s v=".32/6.ม6ต.นครชุม.อ.เมือง.จ.กำแพงเพรช 62000"/>
    <s v="62000"/>
    <s v="0867972867"/>
    <s v="13/03/2026 15:00"/>
    <s v="t0832622509@gmail.com"/>
    <s v="EMS COD"/>
    <s v="facebook"/>
    <s v="กสิกร"/>
    <s v=""/>
    <s v="WA107604556TH"/>
    <s v="13/03/2026 15:00"/>
  </r>
  <r>
    <x v="1"/>
    <x v="9"/>
    <n v="139"/>
    <n v="1"/>
    <s v="GWZ80"/>
    <n v="215"/>
    <n v="0"/>
    <s v="ร้านที่10"/>
    <s v="ทิพวรรณ "/>
    <s v="18/10 หมู่2 ต.สวนกล้วย_x000a_อ.บ้านโป่ง จ.ราชบุรี_x000a_ 70110"/>
    <s v="70110"/>
    <s v="0935140384"/>
    <s v="13/03/2026 14:59"/>
    <s v="t0832622509@gmail.com"/>
    <s v="EMS COD"/>
    <s v="facebook"/>
    <s v="กสิกร"/>
    <s v=""/>
    <s v="WA107604560TH"/>
    <s v="13/03/2026 14:59"/>
  </r>
  <r>
    <x v="8"/>
    <x v="10"/>
    <n v="139"/>
    <n v="1"/>
    <s v="GWZ80"/>
    <n v="215"/>
    <n v="0"/>
    <s v="ร้านที่10"/>
    <s v="ทิพวรรณ "/>
    <s v="18/10 หมู่2 ต.สวนกล้วย_x000a_อ.บ้านโป่ง จ.ราชบุรี_x000a_ 70110"/>
    <s v="70110"/>
    <s v="0935140384"/>
    <s v="13/03/2026 14:59"/>
    <s v="t0832622509@gmail.com"/>
    <s v="EMS COD"/>
    <s v="facebook"/>
    <s v="กสิกร"/>
    <s v=""/>
    <s v="WA107604560TH"/>
    <s v="13/03/2026 14:59"/>
  </r>
  <r>
    <x v="13"/>
    <x v="17"/>
    <n v="49"/>
    <n v="1"/>
    <s v="GWZ79"/>
    <n v="49"/>
    <n v="0"/>
    <s v="ร้านที่1"/>
    <s v="แ**ง"/>
    <s v="******กำแพง พิบูลสงคราม 22, แยก 11, ตำบลบางเขน, อำเภอเมืองนนทบุรี ตำบลบางเขน อำเภอเมืองนนทบุรี จังหวัดนนทบุรี 11000"/>
    <s v="11000"/>
    <s v="63"/>
    <s v="13/03/2026 15:24"/>
    <s v="-"/>
    <s v="SPX Express"/>
    <s v="Shopee"/>
    <s v="shopee"/>
    <s v=""/>
    <s v="TH268315217663Q"/>
    <s v="13/03/2026 14:54"/>
  </r>
  <r>
    <x v="4"/>
    <x v="3"/>
    <n v="66.666666666666671"/>
    <n v="3"/>
    <s v="GWZ78"/>
    <n v="100"/>
    <n v="0"/>
    <s v="ร้านที่2"/>
    <s v="พ***ิริ  ช***ี"/>
    <s v="กรุงเทพฯ"/>
    <s v="-"/>
    <s v=""/>
    <s v="13/03/2026 14:53"/>
    <s v="-"/>
    <s v="J&amp;T Express"/>
    <s v="Tiktok"/>
    <s v="tiktok"/>
    <s v=""/>
    <s v="793247155536"/>
    <s v="13/03/2026 14:52"/>
  </r>
  <r>
    <x v="9"/>
    <x v="11"/>
    <n v="159"/>
    <n v="1"/>
    <s v="GWZ77"/>
    <n v="129"/>
    <n v="0"/>
    <s v="ร้านที่2"/>
    <s v="ก***ิกร  เ***พันธ์"/>
    <s v="บึงกาฬ"/>
    <s v="-"/>
    <s v=""/>
    <s v="13/03/2026 14:50"/>
    <s v="-"/>
    <s v="J&amp;T COD"/>
    <s v="Tiktok"/>
    <s v="จ่ายทีหลัง / COD"/>
    <s v=""/>
    <s v="793281128566"/>
    <s v="13/03/2026 14:50"/>
  </r>
  <r>
    <x v="3"/>
    <x v="8"/>
    <n v="139"/>
    <n v="1"/>
    <s v="GWZ76"/>
    <n v="215"/>
    <n v="0"/>
    <s v="ร้านที่10"/>
    <s v="กัญญารัตน์ เอกษมานนท์"/>
    <s v="เลขที่ 15/1 ซอยงามวงศ์วาน18แยก3 ถนนงามวงศ์วาน ตำบลบางเขน     อำเภอเมือง จังหวัดนนทบุรี 11000"/>
    <s v="11000"/>
    <s v="0814317089"/>
    <s v="13/03/2026 14:43"/>
    <s v="t0832622509@gmail.com"/>
    <s v="EMS COD"/>
    <s v="facebook"/>
    <s v="กสิกร"/>
    <s v=""/>
    <s v="WA107604573TH"/>
    <s v="13/03/2026 14:42"/>
  </r>
  <r>
    <x v="1"/>
    <x v="9"/>
    <n v="139"/>
    <n v="1"/>
    <s v="GWZ76"/>
    <n v="215"/>
    <n v="0"/>
    <s v="ร้านที่10"/>
    <s v="กัญญารัตน์ เอกษมานนท์"/>
    <s v="เลขที่ 15/1 ซอยงามวงศ์วาน18แยก3 ถนนงามวงศ์วาน ตำบลบางเขน     อำเภอเมือง จังหวัดนนทบุรี 11000"/>
    <s v="11000"/>
    <s v="0814317089"/>
    <s v="13/03/2026 14:43"/>
    <s v="t0832622509@gmail.com"/>
    <s v="EMS COD"/>
    <s v="facebook"/>
    <s v="กสิกร"/>
    <s v=""/>
    <s v="WA107604573TH"/>
    <s v="13/03/2026 14:42"/>
  </r>
  <r>
    <x v="8"/>
    <x v="10"/>
    <n v="159"/>
    <n v="1"/>
    <s v="GWZ75"/>
    <n v="129"/>
    <n v="0"/>
    <s v="ร้านที่2"/>
    <s v="ว***วรรณ ห***ุข"/>
    <s v="สุราษฎร์ธานี"/>
    <s v="-"/>
    <s v=""/>
    <s v="13/03/2026 14:33"/>
    <s v="-"/>
    <s v="J&amp;T COD"/>
    <s v="Tiktok"/>
    <s v="จ่ายทีหลัง / COD"/>
    <s v=""/>
    <s v="793219199426"/>
    <s v="13/03/2026 14:33"/>
  </r>
  <r>
    <x v="4"/>
    <x v="3"/>
    <n v="66.666666666666671"/>
    <n v="3"/>
    <s v="GWZ74"/>
    <n v="100"/>
    <n v="0"/>
    <s v="ร้านที่2"/>
    <s v="น***พร ท***ะอาด"/>
    <s v="อุบลราชธานี"/>
    <s v="-"/>
    <s v=""/>
    <s v="13/03/2026 14:30"/>
    <s v="-"/>
    <s v="J&amp;T COD"/>
    <s v="Tiktok"/>
    <s v="จ่ายทีหลัง / COD"/>
    <s v=""/>
    <s v="793277644563"/>
    <s v="13/03/2026 14:30"/>
  </r>
  <r>
    <x v="9"/>
    <x v="11"/>
    <n v="159"/>
    <n v="1"/>
    <s v="GWZ73"/>
    <n v="129"/>
    <n v="0"/>
    <s v="ร้านที่2"/>
    <s v="ว***ี ว***าทันต์"/>
    <s v="สงขลา"/>
    <s v="-"/>
    <s v=""/>
    <s v="13/03/2026 14:30"/>
    <s v="-"/>
    <s v="J&amp;T Express"/>
    <s v="Tiktok"/>
    <s v="tiktok"/>
    <s v=""/>
    <s v="793241082476"/>
    <s v="13/03/2026 14:29"/>
  </r>
  <r>
    <x v="11"/>
    <x v="14"/>
    <n v="89.5"/>
    <n v="2"/>
    <s v="GWZ72"/>
    <n v="150"/>
    <n v="0"/>
    <s v="ร้านที่2"/>
    <s v="ก***ไก่"/>
    <s v="ปทุมธานี"/>
    <s v="-"/>
    <s v=""/>
    <s v="13/03/2026 14:28"/>
    <s v="-"/>
    <s v="J&amp;T COD"/>
    <s v="Tiktok"/>
    <s v="จ่ายทีหลัง / COD"/>
    <s v=""/>
    <s v="793298349550"/>
    <s v="13/03/2026 14:28"/>
  </r>
  <r>
    <x v="0"/>
    <x v="0"/>
    <n v="50"/>
    <n v="6"/>
    <s v="GWZ71"/>
    <n v="200"/>
    <n v="0"/>
    <s v="ร้านที่2"/>
    <s v="ธ***รัตน์ ป***าคำ"/>
    <s v="เทศบาลนครสกลนคร"/>
    <s v="-"/>
    <s v=""/>
    <s v="13/03/2026 14:27"/>
    <s v="-"/>
    <s v="J&amp;T COD"/>
    <s v="Tiktok"/>
    <s v="จ่ายทีหลัง / COD"/>
    <s v=""/>
    <s v="793222394580"/>
    <s v="13/03/2026 14:27"/>
  </r>
  <r>
    <x v="4"/>
    <x v="3"/>
    <n v="66.666666666666671"/>
    <n v="3"/>
    <s v="GWZ70"/>
    <n v="100"/>
    <n v="0"/>
    <s v="ร้านที่2"/>
    <s v="ป***ร ไ***างพูล"/>
    <s v="กรุงเทพฯ"/>
    <s v="-"/>
    <s v=""/>
    <s v="13/03/2026 14:26"/>
    <s v="-"/>
    <s v="J&amp;T Express"/>
    <s v="Tiktok"/>
    <s v="tiktok"/>
    <s v=""/>
    <s v="793246241594"/>
    <s v="13/03/2026 14:25"/>
  </r>
  <r>
    <x v="0"/>
    <x v="0"/>
    <n v="65"/>
    <n v="1"/>
    <s v="GWZ69"/>
    <n v="35"/>
    <n v="0"/>
    <s v="ร้านที่2"/>
    <s v="k***ook"/>
    <s v="ระยอง"/>
    <s v="-"/>
    <s v=""/>
    <s v="13/03/2026 14:23"/>
    <s v="-"/>
    <s v="J&amp;T COD"/>
    <s v="Tiktok"/>
    <s v="จ่ายทีหลัง / COD"/>
    <s v=""/>
    <s v="793252184572"/>
    <s v="13/03/2026 14:23"/>
  </r>
  <r>
    <x v="4"/>
    <x v="3"/>
    <n v="66.666666666666671"/>
    <n v="3"/>
    <s v="GWZ68"/>
    <n v="100"/>
    <n v="0"/>
    <s v="ร้านที่2"/>
    <s v="เ***รัตน์ ย***๋น"/>
    <s v="น่าน"/>
    <s v="-"/>
    <s v=""/>
    <s v="13/03/2026 14:20"/>
    <s v="-"/>
    <s v="J&amp;T COD"/>
    <s v="Tiktok"/>
    <s v="จ่ายทีหลัง / COD"/>
    <s v=""/>
    <s v="793291849560"/>
    <s v="13/03/2026 14:20"/>
  </r>
  <r>
    <x v="8"/>
    <x v="10"/>
    <n v="159"/>
    <n v="1"/>
    <s v="GWZ66"/>
    <n v="99"/>
    <n v="0"/>
    <s v="ร้านที่2"/>
    <s v="ก***ด ช***ล"/>
    <s v="นครศรีธรรมราช"/>
    <s v="-"/>
    <s v=""/>
    <s v="13/03/2026 14:16"/>
    <s v="-"/>
    <s v="J&amp;T Express"/>
    <s v="Tiktok"/>
    <s v="tiktok"/>
    <s v=""/>
    <s v="793253197424"/>
    <s v="13/03/2026 14:16"/>
  </r>
  <r>
    <x v="10"/>
    <x v="18"/>
    <n v="66.333333333333329"/>
    <n v="3"/>
    <s v="GWZ65"/>
    <n v="249"/>
    <n v="0"/>
    <s v="ร้านที่1"/>
    <s v="ม******ง"/>
    <s v="******งส์ ตำบลคอหงส์ อำเภอหาดใหญ่ จังหวัดสงขลา 90110"/>
    <s v="90110"/>
    <s v="59"/>
    <s v="13/03/2026 14:16"/>
    <s v="-"/>
    <s v="SPX Express"/>
    <s v="Shopee"/>
    <s v="shopee"/>
    <s v=""/>
    <s v="TH264625210545N"/>
    <s v="13/03/2026 14:16"/>
  </r>
  <r>
    <x v="0"/>
    <x v="0"/>
    <n v="33.333333333333336"/>
    <n v="3"/>
    <s v="GWZ64"/>
    <n v="100"/>
    <n v="0"/>
    <s v="ร้านที่2"/>
    <s v="ว***ยา เ***มพูน"/>
    <s v="ชลบุรี"/>
    <s v="-"/>
    <s v=""/>
    <s v="13/03/2026 14:12"/>
    <s v="-"/>
    <s v="J&amp;T Express"/>
    <s v="Tiktok"/>
    <s v="tiktok"/>
    <s v=""/>
    <s v="793253894510"/>
    <s v="13/03/2026 14:14"/>
  </r>
  <r>
    <x v="10"/>
    <x v="18"/>
    <n v="66.333333333333329"/>
    <n v="3"/>
    <s v="GWZ63"/>
    <n v="249"/>
    <n v="0"/>
    <s v="ร้านที่1"/>
    <s v="ด******น"/>
    <s v="******าชพฤกษ์ 9, ถนน ราชพฤกษ์, แขวงบางเชือกหนัง, เขตตลิ่งชัน แขวงบางเชือกหนัง เขตตลิ่งชัน จังหวัดกรุงเทพมหานคร 10170"/>
    <s v="10170"/>
    <s v="37"/>
    <s v="13/03/2026 14:13"/>
    <s v="-"/>
    <s v="SPX Express"/>
    <s v="Shopee"/>
    <s v="shopee"/>
    <s v=""/>
    <s v="TH2651990431140"/>
    <s v="13/03/2026 14:13"/>
  </r>
  <r>
    <x v="0"/>
    <x v="0"/>
    <n v="33.333333333333336"/>
    <n v="3"/>
    <s v="GWZ62"/>
    <n v="200"/>
    <n v="0"/>
    <s v="ร้านที่2"/>
    <s v="พ** น***ศรี"/>
    <s v="นครราชสีมา"/>
    <s v="-"/>
    <s v=""/>
    <s v="13/03/2026 14:04"/>
    <s v="-"/>
    <s v="J&amp;T Express"/>
    <s v="Tiktok"/>
    <s v="tiktok"/>
    <s v=""/>
    <s v="793278432586"/>
    <s v="13/03/2026 14:07"/>
  </r>
  <r>
    <x v="4"/>
    <x v="3"/>
    <n v="66.666666666666671"/>
    <n v="3"/>
    <s v="GWZ62"/>
    <n v="200"/>
    <n v="0"/>
    <s v="ร้านที่2"/>
    <s v="พ** น***ศรี"/>
    <s v="นครราชสีมา"/>
    <s v="-"/>
    <s v=""/>
    <s v="13/03/2026 14:04"/>
    <s v="-"/>
    <s v="J&amp;T Express"/>
    <s v="Tiktok"/>
    <s v="tiktok"/>
    <s v=""/>
    <s v="793278432586"/>
    <s v="13/03/2026 14:07"/>
  </r>
  <r>
    <x v="4"/>
    <x v="3"/>
    <n v="66.666666666666671"/>
    <n v="3"/>
    <s v="GWZ61"/>
    <n v="100"/>
    <n v="0"/>
    <s v="ร้านที่2"/>
    <s v="ป***รา น***ทธิ์"/>
    <s v="กรุงเทพฯ"/>
    <s v="-"/>
    <s v=""/>
    <s v="13/03/2026 14:03"/>
    <s v="-"/>
    <s v="J&amp;T COD"/>
    <s v="Tiktok"/>
    <s v="จ่ายทีหลัง / COD"/>
    <s v=""/>
    <s v="793246358553"/>
    <s v="13/03/2026 14:04"/>
  </r>
  <r>
    <x v="0"/>
    <x v="0"/>
    <n v="33.333333333333336"/>
    <n v="3"/>
    <s v="GWZ58"/>
    <n v="100"/>
    <n v="0"/>
    <s v="ร้านที่2"/>
    <s v="ก***"/>
    <s v="สมุทรสาคร"/>
    <s v="-"/>
    <s v=""/>
    <s v="13/03/2026 13:57"/>
    <s v="-"/>
    <s v="J&amp;T COD"/>
    <s v="Tiktok"/>
    <s v="จ่ายทีหลัง / COD"/>
    <s v=""/>
    <s v="793258398586"/>
    <s v="13/03/2026 13:57"/>
  </r>
  <r>
    <x v="4"/>
    <x v="3"/>
    <n v="66.666666666666671"/>
    <n v="3"/>
    <s v="GWZ57"/>
    <n v="100"/>
    <n v="0"/>
    <s v="ร้านที่2"/>
    <s v="อ***ติ​   บ***ัดทอง"/>
    <s v="ปทุมธานี"/>
    <s v="-"/>
    <s v=""/>
    <s v="13/03/2026 13:55"/>
    <s v="-"/>
    <s v="J&amp;T COD"/>
    <s v="Tiktok"/>
    <s v="จ่ายทีหลัง / COD"/>
    <s v=""/>
    <s v="793250756561"/>
    <s v="13/03/2026 13:55"/>
  </r>
  <r>
    <x v="4"/>
    <x v="3"/>
    <n v="66.666666666666671"/>
    <n v="3"/>
    <s v="GWZ56"/>
    <n v="100"/>
    <n v="0"/>
    <s v="ร้านที่2"/>
    <s v="เ***งบิว"/>
    <s v="อุตรดิตถ์"/>
    <s v="-"/>
    <s v=""/>
    <s v="13/03/2026 13:52"/>
    <s v="-"/>
    <s v="J&amp;T COD"/>
    <s v="Tiktok"/>
    <s v="จ่ายทีหลัง / COD"/>
    <s v=""/>
    <s v="793223153564"/>
    <s v="13/03/2026 13:52"/>
  </r>
  <r>
    <x v="11"/>
    <x v="14"/>
    <n v="89.5"/>
    <n v="2"/>
    <s v="GWZ55"/>
    <n v="150"/>
    <n v="0"/>
    <s v="ร้านที่2"/>
    <s v="โ***์ ฐ***พงษ์"/>
    <s v="กำแพงเพชร"/>
    <s v="-"/>
    <s v=""/>
    <s v="13/03/2026 13:51"/>
    <s v="-"/>
    <s v="J&amp;T Express"/>
    <s v="Tiktok"/>
    <s v="tiktok"/>
    <s v=""/>
    <s v="793211449516"/>
    <s v="13/03/2026 13:52"/>
  </r>
  <r>
    <x v="11"/>
    <x v="14"/>
    <n v="89.5"/>
    <n v="2"/>
    <s v="GWZ54"/>
    <n v="150"/>
    <n v="0"/>
    <s v="ร้านที่2"/>
    <s v="ร***พีทแพรบูติค 1** ม***ต.กำแพงแสน อ***แพงแสน จ***รปฐม 7***0"/>
    <s v="นครปฐม"/>
    <s v="-"/>
    <s v=""/>
    <s v="13/03/2026 13:51"/>
    <s v="-"/>
    <s v="J&amp;T COD"/>
    <s v="Tiktok"/>
    <s v="จ่ายทีหลัง / COD"/>
    <s v=""/>
    <s v="793214341566"/>
    <s v="13/03/2026 13:51"/>
  </r>
  <r>
    <x v="0"/>
    <x v="0"/>
    <n v="33.333333333333336"/>
    <n v="3"/>
    <s v="GWZ53"/>
    <n v="100"/>
    <n v="0"/>
    <s v="ร้านที่2"/>
    <s v="ด***ุวธิดา ว***กัง"/>
    <s v="ยโสธร"/>
    <s v="-"/>
    <s v=""/>
    <s v="13/03/2026 13:49"/>
    <s v="-"/>
    <s v="J&amp;T COD"/>
    <s v="Tiktok"/>
    <s v="จ่ายทีหลัง / COD"/>
    <s v=""/>
    <s v="793255192586"/>
    <s v="13/03/2026 13:49"/>
  </r>
  <r>
    <x v="14"/>
    <x v="19"/>
    <n v="50"/>
    <n v="3"/>
    <s v="GWZ52"/>
    <n v="100"/>
    <n v="0"/>
    <s v="ร้านที่2"/>
    <s v="ภ***มาศ จ***ร์ศรี"/>
    <s v="พัทลุง"/>
    <s v="-"/>
    <s v=""/>
    <s v="13/03/2026 13:54"/>
    <s v="-"/>
    <s v="J&amp;T Express"/>
    <s v="Tiktok"/>
    <s v="tiktok"/>
    <s v=""/>
    <s v="793256847515"/>
    <s v="13/03/2026 13:49"/>
  </r>
  <r>
    <x v="14"/>
    <x v="19"/>
    <n v="50"/>
    <n v="3"/>
    <s v="GWZ51"/>
    <n v="100"/>
    <n v="0"/>
    <s v="ร้านที่2"/>
    <s v="อ***า ส***รณวัฒน์"/>
    <s v="พระนครศรีอยุธยา"/>
    <s v="-"/>
    <s v=""/>
    <s v="13/03/2026 13:47"/>
    <s v="-"/>
    <s v="J&amp;T COD"/>
    <s v="Tiktok"/>
    <s v="จ่ายทีหลัง / COD"/>
    <s v=""/>
    <s v="793265942582"/>
    <s v="13/03/2026 13:48"/>
  </r>
  <r>
    <x v="14"/>
    <x v="19"/>
    <n v="50"/>
    <n v="3"/>
    <s v="GWZ50"/>
    <n v="100"/>
    <n v="0"/>
    <s v="ร้านที่2"/>
    <s v="S** S** t***yarat"/>
    <s v="นครราชสีมา"/>
    <s v="-"/>
    <s v=""/>
    <s v="13/03/2026 13:47"/>
    <s v="-"/>
    <s v="J&amp;T COD"/>
    <s v="Tiktok"/>
    <s v="จ่ายทีหลัง / COD"/>
    <s v=""/>
    <s v="793226745581"/>
    <s v="13/03/2026 13:47"/>
  </r>
  <r>
    <x v="0"/>
    <x v="0"/>
    <n v="33.333333333333336"/>
    <n v="3"/>
    <s v="GWZ49"/>
    <n v="100"/>
    <n v="0"/>
    <s v="ร้านที่2"/>
    <s v="น ส***งค์นัย  เ***องจาก"/>
    <s v="ระยอง"/>
    <s v="-"/>
    <s v=""/>
    <s v="13/03/2026 13:47"/>
    <s v="-"/>
    <s v="J&amp;T COD"/>
    <s v="Tiktok"/>
    <s v="จ่ายทีหลัง / COD"/>
    <s v=""/>
    <s v="793265699505"/>
    <s v="13/03/2026 13:47"/>
  </r>
  <r>
    <x v="14"/>
    <x v="19"/>
    <n v="50"/>
    <n v="3"/>
    <s v="GWZ48"/>
    <n v="100"/>
    <n v="0"/>
    <s v="ร้านที่2"/>
    <s v="ส***ี ค***สิน"/>
    <s v="ตาก"/>
    <s v="-"/>
    <s v=""/>
    <s v="13/03/2026 13:46"/>
    <s v="-"/>
    <s v="J&amp;T COD"/>
    <s v="Tiktok"/>
    <s v="จ่ายทีหลัง / COD"/>
    <s v=""/>
    <s v="793214643513"/>
    <s v="13/03/2026 13:46"/>
  </r>
  <r>
    <x v="0"/>
    <x v="0"/>
    <n v="50"/>
    <n v="6"/>
    <s v="GWZ47"/>
    <n v="200"/>
    <n v="0"/>
    <s v="ร้านที่2"/>
    <s v="น** ท***ักดิ์ ป***อง"/>
    <s v="สมุทรปราการ"/>
    <s v="-"/>
    <s v=""/>
    <s v="13/03/2026 13:41"/>
    <s v="-"/>
    <s v="J&amp;T Express"/>
    <s v="Tiktok"/>
    <s v="tiktok"/>
    <s v=""/>
    <s v="793248396511"/>
    <s v="13/03/2026 13:40"/>
  </r>
  <r>
    <x v="2"/>
    <x v="2"/>
    <n v="63.37"/>
    <n v="2"/>
    <s v="GWZ45"/>
    <n v="126.74"/>
    <n v="0"/>
    <s v="ร้านที่3"/>
    <s v="ลัดดา เพ็งศรี"/>
    <s v="88/1453 ม.5 มบ.สิวารัตน์3 ซ.33 ต.อ้อมน้อย_x000a__x000a_กระทุ่มแบน/ Krathum Baenสมุทรสาคร/ Samut Sakhon_x000a_74130"/>
    <s v="74130"/>
    <s v="660983944251"/>
    <s v="13/03/2026 13:36"/>
    <s v="-"/>
    <s v="Kerry_dropoff"/>
    <s v="Lazada"/>
    <s v="lazada"/>
    <s v=""/>
    <s v="LEXPU0666773899"/>
    <s v="13/03/2026 13:36"/>
  </r>
  <r>
    <x v="2"/>
    <x v="5"/>
    <n v="66.333333333333329"/>
    <n v="3"/>
    <s v="GWZ44"/>
    <n v="170"/>
    <n v="0"/>
    <s v="ร้านที่3"/>
    <s v="ลัดดา เพ็งศรี"/>
    <s v="88/1453 ม.5 มบ.สิวารัตน์3 ซ.33 ต.อ้อมน้อย_x000a__x000a_กระทุ่มแบน/ Krathum Baenสมุทรสาคร/ Samut Sakhon_x000a_74130"/>
    <s v="74130"/>
    <s v="660983944251"/>
    <s v="13/03/2026 13:35"/>
    <s v="-"/>
    <s v="Kerry_dropoff"/>
    <s v="Lazada"/>
    <s v="lazada"/>
    <s v=""/>
    <s v="LEXPU0666758968"/>
    <s v="13/03/2026 13:35"/>
  </r>
  <r>
    <x v="2"/>
    <x v="5"/>
    <n v="66.333333333333329"/>
    <n v="3"/>
    <s v="GWZ43"/>
    <n v="288"/>
    <n v="38"/>
    <s v="ร้านที่1"/>
    <s v="ภ******ี"/>
    <s v="******ขร ตำบลถ้ำสิงขร อำเภอคีรีรัฐนิคม จังหวัดสุราษฎร์ธานี 84180"/>
    <s v="84180"/>
    <s v="75"/>
    <s v="13/03/2026 13:35"/>
    <s v="-"/>
    <s v="SPX Express"/>
    <s v="Shopee"/>
    <s v="shopee"/>
    <s v=""/>
    <s v="TH261195572104Q"/>
    <s v="13/03/2026 13:35"/>
  </r>
  <r>
    <x v="0"/>
    <x v="0"/>
    <n v="33.333333333333336"/>
    <n v="3"/>
    <s v="GWZ42"/>
    <n v="149"/>
    <n v="0"/>
    <s v="ร้านที่1"/>
    <s v="ร******ศ"/>
    <s v="******ลาว จ.เชียงราย ตำบลดงมะดะ อำเภอแม่ลาว จังหวัดเชียงราย 57250"/>
    <s v="57250"/>
    <s v="36"/>
    <s v="13/03/2026 13:29"/>
    <s v="-"/>
    <s v="SPX Express"/>
    <s v="Shopee"/>
    <s v="shopee"/>
    <s v=""/>
    <s v="TH2610072942174"/>
    <s v="13/03/2026 13:29"/>
  </r>
  <r>
    <x v="0"/>
    <x v="0"/>
    <n v="50"/>
    <n v="6"/>
    <s v="GWZ41"/>
    <n v="200"/>
    <n v="0"/>
    <s v="ร้านที่2"/>
    <s v="พ***์ผกา ค***"/>
    <s v="ระยอง"/>
    <s v="-"/>
    <s v=""/>
    <s v="13/03/2026 13:16"/>
    <s v="-"/>
    <s v="J&amp;T Express"/>
    <s v="Tiktok"/>
    <s v="tiktok"/>
    <s v="ขอคละรสไม่ซ้ำกันน่ะครับ"/>
    <s v="793296285530"/>
    <s v="13/03/2026 13:15"/>
  </r>
  <r>
    <x v="8"/>
    <x v="10"/>
    <n v="159"/>
    <n v="1"/>
    <s v="GWZ40"/>
    <n v="159"/>
    <n v="0"/>
    <s v="ร้านที่1"/>
    <s v="เ******ร"/>
    <s v="******ร ตำบลบางสมัคร อำเภอบางปะกง จังหวัดฉะเชิงเทรา 24180"/>
    <s v="24180"/>
    <s v="89"/>
    <s v="13/03/2026 13:34"/>
    <s v="-"/>
    <s v="SPX Express"/>
    <s v="Shopee"/>
    <s v="shopee"/>
    <s v=""/>
    <s v="TH261786745503E"/>
    <s v="13/03/2026 13:05"/>
  </r>
  <r>
    <x v="0"/>
    <x v="0"/>
    <n v="50"/>
    <n v="6"/>
    <s v="GWZ39"/>
    <n v="200"/>
    <n v="0"/>
    <s v="ร้านที่2"/>
    <s v="ว***รา ล***นี"/>
    <s v="ร้อยเอ็ด"/>
    <s v="-"/>
    <s v=""/>
    <s v="13/03/2026 12:49"/>
    <s v="-"/>
    <s v="J&amp;T COD"/>
    <s v="Tiktok"/>
    <s v="จ่ายทีหลัง / COD"/>
    <s v=""/>
    <s v="793257397505"/>
    <s v="13/03/2026 12:49"/>
  </r>
  <r>
    <x v="0"/>
    <x v="0"/>
    <n v="50"/>
    <n v="6"/>
    <s v="GWZ38"/>
    <n v="200"/>
    <n v="0"/>
    <s v="ร้านที่2"/>
    <s v="ไ***ว ไ***ว"/>
    <s v="เลย"/>
    <s v="-"/>
    <s v=""/>
    <s v="13/03/2026 12:41"/>
    <s v="-"/>
    <s v="J&amp;T Express"/>
    <s v="Tiktok"/>
    <s v="tiktok"/>
    <s v=""/>
    <s v="793255689531"/>
    <s v="13/03/2026 12:40"/>
  </r>
  <r>
    <x v="2"/>
    <x v="5"/>
    <n v="69.900000000000006"/>
    <n v="10"/>
    <s v="GWZ37"/>
    <n v="800"/>
    <n v="0"/>
    <s v="ร้านที่1"/>
    <s v="อ******)"/>
    <s v="******าแต้ม อำเภอปราณบุรี จังหวัดประจวบคีรีขันธ์ 77120"/>
    <s v="77120"/>
    <s v="91"/>
    <s v="13/03/2026 14:27"/>
    <s v="-"/>
    <s v="SPX Express"/>
    <s v="Shopee"/>
    <s v="shopee"/>
    <s v=""/>
    <s v="TH264158632523G"/>
    <s v="13/03/2026 12:25"/>
  </r>
  <r>
    <x v="0"/>
    <x v="0"/>
    <n v="50"/>
    <n v="6"/>
    <s v="GWZ36"/>
    <n v="200"/>
    <n v="0"/>
    <s v="ร้านที่2"/>
    <s v="ศ***รัฐ.กลิ่นเกษร"/>
    <s v="ปทุมธานี"/>
    <s v="-"/>
    <s v=""/>
    <s v="13/03/2026 12:24"/>
    <s v="-"/>
    <s v="J&amp;T COD"/>
    <s v="Tiktok"/>
    <s v="จ่ายทีหลัง / COD"/>
    <s v=""/>
    <s v="793227191514"/>
    <s v="13/03/2026 12:24"/>
  </r>
  <r>
    <x v="15"/>
    <x v="20"/>
    <n v="75"/>
    <n v="2"/>
    <s v="GWZ35"/>
    <n v="215"/>
    <n v="65"/>
    <s v="ร้านที่1"/>
    <s v="ห******ย"/>
    <s v="******เภอบางบัวทอง นนทบุรี 11110 ประเทศไทย ตำบลลำโพ อำเภอบางบัวทอง จังหวัดนนทบุรี 11110"/>
    <s v="11110"/>
    <s v="23"/>
    <s v="13/03/2026 12:18"/>
    <s v="-"/>
    <s v="SPX Express"/>
    <s v="Shopee"/>
    <s v="shopee"/>
    <s v=""/>
    <s v="TH2636094496306"/>
    <s v="13/03/2026 12:17"/>
  </r>
  <r>
    <x v="1"/>
    <x v="1"/>
    <n v="10.7"/>
    <n v="1"/>
    <s v="GWZ33"/>
    <n v="18.2"/>
    <n v="7.5"/>
    <s v="ร้านที่3"/>
    <s v="นิรุทธ์ ปุณโณทก"/>
    <s v="5/99 บ้านกลางเมือง ศรีนครินทร์-พัฒนาการ ซอย อนามัย ถนน ศรีนครินทร์ แขวง สวนหลวง_x000a__x000a_สวนหลวง/ Suan Luangกรุงเทพมหานคร/ Bangkok_x000a_10250"/>
    <s v="10250"/>
    <s v="660896767057"/>
    <s v="13/03/2026 11:59"/>
    <s v="-"/>
    <s v="Kerry_dropoff"/>
    <s v="Lazada"/>
    <s v="lazada"/>
    <s v=""/>
    <s v="LEXPU0666748386"/>
    <s v="13/03/2026 11:59"/>
  </r>
  <r>
    <x v="14"/>
    <x v="19"/>
    <n v="50"/>
    <n v="3"/>
    <s v="GWZ31"/>
    <n v="279"/>
    <n v="0"/>
    <s v="ร้านที่1"/>
    <s v="ร้านทองอยู่พาณิชย์"/>
    <s v="80/6 ม.2 ต.สบปราบ อ.สบปราบ จ.ลำปาง 0946068294 52170"/>
    <s v="52170"/>
    <s v="0949981155"/>
    <s v="13/03/2026 11:54"/>
    <s v="t0832622509@gmail.com"/>
    <s v="EMS COD"/>
    <s v="facebook"/>
    <s v="กสิกร"/>
    <s v=""/>
    <s v="WA107604587TH"/>
    <s v="13/03/2026 11:54"/>
  </r>
  <r>
    <x v="11"/>
    <x v="14"/>
    <n v="79"/>
    <n v="2"/>
    <s v="GWZ31"/>
    <n v="279"/>
    <n v="0"/>
    <s v="ร้านที่1"/>
    <s v="ร้านทองอยู่พาณิชย์"/>
    <s v="80/6 ม.2 ต.สบปราบ อ.สบปราบ จ.ลำปาง 0946068294 52170"/>
    <s v="52170"/>
    <s v="0949981155"/>
    <s v="13/03/2026 11:54"/>
    <s v="t0832622509@gmail.com"/>
    <s v="EMS COD"/>
    <s v="facebook"/>
    <s v="กสิกร"/>
    <s v=""/>
    <s v="WA107604587TH"/>
    <s v="13/03/2026 11:54"/>
  </r>
  <r>
    <x v="5"/>
    <x v="16"/>
    <n v="83.333333333333329"/>
    <n v="3"/>
    <s v="GWZ30"/>
    <n v="250"/>
    <n v="0"/>
    <s v="ร้านที่4"/>
    <s v="ก***า"/>
    <s v="เพชรบูรณ์"/>
    <s v="-"/>
    <s v=""/>
    <s v="13/03/2026 11:52"/>
    <s v="-"/>
    <s v="J&amp;T COD"/>
    <s v="Tiktok"/>
    <s v="จ่ายทีหลัง / COD"/>
    <s v=""/>
    <s v="793179099086"/>
    <s v="13/03/2026 11:52"/>
  </r>
  <r>
    <x v="14"/>
    <x v="19"/>
    <n v="50"/>
    <n v="3"/>
    <s v="GWZ29"/>
    <n v="279"/>
    <n v="0"/>
    <s v="ร้านที่1"/>
    <s v=" อุไลวรรณ ดวงแก้ว"/>
    <s v="ที่อยู่108หมู่ที่1บ้านนาอุดม ตำบลโนนสมบูรณ์ อำเภอเดชอุดม จังหวัดอุบลราชธานี  34160"/>
    <s v="34160"/>
    <s v="0656039464"/>
    <s v="13/03/2026 11:52"/>
    <s v="t0832622509@gmail.com"/>
    <s v="EMS COD"/>
    <s v="facebook"/>
    <s v="กสิกร"/>
    <s v=""/>
    <s v="WA107604595TH"/>
    <s v="13/03/2026 11:52"/>
  </r>
  <r>
    <x v="11"/>
    <x v="14"/>
    <n v="79"/>
    <n v="2"/>
    <s v="GWZ29"/>
    <n v="279"/>
    <n v="0"/>
    <s v="ร้านที่1"/>
    <s v=" อุไลวรรณ ดวงแก้ว"/>
    <s v="ที่อยู่108หมู่ที่1บ้านนาอุดม ตำบลโนนสมบูรณ์ อำเภอเดชอุดม จังหวัดอุบลราชธานี  34160"/>
    <s v="34160"/>
    <s v="0656039464"/>
    <s v="13/03/2026 11:52"/>
    <s v="t0832622509@gmail.com"/>
    <s v="EMS COD"/>
    <s v="facebook"/>
    <s v="กสิกร"/>
    <s v=""/>
    <s v="WA107604595TH"/>
    <s v="13/03/2026 11:52"/>
  </r>
  <r>
    <x v="11"/>
    <x v="14"/>
    <n v="89.5"/>
    <n v="2"/>
    <s v="GWZ28"/>
    <n v="159"/>
    <n v="0"/>
    <s v="ร้านที่2"/>
    <s v="ป***รรณ น***ันทร์"/>
    <s v="เพชรบุรี"/>
    <s v="-"/>
    <s v=""/>
    <s v="13/03/2026 11:52"/>
    <s v="-"/>
    <s v="J&amp;T COD"/>
    <s v="Tiktok"/>
    <s v="จ่ายทีหลัง / COD"/>
    <s v=""/>
    <s v="793106491085"/>
    <s v="13/03/2026 11:52"/>
  </r>
  <r>
    <x v="14"/>
    <x v="19"/>
    <n v="50"/>
    <n v="3"/>
    <s v="GWZ27"/>
    <n v="100"/>
    <n v="0"/>
    <s v="ร้านที่1"/>
    <s v="สมใจภุมิระรื่น"/>
    <s v="131ห7ตบางฃันแตกอเมืองจสมุทรสงครามชปิ่นเจริญ1 75000"/>
    <s v="75000"/>
    <s v="0640457813"/>
    <s v="13/03/2026 11:51"/>
    <s v="t0832622509@gmail.com"/>
    <s v="EMS COD"/>
    <s v="facebook"/>
    <s v="กสิกร"/>
    <s v=""/>
    <s v="WA107604613TH"/>
    <s v="13/03/2026 11:50"/>
  </r>
  <r>
    <x v="2"/>
    <x v="5"/>
    <n v="80"/>
    <n v="1"/>
    <s v="GWZ26"/>
    <n v="80"/>
    <n v="0"/>
    <s v="ร้านที่1"/>
    <s v="ช******ม"/>
    <s v="******ี่ 3, ตำบลหนองไทร, อำเภอพุนพิน ตำบลหนองไทร อำเภอพุนพิน จังหวัดสุราษฎร์ธานี 84130"/>
    <s v="84130"/>
    <s v="89"/>
    <s v="13/03/2026 11:49"/>
    <s v="-"/>
    <s v="SPX Express"/>
    <s v="Shopee"/>
    <s v="shopee"/>
    <s v=""/>
    <s v="TH260079454728M"/>
    <s v="13/03/2026 11:49"/>
  </r>
  <r>
    <x v="14"/>
    <x v="19"/>
    <n v="50"/>
    <n v="3"/>
    <s v="GWZ25"/>
    <n v="100"/>
    <n v="0"/>
    <s v="ร้านที่1"/>
    <s v="ส่งร้านครัวเม็ดทราย"/>
    <s v="27/14ถนนคลองเทียน-ตชะอำ-อชะอำ-จเพชรบุรียุพเยาว์เมืองภักดี 76120"/>
    <s v="76120"/>
    <s v="0623741824"/>
    <s v="13/03/2026 11:49"/>
    <s v="t0832622509@gmail.com"/>
    <s v="EMS COD"/>
    <s v="facebook"/>
    <s v="กสิกร"/>
    <s v=""/>
    <s v="WA107604627TH"/>
    <s v="13/03/2026 11:48"/>
  </r>
  <r>
    <x v="14"/>
    <x v="19"/>
    <n v="50"/>
    <n v="3"/>
    <s v="GWZ24"/>
    <n v="279"/>
    <n v="0"/>
    <s v="ร้านที่1"/>
    <s v="ม่า มี้"/>
    <s v="150/327 ถ.พระราม2 ซ.อนามัยงามเจริญ19เขตท่าข้าม แขวงบางขุนเทียน_x000a_บางขุนเทียน_x000a_ท่าข้าม, กรุงเทพ _x000a_ 10150"/>
    <s v="10150"/>
    <s v="0927148554"/>
    <s v="13/03/2026 11:46"/>
    <s v="t0832622509@gmail.com"/>
    <s v="EMS COD"/>
    <s v="facebook"/>
    <s v="กสิกร"/>
    <s v=""/>
    <s v="WA107604635TH"/>
    <s v="13/03/2026 11:46"/>
  </r>
  <r>
    <x v="11"/>
    <x v="14"/>
    <n v="79"/>
    <n v="2"/>
    <s v="GWZ24"/>
    <n v="279"/>
    <n v="0"/>
    <s v="ร้านที่1"/>
    <s v="ม่า มี้"/>
    <s v="150/327 ถ.พระราม2 ซ.อนามัยงามเจริญ19เขตท่าข้าม แขวงบางขุนเทียน_x000a_บางขุนเทียน_x000a_ท่าข้าม, กรุงเทพ _x000a_ 10150"/>
    <s v="10150"/>
    <s v="0927148554"/>
    <s v="13/03/2026 11:46"/>
    <s v="t0832622509@gmail.com"/>
    <s v="EMS COD"/>
    <s v="facebook"/>
    <s v="กสิกร"/>
    <s v=""/>
    <s v="WA107604635TH"/>
    <s v="13/03/2026 11:46"/>
  </r>
  <r>
    <x v="1"/>
    <x v="1"/>
    <n v="31.75"/>
    <n v="1"/>
    <s v="GWZ23"/>
    <n v="39.25"/>
    <n v="7.5"/>
    <s v="ร้านที่3"/>
    <s v="ธงชัย ปริญญานุสรณ์"/>
    <s v="5/99 บ้านกลางเมืองศรีนครินทร์-พัฒนาการ ซ.อนามัย ถ.ศรีนครินทร์ แขวง สวนหลวง_x000a__x000a_สวนหลวง/ Suan Luangกรุงเทพมหานคร/ Bangkok_x000a_10250"/>
    <s v="10250"/>
    <s v="660896661068"/>
    <s v="13/03/2026 11:42"/>
    <s v="-"/>
    <s v="Kerry_dropoff"/>
    <s v="Lazada"/>
    <s v="lazada"/>
    <s v=""/>
    <s v="LEXPU0666748348"/>
    <s v="13/03/2026 11:42"/>
  </r>
  <r>
    <x v="16"/>
    <x v="21"/>
    <n v="12"/>
    <n v="20"/>
    <s v="GWZ22"/>
    <n v="280"/>
    <n v="0"/>
    <s v="ร้านที่1"/>
    <s v="ส******ม"/>
    <s v="******ด็จ จังหวัดร้อยเอ็ด 45280 ตำบลสวนจิก อำเภอศรีสมเด็จ จังหวัดร้อยเอ็ด 45280"/>
    <s v="45280"/>
    <s v="71"/>
    <s v="13/03/2026 11:37"/>
    <s v="-"/>
    <s v="SPX Express"/>
    <s v="Shopee"/>
    <s v="shopee"/>
    <s v=""/>
    <s v="TH260764075549H"/>
    <s v="13/03/2026 11:37"/>
  </r>
  <r>
    <x v="10"/>
    <x v="13"/>
    <n v="150"/>
    <n v="1"/>
    <s v="GWZ21"/>
    <n v="98"/>
    <n v="0"/>
    <s v="ร้านที่2"/>
    <s v="ผ***าศ ร***ะ"/>
    <s v="กรุงเทพมหานคร"/>
    <s v="-"/>
    <s v=""/>
    <s v="13/03/2026 11:14"/>
    <s v="-"/>
    <s v="J&amp;T Express"/>
    <s v="Tiktok"/>
    <s v="tiktok"/>
    <s v=""/>
    <s v="793122491092"/>
    <s v="13/03/2026 11:14"/>
  </r>
  <r>
    <x v="2"/>
    <x v="5"/>
    <n v="120"/>
    <n v="10"/>
    <s v="GWZ20"/>
    <n v="890"/>
    <n v="0"/>
    <s v="ร้านที่2"/>
    <s v="ป***รี้ยว"/>
    <s v="พิษณุโลก"/>
    <s v="-"/>
    <s v=""/>
    <s v="13/03/2026 11:11"/>
    <s v="-"/>
    <s v="J&amp;T COD"/>
    <s v="Tiktok"/>
    <s v="จ่ายทีหลัง / COD"/>
    <s v=""/>
    <s v="793289501163"/>
    <s v="13/03/2026 11:11"/>
  </r>
  <r>
    <x v="4"/>
    <x v="3"/>
    <n v="66.666666666666671"/>
    <n v="3"/>
    <s v="GWZ19"/>
    <n v="100"/>
    <n v="0"/>
    <s v="ร้านที่2"/>
    <s v="ผ***าศ ร***ะ"/>
    <s v="กรุงเทพมหานคร"/>
    <s v="-"/>
    <s v=""/>
    <s v="13/03/2026 11:11"/>
    <s v="-"/>
    <s v="J&amp;T Express"/>
    <s v="Tiktok"/>
    <s v="tiktok"/>
    <s v=""/>
    <s v="793105899095"/>
    <s v="13/03/2026 11:11"/>
  </r>
  <r>
    <x v="2"/>
    <x v="5"/>
    <n v="66.333333333333329"/>
    <n v="3"/>
    <s v="GWZ18"/>
    <n v="289"/>
    <n v="0"/>
    <s v="ร้านที่2"/>
    <s v="ป***รี้ยว"/>
    <s v="พิษณุโลก"/>
    <s v="-"/>
    <s v=""/>
    <s v="13/03/2026 11:10"/>
    <s v="-"/>
    <s v="J&amp;T COD"/>
    <s v="Tiktok"/>
    <s v="จ่ายทีหลัง / COD"/>
    <s v=""/>
    <s v="793217401115"/>
    <s v="13/03/2026 11:10"/>
  </r>
  <r>
    <x v="4"/>
    <x v="3"/>
    <n v="66.666666666666671"/>
    <n v="3"/>
    <s v="GWZ17"/>
    <n v="391"/>
    <n v="23"/>
    <s v="ร้านที่3"/>
    <s v="วลลภา หล่อเจริญเรือง"/>
    <s v="1834 หมู่ 4 ถ.เทพารักษ์ ซ.เทพารักษ์16_x000a__x000a_เมืองสมุทรปราการ/ Mueang Samut Prakanสมุทรปราการ/ Samut Prakan_x000a_10270"/>
    <s v="10270"/>
    <s v="660870827092"/>
    <s v="13/03/2026 11:08"/>
    <s v="-"/>
    <s v="Kerry_dropoff"/>
    <s v="Lazada"/>
    <s v="lazada"/>
    <s v=""/>
    <s v="TH72068FXJC65A"/>
    <s v="13/03/2026 11:09"/>
  </r>
  <r>
    <x v="17"/>
    <x v="22"/>
    <n v="54.5"/>
    <n v="2"/>
    <s v="GWZ17"/>
    <n v="391"/>
    <n v="23"/>
    <s v="ร้านที่3"/>
    <s v="วลลภา หล่อเจริญเรือง"/>
    <s v="1834 หมู่ 4 ถ.เทพารักษ์ ซ.เทพารักษ์16_x000a__x000a_เมืองสมุทรปราการ/ Mueang Samut Prakanสมุทรปราการ/ Samut Prakan_x000a_10270"/>
    <s v="10270"/>
    <s v="660870827092"/>
    <s v="13/03/2026 11:08"/>
    <s v="-"/>
    <s v="Kerry_dropoff"/>
    <s v="Lazada"/>
    <s v="lazada"/>
    <s v=""/>
    <s v="TH72068FXJC65A"/>
    <s v="13/03/2026 11:08"/>
  </r>
  <r>
    <x v="7"/>
    <x v="7"/>
    <n v="54.5"/>
    <n v="2"/>
    <s v="GWZ17"/>
    <n v="391"/>
    <n v="23"/>
    <s v="ร้านที่3"/>
    <s v="วลลภา หล่อเจริญเรือง"/>
    <s v="1834 หมู่ 4 ถ.เทพารักษ์ ซ.เทพารักษ์16_x000a__x000a_เมืองสมุทรปราการ/ Mueang Samut Prakanสมุทรปราการ/ Samut Prakan_x000a_10270"/>
    <s v="10270"/>
    <s v="660870827092"/>
    <s v="13/03/2026 11:08"/>
    <s v="-"/>
    <s v="Kerry_dropoff"/>
    <s v="Lazada"/>
    <s v="lazada"/>
    <s v=""/>
    <s v="TH72068FXJC65A"/>
    <s v="13/03/2026 11:08"/>
  </r>
  <r>
    <x v="4"/>
    <x v="3"/>
    <n v="66.666666666666671"/>
    <n v="3"/>
    <s v="GWZ16"/>
    <n v="100"/>
    <n v="0"/>
    <s v="ร้านที่2"/>
    <s v="อ***ย์ ส***พล"/>
    <s v="เทศบาลนครนครศรีธรรมราช"/>
    <s v="-"/>
    <s v=""/>
    <s v="13/03/2026 11:01"/>
    <s v="-"/>
    <s v="J&amp;T COD"/>
    <s v="Tiktok"/>
    <s v="จ่ายทีหลัง / COD"/>
    <s v=""/>
    <s v="793118295093"/>
    <s v="13/03/2026 11:01"/>
  </r>
  <r>
    <x v="0"/>
    <x v="0"/>
    <n v="50"/>
    <n v="6"/>
    <s v="GWZ15"/>
    <n v="181"/>
    <n v="0"/>
    <s v="ร้านที่2"/>
    <s v="พ***ินท์ ส***ระโทก"/>
    <s v="ชุมพร"/>
    <s v="-"/>
    <s v=""/>
    <s v="13/03/2026 10:58"/>
    <s v="-"/>
    <s v="J&amp;T COD"/>
    <s v="Tiktok"/>
    <s v="จ่ายทีหลัง / COD"/>
    <s v=""/>
    <s v="793260519122"/>
    <s v="13/03/2026 10:58"/>
  </r>
  <r>
    <x v="0"/>
    <x v="0"/>
    <n v="50"/>
    <n v="6"/>
    <s v="GWZ14"/>
    <n v="200"/>
    <n v="0"/>
    <s v="ร้านที่2"/>
    <s v="ค** ก***ิการ์"/>
    <s v="สมุทรปราการ"/>
    <s v="-"/>
    <s v=""/>
    <s v="13/03/2026 10:58"/>
    <s v="-"/>
    <s v="J&amp;T Express"/>
    <s v="Tiktok"/>
    <s v="tiktok"/>
    <s v=""/>
    <s v="793225118125"/>
    <s v="13/03/2026 10:58"/>
  </r>
  <r>
    <x v="0"/>
    <x v="0"/>
    <n v="50"/>
    <n v="6"/>
    <s v="GWZ13"/>
    <n v="181"/>
    <n v="0"/>
    <s v="ร้านที่2"/>
    <s v="บ***ั้น บ***รม"/>
    <s v="ลำปาง"/>
    <s v="-"/>
    <s v=""/>
    <s v="13/03/2026 10:56"/>
    <s v="-"/>
    <s v="J&amp;T COD"/>
    <s v="Tiktok"/>
    <s v="จ่ายทีหลัง / COD"/>
    <s v=""/>
    <s v="793246205172"/>
    <s v="13/03/2026 10:56"/>
  </r>
  <r>
    <x v="0"/>
    <x v="0"/>
    <n v="33.333333333333336"/>
    <n v="3"/>
    <s v="GWZ12"/>
    <n v="100"/>
    <n v="0"/>
    <s v="ร้านที่2"/>
    <s v="น*** จ***ขาว"/>
    <s v="สระบุรี"/>
    <s v="-"/>
    <s v=""/>
    <s v="13/03/2026 10:53"/>
    <s v="-"/>
    <s v="J&amp;T COD"/>
    <s v="Tiktok"/>
    <s v="จ่ายทีหลัง / COD"/>
    <s v=""/>
    <s v="793201316180"/>
    <s v="13/03/2026 10:53"/>
  </r>
  <r>
    <x v="0"/>
    <x v="0"/>
    <n v="50"/>
    <n v="6"/>
    <s v="GWZ11"/>
    <n v="181"/>
    <n v="0"/>
    <s v="ร้านที่2"/>
    <s v="น***า เ***กลาง"/>
    <s v="ฉะเชิงเทรา"/>
    <s v="-"/>
    <s v=""/>
    <s v="13/03/2026 10:43"/>
    <s v="-"/>
    <s v="J&amp;T COD"/>
    <s v="Tiktok"/>
    <s v="จ่ายทีหลัง / COD"/>
    <s v=""/>
    <s v="793298601174"/>
    <s v="13/03/2026 10:43"/>
  </r>
  <r>
    <x v="3"/>
    <x v="8"/>
    <n v="139"/>
    <n v="1"/>
    <s v="GWZ10"/>
    <n v="139"/>
    <n v="0"/>
    <s v="ร้านที่1"/>
    <s v="ค******ก"/>
    <s v="******ุข ต.หนองขาม ตำบลหนองขาม อำเภอศรีราชา จังหวัดชลบุรี 20110"/>
    <s v="20110"/>
    <s v="08"/>
    <s v="13/03/2026 11:10"/>
    <s v="-"/>
    <s v="Flash Express"/>
    <s v="Shopee"/>
    <s v="shopee"/>
    <s v=""/>
    <s v="TH20078FUTMA7E1"/>
    <s v="13/03/2026 10:40"/>
  </r>
  <r>
    <x v="4"/>
    <x v="3"/>
    <n v="66.666666666666671"/>
    <n v="3"/>
    <s v="GWZ9"/>
    <n v="100"/>
    <n v="0"/>
    <s v="ร้านที่2"/>
    <s v="ว***วรรณ ส***ัง"/>
    <s v="ชลบุรี"/>
    <s v="-"/>
    <s v=""/>
    <s v="13/03/2026 10:38"/>
    <s v="-"/>
    <s v="J&amp;T COD"/>
    <s v="Tiktok"/>
    <s v="จ่ายทีหลัง / COD"/>
    <s v=""/>
    <s v="793199899096"/>
    <s v="13/03/2026 10:38"/>
  </r>
  <r>
    <x v="4"/>
    <x v="3"/>
    <n v="66.666666666666671"/>
    <n v="3"/>
    <s v="GWZ8"/>
    <n v="129"/>
    <n v="0"/>
    <s v="ร้านที่1"/>
    <s v="ท******ณ"/>
    <s v="******่าน ตำบลปราสาท อำเภอบ้านด่าน จังหวัดบุรีรัมย์ 31000"/>
    <s v="31000"/>
    <s v="49"/>
    <s v="13/03/2026 11:05"/>
    <s v="-"/>
    <s v="SPX Express"/>
    <s v="Shopee"/>
    <s v="shopee"/>
    <s v=""/>
    <s v="TH265488180032E"/>
    <s v="13/03/2026 10:35"/>
  </r>
  <r>
    <x v="4"/>
    <x v="3"/>
    <n v="66.666666666666671"/>
    <n v="3"/>
    <s v="GWZ7"/>
    <n v="100"/>
    <n v="0"/>
    <s v="ร้านที่2"/>
    <s v="ต**"/>
    <s v="สุราษฎร์ธานี"/>
    <s v="-"/>
    <s v=""/>
    <s v="13/03/2026 10:35"/>
    <s v="-"/>
    <s v="J&amp;T COD"/>
    <s v="Tiktok"/>
    <s v="จ่ายทีหลัง / COD"/>
    <s v=""/>
    <s v="793217904146"/>
    <s v="13/03/2026 10:35"/>
  </r>
  <r>
    <x v="2"/>
    <x v="5"/>
    <n v="69.900000000000006"/>
    <n v="10"/>
    <s v="GWZ6"/>
    <n v="1040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13/03/2026 11:05"/>
    <s v="-"/>
    <s v="SPX Express"/>
    <s v="Shopee"/>
    <s v="shopee"/>
    <s v=""/>
    <s v="TH263049949156Z"/>
    <s v="13/03/2026 10:35"/>
  </r>
  <r>
    <x v="2"/>
    <x v="5"/>
    <n v="80"/>
    <n v="3"/>
    <s v="GWZ6"/>
    <n v="1040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13/03/2026 11:05"/>
    <s v="-"/>
    <s v="SPX Express"/>
    <s v="Shopee"/>
    <s v="shopee"/>
    <s v=""/>
    <s v="TH263049949156Z"/>
    <s v="13/03/2026 10:35"/>
  </r>
  <r>
    <x v="0"/>
    <x v="0"/>
    <n v="50"/>
    <n v="6"/>
    <s v="GWZ4"/>
    <n v="200"/>
    <n v="0"/>
    <s v="ร้านที่2"/>
    <s v="อ***ย์ ส***ิเวช"/>
    <s v="ระยอง"/>
    <s v="-"/>
    <s v=""/>
    <s v="13/03/2026 10:33"/>
    <s v="-"/>
    <s v="J&amp;T Express"/>
    <s v="Tiktok"/>
    <s v="tiktok"/>
    <s v=""/>
    <s v="793283918136"/>
    <s v="13/03/2026 10:33"/>
  </r>
  <r>
    <x v="0"/>
    <x v="0"/>
    <n v="33.333333333333336"/>
    <n v="3"/>
    <s v="GWZ3"/>
    <n v="100"/>
    <n v="0"/>
    <s v="ร้านที่2"/>
    <s v="เ***ลักษณ์ จ***ะล่าม"/>
    <s v="ราชบุรี"/>
    <s v="-"/>
    <s v=""/>
    <s v="13/03/2026 10:33"/>
    <s v="-"/>
    <s v="J&amp;T COD"/>
    <s v="Tiktok"/>
    <s v="จ่ายทีหลัง / COD"/>
    <s v=""/>
    <s v="793250018131"/>
    <s v="13/03/2026 10:33"/>
  </r>
  <r>
    <x v="0"/>
    <x v="0"/>
    <n v="33.333333333333336"/>
    <n v="3"/>
    <s v="GWZ2"/>
    <n v="100"/>
    <n v="0"/>
    <s v="ร้านที่2"/>
    <s v="ก***ารัตน์"/>
    <s v="ชลบุรี"/>
    <s v="-"/>
    <s v=""/>
    <s v="13/03/2026 10:31"/>
    <s v="-"/>
    <s v="J&amp;T Express"/>
    <s v="Tiktok"/>
    <s v="tiktok"/>
    <s v=""/>
    <s v="793201515175"/>
    <s v="13/03/2026 10:31"/>
  </r>
  <r>
    <x v="0"/>
    <x v="0"/>
    <n v="33.333333333333336"/>
    <n v="3"/>
    <s v="GWZ1"/>
    <n v="100"/>
    <n v="0"/>
    <s v="ร้านที่2"/>
    <s v="ณ***ณิชา ส***ก้ว"/>
    <s v="ตรัง"/>
    <s v="-"/>
    <s v=""/>
    <s v="13/03/2026 10:27"/>
    <s v="-"/>
    <s v="J&amp;T COD"/>
    <s v="Tiktok"/>
    <s v="จ่ายทีหลัง / COD"/>
    <s v=""/>
    <s v="793299312164"/>
    <s v="13/03/2026 10:27"/>
  </r>
  <r>
    <x v="1"/>
    <x v="9"/>
    <n v="159"/>
    <n v="1"/>
    <s v="GWZ0"/>
    <n v="99"/>
    <n v="0"/>
    <s v="ร้านที่2"/>
    <s v="ป***้าสุดสวย"/>
    <s v="นนทบุรี"/>
    <s v="-"/>
    <s v=""/>
    <s v="13/03/2026 10:22"/>
    <s v="-"/>
    <s v="J&amp;T COD"/>
    <s v="Tiktok"/>
    <s v="จ่ายทีหลัง / COD"/>
    <s v=""/>
    <s v="793163793096"/>
    <s v="13/03/2026 10:22"/>
  </r>
  <r>
    <x v="11"/>
    <x v="14"/>
    <n v="89.5"/>
    <n v="2"/>
    <s v="GWY99"/>
    <n v="448"/>
    <n v="0"/>
    <s v="ร้านที่2"/>
    <s v="ร***ลุงดอน จ***ร์สุดา ท***ี"/>
    <s v="อุตรดิตถ์"/>
    <s v="-"/>
    <s v=""/>
    <s v="13/03/2026 10:22"/>
    <s v="-"/>
    <s v="J&amp;T Express"/>
    <s v="Tiktok"/>
    <s v="tiktok"/>
    <s v=""/>
    <s v="793123094050"/>
    <s v="13/03/2026 10:22"/>
  </r>
  <r>
    <x v="4"/>
    <x v="3"/>
    <n v="66.666666666666671"/>
    <n v="3"/>
    <s v="GWY99"/>
    <n v="448"/>
    <n v="0"/>
    <s v="ร้านที่2"/>
    <s v="ร***ลุงดอน จ***ร์สุดา ท***ี"/>
    <s v="อุตรดิตถ์"/>
    <s v="-"/>
    <s v=""/>
    <s v="13/03/2026 10:22"/>
    <s v="-"/>
    <s v="J&amp;T Express"/>
    <s v="Tiktok"/>
    <s v="tiktok"/>
    <s v=""/>
    <s v="793123094050"/>
    <s v="13/03/2026 10:22"/>
  </r>
  <r>
    <x v="8"/>
    <x v="10"/>
    <n v="159"/>
    <n v="1"/>
    <s v="GWY99"/>
    <n v="448"/>
    <n v="0"/>
    <s v="ร้านที่2"/>
    <s v="ร***ลุงดอน จ***ร์สุดา ท***ี"/>
    <s v="อุตรดิตถ์"/>
    <s v="-"/>
    <s v=""/>
    <s v="13/03/2026 10:22"/>
    <s v="-"/>
    <s v="J&amp;T Express"/>
    <s v="Tiktok"/>
    <s v="tiktok"/>
    <s v=""/>
    <s v="793123094050"/>
    <s v="13/03/2026 10:22"/>
  </r>
  <r>
    <x v="9"/>
    <x v="11"/>
    <n v="159"/>
    <n v="1"/>
    <s v="GWY99"/>
    <n v="448"/>
    <n v="0"/>
    <s v="ร้านที่2"/>
    <s v="ร***ลุงดอน จ***ร์สุดา ท***ี"/>
    <s v="อุตรดิตถ์"/>
    <s v="-"/>
    <s v=""/>
    <s v="13/03/2026 10:22"/>
    <s v="-"/>
    <s v="J&amp;T Express"/>
    <s v="Tiktok"/>
    <s v="tiktok"/>
    <s v=""/>
    <s v="793123094050"/>
    <s v="13/03/2026 10:22"/>
  </r>
  <r>
    <x v="11"/>
    <x v="14"/>
    <n v="89.5"/>
    <n v="2"/>
    <s v="GWY98"/>
    <n v="150"/>
    <n v="0"/>
    <s v="ร้านที่2"/>
    <s v="น***เหนือ พ***กา"/>
    <s v="เทศบาลนครนครราชสีมา"/>
    <s v="-"/>
    <s v=""/>
    <s v="13/03/2026 10:20"/>
    <s v="-"/>
    <s v="J&amp;T COD"/>
    <s v="Tiktok"/>
    <s v="จ่ายทีหลัง / COD"/>
    <s v=""/>
    <s v="793273900134"/>
    <s v="13/03/2026 10:20"/>
  </r>
  <r>
    <x v="8"/>
    <x v="10"/>
    <n v="159"/>
    <n v="1"/>
    <s v="GWY97"/>
    <n v="99"/>
    <n v="0"/>
    <s v="ร้านที่2"/>
    <s v="น*** ภ***าพัชญ์"/>
    <s v="ชลบุรี"/>
    <s v="-"/>
    <s v=""/>
    <s v="13/03/2026 10:18"/>
    <s v="-"/>
    <s v="J&amp;T COD"/>
    <s v="Tiktok"/>
    <s v="จ่ายทีหลัง / COD"/>
    <s v=""/>
    <s v="793188798080"/>
    <s v="13/03/2026 10:18"/>
  </r>
  <r>
    <x v="11"/>
    <x v="14"/>
    <n v="89.5"/>
    <n v="2"/>
    <s v="GWY96"/>
    <n v="150"/>
    <n v="0"/>
    <s v="ร้านที่2"/>
    <s v="ม*** ม***วหวาน"/>
    <s v="พระนครศรีอยุธยา"/>
    <s v="-"/>
    <s v=""/>
    <s v="13/03/2026 10:16"/>
    <s v="-"/>
    <s v="J&amp;T COD"/>
    <s v="Tiktok"/>
    <s v="จ่ายทีหลัง / COD"/>
    <s v=""/>
    <s v="793112900086"/>
    <s v="13/03/2026 10:16"/>
  </r>
  <r>
    <x v="0"/>
    <x v="0"/>
    <n v="33.333333333333336"/>
    <n v="3"/>
    <s v="GWY95"/>
    <n v="100"/>
    <n v="0"/>
    <s v="ร้านที่2"/>
    <s v="น***ภัสร์ ย***ศิริจิระดล"/>
    <s v="สมุทรปราการ"/>
    <s v="-"/>
    <s v=""/>
    <s v="13/03/2026 10:15"/>
    <s v="-"/>
    <s v="J&amp;T COD"/>
    <s v="Tiktok"/>
    <s v="จ่ายทีหลัง / COD"/>
    <s v=""/>
    <s v="793218516171"/>
    <s v="13/03/2026 10:15"/>
  </r>
  <r>
    <x v="0"/>
    <x v="0"/>
    <n v="33.333333333333336"/>
    <n v="3"/>
    <s v="GWY92"/>
    <n v="100"/>
    <n v="0"/>
    <s v="ร้านที่2"/>
    <s v="ป***าพร แ***ฉาย"/>
    <s v="นครสวรรค์"/>
    <s v="-"/>
    <s v=""/>
    <s v="13/03/2026 10:14"/>
    <s v="-"/>
    <s v="J&amp;T COD"/>
    <s v="Tiktok"/>
    <s v="จ่ายทีหลัง / COD"/>
    <s v=""/>
    <s v="793204416130"/>
    <s v="13/03/2026 10:14"/>
  </r>
  <r>
    <x v="3"/>
    <x v="8"/>
    <n v="139"/>
    <n v="1"/>
    <s v="GWY90"/>
    <n v="139"/>
    <n v="0"/>
    <s v="ร้านที่1"/>
    <s v="น******​"/>
    <s v="******ู้ใหญ่เจริญตรงข้ามไอทีเซอร์วิส) ตำบลสะตอ อำเภอเขาสมิง จังหวัดตราด 23150"/>
    <s v="23150"/>
    <s v="81"/>
    <s v="13/03/2026 10:12"/>
    <s v="-"/>
    <s v="SPX Express"/>
    <s v="Shopee"/>
    <s v="shopee"/>
    <s v=""/>
    <s v="TH263813019698E"/>
    <s v="13/03/2026 09:42"/>
  </r>
  <r>
    <x v="2"/>
    <x v="5"/>
    <n v="66.333333333333329"/>
    <n v="3"/>
    <s v="GWY89"/>
    <n v="250"/>
    <n v="0"/>
    <s v="ร้านที่1"/>
    <s v="น******ะ"/>
    <s v="******องนะ, อำเภอเชียงดาว ตำบลเมืองนะ อำเภอเชียงดาว จังหวัดเชียงใหม่ 50170"/>
    <s v="50170"/>
    <s v="89"/>
    <s v="13/03/2026 10:08"/>
    <s v="-"/>
    <s v="SPX Express"/>
    <s v="Shopee"/>
    <s v="shopee"/>
    <s v=""/>
    <s v="TH264274095583J"/>
    <s v="13/03/2026 09:38"/>
  </r>
  <r>
    <x v="4"/>
    <x v="3"/>
    <n v="66.666666666666671"/>
    <n v="3"/>
    <s v="GWY88"/>
    <n v="294"/>
    <n v="0"/>
    <s v="ร้านที่1"/>
    <s v="บ******ม"/>
    <s v="******ลสะพือ อำเภอตระการพืชผล จังหวัดอุบลราชธานี 34130"/>
    <s v="34130"/>
    <s v="01"/>
    <s v="13/03/2026 09:36"/>
    <s v="-"/>
    <s v="SPX Express"/>
    <s v="Shopee"/>
    <s v="shopee"/>
    <s v=""/>
    <s v="TH269188325048H"/>
    <s v="13/03/2026 09:37"/>
  </r>
  <r>
    <x v="13"/>
    <x v="17"/>
    <n v="27.5"/>
    <n v="4"/>
    <s v="GWY88"/>
    <n v="294"/>
    <n v="0"/>
    <s v="ร้านที่1"/>
    <s v="บ******ม"/>
    <s v="******ลสะพือ อำเภอตระการพืชผล จังหวัดอุบลราชธานี 34130"/>
    <s v="34130"/>
    <s v="01"/>
    <s v="13/03/2026 09:36"/>
    <s v="-"/>
    <s v="SPX Express"/>
    <s v="Shopee"/>
    <s v="shopee"/>
    <s v=""/>
    <s v="TH269188325048H"/>
    <s v="13/03/2026 09:36"/>
  </r>
  <r>
    <x v="0"/>
    <x v="0"/>
    <n v="50"/>
    <n v="6"/>
    <s v="GWY87"/>
    <n v="200"/>
    <n v="0"/>
    <s v="ร้านที่2"/>
    <s v="ค***วัชชัย ท***ย์มากมี"/>
    <s v="ลพบุรี"/>
    <s v="-"/>
    <s v=""/>
    <s v="13/03/2026 09:12"/>
    <s v="-"/>
    <s v="J&amp;T COD"/>
    <s v="Tiktok"/>
    <s v="จ่ายทีหลัง / COD"/>
    <s v=""/>
    <s v="793260009183"/>
    <s v="13/03/2026 09:12"/>
  </r>
  <r>
    <x v="0"/>
    <x v="0"/>
    <n v="50"/>
    <n v="6"/>
    <s v="GWY86"/>
    <n v="200"/>
    <n v="0"/>
    <s v="ร้านที่2"/>
    <s v="ภ***าพร ด***ง"/>
    <s v="ชลบุรี"/>
    <s v="-"/>
    <s v=""/>
    <s v="13/03/2026 09:08"/>
    <s v="-"/>
    <s v="J&amp;T COD"/>
    <s v="Tiktok"/>
    <s v="จ่ายทีหลัง / COD"/>
    <s v=""/>
    <s v="793236713135"/>
    <s v="13/03/2026 09:08"/>
  </r>
  <r>
    <x v="0"/>
    <x v="0"/>
    <n v="50"/>
    <n v="6"/>
    <s v="GWY85"/>
    <n v="200"/>
    <n v="0"/>
    <s v="ร้านที่2"/>
    <s v="ค***น S** ก***เตี๋ยวเรือ 1* บ**"/>
    <s v="ระยอง"/>
    <s v="-"/>
    <s v=""/>
    <s v="13/03/2026 09:06"/>
    <s v="-"/>
    <s v="J&amp;T COD"/>
    <s v="Tiktok"/>
    <s v="จ่ายทีหลัง / COD"/>
    <s v=""/>
    <s v="793241710133"/>
    <s v="13/03/2026 09:06"/>
  </r>
  <r>
    <x v="3"/>
    <x v="23"/>
    <n v="109"/>
    <n v="2"/>
    <s v="GWY84"/>
    <n v="500"/>
    <n v="64"/>
    <s v="ร้านที่1"/>
    <s v="ณัฐพงษ์ พญาวงษ์"/>
    <s v="บ้านห้วยไคร้ 162 ต.พะวอ อ.แม่สอด จ.ตาก · พะวอ_x000a__x000a_แม่สอด/ Mae Sotตาก/ Tak_x000a_63110"/>
    <s v="63110"/>
    <s v="660886436780"/>
    <s v="13/03/2026 08:30"/>
    <s v="-"/>
    <s v="Kerry_dropoff"/>
    <s v="Lazada"/>
    <s v="lazada"/>
    <s v=""/>
    <s v="LEXPU0666759947"/>
    <s v="13/03/2026 08:29"/>
  </r>
  <r>
    <x v="1"/>
    <x v="23"/>
    <n v="109"/>
    <n v="1"/>
    <s v="GWY84"/>
    <n v="500"/>
    <n v="64"/>
    <s v="ร้านที่1"/>
    <s v="ณัฐพงษ์ พญาวงษ์"/>
    <s v="บ้านห้วยไคร้ 162 ต.พะวอ อ.แม่สอด จ.ตาก · พะวอ_x000a__x000a_แม่สอด/ Mae Sotตาก/ Tak_x000a_63110"/>
    <s v="63110"/>
    <s v="660886436780"/>
    <s v="13/03/2026 08:30"/>
    <s v="-"/>
    <s v="Kerry_dropoff"/>
    <s v="Lazada"/>
    <s v="lazada"/>
    <s v=""/>
    <s v="LEXPU0666759947"/>
    <s v="13/03/2026 08:29"/>
  </r>
  <r>
    <x v="9"/>
    <x v="23"/>
    <n v="109"/>
    <n v="1"/>
    <s v="GWY84"/>
    <n v="500"/>
    <n v="64"/>
    <s v="ร้านที่1"/>
    <s v="ณัฐพงษ์ พญาวงษ์"/>
    <s v="บ้านห้วยไคร้ 162 ต.พะวอ อ.แม่สอด จ.ตาก · พะวอ_x000a__x000a_แม่สอด/ Mae Sotตาก/ Tak_x000a_63110"/>
    <s v="63110"/>
    <s v="660886436780"/>
    <s v="13/03/2026 08:30"/>
    <s v="-"/>
    <s v="Kerry_dropoff"/>
    <s v="Lazada"/>
    <s v="lazada"/>
    <s v=""/>
    <s v="LEXPU0666759947"/>
    <s v="13/03/2026 08:29"/>
  </r>
  <r>
    <x v="0"/>
    <x v="0"/>
    <n v="50"/>
    <n v="6"/>
    <s v="GWY83"/>
    <n v="200"/>
    <n v="0"/>
    <s v="ร้านที่2"/>
    <s v="t***arat"/>
    <s v="เชียงราย"/>
    <s v="-"/>
    <s v=""/>
    <s v="13/03/2026 08:02"/>
    <s v="-"/>
    <s v="J&amp;T COD"/>
    <s v="Tiktok"/>
    <s v="จ่ายทีหลัง / COD"/>
    <s v=""/>
    <s v="793270519134"/>
    <s v="13/03/2026 08:02"/>
  </r>
  <r>
    <x v="3"/>
    <x v="1"/>
    <n v="103.55"/>
    <n v="1"/>
    <s v="GWY82"/>
    <n v="115.05"/>
    <n v="11.5"/>
    <s v="ร้านที่3"/>
    <s v="ชนินันท์ คำลอย"/>
    <s v="125 มีคิวอพาร์ทเม้นท์ ซอย  สุขสวัสดิ์ 52 -- 125 มีคิวอพาร์ทเม้นท์ เขตราษฎร์บูรณะ กทม. 10140 · ราษฎร์บูรณะ/ Rat Burana_x000a__x000a_ราษฎร์บูรณะ/ Rat Buranaกรุงเทพมหานคร/ Bangkok_x000a_10140"/>
    <s v="10140"/>
    <s v="660656136305"/>
    <s v="13/03/2026 07:56"/>
    <s v="-"/>
    <s v="Kerry_dropoff"/>
    <s v="Lazada"/>
    <s v="lazada"/>
    <s v=""/>
    <s v="LEXPU0666746969"/>
    <s v="13/03/2026 07:56"/>
  </r>
  <r>
    <x v="13"/>
    <x v="17"/>
    <n v="49"/>
    <n v="1"/>
    <s v="GWY81"/>
    <n v="49"/>
    <n v="0"/>
    <s v="ร้านที่1"/>
    <s v="น******ล"/>
    <s v="******ินสอ, ตำบลเนินทราย, อำเภอเมืองตราด ตำบลเนินทราย อำเภอเมืองตราด จังหวัดตราด 23000"/>
    <s v="23000"/>
    <s v="74"/>
    <s v="13/03/2026 07:50"/>
    <s v="-"/>
    <s v="SPX Express"/>
    <s v="Shopee"/>
    <s v="shopee"/>
    <s v=""/>
    <s v="TH267262606895B"/>
    <s v="13/03/2026 07:49"/>
  </r>
  <r>
    <x v="13"/>
    <x v="17"/>
    <n v="49"/>
    <n v="2"/>
    <s v="GWY80"/>
    <n v="98"/>
    <n v="0"/>
    <s v="ร้านที่1"/>
    <s v="น******ล"/>
    <s v="******ินสอ, ตำบลเนินทราย, อำเภอเมืองตราด ตำบลเนินทราย อำเภอเมืองตราด จังหวัดตราด 23000"/>
    <s v="23000"/>
    <s v="74"/>
    <s v="13/03/2026 07:47"/>
    <s v="-"/>
    <s v="SPX Express"/>
    <s v="Shopee"/>
    <s v="shopee"/>
    <s v=""/>
    <s v="TH267211344571A"/>
    <s v="13/03/2026 07:46"/>
  </r>
  <r>
    <x v="15"/>
    <x v="20"/>
    <n v="75"/>
    <n v="2"/>
    <s v="GWY79"/>
    <n v="172"/>
    <n v="22"/>
    <s v="ร้านที่1"/>
    <s v="น******ว"/>
    <s v="******ลเลจ อีสเทิร์น-บ่อวิน, ตำบลบ่อวิน, อำเภอศรีราชา ตำบลบ่อวิน อำเภอศรีราชา จังหวัดชลบุรี 20230"/>
    <s v="20230"/>
    <s v="86"/>
    <s v="13/03/2026 07:31"/>
    <s v="-"/>
    <s v="SPX Express"/>
    <s v="Shopee"/>
    <s v="shopee"/>
    <s v=""/>
    <s v="TH268233377903V"/>
    <s v="13/03/2026 07:30"/>
  </r>
  <r>
    <x v="2"/>
    <x v="5"/>
    <n v="90"/>
    <n v="1"/>
    <s v="GWY78"/>
    <n v="113.78"/>
    <n v="7.5"/>
    <s v="ร้านที่3"/>
    <s v="อรทัย เพิ่มทวี"/>
    <s v="176 ถ.อมรเดช ต.ปากน้ำ_x000a__x000a_เมืองสมุทรปราการ/ Mueang Samut Prakanสมุทรปราการ/ Samut Prakan_x000a_10270"/>
    <s v="10270"/>
    <s v="660644625694"/>
    <s v="13/03/2026 06:13"/>
    <s v="-"/>
    <s v="Kerry_dropoff"/>
    <s v="Lazada"/>
    <s v="lazada"/>
    <s v=""/>
    <s v="LEXPU0666461965"/>
    <s v="13/03/2026 06:13"/>
  </r>
  <r>
    <x v="10"/>
    <x v="24"/>
    <n v="90"/>
    <n v="1"/>
    <s v="GWY78"/>
    <n v="113.78"/>
    <n v="7.5"/>
    <s v="ร้านที่3"/>
    <s v="อรทัย เพิ่มทวี"/>
    <s v="176 ถ.อมรเดช ต.ปากน้ำ_x000a__x000a_เมืองสมุทรปราการ/ Mueang Samut Prakanสมุทรปราการ/ Samut Prakan_x000a_10270"/>
    <s v="10270"/>
    <s v="660644625694"/>
    <s v="13/03/2026 06:13"/>
    <s v="-"/>
    <s v="Kerry_dropoff"/>
    <s v="Lazada"/>
    <s v="lazada"/>
    <s v=""/>
    <s v="LEXPU0666461965"/>
    <s v="13/03/2026 06:13"/>
  </r>
  <r>
    <x v="9"/>
    <x v="11"/>
    <n v="159"/>
    <n v="1"/>
    <s v="GWY77"/>
    <n v="129"/>
    <n v="0"/>
    <s v="ร้านที่2"/>
    <s v="ส***ล พ***พทย์"/>
    <s v="สุราษฎร์ธานี"/>
    <s v="-"/>
    <s v=""/>
    <s v="13/03/2026 06:12"/>
    <s v="-"/>
    <s v="J&amp;T COD"/>
    <s v="Tiktok"/>
    <s v="จ่ายทีหลัง / COD"/>
    <s v=""/>
    <s v="793186291822"/>
    <s v="13/03/2026 06:12"/>
  </r>
  <r>
    <x v="0"/>
    <x v="0"/>
    <n v="50"/>
    <n v="6"/>
    <s v="GWY76"/>
    <n v="200"/>
    <n v="0"/>
    <s v="ร้านที่2"/>
    <s v="พ***าภา ฝ***ง"/>
    <s v="Sakon Nakhon"/>
    <s v="-"/>
    <s v=""/>
    <s v="13/03/2026 06:09"/>
    <s v="-"/>
    <s v="J&amp;T COD"/>
    <s v="Tiktok"/>
    <s v="จ่ายทีหลัง / COD"/>
    <s v=""/>
    <s v="793106595934"/>
    <s v="13/03/2026 06:10"/>
  </r>
  <r>
    <x v="4"/>
    <x v="3"/>
    <n v="66.666666666666671"/>
    <n v="3"/>
    <s v="GWY75"/>
    <n v="129"/>
    <n v="0"/>
    <s v="ร้านที่2"/>
    <s v="เ** ว***ย ศ***่วง"/>
    <s v="กระบี่"/>
    <s v="-"/>
    <s v=""/>
    <s v="13/03/2026 05:58"/>
    <s v="-"/>
    <s v="J&amp;T Express"/>
    <s v="Tiktok"/>
    <s v="tiktok"/>
    <s v=""/>
    <s v="793115365954"/>
    <s v="13/03/2026 05:58"/>
  </r>
  <r>
    <x v="0"/>
    <x v="0"/>
    <n v="50"/>
    <n v="12"/>
    <s v="GWY74"/>
    <n v="400"/>
    <n v="0"/>
    <s v="ร้านที่2"/>
    <s v="ธ***รัตน์  ส***วิมล"/>
    <s v="Nakhon Sawan"/>
    <s v="-"/>
    <s v=""/>
    <s v="13/03/2026 05:48"/>
    <s v="-"/>
    <s v="J&amp;T Express"/>
    <s v="Tiktok"/>
    <s v="tiktok"/>
    <s v=""/>
    <s v="793140489956"/>
    <s v="13/03/2026 05:47"/>
  </r>
  <r>
    <x v="8"/>
    <x v="10"/>
    <n v="159"/>
    <n v="1"/>
    <s v="GWY73"/>
    <n v="129"/>
    <n v="0"/>
    <s v="ร้านที่2"/>
    <s v="ศ***ุทธ เ***งช่วย"/>
    <s v="นครศรีธรรมราช"/>
    <s v="-"/>
    <s v=""/>
    <s v="13/03/2026 04:48"/>
    <s v="-"/>
    <s v="J&amp;T COD"/>
    <s v="Tiktok"/>
    <s v="จ่ายทีหลัง / COD"/>
    <s v=""/>
    <s v="793169309995"/>
    <s v="13/03/2026 04:48"/>
  </r>
  <r>
    <x v="3"/>
    <x v="8"/>
    <n v="139"/>
    <n v="1"/>
    <s v="GWY72"/>
    <n v="278"/>
    <n v="0"/>
    <s v="ร้านที่1"/>
    <s v="ก******ร"/>
    <s v="******นศรีทรายทอง, ตำบล เจริญเมือง, อำเภอพาน ตำบลเมืองพาน อำเภอพาน จังหวัดเชียงราย 57120"/>
    <s v="57120"/>
    <s v="49"/>
    <s v="13/03/2026 03:46"/>
    <s v="-"/>
    <s v="SPX Express"/>
    <s v="Shopee"/>
    <s v="shopee"/>
    <s v=""/>
    <s v="TH2606124757414"/>
    <s v="13/03/2026 03:45"/>
  </r>
  <r>
    <x v="9"/>
    <x v="11"/>
    <n v="139"/>
    <n v="1"/>
    <s v="GWY72"/>
    <n v="278"/>
    <n v="0"/>
    <s v="ร้านที่1"/>
    <s v="ก******ร"/>
    <s v="******นศรีทรายทอง, ตำบล เจริญเมือง, อำเภอพาน ตำบลเมืองพาน อำเภอพาน จังหวัดเชียงราย 57120"/>
    <s v="57120"/>
    <s v="49"/>
    <s v="13/03/2026 03:46"/>
    <s v="-"/>
    <s v="SPX Express"/>
    <s v="Shopee"/>
    <s v="shopee"/>
    <s v=""/>
    <s v="TH2606124757414"/>
    <s v="13/03/2026 03:45"/>
  </r>
  <r>
    <x v="15"/>
    <x v="20"/>
    <n v="75"/>
    <n v="1"/>
    <s v="GWY71"/>
    <n v="112"/>
    <n v="37"/>
    <s v="ร้านที่1"/>
    <s v="เ******์"/>
    <s v="******ระราม2, ซอย 9, ตำบลพันท้ายนรสิงห์, อำเภอเมืองสมุทรสาคร ตำบลพันท้ายนรสิงห์ อำเภอเมืองสมุทรสาคร จังหวัดสมุทรสาคร 74000"/>
    <s v="74000"/>
    <s v="93"/>
    <s v="13/03/2026 03:35"/>
    <s v="-"/>
    <s v="SPX Express"/>
    <s v="Shopee"/>
    <s v="shopee"/>
    <s v=""/>
    <s v="TH268327594244K"/>
    <s v="13/03/2026 03:34"/>
  </r>
  <r>
    <x v="1"/>
    <x v="9"/>
    <n v="159"/>
    <n v="1"/>
    <s v="GWY70"/>
    <n v="129"/>
    <n v="0"/>
    <s v="ร้านที่2"/>
    <s v="ใ*** ร***ก๋วยจั๊บเจ้อิม ม***งได้เลยไม่ต้องโทร"/>
    <s v="กรุงเทพฯ"/>
    <s v="-"/>
    <s v=""/>
    <s v="13/03/2026 03:14"/>
    <s v="-"/>
    <s v="J&amp;T COD"/>
    <s v="Tiktok"/>
    <s v="จ่ายทีหลัง / COD"/>
    <s v=""/>
    <s v="793129608961"/>
    <s v="13/03/2026 03:14"/>
  </r>
  <r>
    <x v="3"/>
    <x v="1"/>
    <n v="85.68"/>
    <n v="1"/>
    <s v="GWY69"/>
    <n v="182.91"/>
    <n v="11.55"/>
    <s v="ร้านที่3"/>
    <s v="วิศิษฎ์ พึ่งพระพร"/>
    <s v="363 หมู่บ้านวีรวัฒน์ บางแคเหนือ_x000a__x000a_บางแค/ Bang Khaeกรุงเทพมหานคร/ Bangkok_x000a_10160"/>
    <s v="10160"/>
    <s v="660895116953"/>
    <s v="13/03/2026 02:09"/>
    <s v="-"/>
    <s v="Kerry_dropoff"/>
    <s v="Lazada"/>
    <s v="lazada"/>
    <s v=""/>
    <s v="LEXPU0666491099"/>
    <s v="13/03/2026 02:09"/>
  </r>
  <r>
    <x v="8"/>
    <x v="1"/>
    <n v="85.68"/>
    <n v="1"/>
    <s v="GWY69"/>
    <n v="182.91"/>
    <n v="11.55"/>
    <s v="ร้านที่3"/>
    <s v="วิศิษฎ์ พึ่งพระพร"/>
    <s v="363 หมู่บ้านวีรวัฒน์ บางแคเหนือ_x000a__x000a_บางแค/ Bang Khaeกรุงเทพมหานคร/ Bangkok_x000a_10160"/>
    <s v="10160"/>
    <s v="660895116953"/>
    <s v="13/03/2026 02:09"/>
    <s v="-"/>
    <s v="Kerry_dropoff"/>
    <s v="Lazada"/>
    <s v="lazada"/>
    <s v=""/>
    <s v="LEXPU0666491099"/>
    <s v="13/03/2026 02:09"/>
  </r>
  <r>
    <x v="0"/>
    <x v="0"/>
    <n v="50"/>
    <n v="6"/>
    <s v="GWY68"/>
    <n v="200"/>
    <n v="0"/>
    <s v="ร้านที่2"/>
    <s v="จ***ันท์ จ***นนท์"/>
    <s v="ตราด"/>
    <s v="-"/>
    <s v=""/>
    <s v="13/03/2026 01:57"/>
    <s v="-"/>
    <s v="J&amp;T Express"/>
    <s v="Tiktok"/>
    <s v="tiktok"/>
    <s v=""/>
    <s v="793151496966"/>
    <s v="13/03/2026 01:57"/>
  </r>
  <r>
    <x v="0"/>
    <x v="0"/>
    <n v="50"/>
    <n v="6"/>
    <s v="GWY67"/>
    <n v="200"/>
    <n v="0"/>
    <s v="ร้านที่2"/>
    <s v="อ***อาสัน ม***็ง"/>
    <s v="นราธิวาส"/>
    <s v="-"/>
    <s v=""/>
    <s v="13/03/2026 01:02"/>
    <s v="-"/>
    <s v="J&amp;T COD"/>
    <s v="Tiktok"/>
    <s v="จ่ายทีหลัง / COD"/>
    <s v=""/>
    <s v="793181196931"/>
    <s v="13/03/2026 01:03"/>
  </r>
  <r>
    <x v="0"/>
    <x v="0"/>
    <n v="50"/>
    <n v="6"/>
    <s v="GWY66"/>
    <n v="200"/>
    <n v="0"/>
    <s v="ร้านที่2"/>
    <s v="อ***อาสัน ม***็ง"/>
    <s v="นราธิวาส"/>
    <s v="-"/>
    <s v=""/>
    <s v="13/03/2026 01:02"/>
    <s v="-"/>
    <s v="J&amp;T COD"/>
    <s v="Tiktok"/>
    <s v="จ่ายทีหลัง / COD"/>
    <s v=""/>
    <s v="793112493946"/>
    <s v="13/03/2026 01:02"/>
  </r>
  <r>
    <x v="8"/>
    <x v="10"/>
    <n v="159"/>
    <n v="1"/>
    <s v="GWY65"/>
    <n v="129"/>
    <n v="0"/>
    <s v="ร้านที่2"/>
    <s v="ป***ิทย์   ป***วงษ์"/>
    <s v="ชลบุรี"/>
    <s v="-"/>
    <s v=""/>
    <s v="13/03/2026 00:51"/>
    <s v="-"/>
    <s v="J&amp;T COD"/>
    <s v="Tiktok"/>
    <s v="จ่ายทีหลัง / COD"/>
    <s v=""/>
    <s v="793195611946"/>
    <s v="13/03/2026 00:51"/>
  </r>
  <r>
    <x v="2"/>
    <x v="5"/>
    <n v="69.900000000000006"/>
    <n v="10"/>
    <s v="GWY64"/>
    <n v="800"/>
    <n v="0"/>
    <s v="ร้านที่1"/>
    <s v="ค******า"/>
    <s v="******รุ เขตทุ่งครุ กรุงเทพมหานคร หมู่บ้าน เนเชอร์ร่า &amp; เดอะแกลเลอร์รี่ แขวงทุ่งครุ เขตทุ่งครุ จังหวัดกรุงเทพมหานคร 10140"/>
    <s v="10140"/>
    <s v="81"/>
    <s v="13/03/2026 01:21"/>
    <s v="-"/>
    <s v="SPX Express"/>
    <s v="Shopee"/>
    <s v="shopee"/>
    <s v=""/>
    <s v="TH2641935789217"/>
    <s v="13/03/2026 00:46"/>
  </r>
  <r>
    <x v="13"/>
    <x v="17"/>
    <n v="33.333333333333336"/>
    <n v="3"/>
    <s v="GWY63"/>
    <n v="157.99"/>
    <n v="23"/>
    <s v="ร้านที่2"/>
    <s v="ภ***วัฒน์ ว***เมือง"/>
    <s v="นครสวรรค์"/>
    <s v="-"/>
    <s v=""/>
    <s v="13/03/2026 00:22"/>
    <s v="-"/>
    <s v="J&amp;T Express"/>
    <s v="Tiktok"/>
    <s v="tiktok"/>
    <s v=""/>
    <s v="793187722051"/>
    <s v="13/03/2026 00:23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3">
  <r>
    <x v="0"/>
    <x v="0"/>
    <n v="81.75"/>
    <n v="1"/>
    <s v="GXC57"/>
    <n v="88.75"/>
    <n v="7"/>
    <s v="ร้านที่3"/>
    <s v="คุณไพร"/>
    <s v="125ซ.หลังวัดพรมรังษี(ล๊อก6)แขวงแสมดำ.เขตบางขุนเทียน_x000a__x000a_บางขุนเทียน/ Bang Khun Thianกรุงเทพมหานคร/ Bangkok_x000a_10150"/>
    <s v="10150"/>
    <s v="660884983089"/>
    <s v="14/03/2026 23:49"/>
    <s v="-"/>
    <s v="Kerry_dropoff"/>
    <s v="Lazada"/>
    <s v="lazada"/>
    <s v=""/>
    <s v="LEXPU0666973620"/>
    <s v="14/03/2026 23:49"/>
  </r>
  <r>
    <x v="1"/>
    <x v="1"/>
    <n v="54.5"/>
    <n v="2"/>
    <s v="GXC56"/>
    <n v="68"/>
    <n v="0"/>
    <s v="ร้านที่1"/>
    <s v="สุรีย์รัตน์  มีเปี่ยม"/>
    <s v="163 หมู่ 2 ต.หนองเต่า อ.บ้านหมี่ จ.ลพบุรี 15110 ุ_x000a__x000a_บ้านหมี่/ Ban Miลพบุรี/ Lopburi_x000a_15110"/>
    <s v="15110"/>
    <s v="660868947017"/>
    <s v="14/03/2026 23:23"/>
    <s v="-"/>
    <s v="Kerry_dropoff"/>
    <s v="Lazada"/>
    <s v="lazada"/>
    <s v=""/>
    <s v="LEXPU0666981565"/>
    <s v="14/03/2026 23:22"/>
  </r>
  <r>
    <x v="2"/>
    <x v="2"/>
    <n v="60"/>
    <n v="1"/>
    <s v="GXC55"/>
    <n v="67"/>
    <n v="7"/>
    <s v="ร้านที่9"/>
    <s v="ทิพย์"/>
    <s v="82/18หมู่1 ตำบล รอบเมือง อำเภอ เมือง  82/18หมู่1, ตำบล รอบเมือง อำเภอ เมือง · รอบเมือง สุขสบาย · รอบเมือง/ Rop Mueang_x000a__x000a_เมืองปราจีนบุรี/ Mueang Prachin Buriปราจีนบุรี/ Prachin Buri_x000a_25000"/>
    <s v="25000"/>
    <s v="660646273843"/>
    <s v="14/03/2026 23:19"/>
    <s v="-"/>
    <s v="Kerry_dropoff"/>
    <s v="Lazada"/>
    <s v="lazada"/>
    <s v=""/>
    <s v="LEXPU0666977386"/>
    <s v="14/03/2026 23:19"/>
  </r>
  <r>
    <x v="1"/>
    <x v="1"/>
    <n v="54.5"/>
    <n v="2"/>
    <s v="GXC54"/>
    <n v="263"/>
    <n v="45"/>
    <s v="ร้านที่3"/>
    <s v="ฟ้าประกาย ศรีลา"/>
    <s v="467 หมู่11 ถนนวิถีเกษตร ตำบลธาตุพนม อำเภอธาตุพนม จังหวัดนครพนม_x000a__x000a_ธาตุพนม/ That Phanomนครพนม/ Nakhon Phanom_x000a_48110"/>
    <s v="48110"/>
    <s v="660947832658"/>
    <s v="14/03/2026 23:19"/>
    <s v="-"/>
    <s v="Kerry_dropoff"/>
    <s v="Lazada"/>
    <s v="lazada"/>
    <s v=""/>
    <s v="TH45058G0V7X5A"/>
    <s v="14/03/2026 23:19"/>
  </r>
  <r>
    <x v="3"/>
    <x v="0"/>
    <n v="109"/>
    <n v="1"/>
    <s v="GXC54"/>
    <n v="263"/>
    <n v="45"/>
    <s v="ร้านที่3"/>
    <s v="ฟ้าประกาย ศรีลา"/>
    <s v="467 หมู่11 ถนนวิถีเกษตร ตำบลธาตุพนม อำเภอธาตุพนม จังหวัดนครพนม_x000a__x000a_ธาตุพนม/ That Phanomนครพนม/ Nakhon Phanom_x000a_48110"/>
    <s v="48110"/>
    <s v="660947832658"/>
    <s v="14/03/2026 23:19"/>
    <s v="-"/>
    <s v="Kerry_dropoff"/>
    <s v="Lazada"/>
    <s v="lazada"/>
    <s v=""/>
    <s v="TH45058G0V7X5A"/>
    <s v="14/03/2026 23:19"/>
  </r>
  <r>
    <x v="3"/>
    <x v="3"/>
    <n v="109"/>
    <n v="3"/>
    <s v="GXC53"/>
    <n v="395.5"/>
    <n v="68.5"/>
    <s v="ร้านที่1"/>
    <s v="ภูผา"/>
    <s v="104/13ถ.ลาดพร้าวซอยลาดพร้าว122แยก13แขวงพลับพลาเขตวังทองหลางกท.10310 · พลับพลา/ Phlapphla_x000a__x000a_วังทองหลาง/ Wang Thonglangกรุงเทพมหานคร/ Bangkok_x000a_10310"/>
    <s v="10310"/>
    <s v="660950267935"/>
    <s v="14/03/2026 23:08"/>
    <s v="-"/>
    <s v="Kerry_dropoff"/>
    <s v="Lazada"/>
    <s v="lazada"/>
    <s v=""/>
    <s v="LEXPU0666974423"/>
    <s v="14/03/2026 23:08"/>
  </r>
  <r>
    <x v="4"/>
    <x v="4"/>
    <n v="33.333333333333336"/>
    <n v="3"/>
    <s v="GXC52"/>
    <n v="100"/>
    <n v="0"/>
    <s v="ร้านที่4"/>
    <s v="ด***งศภัค ต***วณิช"/>
    <s v="สมุทรปราการ"/>
    <s v="-"/>
    <s v=""/>
    <s v="14/03/2026 22:54"/>
    <s v="-"/>
    <s v="J&amp;T COD"/>
    <s v="Tiktok"/>
    <s v="จ่ายทีหลัง / COD"/>
    <s v=""/>
    <s v="-"/>
    <s v="14/03/2026 22:54"/>
  </r>
  <r>
    <x v="4"/>
    <x v="4"/>
    <n v="40"/>
    <n v="30"/>
    <s v="GXC50"/>
    <n v="1599"/>
    <n v="0"/>
    <s v="ร้านที่1"/>
    <s v="ม***่"/>
    <s v="****** ห้อง 18/620 แขวงหัวหมาก เขตบางกะปิ จังหวัดกรุงเทพมหานคร 10240"/>
    <s v="10240"/>
    <s v="99"/>
    <s v="14/03/2026 22:42"/>
    <s v="-"/>
    <s v="SPX Express"/>
    <s v="Shopee"/>
    <s v="shopee"/>
    <s v=""/>
    <s v="TH2610766236087"/>
    <s v="14/03/2026 22:42"/>
  </r>
  <r>
    <x v="5"/>
    <x v="5"/>
    <n v="75"/>
    <n v="2"/>
    <s v="GXC47"/>
    <n v="199"/>
    <n v="49"/>
    <s v="ร้านที่1"/>
    <s v="เ******ว"/>
    <s v="******หม่ดงเย็น, ตำบลตะเคียน, อำเภอกาบเชิง ตำบลตะเคียน อำเภอกาบเชิง จังหวัดสุรินทร์ 32210"/>
    <s v="32210"/>
    <s v="53"/>
    <s v="14/03/2026 22:42"/>
    <s v="-"/>
    <s v="SPX Express"/>
    <s v="Shopee"/>
    <s v="shopee"/>
    <s v=""/>
    <s v="-"/>
    <s v="14/03/2026 22:11"/>
  </r>
  <r>
    <x v="4"/>
    <x v="4"/>
    <n v="33.333333333333336"/>
    <n v="3"/>
    <s v="GXC46"/>
    <n v="100"/>
    <n v="0"/>
    <s v="ร้านที่4"/>
    <s v="ก***ร เ***อป้อ"/>
    <s v="แม่ฮ่องสอน"/>
    <s v="-"/>
    <s v=""/>
    <s v="14/03/2026 21:56"/>
    <s v="-"/>
    <s v="J&amp;T COD"/>
    <s v="Tiktok"/>
    <s v="จ่ายทีหลัง / COD"/>
    <s v=""/>
    <s v="-"/>
    <s v="14/03/2026 21:56"/>
  </r>
  <r>
    <x v="6"/>
    <x v="6"/>
    <n v="60"/>
    <n v="1"/>
    <s v="GXC45"/>
    <n v="67.5"/>
    <n v="7.5"/>
    <s v="ร้านที่3"/>
    <s v="ต่อง ปันคำ"/>
    <s v="บ้านต๊ำน้ำล้อม ต.บ้านต๊ำ  159_x000a__x000a_เมืองพะเยา/ Mueang Phayaoพะเยา/ Phayao_x000a_56000"/>
    <s v="56000"/>
    <s v="660814494933"/>
    <s v="14/03/2026 21:48"/>
    <s v="-"/>
    <s v="Kerry_dropoff"/>
    <s v="Lazada"/>
    <s v="lazada"/>
    <s v=""/>
    <s v="LEXPU0666981084"/>
    <s v="14/03/2026 21:48"/>
  </r>
  <r>
    <x v="4"/>
    <x v="4"/>
    <n v="33.333333333333336"/>
    <n v="3"/>
    <s v="GXC44"/>
    <n v="100"/>
    <n v="0"/>
    <s v="ร้านที่4"/>
    <s v="ไ***น ก***ชาญดี"/>
    <s v="ชลบุรี"/>
    <s v="-"/>
    <s v=""/>
    <s v="14/03/2026 21:32"/>
    <s v="-"/>
    <s v="J&amp;T COD"/>
    <s v="Tiktok"/>
    <s v="จ่ายทีหลัง / COD"/>
    <s v=""/>
    <s v="-"/>
    <s v="14/03/2026 21:32"/>
  </r>
  <r>
    <x v="6"/>
    <x v="7"/>
    <n v="69.900000000000006"/>
    <n v="20"/>
    <s v="GXC43"/>
    <n v="1600"/>
    <n v="0"/>
    <s v="ร้านที่1"/>
    <s v="ธ******ณ"/>
    <s v="******บลตลาดหลวง อำเภอเมืองอ่างทอง จังหวัดอ่างทอง 14000"/>
    <s v="14000"/>
    <s v="51"/>
    <s v="14/03/2026 21:32"/>
    <s v="-"/>
    <s v="SPX Express"/>
    <s v="Shopee"/>
    <s v="shopee"/>
    <s v=""/>
    <s v="TH2638062424175"/>
    <s v="14/03/2026 21:31"/>
  </r>
  <r>
    <x v="7"/>
    <x v="8"/>
    <n v="93"/>
    <n v="1"/>
    <s v="GXC42"/>
    <n v="93"/>
    <n v="0"/>
    <s v="ร้านที่1"/>
    <s v="จ******อ"/>
    <s v="******ะชาธิปก แขวงหิรัญรูจี เขตธนบุรี กทม แขวงหิรัญรูจี เขตธนบุรี จังหวัดกรุงเทพมหานคร 10600"/>
    <s v="10600"/>
    <s v="29"/>
    <s v="14/03/2026 21:17"/>
    <s v="-"/>
    <s v="SPX Express"/>
    <s v="Shopee"/>
    <s v="shopee"/>
    <s v=""/>
    <s v="TH265702777784A"/>
    <s v="14/03/2026 21:17"/>
  </r>
  <r>
    <x v="3"/>
    <x v="9"/>
    <n v="139"/>
    <n v="1"/>
    <s v="GXC41"/>
    <n v="139"/>
    <n v="0"/>
    <s v="ร้านที่1"/>
    <s v="น******์"/>
    <s v="******านผ้าขาว, ตำบล ม่วงใข่, อำเภอพังโคน ตำบลม่วงไข่ อำเภอพังโคน จังหวัดสกลนคร 47160"/>
    <s v="47160"/>
    <s v="39"/>
    <s v="14/03/2026 21:08"/>
    <s v="-"/>
    <s v="SPX Express"/>
    <s v="Shopee"/>
    <s v="shopee"/>
    <s v=""/>
    <s v="TH267688280762H"/>
    <s v="14/03/2026 21:08"/>
  </r>
  <r>
    <x v="8"/>
    <x v="10"/>
    <n v="159"/>
    <n v="1"/>
    <s v="GXC40"/>
    <n v="328"/>
    <n v="0"/>
    <s v="ร้านที่2"/>
    <s v="ญ***ปรวีร์  ป***ามาตร์"/>
    <s v="ตรัง"/>
    <s v="-"/>
    <s v=""/>
    <s v="14/03/2026 20:47"/>
    <s v="-"/>
    <s v="J&amp;T COD"/>
    <s v="Tiktok"/>
    <s v="จ่ายทีหลัง / COD"/>
    <s v=""/>
    <s v="793267866985"/>
    <s v="14/03/2026 20:47"/>
  </r>
  <r>
    <x v="6"/>
    <x v="7"/>
    <n v="120"/>
    <n v="1"/>
    <s v="GXC40"/>
    <n v="328"/>
    <n v="0"/>
    <s v="ร้านที่2"/>
    <s v="ญ***ปรวีร์  ป***ามาตร์"/>
    <s v="ตรัง"/>
    <s v="-"/>
    <s v=""/>
    <s v="14/03/2026 20:47"/>
    <s v="-"/>
    <s v="J&amp;T COD"/>
    <s v="Tiktok"/>
    <s v="จ่ายทีหลัง / COD"/>
    <s v=""/>
    <s v="793267866985"/>
    <s v="14/03/2026 20:47"/>
  </r>
  <r>
    <x v="7"/>
    <x v="8"/>
    <n v="150"/>
    <n v="1"/>
    <s v="GXC40"/>
    <n v="328"/>
    <n v="0"/>
    <s v="ร้านที่2"/>
    <s v="ญ***ปรวีร์  ป***ามาตร์"/>
    <s v="ตรัง"/>
    <s v="-"/>
    <s v=""/>
    <s v="14/03/2026 20:47"/>
    <s v="-"/>
    <s v="J&amp;T COD"/>
    <s v="Tiktok"/>
    <s v="จ่ายทีหลัง / COD"/>
    <s v=""/>
    <s v="793267866985"/>
    <s v="14/03/2026 20:47"/>
  </r>
  <r>
    <x v="4"/>
    <x v="4"/>
    <n v="33.333333333333336"/>
    <n v="3"/>
    <s v="GXC38"/>
    <n v="100"/>
    <n v="0"/>
    <s v="ร้านที่4"/>
    <s v="เ***ะจ๊ะ"/>
    <s v="กรุงเทพฯ"/>
    <s v="-"/>
    <s v=""/>
    <s v="14/03/2026 20:16"/>
    <s v="-"/>
    <s v="J&amp;T COD"/>
    <s v="Tiktok"/>
    <s v="จ่ายทีหลัง / COD"/>
    <s v=""/>
    <s v="-"/>
    <s v="14/03/2026 20:16"/>
  </r>
  <r>
    <x v="6"/>
    <x v="7"/>
    <n v="80"/>
    <n v="1"/>
    <s v="GXC37"/>
    <n v="80"/>
    <n v="0"/>
    <s v="ร้านที่1"/>
    <s v="ไ******ว"/>
    <s v="****** วิลล์, ซอย 3, ตำบล บางนายสี, อำเภอตะกั่วป่า ตำบลบางนายสี อำเภอตะกั่วป่า จังหวัดพังงา 82110"/>
    <s v="82110"/>
    <s v="03"/>
    <s v="14/03/2026 20:37"/>
    <s v="-"/>
    <s v="SPX Express"/>
    <s v="Shopee"/>
    <s v="shopee"/>
    <s v=""/>
    <s v="TH262318256179M"/>
    <s v="14/03/2026 20:07"/>
  </r>
  <r>
    <x v="3"/>
    <x v="3"/>
    <n v="109"/>
    <n v="2"/>
    <s v="GXC35"/>
    <n v="225"/>
    <n v="7"/>
    <s v="ร้านที่1"/>
    <s v="พนารัตน์  ศรีบุดดา"/>
    <s v="จอดรถมอไซค์ บ.ทีพลัส 76 ม.3 ถ.แจ้งสนิท ต.สำราญ อ.เมือง · สำราญ/ Samran_x000a__x000a_เมืองยโสธร/ Mueang Yasothonยโสธร/ Yasothon_x000a_35000"/>
    <s v="35000"/>
    <s v="660898456205"/>
    <s v="14/03/2026 19:57"/>
    <s v="-"/>
    <s v="Kerry_dropoff"/>
    <s v="Lazada"/>
    <s v="lazada"/>
    <s v=""/>
    <s v="LEXPU0666974433"/>
    <s v="14/03/2026 19:57"/>
  </r>
  <r>
    <x v="4"/>
    <x v="4"/>
    <n v="65"/>
    <n v="9"/>
    <s v="GXC34"/>
    <n v="299"/>
    <n v="0"/>
    <s v="ร้านที่2"/>
    <s v="อ***ฉ้ะ ห***วล"/>
    <s v="กระบี่"/>
    <s v="-"/>
    <s v=""/>
    <s v="14/03/2026 19:42"/>
    <s v="-"/>
    <s v="J&amp;T COD"/>
    <s v="Tiktok"/>
    <s v="จ่ายทีหลัง / COD"/>
    <s v=""/>
    <s v="-"/>
    <s v="14/03/2026 19:42"/>
  </r>
  <r>
    <x v="0"/>
    <x v="3"/>
    <n v="109"/>
    <n v="1"/>
    <s v="GXC33"/>
    <n v="116"/>
    <n v="7"/>
    <s v="ร้านที่1"/>
    <s v="สุรีภรณ์"/>
    <s v="หมู่บ้านทัศนีย์ ลาดหลุมแก้ว 42/160 · คูบางหลวง/ Khu Bang Luang_x000a__x000a_ลาดหลุมแก้ว/ Lat Lum Kaeoปทุมธานี/ Pathum Thani_x000a_12140"/>
    <s v="12140"/>
    <s v="660623243977"/>
    <s v="14/03/2026 19:26"/>
    <s v="-"/>
    <s v="Kerry_dropoff"/>
    <s v="Lazada"/>
    <s v="lazada"/>
    <s v=""/>
    <s v="LEXPU0666974093"/>
    <s v="14/03/2026 19:26"/>
  </r>
  <r>
    <x v="0"/>
    <x v="0"/>
    <n v="87.2"/>
    <n v="1"/>
    <s v="GXC32"/>
    <n v="94.2"/>
    <n v="7"/>
    <s v="ร้านที่3"/>
    <s v="วิไล ศรเดช"/>
    <s v="41 ม.5_x000a__x000a_สัตหีบ/ Sattahipชลบุรี/ Chonburi_x000a_20180"/>
    <s v="20180"/>
    <s v="660648933446"/>
    <s v="14/03/2026 19:14"/>
    <s v="-"/>
    <s v="Kerry_dropoff"/>
    <s v="Lazada"/>
    <s v="lazada"/>
    <s v=""/>
    <s v="LEXPU0666974276"/>
    <s v="14/03/2026 19:14"/>
  </r>
  <r>
    <x v="9"/>
    <x v="11"/>
    <n v="49"/>
    <n v="1"/>
    <s v="GXC31"/>
    <n v="49"/>
    <n v="0"/>
    <s v="ร้านที่1"/>
    <s v="ม**า"/>
    <s v="******้านสองชั้น มีรถToyotaสีขาวจอดอยู่ มีราวตากผ้าหน้าบ้าน อยู่ตรงข้ามหอประชุม ตำบลสะเดาะพง อำเภอเขาค้อ จังหวัดเพชรบูรณ์ 67270"/>
    <s v="67270"/>
    <s v="59"/>
    <s v="14/03/2026 19:39"/>
    <s v="-"/>
    <s v="SPX Express"/>
    <s v="Shopee"/>
    <s v="shopee"/>
    <s v=""/>
    <s v="TH260224005924C"/>
    <s v="14/03/2026 19:09"/>
  </r>
  <r>
    <x v="6"/>
    <x v="7"/>
    <n v="120"/>
    <n v="1"/>
    <s v="GXC30"/>
    <n v="99"/>
    <n v="0"/>
    <s v="ร้านที่2"/>
    <s v="ว***วรรณ ต***ูลศักดิ์"/>
    <s v="กรุงเทพมหานคร"/>
    <s v="-"/>
    <s v=""/>
    <s v="14/03/2026 19:06"/>
    <s v="-"/>
    <s v="J&amp;T Express"/>
    <s v="Tiktok"/>
    <s v="tiktok"/>
    <s v=""/>
    <s v="793295595945"/>
    <s v="14/03/2026 19:06"/>
  </r>
  <r>
    <x v="9"/>
    <x v="11"/>
    <n v="27.5"/>
    <n v="4"/>
    <s v="GXC29"/>
    <n v="165"/>
    <n v="0"/>
    <s v="ร้านที่1"/>
    <s v="ก******จ"/>
    <s v="******อเมืองระนอง ตำบลบางริ้น อำเภอเมืองระนอง จังหวัดระนอง 85000"/>
    <s v="85000"/>
    <s v="72"/>
    <s v="14/03/2026 19:05"/>
    <s v="-"/>
    <s v="Flash Express"/>
    <s v="Shopee"/>
    <s v="shopee"/>
    <s v=""/>
    <s v="TH69018G11YW8D"/>
    <s v="14/03/2026 19:05"/>
  </r>
  <r>
    <x v="4"/>
    <x v="4"/>
    <n v="50"/>
    <n v="6"/>
    <s v="GXC28"/>
    <n v="200"/>
    <n v="0"/>
    <s v="ร้านที่2"/>
    <s v="ร***กาญจน์ อ***ิสุรีย์กุล"/>
    <s v="สมุทรปราการ"/>
    <s v="-"/>
    <s v=""/>
    <s v="14/03/2026 18:42"/>
    <s v="-"/>
    <s v="J&amp;T COD"/>
    <s v="Tiktok"/>
    <s v="จ่ายทีหลัง / COD"/>
    <s v=""/>
    <s v="-"/>
    <s v="14/03/2026 18:42"/>
  </r>
  <r>
    <x v="10"/>
    <x v="12"/>
    <n v="139"/>
    <n v="1"/>
    <s v="GXC27"/>
    <n v="139"/>
    <n v="0"/>
    <s v="ร้านที่1"/>
    <s v="ว******ป"/>
    <s v="******ุแหระ ตำบลกุแหระ อำเภอทุ่งใหญ่ จังหวัดนครศรีธรรมราช 80240"/>
    <s v="80240"/>
    <s v="32"/>
    <s v="14/03/2026 18:43"/>
    <s v="-"/>
    <s v="SPX Express"/>
    <s v="Shopee"/>
    <s v="shopee"/>
    <s v=""/>
    <s v="TH264738169772L"/>
    <s v="14/03/2026 18:41"/>
  </r>
  <r>
    <x v="1"/>
    <x v="1"/>
    <n v="59"/>
    <n v="1"/>
    <s v="GXC26"/>
    <n v="177"/>
    <n v="38"/>
    <s v="ร้านที่1"/>
    <s v="ส******ด"/>
    <s v="******ขาใหญ่ 0 ตำบลเขาใหญ่ อำเภออ่าวลึก จังหวัดกระบี่ 81110"/>
    <s v="81110"/>
    <s v="99"/>
    <s v="14/03/2026 18:41"/>
    <s v="-"/>
    <s v="SPX Express"/>
    <s v="Shopee"/>
    <s v="shopee"/>
    <s v=""/>
    <s v="TH266056457964H"/>
    <s v="14/03/2026 18:40"/>
  </r>
  <r>
    <x v="6"/>
    <x v="7"/>
    <n v="80"/>
    <n v="1"/>
    <s v="GXC26"/>
    <n v="177"/>
    <n v="38"/>
    <s v="ร้านที่1"/>
    <s v="ส******ด"/>
    <s v="******ขาใหญ่ 0 ตำบลเขาใหญ่ อำเภออ่าวลึก จังหวัดกระบี่ 81110"/>
    <s v="81110"/>
    <s v="99"/>
    <s v="14/03/2026 18:41"/>
    <s v="-"/>
    <s v="SPX Express"/>
    <s v="Shopee"/>
    <s v="shopee"/>
    <s v=""/>
    <s v="TH266056457964H"/>
    <s v="14/03/2026 18:40"/>
  </r>
  <r>
    <x v="4"/>
    <x v="4"/>
    <n v="50"/>
    <n v="6"/>
    <s v="GXC25"/>
    <n v="200"/>
    <n v="0"/>
    <s v="ร้านที่2"/>
    <s v="ภ***ล"/>
    <s v="สกลนคร"/>
    <s v="-"/>
    <s v=""/>
    <s v="14/03/2026 18:15"/>
    <s v="-"/>
    <s v="J&amp;T COD"/>
    <s v="Tiktok"/>
    <s v="จ่ายทีหลัง / COD"/>
    <s v=""/>
    <s v="-"/>
    <s v="14/03/2026 18:15"/>
  </r>
  <r>
    <x v="9"/>
    <x v="11"/>
    <n v="27.5"/>
    <n v="4"/>
    <s v="GXC23"/>
    <n v="165"/>
    <n v="0"/>
    <s v="ร้านที่1"/>
    <s v="ส******์"/>
    <s v="******.หนองวัวซอ จ.อุดรธานี ตำบลโนนหวาย อำเภอหนองวัวซอ จังหวัดอุดรธานี 41220"/>
    <s v="41220"/>
    <s v="73"/>
    <s v="14/03/2026 17:59"/>
    <s v="-"/>
    <s v="SPX Express"/>
    <s v="Shopee"/>
    <s v="shopee"/>
    <s v=""/>
    <s v="TH262344604478E"/>
    <s v="14/03/2026 17:59"/>
  </r>
  <r>
    <x v="4"/>
    <x v="4"/>
    <n v="33.333333333333336"/>
    <n v="3"/>
    <s v="GXC22"/>
    <n v="100"/>
    <n v="0"/>
    <s v="ร้านที่4"/>
    <s v="ฐ***ชดา อ***ย์เจริญ"/>
    <s v="ปทุมธานี"/>
    <s v="-"/>
    <s v=""/>
    <s v="14/03/2026 17:57"/>
    <s v="-"/>
    <s v="J&amp;T COD"/>
    <s v="Tiktok"/>
    <s v="จ่ายทีหลัง / COD"/>
    <s v="เผือกมะพร้าวอ่อน 1 _x000a_กล้วยหอม มะพร้าวเผา 2"/>
    <s v="793290648010"/>
    <s v="14/03/2026 17:57"/>
  </r>
  <r>
    <x v="6"/>
    <x v="7"/>
    <n v="66.333333333333329"/>
    <n v="3"/>
    <s v="GXC21"/>
    <n v="220"/>
    <n v="0"/>
    <s v="ร้านที่4"/>
    <s v="k***lay"/>
    <s v="Sa Kaeo"/>
    <s v="-"/>
    <s v=""/>
    <s v="14/03/2026 17:56"/>
    <s v="-"/>
    <s v="J&amp;T COD"/>
    <s v="Tiktok"/>
    <s v="จ่ายทีหลัง / COD"/>
    <s v=""/>
    <s v="793243685975"/>
    <s v="14/03/2026 17:56"/>
  </r>
  <r>
    <x v="0"/>
    <x v="3"/>
    <n v="93.74"/>
    <n v="1"/>
    <s v="GXC19"/>
    <n v="93.74"/>
    <n v="0"/>
    <s v="ร้านที่1"/>
    <s v="วารุณี​   ปิ่นทอง"/>
    <s v=" 561/51หมู่บ้านศิริวรรณ ถ.ทหารบก ต.บ่อพลับ อ.เมืองนครปฐม จ.นครปฐม 73000_x000a__x000a_เมืองนครปฐม/ Mueang Nakhon Pathomนครปฐม/ Nakhon Pathom_x000a_73000"/>
    <s v="73000"/>
    <s v="660902610046"/>
    <s v="14/03/2026 17:40"/>
    <s v="-"/>
    <s v="Kerry_dropoff"/>
    <s v="Lazada"/>
    <s v="lazada"/>
    <s v=""/>
    <s v="LEXPU0666974201"/>
    <s v="14/03/2026 17:40"/>
  </r>
  <r>
    <x v="5"/>
    <x v="5"/>
    <n v="75"/>
    <n v="2"/>
    <s v="GXC18"/>
    <n v="199"/>
    <n v="49"/>
    <s v="ร้านที่1"/>
    <s v="พ******์"/>
    <s v="******/1 ซ.9 ถนนสุขุมวิท ตำบลแสนสุข ตำบลแสนสุข อำเภอเมืองชลบุรี จังหวัดชลบุรี 20130"/>
    <s v="20130"/>
    <s v="16"/>
    <s v="14/03/2026 17:23"/>
    <s v="-"/>
    <s v="SPX Express"/>
    <s v="Shopee"/>
    <s v="shopee"/>
    <s v=""/>
    <s v="-"/>
    <s v="14/03/2026 17:23"/>
  </r>
  <r>
    <x v="6"/>
    <x v="7"/>
    <n v="69.900000000000006"/>
    <n v="20"/>
    <s v="GXC17"/>
    <n v="1600"/>
    <n v="0"/>
    <s v="ร้านที่1"/>
    <s v="ธ******)"/>
    <s v="******เนอจี เลขที่ 279 หมู่ที่ 6 ตำบลมิตรภาพ ตำบลมิตรภาพ อำเภอสีคิ้ว จังหวัดนครราชสีมา 30140"/>
    <s v="30140"/>
    <s v="55"/>
    <s v="14/03/2026 17:00"/>
    <s v="-"/>
    <s v="SPX Express"/>
    <s v="Shopee"/>
    <s v="shopee"/>
    <s v=""/>
    <s v="TH267165092962C"/>
    <s v="14/03/2026 17:00"/>
  </r>
  <r>
    <x v="9"/>
    <x v="11"/>
    <n v="49"/>
    <n v="1"/>
    <s v="GXC16"/>
    <n v="49"/>
    <n v="0"/>
    <s v="ร้านที่1"/>
    <s v="ร******ม"/>
    <s v="******นองโน, ตำบล ชีทวน, อำเภอเขื่องใน, ตำบลชีทวน อำเภอเขื่องใน จังหวัดอุบลราชธานี 34150"/>
    <s v="34150"/>
    <s v="05"/>
    <s v="14/03/2026 17:18"/>
    <s v="-"/>
    <s v="SPX Express"/>
    <s v="Shopee"/>
    <s v="shopee"/>
    <s v=""/>
    <s v="TH264749543309E"/>
    <s v="14/03/2026 16:48"/>
  </r>
  <r>
    <x v="8"/>
    <x v="0"/>
    <n v="82.2"/>
    <n v="1"/>
    <s v="GXC15"/>
    <n v="171.9"/>
    <n v="7.5"/>
    <s v="ร้านที่3"/>
    <s v="ธนากร  แสงภู"/>
    <s v="216 ม.1 ต.หมูสี อ.ปากช่อง · ปากช่อง/ Pak Chong_x000a__x000a_ปากช่อง/ Pak Chongนครราชสีมา/ Nakhon Ratchasima_x000a_30130"/>
    <s v="30130"/>
    <s v="660942955611"/>
    <s v="14/03/2026 16:45"/>
    <s v="-"/>
    <s v="Kerry_dropoff"/>
    <s v="Lazada"/>
    <s v="lazada"/>
    <s v=""/>
    <s v="LEXPU0666970963"/>
    <s v="14/03/2026 16:45"/>
  </r>
  <r>
    <x v="3"/>
    <x v="0"/>
    <n v="82.2"/>
    <n v="1"/>
    <s v="GXC15"/>
    <n v="171.9"/>
    <n v="7.5"/>
    <s v="ร้านที่3"/>
    <s v="ธนากร  แสงภู"/>
    <s v="216 ม.1 ต.หมูสี อ.ปากช่อง · ปากช่อง/ Pak Chong_x000a__x000a_ปากช่อง/ Pak Chongนครราชสีมา/ Nakhon Ratchasima_x000a_30130"/>
    <s v="30130"/>
    <s v="660942955611"/>
    <s v="14/03/2026 16:45"/>
    <s v="-"/>
    <s v="Kerry_dropoff"/>
    <s v="Lazada"/>
    <s v="lazada"/>
    <s v=""/>
    <s v="LEXPU0666970963"/>
    <s v="14/03/2026 16:45"/>
  </r>
  <r>
    <x v="3"/>
    <x v="3"/>
    <n v="88.29"/>
    <n v="2"/>
    <s v="GXC13"/>
    <n v="379.16"/>
    <n v="26"/>
    <s v="ร้านที่1"/>
    <s v="ประภาพรรณ"/>
    <s v="2086 มหาวิทยาลัยรามคำแหงถ.รามคำแหงแขวงหัวหมากเขตบางกะปิ ชั้น1 อาคารเวียงผา_x000a__x000a_บางกะปิ/ Bang Kapiกรุงเทพมหานคร/ Bangkok_x000a_10240"/>
    <s v="10240"/>
    <s v="660904235920"/>
    <s v="14/03/2026 16:18"/>
    <s v="-"/>
    <s v="Kerry_dropoff"/>
    <s v="Lazada"/>
    <s v="lazada"/>
    <s v=""/>
    <s v="LEXPU0666973090"/>
    <s v="14/03/2026 16:18"/>
  </r>
  <r>
    <x v="0"/>
    <x v="3"/>
    <n v="88.29"/>
    <n v="2"/>
    <s v="GXC13"/>
    <n v="379.16"/>
    <n v="26"/>
    <s v="ร้านที่1"/>
    <s v="ประภาพรรณ"/>
    <s v="2086 มหาวิทยาลัยรามคำแหงถ.รามคำแหงแขวงหัวหมากเขตบางกะปิ ชั้น1 อาคารเวียงผา_x000a__x000a_บางกะปิ/ Bang Kapiกรุงเทพมหานคร/ Bangkok_x000a_10240"/>
    <s v="10240"/>
    <s v="660904235920"/>
    <s v="14/03/2026 16:18"/>
    <s v="-"/>
    <s v="Kerry_dropoff"/>
    <s v="Lazada"/>
    <s v="lazada"/>
    <s v=""/>
    <s v="LEXPU0666973090"/>
    <s v="14/03/2026 16:18"/>
  </r>
  <r>
    <x v="4"/>
    <x v="4"/>
    <n v="33.333333333333336"/>
    <n v="6"/>
    <s v="GXC12"/>
    <n v="200"/>
    <n v="0"/>
    <s v="ร้านที่2"/>
    <s v="ส***รณษร ท***"/>
    <s v="นครราชสีมา"/>
    <s v="-"/>
    <s v=""/>
    <s v="14/03/2026 16:17"/>
    <s v="-"/>
    <s v="J&amp;T COD"/>
    <s v="Tiktok"/>
    <s v="จ่ายทีหลัง / COD"/>
    <s v=""/>
    <s v="-"/>
    <s v="14/03/2026 16:17"/>
  </r>
  <r>
    <x v="5"/>
    <x v="5"/>
    <n v="75"/>
    <n v="2"/>
    <s v="GXC11"/>
    <n v="199"/>
    <n v="49"/>
    <s v="ร้านที่1"/>
    <s v="โ******ว"/>
    <s v="******านทรัพย์มะค่า, ตำบล บ้านกลาง, อำเภอวังทอง ตำบลบ้านกลาง อำเภอวังทอง จังหวัดพิษณุโลก 65220"/>
    <s v="65220"/>
    <s v="36"/>
    <s v="14/03/2026 16:43"/>
    <s v="-"/>
    <s v="Flash Express"/>
    <s v="Shopee"/>
    <s v="shopee"/>
    <s v=""/>
    <s v="-"/>
    <s v="14/03/2026 16:13"/>
  </r>
  <r>
    <x v="4"/>
    <x v="4"/>
    <n v="33.333333333333336"/>
    <n v="3"/>
    <s v="GXC10"/>
    <n v="100"/>
    <n v="0"/>
    <s v="ร้านที่2"/>
    <s v="ม*** ม***วหวาน"/>
    <s v="พระนครศรีอยุธยา"/>
    <s v="-"/>
    <s v=""/>
    <s v="14/03/2026 16:12"/>
    <s v="-"/>
    <s v="J&amp;T COD"/>
    <s v="Tiktok"/>
    <s v="จ่ายทีหลัง / COD"/>
    <s v=""/>
    <s v="-"/>
    <s v="14/03/2026 16:12"/>
  </r>
  <r>
    <x v="4"/>
    <x v="4"/>
    <n v="33.333333333333336"/>
    <n v="3"/>
    <s v="GXC9"/>
    <n v="100"/>
    <n v="0"/>
    <s v="ร้านที่2"/>
    <s v="p***a  p***kijpanich"/>
    <s v="นนทบุรี"/>
    <s v="-"/>
    <s v=""/>
    <s v="14/03/2026 16:09"/>
    <s v="-"/>
    <s v="J&amp;T COD"/>
    <s v="Tiktok"/>
    <s v="จ่ายทีหลัง / COD"/>
    <s v=""/>
    <s v="-"/>
    <s v="14/03/2026 16:09"/>
  </r>
  <r>
    <x v="6"/>
    <x v="7"/>
    <n v="69.900000000000006"/>
    <n v="10"/>
    <s v="GXC8"/>
    <n v="1295.5"/>
    <n v="96"/>
    <s v="ร้านที่3"/>
    <s v="อนุศรา ทัศนุรักษ์"/>
    <s v="ซอย 16 บ้านเลขที่97 หมู่ 2 · ชะไว/ Chawai_x000a__x000a_ไชโย/ Chaiyoอ่างทอง/ Ang Thong_x000a_14140"/>
    <s v="14140"/>
    <s v="660623376299"/>
    <s v="14/03/2026 15:58"/>
    <s v="-"/>
    <s v="Kerry_dropoff"/>
    <s v="Lazada"/>
    <s v="lazada"/>
    <s v=""/>
    <s v="LEXPU0666990821"/>
    <s v="14/03/2026 15:57"/>
  </r>
  <r>
    <x v="6"/>
    <x v="7"/>
    <n v="66.333333333333329"/>
    <n v="3"/>
    <s v="GXC8"/>
    <n v="1295.5"/>
    <n v="96"/>
    <s v="ร้านที่3"/>
    <s v="อนุศรา ทัศนุรักษ์"/>
    <s v="ซอย 16 บ้านเลขที่97 หมู่ 2 · ชะไว/ Chawai_x000a__x000a_ไชโย/ Chaiyoอ่างทอง/ Ang Thong_x000a_14140"/>
    <s v="14140"/>
    <s v="660623376299"/>
    <s v="14/03/2026 15:58"/>
    <s v="-"/>
    <s v="Kerry_dropoff"/>
    <s v="Lazada"/>
    <s v="lazada"/>
    <s v=""/>
    <s v="LEXPU0666990821"/>
    <s v="14/03/2026 15:57"/>
  </r>
  <r>
    <x v="6"/>
    <x v="7"/>
    <n v="90"/>
    <n v="2"/>
    <s v="GXC8"/>
    <n v="1295.5"/>
    <n v="96"/>
    <s v="ร้านที่3"/>
    <s v="อนุศรา ทัศนุรักษ์"/>
    <s v="ซอย 16 บ้านเลขที่97 หมู่ 2 · ชะไว/ Chawai_x000a__x000a_ไชโย/ Chaiyoอ่างทอง/ Ang Thong_x000a_14140"/>
    <s v="14140"/>
    <s v="660623376299"/>
    <s v="14/03/2026 15:58"/>
    <s v="-"/>
    <s v="Kerry_dropoff"/>
    <s v="Lazada"/>
    <s v="lazada"/>
    <s v=""/>
    <s v="LEXPU0666990821"/>
    <s v="14/03/2026 15:57"/>
  </r>
  <r>
    <x v="2"/>
    <x v="13"/>
    <n v="90.19"/>
    <n v="1"/>
    <s v="GXC8"/>
    <n v="1295.5"/>
    <n v="96"/>
    <s v="ร้านที่3"/>
    <s v="อนุศรา ทัศนุรักษ์"/>
    <s v="ซอย 16 บ้านเลขที่97 หมู่ 2 · ชะไว/ Chawai_x000a__x000a_ไชโย/ Chaiyoอ่างทอง/ Ang Thong_x000a_14140"/>
    <s v="14140"/>
    <s v="660623376299"/>
    <s v="14/03/2026 15:58"/>
    <s v="-"/>
    <s v="Kerry_dropoff"/>
    <s v="Lazada"/>
    <s v="lazada"/>
    <s v=""/>
    <s v="LEXPU0666990821"/>
    <s v="14/03/2026 15:57"/>
  </r>
  <r>
    <x v="5"/>
    <x v="5"/>
    <n v="75"/>
    <n v="2"/>
    <s v="GXC7"/>
    <n v="199"/>
    <n v="49"/>
    <s v="ร้านที่1"/>
    <s v="ธ******ะ"/>
    <s v="******แสนสุข, อำเภอเมืองชลบุรี  (ส่งร้านค้าหน้าซอย) ตำบลแสนสุข อำเภอเมืองชลบุรี จังหวัดชลบุรี 20130"/>
    <s v="20130"/>
    <s v="75"/>
    <s v="14/03/2026 15:55"/>
    <s v="-"/>
    <s v="SPX Express"/>
    <s v="Shopee"/>
    <s v="shopee"/>
    <s v=""/>
    <s v="-"/>
    <s v="14/03/2026 15:55"/>
  </r>
  <r>
    <x v="4"/>
    <x v="4"/>
    <n v="40"/>
    <n v="10"/>
    <s v="GXC6"/>
    <n v="350"/>
    <n v="0"/>
    <s v="ร้านที่4"/>
    <s v="จ***า พ***า"/>
    <s v="พังงา"/>
    <s v="-"/>
    <s v=""/>
    <s v="14/03/2026 15:45"/>
    <s v="-"/>
    <s v="J&amp;T COD"/>
    <s v="Tiktok"/>
    <s v="จ่ายทีหลัง / COD"/>
    <s v=""/>
    <s v="793278957015"/>
    <s v="14/03/2026 15:45"/>
  </r>
  <r>
    <x v="8"/>
    <x v="3"/>
    <n v="82.41"/>
    <n v="1"/>
    <s v="GXC5"/>
    <n v="256.25"/>
    <n v="9"/>
    <s v="ร้านที่1"/>
    <s v="ณิชาพร"/>
    <s v="40/96-97 ม.สุชา1 ถ.ทวีวัฒนา · หนองค้างพลู/ Nong Khang Phlu_x000a__x000a_หนองแขม/ Nong Khaemกรุงเทพมหานคร/ Bangkok_x000a_10160"/>
    <s v="10160"/>
    <s v="660842960399"/>
    <s v="14/03/2026 15:43"/>
    <s v="-"/>
    <s v="Kerry_dropoff"/>
    <s v="Lazada"/>
    <s v="lazada"/>
    <s v=""/>
    <s v="LEXPU0666973419"/>
    <s v="14/03/2026 15:42"/>
  </r>
  <r>
    <x v="8"/>
    <x v="3"/>
    <n v="82.42"/>
    <n v="2"/>
    <s v="GXC5"/>
    <n v="256.25"/>
    <n v="9"/>
    <s v="ร้านที่1"/>
    <s v="ณิชาพร"/>
    <s v="40/96-97 ม.สุชา1 ถ.ทวีวัฒนา · หนองค้างพลู/ Nong Khang Phlu_x000a__x000a_หนองแขม/ Nong Khaemกรุงเทพมหานคร/ Bangkok_x000a_10160"/>
    <s v="10160"/>
    <s v="660842960399"/>
    <s v="14/03/2026 15:43"/>
    <s v="-"/>
    <s v="Kerry_dropoff"/>
    <s v="Lazada"/>
    <s v="lazada"/>
    <s v=""/>
    <s v="LEXPU0666973419"/>
    <s v="14/03/2026 15:42"/>
  </r>
  <r>
    <x v="9"/>
    <x v="11"/>
    <n v="33.333333333333336"/>
    <n v="3"/>
    <s v="GXC4"/>
    <n v="134.99"/>
    <n v="0"/>
    <s v="ร้านที่2"/>
    <s v="น** ป***ดา เ***้ำเที่ยง"/>
    <s v="ขอนแก่น"/>
    <s v="-"/>
    <s v=""/>
    <s v="14/03/2026 15:41"/>
    <s v="-"/>
    <s v="J&amp;T COD"/>
    <s v="Tiktok"/>
    <s v="จ่ายทีหลัง / COD"/>
    <s v=""/>
    <s v="793280401056"/>
    <s v="14/03/2026 15:41"/>
  </r>
  <r>
    <x v="4"/>
    <x v="4"/>
    <n v="50"/>
    <n v="6"/>
    <s v="GXC3"/>
    <n v="200"/>
    <n v="0"/>
    <s v="ร้านที่2"/>
    <s v="ป***งค๋ ช***ันติสกุล"/>
    <s v="ประจวบคีรีขันธ์"/>
    <s v="-"/>
    <s v=""/>
    <s v="14/03/2026 15:41"/>
    <s v="-"/>
    <s v="J&amp;T COD"/>
    <s v="Tiktok"/>
    <s v="จ่ายทีหลัง / COD"/>
    <s v=""/>
    <s v="-"/>
    <s v="14/03/2026 15:41"/>
  </r>
  <r>
    <x v="2"/>
    <x v="14"/>
    <n v="120"/>
    <n v="1"/>
    <s v="GXC2"/>
    <n v="98"/>
    <n v="0"/>
    <s v="ร้านที่2"/>
    <s v="ร***เพ็ชร๋"/>
    <s v="สุพรรณบุรี"/>
    <s v="-"/>
    <s v=""/>
    <s v="14/03/2026 15:33"/>
    <s v="-"/>
    <s v="J&amp;T COD"/>
    <s v="Tiktok"/>
    <s v="จ่ายทีหลัง / COD"/>
    <s v=""/>
    <s v="793220794951"/>
    <s v="14/03/2026 15:33"/>
  </r>
  <r>
    <x v="11"/>
    <x v="15"/>
    <n v="12"/>
    <n v="10"/>
    <s v="GXC0"/>
    <n v="694"/>
    <n v="17"/>
    <s v="ร้านที่1"/>
    <s v="น******ต"/>
    <s v="******ตำบลศรีดอนมูล อำเภอเชียงแสน จังหวัดเชียงราย 57150"/>
    <s v="57150"/>
    <s v="22"/>
    <s v="14/03/2026 15:58"/>
    <s v="-"/>
    <s v="SPX Express"/>
    <s v="Shopee"/>
    <s v="shopee"/>
    <s v=""/>
    <s v="TH2619198478828"/>
    <s v="14/03/2026 15:28"/>
  </r>
  <r>
    <x v="2"/>
    <x v="16"/>
    <n v="99"/>
    <n v="3"/>
    <s v="GXC0"/>
    <n v="694"/>
    <n v="17"/>
    <s v="ร้านที่1"/>
    <s v="น******ต"/>
    <s v="******ตำบลศรีดอนมูล อำเภอเชียงแสน จังหวัดเชียงราย 57150"/>
    <s v="57150"/>
    <s v="22"/>
    <s v="14/03/2026 15:58"/>
    <s v="-"/>
    <s v="SPX Express"/>
    <s v="Shopee"/>
    <s v="shopee"/>
    <s v=""/>
    <s v="TH2619198478828"/>
    <s v="14/03/2026 15:28"/>
  </r>
  <r>
    <x v="6"/>
    <x v="7"/>
    <n v="80"/>
    <n v="3"/>
    <s v="GXC0"/>
    <n v="694"/>
    <n v="17"/>
    <s v="ร้านที่1"/>
    <s v="น******ต"/>
    <s v="******ตำบลศรีดอนมูล อำเภอเชียงแสน จังหวัดเชียงราย 57150"/>
    <s v="57150"/>
    <s v="22"/>
    <s v="14/03/2026 15:58"/>
    <s v="-"/>
    <s v="SPX Express"/>
    <s v="Shopee"/>
    <s v="shopee"/>
    <s v=""/>
    <s v="TH2619198478828"/>
    <s v="14/03/2026 15:28"/>
  </r>
  <r>
    <x v="4"/>
    <x v="4"/>
    <n v="50"/>
    <n v="6"/>
    <s v="GXB98"/>
    <n v="200"/>
    <n v="0"/>
    <s v="ร้านที่2"/>
    <s v=""/>
    <s v=""/>
    <s v="-"/>
    <s v=""/>
    <s v="-"/>
    <s v="-"/>
    <s v="Standard shipping"/>
    <s v="Tiktok"/>
    <s v="-"/>
    <s v=""/>
    <s v="-"/>
    <s v="14/03/2026 14:57"/>
  </r>
  <r>
    <x v="12"/>
    <x v="17"/>
    <n v="66.666666666666671"/>
    <n v="3"/>
    <s v="GXB97"/>
    <n v="129"/>
    <n v="0"/>
    <s v="ร้านที่1"/>
    <s v="จ******์"/>
    <s v="******เทพารักษ์, อำเภอเมืองสมุทรปราการ ตำบลเทพารักษ์ อำเภอเมืองสมุทรปราการ จังหวัดสมุทรปราการ 10270"/>
    <s v="10270"/>
    <s v="31"/>
    <s v="14/03/2026 15:23"/>
    <s v="-"/>
    <s v="SPX Express"/>
    <s v="Shopee"/>
    <s v="shopee"/>
    <s v=""/>
    <s v="TH2663494816643"/>
    <s v="14/03/2026 14:53"/>
  </r>
  <r>
    <x v="12"/>
    <x v="17"/>
    <n v="66.666666666666671"/>
    <n v="3"/>
    <s v="GXB96"/>
    <n v="100"/>
    <n v="0"/>
    <s v="ร้านที่2"/>
    <s v="M* L**"/>
    <s v="กรุงเทพฯ"/>
    <s v="-"/>
    <s v=""/>
    <s v="14/03/2026 14:51"/>
    <s v="-"/>
    <s v="J&amp;T COD"/>
    <s v="Tiktok"/>
    <s v="จ่ายทีหลัง / COD"/>
    <s v=""/>
    <s v="793247190923"/>
    <s v="14/03/2026 14:52"/>
  </r>
  <r>
    <x v="13"/>
    <x v="18"/>
    <n v="65"/>
    <n v="1"/>
    <s v="GXB95"/>
    <n v="150"/>
    <n v="50"/>
    <s v="ร้านที่10"/>
    <s v="Be Happy Nee"/>
    <s v="29/1542 ถ.หทัยราษฎร์ ซอย39 แขวงสามวาตะวันตก เขตคลองสามวา กทม 10510"/>
    <s v="10510"/>
    <s v="0928766944"/>
    <s v="14/03/2026 14:42"/>
    <s v="t0832622509@gmail.com"/>
    <s v="EMS COD"/>
    <s v="facebook"/>
    <s v="กสิกร"/>
    <s v=""/>
    <s v="-"/>
    <s v="14/03/2026 14:41"/>
  </r>
  <r>
    <x v="1"/>
    <x v="1"/>
    <n v="65"/>
    <n v="1"/>
    <s v="GXB95"/>
    <n v="150"/>
    <n v="50"/>
    <s v="ร้านที่10"/>
    <s v="Be Happy Nee"/>
    <s v="29/1542 ถ.หทัยราษฎร์ ซอย39 แขวงสามวาตะวันตก เขตคลองสามวา กทม 10510"/>
    <s v="10510"/>
    <s v="0928766944"/>
    <s v="14/03/2026 14:42"/>
    <s v="t0832622509@gmail.com"/>
    <s v="EMS COD"/>
    <s v="facebook"/>
    <s v="กสิกร"/>
    <s v=""/>
    <s v="-"/>
    <s v="14/03/2026 14:41"/>
  </r>
  <r>
    <x v="14"/>
    <x v="19"/>
    <n v="65"/>
    <n v="1"/>
    <s v="GXB95"/>
    <n v="150"/>
    <n v="50"/>
    <s v="ร้านที่10"/>
    <s v="Be Happy Nee"/>
    <s v="29/1542 ถ.หทัยราษฎร์ ซอย39 แขวงสามวาตะวันตก เขตคลองสามวา กทม 10510"/>
    <s v="10510"/>
    <s v="0928766944"/>
    <s v="14/03/2026 14:42"/>
    <s v="t0832622509@gmail.com"/>
    <s v="EMS COD"/>
    <s v="facebook"/>
    <s v="กสิกร"/>
    <s v=""/>
    <s v="-"/>
    <s v="14/03/2026 14:41"/>
  </r>
  <r>
    <x v="15"/>
    <x v="20"/>
    <n v="50"/>
    <n v="3"/>
    <s v="GXB94"/>
    <n v="100"/>
    <n v="0"/>
    <s v="ร้านที่1"/>
    <s v="อัจจิมา"/>
    <s v="40  หมู่ 5_x000a_บ้านหนองจิก_x000a_ต.ดงลาน_x000a_อ.เมือง_x000a_จ.ร้อยเอ็ด_x000a_โทร 45000"/>
    <s v="45000"/>
    <s v="0999390053"/>
    <s v="14/03/2026 14:40"/>
    <s v="t0832622509@gmail.com"/>
    <s v="EMS COD"/>
    <s v="facebook"/>
    <s v="กสิกร"/>
    <s v=""/>
    <s v="-"/>
    <s v="14/03/2026 14:39"/>
  </r>
  <r>
    <x v="15"/>
    <x v="20"/>
    <n v="50"/>
    <n v="3"/>
    <s v="GXB93"/>
    <n v="100"/>
    <n v="0"/>
    <s v="ร้านที่2"/>
    <s v=""/>
    <s v=""/>
    <s v="-"/>
    <s v=""/>
    <s v="-"/>
    <s v="-"/>
    <s v="Next-day delivery"/>
    <s v="Tiktok"/>
    <s v="-"/>
    <s v=""/>
    <s v="-"/>
    <s v="14/03/2026 14:38"/>
  </r>
  <r>
    <x v="15"/>
    <x v="20"/>
    <n v="50"/>
    <n v="3"/>
    <s v="GXB92"/>
    <n v="100"/>
    <n v="0"/>
    <s v="ร้านที่1"/>
    <s v="ปัญชรี คูวันนิวัติ"/>
    <s v="ที่อยู่ 67/3 ม.6 ตำบลแสนตุ้ง อำเภอเขาสมิง จังหวัดตราด 23150"/>
    <s v="23150"/>
    <s v="0800592757"/>
    <s v="14/03/2026 11:39"/>
    <s v="t0832622509@gmail.com"/>
    <s v="EMS"/>
    <s v="facebook"/>
    <s v="กสิกร"/>
    <s v=""/>
    <s v="-"/>
    <s v="14/03/2026 14:37"/>
  </r>
  <r>
    <x v="15"/>
    <x v="20"/>
    <n v="50"/>
    <n v="3"/>
    <s v="GXB91"/>
    <n v="100"/>
    <n v="0"/>
    <s v="ร้านที่1"/>
    <s v="ผุสดี อัศวธนโชติ"/>
    <s v="46/1หมู่5 ต.เทวราช_x000a_อ.ไชโย จ.อ่างทอง 14140"/>
    <s v="14140"/>
    <s v="0805972094"/>
    <s v="14/03/2026 14:37"/>
    <s v="t0832622509@gmail.com"/>
    <s v="EMS COD"/>
    <s v="facebook"/>
    <s v="กสิกร"/>
    <s v=""/>
    <s v="-"/>
    <s v="14/03/2026 14:36"/>
  </r>
  <r>
    <x v="15"/>
    <x v="20"/>
    <n v="50"/>
    <n v="3"/>
    <s v="GXB90"/>
    <n v="100"/>
    <n v="0"/>
    <s v="ร้านที่1"/>
    <s v="Nui Dechakaisaya"/>
    <s v="9/23 หมู่6_x000a_บึงบา_x000a_หนองเสือ_x000a_ปทุมธานี_x000a_Thailand 12170"/>
    <s v="12170"/>
    <s v="66999234221"/>
    <s v="14/03/2026 14:33"/>
    <s v="t0832622509@gmail.com"/>
    <s v="EMS COD"/>
    <s v="facebook"/>
    <s v="กสิกร"/>
    <s v=""/>
    <s v="-"/>
    <s v="14/03/2026 14:32"/>
  </r>
  <r>
    <x v="8"/>
    <x v="10"/>
    <n v="139"/>
    <n v="2"/>
    <s v="GXB89"/>
    <n v="215"/>
    <n v="0"/>
    <s v="ร้านที่10"/>
    <s v="Chatri Tangjittayanont"/>
    <s v="779/14หมู่บ้านสุรรณมณีถนนประชาอุทิ ศ23แขวงสามเสนนอกเขตห้วยฃวางกร่งเทพ 10310"/>
    <s v="10310"/>
    <s v="0847608889"/>
    <s v="14/03/2026 14:32"/>
    <s v="t0832622509@gmail.com"/>
    <s v="EMS COD"/>
    <s v="facebook"/>
    <s v="กสิกร"/>
    <s v=""/>
    <s v="-"/>
    <s v="14/03/2026 14:31"/>
  </r>
  <r>
    <x v="4"/>
    <x v="4"/>
    <n v="33.333333333333336"/>
    <n v="6"/>
    <s v="GXB88"/>
    <n v="298"/>
    <n v="0"/>
    <s v="ร้านที่1"/>
    <s v="ด******)"/>
    <s v="******อย รามอินทรา 39 ถนน รามอินทรา แขวงอนุสาวรีย์ เขตบางเขน จังหวัดกรุงเทพมหานคร 10220"/>
    <s v="10220"/>
    <s v="04"/>
    <s v="14/03/2026 14:31"/>
    <s v="-"/>
    <s v="SPX Express"/>
    <s v="Shopee"/>
    <s v="shopee"/>
    <s v=""/>
    <s v="TH262713605930G"/>
    <s v="14/03/2026 14:30"/>
  </r>
  <r>
    <x v="15"/>
    <x v="20"/>
    <n v="50"/>
    <n v="6"/>
    <s v="GXB87"/>
    <n v="200"/>
    <n v="0"/>
    <s v="ร้านที่1"/>
    <s v="สุประวีณ์   จิรพงษ์ภักดี"/>
    <s v="86/32  หมู่ 3   ม.วลีแลนด์4_x000a_ต.ทับมา_x000a_อ.เมือง_x000a_จ.ระยอง 21000"/>
    <s v="21000"/>
    <s v="0800965053"/>
    <s v="14/03/2026 14:31"/>
    <s v="t0832622509@gmail.com"/>
    <s v="EMS COD"/>
    <s v="facebook"/>
    <s v="กสิกร"/>
    <s v=""/>
    <s v="-"/>
    <s v="14/03/2026 14:30"/>
  </r>
  <r>
    <x v="0"/>
    <x v="21"/>
    <n v="159"/>
    <n v="1"/>
    <s v="GXB86"/>
    <n v="99"/>
    <n v="0"/>
    <s v="ร้านที่2"/>
    <s v="ภ***ล"/>
    <s v="มหาสารคาม"/>
    <s v="-"/>
    <s v=""/>
    <s v="14/03/2026 14:27"/>
    <s v="-"/>
    <s v="J&amp;T Express"/>
    <s v="Tiktok"/>
    <s v="tiktok"/>
    <s v=""/>
    <s v="793224267975"/>
    <s v="14/03/2026 14:27"/>
  </r>
  <r>
    <x v="15"/>
    <x v="20"/>
    <n v="50"/>
    <n v="3"/>
    <s v="GXB85"/>
    <n v="924"/>
    <n v="0"/>
    <s v="ร้านที่1"/>
    <s v="สุภา แสงภู"/>
    <s v="ที่อยู่56/1หมู่4ต.แหลมใหญ่อ.เมืองจ.สมุทรสงครามเบอร์ 75000"/>
    <s v="75000"/>
    <s v="0962293946"/>
    <s v="14/03/2026 14:26"/>
    <s v="t0832622509@gmail.com"/>
    <s v="EMS COD"/>
    <s v="facebook"/>
    <s v="กสิกร"/>
    <s v=""/>
    <s v="-"/>
    <s v="14/03/2026 14:25"/>
  </r>
  <r>
    <x v="16"/>
    <x v="22"/>
    <n v="79"/>
    <n v="2"/>
    <s v="GXB85"/>
    <n v="924"/>
    <n v="0"/>
    <s v="ร้านที่1"/>
    <s v="สุภา แสงภู"/>
    <s v="ที่อยู่56/1หมู่4ต.แหลมใหญ่อ.เมืองจ.สมุทรสงครามเบอร์ 75000"/>
    <s v="75000"/>
    <s v="0962293946"/>
    <s v="14/03/2026 14:26"/>
    <s v="t0832622509@gmail.com"/>
    <s v="EMS COD"/>
    <s v="facebook"/>
    <s v="กสิกร"/>
    <s v=""/>
    <s v="-"/>
    <s v="14/03/2026 14:25"/>
  </r>
  <r>
    <x v="0"/>
    <x v="21"/>
    <n v="139"/>
    <n v="2"/>
    <s v="GXB85"/>
    <n v="924"/>
    <n v="0"/>
    <s v="ร้านที่1"/>
    <s v="สุภา แสงภู"/>
    <s v="ที่อยู่56/1หมู่4ต.แหลมใหญ่อ.เมืองจ.สมุทรสงครามเบอร์ 75000"/>
    <s v="75000"/>
    <s v="0962293946"/>
    <s v="14/03/2026 14:26"/>
    <s v="t0832622509@gmail.com"/>
    <s v="EMS COD"/>
    <s v="facebook"/>
    <s v="กสิกร"/>
    <s v=""/>
    <s v="-"/>
    <s v="14/03/2026 14:25"/>
  </r>
  <r>
    <x v="8"/>
    <x v="10"/>
    <n v="139"/>
    <n v="1"/>
    <s v="GXB85"/>
    <n v="924"/>
    <n v="0"/>
    <s v="ร้านที่1"/>
    <s v="สุภา แสงภู"/>
    <s v="ที่อยู่56/1หมู่4ต.แหลมใหญ่อ.เมืองจ.สมุทรสงครามเบอร์ 75000"/>
    <s v="75000"/>
    <s v="0962293946"/>
    <s v="14/03/2026 14:26"/>
    <s v="t0832622509@gmail.com"/>
    <s v="EMS COD"/>
    <s v="facebook"/>
    <s v="กสิกร"/>
    <s v=""/>
    <s v="-"/>
    <s v="14/03/2026 14:25"/>
  </r>
  <r>
    <x v="10"/>
    <x v="12"/>
    <n v="139"/>
    <n v="1"/>
    <s v="GXB85"/>
    <n v="924"/>
    <n v="0"/>
    <s v="ร้านที่1"/>
    <s v="สุภา แสงภู"/>
    <s v="ที่อยู่56/1หมู่4ต.แหลมใหญ่อ.เมืองจ.สมุทรสงครามเบอร์ 75000"/>
    <s v="75000"/>
    <s v="0962293946"/>
    <s v="14/03/2026 14:26"/>
    <s v="t0832622509@gmail.com"/>
    <s v="EMS COD"/>
    <s v="facebook"/>
    <s v="กสิกร"/>
    <s v=""/>
    <s v="-"/>
    <s v="14/03/2026 14:25"/>
  </r>
  <r>
    <x v="3"/>
    <x v="9"/>
    <n v="139"/>
    <n v="2"/>
    <s v="GXB85"/>
    <n v="924"/>
    <n v="0"/>
    <s v="ร้านที่1"/>
    <s v="สุภา แสงภู"/>
    <s v="ที่อยู่56/1หมู่4ต.แหลมใหญ่อ.เมืองจ.สมุทรสงครามเบอร์ 75000"/>
    <s v="75000"/>
    <s v="0962293946"/>
    <s v="14/03/2026 14:26"/>
    <s v="t0832622509@gmail.com"/>
    <s v="EMS COD"/>
    <s v="facebook"/>
    <s v="กสิกร"/>
    <s v=""/>
    <s v="-"/>
    <s v="14/03/2026 14:25"/>
  </r>
  <r>
    <x v="14"/>
    <x v="19"/>
    <n v="54.5"/>
    <n v="2"/>
    <s v="GXB84"/>
    <n v="94.2"/>
    <n v="7"/>
    <s v="ร้านที่3"/>
    <s v="Bjoern Wyrembek"/>
    <s v="105 Soi Pridi Banomyong 25 (Sukhumvit 71, Soi 25), PPR Villa 4b · คลองตันเหนือ/ Khlong Tan Nuea_x000a__x000a_วัฒนา/ Vadhanaกรุงเทพมหานคร/ Bangkok_x000a_10110"/>
    <s v="10110"/>
    <s v="660891494439"/>
    <s v="14/03/2026 14:22"/>
    <s v="-"/>
    <s v="Kerry_dropoff"/>
    <s v="Lazada"/>
    <s v="lazada"/>
    <s v=""/>
    <s v="LEXPU0666981133"/>
    <s v="14/03/2026 14:22"/>
  </r>
  <r>
    <x v="15"/>
    <x v="20"/>
    <n v="50"/>
    <n v="3"/>
    <s v="GXB83"/>
    <n v="100"/>
    <n v="0"/>
    <s v="ร้านที่1"/>
    <s v="สมฤดี  ไทยเสถียร"/>
    <s v="370/239 หมู่บ้านวีไอพีโฺฮม 5 ต.บ้านเป็ด อ.เมือง จ.ขอนแก่น_x000a_ โทร 40000"/>
    <s v="40000"/>
    <s v="0832909849"/>
    <s v="14/03/2026 14:20"/>
    <s v="t0832622509@gmail.com"/>
    <s v="EMS COD"/>
    <s v="facebook"/>
    <s v="กสิกร"/>
    <s v=""/>
    <s v="-"/>
    <s v="14/03/2026 14:19"/>
  </r>
  <r>
    <x v="16"/>
    <x v="22"/>
    <n v="89.5"/>
    <n v="2"/>
    <s v="GXB82"/>
    <n v="179"/>
    <n v="0"/>
    <s v="ร้านที่1"/>
    <s v="วิศิษฐ์ ธรรมศรีสวัสดิ์"/>
    <s v="36 ม.6 ต.เสม็ด อ.เมือง ชลบุรี 20000"/>
    <s v="20000"/>
    <s v="0805814392"/>
    <s v="14/03/2026 14:17"/>
    <s v="t0832622509@gmail.com"/>
    <s v="EMS COD"/>
    <s v="facebook"/>
    <s v="กสิกร"/>
    <s v=""/>
    <s v="-"/>
    <s v="14/03/2026 14:17"/>
  </r>
  <r>
    <x v="8"/>
    <x v="10"/>
    <n v="159"/>
    <n v="1"/>
    <s v="GXB81"/>
    <n v="99"/>
    <n v="0"/>
    <s v="ร้านที่2"/>
    <s v="ว***ฉลิม ศ***งรัก"/>
    <s v="เลย"/>
    <s v="-"/>
    <s v=""/>
    <s v="14/03/2026 14:17"/>
    <s v="-"/>
    <s v="J&amp;T Express"/>
    <s v="Tiktok"/>
    <s v="tiktok"/>
    <s v=""/>
    <s v="793279265973"/>
    <s v="14/03/2026 14:16"/>
  </r>
  <r>
    <x v="10"/>
    <x v="12"/>
    <n v="159"/>
    <n v="1"/>
    <s v="GXB80"/>
    <n v="99"/>
    <n v="0"/>
    <s v="ร้านที่2"/>
    <s v="ศ***า  ต***พิภาค"/>
    <s v="นครราชสีมา"/>
    <s v="-"/>
    <s v=""/>
    <s v="14/03/2026 14:12"/>
    <s v="-"/>
    <s v="J&amp;T COD"/>
    <s v="Tiktok"/>
    <s v="จ่ายทีหลัง / COD"/>
    <s v=""/>
    <s v="793283175915"/>
    <s v="14/03/2026 14:14"/>
  </r>
  <r>
    <x v="15"/>
    <x v="20"/>
    <n v="50"/>
    <n v="3"/>
    <s v="GXB79"/>
    <n v="279"/>
    <n v="0"/>
    <s v="ร้านที่1"/>
    <s v="วานิษา รอดตัว"/>
    <s v="115/87 ม.เศรณีปาร์ค2_x000a_ซอย นาวง21 ถนน นาวง_x000a_แขวงสีกัน_x000a_เขตดอนเมือง_x000a_กรุงเทพ _x000a_โทร 10210"/>
    <s v="10210"/>
    <s v="0886569144"/>
    <s v="13/03/2026 20:08"/>
    <s v="t0832622509@gmail.com"/>
    <s v="EMS"/>
    <s v="facebook"/>
    <s v="กสิกร"/>
    <s v=""/>
    <s v="-"/>
    <s v="14/03/2026 14:13"/>
  </r>
  <r>
    <x v="16"/>
    <x v="22"/>
    <n v="79"/>
    <n v="2"/>
    <s v="GXB79"/>
    <n v="279"/>
    <n v="0"/>
    <s v="ร้านที่1"/>
    <s v="วานิษา รอดตัว"/>
    <s v="115/87 ม.เศรณีปาร์ค2_x000a_ซอย นาวง21 ถนน นาวง_x000a_แขวงสีกัน_x000a_เขตดอนเมือง_x000a_กรุงเทพ _x000a_โทร 10210"/>
    <s v="10210"/>
    <s v="0886569144"/>
    <s v="13/03/2026 20:08"/>
    <s v="t0832622509@gmail.com"/>
    <s v="EMS"/>
    <s v="facebook"/>
    <s v="กสิกร"/>
    <s v=""/>
    <s v="-"/>
    <s v="14/03/2026 14:13"/>
  </r>
  <r>
    <x v="15"/>
    <x v="20"/>
    <n v="50"/>
    <n v="3"/>
    <s v="GXB78"/>
    <n v="100"/>
    <n v="0"/>
    <s v="ร้านที่2"/>
    <s v=""/>
    <s v=""/>
    <s v="-"/>
    <s v=""/>
    <s v="-"/>
    <s v="-"/>
    <s v="Next-day delivery"/>
    <s v="Tiktok"/>
    <s v="-"/>
    <s v=""/>
    <s v="-"/>
    <s v="14/03/2026 14:13"/>
  </r>
  <r>
    <x v="15"/>
    <x v="20"/>
    <n v="50"/>
    <n v="3"/>
    <s v="GXB77"/>
    <n v="279"/>
    <n v="0"/>
    <s v="ร้านที่1"/>
    <s v="คุณประมอญ เกาะสา"/>
    <s v="เลขที่ 122 หมู่ 7 บ้านสำราญสุข_x000a_ต.หนองแก อ.ศรีบุญเรือง _x000a_จ.หนองบัวลำภู 39180"/>
    <s v="39180"/>
    <s v="0828653799"/>
    <s v="12/03/2026 16:07"/>
    <s v="t0832622509@gmail.com"/>
    <s v="EMS"/>
    <s v="facebook"/>
    <s v="กสิกร"/>
    <s v=""/>
    <s v="-"/>
    <s v="14/03/2026 14:11"/>
  </r>
  <r>
    <x v="16"/>
    <x v="22"/>
    <n v="79"/>
    <n v="2"/>
    <s v="GXB77"/>
    <n v="279"/>
    <n v="0"/>
    <s v="ร้านที่1"/>
    <s v="คุณประมอญ เกาะสา"/>
    <s v="เลขที่ 122 หมู่ 7 บ้านสำราญสุข_x000a_ต.หนองแก อ.ศรีบุญเรือง _x000a_จ.หนองบัวลำภู 39180"/>
    <s v="39180"/>
    <s v="0828653799"/>
    <s v="12/03/2026 16:07"/>
    <s v="t0832622509@gmail.com"/>
    <s v="EMS"/>
    <s v="facebook"/>
    <s v="กสิกร"/>
    <s v=""/>
    <s v="-"/>
    <s v="14/03/2026 14:11"/>
  </r>
  <r>
    <x v="1"/>
    <x v="1"/>
    <n v="500"/>
    <n v="1"/>
    <s v="GXB76"/>
    <n v="598"/>
    <n v="98"/>
    <s v="ร้านที่1"/>
    <s v="Y******e"/>
    <s v="******trict, Sangkhlaburi District, Kanchanaburi Province, Po ตำบลหนองลู อำเภอสังขละบุรี จังหวัดกาญจนบุรี 71240"/>
    <s v="71240"/>
    <s v="66"/>
    <s v="14/03/2026 14:36"/>
    <s v="-"/>
    <s v="Flash Express"/>
    <s v="Shopee"/>
    <s v="shopee"/>
    <s v=""/>
    <s v="TH13118G0ZRB1C"/>
    <s v="14/03/2026 14:10"/>
  </r>
  <r>
    <x v="15"/>
    <x v="20"/>
    <n v="50"/>
    <n v="3"/>
    <s v="GXB75"/>
    <n v="279"/>
    <n v="0"/>
    <s v="ร้านที่1"/>
    <s v="จิตตมาส ขาวสนิท"/>
    <s v="113/12 ม.18.     ต.ท่าเรือ อ.เมือง จ.นครศรีธรรมราช _x000a_โทร- 80000"/>
    <s v="80000"/>
    <s v="0637969553"/>
    <s v="14/03/2026 14:09"/>
    <s v="t0832622509@gmail.com"/>
    <s v="EMS COD"/>
    <s v="facebook"/>
    <s v="กสิกร"/>
    <s v=""/>
    <s v="-"/>
    <s v="14/03/2026 14:09"/>
  </r>
  <r>
    <x v="16"/>
    <x v="22"/>
    <n v="79"/>
    <n v="2"/>
    <s v="GXB75"/>
    <n v="279"/>
    <n v="0"/>
    <s v="ร้านที่1"/>
    <s v="จิตตมาส ขาวสนิท"/>
    <s v="113/12 ม.18.     ต.ท่าเรือ อ.เมือง จ.นครศรีธรรมราช _x000a_โทร- 80000"/>
    <s v="80000"/>
    <s v="0637969553"/>
    <s v="14/03/2026 14:09"/>
    <s v="t0832622509@gmail.com"/>
    <s v="EMS COD"/>
    <s v="facebook"/>
    <s v="กสิกร"/>
    <s v=""/>
    <s v="-"/>
    <s v="14/03/2026 14:09"/>
  </r>
  <r>
    <x v="15"/>
    <x v="20"/>
    <n v="50"/>
    <n v="3"/>
    <s v="GXB74"/>
    <n v="100"/>
    <n v="0"/>
    <s v="ร้านที่1"/>
    <s v="อรสา​อรุณ​ไพร"/>
    <s v="นิติบุคคลอินทราคอนโดมิเนียนห้อง62/177/287ถนนเพชรบุรีแขวงพญาไทเขตราชเทวีกรุงเทพฯ  10400"/>
    <s v="10400"/>
    <s v="0968084774"/>
    <s v="14/03/2026 14:08"/>
    <s v="t0832622509@gmail.com"/>
    <s v="EMS COD"/>
    <s v="facebook"/>
    <s v="กสิกร"/>
    <s v=""/>
    <s v="-"/>
    <s v="14/03/2026 14:07"/>
  </r>
  <r>
    <x v="15"/>
    <x v="20"/>
    <n v="50"/>
    <n v="6"/>
    <s v="GXB73"/>
    <n v="200"/>
    <n v="0"/>
    <s v="ร้านที่1"/>
    <s v="นงนุช ตันติวรสิทธิ์"/>
    <s v="222/175 หมู่6นาวีเฮ้าส์ 10_x000a_พลูตาหลวง สัตหีบ ชลบุรี 20180"/>
    <s v="20180"/>
    <s v="0838918833"/>
    <s v="14/03/2026 14:05"/>
    <s v="t0832622509@gmail.com"/>
    <s v="EMS COD"/>
    <s v="facebook"/>
    <s v="กสิกร"/>
    <s v=""/>
    <s v="-"/>
    <s v="14/03/2026 14:04"/>
  </r>
  <r>
    <x v="15"/>
    <x v="20"/>
    <n v="50"/>
    <n v="3"/>
    <s v="GXB72"/>
    <n v="100"/>
    <n v="0"/>
    <s v="ร้านที่1"/>
    <s v="บังอร  พินทำ "/>
    <s v="101ม.6 บ้านกุดเป่ง ซ.โชคอำนวย ถ.จันทร์ยิ่งยศ ต.วารินขำราบ อ.วารินขำราบ จ.อุบลราชธานี  34190"/>
    <s v="34190"/>
    <s v="0902511138"/>
    <s v="14/03/2026 14:03"/>
    <s v="t0832622509@gmail.com"/>
    <s v="EMS COD"/>
    <s v="facebook"/>
    <s v="กสิกร"/>
    <s v=""/>
    <s v="-"/>
    <s v="14/03/2026 14:02"/>
  </r>
  <r>
    <x v="12"/>
    <x v="17"/>
    <n v="66.666666666666671"/>
    <n v="3"/>
    <s v="GXB71"/>
    <n v="100"/>
    <n v="0"/>
    <s v="ร้านที่2"/>
    <s v="ส***รณา ท***า"/>
    <s v="เชียงราย"/>
    <s v="-"/>
    <s v=""/>
    <s v="14/03/2026 14:01"/>
    <s v="-"/>
    <s v="J&amp;T COD"/>
    <s v="Tiktok"/>
    <s v="จ่ายทีหลัง / COD"/>
    <s v=""/>
    <s v="793227083950"/>
    <s v="14/03/2026 14:01"/>
  </r>
  <r>
    <x v="15"/>
    <x v="20"/>
    <n v="50"/>
    <n v="3"/>
    <s v="GXB70"/>
    <n v="100"/>
    <n v="0"/>
    <s v="ร้านที่1"/>
    <s v="กฤตพร อภินาถวรสกุล"/>
    <s v="35/364 ซ.ประชาอุทิศ 91/2  ถ.ประชาอุทิศ แขวงทุ่งครุ เขตทุ่งครุ  กรุงเทพฯ  10140"/>
    <s v="10140"/>
    <s v="0831975335"/>
    <s v="12/03/2026 15:57"/>
    <s v="t0832622509@gmail.com"/>
    <s v="EMS"/>
    <s v="facebook"/>
    <s v="กสิกร"/>
    <s v=""/>
    <s v="-"/>
    <s v="14/03/2026 14:01"/>
  </r>
  <r>
    <x v="15"/>
    <x v="20"/>
    <n v="50"/>
    <n v="3"/>
    <s v="GXB69"/>
    <n v="500"/>
    <n v="0"/>
    <s v="ร้านที่2"/>
    <s v="น***าวพัชรินทร์ ใ***ญ"/>
    <s v="ตาก"/>
    <s v="-"/>
    <s v=""/>
    <s v="14/03/2026 13:57"/>
    <s v="-"/>
    <s v="J&amp;T COD"/>
    <s v="Tiktok"/>
    <s v="จ่ายทีหลัง / COD"/>
    <s v=""/>
    <s v="-"/>
    <s v="14/03/2026 13:57"/>
  </r>
  <r>
    <x v="15"/>
    <x v="20"/>
    <n v="50"/>
    <n v="6"/>
    <s v="GXB69"/>
    <n v="500"/>
    <n v="0"/>
    <s v="ร้านที่2"/>
    <s v="น***าวพัชรินทร์ ใ***ญ"/>
    <s v="ตาก"/>
    <s v="-"/>
    <s v=""/>
    <s v="14/03/2026 13:57"/>
    <s v="-"/>
    <s v="J&amp;T COD"/>
    <s v="Tiktok"/>
    <s v="จ่ายทีหลัง / COD"/>
    <s v=""/>
    <s v="-"/>
    <s v="14/03/2026 13:57"/>
  </r>
  <r>
    <x v="4"/>
    <x v="4"/>
    <n v="50"/>
    <n v="6"/>
    <s v="GXB69"/>
    <n v="500"/>
    <n v="0"/>
    <s v="ร้านที่2"/>
    <s v="น***าวพัชรินทร์ ใ***ญ"/>
    <s v="ตาก"/>
    <s v="-"/>
    <s v=""/>
    <s v="14/03/2026 13:57"/>
    <s v="-"/>
    <s v="J&amp;T COD"/>
    <s v="Tiktok"/>
    <s v="จ่ายทีหลัง / COD"/>
    <s v=""/>
    <s v="-"/>
    <s v="14/03/2026 13:57"/>
  </r>
  <r>
    <x v="8"/>
    <x v="10"/>
    <n v="139"/>
    <n v="2"/>
    <s v="GXB68"/>
    <n v="1693"/>
    <n v="103"/>
    <s v="ร้านที่1"/>
    <s v="Y******e"/>
    <s v="******trict, Sangkhlaburi District, Kanchanaburi Province, Po ตำบลหนองลู อำเภอสังขละบุรี จังหวัดกาญจนบุรี 71240"/>
    <s v="71240"/>
    <s v="66"/>
    <s v="14/03/2026 14:27"/>
    <s v="-"/>
    <s v="Flash Express"/>
    <s v="Shopee"/>
    <s v="shopee"/>
    <s v=""/>
    <s v="TH13118G0VA86C"/>
    <s v="14/03/2026 13:57"/>
  </r>
  <r>
    <x v="0"/>
    <x v="21"/>
    <n v="139"/>
    <n v="2"/>
    <s v="GXB68"/>
    <n v="1693"/>
    <n v="103"/>
    <s v="ร้านที่1"/>
    <s v="Y******e"/>
    <s v="******trict, Sangkhlaburi District, Kanchanaburi Province, Po ตำบลหนองลู อำเภอสังขละบุรี จังหวัดกาญจนบุรี 71240"/>
    <s v="71240"/>
    <s v="66"/>
    <s v="14/03/2026 14:27"/>
    <s v="-"/>
    <s v="Flash Express"/>
    <s v="Shopee"/>
    <s v="shopee"/>
    <s v=""/>
    <s v="TH13118G0VA86C"/>
    <s v="14/03/2026 13:57"/>
  </r>
  <r>
    <x v="3"/>
    <x v="9"/>
    <n v="139"/>
    <n v="3"/>
    <s v="GXB68"/>
    <n v="1693"/>
    <n v="103"/>
    <s v="ร้านที่1"/>
    <s v="Y******e"/>
    <s v="******trict, Sangkhlaburi District, Kanchanaburi Province, Po ตำบลหนองลู อำเภอสังขละบุรี จังหวัดกาญจนบุรี 71240"/>
    <s v="71240"/>
    <s v="66"/>
    <s v="14/03/2026 14:27"/>
    <s v="-"/>
    <s v="Flash Express"/>
    <s v="Shopee"/>
    <s v="shopee"/>
    <s v=""/>
    <s v="TH13118G0VA86C"/>
    <s v="14/03/2026 13:57"/>
  </r>
  <r>
    <x v="10"/>
    <x v="12"/>
    <n v="139"/>
    <n v="3"/>
    <s v="GXB68"/>
    <n v="1693"/>
    <n v="103"/>
    <s v="ร้านที่1"/>
    <s v="Y******e"/>
    <s v="******trict, Sangkhlaburi District, Kanchanaburi Province, Po ตำบลหนองลู อำเภอสังขละบุรี จังหวัดกาญจนบุรี 71240"/>
    <s v="71240"/>
    <s v="66"/>
    <s v="14/03/2026 14:27"/>
    <s v="-"/>
    <s v="Flash Express"/>
    <s v="Shopee"/>
    <s v="shopee"/>
    <s v=""/>
    <s v="TH13118G0VA86C"/>
    <s v="14/03/2026 13:57"/>
  </r>
  <r>
    <x v="15"/>
    <x v="20"/>
    <n v="50"/>
    <n v="3"/>
    <s v="GXB67"/>
    <n v="100"/>
    <n v="0"/>
    <s v="ร้านที่2"/>
    <s v="น***ซา โ***นอฟ"/>
    <s v="นนทบุรี"/>
    <s v="-"/>
    <s v=""/>
    <s v="14/03/2026 13:49"/>
    <s v="-"/>
    <s v="J&amp;T Express"/>
    <s v="Tiktok"/>
    <s v="tiktok"/>
    <s v=""/>
    <s v="-"/>
    <s v="14/03/2026 13:49"/>
  </r>
  <r>
    <x v="15"/>
    <x v="20"/>
    <n v="50"/>
    <n v="3"/>
    <s v="GXB66"/>
    <n v="100"/>
    <n v="0"/>
    <s v="ร้านที่1"/>
    <s v="แซม พศิน"/>
    <s v="96/173 ศรีธนา คอนโด 2,_x000a_ถ.ห้วยแก้ว, สุเทพ,เมือง_x000a_เชียงใหม     50200"/>
    <s v="50200"/>
    <s v="0908909185"/>
    <s v="14/03/2026 13:39"/>
    <s v="t0832622509@gmail.com"/>
    <s v="EMS COD"/>
    <s v="facebook"/>
    <s v="กสิกร"/>
    <s v=""/>
    <s v="-"/>
    <s v="14/03/2026 13:39"/>
  </r>
  <r>
    <x v="15"/>
    <x v="20"/>
    <n v="50"/>
    <n v="3"/>
    <s v="GXB65"/>
    <n v="279"/>
    <n v="0"/>
    <s v="ร้านที่1"/>
    <s v="ตุ๊กตา ตัวเล็ก'กก"/>
    <s v="258/27หมู่12 ซอย7 หมู่บ้านปราณภิรมย์_x000a_หนองตาแต้ม_x000a_._x000a_ประจวบคีรีขันธ์_x000a_Thailand 77120"/>
    <s v="77120"/>
    <s v="66806601261"/>
    <s v="14/03/2026 13:38"/>
    <s v="t0832622509@gmail.com"/>
    <s v="EMS COD"/>
    <s v="facebook"/>
    <s v="กสิกร"/>
    <s v=""/>
    <s v="-"/>
    <s v="14/03/2026 13:37"/>
  </r>
  <r>
    <x v="16"/>
    <x v="22"/>
    <n v="79"/>
    <n v="2"/>
    <s v="GXB65"/>
    <n v="279"/>
    <n v="0"/>
    <s v="ร้านที่1"/>
    <s v="ตุ๊กตา ตัวเล็ก'กก"/>
    <s v="258/27หมู่12 ซอย7 หมู่บ้านปราณภิรมย์_x000a_หนองตาแต้ม_x000a_._x000a_ประจวบคีรีขันธ์_x000a_Thailand 77120"/>
    <s v="77120"/>
    <s v="66806601261"/>
    <s v="14/03/2026 13:38"/>
    <s v="t0832622509@gmail.com"/>
    <s v="EMS COD"/>
    <s v="facebook"/>
    <s v="กสิกร"/>
    <s v=""/>
    <s v="-"/>
    <s v="14/03/2026 13:37"/>
  </r>
  <r>
    <x v="2"/>
    <x v="16"/>
    <n v="99"/>
    <n v="1"/>
    <s v="GXB64"/>
    <n v="339"/>
    <n v="0"/>
    <s v="ร้านที่1"/>
    <s v="น******่"/>
    <s v="******องไข่น้ำ, อำเภอหนองแค ตำบลหนองไข่น้ำ อำเภอหนองแค จังหวัดสระบุรี 18140"/>
    <s v="18140"/>
    <s v="45"/>
    <s v="14/03/2026 13:50"/>
    <s v="-"/>
    <s v="SPX Express"/>
    <s v="Shopee"/>
    <s v="shopee"/>
    <s v=""/>
    <s v="TH260932770556T"/>
    <s v="14/03/2026 13:35"/>
  </r>
  <r>
    <x v="6"/>
    <x v="7"/>
    <n v="80"/>
    <n v="3"/>
    <s v="GXB64"/>
    <n v="339"/>
    <n v="0"/>
    <s v="ร้านที่1"/>
    <s v="น******่"/>
    <s v="******องไข่น้ำ, อำเภอหนองแค ตำบลหนองไข่น้ำ อำเภอหนองแค จังหวัดสระบุรี 18140"/>
    <s v="18140"/>
    <s v="45"/>
    <s v="14/03/2026 13:50"/>
    <s v="-"/>
    <s v="SPX Express"/>
    <s v="Shopee"/>
    <s v="shopee"/>
    <s v=""/>
    <s v="TH260932770556T"/>
    <s v="14/03/2026 13:35"/>
  </r>
  <r>
    <x v="15"/>
    <x v="20"/>
    <n v="50"/>
    <n v="3"/>
    <s v="GXB63"/>
    <n v="279"/>
    <n v="0"/>
    <s v="ร้านที่1"/>
    <s v="วรรณวิศา  คำดี"/>
    <s v="9/36 หมู่บ้านธนัชชา_x000a_ม 4_x000a_บางหลวง_x000a_อำเภอ เมือง_x000a_ปทุมธานี 10200"/>
    <s v="10200"/>
    <s v="0650240306"/>
    <s v="12/03/2026 17:28"/>
    <s v="t0832622509@gmail.com"/>
    <s v="EMS"/>
    <s v="facebook"/>
    <s v="กสิกร"/>
    <s v=""/>
    <s v="-"/>
    <s v="14/03/2026 13:35"/>
  </r>
  <r>
    <x v="16"/>
    <x v="22"/>
    <n v="79"/>
    <n v="2"/>
    <s v="GXB63"/>
    <n v="279"/>
    <n v="0"/>
    <s v="ร้านที่1"/>
    <s v="วรรณวิศา  คำดี"/>
    <s v="9/36 หมู่บ้านธนัชชา_x000a_ม 4_x000a_บางหลวง_x000a_อำเภอ เมือง_x000a_ปทุมธานี 10200"/>
    <s v="10200"/>
    <s v="0650240306"/>
    <s v="12/03/2026 17:28"/>
    <s v="t0832622509@gmail.com"/>
    <s v="EMS"/>
    <s v="facebook"/>
    <s v="กสิกร"/>
    <s v=""/>
    <s v="-"/>
    <s v="14/03/2026 13:35"/>
  </r>
  <r>
    <x v="15"/>
    <x v="20"/>
    <n v="50"/>
    <n v="3"/>
    <s v="GXB62"/>
    <n v="279"/>
    <n v="0"/>
    <s v="ร้านที่1"/>
    <s v="อุบลรัตน์เส็งประชา"/>
    <s v="13หมุ4.ต. วัดสำโรง.อนครชัยศรี.จ.นครปฐม.ซ.กำนันเอก.. 73120"/>
    <s v="73120"/>
    <s v="0851360738"/>
    <s v="12/03/2026 16:51"/>
    <s v="t0832622509@gmail.com"/>
    <s v="EMS"/>
    <s v="facebook"/>
    <s v="กสิกร"/>
    <s v=""/>
    <s v="-"/>
    <s v="14/03/2026 13:30"/>
  </r>
  <r>
    <x v="16"/>
    <x v="22"/>
    <n v="79"/>
    <n v="2"/>
    <s v="GXB62"/>
    <n v="279"/>
    <n v="0"/>
    <s v="ร้านที่1"/>
    <s v="อุบลรัตน์เส็งประชา"/>
    <s v="13หมุ4.ต. วัดสำโรง.อนครชัยศรี.จ.นครปฐม.ซ.กำนันเอก.. 73120"/>
    <s v="73120"/>
    <s v="0851360738"/>
    <s v="12/03/2026 16:51"/>
    <s v="t0832622509@gmail.com"/>
    <s v="EMS"/>
    <s v="facebook"/>
    <s v="กสิกร"/>
    <s v=""/>
    <s v="-"/>
    <s v="14/03/2026 13:30"/>
  </r>
  <r>
    <x v="16"/>
    <x v="22"/>
    <n v="89.5"/>
    <n v="2"/>
    <s v="GXB61"/>
    <n v="159"/>
    <n v="0"/>
    <s v="ร้านที่2"/>
    <s v="u***5372215147744"/>
    <s v="ระยอง"/>
    <s v="-"/>
    <s v=""/>
    <s v="14/03/2026 13:27"/>
    <s v="-"/>
    <s v="J&amp;T Express"/>
    <s v="Tiktok"/>
    <s v="tiktok"/>
    <s v=""/>
    <s v="793252283983"/>
    <s v="14/03/2026 13:26"/>
  </r>
  <r>
    <x v="15"/>
    <x v="20"/>
    <n v="50"/>
    <n v="3"/>
    <s v="GXB60"/>
    <n v="100"/>
    <n v="0"/>
    <s v="ร้านที่1"/>
    <s v="อทิพรกันตะกูล"/>
    <s v="149/6หมู่บ้านเย็นอากาศเร็สชิเด้นส_x000a_ซอยประสาทสุข_x000a_แขวงช่องนนทรี_x000a_เขต.ยานนาวา_x000a_กรุงเทพ 10120"/>
    <s v="10120"/>
    <s v="0826193172"/>
    <s v="12/03/2026 16:37"/>
    <s v="t0832622509@gmail.com"/>
    <s v="EMS"/>
    <s v="facebook"/>
    <s v="กสิกร"/>
    <s v=""/>
    <s v="-"/>
    <s v="14/03/2026 13:26"/>
  </r>
  <r>
    <x v="4"/>
    <x v="4"/>
    <n v="50"/>
    <n v="6"/>
    <s v="GXB59"/>
    <n v="200"/>
    <n v="0"/>
    <s v="ร้านที่2"/>
    <s v="ณ***ิณีย์ อ***ย์พันธ์"/>
    <s v="ชลบุรี"/>
    <s v="-"/>
    <s v=""/>
    <s v="14/03/2026 13:26"/>
    <s v="-"/>
    <s v="J&amp;T Express"/>
    <s v="Tiktok"/>
    <s v="tiktok"/>
    <s v=""/>
    <s v="-"/>
    <s v="14/03/2026 13:26"/>
  </r>
  <r>
    <x v="15"/>
    <x v="20"/>
    <n v="50"/>
    <n v="3"/>
    <s v="GXB58"/>
    <n v="279"/>
    <n v="0"/>
    <s v="ร้านที่1"/>
    <s v="คุณทับทิม เสาร์สุด"/>
    <s v="63 หมู่9(ซอย 5)_x000a_ ต.ทาสบเส้า_x000a_อ.แม่ทา ลำพูน 51140"/>
    <s v="51140"/>
    <s v="0929409736"/>
    <s v="12/03/2026 16:23"/>
    <s v="t0832622509@gmail.com"/>
    <s v="EMS"/>
    <s v="facebook"/>
    <s v="กสิกร"/>
    <s v=""/>
    <s v="-"/>
    <s v="14/03/2026 13:24"/>
  </r>
  <r>
    <x v="16"/>
    <x v="22"/>
    <n v="79"/>
    <n v="2"/>
    <s v="GXB58"/>
    <n v="279"/>
    <n v="0"/>
    <s v="ร้านที่1"/>
    <s v="คุณทับทิม เสาร์สุด"/>
    <s v="63 หมู่9(ซอย 5)_x000a_ ต.ทาสบเส้า_x000a_อ.แม่ทา ลำพูน 51140"/>
    <s v="51140"/>
    <s v="0929409736"/>
    <s v="12/03/2026 16:23"/>
    <s v="t0832622509@gmail.com"/>
    <s v="EMS"/>
    <s v="facebook"/>
    <s v="กสิกร"/>
    <s v=""/>
    <s v="-"/>
    <s v="14/03/2026 13:24"/>
  </r>
  <r>
    <x v="15"/>
    <x v="20"/>
    <n v="50"/>
    <n v="3"/>
    <s v="GXB56"/>
    <n v="100"/>
    <n v="0"/>
    <s v="ร้านที่1"/>
    <s v="Somjai Thanunram"/>
    <s v="46 หมู่ 10 บ้านหินโคนตำบลลำดวนอำเภอกระสังจังหวัดบุรีรัมย์  โทร  31160"/>
    <s v="31160"/>
    <s v="0814093249"/>
    <s v="14/03/2026 13:22"/>
    <s v="t0832622509@gmail.com"/>
    <s v="EMS COD"/>
    <s v="facebook"/>
    <s v="กสิกร"/>
    <s v=""/>
    <s v="-"/>
    <s v="14/03/2026 13:21"/>
  </r>
  <r>
    <x v="4"/>
    <x v="4"/>
    <n v="50"/>
    <n v="6"/>
    <s v="GXB55"/>
    <n v="200"/>
    <n v="0"/>
    <s v="ร้านที่2"/>
    <s v="ส***ยา เ***ขุนทด"/>
    <s v="จังหวัดนครราชสีมา"/>
    <s v="-"/>
    <s v=""/>
    <s v="14/03/2026 13:19"/>
    <s v="-"/>
    <s v="J&amp;T COD"/>
    <s v="Tiktok"/>
    <s v="จ่ายทีหลัง / COD"/>
    <s v="ฝอยทอง=3/เผือก=2/กาแฟ=1"/>
    <s v="793256753015"/>
    <s v="14/03/2026 13:19"/>
  </r>
  <r>
    <x v="12"/>
    <x v="17"/>
    <n v="33"/>
    <n v="10"/>
    <s v="GXB54"/>
    <n v="399"/>
    <n v="0"/>
    <s v="ร้านที่2"/>
    <s v="ส***ยา เ***ขุนทด"/>
    <s v="จังหวัดนครราชสีมา"/>
    <s v="-"/>
    <s v=""/>
    <s v="14/03/2026 13:16"/>
    <s v="-"/>
    <s v="J&amp;T COD"/>
    <s v="Tiktok"/>
    <s v="จ่ายทีหลัง / COD"/>
    <s v=""/>
    <s v="793268996936"/>
    <s v="14/03/2026 13:16"/>
  </r>
  <r>
    <x v="0"/>
    <x v="21"/>
    <n v="159"/>
    <n v="1"/>
    <s v="GXB53"/>
    <n v="298"/>
    <n v="0"/>
    <s v="ร้านที่1"/>
    <s v="น******ศ"/>
    <s v="******าด  ตำบลบ่อแก้ว ตำบลบ่อแก้ว อำเภอนาคู จังหวัดกาฬสินธุ์ 46160"/>
    <s v="46160"/>
    <s v="21"/>
    <s v="14/03/2026 13:06"/>
    <s v="-"/>
    <s v="SPX Express"/>
    <s v="Shopee"/>
    <s v="shopee"/>
    <s v=""/>
    <s v="TH265272824017P"/>
    <s v="14/03/2026 13:05"/>
  </r>
  <r>
    <x v="10"/>
    <x v="12"/>
    <n v="139"/>
    <n v="1"/>
    <s v="GXB53"/>
    <n v="298"/>
    <n v="0"/>
    <s v="ร้านที่1"/>
    <s v="น******ศ"/>
    <s v="******าด  ตำบลบ่อแก้ว ตำบลบ่อแก้ว อำเภอนาคู จังหวัดกาฬสินธุ์ 46160"/>
    <s v="46160"/>
    <s v="21"/>
    <s v="14/03/2026 13:06"/>
    <s v="-"/>
    <s v="SPX Express"/>
    <s v="Shopee"/>
    <s v="shopee"/>
    <s v=""/>
    <s v="TH265272824017P"/>
    <s v="14/03/2026 13:05"/>
  </r>
  <r>
    <x v="8"/>
    <x v="10"/>
    <n v="139"/>
    <n v="1"/>
    <s v="GXB52"/>
    <n v="139"/>
    <n v="0"/>
    <s v="ร้านที่1"/>
    <s v="น******น"/>
    <s v="******งกกาด ตำบลลมศักดิ์ ตำบลลมศักดิ์ อำเภอขุขันธ์ จังหวัดศรีสะเกษ 33140"/>
    <s v="33140"/>
    <s v="63"/>
    <s v="14/03/2026 12:58"/>
    <s v="-"/>
    <s v="SPX Express"/>
    <s v="Shopee"/>
    <s v="shopee"/>
    <s v=""/>
    <s v="-"/>
    <s v="14/03/2026 12:58"/>
  </r>
  <r>
    <x v="6"/>
    <x v="7"/>
    <n v="69.900000000000006"/>
    <n v="40"/>
    <s v="GXB51"/>
    <n v="3332"/>
    <n v="132"/>
    <s v="ร้านที่1"/>
    <s v="ม******ง"/>
    <s v="******นองใหญ่, อำเภอหนองใหญ่ ตำบลหนองใหญ่ อำเภอหนองใหญ่ จังหวัดชลบุรี 20190"/>
    <s v="20190"/>
    <s v="70"/>
    <s v="14/03/2026 13:17"/>
    <s v="-"/>
    <s v="SPX Express"/>
    <s v="Shopee"/>
    <s v="shopee"/>
    <s v=""/>
    <s v="TH263415031133R"/>
    <s v="14/03/2026 12:47"/>
  </r>
  <r>
    <x v="9"/>
    <x v="11"/>
    <n v="27.5"/>
    <n v="4"/>
    <s v="GXB49"/>
    <n v="165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14/03/2026 12:33"/>
    <s v="-"/>
    <s v="Flash Express"/>
    <s v="Shopee"/>
    <s v="shopee"/>
    <s v=""/>
    <s v="TH69018G11XN8D"/>
    <s v="14/03/2026 12:03"/>
  </r>
  <r>
    <x v="12"/>
    <x v="17"/>
    <n v="66.666666666666671"/>
    <n v="6"/>
    <s v="GXB47"/>
    <n v="258"/>
    <n v="0"/>
    <s v="ร้านที่2"/>
    <s v="ก*** จ***ร์ประสาท"/>
    <s v="ปทุมธานี"/>
    <s v="-"/>
    <s v=""/>
    <s v="14/03/2026 11:56"/>
    <s v="-"/>
    <s v="J&amp;T Express"/>
    <s v="Tiktok"/>
    <s v="tiktok"/>
    <s v=""/>
    <s v="793214057646"/>
    <s v="14/03/2026 11:57"/>
  </r>
  <r>
    <x v="8"/>
    <x v="10"/>
    <n v="139"/>
    <n v="1"/>
    <s v="GXB46"/>
    <n v="215"/>
    <n v="0"/>
    <s v="ร้านที่10"/>
    <s v="อุษา"/>
    <s v="98/61 หมู่บ้านแสงตะวัน เฟส4_x000a_ต.ท่าผา  อ.บ้านโป่ง จ.ราชบุรี _x000a_โทร : 70110"/>
    <s v="70110"/>
    <s v="0996064137"/>
    <s v="14/03/2026 11:51"/>
    <s v="t0832622509@gmail.com"/>
    <s v="EMS COD"/>
    <s v="facebook"/>
    <s v="กสิกร"/>
    <s v=""/>
    <s v="-"/>
    <s v="14/03/2026 11:50"/>
  </r>
  <r>
    <x v="3"/>
    <x v="9"/>
    <n v="139"/>
    <n v="1"/>
    <s v="GXB46"/>
    <n v="215"/>
    <n v="0"/>
    <s v="ร้านที่10"/>
    <s v="อุษา"/>
    <s v="98/61 หมู่บ้านแสงตะวัน เฟส4_x000a_ต.ท่าผา  อ.บ้านโป่ง จ.ราชบุรี _x000a_โทร : 70110"/>
    <s v="70110"/>
    <s v="0996064137"/>
    <s v="14/03/2026 11:51"/>
    <s v="t0832622509@gmail.com"/>
    <s v="EMS COD"/>
    <s v="facebook"/>
    <s v="กสิกร"/>
    <s v=""/>
    <s v="-"/>
    <s v="14/03/2026 11:50"/>
  </r>
  <r>
    <x v="6"/>
    <x v="7"/>
    <n v="66.333333333333329"/>
    <n v="3"/>
    <s v="GXB44"/>
    <n v="250"/>
    <n v="0"/>
    <s v="ร้านที่1"/>
    <s v="ช******ง"/>
    <s v="******ตำบลสระกะเทียม อำเภอเมืองนครปฐม จังหวัดนครปฐม 73000"/>
    <s v="73000"/>
    <s v="14"/>
    <s v="14/03/2026 11:38"/>
    <s v="-"/>
    <s v="SPX Express"/>
    <s v="Shopee"/>
    <s v="shopee"/>
    <s v=""/>
    <s v="TH266534982949M"/>
    <s v="14/03/2026 11:38"/>
  </r>
  <r>
    <x v="5"/>
    <x v="5"/>
    <n v="75"/>
    <n v="1"/>
    <s v="GXB41"/>
    <n v="173"/>
    <n v="98"/>
    <s v="ร้านที่1"/>
    <s v="ณ******ข"/>
    <s v="******76 แขวงทุ่งครุ เขตทุ่งครุ จังหวัดกรุงเทพมหานคร 10140"/>
    <s v="10140"/>
    <s v="83"/>
    <s v="14/03/2026 11:35"/>
    <s v="-"/>
    <s v="SPX Express"/>
    <s v="Shopee"/>
    <s v="shopee"/>
    <s v=""/>
    <s v="TH264583575353H"/>
    <s v="14/03/2026 11:34"/>
  </r>
  <r>
    <x v="7"/>
    <x v="23"/>
    <n v="66.333333333333329"/>
    <n v="3"/>
    <s v="GXB40"/>
    <n v="225"/>
    <n v="0"/>
    <s v="ร้านที่10"/>
    <s v="เชียง ทินนิกร"/>
    <s v="1247ถนนราษฎร์บำรุง ตลาดชุมแพ เชียงทินนิกร_x000a__x000a_ชุมแพ/ Chum Phaeขอนแก่น/ Khon Kaen_x000a_40130"/>
    <s v="40130"/>
    <s v="660932595598"/>
    <s v="14/03/2026 11:33"/>
    <s v="-"/>
    <s v="Kerry_dropoff"/>
    <s v="Lazada"/>
    <s v="lazada"/>
    <s v=""/>
    <s v="LEXDO0180327299"/>
    <s v="14/03/2026 11:33"/>
  </r>
  <r>
    <x v="16"/>
    <x v="22"/>
    <n v="89.5"/>
    <n v="2"/>
    <s v="GXB39"/>
    <n v="179"/>
    <n v="0"/>
    <s v="ร้านที่1"/>
    <s v="รักชนก กรัดจินดา"/>
    <s v="45/2 ม.1 ต.ดอนลาน อ.ผักไห่ จ.อยุธยา 13280"/>
    <s v="13280"/>
    <s v="0611903596"/>
    <s v="13/03/2026 20:46"/>
    <s v="t0832622509@gmail.com"/>
    <s v="EMS"/>
    <s v="facebook"/>
    <s v="กสิกร"/>
    <s v=""/>
    <s v="-"/>
    <s v="14/03/2026 11:28"/>
  </r>
  <r>
    <x v="4"/>
    <x v="4"/>
    <n v="33.333333333333336"/>
    <n v="3"/>
    <s v="GXB38"/>
    <n v="100"/>
    <n v="0"/>
    <s v="ร้านที่4"/>
    <s v=".***าอู"/>
    <s v="ชุมพร"/>
    <s v="-"/>
    <s v=""/>
    <s v="14/03/2026 11:08"/>
    <s v="-"/>
    <s v="J&amp;T Express"/>
    <s v="Tiktok"/>
    <s v="tiktok"/>
    <s v=""/>
    <s v="793221851693"/>
    <s v="14/03/2026 11:08"/>
  </r>
  <r>
    <x v="4"/>
    <x v="4"/>
    <n v="33.333333333333336"/>
    <n v="3"/>
    <s v="GXB37"/>
    <n v="100"/>
    <n v="0"/>
    <s v="ร้านที่2"/>
    <s v="ส***ญญา ห***เหย็มเจริญ"/>
    <s v="สมุทรปราการ"/>
    <s v="-"/>
    <s v=""/>
    <s v="14/03/2026 11:01"/>
    <s v="-"/>
    <s v="J&amp;T COD"/>
    <s v="Tiktok"/>
    <s v="จ่ายทีหลัง / COD"/>
    <s v=""/>
    <s v="793262967685"/>
    <s v="14/03/2026 11:01"/>
  </r>
  <r>
    <x v="3"/>
    <x v="3"/>
    <n v="88.55"/>
    <n v="2"/>
    <s v="GXB36"/>
    <n v="483.75"/>
    <n v="41"/>
    <s v="ร้านที่1"/>
    <s v="นางอุ่น อสิพงษ์"/>
    <s v="บ้านพิมาย 31 ม. 1 ต.พิมาย อ.ปรางค์กู่ จ. ศรีสะเกษ_x000a__x000a_ปรางค์กู่/ Prang Kuศรีสะเกษ/ Sisaket_x000a_33170"/>
    <s v="33170"/>
    <s v="660853555301"/>
    <s v="14/03/2026 10:57"/>
    <s v="-"/>
    <s v="Kerry_dropoff"/>
    <s v="Lazada"/>
    <s v="lazada"/>
    <s v=""/>
    <s v="LEXPU0666970416"/>
    <s v="14/03/2026 10:57"/>
  </r>
  <r>
    <x v="8"/>
    <x v="3"/>
    <n v="88.55"/>
    <n v="3"/>
    <s v="GXB36"/>
    <n v="483.75"/>
    <n v="41"/>
    <s v="ร้านที่1"/>
    <s v="นางอุ่น อสิพงษ์"/>
    <s v="บ้านพิมาย 31 ม. 1 ต.พิมาย อ.ปรางค์กู่ จ. ศรีสะเกษ_x000a__x000a_ปรางค์กู่/ Prang Kuศรีสะเกษ/ Sisaket_x000a_33170"/>
    <s v="33170"/>
    <s v="660853555301"/>
    <s v="14/03/2026 10:57"/>
    <s v="-"/>
    <s v="Kerry_dropoff"/>
    <s v="Lazada"/>
    <s v="lazada"/>
    <s v=""/>
    <s v="LEXPU0666970416"/>
    <s v="14/03/2026 10:57"/>
  </r>
  <r>
    <x v="4"/>
    <x v="4"/>
    <n v="50"/>
    <n v="6"/>
    <s v="GXB35"/>
    <n v="200"/>
    <n v="0"/>
    <s v="ร้านที่2"/>
    <s v="พ***ียา  ส***ี"/>
    <s v="ลำปาง"/>
    <s v="-"/>
    <s v=""/>
    <s v="14/03/2026 10:55"/>
    <s v="-"/>
    <s v="J&amp;T Express"/>
    <s v="Tiktok"/>
    <s v="tiktok"/>
    <s v=""/>
    <s v="793214960672"/>
    <s v="14/03/2026 10:54"/>
  </r>
  <r>
    <x v="4"/>
    <x v="4"/>
    <n v="33.333333333333336"/>
    <n v="3"/>
    <s v="GXB34"/>
    <n v="200"/>
    <n v="0"/>
    <s v="ร้านที่2"/>
    <s v="น***ูศรี  เ***แช่ม"/>
    <s v="สิงห์บุรี"/>
    <s v="-"/>
    <s v=""/>
    <s v="14/03/2026 10:52"/>
    <s v="-"/>
    <s v="J&amp;T Express"/>
    <s v="Tiktok"/>
    <s v="tiktok"/>
    <s v=""/>
    <s v="793255361625"/>
    <s v="14/03/2026 10:51"/>
  </r>
  <r>
    <x v="12"/>
    <x v="17"/>
    <n v="66.666666666666671"/>
    <n v="3"/>
    <s v="GXB34"/>
    <n v="200"/>
    <n v="0"/>
    <s v="ร้านที่2"/>
    <s v="น***ูศรี  เ***แช่ม"/>
    <s v="สิงห์บุรี"/>
    <s v="-"/>
    <s v=""/>
    <s v="14/03/2026 10:52"/>
    <s v="-"/>
    <s v="J&amp;T Express"/>
    <s v="Tiktok"/>
    <s v="tiktok"/>
    <s v=""/>
    <s v="793255361625"/>
    <s v="14/03/2026 10:51"/>
  </r>
  <r>
    <x v="16"/>
    <x v="22"/>
    <n v="89.5"/>
    <n v="2"/>
    <s v="GXB33"/>
    <n v="179"/>
    <n v="0"/>
    <s v="ร้านที่1"/>
    <s v="แมวเหมียว"/>
    <s v=" ร้านแมวเหมียว 117 ม.8 ต.นางแก้ว อ.โพธาราม จ.ราชบุรี  70120"/>
    <s v="70120"/>
    <s v="0899628853"/>
    <s v="14/03/2026 10:51"/>
    <s v="t0832622509@gmail.com"/>
    <s v="EMS COD"/>
    <s v="facebook"/>
    <s v="กสิกร"/>
    <s v=""/>
    <s v="-"/>
    <s v="14/03/2026 10:51"/>
  </r>
  <r>
    <x v="12"/>
    <x v="17"/>
    <n v="66.666666666666671"/>
    <n v="3"/>
    <s v="GXB31"/>
    <n v="100"/>
    <n v="0"/>
    <s v="ร้านที่2"/>
    <s v="อ***รัตน์"/>
    <s v="ราชบุรี"/>
    <s v="-"/>
    <s v=""/>
    <s v="14/03/2026 10:49"/>
    <s v="-"/>
    <s v="J&amp;T COD"/>
    <s v="Tiktok"/>
    <s v="จ่ายทีหลัง / COD"/>
    <s v=""/>
    <s v="793230163644"/>
    <s v="14/03/2026 10:49"/>
  </r>
  <r>
    <x v="8"/>
    <x v="10"/>
    <n v="139"/>
    <n v="1"/>
    <s v="GXB30"/>
    <n v="215"/>
    <n v="0"/>
    <s v="ร้านที่10"/>
    <s v="ส่งที่ สร้อย เด"/>
    <s v="654ชอย14_x000a_ถนนเทสบาลนิมิตรเหนือ ลาดยาว จตุจักร_x000a_กทม 10900"/>
    <s v="10900"/>
    <s v="0818605961"/>
    <s v="14/03/2026 10:49"/>
    <s v="t0832622509@gmail.com"/>
    <s v="EMS COD"/>
    <s v="facebook"/>
    <s v="กสิกร"/>
    <s v=""/>
    <s v="-"/>
    <s v="14/03/2026 10:48"/>
  </r>
  <r>
    <x v="3"/>
    <x v="9"/>
    <n v="139"/>
    <n v="1"/>
    <s v="GXB30"/>
    <n v="215"/>
    <n v="0"/>
    <s v="ร้านที่10"/>
    <s v="ส่งที่ สร้อย เด"/>
    <s v="654ชอย14_x000a_ถนนเทสบาลนิมิตรเหนือ ลาดยาว จตุจักร_x000a_กทม 10900"/>
    <s v="10900"/>
    <s v="0818605961"/>
    <s v="14/03/2026 10:49"/>
    <s v="t0832622509@gmail.com"/>
    <s v="EMS COD"/>
    <s v="facebook"/>
    <s v="กสิกร"/>
    <s v=""/>
    <s v="-"/>
    <s v="14/03/2026 10:48"/>
  </r>
  <r>
    <x v="9"/>
    <x v="11"/>
    <n v="33.333333333333336"/>
    <n v="3"/>
    <s v="GXB29"/>
    <n v="134.99"/>
    <n v="0"/>
    <s v="ร้านที่2"/>
    <s v="ไ***น พ***"/>
    <s v="ชัยภูมิ"/>
    <s v="-"/>
    <s v=""/>
    <s v="14/03/2026 10:47"/>
    <s v="-"/>
    <s v="J&amp;T COD"/>
    <s v="Tiktok"/>
    <s v="จ่ายทีหลัง / COD"/>
    <s v=""/>
    <s v="793290555691"/>
    <s v="14/03/2026 10:47"/>
  </r>
  <r>
    <x v="4"/>
    <x v="4"/>
    <n v="33.333333333333336"/>
    <n v="3"/>
    <s v="GXB28"/>
    <n v="298"/>
    <n v="0"/>
    <s v="ร้านที่2"/>
    <s v="S***wan K***unthod"/>
    <s v="นครราชสีมา"/>
    <s v="-"/>
    <s v=""/>
    <s v="14/03/2026 10:46"/>
    <s v="-"/>
    <s v="J&amp;T COD"/>
    <s v="Tiktok"/>
    <s v="จ่ายทีหลัง / COD"/>
    <s v="เขตเบาหวิว รับกาแฟ2 ฝอยทอง1"/>
    <s v="793293650634"/>
    <s v="14/03/2026 10:47"/>
  </r>
  <r>
    <x v="10"/>
    <x v="12"/>
    <n v="159"/>
    <n v="1"/>
    <s v="GXB28"/>
    <n v="298"/>
    <n v="0"/>
    <s v="ร้านที่2"/>
    <s v="S***wan K***unthod"/>
    <s v="นครราชสีมา"/>
    <s v="-"/>
    <s v=""/>
    <s v="14/03/2026 10:46"/>
    <s v="-"/>
    <s v="J&amp;T COD"/>
    <s v="Tiktok"/>
    <s v="จ่ายทีหลัง / COD"/>
    <s v="เขตเบาหวิว รับกาแฟ2 ฝอยทอง1"/>
    <s v="793293650634"/>
    <s v="14/03/2026 10:47"/>
  </r>
  <r>
    <x v="0"/>
    <x v="21"/>
    <n v="159"/>
    <n v="1"/>
    <s v="GXB28"/>
    <n v="298"/>
    <n v="0"/>
    <s v="ร้านที่2"/>
    <s v="S***wan K***unthod"/>
    <s v="นครราชสีมา"/>
    <s v="-"/>
    <s v=""/>
    <s v="14/03/2026 10:46"/>
    <s v="-"/>
    <s v="J&amp;T COD"/>
    <s v="Tiktok"/>
    <s v="จ่ายทีหลัง / COD"/>
    <s v="เขตเบาหวิว รับกาแฟ2 ฝอยทอง1"/>
    <s v="793293650634"/>
    <s v="14/03/2026 10:47"/>
  </r>
  <r>
    <x v="0"/>
    <x v="21"/>
    <n v="139"/>
    <n v="1"/>
    <s v="GXB27"/>
    <n v="215"/>
    <n v="0"/>
    <s v="ร้านที่10"/>
    <s v="จิณ "/>
    <s v="9/5  ม.7 ต.ภาชี อ.ภาชี จ.อยุธยา  โทร. 13140"/>
    <s v="13140"/>
    <s v="0922679865"/>
    <s v="14/03/2026 10:46"/>
    <s v="t0832622509@gmail.com"/>
    <s v="EMS COD"/>
    <s v="facebook"/>
    <s v="กสิกร"/>
    <s v=""/>
    <s v="-"/>
    <s v="14/03/2026 10:46"/>
  </r>
  <r>
    <x v="8"/>
    <x v="10"/>
    <n v="139"/>
    <n v="1"/>
    <s v="GXB27"/>
    <n v="215"/>
    <n v="0"/>
    <s v="ร้านที่10"/>
    <s v="จิณ "/>
    <s v="9/5  ม.7 ต.ภาชี อ.ภาชี จ.อยุธยา  โทร. 13140"/>
    <s v="13140"/>
    <s v="0922679865"/>
    <s v="14/03/2026 10:46"/>
    <s v="t0832622509@gmail.com"/>
    <s v="EMS COD"/>
    <s v="facebook"/>
    <s v="กสิกร"/>
    <s v=""/>
    <s v="-"/>
    <s v="14/03/2026 10:46"/>
  </r>
  <r>
    <x v="12"/>
    <x v="17"/>
    <n v="66.666666666666671"/>
    <n v="6"/>
    <s v="GXB26"/>
    <n v="200"/>
    <n v="0"/>
    <s v="ร้านที่2"/>
    <s v="ข***ฐา  ง***ถื่อน"/>
    <s v="ราชบุรี"/>
    <s v="-"/>
    <s v=""/>
    <s v="14/03/2026 10:45"/>
    <s v="-"/>
    <s v="J&amp;T COD"/>
    <s v="Tiktok"/>
    <s v="จ่ายทีหลัง / COD"/>
    <s v=""/>
    <s v="793282053642"/>
    <s v="14/03/2026 10:45"/>
  </r>
  <r>
    <x v="6"/>
    <x v="7"/>
    <n v="116"/>
    <n v="2"/>
    <s v="GXB25"/>
    <n v="398"/>
    <n v="0"/>
    <s v="ร้านที่2"/>
    <s v="ป***รี้ยว"/>
    <s v="พิษณุโลก"/>
    <s v="-"/>
    <s v=""/>
    <s v="14/03/2026 10:45"/>
    <s v="-"/>
    <s v="J&amp;T COD"/>
    <s v="Tiktok"/>
    <s v="จ่ายทีหลัง / COD"/>
    <s v=""/>
    <s v="793290250642"/>
    <s v="14/03/2026 10:45"/>
  </r>
  <r>
    <x v="3"/>
    <x v="9"/>
    <n v="163"/>
    <n v="2"/>
    <s v="GXB25"/>
    <n v="398"/>
    <n v="0"/>
    <s v="ร้านที่2"/>
    <s v="ป***รี้ยว"/>
    <s v="พิษณุโลก"/>
    <s v="-"/>
    <s v=""/>
    <s v="14/03/2026 10:45"/>
    <s v="-"/>
    <s v="J&amp;T COD"/>
    <s v="Tiktok"/>
    <s v="จ่ายทีหลัง / COD"/>
    <s v=""/>
    <s v="793290250642"/>
    <s v="14/03/2026 10:45"/>
  </r>
  <r>
    <x v="6"/>
    <x v="7"/>
    <n v="120"/>
    <n v="6"/>
    <s v="GXB24"/>
    <n v="588"/>
    <n v="0"/>
    <s v="ร้านที่2"/>
    <s v="ป***รี้ยว"/>
    <s v="พิษณุโลก"/>
    <s v="-"/>
    <s v=""/>
    <s v="14/03/2026 10:43"/>
    <s v="-"/>
    <s v="J&amp;T COD"/>
    <s v="Tiktok"/>
    <s v="จ่ายทีหลัง / COD"/>
    <s v=""/>
    <s v="793227655684"/>
    <s v="14/03/2026 10:43"/>
  </r>
  <r>
    <x v="7"/>
    <x v="8"/>
    <n v="150"/>
    <n v="5"/>
    <s v="GXB23"/>
    <n v="500"/>
    <n v="0"/>
    <s v="ร้านที่2"/>
    <s v="ป***รี้ยว"/>
    <s v="พิษณุโลก"/>
    <s v="-"/>
    <s v=""/>
    <s v="14/03/2026 10:42"/>
    <s v="-"/>
    <s v="Flash Express Thailand COD"/>
    <s v="Tiktok"/>
    <s v="จ่ายทีหลัง / COD"/>
    <s v=""/>
    <s v="THT610155WYT77Z"/>
    <s v="14/03/2026 10:42"/>
  </r>
  <r>
    <x v="0"/>
    <x v="21"/>
    <n v="139"/>
    <n v="2"/>
    <s v="GXB22"/>
    <n v="645"/>
    <n v="0"/>
    <s v="ร้านที่10"/>
    <s v="สุกัญญา "/>
    <s v="625/51  หมู่บ้านชิชา_x000a_ถนน พระรามสอง_x000a_บางมด       จอมทอง_x000a_กทม    _x000a_โทร 10150"/>
    <s v="10150"/>
    <s v="0894489595"/>
    <s v="14/03/2026 10:43"/>
    <s v="t0832622509@gmail.com"/>
    <s v="EMS COD"/>
    <s v="facebook"/>
    <s v="กสิกร"/>
    <s v=""/>
    <s v="-"/>
    <s v="14/03/2026 10:42"/>
  </r>
  <r>
    <x v="10"/>
    <x v="12"/>
    <n v="139"/>
    <n v="4"/>
    <s v="GXB22"/>
    <n v="645"/>
    <n v="0"/>
    <s v="ร้านที่10"/>
    <s v="สุกัญญา "/>
    <s v="625/51  หมู่บ้านชิชา_x000a_ถนน พระรามสอง_x000a_บางมด       จอมทอง_x000a_กทม    _x000a_โทร 10150"/>
    <s v="10150"/>
    <s v="0894489595"/>
    <s v="14/03/2026 10:43"/>
    <s v="t0832622509@gmail.com"/>
    <s v="EMS COD"/>
    <s v="facebook"/>
    <s v="กสิกร"/>
    <s v=""/>
    <s v="-"/>
    <s v="14/03/2026 10:42"/>
  </r>
  <r>
    <x v="12"/>
    <x v="17"/>
    <n v="66.666666666666671"/>
    <n v="3"/>
    <s v="GXB21"/>
    <n v="129"/>
    <n v="29"/>
    <s v="ร้านที่2"/>
    <s v="ป***รี้ยว"/>
    <s v="พิษณุโลก"/>
    <s v="-"/>
    <s v=""/>
    <s v="14/03/2026 10:38"/>
    <s v="-"/>
    <s v="J&amp;T COD"/>
    <s v="Tiktok"/>
    <s v="จ่ายทีหลัง / COD"/>
    <s v=""/>
    <s v="793261367651"/>
    <s v="14/03/2026 10:38"/>
  </r>
  <r>
    <x v="12"/>
    <x v="17"/>
    <n v="66.666666666666671"/>
    <n v="3"/>
    <s v="GXB20"/>
    <n v="129"/>
    <n v="29"/>
    <s v="ร้านที่2"/>
    <s v="ป***รี้ยว"/>
    <s v="พิษณุโลก"/>
    <s v="-"/>
    <s v=""/>
    <s v="14/03/2026 10:37"/>
    <s v="-"/>
    <s v="J&amp;T COD"/>
    <s v="Tiktok"/>
    <s v="จ่ายทีหลัง / COD"/>
    <s v=""/>
    <s v="793221560655"/>
    <s v="14/03/2026 10:37"/>
  </r>
  <r>
    <x v="12"/>
    <x v="17"/>
    <n v="66.666666666666671"/>
    <n v="3"/>
    <s v="GXB19"/>
    <n v="129"/>
    <n v="29"/>
    <s v="ร้านที่2"/>
    <s v="ป***รี้ยว"/>
    <s v="พิษณุโลก"/>
    <s v="-"/>
    <s v=""/>
    <s v="14/03/2026 10:37"/>
    <s v="-"/>
    <s v="J&amp;T COD"/>
    <s v="Tiktok"/>
    <s v="จ่ายทีหลัง / COD"/>
    <s v=""/>
    <s v="793265763640"/>
    <s v="14/03/2026 10:37"/>
  </r>
  <r>
    <x v="12"/>
    <x v="17"/>
    <n v="66.666666666666671"/>
    <n v="3"/>
    <s v="GXB18"/>
    <n v="129"/>
    <n v="0"/>
    <s v="ร้านที่2"/>
    <s v="P*** O***a"/>
    <s v="ชลบุรี"/>
    <s v="-"/>
    <s v=""/>
    <s v="14/03/2026 10:31"/>
    <s v="-"/>
    <s v="J&amp;T COD"/>
    <s v="Tiktok"/>
    <s v="จ่ายทีหลัง / COD"/>
    <s v=""/>
    <s v="793203455656"/>
    <s v="14/03/2026 10:31"/>
  </r>
  <r>
    <x v="6"/>
    <x v="7"/>
    <n v="69.900000000000006"/>
    <n v="10"/>
    <s v="GXB17"/>
    <n v="800"/>
    <n v="0"/>
    <s v="ร้านที่1"/>
    <s v="ว******ว"/>
    <s v="******ทอง, อำเภอบางสะพาน ตำบลร่อนทอง อำเภอบางสะพาน จังหวัดประจวบคีรีขันธ์ 77230"/>
    <s v="77230"/>
    <s v="72"/>
    <s v="14/03/2026 10:54"/>
    <s v="-"/>
    <s v="SPX Express"/>
    <s v="Shopee"/>
    <s v="shopee"/>
    <s v=""/>
    <s v="TH265308762904I"/>
    <s v="14/03/2026 10:25"/>
  </r>
  <r>
    <x v="6"/>
    <x v="6"/>
    <n v="64"/>
    <n v="2"/>
    <s v="GXB16"/>
    <n v="350.2"/>
    <n v="26"/>
    <s v="ร้านที่3"/>
    <s v="คุณเรณู สงเคราะห์"/>
    <s v="93/1 หมู่ 1 ต.มหาพราหมณ์ อ.บางบาล จ.พระนครศรีอยุธยา_x000a__x000a_บางบาล/ Bang Banพระนครศรีอยุธยา/ Phra Nakhon Si Ayutthaya_x000a_13250"/>
    <s v="13250"/>
    <s v="660814342509"/>
    <s v="14/03/2026 10:24"/>
    <s v="-"/>
    <s v="Kerry_dropoff"/>
    <s v="Lazada"/>
    <s v="lazada"/>
    <s v=""/>
    <s v="LEXPU0666982385"/>
    <s v="14/03/2026 10:24"/>
  </r>
  <r>
    <x v="14"/>
    <x v="19"/>
    <n v="54.5"/>
    <n v="2"/>
    <s v="GXB16"/>
    <n v="350.2"/>
    <n v="26"/>
    <s v="ร้านที่3"/>
    <s v="คุณเรณู สงเคราะห์"/>
    <s v="93/1 หมู่ 1 ต.มหาพราหมณ์ อ.บางบาล จ.พระนครศรีอยุธยา_x000a__x000a_บางบาล/ Bang Banพระนครศรีอยุธยา/ Phra Nakhon Si Ayutthaya_x000a_13250"/>
    <s v="13250"/>
    <s v="660814342509"/>
    <s v="14/03/2026 10:24"/>
    <s v="-"/>
    <s v="Kerry_dropoff"/>
    <s v="Lazada"/>
    <s v="lazada"/>
    <s v=""/>
    <s v="LEXPU0666982385"/>
    <s v="14/03/2026 10:24"/>
  </r>
  <r>
    <x v="14"/>
    <x v="19"/>
    <n v="54.5"/>
    <n v="2"/>
    <s v="GXB16"/>
    <n v="350.2"/>
    <n v="26"/>
    <s v="ร้านที่3"/>
    <s v="คุณเรณู สงเคราะห์"/>
    <s v="93/1 หมู่ 1 ต.มหาพราหมณ์ อ.บางบาล จ.พระนครศรีอยุธยา_x000a__x000a_บางบาล/ Bang Banพระนครศรีอยุธยา/ Phra Nakhon Si Ayutthaya_x000a_13250"/>
    <s v="13250"/>
    <s v="660814342509"/>
    <s v="14/03/2026 10:24"/>
    <s v="-"/>
    <s v="Kerry_dropoff"/>
    <s v="Lazada"/>
    <s v="lazada"/>
    <s v=""/>
    <s v="LEXPU0666982385"/>
    <s v="14/03/2026 10:24"/>
  </r>
  <r>
    <x v="11"/>
    <x v="15"/>
    <n v="12"/>
    <n v="20"/>
    <s v="GXB15"/>
    <n v="290"/>
    <n v="10"/>
    <s v="ร้านที่1"/>
    <s v="เ******ง"/>
    <s v="****** 2 ชั้นด้านซ้ายถัดจากบ้านผู้ใหญ่บ้าน ตำบลคอรุม อำเภอพิชัย จังหวัดอุตรดิตถ์ 53120"/>
    <s v="53120"/>
    <s v="51"/>
    <s v="14/03/2026 10:15"/>
    <s v="-"/>
    <s v="SPX Express"/>
    <s v="Shopee"/>
    <s v="shopee"/>
    <s v=""/>
    <s v="TH261798255631Y"/>
    <s v="14/03/2026 10:14"/>
  </r>
  <r>
    <x v="4"/>
    <x v="4"/>
    <n v="50"/>
    <n v="6"/>
    <s v="GXB12"/>
    <n v="200"/>
    <n v="0"/>
    <s v="ร้านที่2"/>
    <s v="บ***ี่"/>
    <s v="สระบุรี"/>
    <s v="-"/>
    <s v=""/>
    <s v="14/03/2026 10:11"/>
    <s v="-"/>
    <s v="J&amp;T COD"/>
    <s v="Tiktok"/>
    <s v="จ่ายทีหลัง / COD"/>
    <s v=""/>
    <s v="793245161660"/>
    <s v="14/03/2026 10:11"/>
  </r>
  <r>
    <x v="5"/>
    <x v="5"/>
    <n v="75"/>
    <n v="2"/>
    <s v="GXB11"/>
    <n v="266"/>
    <n v="116"/>
    <s v="ร้านที่1"/>
    <s v="N******g"/>
    <s v="******ระเทศไทย แขวงมีนบุรี เขตมีนบุรี จังหวัดกรุงเทพมหานคร 10510"/>
    <s v="10510"/>
    <s v="44"/>
    <s v="14/03/2026 10:09"/>
    <s v="-"/>
    <s v="SPX Express"/>
    <s v="Shopee"/>
    <s v="shopee"/>
    <s v=""/>
    <s v="TH261201837907E"/>
    <s v="14/03/2026 10:09"/>
  </r>
  <r>
    <x v="4"/>
    <x v="4"/>
    <n v="33.333333333333336"/>
    <n v="3"/>
    <s v="GXB10"/>
    <n v="100"/>
    <n v="0"/>
    <s v="ร้านที่2"/>
    <s v="L***a"/>
    <s v="นครปฐม"/>
    <s v="-"/>
    <s v=""/>
    <s v="14/03/2026 10:00"/>
    <s v="-"/>
    <s v="J&amp;T COD"/>
    <s v="Tiktok"/>
    <s v="จ่ายทีหลัง / COD"/>
    <s v=""/>
    <s v="793243361680"/>
    <s v="14/03/2026 10:00"/>
  </r>
  <r>
    <x v="12"/>
    <x v="17"/>
    <n v="66.666666666666671"/>
    <n v="3"/>
    <s v="GXB8"/>
    <n v="129"/>
    <n v="0"/>
    <s v="ร้านที่1"/>
    <s v="ส******ี"/>
    <s v="******่5 ตำบล บึงคำพร้อย ตำบลบึงคำพร้อย อำเภอลำลูกกา จังหวัดปทุมธานี 12150"/>
    <s v="12150"/>
    <s v="36"/>
    <s v="14/03/2026 09:26"/>
    <s v="-"/>
    <s v="SPX Express"/>
    <s v="Shopee"/>
    <s v="shopee"/>
    <s v=""/>
    <s v="TH2622307984521"/>
    <s v="14/03/2026 09:26"/>
  </r>
  <r>
    <x v="12"/>
    <x v="17"/>
    <n v="66.666666666666671"/>
    <n v="3"/>
    <s v="GXB7"/>
    <n v="209"/>
    <n v="0"/>
    <s v="ร้านที่1"/>
    <s v="น******น"/>
    <s v="****** ตำบลหนองเหียง อำเภอพนัสนิคม จังหวัดชลบุรี 20140"/>
    <s v="20140"/>
    <s v="99"/>
    <s v="14/03/2026 09:18"/>
    <s v="-"/>
    <s v="SPX Express"/>
    <s v="Shopee"/>
    <s v="shopee"/>
    <s v=""/>
    <s v="TH2629596996559"/>
    <s v="14/03/2026 09:18"/>
  </r>
  <r>
    <x v="6"/>
    <x v="7"/>
    <n v="80"/>
    <n v="1"/>
    <s v="GXB7"/>
    <n v="209"/>
    <n v="0"/>
    <s v="ร้านที่1"/>
    <s v="น******น"/>
    <s v="****** ตำบลหนองเหียง อำเภอพนัสนิคม จังหวัดชลบุรี 20140"/>
    <s v="20140"/>
    <s v="99"/>
    <s v="14/03/2026 09:18"/>
    <s v="-"/>
    <s v="SPX Express"/>
    <s v="Shopee"/>
    <s v="shopee"/>
    <s v=""/>
    <s v="TH2629596996559"/>
    <s v="14/03/2026 09:18"/>
  </r>
  <r>
    <x v="9"/>
    <x v="11"/>
    <n v="33.333333333333336"/>
    <n v="3"/>
    <s v="GXB6"/>
    <n v="134.99"/>
    <n v="0"/>
    <s v="ร้านที่2"/>
    <s v="ส***นา ย***สวัสดิ์"/>
    <s v="สมุทรปราการ"/>
    <s v="-"/>
    <s v=""/>
    <s v="14/03/2026 09:12"/>
    <s v="-"/>
    <s v="J&amp;T COD"/>
    <s v="Tiktok"/>
    <s v="จ่ายทีหลัง / COD"/>
    <s v=""/>
    <s v="793275258602"/>
    <s v="14/03/2026 09:12"/>
  </r>
  <r>
    <x v="15"/>
    <x v="20"/>
    <n v="50"/>
    <n v="3"/>
    <s v="GXB5"/>
    <n v="100"/>
    <n v="0"/>
    <s v="ร้านที่2"/>
    <s v="ส***ัย ใ***ม"/>
    <s v="กาญจนบุรี"/>
    <s v="-"/>
    <s v=""/>
    <s v="14/03/2026 09:00"/>
    <s v="-"/>
    <s v="J&amp;T COD"/>
    <s v="Tiktok"/>
    <s v="จ่ายทีหลัง / COD"/>
    <s v=""/>
    <s v="793207763611"/>
    <s v="14/03/2026 09:01"/>
  </r>
  <r>
    <x v="4"/>
    <x v="4"/>
    <n v="50"/>
    <n v="6"/>
    <s v="GXB4"/>
    <n v="200"/>
    <n v="0"/>
    <s v="ร้านที่2"/>
    <s v="อ***ญญา ส***ี๊ด"/>
    <s v="ชัยภูมิ"/>
    <s v="-"/>
    <s v=""/>
    <s v="14/03/2026 08:58"/>
    <s v="-"/>
    <s v="J&amp;T COD"/>
    <s v="Tiktok"/>
    <s v="จ่ายทีหลัง / COD"/>
    <s v=""/>
    <s v="793277054673"/>
    <s v="14/03/2026 08:58"/>
  </r>
  <r>
    <x v="6"/>
    <x v="7"/>
    <n v="80"/>
    <n v="1"/>
    <s v="GXB3"/>
    <n v="80"/>
    <n v="0"/>
    <s v="ร้านที่1"/>
    <s v="เ******2"/>
    <s v="******ะเกียรติ 30 แขวงดอกไม้ แขวงดอกไม้ เขตประเวศ จังหวัดกรุงเทพมหานคร 10250"/>
    <s v="10250"/>
    <s v="28"/>
    <s v="14/03/2026 08:56"/>
    <s v="-"/>
    <s v="SPX Express"/>
    <s v="Shopee"/>
    <s v="shopee"/>
    <s v=""/>
    <s v="TH266151815358V"/>
    <s v="14/03/2026 08:56"/>
  </r>
  <r>
    <x v="10"/>
    <x v="12"/>
    <n v="139"/>
    <n v="1"/>
    <s v="GXB2"/>
    <n v="139"/>
    <n v="0"/>
    <s v="ร้านที่1"/>
    <s v="น******ง"/>
    <s v="******นาแก จ.นครพนม 48130 ตำบลนาแก อำเภอนาแก จังหวัดนครพนม 48130"/>
    <s v="48130"/>
    <s v="57"/>
    <s v="14/03/2026 09:23"/>
    <s v="-"/>
    <s v="SPX Express"/>
    <s v="Shopee"/>
    <s v="shopee"/>
    <s v=""/>
    <s v="TH267180681082G"/>
    <s v="14/03/2026 08:53"/>
  </r>
  <r>
    <x v="3"/>
    <x v="0"/>
    <n v="71.94"/>
    <n v="1"/>
    <s v="GXB1"/>
    <n v="78.94"/>
    <n v="7"/>
    <s v="ร้านที่3"/>
    <s v="จุนันธร  เห็นประจักษ์"/>
    <s v="190 ซ.บางทราย 50 หมู่ 6_x000a__x000a_เมืองชลบุรี/ Mueang Chon Buriชลบุรี/ Chonburi_x000a_20000"/>
    <s v="20000"/>
    <s v="660868291962"/>
    <s v="14/03/2026 08:52"/>
    <s v="-"/>
    <s v="Kerry_dropoff"/>
    <s v="Lazada"/>
    <s v="lazada"/>
    <s v=""/>
    <s v="LEXPU0666975016"/>
    <s v="14/03/2026 08:52"/>
  </r>
  <r>
    <x v="6"/>
    <x v="7"/>
    <n v="80"/>
    <n v="3"/>
    <s v="GXB0"/>
    <n v="240"/>
    <n v="0"/>
    <s v="ร้านที่1"/>
    <s v="เ******2"/>
    <s v="******ะเกียรติ 30 แขวงดอกไม้ แขวงดอกไม้ เขตประเวศ จังหวัดกรุงเทพมหานคร 10250"/>
    <s v="10250"/>
    <s v="28"/>
    <s v="14/03/2026 08:51"/>
    <s v="-"/>
    <s v="SPX Express"/>
    <s v="Shopee"/>
    <s v="shopee"/>
    <s v=""/>
    <s v="TH261045332863I"/>
    <s v="14/03/2026 08:51"/>
  </r>
  <r>
    <x v="8"/>
    <x v="0"/>
    <n v="82.84"/>
    <n v="1"/>
    <s v="GXA99"/>
    <n v="89.84"/>
    <n v="7"/>
    <s v="ร้านที่3"/>
    <s v="ธนพล คุ้มครองทรัพย์"/>
    <s v="36/3 ม.9 ต.บึง_x000a__x000a_ศรีราชา/ Si Rachaชลบุรี/ Chonburi_x000a_20230"/>
    <s v="20230"/>
    <s v="660820280428"/>
    <s v="14/03/2026 08:33"/>
    <s v="-"/>
    <s v="Kerry_dropoff"/>
    <s v="Lazada"/>
    <s v="lazada"/>
    <s v=""/>
    <s v="LEXPU0666973041"/>
    <s v="14/03/2026 08:33"/>
  </r>
  <r>
    <x v="12"/>
    <x v="17"/>
    <n v="66.666666666666671"/>
    <n v="3"/>
    <s v="GXA98"/>
    <n v="129"/>
    <n v="0"/>
    <s v="ร้านที่1"/>
    <s v="ก******ำ"/>
    <s v="******ะรังอ.เมืองจ.ปัตตานี94000) ตำบลปะกาฮะรัง อำเภอเมืองปัตตานี จังหวัดปัตตานี 94000"/>
    <s v="94000"/>
    <s v="86"/>
    <s v="14/03/2026 08:33"/>
    <s v="-"/>
    <s v="SPX Express"/>
    <s v="Shopee"/>
    <s v="shopee"/>
    <s v=""/>
    <s v="TH2687068708238"/>
    <s v="14/03/2026 08:03"/>
  </r>
  <r>
    <x v="4"/>
    <x v="4"/>
    <n v="65"/>
    <n v="9"/>
    <s v="GXA97"/>
    <n v="385.05"/>
    <n v="26"/>
    <s v="ร้านที่1"/>
    <s v="นารี อุดมรัตน์"/>
    <s v="บ้านคอนเรียบ 71/1 บ้านคอนเรียบ ต.หลุบ.อ.เมือง จ.กาฬสินธ์ุ 46000 · หลุบ/ Lup_x000a__x000a_เมืองกาฬสินธุ์/ Mueang Kalasinกาฬสินธุ์/ Kalasin_x000a_46000"/>
    <s v="46000"/>
    <s v="660637167370"/>
    <s v="14/03/2026 07:46"/>
    <s v="-"/>
    <s v="Kerry_dropoff"/>
    <s v="Lazada"/>
    <s v="lazada"/>
    <s v=""/>
    <s v="LEXPU0666982500"/>
    <s v="14/03/2026 07:46"/>
  </r>
  <r>
    <x v="3"/>
    <x v="0"/>
    <n v="66.489999999999995"/>
    <n v="1"/>
    <s v="GXA96"/>
    <n v="66.489999999999995"/>
    <n v="0"/>
    <s v="ร้านที่3"/>
    <s v="วิชาญ คำแสน"/>
    <s v="33/2 หมู่ 3 ตำบล แม่ลาด_x000a__x000a_คลองขลุง/ Khlong Khlungกำแพงเพชร/ Kamphaeng Phet_x000a_62120"/>
    <s v="62120"/>
    <s v="660657376528"/>
    <s v="14/03/2026 07:18"/>
    <s v="-"/>
    <s v="Kerry_dropoff"/>
    <s v="Lazada"/>
    <s v="lazada"/>
    <s v=""/>
    <s v="TH58058G0X127D"/>
    <s v="14/03/2026 07:18"/>
  </r>
  <r>
    <x v="4"/>
    <x v="4"/>
    <n v="50"/>
    <n v="6"/>
    <s v="GXA95"/>
    <n v="200"/>
    <n v="0"/>
    <s v="ร้านที่2"/>
    <s v="ก***นา อ***าพร"/>
    <s v="ปทุมธานี"/>
    <s v="-"/>
    <s v=""/>
    <s v="14/03/2026 07:11"/>
    <s v="-"/>
    <s v="J&amp;T COD"/>
    <s v="Tiktok"/>
    <s v="จ่ายทีหลัง / COD"/>
    <s v=""/>
    <s v="793238259671"/>
    <s v="14/03/2026 07:11"/>
  </r>
  <r>
    <x v="6"/>
    <x v="7"/>
    <n v="80"/>
    <n v="1"/>
    <s v="GXA94"/>
    <n v="80"/>
    <n v="0"/>
    <s v="ร้านที่1"/>
    <s v="ส******์"/>
    <s v="******คร อำเภอมโนรมย์ จังหวัดชัยนาท ตำบลหางน้ำสาคร อำเภอมโนรมย์ จังหวัดชัยนาท 17170"/>
    <s v="17170"/>
    <s v="05"/>
    <s v="14/03/2026 07:11"/>
    <s v="-"/>
    <s v="SPX Express"/>
    <s v="Shopee"/>
    <s v="shopee"/>
    <s v=""/>
    <s v="TH261917920508H"/>
    <s v="14/03/2026 06:41"/>
  </r>
  <r>
    <x v="0"/>
    <x v="0"/>
    <n v="93.74"/>
    <n v="1"/>
    <s v="GXA93"/>
    <n v="373.22"/>
    <n v="92"/>
    <s v="ร้านที่3"/>
    <s v="TO"/>
    <s v="หมู่บ้านแม่วะท่าช้าง 104หมู่8 · แม่วะ/ Mae Wa_x000a__x000a_เถิน/ Thoenลำปาง/ Lampang_x000a_52230"/>
    <s v="52230"/>
    <s v="660808004984"/>
    <s v="14/03/2026 06:41"/>
    <s v="-"/>
    <s v="Kerry_dropoff"/>
    <s v="Lazada"/>
    <s v="lazada"/>
    <s v=""/>
    <s v="TH49088FXFBZ8B"/>
    <s v="14/03/2026 06:41"/>
  </r>
  <r>
    <x v="8"/>
    <x v="0"/>
    <n v="93.74"/>
    <n v="1"/>
    <s v="GXA93"/>
    <n v="373.22"/>
    <n v="92"/>
    <s v="ร้านที่3"/>
    <s v="TO"/>
    <s v="หมู่บ้านแม่วะท่าช้าง 104หมู่8 · แม่วะ/ Mae Wa_x000a__x000a_เถิน/ Thoenลำปาง/ Lampang_x000a_52230"/>
    <s v="52230"/>
    <s v="660808004984"/>
    <s v="14/03/2026 06:41"/>
    <s v="-"/>
    <s v="Kerry_dropoff"/>
    <s v="Lazada"/>
    <s v="lazada"/>
    <s v=""/>
    <s v="TH49088FXFBZ8B"/>
    <s v="14/03/2026 06:41"/>
  </r>
  <r>
    <x v="3"/>
    <x v="0"/>
    <n v="93.74"/>
    <n v="1"/>
    <s v="GXA93"/>
    <n v="373.22"/>
    <n v="92"/>
    <s v="ร้านที่3"/>
    <s v="TO"/>
    <s v="หมู่บ้านแม่วะท่าช้าง 104หมู่8 · แม่วะ/ Mae Wa_x000a__x000a_เถิน/ Thoenลำปาง/ Lampang_x000a_52230"/>
    <s v="52230"/>
    <s v="660808004984"/>
    <s v="14/03/2026 06:41"/>
    <s v="-"/>
    <s v="Kerry_dropoff"/>
    <s v="Lazada"/>
    <s v="lazada"/>
    <s v=""/>
    <s v="TH49088FXFBZ8B"/>
    <s v="14/03/2026 06:41"/>
  </r>
  <r>
    <x v="12"/>
    <x v="17"/>
    <n v="66.666666666666671"/>
    <n v="3"/>
    <s v="GXA92"/>
    <n v="129"/>
    <n v="0"/>
    <s v="ร้านที่1"/>
    <s v="ว******ย"/>
    <s v="******ถ.มิตรภาพหนองคาย ตำบลในเมือง อำเภอเมืองนครราชสีมา จังหวัดนครราชสีมา 30000"/>
    <s v="30000"/>
    <s v="22"/>
    <s v="14/03/2026 03:50"/>
    <s v="-"/>
    <s v="SPX Express"/>
    <s v="Shopee"/>
    <s v="shopee"/>
    <s v=""/>
    <s v="TH2666117950902"/>
    <s v="14/03/2026 03:49"/>
  </r>
  <r>
    <x v="3"/>
    <x v="0"/>
    <n v="93.74"/>
    <n v="1"/>
    <s v="GXA91"/>
    <n v="194.48"/>
    <n v="7"/>
    <s v="ร้านที่3"/>
    <s v="jareerat khumvanet"/>
    <s v="หมู่บ้านกรีนพาร์ค เอเวนิว160/246 หมู่บ้าน 3 ต.บึง · บึง/ Bueng_x000a__x000a_ศรีราชา/ Si Rachaชลบุรี/ Chonburi_x000a_20230"/>
    <s v="20230"/>
    <s v="660969030044"/>
    <s v="14/03/2026 03:31"/>
    <s v="-"/>
    <s v="Kerry_dropoff"/>
    <s v="Lazada"/>
    <s v="lazada"/>
    <s v=""/>
    <s v="LEXPU0666745130"/>
    <s v="14/03/2026 03:31"/>
  </r>
  <r>
    <x v="0"/>
    <x v="0"/>
    <n v="93.74"/>
    <n v="1"/>
    <s v="GXA91"/>
    <n v="194.48"/>
    <n v="7"/>
    <s v="ร้านที่3"/>
    <s v="jareerat khumvanet"/>
    <s v="หมู่บ้านกรีนพาร์ค เอเวนิว160/246 หมู่บ้าน 3 ต.บึง · บึง/ Bueng_x000a__x000a_ศรีราชา/ Si Rachaชลบุรี/ Chonburi_x000a_20230"/>
    <s v="20230"/>
    <s v="660969030044"/>
    <s v="14/03/2026 03:31"/>
    <s v="-"/>
    <s v="Kerry_dropoff"/>
    <s v="Lazada"/>
    <s v="lazada"/>
    <s v=""/>
    <s v="LEXPU0666745130"/>
    <s v="14/03/2026 03:31"/>
  </r>
  <r>
    <x v="6"/>
    <x v="7"/>
    <n v="66.333333333333329"/>
    <n v="3"/>
    <s v="GXA90"/>
    <n v="215"/>
    <n v="0"/>
    <s v="ร้านที่3"/>
    <s v="อัมพร"/>
    <s v="168/12 โครงการอลิซแลนด์ ถนนเศรษฐกิจ-พันธุวงษ์ ตำบลบ้านเก_x000a__x000a_เมืองสมุทรสาคร/ Mueang Samut Sakhonสมุทรสาคร/ Samut Sakhon_x000a_74000"/>
    <s v="74000"/>
    <s v="660865655259"/>
    <s v="14/03/2026 02:41"/>
    <s v="-"/>
    <s v="Kerry_dropoff"/>
    <s v="Lazada"/>
    <s v="lazada"/>
    <s v=""/>
    <s v="LEXPU0666759528"/>
    <s v="14/03/2026 02:41"/>
  </r>
  <r>
    <x v="5"/>
    <x v="5"/>
    <n v="75"/>
    <n v="1"/>
    <s v="GXA89"/>
    <n v="112"/>
    <n v="37"/>
    <s v="ร้านที่1"/>
    <s v="ก******​"/>
    <s v="******นโคกสะอาด, ตำบลม่วงค่อม, อำเภอชัยบาดาล ตำบลม่วงค่อม อำเภอชัยบาดาล จังหวัดลพบุรี 15230"/>
    <s v="15230"/>
    <s v="67"/>
    <s v="14/03/2026 02:59"/>
    <s v="-"/>
    <s v="SPX Express"/>
    <s v="Shopee"/>
    <s v="shopee"/>
    <s v=""/>
    <s v="TH2657255597314"/>
    <s v="14/03/2026 02:29"/>
  </r>
  <r>
    <x v="6"/>
    <x v="7"/>
    <n v="69.900000000000006"/>
    <n v="10"/>
    <s v="GXA88"/>
    <n v="1040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14/03/2026 02:41"/>
    <s v="-"/>
    <s v="SPX Express"/>
    <s v="Shopee"/>
    <s v="shopee"/>
    <s v=""/>
    <s v="TH260707465787B"/>
    <s v="14/03/2026 02:11"/>
  </r>
  <r>
    <x v="6"/>
    <x v="7"/>
    <n v="80"/>
    <n v="3"/>
    <s v="GXA88"/>
    <n v="1040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14/03/2026 02:41"/>
    <s v="-"/>
    <s v="SPX Express"/>
    <s v="Shopee"/>
    <s v="shopee"/>
    <s v=""/>
    <s v="TH260707465787B"/>
    <s v="14/03/2026 02:11"/>
  </r>
  <r>
    <x v="8"/>
    <x v="0"/>
    <n v="78.290000000000006"/>
    <n v="1"/>
    <s v="GXA87"/>
    <n v="85.29"/>
    <n v="7"/>
    <s v="ร้านที่3"/>
    <s v="สมพร โขวิฑูรกิจ"/>
    <s v="44/58 หมู่ 1 ต.แม่น้ำ_x000a__x000a_เกาะสมุย/ Ko Samuiสุราษฎร์ธานี/ Surat Thani_x000a_84330"/>
    <s v="84330"/>
    <s v="66894692444"/>
    <s v="14/03/2026 02:07"/>
    <s v="-"/>
    <s v="Kerry_dropoff"/>
    <s v="Lazada"/>
    <s v="lazada"/>
    <s v=""/>
    <s v="TH68048FXFWP8G"/>
    <s v="14/03/2026 02:07"/>
  </r>
  <r>
    <x v="0"/>
    <x v="3"/>
    <n v="88.29"/>
    <n v="1"/>
    <s v="GXA86"/>
    <n v="95.29"/>
    <n v="7"/>
    <s v="ร้านที่1"/>
    <s v="อาภัสรา"/>
    <s v="60/398 หมู่บ้านพฤกษา 7 ซอย 40 · ลำลูกกา/ Lum Luk Ka_x000a__x000a_ลำลูกกา/ Lam Luk Kaปทุมธานี/ Pathum Thani_x000a_12150"/>
    <s v="12150"/>
    <s v="660831976583"/>
    <s v="14/03/2026 02:05"/>
    <s v="-"/>
    <s v="Kerry_dropoff"/>
    <s v="Lazada"/>
    <s v="lazada"/>
    <s v=""/>
    <s v="LEXPU0666746552"/>
    <s v="14/03/2026 02:04"/>
  </r>
  <r>
    <x v="4"/>
    <x v="4"/>
    <n v="50"/>
    <n v="6"/>
    <s v="GXA85"/>
    <n v="208"/>
    <n v="8"/>
    <s v="ร้านที่2"/>
    <s v="เ***อนมะนาว"/>
    <s v="ภูเก็ต"/>
    <s v="-"/>
    <s v=""/>
    <s v="14/03/2026 00:53"/>
    <s v="-"/>
    <s v="J&amp;T COD"/>
    <s v="Tiktok"/>
    <s v="จ่ายทีหลัง / COD"/>
    <s v=""/>
    <s v="793212975590"/>
    <s v="14/03/2026 00:53"/>
  </r>
  <r>
    <x v="4"/>
    <x v="4"/>
    <n v="33.333333333333336"/>
    <n v="3"/>
    <s v="GXA84"/>
    <n v="200"/>
    <n v="0"/>
    <s v="ร้านที่2"/>
    <s v="ภ***ิรา"/>
    <s v="สงขลา"/>
    <s v="-"/>
    <s v=""/>
    <s v="14/03/2026 00:31"/>
    <s v="-"/>
    <s v="J&amp;T COD"/>
    <s v="Tiktok"/>
    <s v="จ่ายทีหลัง / COD"/>
    <s v=""/>
    <s v="793212193594"/>
    <s v="14/03/2026 00:31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1">
  <r>
    <x v="0"/>
    <x v="0"/>
    <n v="50"/>
    <n v="6"/>
    <s v="GXF33"/>
    <n v="200"/>
    <n v="0"/>
    <s v="ร้านที่2"/>
    <s v="พ***พรรณ  ค***"/>
    <s v="ตาก"/>
    <s v="-"/>
    <s v=""/>
    <s v="15/03/2026 23:54"/>
    <s v="-"/>
    <s v="J&amp;T COD"/>
    <s v="Tiktok"/>
    <s v="จ่ายทีหลัง / COD"/>
    <s v=""/>
    <s v="793301676646"/>
    <s v="15/03/2026 23:54"/>
  </r>
  <r>
    <x v="0"/>
    <x v="0"/>
    <n v="50"/>
    <n v="6"/>
    <s v="GXF32"/>
    <n v="200"/>
    <n v="0"/>
    <s v="ร้านที่2"/>
    <s v="แ***รุณ ท***ิล"/>
    <s v="พิษณุโลก"/>
    <s v="-"/>
    <s v=""/>
    <s v="15/03/2026 23:44"/>
    <s v="-"/>
    <s v="J&amp;T COD"/>
    <s v="Tiktok"/>
    <s v="จ่ายทีหลัง / COD"/>
    <s v=""/>
    <s v="793376276630"/>
    <s v="15/03/2026 23:44"/>
  </r>
  <r>
    <x v="0"/>
    <x v="0"/>
    <n v="50"/>
    <n v="6"/>
    <s v="GXF31"/>
    <n v="200"/>
    <n v="0"/>
    <s v="ร้านที่2"/>
    <s v="D**"/>
    <s v="สุราษฎร์ธานี"/>
    <s v="-"/>
    <s v=""/>
    <s v="15/03/2026 23:43"/>
    <s v="-"/>
    <s v="J&amp;T COD"/>
    <s v="Tiktok"/>
    <s v="จ่ายทีหลัง / COD"/>
    <s v=""/>
    <s v="793310275656"/>
    <s v="15/03/2026 23:43"/>
  </r>
  <r>
    <x v="0"/>
    <x v="0"/>
    <n v="50"/>
    <n v="6"/>
    <s v="GXF30"/>
    <n v="200"/>
    <n v="0"/>
    <s v="ร้านที่2"/>
    <s v="ค**"/>
    <s v="กำแพงเพชร"/>
    <s v="-"/>
    <s v=""/>
    <s v="15/03/2026 23:41"/>
    <s v="-"/>
    <s v="J&amp;T COD"/>
    <s v="Tiktok"/>
    <s v="จ่ายทีหลัง / COD"/>
    <s v=""/>
    <s v="793349789665"/>
    <s v="15/03/2026 23:41"/>
  </r>
  <r>
    <x v="0"/>
    <x v="0"/>
    <n v="50"/>
    <n v="6"/>
    <s v="GXF29"/>
    <n v="200"/>
    <n v="0"/>
    <s v="ร้านที่2"/>
    <s v="ม***"/>
    <s v="ประจวบคีรีขันธ์"/>
    <s v="-"/>
    <s v=""/>
    <s v="15/03/2026 23:41"/>
    <s v="-"/>
    <s v="J&amp;T COD"/>
    <s v="Tiktok"/>
    <s v="จ่ายทีหลัง / COD"/>
    <s v=""/>
    <s v="793343077660"/>
    <s v="15/03/2026 23:41"/>
  </r>
  <r>
    <x v="0"/>
    <x v="0"/>
    <n v="50"/>
    <n v="6"/>
    <s v="GXF28"/>
    <n v="200"/>
    <n v="0"/>
    <s v="ร้านที่2"/>
    <s v="ป***พทิพย์ ล***สกุล"/>
    <s v="อุบลราชธานี"/>
    <s v="-"/>
    <s v=""/>
    <s v="15/03/2026 23:29"/>
    <s v="-"/>
    <s v="J&amp;T COD"/>
    <s v="Tiktok"/>
    <s v="จ่ายทีหลัง / COD"/>
    <s v=""/>
    <s v="793383783684"/>
    <s v="15/03/2026 23:29"/>
  </r>
  <r>
    <x v="0"/>
    <x v="0"/>
    <n v="50"/>
    <n v="6"/>
    <s v="GXF27"/>
    <n v="200"/>
    <n v="0"/>
    <s v="ร้านที่2"/>
    <s v="ส***ชษฐ์ อ***รงค์"/>
    <s v="กรุงเทพฯ"/>
    <s v="-"/>
    <s v=""/>
    <s v="15/03/2026 23:23"/>
    <s v="-"/>
    <s v="J&amp;T COD"/>
    <s v="Tiktok"/>
    <s v="จ่ายทีหลัง / COD"/>
    <s v=""/>
    <s v="793368782640"/>
    <s v="15/03/2026 23:23"/>
  </r>
  <r>
    <x v="1"/>
    <x v="1"/>
    <n v="75"/>
    <n v="1"/>
    <s v="GXF26"/>
    <n v="112"/>
    <n v="37"/>
    <s v="ร้านที่1"/>
    <s v="ล******ญ"/>
    <s v="******อัทึม ตำบลเทพมงคล, ตำบลบางซ้าย, อำเภอบางซ้าย ตำบลเทพมงคล อำเภอบางซ้าย จังหวัดพระนครศรีอยุธยา 13270"/>
    <s v="13270"/>
    <s v="54"/>
    <s v="15/03/2026 23:45"/>
    <s v="-"/>
    <s v="Flash Express"/>
    <s v="Shopee"/>
    <s v="shopee"/>
    <s v=""/>
    <s v="TH05138G5TA61E"/>
    <s v="15/03/2026 23:15"/>
  </r>
  <r>
    <x v="0"/>
    <x v="0"/>
    <n v="33.333333333333336"/>
    <n v="3"/>
    <s v="GXF25"/>
    <n v="100"/>
    <n v="0"/>
    <s v="ร้านที่4"/>
    <s v="เ***พร ผ***ดง"/>
    <s v="สุโขทัย"/>
    <s v="-"/>
    <s v=""/>
    <s v="15/03/2026 23:11"/>
    <s v="-"/>
    <s v="J&amp;T COD"/>
    <s v="Tiktok"/>
    <s v="จ่ายทีหลัง / COD"/>
    <s v=""/>
    <s v="793360992616"/>
    <s v="15/03/2026 23:11"/>
  </r>
  <r>
    <x v="2"/>
    <x v="2"/>
    <n v="159"/>
    <n v="1"/>
    <s v="GXF24"/>
    <n v="258"/>
    <n v="0"/>
    <s v="ร้านที่2"/>
    <s v="ม***ัตน์ แ***อี่ยม"/>
    <s v="ประจวบคีรีขันธ์"/>
    <s v="-"/>
    <s v=""/>
    <s v="15/03/2026 23:04"/>
    <s v="-"/>
    <s v="J&amp;T Express"/>
    <s v="Tiktok"/>
    <s v="tiktok"/>
    <s v=""/>
    <s v="793303372503"/>
    <s v="15/03/2026 23:04"/>
  </r>
  <r>
    <x v="3"/>
    <x v="3"/>
    <n v="159"/>
    <n v="1"/>
    <s v="GXF24"/>
    <n v="258"/>
    <n v="0"/>
    <s v="ร้านที่2"/>
    <s v="ม***ัตน์ แ***อี่ยม"/>
    <s v="ประจวบคีรีขันธ์"/>
    <s v="-"/>
    <s v=""/>
    <s v="15/03/2026 23:04"/>
    <s v="-"/>
    <s v="J&amp;T Express"/>
    <s v="Tiktok"/>
    <s v="tiktok"/>
    <s v=""/>
    <s v="793303372503"/>
    <s v="15/03/2026 23:04"/>
  </r>
  <r>
    <x v="0"/>
    <x v="0"/>
    <n v="50"/>
    <n v="6"/>
    <s v="GXF22"/>
    <n v="200"/>
    <n v="0"/>
    <s v="ร้านที่2"/>
    <s v="ค***ิ้น พ***์สระน้อย"/>
    <s v="ศรีสะเกษ"/>
    <s v="-"/>
    <s v=""/>
    <s v="15/03/2026 23:01"/>
    <s v="-"/>
    <s v="J&amp;T Express"/>
    <s v="Tiktok"/>
    <s v="tiktok"/>
    <s v=""/>
    <s v="793341091782"/>
    <s v="15/03/2026 23:00"/>
  </r>
  <r>
    <x v="0"/>
    <x v="0"/>
    <n v="50"/>
    <n v="6"/>
    <s v="GXF21"/>
    <n v="200"/>
    <n v="0"/>
    <s v="ร้านที่2"/>
    <s v="u***7229426933523"/>
    <s v="กรุงเทพฯ"/>
    <s v="-"/>
    <s v=""/>
    <s v="15/03/2026 22:51"/>
    <s v="-"/>
    <s v="J&amp;T COD"/>
    <s v="Tiktok"/>
    <s v="จ่ายทีหลัง / COD"/>
    <s v=""/>
    <s v="793355692776"/>
    <s v="15/03/2026 22:51"/>
  </r>
  <r>
    <x v="0"/>
    <x v="0"/>
    <n v="50"/>
    <n v="6"/>
    <s v="GXF20"/>
    <n v="200"/>
    <n v="0"/>
    <s v="ร้านที่2"/>
    <s v="S***porn N***msirivanich"/>
    <s v="กรุงเทพฯ"/>
    <s v="-"/>
    <s v=""/>
    <s v="15/03/2026 22:41"/>
    <s v="-"/>
    <s v="J&amp;T COD"/>
    <s v="Tiktok"/>
    <s v="จ่ายทีหลัง / COD"/>
    <s v=""/>
    <s v="793322922814"/>
    <s v="15/03/2026 22:41"/>
  </r>
  <r>
    <x v="0"/>
    <x v="0"/>
    <n v="50"/>
    <n v="6"/>
    <s v="GXF19"/>
    <n v="200"/>
    <n v="0"/>
    <s v="ร้านที่2"/>
    <s v="น***าวไพรัตน์ ส***์ดง"/>
    <s v="จันทบุรี"/>
    <s v="-"/>
    <s v=""/>
    <s v="15/03/2026 22:32"/>
    <s v="-"/>
    <s v="J&amp;T COD"/>
    <s v="Tiktok"/>
    <s v="จ่ายทีหลัง / COD"/>
    <s v=""/>
    <s v="793356401880"/>
    <s v="15/03/2026 22:32"/>
  </r>
  <r>
    <x v="0"/>
    <x v="0"/>
    <n v="33.333333333333336"/>
    <n v="3"/>
    <s v="GXF18"/>
    <n v="100"/>
    <n v="0"/>
    <s v="ร้านที่4"/>
    <s v="ค***หม่ม"/>
    <s v="กรุงเทพฯ"/>
    <s v="-"/>
    <s v=""/>
    <s v="15/03/2026 22:27"/>
    <s v="-"/>
    <s v="J&amp;T COD"/>
    <s v="Tiktok"/>
    <s v="จ่ายทีหลัง / COD"/>
    <s v=""/>
    <s v="793347473671"/>
    <s v="15/03/2026 22:27"/>
  </r>
  <r>
    <x v="0"/>
    <x v="0"/>
    <n v="50"/>
    <n v="6"/>
    <s v="GXF17"/>
    <n v="200"/>
    <n v="0"/>
    <s v="ร้านที่2"/>
    <s v="ป***าภรณ์"/>
    <s v="ชลบุรี"/>
    <s v="-"/>
    <s v=""/>
    <s v="15/03/2026 22:23"/>
    <s v="-"/>
    <s v="J&amp;T Express"/>
    <s v="Tiktok"/>
    <s v="tiktok"/>
    <s v=""/>
    <s v="793313982672"/>
    <s v="15/03/2026 22:22"/>
  </r>
  <r>
    <x v="0"/>
    <x v="0"/>
    <n v="65"/>
    <n v="9"/>
    <s v="GXF16"/>
    <n v="1195"/>
    <n v="0"/>
    <s v="ร้านที่1"/>
    <s v="ธ******ภ"/>
    <s v="******ำบล ปากน้ำปราณ ตำบลปากน้ำปราณ อำเภอปราณบุรี จังหวัดประจวบคีรีขันธ์ 77220"/>
    <s v="77220"/>
    <s v="24"/>
    <s v="15/03/2026 22:07"/>
    <s v="-"/>
    <s v="SPX Express"/>
    <s v="Shopee"/>
    <s v="shopee"/>
    <s v=""/>
    <s v="TH2673051604161"/>
    <s v="15/03/2026 22:06"/>
  </r>
  <r>
    <x v="4"/>
    <x v="4"/>
    <n v="50"/>
    <n v="5"/>
    <s v="GXF16"/>
    <n v="1195"/>
    <n v="0"/>
    <s v="ร้านที่1"/>
    <s v="ธ******ภ"/>
    <s v="******ำบล ปากน้ำปราณ ตำบลปากน้ำปราณ อำเภอปราณบุรี จังหวัดประจวบคีรีขันธ์ 77220"/>
    <s v="77220"/>
    <s v="24"/>
    <s v="15/03/2026 22:07"/>
    <s v="-"/>
    <s v="SPX Express"/>
    <s v="Shopee"/>
    <s v="shopee"/>
    <s v=""/>
    <s v="TH2673051604161"/>
    <s v="15/03/2026 22:06"/>
  </r>
  <r>
    <x v="5"/>
    <x v="5"/>
    <n v="66.333333333333329"/>
    <n v="6"/>
    <s v="GXF16"/>
    <n v="1195"/>
    <n v="0"/>
    <s v="ร้านที่1"/>
    <s v="ธ******ภ"/>
    <s v="******ำบล ปากน้ำปราณ ตำบลปากน้ำปราณ อำเภอปราณบุรี จังหวัดประจวบคีรีขันธ์ 77220"/>
    <s v="77220"/>
    <s v="24"/>
    <s v="15/03/2026 22:07"/>
    <s v="-"/>
    <s v="SPX Express"/>
    <s v="Shopee"/>
    <s v="shopee"/>
    <s v=""/>
    <s v="TH2673051604161"/>
    <s v="15/03/2026 22:06"/>
  </r>
  <r>
    <x v="0"/>
    <x v="0"/>
    <n v="50"/>
    <n v="6"/>
    <s v="GXF15"/>
    <n v="200"/>
    <n v="0"/>
    <s v="ร้านที่2"/>
    <s v="ค** ก***นา ป***พรม แ***าง พ***ล่"/>
    <s v="ขอนแก่น"/>
    <s v="-"/>
    <s v=""/>
    <s v="15/03/2026 22:03"/>
    <s v="-"/>
    <s v="J&amp;T Express"/>
    <s v="Tiktok"/>
    <s v="tiktok"/>
    <s v=""/>
    <s v="793399673651"/>
    <s v="15/03/2026 22:02"/>
  </r>
  <r>
    <x v="3"/>
    <x v="3"/>
    <n v="159"/>
    <n v="1"/>
    <s v="GXF14"/>
    <n v="167"/>
    <n v="38"/>
    <s v="ร้านที่2"/>
    <s v="น***รา"/>
    <s v="ชลบุรี"/>
    <s v="-"/>
    <s v=""/>
    <s v="15/03/2026 22:00"/>
    <s v="-"/>
    <s v="J&amp;T COD"/>
    <s v="Tiktok"/>
    <s v="จ่ายทีหลัง / COD"/>
    <s v=""/>
    <s v="793307381565"/>
    <s v="15/03/2026 22:00"/>
  </r>
  <r>
    <x v="0"/>
    <x v="0"/>
    <n v="50"/>
    <n v="6"/>
    <s v="GXF13"/>
    <n v="200"/>
    <n v="0"/>
    <s v="ร้านที่2"/>
    <s v="พ** เ***มน้ำเพชร"/>
    <s v="นนทบุรี"/>
    <s v="-"/>
    <s v=""/>
    <s v="15/03/2026 22:00"/>
    <s v="-"/>
    <s v="J&amp;T Express"/>
    <s v="Tiktok"/>
    <s v="tiktok"/>
    <s v=""/>
    <s v="793348911821"/>
    <s v="15/03/2026 21:59"/>
  </r>
  <r>
    <x v="0"/>
    <x v="0"/>
    <n v="50"/>
    <n v="6"/>
    <s v="GXF12"/>
    <n v="600"/>
    <n v="0"/>
    <s v="ร้านที่2"/>
    <s v="ม***ทยสง่า"/>
    <s v="สระบุรี"/>
    <s v="-"/>
    <s v=""/>
    <s v="15/03/2026 21:59"/>
    <s v="-"/>
    <s v="J&amp;T COD"/>
    <s v="Tiktok"/>
    <s v="จ่ายทีหลัง / COD"/>
    <s v=""/>
    <s v="793361643686"/>
    <s v="15/03/2026 21:59"/>
  </r>
  <r>
    <x v="0"/>
    <x v="0"/>
    <n v="50"/>
    <n v="12"/>
    <s v="GXF12"/>
    <n v="600"/>
    <n v="0"/>
    <s v="ร้านที่2"/>
    <s v="ม***ทยสง่า"/>
    <s v="สระบุรี"/>
    <s v="-"/>
    <s v=""/>
    <s v="15/03/2026 21:59"/>
    <s v="-"/>
    <s v="J&amp;T COD"/>
    <s v="Tiktok"/>
    <s v="จ่ายทีหลัง / COD"/>
    <s v=""/>
    <s v="793361643686"/>
    <s v="15/03/2026 21:59"/>
  </r>
  <r>
    <x v="0"/>
    <x v="0"/>
    <n v="33.333333333333336"/>
    <n v="3"/>
    <s v="GXF11"/>
    <n v="114"/>
    <n v="14"/>
    <s v="ร้านที่4"/>
    <s v="เ***งสวรรค์ จ***ะวงศ์"/>
    <s v="ขอนแก่น"/>
    <s v="-"/>
    <s v=""/>
    <s v="15/03/2026 21:58"/>
    <s v="-"/>
    <s v="J&amp;T Express"/>
    <s v="Tiktok"/>
    <s v="tiktok"/>
    <s v="รสกาแฟ = 2_x000a_รสกล้วยหอมมะพร้าวเผา =1"/>
    <s v="793396049633"/>
    <s v="15/03/2026 21:57"/>
  </r>
  <r>
    <x v="2"/>
    <x v="6"/>
    <n v="56.2"/>
    <n v="1"/>
    <s v="GXF10"/>
    <n v="119.39"/>
    <n v="7"/>
    <s v="ร้านที่3"/>
    <s v="นาตยา เกตุทอง"/>
    <s v="136/3 ม.11 ซ.ช้างซ้าย62 ต.ช้างซ้าย_x000a__x000a_พระพรหม/ Phra Phromนครศรีธรรมราช/ Nakhon Si Thammarat_x000a_80000"/>
    <s v="80000"/>
    <s v="660819107416"/>
    <s v="15/03/2026 21:45"/>
    <s v="-"/>
    <s v="Kerry_dropoff"/>
    <s v="Lazada"/>
    <s v="lazada"/>
    <s v=""/>
    <s v="LEXPU0667423580"/>
    <s v="15/03/2026 21:45"/>
  </r>
  <r>
    <x v="6"/>
    <x v="6"/>
    <n v="56.19"/>
    <n v="1"/>
    <s v="GXF10"/>
    <n v="119.39"/>
    <n v="7"/>
    <s v="ร้านที่3"/>
    <s v="นาตยา เกตุทอง"/>
    <s v="136/3 ม.11 ซ.ช้างซ้าย62 ต.ช้างซ้าย_x000a__x000a_พระพรหม/ Phra Phromนครศรีธรรมราช/ Nakhon Si Thammarat_x000a_80000"/>
    <s v="80000"/>
    <s v="660819107416"/>
    <s v="15/03/2026 21:45"/>
    <s v="-"/>
    <s v="Kerry_dropoff"/>
    <s v="Lazada"/>
    <s v="lazada"/>
    <s v=""/>
    <s v="LEXPU0667423580"/>
    <s v="15/03/2026 21:45"/>
  </r>
  <r>
    <x v="3"/>
    <x v="3"/>
    <n v="159"/>
    <n v="1"/>
    <s v="GXF9"/>
    <n v="129"/>
    <n v="0"/>
    <s v="ร้านที่2"/>
    <s v="A P***sak  ร***ชมพู"/>
    <s v="สมุทรปราการ"/>
    <s v="-"/>
    <s v=""/>
    <s v="15/03/2026 21:43"/>
    <s v="-"/>
    <s v="J&amp;T COD"/>
    <s v="Tiktok"/>
    <s v="จ่ายทีหลัง / COD"/>
    <s v=""/>
    <s v="793348981515"/>
    <s v="15/03/2026 21:43"/>
  </r>
  <r>
    <x v="0"/>
    <x v="0"/>
    <n v="50"/>
    <n v="6"/>
    <s v="GXF8"/>
    <n v="200"/>
    <n v="0"/>
    <s v="ร้านที่2"/>
    <s v="ส***นตนากองแป้น"/>
    <s v="นนทบุรี"/>
    <s v="-"/>
    <s v=""/>
    <s v="15/03/2026 21:42"/>
    <s v="-"/>
    <s v="J&amp;T COD"/>
    <s v="Tiktok"/>
    <s v="จ่ายทีหลัง / COD"/>
    <s v=""/>
    <s v="793339002875"/>
    <s v="15/03/2026 21:42"/>
  </r>
  <r>
    <x v="7"/>
    <x v="7"/>
    <n v="66.666666666666671"/>
    <n v="3"/>
    <s v="GXF7"/>
    <n v="129"/>
    <n v="0"/>
    <s v="ร้านที่2"/>
    <s v="ณ***า บ***าม"/>
    <s v="ชลบุรี"/>
    <s v="-"/>
    <s v=""/>
    <s v="15/03/2026 21:42"/>
    <s v="-"/>
    <s v="J&amp;T Express"/>
    <s v="Tiktok"/>
    <s v="tiktok"/>
    <s v=""/>
    <s v="793359766544"/>
    <s v="15/03/2026 21:42"/>
  </r>
  <r>
    <x v="0"/>
    <x v="0"/>
    <n v="50"/>
    <n v="6"/>
    <s v="GXF6"/>
    <n v="200"/>
    <n v="0"/>
    <s v="ร้านที่2"/>
    <s v="อ***ภมรสิริ"/>
    <s v="นครสวรรค์"/>
    <s v="-"/>
    <s v=""/>
    <s v="15/03/2026 21:42"/>
    <s v="-"/>
    <s v="J&amp;T COD"/>
    <s v="Tiktok"/>
    <s v="จ่ายทีหลัง / COD"/>
    <s v=""/>
    <s v="793326318864"/>
    <s v="15/03/2026 21:42"/>
  </r>
  <r>
    <x v="0"/>
    <x v="0"/>
    <n v="50"/>
    <n v="6"/>
    <s v="GXF3"/>
    <n v="200"/>
    <n v="0"/>
    <s v="ร้านที่2"/>
    <s v="ท***พ็ชร จ***วัลย์"/>
    <s v="ศรีสะเกษ"/>
    <s v="-"/>
    <s v=""/>
    <s v="15/03/2026 21:32"/>
    <s v="-"/>
    <s v="J&amp;T Express"/>
    <s v="Tiktok"/>
    <s v="tiktok"/>
    <s v=""/>
    <s v="793366117832"/>
    <s v="15/03/2026 21:31"/>
  </r>
  <r>
    <x v="5"/>
    <x v="5"/>
    <n v="66.333333333333329"/>
    <n v="6"/>
    <s v="GXF1"/>
    <n v="500"/>
    <n v="0"/>
    <s v="ร้านที่1"/>
    <s v="เ******า"/>
    <s v="******ำเภอเมืองปทุมธานี ตำบลบางพูน อำเภอเมืองปทุมธานี จังหวัดปทุมธานี 12000"/>
    <s v="12000"/>
    <s v="28"/>
    <s v="15/03/2026 21:29"/>
    <s v="-"/>
    <s v="SPX Express"/>
    <s v="Shopee"/>
    <s v="shopee"/>
    <s v=""/>
    <s v="TH267189595777W"/>
    <s v="15/03/2026 21:29"/>
  </r>
  <r>
    <x v="5"/>
    <x v="5"/>
    <n v="66.333333333333329"/>
    <n v="6"/>
    <s v="GXF0"/>
    <n v="500"/>
    <n v="0"/>
    <s v="ร้านที่1"/>
    <s v="M*"/>
    <s v="******ิน เพลิน รังสิต-เวิร์คพอยท์ 6 หมู่3 ตำบลบางพูน ตำบลบางพูน อำเภอเมืองปทุมธานี จังหวัดปทุมธานี 12000"/>
    <s v="12000"/>
    <s v="28"/>
    <s v="15/03/2026 21:29"/>
    <s v="-"/>
    <s v="SPX Express"/>
    <s v="Shopee"/>
    <s v="shopee"/>
    <s v=""/>
    <s v="TH266020241003I"/>
    <s v="15/03/2026 21:29"/>
  </r>
  <r>
    <x v="0"/>
    <x v="0"/>
    <n v="50"/>
    <n v="6"/>
    <s v="GXE99"/>
    <n v="200"/>
    <n v="0"/>
    <s v="ร้านที่2"/>
    <s v="ห***เย็น T***abull D***"/>
    <s v="ระยอง"/>
    <s v="-"/>
    <s v=""/>
    <s v="15/03/2026 21:16"/>
    <s v="-"/>
    <s v="J&amp;T COD"/>
    <s v="Tiktok"/>
    <s v="จ่ายทีหลัง / COD"/>
    <s v=""/>
    <s v="793391207836"/>
    <s v="15/03/2026 21:16"/>
  </r>
  <r>
    <x v="0"/>
    <x v="0"/>
    <n v="50"/>
    <n v="6"/>
    <s v="GXE98"/>
    <n v="200"/>
    <n v="0"/>
    <s v="ร้านที่2"/>
    <s v="น***ี ศ***รือง"/>
    <s v="กระบี่"/>
    <s v="-"/>
    <s v=""/>
    <s v="15/03/2026 21:15"/>
    <s v="-"/>
    <s v="J&amp;T COD"/>
    <s v="Tiktok"/>
    <s v="จ่ายทีหลัง / COD"/>
    <s v=""/>
    <s v="793379402830"/>
    <s v="15/03/2026 21:15"/>
  </r>
  <r>
    <x v="2"/>
    <x v="8"/>
    <n v="81.75"/>
    <n v="1"/>
    <s v="GXE97"/>
    <n v="88.75"/>
    <n v="7"/>
    <s v="ร้านที่1"/>
    <s v="ทัศณีย์ สีเคน"/>
    <s v="บ้านเลขที่77หมู่ที่9บ้านหนองกระทุ่ม ตำบลเขาฉกรรจ์ อำเภอเขาฉกรรจ์ จังหวัดสระแก้ว · เขาฉกรรจ์/ Khao Chakan_x000a__x000a_เขาฉกรรจ์/ Khao Chakanสระแก้ว/ Sa Kaeo_x000a_27000"/>
    <s v="27000"/>
    <s v="660826490934"/>
    <s v="15/03/2026 20:55"/>
    <s v="-"/>
    <s v="Kerry_dropoff"/>
    <s v="Lazada"/>
    <s v="lazada"/>
    <s v=""/>
    <s v="TH26078G5UNN1A"/>
    <s v="15/03/2026 20:55"/>
  </r>
  <r>
    <x v="0"/>
    <x v="0"/>
    <n v="50"/>
    <n v="6"/>
    <s v="GXE96"/>
    <n v="200"/>
    <n v="0"/>
    <s v="ร้านที่2"/>
    <s v="น***ัน  ท**"/>
    <s v="Trat"/>
    <s v="-"/>
    <s v=""/>
    <s v="15/03/2026 20:54"/>
    <s v="-"/>
    <s v="J&amp;T COD"/>
    <s v="Tiktok"/>
    <s v="จ่ายทีหลัง / COD"/>
    <s v=""/>
    <s v="793319518854"/>
    <s v="15/03/2026 20:54"/>
  </r>
  <r>
    <x v="3"/>
    <x v="3"/>
    <n v="159"/>
    <n v="2"/>
    <s v="GXE95"/>
    <n v="258"/>
    <n v="0"/>
    <s v="ร้านที่2"/>
    <s v="S***tri T***nngoe"/>
    <s v="พังงา"/>
    <s v="-"/>
    <s v=""/>
    <s v="15/03/2026 20:51"/>
    <s v="-"/>
    <s v="J&amp;T COD"/>
    <s v="Tiktok"/>
    <s v="จ่ายทีหลัง / COD"/>
    <s v=""/>
    <s v="793370873551"/>
    <s v="15/03/2026 20:51"/>
  </r>
  <r>
    <x v="8"/>
    <x v="9"/>
    <n v="12"/>
    <n v="10"/>
    <s v="GXE93"/>
    <n v="140"/>
    <n v="0"/>
    <s v="ร้านที่1"/>
    <s v="ป******์"/>
    <s v="******ง-เสรีไทย 570/474 ตึกB) แขวงคลองกุ่ม เขตบึงกุ่ม จังหวัดกรุงเทพมหานคร 10240"/>
    <s v="10240"/>
    <s v="20"/>
    <s v="15/03/2026 20:44"/>
    <s v="-"/>
    <s v="SPX Express"/>
    <s v="Shopee"/>
    <s v="shopee"/>
    <s v=""/>
    <s v="TH2617951783653"/>
    <s v="15/03/2026 20:44"/>
  </r>
  <r>
    <x v="0"/>
    <x v="0"/>
    <n v="33.333333333333336"/>
    <n v="3"/>
    <s v="GXE92"/>
    <n v="129"/>
    <n v="29"/>
    <s v="ร้านที่4"/>
    <s v="น***ม์ เ***นประดิษฐ์"/>
    <s v="พิษณุโลก"/>
    <s v="-"/>
    <s v=""/>
    <s v="15/03/2026 20:44"/>
    <s v="-"/>
    <s v="J&amp;T Express"/>
    <s v="Tiktok"/>
    <s v="tiktok"/>
    <s v=""/>
    <s v="793398386686"/>
    <s v="15/03/2026 20:43"/>
  </r>
  <r>
    <x v="0"/>
    <x v="0"/>
    <n v="50"/>
    <n v="6"/>
    <s v="GXE91"/>
    <n v="200"/>
    <n v="0"/>
    <s v="ร้านที่2"/>
    <s v="ธ***.จอดนอก."/>
    <s v="เทศบาลนครนครราชสีมา"/>
    <s v="-"/>
    <s v=""/>
    <s v="15/03/2026 20:22"/>
    <s v="-"/>
    <s v="J&amp;T COD"/>
    <s v="Tiktok"/>
    <s v="จ่ายทีหลัง / COD"/>
    <s v=""/>
    <s v="793361411824"/>
    <s v="15/03/2026 20:22"/>
  </r>
  <r>
    <x v="0"/>
    <x v="0"/>
    <n v="50"/>
    <n v="6"/>
    <s v="GXE90"/>
    <n v="200"/>
    <n v="0"/>
    <s v="ร้านที่2"/>
    <s v="ฐ***รีย์"/>
    <s v="นนทบุรี"/>
    <s v="-"/>
    <s v=""/>
    <s v="15/03/2026 20:09"/>
    <s v="-"/>
    <s v="J&amp;T COD"/>
    <s v="Tiktok"/>
    <s v="จ่ายทีหลัง / COD"/>
    <s v=""/>
    <s v="793327725831"/>
    <s v="15/03/2026 20:09"/>
  </r>
  <r>
    <x v="9"/>
    <x v="10"/>
    <n v="33.333333333333336"/>
    <n v="3"/>
    <s v="GXE89"/>
    <n v="134.99"/>
    <n v="0"/>
    <s v="ร้านที่2"/>
    <s v="บ***ร ไ***ฤกษ์"/>
    <s v="เทศบาลนครเชียงใหม่"/>
    <s v="-"/>
    <s v=""/>
    <s v="15/03/2026 20:05"/>
    <s v="-"/>
    <s v="J&amp;T COD"/>
    <s v="Tiktok"/>
    <s v="จ่ายทีหลัง / COD"/>
    <s v=""/>
    <s v="793305019695"/>
    <s v="15/03/2026 20:05"/>
  </r>
  <r>
    <x v="0"/>
    <x v="0"/>
    <n v="50"/>
    <n v="6"/>
    <s v="GXE88"/>
    <n v="200"/>
    <n v="0"/>
    <s v="ร้านที่2"/>
    <s v="ป***ดา  เ***า"/>
    <s v="ชลบุรี"/>
    <s v="-"/>
    <s v=""/>
    <s v="15/03/2026 20:01"/>
    <s v="-"/>
    <s v="J&amp;T COD"/>
    <s v="Tiktok"/>
    <s v="จ่ายทีหลัง / COD"/>
    <s v=""/>
    <s v="793358402852"/>
    <s v="15/03/2026 20:02"/>
  </r>
  <r>
    <x v="0"/>
    <x v="0"/>
    <n v="50"/>
    <n v="6"/>
    <s v="GXE87"/>
    <n v="200"/>
    <n v="0"/>
    <s v="ร้านที่2"/>
    <s v="ว***ภา ฟ***พ็ชร"/>
    <s v="เชียงราย"/>
    <s v="-"/>
    <s v=""/>
    <s v="15/03/2026 19:57"/>
    <s v="-"/>
    <s v="J&amp;T COD"/>
    <s v="Tiktok"/>
    <s v="จ่ายทีหลัง / COD"/>
    <s v=""/>
    <s v="793372809821"/>
    <s v="15/03/2026 19:57"/>
  </r>
  <r>
    <x v="7"/>
    <x v="7"/>
    <n v="66.666666666666671"/>
    <n v="3"/>
    <s v="GXE86"/>
    <n v="129"/>
    <n v="0"/>
    <s v="ร้านที่1"/>
    <s v="น******ะ"/>
    <s v="******ตำบล ตะเบาะ, อำเภอเมืองเพชรบูรณ์ ตำบลตะเบาะ อำเภอเมืองเพชรบูรณ์ จังหวัดเพชรบูรณ์ 67000"/>
    <s v="67000"/>
    <s v="95"/>
    <s v="15/03/2026 19:54"/>
    <s v="-"/>
    <s v="Flash Express"/>
    <s v="Shopee"/>
    <s v="shopee"/>
    <s v=""/>
    <s v="TH63018G52WT4B"/>
    <s v="15/03/2026 19:53"/>
  </r>
  <r>
    <x v="0"/>
    <x v="0"/>
    <n v="50"/>
    <n v="6"/>
    <s v="GXE85"/>
    <n v="200"/>
    <n v="0"/>
    <s v="ร้านที่2"/>
    <s v="ส***่ พ***าม"/>
    <s v="ปทุมธานี"/>
    <s v="-"/>
    <s v=""/>
    <s v="15/03/2026 19:48"/>
    <s v="-"/>
    <s v="Flash Express Thailand COD"/>
    <s v="Tiktok"/>
    <s v="จ่ายทีหลัง / COD"/>
    <s v=""/>
    <s v="THT0402561T422Z"/>
    <s v="15/03/2026 19:48"/>
  </r>
  <r>
    <x v="6"/>
    <x v="11"/>
    <n v="159"/>
    <n v="1"/>
    <s v="GXE84"/>
    <n v="129"/>
    <n v="0"/>
    <s v="ร้านที่2"/>
    <s v="ป***วดี ผ***้"/>
    <s v="กรุงเทพฯ"/>
    <s v="-"/>
    <s v=""/>
    <s v="15/03/2026 19:40"/>
    <s v="-"/>
    <s v="J&amp;T COD"/>
    <s v="Tiktok"/>
    <s v="จ่ายทีหลัง / COD"/>
    <s v=""/>
    <s v="793350171552"/>
    <s v="15/03/2026 19:40"/>
  </r>
  <r>
    <x v="0"/>
    <x v="0"/>
    <n v="50"/>
    <n v="6"/>
    <s v="GXE80"/>
    <n v="200"/>
    <n v="0"/>
    <s v="ร้านที่2"/>
    <s v="ต***"/>
    <s v="หนองคาย"/>
    <s v="-"/>
    <s v=""/>
    <s v="15/03/2026 18:19"/>
    <s v="-"/>
    <s v="J&amp;T COD"/>
    <s v="Tiktok"/>
    <s v="จ่ายทีหลัง / COD"/>
    <s v=""/>
    <s v="793381382625"/>
    <s v="15/03/2026 18:19"/>
  </r>
  <r>
    <x v="5"/>
    <x v="5"/>
    <n v="99"/>
    <n v="1"/>
    <s v="GXE79"/>
    <n v="128"/>
    <n v="29"/>
    <s v="ร้านที่1"/>
    <s v="จ******์"/>
    <s v="******เเดง ตำบลพ้อแดง อำเภอหลังสวน จังหวัดชุมพร 86110"/>
    <s v="86110"/>
    <s v="51"/>
    <s v="15/03/2026 18:06"/>
    <s v="-"/>
    <s v="SPX Express"/>
    <s v="Shopee"/>
    <s v="shopee"/>
    <s v=""/>
    <s v="TH2675203630506"/>
    <s v="15/03/2026 18:06"/>
  </r>
  <r>
    <x v="0"/>
    <x v="0"/>
    <n v="50"/>
    <n v="6"/>
    <s v="GXE78"/>
    <n v="200"/>
    <n v="0"/>
    <s v="ร้านที่2"/>
    <s v="ส***ียรติ  ง***รง"/>
    <s v="นนทบุรี"/>
    <s v="-"/>
    <s v=""/>
    <s v="15/03/2026 18:01"/>
    <s v="-"/>
    <s v="J&amp;T COD"/>
    <s v="Tiktok"/>
    <s v="จ่ายทีหลัง / COD"/>
    <s v=""/>
    <s v="793386582612"/>
    <s v="15/03/2026 18:01"/>
  </r>
  <r>
    <x v="5"/>
    <x v="5"/>
    <n v="66.333333333333329"/>
    <n v="3"/>
    <s v="GXE77"/>
    <n v="165.5"/>
    <n v="8"/>
    <s v="ร้านที่3"/>
    <s v="ศิริรัตน์ โกเมนไทย"/>
    <s v="หมู่บ้านพฤกษา27  บ้านเลขที่103/281 หมู่9ซอย13_x000a__x000a_เมืองฉะเชิงเทรา/ Mueang Chachoengsaoฉะเชิงเทรา/ Chachoengsao_x000a_24000"/>
    <s v="24000"/>
    <s v="660841160555"/>
    <s v="15/03/2026 17:54"/>
    <s v="-"/>
    <s v="Kerry_dropoff"/>
    <s v="Lazada"/>
    <s v="lazada"/>
    <s v=""/>
    <s v="LEXPU0667337969"/>
    <s v="15/03/2026 17:52"/>
  </r>
  <r>
    <x v="3"/>
    <x v="3"/>
    <n v="139"/>
    <n v="1"/>
    <s v="GXE76"/>
    <n v="139"/>
    <n v="0"/>
    <s v="ร้านที่1"/>
    <s v="เ***บ"/>
    <s v="******บ้านโนนพะไล ตำบลหนองขาม ตำบลหนองขาม อำเภอจักราช จังหวัดนครราชสีมา 30230"/>
    <s v="30230"/>
    <s v="21"/>
    <s v="15/03/2026 18:14"/>
    <s v="-"/>
    <s v="SPX Express"/>
    <s v="Shopee"/>
    <s v="shopee"/>
    <s v=""/>
    <s v="TH2650521634989"/>
    <s v="15/03/2026 17:44"/>
  </r>
  <r>
    <x v="0"/>
    <x v="0"/>
    <n v="50"/>
    <n v="6"/>
    <s v="GXE75"/>
    <n v="200"/>
    <n v="0"/>
    <s v="ร้านที่2"/>
    <s v="A***m P*"/>
    <s v="Bangkok"/>
    <s v="-"/>
    <s v=""/>
    <s v="15/03/2026 17:38"/>
    <s v="-"/>
    <s v="J&amp;T COD"/>
    <s v="Tiktok"/>
    <s v="จ่ายทีหลัง / COD"/>
    <s v=""/>
    <s v="793349074641"/>
    <s v="15/03/2026 17:38"/>
  </r>
  <r>
    <x v="5"/>
    <x v="5"/>
    <n v="66.333333333333329"/>
    <n v="3"/>
    <s v="GXE72"/>
    <n v="220"/>
    <n v="0"/>
    <s v="ร้านที่4"/>
    <s v="อ***อาจ ป***ิธานวิทยา"/>
    <s v="กาญจนบุรี"/>
    <s v="-"/>
    <s v=""/>
    <s v="15/03/2026 17:33"/>
    <s v="-"/>
    <s v="J&amp;T COD"/>
    <s v="Tiktok"/>
    <s v="จ่ายทีหลัง / COD"/>
    <s v=""/>
    <s v="793322008651"/>
    <s v="15/03/2026 17:33"/>
  </r>
  <r>
    <x v="0"/>
    <x v="0"/>
    <n v="50"/>
    <n v="6"/>
    <s v="GXE71"/>
    <n v="200"/>
    <n v="0"/>
    <s v="ร้านที่2"/>
    <s v="ด***เดช  ไ***พภูมิ"/>
    <s v="กรุงเทพฯ"/>
    <s v="-"/>
    <s v=""/>
    <s v="15/03/2026 17:29"/>
    <s v="-"/>
    <s v="J&amp;T COD"/>
    <s v="Tiktok"/>
    <s v="จ่ายทีหลัง / COD"/>
    <s v=""/>
    <s v="793396925845"/>
    <s v="15/03/2026 17:29"/>
  </r>
  <r>
    <x v="0"/>
    <x v="0"/>
    <n v="50"/>
    <n v="6"/>
    <s v="GXE70"/>
    <n v="200"/>
    <n v="0"/>
    <s v="ร้านที่2"/>
    <s v="ร***เพิ่มพูน20"/>
    <s v="อ่างทอง"/>
    <s v="-"/>
    <s v=""/>
    <s v="15/03/2026 17:22"/>
    <s v="-"/>
    <s v="J&amp;T COD"/>
    <s v="Tiktok"/>
    <s v="จ่ายทีหลัง / COD"/>
    <s v=""/>
    <s v="793320210826"/>
    <s v="15/03/2026 17:22"/>
  </r>
  <r>
    <x v="5"/>
    <x v="5"/>
    <n v="66.333333333333329"/>
    <n v="3"/>
    <s v="GXE69"/>
    <n v="289"/>
    <n v="0"/>
    <s v="ร้านที่2"/>
    <s v="น***าวสุปราณี ค***อ"/>
    <s v="แพร่"/>
    <s v="-"/>
    <s v=""/>
    <s v="15/03/2026 17:12"/>
    <s v="-"/>
    <s v="J&amp;T COD"/>
    <s v="Tiktok"/>
    <s v="จ่ายทีหลัง / COD"/>
    <s v=""/>
    <s v="793343318622"/>
    <s v="15/03/2026 17:12"/>
  </r>
  <r>
    <x v="7"/>
    <x v="7"/>
    <n v="66.666666666666671"/>
    <n v="3"/>
    <s v="GXE67"/>
    <n v="167"/>
    <n v="38"/>
    <s v="ร้านที่1"/>
    <s v="ธ******์"/>
    <s v="******, อำเภอท่าม่วง ตำบลหนองขาว อำเภอท่าม่วง จังหวัดกาญจนบุรี 71110"/>
    <s v="71110"/>
    <s v="39"/>
    <s v="15/03/2026 17:15"/>
    <s v="-"/>
    <s v="SPX Express"/>
    <s v="Shopee"/>
    <s v="shopee"/>
    <s v=""/>
    <s v="TH2682419648642"/>
    <s v="15/03/2026 16:45"/>
  </r>
  <r>
    <x v="0"/>
    <x v="0"/>
    <n v="50"/>
    <n v="6"/>
    <s v="GXE66"/>
    <n v="200"/>
    <n v="0"/>
    <s v="ร้านที่2"/>
    <s v="พ***า บ***เสน"/>
    <s v="อุบลราชธานี"/>
    <s v="-"/>
    <s v=""/>
    <s v="15/03/2026 16:44"/>
    <s v="-"/>
    <s v="J&amp;T COD"/>
    <s v="Tiktok"/>
    <s v="จ่ายทีหลัง / COD"/>
    <s v=""/>
    <s v="793360725846"/>
    <s v="15/03/2026 16:44"/>
  </r>
  <r>
    <x v="0"/>
    <x v="0"/>
    <n v="50"/>
    <n v="6"/>
    <s v="GXE65"/>
    <n v="200"/>
    <n v="0"/>
    <s v="ร้านที่2"/>
    <s v="S***n N*"/>
    <s v="นครปฐม"/>
    <s v="-"/>
    <s v=""/>
    <s v="15/03/2026 16:42"/>
    <s v="-"/>
    <s v="J&amp;T COD"/>
    <s v="Tiktok"/>
    <s v="จ่ายทีหลัง / COD"/>
    <s v=""/>
    <s v="793346210812"/>
    <s v="15/03/2026 16:42"/>
  </r>
  <r>
    <x v="0"/>
    <x v="0"/>
    <n v="50"/>
    <n v="6"/>
    <s v="GXE64"/>
    <n v="200"/>
    <n v="0"/>
    <s v="ร้านที่2"/>
    <s v="พ***้อย ร***กาแฟ 2***ffee"/>
    <s v="เชียงราย"/>
    <s v="-"/>
    <s v=""/>
    <s v="15/03/2026 16:39"/>
    <s v="-"/>
    <s v="J&amp;T COD"/>
    <s v="Tiktok"/>
    <s v="จ่ายทีหลัง / COD"/>
    <s v="รับรสมะพร้าวน้ำหอมรสชาติเดียวนะคะ ขอบคุณค่ะ"/>
    <s v="793308644612"/>
    <s v="15/03/2026 16:39"/>
  </r>
  <r>
    <x v="0"/>
    <x v="0"/>
    <n v="50"/>
    <n v="6"/>
    <s v="GXE63"/>
    <n v="200"/>
    <n v="0"/>
    <s v="ร้านที่2"/>
    <s v="ช***ล ช***ื้อ"/>
    <s v="กรุงเทพมหานคร"/>
    <s v="-"/>
    <s v=""/>
    <s v="15/03/2026 16:36"/>
    <s v="-"/>
    <s v="J&amp;T Express"/>
    <s v="Tiktok"/>
    <s v="tiktok"/>
    <s v=""/>
    <s v="793393611802"/>
    <s v="15/03/2026 16:36"/>
  </r>
  <r>
    <x v="10"/>
    <x v="12"/>
    <n v="50"/>
    <n v="3"/>
    <s v="GXE62"/>
    <n v="100"/>
    <n v="0"/>
    <s v="ร้านที่2"/>
    <s v="ท***น K***ดารัตน์ ภ***บัติ"/>
    <s v="สมุทรสาคร"/>
    <s v="-"/>
    <s v=""/>
    <s v="15/03/2026 16:32"/>
    <s v="-"/>
    <s v="J&amp;T Express"/>
    <s v="Tiktok"/>
    <s v="tiktok"/>
    <s v=""/>
    <s v="793362929741"/>
    <s v="15/03/2026 16:30"/>
  </r>
  <r>
    <x v="0"/>
    <x v="0"/>
    <n v="50"/>
    <n v="6"/>
    <s v="GXE61"/>
    <n v="200"/>
    <n v="0"/>
    <s v="ร้านที่2"/>
    <s v="ร***ลูกหีด"/>
    <s v="สุราษฎร์ธานี"/>
    <s v="-"/>
    <s v=""/>
    <s v="15/03/2026 16:26"/>
    <s v="-"/>
    <s v="J&amp;T COD"/>
    <s v="Tiktok"/>
    <s v="จ่ายทีหลัง / COD"/>
    <s v=""/>
    <s v="793303122835"/>
    <s v="15/03/2026 16:26"/>
  </r>
  <r>
    <x v="11"/>
    <x v="13"/>
    <n v="89.5"/>
    <n v="4"/>
    <s v="GXE58"/>
    <n v="300"/>
    <n v="0"/>
    <s v="ร้านที่2"/>
    <s v="ส***ัย ใ***ม"/>
    <s v="กาญจนบุรี"/>
    <s v="-"/>
    <s v=""/>
    <s v="15/03/2026 16:22"/>
    <s v="-"/>
    <s v="J&amp;T COD"/>
    <s v="Tiktok"/>
    <s v="จ่ายทีหลัง / COD"/>
    <s v=""/>
    <s v="793320806670"/>
    <s v="15/03/2026 16:22"/>
  </r>
  <r>
    <x v="0"/>
    <x v="0"/>
    <n v="50"/>
    <n v="6"/>
    <s v="GXE57"/>
    <n v="200"/>
    <n v="0"/>
    <s v="ร้านที่2"/>
    <s v="ม*** ไ***ินทร์"/>
    <s v="อุบลราชธานี"/>
    <s v="-"/>
    <s v=""/>
    <s v="15/03/2026 16:21"/>
    <s v="-"/>
    <s v="J&amp;T Express"/>
    <s v="Tiktok"/>
    <s v="tiktok"/>
    <s v=""/>
    <s v="793371218813"/>
    <s v="15/03/2026 16:21"/>
  </r>
  <r>
    <x v="0"/>
    <x v="0"/>
    <n v="50"/>
    <n v="6"/>
    <s v="GXE56"/>
    <n v="200"/>
    <n v="0"/>
    <s v="ร้านที่2"/>
    <s v="ว***ตน์ ไ***ินทร์"/>
    <s v="ระยอง"/>
    <s v="-"/>
    <s v=""/>
    <s v="15/03/2026 16:18"/>
    <s v="-"/>
    <s v="J&amp;T Express"/>
    <s v="Tiktok"/>
    <s v="tiktok"/>
    <s v=""/>
    <s v="793314214836"/>
    <s v="15/03/2026 16:17"/>
  </r>
  <r>
    <x v="10"/>
    <x v="12"/>
    <n v="50"/>
    <n v="30"/>
    <s v="GXE55"/>
    <n v="1000"/>
    <n v="0"/>
    <s v="ร้านที่2"/>
    <s v="ส***ัย ใ***ม"/>
    <s v="กาญจนบุรี"/>
    <s v="-"/>
    <s v=""/>
    <s v="15/03/2026 16:14"/>
    <s v="-"/>
    <s v="Flash Express Thailand COD"/>
    <s v="Tiktok"/>
    <s v="จ่ายทีหลัง / COD"/>
    <s v=""/>
    <s v="THT1302561H423Z"/>
    <s v="15/03/2026 16:14"/>
  </r>
  <r>
    <x v="6"/>
    <x v="11"/>
    <n v="139"/>
    <n v="1"/>
    <s v="GXE54"/>
    <n v="215"/>
    <n v="0"/>
    <s v="ร้านที่10"/>
    <s v="สายสุณีย์​ สามารถ"/>
    <s v="208หมู่5ต.ศรีบัวบานอ.เมืองจ.ลำพูน_x000a_ศรีบัวบาน_x000a_ลำพูน_x000a_Thailand   51000 51000"/>
    <s v="51000"/>
    <s v="0621562449"/>
    <s v="15/03/2026 16:14"/>
    <s v="t0832622509@gmail.com"/>
    <s v="EMS COD"/>
    <s v="facebook"/>
    <s v="กสิกร"/>
    <s v=""/>
    <s v="WA108078366TH"/>
    <s v="15/03/2026 16:14"/>
  </r>
  <r>
    <x v="3"/>
    <x v="3"/>
    <n v="139"/>
    <n v="1"/>
    <s v="GXE54"/>
    <n v="215"/>
    <n v="0"/>
    <s v="ร้านที่10"/>
    <s v="สายสุณีย์​ สามารถ"/>
    <s v="208หมู่5ต.ศรีบัวบานอ.เมืองจ.ลำพูน_x000a_ศรีบัวบาน_x000a_ลำพูน_x000a_Thailand   51000 51000"/>
    <s v="51000"/>
    <s v="0621562449"/>
    <s v="15/03/2026 16:14"/>
    <s v="t0832622509@gmail.com"/>
    <s v="EMS COD"/>
    <s v="facebook"/>
    <s v="กสิกร"/>
    <s v=""/>
    <s v="WA108078366TH"/>
    <s v="15/03/2026 16:14"/>
  </r>
  <r>
    <x v="0"/>
    <x v="0"/>
    <n v="50"/>
    <n v="6"/>
    <s v="GXE53"/>
    <n v="200"/>
    <n v="0"/>
    <s v="ร้านที่2"/>
    <s v="ส***ย์ โ***ะเสริฐยิ่ง"/>
    <s v="กรุงเทพฯ"/>
    <s v="-"/>
    <s v=""/>
    <s v="15/03/2026 16:04"/>
    <s v="-"/>
    <s v="J&amp;T COD"/>
    <s v="Tiktok"/>
    <s v="จ่ายทีหลัง / COD"/>
    <s v=""/>
    <s v="793354979675"/>
    <s v="15/03/2026 16:04"/>
  </r>
  <r>
    <x v="0"/>
    <x v="0"/>
    <n v="50"/>
    <n v="6"/>
    <s v="GXE52"/>
    <n v="200"/>
    <n v="0"/>
    <s v="ร้านที่2"/>
    <s v="น***ี. จ***วัฒนาสกุล"/>
    <s v="กรุงเทพฯ"/>
    <s v="-"/>
    <s v=""/>
    <s v="15/03/2026 15:55"/>
    <s v="-"/>
    <s v="J&amp;T COD"/>
    <s v="Tiktok"/>
    <s v="จ่ายทีหลัง / COD"/>
    <s v=""/>
    <s v="793324179664"/>
    <s v="15/03/2026 15:55"/>
  </r>
  <r>
    <x v="0"/>
    <x v="0"/>
    <n v="50"/>
    <n v="6"/>
    <s v="GXE51"/>
    <n v="200"/>
    <n v="0"/>
    <s v="ร้านที่2"/>
    <s v="น***ี. จ***วัฒนาสกุล"/>
    <s v="กรุงเทพฯ"/>
    <s v="-"/>
    <s v=""/>
    <s v="15/03/2026 15:55"/>
    <s v="-"/>
    <s v="J&amp;T COD"/>
    <s v="Tiktok"/>
    <s v="จ่ายทีหลัง / COD"/>
    <s v=""/>
    <s v="793313375665"/>
    <s v="15/03/2026 15:55"/>
  </r>
  <r>
    <x v="7"/>
    <x v="7"/>
    <n v="66.666666666666671"/>
    <n v="3"/>
    <s v="GXE49"/>
    <n v="100"/>
    <n v="0"/>
    <s v="ร้านที่2"/>
    <s v="พ***พย์  เ***นเมืองปัก"/>
    <s v="กรุงเทพมหานคร"/>
    <s v="-"/>
    <s v=""/>
    <s v="15/03/2026 15:49"/>
    <s v="-"/>
    <s v="J&amp;T COD"/>
    <s v="Tiktok"/>
    <s v="จ่ายทีหลัง / COD"/>
    <s v=""/>
    <s v="793363560592"/>
    <s v="15/03/2026 15:49"/>
  </r>
  <r>
    <x v="0"/>
    <x v="0"/>
    <n v="50"/>
    <n v="6"/>
    <s v="GXE48"/>
    <n v="200"/>
    <n v="0"/>
    <s v="ร้านที่2"/>
    <s v="ภ***ัญ ว***กิจ"/>
    <s v="ภูเก็ต"/>
    <s v="-"/>
    <s v=""/>
    <s v="15/03/2026 15:48"/>
    <s v="-"/>
    <s v="J&amp;T COD"/>
    <s v="Tiktok"/>
    <s v="จ่ายทีหลัง / COD"/>
    <s v=""/>
    <s v="793348575655"/>
    <s v="15/03/2026 15:48"/>
  </r>
  <r>
    <x v="10"/>
    <x v="12"/>
    <n v="50"/>
    <n v="3"/>
    <s v="GXE47"/>
    <n v="279"/>
    <n v="0"/>
    <s v="ร้านที่1"/>
    <s v="รุ้งกาญจน์ ติ่งรวมญาติ"/>
    <s v="21ม.7ต.แหลมบัวอ.นครชัยศรีจ.นครปฐม 73120"/>
    <s v="73120"/>
    <s v="0982730997"/>
    <s v="15/03/2026 10:29"/>
    <s v="t0832622509@gmail.com"/>
    <s v="EMS"/>
    <s v="facebook"/>
    <s v="กสิกร"/>
    <s v=""/>
    <s v="WB212913345TH"/>
    <s v="15/03/2026 15:48"/>
  </r>
  <r>
    <x v="11"/>
    <x v="13"/>
    <n v="89.5"/>
    <n v="2"/>
    <s v="GXE47"/>
    <n v="279"/>
    <n v="0"/>
    <s v="ร้านที่1"/>
    <s v="รุ้งกาญจน์ ติ่งรวมญาติ"/>
    <s v="21ม.7ต.แหลมบัวอ.นครชัยศรีจ.นครปฐม 73120"/>
    <s v="73120"/>
    <s v="0982730997"/>
    <s v="15/03/2026 10:29"/>
    <s v="t0832622509@gmail.com"/>
    <s v="EMS"/>
    <s v="facebook"/>
    <s v="กสิกร"/>
    <s v=""/>
    <s v="WB212913345TH"/>
    <s v="15/03/2026 15:48"/>
  </r>
  <r>
    <x v="12"/>
    <x v="14"/>
    <n v="66"/>
    <n v="1"/>
    <s v="GXE46"/>
    <n v="399"/>
    <n v="0"/>
    <s v="ร้านที่1"/>
    <s v="K******ล"/>
    <s v="****** 3, ตำบลป่าซาง, อำเภอป่าซาง ตำบลป่าซาง อำเภอป่าซาง จังหวัดลำพูน 51120"/>
    <s v="51120"/>
    <s v="38"/>
    <s v="15/03/2026 15:48"/>
    <s v="-"/>
    <s v="SPX Express"/>
    <s v="Shopee"/>
    <s v="shopee"/>
    <s v=""/>
    <s v="TH261571752038T"/>
    <s v="15/03/2026 15:48"/>
  </r>
  <r>
    <x v="13"/>
    <x v="15"/>
    <n v="66"/>
    <n v="1"/>
    <s v="GXE46"/>
    <n v="399"/>
    <n v="0"/>
    <s v="ร้านที่1"/>
    <s v="K******ล"/>
    <s v="****** 3, ตำบลป่าซาง, อำเภอป่าซาง ตำบลป่าซาง อำเภอป่าซาง จังหวัดลำพูน 51120"/>
    <s v="51120"/>
    <s v="38"/>
    <s v="15/03/2026 15:48"/>
    <s v="-"/>
    <s v="SPX Express"/>
    <s v="Shopee"/>
    <s v="shopee"/>
    <s v=""/>
    <s v="TH261571752038T"/>
    <s v="15/03/2026 15:48"/>
  </r>
  <r>
    <x v="5"/>
    <x v="5"/>
    <n v="67"/>
    <n v="1"/>
    <s v="GXE46"/>
    <n v="399"/>
    <n v="0"/>
    <s v="ร้านที่1"/>
    <s v="K******ล"/>
    <s v="****** 3, ตำบลป่าซาง, อำเภอป่าซาง ตำบลป่าซาง อำเภอป่าซาง จังหวัดลำพูน 51120"/>
    <s v="51120"/>
    <s v="38"/>
    <s v="15/03/2026 15:48"/>
    <s v="-"/>
    <s v="SPX Express"/>
    <s v="Shopee"/>
    <s v="shopee"/>
    <s v=""/>
    <s v="TH261571752038T"/>
    <s v="15/03/2026 15:48"/>
  </r>
  <r>
    <x v="1"/>
    <x v="1"/>
    <n v="75"/>
    <n v="2"/>
    <s v="GXE46"/>
    <n v="399"/>
    <n v="0"/>
    <s v="ร้านที่1"/>
    <s v="K******ล"/>
    <s v="****** 3, ตำบลป่าซาง, อำเภอป่าซาง ตำบลป่าซาง อำเภอป่าซาง จังหวัดลำพูน 51120"/>
    <s v="51120"/>
    <s v="38"/>
    <s v="15/03/2026 15:48"/>
    <s v="-"/>
    <s v="SPX Express"/>
    <s v="Shopee"/>
    <s v="shopee"/>
    <s v=""/>
    <s v="TH261571752038T"/>
    <s v="15/03/2026 15:48"/>
  </r>
  <r>
    <x v="10"/>
    <x v="12"/>
    <n v="50"/>
    <n v="3"/>
    <s v="GXE44"/>
    <n v="279"/>
    <n v="0"/>
    <s v="ร้านที่1"/>
    <s v="วลัยรัตน์  ดำรงศิลป์"/>
    <s v="585 ซ.กาญจนาภิเษก008_x000a_หมู่บ้านเศรษฐีวิวล์_x000a_ถ.กาญจนาภิเษก_x000a_แขวงบางแค _x000a_เขตบางแค_x000a_กทม. _x000a_ 10160"/>
    <s v="10160"/>
    <s v="0814565759"/>
    <s v="15/03/2026 15:48"/>
    <s v="t0832622509@gmail.com"/>
    <s v="EMS COD"/>
    <s v="facebook"/>
    <s v="กสิกร"/>
    <s v=""/>
    <s v="WA108078370TH"/>
    <s v="15/03/2026 15:47"/>
  </r>
  <r>
    <x v="11"/>
    <x v="13"/>
    <n v="89.5"/>
    <n v="2"/>
    <s v="GXE44"/>
    <n v="279"/>
    <n v="0"/>
    <s v="ร้านที่1"/>
    <s v="วลัยรัตน์  ดำรงศิลป์"/>
    <s v="585 ซ.กาญจนาภิเษก008_x000a_หมู่บ้านเศรษฐีวิวล์_x000a_ถ.กาญจนาภิเษก_x000a_แขวงบางแค _x000a_เขตบางแค_x000a_กทม. _x000a_ 10160"/>
    <s v="10160"/>
    <s v="0814565759"/>
    <s v="15/03/2026 15:48"/>
    <s v="t0832622509@gmail.com"/>
    <s v="EMS COD"/>
    <s v="facebook"/>
    <s v="กสิกร"/>
    <s v=""/>
    <s v="WA108078370TH"/>
    <s v="15/03/2026 15:47"/>
  </r>
  <r>
    <x v="0"/>
    <x v="0"/>
    <n v="65"/>
    <n v="18"/>
    <s v="GXE43"/>
    <n v="598"/>
    <n v="0"/>
    <s v="ร้านที่2"/>
    <s v="ม***ทยสง่า"/>
    <s v="สระบุรี"/>
    <s v="-"/>
    <s v=""/>
    <s v="15/03/2026 15:43"/>
    <s v="-"/>
    <s v="J&amp;T COD"/>
    <s v="Tiktok"/>
    <s v="จ่ายทีหลัง / COD"/>
    <s v=""/>
    <s v="793349647683"/>
    <s v="15/03/2026 15:43"/>
  </r>
  <r>
    <x v="13"/>
    <x v="15"/>
    <n v="100"/>
    <n v="6"/>
    <s v="GXE42"/>
    <n v="1457"/>
    <n v="0"/>
    <s v="ร้านที่1"/>
    <s v="ณัฏ"/>
    <s v="บ้าน 66/3 ถ.ขุมทอง-ต้อยติ่ง 1 (แยกลีลาวดี) แขวงขุมทอง เขตลาดกระบัง กรุงเทพฯ 10520"/>
    <s v="10520"/>
    <s v="0813424234"/>
    <s v="15/03/2026 15:34"/>
    <s v="t0832622509@gmail.com"/>
    <s v="EMS"/>
    <s v="facebook"/>
    <s v="กสิกร"/>
    <s v=""/>
    <s v="WB212913354TH"/>
    <s v="15/03/2026 15:41"/>
  </r>
  <r>
    <x v="9"/>
    <x v="10"/>
    <n v="35"/>
    <n v="3"/>
    <s v="GXE42"/>
    <n v="1457"/>
    <n v="0"/>
    <s v="ร้านที่1"/>
    <s v="ณัฏ"/>
    <s v="บ้าน 66/3 ถ.ขุมทอง-ต้อยติ่ง 1 (แยกลีลาวดี) แขวงขุมทอง เขตลาดกระบัง กรุงเทพฯ 10520"/>
    <s v="10520"/>
    <s v="0813424234"/>
    <s v="15/03/2026 15:34"/>
    <s v="t0832622509@gmail.com"/>
    <s v="EMS"/>
    <s v="facebook"/>
    <s v="กสิกร"/>
    <s v=""/>
    <s v="WB212913354TH"/>
    <s v="15/03/2026 15:41"/>
  </r>
  <r>
    <x v="10"/>
    <x v="12"/>
    <n v="50"/>
    <n v="6"/>
    <s v="GXE42"/>
    <n v="1457"/>
    <n v="0"/>
    <s v="ร้านที่1"/>
    <s v="ณัฏ"/>
    <s v="บ้าน 66/3 ถ.ขุมทอง-ต้อยติ่ง 1 (แยกลีลาวดี) แขวงขุมทอง เขตลาดกระบัง กรุงเทพฯ 10520"/>
    <s v="10520"/>
    <s v="0813424234"/>
    <s v="15/03/2026 15:34"/>
    <s v="t0832622509@gmail.com"/>
    <s v="EMS"/>
    <s v="facebook"/>
    <s v="กสิกร"/>
    <s v=""/>
    <s v="WB212913354TH"/>
    <s v="15/03/2026 15:41"/>
  </r>
  <r>
    <x v="11"/>
    <x v="13"/>
    <n v="89.5"/>
    <n v="6"/>
    <s v="GXE42"/>
    <n v="1457"/>
    <n v="0"/>
    <s v="ร้านที่1"/>
    <s v="ณัฏ"/>
    <s v="บ้าน 66/3 ถ.ขุมทอง-ต้อยติ่ง 1 (แยกลีลาวดี) แขวงขุมทอง เขตลาดกระบัง กรุงเทพฯ 10520"/>
    <s v="10520"/>
    <s v="0813424234"/>
    <s v="15/03/2026 15:34"/>
    <s v="t0832622509@gmail.com"/>
    <s v="EMS"/>
    <s v="facebook"/>
    <s v="กสิกร"/>
    <s v=""/>
    <s v="WB212913354TH"/>
    <s v="15/03/2026 15:41"/>
  </r>
  <r>
    <x v="5"/>
    <x v="5"/>
    <n v="66.333333333333329"/>
    <n v="3"/>
    <s v="GXE41"/>
    <n v="250"/>
    <n v="0"/>
    <s v="ร้านที่1"/>
    <s v="ก******์"/>
    <s v="******รามคำแหง 60 แขวงหัวหมาก เขตบางกะปิ จังหวัดกรุงเทพมหานคร 10240"/>
    <s v="10240"/>
    <s v="67"/>
    <s v="15/03/2026 15:38"/>
    <s v="-"/>
    <s v="SPX Express"/>
    <s v="Shopee"/>
    <s v="shopee"/>
    <s v=""/>
    <s v="TH266509370614F"/>
    <s v="15/03/2026 15:38"/>
  </r>
  <r>
    <x v="14"/>
    <x v="16"/>
    <n v="99"/>
    <n v="1"/>
    <s v="GXE40"/>
    <n v="208"/>
    <n v="29"/>
    <s v="ร้านที่4"/>
    <s v="น***"/>
    <s v="นครปฐม"/>
    <s v="-"/>
    <s v=""/>
    <s v="15/03/2026 15:36"/>
    <s v="-"/>
    <s v="J&amp;T COD"/>
    <s v="Tiktok"/>
    <s v="จ่ายทีหลัง / COD"/>
    <s v=""/>
    <s v="793322034794"/>
    <s v="15/03/2026 15:36"/>
  </r>
  <r>
    <x v="15"/>
    <x v="17"/>
    <n v="99"/>
    <n v="1"/>
    <s v="GXE40"/>
    <n v="208"/>
    <n v="29"/>
    <s v="ร้านที่4"/>
    <s v="น***"/>
    <s v="นครปฐม"/>
    <s v="-"/>
    <s v=""/>
    <s v="15/03/2026 15:36"/>
    <s v="-"/>
    <s v="J&amp;T COD"/>
    <s v="Tiktok"/>
    <s v="จ่ายทีหลัง / COD"/>
    <s v=""/>
    <s v="793322034794"/>
    <s v="15/03/2026 15:36"/>
  </r>
  <r>
    <x v="0"/>
    <x v="0"/>
    <n v="50"/>
    <n v="6"/>
    <s v="GXE39"/>
    <n v="200"/>
    <n v="0"/>
    <s v="ร้านที่2"/>
    <s v="c***amook K***กอรชา"/>
    <s v="กรุงเทพฯ"/>
    <s v="-"/>
    <s v=""/>
    <s v="15/03/2026 15:30"/>
    <s v="-"/>
    <s v="J&amp;T COD"/>
    <s v="Tiktok"/>
    <s v="จ่ายทีหลัง / COD"/>
    <s v=""/>
    <s v="793359473620"/>
    <s v="15/03/2026 15:30"/>
  </r>
  <r>
    <x v="0"/>
    <x v="0"/>
    <n v="50"/>
    <n v="6"/>
    <s v="GXE38"/>
    <n v="200"/>
    <n v="0"/>
    <s v="ร้านที่2"/>
    <s v="โ***วรรณ  ส***ส"/>
    <s v="กาญจนบุรี"/>
    <s v="-"/>
    <s v=""/>
    <s v="15/03/2026 15:25"/>
    <s v="-"/>
    <s v="J&amp;T COD"/>
    <s v="Tiktok"/>
    <s v="จ่ายทีหลัง / COD"/>
    <s v=""/>
    <s v="793343278663"/>
    <s v="15/03/2026 15:25"/>
  </r>
  <r>
    <x v="0"/>
    <x v="0"/>
    <n v="50"/>
    <n v="6"/>
    <s v="GXE37"/>
    <n v="200"/>
    <n v="0"/>
    <s v="ร้านที่2"/>
    <s v="ร***พี่ ป***​ น***าวจรัญญา​ ส***ง"/>
    <s v="นครศรีธรรมราช"/>
    <s v="-"/>
    <s v=""/>
    <s v="15/03/2026 15:24"/>
    <s v="-"/>
    <s v="J&amp;T COD"/>
    <s v="Tiktok"/>
    <s v="จ่ายทีหลัง / COD"/>
    <s v=""/>
    <s v="793397786624"/>
    <s v="15/03/2026 15:24"/>
  </r>
  <r>
    <x v="7"/>
    <x v="7"/>
    <n v="33"/>
    <n v="10"/>
    <s v="GXE36"/>
    <n v="330"/>
    <n v="0"/>
    <s v="ร้านที่2"/>
    <s v="W***sak S***kan"/>
    <s v="สกลนคร"/>
    <s v="-"/>
    <s v=""/>
    <s v="15/03/2026 15:17"/>
    <s v="-"/>
    <s v="J&amp;T COD"/>
    <s v="Tiktok"/>
    <s v="จ่ายทีหลัง / COD"/>
    <s v=""/>
    <s v="793390363566"/>
    <s v="15/03/2026 15:17"/>
  </r>
  <r>
    <x v="3"/>
    <x v="3"/>
    <n v="159"/>
    <n v="1"/>
    <s v="GXE35"/>
    <n v="164"/>
    <n v="35"/>
    <s v="ร้านที่2"/>
    <s v="ค***ักดิ์ ซ***ตร"/>
    <s v="Bangkok"/>
    <s v="-"/>
    <s v=""/>
    <s v="15/03/2026 15:17"/>
    <s v="-"/>
    <s v="J&amp;T Express"/>
    <s v="Tiktok"/>
    <s v="tiktok"/>
    <s v=""/>
    <s v="793395586572"/>
    <s v="15/03/2026 15:17"/>
  </r>
  <r>
    <x v="0"/>
    <x v="0"/>
    <n v="50"/>
    <n v="6"/>
    <s v="GXE34"/>
    <n v="200"/>
    <n v="0"/>
    <s v="ร้านที่2"/>
    <s v="ส***ตน์ ก***คารพ"/>
    <s v="พระนครศรีอยุธยา"/>
    <s v="-"/>
    <s v=""/>
    <s v="15/03/2026 15:17"/>
    <s v="-"/>
    <s v="J&amp;T Express"/>
    <s v="Tiktok"/>
    <s v="tiktok"/>
    <s v=""/>
    <s v="793351007816"/>
    <s v="15/03/2026 15:17"/>
  </r>
  <r>
    <x v="0"/>
    <x v="0"/>
    <n v="50"/>
    <n v="6"/>
    <s v="GXE33"/>
    <n v="200"/>
    <n v="0"/>
    <s v="ร้านที่2"/>
    <s v="u***8172092153845"/>
    <s v="ขอนแก่น"/>
    <s v="-"/>
    <s v=""/>
    <s v="15/03/2026 15:13"/>
    <s v="-"/>
    <s v="J&amp;T COD"/>
    <s v="Tiktok"/>
    <s v="จ่ายทีหลัง / COD"/>
    <s v=""/>
    <s v="793308807896"/>
    <s v="15/03/2026 15:14"/>
  </r>
  <r>
    <x v="11"/>
    <x v="13"/>
    <n v="89.5"/>
    <n v="2"/>
    <s v="GXE32"/>
    <n v="150"/>
    <n v="0"/>
    <s v="ร้านที่2"/>
    <s v="ก***ิก"/>
    <s v="ชลบุรี"/>
    <s v="-"/>
    <s v=""/>
    <s v="15/03/2026 15:09"/>
    <s v="-"/>
    <s v="J&amp;T COD"/>
    <s v="Tiktok"/>
    <s v="จ่ายทีหลัง / COD"/>
    <s v=""/>
    <s v="793371400662"/>
    <s v="15/03/2026 15:09"/>
  </r>
  <r>
    <x v="0"/>
    <x v="0"/>
    <n v="50"/>
    <n v="6"/>
    <s v="GXE31"/>
    <n v="200"/>
    <n v="0"/>
    <s v="ร้านที่2"/>
    <s v="ป***า ส***กาะหลัก"/>
    <s v="ชุมพร"/>
    <s v="-"/>
    <s v=""/>
    <s v="15/03/2026 15:09"/>
    <s v="-"/>
    <s v="J&amp;T COD"/>
    <s v="Tiktok"/>
    <s v="จ่ายทีหลัง / COD"/>
    <s v=""/>
    <s v="793342000872"/>
    <s v="15/03/2026 15:09"/>
  </r>
  <r>
    <x v="6"/>
    <x v="11"/>
    <n v="159"/>
    <n v="1"/>
    <s v="GXE30"/>
    <n v="99"/>
    <n v="0"/>
    <s v="ร้านที่2"/>
    <s v="ก***พงศ์ ม***าคร"/>
    <s v="ชลบุรี"/>
    <s v="-"/>
    <s v=""/>
    <s v="15/03/2026 15:09"/>
    <s v="-"/>
    <s v="J&amp;T COD"/>
    <s v="Tiktok"/>
    <s v="จ่ายทีหลัง / COD"/>
    <s v=""/>
    <s v="793362661534"/>
    <s v="15/03/2026 15:09"/>
  </r>
  <r>
    <x v="0"/>
    <x v="0"/>
    <n v="50"/>
    <n v="6"/>
    <s v="GXE29"/>
    <n v="200"/>
    <n v="0"/>
    <s v="ร้านที่2"/>
    <s v="ว***า แ***ยชน์"/>
    <s v="เพชรบุรี"/>
    <s v="-"/>
    <s v=""/>
    <s v="15/03/2026 15:09"/>
    <s v="-"/>
    <s v="J&amp;T COD"/>
    <s v="Tiktok"/>
    <s v="จ่ายทีหลัง / COD"/>
    <s v=""/>
    <s v="793312110802"/>
    <s v="15/03/2026 15:09"/>
  </r>
  <r>
    <x v="0"/>
    <x v="0"/>
    <n v="50"/>
    <n v="6"/>
    <s v="GXE28"/>
    <n v="200"/>
    <n v="0"/>
    <s v="ร้านที่2"/>
    <s v="น***าวเสาร์วดี ว***รส"/>
    <s v="ตำบล กาฬสินธุ์"/>
    <s v="-"/>
    <s v=""/>
    <s v="15/03/2026 15:09"/>
    <s v="-"/>
    <s v="J&amp;T COD"/>
    <s v="Tiktok"/>
    <s v="จ่ายทีหลัง / COD"/>
    <s v=""/>
    <s v="793307918804"/>
    <s v="15/03/2026 15:09"/>
  </r>
  <r>
    <x v="0"/>
    <x v="0"/>
    <n v="50"/>
    <n v="6"/>
    <s v="GXE27"/>
    <n v="200"/>
    <n v="0"/>
    <s v="ร้านที่2"/>
    <s v="อ***ญา"/>
    <s v="กาญจนบุรี"/>
    <s v="-"/>
    <s v=""/>
    <s v="15/03/2026 15:03"/>
    <s v="-"/>
    <s v="J&amp;T Express"/>
    <s v="Tiktok"/>
    <s v="tiktok"/>
    <s v=""/>
    <s v="793305294784"/>
    <s v="15/03/2026 15:03"/>
  </r>
  <r>
    <x v="12"/>
    <x v="18"/>
    <n v="100"/>
    <n v="1"/>
    <s v="GXE26"/>
    <n v="149"/>
    <n v="0"/>
    <s v="ร้านที่1"/>
    <s v="ช******ก"/>
    <s v="******าถนนสุขาภิบาล 5) ถนนรามอินทรา แขวงอนุสาวรีย์ เขตบางเขน จังหวัดกรุงเทพมหานคร 10220"/>
    <s v="10220"/>
    <s v="77"/>
    <s v="15/03/2026 14:59"/>
    <s v="-"/>
    <s v="SPX Express"/>
    <s v="Shopee"/>
    <s v="shopee"/>
    <s v=""/>
    <s v="TH260397785162G"/>
    <s v="15/03/2026 14:58"/>
  </r>
  <r>
    <x v="9"/>
    <x v="10"/>
    <n v="49"/>
    <n v="1"/>
    <s v="GXE26"/>
    <n v="149"/>
    <n v="0"/>
    <s v="ร้านที่1"/>
    <s v="ช******ก"/>
    <s v="******าถนนสุขาภิบาล 5) ถนนรามอินทรา แขวงอนุสาวรีย์ เขตบางเขน จังหวัดกรุงเทพมหานคร 10220"/>
    <s v="10220"/>
    <s v="77"/>
    <s v="15/03/2026 14:59"/>
    <s v="-"/>
    <s v="SPX Express"/>
    <s v="Shopee"/>
    <s v="shopee"/>
    <s v=""/>
    <s v="TH260397785162G"/>
    <s v="15/03/2026 14:58"/>
  </r>
  <r>
    <x v="0"/>
    <x v="0"/>
    <n v="50"/>
    <n v="6"/>
    <s v="GXE25"/>
    <n v="200"/>
    <n v="0"/>
    <s v="ร้านที่2"/>
    <s v="น***าว ร***รัติ ภ***ระดิษฐ์"/>
    <s v="ปราจีนบุรี"/>
    <s v="-"/>
    <s v=""/>
    <s v="15/03/2026 14:55"/>
    <s v="-"/>
    <s v="J&amp;T COD"/>
    <s v="Tiktok"/>
    <s v="จ่ายทีหลัง / COD"/>
    <s v=""/>
    <s v="793339104880"/>
    <s v="15/03/2026 14:55"/>
  </r>
  <r>
    <x v="10"/>
    <x v="12"/>
    <n v="50"/>
    <n v="3"/>
    <s v="GXE24"/>
    <n v="100"/>
    <n v="0"/>
    <s v="ร้านที่1"/>
    <s v="นิมลรัตน์"/>
    <s v="109/21 ม.14 ต.ไร่ขิง อ.สามพราน จ.นครปฐม 73210"/>
    <s v="73210"/>
    <s v="0807703368"/>
    <s v="15/03/2026 14:53"/>
    <s v="t0832622509@gmail.com"/>
    <s v="EMS COD"/>
    <s v="facebook"/>
    <s v="กสิกร"/>
    <s v=""/>
    <s v="WA108078383TH"/>
    <s v="15/03/2026 14:52"/>
  </r>
  <r>
    <x v="10"/>
    <x v="12"/>
    <n v="50"/>
    <n v="3"/>
    <s v="GXE23"/>
    <n v="100"/>
    <n v="0"/>
    <s v="ร้านที่1"/>
    <s v="สิริชัย บุษบก"/>
    <s v="64/1 เทียนทะเล22_x000a_ถ บางขุนเทียนชายทะเล_x000a_ท่าข้าม บางขุนเทียน_x000a_กทม _x000a_T 10150"/>
    <s v="10150"/>
    <s v="0616526591"/>
    <s v="15/03/2026 14:52"/>
    <s v="t0832622509@gmail.com"/>
    <s v="EMS COD"/>
    <s v="facebook"/>
    <s v="กสิกร"/>
    <s v=""/>
    <s v="WA108078397TH"/>
    <s v="15/03/2026 14:51"/>
  </r>
  <r>
    <x v="10"/>
    <x v="12"/>
    <n v="50"/>
    <n v="3"/>
    <s v="GXE22"/>
    <n v="100"/>
    <n v="0"/>
    <s v="ร้านที่1"/>
    <s v="เสาวนีย์ รุ่งเรือง"/>
    <s v="300/402ตึกจี_x000a_สุขสวัสดิ์38_x000a_แขวงบางปะกอก_x000a_เขตราษฎร์บูรณะ_x000a_กรุงเทพฯ 10140"/>
    <s v="10140"/>
    <s v="0815619596"/>
    <s v="15/03/2026 14:51"/>
    <s v="t0832622509@gmail.com"/>
    <s v="EMS COD"/>
    <s v="facebook"/>
    <s v="กสิกร"/>
    <s v=""/>
    <s v="WA108078406TH"/>
    <s v="15/03/2026 14:50"/>
  </r>
  <r>
    <x v="10"/>
    <x v="12"/>
    <n v="50"/>
    <n v="3"/>
    <s v="GXE21"/>
    <n v="100"/>
    <n v="0"/>
    <s v="ร้านที่1"/>
    <s v="ปรัชนี สุวรรณ์"/>
    <s v="21/26 หมู่ที่4 ต.สุรศักดิ์ อ.ศรีราชา จ.ชลบุรี 20110"/>
    <s v="20110"/>
    <s v="0642874789"/>
    <s v="15/03/2026 14:50"/>
    <s v="t0832622509@gmail.com"/>
    <s v="EMS COD"/>
    <s v="facebook"/>
    <s v="กสิกร"/>
    <s v=""/>
    <s v="WA108078410TH"/>
    <s v="15/03/2026 14:50"/>
  </r>
  <r>
    <x v="0"/>
    <x v="0"/>
    <n v="50"/>
    <n v="6"/>
    <s v="GXE20"/>
    <n v="200"/>
    <n v="0"/>
    <s v="ร้านที่2"/>
    <s v="ป***์ยศ ร***กรณ์ไพศาล"/>
    <s v="จันทบุรี"/>
    <s v="-"/>
    <s v=""/>
    <s v="15/03/2026 14:49"/>
    <s v="-"/>
    <s v="J&amp;T Express"/>
    <s v="Tiktok"/>
    <s v="tiktok"/>
    <s v=""/>
    <s v="793340717890"/>
    <s v="15/03/2026 14:49"/>
  </r>
  <r>
    <x v="10"/>
    <x v="12"/>
    <n v="50"/>
    <n v="3"/>
    <s v="GXE19"/>
    <n v="100"/>
    <n v="0"/>
    <s v="ร้านที่1"/>
    <s v="สุดารัตน์ ศรีสำราญ"/>
    <s v="0872388830_x000a_บ้านเลขที่ 695 บ้านหนองกุง_x000a_ตำบลศิลาอำเภอเมืองจังหวัดขอนแก่น 40000"/>
    <s v="40000"/>
    <s v="0845116641"/>
    <s v="15/03/2026 14:49"/>
    <s v="t0832622509@gmail.com"/>
    <s v="EMS COD"/>
    <s v="facebook"/>
    <s v="กสิกร"/>
    <s v=""/>
    <s v="WA108078423TH"/>
    <s v="15/03/2026 14:49"/>
  </r>
  <r>
    <x v="6"/>
    <x v="11"/>
    <n v="159"/>
    <n v="1"/>
    <s v="GXE18"/>
    <n v="99"/>
    <n v="0"/>
    <s v="ร้านที่2"/>
    <s v="N***"/>
    <s v="ลำปาง"/>
    <s v="-"/>
    <s v=""/>
    <s v="15/03/2026 14:47"/>
    <s v="-"/>
    <s v="J&amp;T Express"/>
    <s v="Tiktok"/>
    <s v="tiktok"/>
    <s v=""/>
    <s v="793310864544"/>
    <s v="15/03/2026 14:47"/>
  </r>
  <r>
    <x v="10"/>
    <x v="12"/>
    <n v="50"/>
    <n v="3"/>
    <s v="GXE17"/>
    <n v="279"/>
    <n v="0"/>
    <s v="ร้านที่1"/>
    <s v="ณัชชากร จินกาญจน์"/>
    <s v="39 กมลวัฒอพาร์ตเมนต์ (B118)_x000a_ซอยลาดกระบัง 48 ถนนลาดกระบัง_x000a_แขวงลาดกระบัง เขตลาดกระบัง_x000a_กรุงเทพมหานคร 10520"/>
    <s v="10520"/>
    <s v="0867274166"/>
    <s v="15/03/2026 13:27"/>
    <s v="t0832622509@gmail.com"/>
    <s v="EMS"/>
    <s v="facebook"/>
    <s v="กสิกร"/>
    <s v=""/>
    <s v="WB212913368TH"/>
    <s v="15/03/2026 14:47"/>
  </r>
  <r>
    <x v="11"/>
    <x v="13"/>
    <n v="89.5"/>
    <n v="2"/>
    <s v="GXE17"/>
    <n v="279"/>
    <n v="0"/>
    <s v="ร้านที่1"/>
    <s v="ณัชชากร จินกาญจน์"/>
    <s v="39 กมลวัฒอพาร์ตเมนต์ (B118)_x000a_ซอยลาดกระบัง 48 ถนนลาดกระบัง_x000a_แขวงลาดกระบัง เขตลาดกระบัง_x000a_กรุงเทพมหานคร 10520"/>
    <s v="10520"/>
    <s v="0867274166"/>
    <s v="15/03/2026 13:27"/>
    <s v="t0832622509@gmail.com"/>
    <s v="EMS"/>
    <s v="facebook"/>
    <s v="กสิกร"/>
    <s v=""/>
    <s v="WB212913368TH"/>
    <s v="15/03/2026 14:47"/>
  </r>
  <r>
    <x v="3"/>
    <x v="3"/>
    <n v="159"/>
    <n v="1"/>
    <s v="GXE16"/>
    <n v="129"/>
    <n v="0"/>
    <s v="ร้านที่2"/>
    <s v="พ***ศร ส***ญ"/>
    <s v="ชุมพร"/>
    <s v="-"/>
    <s v=""/>
    <s v="15/03/2026 14:43"/>
    <s v="-"/>
    <s v="J&amp;T COD"/>
    <s v="Tiktok"/>
    <s v="จ่ายทีหลัง / COD"/>
    <s v=""/>
    <s v="793358077525"/>
    <s v="15/03/2026 14:43"/>
  </r>
  <r>
    <x v="0"/>
    <x v="0"/>
    <n v="33.333333333333336"/>
    <n v="3"/>
    <s v="GXE15"/>
    <n v="100"/>
    <n v="0"/>
    <s v="ร้านที่2"/>
    <s v="น***ารถ ภ***าปักษ์"/>
    <s v="ปทุมธานี"/>
    <s v="-"/>
    <s v=""/>
    <s v="15/03/2026 14:39"/>
    <s v="-"/>
    <s v="J&amp;T COD"/>
    <s v="Tiktok"/>
    <s v="จ่ายทีหลัง / COD"/>
    <s v=""/>
    <s v="793356599615"/>
    <s v="15/03/2026 14:39"/>
  </r>
  <r>
    <x v="0"/>
    <x v="0"/>
    <n v="50"/>
    <n v="6"/>
    <s v="GXE14"/>
    <n v="200"/>
    <n v="0"/>
    <s v="ร้านที่2"/>
    <s v="เ***ชอ"/>
    <s v="ตาก"/>
    <s v="-"/>
    <s v=""/>
    <s v="15/03/2026 14:39"/>
    <s v="-"/>
    <s v="J&amp;T COD"/>
    <s v="Tiktok"/>
    <s v="จ่ายทีหลัง / COD"/>
    <s v=""/>
    <s v="793333925801"/>
    <s v="15/03/2026 14:39"/>
  </r>
  <r>
    <x v="0"/>
    <x v="0"/>
    <n v="33.333333333333336"/>
    <n v="6"/>
    <s v="GXE13"/>
    <n v="200"/>
    <n v="0"/>
    <s v="ร้านที่2"/>
    <s v="ภ***นี  ร***าม"/>
    <s v="กรุงเทพฯ"/>
    <s v="-"/>
    <s v=""/>
    <s v="15/03/2026 14:37"/>
    <s v="-"/>
    <s v="J&amp;T Express"/>
    <s v="Tiktok"/>
    <s v="tiktok"/>
    <s v="กาแฟ 2 กล่อง,เนยนม 2 กล่อง,มะพร้าว 1,เผือก 1"/>
    <s v="793348552614"/>
    <s v="15/03/2026 14:37"/>
  </r>
  <r>
    <x v="0"/>
    <x v="0"/>
    <n v="33.333333333333336"/>
    <n v="3"/>
    <s v="GXE11"/>
    <n v="100"/>
    <n v="0"/>
    <s v="ร้านที่2"/>
    <s v="ศ***ลักษณ์"/>
    <s v="ขอนแก่น"/>
    <s v="-"/>
    <s v=""/>
    <s v="15/03/2026 14:35"/>
    <s v="-"/>
    <s v="J&amp;T COD"/>
    <s v="Tiktok"/>
    <s v="จ่ายทีหลัง / COD"/>
    <s v="ฝอยทองทั้ง 3 กล่องคะ"/>
    <s v="793324244635"/>
    <s v="15/03/2026 14:35"/>
  </r>
  <r>
    <x v="7"/>
    <x v="7"/>
    <n v="66.666666666666671"/>
    <n v="3"/>
    <s v="GXE10"/>
    <n v="100"/>
    <n v="0"/>
    <s v="ร้านที่2"/>
    <s v="ส***ี เ***สิงห์"/>
    <s v="อุดรธานี"/>
    <s v="-"/>
    <s v=""/>
    <s v="15/03/2026 14:35"/>
    <s v="-"/>
    <s v="J&amp;T Express"/>
    <s v="Tiktok"/>
    <s v="tiktok"/>
    <s v=""/>
    <s v="793322960544"/>
    <s v="15/03/2026 14:34"/>
  </r>
  <r>
    <x v="0"/>
    <x v="0"/>
    <n v="50"/>
    <n v="6"/>
    <s v="GXE9"/>
    <n v="200"/>
    <n v="0"/>
    <s v="ร้านที่2"/>
    <s v="ส***ทรา ว***คำ"/>
    <s v="กรุงเทพฯ"/>
    <s v="-"/>
    <s v=""/>
    <s v="15/03/2026 14:34"/>
    <s v="-"/>
    <s v="J&amp;T COD"/>
    <s v="Tiktok"/>
    <s v="จ่ายทีหลัง / COD"/>
    <s v=""/>
    <s v="793322913876"/>
    <s v="15/03/2026 14:34"/>
  </r>
  <r>
    <x v="0"/>
    <x v="0"/>
    <n v="50"/>
    <n v="6"/>
    <s v="GXE8"/>
    <n v="208"/>
    <n v="8"/>
    <s v="ร้านที่2"/>
    <s v="A A"/>
    <s v="กระบี่"/>
    <s v="-"/>
    <s v=""/>
    <s v="15/03/2026 14:33"/>
    <s v="-"/>
    <s v="J&amp;T COD"/>
    <s v="Tiktok"/>
    <s v="จ่ายทีหลัง / COD"/>
    <s v=""/>
    <s v="793345004863"/>
    <s v="15/03/2026 14:33"/>
  </r>
  <r>
    <x v="0"/>
    <x v="0"/>
    <n v="50"/>
    <n v="6"/>
    <s v="GXE7"/>
    <n v="200"/>
    <n v="0"/>
    <s v="ร้านที่2"/>
    <s v="น***ุวรรณี ส***ุข"/>
    <s v="ระนอง"/>
    <s v="-"/>
    <s v=""/>
    <s v="15/03/2026 14:32"/>
    <s v="-"/>
    <s v="J&amp;T COD"/>
    <s v="Tiktok"/>
    <s v="จ่ายทีหลัง / COD"/>
    <s v=""/>
    <s v="793326714880"/>
    <s v="15/03/2026 14:32"/>
  </r>
  <r>
    <x v="0"/>
    <x v="0"/>
    <n v="33.333333333333336"/>
    <n v="3"/>
    <s v="GXE5"/>
    <n v="100"/>
    <n v="0"/>
    <s v="ร้านที่2"/>
    <s v="น***ธารีรัตน์  อ***แสง"/>
    <s v="ประจวบคีรีขันธ์"/>
    <s v="-"/>
    <s v=""/>
    <s v="15/03/2026 14:29"/>
    <s v="-"/>
    <s v="J&amp;T COD"/>
    <s v="Tiktok"/>
    <s v="จ่ายทีหลัง / COD"/>
    <s v=""/>
    <s v="793369186691"/>
    <s v="15/03/2026 14:29"/>
  </r>
  <r>
    <x v="7"/>
    <x v="7"/>
    <n v="66.666666666666671"/>
    <n v="3"/>
    <s v="GXE4"/>
    <n v="135"/>
    <n v="0"/>
    <s v="ร้านที่2"/>
    <s v="ฉ***รรณ น***าลี"/>
    <s v="เพชรบูรณ์"/>
    <s v="-"/>
    <s v=""/>
    <s v="15/03/2026 14:29"/>
    <s v="-"/>
    <s v="J&amp;T Express"/>
    <s v="Tiktok"/>
    <s v="tiktok"/>
    <s v=""/>
    <s v="793389727605"/>
    <s v="15/03/2026 14:29"/>
  </r>
  <r>
    <x v="0"/>
    <x v="0"/>
    <n v="65"/>
    <n v="1"/>
    <s v="GXE4"/>
    <n v="135"/>
    <n v="0"/>
    <s v="ร้านที่2"/>
    <s v="ฉ***รรณ น***าลี"/>
    <s v="เพชรบูรณ์"/>
    <s v="-"/>
    <s v=""/>
    <s v="15/03/2026 14:29"/>
    <s v="-"/>
    <s v="J&amp;T Express"/>
    <s v="Tiktok"/>
    <s v="tiktok"/>
    <s v=""/>
    <s v="793389727605"/>
    <s v="15/03/2026 14:29"/>
  </r>
  <r>
    <x v="4"/>
    <x v="4"/>
    <n v="500"/>
    <n v="1"/>
    <s v="GXE3"/>
    <n v="500"/>
    <n v="0"/>
    <s v="ร้านที่1"/>
    <s v="ค******ม"/>
    <s v="******องเลิง ตำบลเสียว อำเภอเบญจลักษ์ จังหวัดศรีสะเกษ 33110"/>
    <s v="33110"/>
    <s v="61"/>
    <s v="15/03/2026 14:58"/>
    <s v="-"/>
    <s v="SPX Express"/>
    <s v="Shopee"/>
    <s v="shopee"/>
    <s v=""/>
    <s v="TH266242699665F"/>
    <s v="15/03/2026 14:28"/>
  </r>
  <r>
    <x v="0"/>
    <x v="0"/>
    <n v="33.333333333333336"/>
    <n v="3"/>
    <s v="GXE2"/>
    <n v="100"/>
    <n v="0"/>
    <s v="ร้านที่2"/>
    <s v="ค***้วน เ***ยมประเสริฐ"/>
    <s v="อ่างทอง"/>
    <s v="-"/>
    <s v=""/>
    <s v="15/03/2026 14:27"/>
    <s v="-"/>
    <s v="J&amp;T Express"/>
    <s v="Tiktok"/>
    <s v="tiktok"/>
    <s v=""/>
    <s v="793350392601"/>
    <s v="15/03/2026 14:27"/>
  </r>
  <r>
    <x v="0"/>
    <x v="0"/>
    <n v="33.333333333333336"/>
    <n v="3"/>
    <s v="GXE1"/>
    <n v="100"/>
    <n v="0"/>
    <s v="ร้านที่2"/>
    <s v="พ***ท.จิรภัทร เ***ยมประเสริฐ"/>
    <s v="กรุงเทพฯ"/>
    <s v="-"/>
    <s v=""/>
    <s v="15/03/2026 14:26"/>
    <s v="-"/>
    <s v="J&amp;T Express"/>
    <s v="Tiktok"/>
    <s v="tiktok"/>
    <s v=""/>
    <s v="793327387694"/>
    <s v="15/03/2026 14:26"/>
  </r>
  <r>
    <x v="0"/>
    <x v="0"/>
    <n v="50"/>
    <n v="6"/>
    <s v="GXE0"/>
    <n v="200"/>
    <n v="0"/>
    <s v="ร้านที่2"/>
    <s v="แ***ี"/>
    <s v="เพชรบูรณ์"/>
    <s v="-"/>
    <s v=""/>
    <s v="15/03/2026 14:25"/>
    <s v="-"/>
    <s v="J&amp;T COD"/>
    <s v="Tiktok"/>
    <s v="จ่ายทีหลัง / COD"/>
    <s v=""/>
    <s v="793356202855"/>
    <s v="15/03/2026 14:25"/>
  </r>
  <r>
    <x v="10"/>
    <x v="12"/>
    <n v="50"/>
    <n v="3"/>
    <s v="GXD98"/>
    <n v="100"/>
    <n v="0"/>
    <s v="ร้านที่2"/>
    <s v="M***.       1***11"/>
    <s v="ชลบุรี"/>
    <s v="-"/>
    <s v=""/>
    <s v="15/03/2026 14:17"/>
    <s v="-"/>
    <s v="J&amp;T Express"/>
    <s v="Tiktok"/>
    <s v="tiktok"/>
    <s v=""/>
    <s v="793364418733"/>
    <s v="15/03/2026 14:17"/>
  </r>
  <r>
    <x v="0"/>
    <x v="0"/>
    <n v="33.333333333333336"/>
    <n v="3"/>
    <s v="GXD97"/>
    <n v="100"/>
    <n v="0"/>
    <s v="ร้านที่2"/>
    <s v="Y*** M***35"/>
    <s v="นครศรีธรรมราช"/>
    <s v="-"/>
    <s v=""/>
    <s v="15/03/2026 14:13"/>
    <s v="-"/>
    <s v="J&amp;T COD"/>
    <s v="Tiktok"/>
    <s v="จ่ายทีหลัง / COD"/>
    <s v=""/>
    <s v="793359273685"/>
    <s v="15/03/2026 14:14"/>
  </r>
  <r>
    <x v="0"/>
    <x v="0"/>
    <n v="50"/>
    <n v="6"/>
    <s v="GXD96"/>
    <n v="200"/>
    <n v="0"/>
    <s v="ร้านที่2"/>
    <s v="เ***ณี  ศ***ินันท์"/>
    <s v="สระบุรี"/>
    <s v="-"/>
    <s v=""/>
    <s v="15/03/2026 14:11"/>
    <s v="-"/>
    <s v="J&amp;T Express"/>
    <s v="Tiktok"/>
    <s v="tiktok"/>
    <s v=""/>
    <s v="793362918865"/>
    <s v="15/03/2026 14:13"/>
  </r>
  <r>
    <x v="9"/>
    <x v="10"/>
    <n v="49"/>
    <n v="1"/>
    <s v="GXD95"/>
    <n v="49"/>
    <n v="0"/>
    <s v="ร้านที่1"/>
    <s v="อ***น"/>
    <s v="******บ้าน บ้านโคกข้าวเหนียว, ตำบล หนองหว้า, อำเภอเขาฉกรรจ์ ตำบลหนองหว้า อำเภอเขาฉกรรจ์ จังหวัดสระแก้ว 27000"/>
    <s v="27000"/>
    <s v="49"/>
    <s v="15/03/2026 14:43"/>
    <s v="-"/>
    <s v="SPX Express"/>
    <s v="Shopee"/>
    <s v="shopee"/>
    <s v=""/>
    <s v="TH264576779161O"/>
    <s v="15/03/2026 14:13"/>
  </r>
  <r>
    <x v="10"/>
    <x v="12"/>
    <n v="50"/>
    <n v="3"/>
    <s v="GXD94"/>
    <n v="100"/>
    <n v="0"/>
    <s v="ร้านที่2"/>
    <s v="N***u15"/>
    <s v="กรุงเทพฯ"/>
    <s v="-"/>
    <s v=""/>
    <s v="15/03/2026 14:09"/>
    <s v="-"/>
    <s v="J&amp;T COD"/>
    <s v="Tiktok"/>
    <s v="จ่ายทีหลัง / COD"/>
    <s v=""/>
    <s v="793311928743"/>
    <s v="15/03/2026 14:12"/>
  </r>
  <r>
    <x v="0"/>
    <x v="0"/>
    <n v="33.333333333333336"/>
    <n v="3"/>
    <s v="GXD93"/>
    <n v="100"/>
    <n v="0"/>
    <s v="ร้านที่2"/>
    <s v="ม**"/>
    <s v="สุพรรณบุรี"/>
    <s v="-"/>
    <s v=""/>
    <s v="15/03/2026 14:08"/>
    <s v="-"/>
    <s v="J&amp;T Express"/>
    <s v="Tiktok"/>
    <s v="tiktok"/>
    <s v=""/>
    <s v="793352381695"/>
    <s v="15/03/2026 14:12"/>
  </r>
  <r>
    <x v="0"/>
    <x v="0"/>
    <n v="33.333333333333336"/>
    <n v="3"/>
    <s v="GXD92"/>
    <n v="100"/>
    <n v="0"/>
    <s v="ร้านที่4"/>
    <s v="เ**"/>
    <s v="สุราษฎร์ธานี"/>
    <s v="-"/>
    <s v=""/>
    <s v="15/03/2026 14:00"/>
    <s v="-"/>
    <s v="J&amp;T COD"/>
    <s v="Tiktok"/>
    <s v="จ่ายทีหลัง / COD"/>
    <s v=""/>
    <s v="793315152604"/>
    <s v="15/03/2026 14:00"/>
  </r>
  <r>
    <x v="0"/>
    <x v="0"/>
    <n v="50"/>
    <n v="6"/>
    <s v="GXD91"/>
    <n v="208"/>
    <n v="8"/>
    <s v="ร้านที่2"/>
    <s v="ส***ซอลีฮะห์ เ***เลาะ"/>
    <s v="นราธิวาส"/>
    <s v="-"/>
    <s v=""/>
    <s v="15/03/2026 14:00"/>
    <s v="-"/>
    <s v="J&amp;T COD"/>
    <s v="Tiktok"/>
    <s v="จ่ายทีหลัง / COD"/>
    <s v=""/>
    <s v="793328812824"/>
    <s v="15/03/2026 14:00"/>
  </r>
  <r>
    <x v="2"/>
    <x v="19"/>
    <n v="109"/>
    <n v="1"/>
    <s v="GXD90"/>
    <n v="263"/>
    <n v="45"/>
    <s v="ร้านที่1"/>
    <s v="ถิระธนา วรรณรัตน์"/>
    <s v="508/1 หมู่ 3 บ้านห้วยน้ำริน · ขี้เหล็ก/ Khilek_x000a__x000a_แม่ริม/ Mae Rimเชียงใหม่/ Chiang Mai_x000a_50180"/>
    <s v="50180"/>
    <s v="660657248404"/>
    <s v="15/03/2026 17:19"/>
    <s v="-"/>
    <s v="Kerry_dropoff"/>
    <s v="Lazada"/>
    <s v="lazada"/>
    <s v=""/>
    <s v="LEXPU0667421991"/>
    <s v="15/03/2026 13:50"/>
  </r>
  <r>
    <x v="3"/>
    <x v="19"/>
    <n v="109"/>
    <n v="1"/>
    <s v="GXD90"/>
    <n v="263"/>
    <n v="45"/>
    <s v="ร้านที่1"/>
    <s v="ถิระธนา วรรณรัตน์"/>
    <s v="508/1 หมู่ 3 บ้านห้วยน้ำริน · ขี้เหล็ก/ Khilek_x000a__x000a_แม่ริม/ Mae Rimเชียงใหม่/ Chiang Mai_x000a_50180"/>
    <s v="50180"/>
    <s v="660657248404"/>
    <s v="15/03/2026 17:19"/>
    <s v="-"/>
    <s v="Kerry_dropoff"/>
    <s v="Lazada"/>
    <s v="lazada"/>
    <s v=""/>
    <s v="LEXPU0667421991"/>
    <s v="15/03/2026 13:50"/>
  </r>
  <r>
    <x v="10"/>
    <x v="12"/>
    <n v="50"/>
    <n v="3"/>
    <s v="GXD89"/>
    <n v="279"/>
    <n v="0"/>
    <s v="ร้านที่1"/>
    <s v="ยุภาพร ทนโกจารย์"/>
    <s v="3 หมู่ 2 ต.ทุ่งคา_x000a_อ.เมือง จ.ชุมพร 86000"/>
    <s v="86000"/>
    <s v="0644519949"/>
    <s v="15/03/2026 12:46"/>
    <s v="t0832622509@gmail.com"/>
    <s v="EMS"/>
    <s v="facebook"/>
    <s v="กสิกร"/>
    <s v=""/>
    <s v="WB212913371TH"/>
    <s v="15/03/2026 13:50"/>
  </r>
  <r>
    <x v="11"/>
    <x v="13"/>
    <n v="89.5"/>
    <n v="2"/>
    <s v="GXD89"/>
    <n v="279"/>
    <n v="0"/>
    <s v="ร้านที่1"/>
    <s v="ยุภาพร ทนโกจารย์"/>
    <s v="3 หมู่ 2 ต.ทุ่งคา_x000a_อ.เมือง จ.ชุมพร 86000"/>
    <s v="86000"/>
    <s v="0644519949"/>
    <s v="15/03/2026 12:46"/>
    <s v="t0832622509@gmail.com"/>
    <s v="EMS"/>
    <s v="facebook"/>
    <s v="กสิกร"/>
    <s v=""/>
    <s v="WB212913371TH"/>
    <s v="15/03/2026 13:50"/>
  </r>
  <r>
    <x v="5"/>
    <x v="5"/>
    <n v="69.900000000000006"/>
    <n v="30"/>
    <s v="GXD87"/>
    <n v="2400"/>
    <n v="0"/>
    <s v="ร้านที่1"/>
    <s v="ห**ง"/>
    <s v="******ขวงศิริราช เขตบางกอกน้อย จังหวัดกรุงเทพมหานคร 10700"/>
    <s v="10700"/>
    <s v="64"/>
    <s v="15/03/2026 14:17"/>
    <s v="-"/>
    <s v="SPX Express"/>
    <s v="Shopee"/>
    <s v="shopee"/>
    <s v=""/>
    <s v="TH266315398571C"/>
    <s v="15/03/2026 13:47"/>
  </r>
  <r>
    <x v="10"/>
    <x v="12"/>
    <n v="50"/>
    <n v="3"/>
    <s v="GXD86"/>
    <n v="100"/>
    <n v="0"/>
    <s v="ร้านที่1"/>
    <s v="ดวงกมล ป่านไหม"/>
    <s v="78/439 ถ.บ้านกล้วย-ไทรน้อย ม.บัวทอง 4 ซอย 4/8 ต.บางคูรัด_x000a_ตำบลบางคูรัด, อำเภอบางบัวทอง, จังหวัดนนทบุรี, 11110"/>
    <s v="11110"/>
    <s v="66958501050"/>
    <s v="15/03/2026 11:45"/>
    <s v="t0832622509@gmail.com"/>
    <s v="EMS"/>
    <s v="facebook"/>
    <s v="กสิกร"/>
    <s v=""/>
    <s v="WB212913385TH"/>
    <s v="15/03/2026 13:45"/>
  </r>
  <r>
    <x v="10"/>
    <x v="12"/>
    <n v="50"/>
    <n v="3"/>
    <s v="GXD85"/>
    <n v="279"/>
    <n v="0"/>
    <s v="ร้านที่1"/>
    <s v="ปุณณภา  เบญจมาศ"/>
    <s v="108 ม.6 ต.ลานสัก อ.ลานสัก จ.อุทัยธานี _x000a_เบอร์โทร 61160"/>
    <s v="61160"/>
    <s v="0864389455"/>
    <s v="15/03/2026 13:42"/>
    <s v="t0832622509@gmail.com"/>
    <s v="EMS COD"/>
    <s v="facebook"/>
    <s v="กสิกร"/>
    <s v=""/>
    <s v="WA108078437TH"/>
    <s v="15/03/2026 13:42"/>
  </r>
  <r>
    <x v="11"/>
    <x v="13"/>
    <n v="89.5"/>
    <n v="2"/>
    <s v="GXD85"/>
    <n v="279"/>
    <n v="0"/>
    <s v="ร้านที่1"/>
    <s v="ปุณณภา  เบญจมาศ"/>
    <s v="108 ม.6 ต.ลานสัก อ.ลานสัก จ.อุทัยธานี _x000a_เบอร์โทร 61160"/>
    <s v="61160"/>
    <s v="0864389455"/>
    <s v="15/03/2026 13:42"/>
    <s v="t0832622509@gmail.com"/>
    <s v="EMS COD"/>
    <s v="facebook"/>
    <s v="กสิกร"/>
    <s v=""/>
    <s v="WA108078437TH"/>
    <s v="15/03/2026 13:42"/>
  </r>
  <r>
    <x v="0"/>
    <x v="0"/>
    <n v="50"/>
    <n v="6"/>
    <s v="GXD84"/>
    <n v="200"/>
    <n v="0"/>
    <s v="ร้านที่2"/>
    <s v="พ***ัย บ***ุวรรณ"/>
    <s v="อุบลราชธานี"/>
    <s v="-"/>
    <s v=""/>
    <s v="15/03/2026 13:40"/>
    <s v="-"/>
    <s v="J&amp;T COD"/>
    <s v="Tiktok"/>
    <s v="จ่ายทีหลัง / COD"/>
    <s v=""/>
    <s v="793393124856"/>
    <s v="15/03/2026 13:40"/>
  </r>
  <r>
    <x v="6"/>
    <x v="6"/>
    <n v="71.94"/>
    <n v="1"/>
    <s v="GXD83"/>
    <n v="143.88"/>
    <n v="0"/>
    <s v="ร้านที่3"/>
    <s v="พัชรี สร้อยทอง"/>
    <s v="หมู่บ้านแม่ปิงวิลเลจ 22/57 ม.2 ต.นครชุมอ.เมือง จ.กำแพงเพชร · นครชุม/ Nikhom Sang Ton-eng_x000a__x000a_เมืองกำแพงเพชร/ Mueang Kamphaeng Phetกำแพงเพชร/ Kamphaeng Phet_x000a_62000"/>
    <s v="62000"/>
    <s v="660889345189"/>
    <s v="15/03/2026 13:40"/>
    <s v="-"/>
    <s v="Kerry_dropoff"/>
    <s v="Lazada"/>
    <s v="lazada"/>
    <s v=""/>
    <s v="LEXPU0667333467"/>
    <s v="15/03/2026 13:40"/>
  </r>
  <r>
    <x v="16"/>
    <x v="6"/>
    <n v="71.94"/>
    <n v="1"/>
    <s v="GXD83"/>
    <n v="143.88"/>
    <n v="0"/>
    <s v="ร้านที่3"/>
    <s v="พัชรี สร้อยทอง"/>
    <s v="หมู่บ้านแม่ปิงวิลเลจ 22/57 ม.2 ต.นครชุมอ.เมือง จ.กำแพงเพชร · นครชุม/ Nikhom Sang Ton-eng_x000a__x000a_เมืองกำแพงเพชร/ Mueang Kamphaeng Phetกำแพงเพชร/ Kamphaeng Phet_x000a_62000"/>
    <s v="62000"/>
    <s v="660889345189"/>
    <s v="15/03/2026 13:40"/>
    <s v="-"/>
    <s v="Kerry_dropoff"/>
    <s v="Lazada"/>
    <s v="lazada"/>
    <s v=""/>
    <s v="LEXPU0667333467"/>
    <s v="15/03/2026 13:40"/>
  </r>
  <r>
    <x v="10"/>
    <x v="12"/>
    <n v="50"/>
    <n v="3"/>
    <s v="GXD81"/>
    <n v="599"/>
    <n v="0"/>
    <s v="ร้านที่1"/>
    <s v="กรรณิการ์ สงฆ์เจริญ"/>
    <s v="109/206_x000a_ถนน พหลโยธิน ซอย 52 แยก 36_x000a_กรุงเทพมหานคร_x000a_Thailand 10220"/>
    <s v="10220"/>
    <s v="0865708787"/>
    <s v="15/03/2026 13:37"/>
    <s v="t0832622509@gmail.com"/>
    <s v="EMS COD"/>
    <s v="facebook"/>
    <s v="กสิกร"/>
    <s v=""/>
    <s v="WA108078445TH"/>
    <s v="15/03/2026 13:37"/>
  </r>
  <r>
    <x v="7"/>
    <x v="7"/>
    <n v="65"/>
    <n v="10"/>
    <s v="GXD81"/>
    <n v="599"/>
    <n v="0"/>
    <s v="ร้านที่1"/>
    <s v="กรรณิการ์ สงฆ์เจริญ"/>
    <s v="109/206_x000a_ถนน พหลโยธิน ซอย 52 แยก 36_x000a_กรุงเทพมหานคร_x000a_Thailand 10220"/>
    <s v="10220"/>
    <s v="0865708787"/>
    <s v="15/03/2026 13:37"/>
    <s v="t0832622509@gmail.com"/>
    <s v="EMS COD"/>
    <s v="facebook"/>
    <s v="กสิกร"/>
    <s v=""/>
    <s v="WA108078445TH"/>
    <s v="15/03/2026 13:37"/>
  </r>
  <r>
    <x v="0"/>
    <x v="0"/>
    <n v="33.333333333333336"/>
    <n v="3"/>
    <s v="GXD80"/>
    <n v="100"/>
    <n v="0"/>
    <s v="ร้านที่4"/>
    <s v="พ***ดา ท***รรมชาติ"/>
    <s v="ระยอง"/>
    <s v="-"/>
    <s v=""/>
    <s v="15/03/2026 13:36"/>
    <s v="-"/>
    <s v="J&amp;T Express"/>
    <s v="Tiktok"/>
    <s v="tiktok"/>
    <s v=""/>
    <s v="793342599615"/>
    <s v="15/03/2026 13:36"/>
  </r>
  <r>
    <x v="10"/>
    <x v="12"/>
    <n v="50"/>
    <n v="3"/>
    <s v="GXD79"/>
    <n v="100"/>
    <n v="0"/>
    <s v="ร้านที่1"/>
    <s v="สุรเชษฐ์ เจริญสุข"/>
    <s v="79 หมู่1 ต.ป่าซาง อ.ป่าซาง จ.ลำพูน _x000a_โทร. 51120"/>
    <s v="51120"/>
    <s v="0808464144"/>
    <s v="15/03/2026 08:38"/>
    <s v="t0832622509@gmail.com"/>
    <s v="EMS"/>
    <s v="facebook"/>
    <s v="กสิกร"/>
    <s v=""/>
    <s v="WB212913399TH"/>
    <s v="15/03/2026 13:34"/>
  </r>
  <r>
    <x v="10"/>
    <x v="12"/>
    <n v="50"/>
    <n v="3"/>
    <s v="GXD78"/>
    <n v="100"/>
    <n v="0"/>
    <s v="ร้านที่1"/>
    <s v="คุณ อรพินธ์ "/>
    <s v="51/514 หมู่ที่9 ซอย5/1 หมู่บ้านพฤกษา17 อ.ลำลูกกา ถ.ลำลูกกา ต.ลาดสวาย จังหวัดปทุมธานี  _x000a_เขียนหน้าซองโยนเข้าบ้านได้เลยค่ะ 12150"/>
    <s v="12150"/>
    <s v="0999653042"/>
    <s v="15/03/2026 08:58"/>
    <s v="t0832622509@gmail.com"/>
    <s v="EMS"/>
    <s v="facebook"/>
    <s v="กสิกร"/>
    <s v=""/>
    <s v="WB212913408TH"/>
    <s v="15/03/2026 13:33"/>
  </r>
  <r>
    <x v="10"/>
    <x v="12"/>
    <n v="50"/>
    <n v="9"/>
    <s v="GXD77"/>
    <n v="300"/>
    <n v="0"/>
    <s v="ร้านที่1"/>
    <s v="วรากร ไชยจินดา"/>
    <s v="213หมู่9หอพักบ้านอินทร3 ต.บ้านกลาง อ.เมือง จ.ลำพูน 51000"/>
    <s v="51000"/>
    <s v="0934269041"/>
    <s v="15/03/2026 08:42"/>
    <s v="t0832622509@gmail.com"/>
    <s v="EMS"/>
    <s v="facebook"/>
    <s v="กสิกร"/>
    <s v=""/>
    <s v="WB212913411TH"/>
    <s v="15/03/2026 13:32"/>
  </r>
  <r>
    <x v="10"/>
    <x v="12"/>
    <n v="50"/>
    <n v="3"/>
    <s v="GXD76"/>
    <n v="279"/>
    <n v="0"/>
    <s v="ร้านที่1"/>
    <s v="วรรธณี อิ่มรัตนชัย"/>
    <s v="293/3  หมู่5 ถนนเทศบาล 7_x000a_ตำบลภาชี อำเภอภาชี_x000a_จังหวัดพระนครศรีอยุธยา_x000a_โทร 13140"/>
    <s v="13140"/>
    <s v="0867675920"/>
    <s v="15/03/2026 08:36"/>
    <s v="t0832622509@gmail.com"/>
    <s v="EMS"/>
    <s v="facebook"/>
    <s v="กสิกร"/>
    <s v=""/>
    <s v="WB212913439TH"/>
    <s v="15/03/2026 13:31"/>
  </r>
  <r>
    <x v="11"/>
    <x v="13"/>
    <n v="89.5"/>
    <n v="2"/>
    <s v="GXD76"/>
    <n v="279"/>
    <n v="0"/>
    <s v="ร้านที่1"/>
    <s v="วรรธณี อิ่มรัตนชัย"/>
    <s v="293/3  หมู่5 ถนนเทศบาล 7_x000a_ตำบลภาชี อำเภอภาชี_x000a_จังหวัดพระนครศรีอยุธยา_x000a_โทร 13140"/>
    <s v="13140"/>
    <s v="0867675920"/>
    <s v="15/03/2026 08:36"/>
    <s v="t0832622509@gmail.com"/>
    <s v="EMS"/>
    <s v="facebook"/>
    <s v="กสิกร"/>
    <s v=""/>
    <s v="WB212913439TH"/>
    <s v="15/03/2026 13:31"/>
  </r>
  <r>
    <x v="10"/>
    <x v="12"/>
    <n v="50"/>
    <n v="3"/>
    <s v="GXD75"/>
    <n v="279"/>
    <n v="0"/>
    <s v="ร้านที่1"/>
    <s v="จินดารัตน์ แซ่ลี้ "/>
    <s v="บ. 56/233 หมู่บ้านเพชรอนันต์ ม. 5 ถ.ลำลูกกาคลอง 4 ต.ลาดสวาย อ.ลำลูกกา จ.ปทุมธานี 12150"/>
    <s v="12150"/>
    <s v="0836159922"/>
    <s v="15/03/2026 08:25"/>
    <s v="t0832622509@gmail.com"/>
    <s v="EMS"/>
    <s v="facebook"/>
    <s v="กสิกร"/>
    <s v=""/>
    <s v="WB21#(?"/>
    <s v="15/03/2026 13:29"/>
  </r>
  <r>
    <x v="11"/>
    <x v="13"/>
    <n v="89.5"/>
    <n v="2"/>
    <s v="GXD75"/>
    <n v="279"/>
    <n v="0"/>
    <s v="ร้านที่1"/>
    <s v="จินดารัตน์ แซ่ลี้ "/>
    <s v="บ. 56/233 หมู่บ้านเพชรอนันต์ ม. 5 ถ.ลำลูกกาคลอง 4 ต.ลาดสวาย อ.ลำลูกกา จ.ปทุมธานี 12150"/>
    <s v="12150"/>
    <s v="0836159922"/>
    <s v="15/03/2026 08:25"/>
    <s v="t0832622509@gmail.com"/>
    <s v="EMS"/>
    <s v="facebook"/>
    <s v="กสิกร"/>
    <s v=""/>
    <s v="WB21#(?"/>
    <s v="15/03/2026 13:29"/>
  </r>
  <r>
    <x v="10"/>
    <x v="12"/>
    <n v="50"/>
    <n v="3"/>
    <s v="GXD74"/>
    <n v="100"/>
    <n v="0"/>
    <s v="ร้านที่1"/>
    <s v="พิชชา"/>
    <s v="155 ม.6 ต.บ่อพลอย _x000a_อ.บ่อไร่ จ.ตราด 23140"/>
    <s v="23140"/>
    <s v="0960541605"/>
    <s v="14/03/2026 16:28"/>
    <s v="t0832622509@gmail.com"/>
    <s v="EMS"/>
    <s v="facebook"/>
    <s v="กสิกร"/>
    <s v=""/>
    <s v="WB212913456TH"/>
    <s v="15/03/2026 13:27"/>
  </r>
  <r>
    <x v="10"/>
    <x v="12"/>
    <n v="50"/>
    <n v="3"/>
    <s v="GXD73"/>
    <n v="279"/>
    <n v="0"/>
    <s v="ร้านที่1"/>
    <s v="นายก้องกิดากร แว่นเขต"/>
    <s v="220/10หมู่5 ต.เนินพระ_x000a_อ.เมืองระยอง จ.ระยอง 21000"/>
    <s v="21000"/>
    <s v="0955365832"/>
    <s v="14/03/2026 16:48"/>
    <s v="t0832622509@gmail.com"/>
    <s v="EMS"/>
    <s v="facebook"/>
    <s v="กสิกร"/>
    <s v=""/>
    <s v="WB212913500TH"/>
    <s v="15/03/2026 13:26"/>
  </r>
  <r>
    <x v="11"/>
    <x v="13"/>
    <n v="89.5"/>
    <n v="2"/>
    <s v="GXD73"/>
    <n v="279"/>
    <n v="0"/>
    <s v="ร้านที่1"/>
    <s v="นายก้องกิดากร แว่นเขต"/>
    <s v="220/10หมู่5 ต.เนินพระ_x000a_อ.เมืองระยอง จ.ระยอง 21000"/>
    <s v="21000"/>
    <s v="0955365832"/>
    <s v="14/03/2026 16:48"/>
    <s v="t0832622509@gmail.com"/>
    <s v="EMS"/>
    <s v="facebook"/>
    <s v="กสิกร"/>
    <s v=""/>
    <s v="WB212913500TH"/>
    <s v="15/03/2026 13:26"/>
  </r>
  <r>
    <x v="10"/>
    <x v="12"/>
    <n v="50"/>
    <n v="3"/>
    <s v="GXD72"/>
    <n v="279"/>
    <n v="0"/>
    <s v="ร้านที่1"/>
    <s v="สุภจิรา วิทยาภัทร์"/>
    <s v="355 หมู่ที่3_x000a_ต.หนองบัว_x000a_อ.เมือง_x000a_จ.หนองบัวลำภู_x000a_โทร 39000"/>
    <s v="39000"/>
    <s v="0619291596"/>
    <s v="14/03/2026 16:16"/>
    <s v="t0832622509@gmail.com"/>
    <s v="EMS"/>
    <s v="facebook"/>
    <s v="กสิกร"/>
    <s v=""/>
    <s v="WB212913513TH"/>
    <s v="15/03/2026 13:24"/>
  </r>
  <r>
    <x v="11"/>
    <x v="13"/>
    <n v="89.5"/>
    <n v="2"/>
    <s v="GXD72"/>
    <n v="279"/>
    <n v="0"/>
    <s v="ร้านที่1"/>
    <s v="สุภจิรา วิทยาภัทร์"/>
    <s v="355 หมู่ที่3_x000a_ต.หนองบัว_x000a_อ.เมือง_x000a_จ.หนองบัวลำภู_x000a_โทร 39000"/>
    <s v="39000"/>
    <s v="0619291596"/>
    <s v="14/03/2026 16:16"/>
    <s v="t0832622509@gmail.com"/>
    <s v="EMS"/>
    <s v="facebook"/>
    <s v="กสิกร"/>
    <s v=""/>
    <s v="WB212913513TH"/>
    <s v="15/03/2026 13:24"/>
  </r>
  <r>
    <x v="10"/>
    <x v="12"/>
    <n v="50"/>
    <n v="3"/>
    <s v="GXD71"/>
    <n v="100"/>
    <n v="0"/>
    <s v="ร้านที่1"/>
    <s v="K.ณฐพร พิรักษา"/>
    <s v="7/26 ม.11 บ.หมูทอง_x000a_ต.สูงเนิน_x000a_อ.สูงเนิน_x000a_จ.นครราชสีมา_x000a_Tel. 30170"/>
    <s v="30170"/>
    <s v="0610577325"/>
    <s v="14/03/2026 13:54"/>
    <s v="t0832622509@gmail.com"/>
    <s v="EMS"/>
    <s v="facebook"/>
    <s v="กสิกร"/>
    <s v=""/>
    <s v="WB212913527TH"/>
    <s v="15/03/2026 13:23"/>
  </r>
  <r>
    <x v="10"/>
    <x v="12"/>
    <n v="50"/>
    <n v="6"/>
    <s v="GXD70"/>
    <n v="200"/>
    <n v="0"/>
    <s v="ร้านที่1"/>
    <s v="กาญจนา กานันท์"/>
    <s v="39 ม.5 ต.อ่างทอง_x000a_อ.เชียงคำ จ.พะเยา 56110"/>
    <s v="56110"/>
    <s v="0931973677"/>
    <s v="15/03/2026 13:23"/>
    <s v="t0832622509@gmail.com"/>
    <s v="EMS COD"/>
    <s v="facebook"/>
    <s v="กสิกร"/>
    <s v=""/>
    <s v="WA108078485TH"/>
    <s v="15/03/2026 13:22"/>
  </r>
  <r>
    <x v="10"/>
    <x v="12"/>
    <n v="50"/>
    <n v="3"/>
    <s v="GXD69"/>
    <n v="279"/>
    <n v="0"/>
    <s v="ร้านที่1"/>
    <s v="พรรณี ศีรสุวรรณ์"/>
    <s v="55/58ช.วัดโพธิวราราม_x000a_ต.หมากแข้ง อ.เมือง. จ.อุดรธานี_x000a__x000a_ 41000 41000"/>
    <s v="41000"/>
    <s v="0832865027"/>
    <s v="12/03/2026 16:14"/>
    <s v="t0832622509@gmail.com"/>
    <s v="EMS"/>
    <s v="facebook"/>
    <s v="กสิกร"/>
    <s v=""/>
    <s v="WB212913535TH"/>
    <s v="15/03/2026 13:20"/>
  </r>
  <r>
    <x v="11"/>
    <x v="13"/>
    <n v="89.5"/>
    <n v="2"/>
    <s v="GXD69"/>
    <n v="279"/>
    <n v="0"/>
    <s v="ร้านที่1"/>
    <s v="พรรณี ศีรสุวรรณ์"/>
    <s v="55/58ช.วัดโพธิวราราม_x000a_ต.หมากแข้ง อ.เมือง. จ.อุดรธานี_x000a__x000a_ 41000 41000"/>
    <s v="41000"/>
    <s v="0832865027"/>
    <s v="12/03/2026 16:14"/>
    <s v="t0832622509@gmail.com"/>
    <s v="EMS"/>
    <s v="facebook"/>
    <s v="กสิกร"/>
    <s v=""/>
    <s v="WB212913535TH"/>
    <s v="15/03/2026 13:20"/>
  </r>
  <r>
    <x v="0"/>
    <x v="0"/>
    <n v="50"/>
    <n v="6"/>
    <s v="GXD68"/>
    <n v="200"/>
    <n v="0"/>
    <s v="ร้านที่2"/>
    <s v="อ***รา"/>
    <s v="Phatthalung"/>
    <s v="-"/>
    <s v=""/>
    <s v="15/03/2026 13:12"/>
    <s v="-"/>
    <s v="J&amp;T Express"/>
    <s v="Tiktok"/>
    <s v="tiktok"/>
    <s v=""/>
    <s v="793300218830"/>
    <s v="15/03/2026 13:12"/>
  </r>
  <r>
    <x v="0"/>
    <x v="0"/>
    <n v="50"/>
    <n v="6"/>
    <s v="GXD67"/>
    <n v="200"/>
    <n v="0"/>
    <s v="ร้านที่2"/>
    <s v="ม***ญา"/>
    <s v="สมุทรสงคราม"/>
    <s v="-"/>
    <s v=""/>
    <s v="15/03/2026 13:08"/>
    <s v="-"/>
    <s v="J&amp;T COD"/>
    <s v="Tiktok"/>
    <s v="จ่ายทีหลัง / COD"/>
    <s v=""/>
    <s v="793337412836"/>
    <s v="15/03/2026 13:08"/>
  </r>
  <r>
    <x v="0"/>
    <x v="0"/>
    <n v="50"/>
    <n v="6"/>
    <s v="GXD66"/>
    <n v="200"/>
    <n v="0"/>
    <s v="ร้านที่2"/>
    <s v="โ**"/>
    <s v="ชัยภูมิ"/>
    <s v="-"/>
    <s v=""/>
    <s v="15/03/2026 13:05"/>
    <s v="-"/>
    <s v="J&amp;T COD"/>
    <s v="Tiktok"/>
    <s v="จ่ายทีหลัง / COD"/>
    <s v=""/>
    <s v="793372922860"/>
    <s v="15/03/2026 13:05"/>
  </r>
  <r>
    <x v="3"/>
    <x v="3"/>
    <n v="139"/>
    <n v="4"/>
    <s v="GXD65"/>
    <n v="591"/>
    <n v="35"/>
    <s v="ร้านที่1"/>
    <s v="พ******ก"/>
    <s v="******64b เขตหนองแขม แขวงหนองค้างพลู เขตหนองแขม จังหวัดกรุงเทพมหานคร 10160"/>
    <s v="10160"/>
    <s v="07"/>
    <s v="15/03/2026 12:56"/>
    <s v="-"/>
    <s v="SPX Express"/>
    <s v="Shopee"/>
    <s v="shopee"/>
    <s v=""/>
    <s v="TH265242003900K"/>
    <s v="15/03/2026 12:56"/>
  </r>
  <r>
    <x v="6"/>
    <x v="11"/>
    <n v="159"/>
    <n v="1"/>
    <s v="GXD63"/>
    <n v="129"/>
    <n v="0"/>
    <s v="ร้านที่2"/>
    <s v="T***G"/>
    <s v="นครราชสีมา"/>
    <s v="-"/>
    <s v=""/>
    <s v="15/03/2026 12:34"/>
    <s v="-"/>
    <s v="J&amp;T COD"/>
    <s v="Tiktok"/>
    <s v="จ่ายทีหลัง / COD"/>
    <s v=""/>
    <s v="793353772525"/>
    <s v="15/03/2026 12:34"/>
  </r>
  <r>
    <x v="0"/>
    <x v="0"/>
    <n v="50"/>
    <n v="6"/>
    <s v="GXD61"/>
    <n v="200"/>
    <n v="0"/>
    <s v="ร้านที่2"/>
    <s v="ร***​  ม***ิ"/>
    <s v="เทศบาลนครนครสวรรค์"/>
    <s v="-"/>
    <s v=""/>
    <s v="15/03/2026 12:26"/>
    <s v="-"/>
    <s v="J&amp;T COD"/>
    <s v="Tiktok"/>
    <s v="จ่ายทีหลัง / COD"/>
    <s v=""/>
    <s v="793388312872"/>
    <s v="15/03/2026 12:26"/>
  </r>
  <r>
    <x v="0"/>
    <x v="0"/>
    <n v="50"/>
    <n v="6"/>
    <s v="GXD59"/>
    <n v="200"/>
    <n v="0"/>
    <s v="ร้านที่2"/>
    <s v="จ***ภรณ์  บ***ูรณ์"/>
    <s v="ขอนแก่น"/>
    <s v="-"/>
    <s v=""/>
    <s v="15/03/2026 12:15"/>
    <s v="-"/>
    <s v="J&amp;T Express"/>
    <s v="Tiktok"/>
    <s v="tiktok"/>
    <s v=""/>
    <s v="793388317890"/>
    <s v="15/03/2026 12:15"/>
  </r>
  <r>
    <x v="6"/>
    <x v="6"/>
    <n v="66.489999999999995"/>
    <n v="1"/>
    <s v="GXD58"/>
    <n v="66.489999999999995"/>
    <n v="0"/>
    <s v="ร้านที่3"/>
    <s v="น.ส.อมรรัตน์ สิทธิวะ"/>
    <s v="84/2ม.9ต.เขาแก้วศรีสมบุรณ์ · เขาแก้วศรีสมบูรณ์/ Khao Kaeo Si Sombun_x000a__x000a_ทุ่งเสลี่ยม/ Thung Saliamสุโขทัย/ Sukhothai_x000a_64230"/>
    <s v="64230"/>
    <s v="660946190705"/>
    <s v="15/03/2026 12:10"/>
    <s v="-"/>
    <s v="Kerry_dropoff"/>
    <s v="Lazada"/>
    <s v="lazada"/>
    <s v=""/>
    <s v="TH60098G4Y1C4C"/>
    <s v="15/03/2026 12:10"/>
  </r>
  <r>
    <x v="6"/>
    <x v="20"/>
    <n v="109"/>
    <n v="1"/>
    <s v="GXD57"/>
    <n v="154"/>
    <n v="45"/>
    <s v="ร้านที่3"/>
    <s v="ถิระธนา วรรณรัตน์"/>
    <s v="508/1 หมู่ 3 บ้านห้วยน้ำริน · ขี้เหล็ก/ Khilek_x000a__x000a_แม่ริม/ Mae Rimเชียงใหม่/ Chiang Mai_x000a_50180"/>
    <s v="50180"/>
    <s v="660657248404"/>
    <s v="15/03/2026 12:09"/>
    <s v="-"/>
    <s v="Kerry_dropoff"/>
    <s v="Lazada"/>
    <s v="lazada"/>
    <s v=""/>
    <s v="LEXPU0667332536"/>
    <s v="15/03/2026 12:09"/>
  </r>
  <r>
    <x v="11"/>
    <x v="13"/>
    <n v="89.5"/>
    <n v="2"/>
    <s v="GXD56"/>
    <n v="179"/>
    <n v="0"/>
    <s v="ร้านที่1"/>
    <s v="คุณมะลิ อินรงค์ "/>
    <s v="บ้านเลขที่95 หมู่ 15 ต.ละแม อ.ละแม จ.ชุมพร โทร 86170"/>
    <s v="86170"/>
    <s v="0892055633"/>
    <s v="15/03/2026 11:38"/>
    <s v="t0832622509@gmail.com"/>
    <s v="EMS"/>
    <s v="facebook"/>
    <s v="กสิกร"/>
    <s v=""/>
    <s v="WB212913544TH"/>
    <s v="15/03/2026 12:01"/>
  </r>
  <r>
    <x v="7"/>
    <x v="7"/>
    <n v="33"/>
    <n v="10"/>
    <s v="GXD55"/>
    <n v="399"/>
    <n v="0"/>
    <s v="ร้านที่1"/>
    <s v="น******ม"/>
    <s v="******ชติ12แขวงออเงิน แขวงออเงิน เขตสายไหม จังหวัดกรุงเทพมหานคร 10220"/>
    <s v="10220"/>
    <s v="88"/>
    <s v="15/03/2026 12:01"/>
    <s v="-"/>
    <s v="SPX Express"/>
    <s v="Shopee"/>
    <s v="shopee"/>
    <s v=""/>
    <s v="TH2673528905516"/>
    <s v="15/03/2026 11:59"/>
  </r>
  <r>
    <x v="9"/>
    <x v="10"/>
    <n v="33.333333333333336"/>
    <n v="3"/>
    <s v="GXD53"/>
    <n v="134.99"/>
    <n v="0"/>
    <s v="ร้านที่2"/>
    <s v="แ***"/>
    <s v="สมุทรสงคราม"/>
    <s v="-"/>
    <s v=""/>
    <s v="15/03/2026 11:47"/>
    <s v="-"/>
    <s v="J&amp;T COD"/>
    <s v="Tiktok"/>
    <s v="จ่ายทีหลัง / COD"/>
    <s v=""/>
    <s v="793351011143"/>
    <s v="15/03/2026 11:47"/>
  </r>
  <r>
    <x v="0"/>
    <x v="0"/>
    <n v="50"/>
    <n v="6"/>
    <s v="GXD52"/>
    <n v="200"/>
    <n v="0"/>
    <s v="ร้านที่2"/>
    <s v="ข***เรือน ก***เนตร์"/>
    <s v="กรุงเทพฯ"/>
    <s v="-"/>
    <s v=""/>
    <s v="15/03/2026 11:46"/>
    <s v="-"/>
    <s v="J&amp;T COD"/>
    <s v="Tiktok"/>
    <s v="จ่ายทีหลัง / COD"/>
    <s v=""/>
    <s v="793337626126"/>
    <s v="15/03/2026 11:46"/>
  </r>
  <r>
    <x v="0"/>
    <x v="0"/>
    <n v="50"/>
    <n v="6"/>
    <s v="GXD51"/>
    <n v="200"/>
    <n v="0"/>
    <s v="ร้านที่2"/>
    <s v="ว***"/>
    <s v="Nakhon Sawan"/>
    <s v="-"/>
    <s v=""/>
    <s v="15/03/2026 11:44"/>
    <s v="-"/>
    <s v="J&amp;T COD"/>
    <s v="Tiktok"/>
    <s v="จ่ายทีหลัง / COD"/>
    <s v=""/>
    <s v="793327132135"/>
    <s v="15/03/2026 11:44"/>
  </r>
  <r>
    <x v="3"/>
    <x v="3"/>
    <n v="139"/>
    <n v="1"/>
    <s v="GXD50"/>
    <n v="139"/>
    <n v="0"/>
    <s v="ร้านที่1"/>
    <s v="เ*ย"/>
    <s v="******ลองโคน อำเภอเมืองสมุทรสงคราม จังหวัดสมุทรสงคราม 75000"/>
    <s v="75000"/>
    <s v="33"/>
    <s v="15/03/2026 11:42"/>
    <s v="-"/>
    <s v="SPX Express"/>
    <s v="Shopee"/>
    <s v="shopee"/>
    <s v=""/>
    <s v="TH263088861723X"/>
    <s v="15/03/2026 11:42"/>
  </r>
  <r>
    <x v="0"/>
    <x v="0"/>
    <n v="50"/>
    <n v="6"/>
    <s v="GXD48"/>
    <n v="200"/>
    <n v="0"/>
    <s v="ร้านที่2"/>
    <s v="เ***องลดา"/>
    <s v="มหาสารคาม"/>
    <s v="-"/>
    <s v=""/>
    <s v="15/03/2026 11:37"/>
    <s v="-"/>
    <s v="J&amp;T COD"/>
    <s v="Tiktok"/>
    <s v="จ่ายทีหลัง / COD"/>
    <s v=""/>
    <s v="793315934132"/>
    <s v="15/03/2026 11:37"/>
  </r>
  <r>
    <x v="0"/>
    <x v="0"/>
    <n v="50"/>
    <n v="6"/>
    <s v="GXD47"/>
    <n v="200"/>
    <n v="0"/>
    <s v="ร้านที่2"/>
    <s v="น***ำนาจ  เ***ญพร"/>
    <s v="ประจวบคีรีขันธ์"/>
    <s v="-"/>
    <s v=""/>
    <s v="15/03/2026 11:36"/>
    <s v="-"/>
    <s v="J&amp;T COD"/>
    <s v="Tiktok"/>
    <s v="จ่ายทีหลัง / COD"/>
    <s v=""/>
    <s v="793389825115"/>
    <s v="15/03/2026 11:36"/>
  </r>
  <r>
    <x v="10"/>
    <x v="12"/>
    <n v="50"/>
    <n v="3"/>
    <s v="GXD46"/>
    <n v="100"/>
    <n v="0"/>
    <s v="ร้านที่2"/>
    <s v="M***.       1***11"/>
    <s v="ชลบุรี"/>
    <s v="-"/>
    <s v=""/>
    <s v="15/03/2026 11:19"/>
    <s v="-"/>
    <s v="J&amp;T Express"/>
    <s v="Tiktok"/>
    <s v="tiktok"/>
    <s v=""/>
    <s v="793325712196"/>
    <s v="15/03/2026 11:19"/>
  </r>
  <r>
    <x v="0"/>
    <x v="0"/>
    <n v="50"/>
    <n v="6"/>
    <s v="GXD45"/>
    <n v="200"/>
    <n v="0"/>
    <s v="ร้านที่2"/>
    <s v="บ***ี ฟ***ัย"/>
    <s v="พิจิตร"/>
    <s v="-"/>
    <s v=""/>
    <s v="15/03/2026 11:04"/>
    <s v="-"/>
    <s v="J&amp;T COD"/>
    <s v="Tiktok"/>
    <s v="จ่ายทีหลัง / COD"/>
    <s v=""/>
    <s v="793360539160"/>
    <s v="15/03/2026 11:04"/>
  </r>
  <r>
    <x v="0"/>
    <x v="0"/>
    <n v="50"/>
    <n v="6"/>
    <s v="GXD44"/>
    <n v="200"/>
    <n v="0"/>
    <s v="ร้านที่2"/>
    <s v="u***45061639126816"/>
    <s v="ชลบุรี"/>
    <s v="-"/>
    <s v=""/>
    <s v="15/03/2026 11:03"/>
    <s v="-"/>
    <s v="J&amp;T COD"/>
    <s v="Tiktok"/>
    <s v="จ่ายทีหลัง / COD"/>
    <s v=""/>
    <s v="793338333152"/>
    <s v="15/03/2026 11:03"/>
  </r>
  <r>
    <x v="0"/>
    <x v="0"/>
    <n v="50"/>
    <n v="6"/>
    <s v="GXD43"/>
    <n v="200"/>
    <n v="0"/>
    <s v="ร้านที่2"/>
    <s v="ศ***มา"/>
    <s v="ขอนแก่น"/>
    <s v="-"/>
    <s v=""/>
    <s v="15/03/2026 11:00"/>
    <s v="-"/>
    <s v="J&amp;T COD"/>
    <s v="Tiktok"/>
    <s v="จ่ายทีหลัง / COD"/>
    <s v=""/>
    <s v="793325335154"/>
    <s v="15/03/2026 11:00"/>
  </r>
  <r>
    <x v="0"/>
    <x v="0"/>
    <n v="50"/>
    <n v="6"/>
    <s v="GXD42"/>
    <n v="200"/>
    <n v="0"/>
    <s v="ร้านที่2"/>
    <s v="ท***ภาแสนพงษ์"/>
    <s v="กรุงเทพฯ"/>
    <s v="-"/>
    <s v=""/>
    <s v="15/03/2026 10:59"/>
    <s v="-"/>
    <s v="J&amp;T Express"/>
    <s v="Tiktok"/>
    <s v="tiktok"/>
    <s v=""/>
    <s v="793392423143"/>
    <s v="15/03/2026 10:58"/>
  </r>
  <r>
    <x v="0"/>
    <x v="0"/>
    <n v="50"/>
    <n v="6"/>
    <s v="GXD41"/>
    <n v="200"/>
    <n v="0"/>
    <s v="ร้านที่2"/>
    <s v="ก***ิกา ห***อาเซน"/>
    <s v="ยะลา"/>
    <s v="-"/>
    <s v=""/>
    <s v="15/03/2026 10:54"/>
    <s v="-"/>
    <s v="J&amp;T COD"/>
    <s v="Tiktok"/>
    <s v="จ่ายทีหลัง / COD"/>
    <s v=""/>
    <s v="793332534153"/>
    <s v="15/03/2026 10:54"/>
  </r>
  <r>
    <x v="16"/>
    <x v="6"/>
    <n v="66.489999999999995"/>
    <n v="1"/>
    <s v="GXD40"/>
    <n v="66.489999999999995"/>
    <n v="0"/>
    <s v="ร้านที่3"/>
    <s v="ศิริวรรณ ประทุมศิริ"/>
    <s v="262ก ตำบลโกรกกราก อำเภอเมือง จังหวัดสมุทรสาคร ถนนธรรมคุณากร - · โกรกกราก/ Krokkrak_x000a__x000a_เมืองสมุทรสาคร/ Mueang Samut Sakhonสมุทรสาคร/ Samut Sakhon_x000a_74000"/>
    <s v="74000"/>
    <s v="660894096948"/>
    <s v="15/03/2026 10:53"/>
    <s v="-"/>
    <s v="Kerry_dropoff"/>
    <s v="Lazada"/>
    <s v="lazada"/>
    <s v=""/>
    <s v="LEXPU0667336071"/>
    <s v="15/03/2026 10:53"/>
  </r>
  <r>
    <x v="0"/>
    <x v="0"/>
    <n v="33.333333333333336"/>
    <n v="6"/>
    <s v="GXD39"/>
    <n v="200"/>
    <n v="0"/>
    <s v="ร้านที่4"/>
    <s v="เ***นจิตร  ต***จอหอ"/>
    <s v="เพชรบูรณ์"/>
    <s v="-"/>
    <s v=""/>
    <s v="15/03/2026 10:51"/>
    <s v="-"/>
    <s v="J&amp;T COD"/>
    <s v="Tiktok"/>
    <s v="จ่ายทีหลัง / COD"/>
    <s v=""/>
    <s v="793310732152"/>
    <s v="15/03/2026 10:51"/>
  </r>
  <r>
    <x v="11"/>
    <x v="13"/>
    <n v="89.5"/>
    <n v="2"/>
    <s v="GXD38"/>
    <n v="189"/>
    <n v="0"/>
    <s v="ร้านที่1"/>
    <s v="จ******า"/>
    <s v="******องเตย, เขตคลองเตย หลังตึกไทย กทม 10110 แขวงคลองเตย เขตคลองเตย จังหวัดกรุงเทพมหานคร 10110"/>
    <s v="10110"/>
    <s v="49"/>
    <s v="15/03/2026 10:50"/>
    <s v="-"/>
    <s v="SPX Express"/>
    <s v="Shopee"/>
    <s v="shopee"/>
    <s v=""/>
    <s v="TH263643209121C"/>
    <s v="15/03/2026 10:49"/>
  </r>
  <r>
    <x v="3"/>
    <x v="8"/>
    <n v="93.74"/>
    <n v="2"/>
    <s v="GXD37"/>
    <n v="346.22"/>
    <n v="65"/>
    <s v="ร้านที่1"/>
    <s v="เยาว์"/>
    <s v="สวนสวัสดี  59 .ม.1.ต ศธเนียน อ.เมืองน่าน จ.น่าน · สะเนียน/ Sanian_x000a__x000a_เมืองน่าน/ Mueang Nanน่าน/ Nan_x000a_55000"/>
    <s v="55000"/>
    <s v="660969828535"/>
    <s v="15/03/2026 10:45"/>
    <s v="-"/>
    <s v="Kerry_dropoff"/>
    <s v="Lazada"/>
    <s v="lazada"/>
    <s v=""/>
    <s v="TH52018G5TWB2K"/>
    <s v="15/03/2026 10:45"/>
  </r>
  <r>
    <x v="2"/>
    <x v="8"/>
    <n v="93.74"/>
    <n v="1"/>
    <s v="GXD37"/>
    <n v="346.22"/>
    <n v="65"/>
    <s v="ร้านที่1"/>
    <s v="เยาว์"/>
    <s v="สวนสวัสดี  59 .ม.1.ต ศธเนียน อ.เมืองน่าน จ.น่าน · สะเนียน/ Sanian_x000a__x000a_เมืองน่าน/ Mueang Nanน่าน/ Nan_x000a_55000"/>
    <s v="55000"/>
    <s v="660969828535"/>
    <s v="15/03/2026 10:45"/>
    <s v="-"/>
    <s v="Kerry_dropoff"/>
    <s v="Lazada"/>
    <s v="lazada"/>
    <s v=""/>
    <s v="TH52018G5TWB2K"/>
    <s v="15/03/2026 10:45"/>
  </r>
  <r>
    <x v="3"/>
    <x v="3"/>
    <n v="159"/>
    <n v="1"/>
    <s v="GXD35"/>
    <n v="99"/>
    <n v="0"/>
    <s v="ร้านที่2"/>
    <s v="พ***า  เ***อคนแข็ง"/>
    <s v="อ่างทอง"/>
    <s v="-"/>
    <s v=""/>
    <s v="15/03/2026 10:38"/>
    <s v="-"/>
    <s v="J&amp;T COD"/>
    <s v="Tiktok"/>
    <s v="จ่ายทีหลัง / COD"/>
    <s v=""/>
    <s v="793375205173"/>
    <s v="15/03/2026 10:38"/>
  </r>
  <r>
    <x v="12"/>
    <x v="18"/>
    <n v="150"/>
    <n v="1"/>
    <s v="GXD34"/>
    <n v="98"/>
    <n v="0"/>
    <s v="ร้านที่2"/>
    <s v="A***ara U***aroen"/>
    <s v="แพร่"/>
    <s v="-"/>
    <s v=""/>
    <s v="15/03/2026 10:30"/>
    <s v="-"/>
    <s v="J&amp;T COD"/>
    <s v="Tiktok"/>
    <s v="จ่ายทีหลัง / COD"/>
    <s v=""/>
    <s v="793356529140"/>
    <s v="15/03/2026 10:30"/>
  </r>
  <r>
    <x v="7"/>
    <x v="7"/>
    <n v="66.666666666666671"/>
    <n v="3"/>
    <s v="GXD33"/>
    <n v="100"/>
    <n v="0"/>
    <s v="ร้านที่4"/>
    <s v="ส***รัตน์  ส***รณภาพ"/>
    <s v="ประจวบคีรีขันธ์"/>
    <s v="-"/>
    <s v=""/>
    <s v="15/03/2026 10:30"/>
    <s v="-"/>
    <s v="J&amp;T COD"/>
    <s v="Tiktok"/>
    <s v="จ่ายทีหลัง / COD"/>
    <s v=""/>
    <s v="793373206194"/>
    <s v="15/03/2026 10:30"/>
  </r>
  <r>
    <x v="0"/>
    <x v="0"/>
    <n v="50"/>
    <n v="6"/>
    <s v="GXD32"/>
    <n v="200"/>
    <n v="0"/>
    <s v="ร้านที่2"/>
    <s v="ธ*** ช***ัทรานันท์"/>
    <s v="ลพบุรี"/>
    <s v="-"/>
    <s v=""/>
    <s v="15/03/2026 10:29"/>
    <s v="-"/>
    <s v="J&amp;T COD"/>
    <s v="Tiktok"/>
    <s v="จ่ายทีหลัง / COD"/>
    <s v=""/>
    <s v="793353221102"/>
    <s v="15/03/2026 10:29"/>
  </r>
  <r>
    <x v="0"/>
    <x v="0"/>
    <n v="65"/>
    <n v="9"/>
    <s v="GXD31"/>
    <n v="299"/>
    <n v="0"/>
    <s v="ร้านที่2"/>
    <s v="ว*** ใ***รีย์"/>
    <s v="นครปฐม"/>
    <s v="-"/>
    <s v=""/>
    <s v="15/03/2026 10:28"/>
    <s v="-"/>
    <s v="J&amp;T COD"/>
    <s v="Tiktok"/>
    <s v="จ่ายทีหลัง / COD"/>
    <s v=""/>
    <s v="793340211156"/>
    <s v="15/03/2026 10:28"/>
  </r>
  <r>
    <x v="0"/>
    <x v="0"/>
    <n v="50"/>
    <n v="6"/>
    <s v="GXD30"/>
    <n v="200"/>
    <n v="0"/>
    <s v="ร้านที่2"/>
    <s v="ว***า..เจริญสุข"/>
    <s v="ขอนแก่น"/>
    <s v="-"/>
    <s v=""/>
    <s v="15/03/2026 10:24"/>
    <s v="-"/>
    <s v="J&amp;T COD"/>
    <s v="Tiktok"/>
    <s v="จ่ายทีหลัง / COD"/>
    <s v=""/>
    <s v="793347227153"/>
    <s v="15/03/2026 10:24"/>
  </r>
  <r>
    <x v="0"/>
    <x v="0"/>
    <n v="50"/>
    <n v="6"/>
    <s v="GXD29"/>
    <n v="200"/>
    <n v="0"/>
    <s v="ร้านที่2"/>
    <s v="บ***บ โ***์ศรี"/>
    <s v="กำแพงเพชร"/>
    <s v="-"/>
    <s v=""/>
    <s v="15/03/2026 10:22"/>
    <s v="-"/>
    <s v="J&amp;T COD"/>
    <s v="Tiktok"/>
    <s v="จ่ายทีหลัง / COD"/>
    <s v=""/>
    <s v="793313415193"/>
    <s v="15/03/2026 10:22"/>
  </r>
  <r>
    <x v="0"/>
    <x v="0"/>
    <n v="50"/>
    <n v="6"/>
    <s v="GXD28"/>
    <n v="200"/>
    <n v="0"/>
    <s v="ร้านที่2"/>
    <s v="ค***งยุทธ พ***รักษา"/>
    <s v="กาญจนบุรี"/>
    <s v="-"/>
    <s v=""/>
    <s v="15/03/2026 10:18"/>
    <s v="-"/>
    <s v="J&amp;T Express"/>
    <s v="Tiktok"/>
    <s v="tiktok"/>
    <s v=""/>
    <s v="793315132105"/>
    <s v="15/03/2026 10:18"/>
  </r>
  <r>
    <x v="0"/>
    <x v="0"/>
    <n v="50"/>
    <n v="6"/>
    <s v="GXD27"/>
    <n v="200"/>
    <n v="0"/>
    <s v="ร้านที่2"/>
    <s v="ม***. แ***ิกัน"/>
    <s v="อำนาจเจริญ"/>
    <s v="-"/>
    <s v=""/>
    <s v="15/03/2026 10:17"/>
    <s v="-"/>
    <s v="J&amp;T COD"/>
    <s v="Tiktok"/>
    <s v="จ่ายทีหลัง / COD"/>
    <s v=""/>
    <s v="793318410194"/>
    <s v="15/03/2026 10:17"/>
  </r>
  <r>
    <x v="0"/>
    <x v="0"/>
    <n v="50"/>
    <n v="6"/>
    <s v="GXD26"/>
    <n v="200"/>
    <n v="0"/>
    <s v="ร้านที่2"/>
    <s v="จ***เนตร โ***สกุลเกียรติ"/>
    <s v="ศรีสะเกษ"/>
    <s v="-"/>
    <s v=""/>
    <s v="15/03/2026 10:18"/>
    <s v="-"/>
    <s v="J&amp;T Express"/>
    <s v="Tiktok"/>
    <s v="tiktok"/>
    <s v=""/>
    <s v="793337932100"/>
    <s v="15/03/2026 10:17"/>
  </r>
  <r>
    <x v="0"/>
    <x v="0"/>
    <n v="50"/>
    <n v="6"/>
    <s v="GXD25"/>
    <n v="200"/>
    <n v="0"/>
    <s v="ร้านที่2"/>
    <s v="น***า"/>
    <s v="สงขลา"/>
    <s v="-"/>
    <s v=""/>
    <s v="15/03/2026 10:16"/>
    <s v="-"/>
    <s v="J&amp;T COD"/>
    <s v="Tiktok"/>
    <s v="จ่ายทีหลัง / COD"/>
    <s v=""/>
    <s v="793339933105"/>
    <s v="15/03/2026 10:16"/>
  </r>
  <r>
    <x v="0"/>
    <x v="0"/>
    <n v="50"/>
    <n v="6"/>
    <s v="GXD24"/>
    <n v="200"/>
    <n v="0"/>
    <s v="ร้านที่2"/>
    <s v="ว***ักษ์ น***ุวรรณ"/>
    <s v="ลพบุรี"/>
    <s v="-"/>
    <s v=""/>
    <s v="15/03/2026 10:10"/>
    <s v="-"/>
    <s v="J&amp;T COD"/>
    <s v="Tiktok"/>
    <s v="จ่ายทีหลัง / COD"/>
    <s v=""/>
    <s v="793330429102"/>
    <s v="15/03/2026 10:10"/>
  </r>
  <r>
    <x v="0"/>
    <x v="0"/>
    <n v="33.333333333333336"/>
    <n v="3"/>
    <s v="GXD21"/>
    <n v="100"/>
    <n v="0"/>
    <s v="ร้านที่4"/>
    <s v="ป***า ร***น"/>
    <s v="นราธิวาส"/>
    <s v="-"/>
    <s v=""/>
    <s v="15/03/2026 09:40"/>
    <s v="-"/>
    <s v="J&amp;T COD"/>
    <s v="Tiktok"/>
    <s v="จ่ายทีหลัง / COD"/>
    <s v=""/>
    <s v="793380838121"/>
    <s v="15/03/2026 09:40"/>
  </r>
  <r>
    <x v="0"/>
    <x v="0"/>
    <n v="65"/>
    <n v="9"/>
    <s v="GXD20"/>
    <n v="299"/>
    <n v="0"/>
    <s v="ร้านที่2"/>
    <s v="ส***กาญจน์ อ***งษ์"/>
    <s v="สกลนคร"/>
    <s v="-"/>
    <s v=""/>
    <s v="15/03/2026 09:38"/>
    <s v="-"/>
    <s v="J&amp;T COD"/>
    <s v="Tiktok"/>
    <s v="จ่ายทีหลัง / COD"/>
    <s v=""/>
    <s v="793369122151"/>
    <s v="15/03/2026 09:39"/>
  </r>
  <r>
    <x v="0"/>
    <x v="0"/>
    <n v="50"/>
    <n v="6"/>
    <s v="GXD19"/>
    <n v="200"/>
    <n v="0"/>
    <s v="ร้านที่2"/>
    <s v="พ***  น***ทอง"/>
    <s v="เพชรบูรณ์"/>
    <s v="-"/>
    <s v=""/>
    <s v="15/03/2026 09:37"/>
    <s v="-"/>
    <s v="J&amp;T COD"/>
    <s v="Tiktok"/>
    <s v="จ่ายทีหลัง / COD"/>
    <s v=""/>
    <s v="793312218193"/>
    <s v="15/03/2026 09:37"/>
  </r>
  <r>
    <x v="7"/>
    <x v="7"/>
    <n v="66.666666666666671"/>
    <n v="3"/>
    <s v="GXD18"/>
    <n v="200"/>
    <n v="0"/>
    <s v="ร้านที่2"/>
    <s v="ภ***กันย์ เ***เต๋"/>
    <s v="พระนครศรีอยุธยา"/>
    <s v="-"/>
    <s v=""/>
    <s v="15/03/2026 09:36"/>
    <s v="-"/>
    <s v="J&amp;T COD"/>
    <s v="Tiktok"/>
    <s v="จ่ายทีหลัง / COD"/>
    <s v=""/>
    <s v="793365720151"/>
    <s v="15/03/2026 09:36"/>
  </r>
  <r>
    <x v="0"/>
    <x v="0"/>
    <n v="33.333333333333336"/>
    <n v="3"/>
    <s v="GXD18"/>
    <n v="200"/>
    <n v="0"/>
    <s v="ร้านที่2"/>
    <s v="ภ***กันย์ เ***เต๋"/>
    <s v="พระนครศรีอยุธยา"/>
    <s v="-"/>
    <s v=""/>
    <s v="15/03/2026 09:36"/>
    <s v="-"/>
    <s v="J&amp;T COD"/>
    <s v="Tiktok"/>
    <s v="จ่ายทีหลัง / COD"/>
    <s v=""/>
    <s v="793365720151"/>
    <s v="15/03/2026 09:36"/>
  </r>
  <r>
    <x v="7"/>
    <x v="7"/>
    <n v="66.666666666666671"/>
    <n v="3"/>
    <s v="GXD17"/>
    <n v="100"/>
    <n v="0"/>
    <s v="ร้านที่2"/>
    <s v="อ***า เ***ฐาน"/>
    <s v="บึงกาฬ"/>
    <s v="-"/>
    <s v=""/>
    <s v="15/03/2026 09:32"/>
    <s v="-"/>
    <s v="J&amp;T COD"/>
    <s v="Tiktok"/>
    <s v="จ่ายทีหลัง / COD"/>
    <s v=""/>
    <s v="793309313182"/>
    <s v="15/03/2026 09:32"/>
  </r>
  <r>
    <x v="0"/>
    <x v="0"/>
    <n v="33.333333333333336"/>
    <n v="3"/>
    <s v="GXD16"/>
    <n v="100"/>
    <n v="0"/>
    <s v="ร้านที่2"/>
    <s v="ศ***รรณ ล***มาศ"/>
    <s v="นครศรีธรรมราช"/>
    <s v="-"/>
    <s v=""/>
    <s v="15/03/2026 09:31"/>
    <s v="-"/>
    <s v="J&amp;T COD"/>
    <s v="Tiktok"/>
    <s v="จ่ายทีหลัง / COD"/>
    <s v=""/>
    <s v="793358831112"/>
    <s v="15/03/2026 09:31"/>
  </r>
  <r>
    <x v="0"/>
    <x v="0"/>
    <n v="50"/>
    <n v="6"/>
    <s v="GXD15"/>
    <n v="200"/>
    <n v="0"/>
    <s v="ร้านที่2"/>
    <s v="จ***นา  ท***ูล"/>
    <s v="ขอนแก่น"/>
    <s v="-"/>
    <s v=""/>
    <s v="15/03/2026 09:28"/>
    <s v="-"/>
    <s v="J&amp;T COD"/>
    <s v="Tiktok"/>
    <s v="จ่ายทีหลัง / COD"/>
    <s v=""/>
    <s v="793328729196"/>
    <s v="15/03/2026 09:28"/>
  </r>
  <r>
    <x v="7"/>
    <x v="7"/>
    <n v="66.666666666666671"/>
    <n v="3"/>
    <s v="GXD14"/>
    <n v="129"/>
    <n v="0"/>
    <s v="ร้านที่1"/>
    <s v="อ******ร"/>
    <s v="****** อ.สามชัย จ.กาฬสินธ์ 46180 ตำบลสำราญใต้ อำเภอสามชัย จังหวัดกาฬสินธุ์ 46180"/>
    <s v="46180"/>
    <s v="52"/>
    <s v="15/03/2026 09:23"/>
    <s v="-"/>
    <s v="Flash Express"/>
    <s v="Shopee"/>
    <s v="shopee"/>
    <s v=""/>
    <s v="TH43158G538U8B"/>
    <s v="15/03/2026 09:23"/>
  </r>
  <r>
    <x v="0"/>
    <x v="0"/>
    <n v="33.333333333333336"/>
    <n v="3"/>
    <s v="GXD12"/>
    <n v="100"/>
    <n v="0"/>
    <s v="ร้านที่2"/>
    <s v="o***ejah826"/>
    <s v="ยโสธร"/>
    <s v="-"/>
    <s v=""/>
    <s v="15/03/2026 09:20"/>
    <s v="-"/>
    <s v="J&amp;T COD"/>
    <s v="Tiktok"/>
    <s v="จ่ายทีหลัง / COD"/>
    <s v=""/>
    <s v="793390949120"/>
    <s v="15/03/2026 09:21"/>
  </r>
  <r>
    <x v="0"/>
    <x v="0"/>
    <n v="33.333333333333336"/>
    <n v="3"/>
    <s v="GXD11"/>
    <n v="100"/>
    <n v="0"/>
    <s v="ร้านที่4"/>
    <s v="น***สุภัทตรา พ***่อน"/>
    <s v="เทศบาลนครนครราชสีมา"/>
    <s v="-"/>
    <s v=""/>
    <s v="15/03/2026 09:18"/>
    <s v="-"/>
    <s v="J&amp;T COD"/>
    <s v="Tiktok"/>
    <s v="จ่ายทีหลัง / COD"/>
    <s v=""/>
    <s v="793361434110"/>
    <s v="15/03/2026 09:18"/>
  </r>
  <r>
    <x v="0"/>
    <x v="0"/>
    <n v="33.333333333333336"/>
    <n v="3"/>
    <s v="GXD10"/>
    <n v="100"/>
    <n v="0"/>
    <s v="ร้านที่2"/>
    <s v="น*** ห***ทอง"/>
    <s v="กรุงเทพฯ"/>
    <s v="-"/>
    <s v=""/>
    <s v="15/03/2026 09:17"/>
    <s v="-"/>
    <s v="J&amp;T Express"/>
    <s v="Tiktok"/>
    <s v="tiktok"/>
    <s v=""/>
    <s v="793349438103"/>
    <s v="15/03/2026 09:17"/>
  </r>
  <r>
    <x v="0"/>
    <x v="0"/>
    <n v="33.333333333333336"/>
    <n v="3"/>
    <s v="GXD9"/>
    <n v="103"/>
    <n v="3"/>
    <s v="ร้านที่2"/>
    <s v="แ***จียง ไ***พันธ์"/>
    <s v="ยโสธร"/>
    <s v="-"/>
    <s v=""/>
    <s v="15/03/2026 09:17"/>
    <s v="-"/>
    <s v="J&amp;T Express"/>
    <s v="Tiktok"/>
    <s v="tiktok"/>
    <s v=""/>
    <s v="793321549134"/>
    <s v="15/03/2026 09:16"/>
  </r>
  <r>
    <x v="0"/>
    <x v="0"/>
    <n v="33.333333333333336"/>
    <n v="3"/>
    <s v="GXD8"/>
    <n v="100"/>
    <n v="0"/>
    <s v="ร้านที่2"/>
    <s v="แ***ดือน. เ***รนอก"/>
    <s v="กรุงเทพฯ"/>
    <s v="-"/>
    <s v=""/>
    <s v="15/03/2026 09:16"/>
    <s v="-"/>
    <s v="J&amp;T Express"/>
    <s v="Tiktok"/>
    <s v="tiktok"/>
    <s v=""/>
    <s v="793372838123"/>
    <s v="15/03/2026 09:16"/>
  </r>
  <r>
    <x v="0"/>
    <x v="0"/>
    <n v="50"/>
    <n v="12"/>
    <s v="GXD7"/>
    <n v="400"/>
    <n v="0"/>
    <s v="ร้านที่2"/>
    <s v="ศ***พร จ***วัดกลาง"/>
    <s v="นครราชสีมา"/>
    <s v="-"/>
    <s v=""/>
    <s v="15/03/2026 09:15"/>
    <s v="-"/>
    <s v="J&amp;T COD"/>
    <s v="Tiktok"/>
    <s v="จ่ายทีหลัง / COD"/>
    <s v=""/>
    <s v="793314813152"/>
    <s v="15/03/2026 09:15"/>
  </r>
  <r>
    <x v="7"/>
    <x v="7"/>
    <n v="66.666666666666671"/>
    <n v="3"/>
    <s v="GXD6"/>
    <n v="100"/>
    <n v="0"/>
    <s v="ร้านที่2"/>
    <s v="ศ***รรณ ว***สิทธิเศรษฐ์"/>
    <s v="กรุงเทพฯ"/>
    <s v="-"/>
    <s v=""/>
    <s v="15/03/2026 09:16"/>
    <s v="-"/>
    <s v="J&amp;T Express"/>
    <s v="Tiktok"/>
    <s v="tiktok"/>
    <s v=""/>
    <s v="793372514196"/>
    <s v="15/03/2026 09:15"/>
  </r>
  <r>
    <x v="0"/>
    <x v="0"/>
    <n v="33.333333333333336"/>
    <n v="3"/>
    <s v="GXD4"/>
    <n v="100"/>
    <n v="0"/>
    <s v="ร้านที่2"/>
    <s v="ต***ู่"/>
    <s v="แพร่"/>
    <s v="-"/>
    <s v=""/>
    <s v="15/03/2026 09:14"/>
    <s v="-"/>
    <s v="J&amp;T COD"/>
    <s v="Tiktok"/>
    <s v="จ่ายทีหลัง / COD"/>
    <s v=""/>
    <s v="793307634114"/>
    <s v="15/03/2026 09:14"/>
  </r>
  <r>
    <x v="0"/>
    <x v="0"/>
    <n v="50"/>
    <n v="6"/>
    <s v="GXD3"/>
    <n v="200"/>
    <n v="0"/>
    <s v="ร้านที่2"/>
    <s v="ส***นทา ม***จริญ"/>
    <s v="ฉะเชิงเทรา"/>
    <s v="-"/>
    <s v=""/>
    <s v="15/03/2026 09:13"/>
    <s v="-"/>
    <s v="J&amp;T COD"/>
    <s v="Tiktok"/>
    <s v="จ่ายทีหลัง / COD"/>
    <s v=""/>
    <s v="793366521194"/>
    <s v="15/03/2026 09:14"/>
  </r>
  <r>
    <x v="2"/>
    <x v="2"/>
    <n v="139"/>
    <n v="1"/>
    <s v="GXD0"/>
    <n v="215"/>
    <n v="0"/>
    <s v="ร้านที่10"/>
    <s v="ปฐมพงษ์ พุกเนตร "/>
    <s v="234 ม.1 ต.ท่าสัก อ.พิชัย _x000a_จ.อุตรดิตถ์ 53220"/>
    <s v="53220"/>
    <s v="0802833058"/>
    <s v="15/03/2026 08:56"/>
    <s v="t0832622509@gmail.com"/>
    <s v="EMS COD"/>
    <s v="facebook"/>
    <s v="กสิกร"/>
    <s v=""/>
    <s v="WA108078499TH"/>
    <s v="15/03/2026 08:56"/>
  </r>
  <r>
    <x v="3"/>
    <x v="3"/>
    <n v="139"/>
    <n v="1"/>
    <s v="GXD0"/>
    <n v="215"/>
    <n v="0"/>
    <s v="ร้านที่10"/>
    <s v="ปฐมพงษ์ พุกเนตร "/>
    <s v="234 ม.1 ต.ท่าสัก อ.พิชัย _x000a_จ.อุตรดิตถ์ 53220"/>
    <s v="53220"/>
    <s v="0802833058"/>
    <s v="15/03/2026 08:56"/>
    <s v="t0832622509@gmail.com"/>
    <s v="EMS COD"/>
    <s v="facebook"/>
    <s v="กสิกร"/>
    <s v=""/>
    <s v="WA108078499TH"/>
    <s v="15/03/2026 08:56"/>
  </r>
  <r>
    <x v="10"/>
    <x v="12"/>
    <n v="50"/>
    <n v="6"/>
    <s v="GXC99"/>
    <n v="200"/>
    <n v="0"/>
    <s v="ร้านที่2"/>
    <s v="น***ญา แ***ุน"/>
    <s v="เชียงราย"/>
    <s v="-"/>
    <s v=""/>
    <s v="15/03/2026 08:50"/>
    <s v="-"/>
    <s v="J&amp;T Express"/>
    <s v="Tiktok"/>
    <s v="tiktok"/>
    <s v=""/>
    <s v="793354604195"/>
    <s v="15/03/2026 08:50"/>
  </r>
  <r>
    <x v="11"/>
    <x v="13"/>
    <n v="79"/>
    <n v="2"/>
    <s v="GXC98"/>
    <n v="524"/>
    <n v="0"/>
    <s v="ร้านที่1"/>
    <s v="คุณสมพงษ์ หงส์ไพโรจน์"/>
    <s v="(บ้านไร่ล้านรัก)_x000a_180 หมู่ 11 บ้านซับสำราญ_x000a_ต.วังกะทะ อ.ปากช่อง_x000a_จ.นครราชสีมา 30130"/>
    <s v="30130"/>
    <s v="0973248870"/>
    <s v="15/03/2026 08:50"/>
    <s v="t0832622509@gmail.com"/>
    <s v="EMS COD"/>
    <s v="facebook"/>
    <s v="กสิกร"/>
    <s v=""/>
    <s v="WA108078508TH"/>
    <s v="15/03/2026 08:50"/>
  </r>
  <r>
    <x v="16"/>
    <x v="21"/>
    <n v="139"/>
    <n v="2"/>
    <s v="GXC98"/>
    <n v="524"/>
    <n v="0"/>
    <s v="ร้านที่1"/>
    <s v="คุณสมพงษ์ หงส์ไพโรจน์"/>
    <s v="(บ้านไร่ล้านรัก)_x000a_180 หมู่ 11 บ้านซับสำราญ_x000a_ต.วังกะทะ อ.ปากช่อง_x000a_จ.นครราชสีมา 30130"/>
    <s v="30130"/>
    <s v="0973248870"/>
    <s v="15/03/2026 08:50"/>
    <s v="t0832622509@gmail.com"/>
    <s v="EMS COD"/>
    <s v="facebook"/>
    <s v="กสิกร"/>
    <s v=""/>
    <s v="WA108078508TH"/>
    <s v="15/03/2026 08:50"/>
  </r>
  <r>
    <x v="17"/>
    <x v="22"/>
    <n v="65"/>
    <n v="1"/>
    <s v="GXC98"/>
    <n v="524"/>
    <n v="0"/>
    <s v="ร้านที่1"/>
    <s v="คุณสมพงษ์ หงส์ไพโรจน์"/>
    <s v="(บ้านไร่ล้านรัก)_x000a_180 หมู่ 11 บ้านซับสำราญ_x000a_ต.วังกะทะ อ.ปากช่อง_x000a_จ.นครราชสีมา 30130"/>
    <s v="30130"/>
    <s v="0973248870"/>
    <s v="15/03/2026 08:50"/>
    <s v="t0832622509@gmail.com"/>
    <s v="EMS COD"/>
    <s v="facebook"/>
    <s v="กสิกร"/>
    <s v=""/>
    <s v="WA108078508TH"/>
    <s v="15/03/2026 08:50"/>
  </r>
  <r>
    <x v="18"/>
    <x v="23"/>
    <n v="65"/>
    <n v="1"/>
    <s v="GXC98"/>
    <n v="524"/>
    <n v="0"/>
    <s v="ร้านที่1"/>
    <s v="คุณสมพงษ์ หงส์ไพโรจน์"/>
    <s v="(บ้านไร่ล้านรัก)_x000a_180 หมู่ 11 บ้านซับสำราญ_x000a_ต.วังกะทะ อ.ปากช่อง_x000a_จ.นครราชสีมา 30130"/>
    <s v="30130"/>
    <s v="0973248870"/>
    <s v="15/03/2026 08:50"/>
    <s v="t0832622509@gmail.com"/>
    <s v="EMS COD"/>
    <s v="facebook"/>
    <s v="กสิกร"/>
    <s v=""/>
    <s v="WA108078508TH"/>
    <s v="15/03/2026 08:50"/>
  </r>
  <r>
    <x v="0"/>
    <x v="0"/>
    <n v="50"/>
    <n v="6"/>
    <s v="GXC97"/>
    <n v="200"/>
    <n v="0"/>
    <s v="ร้านที่2"/>
    <s v="อ***ณ์ ล***ซ้าย"/>
    <s v="สุราษฎร์ธานี"/>
    <s v="-"/>
    <s v=""/>
    <s v="15/03/2026 08:46"/>
    <s v="-"/>
    <s v="J&amp;T COD"/>
    <s v="Tiktok"/>
    <s v="จ่ายทีหลัง / COD"/>
    <s v=""/>
    <s v="793367128190"/>
    <s v="15/03/2026 08:46"/>
  </r>
  <r>
    <x v="11"/>
    <x v="13"/>
    <n v="89.5"/>
    <n v="2"/>
    <s v="GXC96"/>
    <n v="179"/>
    <n v="0"/>
    <s v="ร้านที่1"/>
    <s v="ปณาลี ลิ้ภัยพาล"/>
    <s v="คอนโดบ้านสวนบางเขน_x000a_อาคาร V.2 ห้อง 27/9 (ร้านทำผมห้องสีม่วง)_x000a_ซ.พหลโยธิน 48 (แยก17/1) แขวงอนุสาวรีย์ เขตบางเขน กท. 10220"/>
    <s v="10220"/>
    <s v="0640698520"/>
    <s v="15/03/2026 08:44"/>
    <s v="t0832622509@gmail.com"/>
    <s v="EMS COD"/>
    <s v="facebook"/>
    <s v="กสิกร"/>
    <s v=""/>
    <s v="WA108078511TH"/>
    <s v="15/03/2026 08:43"/>
  </r>
  <r>
    <x v="11"/>
    <x v="13"/>
    <n v="89.5"/>
    <n v="2"/>
    <s v="GXC95"/>
    <n v="179"/>
    <n v="0"/>
    <s v="ร้านที่1"/>
    <s v="พลับพลึง ถิ่นวงษ์โพธิ์"/>
    <s v="796/11ม2 ต.เหนือคลอง อ.เหนือคลอง จ.กระบี่ 81130"/>
    <s v="81130"/>
    <s v="0630570865"/>
    <s v="15/03/2026 08:40"/>
    <s v="t0832622509@gmail.com"/>
    <s v="EMS COD"/>
    <s v="facebook"/>
    <s v="กสิกร"/>
    <s v=""/>
    <s v="WA108078525TH"/>
    <s v="15/03/2026 08:39"/>
  </r>
  <r>
    <x v="0"/>
    <x v="0"/>
    <n v="50"/>
    <n v="6"/>
    <s v="GXC94"/>
    <n v="200"/>
    <n v="0"/>
    <s v="ร้านที่2"/>
    <s v="น***าวกานดา แ***ี"/>
    <s v="ตาก"/>
    <s v="-"/>
    <s v=""/>
    <s v="15/03/2026 08:34"/>
    <s v="-"/>
    <s v="J&amp;T COD"/>
    <s v="Tiktok"/>
    <s v="จ่ายทีหลัง / COD"/>
    <s v=""/>
    <s v="793368410181"/>
    <s v="15/03/2026 08:34"/>
  </r>
  <r>
    <x v="2"/>
    <x v="2"/>
    <n v="139"/>
    <n v="1"/>
    <s v="GXC93"/>
    <n v="215"/>
    <n v="0"/>
    <s v="ร้านที่10"/>
    <s v="ชนมณี ยิ้มจำรัส"/>
    <s v="199 ม.2 ต.หนองบัว_x000a_อ.วัดสิงห์ จ.ชัยนาท 17120"/>
    <s v="17120"/>
    <s v="0847143104"/>
    <s v="15/03/2026 08:24"/>
    <s v="t0832622509@gmail.com"/>
    <s v="EMS COD"/>
    <s v="facebook"/>
    <s v="กสิกร"/>
    <s v=""/>
    <s v="WA108078539TH"/>
    <s v="15/03/2026 08:16"/>
  </r>
  <r>
    <x v="6"/>
    <x v="11"/>
    <n v="139"/>
    <n v="1"/>
    <s v="GXC93"/>
    <n v="215"/>
    <n v="0"/>
    <s v="ร้านที่10"/>
    <s v="ชนมณี ยิ้มจำรัส"/>
    <s v="199 ม.2 ต.หนองบัว_x000a_อ.วัดสิงห์ จ.ชัยนาท 17120"/>
    <s v="17120"/>
    <s v="0847143104"/>
    <s v="15/03/2026 08:24"/>
    <s v="t0832622509@gmail.com"/>
    <s v="EMS COD"/>
    <s v="facebook"/>
    <s v="กสิกร"/>
    <s v=""/>
    <s v="WA108078539TH"/>
    <s v="15/03/2026 08:16"/>
  </r>
  <r>
    <x v="3"/>
    <x v="3"/>
    <n v="159"/>
    <n v="1"/>
    <s v="GXC92"/>
    <n v="129"/>
    <n v="0"/>
    <s v="ร้านที่2"/>
    <s v="ฐ***ี​ แ***ดนตรี"/>
    <s v="ชุมพร"/>
    <s v="-"/>
    <s v=""/>
    <s v="15/03/2026 08:11"/>
    <s v="-"/>
    <s v="J&amp;T COD"/>
    <s v="Tiktok"/>
    <s v="จ่ายทีหลัง / COD"/>
    <s v=""/>
    <s v="793398112172"/>
    <s v="15/03/2026 08:11"/>
  </r>
  <r>
    <x v="16"/>
    <x v="6"/>
    <n v="71.94"/>
    <n v="1"/>
    <s v="GXC91"/>
    <n v="78.94"/>
    <n v="7"/>
    <s v="ร้านที่3"/>
    <s v="กาญจนา"/>
    <s v="135/6  หมู่9  ต.สุรศักดิ์_x000a__x000a_ศรีราชา/ Si Rachaชลบุรี/ Chonburi_x000a_20110"/>
    <s v="20110"/>
    <s v="660806075976"/>
    <s v="15/03/2026 08:10"/>
    <s v="-"/>
    <s v="Kerry_dropoff"/>
    <s v="Lazada"/>
    <s v="lazada"/>
    <s v=""/>
    <s v="LEXPU0667329242"/>
    <s v="15/03/2026 08:08"/>
  </r>
  <r>
    <x v="0"/>
    <x v="0"/>
    <n v="65"/>
    <n v="1"/>
    <s v="GXC90"/>
    <n v="61.99"/>
    <n v="3"/>
    <s v="ร้านที่2"/>
    <s v="ท***์วรรณ"/>
    <s v="นครราชสีมา"/>
    <s v="-"/>
    <s v=""/>
    <s v="15/03/2026 08:07"/>
    <s v="-"/>
    <s v="J&amp;T Express"/>
    <s v="Tiktok"/>
    <s v="tiktok"/>
    <s v=""/>
    <s v="793314722163"/>
    <s v="15/03/2026 08:07"/>
  </r>
  <r>
    <x v="0"/>
    <x v="0"/>
    <n v="50"/>
    <n v="6"/>
    <s v="GXC89"/>
    <n v="203"/>
    <n v="3"/>
    <s v="ร้านที่2"/>
    <s v="อ***ณ์รัตน์  เ***เกลี้ยง"/>
    <s v="สุราษฎร์ธานี"/>
    <s v="-"/>
    <s v=""/>
    <s v="15/03/2026 08:03"/>
    <s v="-"/>
    <s v="J&amp;T COD"/>
    <s v="Tiktok"/>
    <s v="จ่ายทีหลัง / COD"/>
    <s v=""/>
    <s v="793347214181"/>
    <s v="15/03/2026 08:03"/>
  </r>
  <r>
    <x v="0"/>
    <x v="0"/>
    <n v="50"/>
    <n v="6"/>
    <s v="GXC88"/>
    <n v="200"/>
    <n v="0"/>
    <s v="ร้านที่2"/>
    <s v="ภ***รีย์"/>
    <s v="สมุทรปราการ"/>
    <s v="-"/>
    <s v=""/>
    <s v="15/03/2026 08:03"/>
    <s v="-"/>
    <s v="J&amp;T Express"/>
    <s v="Tiktok"/>
    <s v="tiktok"/>
    <s v=""/>
    <s v="793324923193"/>
    <s v="15/03/2026 08:03"/>
  </r>
  <r>
    <x v="7"/>
    <x v="7"/>
    <n v="66.666666666666671"/>
    <n v="3"/>
    <s v="GXC87"/>
    <n v="129"/>
    <n v="0"/>
    <s v="ร้านที่1"/>
    <s v="อ******า"/>
    <s v="******ง จ.ปัตตานี  94150 ตำบลหนองแรต อำเภอยะหริ่ง จังหวัดปัตตานี 94150"/>
    <s v="94150"/>
    <s v="47"/>
    <s v="15/03/2026 08:32"/>
    <s v="-"/>
    <s v="SPX Express"/>
    <s v="Shopee"/>
    <s v="shopee"/>
    <s v=""/>
    <s v="TH269786762356N"/>
    <s v="15/03/2026 08:02"/>
  </r>
  <r>
    <x v="0"/>
    <x v="0"/>
    <n v="50"/>
    <n v="6"/>
    <s v="GXC86"/>
    <n v="200"/>
    <n v="0"/>
    <s v="ร้านที่2"/>
    <s v="ก***ก พ***ากร"/>
    <s v="หนองคาย"/>
    <s v="-"/>
    <s v=""/>
    <s v="15/03/2026 07:29"/>
    <s v="-"/>
    <s v="J&amp;T COD"/>
    <s v="Tiktok"/>
    <s v="จ่ายทีหลัง / COD"/>
    <s v=""/>
    <s v="793344130106"/>
    <s v="15/03/2026 07:29"/>
  </r>
  <r>
    <x v="19"/>
    <x v="24"/>
    <n v="54"/>
    <n v="1"/>
    <s v="GXC85"/>
    <n v="249"/>
    <n v="0"/>
    <s v="ร้านที่1"/>
    <s v="นนทยา...เปืยรักใค่ร"/>
    <s v="59/2ม4ต..ดอนแฝก._x000a__x000a_นครชัยศรี/ Nakhon Chai Siนครปฐม/ Nakhon Pathom_x000a_73120"/>
    <s v="73120"/>
    <s v="660801818251"/>
    <s v="15/03/2026 07:12"/>
    <s v="-"/>
    <s v="Kerry_dropoff"/>
    <s v="Lazada"/>
    <s v="lazada"/>
    <s v=""/>
    <s v="LEXPU0667340337"/>
    <s v="15/03/2026 07:12"/>
  </r>
  <r>
    <x v="20"/>
    <x v="25"/>
    <n v="55"/>
    <n v="1"/>
    <s v="GXC85"/>
    <n v="249"/>
    <n v="0"/>
    <s v="ร้านที่1"/>
    <s v="นนทยา...เปืยรักใค่ร"/>
    <s v="59/2ม4ต..ดอนแฝก._x000a__x000a_นครชัยศรี/ Nakhon Chai Siนครปฐม/ Nakhon Pathom_x000a_73120"/>
    <s v="73120"/>
    <s v="660801818251"/>
    <s v="15/03/2026 07:12"/>
    <s v="-"/>
    <s v="Kerry_dropoff"/>
    <s v="Lazada"/>
    <s v="lazada"/>
    <s v=""/>
    <s v="LEXPU0667340337"/>
    <s v="15/03/2026 07:12"/>
  </r>
  <r>
    <x v="7"/>
    <x v="7"/>
    <n v="66.666666666666671"/>
    <n v="3"/>
    <s v="GXC85"/>
    <n v="249"/>
    <n v="0"/>
    <s v="ร้านที่1"/>
    <s v="นนทยา...เปืยรักใค่ร"/>
    <s v="59/2ม4ต..ดอนแฝก._x000a__x000a_นครชัยศรี/ Nakhon Chai Siนครปฐม/ Nakhon Pathom_x000a_73120"/>
    <s v="73120"/>
    <s v="660801818251"/>
    <s v="15/03/2026 07:12"/>
    <s v="-"/>
    <s v="Kerry_dropoff"/>
    <s v="Lazada"/>
    <s v="lazada"/>
    <s v=""/>
    <s v="LEXPU0667340337"/>
    <s v="15/03/2026 07:12"/>
  </r>
  <r>
    <x v="6"/>
    <x v="6"/>
    <n v="81.75"/>
    <n v="1"/>
    <s v="GXC83"/>
    <n v="163.5"/>
    <n v="0"/>
    <s v="ร้านที่3"/>
    <s v="บุษบง  ปรัชญาภัทรพงศ์"/>
    <s v="91/25 ม.8 · หัวรอ/ Hua Ro_x000a__x000a_เมืองพิษณุโลก/ Mueang Phitsanulokพิษณุโลก/ Phitsanulok_x000a_65000"/>
    <s v="65000"/>
    <s v="660993642532"/>
    <s v="15/03/2026 06:45"/>
    <s v="-"/>
    <s v="Kerry_dropoff"/>
    <s v="Lazada"/>
    <s v="lazada"/>
    <s v=""/>
    <s v="LEXPU0666971163"/>
    <s v="15/03/2026 06:45"/>
  </r>
  <r>
    <x v="2"/>
    <x v="6"/>
    <n v="81.75"/>
    <n v="1"/>
    <s v="GXC83"/>
    <n v="163.5"/>
    <n v="0"/>
    <s v="ร้านที่3"/>
    <s v="บุษบง  ปรัชญาภัทรพงศ์"/>
    <s v="91/25 ม.8 · หัวรอ/ Hua Ro_x000a__x000a_เมืองพิษณุโลก/ Mueang Phitsanulokพิษณุโลก/ Phitsanulok_x000a_65000"/>
    <s v="65000"/>
    <s v="660993642532"/>
    <s v="15/03/2026 06:45"/>
    <s v="-"/>
    <s v="Kerry_dropoff"/>
    <s v="Lazada"/>
    <s v="lazada"/>
    <s v=""/>
    <s v="LEXPU0666971163"/>
    <s v="15/03/2026 06:45"/>
  </r>
  <r>
    <x v="16"/>
    <x v="8"/>
    <n v="81.75"/>
    <n v="1"/>
    <s v="GXC81"/>
    <n v="81.75"/>
    <n v="0"/>
    <s v="ร้านที่1"/>
    <s v="บุษบง  ปรัชญาภัทรพงศ์"/>
    <s v="91/25 ม.8 · หัวรอ/ Hua Ro_x000a__x000a_เมืองพิษณุโลก/ Mueang Phitsanulokพิษณุโลก/ Phitsanulok_x000a_65000"/>
    <s v="65000"/>
    <s v="660993642532"/>
    <s v="15/03/2026 06:39"/>
    <s v="-"/>
    <s v="Kerry_dropoff"/>
    <s v="Lazada"/>
    <s v="lazada"/>
    <s v=""/>
    <s v="LEXPU0666974690"/>
    <s v="15/03/2026 06:39"/>
  </r>
  <r>
    <x v="0"/>
    <x v="0"/>
    <n v="50"/>
    <n v="6"/>
    <s v="GXC79"/>
    <n v="200"/>
    <n v="0"/>
    <s v="ร้านที่2"/>
    <s v="ศ***ุดา จ***ร์ลอยนภา"/>
    <s v="ราชบุรี"/>
    <s v="-"/>
    <s v=""/>
    <s v="15/03/2026 06:38"/>
    <s v="-"/>
    <s v="J&amp;T COD"/>
    <s v="Tiktok"/>
    <s v="จ่ายทีหลัง / COD"/>
    <s v=""/>
    <s v="793231952063"/>
    <s v="15/03/2026 06:38"/>
  </r>
  <r>
    <x v="0"/>
    <x v="0"/>
    <n v="50"/>
    <n v="6"/>
    <s v="GXC78"/>
    <n v="200"/>
    <n v="0"/>
    <s v="ร้านที่2"/>
    <s v="อ*** จ***งเนิน"/>
    <s v="สมุทรปราการ"/>
    <s v="-"/>
    <s v=""/>
    <s v="15/03/2026 06:24"/>
    <s v="-"/>
    <s v="J&amp;T COD"/>
    <s v="Tiktok"/>
    <s v="จ่ายทีหลัง / COD"/>
    <s v=""/>
    <s v="793239754064"/>
    <s v="15/03/2026 06:24"/>
  </r>
  <r>
    <x v="6"/>
    <x v="11"/>
    <n v="159"/>
    <n v="1"/>
    <s v="GXC77"/>
    <n v="188"/>
    <n v="29"/>
    <s v="ร้านที่1"/>
    <s v="พ******ล"/>
    <s v="******บ้านกลาง, อำเภอเมืองลำพูน (ห้อง107) ตำบลบ้านกลาง อำเภอเมืองลำพูน จังหวัดลำพูน 51000"/>
    <s v="51000"/>
    <s v="13"/>
    <s v="15/03/2026 06:10"/>
    <s v="-"/>
    <s v="SPX Express"/>
    <s v="Shopee"/>
    <s v="shopee"/>
    <s v=""/>
    <s v="TH269590996580U"/>
    <s v="15/03/2026 06:10"/>
  </r>
  <r>
    <x v="0"/>
    <x v="0"/>
    <n v="50"/>
    <n v="6"/>
    <s v="GXC76"/>
    <n v="200"/>
    <n v="0"/>
    <s v="ร้านที่2"/>
    <s v="ก***นา  จ***อก"/>
    <s v="ระยอง"/>
    <s v="-"/>
    <s v=""/>
    <s v="15/03/2026 05:51"/>
    <s v="-"/>
    <s v="J&amp;T COD"/>
    <s v="Tiktok"/>
    <s v="จ่ายทีหลัง / COD"/>
    <s v=""/>
    <s v="793246850071"/>
    <s v="15/03/2026 05:51"/>
  </r>
  <r>
    <x v="0"/>
    <x v="0"/>
    <n v="50"/>
    <n v="6"/>
    <s v="GXC75"/>
    <n v="200"/>
    <n v="0"/>
    <s v="ร้านที่2"/>
    <s v="ศ***ทร  พ***ี. F*"/>
    <s v="ลพบุรี"/>
    <s v="-"/>
    <s v=""/>
    <s v="15/03/2026 05:48"/>
    <s v="-"/>
    <s v="J&amp;T COD"/>
    <s v="Tiktok"/>
    <s v="จ่ายทีหลัง / COD"/>
    <s v=""/>
    <s v="793275845084"/>
    <s v="15/03/2026 05:48"/>
  </r>
  <r>
    <x v="0"/>
    <x v="0"/>
    <n v="50"/>
    <n v="6"/>
    <s v="GXC73"/>
    <n v="200"/>
    <n v="0"/>
    <s v="ร้านที่2"/>
    <s v="P***prapa S***tmarl"/>
    <s v="กรุงเทพฯ"/>
    <s v="-"/>
    <s v=""/>
    <s v="15/03/2026 04:57"/>
    <s v="-"/>
    <s v="J&amp;T COD"/>
    <s v="Tiktok"/>
    <s v="จ่ายทีหลัง / COD"/>
    <s v=""/>
    <s v="793233551073"/>
    <s v="15/03/2026 04:58"/>
  </r>
  <r>
    <x v="3"/>
    <x v="6"/>
    <n v="88.29"/>
    <n v="1"/>
    <s v="GXC72"/>
    <n v="95.29"/>
    <n v="7"/>
    <s v="ร้านที่3"/>
    <s v="มนกร สีเขียว"/>
    <s v="108/9 ตึกอุไร ซอยต้นตะโก จรัญฯ12 แขวง วัดท่าพระ บางกอกใหญ่_x000a__x000a_บางกอกใหญ่/ Bangkok Yaiกรุงเทพมหานคร/ Bangkok_x000a_10600"/>
    <s v="10600"/>
    <s v="660871283016"/>
    <s v="15/03/2026 04:56"/>
    <s v="-"/>
    <s v="Kerry_dropoff"/>
    <s v="Lazada"/>
    <s v="lazada"/>
    <s v=""/>
    <s v="LEXPU0666973150"/>
    <s v="15/03/2026 04:56"/>
  </r>
  <r>
    <x v="0"/>
    <x v="0"/>
    <n v="50"/>
    <n v="6"/>
    <s v="GXC71"/>
    <n v="200"/>
    <n v="0"/>
    <s v="ร้านที่2"/>
    <s v="ม*** โ***บุญ"/>
    <s v="กรุงเทพฯ"/>
    <s v="-"/>
    <s v=""/>
    <s v="15/03/2026 03:49"/>
    <s v="-"/>
    <s v="J&amp;T COD"/>
    <s v="Tiktok"/>
    <s v="จ่ายทีหลัง / COD"/>
    <s v=""/>
    <s v="793235850083"/>
    <s v="15/03/2026 03:49"/>
  </r>
  <r>
    <x v="6"/>
    <x v="6"/>
    <n v="71.94"/>
    <n v="1"/>
    <s v="GXC70"/>
    <n v="100.94"/>
    <n v="29"/>
    <s v="ร้านที่3"/>
    <s v="ปัถยา แสงสุวรรณ"/>
    <s v="หมู่บ้านบุลาวัลย์ เลขที่ 24/212 หมู่3 ต.บางหญ้าแพรก · บางหญ้าแพรก/ Bang Ya Phraek_x000a__x000a_เมืองสมุทรสาคร/ Mueang Samut Sakhonสมุทรสาคร/ Samut Sakhon_x000a_74000"/>
    <s v="74000"/>
    <s v="660657455991"/>
    <s v="15/03/2026 03:27"/>
    <s v="-"/>
    <s v="Kerry_dropoff"/>
    <s v="Lazada"/>
    <s v="lazada"/>
    <s v=""/>
    <s v="LEXPU0666973533"/>
    <s v="15/03/2026 03:27"/>
  </r>
  <r>
    <x v="0"/>
    <x v="0"/>
    <n v="50"/>
    <n v="6"/>
    <s v="GXC69"/>
    <n v="200"/>
    <n v="0"/>
    <s v="ร้านที่2"/>
    <s v="เ***ทอง จ***ใส"/>
    <s v="สกลนคร"/>
    <s v="-"/>
    <s v=""/>
    <s v="15/03/2026 02:56"/>
    <s v="-"/>
    <s v="J&amp;T Express"/>
    <s v="Tiktok"/>
    <s v="tiktok"/>
    <s v=""/>
    <s v="793274642075"/>
    <s v="15/03/2026 02:56"/>
  </r>
  <r>
    <x v="16"/>
    <x v="6"/>
    <n v="66.489999999999995"/>
    <n v="1"/>
    <s v="GXC68"/>
    <n v="73.489999999999995"/>
    <n v="7"/>
    <s v="ร้านที่3"/>
    <s v="สมพร ขออ่อนกลาง"/>
    <s v="ถ.เทิดราชัน ซ.เทิดราชัน43 3/149 ม.อยู่เจริญ · สีกัน/ Si Kan_x000a__x000a_ดอนเมือง/ Don Mueangกรุงเทพมหานคร/ Bangkok_x000a_10210"/>
    <s v="10210"/>
    <s v="660812743691"/>
    <s v="15/03/2026 02:33"/>
    <s v="-"/>
    <s v="Kerry_dropoff"/>
    <s v="Lazada"/>
    <s v="lazada"/>
    <s v=""/>
    <s v="LEXPU0666974728"/>
    <s v="15/03/2026 02:32"/>
  </r>
  <r>
    <x v="6"/>
    <x v="6"/>
    <n v="94"/>
    <n v="1"/>
    <s v="GXC67"/>
    <n v="195"/>
    <n v="7"/>
    <s v="ร้านที่3"/>
    <s v="ช่อทพย์ ชุ่มฤดี"/>
    <s v="7/74 หมู่2 ซอย2 ถนนแพรกษา ตำบลท้ายบ้านใหม่ อำเภอเมือง_x000a__x000a_เมืองสมุทรปราการ/ Mueang Samut Prakanสมุทรปราการ/ Samut Prakan_x000a_10280"/>
    <s v="10280"/>
    <s v="660991951110"/>
    <s v="15/03/2026 01:59"/>
    <s v="-"/>
    <s v="Kerry_dropoff"/>
    <s v="Lazada"/>
    <s v="lazada"/>
    <s v=""/>
    <s v="LEXPU0666971023"/>
    <s v="15/03/2026 01:54"/>
  </r>
  <r>
    <x v="2"/>
    <x v="6"/>
    <n v="94"/>
    <n v="1"/>
    <s v="GXC67"/>
    <n v="195"/>
    <n v="7"/>
    <s v="ร้านที่3"/>
    <s v="ช่อทพย์ ชุ่มฤดี"/>
    <s v="7/74 หมู่2 ซอย2 ถนนแพรกษา ตำบลท้ายบ้านใหม่ อำเภอเมือง_x000a__x000a_เมืองสมุทรปราการ/ Mueang Samut Prakanสมุทรปราการ/ Samut Prakan_x000a_10280"/>
    <s v="10280"/>
    <s v="660991951110"/>
    <s v="15/03/2026 01:59"/>
    <s v="-"/>
    <s v="Kerry_dropoff"/>
    <s v="Lazada"/>
    <s v="lazada"/>
    <s v=""/>
    <s v="LEXPU0666971023"/>
    <s v="15/03/2026 01:54"/>
  </r>
  <r>
    <x v="0"/>
    <x v="0"/>
    <n v="50"/>
    <n v="12"/>
    <s v="GXC66"/>
    <n v="400"/>
    <n v="0"/>
    <s v="ร้านที่2"/>
    <s v="d***die"/>
    <s v="กรุงเทพฯ"/>
    <s v="-"/>
    <s v=""/>
    <s v="15/03/2026 01:47"/>
    <s v="-"/>
    <s v="J&amp;T COD"/>
    <s v="Tiktok"/>
    <s v="จ่ายทีหลัง / COD"/>
    <s v=""/>
    <s v="793299355004"/>
    <s v="15/03/2026 01:47"/>
  </r>
  <r>
    <x v="0"/>
    <x v="0"/>
    <n v="50"/>
    <n v="6"/>
    <s v="GXC64"/>
    <n v="200"/>
    <n v="0"/>
    <s v="ร้านที่2"/>
    <s v="ก***ทพ โ***รุ่งรังษี"/>
    <s v="กรุงเทพฯ"/>
    <s v="-"/>
    <s v=""/>
    <s v="15/03/2026 01:15"/>
    <s v="-"/>
    <s v="J&amp;T Express"/>
    <s v="Tiktok"/>
    <s v="tiktok"/>
    <s v=""/>
    <s v="793222160080"/>
    <s v="15/03/2026 01:23"/>
  </r>
  <r>
    <x v="7"/>
    <x v="7"/>
    <n v="66.666666666666671"/>
    <n v="3"/>
    <s v="GXC63"/>
    <n v="229"/>
    <n v="0"/>
    <s v="ร้านที่2"/>
    <s v="น***าวสุภาวดี ส***สิทธิ์"/>
    <s v="ขอนแก่น"/>
    <s v="-"/>
    <s v=""/>
    <s v="15/03/2026 01:12"/>
    <s v="-"/>
    <s v="J&amp;T COD"/>
    <s v="Tiktok"/>
    <s v="จ่ายทีหลัง / COD"/>
    <s v=""/>
    <s v="793284397953"/>
    <s v="15/03/2026 01:22"/>
  </r>
  <r>
    <x v="13"/>
    <x v="26"/>
    <n v="120"/>
    <n v="1"/>
    <s v="GXC63"/>
    <n v="229"/>
    <n v="0"/>
    <s v="ร้านที่2"/>
    <s v="น***าวสุภาวดี ส***สิทธิ์"/>
    <s v="ขอนแก่น"/>
    <s v="-"/>
    <s v=""/>
    <s v="15/03/2026 01:12"/>
    <s v="-"/>
    <s v="J&amp;T COD"/>
    <s v="Tiktok"/>
    <s v="จ่ายทีหลัง / COD"/>
    <s v=""/>
    <s v="793284397953"/>
    <s v="15/03/2026 01:22"/>
  </r>
  <r>
    <x v="8"/>
    <x v="9"/>
    <n v="12"/>
    <n v="10"/>
    <s v="GXC62"/>
    <n v="140"/>
    <n v="0"/>
    <s v="ร้านที่1"/>
    <s v="ภ******์"/>
    <s v="******ษ์ 7 ,ถนนชัยพฤกษ์ ตำบลในเมือง อำเภอเมืองขอนแก่น จังหวัดขอนแก่น 40000"/>
    <s v="40000"/>
    <s v="44"/>
    <s v="15/03/2026 11:17"/>
    <s v="-"/>
    <s v="SPX Express"/>
    <s v="Shopee"/>
    <s v="shopee"/>
    <s v=""/>
    <s v="TH263786267296A"/>
    <s v="15/03/2026 01:21"/>
  </r>
  <r>
    <x v="8"/>
    <x v="9"/>
    <n v="12"/>
    <n v="20"/>
    <s v="GXC61"/>
    <n v="280"/>
    <n v="0"/>
    <s v="ร้านที่1"/>
    <s v="ไ******ม"/>
    <s v="******า, ตำบลหัวนา, อำเภอเมืองหนองบัวลำภู ตำบลหัวนา อำเภอเมืองหนองบัวลำภู จังหวัดหนองบัวลำภู 39000"/>
    <s v="39000"/>
    <s v="25"/>
    <s v="15/03/2026 01:01"/>
    <s v="-"/>
    <s v="SPX Express"/>
    <s v="Shopee"/>
    <s v="shopee"/>
    <s v=""/>
    <s v="TH267714764725D"/>
    <s v="15/03/2026 01:00"/>
  </r>
  <r>
    <x v="12"/>
    <x v="14"/>
    <n v="66.333333333333329"/>
    <n v="3"/>
    <s v="GXC60"/>
    <n v="284.20999999999998"/>
    <n v="54.39"/>
    <s v="ร้านที่1"/>
    <s v="นายคำพันธ์  บุญตระการ"/>
    <s v="134 บ้านหนองโป่ง · เชียงยืน/ Chiang Yuen_x000a__x000a_เชียงยืน/ Chiang Yuenมหาสารคาม/ Maha Sarakham_x000a_44160"/>
    <s v="44160"/>
    <s v="660852795309"/>
    <s v="15/03/2026 00:30"/>
    <s v="-"/>
    <s v="Kerry_dropoff"/>
    <s v="Lazada"/>
    <s v="lazada"/>
    <s v=""/>
    <s v="LEXPU0666977039"/>
    <s v="15/03/2026 00:30"/>
  </r>
  <r>
    <x v="2"/>
    <x v="6"/>
    <n v="88.29"/>
    <n v="1"/>
    <s v="GXC59"/>
    <n v="183.58"/>
    <n v="7"/>
    <s v="ร้านที่3"/>
    <s v="นายวิชัย  อยู่ประเสริฐ"/>
    <s v="97/114 ถ.ชุมพล ต.หน้าเมือง_x000a__x000a_เมืองฉะเชิงเทรา/ Mueang Chachoengsaoฉะเชิงเทรา/ Chachoengsao_x000a_24000"/>
    <s v="24000"/>
    <s v="660816445667"/>
    <s v="15/03/2026 00:28"/>
    <s v="-"/>
    <s v="Kerry_dropoff"/>
    <s v="Lazada"/>
    <s v="lazada"/>
    <s v=""/>
    <s v="LEXPU0666972856"/>
    <s v="15/03/2026 00:28"/>
  </r>
  <r>
    <x v="3"/>
    <x v="6"/>
    <n v="88.29"/>
    <n v="1"/>
    <s v="GXC59"/>
    <n v="183.58"/>
    <n v="7"/>
    <s v="ร้านที่3"/>
    <s v="นายวิชัย  อยู่ประเสริฐ"/>
    <s v="97/114 ถ.ชุมพล ต.หน้าเมือง_x000a__x000a_เมืองฉะเชิงเทรา/ Mueang Chachoengsaoฉะเชิงเทรา/ Chachoengsao_x000a_24000"/>
    <s v="24000"/>
    <s v="660816445667"/>
    <s v="15/03/2026 00:28"/>
    <s v="-"/>
    <s v="Kerry_dropoff"/>
    <s v="Lazada"/>
    <s v="lazada"/>
    <s v=""/>
    <s v="LEXPU0666972856"/>
    <s v="15/03/2026 00:28"/>
  </r>
  <r>
    <x v="5"/>
    <x v="5"/>
    <n v="66.333333333333329"/>
    <n v="3"/>
    <s v="GXC58"/>
    <n v="349"/>
    <n v="0"/>
    <s v="ร้านที่1"/>
    <s v="ส******ล"/>
    <s v="******ภอเมือง สมุทรปราการ ตำบลปากน้ำ อำเภอเมืองสมุทรปราการ จังหวัดสมุทรปราการ 10270"/>
    <s v="10270"/>
    <s v="02"/>
    <s v="15/03/2026 00:01"/>
    <s v="-"/>
    <s v="SPX Express"/>
    <s v="Shopee"/>
    <s v="shopee"/>
    <s v=""/>
    <s v="TH2670143601456"/>
    <s v="15/03/2026 00:01"/>
  </r>
  <r>
    <x v="5"/>
    <x v="5"/>
    <n v="99"/>
    <n v="1"/>
    <s v="GXC58"/>
    <n v="349"/>
    <n v="0"/>
    <s v="ร้านที่1"/>
    <s v="ส******ล"/>
    <s v="******ภอเมือง สมุทรปราการ ตำบลปากน้ำ อำเภอเมืองสมุทรปราการ จังหวัดสมุทรปราการ 10270"/>
    <s v="10270"/>
    <s v="02"/>
    <s v="15/03/2026 00:01"/>
    <s v="-"/>
    <s v="SPX Express"/>
    <s v="Shopee"/>
    <s v="shopee"/>
    <s v=""/>
    <s v="TH2670143601456"/>
    <s v="15/03/2026 00:01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1">
  <r>
    <x v="0"/>
    <x v="0"/>
    <n v="159"/>
    <n v="1"/>
    <s v="GXI1"/>
    <n v="129"/>
    <n v="0"/>
    <s v="ร้านที่2"/>
    <s v="ก***์"/>
    <s v="ชลบุรี"/>
    <s v="-"/>
    <s v=""/>
    <s v="16/03/2026 23:54"/>
    <s v="-"/>
    <s v="J&amp;T COD"/>
    <s v="Tiktok"/>
    <s v="จ่ายทีหลัง / COD"/>
    <s v=""/>
    <s v="793410779162"/>
    <s v="16/03/2026 23:54"/>
  </r>
  <r>
    <x v="1"/>
    <x v="1"/>
    <n v="50"/>
    <n v="6"/>
    <s v="GXI0"/>
    <n v="200"/>
    <n v="0"/>
    <s v="ร้านที่2"/>
    <s v="M** m* s** s***"/>
    <s v="Surat Thani"/>
    <s v="-"/>
    <s v=""/>
    <s v="16/03/2026 23:40"/>
    <s v="-"/>
    <s v="J&amp;T COD"/>
    <s v="Tiktok"/>
    <s v="จ่ายทีหลัง / COD"/>
    <s v=""/>
    <s v="793424450206"/>
    <s v="16/03/2026 23:40"/>
  </r>
  <r>
    <x v="1"/>
    <x v="1"/>
    <n v="50"/>
    <n v="6"/>
    <s v="GXH99"/>
    <n v="200"/>
    <n v="0"/>
    <s v="ร้านที่2"/>
    <s v="เ**"/>
    <s v="ร้อยเอ็ด"/>
    <s v="-"/>
    <s v=""/>
    <s v="16/03/2026 23:31"/>
    <s v="-"/>
    <s v="J&amp;T COD"/>
    <s v="Tiktok"/>
    <s v="จ่ายทีหลัง / COD"/>
    <s v=""/>
    <s v="793448565210"/>
    <s v="16/03/2026 23:31"/>
  </r>
  <r>
    <x v="0"/>
    <x v="0"/>
    <n v="159"/>
    <n v="1"/>
    <s v="GXH98"/>
    <n v="169"/>
    <n v="40"/>
    <s v="ร้านที่2"/>
    <s v="ว***า แ***ทอง"/>
    <s v="สุราษฎร์ธานี"/>
    <s v="-"/>
    <s v=""/>
    <s v="16/03/2026 23:23"/>
    <s v="-"/>
    <s v="J&amp;T COD"/>
    <s v="Tiktok"/>
    <s v="จ่ายทีหลัง / COD"/>
    <s v=""/>
    <s v="793449570104"/>
    <s v="16/03/2026 23:23"/>
  </r>
  <r>
    <x v="0"/>
    <x v="0"/>
    <n v="159"/>
    <n v="1"/>
    <s v="GXH97"/>
    <n v="129"/>
    <n v="0"/>
    <s v="ร้านที่2"/>
    <s v="จ***ภา เ***ขัน"/>
    <s v="เทศบาลนครพิษณุโลก"/>
    <s v="-"/>
    <s v=""/>
    <s v="16/03/2026 23:09"/>
    <s v="-"/>
    <s v="J&amp;T COD"/>
    <s v="Tiktok"/>
    <s v="จ่ายทีหลัง / COD"/>
    <s v=""/>
    <s v="793426370111"/>
    <s v="16/03/2026 23:09"/>
  </r>
  <r>
    <x v="1"/>
    <x v="1"/>
    <n v="50"/>
    <n v="6"/>
    <s v="GXH96"/>
    <n v="200"/>
    <n v="0"/>
    <s v="ร้านที่2"/>
    <s v="P***dkeb D***v"/>
    <s v="สมุทรปราการ"/>
    <s v="-"/>
    <s v=""/>
    <s v="16/03/2026 23:05"/>
    <s v="-"/>
    <s v="J&amp;T COD"/>
    <s v="Tiktok"/>
    <s v="จ่ายทีหลัง / COD"/>
    <s v=""/>
    <s v="793421649215"/>
    <s v="16/03/2026 23:05"/>
  </r>
  <r>
    <x v="2"/>
    <x v="2"/>
    <n v="66.666666666666671"/>
    <n v="3"/>
    <s v="GXH95"/>
    <n v="103"/>
    <n v="3"/>
    <s v="ร้านที่4"/>
    <s v="น*** ร***พันธ์"/>
    <s v="พัทลุง"/>
    <s v="-"/>
    <s v=""/>
    <s v="16/03/2026 23:00"/>
    <s v="-"/>
    <s v="J&amp;T COD"/>
    <s v="Tiktok"/>
    <s v="จ่ายทีหลัง / COD"/>
    <s v=""/>
    <s v="793408233144"/>
    <s v="16/03/2026 23:00"/>
  </r>
  <r>
    <x v="3"/>
    <x v="3"/>
    <n v="54.5"/>
    <n v="2"/>
    <s v="GXH94"/>
    <n v="38"/>
    <n v="0"/>
    <s v="ร้านที่1"/>
    <s v="นางปาย คงกำเหนิด"/>
    <s v="92/1 หมู่5 ต.ทับผึ้ง · ทับผึ้ง/ Thap Phueng_x000a__x000a_ศรีสำโรง/ Si Samrongสุโขทัย/ Sukhothai_x000a_64120"/>
    <s v="64120"/>
    <s v="660814245761"/>
    <s v="16/03/2026 22:54"/>
    <s v="-"/>
    <s v="Kerry_dropoff"/>
    <s v="Lazada"/>
    <s v="lazada"/>
    <s v=""/>
    <s v="TH60068GA7YF6J"/>
    <s v="16/03/2026 22:54"/>
  </r>
  <r>
    <x v="1"/>
    <x v="1"/>
    <n v="50"/>
    <n v="6"/>
    <s v="GXH93"/>
    <n v="200"/>
    <n v="0"/>
    <s v="ร้านที่2"/>
    <s v="น***ุนันทา  ม***หลา"/>
    <s v="ชัยภูมิ"/>
    <s v="-"/>
    <s v=""/>
    <s v="16/03/2026 22:50"/>
    <s v="-"/>
    <s v="J&amp;T COD"/>
    <s v="Tiktok"/>
    <s v="จ่ายทีหลัง / COD"/>
    <s v=""/>
    <s v="793483554242"/>
    <s v="16/03/2026 22:50"/>
  </r>
  <r>
    <x v="4"/>
    <x v="4"/>
    <n v="66.75"/>
    <n v="1"/>
    <s v="GXH92"/>
    <n v="140.5"/>
    <n v="7"/>
    <s v="ร้านที่3"/>
    <s v="คุณพัทธนันท์  ศรีแก้วณวรรณ"/>
    <s v="บ้านเลขที่ 7 หมู่ที่ 5 · ไสหร้า/ Sai Ra_x000a__x000a_ฉวาง/ Chawangนครศรีธรรมราช/ Nakhon Si Thammarat_x000a_80150"/>
    <s v="80150"/>
    <s v="660987055819"/>
    <s v="16/03/2026 22:50"/>
    <s v="-"/>
    <s v="Kerry_dropoff"/>
    <s v="Lazada"/>
    <s v="lazada"/>
    <s v=""/>
    <s v="TH64048GA8882H"/>
    <s v="16/03/2026 22:49"/>
  </r>
  <r>
    <x v="5"/>
    <x v="4"/>
    <n v="66.75"/>
    <n v="1"/>
    <s v="GXH92"/>
    <n v="140.5"/>
    <n v="7"/>
    <s v="ร้านที่3"/>
    <s v="คุณพัทธนันท์  ศรีแก้วณวรรณ"/>
    <s v="บ้านเลขที่ 7 หมู่ที่ 5 · ไสหร้า/ Sai Ra_x000a__x000a_ฉวาง/ Chawangนครศรีธรรมราช/ Nakhon Si Thammarat_x000a_80150"/>
    <s v="80150"/>
    <s v="660987055819"/>
    <s v="16/03/2026 22:50"/>
    <s v="-"/>
    <s v="Kerry_dropoff"/>
    <s v="Lazada"/>
    <s v="lazada"/>
    <s v=""/>
    <s v="TH64048GA8882H"/>
    <s v="16/03/2026 22:49"/>
  </r>
  <r>
    <x v="1"/>
    <x v="1"/>
    <n v="50"/>
    <n v="6"/>
    <s v="GXH91"/>
    <n v="200"/>
    <n v="0"/>
    <s v="ร้านที่2"/>
    <s v="ส***ดา ร***สิงห์"/>
    <s v="บุรีรัมย์"/>
    <s v="-"/>
    <s v=""/>
    <s v="16/03/2026 22:45"/>
    <s v="-"/>
    <s v="J&amp;T Express"/>
    <s v="Tiktok"/>
    <s v="tiktok"/>
    <s v=""/>
    <s v="793499752220"/>
    <s v="16/03/2026 22:45"/>
  </r>
  <r>
    <x v="1"/>
    <x v="1"/>
    <n v="33.333333333333336"/>
    <n v="3"/>
    <s v="GXH90"/>
    <n v="100"/>
    <n v="0"/>
    <s v="ร้านที่4"/>
    <s v="ส***ญญา"/>
    <s v="กรุงเทพฯ"/>
    <s v="-"/>
    <s v=""/>
    <s v="16/03/2026 22:46"/>
    <s v="-"/>
    <s v="J&amp;T Express"/>
    <s v="Tiktok"/>
    <s v="tiktok"/>
    <s v=""/>
    <s v="793467575272"/>
    <s v="16/03/2026 22:43"/>
  </r>
  <r>
    <x v="6"/>
    <x v="5"/>
    <n v="54"/>
    <n v="1"/>
    <s v="GXH89"/>
    <n v="470.7"/>
    <n v="41"/>
    <s v="ร้านที่1"/>
    <s v="ไร่อภิวรนันท์ …ธารญา อภิวรนันท์"/>
    <s v="81 หมู่ 6 · ด่านแม่แฉลบ/ Dan Mae Chalaep_x000a__x000a_ศรีสวัสดิ์/ Si Sawatกาญจนบุรี/ Kanchanaburi_x000a_71250"/>
    <s v="71250"/>
    <s v="660641505333"/>
    <s v="16/03/2026 22:37"/>
    <s v="-"/>
    <s v="Kerry_dropoff"/>
    <s v="Lazada"/>
    <s v="lazada"/>
    <s v=""/>
    <s v="TH13108GA7HX9B"/>
    <s v="16/03/2026 22:37"/>
  </r>
  <r>
    <x v="3"/>
    <x v="3"/>
    <n v="55"/>
    <n v="1"/>
    <s v="GXH89"/>
    <n v="470.7"/>
    <n v="41"/>
    <s v="ร้านที่1"/>
    <s v="ไร่อภิวรนันท์ …ธารญา อภิวรนันท์"/>
    <s v="81 หมู่ 6 · ด่านแม่แฉลบ/ Dan Mae Chalaep_x000a__x000a_ศรีสวัสดิ์/ Si Sawatกาญจนบุรี/ Kanchanaburi_x000a_71250"/>
    <s v="71250"/>
    <s v="660641505333"/>
    <s v="16/03/2026 22:37"/>
    <s v="-"/>
    <s v="Kerry_dropoff"/>
    <s v="Lazada"/>
    <s v="lazada"/>
    <s v=""/>
    <s v="TH13108GA7HX9B"/>
    <s v="16/03/2026 22:37"/>
  </r>
  <r>
    <x v="3"/>
    <x v="3"/>
    <n v="54.5"/>
    <n v="2"/>
    <s v="GXH89"/>
    <n v="470.7"/>
    <n v="41"/>
    <s v="ร้านที่1"/>
    <s v="ไร่อภิวรนันท์ …ธารญา อภิวรนันท์"/>
    <s v="81 หมู่ 6 · ด่านแม่แฉลบ/ Dan Mae Chalaep_x000a__x000a_ศรีสวัสดิ์/ Si Sawatกาญจนบุรี/ Kanchanaburi_x000a_71250"/>
    <s v="71250"/>
    <s v="660641505333"/>
    <s v="16/03/2026 22:37"/>
    <s v="-"/>
    <s v="Kerry_dropoff"/>
    <s v="Lazada"/>
    <s v="lazada"/>
    <s v=""/>
    <s v="TH13108GA7HX9B"/>
    <s v="16/03/2026 22:37"/>
  </r>
  <r>
    <x v="3"/>
    <x v="3"/>
    <n v="54.5"/>
    <n v="2"/>
    <s v="GXH89"/>
    <n v="470.7"/>
    <n v="41"/>
    <s v="ร้านที่1"/>
    <s v="ไร่อภิวรนันท์ …ธารญา อภิวรนันท์"/>
    <s v="81 หมู่ 6 · ด่านแม่แฉลบ/ Dan Mae Chalaep_x000a__x000a_ศรีสวัสดิ์/ Si Sawatกาญจนบุรี/ Kanchanaburi_x000a_71250"/>
    <s v="71250"/>
    <s v="660641505333"/>
    <s v="16/03/2026 22:37"/>
    <s v="-"/>
    <s v="Kerry_dropoff"/>
    <s v="Lazada"/>
    <s v="lazada"/>
    <s v=""/>
    <s v="TH13108GA7HX9B"/>
    <s v="16/03/2026 22:37"/>
  </r>
  <r>
    <x v="3"/>
    <x v="3"/>
    <n v="54.5"/>
    <n v="2"/>
    <s v="GXH89"/>
    <n v="470.7"/>
    <n v="41"/>
    <s v="ร้านที่1"/>
    <s v="ไร่อภิวรนันท์ …ธารญา อภิวรนันท์"/>
    <s v="81 หมู่ 6 · ด่านแม่แฉลบ/ Dan Mae Chalaep_x000a__x000a_ศรีสวัสดิ์/ Si Sawatกาญจนบุรี/ Kanchanaburi_x000a_71250"/>
    <s v="71250"/>
    <s v="660641505333"/>
    <s v="16/03/2026 22:37"/>
    <s v="-"/>
    <s v="Kerry_dropoff"/>
    <s v="Lazada"/>
    <s v="lazada"/>
    <s v=""/>
    <s v="TH13108GA7HX9B"/>
    <s v="16/03/2026 22:37"/>
  </r>
  <r>
    <x v="3"/>
    <x v="3"/>
    <n v="54.5"/>
    <n v="2"/>
    <s v="GXH89"/>
    <n v="470.7"/>
    <n v="41"/>
    <s v="ร้านที่1"/>
    <s v="ไร่อภิวรนันท์ …ธารญา อภิวรนันท์"/>
    <s v="81 หมู่ 6 · ด่านแม่แฉลบ/ Dan Mae Chalaep_x000a__x000a_ศรีสวัสดิ์/ Si Sawatกาญจนบุรี/ Kanchanaburi_x000a_71250"/>
    <s v="71250"/>
    <s v="660641505333"/>
    <s v="16/03/2026 22:37"/>
    <s v="-"/>
    <s v="Kerry_dropoff"/>
    <s v="Lazada"/>
    <s v="lazada"/>
    <s v=""/>
    <s v="TH13108GA7HX9B"/>
    <s v="16/03/2026 22:37"/>
  </r>
  <r>
    <x v="7"/>
    <x v="6"/>
    <n v="49"/>
    <n v="1"/>
    <s v="GXH88"/>
    <n v="49"/>
    <n v="0"/>
    <s v="ร้านที่1"/>
    <s v="ส******ฐ"/>
    <s v="******ม่วง ตำบลม่วง อำเภอมหาชนะชัย จังหวัดยโสธร 35130"/>
    <s v="35130"/>
    <s v="44"/>
    <s v="16/03/2026 22:37"/>
    <s v="-"/>
    <s v="SPX Express"/>
    <s v="Shopee"/>
    <s v="shopee"/>
    <s v=""/>
    <s v="TH2650903684099"/>
    <s v="16/03/2026 22:37"/>
  </r>
  <r>
    <x v="8"/>
    <x v="7"/>
    <n v="120"/>
    <n v="1"/>
    <s v="GXH87"/>
    <n v="99"/>
    <n v="0"/>
    <s v="ร้านที่2"/>
    <s v="ว***พ็ญ จ***จักกฤษ"/>
    <s v="ปราจีนบุรี"/>
    <s v="-"/>
    <s v=""/>
    <s v="16/03/2026 22:35"/>
    <s v="-"/>
    <s v="J&amp;T COD"/>
    <s v="Tiktok"/>
    <s v="จ่ายทีหลัง / COD"/>
    <s v=""/>
    <s v="793457757105"/>
    <s v="16/03/2026 22:35"/>
  </r>
  <r>
    <x v="9"/>
    <x v="8"/>
    <n v="98.1"/>
    <n v="1"/>
    <s v="GXH85"/>
    <n v="108.1"/>
    <n v="10"/>
    <s v="ร้านที่1"/>
    <s v="มานิต อุดมโภชน์"/>
    <s v="167 หมู่ 8 · กลางใหญ่/ Klang Yai_x000a__x000a_เขื่องใน/ Khueang Naiอุบลราชธานี/ Ubon Ratchathani_x000a_34320"/>
    <s v="34320"/>
    <s v="660834961107"/>
    <s v="16/03/2026 22:10"/>
    <s v="-"/>
    <s v="Kerry_dropoff"/>
    <s v="Lazada"/>
    <s v="lazada"/>
    <s v=""/>
    <s v="TH31048G9KKX2M"/>
    <s v="16/03/2026 22:10"/>
  </r>
  <r>
    <x v="4"/>
    <x v="9"/>
    <n v="159"/>
    <n v="1"/>
    <s v="GXH83"/>
    <n v="99"/>
    <n v="0"/>
    <s v="ร้านที่4"/>
    <s v="ว***พ็ญ   ส***รณรัตน์"/>
    <s v="สระบุรี"/>
    <s v="-"/>
    <s v=""/>
    <s v="16/03/2026 21:38"/>
    <s v="-"/>
    <s v="J&amp;T COD"/>
    <s v="Tiktok"/>
    <s v="จ่ายทีหลัง / COD"/>
    <s v=""/>
    <s v="793405656186"/>
    <s v="16/03/2026 21:38"/>
  </r>
  <r>
    <x v="2"/>
    <x v="2"/>
    <n v="66.666666666666671"/>
    <n v="3"/>
    <s v="GXH81"/>
    <n v="129"/>
    <n v="0"/>
    <s v="ร้านที่1"/>
    <s v="ก******ว"/>
    <s v="******ษ์-วงแหวน 2 ต.ลำโพ ตำบลลำโพ อำเภอบางบัวทอง จังหวัดนนทบุรี 11110"/>
    <s v="11110"/>
    <s v="25"/>
    <s v="16/03/2026 21:03"/>
    <s v="-"/>
    <s v="SPX Express"/>
    <s v="Shopee"/>
    <s v="shopee"/>
    <s v=""/>
    <s v="TH267578745993T"/>
    <s v="16/03/2026 21:03"/>
  </r>
  <r>
    <x v="8"/>
    <x v="7"/>
    <n v="66.333333333333329"/>
    <n v="3"/>
    <s v="GXH80"/>
    <n v="250"/>
    <n v="0"/>
    <s v="ร้านที่1"/>
    <s v="น******า"/>
    <s v="******านนากวาง ตำบลดอนไฟ ตำบลดอนไฟ อำเภอแม่ทะ จังหวัดลำปาง 52150"/>
    <s v="52150"/>
    <s v="37"/>
    <s v="16/03/2026 20:58"/>
    <s v="-"/>
    <s v="SPX Express"/>
    <s v="Shopee"/>
    <s v="shopee"/>
    <s v=""/>
    <s v="TH264462804782I"/>
    <s v="16/03/2026 20:57"/>
  </r>
  <r>
    <x v="8"/>
    <x v="10"/>
    <n v="80"/>
    <n v="1"/>
    <s v="GXH79"/>
    <n v="210"/>
    <n v="30"/>
    <s v="ร้านที่3"/>
    <s v="เขมนัล(ลูกปลา)"/>
    <s v="หอพักแสงประทีป3(สีชมพู) ชั้น 1 ห้อง115C 73 · ท่าทราย/ Tha Sai_x000a__x000a_เมืองสมุทรสาคร/ Mueang Samut Sakhonสมุทรสาคร/ Samut Sakhon_x000a_74000"/>
    <s v="74000"/>
    <s v="660829429265"/>
    <s v="16/03/2026 20:55"/>
    <s v="-"/>
    <s v="Kerry_dropoff"/>
    <s v="Lazada"/>
    <s v="lazada"/>
    <s v=""/>
    <s v="LEXPU0667712640"/>
    <s v="16/03/2026 20:55"/>
  </r>
  <r>
    <x v="10"/>
    <x v="11"/>
    <n v="100"/>
    <n v="1"/>
    <s v="GXH79"/>
    <n v="210"/>
    <n v="30"/>
    <s v="ร้านที่3"/>
    <s v="เขมนัล(ลูกปลา)"/>
    <s v="หอพักแสงประทีป3(สีชมพู) ชั้น 1 ห้อง115C 73 · ท่าทราย/ Tha Sai_x000a__x000a_เมืองสมุทรสาคร/ Mueang Samut Sakhonสมุทรสาคร/ Samut Sakhon_x000a_74000"/>
    <s v="74000"/>
    <s v="660829429265"/>
    <s v="16/03/2026 20:55"/>
    <s v="-"/>
    <s v="Kerry_dropoff"/>
    <s v="Lazada"/>
    <s v="lazada"/>
    <s v=""/>
    <s v="LEXPU0667712640"/>
    <s v="16/03/2026 20:55"/>
  </r>
  <r>
    <x v="1"/>
    <x v="1"/>
    <n v="50"/>
    <n v="6"/>
    <s v="GXH78"/>
    <n v="200"/>
    <n v="0"/>
    <s v="ร้านที่2"/>
    <s v="E***a"/>
    <s v="Maha Sarakham"/>
    <s v="-"/>
    <s v=""/>
    <s v="16/03/2026 20:52"/>
    <s v="-"/>
    <s v="J&amp;T Express"/>
    <s v="Tiktok"/>
    <s v="tiktok"/>
    <s v=""/>
    <s v="793465264222"/>
    <s v="16/03/2026 20:52"/>
  </r>
  <r>
    <x v="1"/>
    <x v="1"/>
    <n v="33.333333333333336"/>
    <n v="3"/>
    <s v="GXH77"/>
    <n v="100"/>
    <n v="0"/>
    <s v="ร้านที่4"/>
    <s v="ว***า  ค***ยแก้ว"/>
    <s v="ชุมพร"/>
    <s v="-"/>
    <s v=""/>
    <s v="16/03/2026 20:51"/>
    <s v="-"/>
    <s v="J&amp;T COD"/>
    <s v="Tiktok"/>
    <s v="จ่ายทีหลัง / COD"/>
    <s v=""/>
    <s v="793466577293"/>
    <s v="16/03/2026 20:51"/>
  </r>
  <r>
    <x v="11"/>
    <x v="12"/>
    <n v="95"/>
    <n v="1"/>
    <s v="GXH75"/>
    <n v="144"/>
    <n v="49"/>
    <s v="ร้านที่1"/>
    <s v="ระวิวรรณ โกสินทร์"/>
    <s v="66/29ซ.นารถสุนทรซ.14แยก2ถ.สุขุมวิทต.บางเมือง_x000a__x000a_เมืองสมุทรปราการ/ Mueang Samut Prakanสมุทรปราการ/ Samut Prakan_x000a_10270"/>
    <s v="10270"/>
    <s v="660631240361"/>
    <s v="16/03/2026 20:50"/>
    <s v="-"/>
    <s v="Kerry_dropoff"/>
    <s v="Lazada"/>
    <s v="lazada"/>
    <s v=""/>
    <s v="LEXPU0667760785"/>
    <s v="16/03/2026 20:49"/>
  </r>
  <r>
    <x v="1"/>
    <x v="1"/>
    <n v="50"/>
    <n v="6"/>
    <s v="GXH74"/>
    <n v="200"/>
    <n v="0"/>
    <s v="ร้านที่2"/>
    <s v="ก***นา พ***วงศ์วาณิชย์"/>
    <s v="กรุงเทพฯ"/>
    <s v="-"/>
    <s v=""/>
    <s v="16/03/2026 20:49"/>
    <s v="-"/>
    <s v="J&amp;T Express"/>
    <s v="Tiktok"/>
    <s v="tiktok"/>
    <s v=""/>
    <s v="793423378226"/>
    <s v="16/03/2026 20:49"/>
  </r>
  <r>
    <x v="12"/>
    <x v="13"/>
    <n v="50"/>
    <n v="3"/>
    <s v="GXH72"/>
    <n v="100"/>
    <n v="0"/>
    <s v="ร้านที่2"/>
    <s v="อ***า ส***รณวัฒน์"/>
    <s v="พระนครศรีอยุธยา"/>
    <s v="-"/>
    <s v=""/>
    <s v="16/03/2026 20:28"/>
    <s v="-"/>
    <s v="Flash Express Thailand COD"/>
    <s v="Tiktok"/>
    <s v="จ่ายทีหลัง / COD"/>
    <s v=""/>
    <s v="THT0507563VW80Z"/>
    <s v="16/03/2026 20:28"/>
  </r>
  <r>
    <x v="1"/>
    <x v="1"/>
    <n v="50"/>
    <n v="6"/>
    <s v="GXH71"/>
    <n v="200"/>
    <n v="0"/>
    <s v="ร้านที่2"/>
    <s v="เ***ม ท***ำ"/>
    <s v="เพชรบูรณ์"/>
    <s v="-"/>
    <s v=""/>
    <s v="16/03/2026 20:18"/>
    <s v="-"/>
    <s v="J&amp;T Express"/>
    <s v="Tiktok"/>
    <s v="tiktok"/>
    <s v=""/>
    <s v="793434669241"/>
    <s v="16/03/2026 20:18"/>
  </r>
  <r>
    <x v="1"/>
    <x v="1"/>
    <n v="33.333333333333336"/>
    <n v="6"/>
    <s v="GXH70"/>
    <n v="200"/>
    <n v="0"/>
    <s v="ร้านที่4"/>
    <s v="ธ***ณี  ป***าแก้ว"/>
    <s v="ร้อยเอ็ด"/>
    <s v="-"/>
    <s v=""/>
    <s v="16/03/2026 20:15"/>
    <s v="-"/>
    <s v="J&amp;T COD"/>
    <s v="Tiktok"/>
    <s v="จ่ายทีหลัง / COD"/>
    <s v=""/>
    <s v="793414462223"/>
    <s v="16/03/2026 20:15"/>
  </r>
  <r>
    <x v="1"/>
    <x v="1"/>
    <n v="40"/>
    <n v="30"/>
    <s v="GXH69"/>
    <n v="1599"/>
    <n v="0"/>
    <s v="ร้านที่1"/>
    <s v="น******ม"/>
    <s v="******แยก46-10 แขวงสะพานสูง เขตสะพานสูง จังหวัดกรุงเทพมหานคร 10240"/>
    <s v="10240"/>
    <s v="04"/>
    <s v="16/03/2026 20:11"/>
    <s v="-"/>
    <s v="SPX Express"/>
    <s v="Shopee"/>
    <s v="shopee"/>
    <s v=""/>
    <s v="TH2691368832727"/>
    <s v="16/03/2026 20:11"/>
  </r>
  <r>
    <x v="2"/>
    <x v="2"/>
    <n v="66.666666666666671"/>
    <n v="3"/>
    <s v="GXH68"/>
    <n v="129"/>
    <n v="0"/>
    <s v="ร้านที่2"/>
    <s v="ก*** จ***ร์ประสาท"/>
    <s v="ปทุมธานี"/>
    <s v="-"/>
    <s v=""/>
    <s v="16/03/2026 20:10"/>
    <s v="-"/>
    <s v="Flash Express Thailand"/>
    <s v="Tiktok"/>
    <s v="tiktok"/>
    <s v=""/>
    <s v="THT04065633BU6Z"/>
    <s v="16/03/2026 20:10"/>
  </r>
  <r>
    <x v="5"/>
    <x v="14"/>
    <n v="159"/>
    <n v="1"/>
    <s v="GXH66"/>
    <n v="129"/>
    <n v="0"/>
    <s v="ร้านที่2"/>
    <s v="โ***ด"/>
    <s v="อุบลราชธานี"/>
    <s v="-"/>
    <s v=""/>
    <s v="16/03/2026 19:54"/>
    <s v="-"/>
    <s v="J&amp;T COD"/>
    <s v="Tiktok"/>
    <s v="จ่ายทีหลัง / COD"/>
    <s v=""/>
    <s v="793416563133"/>
    <s v="16/03/2026 19:54"/>
  </r>
  <r>
    <x v="1"/>
    <x v="1"/>
    <n v="50"/>
    <n v="6"/>
    <s v="GXH65"/>
    <n v="200"/>
    <n v="0"/>
    <s v="ร้านที่2"/>
    <s v="ท***ุขกวยตะคุ"/>
    <s v="กรุงเทพฯ"/>
    <s v="-"/>
    <s v=""/>
    <s v="16/03/2026 19:53"/>
    <s v="-"/>
    <s v="J&amp;T Express"/>
    <s v="Tiktok"/>
    <s v="tiktok"/>
    <s v=""/>
    <s v="793465170201"/>
    <s v="16/03/2026 19:51"/>
  </r>
  <r>
    <x v="1"/>
    <x v="1"/>
    <n v="50"/>
    <n v="6"/>
    <s v="GXH63"/>
    <n v="200"/>
    <n v="0"/>
    <s v="ร้านที่2"/>
    <s v="ท***ี ป***ังเวสา"/>
    <s v="นครราชสีมา"/>
    <s v="-"/>
    <s v=""/>
    <s v="16/03/2026 19:29"/>
    <s v="-"/>
    <s v="J&amp;T Express"/>
    <s v="Tiktok"/>
    <s v="tiktok"/>
    <s v=""/>
    <s v="793430970205"/>
    <s v="16/03/2026 19:25"/>
  </r>
  <r>
    <x v="7"/>
    <x v="6"/>
    <n v="33.333333333333336"/>
    <n v="3"/>
    <s v="GXH61"/>
    <n v="134.99"/>
    <n v="0"/>
    <s v="ร้านที่2"/>
    <s v="ต***"/>
    <s v="ราชบุรี"/>
    <s v="-"/>
    <s v=""/>
    <s v="16/03/2026 18:53"/>
    <s v="-"/>
    <s v="J&amp;T Express"/>
    <s v="Tiktok"/>
    <s v="tiktok"/>
    <s v=""/>
    <s v="793484990141"/>
    <s v="16/03/2026 18:53"/>
  </r>
  <r>
    <x v="1"/>
    <x v="1"/>
    <n v="50"/>
    <n v="6"/>
    <s v="GXH60"/>
    <n v="200"/>
    <n v="0"/>
    <s v="ร้านที่2"/>
    <s v="ธ***มา ว***ทรเวช"/>
    <s v="สุราษฎร์ธานี"/>
    <s v="-"/>
    <s v=""/>
    <s v="16/03/2026 18:31"/>
    <s v="-"/>
    <s v="J&amp;T Express"/>
    <s v="Tiktok"/>
    <s v="tiktok"/>
    <s v=""/>
    <s v="793407760224"/>
    <s v="16/03/2026 18:31"/>
  </r>
  <r>
    <x v="0"/>
    <x v="8"/>
    <n v="109"/>
    <n v="2"/>
    <s v="GXH59"/>
    <n v="218"/>
    <n v="0"/>
    <s v="ร้านที่1"/>
    <s v="สมศักดิ์   ชาตะวนิช"/>
    <s v="555/9  ซ.หนองรี9(ปากซอย) หมู่ที่ 2  ตำบลดอนไก่ดี_x000a__x000a_กระทุ่มแบน/ Krathum Baenสมุทรสาคร/ Samut Sakhon_x000a_74110"/>
    <s v="74110"/>
    <s v="660994545999"/>
    <s v="16/03/2026 18:11"/>
    <s v="-"/>
    <s v="Kerry_dropoff"/>
    <s v="Lazada"/>
    <s v="lazada"/>
    <s v=""/>
    <s v="LEXPU0667698308"/>
    <s v="16/03/2026 18:11"/>
  </r>
  <r>
    <x v="0"/>
    <x v="4"/>
    <n v="109"/>
    <n v="2"/>
    <s v="GXH58"/>
    <n v="218"/>
    <n v="0"/>
    <s v="ร้านที่3"/>
    <s v="สมศักดิ์   ชาตะวนิช"/>
    <s v="555/9  ซ.หนองรี9(ปากซอย) หมู่ที่ 2  ตำบลดอนไก่ดี_x000a__x000a_กระทุ่มแบน/ Krathum Baenสมุทรสาคร/ Samut Sakhon_x000a_74110"/>
    <s v="74110"/>
    <s v="660994545999"/>
    <s v="16/03/2026 18:11"/>
    <s v="-"/>
    <s v="Kerry_dropoff"/>
    <s v="Lazada"/>
    <s v="lazada"/>
    <s v=""/>
    <s v="LEXPU0667698780"/>
    <s v="16/03/2026 18:11"/>
  </r>
  <r>
    <x v="1"/>
    <x v="1"/>
    <n v="50"/>
    <n v="6"/>
    <s v="GXH57"/>
    <n v="200"/>
    <n v="0"/>
    <s v="ร้านที่2"/>
    <s v="น***"/>
    <s v="ขอนแก่น"/>
    <s v="-"/>
    <s v=""/>
    <s v="16/03/2026 18:09"/>
    <s v="-"/>
    <s v="J&amp;T COD"/>
    <s v="Tiktok"/>
    <s v="จ่ายทีหลัง / COD"/>
    <s v=""/>
    <s v="793408446294"/>
    <s v="16/03/2026 18:09"/>
  </r>
  <r>
    <x v="1"/>
    <x v="1"/>
    <n v="33.333333333333336"/>
    <n v="3"/>
    <s v="GXH54"/>
    <n v="100"/>
    <n v="0"/>
    <s v="ร้านที่4"/>
    <s v="P** C***hima K***uts"/>
    <s v="นครราชสีมา"/>
    <s v="-"/>
    <s v=""/>
    <s v="16/03/2026 17:40"/>
    <s v="-"/>
    <s v="J&amp;T Express"/>
    <s v="Tiktok"/>
    <s v="tiktok"/>
    <s v=""/>
    <s v="793400585202"/>
    <s v="16/03/2026 17:40"/>
  </r>
  <r>
    <x v="1"/>
    <x v="1"/>
    <n v="33.333333333333336"/>
    <n v="3"/>
    <s v="GXH53"/>
    <n v="100"/>
    <n v="0"/>
    <s v="ร้านที่4"/>
    <s v="P** C***hima K***uts"/>
    <s v="นครราชสีมา"/>
    <s v="-"/>
    <s v=""/>
    <s v="16/03/2026 17:40"/>
    <s v="-"/>
    <s v="J&amp;T Express"/>
    <s v="Tiktok"/>
    <s v="tiktok"/>
    <s v=""/>
    <s v="793488573290"/>
    <s v="16/03/2026 17:40"/>
  </r>
  <r>
    <x v="7"/>
    <x v="6"/>
    <n v="33.333333333333336"/>
    <n v="3"/>
    <s v="GXH52"/>
    <n v="134.99"/>
    <n v="0"/>
    <s v="ร้านที่2"/>
    <s v="ผ***มควร ด***"/>
    <s v="เลย"/>
    <s v="-"/>
    <s v=""/>
    <s v="16/03/2026 17:39"/>
    <s v="-"/>
    <s v="J&amp;T COD"/>
    <s v="Tiktok"/>
    <s v="จ่ายทีหลัง / COD"/>
    <s v=""/>
    <s v="793494610252"/>
    <s v="16/03/2026 17:39"/>
  </r>
  <r>
    <x v="8"/>
    <x v="7"/>
    <n v="66.333333333333329"/>
    <n v="3"/>
    <s v="GXH51"/>
    <n v="220"/>
    <n v="0"/>
    <s v="ร้านที่4"/>
    <s v="เ***นี เ***นรอบกิจ"/>
    <s v="นครปฐม"/>
    <s v="-"/>
    <s v=""/>
    <s v="16/03/2026 17:29"/>
    <s v="-"/>
    <s v="J&amp;T COD"/>
    <s v="Tiktok"/>
    <s v="จ่ายทีหลัง / COD"/>
    <s v=""/>
    <s v="793462230186"/>
    <s v="16/03/2026 17:29"/>
  </r>
  <r>
    <x v="1"/>
    <x v="1"/>
    <n v="50"/>
    <n v="6"/>
    <s v="GXH50"/>
    <n v="200"/>
    <n v="0"/>
    <s v="ร้านที่2"/>
    <s v="น***มนึก เ***กด่าน"/>
    <s v="ขอนแก่น"/>
    <s v="-"/>
    <s v=""/>
    <s v="16/03/2026 17:28"/>
    <s v="-"/>
    <s v="J&amp;T COD"/>
    <s v="Tiktok"/>
    <s v="จ่ายทีหลัง / COD"/>
    <s v=""/>
    <s v="793488241276"/>
    <s v="16/03/2026 17:28"/>
  </r>
  <r>
    <x v="1"/>
    <x v="1"/>
    <n v="50"/>
    <n v="6"/>
    <s v="GXH48"/>
    <n v="200"/>
    <n v="0"/>
    <s v="ร้านที่2"/>
    <s v="ก***า ป***"/>
    <s v="น่าน"/>
    <s v="-"/>
    <s v=""/>
    <s v="16/03/2026 17:12"/>
    <s v="-"/>
    <s v="J&amp;T COD"/>
    <s v="Tiktok"/>
    <s v="จ่ายทีหลัง / COD"/>
    <s v=""/>
    <s v="793454849283"/>
    <s v="16/03/2026 17:12"/>
  </r>
  <r>
    <x v="12"/>
    <x v="13"/>
    <n v="50"/>
    <n v="3"/>
    <s v="GXH47"/>
    <n v="279"/>
    <n v="0"/>
    <s v="ร้านที่1"/>
    <s v="นรี"/>
    <s v="21 มบ.เจ้าพระยาลากูน ซ.นนทบุรี 9 ถ.นนทบุรี ต.บางกระสอ อ.เมือง จ.นนทบุรี 11000"/>
    <s v="11000"/>
    <s v="0878229658"/>
    <s v="16/03/2026 17:08"/>
    <s v="t0832622509@gmail.com"/>
    <s v="EMS COD"/>
    <s v="facebook"/>
    <s v="กสิกร"/>
    <s v=""/>
    <s v="WA108437143TH"/>
    <s v="16/03/2026 17:08"/>
  </r>
  <r>
    <x v="13"/>
    <x v="15"/>
    <n v="89.5"/>
    <n v="2"/>
    <s v="GXH47"/>
    <n v="279"/>
    <n v="0"/>
    <s v="ร้านที่1"/>
    <s v="นรี"/>
    <s v="21 มบ.เจ้าพระยาลากูน ซ.นนทบุรี 9 ถ.นนทบุรี ต.บางกระสอ อ.เมือง จ.นนทบุรี 11000"/>
    <s v="11000"/>
    <s v="0878229658"/>
    <s v="16/03/2026 17:08"/>
    <s v="t0832622509@gmail.com"/>
    <s v="EMS COD"/>
    <s v="facebook"/>
    <s v="กสิกร"/>
    <s v=""/>
    <s v="WA108437143TH"/>
    <s v="16/03/2026 17:08"/>
  </r>
  <r>
    <x v="1"/>
    <x v="1"/>
    <n v="50"/>
    <n v="6"/>
    <s v="GXH46"/>
    <n v="200"/>
    <n v="0"/>
    <s v="ร้านที่2"/>
    <s v="ป***ัสสร  ค***ขศรี"/>
    <s v="กรุงเทพมหานคร"/>
    <s v="-"/>
    <s v=""/>
    <s v="16/03/2026 17:03"/>
    <s v="-"/>
    <s v="J&amp;T Express"/>
    <s v="Tiktok"/>
    <s v="tiktok"/>
    <s v=""/>
    <s v="793448847284"/>
    <s v="16/03/2026 17:03"/>
  </r>
  <r>
    <x v="7"/>
    <x v="6"/>
    <n v="49"/>
    <n v="1"/>
    <s v="GXH45"/>
    <n v="49"/>
    <n v="0"/>
    <s v="ร้านที่1"/>
    <s v="ส******์"/>
    <s v="******.หนองวัวซอ จ.อุดรธานี ตำบลโนนหวาย อำเภอหนองวัวซอ จังหวัดอุดรธานี 41220"/>
    <s v="41220"/>
    <s v="73"/>
    <s v="16/03/2026 16:59"/>
    <s v="-"/>
    <s v="SPX Express"/>
    <s v="Shopee"/>
    <s v="shopee"/>
    <s v=""/>
    <s v="TH2685814171800"/>
    <s v="16/03/2026 16:59"/>
  </r>
  <r>
    <x v="12"/>
    <x v="13"/>
    <n v="50"/>
    <n v="6"/>
    <s v="GXH44"/>
    <n v="200"/>
    <n v="0"/>
    <s v="ร้านที่1"/>
    <s v="ยายชื่อยลชไล. นิลประเสริฐ. "/>
    <s v="7/9หมู่2ตำบลบางละมุงอำเภอบางละมุงจังหวัดชลบุรี  20150"/>
    <s v="20150"/>
    <s v="0622239366"/>
    <s v="16/03/2026 16:59"/>
    <s v="t0832622509@gmail.com"/>
    <s v="EMS COD"/>
    <s v="facebook"/>
    <s v="กสิกร"/>
    <s v=""/>
    <s v="WA108437157TH"/>
    <s v="16/03/2026 16:58"/>
  </r>
  <r>
    <x v="1"/>
    <x v="1"/>
    <n v="50"/>
    <n v="6"/>
    <s v="GXH42"/>
    <n v="200"/>
    <n v="0"/>
    <s v="ร้านที่2"/>
    <s v="ร***า  น***า"/>
    <s v="สุราษฎร์ธานี"/>
    <s v="-"/>
    <s v=""/>
    <s v="16/03/2026 16:51"/>
    <s v="-"/>
    <s v="J&amp;T COD"/>
    <s v="Tiktok"/>
    <s v="จ่ายทีหลัง / COD"/>
    <s v=""/>
    <s v="793434160201"/>
    <s v="16/03/2026 16:51"/>
  </r>
  <r>
    <x v="1"/>
    <x v="1"/>
    <n v="33.333333333333336"/>
    <n v="3"/>
    <s v="GXH41"/>
    <n v="100"/>
    <n v="0"/>
    <s v="ร้านที่4"/>
    <s v="ก***"/>
    <s v="นนทบุรี"/>
    <s v="-"/>
    <s v=""/>
    <s v="16/03/2026 16:42"/>
    <s v="-"/>
    <s v="J&amp;T COD"/>
    <s v="Tiktok"/>
    <s v="จ่ายทีหลัง / COD"/>
    <s v=""/>
    <s v="793401785201"/>
    <s v="16/03/2026 16:42"/>
  </r>
  <r>
    <x v="1"/>
    <x v="1"/>
    <n v="50"/>
    <n v="6"/>
    <s v="GXH40"/>
    <n v="200"/>
    <n v="0"/>
    <s v="ร้านที่2"/>
    <s v="ส***ทย์  ฤ***วัฒนะพงศ์"/>
    <s v="สุพรรณบุรี"/>
    <s v="-"/>
    <s v=""/>
    <s v="16/03/2026 16:37"/>
    <s v="-"/>
    <s v="J&amp;T COD"/>
    <s v="Tiktok"/>
    <s v="จ่ายทีหลัง / COD"/>
    <s v=""/>
    <s v="793474363205"/>
    <s v="16/03/2026 16:38"/>
  </r>
  <r>
    <x v="2"/>
    <x v="2"/>
    <n v="66.666666666666671"/>
    <n v="3"/>
    <s v="GXH39"/>
    <n v="100"/>
    <n v="0"/>
    <s v="ร้านที่4"/>
    <s v="ธ*** ป***าศุภโชติ"/>
    <s v="เพชรบูรณ์"/>
    <s v="-"/>
    <s v=""/>
    <s v="16/03/2026 16:27"/>
    <s v="-"/>
    <s v="J&amp;T Express"/>
    <s v="Tiktok"/>
    <s v="tiktok"/>
    <s v=""/>
    <s v="793489637183"/>
    <s v="16/03/2026 16:33"/>
  </r>
  <r>
    <x v="1"/>
    <x v="1"/>
    <n v="50"/>
    <n v="6"/>
    <s v="GXH38"/>
    <n v="200"/>
    <n v="0"/>
    <s v="ร้านที่2"/>
    <s v="ส***ดา เ***งมาลา"/>
    <s v="สระแก้ว"/>
    <s v="-"/>
    <s v=""/>
    <s v="16/03/2026 16:10"/>
    <s v="-"/>
    <s v="J&amp;T Express"/>
    <s v="Tiktok"/>
    <s v="tiktok"/>
    <s v=""/>
    <s v="793469441236"/>
    <s v="16/03/2026 16:09"/>
  </r>
  <r>
    <x v="1"/>
    <x v="1"/>
    <n v="50"/>
    <n v="6"/>
    <s v="GXH35"/>
    <n v="200"/>
    <n v="0"/>
    <s v="ร้านที่2"/>
    <s v="A***wan S***ak"/>
    <s v="ชลบุรี"/>
    <s v="-"/>
    <s v=""/>
    <s v="16/03/2026 16:05"/>
    <s v="-"/>
    <s v="J&amp;T COD"/>
    <s v="Tiktok"/>
    <s v="จ่ายทีหลัง / COD"/>
    <s v=""/>
    <s v="793464848245"/>
    <s v="16/03/2026 16:06"/>
  </r>
  <r>
    <x v="1"/>
    <x v="1"/>
    <n v="33.333333333333336"/>
    <n v="3"/>
    <s v="GXH34"/>
    <n v="100"/>
    <n v="0"/>
    <s v="ร้านที่4"/>
    <s v="ว***า"/>
    <s v="บึงกาฬ"/>
    <s v="-"/>
    <s v=""/>
    <s v="16/03/2026 15:59"/>
    <s v="-"/>
    <s v="J&amp;T COD"/>
    <s v="Tiktok"/>
    <s v="จ่ายทีหลัง / COD"/>
    <s v=""/>
    <s v="793478465275"/>
    <s v="16/03/2026 15:59"/>
  </r>
  <r>
    <x v="1"/>
    <x v="1"/>
    <n v="33.333333333333336"/>
    <n v="3"/>
    <s v="GXH33"/>
    <n v="101"/>
    <n v="1"/>
    <s v="ร้านที่4"/>
    <s v="ป***ักษ์ อ***พงษ์"/>
    <s v="กำแพงเพชร"/>
    <s v="-"/>
    <s v=""/>
    <s v="16/03/2026 15:58"/>
    <s v="-"/>
    <s v="J&amp;T COD"/>
    <s v="Tiktok"/>
    <s v="จ่ายทีหลัง / COD"/>
    <s v=""/>
    <s v="793467864276"/>
    <s v="16/03/2026 15:58"/>
  </r>
  <r>
    <x v="1"/>
    <x v="1"/>
    <n v="50"/>
    <n v="6"/>
    <s v="GXH32"/>
    <n v="200"/>
    <n v="0"/>
    <s v="ร้านที่2"/>
    <s v="โ** ด*"/>
    <s v="ตราด"/>
    <s v="-"/>
    <s v=""/>
    <s v="16/03/2026 15:56"/>
    <s v="-"/>
    <s v="J&amp;T COD"/>
    <s v="Tiktok"/>
    <s v="จ่ายทีหลัง / COD"/>
    <s v=""/>
    <s v="793440952264"/>
    <s v="16/03/2026 15:56"/>
  </r>
  <r>
    <x v="14"/>
    <x v="16"/>
    <n v="200"/>
    <n v="1"/>
    <s v="GXH31"/>
    <n v="99"/>
    <n v="0"/>
    <s v="ร้านที่4"/>
    <s v="อ***รณ​อายุวรรณ​ะ​"/>
    <s v="พระนครศรีอยุธยา"/>
    <s v="-"/>
    <s v=""/>
    <s v="17/03/2026 05:37"/>
    <s v="-"/>
    <s v="J&amp;T Express"/>
    <s v="Tiktok"/>
    <s v="tiktok"/>
    <s v=""/>
    <s v="793459441143"/>
    <s v="16/03/2026 15:52"/>
  </r>
  <r>
    <x v="1"/>
    <x v="1"/>
    <n v="33.333333333333336"/>
    <n v="3"/>
    <s v="GXH30"/>
    <n v="100"/>
    <n v="0"/>
    <s v="ร้านที่4"/>
    <s v="พ***มน ค***ด"/>
    <s v="เทศบาลนครนครศรีธรรมราช"/>
    <s v="-"/>
    <s v=""/>
    <s v="16/03/2026 14:40"/>
    <s v="-"/>
    <s v="J&amp;T COD"/>
    <s v="Tiktok"/>
    <s v="จ่ายทีหลัง / COD"/>
    <s v=""/>
    <s v="793449269266"/>
    <s v="16/03/2026 15:47"/>
  </r>
  <r>
    <x v="5"/>
    <x v="14"/>
    <n v="159"/>
    <n v="1"/>
    <s v="GXH29"/>
    <n v="129"/>
    <n v="0"/>
    <s v="ร้านที่2"/>
    <s v="พ***ี ช***จิตต"/>
    <s v="เพชรบุรี"/>
    <s v="-"/>
    <s v=""/>
    <s v="16/03/2026 15:46"/>
    <s v="-"/>
    <s v="J&amp;T Express"/>
    <s v="Tiktok"/>
    <s v="tiktok"/>
    <s v=""/>
    <s v="793497968126"/>
    <s v="16/03/2026 15:45"/>
  </r>
  <r>
    <x v="1"/>
    <x v="1"/>
    <n v="33.333333333333336"/>
    <n v="3"/>
    <s v="GXH28"/>
    <n v="100"/>
    <n v="0"/>
    <s v="ร้านที่4"/>
    <s v="อ***ภรณ์ โ***์ไพจิตร์"/>
    <s v="สระบุรี"/>
    <s v="-"/>
    <s v=""/>
    <s v="16/03/2026 15:42"/>
    <s v="-"/>
    <s v="J&amp;T COD"/>
    <s v="Tiktok"/>
    <s v="จ่ายทีหลัง / COD"/>
    <s v=""/>
    <s v="793485261273"/>
    <s v="16/03/2026 15:42"/>
  </r>
  <r>
    <x v="5"/>
    <x v="4"/>
    <n v="53.4"/>
    <n v="1"/>
    <s v="GXH27"/>
    <n v="113.81"/>
    <n v="7"/>
    <s v="ร้านที่3"/>
    <s v="นายเสวก เทียมขุนทด"/>
    <s v="บ.ฮกกี่เมกาสโตร์ 99/9 หมู่3 · กระเบื้องใหญ่/ Krabueang Yai_x000a__x000a_พิมาย/ Phimaiนครราชสีมา/ Nakhon Ratchasima_x000a_30110"/>
    <s v="30110"/>
    <s v="660877782730"/>
    <s v="16/03/2026 15:40"/>
    <s v="-"/>
    <s v="Kerry_dropoff"/>
    <s v="Lazada"/>
    <s v="lazada"/>
    <s v=""/>
    <s v="TH27158G9K501D"/>
    <s v="16/03/2026 15:40"/>
  </r>
  <r>
    <x v="9"/>
    <x v="4"/>
    <n v="53.41"/>
    <n v="1"/>
    <s v="GXH27"/>
    <n v="113.81"/>
    <n v="7"/>
    <s v="ร้านที่3"/>
    <s v="นายเสวก เทียมขุนทด"/>
    <s v="บ.ฮกกี่เมกาสโตร์ 99/9 หมู่3 · กระเบื้องใหญ่/ Krabueang Yai_x000a__x000a_พิมาย/ Phimaiนครราชสีมา/ Nakhon Ratchasima_x000a_30110"/>
    <s v="30110"/>
    <s v="660877782730"/>
    <s v="16/03/2026 15:40"/>
    <s v="-"/>
    <s v="Kerry_dropoff"/>
    <s v="Lazada"/>
    <s v="lazada"/>
    <s v=""/>
    <s v="TH27158G9K501D"/>
    <s v="16/03/2026 15:40"/>
  </r>
  <r>
    <x v="1"/>
    <x v="1"/>
    <n v="50"/>
    <n v="6"/>
    <s v="GXH26"/>
    <n v="200"/>
    <n v="0"/>
    <s v="ร้านที่2"/>
    <s v="ก***กาญจน์ น***สภณ"/>
    <s v="ปทุมธานี"/>
    <s v="-"/>
    <s v=""/>
    <s v="16/03/2026 15:39"/>
    <s v="-"/>
    <s v="J&amp;T Express"/>
    <s v="Tiktok"/>
    <s v="tiktok"/>
    <s v=""/>
    <s v="793404357266"/>
    <s v="16/03/2026 15:38"/>
  </r>
  <r>
    <x v="8"/>
    <x v="7"/>
    <n v="66.333333333333329"/>
    <n v="3"/>
    <s v="GXH25"/>
    <n v="249"/>
    <n v="0"/>
    <s v="ร้านที่10"/>
    <s v="กัญญาณัฐ นันทะโส"/>
    <s v="2ม.6ตำบ่นบ่อเวฟุ · บ่อเวฬุ/ Bo Weru_x000a__x000a_ขลุง/ Khlungจันทบุรี/ Chanthaburi_x000a_22150"/>
    <s v="22150"/>
    <s v="660637428412"/>
    <s v="16/03/2026 15:30"/>
    <s v="-"/>
    <s v="Kerry_dropoff"/>
    <s v="Lazada"/>
    <s v="lazada"/>
    <s v=""/>
    <s v="LEXDO0180422163"/>
    <s v="16/03/2026 15:30"/>
  </r>
  <r>
    <x v="1"/>
    <x v="1"/>
    <n v="33.333333333333336"/>
    <n v="3"/>
    <s v="GXH24"/>
    <n v="100"/>
    <n v="0"/>
    <s v="ร้านที่4"/>
    <s v="ส***วดี บ***บ"/>
    <s v="พิษณุโลก"/>
    <s v="-"/>
    <s v=""/>
    <s v="16/03/2026 15:29"/>
    <s v="-"/>
    <s v="J&amp;T COD"/>
    <s v="Tiktok"/>
    <s v="จ่ายทีหลัง / COD"/>
    <s v=""/>
    <s v="793494665261"/>
    <s v="16/03/2026 15:29"/>
  </r>
  <r>
    <x v="1"/>
    <x v="1"/>
    <n v="50"/>
    <n v="6"/>
    <s v="GXH23"/>
    <n v="200"/>
    <n v="0"/>
    <s v="ร้านที่2"/>
    <s v="ว***ชน ศ***่อน"/>
    <s v="อุบลราชธานี"/>
    <s v="-"/>
    <s v=""/>
    <s v="16/03/2026 15:25"/>
    <s v="-"/>
    <s v="J&amp;T COD"/>
    <s v="Tiktok"/>
    <s v="จ่ายทีหลัง / COD"/>
    <s v=""/>
    <s v="793496649223"/>
    <s v="16/03/2026 15:25"/>
  </r>
  <r>
    <x v="8"/>
    <x v="17"/>
    <n v="85"/>
    <n v="1"/>
    <s v="GXH22"/>
    <n v="132"/>
    <n v="47"/>
    <s v="ร้านที่1"/>
    <s v="ชุติมาเพ็ชรนอก"/>
    <s v="ไชส์ก่อส้รางอยู่แท่นปูนติดถนนคอนกรีด.หนองชาก.20170 .บ้านบึงชลบุรั · หนองชาก/ Nong Chak_x000a__x000a_บ้านบึง/ Ban Buengชลบุรี/ Chonburi_x000a_20170"/>
    <s v="20170"/>
    <s v="660829523797"/>
    <s v="16/03/2026 15:23"/>
    <s v="-"/>
    <s v="Kerry_dropoff"/>
    <s v="Lazada"/>
    <s v="lazada"/>
    <s v=""/>
    <s v="LEXPU0667715029"/>
    <s v="16/03/2026 15:23"/>
  </r>
  <r>
    <x v="1"/>
    <x v="1"/>
    <n v="50"/>
    <n v="6"/>
    <s v="GXH21"/>
    <n v="200"/>
    <n v="0"/>
    <s v="ร้านที่2"/>
    <s v="u***6356181693091"/>
    <s v="ระยอง"/>
    <s v="-"/>
    <s v=""/>
    <s v="16/03/2026 15:16"/>
    <s v="-"/>
    <s v="J&amp;T COD"/>
    <s v="Tiktok"/>
    <s v="จ่ายทีหลัง / COD"/>
    <s v=""/>
    <s v="793458750254"/>
    <s v="16/03/2026 15:17"/>
  </r>
  <r>
    <x v="14"/>
    <x v="16"/>
    <n v="99"/>
    <n v="1"/>
    <s v="GXH19"/>
    <n v="179"/>
    <n v="0"/>
    <s v="ร้านที่4"/>
    <s v="m***asit"/>
    <s v="นครปฐม"/>
    <s v="-"/>
    <s v=""/>
    <s v="16/03/2026 15:09"/>
    <s v="-"/>
    <s v="J&amp;T Express"/>
    <s v="Tiktok"/>
    <s v="tiktok"/>
    <s v=""/>
    <s v="793448950136"/>
    <s v="16/03/2026 15:09"/>
  </r>
  <r>
    <x v="15"/>
    <x v="18"/>
    <n v="99"/>
    <n v="1"/>
    <s v="GXH19"/>
    <n v="179"/>
    <n v="0"/>
    <s v="ร้านที่4"/>
    <s v="m***asit"/>
    <s v="นครปฐม"/>
    <s v="-"/>
    <s v=""/>
    <s v="16/03/2026 15:09"/>
    <s v="-"/>
    <s v="J&amp;T Express"/>
    <s v="Tiktok"/>
    <s v="tiktok"/>
    <s v=""/>
    <s v="793448950136"/>
    <s v="16/03/2026 15:09"/>
  </r>
  <r>
    <x v="1"/>
    <x v="1"/>
    <n v="50"/>
    <n v="6"/>
    <s v="GXH17"/>
    <n v="200"/>
    <n v="0"/>
    <s v="ร้านที่2"/>
    <s v="ส***ิณ"/>
    <s v="นครราชสีมา"/>
    <s v="-"/>
    <s v=""/>
    <s v="16/03/2026 15:03"/>
    <s v="-"/>
    <s v="J&amp;T COD"/>
    <s v="Tiktok"/>
    <s v="จ่ายทีหลัง / COD"/>
    <s v=""/>
    <s v="793426156246"/>
    <s v="16/03/2026 15:03"/>
  </r>
  <r>
    <x v="1"/>
    <x v="1"/>
    <n v="50"/>
    <n v="6"/>
    <s v="GXH16"/>
    <n v="200"/>
    <n v="0"/>
    <s v="ร้านที่2"/>
    <s v="ช***มา   อ***์ทเม้นท์  อ***พร  ร***สว่าง"/>
    <s v="กรุงเทพฯ"/>
    <s v="-"/>
    <s v=""/>
    <s v="16/03/2026 14:59"/>
    <s v="-"/>
    <s v="J&amp;T COD"/>
    <s v="Tiktok"/>
    <s v="จ่ายทีหลัง / COD"/>
    <s v=""/>
    <s v="793467156241"/>
    <s v="16/03/2026 14:59"/>
  </r>
  <r>
    <x v="1"/>
    <x v="1"/>
    <n v="33.333333333333336"/>
    <n v="3"/>
    <s v="GXH14"/>
    <n v="100"/>
    <n v="0"/>
    <s v="ร้านที่4"/>
    <s v="ว***รณ์ ส***ิตร"/>
    <s v="อุตรดิตถ์"/>
    <s v="-"/>
    <s v=""/>
    <s v="16/03/2026 14:57"/>
    <s v="-"/>
    <s v="J&amp;T COD"/>
    <s v="Tiktok"/>
    <s v="จ่ายทีหลัง / COD"/>
    <s v=""/>
    <s v="793406574284"/>
    <s v="16/03/2026 14:57"/>
  </r>
  <r>
    <x v="1"/>
    <x v="1"/>
    <n v="50"/>
    <n v="6"/>
    <s v="GXH12"/>
    <n v="200"/>
    <n v="0"/>
    <s v="ร้านที่2"/>
    <s v="โ*** แ***ณี"/>
    <s v="เพชรบูรณ์"/>
    <s v="-"/>
    <s v=""/>
    <s v="16/03/2026 14:44"/>
    <s v="-"/>
    <s v="J&amp;T COD"/>
    <s v="Tiktok"/>
    <s v="จ่ายทีหลัง / COD"/>
    <s v=""/>
    <s v="793411040225"/>
    <s v="16/03/2026 14:44"/>
  </r>
  <r>
    <x v="1"/>
    <x v="1"/>
    <n v="33.333333333333336"/>
    <n v="3"/>
    <s v="GXH11"/>
    <n v="100"/>
    <n v="0"/>
    <s v="ร้านที่4"/>
    <s v="u***9478923718077"/>
    <s v="ราชบุรี"/>
    <s v="-"/>
    <s v=""/>
    <s v="16/03/2026 14:44"/>
    <s v="-"/>
    <s v="J&amp;T COD"/>
    <s v="Tiktok"/>
    <s v="จ่ายทีหลัง / COD"/>
    <s v=""/>
    <s v="793472776272"/>
    <s v="16/03/2026 14:44"/>
  </r>
  <r>
    <x v="1"/>
    <x v="1"/>
    <n v="33.333333333333336"/>
    <n v="3"/>
    <s v="GXH10"/>
    <n v="100"/>
    <n v="0"/>
    <s v="ร้านที่4"/>
    <s v="ณ***์พัชร์  ข***ระดิษฐ์"/>
    <s v="สงขลา"/>
    <s v="-"/>
    <s v=""/>
    <s v="16/03/2026 14:44"/>
    <s v="-"/>
    <s v="J&amp;T COD"/>
    <s v="Tiktok"/>
    <s v="จ่ายทีหลัง / COD"/>
    <s v=""/>
    <s v="793474266281"/>
    <s v="16/03/2026 14:44"/>
  </r>
  <r>
    <x v="12"/>
    <x v="13"/>
    <n v="50"/>
    <n v="3"/>
    <s v="GXH9"/>
    <n v="289"/>
    <n v="0"/>
    <s v="ร้านที่1"/>
    <s v="ว******ข"/>
    <s v="******าวิทยาลัย ต.หนองจะบก อ.เมือง ตำบลหนองจะบก อำเภอเมืองนครราชสีมา จังหวัดนครราชสีมา 30000"/>
    <s v="30000"/>
    <s v="64"/>
    <s v="16/03/2026 14:43"/>
    <s v="-"/>
    <s v="SPX Express"/>
    <s v="Shopee"/>
    <s v="shopee"/>
    <s v=""/>
    <s v="TH263474598741G"/>
    <s v="16/03/2026 14:43"/>
  </r>
  <r>
    <x v="13"/>
    <x v="15"/>
    <n v="89.5"/>
    <n v="2"/>
    <s v="GXH9"/>
    <n v="289"/>
    <n v="0"/>
    <s v="ร้านที่1"/>
    <s v="ว******ข"/>
    <s v="******าวิทยาลัย ต.หนองจะบก อ.เมือง ตำบลหนองจะบก อำเภอเมืองนครราชสีมา จังหวัดนครราชสีมา 30000"/>
    <s v="30000"/>
    <s v="64"/>
    <s v="16/03/2026 14:43"/>
    <s v="-"/>
    <s v="SPX Express"/>
    <s v="Shopee"/>
    <s v="shopee"/>
    <s v=""/>
    <s v="TH263474598741G"/>
    <s v="16/03/2026 14:43"/>
  </r>
  <r>
    <x v="1"/>
    <x v="1"/>
    <n v="33.333333333333336"/>
    <n v="3"/>
    <s v="GXH8"/>
    <n v="100"/>
    <n v="0"/>
    <s v="ร้านที่4"/>
    <s v="ก***รรณ ไ***ชศฐ์พิพัฒกุล"/>
    <s v="กรุงเทพฯ"/>
    <s v="-"/>
    <s v=""/>
    <s v="16/03/2026 14:41"/>
    <s v="-"/>
    <s v="J&amp;T COD"/>
    <s v="Tiktok"/>
    <s v="จ่ายทีหลัง / COD"/>
    <s v=""/>
    <s v="793497571285"/>
    <s v="16/03/2026 14:42"/>
  </r>
  <r>
    <x v="1"/>
    <x v="1"/>
    <n v="50"/>
    <n v="6"/>
    <s v="GXH7"/>
    <n v="200"/>
    <n v="0"/>
    <s v="ร้านที่2"/>
    <s v="m***Zaaa24"/>
    <s v="ฉะเชิงเทรา"/>
    <s v="-"/>
    <s v=""/>
    <s v="16/03/2026 14:33"/>
    <s v="-"/>
    <s v="J&amp;T COD"/>
    <s v="Tiktok"/>
    <s v="จ่ายทีหลัง / COD"/>
    <s v=""/>
    <s v="793471248220"/>
    <s v="16/03/2026 14:33"/>
  </r>
  <r>
    <x v="1"/>
    <x v="1"/>
    <n v="50"/>
    <n v="6"/>
    <s v="GXH6"/>
    <n v="200"/>
    <n v="0"/>
    <s v="ร้านที่2"/>
    <s v="ส***ญญา เ***อทรัพย์"/>
    <s v="สมุทรสาคร"/>
    <s v="-"/>
    <s v=""/>
    <s v="16/03/2026 14:29"/>
    <s v="-"/>
    <s v="J&amp;T COD"/>
    <s v="Tiktok"/>
    <s v="จ่ายทีหลัง / COD"/>
    <s v=""/>
    <s v="793465640225"/>
    <s v="16/03/2026 14:29"/>
  </r>
  <r>
    <x v="1"/>
    <x v="1"/>
    <n v="50"/>
    <n v="6"/>
    <s v="GXH5"/>
    <n v="200"/>
    <n v="0"/>
    <s v="ร้านที่2"/>
    <s v="ด***าร์  แ***ั้ง"/>
    <s v="ปทุมธานี"/>
    <s v="-"/>
    <s v=""/>
    <s v="16/03/2026 14:29"/>
    <s v="-"/>
    <s v="J&amp;T COD"/>
    <s v="Tiktok"/>
    <s v="จ่ายทีหลัง / COD"/>
    <s v=""/>
    <s v="793416055272"/>
    <s v="16/03/2026 14:29"/>
  </r>
  <r>
    <x v="1"/>
    <x v="1"/>
    <n v="50"/>
    <n v="6"/>
    <s v="GXH3"/>
    <n v="200"/>
    <n v="0"/>
    <s v="ร้านที่2"/>
    <s v="A***wan W***anin"/>
    <s v="สมุทรสงคราม"/>
    <s v="-"/>
    <s v=""/>
    <s v="16/03/2026 14:25"/>
    <s v="-"/>
    <s v="J&amp;T COD"/>
    <s v="Tiktok"/>
    <s v="จ่ายทีหลัง / COD"/>
    <s v=""/>
    <s v="793479652276"/>
    <s v="16/03/2026 14:25"/>
  </r>
  <r>
    <x v="1"/>
    <x v="1"/>
    <n v="33.333333333333336"/>
    <n v="3"/>
    <s v="GXH2"/>
    <n v="100"/>
    <n v="0"/>
    <s v="ร้านที่4"/>
    <s v="จ***า น***ตน์"/>
    <s v="สมุทรปราการ"/>
    <s v="-"/>
    <s v=""/>
    <s v="16/03/2026 14:25"/>
    <s v="-"/>
    <s v="J&amp;T COD"/>
    <s v="Tiktok"/>
    <s v="จ่ายทีหลัง / COD"/>
    <s v=""/>
    <s v="793473970295"/>
    <s v="16/03/2026 14:25"/>
  </r>
  <r>
    <x v="1"/>
    <x v="1"/>
    <n v="50"/>
    <n v="6"/>
    <s v="GXH1"/>
    <n v="200"/>
    <n v="0"/>
    <s v="ร้านที่2"/>
    <s v="ร***ยะ เ***ละ"/>
    <s v="ปัตตานี"/>
    <s v="-"/>
    <s v=""/>
    <s v="16/03/2026 14:21"/>
    <s v="-"/>
    <s v="J&amp;T COD"/>
    <s v="Tiktok"/>
    <s v="จ่ายทีหลัง / COD"/>
    <s v=""/>
    <s v="793446366285"/>
    <s v="16/03/2026 14:21"/>
  </r>
  <r>
    <x v="1"/>
    <x v="1"/>
    <n v="50"/>
    <n v="6"/>
    <s v="GXH0"/>
    <n v="200"/>
    <n v="0"/>
    <s v="ร้านที่2"/>
    <s v="d***nee p***chimplee"/>
    <s v="กรุงเทพฯ"/>
    <s v="-"/>
    <s v=""/>
    <s v="16/03/2026 14:21"/>
    <s v="-"/>
    <s v="J&amp;T COD"/>
    <s v="Tiktok"/>
    <s v="จ่ายทีหลัง / COD"/>
    <s v=""/>
    <s v="793413370201"/>
    <s v="16/03/2026 14:21"/>
  </r>
  <r>
    <x v="2"/>
    <x v="2"/>
    <n v="66.666666666666671"/>
    <n v="3"/>
    <s v="GXG99"/>
    <n v="120"/>
    <n v="0"/>
    <s v="ร้านที่3"/>
    <s v="YUPIN  THAVORN"/>
    <s v="67/574 หมู่ 6 หมู่บ้านเกาะสมุทร ต.ท่าทราย อ.เมือง จ.สมุทรสาคร · ท่าทราย/ Tha Sai_x000a__x000a_เมืองสมุทรสาคร/ Mueang Samut Sakhonสมุทรสาคร/ Samut Sakhon_x000a_74000"/>
    <s v="74000"/>
    <s v="660964106463"/>
    <s v="16/03/2026 14:19"/>
    <s v="-"/>
    <s v="Kerry_dropoff"/>
    <s v="Lazada"/>
    <s v="lazada"/>
    <s v=""/>
    <s v="LEXPU0667713059"/>
    <s v="16/03/2026 14:19"/>
  </r>
  <r>
    <x v="1"/>
    <x v="1"/>
    <n v="65"/>
    <n v="1"/>
    <s v="GXG98"/>
    <n v="58.99"/>
    <n v="0"/>
    <s v="ร้านที่2"/>
    <s v="ก***ิกา พ***์นุกูล"/>
    <s v="กรุงเทพฯ"/>
    <s v="-"/>
    <s v=""/>
    <s v="16/03/2026 14:17"/>
    <s v="-"/>
    <s v="J&amp;T Express"/>
    <s v="Tiktok"/>
    <s v="tiktok"/>
    <s v=""/>
    <s v="793420560122"/>
    <s v="16/03/2026 14:18"/>
  </r>
  <r>
    <x v="1"/>
    <x v="1"/>
    <n v="50"/>
    <n v="6"/>
    <s v="GXG97"/>
    <n v="200"/>
    <n v="0"/>
    <s v="ร้านที่2"/>
    <s v="ด***รณ อ***าห์"/>
    <s v="มหาสารคาม"/>
    <s v="-"/>
    <s v=""/>
    <s v="16/03/2026 14:15"/>
    <s v="-"/>
    <s v="J&amp;T COD"/>
    <s v="Tiktok"/>
    <s v="จ่ายทีหลัง / COD"/>
    <s v=""/>
    <s v="793441459296"/>
    <s v="16/03/2026 14:17"/>
  </r>
  <r>
    <x v="1"/>
    <x v="1"/>
    <n v="50"/>
    <n v="6"/>
    <s v="GXG96"/>
    <n v="200"/>
    <n v="0"/>
    <s v="ร้านที่2"/>
    <s v="ว***ี่ ร***หญิง ธ***า น***์ธพัท"/>
    <s v="นนทบุรี"/>
    <s v="-"/>
    <s v=""/>
    <s v="16/03/2026 14:15"/>
    <s v="-"/>
    <s v="Flash Express Thailand"/>
    <s v="Tiktok"/>
    <s v="tiktok"/>
    <s v=""/>
    <s v="THT030656337E9Z"/>
    <s v="16/03/2026 14:17"/>
  </r>
  <r>
    <x v="1"/>
    <x v="1"/>
    <n v="50"/>
    <n v="6"/>
    <s v="GXG95"/>
    <n v="200"/>
    <n v="0"/>
    <s v="ร้านที่2"/>
    <s v="ป***าร โ***ม"/>
    <s v="ลพบุรี"/>
    <s v="-"/>
    <s v=""/>
    <s v="16/03/2026 14:11"/>
    <s v="-"/>
    <s v="J&amp;T COD"/>
    <s v="Tiktok"/>
    <s v="จ่ายทีหลัง / COD"/>
    <s v=""/>
    <s v="793499455280"/>
    <s v="16/03/2026 14:15"/>
  </r>
  <r>
    <x v="8"/>
    <x v="7"/>
    <n v="69.900000000000006"/>
    <n v="10"/>
    <s v="GXG94"/>
    <n v="817"/>
    <n v="17"/>
    <s v="ร้านที่1"/>
    <s v="แ******ญ"/>
    <s v="******แม่กลอง, อำเภอเมืองสมุทรสงคราม ตำบลแม่กลอง อำเภอเมืองสมุทรสงคราม จังหวัดสมุทรสงคราม 75000"/>
    <s v="75000"/>
    <s v="35"/>
    <s v="16/03/2026 14:38"/>
    <s v="-"/>
    <s v="SPX Express"/>
    <s v="Shopee"/>
    <s v="shopee"/>
    <s v=""/>
    <s v="TH2619512784311"/>
    <s v="16/03/2026 14:13"/>
  </r>
  <r>
    <x v="0"/>
    <x v="0"/>
    <n v="159"/>
    <n v="3"/>
    <s v="GXG93"/>
    <n v="297"/>
    <n v="0"/>
    <s v="ร้านที่4"/>
    <s v="ส***า ส***ก้ว"/>
    <s v="พิจิตร"/>
    <s v="-"/>
    <s v=""/>
    <s v="16/03/2026 14:05"/>
    <s v="-"/>
    <s v="J&amp;T COD"/>
    <s v="Tiktok"/>
    <s v="จ่ายทีหลัง / COD"/>
    <s v=""/>
    <s v="793471456190"/>
    <s v="16/03/2026 14:10"/>
  </r>
  <r>
    <x v="12"/>
    <x v="13"/>
    <n v="50"/>
    <n v="3"/>
    <s v="GXG92"/>
    <n v="100"/>
    <n v="0"/>
    <s v="ร้านที่1"/>
    <s v="จุฑารัตน์ จันทร์เกษม"/>
    <s v="41 หมู่ 1 ต.บ้านชวน อ.บำเหน็จณรงค์ จ.ชัยภูมิ  โทร. 36160"/>
    <s v="36160"/>
    <s v="0612587515"/>
    <s v="16/03/2026 14:10"/>
    <s v="t0832622509@gmail.com"/>
    <s v="EMS COD"/>
    <s v="facebook"/>
    <s v="กสิกร"/>
    <s v=""/>
    <s v="WA108437165TH"/>
    <s v="16/03/2026 14:10"/>
  </r>
  <r>
    <x v="1"/>
    <x v="1"/>
    <n v="33.333333333333336"/>
    <n v="3"/>
    <s v="GXG91"/>
    <n v="100"/>
    <n v="0"/>
    <s v="ร้านที่4"/>
    <s v="ด*** โ***์สุวรรณ"/>
    <s v="พระนครศรีอยุธยา"/>
    <s v="-"/>
    <s v=""/>
    <s v="16/03/2026 14:01"/>
    <s v="-"/>
    <s v="J&amp;T COD"/>
    <s v="Tiktok"/>
    <s v="จ่ายทีหลัง / COD"/>
    <s v=""/>
    <s v="793455978291"/>
    <s v="16/03/2026 14:01"/>
  </r>
  <r>
    <x v="1"/>
    <x v="1"/>
    <n v="50"/>
    <n v="6"/>
    <s v="GXG90"/>
    <n v="200"/>
    <n v="0"/>
    <s v="ร้านที่2"/>
    <s v="ก***า บ***นิตย์"/>
    <s v="นครราชสีมา"/>
    <s v="-"/>
    <s v=""/>
    <s v="16/03/2026 13:56"/>
    <s v="-"/>
    <s v="J&amp;T COD"/>
    <s v="Tiktok"/>
    <s v="จ่ายทีหลัง / COD"/>
    <s v="ส่งก่อนวันที่19 นะเดี๋ยวไม่มีคนรับ"/>
    <s v="793439960283"/>
    <s v="16/03/2026 13:56"/>
  </r>
  <r>
    <x v="1"/>
    <x v="1"/>
    <n v="50"/>
    <n v="6"/>
    <s v="GXG89"/>
    <n v="200"/>
    <n v="0"/>
    <s v="ร้านที่2"/>
    <s v="แ***รี"/>
    <s v="อุบลราชธานี"/>
    <s v="-"/>
    <s v=""/>
    <s v="16/03/2026 13:54"/>
    <s v="-"/>
    <s v="J&amp;T COD"/>
    <s v="Tiktok"/>
    <s v="จ่ายทีหลัง / COD"/>
    <s v=""/>
    <s v="793441658262"/>
    <s v="16/03/2026 13:54"/>
  </r>
  <r>
    <x v="0"/>
    <x v="0"/>
    <n v="139"/>
    <n v="1"/>
    <s v="GXG88"/>
    <n v="215"/>
    <n v="0"/>
    <s v="ร้านที่10"/>
    <s v="คุณหมาน้อย ฟาโร"/>
    <s v="ที่อยุ่_x000a_เข้าซอยหน้าโรงเรียนสอนขับรถแอดวานซ์_x000a_ขับเลยมาสุดซอย(เลยมาใม่ไกล)เจอ3แยก_x000a_มีปั้ม⛽⛽เลี้ยวซ้ายมือมานิดหน่อยเจอโค้งบ้านยุทางขวามือรั้วสีส้มอ่อนอยู่หน้าบ้านมีตัวหนังสือ_x000a_ 🌹ไทภูเขียว🌹 _x000a_🏠เลขที่341ม.7 บ้านโนนดินแดง ต.ผักปัง อ.ภุเขียวจ.ชัยภูมิ  36110"/>
    <s v="36110"/>
    <s v="0802686674"/>
    <s v="16/03/2026 16:10"/>
    <s v="t0832622509@gmail.com"/>
    <s v="EMS COD"/>
    <s v="facebook"/>
    <s v="กสิกร"/>
    <s v=""/>
    <s v="WA108437174TH"/>
    <s v="16/03/2026 13:52"/>
  </r>
  <r>
    <x v="9"/>
    <x v="19"/>
    <n v="139"/>
    <n v="1"/>
    <s v="GXG88"/>
    <n v="215"/>
    <n v="0"/>
    <s v="ร้านที่10"/>
    <s v="คุณหมาน้อย ฟาโร"/>
    <s v="ที่อยุ่_x000a_เข้าซอยหน้าโรงเรียนสอนขับรถแอดวานซ์_x000a_ขับเลยมาสุดซอย(เลยมาใม่ไกล)เจอ3แยก_x000a_มีปั้ม⛽⛽เลี้ยวซ้ายมือมานิดหน่อยเจอโค้งบ้านยุทางขวามือรั้วสีส้มอ่อนอยู่หน้าบ้านมีตัวหนังสือ_x000a_ 🌹ไทภูเขียว🌹 _x000a_🏠เลขที่341ม.7 บ้านโนนดินแดง ต.ผักปัง อ.ภุเขียวจ.ชัยภูมิ  36110"/>
    <s v="36110"/>
    <s v="0802686674"/>
    <s v="16/03/2026 16:10"/>
    <s v="t0832622509@gmail.com"/>
    <s v="EMS COD"/>
    <s v="facebook"/>
    <s v="กสิกร"/>
    <s v=""/>
    <s v="WA108437174TH"/>
    <s v="16/03/2026 13:52"/>
  </r>
  <r>
    <x v="1"/>
    <x v="1"/>
    <n v="50"/>
    <n v="6"/>
    <s v="GXG87"/>
    <n v="200"/>
    <n v="0"/>
    <s v="ร้านที่2"/>
    <s v="เ***ซริลล่า ห***หามะ"/>
    <s v="ยะลา"/>
    <s v="-"/>
    <s v=""/>
    <s v="16/03/2026 13:51"/>
    <s v="-"/>
    <s v="J&amp;T COD"/>
    <s v="Tiktok"/>
    <s v="จ่ายทีหลัง / COD"/>
    <s v=""/>
    <s v="793438761264"/>
    <s v="16/03/2026 13:52"/>
  </r>
  <r>
    <x v="1"/>
    <x v="1"/>
    <n v="50"/>
    <n v="6"/>
    <s v="GXG86"/>
    <n v="200"/>
    <n v="0"/>
    <s v="ร้านที่2"/>
    <s v="น** ร***ี  แ***โมรา"/>
    <s v="ตาก"/>
    <s v="-"/>
    <s v=""/>
    <s v="16/03/2026 13:49"/>
    <s v="-"/>
    <s v="J&amp;T COD"/>
    <s v="Tiktok"/>
    <s v="จ่ายทีหลัง / COD"/>
    <s v=""/>
    <s v="793496853262"/>
    <s v="16/03/2026 13:49"/>
  </r>
  <r>
    <x v="1"/>
    <x v="1"/>
    <n v="50"/>
    <n v="6"/>
    <s v="GXG85"/>
    <n v="200"/>
    <n v="0"/>
    <s v="ร้านที่2"/>
    <s v="น***า"/>
    <s v="ยะลา"/>
    <s v="-"/>
    <s v=""/>
    <s v="16/03/2026 13:49"/>
    <s v="-"/>
    <s v="J&amp;T COD"/>
    <s v="Tiktok"/>
    <s v="จ่ายทีหลัง / COD"/>
    <s v=""/>
    <s v="793422251274"/>
    <s v="16/03/2026 13:49"/>
  </r>
  <r>
    <x v="12"/>
    <x v="13"/>
    <n v="50"/>
    <n v="3"/>
    <s v="GXG84"/>
    <n v="100"/>
    <n v="0"/>
    <s v="ร้านที่1"/>
    <s v="ศุภนุช  คำบรรลือ"/>
    <s v="200/6 ม.10 ต.ป่าไผ่_x000a_อ.สันทราย  จ.เชียงใหม่ 50210"/>
    <s v="50210"/>
    <s v="0813661105"/>
    <s v="16/03/2026 13:47"/>
    <s v="t0832622509@gmail.com"/>
    <s v="EMS COD"/>
    <s v="facebook"/>
    <s v="กสิกร"/>
    <s v=""/>
    <s v="WA108437188TH"/>
    <s v="16/03/2026 13:47"/>
  </r>
  <r>
    <x v="1"/>
    <x v="1"/>
    <n v="50"/>
    <n v="6"/>
    <s v="GXG83"/>
    <n v="200"/>
    <n v="0"/>
    <s v="ร้านที่2"/>
    <s v="พ***ทิพ ส***"/>
    <s v="นครปฐม"/>
    <s v="-"/>
    <s v=""/>
    <s v="16/03/2026 13:47"/>
    <s v="-"/>
    <s v="J&amp;T COD"/>
    <s v="Tiktok"/>
    <s v="จ่ายทีหลัง / COD"/>
    <s v=""/>
    <s v="793400858272"/>
    <s v="16/03/2026 13:47"/>
  </r>
  <r>
    <x v="3"/>
    <x v="3"/>
    <n v="54.5"/>
    <n v="2"/>
    <s v="GXG82"/>
    <n v="54.99"/>
    <n v="9"/>
    <s v="ร้านที่1"/>
    <s v="มาริสา วีรศักดิ์ธารา"/>
    <s v="42/16 หมู่บ้าน อิงลดา หมู่ 5 ถนน ไสวประชาราษฎร์ ตำบล ลาดสวาย_x000a__x000a_ลำลูกกา/ Lam Luk Kaปทุมธานี/ Pathum Thani_x000a_12150"/>
    <s v="12150"/>
    <s v="660832976389"/>
    <s v="16/03/2026 13:46"/>
    <s v="-"/>
    <s v="Kerry_dropoff"/>
    <s v="Lazada"/>
    <s v="lazada"/>
    <s v=""/>
    <s v="LEXPU0667767402"/>
    <s v="16/03/2026 13:46"/>
  </r>
  <r>
    <x v="9"/>
    <x v="19"/>
    <n v="159"/>
    <n v="1"/>
    <s v="GXG81"/>
    <n v="129"/>
    <n v="0"/>
    <s v="ร้านที่2"/>
    <s v="อ***ันท์ ส***ธิ์"/>
    <s v="ศรีสะเกษ"/>
    <s v="-"/>
    <s v=""/>
    <s v="16/03/2026 13:46"/>
    <s v="-"/>
    <s v="J&amp;T Express"/>
    <s v="Tiktok"/>
    <s v="tiktok"/>
    <s v=""/>
    <s v="793480857142"/>
    <s v="16/03/2026 13:45"/>
  </r>
  <r>
    <x v="5"/>
    <x v="14"/>
    <n v="139"/>
    <n v="1"/>
    <s v="GXG80"/>
    <n v="215"/>
    <n v="0"/>
    <s v="ร้านที่10"/>
    <s v="คุณปณิดา นิธากรณ์"/>
    <s v="1283 หมู่บ้านมิตรร่วมใจ ตลาดบางปะกอก ถนนสุขสวัสดิ์ แขวงบางปะกอก _x000a_เขตราษฎร์บูรณะ กรุงเทพฯ _x000a_โทร 10140"/>
    <s v="10140"/>
    <s v="0865590683"/>
    <s v="16/03/2026 13:45"/>
    <s v="t0832622509@gmail.com"/>
    <s v="EMS COD"/>
    <s v="facebook"/>
    <s v="กสิกร"/>
    <s v=""/>
    <s v="WA108437191TH"/>
    <s v="16/03/2026 13:44"/>
  </r>
  <r>
    <x v="0"/>
    <x v="0"/>
    <n v="139"/>
    <n v="1"/>
    <s v="GXG80"/>
    <n v="215"/>
    <n v="0"/>
    <s v="ร้านที่10"/>
    <s v="คุณปณิดา นิธากรณ์"/>
    <s v="1283 หมู่บ้านมิตรร่วมใจ ตลาดบางปะกอก ถนนสุขสวัสดิ์ แขวงบางปะกอก _x000a_เขตราษฎร์บูรณะ กรุงเทพฯ _x000a_โทร 10140"/>
    <s v="10140"/>
    <s v="0865590683"/>
    <s v="16/03/2026 13:45"/>
    <s v="t0832622509@gmail.com"/>
    <s v="EMS COD"/>
    <s v="facebook"/>
    <s v="กสิกร"/>
    <s v=""/>
    <s v="WA108437191TH"/>
    <s v="16/03/2026 13:44"/>
  </r>
  <r>
    <x v="5"/>
    <x v="14"/>
    <n v="139"/>
    <n v="1"/>
    <s v="GXG79"/>
    <n v="215"/>
    <n v="0"/>
    <s v="ร้านที่10"/>
    <s v="หน่อย "/>
    <s v="560  ซ.เพชรสมุทร1_x000a_ถ.เพชรสมุทร  ต.แม่กลอง_x000a_อ.เมือง  สมุทรสงคราม 75000"/>
    <s v="75000"/>
    <s v="0614598263"/>
    <s v="16/03/2026 13:43"/>
    <s v="t0832622509@gmail.com"/>
    <s v="EMS COD"/>
    <s v="facebook"/>
    <s v="กสิกร"/>
    <s v=""/>
    <s v="WA108437205TH"/>
    <s v="16/03/2026 13:43"/>
  </r>
  <r>
    <x v="4"/>
    <x v="9"/>
    <n v="139"/>
    <n v="1"/>
    <s v="GXG79"/>
    <n v="215"/>
    <n v="0"/>
    <s v="ร้านที่10"/>
    <s v="หน่อย "/>
    <s v="560  ซ.เพชรสมุทร1_x000a_ถ.เพชรสมุทร  ต.แม่กลอง_x000a_อ.เมือง  สมุทรสงคราม 75000"/>
    <s v="75000"/>
    <s v="0614598263"/>
    <s v="16/03/2026 13:43"/>
    <s v="t0832622509@gmail.com"/>
    <s v="EMS COD"/>
    <s v="facebook"/>
    <s v="กสิกร"/>
    <s v=""/>
    <s v="WA108437205TH"/>
    <s v="16/03/2026 13:43"/>
  </r>
  <r>
    <x v="12"/>
    <x v="13"/>
    <n v="50"/>
    <n v="3"/>
    <s v="GXG78"/>
    <n v="100"/>
    <n v="0"/>
    <s v="ร้านที่1"/>
    <s v="วรุต  เมธีบุญพานิช"/>
    <s v="89/94  หมู่บ้านวิลาจิโอ้   ตำบลบางพลีใหญ่  อำเภอบางพลี  สมุทรปราการ 10540"/>
    <s v="10540"/>
    <s v="0825596594"/>
    <s v="16/03/2026 13:40"/>
    <s v="t0832622509@gmail.com"/>
    <s v="EMS COD"/>
    <s v="facebook"/>
    <s v="กสิกร"/>
    <s v=""/>
    <s v="WA108437214TH"/>
    <s v="16/03/2026 13:40"/>
  </r>
  <r>
    <x v="12"/>
    <x v="13"/>
    <n v="50"/>
    <n v="3"/>
    <s v="GXG77"/>
    <n v="100"/>
    <n v="0"/>
    <s v="ร้านที่1"/>
    <s v="รวีวรรณ  จันทร์คณาโชค  "/>
    <s v="878/31  หมู่บ้านนาราสิริ   ซอยศรีนครินทร์ 20 แขวงสวนหลวง  เขตสวนหลวง  กรุงเทพ   โทร 10250"/>
    <s v="10250"/>
    <s v="0924348572"/>
    <s v="16/03/2026 10:30"/>
    <s v="t0832622509@gmail.com"/>
    <s v="EMS"/>
    <s v="facebook"/>
    <s v="กสิกร"/>
    <s v=""/>
    <s v="WB213056295TH"/>
    <s v="16/03/2026 13:39"/>
  </r>
  <r>
    <x v="11"/>
    <x v="20"/>
    <n v="66"/>
    <n v="1"/>
    <s v="GXG76"/>
    <n v="249"/>
    <n v="0"/>
    <s v="ร้านที่1"/>
    <s v="ญ******ว"/>
    <s v="******ปาน ตำบลบ้านขอ อำเภอเมืองปาน จังหวัดลำปาง 52240"/>
    <s v="52240"/>
    <s v="76"/>
    <s v="16/03/2026 14:13"/>
    <s v="-"/>
    <s v="SPX Express"/>
    <s v="Shopee"/>
    <s v="shopee"/>
    <s v=""/>
    <s v="TH267923556290W"/>
    <s v="16/03/2026 13:38"/>
  </r>
  <r>
    <x v="10"/>
    <x v="21"/>
    <n v="66"/>
    <n v="1"/>
    <s v="GXG76"/>
    <n v="249"/>
    <n v="0"/>
    <s v="ร้านที่1"/>
    <s v="ญ******ว"/>
    <s v="******ปาน ตำบลบ้านขอ อำเภอเมืองปาน จังหวัดลำปาง 52240"/>
    <s v="52240"/>
    <s v="76"/>
    <s v="16/03/2026 14:13"/>
    <s v="-"/>
    <s v="SPX Express"/>
    <s v="Shopee"/>
    <s v="shopee"/>
    <s v=""/>
    <s v="TH267923556290W"/>
    <s v="16/03/2026 13:38"/>
  </r>
  <r>
    <x v="8"/>
    <x v="7"/>
    <n v="67"/>
    <n v="1"/>
    <s v="GXG76"/>
    <n v="249"/>
    <n v="0"/>
    <s v="ร้านที่1"/>
    <s v="ญ******ว"/>
    <s v="******ปาน ตำบลบ้านขอ อำเภอเมืองปาน จังหวัดลำปาง 52240"/>
    <s v="52240"/>
    <s v="76"/>
    <s v="16/03/2026 14:13"/>
    <s v="-"/>
    <s v="SPX Express"/>
    <s v="Shopee"/>
    <s v="shopee"/>
    <s v=""/>
    <s v="TH267923556290W"/>
    <s v="16/03/2026 13:37"/>
  </r>
  <r>
    <x v="4"/>
    <x v="8"/>
    <n v="93.74"/>
    <n v="2"/>
    <s v="GXG75"/>
    <n v="438.96"/>
    <n v="64"/>
    <s v="ร้านที่1"/>
    <s v="จำนงค์ ตุ่นไธสง"/>
    <s v="65หมู่6 บ้านศรีเมืองชุม · ลอ/ Lo_x000a__x000a_จุน/ Chunพะเยา/ Phayao_x000a_56150"/>
    <s v="56150"/>
    <s v="660953972572"/>
    <s v="16/03/2026 13:38"/>
    <s v="-"/>
    <s v="Kerry_dropoff"/>
    <s v="Lazada"/>
    <s v="lazada"/>
    <s v=""/>
    <s v="TH53028GA8FJ1C"/>
    <s v="16/03/2026 13:37"/>
  </r>
  <r>
    <x v="9"/>
    <x v="8"/>
    <n v="93.74"/>
    <n v="2"/>
    <s v="GXG75"/>
    <n v="438.96"/>
    <n v="64"/>
    <s v="ร้านที่1"/>
    <s v="จำนงค์ ตุ่นไธสง"/>
    <s v="65หมู่6 บ้านศรีเมืองชุม · ลอ/ Lo_x000a__x000a_จุน/ Chunพะเยา/ Phayao_x000a_56150"/>
    <s v="56150"/>
    <s v="660953972572"/>
    <s v="16/03/2026 13:38"/>
    <s v="-"/>
    <s v="Kerry_dropoff"/>
    <s v="Lazada"/>
    <s v="lazada"/>
    <s v=""/>
    <s v="TH53028GA8FJ1C"/>
    <s v="16/03/2026 13:37"/>
  </r>
  <r>
    <x v="12"/>
    <x v="13"/>
    <n v="50"/>
    <n v="3"/>
    <s v="GXG74"/>
    <n v="100"/>
    <n v="0"/>
    <s v="ร้านที่1"/>
    <s v="สมโภชศีรลอย"/>
    <s v="วัดปลายโพงพางตําบลปลายโพงพางอําเภออัมพวาจังหวัดสมุทรสงคาม๗๕๑๑๐/๐๙๕๒๑๒๐๓๐๑ 75110"/>
    <s v="75110"/>
    <s v="0952120301"/>
    <s v="16/03/2026 13:37"/>
    <s v="t0832622509@gmail.com"/>
    <s v="EMS COD"/>
    <s v="facebook"/>
    <s v="กสิกร"/>
    <s v=""/>
    <s v="WA108437228TH"/>
    <s v="16/03/2026 13:36"/>
  </r>
  <r>
    <x v="12"/>
    <x v="13"/>
    <n v="50"/>
    <n v="3"/>
    <s v="GXG73"/>
    <n v="100"/>
    <n v="0"/>
    <s v="ร้านที่1"/>
    <s v="อุทัยวรรณ ชอบผลธรรม"/>
    <s v="28 ซอย9 หมู่บ้านนภาลัย_x000a_ถ. สุขุมวิท_x000a_เขตบางนาใต้_x000a_แขวงบางนา_x000a_กรุงเทพ 10260"/>
    <s v="10260"/>
    <s v="0944783926"/>
    <s v="16/03/2026 13:35"/>
    <s v="t0832622509@gmail.com"/>
    <s v="EMS COD"/>
    <s v="facebook"/>
    <s v="กสิกร"/>
    <s v=""/>
    <s v="WA108437231TH"/>
    <s v="16/03/2026 13:34"/>
  </r>
  <r>
    <x v="1"/>
    <x v="1"/>
    <n v="50"/>
    <n v="6"/>
    <s v="GXG72"/>
    <n v="200"/>
    <n v="0"/>
    <s v="ร้านที่2"/>
    <s v="อ***ต์ น***ีชื่อ"/>
    <s v="เพชรบุรี"/>
    <s v="-"/>
    <s v=""/>
    <s v="16/03/2026 13:34"/>
    <s v="-"/>
    <s v="J&amp;T COD"/>
    <s v="Tiktok"/>
    <s v="จ่ายทีหลัง / COD"/>
    <s v=""/>
    <s v="793498560271"/>
    <s v="16/03/2026 13:34"/>
  </r>
  <r>
    <x v="5"/>
    <x v="8"/>
    <n v="46.75"/>
    <n v="1"/>
    <s v="GXG71"/>
    <n v="55.75"/>
    <n v="9"/>
    <s v="ร้านที่1"/>
    <s v="มาริสา วีรศักดิ์ธารา"/>
    <s v="42/16 หมู่บ้าน อิงลดา หมู่ 5 ถนน ไสวประชาราษฎร์ ตำบล ลาดสวาย_x000a__x000a_ลำลูกกา/ Lam Luk Kaปทุมธานี/ Pathum Thani_x000a_12150"/>
    <s v="12150"/>
    <s v="660832976389"/>
    <s v="16/03/2026 13:32"/>
    <s v="-"/>
    <s v="Kerry_dropoff"/>
    <s v="Lazada"/>
    <s v="lazada"/>
    <s v=""/>
    <s v="LEXPU0667699639"/>
    <s v="16/03/2026 13:32"/>
  </r>
  <r>
    <x v="12"/>
    <x v="13"/>
    <n v="50"/>
    <n v="6"/>
    <s v="GXG70"/>
    <n v="200"/>
    <n v="0"/>
    <s v="ร้านที่1"/>
    <s v="จุติมา  ภักคร์นิล"/>
    <s v="33/707หมู่7ซ.12/8_x000a_หมู่บ้านเอื้ออาทรสุธาวาส_x000a_ต.หนองปรือ_x000a_อ.บางละมุง_x000a_จ.ชลบุรี 20150"/>
    <s v="20150"/>
    <s v="0644985817"/>
    <s v="16/03/2026 13:28"/>
    <s v="t0832622509@gmail.com"/>
    <s v="EMS COD"/>
    <s v="facebook"/>
    <s v="จ่ายทีหลัง / COD"/>
    <s v=""/>
    <s v="WA108437245TH"/>
    <s v="16/03/2026 13:28"/>
  </r>
  <r>
    <x v="12"/>
    <x v="13"/>
    <n v="50"/>
    <n v="3"/>
    <s v="GXG69"/>
    <n v="279"/>
    <n v="0"/>
    <s v="ร้านที่1"/>
    <s v="อส.ทพ. นัฐพงษ์ ยิ่งเชิดงาม"/>
    <s v="กองร้อยทหารพรานที่ 4606_x000a_ ม.8 บ้านไทยสุข (วัดชนาราม) ต.ลาโละ  อ.รือเสาะ  จ.นราธิวาส _x000a_โทร 96150"/>
    <s v="96150"/>
    <s v="0801613308"/>
    <s v="16/03/2026 13:21"/>
    <s v="t0832622509@gmail.com"/>
    <s v="EMS"/>
    <s v="facebook"/>
    <s v="กสิกร"/>
    <s v=""/>
    <s v="WB213056304TH"/>
    <s v="16/03/2026 13:27"/>
  </r>
  <r>
    <x v="13"/>
    <x v="15"/>
    <n v="89.5"/>
    <n v="2"/>
    <s v="GXG69"/>
    <n v="279"/>
    <n v="0"/>
    <s v="ร้านที่1"/>
    <s v="อส.ทพ. นัฐพงษ์ ยิ่งเชิดงาม"/>
    <s v="กองร้อยทหารพรานที่ 4606_x000a_ ม.8 บ้านไทยสุข (วัดชนาราม) ต.ลาโละ  อ.รือเสาะ  จ.นราธิวาส _x000a_โทร 96150"/>
    <s v="96150"/>
    <s v="0801613308"/>
    <s v="16/03/2026 13:21"/>
    <s v="t0832622509@gmail.com"/>
    <s v="EMS"/>
    <s v="facebook"/>
    <s v="กสิกร"/>
    <s v=""/>
    <s v="WB213056304TH"/>
    <s v="16/03/2026 13:27"/>
  </r>
  <r>
    <x v="12"/>
    <x v="13"/>
    <n v="50"/>
    <n v="3"/>
    <s v="GXG68"/>
    <n v="279"/>
    <n v="0"/>
    <s v="ร้านที่1"/>
    <s v="คุณหนูจ๋า หงษ์"/>
    <s v="218 หมู่14 ตำบลท่าวังทอง อำเภอเมือง จังหวัดพะเยา  56000"/>
    <s v="56000"/>
    <s v="0819291020"/>
    <s v="16/03/2026 09:08"/>
    <s v="t0832622509@gmail.com"/>
    <s v="EMS"/>
    <s v="facebook"/>
    <s v="กสิกร"/>
    <s v=""/>
    <s v="WB213082851TH"/>
    <s v="16/03/2026 13:25"/>
  </r>
  <r>
    <x v="13"/>
    <x v="15"/>
    <n v="89.5"/>
    <n v="2"/>
    <s v="GXG68"/>
    <n v="279"/>
    <n v="0"/>
    <s v="ร้านที่1"/>
    <s v="คุณหนูจ๋า หงษ์"/>
    <s v="218 หมู่14 ตำบลท่าวังทอง อำเภอเมือง จังหวัดพะเยา  56000"/>
    <s v="56000"/>
    <s v="0819291020"/>
    <s v="16/03/2026 09:08"/>
    <s v="t0832622509@gmail.com"/>
    <s v="EMS"/>
    <s v="facebook"/>
    <s v="กสิกร"/>
    <s v=""/>
    <s v="WB213082851TH"/>
    <s v="16/03/2026 13:25"/>
  </r>
  <r>
    <x v="12"/>
    <x v="13"/>
    <n v="50"/>
    <n v="3"/>
    <s v="GXG67"/>
    <n v="279"/>
    <n v="0"/>
    <s v="ร้านที่1"/>
    <s v="ส่ง สุรัตนา "/>
    <s v="99/3 ม. 1 ต.บางตะบูน_x000a_อ.บ้านแหลม_x000a_จ.เพชรบุรี 76110"/>
    <s v="76110"/>
    <s v="0949246255"/>
    <s v="16/03/2026 13:24"/>
    <s v="t0832622509@gmail.com"/>
    <s v="EMS COD"/>
    <s v="facebook"/>
    <s v="กสิกร"/>
    <s v=""/>
    <s v="WA108437259TH"/>
    <s v="16/03/2026 13:24"/>
  </r>
  <r>
    <x v="13"/>
    <x v="15"/>
    <n v="89.5"/>
    <n v="2"/>
    <s v="GXG67"/>
    <n v="279"/>
    <n v="0"/>
    <s v="ร้านที่1"/>
    <s v="ส่ง สุรัตนา "/>
    <s v="99/3 ม. 1 ต.บางตะบูน_x000a_อ.บ้านแหลม_x000a_จ.เพชรบุรี 76110"/>
    <s v="76110"/>
    <s v="0949246255"/>
    <s v="16/03/2026 13:24"/>
    <s v="t0832622509@gmail.com"/>
    <s v="EMS COD"/>
    <s v="facebook"/>
    <s v="กสิกร"/>
    <s v=""/>
    <s v="WA108437259TH"/>
    <s v="16/03/2026 13:24"/>
  </r>
  <r>
    <x v="12"/>
    <x v="13"/>
    <n v="50"/>
    <n v="3"/>
    <s v="GXG66"/>
    <n v="100"/>
    <n v="0"/>
    <s v="ร้านที่1"/>
    <s v="ชุลีย์    เจริญ"/>
    <s v="เลขที่120/811ม.2_x000a_ซ.อุ่นอารี_x000a_ต.ท้ายบ้านใหม่_x000a_อ.เมือง_x000a_จ.สมุทรปราการ_x000a_โทร 10280"/>
    <s v="10280"/>
    <s v="0853061825"/>
    <s v="16/03/2026 13:22"/>
    <s v="t0832622509@gmail.com"/>
    <s v="EMS COD"/>
    <s v="facebook"/>
    <s v="กสิกร"/>
    <s v=""/>
    <s v="WA108437262TH"/>
    <s v="16/03/2026 13:21"/>
  </r>
  <r>
    <x v="12"/>
    <x v="13"/>
    <n v="50"/>
    <n v="6"/>
    <s v="GXG65"/>
    <n v="200"/>
    <n v="0"/>
    <s v="ร้านที่1"/>
    <s v="นาง อินทา ศรฤทธิ์"/>
    <s v="159หมู่8 บ้านหนองนกทา_x000a_ตำบลหนองเม็ก _x000a_อำเภอหนองหาน_x000a_จังหวัดอุดรธานี 41130"/>
    <s v="41130"/>
    <s v="0829673705"/>
    <s v="16/03/2026 05:59"/>
    <s v="t0832622509@gmail.com"/>
    <s v="EMS"/>
    <s v="facebook"/>
    <s v="กสิกร"/>
    <s v=""/>
    <s v="WB213056318TH"/>
    <s v="16/03/2026 13:20"/>
  </r>
  <r>
    <x v="12"/>
    <x v="13"/>
    <n v="50"/>
    <n v="3"/>
    <s v="GXG64"/>
    <n v="100"/>
    <n v="0"/>
    <s v="ร้านที่1"/>
    <s v="ทวีศักดิ์.ตระหง่าน."/>
    <s v="127.ม.14.ต.คันธุลี.อ.ท่าชนะ.จ.สุราษฎร์ธานี. 84170"/>
    <s v="84170"/>
    <s v="0865955159"/>
    <s v="16/03/2026 13:19"/>
    <s v="t0832622509@gmail.com"/>
    <s v="EMS COD"/>
    <s v="facebook"/>
    <s v="กสิกร"/>
    <s v=""/>
    <s v="WA108437276TH"/>
    <s v="16/03/2026 13:18"/>
  </r>
  <r>
    <x v="12"/>
    <x v="13"/>
    <n v="50"/>
    <n v="3"/>
    <s v="GXG63"/>
    <n v="100"/>
    <n v="0"/>
    <s v="ร้านที่1"/>
    <s v="ปิยะดา ทองแดง"/>
    <s v="195_x000a_หมู่ที่15_x000a_โนนสวาง_x000a_อุบลราชธานี_x000a_   34270 34270"/>
    <s v="34270"/>
    <s v="0990306819"/>
    <s v="16/03/2026 13:17"/>
    <s v="t0832622509@gmail.com"/>
    <s v="EMS COD"/>
    <s v="facebook"/>
    <s v="กสิกร"/>
    <s v=""/>
    <s v="WA108437280TH"/>
    <s v="16/03/2026 13:17"/>
  </r>
  <r>
    <x v="2"/>
    <x v="2"/>
    <n v="65"/>
    <n v="1"/>
    <s v="GXG62"/>
    <n v="165"/>
    <n v="0"/>
    <s v="ร้านที่1"/>
    <s v="ธนพร ไชยเดช"/>
    <s v="บ.แสงตะวันมอเตอร์ไบค์ 613 ม.5_x000a_เชียงยืน_x000a_เชียงยืน_x000a_มหาสารคาม_x000a_Thailand 44160"/>
    <s v="44160"/>
    <s v="66880282672"/>
    <s v="16/03/2026 13:16"/>
    <s v="t0832622509@gmail.com"/>
    <s v="EMS COD"/>
    <s v="facebook"/>
    <s v="กสิกร"/>
    <s v=""/>
    <s v="WA108437293TH"/>
    <s v="16/03/2026 13:16"/>
  </r>
  <r>
    <x v="12"/>
    <x v="13"/>
    <n v="50"/>
    <n v="3"/>
    <s v="GXG62"/>
    <n v="165"/>
    <n v="0"/>
    <s v="ร้านที่1"/>
    <s v="ธนพร ไชยเดช"/>
    <s v="บ.แสงตะวันมอเตอร์ไบค์ 613 ม.5_x000a_เชียงยืน_x000a_เชียงยืน_x000a_มหาสารคาม_x000a_Thailand 44160"/>
    <s v="44160"/>
    <s v="66880282672"/>
    <s v="16/03/2026 13:16"/>
    <s v="t0832622509@gmail.com"/>
    <s v="EMS COD"/>
    <s v="facebook"/>
    <s v="กสิกร"/>
    <s v=""/>
    <s v="WA108437293TH"/>
    <s v="16/03/2026 13:16"/>
  </r>
  <r>
    <x v="12"/>
    <x v="13"/>
    <n v="50"/>
    <n v="6"/>
    <s v="GXG61"/>
    <n v="200"/>
    <n v="0"/>
    <s v="ร้านที่1"/>
    <s v="จ.อ.พัชรพงษ์ พลพิมพ์"/>
    <s v="295/323 หมู่ 2 บ้านอ่าวเสี้ยว_x000a_ต.หนองทะเล อ.เมือง จ.กระบี่_x000a_โทร 81180"/>
    <s v="81180"/>
    <s v="0806808206"/>
    <s v="16/03/2026 13:14"/>
    <s v="t0832622509@gmail.com"/>
    <s v="EMS COD"/>
    <s v="facebook"/>
    <s v="กสิกร"/>
    <s v=""/>
    <s v="WA108437302TH"/>
    <s v="16/03/2026 13:14"/>
  </r>
  <r>
    <x v="9"/>
    <x v="19"/>
    <n v="159"/>
    <n v="1"/>
    <s v="GXG60"/>
    <n v="129"/>
    <n v="0"/>
    <s v="ร้านที่2"/>
    <s v="k***"/>
    <s v="ระยอง"/>
    <s v="-"/>
    <s v=""/>
    <s v="16/03/2026 13:14"/>
    <s v="-"/>
    <s v="J&amp;T Express"/>
    <s v="Tiktok"/>
    <s v="tiktok"/>
    <s v=""/>
    <s v="793432855165"/>
    <s v="16/03/2026 13:13"/>
  </r>
  <r>
    <x v="12"/>
    <x v="13"/>
    <n v="50"/>
    <n v="3"/>
    <s v="GXG59"/>
    <n v="100"/>
    <n v="0"/>
    <s v="ร้านที่1"/>
    <s v="ธนภรณ์ บุญเพ็ง"/>
    <s v="194/2 ถนนลาดพร้าว แขวงจอมพล เขตจตุจักร กรุงเทพ _x000a_โทร 10900"/>
    <s v="10900"/>
    <s v="0898315145"/>
    <s v="16/03/2026 13:13"/>
    <s v="t0832622509@gmail.com"/>
    <s v="EMS COD"/>
    <s v="facebook"/>
    <s v="กสิกร"/>
    <s v=""/>
    <s v="WA108437316TH"/>
    <s v="16/03/2026 13:13"/>
  </r>
  <r>
    <x v="12"/>
    <x v="13"/>
    <n v="50"/>
    <n v="3"/>
    <s v="GXG58"/>
    <n v="100"/>
    <n v="0"/>
    <s v="ร้านที่1"/>
    <s v="พรรณพิไล  แก้วไชย"/>
    <s v="  825/8  ถ  เจ้าเงาะ  ซ  ร่วมใจ   ต  ในเมือง  อ  บ้านไผ่  จ  ขอนแก่น  โทร   40110"/>
    <s v="40110"/>
    <s v="0817393591"/>
    <s v="16/03/2026 13:11"/>
    <s v="t0832622509@gmail.com"/>
    <s v="EMS COD"/>
    <s v="facebook"/>
    <s v="กสิกร"/>
    <s v=""/>
    <s v="WA108437320TH"/>
    <s v="16/03/2026 13:11"/>
  </r>
  <r>
    <x v="9"/>
    <x v="19"/>
    <n v="159"/>
    <n v="1"/>
    <s v="GXG56"/>
    <n v="129"/>
    <n v="0"/>
    <s v="ร้านที่2"/>
    <s v="พ***ี   ศ***พธิ์"/>
    <s v="นครสวรรค์"/>
    <s v="-"/>
    <s v=""/>
    <s v="16/03/2026 13:01"/>
    <s v="-"/>
    <s v="J&amp;T COD"/>
    <s v="Tiktok"/>
    <s v="จ่ายทีหลัง / COD"/>
    <s v=""/>
    <s v="793447456141"/>
    <s v="16/03/2026 13:01"/>
  </r>
  <r>
    <x v="2"/>
    <x v="2"/>
    <n v="66.666666666666671"/>
    <n v="3"/>
    <s v="GXG54"/>
    <n v="129"/>
    <n v="0"/>
    <s v="ร้านที่2"/>
    <s v="ค***ดง"/>
    <s v="ปทุมธานี"/>
    <s v="-"/>
    <s v=""/>
    <s v="16/03/2026 12:32"/>
    <s v="-"/>
    <s v="J&amp;T Express"/>
    <s v="Tiktok"/>
    <s v="tiktok"/>
    <s v=""/>
    <s v="793438143190"/>
    <s v="16/03/2026 12:32"/>
  </r>
  <r>
    <x v="8"/>
    <x v="7"/>
    <n v="80"/>
    <n v="1"/>
    <s v="GXG53"/>
    <n v="80"/>
    <n v="0"/>
    <s v="ร้านที่1"/>
    <s v="S******A"/>
    <s v="******ญ, แขวงสามเสนนอก, เขตห้วยขวาง แขวงสามเสนนอก เขตห้วยขวาง จังหวัดกรุงเทพมหานคร 10310"/>
    <s v="10310"/>
    <s v="05"/>
    <s v="16/03/2026 12:17"/>
    <s v="-"/>
    <s v="Flash Express"/>
    <s v="Shopee"/>
    <s v="shopee"/>
    <s v=""/>
    <s v="TH01518GA4WR7B"/>
    <s v="16/03/2026 12:17"/>
  </r>
  <r>
    <x v="8"/>
    <x v="7"/>
    <n v="90"/>
    <n v="2"/>
    <s v="GXG52"/>
    <n v="116.8"/>
    <n v="7"/>
    <s v="ร้านที่3"/>
    <s v="ยุวพักตร์สริน ยอดอ่อน"/>
    <s v="51/348หมู่บ้านรินทร์ทองซอย3_x000a__x000a_ลำลูกกา/ Lam Luk Kaปทุมธานี/ Pathum Thani_x000a_12130"/>
    <s v="12130"/>
    <s v="660959498262"/>
    <s v="16/03/2026 12:15"/>
    <s v="-"/>
    <s v="Kerry_dropoff"/>
    <s v="Lazada"/>
    <s v="lazada"/>
    <s v=""/>
    <s v="LEXPU0667713987"/>
    <s v="16/03/2026 12:15"/>
  </r>
  <r>
    <x v="8"/>
    <x v="10"/>
    <n v="52.8"/>
    <n v="2"/>
    <s v="GXG51"/>
    <n v="105.6"/>
    <n v="0"/>
    <s v="ร้านที่3"/>
    <s v="ครูน้อง"/>
    <s v="99 ม.7 · ดอนตูม/ Don Tum_x000a__x000a_บางเลน/ Bang Lenนครปฐม/ Nakhon Pathom_x000a_73130"/>
    <s v="73130"/>
    <s v="660836060135"/>
    <s v="16/03/2026 12:10"/>
    <s v="-"/>
    <s v="Kerry_dropoff"/>
    <s v="Lazada"/>
    <s v="lazada"/>
    <s v=""/>
    <s v="LEXPU0667714911"/>
    <s v="16/03/2026 12:10"/>
  </r>
  <r>
    <x v="8"/>
    <x v="7"/>
    <n v="66.333333333333329"/>
    <n v="3"/>
    <s v="GXG50"/>
    <n v="220"/>
    <n v="0"/>
    <s v="ร้านที่4"/>
    <s v="y** ย***"/>
    <s v="สมุทรปราการ"/>
    <s v="-"/>
    <s v=""/>
    <s v="16/03/2026 11:59"/>
    <s v="-"/>
    <s v="J&amp;T COD"/>
    <s v="Tiktok"/>
    <s v="จ่ายทีหลัง / COD"/>
    <s v=""/>
    <s v="793384816895"/>
    <s v="16/03/2026 11:59"/>
  </r>
  <r>
    <x v="1"/>
    <x v="1"/>
    <n v="50"/>
    <n v="6"/>
    <s v="GXG49"/>
    <n v="200"/>
    <n v="0"/>
    <s v="ร้านที่2"/>
    <s v="ก***"/>
    <s v="ชลบุรี"/>
    <s v="-"/>
    <s v=""/>
    <s v="16/03/2026 11:53"/>
    <s v="-"/>
    <s v="J&amp;T COD"/>
    <s v="Tiktok"/>
    <s v="จ่ายทีหลัง / COD"/>
    <s v=""/>
    <s v="793397130805"/>
    <s v="16/03/2026 11:53"/>
  </r>
  <r>
    <x v="8"/>
    <x v="10"/>
    <n v="48.8"/>
    <n v="2"/>
    <s v="GXG48"/>
    <n v="104.6"/>
    <n v="7"/>
    <s v="ร้านที่3"/>
    <s v="วชิราภรณ์ สมสะอาด"/>
    <s v="157/1104 ซอย26 หมู่6 ถนนศรีสะเกษ-อุบล หมู่บ้านการเคหะข้างเเม็กโคร · โพธิ์/ Pho_x000a__x000a_เมืองศรีสะเกษ/ Mueang Si Sa Ketศรีสะเกษ/ Sisaket_x000a_33000"/>
    <s v="33000"/>
    <s v="660633088803"/>
    <s v="16/03/2026 11:51"/>
    <s v="-"/>
    <s v="Kerry_dropoff"/>
    <s v="Lazada"/>
    <s v="lazada"/>
    <s v=""/>
    <s v="LEXPU0667714291"/>
    <s v="16/03/2026 11:51"/>
  </r>
  <r>
    <x v="5"/>
    <x v="14"/>
    <n v="159"/>
    <n v="2"/>
    <s v="GXG47"/>
    <n v="198"/>
    <n v="0"/>
    <s v="ร้านที่2"/>
    <s v="j***jeab"/>
    <s v="ชลบุรี"/>
    <s v="-"/>
    <s v=""/>
    <s v="16/03/2026 11:51"/>
    <s v="-"/>
    <s v="J&amp;T Express"/>
    <s v="Tiktok"/>
    <s v="tiktok"/>
    <s v=""/>
    <s v="793302148855"/>
    <s v="16/03/2026 11:51"/>
  </r>
  <r>
    <x v="8"/>
    <x v="10"/>
    <n v="80"/>
    <n v="6"/>
    <s v="GXG46"/>
    <n v="521.5"/>
    <n v="41.5"/>
    <s v="ร้านที่3"/>
    <s v="ศศิธร ควรพจน์"/>
    <s v="14/1 หมู่ 1 ตำบลขวัญเมือง · บางปะหัน/ Bang Pahan_x000a__x000a_บางปะหัน/ Bang Pahanพระนครศรีอยุธยา/ Phra Nakhon Si Ayutthaya_x000a_13220"/>
    <s v="13220"/>
    <s v="660898303000"/>
    <s v="16/03/2026 11:47"/>
    <s v="-"/>
    <s v="Kerry_dropoff"/>
    <s v="Lazada"/>
    <s v="lazada"/>
    <s v=""/>
    <s v="LEXPU0667764545"/>
    <s v="16/03/2026 11:47"/>
  </r>
  <r>
    <x v="2"/>
    <x v="2"/>
    <n v="66.666666666666671"/>
    <n v="3"/>
    <s v="GXG45"/>
    <n v="100"/>
    <n v="0"/>
    <s v="ร้านที่2"/>
    <s v="ณ***วรรณ"/>
    <s v="Changwat Songkhla"/>
    <s v="-"/>
    <s v=""/>
    <s v="16/03/2026 11:39"/>
    <s v="-"/>
    <s v="J&amp;T COD"/>
    <s v="Tiktok"/>
    <s v="จ่ายทีหลัง / COD"/>
    <s v=""/>
    <s v="793367109861"/>
    <s v="16/03/2026 11:39"/>
  </r>
  <r>
    <x v="8"/>
    <x v="10"/>
    <n v="68.8"/>
    <n v="6"/>
    <s v="GXG43"/>
    <n v="454.3"/>
    <n v="41.5"/>
    <s v="ร้านที่3"/>
    <s v="เจษฎา (เจมส์) แสงอรุณ"/>
    <s v="ถนนในไร่บน 247/1 หมู่ 11 · ปากพูน/ Pak Phun_x000a__x000a_เมืองนครศรีธรรมราช/ Mueang Nakhon Si Thammaratนครศรีธรรมราช/ Nakhon Si Thammarat_x000a_80000"/>
    <s v="80000"/>
    <s v="660839743247"/>
    <s v="16/03/2026 11:38"/>
    <s v="-"/>
    <s v="Kerry_dropoff"/>
    <s v="Lazada"/>
    <s v="lazada"/>
    <s v=""/>
    <s v="LEXPU0667764410"/>
    <s v="16/03/2026 11:38"/>
  </r>
  <r>
    <x v="14"/>
    <x v="16"/>
    <n v="200"/>
    <n v="1"/>
    <s v="GXG42"/>
    <n v="99"/>
    <n v="0"/>
    <s v="ร้านที่4"/>
    <s v="ต***"/>
    <s v="กรุงเทพฯ"/>
    <s v="-"/>
    <s v=""/>
    <s v="16/03/2026 11:37"/>
    <s v="-"/>
    <s v="J&amp;T COD"/>
    <s v="Tiktok"/>
    <s v="จ่ายทีหลัง / COD"/>
    <s v=""/>
    <s v="793375828840"/>
    <s v="16/03/2026 11:37"/>
  </r>
  <r>
    <x v="2"/>
    <x v="2"/>
    <n v="33"/>
    <n v="10"/>
    <s v="GXG41"/>
    <n v="399"/>
    <n v="0"/>
    <s v="ร้านที่1"/>
    <s v="ส******ี"/>
    <s v="******ะฮี, อำเภอพรรณานิคม ตำบลพรรณา อำเภอพรรณานิคม จังหวัดสกลนคร 47310"/>
    <s v="47310"/>
    <s v="70"/>
    <s v="16/03/2026 11:37"/>
    <s v="-"/>
    <s v="SPX Express"/>
    <s v="Shopee"/>
    <s v="shopee"/>
    <s v=""/>
    <s v="TH267248797968E"/>
    <s v="16/03/2026 11:37"/>
  </r>
  <r>
    <x v="2"/>
    <x v="2"/>
    <n v="66.666666666666671"/>
    <n v="3"/>
    <s v="GXG40"/>
    <n v="100"/>
    <n v="0"/>
    <s v="ร้านที่2"/>
    <s v="บ***ต ภ***ญเอิบ"/>
    <s v="ชัยภูมิ"/>
    <s v="-"/>
    <s v=""/>
    <s v="16/03/2026 11:36"/>
    <s v="-"/>
    <s v="J&amp;T Express"/>
    <s v="Tiktok"/>
    <s v="tiktok"/>
    <s v=""/>
    <s v="793369295740"/>
    <s v="16/03/2026 11:35"/>
  </r>
  <r>
    <x v="15"/>
    <x v="18"/>
    <n v="99"/>
    <n v="2"/>
    <s v="GXG39"/>
    <n v="179"/>
    <n v="0"/>
    <s v="ร้านที่4"/>
    <s v="น***์นภัส อ***ันธุ์บดีกุล"/>
    <s v="เชียงใหม่"/>
    <s v="-"/>
    <s v=""/>
    <s v="16/03/2026 11:33"/>
    <s v="-"/>
    <s v="J&amp;T Express"/>
    <s v="Tiktok"/>
    <s v="tiktok"/>
    <s v=""/>
    <s v="793386825825"/>
    <s v="16/03/2026 11:33"/>
  </r>
  <r>
    <x v="5"/>
    <x v="4"/>
    <n v="61.82"/>
    <n v="1"/>
    <s v="GXG38"/>
    <n v="70.819999999999993"/>
    <n v="9"/>
    <s v="ร้านที่3"/>
    <s v="กัณฐรัตน์ หนองแส"/>
    <s v="ยีนตรกิจโกศล · สูงเม่น/ Sung Men_x000a__x000a_สูงเม่น/ Sung Menแพร่/ Phrae_x000a_54130"/>
    <s v="54130"/>
    <s v="660953897307"/>
    <s v="16/03/2026 11:29"/>
    <s v="-"/>
    <s v="Kerry_dropoff"/>
    <s v="Lazada"/>
    <s v="lazada"/>
    <s v=""/>
    <s v="LEXPU0667699254"/>
    <s v="16/03/2026 11:29"/>
  </r>
  <r>
    <x v="4"/>
    <x v="4"/>
    <n v="11.24"/>
    <n v="1"/>
    <s v="GXG37"/>
    <n v="18.239999999999998"/>
    <n v="7"/>
    <s v="ร้านที่3"/>
    <s v="Sutee Utsaha"/>
    <s v="10 ถนนจริงจิตร ตำบลทับเทียง · ทับเที่ยง/ Thap Thiang_x000a__x000a_เมืองตรัง/ Mueang Trangตรัง/ Trang_x000a_92000"/>
    <s v="92000"/>
    <s v="660891962319"/>
    <s v="16/03/2026 11:28"/>
    <s v="-"/>
    <s v="Kerry_dropoff"/>
    <s v="Lazada"/>
    <s v="lazada"/>
    <s v=""/>
    <s v="LEXPU0667767192"/>
    <s v="16/03/2026 11:28"/>
  </r>
  <r>
    <x v="8"/>
    <x v="10"/>
    <n v="80"/>
    <n v="1"/>
    <s v="GXG35"/>
    <n v="87.5"/>
    <n v="7.5"/>
    <s v="ร้านที่3"/>
    <s v="นลินนิภา"/>
    <s v="148ซอยสุขุมวิท79ถนนสุขุมวิท · พระโขนงเหนือ/ Phra Khanong Nuea_x000a__x000a_วัฒนา/ Vadhanaกรุงเทพมหานคร/ Bangkok_x000a_10260"/>
    <s v="10260"/>
    <s v="660957686514"/>
    <s v="16/03/2026 11:19"/>
    <s v="-"/>
    <s v="Kerry_dropoff"/>
    <s v="Lazada"/>
    <s v="lazada"/>
    <s v=""/>
    <s v="LEXPU0667713395"/>
    <s v="16/03/2026 11:19"/>
  </r>
  <r>
    <x v="14"/>
    <x v="16"/>
    <n v="99"/>
    <n v="1"/>
    <s v="GXG34"/>
    <n v="0"/>
    <n v="0"/>
    <s v="ร้านที่4"/>
    <s v="อ***รา ว***รัตน์"/>
    <s v="กาญจนบุรี"/>
    <s v="-"/>
    <s v=""/>
    <s v="16/03/2026 11:17"/>
    <s v="-"/>
    <s v="J&amp;T Express"/>
    <s v="Tiktok"/>
    <s v="tiktok"/>
    <s v=""/>
    <s v="793373828866"/>
    <s v="16/03/2026 11:17"/>
  </r>
  <r>
    <x v="15"/>
    <x v="18"/>
    <n v="99"/>
    <n v="1"/>
    <s v="GXG34"/>
    <n v="0"/>
    <n v="0"/>
    <s v="ร้านที่4"/>
    <s v="อ***รา ว***รัตน์"/>
    <s v="กาญจนบุรี"/>
    <s v="-"/>
    <s v=""/>
    <s v="16/03/2026 11:17"/>
    <s v="-"/>
    <s v="J&amp;T Express"/>
    <s v="Tiktok"/>
    <s v="tiktok"/>
    <s v=""/>
    <s v="793373828866"/>
    <s v="16/03/2026 11:17"/>
  </r>
  <r>
    <x v="14"/>
    <x v="16"/>
    <n v="99"/>
    <n v="1"/>
    <s v="GXG33"/>
    <n v="0"/>
    <n v="0"/>
    <s v="ร้านที่4"/>
    <s v="น***าวธัญลักษณ์ ช***ัย"/>
    <s v="ศรีสะเกษ"/>
    <s v="-"/>
    <s v=""/>
    <s v="16/03/2026 11:17"/>
    <s v="-"/>
    <s v="J&amp;T Express"/>
    <s v="Tiktok"/>
    <s v="tiktok"/>
    <s v=""/>
    <s v="793336336870"/>
    <s v="16/03/2026 11:17"/>
  </r>
  <r>
    <x v="15"/>
    <x v="18"/>
    <n v="99"/>
    <n v="1"/>
    <s v="GXG33"/>
    <n v="0"/>
    <n v="0"/>
    <s v="ร้านที่4"/>
    <s v="น***าวธัญลักษณ์ ช***ัย"/>
    <s v="ศรีสะเกษ"/>
    <s v="-"/>
    <s v=""/>
    <s v="16/03/2026 11:17"/>
    <s v="-"/>
    <s v="J&amp;T Express"/>
    <s v="Tiktok"/>
    <s v="tiktok"/>
    <s v=""/>
    <s v="793336336870"/>
    <s v="16/03/2026 11:17"/>
  </r>
  <r>
    <x v="9"/>
    <x v="4"/>
    <n v="88.29"/>
    <n v="2"/>
    <s v="GXG31"/>
    <n v="183.58"/>
    <n v="7"/>
    <s v="ร้านที่3"/>
    <s v="กองแพง ชินแสง"/>
    <s v="205 ม.7 · เชียงเพ็ง/ Chiang Pheng_x000a__x000a_ป่าติ้ว/ Pa Tioยโสธร/ Yasothon_x000a_35150"/>
    <s v="35150"/>
    <s v="660800806996"/>
    <s v="16/03/2026 11:16"/>
    <s v="-"/>
    <s v="Kerry_dropoff"/>
    <s v="Lazada"/>
    <s v="lazada"/>
    <s v=""/>
    <s v="LEXPU0667697926"/>
    <s v="16/03/2026 11:16"/>
  </r>
  <r>
    <x v="1"/>
    <x v="1"/>
    <n v="50"/>
    <n v="6"/>
    <s v="GXG30"/>
    <n v="200"/>
    <n v="0"/>
    <s v="ร้านที่2"/>
    <s v="ช***านต์ ป***ิษฐ์พุ่ม"/>
    <s v="ชุมพร"/>
    <s v="-"/>
    <s v=""/>
    <s v="16/03/2026 11:14"/>
    <s v="-"/>
    <s v="J&amp;T Express"/>
    <s v="Tiktok"/>
    <s v="tiktok"/>
    <s v=""/>
    <s v="793356136801"/>
    <s v="16/03/2026 11:13"/>
  </r>
  <r>
    <x v="14"/>
    <x v="16"/>
    <n v="200"/>
    <n v="1"/>
    <s v="GXG29"/>
    <n v="99"/>
    <n v="0"/>
    <s v="ร้านที่4"/>
    <s v="ม***นันท์ ป***มอารมณ์"/>
    <s v="บุรีรัมย์"/>
    <s v="-"/>
    <s v=""/>
    <s v="16/03/2026 10:59"/>
    <s v="-"/>
    <s v="J&amp;T COD"/>
    <s v="Tiktok"/>
    <s v="จ่ายทีหลัง / COD"/>
    <s v=""/>
    <s v="793395029840"/>
    <s v="16/03/2026 10:59"/>
  </r>
  <r>
    <x v="15"/>
    <x v="18"/>
    <n v="200"/>
    <n v="1"/>
    <s v="GXG28"/>
    <n v="99"/>
    <n v="0"/>
    <s v="ร้านที่4"/>
    <s v="ป***ี ล***่"/>
    <s v="อุตรดิตถ์"/>
    <s v="-"/>
    <s v=""/>
    <s v="16/03/2026 10:55"/>
    <s v="-"/>
    <s v="J&amp;T Express"/>
    <s v="Tiktok"/>
    <s v="tiktok"/>
    <s v=""/>
    <s v="793344533844"/>
    <s v="16/03/2026 10:55"/>
  </r>
  <r>
    <x v="1"/>
    <x v="1"/>
    <n v="50"/>
    <n v="6"/>
    <s v="GXG27"/>
    <n v="200"/>
    <n v="0"/>
    <s v="ร้านที่2"/>
    <s v="ว***ธร ค***ัญญา"/>
    <s v="Bangkok"/>
    <s v="-"/>
    <s v=""/>
    <s v="16/03/2026 10:45"/>
    <s v="-"/>
    <s v="J&amp;T COD"/>
    <s v="Tiktok"/>
    <s v="จ่ายทีหลัง / COD"/>
    <s v=""/>
    <s v="793311819882"/>
    <s v="16/03/2026 10:45"/>
  </r>
  <r>
    <x v="10"/>
    <x v="21"/>
    <n v="100"/>
    <n v="2"/>
    <s v="GXG25"/>
    <n v="379"/>
    <n v="0"/>
    <s v="ร้านที่1"/>
    <s v="ชื่อ นิเวศน์ อินถาสาน"/>
    <s v="ที่อยู่ เลขที่ 391/53 ถนนมหิดล ตำบลหนองหอย อำเภอเมืองเชียงใหม่ จังหวัดเชียงใหม่ 50000"/>
    <s v="50000"/>
    <s v="0837712839"/>
    <s v="16/03/2026 10:44"/>
    <s v="t0832622509@gmail.com"/>
    <s v="EMS COD"/>
    <s v="facebook"/>
    <s v="กสิกร"/>
    <s v=""/>
    <s v="WA108250761TH"/>
    <s v="16/03/2026 10:44"/>
  </r>
  <r>
    <x v="13"/>
    <x v="15"/>
    <n v="89.5"/>
    <n v="2"/>
    <s v="GXG25"/>
    <n v="379"/>
    <n v="0"/>
    <s v="ร้านที่1"/>
    <s v="ชื่อ นิเวศน์ อินถาสาน"/>
    <s v="ที่อยู่ เลขที่ 391/53 ถนนมหิดล ตำบลหนองหอย อำเภอเมืองเชียงใหม่ จังหวัดเชียงใหม่ 50000"/>
    <s v="50000"/>
    <s v="0837712839"/>
    <s v="16/03/2026 10:44"/>
    <s v="t0832622509@gmail.com"/>
    <s v="EMS COD"/>
    <s v="facebook"/>
    <s v="กสิกร"/>
    <s v=""/>
    <s v="WA108250761TH"/>
    <s v="16/03/2026 10:44"/>
  </r>
  <r>
    <x v="15"/>
    <x v="18"/>
    <n v="200"/>
    <n v="1"/>
    <s v="GXG24"/>
    <n v="99"/>
    <n v="0"/>
    <s v="ร้านที่4"/>
    <s v="ต***ผ่ ร***เรือง   บ***นวดแผนไทย"/>
    <s v="นนทบุรี"/>
    <s v="-"/>
    <s v=""/>
    <s v="16/03/2026 10:44"/>
    <s v="-"/>
    <s v="J&amp;T COD"/>
    <s v="Tiktok"/>
    <s v="จ่ายทีหลัง / COD"/>
    <s v=""/>
    <s v="793393534846"/>
    <s v="16/03/2026 10:44"/>
  </r>
  <r>
    <x v="13"/>
    <x v="15"/>
    <n v="89.5"/>
    <n v="4"/>
    <s v="GXG23"/>
    <n v="358"/>
    <n v="0"/>
    <s v="ร้านที่1"/>
    <s v="คุณดวงพร"/>
    <s v="462/56 คอนโดลุมพินีพาร์ค นวมินทร์/ศรีบูรพา แขวงคลองกุ่ม เขตบึงกุ่ม กทม 10240"/>
    <s v="10240"/>
    <s v="0989154393"/>
    <s v="16/03/2026 10:40"/>
    <s v="t0832622509@gmail.com"/>
    <s v="EMS COD"/>
    <s v="facebook"/>
    <s v="กสิกร"/>
    <s v=""/>
    <s v="WA108250801TH"/>
    <s v="16/03/2026 10:40"/>
  </r>
  <r>
    <x v="1"/>
    <x v="1"/>
    <n v="50"/>
    <n v="6"/>
    <s v="GXG22"/>
    <n v="200"/>
    <n v="0"/>
    <s v="ร้านที่2"/>
    <s v="ส***ดา พ***ขียว"/>
    <s v="นครราชสีมา"/>
    <s v="-"/>
    <s v=""/>
    <s v="16/03/2026 10:39"/>
    <s v="-"/>
    <s v="J&amp;T COD"/>
    <s v="Tiktok"/>
    <s v="จ่ายทีหลัง / COD"/>
    <s v=""/>
    <s v="793372364805"/>
    <s v="16/03/2026 10:39"/>
  </r>
  <r>
    <x v="5"/>
    <x v="14"/>
    <n v="159"/>
    <n v="1"/>
    <s v="GXG21"/>
    <n v="99"/>
    <n v="0"/>
    <s v="ร้านที่2"/>
    <s v="ธ***ร ค***ี    ร***ทอดกล้วย"/>
    <s v="เลย"/>
    <s v="-"/>
    <s v=""/>
    <s v="16/03/2026 10:39"/>
    <s v="-"/>
    <s v="J&amp;T COD"/>
    <s v="Tiktok"/>
    <s v="จ่ายทีหลัง / COD"/>
    <s v=""/>
    <s v="793389633820"/>
    <s v="16/03/2026 10:39"/>
  </r>
  <r>
    <x v="1"/>
    <x v="1"/>
    <n v="50"/>
    <n v="6"/>
    <s v="GXG20"/>
    <n v="200"/>
    <n v="0"/>
    <s v="ร้านที่2"/>
    <s v="จ***ี บ***พโรจน์"/>
    <s v="กรุงเทพฯ"/>
    <s v="-"/>
    <s v=""/>
    <s v="16/03/2026 10:36"/>
    <s v="-"/>
    <s v="J&amp;T Express"/>
    <s v="Tiktok"/>
    <s v="tiktok"/>
    <s v=""/>
    <s v="793365214876"/>
    <s v="16/03/2026 10:36"/>
  </r>
  <r>
    <x v="1"/>
    <x v="1"/>
    <n v="50"/>
    <n v="6"/>
    <s v="GXG18"/>
    <n v="200"/>
    <n v="0"/>
    <s v="ร้านที่2"/>
    <s v="ก***ิชญ์"/>
    <s v="นครศรีธรรมราช"/>
    <s v="-"/>
    <s v=""/>
    <s v="16/03/2026 10:30"/>
    <s v="-"/>
    <s v="J&amp;T COD"/>
    <s v="Tiktok"/>
    <s v="จ่ายทีหลัง / COD"/>
    <s v=""/>
    <s v="793380419882"/>
    <s v="16/03/2026 10:30"/>
  </r>
  <r>
    <x v="4"/>
    <x v="9"/>
    <n v="139"/>
    <n v="1"/>
    <s v="GXG17"/>
    <n v="215"/>
    <n v="0"/>
    <s v="ร้านที่10"/>
    <s v="วิลัย_ทิพย์วิโรจน์_"/>
    <s v="355/60_ต.โพธ์กลาง_อ.เมือง_จ.นครราชสืมา_()_( 3000"/>
    <s v="-"/>
    <s v="0857744899"/>
    <s v="16/03/2026 10:29"/>
    <s v="t0832622509@gmail.com"/>
    <s v="EMS COD"/>
    <s v="facebook"/>
    <s v="กสิกร"/>
    <s v=""/>
    <s v="WA108250832TH"/>
    <s v="16/03/2026 10:29"/>
  </r>
  <r>
    <x v="0"/>
    <x v="0"/>
    <n v="139"/>
    <n v="1"/>
    <s v="GXG17"/>
    <n v="215"/>
    <n v="0"/>
    <s v="ร้านที่10"/>
    <s v="วิลัย_ทิพย์วิโรจน์_"/>
    <s v="355/60_ต.โพธ์กลาง_อ.เมือง_จ.นครราชสืมา_()_( 3000"/>
    <s v="-"/>
    <s v="0857744899"/>
    <s v="16/03/2026 10:29"/>
    <s v="t0832622509@gmail.com"/>
    <s v="EMS COD"/>
    <s v="facebook"/>
    <s v="กสิกร"/>
    <s v=""/>
    <s v="WA108250832TH"/>
    <s v="16/03/2026 10:29"/>
  </r>
  <r>
    <x v="10"/>
    <x v="21"/>
    <n v="99"/>
    <n v="1"/>
    <s v="GXG16"/>
    <n v="99"/>
    <n v="0"/>
    <s v="ร้านที่1"/>
    <s v="ช******3"/>
    <s v="******.บางคูรัด อ.บางบัวทอง ตำบลบางคูรัด อำเภอบางบัวทอง จังหวัดนนทบุรี 11110"/>
    <s v="11110"/>
    <s v="96"/>
    <s v="16/03/2026 10:21"/>
    <s v="-"/>
    <s v="SPX Express"/>
    <s v="Shopee"/>
    <s v="shopee"/>
    <s v=""/>
    <s v="TH269714367742B"/>
    <s v="16/03/2026 10:21"/>
  </r>
  <r>
    <x v="14"/>
    <x v="16"/>
    <n v="200"/>
    <n v="1"/>
    <s v="GXG15"/>
    <n v="99"/>
    <n v="0"/>
    <s v="ร้านที่4"/>
    <s v="ม***ียม"/>
    <s v="สุราษฎร์ธานี"/>
    <s v="-"/>
    <s v=""/>
    <s v="16/03/2026 10:20"/>
    <s v="-"/>
    <s v="J&amp;T COD"/>
    <s v="Tiktok"/>
    <s v="จ่ายทีหลัง / COD"/>
    <s v=""/>
    <s v="793331736875"/>
    <s v="16/03/2026 10:20"/>
  </r>
  <r>
    <x v="14"/>
    <x v="16"/>
    <n v="99"/>
    <n v="1"/>
    <s v="GXG14"/>
    <n v="179"/>
    <n v="0"/>
    <s v="ร้านที่4"/>
    <s v="ส***ิศักดิ์ แ***าน"/>
    <s v="ชลบุรี"/>
    <s v="-"/>
    <s v=""/>
    <s v="16/03/2026 10:18"/>
    <s v="-"/>
    <s v="J&amp;T COD"/>
    <s v="Tiktok"/>
    <s v="จ่ายทีหลัง / COD"/>
    <s v=""/>
    <s v="793338336873"/>
    <s v="16/03/2026 10:18"/>
  </r>
  <r>
    <x v="15"/>
    <x v="18"/>
    <n v="99"/>
    <n v="1"/>
    <s v="GXG14"/>
    <n v="179"/>
    <n v="0"/>
    <s v="ร้านที่4"/>
    <s v="ส***ิศักดิ์ แ***าน"/>
    <s v="ชลบุรี"/>
    <s v="-"/>
    <s v=""/>
    <s v="16/03/2026 10:18"/>
    <s v="-"/>
    <s v="J&amp;T COD"/>
    <s v="Tiktok"/>
    <s v="จ่ายทีหลัง / COD"/>
    <s v=""/>
    <s v="793338336873"/>
    <s v="16/03/2026 10:18"/>
  </r>
  <r>
    <x v="1"/>
    <x v="1"/>
    <n v="50"/>
    <n v="6"/>
    <s v="GXG13"/>
    <n v="200"/>
    <n v="0"/>
    <s v="ร้านที่2"/>
    <s v="จ***พร พ***งค์"/>
    <s v="ร้อยเอ็ด"/>
    <s v="-"/>
    <s v=""/>
    <s v="16/03/2026 10:18"/>
    <s v="-"/>
    <s v="J&amp;T COD"/>
    <s v="Tiktok"/>
    <s v="จ่ายทีหลัง / COD"/>
    <s v=""/>
    <s v="793381245882"/>
    <s v="16/03/2026 10:18"/>
  </r>
  <r>
    <x v="9"/>
    <x v="19"/>
    <n v="159"/>
    <n v="1"/>
    <s v="GXG12"/>
    <n v="99"/>
    <n v="0"/>
    <s v="ร้านที่2"/>
    <s v="ป***้าสุดสวย"/>
    <s v="นนทบุรี"/>
    <s v="-"/>
    <s v=""/>
    <s v="16/03/2026 10:11"/>
    <s v="-"/>
    <s v="J&amp;T COD"/>
    <s v="Tiktok"/>
    <s v="จ่ายทีหลัง / COD"/>
    <s v=""/>
    <s v="793313838822"/>
    <s v="16/03/2026 10:11"/>
  </r>
  <r>
    <x v="4"/>
    <x v="9"/>
    <n v="139"/>
    <n v="1"/>
    <s v="GXG10"/>
    <n v="215"/>
    <n v="0"/>
    <s v="ร้านที่10"/>
    <s v="รุ่งทิวา เพชรธำรงค์เดช"/>
    <s v="305 ม.1 (รีสอร์ทรั้วม่วง) บ.ซับน้อยเหนือ_x000a_ต.ลำพญากลาง_x000a_อ.มวกเหล็ก_x000a_จ.สระบุรี 30130"/>
    <s v="30130"/>
    <s v="0862451941"/>
    <s v="16/03/2026 10:00"/>
    <s v="t0832622509@gmail.com"/>
    <s v="EMS COD"/>
    <s v="facebook"/>
    <s v="กสิกร"/>
    <s v=""/>
    <s v="WA108250863TH"/>
    <s v="16/03/2026 09:59"/>
  </r>
  <r>
    <x v="5"/>
    <x v="14"/>
    <n v="139"/>
    <n v="1"/>
    <s v="GXG10"/>
    <n v="215"/>
    <n v="0"/>
    <s v="ร้านที่10"/>
    <s v="รุ่งทิวา เพชรธำรงค์เดช"/>
    <s v="305 ม.1 (รีสอร์ทรั้วม่วง) บ.ซับน้อยเหนือ_x000a_ต.ลำพญากลาง_x000a_อ.มวกเหล็ก_x000a_จ.สระบุรี 30130"/>
    <s v="30130"/>
    <s v="0862451941"/>
    <s v="16/03/2026 10:00"/>
    <s v="t0832622509@gmail.com"/>
    <s v="EMS COD"/>
    <s v="facebook"/>
    <s v="กสิกร"/>
    <s v=""/>
    <s v="WA108250863TH"/>
    <s v="16/03/2026 09:59"/>
  </r>
  <r>
    <x v="2"/>
    <x v="2"/>
    <n v="66.666666666666671"/>
    <n v="3"/>
    <s v="GXG9"/>
    <n v="100"/>
    <n v="0"/>
    <s v="ร้านที่2"/>
    <s v="ฟ***ค ธ***นต์"/>
    <s v="ชลบุรี"/>
    <s v="-"/>
    <s v=""/>
    <s v="16/03/2026 09:59"/>
    <s v="-"/>
    <s v="J&amp;T COD"/>
    <s v="Tiktok"/>
    <s v="จ่ายทีหลัง / COD"/>
    <s v=""/>
    <s v="793317895742"/>
    <s v="16/03/2026 09:59"/>
  </r>
  <r>
    <x v="2"/>
    <x v="2"/>
    <n v="66.666666666666671"/>
    <n v="6"/>
    <s v="GXG8"/>
    <n v="200"/>
    <n v="0"/>
    <s v="ร้านที่2"/>
    <s v="อ***ศิริ ส***รี"/>
    <s v="สงขลา"/>
    <s v="-"/>
    <s v=""/>
    <s v="16/03/2026 09:59"/>
    <s v="-"/>
    <s v="J&amp;T COD"/>
    <s v="Tiktok"/>
    <s v="จ่ายทีหลัง / COD"/>
    <s v=""/>
    <s v="793315300875"/>
    <s v="16/03/2026 09:59"/>
  </r>
  <r>
    <x v="2"/>
    <x v="2"/>
    <n v="66.666666666666671"/>
    <n v="3"/>
    <s v="GXG7"/>
    <n v="100"/>
    <n v="0"/>
    <s v="ร้านที่2"/>
    <s v="เ***มศักดิ์ ย***ลป์ศักดิ์"/>
    <s v="ลำพูน"/>
    <s v="-"/>
    <s v=""/>
    <s v="16/03/2026 09:59"/>
    <s v="-"/>
    <s v="J&amp;T Express"/>
    <s v="Tiktok"/>
    <s v="tiktok"/>
    <s v=""/>
    <s v="793317694750"/>
    <s v="16/03/2026 09:58"/>
  </r>
  <r>
    <x v="5"/>
    <x v="14"/>
    <n v="139"/>
    <n v="1"/>
    <s v="GXG6"/>
    <n v="215"/>
    <n v="0"/>
    <s v="ร้านที่10"/>
    <s v="ธวัชชัย  วันชัยศิริกุล"/>
    <s v="23/3 หมู่3 ตำบลบ้านแพง อำเภอบ้านแพง จังหวัดนครพนม 48140"/>
    <s v="48140"/>
    <s v="0910421181"/>
    <s v="16/03/2026 09:58"/>
    <s v="t0832622509@gmail.com"/>
    <s v="EMS COD"/>
    <s v="facebook"/>
    <s v="กสิกร"/>
    <s v=""/>
    <s v="WA108250877TH"/>
    <s v="16/03/2026 09:58"/>
  </r>
  <r>
    <x v="0"/>
    <x v="0"/>
    <n v="139"/>
    <n v="1"/>
    <s v="GXG6"/>
    <n v="215"/>
    <n v="0"/>
    <s v="ร้านที่10"/>
    <s v="ธวัชชัย  วันชัยศิริกุล"/>
    <s v="23/3 หมู่3 ตำบลบ้านแพง อำเภอบ้านแพง จังหวัดนครพนม 48140"/>
    <s v="48140"/>
    <s v="0910421181"/>
    <s v="16/03/2026 09:58"/>
    <s v="t0832622509@gmail.com"/>
    <s v="EMS COD"/>
    <s v="facebook"/>
    <s v="กสิกร"/>
    <s v=""/>
    <s v="WA108250877TH"/>
    <s v="16/03/2026 09:58"/>
  </r>
  <r>
    <x v="14"/>
    <x v="16"/>
    <n v="200"/>
    <n v="1"/>
    <s v="GXG5"/>
    <n v="99"/>
    <n v="0"/>
    <s v="ร้านที่4"/>
    <s v="อ***รา ส***รพงศ์"/>
    <s v="กรุงเทพฯ"/>
    <s v="-"/>
    <s v=""/>
    <s v="16/03/2026 09:56"/>
    <s v="-"/>
    <s v="J&amp;T COD"/>
    <s v="Tiktok"/>
    <s v="จ่ายทีหลัง / COD"/>
    <s v=""/>
    <s v="793349735861"/>
    <s v="16/03/2026 09:56"/>
  </r>
  <r>
    <x v="5"/>
    <x v="14"/>
    <n v="139"/>
    <n v="1"/>
    <s v="GXG4"/>
    <n v="215"/>
    <n v="0"/>
    <s v="ร้านที่10"/>
    <s v="ศิริเพ็ญ  สุ่มแก้ว"/>
    <s v="สำนักงานเทศบาลตำบลหนองพลับ_x000a_อำเภอหัวหิน  จังหวัดประจวบคีรีขันธ์ 77110"/>
    <s v="77110"/>
    <s v="0822466964"/>
    <s v="16/03/2026 09:56"/>
    <s v="t0832622509@gmail.com"/>
    <s v="EMS COD"/>
    <s v="facebook"/>
    <s v="กสิกร"/>
    <s v=""/>
    <s v="WA108250894TH"/>
    <s v="16/03/2026 09:56"/>
  </r>
  <r>
    <x v="9"/>
    <x v="19"/>
    <n v="139"/>
    <n v="1"/>
    <s v="GXG4"/>
    <n v="215"/>
    <n v="0"/>
    <s v="ร้านที่10"/>
    <s v="ศิริเพ็ญ  สุ่มแก้ว"/>
    <s v="สำนักงานเทศบาลตำบลหนองพลับ_x000a_อำเภอหัวหิน  จังหวัดประจวบคีรีขันธ์ 77110"/>
    <s v="77110"/>
    <s v="0822466964"/>
    <s v="16/03/2026 09:56"/>
    <s v="t0832622509@gmail.com"/>
    <s v="EMS COD"/>
    <s v="facebook"/>
    <s v="กสิกร"/>
    <s v=""/>
    <s v="WA108250894TH"/>
    <s v="16/03/2026 09:56"/>
  </r>
  <r>
    <x v="2"/>
    <x v="2"/>
    <n v="66.666666666666671"/>
    <n v="3"/>
    <s v="GXG3"/>
    <n v="100"/>
    <n v="0"/>
    <s v="ร้านที่2"/>
    <s v="ฑ***มพร ค***งศรี"/>
    <s v="เชียงใหม่"/>
    <s v="-"/>
    <s v=""/>
    <s v="16/03/2026 09:51"/>
    <s v="-"/>
    <s v="J&amp;T COD"/>
    <s v="Tiktok"/>
    <s v="จ่ายทีหลัง / COD"/>
    <s v=""/>
    <s v="793321107880"/>
    <s v="16/03/2026 09:51"/>
  </r>
  <r>
    <x v="13"/>
    <x v="15"/>
    <n v="89.5"/>
    <n v="2"/>
    <s v="GXG1"/>
    <n v="179"/>
    <n v="0"/>
    <s v="ร้านที่1"/>
    <s v="พิชญา เทิดขวัญชัย"/>
    <s v="82ซอยบางแค7แยก2แขวงเขตบางแคกทมโทร 10160"/>
    <s v="10160"/>
    <s v="0892541002"/>
    <s v="16/03/2026 09:40"/>
    <s v="t0832622509@gmail.com"/>
    <s v="EMS COD"/>
    <s v="facebook"/>
    <s v="กสิกร"/>
    <s v=""/>
    <s v="WA108250917TH"/>
    <s v="16/03/2026 09:39"/>
  </r>
  <r>
    <x v="9"/>
    <x v="19"/>
    <n v="139"/>
    <n v="2"/>
    <s v="GXG0"/>
    <n v="215"/>
    <n v="0"/>
    <s v="ร้านที่10"/>
    <s v="สััมฤทธิ์ บูรณพันธ์"/>
    <s v="126 หมู่8 ต.วัดพริก อ.เมือง จ.พิษณุโลก 65230"/>
    <s v="65230"/>
    <s v="0949212923"/>
    <s v="16/03/2026 09:38"/>
    <s v="t0832622509@gmail.com"/>
    <s v="EMS COD"/>
    <s v="facebook"/>
    <s v="กสิกร"/>
    <s v=""/>
    <s v="WA108250934TH"/>
    <s v="16/03/2026 09:38"/>
  </r>
  <r>
    <x v="1"/>
    <x v="1"/>
    <n v="50"/>
    <n v="6"/>
    <s v="GXF99"/>
    <n v="200"/>
    <n v="0"/>
    <s v="ร้านที่2"/>
    <s v="อ***วรรณ ไ***กษ์"/>
    <s v="สุราษฎร์ธานี"/>
    <s v="-"/>
    <s v=""/>
    <s v="16/03/2026 09:37"/>
    <s v="-"/>
    <s v="J&amp;T COD"/>
    <s v="Tiktok"/>
    <s v="จ่ายทีหลัง / COD"/>
    <s v=""/>
    <s v="793325167806"/>
    <s v="16/03/2026 09:37"/>
  </r>
  <r>
    <x v="2"/>
    <x v="2"/>
    <n v="66.666666666666671"/>
    <n v="3"/>
    <s v="GXF98"/>
    <n v="101"/>
    <n v="1"/>
    <s v="ร้านที่2"/>
    <s v="บ***ร  ช***ื่น"/>
    <s v="สมุทรสงคราม"/>
    <s v="-"/>
    <s v=""/>
    <s v="16/03/2026 09:32"/>
    <s v="-"/>
    <s v="J&amp;T COD"/>
    <s v="Tiktok"/>
    <s v="จ่ายทีหลัง / COD"/>
    <s v=""/>
    <s v="793381296772"/>
    <s v="16/03/2026 09:32"/>
  </r>
  <r>
    <x v="7"/>
    <x v="6"/>
    <n v="49"/>
    <n v="1"/>
    <s v="GXF97"/>
    <n v="49"/>
    <n v="0"/>
    <s v="ร้านที่1"/>
    <s v="ส******า"/>
    <s v="******านวังกวาง, ตำบลแม่พุง, อำเภอวังชิ้น ตำบลแม่พุง อำเภอวังชิ้น จังหวัดแพร่ 54160"/>
    <s v="54160"/>
    <s v="06"/>
    <s v="16/03/2026 10:00"/>
    <s v="-"/>
    <s v="SPX Express"/>
    <s v="Shopee"/>
    <s v="shopee"/>
    <s v=""/>
    <s v="TH260946432629I"/>
    <s v="16/03/2026 09:25"/>
  </r>
  <r>
    <x v="1"/>
    <x v="1"/>
    <n v="33.333333333333336"/>
    <n v="3"/>
    <s v="GXF96"/>
    <n v="368"/>
    <n v="0"/>
    <s v="ร้านที่1"/>
    <s v="ร******)"/>
    <s v="******ขาม ตำบลหนองขาม อำเภอหนองหญ้าไซ จังหวัดสุพรรณบุรี 72240"/>
    <s v="72240"/>
    <s v="00"/>
    <s v="16/03/2026 09:24"/>
    <s v="-"/>
    <s v="SPX Express"/>
    <s v="Shopee"/>
    <s v="shopee"/>
    <s v=""/>
    <s v="TH268394171206C"/>
    <s v="16/03/2026 09:24"/>
  </r>
  <r>
    <x v="0"/>
    <x v="0"/>
    <n v="139"/>
    <n v="1"/>
    <s v="GXF96"/>
    <n v="368"/>
    <n v="0"/>
    <s v="ร้านที่1"/>
    <s v="ร******)"/>
    <s v="******ขาม ตำบลหนองขาม อำเภอหนองหญ้าไซ จังหวัดสุพรรณบุรี 72240"/>
    <s v="72240"/>
    <s v="00"/>
    <s v="16/03/2026 09:24"/>
    <s v="-"/>
    <s v="SPX Express"/>
    <s v="Shopee"/>
    <s v="shopee"/>
    <s v=""/>
    <s v="TH268394171206C"/>
    <s v="16/03/2026 09:24"/>
  </r>
  <r>
    <x v="8"/>
    <x v="7"/>
    <n v="80"/>
    <n v="1"/>
    <s v="GXF96"/>
    <n v="368"/>
    <n v="0"/>
    <s v="ร้านที่1"/>
    <s v="ร******)"/>
    <s v="******ขาม ตำบลหนองขาม อำเภอหนองหญ้าไซ จังหวัดสุพรรณบุรี 72240"/>
    <s v="72240"/>
    <s v="00"/>
    <s v="16/03/2026 09:24"/>
    <s v="-"/>
    <s v="SPX Express"/>
    <s v="Shopee"/>
    <s v="shopee"/>
    <s v=""/>
    <s v="TH268394171206C"/>
    <s v="16/03/2026 09:24"/>
  </r>
  <r>
    <x v="1"/>
    <x v="1"/>
    <n v="50"/>
    <n v="6"/>
    <s v="GXF95"/>
    <n v="200"/>
    <n v="0"/>
    <s v="ร้านที่2"/>
    <s v="u***44986933161260"/>
    <s v="กรุงเทพฯ"/>
    <s v="-"/>
    <s v=""/>
    <s v="16/03/2026 09:24"/>
    <s v="-"/>
    <s v="J&amp;T COD"/>
    <s v="Tiktok"/>
    <s v="จ่ายทีหลัง / COD"/>
    <s v=""/>
    <s v="793333569803"/>
    <s v="16/03/2026 09:24"/>
  </r>
  <r>
    <x v="11"/>
    <x v="20"/>
    <n v="66"/>
    <n v="1"/>
    <s v="GXF94"/>
    <n v="249"/>
    <n v="0"/>
    <s v="ร้านที่1"/>
    <s v="ณ******์"/>
    <s v="******์, บางเขน,กรุงเทพ แขวงอนุสาวรีย์ เขตบางเขน จังหวัดกรุงเทพมหานคร 10220"/>
    <s v="10220"/>
    <s v="38"/>
    <s v="16/03/2026 09:24"/>
    <s v="-"/>
    <s v="SPX Express"/>
    <s v="Shopee"/>
    <s v="shopee"/>
    <s v=""/>
    <s v="TH269204404579C"/>
    <s v="16/03/2026 09:24"/>
  </r>
  <r>
    <x v="10"/>
    <x v="21"/>
    <n v="66"/>
    <n v="1"/>
    <s v="GXF94"/>
    <n v="249"/>
    <n v="0"/>
    <s v="ร้านที่1"/>
    <s v="ณ******์"/>
    <s v="******์, บางเขน,กรุงเทพ แขวงอนุสาวรีย์ เขตบางเขน จังหวัดกรุงเทพมหานคร 10220"/>
    <s v="10220"/>
    <s v="38"/>
    <s v="16/03/2026 09:24"/>
    <s v="-"/>
    <s v="SPX Express"/>
    <s v="Shopee"/>
    <s v="shopee"/>
    <s v=""/>
    <s v="TH269204404579C"/>
    <s v="16/03/2026 09:23"/>
  </r>
  <r>
    <x v="8"/>
    <x v="7"/>
    <n v="67"/>
    <n v="1"/>
    <s v="GXF94"/>
    <n v="249"/>
    <n v="0"/>
    <s v="ร้านที่1"/>
    <s v="ณ******์"/>
    <s v="******์, บางเขน,กรุงเทพ แขวงอนุสาวรีย์ เขตบางเขน จังหวัดกรุงเทพมหานคร 10220"/>
    <s v="10220"/>
    <s v="38"/>
    <s v="16/03/2026 09:24"/>
    <s v="-"/>
    <s v="SPX Express"/>
    <s v="Shopee"/>
    <s v="shopee"/>
    <s v=""/>
    <s v="TH269204404579C"/>
    <s v="16/03/2026 09:23"/>
  </r>
  <r>
    <x v="13"/>
    <x v="15"/>
    <n v="89.5"/>
    <n v="2"/>
    <s v="GXF93"/>
    <n v="150"/>
    <n v="0"/>
    <s v="ร้านที่2"/>
    <s v="ก***าภัทร ภ***ี"/>
    <s v="นนทบุรี"/>
    <s v="-"/>
    <s v=""/>
    <s v="16/03/2026 09:21"/>
    <s v="-"/>
    <s v="J&amp;T COD"/>
    <s v="Tiktok"/>
    <s v="จ่ายทีหลัง / COD"/>
    <s v=""/>
    <s v="793349737810"/>
    <s v="16/03/2026 09:21"/>
  </r>
  <r>
    <x v="2"/>
    <x v="2"/>
    <n v="66.666666666666671"/>
    <n v="3"/>
    <s v="GXF92"/>
    <n v="100"/>
    <n v="0"/>
    <s v="ร้านที่2"/>
    <s v="อ***มา ค***ย"/>
    <s v="สมุทรปราการ"/>
    <s v="-"/>
    <s v=""/>
    <s v="16/03/2026 09:11"/>
    <s v="-"/>
    <s v="J&amp;T COD"/>
    <s v="Tiktok"/>
    <s v="จ่ายทีหลัง / COD"/>
    <s v=""/>
    <s v="793300507882"/>
    <s v="16/03/2026 09:11"/>
  </r>
  <r>
    <x v="14"/>
    <x v="16"/>
    <n v="0"/>
    <n v="1"/>
    <s v="GXF91"/>
    <n v="0"/>
    <n v="0"/>
    <s v="ร้านที่1"/>
    <s v="อิฐป้ายยา (ศักดิ์สิทธิ์ จอนเข็ม)"/>
    <s v="5/12 หมู่ 5 ต.บางพลับ อ.ปากเกร็ด จ.นนทบุรี 11120"/>
    <s v="11120"/>
    <s v="0968824561"/>
    <s v="16/03/2026 09:11"/>
    <s v="macanatic.xr@gmail.com"/>
    <s v="EMS"/>
    <s v="facebook"/>
    <s v="กสิกร"/>
    <s v="ส่งให้อินฟลูเอนเซอร์ "/>
    <s v="WB212966215TH"/>
    <s v="16/03/2026 09:11"/>
  </r>
  <r>
    <x v="15"/>
    <x v="18"/>
    <n v="0"/>
    <n v="1"/>
    <s v="GXF91"/>
    <n v="0"/>
    <n v="0"/>
    <s v="ร้านที่1"/>
    <s v="อิฐป้ายยา (ศักดิ์สิทธิ์ จอนเข็ม)"/>
    <s v="5/12 หมู่ 5 ต.บางพลับ อ.ปากเกร็ด จ.นนทบุรี 11120"/>
    <s v="11120"/>
    <s v="0968824561"/>
    <s v="16/03/2026 09:11"/>
    <s v="macanatic.xr@gmail.com"/>
    <s v="EMS"/>
    <s v="facebook"/>
    <s v="กสิกร"/>
    <s v="ส่งให้อินฟลูเอนเซอร์ "/>
    <s v="WB212966215TH"/>
    <s v="16/03/2026 09:11"/>
  </r>
  <r>
    <x v="2"/>
    <x v="2"/>
    <n v="66.666666666666671"/>
    <n v="3"/>
    <s v="GXF90"/>
    <n v="100"/>
    <n v="0"/>
    <s v="ร้านที่2"/>
    <s v="ศ***ิมล แ***าม"/>
    <s v="ประจวบคีรีขันธ์"/>
    <s v="-"/>
    <s v=""/>
    <s v="16/03/2026 09:10"/>
    <s v="-"/>
    <s v="J&amp;T COD"/>
    <s v="Tiktok"/>
    <s v="จ่ายทีหลัง / COD"/>
    <s v=""/>
    <s v="793380291760"/>
    <s v="16/03/2026 09:10"/>
  </r>
  <r>
    <x v="14"/>
    <x v="16"/>
    <n v="0"/>
    <n v="1"/>
    <s v="GXF89"/>
    <n v="0"/>
    <n v="0"/>
    <s v="ร้านที่1"/>
    <s v="มุกดา กิรติกาภาริน "/>
    <s v="34/5 ม.6 ซ.พลายงามศรีสุข ต.บางพูด อ.เมือง ปทุมธานี จ.ปทุมธานี 12000_x000a_"/>
    <s v="12000"/>
    <s v="0822122558"/>
    <s v="16/03/2026 09:08"/>
    <s v="macanatic.xr@gmail.com"/>
    <s v="EMS"/>
    <s v="facebook"/>
    <s v="กสิกร"/>
    <s v="ส่งให้อินฟลูเอนเซอร์ "/>
    <s v="WB212966224TH"/>
    <s v="16/03/2026 09:08"/>
  </r>
  <r>
    <x v="15"/>
    <x v="18"/>
    <n v="0"/>
    <n v="1"/>
    <s v="GXF89"/>
    <n v="0"/>
    <n v="0"/>
    <s v="ร้านที่1"/>
    <s v="มุกดา กิรติกาภาริน "/>
    <s v="34/5 ม.6 ซ.พลายงามศรีสุข ต.บางพูด อ.เมือง ปทุมธานี จ.ปทุมธานี 12000_x000a_"/>
    <s v="12000"/>
    <s v="0822122558"/>
    <s v="16/03/2026 09:08"/>
    <s v="macanatic.xr@gmail.com"/>
    <s v="EMS"/>
    <s v="facebook"/>
    <s v="กสิกร"/>
    <s v="ส่งให้อินฟลูเอนเซอร์ "/>
    <s v="WB212966224TH"/>
    <s v="16/03/2026 09:08"/>
  </r>
  <r>
    <x v="0"/>
    <x v="0"/>
    <n v="159"/>
    <n v="1"/>
    <s v="GXF88"/>
    <n v="297"/>
    <n v="0"/>
    <s v="ร้านที่2"/>
    <s v="ร**"/>
    <s v="ชลบุรี"/>
    <s v="-"/>
    <s v=""/>
    <s v="16/03/2026 09:06"/>
    <s v="-"/>
    <s v="J&amp;T COD"/>
    <s v="Tiktok"/>
    <s v="จ่ายทีหลัง / COD"/>
    <s v=""/>
    <s v="793317237834"/>
    <s v="16/03/2026 09:06"/>
  </r>
  <r>
    <x v="5"/>
    <x v="14"/>
    <n v="159"/>
    <n v="1"/>
    <s v="GXF88"/>
    <n v="297"/>
    <n v="0"/>
    <s v="ร้านที่2"/>
    <s v="ร**"/>
    <s v="ชลบุรี"/>
    <s v="-"/>
    <s v=""/>
    <s v="16/03/2026 09:06"/>
    <s v="-"/>
    <s v="J&amp;T COD"/>
    <s v="Tiktok"/>
    <s v="จ่ายทีหลัง / COD"/>
    <s v=""/>
    <s v="793317237834"/>
    <s v="16/03/2026 09:06"/>
  </r>
  <r>
    <x v="9"/>
    <x v="19"/>
    <n v="159"/>
    <n v="1"/>
    <s v="GXF88"/>
    <n v="297"/>
    <n v="0"/>
    <s v="ร้านที่2"/>
    <s v="ร**"/>
    <s v="ชลบุรี"/>
    <s v="-"/>
    <s v=""/>
    <s v="16/03/2026 09:06"/>
    <s v="-"/>
    <s v="J&amp;T COD"/>
    <s v="Tiktok"/>
    <s v="จ่ายทีหลัง / COD"/>
    <s v=""/>
    <s v="793317237834"/>
    <s v="16/03/2026 09:06"/>
  </r>
  <r>
    <x v="14"/>
    <x v="16"/>
    <n v="0"/>
    <n v="2"/>
    <s v="GXF87"/>
    <n v="0"/>
    <n v="0"/>
    <s v="ร้านที่1"/>
    <s v="Diamonddad รัฐวรินทร์ วสันตสุรีย์"/>
    <s v="73 ซอยพัฒนาการ 14_x000a_สวนหลวง  สวนหลวง _x000a_กรุงเทพมหานคร 10250_x000a_"/>
    <s v="10250"/>
    <s v="0619825455"/>
    <s v="16/03/2026 09:06"/>
    <s v="macanatic.xr@gmail.com"/>
    <s v="EMS"/>
    <s v="facebook"/>
    <s v="กสิกร"/>
    <s v="ส่งให้อินฟลูเอนเซอร์ "/>
    <s v="WB212966241TH"/>
    <s v="16/03/2026 09:06"/>
  </r>
  <r>
    <x v="15"/>
    <x v="18"/>
    <n v="0"/>
    <n v="2"/>
    <s v="GXF87"/>
    <n v="0"/>
    <n v="0"/>
    <s v="ร้านที่1"/>
    <s v="Diamonddad รัฐวรินทร์ วสันตสุรีย์"/>
    <s v="73 ซอยพัฒนาการ 14_x000a_สวนหลวง  สวนหลวง _x000a_กรุงเทพมหานคร 10250_x000a_"/>
    <s v="10250"/>
    <s v="0619825455"/>
    <s v="16/03/2026 09:06"/>
    <s v="macanatic.xr@gmail.com"/>
    <s v="EMS"/>
    <s v="facebook"/>
    <s v="กสิกร"/>
    <s v="ส่งให้อินฟลูเอนเซอร์ "/>
    <s v="WB212966241TH"/>
    <s v="16/03/2026 09:06"/>
  </r>
  <r>
    <x v="9"/>
    <x v="19"/>
    <n v="159"/>
    <n v="2"/>
    <s v="GXF86"/>
    <n v="198"/>
    <n v="0"/>
    <s v="ร้านที่2"/>
    <s v="ส***ลา  พ***นะ"/>
    <s v="กระบี่"/>
    <s v="-"/>
    <s v=""/>
    <s v="16/03/2026 09:05"/>
    <s v="-"/>
    <s v="J&amp;T COD"/>
    <s v="Tiktok"/>
    <s v="จ่ายทีหลัง / COD"/>
    <s v=""/>
    <s v="793382742854"/>
    <s v="16/03/2026 09:06"/>
  </r>
  <r>
    <x v="7"/>
    <x v="6"/>
    <n v="33.333333333333336"/>
    <n v="3"/>
    <s v="GXF85"/>
    <n v="134.99"/>
    <n v="0"/>
    <s v="ร้านที่2"/>
    <s v="น** เ***นีแพงตา"/>
    <s v="ปราจีนบุรี"/>
    <s v="-"/>
    <s v=""/>
    <s v="16/03/2026 09:05"/>
    <s v="-"/>
    <s v="J&amp;T COD"/>
    <s v="Tiktok"/>
    <s v="จ่ายทีหลัง / COD"/>
    <s v=""/>
    <s v="793382821814"/>
    <s v="16/03/2026 09:05"/>
  </r>
  <r>
    <x v="0"/>
    <x v="0"/>
    <n v="159"/>
    <n v="1"/>
    <s v="GXF84"/>
    <n v="99"/>
    <n v="0"/>
    <s v="ร้านที่4"/>
    <s v="ศ***ันธ์"/>
    <s v="กาญจนบุรี"/>
    <s v="-"/>
    <s v=""/>
    <s v="16/03/2026 09:04"/>
    <s v="-"/>
    <s v="J&amp;T COD"/>
    <s v="Tiktok"/>
    <s v="จ่ายทีหลัง / COD"/>
    <s v=""/>
    <s v="793350943851"/>
    <s v="16/03/2026 09:04"/>
  </r>
  <r>
    <x v="5"/>
    <x v="14"/>
    <n v="159"/>
    <n v="1"/>
    <s v="GXF83"/>
    <n v="99"/>
    <n v="0"/>
    <s v="ร้านที่2"/>
    <s v="ส***นทา พ***อง"/>
    <s v="จังหวัดสุโขทัย"/>
    <s v="-"/>
    <s v=""/>
    <s v="16/03/2026 09:03"/>
    <s v="-"/>
    <s v="J&amp;T COD"/>
    <s v="Tiktok"/>
    <s v="จ่ายทีหลัง / COD"/>
    <s v=""/>
    <s v="793308633821"/>
    <s v="16/03/2026 09:03"/>
  </r>
  <r>
    <x v="1"/>
    <x v="1"/>
    <n v="50"/>
    <n v="6"/>
    <s v="GXF82"/>
    <n v="0"/>
    <n v="0"/>
    <s v="ร้านที่2"/>
    <s v="ป***ปักของอร่อย"/>
    <s v="กรุงเทพฯ"/>
    <s v="-"/>
    <s v=""/>
    <s v="16/03/2026 08:59"/>
    <s v="-"/>
    <s v="J&amp;T Express"/>
    <s v="Tiktok"/>
    <s v="tiktok"/>
    <s v=""/>
    <s v="793339246884"/>
    <s v="16/03/2026 08:59"/>
  </r>
  <r>
    <x v="16"/>
    <x v="22"/>
    <n v="75"/>
    <n v="1"/>
    <s v="GXF81"/>
    <n v="112"/>
    <n v="37"/>
    <s v="ร้านที่1"/>
    <s v="เ******อ"/>
    <s v="******ตำบลคลองโยง อำเภอพุทธมณฑล จังหวัดนครปฐม 73170"/>
    <s v="73170"/>
    <s v="70"/>
    <s v="16/03/2026 08:55"/>
    <s v="-"/>
    <s v="SPX Express"/>
    <s v="Shopee"/>
    <s v="shopee"/>
    <s v=""/>
    <s v="TH269873702702D"/>
    <s v="16/03/2026 08:54"/>
  </r>
  <r>
    <x v="8"/>
    <x v="7"/>
    <n v="66.333333333333329"/>
    <n v="6"/>
    <s v="GXF80"/>
    <n v="580"/>
    <n v="0"/>
    <s v="ร้านที่1"/>
    <s v="ล****ย"/>
    <s v="******มู่ที่ 2 ตำบล วังโป่ง ตำบลวังโป่ง อำเภอวังโป่ง จังหวัดเพชรบูรณ์ 67240"/>
    <s v="67240"/>
    <s v="09"/>
    <s v="16/03/2026 09:24"/>
    <s v="-"/>
    <s v="SPX Express"/>
    <s v="Shopee"/>
    <s v="shopee"/>
    <s v=""/>
    <s v="TH267736445624B"/>
    <s v="16/03/2026 08:54"/>
  </r>
  <r>
    <x v="8"/>
    <x v="7"/>
    <n v="80"/>
    <n v="1"/>
    <s v="GXF80"/>
    <n v="580"/>
    <n v="0"/>
    <s v="ร้านที่1"/>
    <s v="ล****ย"/>
    <s v="******มู่ที่ 2 ตำบล วังโป่ง ตำบลวังโป่ง อำเภอวังโป่ง จังหวัดเพชรบูรณ์ 67240"/>
    <s v="67240"/>
    <s v="09"/>
    <s v="16/03/2026 09:24"/>
    <s v="-"/>
    <s v="SPX Express"/>
    <s v="Shopee"/>
    <s v="shopee"/>
    <s v=""/>
    <s v="TH267736445624B"/>
    <s v="16/03/2026 08:54"/>
  </r>
  <r>
    <x v="1"/>
    <x v="1"/>
    <n v="50"/>
    <n v="6"/>
    <s v="GXF79"/>
    <n v="200"/>
    <n v="0"/>
    <s v="ร้านที่2"/>
    <s v="อ***ชา ร***าประภาภรณ์"/>
    <s v="ลำพูน"/>
    <s v="-"/>
    <s v=""/>
    <s v="16/03/2026 08:48"/>
    <s v="-"/>
    <s v="J&amp;T Express"/>
    <s v="Tiktok"/>
    <s v="tiktok"/>
    <s v=""/>
    <s v="793397963805"/>
    <s v="16/03/2026 08:48"/>
  </r>
  <r>
    <x v="1"/>
    <x v="1"/>
    <n v="50"/>
    <n v="6"/>
    <s v="GXF78"/>
    <n v="203"/>
    <n v="3"/>
    <s v="ร้านที่2"/>
    <s v="เ***่ยม ศ***ม"/>
    <s v="อุดรธานี"/>
    <s v="-"/>
    <s v=""/>
    <s v="16/03/2026 08:43"/>
    <s v="-"/>
    <s v="J&amp;T COD"/>
    <s v="Tiktok"/>
    <s v="จ่ายทีหลัง / COD"/>
    <s v=""/>
    <s v="793317966803"/>
    <s v="16/03/2026 08:43"/>
  </r>
  <r>
    <x v="1"/>
    <x v="1"/>
    <n v="50"/>
    <n v="6"/>
    <s v="GXF76"/>
    <n v="200"/>
    <n v="0"/>
    <s v="ร้านที่2"/>
    <s v="อ*** แ***ค้ว"/>
    <s v="อุดรธานี"/>
    <s v="-"/>
    <s v=""/>
    <s v="16/03/2026 08:41"/>
    <s v="-"/>
    <s v="J&amp;T COD"/>
    <s v="Tiktok"/>
    <s v="จ่ายทีหลัง / COD"/>
    <s v=""/>
    <s v="793395849886"/>
    <s v="16/03/2026 08:41"/>
  </r>
  <r>
    <x v="5"/>
    <x v="4"/>
    <n v="103.55"/>
    <n v="2"/>
    <s v="GXF75"/>
    <n v="320.3"/>
    <n v="26"/>
    <s v="ร้านที่3"/>
    <s v="คุณฉันทิชา  ลีลาวรวุฒิ"/>
    <s v="บ้านเลขที่ 10 ซ.พัฒโน ถ.อนุสรณ์อาจารย์ทอง ต.หาดใหญ่ อ.หาดใหญ่ จ.สงขลา · หาดใหญ่/ Hat Yai_x000a__x000a_หาดใหญ่/ Hat Yaiสงขลา/ Songkhla_x000a_90110"/>
    <s v="90110"/>
    <s v="660801407737"/>
    <s v="16/03/2026 08:36"/>
    <s v="-"/>
    <s v="Kerry_dropoff"/>
    <s v="Lazada"/>
    <s v="lazada"/>
    <s v=""/>
    <s v="LEXPU0667767650"/>
    <s v="16/03/2026 08:36"/>
  </r>
  <r>
    <x v="4"/>
    <x v="4"/>
    <n v="87.2"/>
    <n v="1"/>
    <s v="GXF75"/>
    <n v="320.3"/>
    <n v="26"/>
    <s v="ร้านที่3"/>
    <s v="คุณฉันทิชา  ลีลาวรวุฒิ"/>
    <s v="บ้านเลขที่ 10 ซ.พัฒโน ถ.อนุสรณ์อาจารย์ทอง ต.หาดใหญ่ อ.หาดใหญ่ จ.สงขลา · หาดใหญ่/ Hat Yai_x000a__x000a_หาดใหญ่/ Hat Yaiสงขลา/ Songkhla_x000a_90110"/>
    <s v="90110"/>
    <s v="660801407737"/>
    <s v="16/03/2026 08:36"/>
    <s v="-"/>
    <s v="Kerry_dropoff"/>
    <s v="Lazada"/>
    <s v="lazada"/>
    <s v=""/>
    <s v="LEXPU0667767650"/>
    <s v="16/03/2026 08:36"/>
  </r>
  <r>
    <x v="8"/>
    <x v="7"/>
    <n v="90"/>
    <n v="2"/>
    <s v="GXF74"/>
    <n v="122"/>
    <n v="7"/>
    <s v="ร้านที่3"/>
    <s v="นาถินี เวชมี"/>
    <s v="หมู่บ้านพฤกษา20 หมู่บ้านพฤษา20 53/970 ม.2 ซอย 4/3 ต.คูคต อ.ลำลูกกา จ.ปทุมธานี 12130    0983236824 · คูคต/ Khu Khot_x000a__x000a_ลำลูกกา/ Lam Luk Kaปทุมธานี/ Pathum Thani_x000a_12130"/>
    <s v="12130"/>
    <s v="660983236824"/>
    <s v="16/03/2026 08:31"/>
    <s v="-"/>
    <s v="Kerry_dropoff"/>
    <s v="Lazada"/>
    <s v="lazada"/>
    <s v=""/>
    <s v="LEXPU0667713874"/>
    <s v="16/03/2026 08:31"/>
  </r>
  <r>
    <x v="2"/>
    <x v="2"/>
    <n v="66.666666666666671"/>
    <n v="3"/>
    <s v="GXF73"/>
    <n v="0"/>
    <n v="0"/>
    <s v="ร้านที่2"/>
    <s v="ศ***า ส***จ"/>
    <s v="กรุงเทพมหานคร"/>
    <s v="-"/>
    <s v=""/>
    <s v="16/03/2026 08:29"/>
    <s v="-"/>
    <s v="J&amp;T Express"/>
    <s v="Tiktok"/>
    <s v="tiktok"/>
    <s v=""/>
    <s v="793394432821"/>
    <s v="16/03/2026 08:29"/>
  </r>
  <r>
    <x v="9"/>
    <x v="19"/>
    <n v="0"/>
    <n v="1"/>
    <s v="GXF73"/>
    <n v="0"/>
    <n v="0"/>
    <s v="ร้านที่2"/>
    <s v="ศ***า ส***จ"/>
    <s v="กรุงเทพมหานคร"/>
    <s v="-"/>
    <s v=""/>
    <s v="16/03/2026 08:29"/>
    <s v="-"/>
    <s v="J&amp;T Express"/>
    <s v="Tiktok"/>
    <s v="tiktok"/>
    <s v=""/>
    <s v="793394432821"/>
    <s v="16/03/2026 08:29"/>
  </r>
  <r>
    <x v="13"/>
    <x v="15"/>
    <n v="89.5"/>
    <n v="2"/>
    <s v="GXF70"/>
    <n v="0"/>
    <n v="0"/>
    <s v="ร้านที่2"/>
    <s v="I** b***"/>
    <s v="กรุงเทพฯ"/>
    <s v="-"/>
    <s v=""/>
    <s v="16/03/2026 08:24"/>
    <s v="-"/>
    <s v="J&amp;T Express"/>
    <s v="Tiktok"/>
    <s v="tiktok"/>
    <s v=""/>
    <s v="793395938823"/>
    <s v="16/03/2026 08:24"/>
  </r>
  <r>
    <x v="5"/>
    <x v="8"/>
    <n v="93.55"/>
    <n v="1"/>
    <s v="GXF69"/>
    <n v="195.1"/>
    <n v="8"/>
    <s v="ร้านที่1"/>
    <s v="กิ๊ฟ"/>
    <s v="ซอย หมู่บ้านบ้านเอื้ออาทรนนทบุรี(วัดกู้2) ซอย หมู่บ้านบ้านเอื้ออาทรนนทบุรี(วัดกู้2) 165/34 ชั้น4 ตึก65 · บางพูด/ Bang Phut_x000a__x000a_ปากเกร็ด/ Pak Kretนนทบุรี/ Nonthaburi_x000a_11120"/>
    <s v="11120"/>
    <s v="660807412589"/>
    <s v="16/03/2026 08:11"/>
    <s v="-"/>
    <s v="Kerry_dropoff"/>
    <s v="Lazada"/>
    <s v="lazada"/>
    <s v=""/>
    <s v="LEXPU0667697156"/>
    <s v="16/03/2026 08:11"/>
  </r>
  <r>
    <x v="9"/>
    <x v="8"/>
    <n v="93.55"/>
    <n v="1"/>
    <s v="GXF69"/>
    <n v="195.1"/>
    <n v="8"/>
    <s v="ร้านที่1"/>
    <s v="กิ๊ฟ"/>
    <s v="ซอย หมู่บ้านบ้านเอื้ออาทรนนทบุรี(วัดกู้2) ซอย หมู่บ้านบ้านเอื้ออาทรนนทบุรี(วัดกู้2) 165/34 ชั้น4 ตึก65 · บางพูด/ Bang Phut_x000a__x000a_ปากเกร็ด/ Pak Kretนนทบุรี/ Nonthaburi_x000a_11120"/>
    <s v="11120"/>
    <s v="660807412589"/>
    <s v="16/03/2026 08:11"/>
    <s v="-"/>
    <s v="Kerry_dropoff"/>
    <s v="Lazada"/>
    <s v="lazada"/>
    <s v=""/>
    <s v="LEXPU0667697156"/>
    <s v="16/03/2026 08:11"/>
  </r>
  <r>
    <x v="1"/>
    <x v="1"/>
    <n v="50"/>
    <n v="6"/>
    <s v="GXF68"/>
    <n v="200"/>
    <n v="0"/>
    <s v="ร้านที่2"/>
    <s v="โ***วรรณ ม***ก้ว"/>
    <s v="ปทุมธานี"/>
    <s v="-"/>
    <s v=""/>
    <s v="16/03/2026 07:58"/>
    <s v="-"/>
    <s v="J&amp;T COD"/>
    <s v="Tiktok"/>
    <s v="จ่ายทีหลัง / COD"/>
    <s v="ไม่ขอรับ กาแฟ น่ะค่ะ"/>
    <s v="793323721864"/>
    <s v="16/03/2026 07:58"/>
  </r>
  <r>
    <x v="16"/>
    <x v="22"/>
    <n v="75"/>
    <n v="1"/>
    <s v="GXF67"/>
    <n v="111"/>
    <n v="36"/>
    <s v="ร้านที่1"/>
    <s v="ณ******ว"/>
    <s v="******รเคหะ ตำบลหันตรา ตำบลหันตรา อำเภอพระนครศรีอยุธยา จังหวัดพระนครศรีอยุธยา 13000"/>
    <s v="13000"/>
    <s v="31"/>
    <s v="16/03/2026 07:49"/>
    <s v="-"/>
    <s v="SPX Express"/>
    <s v="Shopee"/>
    <s v="shopee"/>
    <s v=""/>
    <s v="TH268016687717M"/>
    <s v="16/03/2026 07:48"/>
  </r>
  <r>
    <x v="1"/>
    <x v="1"/>
    <n v="50"/>
    <n v="6"/>
    <s v="GXF66"/>
    <n v="200"/>
    <n v="0"/>
    <s v="ร้านที่2"/>
    <s v="พ***รณ จ***ศวตกุล"/>
    <s v="ปทุมธานี"/>
    <s v="-"/>
    <s v=""/>
    <s v="16/03/2026 07:47"/>
    <s v="-"/>
    <s v="J&amp;T COD"/>
    <s v="Tiktok"/>
    <s v="จ่ายทีหลัง / COD"/>
    <s v=""/>
    <s v="793350046882"/>
    <s v="16/03/2026 07:47"/>
  </r>
  <r>
    <x v="1"/>
    <x v="1"/>
    <n v="50"/>
    <n v="6"/>
    <s v="GXF65"/>
    <n v="200"/>
    <n v="0"/>
    <s v="ร้านที่2"/>
    <s v="อ**"/>
    <s v="เพชรบูรณ์"/>
    <s v="-"/>
    <s v=""/>
    <s v="16/03/2026 07:26"/>
    <s v="-"/>
    <s v="J&amp;T COD"/>
    <s v="Tiktok"/>
    <s v="จ่ายทีหลัง / COD"/>
    <s v=""/>
    <s v="793300041881"/>
    <s v="16/03/2026 07:26"/>
  </r>
  <r>
    <x v="1"/>
    <x v="1"/>
    <n v="50"/>
    <n v="6"/>
    <s v="GXF62"/>
    <n v="200"/>
    <n v="0"/>
    <s v="ร้านที่2"/>
    <s v="J***Orathaiอรทัย ศ***สงวนสุ"/>
    <s v="นนทบุรี"/>
    <s v="-"/>
    <s v=""/>
    <s v="16/03/2026 06:42"/>
    <s v="-"/>
    <s v="J&amp;T COD"/>
    <s v="Tiktok"/>
    <s v="จ่ายทีหลัง / COD"/>
    <s v=""/>
    <s v="793328267642"/>
    <s v="16/03/2026 06:42"/>
  </r>
  <r>
    <x v="8"/>
    <x v="7"/>
    <n v="80"/>
    <n v="1"/>
    <s v="GXF61"/>
    <n v="80"/>
    <n v="0"/>
    <s v="ร้านที่1"/>
    <s v="ก******ง"/>
    <s v="******ย พระยาสุเรนทร์ 30, แขวงบางชัน, เขตคลองสามวา แขวงบางชัน เขตคลองสามวา จังหวัดกรุงเทพมหานคร 10510"/>
    <s v="10510"/>
    <s v="49"/>
    <s v="16/03/2026 07:10"/>
    <s v="-"/>
    <s v="SPX Express"/>
    <s v="Shopee"/>
    <s v="shopee"/>
    <s v=""/>
    <s v="TH266893381634D"/>
    <s v="16/03/2026 06:37"/>
  </r>
  <r>
    <x v="2"/>
    <x v="2"/>
    <n v="66.666666666666671"/>
    <n v="3"/>
    <s v="GXF60"/>
    <n v="147"/>
    <n v="18"/>
    <s v="ร้านที่2"/>
    <s v="u***10241474314867"/>
    <s v="นครราชสีมา"/>
    <s v="-"/>
    <s v=""/>
    <s v="16/03/2026 06:19"/>
    <s v="-"/>
    <s v="J&amp;T COD"/>
    <s v="Tiktok"/>
    <s v="จ่ายทีหลัง / COD"/>
    <s v=""/>
    <s v="793375767586"/>
    <s v="16/03/2026 06:19"/>
  </r>
  <r>
    <x v="1"/>
    <x v="1"/>
    <n v="50"/>
    <n v="6"/>
    <s v="GXF58"/>
    <n v="200"/>
    <n v="0"/>
    <s v="ร้านที่2"/>
    <s v="ป***ยัด ป***วรรณ"/>
    <s v="หนองบัวลำภู"/>
    <s v="-"/>
    <s v=""/>
    <s v="16/03/2026 04:57"/>
    <s v="-"/>
    <s v="J&amp;T Express"/>
    <s v="Tiktok"/>
    <s v="tiktok"/>
    <s v=""/>
    <s v="793336467641"/>
    <s v="16/03/2026 04:57"/>
  </r>
  <r>
    <x v="1"/>
    <x v="1"/>
    <n v="50"/>
    <n v="6"/>
    <s v="GXF57"/>
    <n v="200"/>
    <n v="0"/>
    <s v="ร้านที่2"/>
    <s v="N*** H*** พ***าม 9"/>
    <s v="นนทบุรี"/>
    <s v="-"/>
    <s v=""/>
    <s v="16/03/2026 03:56"/>
    <s v="-"/>
    <s v="J&amp;T COD"/>
    <s v="Tiktok"/>
    <s v="จ่ายทีหลัง / COD"/>
    <s v=""/>
    <s v="793331578675"/>
    <s v="16/03/2026 03:56"/>
  </r>
  <r>
    <x v="1"/>
    <x v="1"/>
    <n v="50"/>
    <n v="6"/>
    <s v="GXF55"/>
    <n v="200"/>
    <n v="0"/>
    <s v="ร้านที่2"/>
    <s v="p***bponsee"/>
    <s v="มหาสารคาม"/>
    <s v="-"/>
    <s v=""/>
    <s v="16/03/2026 03:19"/>
    <s v="-"/>
    <s v="J&amp;T COD"/>
    <s v="Tiktok"/>
    <s v="จ่ายทีหลัง / COD"/>
    <s v=""/>
    <s v="793348170672"/>
    <s v="16/03/2026 03:19"/>
  </r>
  <r>
    <x v="1"/>
    <x v="1"/>
    <n v="50"/>
    <n v="6"/>
    <s v="GXF54"/>
    <n v="200"/>
    <n v="0"/>
    <s v="ร้านที่2"/>
    <s v="ล***้อย ป***ชือบ"/>
    <s v="สงขลา"/>
    <s v="-"/>
    <s v=""/>
    <s v="16/03/2026 02:09"/>
    <s v="-"/>
    <s v="J&amp;T COD"/>
    <s v="Tiktok"/>
    <s v="จ่ายทีหลัง / COD"/>
    <s v=""/>
    <s v="793342861640"/>
    <s v="16/03/2026 02:09"/>
  </r>
  <r>
    <x v="0"/>
    <x v="8"/>
    <n v="94"/>
    <n v="2"/>
    <s v="GXF53"/>
    <n v="440"/>
    <n v="64"/>
    <s v="ร้านที่1"/>
    <s v="จิราพร จันทะพิทักษ์"/>
    <s v="บ้านโนนสมบูรณ์ 188 ม.3 · ห้วยสามพาด/ Huai Sam Phat_x000a__x000a_ประจักษ์ศิลปาคม/ Prachaksinlapakhomอุดรธานี/ Udon Thani_x000a_41110"/>
    <s v="41110"/>
    <s v="660878560048"/>
    <s v="16/03/2026 02:00"/>
    <s v="-"/>
    <s v="Kerry_dropoff"/>
    <s v="Lazada"/>
    <s v="lazada"/>
    <s v=""/>
    <s v="TH38208G4WNK3B"/>
    <s v="16/03/2026 02:00"/>
  </r>
  <r>
    <x v="5"/>
    <x v="8"/>
    <n v="94"/>
    <n v="2"/>
    <s v="GXF53"/>
    <n v="440"/>
    <n v="64"/>
    <s v="ร้านที่1"/>
    <s v="จิราพร จันทะพิทักษ์"/>
    <s v="บ้านโนนสมบูรณ์ 188 ม.3 · ห้วยสามพาด/ Huai Sam Phat_x000a__x000a_ประจักษ์ศิลปาคม/ Prachaksinlapakhomอุดรธานี/ Udon Thani_x000a_41110"/>
    <s v="41110"/>
    <s v="660878560048"/>
    <s v="16/03/2026 02:00"/>
    <s v="-"/>
    <s v="Kerry_dropoff"/>
    <s v="Lazada"/>
    <s v="lazada"/>
    <s v=""/>
    <s v="TH38208G4WNK3B"/>
    <s v="16/03/2026 02:00"/>
  </r>
  <r>
    <x v="1"/>
    <x v="1"/>
    <n v="33.333333333333336"/>
    <n v="6"/>
    <s v="GXF52"/>
    <n v="427"/>
    <n v="0"/>
    <s v="ร้านที่1"/>
    <s v="ล******ล"/>
    <s v="******บลเขาดินเหนือ ตำบลเขาดินเหนือ อำเภอบ้านกรวด จังหวัดบุรีรัมย์ 31180"/>
    <s v="31180"/>
    <s v="78"/>
    <s v="16/03/2026 01:43"/>
    <s v="-"/>
    <s v="SPX Express"/>
    <s v="Shopee"/>
    <s v="shopee"/>
    <s v=""/>
    <s v="TH265035232306Z"/>
    <s v="16/03/2026 01:43"/>
  </r>
  <r>
    <x v="2"/>
    <x v="2"/>
    <n v="66.666666666666671"/>
    <n v="3"/>
    <s v="GXF52"/>
    <n v="427"/>
    <n v="0"/>
    <s v="ร้านที่1"/>
    <s v="ล******ล"/>
    <s v="******บลเขาดินเหนือ ตำบลเขาดินเหนือ อำเภอบ้านกรวด จังหวัดบุรีรัมย์ 31180"/>
    <s v="31180"/>
    <s v="78"/>
    <s v="16/03/2026 01:43"/>
    <s v="-"/>
    <s v="SPX Express"/>
    <s v="Shopee"/>
    <s v="shopee"/>
    <s v=""/>
    <s v="TH265035232306Z"/>
    <s v="16/03/2026 01:43"/>
  </r>
  <r>
    <x v="2"/>
    <x v="2"/>
    <n v="66.666666666666671"/>
    <n v="3"/>
    <s v="GXF51"/>
    <n v="129"/>
    <n v="0"/>
    <s v="ร้านที่2"/>
    <s v="อ***อาสัน ม***็ง"/>
    <s v="นราธิวาส"/>
    <s v="-"/>
    <s v=""/>
    <s v="16/03/2026 01:41"/>
    <s v="-"/>
    <s v="J&amp;T COD"/>
    <s v="Tiktok"/>
    <s v="จ่ายทีหลัง / COD"/>
    <s v=""/>
    <s v="793326765571"/>
    <s v="16/03/2026 01:41"/>
  </r>
  <r>
    <x v="2"/>
    <x v="2"/>
    <n v="66.666666666666671"/>
    <n v="3"/>
    <s v="GXF50"/>
    <n v="129"/>
    <n v="0"/>
    <s v="ร้านที่2"/>
    <s v="อ***อาสัน ม***็ง"/>
    <s v="นราธิวาส"/>
    <s v="-"/>
    <s v=""/>
    <s v="16/03/2026 01:40"/>
    <s v="-"/>
    <s v="J&amp;T COD"/>
    <s v="Tiktok"/>
    <s v="จ่ายทีหลัง / COD"/>
    <s v=""/>
    <s v="793344253553"/>
    <s v="16/03/2026 01:40"/>
  </r>
  <r>
    <x v="1"/>
    <x v="1"/>
    <n v="50"/>
    <n v="6"/>
    <s v="GXF49"/>
    <n v="200"/>
    <n v="0"/>
    <s v="ร้านที่2"/>
    <s v="ไ***ล ศ***ุรี"/>
    <s v="เชียงราย"/>
    <s v="-"/>
    <s v=""/>
    <s v="16/03/2026 01:35"/>
    <s v="-"/>
    <s v="J&amp;T COD"/>
    <s v="Tiktok"/>
    <s v="จ่ายทีหลัง / COD"/>
    <s v=""/>
    <s v="793301060635"/>
    <s v="16/03/2026 01:35"/>
  </r>
  <r>
    <x v="1"/>
    <x v="1"/>
    <n v="50"/>
    <n v="6"/>
    <s v="GXF48"/>
    <n v="200"/>
    <n v="0"/>
    <s v="ร้านที่2"/>
    <s v="ส***จ โ***รัตน์"/>
    <s v="ประจวบคีรีขันธ์"/>
    <s v="-"/>
    <s v=""/>
    <s v="16/03/2026 01:24"/>
    <s v="-"/>
    <s v="J&amp;T COD"/>
    <s v="Tiktok"/>
    <s v="จ่ายทีหลัง / COD"/>
    <s v=""/>
    <s v="793325376620"/>
    <s v="16/03/2026 01:25"/>
  </r>
  <r>
    <x v="15"/>
    <x v="18"/>
    <n v="99"/>
    <n v="2"/>
    <s v="GXF47"/>
    <n v="179"/>
    <n v="0"/>
    <s v="ร้านที่4"/>
    <s v="อ***าติ  บ***าค"/>
    <s v="กรุงเทพฯ"/>
    <s v="-"/>
    <s v=""/>
    <s v="16/03/2026 01:05"/>
    <s v="-"/>
    <s v="J&amp;T COD"/>
    <s v="Tiktok"/>
    <s v="จ่ายทีหลัง / COD"/>
    <s v=""/>
    <s v="793330358704"/>
    <s v="16/03/2026 01:11"/>
  </r>
  <r>
    <x v="8"/>
    <x v="10"/>
    <n v="80"/>
    <n v="1"/>
    <s v="GXF46"/>
    <n v="80"/>
    <n v="0"/>
    <s v="ร้านที่3"/>
    <s v="นางสาวจิราภรณ์  นิลฉ่ำ"/>
    <s v="โรงพยาบาลสรรพยา 162 ม.5 ต.โพนางดำตก อ.สรรพยา จ.ชัยนาท_x000a__x000a_สรรพยา/ Sapphayaชัยนาท/ Chainat_x000a_17150"/>
    <s v="17150"/>
    <s v="660839384812"/>
    <s v="16/03/2026 00:50"/>
    <s v="-"/>
    <s v="Kerry_dropoff"/>
    <s v="Lazada"/>
    <s v="lazada"/>
    <s v=""/>
    <s v="LEXPU0667335780"/>
    <s v="16/03/2026 00:50"/>
  </r>
  <r>
    <x v="11"/>
    <x v="20"/>
    <n v="66.333333333333329"/>
    <n v="3"/>
    <s v="GXF45"/>
    <n v="522"/>
    <n v="0"/>
    <s v="ร้านที่10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16/03/2026 00:40"/>
    <s v="-"/>
    <s v="Kerry_dropoff"/>
    <s v="Lazada"/>
    <s v="lazada"/>
    <s v=""/>
    <s v="LEXDO0180418452"/>
    <s v="16/03/2026 00:40"/>
  </r>
  <r>
    <x v="11"/>
    <x v="20"/>
    <n v="66.333333333333329"/>
    <n v="3"/>
    <s v="GXF45"/>
    <n v="522"/>
    <n v="0"/>
    <s v="ร้านที่10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16/03/2026 00:40"/>
    <s v="-"/>
    <s v="Kerry_dropoff"/>
    <s v="Lazada"/>
    <s v="lazada"/>
    <s v=""/>
    <s v="LEXDO0180418452"/>
    <s v="16/03/2026 00:40"/>
  </r>
  <r>
    <x v="7"/>
    <x v="6"/>
    <n v="27.5"/>
    <n v="4"/>
    <s v="GXF45"/>
    <n v="522"/>
    <n v="0"/>
    <s v="ร้านที่10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16/03/2026 00:40"/>
    <s v="-"/>
    <s v="Kerry_dropoff"/>
    <s v="Lazada"/>
    <s v="lazada"/>
    <s v=""/>
    <s v="LEXDO0180418452"/>
    <s v="16/03/2026 00:40"/>
  </r>
  <r>
    <x v="1"/>
    <x v="1"/>
    <n v="50"/>
    <n v="6"/>
    <s v="GXF44"/>
    <n v="200"/>
    <n v="0"/>
    <s v="ร้านที่2"/>
    <s v="น***ช เ***อมกลาง"/>
    <s v="นครราชสีมา"/>
    <s v="-"/>
    <s v=""/>
    <s v="16/03/2026 00:37"/>
    <s v="-"/>
    <s v="J&amp;T Express"/>
    <s v="Tiktok"/>
    <s v="tiktok"/>
    <s v=""/>
    <s v="793373771610"/>
    <s v="16/03/2026 00:38"/>
  </r>
  <r>
    <x v="0"/>
    <x v="0"/>
    <n v="159"/>
    <n v="1"/>
    <s v="GXF43"/>
    <n v="129"/>
    <n v="0"/>
    <s v="ร้านที่2"/>
    <s v="ส***จน์ ส***งศรี"/>
    <s v="นนทบุรี"/>
    <s v="-"/>
    <s v=""/>
    <s v="16/03/2026 00:30"/>
    <s v="-"/>
    <s v="J&amp;T COD"/>
    <s v="Tiktok"/>
    <s v="จ่ายทีหลัง / COD"/>
    <s v=""/>
    <s v="793389274565"/>
    <s v="16/03/2026 00:31"/>
  </r>
  <r>
    <x v="1"/>
    <x v="1"/>
    <n v="50"/>
    <n v="6"/>
    <s v="GXF42"/>
    <n v="200"/>
    <n v="0"/>
    <s v="ร้านที่2"/>
    <s v="ร***ิต"/>
    <s v="ปทุมธานี"/>
    <s v="-"/>
    <s v=""/>
    <s v="16/03/2026 00:19"/>
    <s v="-"/>
    <s v="J&amp;T Express"/>
    <s v="Tiktok"/>
    <s v="tiktok"/>
    <s v=""/>
    <s v="793349975611"/>
    <s v="16/03/2026 00:21"/>
  </r>
  <r>
    <x v="8"/>
    <x v="7"/>
    <n v="66.333333333333329"/>
    <n v="3"/>
    <s v="GXF41"/>
    <n v="329.37"/>
    <n v="28"/>
    <s v="ร้านที่3"/>
    <s v="นาย ชนินทร์ เพ็ชรเลี่ยม"/>
    <s v="85/44 หมู่บ้านฟ้าหลวงวิลเลจ ซ.4 ถ.แจ้งวัฒนะ27 ต.คลองเกลือ_x000a__x000a_ปากเกร็ด/ Pak Kretนนทบุรี/ Nonthaburi_x000a_11120"/>
    <s v="11120"/>
    <s v="660814086226"/>
    <s v="16/03/2026 00:20"/>
    <s v="-"/>
    <s v="Kerry_dropoff"/>
    <s v="Lazada"/>
    <s v="lazada"/>
    <s v=""/>
    <s v="LEXPU0667339281"/>
    <s v="16/03/2026 00:20"/>
  </r>
  <r>
    <x v="8"/>
    <x v="7"/>
    <n v="66.333333333333329"/>
    <n v="3"/>
    <s v="GXF41"/>
    <n v="329.37"/>
    <n v="28"/>
    <s v="ร้านที่3"/>
    <s v="นาย ชนินทร์ เพ็ชรเลี่ยม"/>
    <s v="85/44 หมู่บ้านฟ้าหลวงวิลเลจ ซ.4 ถ.แจ้งวัฒนะ27 ต.คลองเกลือ_x000a__x000a_ปากเกร็ด/ Pak Kretนนทบุรี/ Nonthaburi_x000a_11120"/>
    <s v="11120"/>
    <s v="660814086226"/>
    <s v="16/03/2026 00:20"/>
    <s v="-"/>
    <s v="Kerry_dropoff"/>
    <s v="Lazada"/>
    <s v="lazada"/>
    <s v=""/>
    <s v="LEXPU0667339281"/>
    <s v="16/03/2026 00:20"/>
  </r>
  <r>
    <x v="7"/>
    <x v="6"/>
    <n v="27.5"/>
    <n v="4"/>
    <s v="GXF40"/>
    <n v="165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16/03/2026 00:39"/>
    <s v="-"/>
    <s v="Flash Express"/>
    <s v="Shopee"/>
    <s v="shopee"/>
    <s v=""/>
    <s v="TH69018G56996D"/>
    <s v="16/03/2026 00:19"/>
  </r>
  <r>
    <x v="2"/>
    <x v="2"/>
    <n v="66.666666666666671"/>
    <n v="3"/>
    <s v="GXF39"/>
    <n v="129"/>
    <n v="0"/>
    <s v="ร้านที่1"/>
    <s v="น******์"/>
    <s v="******ณฑลสาย 2 ซอย 27 แขวงศาลาธรรมสพน์ เขตทวีวัฒนา จังหวัดกรุงเทพมหานคร 10170"/>
    <s v="10170"/>
    <s v="67"/>
    <s v="16/03/2026 00:18"/>
    <s v="-"/>
    <s v="SPX Express"/>
    <s v="Shopee"/>
    <s v="shopee"/>
    <s v=""/>
    <s v="TH266431074521A"/>
    <s v="16/03/2026 00:18"/>
  </r>
  <r>
    <x v="1"/>
    <x v="1"/>
    <n v="50"/>
    <n v="6"/>
    <s v="GXF38"/>
    <n v="200"/>
    <n v="0"/>
    <s v="ร้านที่2"/>
    <s v="อ***ญา ต***สุวรรณ"/>
    <s v="กรุงเทพฯ"/>
    <s v="-"/>
    <s v=""/>
    <s v="16/03/2026 00:04"/>
    <s v="-"/>
    <s v="J&amp;T COD"/>
    <s v="Tiktok"/>
    <s v="จ่ายทีหลัง / COD"/>
    <s v=""/>
    <s v="793371064603"/>
    <s v="16/03/2026 00:10"/>
  </r>
  <r>
    <x v="1"/>
    <x v="1"/>
    <n v="50"/>
    <n v="6"/>
    <s v="GXF37"/>
    <n v="200"/>
    <n v="0"/>
    <s v="ร้านที่2"/>
    <s v="น***าคร ต***"/>
    <s v="กาฬสินธุ์"/>
    <s v="-"/>
    <s v=""/>
    <s v="16/03/2026 00:06"/>
    <s v="-"/>
    <s v="J&amp;T Express"/>
    <s v="Tiktok"/>
    <s v="tiktok"/>
    <s v=""/>
    <s v="793328054691"/>
    <s v="16/03/2026 00:06"/>
  </r>
  <r>
    <x v="1"/>
    <x v="1"/>
    <n v="50"/>
    <n v="6"/>
    <s v="GXF36"/>
    <n v="200"/>
    <n v="0"/>
    <s v="ร้านที่2"/>
    <s v="N***h"/>
    <s v="กรุงเทพฯ"/>
    <s v="-"/>
    <s v=""/>
    <s v="16/03/2026 00:01"/>
    <s v="-"/>
    <s v="J&amp;T Express"/>
    <s v="Tiktok"/>
    <s v="tiktok"/>
    <s v=""/>
    <s v="793380581663"/>
    <s v="16/03/2026 00:02"/>
  </r>
  <r>
    <x v="1"/>
    <x v="1"/>
    <n v="50"/>
    <n v="6"/>
    <s v="GXF35"/>
    <n v="200"/>
    <n v="0"/>
    <s v="ร้านที่2"/>
    <s v="n***awan"/>
    <s v="พะเยา"/>
    <s v="-"/>
    <s v=""/>
    <s v="16/03/2026 00:02"/>
    <s v="-"/>
    <s v="J&amp;T Express"/>
    <s v="Tiktok"/>
    <s v="tiktok"/>
    <s v=""/>
    <s v="793319386650"/>
    <s v="16/03/2026 00:01"/>
  </r>
  <r>
    <x v="5"/>
    <x v="4"/>
    <n v="66.75"/>
    <n v="1"/>
    <s v="GXF34"/>
    <n v="140.5"/>
    <n v="7"/>
    <s v="ร้านที่3"/>
    <s v="ปราณี  แซ่กี้"/>
    <s v="162  ถนนตากสิน-เพชรเกษม  บางยี่เรือ_x000a__x000a_ธนบุรี/ Thon Buriกรุงเทพมหานคร/ Bangkok_x000a_10600"/>
    <s v="10600"/>
    <s v="660824578110"/>
    <s v="16/03/2026 00:00"/>
    <s v="-"/>
    <s v="Kerry_dropoff"/>
    <s v="Lazada"/>
    <s v="lazada"/>
    <s v=""/>
    <s v="LEXPU0667423031"/>
    <s v="16/03/2026 00:00"/>
  </r>
  <r>
    <x v="4"/>
    <x v="4"/>
    <n v="66.75"/>
    <n v="1"/>
    <s v="GXF34"/>
    <n v="140.5"/>
    <n v="7"/>
    <s v="ร้านที่3"/>
    <s v="ปราณี  แซ่กี้"/>
    <s v="162  ถนนตากสิน-เพชรเกษม  บางยี่เรือ_x000a__x000a_ธนบุรี/ Thon Buriกรุงเทพมหานคร/ Bangkok_x000a_10600"/>
    <s v="10600"/>
    <s v="660824578110"/>
    <s v="16/03/2026 00:00"/>
    <s v="-"/>
    <s v="Kerry_dropoff"/>
    <s v="Lazada"/>
    <s v="lazada"/>
    <s v=""/>
    <s v="LEXPU0667423031"/>
    <s v="16/03/2026 00:00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5">
  <r>
    <x v="0"/>
    <x v="0"/>
    <n v="159"/>
    <n v="1"/>
    <s v="GXK65"/>
    <n v="129"/>
    <n v="0"/>
    <s v="ร้านที่2"/>
    <s v="เ***"/>
    <s v="สมุทรสาคร"/>
    <s v="-"/>
    <s v=""/>
    <s v="17/03/2026 23:27"/>
    <s v="-"/>
    <s v="J&amp;T COD"/>
    <s v="Tiktok"/>
    <s v="จ่ายทีหลัง / COD"/>
    <s v=""/>
    <s v="-"/>
    <s v="17/03/2026 23:28"/>
  </r>
  <r>
    <x v="1"/>
    <x v="1"/>
    <n v="14"/>
    <n v="2"/>
    <s v="GXK64"/>
    <n v="28"/>
    <n v="0"/>
    <s v="ร้านที่1"/>
    <s v="อ******ี"/>
    <s v="******หญ่ ตำบลรั้วใหญ่ อำเภอเมืองสุพรรณบุรี จังหวัดสุพรรณบุรี 72000"/>
    <s v="72000"/>
    <s v="13"/>
    <s v="17/03/2026 23:27"/>
    <s v="-"/>
    <s v="SPX Express"/>
    <s v="Shopee"/>
    <s v="shopee"/>
    <s v=""/>
    <s v="-"/>
    <s v="17/03/2026 23:26"/>
  </r>
  <r>
    <x v="2"/>
    <x v="2"/>
    <n v="0"/>
    <n v="1"/>
    <s v="GXK63"/>
    <n v="0"/>
    <n v="0"/>
    <s v="ร้านที่1"/>
    <s v="น้ำหวาน"/>
    <s v="_______ 89/3 กันตนา อาคาร 18 0645736861 · บางใหญ่/ Bang Yai_x000a__x000a_บางใหญ่/ Bang Yaiนนทบุรี/ Nonthaburi_x000a_11140"/>
    <s v="11140"/>
    <s v="660893217220"/>
    <s v="17/03/2026 23:09"/>
    <s v="-"/>
    <s v="Kerry_dropoff"/>
    <s v="Lazada"/>
    <s v="lazada"/>
    <s v=""/>
    <s v="-"/>
    <s v="17/03/2026 23:09"/>
  </r>
  <r>
    <x v="2"/>
    <x v="3"/>
    <n v="33.333333333333336"/>
    <n v="3"/>
    <s v="GXK62"/>
    <n v="100"/>
    <n v="0"/>
    <s v="ร้านที่4"/>
    <s v="จ***าย.  ท***วช"/>
    <s v="สระแก้ว"/>
    <s v="-"/>
    <s v=""/>
    <s v="17/03/2026 23:06"/>
    <s v="-"/>
    <s v="J&amp;T COD"/>
    <s v="Tiktok"/>
    <s v="จ่ายทีหลัง / COD"/>
    <s v=""/>
    <s v="-"/>
    <s v="17/03/2026 23:06"/>
  </r>
  <r>
    <x v="0"/>
    <x v="0"/>
    <n v="159"/>
    <n v="1"/>
    <s v="GXK61"/>
    <n v="129"/>
    <n v="0"/>
    <s v="ร้านที่2"/>
    <s v="น** ท***กร ด***พงษ์"/>
    <s v="ปราจีนบุรี"/>
    <s v="-"/>
    <s v=""/>
    <s v="17/03/2026 23:04"/>
    <s v="-"/>
    <s v="J&amp;T COD"/>
    <s v="Tiktok"/>
    <s v="จ่ายทีหลัง / COD"/>
    <s v=""/>
    <s v="-"/>
    <s v="17/03/2026 23:04"/>
  </r>
  <r>
    <x v="1"/>
    <x v="1"/>
    <n v="14"/>
    <n v="2"/>
    <s v="GXK60"/>
    <n v="32"/>
    <n v="4"/>
    <s v="ร้านที่1"/>
    <s v="ส******า"/>
    <s v="******ิริชัย 1, ซอย 9, ตำบล อ้อมน้อย, อำเภอกระทุ่มแบน ตำบลอ้อมน้อย อำเภอกระทุ่มแบน จังหวัดสมุทรสาคร 74130"/>
    <s v="74130"/>
    <s v="73"/>
    <s v="17/03/2026 23:05"/>
    <s v="-"/>
    <s v="SPX Express"/>
    <s v="Shopee"/>
    <s v="shopee"/>
    <s v=""/>
    <s v="-"/>
    <s v="17/03/2026 23:04"/>
  </r>
  <r>
    <x v="3"/>
    <x v="4"/>
    <n v="69.900000000000006"/>
    <n v="10"/>
    <s v="GXK59"/>
    <n v="800"/>
    <n v="0"/>
    <s v="ร้านที่1"/>
    <s v="ศ******์"/>
    <s v="******ยประกัน 1/1 ต.บางเสาธง ตำบลบางเสาธง อำเภอบางเสาธง จังหวัดสมุทรปราการ 10570"/>
    <s v="10570"/>
    <s v="46"/>
    <s v="17/03/2026 22:55"/>
    <s v="-"/>
    <s v="Flash Express"/>
    <s v="Shopee"/>
    <s v="shopee"/>
    <s v=""/>
    <s v="-"/>
    <s v="17/03/2026 22:55"/>
  </r>
  <r>
    <x v="2"/>
    <x v="3"/>
    <n v="33.333333333333336"/>
    <n v="6"/>
    <s v="GXK58"/>
    <n v="200"/>
    <n v="0"/>
    <s v="ร้านที่4"/>
    <s v="ว***ิสา อ***โชติ"/>
    <s v="ขอนแก่น"/>
    <s v="-"/>
    <s v=""/>
    <s v="17/03/2026 22:52"/>
    <s v="-"/>
    <s v="J&amp;T COD"/>
    <s v="Tiktok"/>
    <s v="จ่ายทีหลัง / COD"/>
    <s v=""/>
    <s v="-"/>
    <s v="17/03/2026 22:52"/>
  </r>
  <r>
    <x v="2"/>
    <x v="3"/>
    <n v="33.333333333333336"/>
    <n v="3"/>
    <s v="GXK57"/>
    <n v="150"/>
    <n v="0"/>
    <s v="ร้านที่1"/>
    <s v="ศิริพร ศรีเมืองโข"/>
    <s v="พระราม2 78/425. ม.6. เฟส5/2  หมู่บ้านวิเศษสุขนคร_x000a__x000a_เมืองสมุทรสาคร/ Mueang Samut Sakhonสมุทรสาคร/ Samut Sakhon_x000a_74000"/>
    <s v="74000"/>
    <s v="660988989024"/>
    <s v="17/03/2026 22:51"/>
    <s v="-"/>
    <s v="Kerry_dropoff"/>
    <s v="Lazada"/>
    <s v="lazada"/>
    <s v=""/>
    <s v="-"/>
    <s v="17/03/2026 22:51"/>
  </r>
  <r>
    <x v="2"/>
    <x v="2"/>
    <n v="59"/>
    <n v="1"/>
    <s v="GXK56"/>
    <n v="104"/>
    <n v="45"/>
    <s v="ร้านที่1"/>
    <s v="นางบัวศรี               สีดา"/>
    <s v="106ม.8บ้านโพธิ์ไทรต.กระสัง    อ.แมืองบุรีรัมย์     จ.บุรีรัมย์ 1 · กลันทา/ Kalantha_x000a__x000a_เมืองบุรีรัมย์/ Mueang Buri Ramบุรีรัมย์/ Buriram_x000a_31000"/>
    <s v="31000"/>
    <s v=""/>
    <s v="-"/>
    <s v="-"/>
    <s v="Kerry_dropoff"/>
    <s v="Lazada"/>
    <s v="-"/>
    <s v=""/>
    <s v="-"/>
    <s v="17/03/2026 22:49"/>
  </r>
  <r>
    <x v="2"/>
    <x v="3"/>
    <n v="33.333333333333336"/>
    <n v="3"/>
    <s v="GXK55"/>
    <n v="100"/>
    <n v="0"/>
    <s v="ร้านที่4"/>
    <s v="ค***ายเสวย"/>
    <s v="มุกดาหาร"/>
    <s v="-"/>
    <s v=""/>
    <s v="17/03/2026 22:39"/>
    <s v="-"/>
    <s v="J&amp;T Express"/>
    <s v="Tiktok"/>
    <s v="tiktok"/>
    <s v=""/>
    <s v="-"/>
    <s v="17/03/2026 22:39"/>
  </r>
  <r>
    <x v="4"/>
    <x v="5"/>
    <n v="54.5"/>
    <n v="2"/>
    <s v="GXK54"/>
    <n v="70.75"/>
    <n v="7"/>
    <s v="ร้านที่1"/>
    <s v="อาริยา  กิตติคุณศักดิ์"/>
    <s v="49/72-73 ซ.แจ้งวัฒนะ28  ถ.แจ้งวัฒนะ ต.บางตลาด_x000a__x000a_ปากเกร็ด/ Pak Kretนนทบุรี/ Nonthaburi_x000a_11120"/>
    <s v="11120"/>
    <s v="660615141954"/>
    <s v="17/03/2026 22:35"/>
    <s v="-"/>
    <s v="Kerry_dropoff"/>
    <s v="Lazada"/>
    <s v="lazada"/>
    <s v=""/>
    <s v="-"/>
    <s v="17/03/2026 22:35"/>
  </r>
  <r>
    <x v="2"/>
    <x v="3"/>
    <n v="33.333333333333336"/>
    <n v="3"/>
    <s v="GXK53"/>
    <n v="100"/>
    <n v="0"/>
    <s v="ร้านที่4"/>
    <s v="ป***ี ส***สถิตย์"/>
    <s v="ราชบุรี"/>
    <s v="-"/>
    <s v=""/>
    <s v="17/03/2026 22:25"/>
    <s v="-"/>
    <s v="J&amp;T COD"/>
    <s v="Tiktok"/>
    <s v="จ่ายทีหลัง / COD"/>
    <s v=""/>
    <s v="-"/>
    <s v="17/03/2026 22:25"/>
  </r>
  <r>
    <x v="5"/>
    <x v="6"/>
    <n v="120"/>
    <n v="1"/>
    <s v="GXK52"/>
    <n v="100"/>
    <n v="0"/>
    <s v="ร้านที่2"/>
    <s v="พ***นันท์"/>
    <s v="กรุงเทพฯ"/>
    <s v="-"/>
    <s v=""/>
    <s v="17/03/2026 22:23"/>
    <s v="-"/>
    <s v="J&amp;T Express"/>
    <s v="Tiktok"/>
    <s v="tiktok"/>
    <s v=""/>
    <s v="-"/>
    <s v="17/03/2026 22:23"/>
  </r>
  <r>
    <x v="6"/>
    <x v="7"/>
    <n v="75"/>
    <n v="2"/>
    <s v="GXK51"/>
    <n v="172"/>
    <n v="22"/>
    <s v="ร้านที่1"/>
    <s v="อ******)"/>
    <s v="****** ซอย 17 (หลังสุดท้ายซ้ายมือค่ะ) ตำบลบางเมือง อำเภอเมืองสมุทรปราการ จังหวัดสมุทรปราการ 10270"/>
    <s v="10270"/>
    <s v="95"/>
    <s v="17/03/2026 22:23"/>
    <s v="-"/>
    <s v="SPX Express"/>
    <s v="Shopee"/>
    <s v="shopee"/>
    <s v=""/>
    <s v="-"/>
    <s v="17/03/2026 22:23"/>
  </r>
  <r>
    <x v="5"/>
    <x v="8"/>
    <n v="90"/>
    <n v="2"/>
    <s v="GXK50"/>
    <n v="121.8"/>
    <n v="12"/>
    <s v="ร้านที่3"/>
    <s v="นายบรรจง จันยวงแก้ว"/>
    <s v="48/13 เกษกมลคอนโด ซอยนวมินทร์111 ถนนนวมินทร์ อาคารA ชั่น1 · นวมินทร์/ Nawamin_x000a__x000a_บึงกุ่ม/ Bueng Kumกรุงเทพมหานคร/ Bangkok_x000a_10230"/>
    <s v="10230"/>
    <s v="660863038934"/>
    <s v="17/03/2026 22:19"/>
    <s v="-"/>
    <s v="Kerry_dropoff"/>
    <s v="Lazada"/>
    <s v="lazada"/>
    <s v=""/>
    <s v="-"/>
    <s v="17/03/2026 22:19"/>
  </r>
  <r>
    <x v="2"/>
    <x v="3"/>
    <n v="50"/>
    <n v="6"/>
    <s v="GXK49"/>
    <n v="200"/>
    <n v="0"/>
    <s v="ร้านที่2"/>
    <s v="น***า"/>
    <s v="สงขลา"/>
    <s v="-"/>
    <s v=""/>
    <s v="17/03/2026 22:23"/>
    <s v="-"/>
    <s v="J&amp;T Express"/>
    <s v="Tiktok"/>
    <s v="tiktok"/>
    <s v=""/>
    <s v="-"/>
    <s v="17/03/2026 22:19"/>
  </r>
  <r>
    <x v="3"/>
    <x v="4"/>
    <n v="66.333333333333329"/>
    <n v="3"/>
    <s v="GXK48"/>
    <n v="289"/>
    <n v="0"/>
    <s v="ร้านที่2"/>
    <s v="น***า ใ***าด"/>
    <s v="ราชบุรี"/>
    <s v="-"/>
    <s v=""/>
    <s v="17/03/2026 22:19"/>
    <s v="-"/>
    <s v="J&amp;T Express"/>
    <s v="Tiktok"/>
    <s v="tiktok"/>
    <s v=""/>
    <s v="-"/>
    <s v="17/03/2026 22:17"/>
  </r>
  <r>
    <x v="2"/>
    <x v="3"/>
    <n v="33.333333333333336"/>
    <n v="3"/>
    <s v="GXK47"/>
    <n v="100"/>
    <n v="0"/>
    <s v="ร้านที่4"/>
    <s v="ป***า ม***ด"/>
    <s v="กรุงเทพมหานคร"/>
    <s v="-"/>
    <s v=""/>
    <s v="17/03/2026 22:10"/>
    <s v="-"/>
    <s v="J&amp;T COD"/>
    <s v="Tiktok"/>
    <s v="จ่ายทีหลัง / COD"/>
    <s v=""/>
    <s v="-"/>
    <s v="17/03/2026 22:10"/>
  </r>
  <r>
    <x v="2"/>
    <x v="3"/>
    <n v="33.333333333333336"/>
    <n v="6"/>
    <s v="GXK46"/>
    <n v="200"/>
    <n v="0"/>
    <s v="ร้านที่4"/>
    <s v="น***าววรวรรณ อ***ะวงศ์"/>
    <s v="ปทุมธานี"/>
    <s v="-"/>
    <s v=""/>
    <s v="17/03/2026 21:57"/>
    <s v="-"/>
    <s v="J&amp;T COD"/>
    <s v="Tiktok"/>
    <s v="จ่ายทีหลัง / COD"/>
    <s v=""/>
    <s v="-"/>
    <s v="17/03/2026 21:57"/>
  </r>
  <r>
    <x v="3"/>
    <x v="9"/>
    <n v="85"/>
    <n v="2"/>
    <s v="GXK45"/>
    <n v="225.82"/>
    <n v="55.82"/>
    <s v="ร้านที่1"/>
    <s v="นิตยา พงษ์ชนะ"/>
    <s v="บ้านหนองแวงน้อย 64 ม.5 บ้านหนองแวงน้อย · หนองแวงควง/ Nong Waeng Khuang_x000a__x000a_ศรีสมเด็จ/ Si Somdetร้อยเอ็ด/ Roi Et_x000a_45000"/>
    <s v="45000"/>
    <s v="660860851790"/>
    <s v="17/03/2026 21:49"/>
    <s v="-"/>
    <s v="Kerry_dropoff"/>
    <s v="Lazada"/>
    <s v="lazada"/>
    <s v=""/>
    <s v="-"/>
    <s v="17/03/2026 21:48"/>
  </r>
  <r>
    <x v="2"/>
    <x v="3"/>
    <n v="33.333333333333336"/>
    <n v="3"/>
    <s v="GXK44"/>
    <n v="100"/>
    <n v="0"/>
    <s v="ร้านที่4"/>
    <s v="ต**"/>
    <s v="กรุงเทพฯ"/>
    <s v="-"/>
    <s v=""/>
    <s v="17/03/2026 21:45"/>
    <s v="-"/>
    <s v="J&amp;T COD"/>
    <s v="Tiktok"/>
    <s v="จ่ายทีหลัง / COD"/>
    <s v=""/>
    <s v="-"/>
    <s v="17/03/2026 21:45"/>
  </r>
  <r>
    <x v="7"/>
    <x v="10"/>
    <n v="66.666666666666671"/>
    <n v="3"/>
    <s v="GXK43"/>
    <n v="129"/>
    <n v="0"/>
    <s v="ร้านที่2"/>
    <s v="ป***ากุล"/>
    <s v="สุพรรณบุรี"/>
    <s v="-"/>
    <s v=""/>
    <s v="17/03/2026 21:40"/>
    <s v="-"/>
    <s v="J&amp;T Express"/>
    <s v="Tiktok"/>
    <s v="tiktok"/>
    <s v=""/>
    <s v="-"/>
    <s v="17/03/2026 21:40"/>
  </r>
  <r>
    <x v="4"/>
    <x v="5"/>
    <n v="54.5"/>
    <n v="2"/>
    <s v="GXK41"/>
    <n v="73.489999999999995"/>
    <n v="7"/>
    <s v="ร้านที่3"/>
    <s v="ทรวง  กิตติคุณศักดิ์"/>
    <s v="49/72-73 ซ.แจ้งวัฒนะ28 ถ.แจ้งวัฒนะ · บางตลาด/ Bang Talat_x000a__x000a_ปากเกร็ด/ Pak Kretนนทบุรี/ Nonthaburi_x000a_11120"/>
    <s v="11120"/>
    <s v="660813007788"/>
    <s v="17/03/2026 21:24"/>
    <s v="-"/>
    <s v="Kerry_dropoff"/>
    <s v="Lazada"/>
    <s v="lazada"/>
    <s v=""/>
    <s v="-"/>
    <s v="17/03/2026 21:24"/>
  </r>
  <r>
    <x v="8"/>
    <x v="11"/>
    <n v="33.333333333333336"/>
    <n v="3"/>
    <s v="GXK40"/>
    <n v="134.99"/>
    <n v="0"/>
    <s v="ร้านที่2"/>
    <s v="E* P*** W**"/>
    <s v="Pathum Thani"/>
    <s v="-"/>
    <s v=""/>
    <s v="17/03/2026 21:24"/>
    <s v="-"/>
    <s v="Flash Express Thailand"/>
    <s v="Tiktok"/>
    <s v="tiktok"/>
    <s v=""/>
    <s v="-"/>
    <s v="17/03/2026 21:24"/>
  </r>
  <r>
    <x v="1"/>
    <x v="1"/>
    <n v="15"/>
    <n v="2"/>
    <s v="GXK39"/>
    <n v="46"/>
    <n v="16"/>
    <s v="ร้านที่2"/>
    <s v="น******ณ"/>
    <s v="******ง, ตำบลโพธิ์ใหญ่, อำเภอวารินชำราบ ตำบลโพธิ์ใหญ่ อำเภอวารินชำราบ จังหวัดอุบลราชธานี 34190"/>
    <s v="34190"/>
    <s v="98"/>
    <s v="17/03/2026 21:16"/>
    <s v="-"/>
    <s v="SPX Express"/>
    <s v="Shopee"/>
    <s v="shopee"/>
    <s v=""/>
    <s v="-"/>
    <s v="17/03/2026 21:16"/>
  </r>
  <r>
    <x v="0"/>
    <x v="0"/>
    <n v="159"/>
    <n v="1"/>
    <s v="GXK38"/>
    <n v="167"/>
    <n v="38"/>
    <s v="ร้านที่2"/>
    <s v="น***รา"/>
    <s v="ชลบุรี"/>
    <s v="-"/>
    <s v=""/>
    <s v="17/03/2026 21:11"/>
    <s v="-"/>
    <s v="J&amp;T COD"/>
    <s v="Tiktok"/>
    <s v="จ่ายทีหลัง / COD"/>
    <s v=""/>
    <s v="-"/>
    <s v="17/03/2026 21:11"/>
  </r>
  <r>
    <x v="0"/>
    <x v="0"/>
    <n v="159"/>
    <n v="1"/>
    <s v="GXK37"/>
    <n v="167"/>
    <n v="38"/>
    <s v="ร้านที่2"/>
    <s v="ว***พงษ์ พ***า"/>
    <s v="เชียงใหม่"/>
    <s v="-"/>
    <s v=""/>
    <s v="17/03/2026 21:06"/>
    <s v="-"/>
    <s v="J&amp;T COD"/>
    <s v="Tiktok"/>
    <s v="จ่ายทีหลัง / COD"/>
    <s v=""/>
    <s v="-"/>
    <s v="17/03/2026 21:09"/>
  </r>
  <r>
    <x v="8"/>
    <x v="11"/>
    <n v="33.333333333333336"/>
    <n v="3"/>
    <s v="GXK36"/>
    <n v="134.99"/>
    <n v="0"/>
    <s v="ร้านที่2"/>
    <s v="น***มด"/>
    <s v="สมุทรปราการ"/>
    <s v="-"/>
    <s v=""/>
    <s v="17/03/2026 21:05"/>
    <s v="-"/>
    <s v="J&amp;T Express"/>
    <s v="Tiktok"/>
    <s v="tiktok"/>
    <s v=""/>
    <s v="-"/>
    <s v="17/03/2026 21:07"/>
  </r>
  <r>
    <x v="3"/>
    <x v="4"/>
    <n v="80"/>
    <n v="3"/>
    <s v="GXK34"/>
    <n v="240"/>
    <n v="0"/>
    <s v="ร้านที่1"/>
    <s v="พ******น"/>
    <s v="******412, ถนน เดชะตุงคะ, แขวง สีกัน, เขตดอนเมือง แขวงสีกัน เขตดอนเมือง จังหวัดกรุงเทพมหานคร 10210"/>
    <s v="10210"/>
    <s v="66"/>
    <s v="17/03/2026 21:01"/>
    <s v="-"/>
    <s v="SPX Express"/>
    <s v="Shopee"/>
    <s v="shopee"/>
    <s v=""/>
    <s v="-"/>
    <s v="17/03/2026 21:01"/>
  </r>
  <r>
    <x v="9"/>
    <x v="12"/>
    <n v="81.75"/>
    <n v="6"/>
    <s v="GXK33"/>
    <n v="531.5"/>
    <n v="41"/>
    <s v="ร้านที่3"/>
    <s v="CHAYCHAY"/>
    <s v="ถนนเอกชัย  ซอยเอกชัย 102/3 บ้านเลขที่870/4 หมู่บ้านโกลเด้นท์เพรสทีจ  ซอยเอกชัย102/3 · คลองบางบอน/ Khlong Bang Bon_x000a__x000a_บางบอน/ Bang Bonกรุงเทพมหานคร/ Bangkok_x000a_10150"/>
    <s v="10150"/>
    <s v="660612262255"/>
    <s v="17/03/2026 20:53"/>
    <s v="-"/>
    <s v="Kerry_dropoff"/>
    <s v="Lazada"/>
    <s v="lazada"/>
    <s v=""/>
    <s v="-"/>
    <s v="17/03/2026 20:50"/>
  </r>
  <r>
    <x v="9"/>
    <x v="13"/>
    <n v="159"/>
    <n v="1"/>
    <s v="GXK32"/>
    <n v="129"/>
    <n v="0"/>
    <s v="ร้านที่2"/>
    <s v="ก***ารัตน์ โ***ักดิ์"/>
    <s v="ระยอง"/>
    <s v="-"/>
    <s v=""/>
    <s v="17/03/2026 20:49"/>
    <s v="-"/>
    <s v="J&amp;T COD"/>
    <s v="Tiktok"/>
    <s v="จ่ายทีหลัง / COD"/>
    <s v=""/>
    <s v="-"/>
    <s v="17/03/2026 20:49"/>
  </r>
  <r>
    <x v="10"/>
    <x v="14"/>
    <n v="139"/>
    <n v="1"/>
    <s v="GXK31"/>
    <n v="139"/>
    <n v="0"/>
    <s v="ร้านที่1"/>
    <s v="จ******บ"/>
    <s v="******ก่า, ตำบล สะเดา, อำเภอบัวเชด ตำบลสะเดา อำเภอบัวเชด จังหวัดสุรินทร์ 32230"/>
    <s v="32230"/>
    <s v="97"/>
    <s v="17/03/2026 20:42"/>
    <s v="-"/>
    <s v="SPX Express"/>
    <s v="Shopee"/>
    <s v="shopee"/>
    <s v=""/>
    <s v="-"/>
    <s v="17/03/2026 20:42"/>
  </r>
  <r>
    <x v="2"/>
    <x v="3"/>
    <n v="50"/>
    <n v="6"/>
    <s v="GXK29"/>
    <n v="200"/>
    <n v="0"/>
    <s v="ร้านที่2"/>
    <s v="พ***ิพย์"/>
    <s v="นครราชสีมา"/>
    <s v="-"/>
    <s v=""/>
    <s v="17/03/2026 20:25"/>
    <s v="-"/>
    <s v="J&amp;T COD"/>
    <s v="Tiktok"/>
    <s v="จ่ายทีหลัง / COD"/>
    <s v=""/>
    <s v="-"/>
    <s v="17/03/2026 20:26"/>
  </r>
  <r>
    <x v="11"/>
    <x v="15"/>
    <n v="99"/>
    <n v="1"/>
    <s v="GXK28"/>
    <n v="179"/>
    <n v="0"/>
    <s v="ร้านที่4"/>
    <s v="ค***ลฤดี   ท***ัว"/>
    <s v="ราชบุรี"/>
    <s v="-"/>
    <s v=""/>
    <s v="17/03/2026 20:26"/>
    <s v="-"/>
    <s v="J&amp;T Express"/>
    <s v="Tiktok"/>
    <s v="tiktok"/>
    <s v=""/>
    <s v="-"/>
    <s v="17/03/2026 20:25"/>
  </r>
  <r>
    <x v="12"/>
    <x v="16"/>
    <n v="99"/>
    <n v="1"/>
    <s v="GXK28"/>
    <n v="179"/>
    <n v="0"/>
    <s v="ร้านที่4"/>
    <s v="ค***ลฤดี   ท***ัว"/>
    <s v="ราชบุรี"/>
    <s v="-"/>
    <s v=""/>
    <s v="17/03/2026 20:26"/>
    <s v="-"/>
    <s v="J&amp;T Express"/>
    <s v="Tiktok"/>
    <s v="tiktok"/>
    <s v=""/>
    <s v="-"/>
    <s v="17/03/2026 20:25"/>
  </r>
  <r>
    <x v="0"/>
    <x v="17"/>
    <n v="98.1"/>
    <n v="1"/>
    <s v="GXK27"/>
    <n v="121.35"/>
    <n v="23.25"/>
    <s v="ร้านที่1"/>
    <s v="สัญชัย"/>
    <s v="------ 41/2 หมู่ 7 · ดอนยอ/ Don Yo_x000a__x000a_เมืองนครนายก/ Mueang Nakhon Nayokนครนายก/ Nakhon Nayok_x000a_26000"/>
    <s v="26000"/>
    <s v="660941414702"/>
    <s v="17/03/2026 20:22"/>
    <s v="-"/>
    <s v="Kerry_dropoff"/>
    <s v="Lazada"/>
    <s v="lazada"/>
    <s v=""/>
    <s v="-"/>
    <s v="17/03/2026 20:22"/>
  </r>
  <r>
    <x v="5"/>
    <x v="18"/>
    <n v="60"/>
    <n v="1"/>
    <s v="GXK26"/>
    <n v="69"/>
    <n v="9"/>
    <s v="ร้านที่9"/>
    <s v="นพพล อภิบาลสมุทร"/>
    <s v="1 ถ.คลองคาเค็ตฝั่งตะวันตก ต.ปากน้ำ_x000a__x000a_เมืองสมุทรปราการ/ Mueang Samut Prakanสมุทรปราการ/ Samut Prakan_x000a_10270"/>
    <s v="10270"/>
    <s v="660949526168"/>
    <s v="17/03/2026 20:20"/>
    <s v="-"/>
    <s v="Kerry_dropoff"/>
    <s v="Lazada"/>
    <s v="lazada"/>
    <s v=""/>
    <s v="-"/>
    <s v="17/03/2026 20:20"/>
  </r>
  <r>
    <x v="0"/>
    <x v="0"/>
    <n v="159"/>
    <n v="2"/>
    <s v="GXK25"/>
    <n v="258"/>
    <n v="0"/>
    <s v="ร้านที่2"/>
    <s v="เ***แก้ว  ล***หญ่"/>
    <s v="เชียงราย"/>
    <s v="-"/>
    <s v=""/>
    <s v="17/03/2026 20:19"/>
    <s v="-"/>
    <s v="J&amp;T COD"/>
    <s v="Tiktok"/>
    <s v="จ่ายทีหลัง / COD"/>
    <s v=""/>
    <s v="-"/>
    <s v="17/03/2026 20:20"/>
  </r>
  <r>
    <x v="12"/>
    <x v="16"/>
    <n v="200"/>
    <n v="1"/>
    <s v="GXK24"/>
    <n v="117"/>
    <n v="18"/>
    <s v="ร้านที่4"/>
    <s v="ส***นี ส***เจริญกุล"/>
    <s v="ระยอง"/>
    <s v="-"/>
    <s v=""/>
    <s v="17/03/2026 20:19"/>
    <s v="-"/>
    <s v="J&amp;T Express"/>
    <s v="Tiktok"/>
    <s v="tiktok"/>
    <s v=""/>
    <s v="-"/>
    <s v="17/03/2026 20:18"/>
  </r>
  <r>
    <x v="5"/>
    <x v="18"/>
    <n v="55"/>
    <n v="1"/>
    <s v="GXK23"/>
    <n v="64"/>
    <n v="9"/>
    <s v="ร้านที่9"/>
    <s v="นพพล อภิบาลสมุทร"/>
    <s v="1 ถ.คลองคาเค็ตฝั่งตะวันตก ต.ปากน้ำ_x000a__x000a_เมืองสมุทรปราการ/ Mueang Samut Prakanสมุทรปราการ/ Samut Prakan_x000a_10270"/>
    <s v="10270"/>
    <s v="660949526168"/>
    <s v="17/03/2026 20:18"/>
    <s v="-"/>
    <s v="Kerry_dropoff"/>
    <s v="Lazada"/>
    <s v="lazada"/>
    <s v=""/>
    <s v="-"/>
    <s v="17/03/2026 20:18"/>
  </r>
  <r>
    <x v="13"/>
    <x v="19"/>
    <n v="54.5"/>
    <n v="2"/>
    <s v="GXK22"/>
    <n v="272.08999999999997"/>
    <n v="14"/>
    <s v="ร้านที่3"/>
    <s v="จิรภัทร์ ราชสีห์"/>
    <s v="15/85 ถ.บางแสน 3 (หอพักหญิงภูมิพัฒน์) (ห้อง A10) ฝากไว้ที่ยาม · แสนสุข/ Saen Suk_x000a__x000a_เมืองชลบุรี/ Mueang Chon Buriชลบุรี/ Chonburi_x000a_20130"/>
    <s v="20130"/>
    <s v="660902575776"/>
    <s v="17/03/2026 20:15"/>
    <s v="-"/>
    <s v="Kerry_dropoff"/>
    <s v="Lazada"/>
    <s v="lazada"/>
    <s v=""/>
    <s v="-"/>
    <s v="17/03/2026 20:15"/>
  </r>
  <r>
    <x v="4"/>
    <x v="5"/>
    <n v="54.5"/>
    <n v="2"/>
    <s v="GXK22"/>
    <n v="272.08999999999997"/>
    <n v="14"/>
    <s v="ร้านที่3"/>
    <s v="จิรภัทร์ ราชสีห์"/>
    <s v="15/85 ถ.บางแสน 3 (หอพักหญิงภูมิพัฒน์) (ห้อง A10) ฝากไว้ที่ยาม · แสนสุข/ Saen Suk_x000a__x000a_เมืองชลบุรี/ Mueang Chon Buriชลบุรี/ Chonburi_x000a_20130"/>
    <s v="20130"/>
    <s v="660902575776"/>
    <s v="17/03/2026 20:15"/>
    <s v="-"/>
    <s v="Kerry_dropoff"/>
    <s v="Lazada"/>
    <s v="lazada"/>
    <s v=""/>
    <s v="-"/>
    <s v="17/03/2026 20:15"/>
  </r>
  <r>
    <x v="3"/>
    <x v="4"/>
    <n v="90"/>
    <n v="1"/>
    <s v="GXK22"/>
    <n v="272.08999999999997"/>
    <n v="14"/>
    <s v="ร้านที่3"/>
    <s v="จิรภัทร์ ราชสีห์"/>
    <s v="15/85 ถ.บางแสน 3 (หอพักหญิงภูมิพัฒน์) (ห้อง A10) ฝากไว้ที่ยาม · แสนสุข/ Saen Suk_x000a__x000a_เมืองชลบุรี/ Mueang Chon Buriชลบุรี/ Chonburi_x000a_20130"/>
    <s v="20130"/>
    <s v="660902575776"/>
    <s v="17/03/2026 20:15"/>
    <s v="-"/>
    <s v="Kerry_dropoff"/>
    <s v="Lazada"/>
    <s v="lazada"/>
    <s v=""/>
    <s v="-"/>
    <s v="17/03/2026 20:15"/>
  </r>
  <r>
    <x v="14"/>
    <x v="20"/>
    <n v="90"/>
    <n v="1"/>
    <s v="GXK22"/>
    <n v="272.08999999999997"/>
    <n v="14"/>
    <s v="ร้านที่3"/>
    <s v="จิรภัทร์ ราชสีห์"/>
    <s v="15/85 ถ.บางแสน 3 (หอพักหญิงภูมิพัฒน์) (ห้อง A10) ฝากไว้ที่ยาม · แสนสุข/ Saen Suk_x000a__x000a_เมืองชลบุรี/ Mueang Chon Buriชลบุรี/ Chonburi_x000a_20130"/>
    <s v="20130"/>
    <s v="660902575776"/>
    <s v="17/03/2026 20:15"/>
    <s v="-"/>
    <s v="Kerry_dropoff"/>
    <s v="Lazada"/>
    <s v="lazada"/>
    <s v=""/>
    <s v="-"/>
    <s v="17/03/2026 20:15"/>
  </r>
  <r>
    <x v="5"/>
    <x v="8"/>
    <n v="83.333333333333329"/>
    <n v="3"/>
    <s v="GXK21"/>
    <n v="250"/>
    <n v="0"/>
    <s v="ร้านที่1"/>
    <s v="K******."/>
    <s v="******199/24 ตำบล บ้านบึง ตำบลบ้านบึง อำเภอบ้านบึง จังหวัดชลบุรี 20170"/>
    <s v="20170"/>
    <s v="44"/>
    <s v="17/03/2026 20:15"/>
    <s v="-"/>
    <s v="SPX Express"/>
    <s v="Shopee"/>
    <s v="shopee"/>
    <s v=""/>
    <s v="-"/>
    <s v="17/03/2026 20:15"/>
  </r>
  <r>
    <x v="9"/>
    <x v="13"/>
    <n v="159"/>
    <n v="1"/>
    <s v="GXK18"/>
    <n v="99"/>
    <n v="0"/>
    <s v="ร้านที่4"/>
    <s v="น***ดิว"/>
    <s v="ระยอง"/>
    <s v="-"/>
    <s v=""/>
    <s v="17/03/2026 20:06"/>
    <s v="-"/>
    <s v="J&amp;T COD"/>
    <s v="Tiktok"/>
    <s v="จ่ายทีหลัง / COD"/>
    <s v=""/>
    <s v="-"/>
    <s v="17/03/2026 20:07"/>
  </r>
  <r>
    <x v="2"/>
    <x v="3"/>
    <n v="33.333333333333336"/>
    <n v="3"/>
    <s v="GXK17"/>
    <n v="100"/>
    <n v="0"/>
    <s v="ร้านที่4"/>
    <s v="u***8553744680460"/>
    <s v="สงขลา"/>
    <s v="-"/>
    <s v=""/>
    <s v="17/03/2026 20:02"/>
    <s v="-"/>
    <s v="J&amp;T COD"/>
    <s v="Tiktok"/>
    <s v="จ่ายทีหลัง / COD"/>
    <s v=""/>
    <s v="-"/>
    <s v="17/03/2026 20:02"/>
  </r>
  <r>
    <x v="2"/>
    <x v="3"/>
    <n v="50"/>
    <n v="6"/>
    <s v="GXK16"/>
    <n v="200"/>
    <n v="0"/>
    <s v="ร้านที่2"/>
    <s v="N***hana J***enplang"/>
    <s v="ชลบุรี"/>
    <s v="-"/>
    <s v=""/>
    <s v="17/03/2026 20:02"/>
    <s v="-"/>
    <s v="J&amp;T COD"/>
    <s v="Tiktok"/>
    <s v="จ่ายทีหลัง / COD"/>
    <s v=""/>
    <s v="-"/>
    <s v="17/03/2026 20:02"/>
  </r>
  <r>
    <x v="2"/>
    <x v="3"/>
    <n v="50"/>
    <n v="6"/>
    <s v="GXK15"/>
    <n v="200"/>
    <n v="0"/>
    <s v="ร้านที่2"/>
    <s v="p***itbuyatl"/>
    <s v="อุดรธานี"/>
    <s v="-"/>
    <s v=""/>
    <s v="17/03/2026 19:59"/>
    <s v="-"/>
    <s v="J&amp;T COD"/>
    <s v="Tiktok"/>
    <s v="จ่ายทีหลัง / COD"/>
    <s v=""/>
    <s v="-"/>
    <s v="17/03/2026 20:00"/>
  </r>
  <r>
    <x v="2"/>
    <x v="3"/>
    <n v="50"/>
    <n v="6"/>
    <s v="GXK14"/>
    <n v="315"/>
    <n v="27"/>
    <s v="ร้านที่1"/>
    <s v="นาง ทองศรี ศรีฟอง"/>
    <s v="81 ซอยสบายใจ หมู่ 16 · วังหิน/ Wang Hin_x000a__x000a_วังโป่ง/ Wang Pongเพชรบูรณ์/ Phetchabun_x000a_67240"/>
    <s v="67240"/>
    <s v="660930249046"/>
    <s v="17/03/2026 19:58"/>
    <s v="-"/>
    <s v="Kerry_dropoff"/>
    <s v="Lazada"/>
    <s v="lazada"/>
    <s v=""/>
    <s v="-"/>
    <s v="17/03/2026 19:58"/>
  </r>
  <r>
    <x v="2"/>
    <x v="3"/>
    <n v="50"/>
    <n v="6"/>
    <s v="GXK13"/>
    <n v="315"/>
    <n v="27"/>
    <s v="ร้านที่1"/>
    <s v="นาง ทองศรี ศรีฟอง"/>
    <s v="81 ซอยสบายใจ หมู่ 16 · วังหิน/ Wang Hin_x000a__x000a_วังโป่ง/ Wang Pongเพชรบูรณ์/ Phetchabun_x000a_67240"/>
    <s v="67240"/>
    <s v=""/>
    <s v="-"/>
    <s v="-"/>
    <s v="Kerry_dropoff"/>
    <s v="Lazada"/>
    <s v="-"/>
    <s v=""/>
    <s v="-"/>
    <s v="17/03/2026 19:56"/>
  </r>
  <r>
    <x v="2"/>
    <x v="3"/>
    <n v="33.333333333333336"/>
    <n v="3"/>
    <s v="GXK12"/>
    <n v="100"/>
    <n v="0"/>
    <s v="ร้านที่4"/>
    <s v="น***ุนทร  พ***จันทร์หอม"/>
    <s v="ราชบุรี"/>
    <s v="-"/>
    <s v=""/>
    <s v="17/03/2026 19:46"/>
    <s v="-"/>
    <s v="J&amp;T Express"/>
    <s v="Tiktok"/>
    <s v="tiktok"/>
    <s v=""/>
    <s v="-"/>
    <s v="17/03/2026 19:46"/>
  </r>
  <r>
    <x v="2"/>
    <x v="3"/>
    <n v="50"/>
    <n v="6"/>
    <s v="GXK11"/>
    <n v="200"/>
    <n v="0"/>
    <s v="ร้านที่2"/>
    <s v="เ***วี โ***าง"/>
    <s v="พิจิตร"/>
    <s v="-"/>
    <s v=""/>
    <s v="17/03/2026 19:46"/>
    <s v="-"/>
    <s v="J&amp;T Express"/>
    <s v="Tiktok"/>
    <s v="tiktok"/>
    <s v=""/>
    <s v="-"/>
    <s v="17/03/2026 19:46"/>
  </r>
  <r>
    <x v="11"/>
    <x v="15"/>
    <n v="99"/>
    <n v="1"/>
    <s v="GXK10"/>
    <n v="179"/>
    <n v="0"/>
    <s v="ร้านที่4"/>
    <s v="ธ***า ห***นพืช"/>
    <s v="สมุทรปราการ"/>
    <s v="-"/>
    <s v=""/>
    <s v="17/03/2026 19:38"/>
    <s v="-"/>
    <s v="J&amp;T Express"/>
    <s v="Tiktok"/>
    <s v="tiktok"/>
    <s v=""/>
    <s v="-"/>
    <s v="17/03/2026 19:38"/>
  </r>
  <r>
    <x v="12"/>
    <x v="16"/>
    <n v="99"/>
    <n v="1"/>
    <s v="GXK10"/>
    <n v="179"/>
    <n v="0"/>
    <s v="ร้านที่4"/>
    <s v="ธ***า ห***นพืช"/>
    <s v="สมุทรปราการ"/>
    <s v="-"/>
    <s v=""/>
    <s v="17/03/2026 19:38"/>
    <s v="-"/>
    <s v="J&amp;T Express"/>
    <s v="Tiktok"/>
    <s v="tiktok"/>
    <s v=""/>
    <s v="-"/>
    <s v="17/03/2026 19:38"/>
  </r>
  <r>
    <x v="0"/>
    <x v="17"/>
    <n v="109"/>
    <n v="1"/>
    <s v="GXK9"/>
    <n v="116.5"/>
    <n v="7.5"/>
    <s v="ร้านที่1"/>
    <s v="ชินกฤต  โสภาพงศ์"/>
    <s v="บ้านเลขที่ 3  ซ.ศรีธรรมโศก1  ถ.พัฒนาการคูขวาง ต.ในเมือง อ.เมือง จ.นครศรีธรรมราช_x000a__x000a_เมืองนครศรีธรรมราช/ Mueang Nakhon Si Thammaratนครศรีธรรมราช/ Nakhon Si Thammarat_x000a_80000"/>
    <s v="80000"/>
    <s v="660950376629"/>
    <s v="17/03/2026 19:29"/>
    <s v="-"/>
    <s v="Kerry_dropoff"/>
    <s v="Lazada"/>
    <s v="lazada"/>
    <s v=""/>
    <s v="-"/>
    <s v="17/03/2026 19:26"/>
  </r>
  <r>
    <x v="8"/>
    <x v="11"/>
    <n v="33.333333333333336"/>
    <n v="3"/>
    <s v="GXK8"/>
    <n v="134.99"/>
    <n v="0"/>
    <s v="ร้านที่2"/>
    <s v="L***n16"/>
    <s v="ศรีสะเกษ"/>
    <s v="-"/>
    <s v=""/>
    <s v="17/03/2026 19:22"/>
    <s v="-"/>
    <s v="J&amp;T COD"/>
    <s v="Tiktok"/>
    <s v="จ่ายทีหลัง / COD"/>
    <s v=""/>
    <s v="-"/>
    <s v="17/03/2026 19:22"/>
  </r>
  <r>
    <x v="1"/>
    <x v="1"/>
    <n v="14"/>
    <n v="1"/>
    <s v="GXK6"/>
    <n v="14"/>
    <n v="0"/>
    <s v="ร้านที่1"/>
    <s v="ก******์"/>
    <s v="******นโขลน อำเภอพระพุทธบาท จังหวัดสระบุรี 18120"/>
    <s v="18120"/>
    <s v="33"/>
    <s v="17/03/2026 19:13"/>
    <s v="-"/>
    <s v="SPX Express"/>
    <s v="Shopee"/>
    <s v="shopee"/>
    <s v=""/>
    <s v="-"/>
    <s v="17/03/2026 19:13"/>
  </r>
  <r>
    <x v="0"/>
    <x v="0"/>
    <n v="159"/>
    <n v="1"/>
    <s v="GXK5"/>
    <n v="129"/>
    <n v="0"/>
    <s v="ร้านที่2"/>
    <s v="ท*** อ***รจน"/>
    <s v="จันทบุรี"/>
    <s v="-"/>
    <s v=""/>
    <s v="17/03/2026 19:10"/>
    <s v="-"/>
    <s v="J&amp;T COD"/>
    <s v="Tiktok"/>
    <s v="จ่ายทีหลัง / COD"/>
    <s v=""/>
    <s v="-"/>
    <s v="17/03/2026 19:10"/>
  </r>
  <r>
    <x v="2"/>
    <x v="3"/>
    <n v="50"/>
    <n v="6"/>
    <s v="GXK4"/>
    <n v="200"/>
    <n v="0"/>
    <s v="ร้านที่2"/>
    <s v="น** พ***ษฐ์ บ***วัสดิ์"/>
    <s v="พิษณุโลก"/>
    <s v="-"/>
    <s v=""/>
    <s v="17/03/2026 19:05"/>
    <s v="-"/>
    <s v="J&amp;T COD"/>
    <s v="Tiktok"/>
    <s v="จ่ายทีหลัง / COD"/>
    <s v=""/>
    <s v="-"/>
    <s v="17/03/2026 19:05"/>
  </r>
  <r>
    <x v="15"/>
    <x v="21"/>
    <n v="139"/>
    <n v="1"/>
    <s v="GXK3"/>
    <n v="288"/>
    <n v="10"/>
    <s v="ร้านที่1"/>
    <s v="ป****ษ"/>
    <s v="******ูน อำเภอเมืองปทุมธานี จังหวัดปทุมธานี 12000"/>
    <s v="12000"/>
    <s v="51"/>
    <s v="17/03/2026 19:23"/>
    <s v="-"/>
    <s v="SPX Express"/>
    <s v="Shopee"/>
    <s v="shopee"/>
    <s v=""/>
    <s v="-"/>
    <s v="17/03/2026 18:53"/>
  </r>
  <r>
    <x v="0"/>
    <x v="0"/>
    <n v="139"/>
    <n v="1"/>
    <s v="GXK3"/>
    <n v="288"/>
    <n v="10"/>
    <s v="ร้านที่1"/>
    <s v="ป****ษ"/>
    <s v="******ูน อำเภอเมืองปทุมธานี จังหวัดปทุมธานี 12000"/>
    <s v="12000"/>
    <s v="51"/>
    <s v="17/03/2026 19:23"/>
    <s v="-"/>
    <s v="SPX Express"/>
    <s v="Shopee"/>
    <s v="shopee"/>
    <s v=""/>
    <s v="-"/>
    <s v="17/03/2026 18:53"/>
  </r>
  <r>
    <x v="2"/>
    <x v="3"/>
    <n v="40"/>
    <n v="30"/>
    <s v="GXK2"/>
    <n v="990"/>
    <n v="0"/>
    <s v="ร้านที่4"/>
    <s v="โ***วรรณ ม***ก้ว"/>
    <s v="ปทุมธานี"/>
    <s v="-"/>
    <s v=""/>
    <s v="17/03/2026 18:51"/>
    <s v="-"/>
    <s v="J&amp;T COD"/>
    <s v="Tiktok"/>
    <s v="จ่ายทีหลัง / COD"/>
    <s v=""/>
    <s v="-"/>
    <s v="17/03/2026 18:51"/>
  </r>
  <r>
    <x v="15"/>
    <x v="12"/>
    <n v="88.29"/>
    <n v="2"/>
    <s v="GXK1"/>
    <n v="188.08"/>
    <n v="11.5"/>
    <s v="ร้านที่3"/>
    <s v="สมพร ขออ่อนกลาง"/>
    <s v="72 หมู่ 11 บ้านหลักชัย  ต.เหล่าบก_x000a__x000a_ม่วงสามสิบ/ Muang Sam Sipอุบลราชธานี/ Ubon Ratchathani_x000a_34140"/>
    <s v="34140"/>
    <s v="660812743691"/>
    <s v="17/03/2026 18:51"/>
    <s v="-"/>
    <s v="Kerry_dropoff"/>
    <s v="Lazada"/>
    <s v="lazada"/>
    <s v=""/>
    <s v="-"/>
    <s v="17/03/2026 18:50"/>
  </r>
  <r>
    <x v="8"/>
    <x v="11"/>
    <n v="27.5"/>
    <n v="4"/>
    <s v="GXK0"/>
    <n v="165"/>
    <n v="0"/>
    <s v="ร้านที่1"/>
    <s v="พ******ง"/>
    <s v="******บาก, อำเภอดอนตาล ตำบลบ้านบาก อำเภอดอนตาล จังหวัดมุกดาหาร 49120"/>
    <s v="49120"/>
    <s v="03"/>
    <s v="17/03/2026 18:38"/>
    <s v="-"/>
    <s v="SPX Express"/>
    <s v="Shopee"/>
    <s v="shopee"/>
    <s v=""/>
    <s v="-"/>
    <s v="17/03/2026 18:37"/>
  </r>
  <r>
    <x v="2"/>
    <x v="3"/>
    <n v="33.333333333333336"/>
    <n v="3"/>
    <s v="GXJ99"/>
    <n v="100"/>
    <n v="0"/>
    <s v="ร้านที่4"/>
    <s v="จ***รา แ***บ้"/>
    <s v="นนทบุรี"/>
    <s v="-"/>
    <s v=""/>
    <s v="17/03/2026 18:35"/>
    <s v="-"/>
    <s v="Flash Express Thailand COD"/>
    <s v="Tiktok"/>
    <s v="จ่ายทีหลัง / COD"/>
    <s v=""/>
    <s v="-"/>
    <s v="17/03/2026 18:35"/>
  </r>
  <r>
    <x v="0"/>
    <x v="0"/>
    <n v="159"/>
    <n v="1"/>
    <s v="GXJ98"/>
    <n v="129"/>
    <n v="0"/>
    <s v="ร้านที่2"/>
    <s v="ว***กร ก***จันทร์เทศ"/>
    <s v="อุตรดิตถ์"/>
    <s v="-"/>
    <s v=""/>
    <s v="17/03/2026 18:21"/>
    <s v="-"/>
    <s v="J&amp;T COD"/>
    <s v="Tiktok"/>
    <s v="จ่ายทีหลัง / COD"/>
    <s v=""/>
    <s v="-"/>
    <s v="17/03/2026 18:21"/>
  </r>
  <r>
    <x v="3"/>
    <x v="4"/>
    <n v="69.900000000000006"/>
    <n v="10"/>
    <s v="GXJ97"/>
    <n v="800"/>
    <n v="0"/>
    <s v="ร้านที่1"/>
    <s v="พ******์"/>
    <s v="******3 ซอย ประชาอุทิศ 89/1 แขวง ทุ่งครุ แขวงทุ่งครุ เขตทุ่งครุ จังหวัดกรุงเทพมหานคร 10140"/>
    <s v="10140"/>
    <s v="78"/>
    <s v="17/03/2026 18:43"/>
    <s v="-"/>
    <s v="SPX Express"/>
    <s v="Shopee"/>
    <s v="shopee"/>
    <s v=""/>
    <s v="-"/>
    <s v="17/03/2026 18:13"/>
  </r>
  <r>
    <x v="15"/>
    <x v="21"/>
    <n v="159"/>
    <n v="1"/>
    <s v="GXJ96"/>
    <n v="129"/>
    <n v="0"/>
    <s v="ร้านที่2"/>
    <s v="เ***ยบ จ**   ห***เจี๊ยบ"/>
    <s v="สุราษฎร์ธานี"/>
    <s v="-"/>
    <s v=""/>
    <s v="17/03/2026 18:06"/>
    <s v="-"/>
    <s v="J&amp;T COD"/>
    <s v="Tiktok"/>
    <s v="จ่ายทีหลัง / COD"/>
    <s v=""/>
    <s v="-"/>
    <s v="17/03/2026 18:06"/>
  </r>
  <r>
    <x v="2"/>
    <x v="3"/>
    <n v="50"/>
    <n v="6"/>
    <s v="GXJ95"/>
    <n v="200"/>
    <n v="0"/>
    <s v="ร้านที่2"/>
    <s v="ส***ลี"/>
    <s v="清莱府"/>
    <s v="-"/>
    <s v=""/>
    <s v="17/03/2026 18:03"/>
    <s v="-"/>
    <s v="J&amp;T Express"/>
    <s v="Tiktok"/>
    <s v="tiktok"/>
    <s v=""/>
    <s v="-"/>
    <s v="17/03/2026 18:02"/>
  </r>
  <r>
    <x v="1"/>
    <x v="1"/>
    <n v="14"/>
    <n v="1"/>
    <s v="GXJ94"/>
    <n v="24"/>
    <n v="10"/>
    <s v="ร้านที่1"/>
    <s v="เ******ฐ"/>
    <s v="******าชพฤกษ์ ถ.ราชพฤกษ์ เขตตลิ่งชั่น แขวงบางระมาด 10170 แขวงบางระมาด เขตตลิ่งชัน จังหวัดกรุงเทพมหานคร 10170"/>
    <s v="10170"/>
    <s v="14"/>
    <s v="17/03/2026 18:02"/>
    <s v="-"/>
    <s v="SPX Express"/>
    <s v="Shopee"/>
    <s v="shopee"/>
    <s v=""/>
    <s v="-"/>
    <s v="17/03/2026 18:02"/>
  </r>
  <r>
    <x v="3"/>
    <x v="4"/>
    <n v="66.333333333333329"/>
    <n v="3"/>
    <s v="GXJ93"/>
    <n v="155.22999999999999"/>
    <n v="8"/>
    <s v="ร้านที่3"/>
    <s v="อุมา นุชหมอน"/>
    <s v="38/2 หมู่ 4 บางไผ่ 15 ซ.วัดสังฆทาน ถนนนครอินทร์ ต.บางไผ่_x000a__x000a_เมืองนนทบุรี/ Mueang Nonthaburiนนทบุรี/ Nonthaburi_x000a_11000"/>
    <s v="11000"/>
    <s v="660890026633"/>
    <s v="17/03/2026 18:02"/>
    <s v="-"/>
    <s v="Kerry_dropoff"/>
    <s v="Lazada"/>
    <s v="lazada"/>
    <s v=""/>
    <s v="-"/>
    <s v="17/03/2026 17:59"/>
  </r>
  <r>
    <x v="2"/>
    <x v="3"/>
    <n v="50"/>
    <n v="6"/>
    <s v="GXJ92"/>
    <n v="200"/>
    <n v="0"/>
    <s v="ร้านที่2"/>
    <s v="อ***ญา ค***ยเจตน์ดี"/>
    <s v="ปทุมธานี"/>
    <s v="-"/>
    <s v=""/>
    <s v="17/03/2026 18:00"/>
    <s v="-"/>
    <s v="J&amp;T Express"/>
    <s v="Tiktok"/>
    <s v="tiktok"/>
    <s v=""/>
    <s v="-"/>
    <s v="17/03/2026 17:59"/>
  </r>
  <r>
    <x v="2"/>
    <x v="3"/>
    <n v="33.333333333333336"/>
    <n v="3"/>
    <s v="GXJ91"/>
    <n v="246"/>
    <n v="0"/>
    <s v="ร้านที่1"/>
    <s v="น******ง"/>
    <s v="******นออคิดวิลล่า เฟส1 ซอย6 ตำบลบางเสาธง อำเภอบางเสาธง จังหวัดสมุทรปราการ 10570"/>
    <s v="10570"/>
    <s v="75"/>
    <s v="17/03/2026 17:53"/>
    <s v="-"/>
    <s v="Flash Express"/>
    <s v="Shopee"/>
    <s v="shopee"/>
    <s v=""/>
    <s v="-"/>
    <s v="17/03/2026 17:53"/>
  </r>
  <r>
    <x v="5"/>
    <x v="8"/>
    <n v="97"/>
    <n v="1"/>
    <s v="GXJ91"/>
    <n v="246"/>
    <n v="0"/>
    <s v="ร้านที่1"/>
    <s v="น******ง"/>
    <s v="******นออคิดวิลล่า เฟส1 ซอย6 ตำบลบางเสาธง อำเภอบางเสาธง จังหวัดสมุทรปราการ 10570"/>
    <s v="10570"/>
    <s v="75"/>
    <s v="17/03/2026 17:53"/>
    <s v="-"/>
    <s v="Flash Express"/>
    <s v="Shopee"/>
    <s v="shopee"/>
    <s v=""/>
    <s v="-"/>
    <s v="17/03/2026 17:53"/>
  </r>
  <r>
    <x v="2"/>
    <x v="3"/>
    <n v="50"/>
    <n v="6"/>
    <s v="GXJ90"/>
    <n v="200"/>
    <n v="0"/>
    <s v="ร้านที่2"/>
    <s v="เ***ง"/>
    <s v="อุบลราชธานี"/>
    <s v="-"/>
    <s v=""/>
    <s v="17/03/2026 17:38"/>
    <s v="-"/>
    <s v="J&amp;T COD"/>
    <s v="Tiktok"/>
    <s v="จ่ายทีหลัง / COD"/>
    <s v=""/>
    <s v="-"/>
    <s v="17/03/2026 17:38"/>
  </r>
  <r>
    <x v="1"/>
    <x v="1"/>
    <n v="14"/>
    <n v="1"/>
    <s v="GXJ89"/>
    <n v="14"/>
    <n v="0"/>
    <s v="ร้านที่1"/>
    <s v="น***์"/>
    <s v="******บ้านโคกสะอาด ตำบลม่วงค่อม ตำบลม่วงค่อม อำเภอชัยบาดาล จังหวัดลพบุรี 15230"/>
    <s v="15230"/>
    <s v="67"/>
    <s v="17/03/2026 18:07"/>
    <s v="-"/>
    <s v="SPX Express"/>
    <s v="Shopee"/>
    <s v="shopee"/>
    <s v=""/>
    <s v="-"/>
    <s v="17/03/2026 17:37"/>
  </r>
  <r>
    <x v="0"/>
    <x v="0"/>
    <n v="159"/>
    <n v="1"/>
    <s v="GXJ88"/>
    <n v="129"/>
    <n v="0"/>
    <s v="ร้านที่2"/>
    <s v="เ***แช่ฉั่ว"/>
    <s v="ชุมพร"/>
    <s v="-"/>
    <s v=""/>
    <s v="17/03/2026 17:22"/>
    <s v="-"/>
    <s v="J&amp;T COD"/>
    <s v="Tiktok"/>
    <s v="จ่ายทีหลัง / COD"/>
    <s v=""/>
    <s v="-"/>
    <s v="17/03/2026 17:22"/>
  </r>
  <r>
    <x v="2"/>
    <x v="3"/>
    <n v="33.333333333333336"/>
    <n v="3"/>
    <s v="GXJ87"/>
    <n v="100"/>
    <n v="0"/>
    <s v="ร้านที่4"/>
    <s v="พ***นิภา  พ***ฐวรกุล"/>
    <s v="กรุงเทพฯ"/>
    <s v="-"/>
    <s v=""/>
    <s v="17/03/2026 17:16"/>
    <s v="-"/>
    <s v="J&amp;T COD"/>
    <s v="Tiktok"/>
    <s v="จ่ายทีหลัง / COD"/>
    <s v=""/>
    <s v="-"/>
    <s v="17/03/2026 17:16"/>
  </r>
  <r>
    <x v="2"/>
    <x v="3"/>
    <n v="33.333333333333336"/>
    <n v="3"/>
    <s v="GXJ86"/>
    <n v="100"/>
    <n v="0"/>
    <s v="ร้านที่4"/>
    <s v="ภ***ค ห***อก"/>
    <s v="ราชบุรี"/>
    <s v="-"/>
    <s v=""/>
    <s v="17/03/2026 17:16"/>
    <s v="-"/>
    <s v="J&amp;T COD"/>
    <s v="Tiktok"/>
    <s v="จ่ายทีหลัง / COD"/>
    <s v=""/>
    <s v="-"/>
    <s v="17/03/2026 17:16"/>
  </r>
  <r>
    <x v="1"/>
    <x v="1"/>
    <n v="14"/>
    <n v="2"/>
    <s v="GXJ85"/>
    <n v="32"/>
    <n v="4"/>
    <s v="ร้านที่1"/>
    <s v="N******n"/>
    <s v="****** อำเภอเสนา ตำบลสามกอ อำเภอเสนา จังหวัดพระนครศรีอยุธยา 13110"/>
    <s v="13110"/>
    <s v="35"/>
    <s v="17/03/2026 17:41"/>
    <s v="-"/>
    <s v="SPX Express"/>
    <s v="Shopee"/>
    <s v="shopee"/>
    <s v=""/>
    <s v="-"/>
    <s v="17/03/2026 17:11"/>
  </r>
  <r>
    <x v="2"/>
    <x v="3"/>
    <n v="50"/>
    <n v="6"/>
    <s v="GXJ84"/>
    <n v="200"/>
    <n v="0"/>
    <s v="ร้านที่2"/>
    <s v="ร***ท้ ด***ไม่ได้"/>
    <s v="กรุงเทพฯ"/>
    <s v="-"/>
    <s v=""/>
    <s v="17/03/2026 17:06"/>
    <s v="-"/>
    <s v="J&amp;T COD"/>
    <s v="Tiktok"/>
    <s v="จ่ายทีหลัง / COD"/>
    <s v=""/>
    <s v="-"/>
    <s v="17/03/2026 17:06"/>
  </r>
  <r>
    <x v="2"/>
    <x v="3"/>
    <n v="50"/>
    <n v="6"/>
    <s v="GXJ83"/>
    <n v="0"/>
    <n v="0"/>
    <s v="ร้านที่2"/>
    <s v="ป***า"/>
    <s v="กรุงเทพฯ"/>
    <s v="-"/>
    <s v=""/>
    <s v="17/03/2026 17:00"/>
    <s v="-"/>
    <s v="J&amp;T Express"/>
    <s v="Tiktok"/>
    <s v="tiktok"/>
    <s v=""/>
    <s v="-"/>
    <s v="17/03/2026 17:00"/>
  </r>
  <r>
    <x v="2"/>
    <x v="3"/>
    <n v="33.333333333333336"/>
    <n v="3"/>
    <s v="GXJ82"/>
    <n v="100"/>
    <n v="0"/>
    <s v="ร้านที่4"/>
    <s v="อ***ต์ พ***าลัยทอง"/>
    <s v="สมุทรปราการ"/>
    <s v="-"/>
    <s v=""/>
    <s v="17/03/2026 16:57"/>
    <s v="-"/>
    <s v="J&amp;T Express"/>
    <s v="Tiktok"/>
    <s v="tiktok"/>
    <s v=""/>
    <s v="-"/>
    <s v="17/03/2026 16:57"/>
  </r>
  <r>
    <x v="2"/>
    <x v="3"/>
    <n v="33.333333333333336"/>
    <n v="3"/>
    <s v="GXJ81"/>
    <n v="100"/>
    <n v="0"/>
    <s v="ร้านที่4"/>
    <s v="ล***addawanลัดดาวัลย์"/>
    <s v="กรุงเทพฯ"/>
    <s v="-"/>
    <s v=""/>
    <s v="17/03/2026 16:55"/>
    <s v="-"/>
    <s v="J&amp;T COD"/>
    <s v="Tiktok"/>
    <s v="จ่ายทีหลัง / COD"/>
    <s v=""/>
    <s v="-"/>
    <s v="17/03/2026 16:56"/>
  </r>
  <r>
    <x v="2"/>
    <x v="3"/>
    <n v="50"/>
    <n v="6"/>
    <s v="GXJ80"/>
    <n v="0"/>
    <n v="0"/>
    <s v="ร้านที่2"/>
    <s v="อ** ณ***ันท์ เ***นรอบ"/>
    <s v="สมุทรปราการ"/>
    <s v="-"/>
    <s v=""/>
    <s v="17/03/2026 16:55"/>
    <s v="-"/>
    <s v="J&amp;T Express"/>
    <s v="Tiktok"/>
    <s v="tiktok"/>
    <s v=""/>
    <s v="-"/>
    <s v="17/03/2026 16:55"/>
  </r>
  <r>
    <x v="2"/>
    <x v="3"/>
    <n v="50"/>
    <n v="6"/>
    <s v="GXJ79"/>
    <n v="200"/>
    <n v="0"/>
    <s v="ร้านที่2"/>
    <s v="ส***มาศ"/>
    <s v="เลย"/>
    <s v="-"/>
    <s v=""/>
    <s v="17/03/2026 16:54"/>
    <s v="-"/>
    <s v="J&amp;T Express"/>
    <s v="Tiktok"/>
    <s v="tiktok"/>
    <s v=""/>
    <s v="-"/>
    <s v="17/03/2026 16:54"/>
  </r>
  <r>
    <x v="11"/>
    <x v="15"/>
    <n v="99"/>
    <n v="1"/>
    <s v="GXJ78"/>
    <n v="0"/>
    <n v="0"/>
    <s v="ร้านที่4"/>
    <s v="จ**"/>
    <s v="กรุงเทพฯ"/>
    <s v="-"/>
    <s v=""/>
    <s v="17/03/2026 16:53"/>
    <s v="-"/>
    <s v="J&amp;T Express"/>
    <s v="Tiktok"/>
    <s v="tiktok"/>
    <s v=""/>
    <s v="-"/>
    <s v="17/03/2026 16:53"/>
  </r>
  <r>
    <x v="12"/>
    <x v="16"/>
    <n v="99"/>
    <n v="1"/>
    <s v="GXJ78"/>
    <n v="0"/>
    <n v="0"/>
    <s v="ร้านที่4"/>
    <s v="จ**"/>
    <s v="กรุงเทพฯ"/>
    <s v="-"/>
    <s v=""/>
    <s v="17/03/2026 16:53"/>
    <s v="-"/>
    <s v="J&amp;T Express"/>
    <s v="Tiktok"/>
    <s v="tiktok"/>
    <s v=""/>
    <s v="-"/>
    <s v="17/03/2026 16:53"/>
  </r>
  <r>
    <x v="2"/>
    <x v="3"/>
    <n v="50"/>
    <n v="6"/>
    <s v="GXJ77"/>
    <n v="200"/>
    <n v="0"/>
    <s v="ร้านที่2"/>
    <s v="ส***พร"/>
    <s v="ลพบุรี"/>
    <s v="-"/>
    <s v=""/>
    <s v="17/03/2026 16:49"/>
    <s v="-"/>
    <s v="J&amp;T Express"/>
    <s v="Tiktok"/>
    <s v="tiktok"/>
    <s v=""/>
    <s v="-"/>
    <s v="17/03/2026 16:49"/>
  </r>
  <r>
    <x v="1"/>
    <x v="1"/>
    <n v="14"/>
    <n v="1"/>
    <s v="GXJ76"/>
    <n v="14"/>
    <n v="0"/>
    <s v="ร้านที่1"/>
    <s v="พ******ม"/>
    <s v="******.เอื้ออาทร, ซอย 11, ตำบลเมือง, อำเภอเมืองเลย ตำบลนาอาน อำเภอเมืองเลย จังหวัดเลย 42000"/>
    <s v="42000"/>
    <s v="79"/>
    <s v="17/03/2026 17:14"/>
    <s v="-"/>
    <s v="SPX Express"/>
    <s v="Shopee"/>
    <s v="shopee"/>
    <s v=""/>
    <s v="-"/>
    <s v="17/03/2026 16:44"/>
  </r>
  <r>
    <x v="16"/>
    <x v="22"/>
    <n v="50"/>
    <n v="3"/>
    <s v="GXJ75"/>
    <n v="0"/>
    <n v="0"/>
    <s v="ร้านที่2"/>
    <s v="ม***์ที่ชอบกินขนม"/>
    <s v="กาญจนบุรี"/>
    <s v="-"/>
    <s v=""/>
    <s v="17/03/2026 16:37"/>
    <s v="-"/>
    <s v="J&amp;T Express"/>
    <s v="Tiktok"/>
    <s v="tiktok"/>
    <s v=""/>
    <s v="-"/>
    <s v="17/03/2026 16:37"/>
  </r>
  <r>
    <x v="15"/>
    <x v="21"/>
    <n v="0"/>
    <n v="1"/>
    <s v="GXJ74"/>
    <n v="0"/>
    <n v="0"/>
    <s v="ร้านที่2"/>
    <s v="ก***ิยา ภ***ลิศ"/>
    <s v="ชลบุรี"/>
    <s v="-"/>
    <s v=""/>
    <s v="17/03/2026 16:35"/>
    <s v="-"/>
    <s v="J&amp;T Express"/>
    <s v="Tiktok"/>
    <s v="tiktok"/>
    <s v=""/>
    <s v="-"/>
    <s v="17/03/2026 16:35"/>
  </r>
  <r>
    <x v="2"/>
    <x v="3"/>
    <n v="33.333333333333336"/>
    <n v="3"/>
    <s v="GXJ73"/>
    <n v="138"/>
    <n v="38"/>
    <s v="ร้านที่4"/>
    <s v="ส***กดิ์​ เ***​อินทร์​"/>
    <s v="เพชรบุรี"/>
    <s v="-"/>
    <s v=""/>
    <s v="17/03/2026 16:30"/>
    <s v="-"/>
    <s v="J&amp;T Express"/>
    <s v="Tiktok"/>
    <s v="tiktok"/>
    <s v=""/>
    <s v="-"/>
    <s v="17/03/2026 16:30"/>
  </r>
  <r>
    <x v="10"/>
    <x v="14"/>
    <n v="139"/>
    <n v="1"/>
    <s v="GXJ72"/>
    <n v="215"/>
    <n v="0"/>
    <s v="ร้านที่10"/>
    <s v="ส่ง คุณจุรีย์ จันทร์หอม"/>
    <s v="บ้านเลขที่ 142/30   _x000a_ถ.เพขรเกษม ต.คูหาสวรรค์  อ.เมือง จ. พัทลุง 93000"/>
    <s v="93000"/>
    <s v="0828953614"/>
    <s v="17/03/2026 15:44"/>
    <s v="t0832622509@gmail.com"/>
    <s v="EMS"/>
    <s v="facebook"/>
    <s v="กสิกร"/>
    <s v=""/>
    <s v="-"/>
    <s v="17/03/2026 16:23"/>
  </r>
  <r>
    <x v="15"/>
    <x v="21"/>
    <n v="139"/>
    <n v="1"/>
    <s v="GXJ72"/>
    <n v="215"/>
    <n v="0"/>
    <s v="ร้านที่10"/>
    <s v="ส่ง คุณจุรีย์ จันทร์หอม"/>
    <s v="บ้านเลขที่ 142/30   _x000a_ถ.เพขรเกษม ต.คูหาสวรรค์  อ.เมือง จ. พัทลุง 93000"/>
    <s v="93000"/>
    <s v="0828953614"/>
    <s v="17/03/2026 15:44"/>
    <s v="t0832622509@gmail.com"/>
    <s v="EMS"/>
    <s v="facebook"/>
    <s v="กสิกร"/>
    <s v=""/>
    <s v="-"/>
    <s v="17/03/2026 16:23"/>
  </r>
  <r>
    <x v="3"/>
    <x v="4"/>
    <n v="69.900000000000006"/>
    <n v="10"/>
    <s v="GXJ71"/>
    <n v="800"/>
    <n v="0"/>
    <s v="ร้านที่1"/>
    <s v="แ******น"/>
    <s v="******ำบลแสงสว่าง, อำเภอหนองแสง ตำบลแสงสว่าง อำเภอหนองแสง จังหวัดอุดรธานี 41340"/>
    <s v="41340"/>
    <s v="78"/>
    <s v="17/03/2026 16:25"/>
    <s v="-"/>
    <s v="SPX Express"/>
    <s v="Shopee"/>
    <s v="shopee"/>
    <s v=""/>
    <s v="-"/>
    <s v="17/03/2026 16:22"/>
  </r>
  <r>
    <x v="3"/>
    <x v="4"/>
    <n v="80"/>
    <n v="1"/>
    <s v="GXJ70"/>
    <n v="80"/>
    <n v="0"/>
    <s v="ร้านที่1"/>
    <s v="จ******ช"/>
    <s v="****** ม.11 ตำบลแวงน่าง อำเภอเมืองมหาสารคาม จังหวัดมหาสารคาม 44000"/>
    <s v="44000"/>
    <s v="42"/>
    <s v="17/03/2026 16:50"/>
    <s v="-"/>
    <s v="SPX Express"/>
    <s v="Shopee"/>
    <s v="shopee"/>
    <s v=""/>
    <s v="-"/>
    <s v="17/03/2026 16:20"/>
  </r>
  <r>
    <x v="17"/>
    <x v="23"/>
    <n v="89.5"/>
    <n v="2"/>
    <s v="GXJ69"/>
    <n v="179"/>
    <n v="0"/>
    <s v="ร้านที่1"/>
    <s v="จรัสศรี เวโรจน์"/>
    <s v="370/31 หมู่บ้านรสริน 1_x000a_ซ. โกสุมรวมใจ_x000a_ถ. โกสุมรวม_x000a_แขวง ดอนเมือง_x000a_เขต ดอนเมือง_x000a_กรุงเทพฯ _x000a_โทร. 10210"/>
    <s v="10210"/>
    <s v="0956045296"/>
    <s v="17/03/2026 16:19"/>
    <s v="t0832622509@gmail.com"/>
    <s v="EMS COD"/>
    <s v="facebook"/>
    <s v="กสิกร"/>
    <s v=""/>
    <s v="-"/>
    <s v="17/03/2026 16:18"/>
  </r>
  <r>
    <x v="2"/>
    <x v="3"/>
    <n v="33.333333333333336"/>
    <n v="9"/>
    <s v="GXJ68"/>
    <n v="600"/>
    <n v="0"/>
    <s v="ร้านที่2"/>
    <s v="ค***้ย แ***ี้"/>
    <s v="กรุงเทพฯ"/>
    <s v="-"/>
    <s v=""/>
    <s v="17/03/2026 16:08"/>
    <s v="-"/>
    <s v="J&amp;T COD"/>
    <s v="Tiktok"/>
    <s v="จ่ายทีหลัง / COD"/>
    <s v=""/>
    <s v="-"/>
    <s v="17/03/2026 16:08"/>
  </r>
  <r>
    <x v="7"/>
    <x v="10"/>
    <n v="33"/>
    <n v="10"/>
    <s v="GXJ67"/>
    <n v="660"/>
    <n v="0"/>
    <s v="ร้านที่2"/>
    <s v="น** ม***สา เ***เเว"/>
    <s v="นราธิวาส"/>
    <s v="-"/>
    <s v=""/>
    <s v="17/03/2026 16:06"/>
    <s v="-"/>
    <s v="J&amp;T COD"/>
    <s v="Tiktok"/>
    <s v="จ่ายทีหลัง / COD"/>
    <s v=""/>
    <s v="-"/>
    <s v="17/03/2026 16:07"/>
  </r>
  <r>
    <x v="2"/>
    <x v="3"/>
    <n v="40"/>
    <n v="10"/>
    <s v="GXJ67"/>
    <n v="660"/>
    <n v="0"/>
    <s v="ร้านที่2"/>
    <s v="น** ม***สา เ***เเว"/>
    <s v="นราธิวาส"/>
    <s v="-"/>
    <s v=""/>
    <s v="17/03/2026 16:06"/>
    <s v="-"/>
    <s v="J&amp;T COD"/>
    <s v="Tiktok"/>
    <s v="จ่ายทีหลัง / COD"/>
    <s v=""/>
    <s v="-"/>
    <s v="17/03/2026 16:07"/>
  </r>
  <r>
    <x v="15"/>
    <x v="21"/>
    <n v="139"/>
    <n v="1"/>
    <s v="GXJ66"/>
    <n v="392"/>
    <n v="0"/>
    <s v="ร้านที่1"/>
    <s v="น******ร"/>
    <s v="******ลังรร.บ้านแกน้อย) ตำบลแกใหญ่ อำเภอเมืองสุรินทร์ จังหวัดสุรินทร์ 32000"/>
    <s v="32000"/>
    <s v="19"/>
    <s v="17/03/2026 16:06"/>
    <s v="-"/>
    <s v="SPX Express"/>
    <s v="Shopee"/>
    <s v="shopee"/>
    <s v=""/>
    <s v="-"/>
    <s v="17/03/2026 16:06"/>
  </r>
  <r>
    <x v="14"/>
    <x v="24"/>
    <n v="93"/>
    <n v="1"/>
    <s v="GXJ66"/>
    <n v="392"/>
    <n v="0"/>
    <s v="ร้านที่1"/>
    <s v="น******ร"/>
    <s v="******ลังรร.บ้านแกน้อย) ตำบลแกใหญ่ อำเภอเมืองสุรินทร์ จังหวัดสุรินทร์ 32000"/>
    <s v="32000"/>
    <s v="19"/>
    <s v="17/03/2026 16:06"/>
    <s v="-"/>
    <s v="SPX Express"/>
    <s v="Shopee"/>
    <s v="shopee"/>
    <s v=""/>
    <s v="-"/>
    <s v="17/03/2026 16:06"/>
  </r>
  <r>
    <x v="3"/>
    <x v="4"/>
    <n v="80"/>
    <n v="2"/>
    <s v="GXJ66"/>
    <n v="392"/>
    <n v="0"/>
    <s v="ร้านที่1"/>
    <s v="น******ร"/>
    <s v="******ลังรร.บ้านแกน้อย) ตำบลแกใหญ่ อำเภอเมืองสุรินทร์ จังหวัดสุรินทร์ 32000"/>
    <s v="32000"/>
    <s v="19"/>
    <s v="17/03/2026 16:06"/>
    <s v="-"/>
    <s v="SPX Express"/>
    <s v="Shopee"/>
    <s v="shopee"/>
    <s v=""/>
    <s v="-"/>
    <s v="17/03/2026 16:06"/>
  </r>
  <r>
    <x v="2"/>
    <x v="3"/>
    <n v="50"/>
    <n v="6"/>
    <s v="GXJ65"/>
    <n v="200"/>
    <n v="0"/>
    <s v="ร้านที่2"/>
    <s v="P***achat K***aew"/>
    <s v="สกลนคร"/>
    <s v="-"/>
    <s v=""/>
    <s v="17/03/2026 16:04"/>
    <s v="-"/>
    <s v="J&amp;T COD"/>
    <s v="Tiktok"/>
    <s v="จ่ายทีหลัง / COD"/>
    <s v=""/>
    <s v="-"/>
    <s v="17/03/2026 16:04"/>
  </r>
  <r>
    <x v="9"/>
    <x v="13"/>
    <n v="159"/>
    <n v="1"/>
    <s v="GXJ64"/>
    <n v="258"/>
    <n v="0"/>
    <s v="ร้านที่2"/>
    <s v="ค***ิตติ ก***ิคุณพงศ์"/>
    <s v="ราชบุรี"/>
    <s v="-"/>
    <s v=""/>
    <s v="17/03/2026 15:55"/>
    <s v="-"/>
    <s v="J&amp;T Express"/>
    <s v="Tiktok"/>
    <s v="tiktok"/>
    <s v=""/>
    <s v="-"/>
    <s v="17/03/2026 15:55"/>
  </r>
  <r>
    <x v="0"/>
    <x v="0"/>
    <n v="159"/>
    <n v="1"/>
    <s v="GXJ64"/>
    <n v="258"/>
    <n v="0"/>
    <s v="ร้านที่2"/>
    <s v="ค***ิตติ ก***ิคุณพงศ์"/>
    <s v="ราชบุรี"/>
    <s v="-"/>
    <s v=""/>
    <s v="17/03/2026 15:55"/>
    <s v="-"/>
    <s v="J&amp;T Express"/>
    <s v="Tiktok"/>
    <s v="tiktok"/>
    <s v=""/>
    <s v="-"/>
    <s v="17/03/2026 15:55"/>
  </r>
  <r>
    <x v="3"/>
    <x v="4"/>
    <n v="80"/>
    <n v="1"/>
    <s v="GXJ63"/>
    <n v="80"/>
    <n v="0"/>
    <s v="ร้านที่1"/>
    <s v="ร******)"/>
    <s v="******นกระต่าย อำเภอพรานกระต่าย จังหวัดกำแพงเพชร 62110"/>
    <s v="62110"/>
    <s v="22"/>
    <s v="17/03/2026 16:17"/>
    <s v="-"/>
    <s v="SPX Express"/>
    <s v="Shopee"/>
    <s v="shopee"/>
    <s v=""/>
    <s v="-"/>
    <s v="17/03/2026 15:47"/>
  </r>
  <r>
    <x v="0"/>
    <x v="0"/>
    <n v="139"/>
    <n v="2"/>
    <s v="GXJ61"/>
    <n v="278"/>
    <n v="0"/>
    <s v="ร้านที่1"/>
    <s v="น******า"/>
    <s v="******อ.เมือง จ.นครศรีธรรมราช ตำบลท่าเรือ อำเภอเมืองนครศรีธรรมราช จังหวัดนครศรีธรรมราช 80290"/>
    <s v="80290"/>
    <s v="71"/>
    <s v="17/03/2026 15:34"/>
    <s v="-"/>
    <s v="SPX Express"/>
    <s v="Shopee"/>
    <s v="shopee"/>
    <s v=""/>
    <s v="-"/>
    <s v="17/03/2026 15:33"/>
  </r>
  <r>
    <x v="7"/>
    <x v="10"/>
    <n v="66.666666666666671"/>
    <n v="3"/>
    <s v="GXJ60"/>
    <n v="129"/>
    <n v="0"/>
    <s v="ร้านที่1"/>
    <s v="M******n"/>
    <s v="****** ตำบลยางราก อำเภอโคกเจริญ จังหวัดลพบุรี 15250"/>
    <s v="15250"/>
    <s v="02"/>
    <s v="17/03/2026 16:02"/>
    <s v="-"/>
    <s v="SPX Express"/>
    <s v="Shopee"/>
    <s v="shopee"/>
    <s v=""/>
    <s v="-"/>
    <s v="17/03/2026 15:32"/>
  </r>
  <r>
    <x v="8"/>
    <x v="11"/>
    <n v="27.5"/>
    <n v="4"/>
    <s v="GXJ59"/>
    <n v="187"/>
    <n v="27"/>
    <s v="ร้านที่10"/>
    <s v="รัตน์ประสิทธิ์ ทองขันธ์"/>
    <s v="55หอเอกรัตน์2 ซ.2 ห้องA5 55 ซ.2  ถ.ป่าพร้าวนอก ต.ป่าแดด อ.เมือง จ.เชียงใหม่ 50100 · ช้างคลาน/ Chang Khlan_x000a__x000a_เมืองเชียงใหม่/ Mueang Chiang Maiเชียงใหม่/ Chiang Mai_x000a_50100"/>
    <s v="50100"/>
    <s v="660817835587"/>
    <s v="17/03/2026 15:31"/>
    <s v="-"/>
    <s v="Kerry_dropoff"/>
    <s v="Lazada"/>
    <s v="lazada"/>
    <s v=""/>
    <s v="-"/>
    <s v="17/03/2026 15:31"/>
  </r>
  <r>
    <x v="2"/>
    <x v="3"/>
    <n v="50"/>
    <n v="6"/>
    <s v="GXJ58"/>
    <n v="200"/>
    <n v="0"/>
    <s v="ร้านที่2"/>
    <s v="ป***พร ส***ละ"/>
    <s v="สมุทรสาคร"/>
    <s v="-"/>
    <s v=""/>
    <s v="17/03/2026 15:27"/>
    <s v="-"/>
    <s v="J&amp;T COD"/>
    <s v="Tiktok"/>
    <s v="จ่ายทีหลัง / COD"/>
    <s v=""/>
    <s v="-"/>
    <s v="17/03/2026 15:27"/>
  </r>
  <r>
    <x v="2"/>
    <x v="3"/>
    <n v="40"/>
    <n v="10"/>
    <s v="GXJ57"/>
    <n v="350"/>
    <n v="0"/>
    <s v="ร้านที่4"/>
    <s v="อ***ญา ค***ยเจตน์ดี"/>
    <s v="ปทุมธานี"/>
    <s v="-"/>
    <s v=""/>
    <s v="17/03/2026 15:25"/>
    <s v="-"/>
    <s v="J&amp;T Express"/>
    <s v="Tiktok"/>
    <s v="tiktok"/>
    <s v=""/>
    <s v="-"/>
    <s v="17/03/2026 15:25"/>
  </r>
  <r>
    <x v="9"/>
    <x v="13"/>
    <n v="159"/>
    <n v="1"/>
    <s v="GXJ54"/>
    <n v="99"/>
    <n v="0"/>
    <s v="ร้านที่2"/>
    <s v="เ***จมาศ ส***"/>
    <s v="นครนายก"/>
    <s v="-"/>
    <s v=""/>
    <s v="17/03/2026 15:17"/>
    <s v="-"/>
    <s v="Flash Express Thailand COD"/>
    <s v="Tiktok"/>
    <s v="จ่ายทีหลัง / COD"/>
    <s v=""/>
    <s v="-"/>
    <s v="17/03/2026 15:17"/>
  </r>
  <r>
    <x v="2"/>
    <x v="3"/>
    <n v="50"/>
    <n v="6"/>
    <s v="GXJ53"/>
    <n v="200"/>
    <n v="0"/>
    <s v="ร้านที่2"/>
    <s v="เ***ดาว  ห***้น"/>
    <s v="ปทุมธานี"/>
    <s v="-"/>
    <s v=""/>
    <s v="17/03/2026 15:15"/>
    <s v="-"/>
    <s v="J&amp;T COD"/>
    <s v="Tiktok"/>
    <s v="จ่ายทีหลัง / COD"/>
    <s v=""/>
    <s v="-"/>
    <s v="17/03/2026 15:15"/>
  </r>
  <r>
    <x v="16"/>
    <x v="22"/>
    <n v="50"/>
    <n v="3"/>
    <s v="GXJ52"/>
    <n v="100"/>
    <n v="0"/>
    <s v="ร้านที่1"/>
    <s v="ศ******ม"/>
    <s v="******ง จ.ลพบุรี ตำบลบางงา อำเภอท่าวุ้ง จังหวัดลพบุรี 15150"/>
    <s v="15150"/>
    <s v="73"/>
    <s v="17/03/2026 15:13"/>
    <s v="-"/>
    <s v="SPX Express"/>
    <s v="Shopee"/>
    <s v="shopee"/>
    <s v=""/>
    <s v="-"/>
    <s v="17/03/2026 15:13"/>
  </r>
  <r>
    <x v="16"/>
    <x v="22"/>
    <n v="50"/>
    <n v="3"/>
    <s v="GXJ51"/>
    <n v="200"/>
    <n v="0"/>
    <s v="ร้านที่2"/>
    <s v="ศ***นัน พ***ก้ว"/>
    <s v="ราชบุรี"/>
    <s v="-"/>
    <s v=""/>
    <s v="17/03/2026 15:06"/>
    <s v="-"/>
    <s v="J&amp;T COD"/>
    <s v="Tiktok"/>
    <s v="จ่ายทีหลัง / COD"/>
    <s v=""/>
    <s v="-"/>
    <s v="17/03/2026 15:06"/>
  </r>
  <r>
    <x v="7"/>
    <x v="10"/>
    <n v="66.666666666666671"/>
    <n v="3"/>
    <s v="GXJ51"/>
    <n v="200"/>
    <n v="0"/>
    <s v="ร้านที่2"/>
    <s v="ศ***นัน พ***ก้ว"/>
    <s v="ราชบุรี"/>
    <s v="-"/>
    <s v=""/>
    <s v="17/03/2026 15:06"/>
    <s v="-"/>
    <s v="J&amp;T COD"/>
    <s v="Tiktok"/>
    <s v="จ่ายทีหลัง / COD"/>
    <s v=""/>
    <s v="-"/>
    <s v="17/03/2026 15:06"/>
  </r>
  <r>
    <x v="7"/>
    <x v="10"/>
    <n v="66.666666666666671"/>
    <n v="3"/>
    <s v="GXJ49"/>
    <n v="100"/>
    <n v="0"/>
    <s v="ร้านที่2"/>
    <s v="ห** พ***นาค"/>
    <s v="พระนครศรีอยุธยา"/>
    <s v="-"/>
    <s v=""/>
    <s v="17/03/2026 14:57"/>
    <s v="-"/>
    <s v="J&amp;T Express"/>
    <s v="Tiktok"/>
    <s v="tiktok"/>
    <s v=""/>
    <s v="-"/>
    <s v="17/03/2026 14:56"/>
  </r>
  <r>
    <x v="7"/>
    <x v="10"/>
    <n v="66.666666666666671"/>
    <n v="3"/>
    <s v="GXJ48"/>
    <n v="100"/>
    <n v="0"/>
    <s v="ร้านที่2"/>
    <s v="ม***ย ว***ฉัตรเพชร"/>
    <s v="เพชรบูรณ์"/>
    <s v="-"/>
    <s v=""/>
    <s v="17/03/2026 14:56"/>
    <s v="-"/>
    <s v="J&amp;T Express"/>
    <s v="Tiktok"/>
    <s v="tiktok"/>
    <s v=""/>
    <s v="-"/>
    <s v="17/03/2026 14:55"/>
  </r>
  <r>
    <x v="7"/>
    <x v="10"/>
    <n v="66.666666666666671"/>
    <n v="3"/>
    <s v="GXJ47"/>
    <n v="200"/>
    <n v="0"/>
    <s v="ร้านที่2"/>
    <s v="ช**"/>
    <s v="กรุงเทพฯ"/>
    <s v="-"/>
    <s v=""/>
    <s v="17/03/2026 14:53"/>
    <s v="-"/>
    <s v="J&amp;T COD"/>
    <s v="Tiktok"/>
    <s v="จ่ายทีหลัง / COD"/>
    <s v=""/>
    <s v="-"/>
    <s v="17/03/2026 14:54"/>
  </r>
  <r>
    <x v="2"/>
    <x v="3"/>
    <n v="33.333333333333336"/>
    <n v="3"/>
    <s v="GXJ47"/>
    <n v="200"/>
    <n v="0"/>
    <s v="ร้านที่2"/>
    <s v="ช**"/>
    <s v="กรุงเทพฯ"/>
    <s v="-"/>
    <s v=""/>
    <s v="17/03/2026 14:53"/>
    <s v="-"/>
    <s v="J&amp;T COD"/>
    <s v="Tiktok"/>
    <s v="จ่ายทีหลัง / COD"/>
    <s v=""/>
    <s v="-"/>
    <s v="17/03/2026 14:54"/>
  </r>
  <r>
    <x v="2"/>
    <x v="3"/>
    <n v="50"/>
    <n v="6"/>
    <s v="GXJ46"/>
    <n v="200"/>
    <n v="0"/>
    <s v="ร้านที่2"/>
    <s v="เ***กร๊าฟฟฟ"/>
    <s v="นนทบุรี"/>
    <s v="-"/>
    <s v=""/>
    <s v="17/03/2026 14:50"/>
    <s v="-"/>
    <s v="J&amp;T COD"/>
    <s v="Tiktok"/>
    <s v="จ่ายทีหลัง / COD"/>
    <s v=""/>
    <s v="-"/>
    <s v="17/03/2026 14:50"/>
  </r>
  <r>
    <x v="16"/>
    <x v="22"/>
    <n v="50"/>
    <n v="3"/>
    <s v="GXJ45"/>
    <n v="100"/>
    <n v="0"/>
    <s v="ร้านที่2"/>
    <s v="ส***นทา ต***ม"/>
    <s v="ตาก"/>
    <s v="-"/>
    <s v=""/>
    <s v="17/03/2026 14:50"/>
    <s v="-"/>
    <s v="J&amp;T COD"/>
    <s v="Tiktok"/>
    <s v="จ่ายทีหลัง / COD"/>
    <s v=""/>
    <s v="-"/>
    <s v="17/03/2026 14:50"/>
  </r>
  <r>
    <x v="2"/>
    <x v="3"/>
    <n v="33.333333333333336"/>
    <n v="3"/>
    <s v="GXJ43"/>
    <n v="100"/>
    <n v="0"/>
    <s v="ร้านที่4"/>
    <s v="ล***็ญ"/>
    <s v="สระบุรี"/>
    <s v="-"/>
    <s v=""/>
    <s v="17/03/2026 14:44"/>
    <s v="-"/>
    <s v="J&amp;T COD"/>
    <s v="Tiktok"/>
    <s v="จ่ายทีหลัง / COD"/>
    <s v=""/>
    <s v="-"/>
    <s v="17/03/2026 14:44"/>
  </r>
  <r>
    <x v="8"/>
    <x v="11"/>
    <n v="33.333333333333336"/>
    <n v="3"/>
    <s v="GXJ42"/>
    <n v="147.99"/>
    <n v="13"/>
    <s v="ร้านที่2"/>
    <s v="ด**"/>
    <s v="กรุงเทพฯ"/>
    <s v="-"/>
    <s v=""/>
    <s v="17/03/2026 14:31"/>
    <s v="-"/>
    <s v="J&amp;T COD"/>
    <s v="Tiktok"/>
    <s v="จ่ายทีหลัง / COD"/>
    <s v=""/>
    <s v="-"/>
    <s v="17/03/2026 14:31"/>
  </r>
  <r>
    <x v="16"/>
    <x v="22"/>
    <n v="50"/>
    <n v="3"/>
    <s v="GXJ41"/>
    <n v="100"/>
    <n v="0"/>
    <s v="ร้านที่2"/>
    <s v=""/>
    <s v=""/>
    <s v="-"/>
    <s v=""/>
    <s v="-"/>
    <s v="-"/>
    <s v="Next-day delivery"/>
    <s v="Tiktok"/>
    <s v="-"/>
    <s v=""/>
    <s v="-"/>
    <s v="17/03/2026 14:23"/>
  </r>
  <r>
    <x v="0"/>
    <x v="0"/>
    <n v="159"/>
    <n v="2"/>
    <s v="GXJ40"/>
    <n v="318"/>
    <n v="0"/>
    <s v="ร้านที่2"/>
    <s v="R** B*"/>
    <s v="จันทบุรี"/>
    <s v="-"/>
    <s v=""/>
    <s v="17/03/2026 14:23"/>
    <s v="-"/>
    <s v="J&amp;T COD"/>
    <s v="Tiktok"/>
    <s v="จ่ายทีหลัง / COD"/>
    <s v=""/>
    <s v="-"/>
    <s v="17/03/2026 14:23"/>
  </r>
  <r>
    <x v="16"/>
    <x v="22"/>
    <n v="50"/>
    <n v="3"/>
    <s v="GXJ39"/>
    <n v="100"/>
    <n v="0"/>
    <s v="ร้านที่2"/>
    <s v="ส***ตรา"/>
    <s v="นครราชสีมา"/>
    <s v="-"/>
    <s v=""/>
    <s v="17/03/2026 14:20"/>
    <s v="-"/>
    <s v="J&amp;T Express"/>
    <s v="Tiktok"/>
    <s v="tiktok"/>
    <s v=""/>
    <s v="-"/>
    <s v="17/03/2026 14:20"/>
  </r>
  <r>
    <x v="2"/>
    <x v="3"/>
    <n v="33.333333333333336"/>
    <n v="3"/>
    <s v="GXJ36"/>
    <n v="100"/>
    <n v="0"/>
    <s v="ร้านที่2"/>
    <s v="จ***นา ข***ิเนตร"/>
    <s v="นครราชสีมา"/>
    <s v="-"/>
    <s v=""/>
    <s v="17/03/2026 14:16"/>
    <s v="-"/>
    <s v="J&amp;T COD"/>
    <s v="Tiktok"/>
    <s v="จ่ายทีหลัง / COD"/>
    <s v=""/>
    <s v="-"/>
    <s v="17/03/2026 14:16"/>
  </r>
  <r>
    <x v="2"/>
    <x v="3"/>
    <n v="50"/>
    <n v="6"/>
    <s v="GXJ35"/>
    <n v="200"/>
    <n v="0"/>
    <s v="ร้านที่2"/>
    <s v="ท***พร ม***ลิศ"/>
    <s v="เชียงใหม่"/>
    <s v="-"/>
    <s v=""/>
    <s v="17/03/2026 14:15"/>
    <s v="-"/>
    <s v="J&amp;T COD"/>
    <s v="Tiktok"/>
    <s v="จ่ายทีหลัง / COD"/>
    <s v=""/>
    <s v="-"/>
    <s v="17/03/2026 14:16"/>
  </r>
  <r>
    <x v="7"/>
    <x v="10"/>
    <n v="66.666666666666671"/>
    <n v="3"/>
    <s v="GXJ34"/>
    <n v="100"/>
    <n v="0"/>
    <s v="ร้านที่2"/>
    <s v="จ***าวรรณ ท***า"/>
    <s v="กรุงเทพฯ"/>
    <s v="-"/>
    <s v=""/>
    <s v="17/03/2026 14:13"/>
    <s v="-"/>
    <s v="J&amp;T COD"/>
    <s v="Tiktok"/>
    <s v="จ่ายทีหลัง / COD"/>
    <s v=""/>
    <s v="-"/>
    <s v="17/03/2026 14:15"/>
  </r>
  <r>
    <x v="7"/>
    <x v="10"/>
    <n v="66.666666666666671"/>
    <n v="3"/>
    <s v="GXJ33"/>
    <n v="100"/>
    <n v="0"/>
    <s v="ร้านที่2"/>
    <s v="ก***น ก***ร"/>
    <s v="อุทัยธานี"/>
    <s v="-"/>
    <s v=""/>
    <s v="17/03/2026 14:13"/>
    <s v="-"/>
    <s v="J&amp;T COD"/>
    <s v="Tiktok"/>
    <s v="จ่ายทีหลัง / COD"/>
    <s v=""/>
    <s v="-"/>
    <s v="17/03/2026 14:15"/>
  </r>
  <r>
    <x v="2"/>
    <x v="3"/>
    <n v="33.333333333333336"/>
    <n v="3"/>
    <s v="GXJ32"/>
    <n v="100"/>
    <n v="0"/>
    <s v="ร้านที่2"/>
    <s v="ช***ัฒน์ อ***ร"/>
    <s v="กระบี่"/>
    <s v="-"/>
    <s v=""/>
    <s v="17/03/2026 14:11"/>
    <s v="-"/>
    <s v="J&amp;T COD"/>
    <s v="Tiktok"/>
    <s v="จ่ายทีหลัง / COD"/>
    <s v=""/>
    <s v="-"/>
    <s v="17/03/2026 14:14"/>
  </r>
  <r>
    <x v="7"/>
    <x v="10"/>
    <n v="66.666666666666671"/>
    <n v="6"/>
    <s v="GXJ31"/>
    <n v="200"/>
    <n v="0"/>
    <s v="ร้านที่2"/>
    <s v="ม***ูด"/>
    <s v="กรุงเทพมหานคร"/>
    <s v="-"/>
    <s v=""/>
    <s v="17/03/2026 14:11"/>
    <s v="-"/>
    <s v="J&amp;T COD"/>
    <s v="Tiktok"/>
    <s v="จ่ายทีหลัง / COD"/>
    <s v=""/>
    <s v="-"/>
    <s v="17/03/2026 14:14"/>
  </r>
  <r>
    <x v="7"/>
    <x v="10"/>
    <n v="66.666666666666671"/>
    <n v="3"/>
    <s v="GXJ30"/>
    <n v="200"/>
    <n v="0"/>
    <s v="ร้านที่2"/>
    <s v="ร***ระวี เ***ลาย"/>
    <s v="จังหวัดฉะเชิงเทรา"/>
    <s v="-"/>
    <s v=""/>
    <s v="17/03/2026 14:10"/>
    <s v="-"/>
    <s v="J&amp;T COD"/>
    <s v="Tiktok"/>
    <s v="จ่ายทีหลัง / COD"/>
    <s v=""/>
    <s v="-"/>
    <s v="17/03/2026 14:14"/>
  </r>
  <r>
    <x v="2"/>
    <x v="3"/>
    <n v="33.333333333333336"/>
    <n v="3"/>
    <s v="GXJ30"/>
    <n v="200"/>
    <n v="0"/>
    <s v="ร้านที่2"/>
    <s v="ร***ระวี เ***ลาย"/>
    <s v="จังหวัดฉะเชิงเทรา"/>
    <s v="-"/>
    <s v=""/>
    <s v="17/03/2026 14:10"/>
    <s v="-"/>
    <s v="J&amp;T COD"/>
    <s v="Tiktok"/>
    <s v="จ่ายทีหลัง / COD"/>
    <s v=""/>
    <s v="-"/>
    <s v="17/03/2026 14:14"/>
  </r>
  <r>
    <x v="3"/>
    <x v="4"/>
    <n v="120"/>
    <n v="2"/>
    <s v="GXJ29"/>
    <n v="198"/>
    <n v="0"/>
    <s v="ร้านที่2"/>
    <s v="เ**"/>
    <s v="นครราชสีมา"/>
    <s v="-"/>
    <s v=""/>
    <s v="17/03/2026 14:10"/>
    <s v="-"/>
    <s v="J&amp;T COD"/>
    <s v="Tiktok"/>
    <s v="จ่ายทีหลัง / COD"/>
    <s v=""/>
    <s v="-"/>
    <s v="17/03/2026 14:14"/>
  </r>
  <r>
    <x v="7"/>
    <x v="10"/>
    <n v="66.666666666666671"/>
    <n v="3"/>
    <s v="GXJ28"/>
    <n v="100"/>
    <n v="0"/>
    <s v="ร้านที่2"/>
    <s v="ส***ญญา เ***นาค"/>
    <s v="นครสวรรค์"/>
    <s v="-"/>
    <s v=""/>
    <s v="17/03/2026 14:09"/>
    <s v="-"/>
    <s v="J&amp;T COD"/>
    <s v="Tiktok"/>
    <s v="จ่ายทีหลัง / COD"/>
    <s v=""/>
    <s v="-"/>
    <s v="17/03/2026 14:13"/>
  </r>
  <r>
    <x v="7"/>
    <x v="10"/>
    <n v="66.666666666666671"/>
    <n v="3"/>
    <s v="GXJ27"/>
    <n v="129"/>
    <n v="0"/>
    <s v="ร้านที่1"/>
    <s v="ส******์"/>
    <s v="******มืองประจวบคีรีขันธ์ ตำบลห้วยทราย อำเภอเมืองประจวบคีรีขันธ์ จังหวัดประจวบคีรีขันธ์ 77000"/>
    <s v="77000"/>
    <s v="71"/>
    <s v="17/03/2026 14:36"/>
    <s v="-"/>
    <s v="SPX Express"/>
    <s v="Shopee"/>
    <s v="shopee"/>
    <s v=""/>
    <s v="-"/>
    <s v="17/03/2026 14:10"/>
  </r>
  <r>
    <x v="15"/>
    <x v="21"/>
    <n v="159"/>
    <n v="1"/>
    <s v="GXJ26"/>
    <n v="129"/>
    <n v="0"/>
    <s v="ร้านที่2"/>
    <s v="ส***ี ค***สิน"/>
    <s v="ตาก"/>
    <s v="-"/>
    <s v=""/>
    <s v="17/03/2026 14:04"/>
    <s v="-"/>
    <s v="J&amp;T COD"/>
    <s v="Tiktok"/>
    <s v="จ่ายทีหลัง / COD"/>
    <s v=""/>
    <s v="-"/>
    <s v="17/03/2026 14:06"/>
  </r>
  <r>
    <x v="8"/>
    <x v="11"/>
    <n v="27.5"/>
    <n v="4"/>
    <s v="GXJ25"/>
    <n v="165"/>
    <n v="0"/>
    <s v="ร้านที่1"/>
    <s v="เ******ี"/>
    <s v="******์ท (ซอยคันทรี่ 1) ต.สำนักทอง ตำบลสำนักทอง อำเภอเมืองระยอง จังหวัดระยอง 21100"/>
    <s v="21100"/>
    <s v="69"/>
    <s v="17/03/2026 14:00"/>
    <s v="-"/>
    <s v="SPX Express"/>
    <s v="Shopee"/>
    <s v="shopee"/>
    <s v=""/>
    <s v="-"/>
    <s v="17/03/2026 14:00"/>
  </r>
  <r>
    <x v="0"/>
    <x v="0"/>
    <n v="139"/>
    <n v="1"/>
    <s v="GXJ23"/>
    <n v="139"/>
    <n v="0"/>
    <s v="ร้านที่1"/>
    <s v="เ******ำ"/>
    <s v="******กสัมพี อำเภอโกสัมพีนคร จังหวัดกำแพงเพชร 62000"/>
    <s v="62000"/>
    <s v="05"/>
    <s v="17/03/2026 13:47"/>
    <s v="-"/>
    <s v="SPX Express"/>
    <s v="Shopee"/>
    <s v="shopee"/>
    <s v=""/>
    <s v="-"/>
    <s v="17/03/2026 13:47"/>
  </r>
  <r>
    <x v="2"/>
    <x v="3"/>
    <n v="50"/>
    <n v="6"/>
    <s v="GXJ22"/>
    <n v="208"/>
    <n v="8"/>
    <s v="ร้านที่2"/>
    <s v="ว*** ค***น"/>
    <s v="ภูเก็ต"/>
    <s v="-"/>
    <s v=""/>
    <s v="17/03/2026 13:37"/>
    <s v="-"/>
    <s v="J&amp;T COD"/>
    <s v="Tiktok"/>
    <s v="จ่ายทีหลัง / COD"/>
    <s v=""/>
    <s v="-"/>
    <s v="17/03/2026 13:37"/>
  </r>
  <r>
    <x v="2"/>
    <x v="3"/>
    <n v="33.333333333333336"/>
    <n v="3"/>
    <s v="GXJ21"/>
    <n v="138"/>
    <n v="38"/>
    <s v="ร้านที่4"/>
    <s v="ช***ิศวาพัดไทย"/>
    <s v="บุรีรัมย์"/>
    <s v="-"/>
    <s v=""/>
    <s v="17/03/2026 13:34"/>
    <s v="-"/>
    <s v="J&amp;T COD"/>
    <s v="Tiktok"/>
    <s v="จ่ายทีหลัง / COD"/>
    <s v=""/>
    <s v="-"/>
    <s v="17/03/2026 13:34"/>
  </r>
  <r>
    <x v="16"/>
    <x v="22"/>
    <n v="50"/>
    <n v="3"/>
    <s v="GXJ20"/>
    <n v="100"/>
    <n v="0"/>
    <s v="ร้านที่1"/>
    <s v="ร้านชะอ้อน โภชนา"/>
    <s v="95/2  ม.5_x000a_บ้านหินตั้ง_x000a_เสมา_x000a_สูงเนิน_x000a_นครราชสีมา_x000a_Thailand 30170"/>
    <s v="30170"/>
    <s v="66899176478"/>
    <s v="17/03/2026 13:32"/>
    <s v="t0832622509@gmail.com"/>
    <s v="EMS COD"/>
    <s v="facebook"/>
    <s v="กสิกร"/>
    <s v=""/>
    <s v="-"/>
    <s v="17/03/2026 13:31"/>
  </r>
  <r>
    <x v="3"/>
    <x v="4"/>
    <n v="66.333333333333329"/>
    <n v="3"/>
    <s v="GXJ19"/>
    <n v="1290"/>
    <n v="0"/>
    <s v="ร้านที่1"/>
    <s v="น******์"/>
    <s v="******. สินปุน ตำบลสินปุน อำเภอเขาพนม จังหวัดกระบี่ 80240"/>
    <s v="80240"/>
    <s v="47"/>
    <s v="17/03/2026 14:01"/>
    <s v="-"/>
    <s v="SPX Express"/>
    <s v="Shopee"/>
    <s v="shopee"/>
    <s v=""/>
    <s v="-"/>
    <s v="17/03/2026 13:31"/>
  </r>
  <r>
    <x v="3"/>
    <x v="4"/>
    <n v="69.900000000000006"/>
    <n v="10"/>
    <s v="GXJ19"/>
    <n v="1290"/>
    <n v="0"/>
    <s v="ร้านที่1"/>
    <s v="น******์"/>
    <s v="******. สินปุน ตำบลสินปุน อำเภอเขาพนม จังหวัดกระบี่ 80240"/>
    <s v="80240"/>
    <s v="47"/>
    <s v="17/03/2026 14:01"/>
    <s v="-"/>
    <s v="SPX Express"/>
    <s v="Shopee"/>
    <s v="shopee"/>
    <s v=""/>
    <s v="-"/>
    <s v="17/03/2026 13:31"/>
  </r>
  <r>
    <x v="3"/>
    <x v="4"/>
    <n v="80"/>
    <n v="3"/>
    <s v="GXJ19"/>
    <n v="1290"/>
    <n v="0"/>
    <s v="ร้านที่1"/>
    <s v="น******์"/>
    <s v="******. สินปุน ตำบลสินปุน อำเภอเขาพนม จังหวัดกระบี่ 80240"/>
    <s v="80240"/>
    <s v="47"/>
    <s v="17/03/2026 14:01"/>
    <s v="-"/>
    <s v="SPX Express"/>
    <s v="Shopee"/>
    <s v="shopee"/>
    <s v=""/>
    <s v="-"/>
    <s v="17/03/2026 13:31"/>
  </r>
  <r>
    <x v="9"/>
    <x v="13"/>
    <n v="159"/>
    <n v="1"/>
    <s v="GXJ18"/>
    <n v="159"/>
    <n v="0"/>
    <s v="ร้านที่1"/>
    <s v="ศ******ะ"/>
    <s v="******หนองระเวียง ตำบลหนองระเวียง อำเภอพิมาย จังหวัดนครราชสีมา 30110"/>
    <s v="30110"/>
    <s v="78"/>
    <s v="17/03/2026 14:00"/>
    <s v="-"/>
    <s v="SPX Express"/>
    <s v="Shopee"/>
    <s v="shopee"/>
    <s v=""/>
    <s v="-"/>
    <s v="17/03/2026 13:30"/>
  </r>
  <r>
    <x v="0"/>
    <x v="0"/>
    <n v="159"/>
    <n v="1"/>
    <s v="GXJ17"/>
    <n v="99"/>
    <n v="0"/>
    <s v="ร้านที่4"/>
    <s v="ส***ี ค***สิน"/>
    <s v="ตาก"/>
    <s v="-"/>
    <s v=""/>
    <s v="17/03/2026 13:28"/>
    <s v="-"/>
    <s v="J&amp;T COD"/>
    <s v="Tiktok"/>
    <s v="จ่ายทีหลัง / COD"/>
    <s v=""/>
    <s v="-"/>
    <s v="17/03/2026 13:28"/>
  </r>
  <r>
    <x v="15"/>
    <x v="12"/>
    <n v="97"/>
    <n v="1"/>
    <s v="GXJ16"/>
    <n v="511"/>
    <n v="26"/>
    <s v="ร้านที่3"/>
    <s v="นางสาววิมลวรรณ แก่นวงษ์"/>
    <s v="95/8 หอพักชัยวรรณแมนชั่น  ต.บางรักพัฒนา · บางบัวทอง/ Bang Bua Thong_x000a__x000a_บางบัวทอง/ Bang Bua Thongนนทบุรี/ Nonthaburi_x000a_11110"/>
    <s v="11110"/>
    <s v="660959949809"/>
    <s v="17/03/2026 13:25"/>
    <s v="-"/>
    <s v="Kerry_dropoff"/>
    <s v="Lazada"/>
    <s v="lazada"/>
    <s v=""/>
    <s v="-"/>
    <s v="17/03/2026 13:25"/>
  </r>
  <r>
    <x v="0"/>
    <x v="12"/>
    <n v="97"/>
    <n v="1"/>
    <s v="GXJ16"/>
    <n v="511"/>
    <n v="26"/>
    <s v="ร้านที่3"/>
    <s v="นางสาววิมลวรรณ แก่นวงษ์"/>
    <s v="95/8 หอพักชัยวรรณแมนชั่น  ต.บางรักพัฒนา · บางบัวทอง/ Bang Bua Thong_x000a__x000a_บางบัวทอง/ Bang Bua Thongนนทบุรี/ Nonthaburi_x000a_11110"/>
    <s v="11110"/>
    <s v="660959949809"/>
    <s v="17/03/2026 13:25"/>
    <s v="-"/>
    <s v="Kerry_dropoff"/>
    <s v="Lazada"/>
    <s v="lazada"/>
    <s v=""/>
    <s v="-"/>
    <s v="17/03/2026 13:25"/>
  </r>
  <r>
    <x v="9"/>
    <x v="12"/>
    <n v="97"/>
    <n v="1"/>
    <s v="GXJ16"/>
    <n v="511"/>
    <n v="26"/>
    <s v="ร้านที่3"/>
    <s v="นางสาววิมลวรรณ แก่นวงษ์"/>
    <s v="95/8 หอพักชัยวรรณแมนชั่น  ต.บางรักพัฒนา · บางบัวทอง/ Bang Bua Thong_x000a__x000a_บางบัวทอง/ Bang Bua Thongนนทบุรี/ Nonthaburi_x000a_11110"/>
    <s v="11110"/>
    <s v="660959949809"/>
    <s v="17/03/2026 13:25"/>
    <s v="-"/>
    <s v="Kerry_dropoff"/>
    <s v="Lazada"/>
    <s v="lazada"/>
    <s v=""/>
    <s v="-"/>
    <s v="17/03/2026 13:25"/>
  </r>
  <r>
    <x v="13"/>
    <x v="19"/>
    <n v="54.5"/>
    <n v="2"/>
    <s v="GXJ16"/>
    <n v="511"/>
    <n v="26"/>
    <s v="ร้านที่3"/>
    <s v="นางสาววิมลวรรณ แก่นวงษ์"/>
    <s v="95/8 หอพักชัยวรรณแมนชั่น  ต.บางรักพัฒนา · บางบัวทอง/ Bang Bua Thong_x000a__x000a_บางบัวทอง/ Bang Bua Thongนนทบุรี/ Nonthaburi_x000a_11110"/>
    <s v="11110"/>
    <s v="660959949809"/>
    <s v="17/03/2026 13:25"/>
    <s v="-"/>
    <s v="Kerry_dropoff"/>
    <s v="Lazada"/>
    <s v="lazada"/>
    <s v=""/>
    <s v="-"/>
    <s v="17/03/2026 13:25"/>
  </r>
  <r>
    <x v="13"/>
    <x v="19"/>
    <n v="54.5"/>
    <n v="2"/>
    <s v="GXJ16"/>
    <n v="511"/>
    <n v="26"/>
    <s v="ร้านที่3"/>
    <s v="นางสาววิมลวรรณ แก่นวงษ์"/>
    <s v="95/8 หอพักชัยวรรณแมนชั่น  ต.บางรักพัฒนา · บางบัวทอง/ Bang Bua Thong_x000a__x000a_บางบัวทอง/ Bang Bua Thongนนทบุรี/ Nonthaburi_x000a_11110"/>
    <s v="11110"/>
    <s v="660959949809"/>
    <s v="17/03/2026 13:25"/>
    <s v="-"/>
    <s v="Kerry_dropoff"/>
    <s v="Lazada"/>
    <s v="lazada"/>
    <s v=""/>
    <s v="-"/>
    <s v="17/03/2026 13:25"/>
  </r>
  <r>
    <x v="9"/>
    <x v="13"/>
    <n v="159"/>
    <n v="1"/>
    <s v="GXJ15"/>
    <n v="129"/>
    <n v="0"/>
    <s v="ร้านที่2"/>
    <s v="ธ*** โ***ระเสริฐ"/>
    <s v="กรุงเทพฯ"/>
    <s v="-"/>
    <s v=""/>
    <s v="17/03/2026 13:24"/>
    <s v="-"/>
    <s v="J&amp;T COD"/>
    <s v="Tiktok"/>
    <s v="จ่ายทีหลัง / COD"/>
    <s v=""/>
    <s v="-"/>
    <s v="17/03/2026 13:24"/>
  </r>
  <r>
    <x v="2"/>
    <x v="3"/>
    <n v="33.333333333333336"/>
    <n v="3"/>
    <s v="GXJ14"/>
    <n v="100"/>
    <n v="0"/>
    <s v="ร้านที่4"/>
    <s v="ส***จ ค***ธิ์"/>
    <s v="ลพบุรี"/>
    <s v="-"/>
    <s v=""/>
    <s v="17/03/2026 13:24"/>
    <s v="-"/>
    <s v="J&amp;T COD"/>
    <s v="Tiktok"/>
    <s v="จ่ายทีหลัง / COD"/>
    <s v=""/>
    <s v="-"/>
    <s v="17/03/2026 13:24"/>
  </r>
  <r>
    <x v="16"/>
    <x v="22"/>
    <n v="50"/>
    <n v="9"/>
    <s v="GXJ13"/>
    <n v="300"/>
    <n v="0"/>
    <s v="ร้านที่1"/>
    <s v="สุดารัตน์ เอี่ยมจำรูญ "/>
    <s v="90 ม.1 ร.ร.วัดนากลาง  ต.นากลาง อ.โกรกพระ จ.นครสวรรค์ 60170"/>
    <s v="60170"/>
    <s v="0881552959"/>
    <s v="17/03/2026 13:24"/>
    <s v="t0832622509@gmail.com"/>
    <s v="EMS COD"/>
    <s v="facebook"/>
    <s v="กสิกร"/>
    <s v=""/>
    <s v="-"/>
    <s v="17/03/2026 13:24"/>
  </r>
  <r>
    <x v="16"/>
    <x v="22"/>
    <n v="50"/>
    <n v="6"/>
    <s v="GXJ12"/>
    <n v="200"/>
    <n v="0"/>
    <s v="ร้านที่1"/>
    <s v="สุทธิศักดิ์ พอดี"/>
    <s v="363 ซอย เพชรเกษม62/1_x000a_แขวง บางแคเหนือ_x000a_เขต บางแค_x000a_กรุงเทพมหานคร 10160"/>
    <s v="10160"/>
    <s v="0816468819"/>
    <s v="17/03/2026 10:54"/>
    <s v="t0832622509@gmail.com"/>
    <s v="EMS"/>
    <s v="facebook"/>
    <s v="กสิกร"/>
    <s v=""/>
    <s v="-"/>
    <s v="17/03/2026 13:22"/>
  </r>
  <r>
    <x v="16"/>
    <x v="22"/>
    <n v="50"/>
    <n v="3"/>
    <s v="GXJ11"/>
    <n v="100"/>
    <n v="0"/>
    <s v="ร้านที่1"/>
    <s v="แบม"/>
    <s v="204/31 ม6 ต.หัวไผ่ อ.มหาราช จ.พระนครศรีอยุธยา 13150"/>
    <s v="13150"/>
    <s v="0622474365"/>
    <s v="17/03/2026 13:21"/>
    <s v="t0832622509@gmail.com"/>
    <s v="EMS COD"/>
    <s v="facebook"/>
    <s v="กสิกร"/>
    <s v=""/>
    <s v="-"/>
    <s v="17/03/2026 13:21"/>
  </r>
  <r>
    <x v="16"/>
    <x v="22"/>
    <n v="50"/>
    <n v="3"/>
    <s v="GXJ10"/>
    <n v="100"/>
    <n v="0"/>
    <s v="ร้านที่1"/>
    <s v="อุษณีย์  หน่อไพรสน"/>
    <s v="285 หมู่1 ต.เชิงดอย อ.ดอยสะเก็ด จ.เชียงใหม่ 50220"/>
    <s v="50220"/>
    <s v="0651022931"/>
    <s v="17/03/2026 13:20"/>
    <s v="t0832622509@gmail.com"/>
    <s v="EMS COD"/>
    <s v="facebook"/>
    <s v="กสิกร"/>
    <s v=""/>
    <s v="-"/>
    <s v="17/03/2026 13:20"/>
  </r>
  <r>
    <x v="16"/>
    <x v="22"/>
    <n v="50"/>
    <n v="3"/>
    <s v="GXJ9"/>
    <n v="100"/>
    <n v="0"/>
    <s v="ร้านที่2"/>
    <s v="ฉ***แก้ว"/>
    <s v="ร้อยเอ็ด"/>
    <s v="-"/>
    <s v=""/>
    <s v="17/03/2026 13:20"/>
    <s v="-"/>
    <s v="J&amp;T COD"/>
    <s v="Tiktok"/>
    <s v="จ่ายทีหลัง / COD"/>
    <s v=""/>
    <s v="-"/>
    <s v="17/03/2026 13:20"/>
  </r>
  <r>
    <x v="16"/>
    <x v="22"/>
    <n v="50"/>
    <n v="3"/>
    <s v="GXJ8"/>
    <n v="100"/>
    <n v="0"/>
    <s v="ร้านที่1"/>
    <s v="คุณอำนาจ กรุณามงคล"/>
    <s v="50/33 หมู่ 6 ต.เสาธงหิน_x000a_( บางใหญ่ซิตี้ฯ 21/2)_x000a_อ.บางใหญ่ จ.นนทบุรี _x000a_ติดต่อ 11140"/>
    <s v="11140"/>
    <s v="0818190016"/>
    <s v="17/03/2026 13:19"/>
    <s v="t0832622509@gmail.com"/>
    <s v="EMS COD"/>
    <s v="facebook"/>
    <s v="กสิกร"/>
    <s v=""/>
    <s v="-"/>
    <s v="17/03/2026 13:19"/>
  </r>
  <r>
    <x v="17"/>
    <x v="23"/>
    <n v="89.5"/>
    <n v="2"/>
    <s v="GXJ6"/>
    <n v="379"/>
    <n v="0"/>
    <s v="ร้านที่1"/>
    <s v="น้องนาง สุขโข"/>
    <s v="200 หมู่8 ต.ทุ่งพระยา_x000a_อ.สนามชัยเขต_x000a_ฉะเชิงเทรา _x000a_โทร. 24160"/>
    <s v="24160"/>
    <s v="0657045426"/>
    <s v="17/03/2026 13:18"/>
    <s v="t0832622509@gmail.com"/>
    <s v="EMS COD"/>
    <s v="facebook"/>
    <s v="กสิกร"/>
    <s v=""/>
    <s v="-"/>
    <s v="17/03/2026 13:18"/>
  </r>
  <r>
    <x v="16"/>
    <x v="22"/>
    <n v="50"/>
    <n v="6"/>
    <s v="GXJ6"/>
    <n v="379"/>
    <n v="0"/>
    <s v="ร้านที่1"/>
    <s v="น้องนาง สุขโข"/>
    <s v="200 หมู่8 ต.ทุ่งพระยา_x000a_อ.สนามชัยเขต_x000a_ฉะเชิงเทรา _x000a_โทร. 24160"/>
    <s v="24160"/>
    <s v="0657045426"/>
    <s v="17/03/2026 13:18"/>
    <s v="t0832622509@gmail.com"/>
    <s v="EMS COD"/>
    <s v="facebook"/>
    <s v="กสิกร"/>
    <s v=""/>
    <s v="-"/>
    <s v="17/03/2026 13:17"/>
  </r>
  <r>
    <x v="16"/>
    <x v="22"/>
    <n v="50"/>
    <n v="3"/>
    <s v="GXJ5"/>
    <n v="100"/>
    <n v="0"/>
    <s v="ร้านที่1"/>
    <s v="ส่งคุณยุพา ต้นหิรัญมาศ "/>
    <s v="594/10เดอะแกรนด์ ปิ่นเกล้า บรมราชชนนี ศาลาธรรมสพน์ ทวีวัฒนา กทม. โทร 10170"/>
    <s v="10170"/>
    <s v="0923498078"/>
    <s v="16/03/2026 17:22"/>
    <s v="t0832622509@gmail.com"/>
    <s v="EMS"/>
    <s v="facebook"/>
    <s v="กสิกร"/>
    <s v=""/>
    <s v="-"/>
    <s v="17/03/2026 13:15"/>
  </r>
  <r>
    <x v="16"/>
    <x v="22"/>
    <n v="50"/>
    <n v="3"/>
    <s v="GXJ4"/>
    <n v="100"/>
    <n v="0"/>
    <s v="ร้านที่1"/>
    <s v=""/>
    <s v=""/>
    <s v="-"/>
    <s v=""/>
    <s v="17/03/2026 13:14"/>
    <s v="t0832622509@gmail.com"/>
    <s v="EMS COD"/>
    <s v="facebook"/>
    <s v="จ่ายทีหลัง / COD"/>
    <s v=""/>
    <s v="-"/>
    <s v="17/03/2026 13:14"/>
  </r>
  <r>
    <x v="2"/>
    <x v="3"/>
    <n v="33.333333333333336"/>
    <n v="3"/>
    <s v="GXJ3"/>
    <n v="100"/>
    <n v="0"/>
    <s v="ร้านที่4"/>
    <s v="ด***ี"/>
    <s v="กรุงเทพมหานคร"/>
    <s v="-"/>
    <s v=""/>
    <s v="17/03/2026 13:12"/>
    <s v="-"/>
    <s v="J&amp;T Express"/>
    <s v="Tiktok"/>
    <s v="tiktok"/>
    <s v=""/>
    <s v="-"/>
    <s v="17/03/2026 13:12"/>
  </r>
  <r>
    <x v="5"/>
    <x v="8"/>
    <n v="97"/>
    <n v="1"/>
    <s v="GXJ2"/>
    <n v="97"/>
    <n v="0"/>
    <s v="ร้านที่1"/>
    <s v="ป******)"/>
    <s v="******ย จุฬาสัมพันธ์ุ แขวงบางกะปิ แขวงบางกะปิ เขตห้วยขวาง จังหวัดกรุงเทพมหานคร 10310"/>
    <s v="10310"/>
    <s v="86"/>
    <s v="17/03/2026 13:06"/>
    <s v="-"/>
    <s v="SPX Express"/>
    <s v="Shopee"/>
    <s v="shopee"/>
    <s v=""/>
    <s v="-"/>
    <s v="17/03/2026 13:06"/>
  </r>
  <r>
    <x v="3"/>
    <x v="4"/>
    <n v="66.333333333333329"/>
    <n v="3"/>
    <s v="GXJ1"/>
    <n v="165"/>
    <n v="7.5"/>
    <s v="ร้านที่3"/>
    <s v="ยุวพักตร์สริน ยอดอ่อน"/>
    <s v="51/348หมู่บ้านรินทร์ทองซอย3_x000a__x000a_ลำลูกกา/ Lam Luk Kaปทุมธานี/ Pathum Thani_x000a_12130"/>
    <s v="12130"/>
    <s v="660959498262"/>
    <s v="17/03/2026 13:00"/>
    <s v="-"/>
    <s v="Kerry_dropoff"/>
    <s v="Lazada"/>
    <s v="lazada"/>
    <s v=""/>
    <s v="-"/>
    <s v="17/03/2026 13:00"/>
  </r>
  <r>
    <x v="10"/>
    <x v="14"/>
    <n v="159"/>
    <n v="1"/>
    <s v="GXJ0"/>
    <n v="139"/>
    <n v="10"/>
    <s v="ร้านที่2"/>
    <s v="ก***นา น***งษ์ษา"/>
    <s v="เลย"/>
    <s v="-"/>
    <s v=""/>
    <s v="17/03/2026 12:57"/>
    <s v="-"/>
    <s v="J&amp;T COD"/>
    <s v="Tiktok"/>
    <s v="จ่ายทีหลัง / COD"/>
    <s v=""/>
    <s v="-"/>
    <s v="17/03/2026 12:57"/>
  </r>
  <r>
    <x v="9"/>
    <x v="13"/>
    <n v="159"/>
    <n v="1"/>
    <s v="GXI99"/>
    <n v="139"/>
    <n v="10"/>
    <s v="ร้านที่2"/>
    <s v="อ***พร ด***ิตร"/>
    <s v="มหาสารคาม"/>
    <s v="-"/>
    <s v=""/>
    <s v="17/03/2026 12:52"/>
    <s v="-"/>
    <s v="J&amp;T Express"/>
    <s v="Tiktok"/>
    <s v="tiktok"/>
    <s v=""/>
    <s v="-"/>
    <s v="17/03/2026 12:51"/>
  </r>
  <r>
    <x v="6"/>
    <x v="7"/>
    <n v="75"/>
    <n v="2"/>
    <s v="GXI98"/>
    <n v="172"/>
    <n v="22"/>
    <s v="ร้านที่1"/>
    <s v="ว******์"/>
    <s v="******  ตำบลบางแม่นาง อำเภอบางใหญ่ จังหวัดนนทบุรี 11140"/>
    <s v="11140"/>
    <s v="32"/>
    <s v="17/03/2026 12:50"/>
    <s v="-"/>
    <s v="SPX Express"/>
    <s v="Shopee"/>
    <s v="shopee"/>
    <s v=""/>
    <s v="-"/>
    <s v="17/03/2026 12:44"/>
  </r>
  <r>
    <x v="9"/>
    <x v="13"/>
    <n v="159"/>
    <n v="1"/>
    <s v="GXI97"/>
    <n v="129"/>
    <n v="0"/>
    <s v="ร้านที่2"/>
    <s v="ป***ทือง ส***์สกุล"/>
    <s v="ปทุมธานี"/>
    <s v="-"/>
    <s v=""/>
    <s v="17/03/2026 12:40"/>
    <s v="-"/>
    <s v="J&amp;T COD"/>
    <s v="Tiktok"/>
    <s v="จ่ายทีหลัง / COD"/>
    <s v=""/>
    <s v="-"/>
    <s v="17/03/2026 12:40"/>
  </r>
  <r>
    <x v="3"/>
    <x v="25"/>
    <n v="59.93"/>
    <n v="1"/>
    <s v="GXI96"/>
    <n v="126.85"/>
    <n v="7"/>
    <s v="ร้านที่3"/>
    <s v="พรสุข หาญเสนห์ลักษณ์"/>
    <s v="36/63 หมู่บ้านมหาดไทย 1 ซอย2/2  ถ.พุทธมณฑลสาย 1 แขวงบางระมา_x000a__x000a_ตลิ่งชัน/ Taling Chanกรุงเทพมหานคร/ Bangkok_x000a_10170"/>
    <s v="10170"/>
    <s v="660891118965"/>
    <s v="17/03/2026 12:10"/>
    <s v="-"/>
    <s v="Kerry_dropoff"/>
    <s v="Lazada"/>
    <s v="lazada"/>
    <s v=""/>
    <s v="-"/>
    <s v="17/03/2026 12:10"/>
  </r>
  <r>
    <x v="0"/>
    <x v="0"/>
    <n v="159"/>
    <n v="1"/>
    <s v="GXI96"/>
    <n v="129"/>
    <n v="0"/>
    <s v="ร้านที่2"/>
    <s v="จ***นา..กลิ่นชู"/>
    <s v="พระนครศรีอยุธยา"/>
    <s v="-"/>
    <s v=""/>
    <s v="17/03/2026 12:10"/>
    <s v="-"/>
    <s v="J&amp;T COD"/>
    <s v="Tiktok"/>
    <s v="จ่ายทีหลัง / COD"/>
    <s v=""/>
    <s v="-"/>
    <s v="17/03/2026 12:10"/>
  </r>
  <r>
    <x v="3"/>
    <x v="25"/>
    <n v="59.92"/>
    <n v="1"/>
    <s v="GXI96"/>
    <n v="126.85"/>
    <n v="7"/>
    <s v="ร้านที่3"/>
    <s v="พรสุข หาญเสนห์ลักษณ์"/>
    <s v="36/63 หมู่บ้านมหาดไทย 1 ซอย2/2  ถ.พุทธมณฑลสาย 1 แขวงบางระมา_x000a__x000a_ตลิ่งชัน/ Taling Chanกรุงเทพมหานคร/ Bangkok_x000a_10170"/>
    <s v="10170"/>
    <s v="660891118965"/>
    <s v="17/03/2026 12:10"/>
    <s v="-"/>
    <s v="Kerry_dropoff"/>
    <s v="Lazada"/>
    <s v="lazada"/>
    <s v=""/>
    <s v="-"/>
    <s v="17/03/2026 12:10"/>
  </r>
  <r>
    <x v="0"/>
    <x v="0"/>
    <n v="139"/>
    <n v="1"/>
    <s v="GXI95"/>
    <n v="237"/>
    <n v="0"/>
    <s v="ร้านที่1"/>
    <s v="ส******)"/>
    <s v="******ำบลหนองราชวัตร อ.หนองหญ้าไซ ตำบลหนองราชวัตร อำเภอหนองหญ้าไซ จังหวัดสุพรรณบุรี 72240"/>
    <s v="72240"/>
    <s v="78"/>
    <s v="17/03/2026 11:50"/>
    <s v="-"/>
    <s v="SPX Express"/>
    <s v="Shopee"/>
    <s v="shopee"/>
    <s v=""/>
    <s v="TH266140538832M"/>
    <s v="17/03/2026 11:18"/>
  </r>
  <r>
    <x v="8"/>
    <x v="11"/>
    <n v="49"/>
    <n v="2"/>
    <s v="GXI95"/>
    <n v="237"/>
    <n v="0"/>
    <s v="ร้านที่1"/>
    <s v="ส******)"/>
    <s v="******ำบลหนองราชวัตร อ.หนองหญ้าไซ ตำบลหนองราชวัตร อำเภอหนองหญ้าไซ จังหวัดสุพรรณบุรี 72240"/>
    <s v="72240"/>
    <s v="78"/>
    <s v="17/03/2026 11:50"/>
    <s v="-"/>
    <s v="SPX Express"/>
    <s v="Shopee"/>
    <s v="shopee"/>
    <s v=""/>
    <s v="TH266140538832M"/>
    <s v="17/03/2026 11:18"/>
  </r>
  <r>
    <x v="7"/>
    <x v="10"/>
    <n v="66.666666666666671"/>
    <n v="3"/>
    <s v="GXI94"/>
    <n v="100"/>
    <n v="0"/>
    <s v="ร้านที่2"/>
    <s v="ก***พย์ ป***ทะเล"/>
    <s v="เทศบาลนครนครราชสีมา"/>
    <s v="-"/>
    <s v=""/>
    <s v="17/03/2026 11:18"/>
    <s v="-"/>
    <s v="J&amp;T COD"/>
    <s v="Tiktok"/>
    <s v="จ่ายทีหลัง / COD"/>
    <s v=""/>
    <s v="793427651354"/>
    <s v="17/03/2026 11:18"/>
  </r>
  <r>
    <x v="7"/>
    <x v="10"/>
    <n v="66.666666666666671"/>
    <n v="3"/>
    <s v="GXI93"/>
    <n v="100"/>
    <n v="0"/>
    <s v="ร้านที่2"/>
    <s v="แ***ดือน..มั่งลิ้ม"/>
    <s v="จันทบุรี"/>
    <s v="-"/>
    <s v=""/>
    <s v="17/03/2026 11:14"/>
    <s v="-"/>
    <s v="J&amp;T COD"/>
    <s v="Tiktok"/>
    <s v="จ่ายทีหลัง / COD"/>
    <s v=""/>
    <s v="793454456362"/>
    <s v="17/03/2026 11:14"/>
  </r>
  <r>
    <x v="8"/>
    <x v="11"/>
    <n v="33.333333333333336"/>
    <n v="3"/>
    <s v="GXI92"/>
    <n v="157.99"/>
    <n v="23"/>
    <s v="ร้านที่2"/>
    <s v="พ***ุทธนา"/>
    <s v="นครศรีธรรมราช"/>
    <s v="-"/>
    <s v=""/>
    <s v="17/03/2026 11:12"/>
    <s v="-"/>
    <s v="J&amp;T COD"/>
    <s v="Tiktok"/>
    <s v="จ่ายทีหลัง / COD"/>
    <s v=""/>
    <s v="793457867366"/>
    <s v="17/03/2026 11:12"/>
  </r>
  <r>
    <x v="14"/>
    <x v="26"/>
    <n v="66.333333333333329"/>
    <n v="6"/>
    <s v="GXI91"/>
    <n v="1298"/>
    <n v="0"/>
    <s v="ร้านที่1"/>
    <s v="ค*****ย"/>
    <s v="******ตรี ประชาอุทิศ 54 แขวงทุ่งครุ เขตทุ่งครุ จังหวัดกรุงเทพมหานคร 10140"/>
    <s v="10140"/>
    <s v="81"/>
    <s v="17/03/2026 11:26"/>
    <s v="-"/>
    <s v="SPX Express"/>
    <s v="Shopee"/>
    <s v="shopee"/>
    <s v=""/>
    <s v="TH267140659511C"/>
    <s v="17/03/2026 10:56"/>
  </r>
  <r>
    <x v="3"/>
    <x v="4"/>
    <n v="69.900000000000006"/>
    <n v="10"/>
    <s v="GXI91"/>
    <n v="1298"/>
    <n v="0"/>
    <s v="ร้านที่1"/>
    <s v="ค*****ย"/>
    <s v="******ตรี ประชาอุทิศ 54 แขวงทุ่งครุ เขตทุ่งครุ จังหวัดกรุงเทพมหานคร 10140"/>
    <s v="10140"/>
    <s v="81"/>
    <s v="17/03/2026 11:26"/>
    <s v="-"/>
    <s v="SPX Express"/>
    <s v="Shopee"/>
    <s v="shopee"/>
    <s v=""/>
    <s v="TH267140659511C"/>
    <s v="17/03/2026 10:56"/>
  </r>
  <r>
    <x v="17"/>
    <x v="23"/>
    <n v="89.5"/>
    <n v="2"/>
    <s v="GXI90"/>
    <n v="179"/>
    <n v="0"/>
    <s v="ร้านที่1"/>
    <s v="สุพัชรี  มีกระจิต "/>
    <s v="โรงพยาบาลระยอง ตึกฉัตรแก้วชั้น1  138 ถ.สุขุมวิท ต.ท่าประดู่ อ.เมือง จ.ระยอง 21000"/>
    <s v="21000"/>
    <s v="0899311407"/>
    <s v="17/03/2026 08:56"/>
    <s v="t0832622509@gmail.com"/>
    <s v="EMS"/>
    <s v="facebook"/>
    <s v="กสิกร"/>
    <s v=""/>
    <s v="-"/>
    <s v="17/03/2026 10:54"/>
  </r>
  <r>
    <x v="0"/>
    <x v="0"/>
    <n v="139"/>
    <n v="2"/>
    <s v="GXI89"/>
    <n v="215"/>
    <n v="0"/>
    <s v="ร้านที่10"/>
    <s v="เฉลิมพล. ประเสริฐพรรณ"/>
    <s v="79ม.4 ต.พวา. อ.แก่งหางแมว จ.จันทบุรี. 22160"/>
    <s v="22160"/>
    <s v="0892488420"/>
    <s v="17/03/2026 10:53"/>
    <s v="t0832622509@gmail.com"/>
    <s v="EMS COD"/>
    <s v="facebook"/>
    <s v="กสิกร"/>
    <s v=""/>
    <s v="-"/>
    <s v="17/03/2026 10:53"/>
  </r>
  <r>
    <x v="17"/>
    <x v="23"/>
    <n v="89.5"/>
    <n v="2"/>
    <s v="GXI88"/>
    <n v="179"/>
    <n v="0"/>
    <s v="ร้านที่1"/>
    <s v="ณัลลิกา แสนทวีสุข"/>
    <s v="เลจที่ 3_x000a_ถนนศรีพังงา_x000a_ตำบลกระบี่ใหญ่_x000a_อำเภอเมืองกระบั่_x000a_จังหวัดกระบี่_x000a_Thailand 81000"/>
    <s v="81000"/>
    <s v="66624195636"/>
    <s v="17/03/2026 10:52"/>
    <s v="t0832622509@gmail.com"/>
    <s v="EMS COD"/>
    <s v="facebook"/>
    <s v="กสิกร"/>
    <s v=""/>
    <s v="-"/>
    <s v="17/03/2026 10:52"/>
  </r>
  <r>
    <x v="17"/>
    <x v="23"/>
    <n v="89.5"/>
    <n v="2"/>
    <s v="GXI87"/>
    <n v="179"/>
    <n v="0"/>
    <s v="ร้านที่1"/>
    <s v="วัลภา วิมลทรง"/>
    <s v="77/1 ม.7 ซ.ช้างซ้าย43_x000a_ต.ช้างซ้าย อ.พระพรหม_x000a_จ.นครศรีธรรมราช _x000a_ 80000"/>
    <s v="80000"/>
    <s v="0898711367"/>
    <s v="17/03/2026 10:51"/>
    <s v="t0832622509@gmail.com"/>
    <s v="EMS COD"/>
    <s v="facebook"/>
    <s v="กสิกร"/>
    <s v=""/>
    <s v="-"/>
    <s v="17/03/2026 10:50"/>
  </r>
  <r>
    <x v="6"/>
    <x v="7"/>
    <n v="75"/>
    <n v="1"/>
    <s v="GXI86"/>
    <n v="75"/>
    <n v="0"/>
    <s v="ร้านที่1"/>
    <s v="ภ******า"/>
    <s v="******.กำแพงแสน อ.กำแพงแสน 73140 ตำบลกำแพงแสน อำเภอกำแพงแสน จังหวัดนครปฐม 73140"/>
    <s v="73140"/>
    <s v="23"/>
    <s v="17/03/2026 10:41"/>
    <s v="-"/>
    <s v="Express Delivery (SHP Food)"/>
    <s v="Shopee"/>
    <s v="shopee"/>
    <s v=""/>
    <s v="3004210076055040097"/>
    <s v="17/03/2026 10:41"/>
  </r>
  <r>
    <x v="0"/>
    <x v="12"/>
    <n v="66.84"/>
    <n v="1"/>
    <s v="GXI85"/>
    <n v="66.84"/>
    <n v="0"/>
    <s v="ร้านที่3"/>
    <s v="น.ส จริยา นิลเเสง"/>
    <s v="ที่อยู่13หมู่10ต.เเม่ระกาอ.วังทองจ.พิษณุโลก · แม่ระกา/ Mae Raka_x000a__x000a_วังทอง/ Wang Thongพิษณุโลก/ Phitsanulok_x000a_65130"/>
    <s v="65130"/>
    <s v="660633528327"/>
    <s v="17/03/2026 10:58"/>
    <s v="-"/>
    <s v="Kerry_dropoff"/>
    <s v="Lazada"/>
    <s v="lazada"/>
    <s v=""/>
    <s v="-"/>
    <s v="17/03/2026 10:26"/>
  </r>
  <r>
    <x v="2"/>
    <x v="3"/>
    <n v="50"/>
    <n v="6"/>
    <s v="GXI84"/>
    <n v="200"/>
    <n v="0"/>
    <s v="ร้านที่2"/>
    <s v="ส***"/>
    <s v="ปทุมธานี"/>
    <s v="-"/>
    <s v=""/>
    <s v="17/03/2026 10:25"/>
    <s v="-"/>
    <s v="J&amp;T COD"/>
    <s v="Tiktok"/>
    <s v="จ่ายทีหลัง / COD"/>
    <s v=""/>
    <s v="793416673361"/>
    <s v="17/03/2026 10:25"/>
  </r>
  <r>
    <x v="8"/>
    <x v="11"/>
    <n v="33.333333333333336"/>
    <n v="3"/>
    <s v="GXI83"/>
    <n v="134.99"/>
    <n v="0"/>
    <s v="ร้านที่2"/>
    <s v="ไ***น พ***"/>
    <s v="ชัยภูมิ"/>
    <s v="-"/>
    <s v=""/>
    <s v="17/03/2026 10:24"/>
    <s v="-"/>
    <s v="J&amp;T COD"/>
    <s v="Tiktok"/>
    <s v="จ่ายทีหลัง / COD"/>
    <s v=""/>
    <s v="793402665370"/>
    <s v="17/03/2026 10:24"/>
  </r>
  <r>
    <x v="2"/>
    <x v="3"/>
    <n v="33.333333333333336"/>
    <n v="3"/>
    <s v="GXI82"/>
    <n v="100"/>
    <n v="0"/>
    <s v="ร้านที่2"/>
    <s v="ช*** เ***รี"/>
    <s v="ศรีสะเกษ"/>
    <s v="-"/>
    <s v=""/>
    <s v="17/03/2026 10:20"/>
    <s v="-"/>
    <s v="J&amp;T Express"/>
    <s v="Tiktok"/>
    <s v="tiktok"/>
    <s v="ฝอยทอง เผือกมะพร้าว กาแฟ"/>
    <s v="793477374395"/>
    <s v="17/03/2026 10:20"/>
  </r>
  <r>
    <x v="2"/>
    <x v="3"/>
    <n v="50"/>
    <n v="6"/>
    <s v="GXI80"/>
    <n v="200"/>
    <n v="0"/>
    <s v="ร้านที่2"/>
    <s v="เ***ร ย***องดี"/>
    <s v="เพชรบูรณ์"/>
    <s v="-"/>
    <s v=""/>
    <s v="17/03/2026 10:00"/>
    <s v="-"/>
    <s v="J&amp;T COD"/>
    <s v="Tiktok"/>
    <s v="จ่ายทีหลัง / COD"/>
    <s v=""/>
    <s v="793418876353"/>
    <s v="17/03/2026 10:00"/>
  </r>
  <r>
    <x v="2"/>
    <x v="3"/>
    <n v="33.333333333333336"/>
    <n v="3"/>
    <s v="GXI79"/>
    <n v="100"/>
    <n v="0"/>
    <s v="ร้านที่2"/>
    <s v="M**"/>
    <s v="ร้อยเอ็ด"/>
    <s v="-"/>
    <s v=""/>
    <s v="17/03/2026 09:57"/>
    <s v="-"/>
    <s v="J&amp;T Express"/>
    <s v="Tiktok"/>
    <s v="tiktok"/>
    <s v=""/>
    <s v="793488197364"/>
    <s v="17/03/2026 09:55"/>
  </r>
  <r>
    <x v="3"/>
    <x v="4"/>
    <n v="66.333333333333329"/>
    <n v="6"/>
    <s v="GXI78"/>
    <n v="500"/>
    <n v="0"/>
    <s v="ร้านที่1"/>
    <s v="ณ****า"/>
    <s v="******คำเเสนสุข ตำบลนิคมคำสร้อย อำเภอนิคมคำสร้อย จังหวัดมุกดาหาร 49130"/>
    <s v="49130"/>
    <s v="95"/>
    <s v="17/03/2026 10:10"/>
    <s v="-"/>
    <s v="SPX Express"/>
    <s v="Shopee"/>
    <s v="shopee"/>
    <s v=""/>
    <s v="TH2675299239205"/>
    <s v="17/03/2026 09:52"/>
  </r>
  <r>
    <x v="9"/>
    <x v="13"/>
    <n v="159"/>
    <n v="1"/>
    <s v="GXI77"/>
    <n v="129"/>
    <n v="0"/>
    <s v="ร้านที่2"/>
    <s v="น***นา"/>
    <s v="สกลนคร"/>
    <s v="-"/>
    <s v=""/>
    <s v="17/03/2026 09:48"/>
    <s v="-"/>
    <s v="J&amp;T COD"/>
    <s v="Tiktok"/>
    <s v="จ่ายทีหลัง / COD"/>
    <s v=""/>
    <s v="793440568336"/>
    <s v="17/03/2026 09:48"/>
  </r>
  <r>
    <x v="2"/>
    <x v="3"/>
    <n v="33.333333333333336"/>
    <n v="3"/>
    <s v="GXI76"/>
    <n v="100"/>
    <n v="0"/>
    <s v="ร้านที่2"/>
    <s v="w***tchomsamut2"/>
    <s v="กรุงเทพฯ"/>
    <s v="-"/>
    <s v=""/>
    <s v="17/03/2026 09:44"/>
    <s v="-"/>
    <s v="J&amp;T COD"/>
    <s v="Tiktok"/>
    <s v="จ่ายทีหลัง / COD"/>
    <s v="กาแฟ 3 กล่องค่ะ"/>
    <s v="793480986303"/>
    <s v="17/03/2026 09:44"/>
  </r>
  <r>
    <x v="2"/>
    <x v="3"/>
    <n v="33.333333333333336"/>
    <n v="3"/>
    <s v="GXI75"/>
    <n v="100"/>
    <n v="0"/>
    <s v="ร้านที่2"/>
    <s v="ค***วี  จ***วน"/>
    <s v="พัทลุง"/>
    <s v="-"/>
    <s v=""/>
    <s v="17/03/2026 09:44"/>
    <s v="-"/>
    <s v="J&amp;T Express"/>
    <s v="Tiktok"/>
    <s v="tiktok"/>
    <s v=""/>
    <s v="793482483356"/>
    <s v="17/03/2026 09:44"/>
  </r>
  <r>
    <x v="9"/>
    <x v="12"/>
    <n v="104"/>
    <n v="1"/>
    <s v="GXI74"/>
    <n v="111"/>
    <n v="7"/>
    <s v="ร้านที่3"/>
    <s v="วราภรณ์  ชะเวียตะคุ"/>
    <s v="120 ม.4 · บ่อใหญ่/ Bo Yai_x000a__x000a_บรบือ/ Borabueมหาสารคาม/ Maha Sarakham_x000a_44130"/>
    <s v="44130"/>
    <s v="660997057719"/>
    <s v="17/03/2026 09:42"/>
    <s v="-"/>
    <s v="Kerry_dropoff"/>
    <s v="Lazada"/>
    <s v="lazada"/>
    <s v=""/>
    <s v="-"/>
    <s v="17/03/2026 09:42"/>
  </r>
  <r>
    <x v="7"/>
    <x v="10"/>
    <n v="66.666666666666671"/>
    <n v="3"/>
    <s v="GXI73"/>
    <n v="300"/>
    <n v="0"/>
    <s v="ร้านที่2"/>
    <s v="เ***ัฐ ศ***วานทอง"/>
    <s v="กรุงเทพมหานคร"/>
    <s v="-"/>
    <s v=""/>
    <s v="17/03/2026 09:38"/>
    <s v="-"/>
    <s v="J&amp;T Express"/>
    <s v="Tiktok"/>
    <s v="tiktok"/>
    <s v=""/>
    <s v="793484456343"/>
    <s v="17/03/2026 09:38"/>
  </r>
  <r>
    <x v="2"/>
    <x v="3"/>
    <n v="50"/>
    <n v="6"/>
    <s v="GXI73"/>
    <n v="300"/>
    <n v="0"/>
    <s v="ร้านที่2"/>
    <s v="เ***ัฐ ศ***วานทอง"/>
    <s v="กรุงเทพมหานคร"/>
    <s v="-"/>
    <s v=""/>
    <s v="17/03/2026 09:38"/>
    <s v="-"/>
    <s v="J&amp;T Express"/>
    <s v="Tiktok"/>
    <s v="tiktok"/>
    <s v=""/>
    <s v="793484456343"/>
    <s v="17/03/2026 09:38"/>
  </r>
  <r>
    <x v="2"/>
    <x v="3"/>
    <n v="33.333333333333336"/>
    <n v="3"/>
    <s v="GXI71"/>
    <n v="100"/>
    <n v="0"/>
    <s v="ร้านที่2"/>
    <s v="อ***ญา บ***ะ"/>
    <s v="นครสวรรค์"/>
    <s v="-"/>
    <s v=""/>
    <s v="17/03/2026 09:33"/>
    <s v="-"/>
    <s v="J&amp;T COD"/>
    <s v="Tiktok"/>
    <s v="จ่ายทีหลัง / COD"/>
    <s v=""/>
    <s v="793487882353"/>
    <s v="17/03/2026 09:33"/>
  </r>
  <r>
    <x v="2"/>
    <x v="3"/>
    <n v="50"/>
    <n v="6"/>
    <s v="GXI70"/>
    <n v="200"/>
    <n v="0"/>
    <s v="ร้านที่2"/>
    <s v="เ***ักษณ์ ภ***ิท"/>
    <s v="พระนครศรีอยุธยา"/>
    <s v="-"/>
    <s v=""/>
    <s v="17/03/2026 09:31"/>
    <s v="-"/>
    <s v="J&amp;T Express"/>
    <s v="Tiktok"/>
    <s v="tiktok"/>
    <s v=""/>
    <s v="793431684301"/>
    <s v="17/03/2026 09:31"/>
  </r>
  <r>
    <x v="2"/>
    <x v="3"/>
    <n v="33.333333333333336"/>
    <n v="3"/>
    <s v="GXI69"/>
    <n v="200"/>
    <n v="0"/>
    <s v="ร้านที่2"/>
    <s v="M** K***nwan"/>
    <s v="ขอนแก่น"/>
    <s v="-"/>
    <s v=""/>
    <s v="17/03/2026 09:30"/>
    <s v="-"/>
    <s v="J&amp;T Express"/>
    <s v="Tiktok"/>
    <s v="tiktok"/>
    <s v=""/>
    <s v="793486257340"/>
    <s v="17/03/2026 09:29"/>
  </r>
  <r>
    <x v="7"/>
    <x v="10"/>
    <n v="66.666666666666671"/>
    <n v="3"/>
    <s v="GXI69"/>
    <n v="200"/>
    <n v="0"/>
    <s v="ร้านที่2"/>
    <s v="M** K***nwan"/>
    <s v="ขอนแก่น"/>
    <s v="-"/>
    <s v=""/>
    <s v="17/03/2026 09:30"/>
    <s v="-"/>
    <s v="J&amp;T Express"/>
    <s v="Tiktok"/>
    <s v="tiktok"/>
    <s v=""/>
    <s v="793486257340"/>
    <s v="17/03/2026 09:29"/>
  </r>
  <r>
    <x v="2"/>
    <x v="3"/>
    <n v="33.333333333333336"/>
    <n v="3"/>
    <s v="GXI68"/>
    <n v="100"/>
    <n v="0"/>
    <s v="ร้านที่2"/>
    <s v="อ***ลี    ส***ิริ"/>
    <s v="เทศบาลนครพิษณุโลก"/>
    <s v="-"/>
    <s v=""/>
    <s v="17/03/2026 09:30"/>
    <s v="-"/>
    <s v="J&amp;T Express"/>
    <s v="Tiktok"/>
    <s v="tiktok"/>
    <s v=""/>
    <s v="793405694384"/>
    <s v="17/03/2026 09:29"/>
  </r>
  <r>
    <x v="2"/>
    <x v="3"/>
    <n v="33.333333333333336"/>
    <n v="3"/>
    <s v="GXI66"/>
    <n v="100"/>
    <n v="0"/>
    <s v="ร้านที่2"/>
    <s v="พ***ี ก***ุตร"/>
    <s v="กาฬสินธุ์"/>
    <s v="-"/>
    <s v=""/>
    <s v="17/03/2026 09:28"/>
    <s v="-"/>
    <s v="J&amp;T Express"/>
    <s v="Tiktok"/>
    <s v="tiktok"/>
    <s v=""/>
    <s v="793405506482"/>
    <s v="17/03/2026 09:28"/>
  </r>
  <r>
    <x v="2"/>
    <x v="3"/>
    <n v="50"/>
    <n v="6"/>
    <s v="GXI64"/>
    <n v="200"/>
    <n v="0"/>
    <s v="ร้านที่2"/>
    <s v="อ***ลี เ***ิล"/>
    <s v="กรุงเทพฯ"/>
    <s v="-"/>
    <s v=""/>
    <s v="17/03/2026 09:26"/>
    <s v="-"/>
    <s v="J&amp;T Express"/>
    <s v="Tiktok"/>
    <s v="tiktok"/>
    <s v=""/>
    <s v="793481580334"/>
    <s v="17/03/2026 09:26"/>
  </r>
  <r>
    <x v="2"/>
    <x v="3"/>
    <n v="33.333333333333336"/>
    <n v="3"/>
    <s v="GXI63"/>
    <n v="100"/>
    <n v="0"/>
    <s v="ร้านที่2"/>
    <s v="ธ***ยุทธ ส***ัย"/>
    <s v="นครราชสีมา"/>
    <s v="-"/>
    <s v=""/>
    <s v="17/03/2026 09:25"/>
    <s v="-"/>
    <s v="J&amp;T Express"/>
    <s v="Tiktok"/>
    <s v="tiktok"/>
    <s v=""/>
    <s v="793458799372"/>
    <s v="17/03/2026 09:25"/>
  </r>
  <r>
    <x v="7"/>
    <x v="10"/>
    <n v="66.666666666666671"/>
    <n v="3"/>
    <s v="GXI62"/>
    <n v="129"/>
    <n v="0"/>
    <s v="ร้านที่1"/>
    <s v="ร******)"/>
    <s v="******ากเพรียว อำเภอเมืองสระบุรี จังหวัดสระบุรี 18000"/>
    <s v="18000"/>
    <s v="06"/>
    <s v="17/03/2026 09:24"/>
    <s v="-"/>
    <s v="SPX Express"/>
    <s v="Shopee"/>
    <s v="shopee"/>
    <s v=""/>
    <s v="TH2655340842844"/>
    <s v="17/03/2026 09:24"/>
  </r>
  <r>
    <x v="9"/>
    <x v="13"/>
    <n v="159"/>
    <n v="1"/>
    <s v="GXI61"/>
    <n v="127"/>
    <n v="18"/>
    <s v="ร้านที่2"/>
    <s v="ณ***รท ท***ก้ว"/>
    <s v="กรุงเทพมหานคร"/>
    <s v="-"/>
    <s v=""/>
    <s v="17/03/2026 09:21"/>
    <s v="-"/>
    <s v="J&amp;T COD"/>
    <s v="Tiktok"/>
    <s v="จ่ายทีหลัง / COD"/>
    <s v=""/>
    <s v="793429364324"/>
    <s v="17/03/2026 09:21"/>
  </r>
  <r>
    <x v="2"/>
    <x v="3"/>
    <n v="50"/>
    <n v="6"/>
    <s v="GXI60"/>
    <n v="200"/>
    <n v="0"/>
    <s v="ร้านที่2"/>
    <s v="ร***ี"/>
    <s v="ร้อยเอ็ด"/>
    <s v="-"/>
    <s v=""/>
    <s v="17/03/2026 09:21"/>
    <s v="-"/>
    <s v="J&amp;T Express"/>
    <s v="Tiktok"/>
    <s v="tiktok"/>
    <s v=""/>
    <s v="793469274345"/>
    <s v="17/03/2026 09:21"/>
  </r>
  <r>
    <x v="2"/>
    <x v="3"/>
    <n v="33.333333333333336"/>
    <n v="3"/>
    <s v="GXI59"/>
    <n v="238"/>
    <n v="38"/>
    <s v="ร้านที่2"/>
    <s v="ว***รณ์ ป***ักษ์กุลวงศา"/>
    <s v="ราชบุรี"/>
    <s v="-"/>
    <s v=""/>
    <s v="17/03/2026 09:19"/>
    <s v="-"/>
    <s v="J&amp;T COD"/>
    <s v="Tiktok"/>
    <s v="จ่ายทีหลัง / COD"/>
    <s v=""/>
    <s v="793463653382"/>
    <s v="17/03/2026 09:19"/>
  </r>
  <r>
    <x v="16"/>
    <x v="22"/>
    <n v="50"/>
    <n v="3"/>
    <s v="GXI59"/>
    <n v="238"/>
    <n v="38"/>
    <s v="ร้านที่2"/>
    <s v="ว***รณ์ ป***ักษ์กุลวงศา"/>
    <s v="ราชบุรี"/>
    <s v="-"/>
    <s v=""/>
    <s v="17/03/2026 09:19"/>
    <s v="-"/>
    <s v="J&amp;T COD"/>
    <s v="Tiktok"/>
    <s v="จ่ายทีหลัง / COD"/>
    <s v=""/>
    <s v="793463653382"/>
    <s v="17/03/2026 09:19"/>
  </r>
  <r>
    <x v="7"/>
    <x v="10"/>
    <n v="66.666666666666671"/>
    <n v="3"/>
    <s v="GXI58"/>
    <n v="100"/>
    <n v="0"/>
    <s v="ร้านที่2"/>
    <s v="ส***นท์  ด***์สง่างาม"/>
    <s v="สมุทรปราการ"/>
    <s v="-"/>
    <s v=""/>
    <s v="17/03/2026 09:18"/>
    <s v="-"/>
    <s v="J&amp;T COD"/>
    <s v="Tiktok"/>
    <s v="จ่ายทีหลัง / COD"/>
    <s v=""/>
    <s v="793415368351"/>
    <s v="17/03/2026 09:18"/>
  </r>
  <r>
    <x v="14"/>
    <x v="26"/>
    <n v="66"/>
    <n v="5"/>
    <s v="GXI57"/>
    <n v="1245"/>
    <n v="0"/>
    <s v="ร้านที่1"/>
    <s v="ก******ี"/>
    <s v="******กซอยวังรี ตำบลสะพานไม้แก่น อำเภอจะนะ จังหวัดสงขลา 90130"/>
    <s v="90130"/>
    <s v="40"/>
    <s v="17/03/2026 09:50"/>
    <s v="-"/>
    <s v="SPX Express"/>
    <s v="Shopee"/>
    <s v="shopee"/>
    <s v=""/>
    <s v="TH2651307246302"/>
    <s v="17/03/2026 09:17"/>
  </r>
  <r>
    <x v="5"/>
    <x v="8"/>
    <n v="66"/>
    <n v="5"/>
    <s v="GXI57"/>
    <n v="1245"/>
    <n v="0"/>
    <s v="ร้านที่1"/>
    <s v="ก******ี"/>
    <s v="******กซอยวังรี ตำบลสะพานไม้แก่น อำเภอจะนะ จังหวัดสงขลา 90130"/>
    <s v="90130"/>
    <s v="40"/>
    <s v="17/03/2026 09:50"/>
    <s v="-"/>
    <s v="SPX Express"/>
    <s v="Shopee"/>
    <s v="shopee"/>
    <s v=""/>
    <s v="TH2651307246302"/>
    <s v="17/03/2026 09:17"/>
  </r>
  <r>
    <x v="7"/>
    <x v="10"/>
    <n v="66.666666666666671"/>
    <n v="3"/>
    <s v="GXI57"/>
    <n v="100"/>
    <n v="0"/>
    <s v="ร้านที่2"/>
    <s v="จ***กฤษ ข***รี"/>
    <s v="สมุทรสาคร"/>
    <s v="-"/>
    <s v=""/>
    <s v="17/03/2026 09:17"/>
    <s v="-"/>
    <s v="J&amp;T Express"/>
    <s v="Tiktok"/>
    <s v="tiktok"/>
    <s v=""/>
    <s v="793495657360"/>
    <s v="17/03/2026 09:17"/>
  </r>
  <r>
    <x v="3"/>
    <x v="4"/>
    <n v="67"/>
    <n v="5"/>
    <s v="GXI57"/>
    <n v="1245"/>
    <n v="0"/>
    <s v="ร้านที่1"/>
    <s v="ก******ี"/>
    <s v="******กซอยวังรี ตำบลสะพานไม้แก่น อำเภอจะนะ จังหวัดสงขลา 90130"/>
    <s v="90130"/>
    <s v="40"/>
    <s v="17/03/2026 09:50"/>
    <s v="-"/>
    <s v="SPX Express"/>
    <s v="Shopee"/>
    <s v="shopee"/>
    <s v=""/>
    <s v="TH2651307246302"/>
    <s v="17/03/2026 09:17"/>
  </r>
  <r>
    <x v="16"/>
    <x v="22"/>
    <n v="50"/>
    <n v="6"/>
    <s v="GXI56"/>
    <n v="200"/>
    <n v="0"/>
    <s v="ร้านที่2"/>
    <s v="อ*** พ***์ทอง"/>
    <s v="สมุทรสาคร"/>
    <s v="-"/>
    <s v=""/>
    <s v="17/03/2026 09:16"/>
    <s v="-"/>
    <s v="J&amp;T Express"/>
    <s v="Tiktok"/>
    <s v="tiktok"/>
    <s v=""/>
    <s v="793447253373"/>
    <s v="17/03/2026 09:16"/>
  </r>
  <r>
    <x v="2"/>
    <x v="3"/>
    <n v="33.333333333333336"/>
    <n v="3"/>
    <s v="GXI55"/>
    <n v="149"/>
    <n v="0"/>
    <s v="ร้านที่1"/>
    <s v="ธ******ง"/>
    <s v="******นท่ากระดาน ต.ท่ากระดาน ตำบลท่ากระดาน อำเภอศรีสวัสดิ์ จังหวัดกาญจนบุรี 71250"/>
    <s v="71250"/>
    <s v="35"/>
    <s v="17/03/2026 09:16"/>
    <s v="-"/>
    <s v="SPX Express"/>
    <s v="Shopee"/>
    <s v="shopee"/>
    <s v=""/>
    <s v="TH263194184148J"/>
    <s v="17/03/2026 09:16"/>
  </r>
  <r>
    <x v="7"/>
    <x v="10"/>
    <n v="66.666666666666671"/>
    <n v="3"/>
    <s v="GXI54"/>
    <n v="100"/>
    <n v="0"/>
    <s v="ร้านที่2"/>
    <s v="ส***ี  ค***ตุ"/>
    <s v="เพชรบุรี"/>
    <s v="-"/>
    <s v=""/>
    <s v="17/03/2026 09:14"/>
    <s v="-"/>
    <s v="J&amp;T COD"/>
    <s v="Tiktok"/>
    <s v="จ่ายทีหลัง / COD"/>
    <s v=""/>
    <s v="793452367363"/>
    <s v="17/03/2026 09:15"/>
  </r>
  <r>
    <x v="15"/>
    <x v="12"/>
    <n v="81.75"/>
    <n v="1"/>
    <s v="GXI53"/>
    <n v="88.75"/>
    <n v="7"/>
    <s v="ร้านที่3"/>
    <s v="ภิมภกรณ์ หงษ์น้อย"/>
    <s v="11/18 ซอย สิทธิศิร · หมากแข้ง/ Mak Khaeng_x000a__x000a_เมืองอุดรธานี/ Mueang Udon Thaniอุดรธานี/ Udon Thani_x000a_41000"/>
    <s v="41000"/>
    <s v="660985852744"/>
    <s v="17/03/2026 09:14"/>
    <s v="-"/>
    <s v="Kerry_dropoff"/>
    <s v="Lazada"/>
    <s v="lazada"/>
    <s v=""/>
    <s v="-"/>
    <s v="17/03/2026 09:14"/>
  </r>
  <r>
    <x v="7"/>
    <x v="10"/>
    <n v="66.666666666666671"/>
    <n v="3"/>
    <s v="GXI52"/>
    <n v="100"/>
    <n v="0"/>
    <s v="ร้านที่2"/>
    <s v="ป***ี  ส***ปา"/>
    <s v="ปราจีนบุรี"/>
    <s v="-"/>
    <s v=""/>
    <s v="17/03/2026 09:12"/>
    <s v="-"/>
    <s v="J&amp;T Express"/>
    <s v="Tiktok"/>
    <s v="tiktok"/>
    <s v=""/>
    <s v="793439566360"/>
    <s v="17/03/2026 09:12"/>
  </r>
  <r>
    <x v="2"/>
    <x v="3"/>
    <n v="33.333333333333336"/>
    <n v="3"/>
    <s v="GXI51"/>
    <n v="100"/>
    <n v="0"/>
    <s v="ร้านที่4"/>
    <s v="ด***"/>
    <s v="หนองคาย"/>
    <s v="-"/>
    <s v=""/>
    <s v="17/03/2026 09:09"/>
    <s v="-"/>
    <s v="J&amp;T Express"/>
    <s v="Tiktok"/>
    <s v="tiktok"/>
    <s v=""/>
    <s v="793416396371"/>
    <s v="17/03/2026 09:09"/>
  </r>
  <r>
    <x v="2"/>
    <x v="3"/>
    <n v="33.333333333333336"/>
    <n v="3"/>
    <s v="GXI50"/>
    <n v="100"/>
    <n v="0"/>
    <s v="ร้านที่4"/>
    <s v="ด***ี"/>
    <s v="กรุงเทพมหานคร"/>
    <s v="-"/>
    <s v=""/>
    <s v="17/03/2026 09:04"/>
    <s v="-"/>
    <s v="J&amp;T Express"/>
    <s v="Tiktok"/>
    <s v="tiktok"/>
    <s v=""/>
    <s v="793470083361"/>
    <s v="17/03/2026 09:04"/>
  </r>
  <r>
    <x v="2"/>
    <x v="3"/>
    <n v="50"/>
    <n v="6"/>
    <s v="GXI49"/>
    <n v="200"/>
    <n v="0"/>
    <s v="ร้านที่2"/>
    <s v="ส***ตร บ***าลี"/>
    <s v="อุบลราชธานี"/>
    <s v="-"/>
    <s v=""/>
    <s v="17/03/2026 09:01"/>
    <s v="-"/>
    <s v="J&amp;T Express"/>
    <s v="Tiktok"/>
    <s v="tiktok"/>
    <s v=""/>
    <s v="793404478381"/>
    <s v="17/03/2026 08:59"/>
  </r>
  <r>
    <x v="2"/>
    <x v="3"/>
    <n v="50"/>
    <n v="6"/>
    <s v="GXI48"/>
    <n v="200"/>
    <n v="0"/>
    <s v="ร้านที่2"/>
    <s v="j**"/>
    <s v="ชัยภูมิ"/>
    <s v="-"/>
    <s v=""/>
    <s v="17/03/2026 08:59"/>
    <s v="-"/>
    <s v="J&amp;T COD"/>
    <s v="Tiktok"/>
    <s v="จ่ายทีหลัง / COD"/>
    <s v=""/>
    <s v="793440874391"/>
    <s v="17/03/2026 08:59"/>
  </r>
  <r>
    <x v="8"/>
    <x v="11"/>
    <n v="27.5"/>
    <n v="4"/>
    <s v="GXI47"/>
    <n v="165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17/03/2026 09:28"/>
    <s v="-"/>
    <s v="Flash Express"/>
    <s v="Shopee"/>
    <s v="shopee"/>
    <s v=""/>
    <s v="TH69018GB0WJ1D"/>
    <s v="17/03/2026 08:58"/>
  </r>
  <r>
    <x v="2"/>
    <x v="3"/>
    <n v="50"/>
    <n v="6"/>
    <s v="GXI46"/>
    <n v="200"/>
    <n v="0"/>
    <s v="ร้านที่2"/>
    <s v="เ***า ไ***าร"/>
    <s v="ลำปาง"/>
    <s v="-"/>
    <s v=""/>
    <s v="17/03/2026 08:54"/>
    <s v="-"/>
    <s v="J&amp;T COD"/>
    <s v="Tiktok"/>
    <s v="จ่ายทีหลัง / COD"/>
    <s v=""/>
    <s v="793417270391"/>
    <s v="17/03/2026 08:54"/>
  </r>
  <r>
    <x v="3"/>
    <x v="4"/>
    <n v="66.333333333333329"/>
    <n v="3"/>
    <s v="GXI45"/>
    <n v="174.5"/>
    <n v="7"/>
    <s v="ร้านที่3"/>
    <s v="สิริจรรยา"/>
    <s v="ถนนมิตรภาพ 1/8 ม.3 ต.มิตรภาพ อ. สีคิ้ว จ.นครราชสีมา · สีคิ้ว/ Sikhio_x000a__x000a_สีคิ้ว/ Sikhioนครราชสีมา/ Nakhon Ratchasima_x000a_30140"/>
    <s v="30140"/>
    <s v="660815209850"/>
    <s v="17/03/2026 08:50"/>
    <s v="-"/>
    <s v="Kerry_dropoff"/>
    <s v="Lazada"/>
    <s v="lazada"/>
    <s v=""/>
    <s v="-"/>
    <s v="17/03/2026 08:50"/>
  </r>
  <r>
    <x v="2"/>
    <x v="3"/>
    <n v="33.333333333333336"/>
    <n v="3"/>
    <s v="GXI44"/>
    <n v="103"/>
    <n v="3"/>
    <s v="ร้านที่4"/>
    <s v="ม*** แ***ประสิทธิ"/>
    <s v="เทศบาลนครนครศรีธรรมราช"/>
    <s v="-"/>
    <s v=""/>
    <s v="17/03/2026 08:42"/>
    <s v="-"/>
    <s v="J&amp;T COD"/>
    <s v="Tiktok"/>
    <s v="จ่ายทีหลัง / COD"/>
    <s v=""/>
    <s v="793449485371"/>
    <s v="17/03/2026 08:42"/>
  </r>
  <r>
    <x v="7"/>
    <x v="10"/>
    <n v="66.666666666666671"/>
    <n v="3"/>
    <s v="GXI43"/>
    <n v="129"/>
    <n v="0"/>
    <s v="ร้านที่1"/>
    <s v="น******ู"/>
    <s v="******ง หนองก้นครุ) ตำบลเมืองเล็น อำเภอสันทราย จังหวัดเชียงใหม่ 50210"/>
    <s v="50210"/>
    <s v="04"/>
    <s v="17/03/2026 08:41"/>
    <s v="-"/>
    <s v="SPX Express"/>
    <s v="Shopee"/>
    <s v="shopee"/>
    <s v=""/>
    <s v="TH265326912322P"/>
    <s v="17/03/2026 08:41"/>
  </r>
  <r>
    <x v="6"/>
    <x v="7"/>
    <n v="75"/>
    <n v="1"/>
    <s v="GXI42"/>
    <n v="112"/>
    <n v="37"/>
    <s v="ร้านที่1"/>
    <s v="ค******อ"/>
    <s v="******ป่าสัก, อำเภอเมืองลำพูน ตำบลป่าสัก อำเภอเมืองลำพูน จังหวัดลำพูน 51000"/>
    <s v="51000"/>
    <s v="85"/>
    <s v="17/03/2026 09:10"/>
    <s v="-"/>
    <s v="SPX Express"/>
    <s v="Shopee"/>
    <s v="shopee"/>
    <s v=""/>
    <s v="TH2614961513803"/>
    <s v="17/03/2026 08:40"/>
  </r>
  <r>
    <x v="2"/>
    <x v="3"/>
    <n v="50"/>
    <n v="6"/>
    <s v="GXI41"/>
    <n v="200"/>
    <n v="0"/>
    <s v="ร้านที่2"/>
    <s v="ส***รณี ก***ึ้ง"/>
    <s v="กาฬสินธุ์"/>
    <s v="-"/>
    <s v=""/>
    <s v="17/03/2026 08:36"/>
    <s v="-"/>
    <s v="J&amp;T Express"/>
    <s v="Tiktok"/>
    <s v="tiktok"/>
    <s v=""/>
    <s v="793473782334"/>
    <s v="17/03/2026 08:36"/>
  </r>
  <r>
    <x v="2"/>
    <x v="3"/>
    <n v="33.333333333333336"/>
    <n v="3"/>
    <s v="GXI40"/>
    <n v="100"/>
    <n v="0"/>
    <s v="ร้านที่4"/>
    <s v="ว***า ร***วิจารณ์"/>
    <s v="ชลบุรี"/>
    <s v="-"/>
    <s v=""/>
    <s v="17/03/2026 08:30"/>
    <s v="-"/>
    <s v="J&amp;T COD"/>
    <s v="Tiktok"/>
    <s v="จ่ายทีหลัง / COD"/>
    <s v=""/>
    <s v="793434700494"/>
    <s v="17/03/2026 08:30"/>
  </r>
  <r>
    <x v="2"/>
    <x v="3"/>
    <n v="50"/>
    <n v="6"/>
    <s v="GXI39"/>
    <n v="200"/>
    <n v="0"/>
    <s v="ร้านที่2"/>
    <s v="u***6957832272259"/>
    <s v="กรุงเทพฯ"/>
    <s v="-"/>
    <s v=""/>
    <s v="17/03/2026 08:28"/>
    <s v="-"/>
    <s v="J&amp;T COD"/>
    <s v="Tiktok"/>
    <s v="จ่ายทีหลัง / COD"/>
    <s v=""/>
    <s v="793467078331"/>
    <s v="17/03/2026 08:28"/>
  </r>
  <r>
    <x v="0"/>
    <x v="17"/>
    <n v="109"/>
    <n v="1"/>
    <s v="GXI38"/>
    <n v="159"/>
    <n v="50"/>
    <s v="ร้านที่1"/>
    <s v="kingmmnnbbvvcc**"/>
    <s v="สุขุมวิท สามห่วง หมู่บ้านยั่งยืน 959/151 · บางปูใหม่/ Bang Pu Mai_x000a__x000a_เมืองสมุทรปราการ/ Mueang Samut Prakanสมุทรปราการ/ Samut Prakan_x000a_10280"/>
    <s v="10280"/>
    <s v="660839425732"/>
    <s v="17/03/2026 08:26"/>
    <s v="-"/>
    <s v="Kerry_dropoff"/>
    <s v="Lazada"/>
    <s v="lazada"/>
    <s v=""/>
    <s v="-"/>
    <s v="17/03/2026 08:26"/>
  </r>
  <r>
    <x v="2"/>
    <x v="3"/>
    <n v="33.333333333333336"/>
    <n v="3"/>
    <s v="GXI37"/>
    <n v="200"/>
    <n v="0"/>
    <s v="ร้านที่2"/>
    <s v="ด***ดี อ***าย"/>
    <s v="บุรีรัมย์"/>
    <s v="-"/>
    <s v=""/>
    <s v="17/03/2026 08:25"/>
    <s v="-"/>
    <s v="J&amp;T Express"/>
    <s v="Tiktok"/>
    <s v="tiktok"/>
    <s v=""/>
    <s v="793460504491"/>
    <s v="17/03/2026 08:25"/>
  </r>
  <r>
    <x v="3"/>
    <x v="4"/>
    <n v="66.333333333333329"/>
    <n v="3"/>
    <s v="GXI36"/>
    <n v="289"/>
    <n v="0"/>
    <s v="ร้านที่2"/>
    <s v="ส***รัตน์   ว***"/>
    <s v="อุดรธานี"/>
    <s v="-"/>
    <s v=""/>
    <s v="17/03/2026 08:24"/>
    <s v="-"/>
    <s v="J&amp;T COD"/>
    <s v="Tiktok"/>
    <s v="จ่ายทีหลัง / COD"/>
    <s v=""/>
    <s v="793445243360"/>
    <s v="17/03/2026 08:24"/>
  </r>
  <r>
    <x v="2"/>
    <x v="3"/>
    <n v="33.333333333333336"/>
    <n v="3"/>
    <s v="GXI35"/>
    <n v="200"/>
    <n v="0"/>
    <s v="ร้านที่2"/>
    <s v="น***ันทร์ จ***ัมย์"/>
    <s v="บุรีรัมย์"/>
    <s v="-"/>
    <s v=""/>
    <s v="17/03/2026 08:24"/>
    <s v="-"/>
    <s v="J&amp;T Express"/>
    <s v="Tiktok"/>
    <s v="tiktok"/>
    <s v=""/>
    <s v="793467305481"/>
    <s v="17/03/2026 08:24"/>
  </r>
  <r>
    <x v="2"/>
    <x v="3"/>
    <n v="33.333333333333336"/>
    <n v="3"/>
    <s v="GXI33"/>
    <n v="100"/>
    <n v="0"/>
    <s v="ร้านที่4"/>
    <s v="N***lek"/>
    <s v="นครสวรรค์"/>
    <s v="-"/>
    <s v=""/>
    <s v="17/03/2026 07:43"/>
    <s v="-"/>
    <s v="J&amp;T COD"/>
    <s v="Tiktok"/>
    <s v="จ่ายทีหลัง / COD"/>
    <s v=""/>
    <s v="793430795360"/>
    <s v="17/03/2026 07:43"/>
  </r>
  <r>
    <x v="11"/>
    <x v="15"/>
    <n v="200"/>
    <n v="1"/>
    <s v="GXI32"/>
    <n v="99"/>
    <n v="0"/>
    <s v="ร้านที่4"/>
    <s v="บ***ร ม***ี่"/>
    <s v="กรุงเทพฯ"/>
    <s v="-"/>
    <s v=""/>
    <s v="17/03/2026 07:40"/>
    <s v="-"/>
    <s v="J&amp;T COD"/>
    <s v="Tiktok"/>
    <s v="จ่ายทีหลัง / COD"/>
    <s v=""/>
    <s v="793423050394"/>
    <s v="17/03/2026 07:40"/>
  </r>
  <r>
    <x v="10"/>
    <x v="14"/>
    <n v="159"/>
    <n v="1"/>
    <s v="GXI31"/>
    <n v="387"/>
    <n v="0"/>
    <s v="ร้านที่2"/>
    <s v="ห*** ว***ยพร"/>
    <s v="เพชรบูรณ์"/>
    <s v="-"/>
    <s v=""/>
    <s v="17/03/2026 07:40"/>
    <s v="-"/>
    <s v="J&amp;T COD"/>
    <s v="Tiktok"/>
    <s v="จ่ายทีหลัง / COD"/>
    <s v=""/>
    <s v="793493857332"/>
    <s v="17/03/2026 07:40"/>
  </r>
  <r>
    <x v="15"/>
    <x v="21"/>
    <n v="159"/>
    <n v="1"/>
    <s v="GXI31"/>
    <n v="387"/>
    <n v="0"/>
    <s v="ร้านที่2"/>
    <s v="ห*** ว***ยพร"/>
    <s v="เพชรบูรณ์"/>
    <s v="-"/>
    <s v=""/>
    <s v="17/03/2026 07:40"/>
    <s v="-"/>
    <s v="J&amp;T COD"/>
    <s v="Tiktok"/>
    <s v="จ่ายทีหลัง / COD"/>
    <s v=""/>
    <s v="793493857332"/>
    <s v="17/03/2026 07:40"/>
  </r>
  <r>
    <x v="0"/>
    <x v="0"/>
    <n v="159"/>
    <n v="1"/>
    <s v="GXI31"/>
    <n v="387"/>
    <n v="0"/>
    <s v="ร้านที่2"/>
    <s v="ห*** ว***ยพร"/>
    <s v="เพชรบูรณ์"/>
    <s v="-"/>
    <s v=""/>
    <s v="17/03/2026 07:40"/>
    <s v="-"/>
    <s v="J&amp;T COD"/>
    <s v="Tiktok"/>
    <s v="จ่ายทีหลัง / COD"/>
    <s v=""/>
    <s v="793493857332"/>
    <s v="17/03/2026 07:40"/>
  </r>
  <r>
    <x v="17"/>
    <x v="23"/>
    <n v="89.5"/>
    <n v="2"/>
    <s v="GXI30"/>
    <n v="189"/>
    <n v="0"/>
    <s v="ร้านที่1"/>
    <s v="พ******ร"/>
    <s v="******ารักษ์ ต.เทพารักษ์ ตำบลเทพารักษ์ อำเภอเมืองสมุทรปราการ จังหวัดสมุทรปราการ 10270"/>
    <s v="10270"/>
    <s v="62"/>
    <s v="18/03/2026 00:21"/>
    <s v="-"/>
    <s v="SPX Express"/>
    <s v="Shopee"/>
    <s v="shopee"/>
    <s v=""/>
    <s v="-"/>
    <s v="17/03/2026 07:25"/>
  </r>
  <r>
    <x v="6"/>
    <x v="27"/>
    <n v="75"/>
    <n v="1"/>
    <s v="GXI29"/>
    <n v="173"/>
    <n v="98"/>
    <s v="ร้านที่10"/>
    <s v="ชวัลวรรธน์ พัทธณัฐมน"/>
    <s v="9หมู่3 · อมฤต/ Ammarit_x000a__x000a_ผักไห่/ Phak Haiพระนครศรีอยุธยา/ Phra Nakhon Si Ayutthaya_x000a_13120"/>
    <s v="13120"/>
    <s v="660928297463"/>
    <s v="17/03/2026 07:24"/>
    <s v="-"/>
    <s v="Kerry_dropoff"/>
    <s v="Lazada"/>
    <s v="lazada"/>
    <s v=""/>
    <s v="-"/>
    <s v="17/03/2026 07:23"/>
  </r>
  <r>
    <x v="2"/>
    <x v="3"/>
    <n v="50"/>
    <n v="6"/>
    <s v="GXI26"/>
    <n v="200"/>
    <n v="0"/>
    <s v="ร้านที่2"/>
    <s v="น***ิตา ส***วแห"/>
    <s v="นครราชสีมา"/>
    <s v="-"/>
    <s v=""/>
    <s v="17/03/2026 07:14"/>
    <s v="-"/>
    <s v="J&amp;T COD"/>
    <s v="Tiktok"/>
    <s v="จ่ายทีหลัง / COD"/>
    <s v=""/>
    <s v="793475780366"/>
    <s v="17/03/2026 07:14"/>
  </r>
  <r>
    <x v="2"/>
    <x v="3"/>
    <n v="33.333333333333336"/>
    <n v="3"/>
    <s v="GXI25"/>
    <n v="110"/>
    <n v="10"/>
    <s v="ร้านที่4"/>
    <s v="ค***ารศรี  ว***ี"/>
    <s v="ฉะเชิงเทรา"/>
    <s v="-"/>
    <s v=""/>
    <s v="17/03/2026 07:14"/>
    <s v="-"/>
    <s v="J&amp;T COD"/>
    <s v="Tiktok"/>
    <s v="จ่ายทีหลัง / COD"/>
    <s v=""/>
    <s v="793460889373"/>
    <s v="17/03/2026 07:14"/>
  </r>
  <r>
    <x v="6"/>
    <x v="7"/>
    <n v="75"/>
    <n v="1"/>
    <s v="GXI24"/>
    <n v="111"/>
    <n v="36"/>
    <s v="ร้านที่1"/>
    <s v="เ******อ"/>
    <s v="******ฤกษ์ 2 ชั้น ตำบลพยอม อำเภอวังน้อย จังหวัดพระนครศรีอยุธยา 13170"/>
    <s v="13170"/>
    <s v="39"/>
    <s v="17/03/2026 07:11"/>
    <s v="-"/>
    <s v="SPX Express"/>
    <s v="Shopee"/>
    <s v="shopee"/>
    <s v=""/>
    <s v="TH2631197655702"/>
    <s v="17/03/2026 07:11"/>
  </r>
  <r>
    <x v="3"/>
    <x v="25"/>
    <n v="64"/>
    <n v="2"/>
    <s v="GXI23"/>
    <n v="128"/>
    <n v="0"/>
    <s v="ร้านที่3"/>
    <s v="นางโสภา   กิ่งสุวรรณพงษ์"/>
    <s v="102/165 หมู่บ้านโสภา2 หมู่2 ซอยนิสสัน · ท่าศาลา/ Tha Sala_x000a__x000a_เมืองลพบุรี/ Mueang Lop Buriลพบุรี/ Lopburi_x000a_15000"/>
    <s v="15000"/>
    <s v="660626872591"/>
    <s v="17/03/2026 07:07"/>
    <s v="-"/>
    <s v="Kerry_dropoff"/>
    <s v="Lazada"/>
    <s v="lazada"/>
    <s v=""/>
    <s v="LEXPU0667682806"/>
    <s v="17/03/2026 07:04"/>
  </r>
  <r>
    <x v="8"/>
    <x v="11"/>
    <n v="49"/>
    <n v="1"/>
    <s v="GXI22"/>
    <n v="49"/>
    <n v="0"/>
    <s v="ร้านที่1"/>
    <s v="ศ******น"/>
    <s v="******ึกคัก อ.ตะกั่วป่า ตำบลคึกคัก อำเภอตะกั่วป่า จังหวัดพังงา 82190"/>
    <s v="82190"/>
    <s v="96"/>
    <s v="17/03/2026 06:54"/>
    <s v="-"/>
    <s v="SPX Express"/>
    <s v="Shopee"/>
    <s v="shopee"/>
    <s v=""/>
    <s v="TH269385555010Q"/>
    <s v="17/03/2026 06:24"/>
  </r>
  <r>
    <x v="2"/>
    <x v="3"/>
    <n v="50"/>
    <n v="6"/>
    <s v="GXI20"/>
    <n v="200"/>
    <n v="0"/>
    <s v="ร้านที่2"/>
    <s v="ส***ีย์ จ***ร"/>
    <s v="ฉะเชิงเทรา"/>
    <s v="-"/>
    <s v=""/>
    <s v="17/03/2026 06:16"/>
    <s v="-"/>
    <s v="J&amp;T COD"/>
    <s v="Tiktok"/>
    <s v="จ่ายทีหลัง / COD"/>
    <s v=""/>
    <s v="793432457226"/>
    <s v="17/03/2026 06:16"/>
  </r>
  <r>
    <x v="2"/>
    <x v="3"/>
    <n v="33.333333333333336"/>
    <n v="6"/>
    <s v="GXI19"/>
    <n v="200"/>
    <n v="0"/>
    <s v="ร้านที่4"/>
    <s v="น***ัทมาวดี ส***์เชื้อ"/>
    <s v="กรุงเทพฯ"/>
    <s v="-"/>
    <s v=""/>
    <s v="17/03/2026 06:07"/>
    <s v="-"/>
    <s v="J&amp;T COD"/>
    <s v="Tiktok"/>
    <s v="จ่ายทีหลัง / COD"/>
    <s v=""/>
    <s v="793494858225"/>
    <s v="17/03/2026 06:07"/>
  </r>
  <r>
    <x v="2"/>
    <x v="3"/>
    <n v="50"/>
    <n v="6"/>
    <s v="GXI18"/>
    <n v="200"/>
    <n v="0"/>
    <s v="ร้านที่2"/>
    <s v="น***ธิ์ ม***ลาง"/>
    <s v="นครราชสีมา"/>
    <s v="-"/>
    <s v=""/>
    <s v="17/03/2026 05:40"/>
    <s v="-"/>
    <s v="J&amp;T COD"/>
    <s v="Tiktok"/>
    <s v="จ่ายทีหลัง / COD"/>
    <s v=""/>
    <s v="793429856225"/>
    <s v="17/03/2026 05:40"/>
  </r>
  <r>
    <x v="2"/>
    <x v="3"/>
    <n v="50"/>
    <n v="6"/>
    <s v="GXI17"/>
    <n v="200"/>
    <n v="0"/>
    <s v="ร้านที่2"/>
    <s v="W***lin S**"/>
    <s v="สุโขทัย"/>
    <s v="-"/>
    <s v=""/>
    <s v="17/03/2026 05:17"/>
    <s v="-"/>
    <s v="J&amp;T COD"/>
    <s v="Tiktok"/>
    <s v="จ่ายทีหลัง / COD"/>
    <s v=""/>
    <s v="793422977255"/>
    <s v="17/03/2026 05:17"/>
  </r>
  <r>
    <x v="10"/>
    <x v="14"/>
    <n v="159"/>
    <n v="1"/>
    <s v="GXI16"/>
    <n v="129"/>
    <n v="0"/>
    <s v="ร้านที่2"/>
    <s v="ส***ี ท***ั้น"/>
    <s v="พัทลุง"/>
    <s v="-"/>
    <s v=""/>
    <s v="17/03/2026 05:12"/>
    <s v="-"/>
    <s v="J&amp;T COD"/>
    <s v="Tiktok"/>
    <s v="จ่ายทีหลัง / COD"/>
    <s v=""/>
    <s v="793496961176"/>
    <s v="17/03/2026 05:12"/>
  </r>
  <r>
    <x v="0"/>
    <x v="0"/>
    <n v="159"/>
    <n v="1"/>
    <s v="GXI15"/>
    <n v="167"/>
    <n v="38"/>
    <s v="ร้านที่2"/>
    <s v="ส***ต จ***แก้ว"/>
    <s v="ชลบุรี"/>
    <s v="-"/>
    <s v=""/>
    <s v="17/03/2026 04:14"/>
    <s v="-"/>
    <s v="J&amp;T COD"/>
    <s v="Tiktok"/>
    <s v="จ่ายทีหลัง / COD"/>
    <s v=""/>
    <s v="793476577132"/>
    <s v="17/03/2026 04:24"/>
  </r>
  <r>
    <x v="0"/>
    <x v="0"/>
    <n v="159"/>
    <n v="1"/>
    <s v="GXI14"/>
    <n v="129"/>
    <n v="0"/>
    <s v="ร้านที่2"/>
    <s v="ส***ชาดา"/>
    <s v="กรุงเทพฯ"/>
    <s v="-"/>
    <s v=""/>
    <s v="17/03/2026 03:44"/>
    <s v="-"/>
    <s v="J&amp;T COD"/>
    <s v="Tiktok"/>
    <s v="จ่ายทีหลัง / COD"/>
    <s v=""/>
    <s v="793447772143"/>
    <s v="17/03/2026 03:44"/>
  </r>
  <r>
    <x v="15"/>
    <x v="21"/>
    <n v="159"/>
    <n v="1"/>
    <s v="GXI13"/>
    <n v="99"/>
    <n v="0"/>
    <s v="ร้านที่4"/>
    <s v="p***n859"/>
    <s v="กรุงเทพฯ"/>
    <s v="-"/>
    <s v=""/>
    <s v="17/03/2026 03:18"/>
    <s v="-"/>
    <s v="J&amp;T COD"/>
    <s v="Tiktok"/>
    <s v="จ่ายทีหลัง / COD"/>
    <s v=""/>
    <s v="793475452151"/>
    <s v="17/03/2026 03:19"/>
  </r>
  <r>
    <x v="14"/>
    <x v="26"/>
    <n v="66.333333333333329"/>
    <n v="3"/>
    <s v="GXI12"/>
    <n v="414"/>
    <n v="0"/>
    <s v="ร้านที่10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17/03/2026 02:47"/>
    <s v="-"/>
    <s v="Kerry_dropoff"/>
    <s v="Lazada"/>
    <s v="lazada"/>
    <s v=""/>
    <s v="LEXDO0180447410"/>
    <s v="17/03/2026 02:47"/>
  </r>
  <r>
    <x v="3"/>
    <x v="4"/>
    <n v="66.333333333333329"/>
    <n v="3"/>
    <s v="GXI12"/>
    <n v="414"/>
    <n v="0"/>
    <s v="ร้านที่10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17/03/2026 02:47"/>
    <s v="-"/>
    <s v="Kerry_dropoff"/>
    <s v="Lazada"/>
    <s v="lazada"/>
    <s v=""/>
    <s v="LEXDO0180447410"/>
    <s v="17/03/2026 02:47"/>
  </r>
  <r>
    <x v="7"/>
    <x v="10"/>
    <n v="66.666666666666671"/>
    <n v="3"/>
    <s v="GXI11"/>
    <n v="334.18"/>
    <n v="7"/>
    <s v="ร้านที่3"/>
    <s v="สมศักดิ์ พุทธิวงศาสุนทร"/>
    <s v="37/258 ม.พฤกษา 13 ซ.1/1 ม.4 · คลองสาม/ Khlong Sam_x000a__x000a_คลองหลวง/ Khlong Luangปทุมธานี/ Pathum Thani_x000a_12120"/>
    <s v="12120"/>
    <s v="660851629594"/>
    <s v="17/03/2026 02:46"/>
    <s v="-"/>
    <s v="Kerry_dropoff"/>
    <s v="Lazada"/>
    <s v="lazada"/>
    <s v=""/>
    <s v="LEXPU0667712409"/>
    <s v="17/03/2026 02:46"/>
  </r>
  <r>
    <x v="3"/>
    <x v="4"/>
    <n v="66.333333333333329"/>
    <n v="3"/>
    <s v="GXI11"/>
    <n v="334.18"/>
    <n v="7"/>
    <s v="ร้านที่3"/>
    <s v="สมศักดิ์ พุทธิวงศาสุนทร"/>
    <s v="37/258 ม.พฤกษา 13 ซ.1/1 ม.4 · คลองสาม/ Khlong Sam_x000a__x000a_คลองหลวง/ Khlong Luangปทุมธานี/ Pathum Thani_x000a_12120"/>
    <s v="12120"/>
    <s v="660851629594"/>
    <s v="17/03/2026 02:46"/>
    <s v="-"/>
    <s v="Kerry_dropoff"/>
    <s v="Lazada"/>
    <s v="lazada"/>
    <s v=""/>
    <s v="LEXPU0667712409"/>
    <s v="17/03/2026 02:46"/>
  </r>
  <r>
    <x v="8"/>
    <x v="11"/>
    <n v="33.333333333333336"/>
    <n v="3"/>
    <s v="GXI9"/>
    <n v="134.99"/>
    <n v="0"/>
    <s v="ร้านที่2"/>
    <s v="C***chaikorn K***chak"/>
    <s v="ชลบุรี"/>
    <s v="-"/>
    <s v=""/>
    <s v="17/03/2026 02:37"/>
    <s v="-"/>
    <s v="J&amp;T COD"/>
    <s v="Tiktok"/>
    <s v="จ่ายทีหลัง / COD"/>
    <s v=""/>
    <s v="793493991124"/>
    <s v="17/03/2026 02:38"/>
  </r>
  <r>
    <x v="16"/>
    <x v="22"/>
    <n v="50"/>
    <n v="3"/>
    <s v="GXI8"/>
    <n v="100"/>
    <n v="0"/>
    <s v="ร้านที่1"/>
    <s v="ธ******ง"/>
    <s v="******บลมะเขือแจ้ ตำบลมะเขือแจ้ อำเภอเมืองลำพูน จังหวัดลำพูน 51000"/>
    <s v="51000"/>
    <s v="34"/>
    <s v="17/03/2026 02:50"/>
    <s v="-"/>
    <s v="SPX Express"/>
    <s v="Shopee"/>
    <s v="shopee"/>
    <s v=""/>
    <s v="TH260764994847T"/>
    <s v="17/03/2026 02:24"/>
  </r>
  <r>
    <x v="2"/>
    <x v="3"/>
    <n v="50"/>
    <n v="6"/>
    <s v="GXI6"/>
    <n v="200"/>
    <n v="0"/>
    <s v="ร้านที่2"/>
    <s v="ก***้ว แ***ิเชียร"/>
    <s v="สงขลา"/>
    <s v="-"/>
    <s v=""/>
    <s v="17/03/2026 01:47"/>
    <s v="-"/>
    <s v="J&amp;T Express"/>
    <s v="Tiktok"/>
    <s v="tiktok"/>
    <s v=""/>
    <s v="793461963221"/>
    <s v="17/03/2026 01:47"/>
  </r>
  <r>
    <x v="2"/>
    <x v="3"/>
    <n v="50"/>
    <n v="6"/>
    <s v="GXI5"/>
    <n v="200"/>
    <n v="0"/>
    <s v="ร้านที่2"/>
    <s v="ส*** ข***วัดโพธิ์เงิน"/>
    <s v="พิษณุโลก"/>
    <s v="-"/>
    <s v=""/>
    <s v="17/03/2026 01:29"/>
    <s v="-"/>
    <s v="J&amp;T Express"/>
    <s v="Tiktok"/>
    <s v="tiktok"/>
    <s v=""/>
    <s v="793458766225"/>
    <s v="17/03/2026 01:27"/>
  </r>
  <r>
    <x v="7"/>
    <x v="10"/>
    <n v="66.666666666666671"/>
    <n v="3"/>
    <s v="GXI4"/>
    <n v="129"/>
    <n v="0"/>
    <s v="ร้านที่1"/>
    <s v="ล******ก"/>
    <s v="******าน ตำบลทุ่งอรุณ อำเภอโชคชัย จังหวัดนครราชสีมา 30190"/>
    <s v="30190"/>
    <s v="13"/>
    <s v="17/03/2026 01:26"/>
    <s v="-"/>
    <s v="SPX Express"/>
    <s v="Shopee"/>
    <s v="shopee"/>
    <s v=""/>
    <s v="TH269985067744B"/>
    <s v="17/03/2026 00:32"/>
  </r>
  <r>
    <x v="2"/>
    <x v="3"/>
    <n v="50"/>
    <n v="6"/>
    <s v="GXI2"/>
    <n v="200"/>
    <n v="0"/>
    <s v="ร้านที่2"/>
    <s v="น***า ท***รือง0935768475"/>
    <s v="จังหวัดกระบี่"/>
    <s v="-"/>
    <s v=""/>
    <s v="17/03/2026 00:16"/>
    <s v="-"/>
    <s v="J&amp;T COD"/>
    <s v="Tiktok"/>
    <s v="จ่ายทีหลัง / COD"/>
    <s v=""/>
    <s v="793450253201"/>
    <s v="17/03/2026 00:19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">
  <r>
    <x v="0"/>
    <x v="0"/>
    <n v="80"/>
    <n v="1"/>
    <s v="GXM91"/>
    <n v="80"/>
    <n v="0"/>
    <s v="ร้านที่1"/>
    <s v="ว******ี"/>
    <s v="******.บ้านสิงห์ ตำบลบ้านสิงห์ อำเภอนางรอง จังหวัดบุรีรัมย์ 31110"/>
    <s v="31110"/>
    <s v="48"/>
    <s v="18/03/2026 23:59"/>
    <s v="-"/>
    <s v="SPX Express"/>
    <s v="Shopee"/>
    <s v="shopee"/>
    <s v=""/>
    <s v="TH269782725812Q"/>
    <s v="18/03/2026 23:58"/>
  </r>
  <r>
    <x v="0"/>
    <x v="1"/>
    <n v="64"/>
    <n v="1"/>
    <s v="GXM90"/>
    <n v="64"/>
    <n v="0"/>
    <s v="ร้านที่3"/>
    <s v="อำพร ล้อมสินทรัพย์"/>
    <s v="38/2หน้าสถานีรถไฟท่าแฉลบ ซ.เนเล่ท์ หมู่5 · ศรีษะทอง/ Sisa Thong_x000a__x000a_นครชัยศรี/ Nakhon Chai Siนครปฐม/ Nakhon Pathom_x000a_73120"/>
    <s v="73120"/>
    <s v="660875035751"/>
    <s v="18/03/2026 23:46"/>
    <s v="-"/>
    <s v="Kerry_dropoff"/>
    <s v="Lazada"/>
    <s v="lazada"/>
    <s v=""/>
    <s v="LEXPU0668337655"/>
    <s v="18/03/2026 23:46"/>
  </r>
  <r>
    <x v="1"/>
    <x v="2"/>
    <n v="54.5"/>
    <n v="2"/>
    <s v="GXM89"/>
    <n v="68"/>
    <n v="0"/>
    <s v="ร้านที่1"/>
    <s v="อำพร ล้อมสินทรัพย์"/>
    <s v="38/2หน้าสถานีรถไฟท่าแฉลบ ซ.เนเล่ท์ หมู่5 · ศรีษะทอง/ Sisa Thong_x000a__x000a_นครชัยศรี/ Nakhon Chai Siนครปฐม/ Nakhon Pathom_x000a_73120"/>
    <s v="73120"/>
    <s v="660875035751"/>
    <s v="18/03/2026 23:42"/>
    <s v="-"/>
    <s v="Kerry_dropoff"/>
    <s v="Lazada"/>
    <s v="lazada"/>
    <s v=""/>
    <s v="LEXPU0668337166"/>
    <s v="18/03/2026 23:42"/>
  </r>
  <r>
    <x v="2"/>
    <x v="3"/>
    <n v="33.333333333333336"/>
    <n v="3"/>
    <s v="GXM88"/>
    <n v="100"/>
    <n v="0"/>
    <s v="ร้านที่4"/>
    <s v="ว***ภร์ น***าดี"/>
    <s v="ลพบุรี"/>
    <s v="-"/>
    <s v=""/>
    <s v="18/03/2026 23:28"/>
    <s v="-"/>
    <s v="J&amp;T COD"/>
    <s v="Tiktok"/>
    <s v="จ่ายทีหลัง / COD"/>
    <s v=""/>
    <s v="793599485361"/>
    <s v="18/03/2026 23:28"/>
  </r>
  <r>
    <x v="3"/>
    <x v="4"/>
    <n v="90"/>
    <n v="2"/>
    <s v="GXM86"/>
    <n v="404.1"/>
    <n v="26"/>
    <s v="ร้านที่3"/>
    <s v="ธัญญารัตน์  อำบุบผา"/>
    <s v="286/3ม.1ต.ทับไทร อ.โป่งน้ำร้อน จ.จันทบุรี 22140_x000a__x000a_โป่งน้ำร้อน/ Pong Nam Ronจันทบุรี/ Chanthaburi_x000a_22140"/>
    <s v="22140"/>
    <s v="660951597406"/>
    <s v="18/03/2026 23:22"/>
    <s v="-"/>
    <s v="Kerry_dropoff"/>
    <s v="Lazada"/>
    <s v="lazada"/>
    <s v=""/>
    <s v="LEXPU0668344279"/>
    <s v="18/03/2026 23:22"/>
  </r>
  <r>
    <x v="4"/>
    <x v="5"/>
    <n v="103.55"/>
    <n v="1"/>
    <s v="GXM86"/>
    <n v="404.1"/>
    <n v="26"/>
    <s v="ร้านที่3"/>
    <s v="ธัญญารัตน์  อำบุบผา"/>
    <s v="286/3ม.1ต.ทับไทร อ.โป่งน้ำร้อน จ.จันทบุรี 22140_x000a__x000a_โป่งน้ำร้อน/ Pong Nam Ronจันทบุรี/ Chanthaburi_x000a_22140"/>
    <s v="22140"/>
    <s v="660951597406"/>
    <s v="18/03/2026 23:22"/>
    <s v="-"/>
    <s v="Kerry_dropoff"/>
    <s v="Lazada"/>
    <s v="lazada"/>
    <s v=""/>
    <s v="LEXPU0668344279"/>
    <s v="18/03/2026 23:22"/>
  </r>
  <r>
    <x v="1"/>
    <x v="2"/>
    <n v="54.5"/>
    <n v="2"/>
    <s v="GXM86"/>
    <n v="404.1"/>
    <n v="26"/>
    <s v="ร้านที่3"/>
    <s v="ธัญญารัตน์  อำบุบผา"/>
    <s v="286/3ม.1ต.ทับไทร อ.โป่งน้ำร้อน จ.จันทบุรี 22140_x000a__x000a_โป่งน้ำร้อน/ Pong Nam Ronจันทบุรี/ Chanthaburi_x000a_22140"/>
    <s v="22140"/>
    <s v="660951597406"/>
    <s v="18/03/2026 23:22"/>
    <s v="-"/>
    <s v="Kerry_dropoff"/>
    <s v="Lazada"/>
    <s v="lazada"/>
    <s v=""/>
    <s v="LEXPU0668344279"/>
    <s v="18/03/2026 23:22"/>
  </r>
  <r>
    <x v="2"/>
    <x v="3"/>
    <n v="33.333333333333336"/>
    <n v="3"/>
    <s v="GXM85"/>
    <n v="100"/>
    <n v="0"/>
    <s v="ร้านที่4"/>
    <s v="น** ส***นทร์ ม***อม"/>
    <s v="แพร่"/>
    <s v="-"/>
    <s v=""/>
    <s v="18/03/2026 23:18"/>
    <s v="-"/>
    <s v="J&amp;T Express"/>
    <s v="Tiktok"/>
    <s v="tiktok"/>
    <s v=""/>
    <s v="793552484362"/>
    <s v="18/03/2026 23:17"/>
  </r>
  <r>
    <x v="5"/>
    <x v="6"/>
    <n v="159"/>
    <n v="1"/>
    <s v="GXM84"/>
    <n v="158"/>
    <n v="29"/>
    <s v="ร้านที่2"/>
    <s v="ส***ิวรรณ   ส***ข"/>
    <s v="สุพรรณบุรี"/>
    <s v="-"/>
    <s v=""/>
    <s v="18/03/2026 23:13"/>
    <s v="-"/>
    <s v="J&amp;T COD"/>
    <s v="Tiktok"/>
    <s v="จ่ายทีหลัง / COD"/>
    <s v=""/>
    <s v="793577928301"/>
    <s v="18/03/2026 23:13"/>
  </r>
  <r>
    <x v="5"/>
    <x v="6"/>
    <n v="159"/>
    <n v="1"/>
    <s v="GXM83"/>
    <n v="129"/>
    <n v="0"/>
    <s v="ร้านที่2"/>
    <s v="ช***า ว***ษ"/>
    <s v="สุรินทร์"/>
    <s v="-"/>
    <s v=""/>
    <s v="18/03/2026 23:12"/>
    <s v="-"/>
    <s v="J&amp;T COD"/>
    <s v="Tiktok"/>
    <s v="จ่ายทีหลัง / COD"/>
    <s v=""/>
    <s v="793506214373"/>
    <s v="18/03/2026 23:12"/>
  </r>
  <r>
    <x v="6"/>
    <x v="7"/>
    <n v="159"/>
    <n v="1"/>
    <s v="GXM82"/>
    <n v="129"/>
    <n v="0"/>
    <s v="ร้านที่2"/>
    <s v="ส***ตรา ฦ***"/>
    <s v="เทศบาลนครพิษณุโลก"/>
    <s v="-"/>
    <s v=""/>
    <s v="18/03/2026 22:32"/>
    <s v="-"/>
    <s v="J&amp;T COD"/>
    <s v="Tiktok"/>
    <s v="จ่ายทีหลัง / COD"/>
    <s v=""/>
    <s v="793518727363"/>
    <s v="18/03/2026 22:32"/>
  </r>
  <r>
    <x v="2"/>
    <x v="3"/>
    <n v="33.333333333333336"/>
    <n v="3"/>
    <s v="GXM81"/>
    <n v="100"/>
    <n v="0"/>
    <s v="ร้านที่4"/>
    <s v="ส***ตน์"/>
    <s v="ปทุมธานี"/>
    <s v="-"/>
    <s v=""/>
    <s v="18/03/2026 22:30"/>
    <s v="-"/>
    <s v="J&amp;T Express"/>
    <s v="Tiktok"/>
    <s v="tiktok"/>
    <s v=""/>
    <s v="793567880361"/>
    <s v="18/03/2026 22:29"/>
  </r>
  <r>
    <x v="7"/>
    <x v="8"/>
    <n v="0"/>
    <n v="1"/>
    <s v="GXM80"/>
    <n v="0"/>
    <n v="0"/>
    <s v="ร้านที่4"/>
    <s v="ส***ตรา ล***มมา"/>
    <s v="กรุงเทพฯ"/>
    <s v="-"/>
    <s v=""/>
    <s v="18/03/2026 22:11"/>
    <s v="-"/>
    <s v="J&amp;T Express"/>
    <s v="Tiktok"/>
    <s v="tiktok"/>
    <s v=""/>
    <s v="793523757375"/>
    <s v="18/03/2026 22:11"/>
  </r>
  <r>
    <x v="8"/>
    <x v="9"/>
    <n v="14"/>
    <n v="2"/>
    <s v="GXM79"/>
    <n v="31"/>
    <n v="3"/>
    <s v="ร้านที่1"/>
    <s v="ธ******น"/>
    <s v="******ลล์ หมู่ 4 ต.เหมือง ตำบลเหมือง อำเภอเมืองชลบุรี จังหวัดชลบุรี 20130"/>
    <s v="20130"/>
    <s v="78"/>
    <s v="18/03/2026 22:06"/>
    <s v="-"/>
    <s v="SPX Express"/>
    <s v="Shopee"/>
    <s v="shopee"/>
    <s v=""/>
    <s v="TH263181679530H"/>
    <s v="18/03/2026 22:06"/>
  </r>
  <r>
    <x v="2"/>
    <x v="3"/>
    <n v="50"/>
    <n v="6"/>
    <s v="GXM78"/>
    <n v="200"/>
    <n v="0"/>
    <s v="ร้านที่2"/>
    <s v="อ*** เ***งชาวนา"/>
    <s v="อุตรดิตถ์"/>
    <s v="-"/>
    <s v=""/>
    <s v="18/03/2026 21:58"/>
    <s v="-"/>
    <s v="J&amp;T Express"/>
    <s v="Tiktok"/>
    <s v="tiktok"/>
    <s v=""/>
    <s v="793515918414"/>
    <s v="18/03/2026 21:58"/>
  </r>
  <r>
    <x v="2"/>
    <x v="3"/>
    <n v="50"/>
    <n v="6"/>
    <s v="GXM77"/>
    <n v="200"/>
    <n v="0"/>
    <s v="ร้านที่2"/>
    <s v="ส***น"/>
    <s v="เทศบาลนครอุดรธานี"/>
    <s v="-"/>
    <s v=""/>
    <s v="18/03/2026 21:48"/>
    <s v="-"/>
    <s v="J&amp;T COD"/>
    <s v="Tiktok"/>
    <s v="จ่ายทีหลัง / COD"/>
    <s v=""/>
    <s v="793550905475"/>
    <s v="18/03/2026 21:48"/>
  </r>
  <r>
    <x v="8"/>
    <x v="9"/>
    <n v="14"/>
    <n v="1"/>
    <s v="GXM76"/>
    <n v="14"/>
    <n v="0"/>
    <s v="ร้านที่1"/>
    <s v="ว****า"/>
    <s v="******่ทอง ตำบลอู่ทอง อำเภออู่ทอง จังหวัดสุพรรณบุรี 72160"/>
    <s v="72160"/>
    <s v="25"/>
    <s v="18/03/2026 21:45"/>
    <s v="-"/>
    <s v="SPX Express"/>
    <s v="Shopee"/>
    <s v="shopee"/>
    <s v=""/>
    <s v="TH266808564431S"/>
    <s v="18/03/2026 21:44"/>
  </r>
  <r>
    <x v="6"/>
    <x v="10"/>
    <n v="87.2"/>
    <n v="1"/>
    <s v="GXM75"/>
    <n v="94.2"/>
    <n v="7"/>
    <s v="ร้านที่1"/>
    <s v="วิชัย หล่อเกรียงไกร"/>
    <s v="ซอยศิลปเดช ถนนริมคลองบางค้อ 19/404_x000a__x000a_จอมทอง/ Chom Thongกรุงเทพมหานคร/ Bangkok_x000a_10150"/>
    <s v="10150"/>
    <s v="660815628556"/>
    <s v="18/03/2026 21:40"/>
    <s v="-"/>
    <s v="Kerry_dropoff"/>
    <s v="Lazada"/>
    <s v="lazada"/>
    <s v=""/>
    <s v="LEXPU0668343483"/>
    <s v="18/03/2026 21:40"/>
  </r>
  <r>
    <x v="6"/>
    <x v="5"/>
    <n v="109"/>
    <n v="1"/>
    <s v="GXM74"/>
    <n v="116.5"/>
    <n v="7.5"/>
    <s v="ร้านที่3"/>
    <s v="กรรณิกา"/>
    <s v="78หมู่3 บ้านโจดใหญ่ · บ้านโต้น/ Ban Ton_x000a__x000a_พระยืน/ Phra Yuenขอนแก่น/ Khon Kaen_x000a_40320"/>
    <s v="40320"/>
    <s v="660813205373"/>
    <s v="18/03/2026 21:38"/>
    <s v="-"/>
    <s v="Kerry_dropoff"/>
    <s v="Lazada"/>
    <s v="lazada"/>
    <s v=""/>
    <s v="KEXLM1000035450"/>
    <s v="18/03/2026 21:38"/>
  </r>
  <r>
    <x v="8"/>
    <x v="9"/>
    <n v="14"/>
    <n v="2"/>
    <s v="GXM73"/>
    <n v="32"/>
    <n v="4"/>
    <s v="ร้านที่1"/>
    <s v="น******ิ"/>
    <s v="******่ 39/982 แขวงท่าข้าม เขตบางขุนเทียน จังหวัดกรุงเทพมหานคร 10150"/>
    <s v="10150"/>
    <s v="52"/>
    <s v="18/03/2026 21:38"/>
    <s v="-"/>
    <s v="Flash Express"/>
    <s v="Shopee"/>
    <s v="shopee"/>
    <s v=""/>
    <s v="TH01178GJW790A0"/>
    <s v="18/03/2026 21:38"/>
  </r>
  <r>
    <x v="5"/>
    <x v="6"/>
    <n v="159"/>
    <n v="1"/>
    <s v="GXM72"/>
    <n v="129"/>
    <n v="0"/>
    <s v="ร้านที่2"/>
    <s v="ถ***ัฒน์ เ***วทองเมือง"/>
    <s v="นครศรีธรรมราช"/>
    <s v="-"/>
    <s v=""/>
    <s v="18/03/2026 21:37"/>
    <s v="-"/>
    <s v="J&amp;T COD"/>
    <s v="Tiktok"/>
    <s v="จ่ายทีหลัง / COD"/>
    <s v=""/>
    <s v="793592417365"/>
    <s v="18/03/2026 21:37"/>
  </r>
  <r>
    <x v="2"/>
    <x v="3"/>
    <n v="50"/>
    <n v="6"/>
    <s v="GXM71"/>
    <n v="200"/>
    <n v="0"/>
    <s v="ร้านที่2"/>
    <s v="ถ*** ศ***าเกิด"/>
    <s v="นครสวรรค์"/>
    <s v="-"/>
    <s v=""/>
    <s v="18/03/2026 21:36"/>
    <s v="-"/>
    <s v="J&amp;T COD"/>
    <s v="Tiktok"/>
    <s v="จ่ายทีหลัง / COD"/>
    <s v=""/>
    <s v="793589309472"/>
    <s v="18/03/2026 21:36"/>
  </r>
  <r>
    <x v="2"/>
    <x v="3"/>
    <n v="50"/>
    <n v="6"/>
    <s v="GXM70"/>
    <n v="200"/>
    <n v="0"/>
    <s v="ร้านที่2"/>
    <s v="น***ยอม โ***ญ"/>
    <s v="ชุมพร"/>
    <s v="-"/>
    <s v=""/>
    <s v="18/03/2026 21:33"/>
    <s v="-"/>
    <s v="J&amp;T COD"/>
    <s v="Tiktok"/>
    <s v="จ่ายทีหลัง / COD"/>
    <s v=""/>
    <s v="793542903484"/>
    <s v="18/03/2026 21:33"/>
  </r>
  <r>
    <x v="4"/>
    <x v="5"/>
    <n v="82.2"/>
    <n v="1"/>
    <s v="GXM69"/>
    <n v="111.2"/>
    <n v="29"/>
    <s v="ร้านที่3"/>
    <s v="ปัถยา แสงสุวรรณ"/>
    <s v="หมู่บ้านบุลาวัลย์ เลขที่ 24/212 หมู่3 ต.บางหญ้าแพรก · บางหญ้าแพรก/ Bang Ya Phraek_x000a__x000a_เมืองสมุทรสาคร/ Mueang Samut Sakhonสมุทรสาคร/ Samut Sakhon_x000a_74000"/>
    <s v="74000"/>
    <s v="660657455991"/>
    <s v="18/03/2026 21:33"/>
    <s v="-"/>
    <s v="Kerry_dropoff"/>
    <s v="Lazada"/>
    <s v="lazada"/>
    <s v=""/>
    <s v="LEXPU0668339945"/>
    <s v="18/03/2026 21:33"/>
  </r>
  <r>
    <x v="9"/>
    <x v="11"/>
    <n v="66.666666666666671"/>
    <n v="3"/>
    <s v="GXM68"/>
    <n v="119"/>
    <n v="0"/>
    <s v="ร้านที่1"/>
    <s v="ย******์"/>
    <s v="******ุญช่วย ตำบล สะเดา ตำบลสะเดา อำเภอพลับพลาชัย จังหวัดบุรีรัมย์ 31250"/>
    <s v="31250"/>
    <s v="17"/>
    <s v="18/03/2026 21:29"/>
    <s v="-"/>
    <s v="SPX Express"/>
    <s v="Shopee"/>
    <s v="shopee"/>
    <s v=""/>
    <s v="TH266231953911O"/>
    <s v="18/03/2026 21:28"/>
  </r>
  <r>
    <x v="2"/>
    <x v="3"/>
    <n v="50"/>
    <n v="6"/>
    <s v="GXM67"/>
    <n v="200"/>
    <n v="0"/>
    <s v="ร้านที่2"/>
    <s v="อ***ิรา ว***มัด"/>
    <s v="กรุงเทพมหานคร"/>
    <s v="-"/>
    <s v=""/>
    <s v="18/03/2026 21:15"/>
    <s v="-"/>
    <s v="J&amp;T Express"/>
    <s v="Tiktok"/>
    <s v="tiktok"/>
    <s v=""/>
    <s v="793596306484"/>
    <s v="18/03/2026 21:15"/>
  </r>
  <r>
    <x v="5"/>
    <x v="6"/>
    <n v="159"/>
    <n v="1"/>
    <s v="GXM66"/>
    <n v="129"/>
    <n v="0"/>
    <s v="ร้านที่2"/>
    <s v="เ*** ห***โต"/>
    <s v="ภูเก็ต"/>
    <s v="-"/>
    <s v=""/>
    <s v="18/03/2026 21:15"/>
    <s v="-"/>
    <s v="J&amp;T COD"/>
    <s v="Tiktok"/>
    <s v="จ่ายทีหลัง / COD"/>
    <s v=""/>
    <s v="793569825392"/>
    <s v="18/03/2026 21:15"/>
  </r>
  <r>
    <x v="2"/>
    <x v="3"/>
    <n v="50"/>
    <n v="12"/>
    <s v="GXM65"/>
    <n v="400"/>
    <n v="0"/>
    <s v="ร้านที่2"/>
    <s v="โ**"/>
    <s v="นนทบุรี"/>
    <s v="-"/>
    <s v=""/>
    <s v="18/03/2026 21:13"/>
    <s v="-"/>
    <s v="J&amp;T COD"/>
    <s v="Tiktok"/>
    <s v="จ่ายทีหลัง / COD"/>
    <s v=""/>
    <s v="793501281355"/>
    <s v="18/03/2026 21:13"/>
  </r>
  <r>
    <x v="2"/>
    <x v="3"/>
    <n v="50"/>
    <n v="6"/>
    <s v="GXM64"/>
    <n v="200"/>
    <n v="0"/>
    <s v="ร้านที่2"/>
    <s v="น***าว น***า บ***ท์"/>
    <s v="นครพนม"/>
    <s v="-"/>
    <s v=""/>
    <s v="18/03/2026 21:11"/>
    <s v="-"/>
    <s v="J&amp;T Express"/>
    <s v="Tiktok"/>
    <s v="tiktok"/>
    <s v=""/>
    <s v="793541301490"/>
    <s v="18/03/2026 21:11"/>
  </r>
  <r>
    <x v="9"/>
    <x v="11"/>
    <n v="66.666666666666671"/>
    <n v="3"/>
    <s v="GXM63"/>
    <n v="148"/>
    <n v="29"/>
    <s v="ร้านที่1"/>
    <s v="จ******)"/>
    <s v="****** ตำบลบ้านไร่ อำเภอเทพสถิต จังหวัดชัยภูมิ 36230"/>
    <s v="36230"/>
    <s v="65"/>
    <s v="18/03/2026 21:38"/>
    <s v="-"/>
    <s v="SPX Express"/>
    <s v="Shopee"/>
    <s v="shopee"/>
    <s v=""/>
    <s v="TH264454767515G"/>
    <s v="18/03/2026 21:10"/>
  </r>
  <r>
    <x v="7"/>
    <x v="8"/>
    <n v="200"/>
    <n v="1"/>
    <s v="GXM62"/>
    <n v="128"/>
    <n v="29"/>
    <s v="ร้านที่4"/>
    <s v="ด** ก***าณัฐ แ***นาลาว"/>
    <s v="สระบุรี"/>
    <s v="-"/>
    <s v=""/>
    <s v="18/03/2026 21:03"/>
    <s v="-"/>
    <s v="J&amp;T COD"/>
    <s v="Tiktok"/>
    <s v="จ่ายทีหลัง / COD"/>
    <s v=""/>
    <s v="793513253330"/>
    <s v="18/03/2026 21:03"/>
  </r>
  <r>
    <x v="2"/>
    <x v="3"/>
    <n v="50"/>
    <n v="6"/>
    <s v="GXM61"/>
    <n v="200"/>
    <n v="0"/>
    <s v="ร้านที่2"/>
    <s v="น***"/>
    <s v="บุรีรัมย์"/>
    <s v="-"/>
    <s v=""/>
    <s v="18/03/2026 21:02"/>
    <s v="-"/>
    <s v="J&amp;T COD"/>
    <s v="Tiktok"/>
    <s v="จ่ายทีหลัง / COD"/>
    <s v=""/>
    <s v="793566794355"/>
    <s v="18/03/2026 21:02"/>
  </r>
  <r>
    <x v="2"/>
    <x v="3"/>
    <n v="50"/>
    <n v="6"/>
    <s v="GXM59"/>
    <n v="200"/>
    <n v="0"/>
    <s v="ร้านที่2"/>
    <s v="ท***ียา เ***มศักดิ์"/>
    <s v="ชุมพร"/>
    <s v="-"/>
    <s v=""/>
    <s v="18/03/2026 20:54"/>
    <s v="-"/>
    <s v="J&amp;T COD"/>
    <s v="Tiktok"/>
    <s v="จ่ายทีหลัง / COD"/>
    <s v=""/>
    <s v="793530594360"/>
    <s v="18/03/2026 20:54"/>
  </r>
  <r>
    <x v="9"/>
    <x v="11"/>
    <n v="66.666666666666671"/>
    <n v="3"/>
    <s v="GXM58"/>
    <n v="100"/>
    <n v="0"/>
    <s v="ร้านที่4"/>
    <s v="ก***า เ***ยมสมบูรณ์"/>
    <s v="พระนครศรีอยุธยา"/>
    <s v="-"/>
    <s v=""/>
    <s v="18/03/2026 20:46"/>
    <s v="-"/>
    <s v="J&amp;T COD"/>
    <s v="Tiktok"/>
    <s v="จ่ายทีหลัง / COD"/>
    <s v=""/>
    <s v="793514256356"/>
    <s v="18/03/2026 20:46"/>
  </r>
  <r>
    <x v="10"/>
    <x v="5"/>
    <n v="87.2"/>
    <n v="2"/>
    <s v="GXM57"/>
    <n v="181.4"/>
    <n v="7"/>
    <s v="ร้านที่3"/>
    <s v="ศุ"/>
    <s v="544/168  ซ. อยู่ดี 18 · บางคอแหลม/ Bang Kho Laem_x000a__x000a_บางคอแหลม/ Bang Kho Laemกรุงเทพมหานคร/ Bangkok_x000a_10120"/>
    <s v="10120"/>
    <s v="660971386520"/>
    <s v="18/03/2026 20:47"/>
    <s v="-"/>
    <s v="Kerry_dropoff"/>
    <s v="Lazada"/>
    <s v="lazada"/>
    <s v=""/>
    <s v="LEXPU0668348277"/>
    <s v="18/03/2026 20:45"/>
  </r>
  <r>
    <x v="0"/>
    <x v="0"/>
    <n v="69.900000000000006"/>
    <n v="20"/>
    <s v="GXM56"/>
    <n v="1600"/>
    <n v="0"/>
    <s v="ร้านที่1"/>
    <s v="ค******ช"/>
    <s v="****** ต.โนนเมือง ตำบลโนนเมือง อำเภอโนนสัง จังหวัดหนองบัวลำภู 39140"/>
    <s v="39140"/>
    <s v="84"/>
    <s v="18/03/2026 20:32"/>
    <s v="-"/>
    <s v="SPX Express"/>
    <s v="Shopee"/>
    <s v="shopee"/>
    <s v=""/>
    <s v="TH264069569838A"/>
    <s v="18/03/2026 20:32"/>
  </r>
  <r>
    <x v="2"/>
    <x v="3"/>
    <n v="50"/>
    <n v="6"/>
    <s v="GXM55"/>
    <n v="229"/>
    <n v="29"/>
    <s v="ร้านที่2"/>
    <s v="ว***า เ***สกุล"/>
    <s v="สุพรรณบุรี"/>
    <s v="-"/>
    <s v=""/>
    <s v="18/03/2026 20:18"/>
    <s v="-"/>
    <s v="J&amp;T COD"/>
    <s v="Tiktok"/>
    <s v="จ่ายทีหลัง / COD"/>
    <s v=""/>
    <s v="793531193361"/>
    <s v="18/03/2026 20:18"/>
  </r>
  <r>
    <x v="4"/>
    <x v="12"/>
    <n v="159"/>
    <n v="1"/>
    <s v="GXM54"/>
    <n v="129"/>
    <n v="0"/>
    <s v="ร้านที่2"/>
    <s v="พ***พย์ ท***ลิว"/>
    <s v="ปทุมธานี"/>
    <s v="-"/>
    <s v=""/>
    <s v="18/03/2026 20:17"/>
    <s v="-"/>
    <s v="J&amp;T COD"/>
    <s v="Tiktok"/>
    <s v="จ่ายทีหลัง / COD"/>
    <s v=""/>
    <s v="793572026376"/>
    <s v="18/03/2026 20:17"/>
  </r>
  <r>
    <x v="2"/>
    <x v="3"/>
    <n v="33.333333333333336"/>
    <n v="3"/>
    <s v="GXM53"/>
    <n v="200"/>
    <n v="0"/>
    <s v="ร้านที่2"/>
    <s v="อ***า  ฤ***ทย์"/>
    <s v="ชัยภูมิ"/>
    <s v="-"/>
    <s v=""/>
    <s v="18/03/2026 20:14"/>
    <s v="-"/>
    <s v="J&amp;T COD"/>
    <s v="Tiktok"/>
    <s v="จ่ายทีหลัง / COD"/>
    <s v="สวัสดีค่ะ ไม่เอารสกาแฟ แต่เพิ่มฝอยทองเป็น 2 กล่องนะคะ ขอบคุณมาก ๆ ค่ะ"/>
    <s v="793572889362"/>
    <s v="18/03/2026 20:14"/>
  </r>
  <r>
    <x v="2"/>
    <x v="3"/>
    <n v="33.333333333333336"/>
    <n v="3"/>
    <s v="GXM52"/>
    <n v="100"/>
    <n v="0"/>
    <s v="ร้านที่4"/>
    <s v="ร***ี ข***ะอาด"/>
    <s v="เชียงราย"/>
    <s v="-"/>
    <s v=""/>
    <s v="18/03/2026 20:04"/>
    <s v="-"/>
    <s v="J&amp;T COD"/>
    <s v="Tiktok"/>
    <s v="จ่ายทีหลัง / COD"/>
    <s v=""/>
    <s v="793564203471"/>
    <s v="18/03/2026 20:04"/>
  </r>
  <r>
    <x v="4"/>
    <x v="5"/>
    <n v="109"/>
    <n v="2"/>
    <s v="GXM51"/>
    <n v="263"/>
    <n v="45"/>
    <s v="ร้านที่3"/>
    <s v="นิตยา เจริญใจ"/>
    <s v="หอพักทรัพย์เจริญ ซ.อู่กิตติยนต์ 94/8 ห้อง 5/1 · ขุมทอง/ Khum Thong_x000a__x000a_ลาดกระบัง/ Lat Krabangกรุงเทพมหานคร/ Bangkok_x000a_10520"/>
    <s v="10520"/>
    <s v="660840183893"/>
    <s v="18/03/2026 20:00"/>
    <s v="-"/>
    <s v="Kerry_dropoff"/>
    <s v="Lazada"/>
    <s v="lazada"/>
    <s v=""/>
    <s v="LEXPU0668339585"/>
    <s v="18/03/2026 20:00"/>
  </r>
  <r>
    <x v="0"/>
    <x v="0"/>
    <n v="66.333333333333329"/>
    <n v="3"/>
    <s v="GXM50"/>
    <n v="279"/>
    <n v="29"/>
    <s v="ร้านที่1"/>
    <s v="ห******ี"/>
    <s v="******งสามเสนนอก เขตห้วยขวาง จังหวัดกรุงเทพมหานคร 10310"/>
    <s v="10310"/>
    <s v="12"/>
    <s v="18/03/2026 19:59"/>
    <s v="-"/>
    <s v="Flash Express"/>
    <s v="Shopee"/>
    <s v="shopee"/>
    <s v=""/>
    <s v="TH01518GHYTT9B"/>
    <s v="18/03/2026 19:58"/>
  </r>
  <r>
    <x v="2"/>
    <x v="3"/>
    <n v="33.333333333333336"/>
    <n v="3"/>
    <s v="GXM49"/>
    <n v="100"/>
    <n v="0"/>
    <s v="ร้านที่4"/>
    <s v="W***ee S***nit"/>
    <s v="นนทบุรี"/>
    <s v="-"/>
    <s v=""/>
    <s v="18/03/2026 19:58"/>
    <s v="-"/>
    <s v="J&amp;T COD"/>
    <s v="Tiktok"/>
    <s v="จ่ายทีหลัง / COD"/>
    <s v=""/>
    <s v="793519118405"/>
    <s v="18/03/2026 19:58"/>
  </r>
  <r>
    <x v="2"/>
    <x v="3"/>
    <n v="33.333333333333336"/>
    <n v="3"/>
    <s v="GXM48"/>
    <n v="100"/>
    <n v="0"/>
    <s v="ร้านที่4"/>
    <s v="เ***า ค***สัย"/>
    <s v="สงขลา"/>
    <s v="-"/>
    <s v=""/>
    <s v="18/03/2026 19:58"/>
    <s v="-"/>
    <s v="J&amp;T COD"/>
    <s v="Tiktok"/>
    <s v="จ่ายทีหลัง / COD"/>
    <s v=""/>
    <s v="793564804480"/>
    <s v="18/03/2026 19:58"/>
  </r>
  <r>
    <x v="0"/>
    <x v="0"/>
    <n v="80"/>
    <n v="2"/>
    <s v="GXM47"/>
    <n v="160"/>
    <n v="0"/>
    <s v="ร้านที่1"/>
    <s v="ห******ี"/>
    <s v="******งสามเสนนอก เขตห้วยขวาง จังหวัดกรุงเทพมหานคร 10310"/>
    <s v="10310"/>
    <s v="12"/>
    <s v="18/03/2026 19:57"/>
    <s v="-"/>
    <s v="Flash Express"/>
    <s v="Shopee"/>
    <s v="shopee"/>
    <s v=""/>
    <s v="TH01518GHYWV0B"/>
    <s v="18/03/2026 19:54"/>
  </r>
  <r>
    <x v="2"/>
    <x v="3"/>
    <n v="33.333333333333336"/>
    <n v="3"/>
    <s v="GXM46"/>
    <n v="100"/>
    <n v="0"/>
    <s v="ร้านที่4"/>
    <s v="ด***ี"/>
    <s v="กรุงเทพมหานคร"/>
    <s v="-"/>
    <s v=""/>
    <s v="18/03/2026 21:45"/>
    <s v="-"/>
    <s v="J&amp;T Express"/>
    <s v="Tiktok"/>
    <s v="tiktok"/>
    <s v=""/>
    <s v="793557794304"/>
    <s v="18/03/2026 19:51"/>
  </r>
  <r>
    <x v="0"/>
    <x v="1"/>
    <n v="10"/>
    <n v="1"/>
    <s v="GXM45"/>
    <n v="10"/>
    <n v="0"/>
    <s v="ร้านที่3"/>
    <s v="ชาน"/>
    <s v="ชุมชนร่มเย็น 28/49999999 ชอย2/17 ยาวบยน75788วาบยย · คูคต/ Khu Khot_x000a__x000a_ลำลูกกา/ Lam Luk Kaปทุมธานี/ Pathum Thani_x000a_12130"/>
    <s v="12130"/>
    <s v="660996355458"/>
    <s v="18/03/2026 19:47"/>
    <s v="-"/>
    <s v="Kerry_dropoff"/>
    <s v="Lazada"/>
    <s v="lazada"/>
    <s v=""/>
    <s v="LEXPU0668335611"/>
    <s v="18/03/2026 19:47"/>
  </r>
  <r>
    <x v="6"/>
    <x v="7"/>
    <n v="159"/>
    <n v="2"/>
    <s v="GXM44"/>
    <n v="258"/>
    <n v="0"/>
    <s v="ร้านที่2"/>
    <s v="ส***น พ***บุตา"/>
    <s v="สุรินทร์"/>
    <s v="-"/>
    <s v=""/>
    <s v="18/03/2026 19:42"/>
    <s v="-"/>
    <s v="J&amp;T Express"/>
    <s v="Tiktok"/>
    <s v="tiktok"/>
    <s v=""/>
    <s v="793555723343"/>
    <s v="18/03/2026 19:41"/>
  </r>
  <r>
    <x v="6"/>
    <x v="5"/>
    <n v="72.2"/>
    <n v="1"/>
    <s v="GXM43"/>
    <n v="144.4"/>
    <n v="0"/>
    <s v="ร้านที่3"/>
    <s v="คุณเชียร​ พุทธรัตน์"/>
    <s v="399ม.8 ต.ลำนารายณ์_x000a__x000a_ชัยบาดาล/ Chai Badanลพบุรี/ Lopburi_x000a_15130"/>
    <s v="15130"/>
    <s v="660626608289"/>
    <s v="18/03/2026 19:41"/>
    <s v="-"/>
    <s v="Kerry_dropoff"/>
    <s v="Lazada"/>
    <s v="lazada"/>
    <s v=""/>
    <s v="LEXPU0668349248"/>
    <s v="18/03/2026 19:41"/>
  </r>
  <r>
    <x v="5"/>
    <x v="5"/>
    <n v="72.2"/>
    <n v="1"/>
    <s v="GXM43"/>
    <n v="144.4"/>
    <n v="0"/>
    <s v="ร้านที่3"/>
    <s v="คุณเชียร​ พุทธรัตน์"/>
    <s v="399ม.8 ต.ลำนารายณ์_x000a__x000a_ชัยบาดาล/ Chai Badanลพบุรี/ Lopburi_x000a_15130"/>
    <s v="15130"/>
    <s v="660626608289"/>
    <s v="18/03/2026 19:41"/>
    <s v="-"/>
    <s v="Kerry_dropoff"/>
    <s v="Lazada"/>
    <s v="lazada"/>
    <s v=""/>
    <s v="LEXPU0668349248"/>
    <s v="18/03/2026 19:41"/>
  </r>
  <r>
    <x v="9"/>
    <x v="11"/>
    <n v="33"/>
    <n v="10"/>
    <s v="GXM42"/>
    <n v="322.5"/>
    <n v="0"/>
    <s v="ร้านที่4"/>
    <s v="ว***รา ศ***ุรัตน์"/>
    <s v="นนทบุรี"/>
    <s v="-"/>
    <s v=""/>
    <s v="18/03/2026 19:41"/>
    <s v="-"/>
    <s v="J&amp;T COD"/>
    <s v="Tiktok"/>
    <s v="จ่ายทีหลัง / COD"/>
    <s v=""/>
    <s v="793505956390"/>
    <s v="18/03/2026 19:41"/>
  </r>
  <r>
    <x v="11"/>
    <x v="13"/>
    <n v="75"/>
    <n v="1"/>
    <s v="GXM41"/>
    <n v="112"/>
    <n v="37"/>
    <s v="ร้านที่1"/>
    <s v="น******า"/>
    <s v="******บลบางตาเถร อำเภอสองพี่น้อง จังหวัดสุพรรณบุรี 72110"/>
    <s v="72110"/>
    <s v="87"/>
    <s v="18/03/2026 19:40"/>
    <s v="-"/>
    <s v="SPX Express"/>
    <s v="Shopee"/>
    <s v="shopee"/>
    <s v=""/>
    <s v="TH2633979933719"/>
    <s v="18/03/2026 19:40"/>
  </r>
  <r>
    <x v="2"/>
    <x v="3"/>
    <n v="50"/>
    <n v="6"/>
    <s v="GXM40"/>
    <n v="200"/>
    <n v="0"/>
    <s v="ร้านที่2"/>
    <s v="แ***้าย  ต***แก้ว"/>
    <s v="แพร่"/>
    <s v="-"/>
    <s v=""/>
    <s v="18/03/2026 19:39"/>
    <s v="-"/>
    <s v="J&amp;T Express"/>
    <s v="Tiktok"/>
    <s v="tiktok"/>
    <s v=""/>
    <s v="793514291345"/>
    <s v="18/03/2026 19:38"/>
  </r>
  <r>
    <x v="2"/>
    <x v="3"/>
    <n v="33.333333333333336"/>
    <n v="3"/>
    <s v="GXM39"/>
    <n v="100"/>
    <n v="0"/>
    <s v="ร้านที่4"/>
    <s v="ศ***า ม***หมูด"/>
    <s v="สงขลา"/>
    <s v="-"/>
    <s v=""/>
    <s v="18/03/2026 19:36"/>
    <s v="-"/>
    <s v="J&amp;T Express"/>
    <s v="Tiktok"/>
    <s v="tiktok"/>
    <s v=""/>
    <s v="793579806493"/>
    <s v="18/03/2026 19:35"/>
  </r>
  <r>
    <x v="5"/>
    <x v="6"/>
    <n v="159"/>
    <n v="1"/>
    <s v="GXM38"/>
    <n v="129"/>
    <n v="0"/>
    <s v="ร้านที่2"/>
    <s v="น***ล ข***ันธ์"/>
    <s v="อุตรดิตถ์"/>
    <s v="-"/>
    <s v=""/>
    <s v="18/03/2026 19:26"/>
    <s v="-"/>
    <s v="J&amp;T COD"/>
    <s v="Tiktok"/>
    <s v="จ่ายทีหลัง / COD"/>
    <s v=""/>
    <s v="793586225386"/>
    <s v="18/03/2026 19:27"/>
  </r>
  <r>
    <x v="2"/>
    <x v="3"/>
    <n v="50"/>
    <n v="6"/>
    <s v="GXM37"/>
    <n v="200"/>
    <n v="0"/>
    <s v="ร้านที่2"/>
    <s v="น** ม***ันทร์ เ***ภักดิ์"/>
    <s v="ยโสธร"/>
    <s v="-"/>
    <s v=""/>
    <s v="18/03/2026 19:23"/>
    <s v="-"/>
    <s v="J&amp;T Express"/>
    <s v="Tiktok"/>
    <s v="tiktok"/>
    <s v=""/>
    <s v="793585990352"/>
    <s v="18/03/2026 19:23"/>
  </r>
  <r>
    <x v="2"/>
    <x v="3"/>
    <n v="50"/>
    <n v="6"/>
    <s v="GXM36"/>
    <n v="200"/>
    <n v="0"/>
    <s v="ร้านที่2"/>
    <s v="น***าวกรรณิกาณ์ ท***มัย"/>
    <s v="สิงห์บุรี"/>
    <s v="-"/>
    <s v=""/>
    <s v="18/03/2026 19:16"/>
    <s v="-"/>
    <s v="J&amp;T COD"/>
    <s v="Tiktok"/>
    <s v="จ่ายทีหลัง / COD"/>
    <s v=""/>
    <s v="793546697333"/>
    <s v="18/03/2026 19:16"/>
  </r>
  <r>
    <x v="12"/>
    <x v="14"/>
    <n v="99"/>
    <n v="1"/>
    <s v="GXM35"/>
    <n v="89"/>
    <n v="0"/>
    <s v="ร้านที่2"/>
    <s v="ม***ี อ***สกุล"/>
    <s v="กรุงเทพฯ"/>
    <s v="-"/>
    <s v=""/>
    <s v="18/03/2026 19:12"/>
    <s v="-"/>
    <s v="J&amp;T Express"/>
    <s v="Tiktok"/>
    <s v="tiktok"/>
    <s v=""/>
    <s v="793560850320"/>
    <s v="18/03/2026 19:12"/>
  </r>
  <r>
    <x v="2"/>
    <x v="3"/>
    <n v="33.333333333333336"/>
    <n v="3"/>
    <s v="GXM33"/>
    <n v="100"/>
    <n v="0"/>
    <s v="ร้านที่4"/>
    <s v="พ***เริญ​ ก***ันดี"/>
    <s v="สุราษฎร์ธานี"/>
    <s v="-"/>
    <s v=""/>
    <s v="18/03/2026 19:08"/>
    <s v="-"/>
    <s v="J&amp;T Express"/>
    <s v="Tiktok"/>
    <s v="tiktok"/>
    <s v=""/>
    <s v="793506110434"/>
    <s v="18/03/2026 19:08"/>
  </r>
  <r>
    <x v="2"/>
    <x v="3"/>
    <n v="50"/>
    <n v="6"/>
    <s v="GXM32"/>
    <n v="238"/>
    <n v="38"/>
    <s v="ร้านที่2"/>
    <s v="จ***จน์ จ***ร์กอน"/>
    <s v="กาญจนบุรี"/>
    <s v="-"/>
    <s v=""/>
    <s v="18/03/2026 19:07"/>
    <s v="-"/>
    <s v="J&amp;T COD"/>
    <s v="Tiktok"/>
    <s v="จ่ายทีหลัง / COD"/>
    <s v=""/>
    <s v="793573698326"/>
    <s v="18/03/2026 19:07"/>
  </r>
  <r>
    <x v="0"/>
    <x v="1"/>
    <n v="10"/>
    <n v="1"/>
    <s v="GXM31"/>
    <n v="10"/>
    <n v="0"/>
    <s v="ร้านที่3"/>
    <s v="ใด่กีกค"/>
    <s v=";&quot;;&quot;&quot;! ชุมชนร่มเย็น 28/49999999 ผมแ 2/17 สดดนนน9383838838388292992 · คูคต/ Khu Khot_x000a__x000a_ลำลูกกา/ Lam Luk Kaปทุมธานี/ Pathum Thani_x000a_12130"/>
    <s v="12130"/>
    <s v="660958972698"/>
    <s v="18/03/2026 18:58"/>
    <s v="-"/>
    <s v="Kerry_dropoff"/>
    <s v="Lazada"/>
    <s v="lazada"/>
    <s v=""/>
    <s v="LEXPU0668335036"/>
    <s v="18/03/2026 18:58"/>
  </r>
  <r>
    <x v="2"/>
    <x v="3"/>
    <n v="65"/>
    <n v="9"/>
    <s v="GXM30"/>
    <n v="1250"/>
    <n v="0"/>
    <s v="ร้านที่1"/>
    <s v="ป******ิ"/>
    <s v="******บางมด แขวงบางมด เขตทุ่งครุ จังหวัดกรุงเทพมหานคร 10140"/>
    <s v="10140"/>
    <s v="10"/>
    <s v="18/03/2026 18:40"/>
    <s v="-"/>
    <s v="SPX Express"/>
    <s v="Shopee"/>
    <s v="shopee"/>
    <s v=""/>
    <s v="TH2613870237021"/>
    <s v="18/03/2026 18:40"/>
  </r>
  <r>
    <x v="0"/>
    <x v="0"/>
    <n v="69.900000000000006"/>
    <n v="10"/>
    <s v="GXM30"/>
    <n v="1250"/>
    <n v="0"/>
    <s v="ร้านที่1"/>
    <s v="ป******ิ"/>
    <s v="******บางมด แขวงบางมด เขตทุ่งครุ จังหวัดกรุงเทพมหานคร 10140"/>
    <s v="10140"/>
    <s v="10"/>
    <s v="18/03/2026 18:40"/>
    <s v="-"/>
    <s v="SPX Express"/>
    <s v="Shopee"/>
    <s v="shopee"/>
    <s v=""/>
    <s v="TH2613870237021"/>
    <s v="18/03/2026 18:40"/>
  </r>
  <r>
    <x v="13"/>
    <x v="15"/>
    <n v="33.333333333333336"/>
    <n v="3"/>
    <s v="GXM29"/>
    <n v="144.99"/>
    <n v="10"/>
    <s v="ร้านที่2"/>
    <s v="แ***ี้"/>
    <s v="สกลนคร"/>
    <s v="-"/>
    <s v=""/>
    <s v="18/03/2026 18:24"/>
    <s v="-"/>
    <s v="J&amp;T COD"/>
    <s v="Tiktok"/>
    <s v="จ่ายทีหลัง / COD"/>
    <s v=""/>
    <s v="793541623442"/>
    <s v="18/03/2026 18:24"/>
  </r>
  <r>
    <x v="14"/>
    <x v="16"/>
    <n v="50"/>
    <n v="6"/>
    <s v="GXM28"/>
    <n v="200"/>
    <n v="0"/>
    <s v="ร้านที่2"/>
    <s v="เ***โน ย***น"/>
    <s v="อุบลราชธานี"/>
    <s v="-"/>
    <s v=""/>
    <s v="18/03/2026 18:09"/>
    <s v="-"/>
    <s v="J&amp;T COD"/>
    <s v="Tiktok"/>
    <s v="จ่ายทีหลัง / COD"/>
    <s v=""/>
    <s v="793598956334"/>
    <s v="18/03/2026 18:09"/>
  </r>
  <r>
    <x v="2"/>
    <x v="3"/>
    <n v="33.333333333333336"/>
    <n v="3"/>
    <s v="GXM27"/>
    <n v="100"/>
    <n v="0"/>
    <s v="ร้านที่4"/>
    <s v="ศ***วล ม***"/>
    <s v="อุบลราชธานี"/>
    <s v="-"/>
    <s v=""/>
    <s v="18/03/2026 17:59"/>
    <s v="-"/>
    <s v="J&amp;T COD"/>
    <s v="Tiktok"/>
    <s v="จ่ายทีหลัง / COD"/>
    <s v=""/>
    <s v="793553312436"/>
    <s v="18/03/2026 17:59"/>
  </r>
  <r>
    <x v="0"/>
    <x v="1"/>
    <n v="10"/>
    <n v="1"/>
    <s v="GXM26"/>
    <n v="10"/>
    <n v="0"/>
    <s v="ร้านที่3"/>
    <s v="สดนดนด"/>
    <s v="ชุมชนร่มเย็น 28/49999 ผสแ  2/17 ดสดนน388383882288282 · คูคต/ Khu Khot_x000a__x000a_ลำลูกกา/ Lam Luk Kaปทุมธานี/ Pathum Thani_x000a_12130"/>
    <s v="12130"/>
    <s v="660864241912"/>
    <s v="18/03/2026 17:57"/>
    <s v="-"/>
    <s v="Kerry_dropoff"/>
    <s v="Lazada"/>
    <s v="lazada"/>
    <s v=""/>
    <s v="LEXPU0668334713"/>
    <s v="18/03/2026 17:57"/>
  </r>
  <r>
    <x v="10"/>
    <x v="10"/>
    <n v="87.2"/>
    <n v="1"/>
    <s v="GXM25"/>
    <n v="87.2"/>
    <n v="0"/>
    <s v="ร้านที่1"/>
    <s v="เสถียร พุทธนาวงศ์"/>
    <s v="11/1 หมู่ 3, ตำบลบางนางลี่,อ.อัมพวา ,จ.สมุทรสงคราม 11/1 · บางนางลี่/ Bang Nang Li_x000a__x000a_อัมพวา/ Amphawaสมุทรสงคราม/ Samut Songkhram_x000a_75110"/>
    <s v="75110"/>
    <s v="660647470456"/>
    <s v="18/03/2026 17:49"/>
    <s v="-"/>
    <s v="Kerry_dropoff"/>
    <s v="Lazada"/>
    <s v="lazada"/>
    <s v=""/>
    <s v="LEXPU0668349709"/>
    <s v="18/03/2026 17:49"/>
  </r>
  <r>
    <x v="2"/>
    <x v="3"/>
    <n v="33.333333333333336"/>
    <n v="3"/>
    <s v="GXM24"/>
    <n v="100"/>
    <n v="0"/>
    <s v="ร้านที่4"/>
    <s v="ก***า"/>
    <s v="ลพบุรี"/>
    <s v="-"/>
    <s v=""/>
    <s v="18/03/2026 17:25"/>
    <s v="-"/>
    <s v="J&amp;T COD"/>
    <s v="Tiktok"/>
    <s v="จ่ายทีหลัง / COD"/>
    <s v=""/>
    <s v="793520206496"/>
    <s v="18/03/2026 17:25"/>
  </r>
  <r>
    <x v="2"/>
    <x v="3"/>
    <n v="33.333333333333336"/>
    <n v="3"/>
    <s v="GXM23"/>
    <n v="100"/>
    <n v="0"/>
    <s v="ร้านที่4"/>
    <s v="ก***ิยา ห***พราน"/>
    <s v="กระบี่"/>
    <s v="-"/>
    <s v=""/>
    <s v="18/03/2026 17:00"/>
    <s v="-"/>
    <s v="J&amp;T COD"/>
    <s v="Tiktok"/>
    <s v="จ่ายทีหลัง / COD"/>
    <s v=""/>
    <s v="793524610410"/>
    <s v="18/03/2026 17:00"/>
  </r>
  <r>
    <x v="13"/>
    <x v="15"/>
    <n v="27.5"/>
    <n v="4"/>
    <s v="GXM22"/>
    <n v="165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18/03/2026 17:29"/>
    <s v="-"/>
    <s v="Flash Express"/>
    <s v="Shopee"/>
    <s v="shopee"/>
    <s v=""/>
    <s v="TH69018GJF8F7D"/>
    <s v="18/03/2026 16:59"/>
  </r>
  <r>
    <x v="2"/>
    <x v="3"/>
    <n v="65"/>
    <n v="12"/>
    <s v="GXM21"/>
    <n v="500"/>
    <n v="0"/>
    <s v="ร้านที่2"/>
    <s v="ห***า"/>
    <s v="กาญจนบุรี"/>
    <s v="-"/>
    <s v=""/>
    <s v="18/03/2026 16:36"/>
    <s v="-"/>
    <s v="J&amp;T Express"/>
    <s v="Tiktok"/>
    <s v="tiktok"/>
    <s v=""/>
    <s v="793528881353"/>
    <s v="18/03/2026 16:36"/>
  </r>
  <r>
    <x v="13"/>
    <x v="15"/>
    <n v="35"/>
    <n v="8"/>
    <s v="GXM20"/>
    <n v="328"/>
    <n v="0"/>
    <s v="ร้านที่1"/>
    <s v="เ******์"/>
    <s v="******.ศรีมงคล ตำบลศรีมงคล อำเภอไทรโยค จังหวัดกาญจนบุรี 71150"/>
    <s v="71150"/>
    <s v="51"/>
    <s v="18/03/2026 17:05"/>
    <s v="-"/>
    <s v="SPX Express"/>
    <s v="Shopee"/>
    <s v="shopee"/>
    <s v=""/>
    <s v="TH2649818027428"/>
    <s v="18/03/2026 16:35"/>
  </r>
  <r>
    <x v="2"/>
    <x v="3"/>
    <n v="40"/>
    <n v="10"/>
    <s v="GXM19"/>
    <n v="560.85"/>
    <n v="51.72"/>
    <s v="ร้านที่1"/>
    <s v="น้ำผึ้ง ผิวพรรณ"/>
    <s v="บ.47 หมู่ 3 · วังทอง/ Wang Thong_x000a__x000a_ภักดีชุมพล/ Phakdi Chumphonชัยภูมิ/ Chaiyaphum_x000a_36260"/>
    <s v="36260"/>
    <s v="660899606843"/>
    <s v="18/03/2026 16:34"/>
    <s v="-"/>
    <s v="Kerry_dropoff"/>
    <s v="Lazada"/>
    <s v="lazada"/>
    <s v=""/>
    <s v="TH33148GHZSP6C"/>
    <s v="18/03/2026 16:30"/>
  </r>
  <r>
    <x v="0"/>
    <x v="17"/>
    <n v="15"/>
    <n v="1"/>
    <s v="GXM18"/>
    <n v="15"/>
    <n v="0"/>
    <s v="ร้านที่1"/>
    <s v="เอ็มนะจนปม"/>
    <s v="สแรกยกหมู่ 9 หลังบ้านตึกบ้านเลขที่ 74 · ยางช้าย/ Yang Sai_x000a__x000a_โพธิ์ทอง/ Pho Thongอ่างทอง/ Ang Thong_x000a_14120"/>
    <s v="14120"/>
    <s v="660945724367"/>
    <s v="18/03/2026 16:28"/>
    <s v="-"/>
    <s v="Kerry_dropoff"/>
    <s v="Lazada"/>
    <s v="lazada"/>
    <s v=""/>
    <s v="LEXPU0668336855"/>
    <s v="18/03/2026 16:28"/>
  </r>
  <r>
    <x v="13"/>
    <x v="15"/>
    <n v="27.5"/>
    <n v="4"/>
    <s v="GXM17"/>
    <n v="165"/>
    <n v="0"/>
    <s v="ร้านที่1"/>
    <s v="ส******์"/>
    <s v="******.หนองวัวซอ จ.อุดรธานี ตำบลโนนหวาย อำเภอหนองวัวซอ จังหวัดอุดรธานี 41220"/>
    <s v="41220"/>
    <s v="73"/>
    <s v="18/03/2026 16:28"/>
    <s v="-"/>
    <s v="SPX Express"/>
    <s v="Shopee"/>
    <s v="shopee"/>
    <s v=""/>
    <s v="TH261333833139N"/>
    <s v="18/03/2026 16:28"/>
  </r>
  <r>
    <x v="2"/>
    <x v="3"/>
    <n v="33.333333333333336"/>
    <n v="3"/>
    <s v="GXM16"/>
    <n v="100"/>
    <n v="0"/>
    <s v="ร้านที่4"/>
    <s v="อ***ท์ ง***ระเสริฐ"/>
    <s v="สมุทรปราการ"/>
    <s v="-"/>
    <s v=""/>
    <s v="18/03/2026 16:28"/>
    <s v="-"/>
    <s v="J&amp;T Express"/>
    <s v="Tiktok"/>
    <s v="tiktok"/>
    <s v=""/>
    <s v="793594219401"/>
    <s v="18/03/2026 16:28"/>
  </r>
  <r>
    <x v="2"/>
    <x v="3"/>
    <n v="33.333333333333336"/>
    <n v="3"/>
    <s v="GXM14"/>
    <n v="100"/>
    <n v="0"/>
    <s v="ร้านที่4"/>
    <s v="ว***ยา เ***"/>
    <s v="ลำปาง"/>
    <s v="-"/>
    <s v=""/>
    <s v="18/03/2026 16:07"/>
    <s v="-"/>
    <s v="J&amp;T COD"/>
    <s v="Tiktok"/>
    <s v="จ่ายทีหลัง / COD"/>
    <s v=""/>
    <s v="793509711433"/>
    <s v="18/03/2026 16:11"/>
  </r>
  <r>
    <x v="14"/>
    <x v="16"/>
    <n v="50"/>
    <n v="3"/>
    <s v="GXM13"/>
    <n v="100"/>
    <n v="0"/>
    <s v="ร้านที่2"/>
    <s v="J***porn"/>
    <s v="ปทุมธานี"/>
    <s v="-"/>
    <s v=""/>
    <s v="18/03/2026 15:59"/>
    <s v="-"/>
    <s v="J&amp;T COD"/>
    <s v="Tiktok"/>
    <s v="จ่ายทีหลัง / COD"/>
    <s v=""/>
    <s v="793529050300"/>
    <s v="18/03/2026 15:59"/>
  </r>
  <r>
    <x v="10"/>
    <x v="18"/>
    <n v="139"/>
    <n v="2"/>
    <s v="GXM12"/>
    <n v="215"/>
    <n v="0"/>
    <s v="ร้านที่10"/>
    <s v=" ภัทราพร"/>
    <s v="  9/205 มลลิล อินเดอะปาร์คถนนวัชรพล 3 แยก 3 แขวงคลองถนน เขตสายไหม กทม  10220"/>
    <s v="10220"/>
    <s v="0949186684"/>
    <s v="18/03/2026 15:56"/>
    <s v="sompear3955@gmail.com"/>
    <s v="EMS COD"/>
    <s v="facebook"/>
    <s v="กสิกร"/>
    <s v=""/>
    <s v="WA109018908TH"/>
    <s v="18/03/2026 15:56"/>
  </r>
  <r>
    <x v="0"/>
    <x v="0"/>
    <n v="69.900000000000006"/>
    <n v="10"/>
    <s v="GXM11"/>
    <n v="839"/>
    <n v="39"/>
    <s v="ร้านที่1"/>
    <s v="ส******ะ"/>
    <s v="******ธิ์, ตำบล ไชยราช ตำบลไชยราช อำเภอบางสะพานน้อย จังหวัดประจวบคีรีขันธ์ 77170"/>
    <s v="77170"/>
    <s v="04"/>
    <s v="18/03/2026 16:13"/>
    <s v="-"/>
    <s v="SPX Express"/>
    <s v="Shopee"/>
    <s v="shopee"/>
    <s v=""/>
    <s v="TH268877196307D"/>
    <s v="18/03/2026 15:39"/>
  </r>
  <r>
    <x v="2"/>
    <x v="3"/>
    <n v="33.333333333333336"/>
    <n v="3"/>
    <s v="GXM10"/>
    <n v="100"/>
    <n v="0"/>
    <s v="ร้านที่4"/>
    <s v="พ***รรณ ก***"/>
    <s v="อำนาจเจริญ"/>
    <s v="-"/>
    <s v=""/>
    <s v="18/03/2026 15:37"/>
    <s v="-"/>
    <s v="J&amp;T COD"/>
    <s v="Tiktok"/>
    <s v="จ่ายทีหลัง / COD"/>
    <s v=""/>
    <s v="793578912416"/>
    <s v="18/03/2026 15:37"/>
  </r>
  <r>
    <x v="2"/>
    <x v="3"/>
    <n v="33.333333333333336"/>
    <n v="3"/>
    <s v="GXM9"/>
    <n v="100"/>
    <n v="0"/>
    <s v="ร้านที่4"/>
    <s v="ส***ิพร ผ***นองโพธิ์"/>
    <s v="นครปฐม"/>
    <s v="-"/>
    <s v=""/>
    <s v="18/03/2026 15:32"/>
    <s v="-"/>
    <s v="J&amp;T COD"/>
    <s v="Tiktok"/>
    <s v="จ่ายทีหลัง / COD"/>
    <s v=""/>
    <s v="793576600493"/>
    <s v="18/03/2026 15:32"/>
  </r>
  <r>
    <x v="2"/>
    <x v="3"/>
    <n v="33.333333333333336"/>
    <n v="6"/>
    <s v="GXM8"/>
    <n v="300"/>
    <n v="0"/>
    <s v="ร้านที่2"/>
    <s v="ณ******์"/>
    <s v="******่มจาน    ประเทศไทย ตำบลอุ่มจาน อำเภอกุสุมาลย์ จังหวัดสกลนคร 47230"/>
    <s v="47230"/>
    <s v="09"/>
    <s v="18/03/2026 15:30"/>
    <s v="-"/>
    <s v="SPX Express"/>
    <s v="Shopee"/>
    <s v="shopee"/>
    <s v=""/>
    <s v="TH262905088368B"/>
    <s v="18/03/2026 15:30"/>
  </r>
  <r>
    <x v="2"/>
    <x v="3"/>
    <n v="33.333333333333336"/>
    <n v="6"/>
    <s v="GXM7"/>
    <n v="300"/>
    <n v="0"/>
    <s v="ร้านที่2"/>
    <s v="ป******ุ"/>
    <s v="****** เชียงเครือ ตำบลเชียงเครือ อำเภอเมืองสกลนคร จังหวัดสกลนคร 47000"/>
    <s v="47000"/>
    <s v="71"/>
    <s v="18/03/2026 15:21"/>
    <s v="-"/>
    <s v="SPX Express"/>
    <s v="Shopee"/>
    <s v="shopee"/>
    <s v=""/>
    <s v="TH2612464804688"/>
    <s v="18/03/2026 15:21"/>
  </r>
  <r>
    <x v="2"/>
    <x v="3"/>
    <n v="33.333333333333336"/>
    <n v="3"/>
    <s v="GXM6"/>
    <n v="100"/>
    <n v="0"/>
    <s v="ร้านที่4"/>
    <s v="พ***ะวัน ส***ำ"/>
    <s v="กรุงเทพฯ"/>
    <s v="-"/>
    <s v=""/>
    <s v="18/03/2026 15:10"/>
    <s v="-"/>
    <s v="J&amp;T COD"/>
    <s v="Tiktok"/>
    <s v="จ่ายทีหลัง / COD"/>
    <s v=""/>
    <s v="793503005492"/>
    <s v="18/03/2026 15:10"/>
  </r>
  <r>
    <x v="2"/>
    <x v="3"/>
    <n v="33.333333333333336"/>
    <n v="3"/>
    <s v="GXM5"/>
    <n v="100"/>
    <n v="0"/>
    <s v="ร้านที่4"/>
    <s v="ว***รัตน์พุ่มทรัพย์"/>
    <s v="นครสวรรค์"/>
    <s v="-"/>
    <s v=""/>
    <s v="18/03/2026 14:58"/>
    <s v="-"/>
    <s v="J&amp;T COD"/>
    <s v="Tiktok"/>
    <s v="จ่ายทีหลัง / COD"/>
    <s v=""/>
    <s v="793579313413"/>
    <s v="18/03/2026 14:58"/>
  </r>
  <r>
    <x v="10"/>
    <x v="18"/>
    <n v="159"/>
    <n v="1"/>
    <s v="GXM3"/>
    <n v="99"/>
    <n v="0"/>
    <s v="ร้านที่2"/>
    <s v="จ***รัตน์ แ***้อ"/>
    <s v="Kanchanaburi"/>
    <s v="-"/>
    <s v=""/>
    <s v="18/03/2026 14:40"/>
    <s v="-"/>
    <s v="J&amp;T COD"/>
    <s v="Tiktok"/>
    <s v="จ่ายทีหลัง / COD"/>
    <s v=""/>
    <s v="793586925390"/>
    <s v="18/03/2026 14:40"/>
  </r>
  <r>
    <x v="6"/>
    <x v="7"/>
    <n v="159"/>
    <n v="1"/>
    <s v="GXM1"/>
    <n v="99"/>
    <n v="0"/>
    <s v="ร้านที่2"/>
    <s v="ฐ***รีย์ ศ***สุข"/>
    <s v="นนทบุรี"/>
    <s v="-"/>
    <s v=""/>
    <s v="18/03/2026 14:34"/>
    <s v="-"/>
    <s v="J&amp;T COD"/>
    <s v="Tiktok"/>
    <s v="จ่ายทีหลัง / COD"/>
    <s v=""/>
    <s v="793584623333"/>
    <s v="18/03/2026 14:34"/>
  </r>
  <r>
    <x v="10"/>
    <x v="18"/>
    <n v="159"/>
    <n v="1"/>
    <s v="GXM0"/>
    <n v="99"/>
    <n v="0"/>
    <s v="ร้านที่2"/>
    <s v="ด***จ  ค***ะเสริฐ"/>
    <s v="นครสวรรค์"/>
    <s v="-"/>
    <s v=""/>
    <s v="18/03/2026 14:33"/>
    <s v="-"/>
    <s v="J&amp;T COD"/>
    <s v="Tiktok"/>
    <s v="จ่ายทีหลัง / COD"/>
    <s v=""/>
    <s v="793506627362"/>
    <s v="18/03/2026 14:33"/>
  </r>
  <r>
    <x v="13"/>
    <x v="15"/>
    <n v="49"/>
    <n v="1"/>
    <s v="GXL98"/>
    <n v="49"/>
    <n v="0"/>
    <s v="ร้านที่1"/>
    <s v="เ******ิ"/>
    <s v="****** อ.เมือง จ.กำแพงเพชร ตำบลนครชุม อำเภอเมืองกำแพงเพชร จังหวัดกำแพงเพชร 62000"/>
    <s v="62000"/>
    <s v="26"/>
    <s v="18/03/2026 14:31"/>
    <s v="-"/>
    <s v="SPX Express"/>
    <s v="Shopee"/>
    <s v="shopee"/>
    <s v=""/>
    <s v="TH269497121878W"/>
    <s v="18/03/2026 14:31"/>
  </r>
  <r>
    <x v="2"/>
    <x v="3"/>
    <n v="50"/>
    <n v="6"/>
    <s v="GXL97"/>
    <n v="200"/>
    <n v="0"/>
    <s v="ร้านที่2"/>
    <s v="ป***ิทธิ์ ค***จริญ"/>
    <s v="สมุทรปราการ"/>
    <s v="-"/>
    <s v=""/>
    <s v="18/03/2026 14:31"/>
    <s v="-"/>
    <s v="J&amp;T Express"/>
    <s v="Tiktok"/>
    <s v="tiktok"/>
    <s v=""/>
    <s v="793584890313"/>
    <s v="18/03/2026 14:30"/>
  </r>
  <r>
    <x v="10"/>
    <x v="18"/>
    <n v="159"/>
    <n v="1"/>
    <s v="GXL96"/>
    <n v="99"/>
    <n v="0"/>
    <s v="ร้านที่2"/>
    <s v="พ***าร ณ***์ชัย ส***สน"/>
    <s v="พระนครศรีอยุธยา"/>
    <s v="-"/>
    <s v=""/>
    <s v="18/03/2026 14:23"/>
    <s v="-"/>
    <s v="J&amp;T Express"/>
    <s v="Tiktok"/>
    <s v="tiktok"/>
    <s v=""/>
    <s v="793512130305"/>
    <s v="18/03/2026 14:22"/>
  </r>
  <r>
    <x v="2"/>
    <x v="3"/>
    <n v="40"/>
    <n v="10"/>
    <s v="GXL95"/>
    <n v="330"/>
    <n v="0"/>
    <s v="ร้านที่2"/>
    <s v="ส***พร W*"/>
    <s v="เชียงราย"/>
    <s v="-"/>
    <s v=""/>
    <s v="18/03/2026 14:21"/>
    <s v="-"/>
    <s v="J&amp;T COD"/>
    <s v="Tiktok"/>
    <s v="จ่ายทีหลัง / COD"/>
    <s v=""/>
    <s v="793587486366"/>
    <s v="18/03/2026 14:21"/>
  </r>
  <r>
    <x v="15"/>
    <x v="19"/>
    <n v="0"/>
    <n v="1"/>
    <s v="GXL94"/>
    <n v="0"/>
    <n v="0"/>
    <s v="ร้านที่1"/>
    <s v="จัดส่ง องุ่น"/>
    <s v=" หมู่บ้านมัณฑิตาดีไลท์ เลขที่ 100 / 36 ซอย 3 ตำบลโพรงมะเดื่อ อำเภอเมือง จังหวัดนครปฐม 73000 "/>
    <s v="73000"/>
    <s v="0900872829"/>
    <s v="18/03/2026 14:13"/>
    <s v="sompear3955@gmail.com"/>
    <s v="EMS"/>
    <s v="line_oa"/>
    <s v="กสิกร"/>
    <s v="ส่งให้อินฟู"/>
    <s v="WB213311585TH"/>
    <s v="18/03/2026 14:13"/>
  </r>
  <r>
    <x v="7"/>
    <x v="8"/>
    <n v="0"/>
    <n v="1"/>
    <s v="GXL94"/>
    <n v="0"/>
    <n v="0"/>
    <s v="ร้านที่1"/>
    <s v="จัดส่ง องุ่น"/>
    <s v=" หมู่บ้านมัณฑิตาดีไลท์ เลขที่ 100 / 36 ซอย 3 ตำบลโพรงมะเดื่อ อำเภอเมือง จังหวัดนครปฐม 73000 "/>
    <s v="73000"/>
    <s v="0900872829"/>
    <s v="18/03/2026 14:13"/>
    <s v="sompear3955@gmail.com"/>
    <s v="EMS"/>
    <s v="line_oa"/>
    <s v="กสิกร"/>
    <s v="ส่งให้อินฟู"/>
    <s v="WB213311585TH"/>
    <s v="18/03/2026 14:13"/>
  </r>
  <r>
    <x v="2"/>
    <x v="3"/>
    <n v="50"/>
    <n v="6"/>
    <s v="GXL93"/>
    <n v="200"/>
    <n v="0"/>
    <s v="ร้านที่2"/>
    <s v="อ*** ร***มภู"/>
    <s v="บึงกาฬ"/>
    <s v="-"/>
    <s v=""/>
    <s v="18/03/2026 14:07"/>
    <s v="-"/>
    <s v="J&amp;T COD"/>
    <s v="Tiktok"/>
    <s v="จ่ายทีหลัง / COD"/>
    <s v=""/>
    <s v="793557193343"/>
    <s v="18/03/2026 14:12"/>
  </r>
  <r>
    <x v="4"/>
    <x v="12"/>
    <n v="159"/>
    <n v="1"/>
    <s v="GXL92"/>
    <n v="99"/>
    <n v="0"/>
    <s v="ร้านที่2"/>
    <s v="น***วีระยา เ***ดดี"/>
    <s v="บุรีรัมย์"/>
    <s v="-"/>
    <s v=""/>
    <s v="18/03/2026 14:06"/>
    <s v="-"/>
    <s v="J&amp;T COD"/>
    <s v="Tiktok"/>
    <s v="จ่ายทีหลัง / COD"/>
    <s v=""/>
    <s v="793543936323"/>
    <s v="18/03/2026 14:11"/>
  </r>
  <r>
    <x v="2"/>
    <x v="3"/>
    <n v="65"/>
    <n v="1"/>
    <s v="GXL91"/>
    <n v="35"/>
    <n v="0"/>
    <s v="ร้านที่2"/>
    <s v="น***ก้า พ***สันเทียะ"/>
    <s v="ชลบุรี"/>
    <s v="-"/>
    <s v=""/>
    <s v="18/03/2026 14:06"/>
    <s v="-"/>
    <s v="J&amp;T Express"/>
    <s v="Tiktok"/>
    <s v="tiktok"/>
    <s v=""/>
    <s v="793582158386"/>
    <s v="18/03/2026 14:09"/>
  </r>
  <r>
    <x v="2"/>
    <x v="3"/>
    <n v="33.333333333333336"/>
    <n v="3"/>
    <s v="GXL90"/>
    <n v="100"/>
    <n v="0"/>
    <s v="ร้านที่2"/>
    <s v="อ***ุภา ว***ยลาน"/>
    <s v="หนองบัวลำภู"/>
    <s v="-"/>
    <s v=""/>
    <s v="18/03/2026 14:05"/>
    <s v="-"/>
    <s v="J&amp;T COD"/>
    <s v="Tiktok"/>
    <s v="จ่ายทีหลัง / COD"/>
    <s v=""/>
    <s v="793536718402"/>
    <s v="18/03/2026 14:09"/>
  </r>
  <r>
    <x v="2"/>
    <x v="3"/>
    <n v="65"/>
    <n v="1"/>
    <s v="GXL88"/>
    <n v="35"/>
    <n v="0"/>
    <s v="ร้านที่2"/>
    <s v="ก***พัชร ไ***ชิต"/>
    <s v="ปราจีนบุรี"/>
    <s v="-"/>
    <s v=""/>
    <s v="18/03/2026 14:03"/>
    <s v="-"/>
    <s v="J&amp;T COD"/>
    <s v="Tiktok"/>
    <s v="จ่ายทีหลัง / COD"/>
    <s v=""/>
    <s v="793588154376"/>
    <s v="18/03/2026 14:04"/>
  </r>
  <r>
    <x v="2"/>
    <x v="3"/>
    <n v="50"/>
    <n v="12"/>
    <s v="GXL87"/>
    <n v="400"/>
    <n v="0"/>
    <s v="ร้านที่2"/>
    <s v="น***ร เ***ขุนทด"/>
    <s v="ลพบุรี"/>
    <s v="-"/>
    <s v=""/>
    <s v="18/03/2026 14:01"/>
    <s v="-"/>
    <s v="J&amp;T COD"/>
    <s v="Tiktok"/>
    <s v="จ่ายทีหลัง / COD"/>
    <s v=""/>
    <s v="793557782371"/>
    <s v="18/03/2026 14:01"/>
  </r>
  <r>
    <x v="0"/>
    <x v="0"/>
    <n v="80"/>
    <n v="3"/>
    <s v="GXL86"/>
    <n v="240"/>
    <n v="0"/>
    <s v="ร้านที่1"/>
    <s v="ป******า"/>
    <s v="******ตำบลหนองบัว, อำเภอเมืองหนองบัวลำภู ตำบลหนองบัว อำเภอเมืองหนองบัวลำภู จังหวัดหนองบัวลำภู 39000"/>
    <s v="39000"/>
    <s v="39"/>
    <s v="18/03/2026 14:14"/>
    <s v="-"/>
    <s v="SPX Express"/>
    <s v="Shopee"/>
    <s v="shopee"/>
    <s v=""/>
    <s v="TH265925917668M"/>
    <s v="18/03/2026 13:42"/>
  </r>
  <r>
    <x v="0"/>
    <x v="0"/>
    <n v="66.333333333333329"/>
    <n v="3"/>
    <s v="GXL85"/>
    <n v="187"/>
    <n v="7"/>
    <s v="ร้านที่3"/>
    <s v="ดารุวรรณ​ นุตคำแหง"/>
    <s v="186 ม.7 ต.วังสะพุง_x000a__x000a_วังสะพุง/ Wang Saphungเลย/ Loei_x000a_42130"/>
    <s v="42130"/>
    <s v="660992535062"/>
    <s v="18/03/2026 13:31"/>
    <s v="-"/>
    <s v="Kerry_dropoff"/>
    <s v="Lazada"/>
    <s v="lazada"/>
    <s v=""/>
    <s v="TH39098GHQX87A"/>
    <s v="18/03/2026 13:31"/>
  </r>
  <r>
    <x v="15"/>
    <x v="19"/>
    <n v="100"/>
    <n v="1"/>
    <s v="GXL84"/>
    <n v="199"/>
    <n v="0"/>
    <s v="ร้านที่1"/>
    <s v="พรรณี ศีรสุวรรณ์"/>
    <s v="55/58ช.วัดโพธิวราราม_x000a_ต.หมากแข้ง อ.เมือง. จ.อุดรธานี_x000a__x000a_   41000 41000"/>
    <s v="41000"/>
    <s v="0832865027"/>
    <s v="18/03/2026 13:27"/>
    <s v="sompear3955@gmail.com"/>
    <s v="EMS"/>
    <s v="facebook"/>
    <s v="กสิกร"/>
    <s v=""/>
    <s v="WB213312206TH"/>
    <s v="18/03/2026 13:31"/>
  </r>
  <r>
    <x v="7"/>
    <x v="8"/>
    <n v="99"/>
    <n v="1"/>
    <s v="GXL84"/>
    <n v="199"/>
    <n v="0"/>
    <s v="ร้านที่1"/>
    <s v="พรรณี ศีรสุวรรณ์"/>
    <s v="55/58ช.วัดโพธิวราราม_x000a_ต.หมากแข้ง อ.เมือง. จ.อุดรธานี_x000a__x000a_   41000 41000"/>
    <s v="41000"/>
    <s v="0832865027"/>
    <s v="18/03/2026 13:27"/>
    <s v="sompear3955@gmail.com"/>
    <s v="EMS"/>
    <s v="facebook"/>
    <s v="กสิกร"/>
    <s v=""/>
    <s v="WB213312206TH"/>
    <s v="18/03/2026 13:31"/>
  </r>
  <r>
    <x v="2"/>
    <x v="3"/>
    <n v="50"/>
    <n v="6"/>
    <s v="GXL83"/>
    <n v="200"/>
    <n v="0"/>
    <s v="ร้านที่2"/>
    <s v="ด***รัตน์ ช***วรรณ"/>
    <s v="กรุงเทพฯ"/>
    <s v="-"/>
    <s v=""/>
    <s v="18/03/2026 13:24"/>
    <s v="-"/>
    <s v="J&amp;T COD"/>
    <s v="Tiktok"/>
    <s v="จ่ายทีหลัง / COD"/>
    <s v=""/>
    <s v="793540094351"/>
    <s v="18/03/2026 13:24"/>
  </r>
  <r>
    <x v="0"/>
    <x v="0"/>
    <n v="100"/>
    <n v="5"/>
    <s v="GXL82"/>
    <n v="550"/>
    <n v="50"/>
    <s v="ร้านที่1"/>
    <s v="วิโรจน์ ศิริครรชิตถาวร"/>
    <s v="24 ถ. สุนทรโกษา &amp;nbsp;แขวงคลองเตย, เขตคลองเตย, จังหวัดกรุงเทพมหานคร, 10110_x000a_(ติดกับร้านตรายางศิลปสยาม ใกล้ห้าแยก ณ.ระนอง ฝั่งเดียวกับสนามฟุตบอล)_x000a_"/>
    <s v="10110"/>
    <s v="0891950886"/>
    <s v="18/03/2026 13:18"/>
    <s v="sompear3955@gmail.com"/>
    <s v="EMS"/>
    <s v="line_oa"/>
    <s v="กสิกร"/>
    <s v=""/>
    <s v="WB213311599TH"/>
    <s v="18/03/2026 13:21"/>
  </r>
  <r>
    <x v="14"/>
    <x v="16"/>
    <n v="50"/>
    <n v="9"/>
    <s v="GXL81"/>
    <n v="300"/>
    <n v="0"/>
    <s v="ร้านที่1"/>
    <s v="สุนันท์ษา ทองรัตน์"/>
    <s v="เลขที่333หมู่6_x000a_ถ.หน้าวัดบ้านเดื่อ_x000a_ต.หมากแข้ง_x000a_อ.เมือง_x000a_จ.อุดรธานี 41000"/>
    <s v="41000"/>
    <s v="0945201384"/>
    <s v="18/03/2026 13:21"/>
    <s v="sompear3955@gmail.com"/>
    <s v="EMS COD"/>
    <s v="facebook"/>
    <s v="กสิกร"/>
    <s v=""/>
    <s v="WA109018911TH"/>
    <s v="18/03/2026 13:20"/>
  </r>
  <r>
    <x v="2"/>
    <x v="3"/>
    <n v="50"/>
    <n v="6"/>
    <s v="GXL80"/>
    <n v="238"/>
    <n v="38"/>
    <s v="ร้านที่2"/>
    <s v="ช***"/>
    <s v="สงขลา"/>
    <s v="-"/>
    <s v=""/>
    <s v="18/03/2026 13:20"/>
    <s v="-"/>
    <s v="J&amp;T COD"/>
    <s v="Tiktok"/>
    <s v="จ่ายทีหลัง / COD"/>
    <s v=""/>
    <s v="793587995336"/>
    <s v="18/03/2026 13:20"/>
  </r>
  <r>
    <x v="2"/>
    <x v="3"/>
    <n v="50"/>
    <n v="6"/>
    <s v="GXL77"/>
    <n v="200"/>
    <n v="0"/>
    <s v="ร้านที่2"/>
    <s v="A** m***Somchai J***sompob"/>
    <s v="กรุงเทพฯ"/>
    <s v="-"/>
    <s v=""/>
    <s v="18/03/2026 13:06"/>
    <s v="-"/>
    <s v="J&amp;T COD"/>
    <s v="Tiktok"/>
    <s v="จ่ายทีหลัง / COD"/>
    <s v=""/>
    <s v="793536598330"/>
    <s v="18/03/2026 13:06"/>
  </r>
  <r>
    <x v="2"/>
    <x v="3"/>
    <n v="50"/>
    <n v="6"/>
    <s v="GXL76"/>
    <n v="200"/>
    <n v="0"/>
    <s v="ร้านที่2"/>
    <s v="ป***มาภรณ์  จ***ำ"/>
    <s v="ศรีสะเกษ"/>
    <s v="-"/>
    <s v=""/>
    <s v="18/03/2026 13:03"/>
    <s v="-"/>
    <s v="J&amp;T COD"/>
    <s v="Tiktok"/>
    <s v="จ่ายทีหลัง / COD"/>
    <s v=""/>
    <s v="793513692355"/>
    <s v="18/03/2026 13:03"/>
  </r>
  <r>
    <x v="1"/>
    <x v="2"/>
    <n v="59"/>
    <n v="1"/>
    <s v="GXL74"/>
    <n v="88"/>
    <n v="29"/>
    <s v="ร้านที่1"/>
    <s v="Y******]"/>
    <s v="******งหวัดกรุงเทพมหานคร เขตบางขุนเทียน 10150 แขวงท่าข้าม เขตบางขุนเทียน จังหวัดกรุงเทพมหานคร 10150"/>
    <s v="10150"/>
    <s v="12"/>
    <s v="18/03/2026 12:32"/>
    <s v="-"/>
    <s v="SPX Express"/>
    <s v="Shopee"/>
    <s v="shopee"/>
    <s v=""/>
    <s v="TH262442885264W"/>
    <s v="18/03/2026 12:32"/>
  </r>
  <r>
    <x v="4"/>
    <x v="12"/>
    <n v="159"/>
    <n v="1"/>
    <s v="GXL73"/>
    <n v="129"/>
    <n v="0"/>
    <s v="ร้านที่2"/>
    <s v="บ***ร"/>
    <s v="ขอนแก่น"/>
    <s v="-"/>
    <s v=""/>
    <s v="18/03/2026 12:22"/>
    <s v="-"/>
    <s v="J&amp;T COD"/>
    <s v="Tiktok"/>
    <s v="จ่ายทีหลัง / COD"/>
    <s v=""/>
    <s v="793506732314"/>
    <s v="18/03/2026 12:22"/>
  </r>
  <r>
    <x v="16"/>
    <x v="20"/>
    <n v="12"/>
    <n v="50"/>
    <s v="GXL72"/>
    <n v="700"/>
    <n v="0"/>
    <s v="ร้านที่1"/>
    <s v="r******g"/>
    <s v="******่งสุขลา    ประเทศไทย (ตึก c..ห้อง102 โทร 0614422653) ตำบลทุ่งสุขลา อำเภอศรีราชา จังหวัดชลบุรี 20230"/>
    <s v="20230"/>
    <s v="53"/>
    <s v="18/03/2026 12:49"/>
    <s v="-"/>
    <s v="SPX Express"/>
    <s v="Shopee"/>
    <s v="shopee"/>
    <s v=""/>
    <s v="TH266076317504C"/>
    <s v="18/03/2026 12:19"/>
  </r>
  <r>
    <x v="2"/>
    <x v="3"/>
    <n v="50"/>
    <n v="6"/>
    <s v="GXL70"/>
    <n v="200"/>
    <n v="0"/>
    <s v="ร้านที่2"/>
    <s v="ว***าพร"/>
    <s v="ร้อยเอ็ด"/>
    <s v="-"/>
    <s v=""/>
    <s v="18/03/2026 11:54"/>
    <s v="-"/>
    <s v="J&amp;T Express"/>
    <s v="Tiktok"/>
    <s v="tiktok"/>
    <s v=""/>
    <s v="793428153910"/>
    <s v="18/03/2026 11:53"/>
  </r>
  <r>
    <x v="4"/>
    <x v="12"/>
    <n v="159"/>
    <n v="3"/>
    <s v="GXL69"/>
    <n v="387"/>
    <n v="0"/>
    <s v="ร้านที่2"/>
    <s v="เ***์สิรี ก***นพิพัฒน์"/>
    <s v="เพชรบุรี"/>
    <s v="-"/>
    <s v=""/>
    <s v="18/03/2026 11:42"/>
    <s v="-"/>
    <s v="J&amp;T COD"/>
    <s v="Tiktok"/>
    <s v="จ่ายทีหลัง / COD"/>
    <s v=""/>
    <s v="793450226995"/>
    <s v="18/03/2026 11:42"/>
  </r>
  <r>
    <x v="12"/>
    <x v="14"/>
    <n v="100"/>
    <n v="2"/>
    <s v="GXL68"/>
    <n v="179"/>
    <n v="0"/>
    <s v="ร้านที่1"/>
    <s v="คุณลำใย  งานดี"/>
    <s v="16 หมู่ 10 ต.วังโมกข์_x000a_อ.วชิรบารมี  จ.พิจิตร_x000a_ 66140"/>
    <s v="66140"/>
    <s v="0954847884"/>
    <s v="18/03/2026 11:33"/>
    <s v="sompear3955@gmail.com"/>
    <s v="EMS"/>
    <s v="facebook"/>
    <s v="กสิกร"/>
    <s v=""/>
    <s v="WB213311608TH"/>
    <s v="18/03/2026 11:40"/>
  </r>
  <r>
    <x v="8"/>
    <x v="9"/>
    <n v="14"/>
    <n v="2"/>
    <s v="GXL67"/>
    <n v="34"/>
    <n v="6"/>
    <s v="ร้านที่1"/>
    <s v="ส*****า"/>
    <s v="******, ถนน ประชาชื่น, แขวง ทุ่งสองห้อง, เขตหลักสี่ แขวงทุ่งสองห้อง เขตหลักสี่ จังหวัดกรุงเทพมหานคร 10210"/>
    <s v="10210"/>
    <s v="50"/>
    <s v="18/03/2026 12:08"/>
    <s v="-"/>
    <s v="SPX Express"/>
    <s v="Shopee"/>
    <s v="shopee"/>
    <s v=""/>
    <s v="TH264123337608A"/>
    <s v="18/03/2026 11:38"/>
  </r>
  <r>
    <x v="2"/>
    <x v="3"/>
    <n v="33.333333333333336"/>
    <n v="3"/>
    <s v="GXL66"/>
    <n v="100"/>
    <n v="0"/>
    <s v="ร้านที่4"/>
    <s v="แ***ู น***บุลัย  ร***น้ำ"/>
    <s v="อุดรธานี"/>
    <s v="-"/>
    <s v=""/>
    <s v="18/03/2026 11:33"/>
    <s v="-"/>
    <s v="J&amp;T Express"/>
    <s v="Tiktok"/>
    <s v="tiktok"/>
    <s v=""/>
    <s v="793409247993"/>
    <s v="18/03/2026 11:32"/>
  </r>
  <r>
    <x v="2"/>
    <x v="3"/>
    <n v="50"/>
    <n v="6"/>
    <s v="GXL65"/>
    <n v="216"/>
    <n v="16"/>
    <s v="ร้านที่2"/>
    <s v="น***าวปริญากร บ***รรจง"/>
    <s v="สุรินทร์"/>
    <s v="-"/>
    <s v=""/>
    <s v="18/03/2026 11:27"/>
    <s v="-"/>
    <s v="J&amp;T COD"/>
    <s v="Tiktok"/>
    <s v="จ่ายทีหลัง / COD"/>
    <s v=""/>
    <s v="793498955911"/>
    <s v="18/03/2026 11:27"/>
  </r>
  <r>
    <x v="4"/>
    <x v="12"/>
    <n v="159"/>
    <n v="1"/>
    <s v="GXL64"/>
    <n v="99"/>
    <n v="0"/>
    <s v="ร้านที่2"/>
    <s v="A***hamolwan"/>
    <s v="ชลบุรี"/>
    <s v="-"/>
    <s v=""/>
    <s v="18/03/2026 11:27"/>
    <s v="-"/>
    <s v="J&amp;T COD"/>
    <s v="Tiktok"/>
    <s v="จ่ายทีหลัง / COD"/>
    <s v=""/>
    <s v="793431737965"/>
    <s v="18/03/2026 11:27"/>
  </r>
  <r>
    <x v="8"/>
    <x v="9"/>
    <n v="14"/>
    <n v="2"/>
    <s v="GXL63"/>
    <n v="32"/>
    <n v="4"/>
    <s v="ร้านที่1"/>
    <s v="ม***์"/>
    <s v="******นน ประชาชื่น, แขวงทุ่งสองห้อง, เขตหลักสี่ กทม.10210 แขวงทุ่งสองห้อง เขตหลักสี่ จังหวัดกรุงเทพมหานคร 10210"/>
    <s v="10210"/>
    <s v="45"/>
    <s v="18/03/2026 11:55"/>
    <s v="-"/>
    <s v="SPX Express"/>
    <s v="Shopee"/>
    <s v="shopee"/>
    <s v=""/>
    <s v="TH265591901083O"/>
    <s v="18/03/2026 11:25"/>
  </r>
  <r>
    <x v="10"/>
    <x v="18"/>
    <n v="159"/>
    <n v="1"/>
    <s v="GXL61"/>
    <n v="258"/>
    <n v="0"/>
    <s v="ร้านที่2"/>
    <s v="ท***ันทร์ น***ัมย์"/>
    <s v="บุรีรัมย์"/>
    <s v="-"/>
    <s v=""/>
    <s v="18/03/2026 11:22"/>
    <s v="-"/>
    <s v="J&amp;T Express"/>
    <s v="Tiktok"/>
    <s v="tiktok"/>
    <s v=""/>
    <s v="793473036915"/>
    <s v="18/03/2026 11:21"/>
  </r>
  <r>
    <x v="6"/>
    <x v="7"/>
    <n v="159"/>
    <n v="1"/>
    <s v="GXL61"/>
    <n v="258"/>
    <n v="0"/>
    <s v="ร้านที่2"/>
    <s v="ท***ันทร์ น***ัมย์"/>
    <s v="บุรีรัมย์"/>
    <s v="-"/>
    <s v=""/>
    <s v="18/03/2026 11:22"/>
    <s v="-"/>
    <s v="J&amp;T Express"/>
    <s v="Tiktok"/>
    <s v="tiktok"/>
    <s v=""/>
    <s v="793473036915"/>
    <s v="18/03/2026 11:21"/>
  </r>
  <r>
    <x v="2"/>
    <x v="3"/>
    <n v="50"/>
    <n v="6"/>
    <s v="GXL59"/>
    <n v="200"/>
    <n v="0"/>
    <s v="ร้านที่2"/>
    <s v="d***die"/>
    <s v="กรุงเทพฯ"/>
    <s v="-"/>
    <s v=""/>
    <s v="18/03/2026 11:19"/>
    <s v="-"/>
    <s v="J&amp;T COD"/>
    <s v="Tiktok"/>
    <s v="จ่ายทีหลัง / COD"/>
    <s v=""/>
    <s v="793463359942"/>
    <s v="18/03/2026 11:19"/>
  </r>
  <r>
    <x v="4"/>
    <x v="12"/>
    <n v="159"/>
    <n v="1"/>
    <s v="GXL58"/>
    <n v="99"/>
    <n v="0"/>
    <s v="ร้านที่2"/>
    <s v="ค** แ*"/>
    <s v="ประจวบคีรีขันธ์"/>
    <s v="-"/>
    <s v=""/>
    <s v="18/03/2026 11:18"/>
    <s v="-"/>
    <s v="J&amp;T COD"/>
    <s v="Tiktok"/>
    <s v="จ่ายทีหลัง / COD"/>
    <s v=""/>
    <s v="793469036905"/>
    <s v="18/03/2026 11:19"/>
  </r>
  <r>
    <x v="17"/>
    <x v="21"/>
    <n v="150"/>
    <n v="2"/>
    <s v="GXL57"/>
    <n v="218"/>
    <n v="18"/>
    <s v="ร้านที่2"/>
    <s v="ช***พัชร์ อ***ณ์"/>
    <s v="ร้อยเอ็ด"/>
    <s v="-"/>
    <s v=""/>
    <s v="18/03/2026 11:17"/>
    <s v="-"/>
    <s v="J&amp;T COD"/>
    <s v="Tiktok"/>
    <s v="จ่ายทีหลัง / COD"/>
    <s v=""/>
    <s v="793486433961"/>
    <s v="18/03/2026 11:17"/>
  </r>
  <r>
    <x v="9"/>
    <x v="11"/>
    <n v="66.666666666666671"/>
    <n v="3"/>
    <s v="GXL56"/>
    <n v="100"/>
    <n v="0"/>
    <s v="ร้านที่2"/>
    <s v="ว***ญาภรณ์ ส***นัส"/>
    <s v="ปราจีนบุรี"/>
    <s v="-"/>
    <s v=""/>
    <s v="18/03/2026 11:07"/>
    <s v="-"/>
    <s v="J&amp;T COD"/>
    <s v="Tiktok"/>
    <s v="จ่ายทีหลัง / COD"/>
    <s v=""/>
    <s v="793411543923"/>
    <s v="18/03/2026 11:07"/>
  </r>
  <r>
    <x v="9"/>
    <x v="11"/>
    <n v="66.666666666666671"/>
    <n v="3"/>
    <s v="GXL55"/>
    <n v="100"/>
    <n v="0"/>
    <s v="ร้านที่2"/>
    <s v="โ***ณ ล***วิไลกุล"/>
    <s v="กรุงเทพมหานคร"/>
    <s v="-"/>
    <s v=""/>
    <s v="18/03/2026 11:01"/>
    <s v="-"/>
    <s v="J&amp;T COD"/>
    <s v="Tiktok"/>
    <s v="จ่ายทีหลัง / COD"/>
    <s v=""/>
    <s v="793492039966"/>
    <s v="18/03/2026 11:01"/>
  </r>
  <r>
    <x v="2"/>
    <x v="3"/>
    <n v="50"/>
    <n v="6"/>
    <s v="GXL54"/>
    <n v="200"/>
    <n v="0"/>
    <s v="ร้านที่2"/>
    <s v="ส***นทา แ***ต๋ง"/>
    <s v="ปทุมธานี"/>
    <s v="-"/>
    <s v=""/>
    <s v="18/03/2026 10:59"/>
    <s v="-"/>
    <s v="J&amp;T COD"/>
    <s v="Tiktok"/>
    <s v="จ่ายทีหลัง / COD"/>
    <s v=""/>
    <s v="793473552922"/>
    <s v="18/03/2026 10:59"/>
  </r>
  <r>
    <x v="2"/>
    <x v="3"/>
    <n v="65"/>
    <n v="1"/>
    <s v="GXL52"/>
    <n v="35"/>
    <n v="0"/>
    <s v="ร้านที่2"/>
    <s v="ภ***ภรณ์ น***ี"/>
    <s v="ศรีสะเกษ"/>
    <s v="-"/>
    <s v=""/>
    <s v="18/03/2026 10:54"/>
    <s v="-"/>
    <s v="J&amp;T Express"/>
    <s v="Tiktok"/>
    <s v="tiktok"/>
    <s v=""/>
    <s v="793499930930"/>
    <s v="18/03/2026 10:53"/>
  </r>
  <r>
    <x v="9"/>
    <x v="11"/>
    <n v="66.666666666666671"/>
    <n v="3"/>
    <s v="GXL51"/>
    <n v="400"/>
    <n v="0"/>
    <s v="ร้านที่2"/>
    <s v="ก***เวก ร***ขพูล"/>
    <s v="อุทัยธานี"/>
    <s v="-"/>
    <s v=""/>
    <s v="18/03/2026 10:53"/>
    <s v="-"/>
    <s v="J&amp;T Express"/>
    <s v="Tiktok"/>
    <s v="tiktok"/>
    <s v=""/>
    <s v="793499645923"/>
    <s v="18/03/2026 10:53"/>
  </r>
  <r>
    <x v="14"/>
    <x v="16"/>
    <n v="50"/>
    <n v="3"/>
    <s v="GXL51"/>
    <n v="400"/>
    <n v="0"/>
    <s v="ร้านที่2"/>
    <s v="ก***เวก ร***ขพูล"/>
    <s v="อุทัยธานี"/>
    <s v="-"/>
    <s v=""/>
    <s v="18/03/2026 10:53"/>
    <s v="-"/>
    <s v="J&amp;T Express"/>
    <s v="Tiktok"/>
    <s v="tiktok"/>
    <s v=""/>
    <s v="793499645923"/>
    <s v="18/03/2026 10:53"/>
  </r>
  <r>
    <x v="2"/>
    <x v="3"/>
    <n v="50"/>
    <n v="6"/>
    <s v="GXL51"/>
    <n v="400"/>
    <n v="0"/>
    <s v="ร้านที่2"/>
    <s v="ก***เวก ร***ขพูล"/>
    <s v="อุทัยธานี"/>
    <s v="-"/>
    <s v=""/>
    <s v="18/03/2026 10:53"/>
    <s v="-"/>
    <s v="J&amp;T Express"/>
    <s v="Tiktok"/>
    <s v="tiktok"/>
    <s v=""/>
    <s v="793499645923"/>
    <s v="18/03/2026 10:53"/>
  </r>
  <r>
    <x v="2"/>
    <x v="3"/>
    <n v="50"/>
    <n v="6"/>
    <s v="GXL50"/>
    <n v="200"/>
    <n v="0"/>
    <s v="ร้านที่2"/>
    <s v="ว***ตน์ ศ***อนุกูลกิจ"/>
    <s v="กรุงเทพมหานคร"/>
    <s v="-"/>
    <s v=""/>
    <s v="18/03/2026 10:50"/>
    <s v="-"/>
    <s v="J&amp;T COD"/>
    <s v="Tiktok"/>
    <s v="จ่ายทีหลัง / COD"/>
    <s v=""/>
    <s v="793430754933"/>
    <s v="18/03/2026 10:50"/>
  </r>
  <r>
    <x v="7"/>
    <x v="8"/>
    <n v="99"/>
    <n v="5"/>
    <s v="GXL49"/>
    <n v="995"/>
    <n v="0"/>
    <s v="ร้านที่1"/>
    <s v="เฟรน"/>
    <s v="บจก วรวุฒิการาจ 36 จรัญฯ72 เขตบางพลัด กรุงเทพ10700"/>
    <s v="10700"/>
    <s v="0826599897"/>
    <s v="18/03/2026 10:36"/>
    <s v="sompear3955@gmail.com"/>
    <s v="EMS"/>
    <s v="line_oa"/>
    <s v="กสิกร"/>
    <s v=""/>
    <s v="WB213311611TH"/>
    <s v="18/03/2026 10:50"/>
  </r>
  <r>
    <x v="15"/>
    <x v="19"/>
    <n v="100"/>
    <n v="5"/>
    <s v="GXL49"/>
    <n v="995"/>
    <n v="0"/>
    <s v="ร้านที่1"/>
    <s v="เฟรน"/>
    <s v="บจก วรวุฒิการาจ 36 จรัญฯ72 เขตบางพลัด กรุงเทพ10700"/>
    <s v="10700"/>
    <s v="0826599897"/>
    <s v="18/03/2026 10:36"/>
    <s v="sompear3955@gmail.com"/>
    <s v="EMS"/>
    <s v="line_oa"/>
    <s v="กสิกร"/>
    <s v=""/>
    <s v="WB213311611TH"/>
    <s v="18/03/2026 10:50"/>
  </r>
  <r>
    <x v="2"/>
    <x v="3"/>
    <n v="33.333333333333336"/>
    <n v="3"/>
    <s v="GXL48"/>
    <n v="100"/>
    <n v="0"/>
    <s v="ร้านที่2"/>
    <s v="ก***"/>
    <s v="ชลบุรี"/>
    <s v="-"/>
    <s v=""/>
    <s v="18/03/2026 10:45"/>
    <s v="-"/>
    <s v="J&amp;T COD"/>
    <s v="Tiktok"/>
    <s v="จ่ายทีหลัง / COD"/>
    <s v=""/>
    <s v="793406357940"/>
    <s v="18/03/2026 10:45"/>
  </r>
  <r>
    <x v="2"/>
    <x v="3"/>
    <n v="50"/>
    <n v="6"/>
    <s v="GXL47"/>
    <n v="200"/>
    <n v="0"/>
    <s v="ร้านที่2"/>
    <s v="A***alee"/>
    <s v="อุดรธานี"/>
    <s v="-"/>
    <s v=""/>
    <s v="18/03/2026 10:45"/>
    <s v="-"/>
    <s v="J&amp;T COD"/>
    <s v="Tiktok"/>
    <s v="จ่ายทีหลัง / COD"/>
    <s v=""/>
    <s v="793470246973"/>
    <s v="18/03/2026 10:45"/>
  </r>
  <r>
    <x v="8"/>
    <x v="9"/>
    <n v="14"/>
    <n v="2"/>
    <s v="GXL46"/>
    <n v="32"/>
    <n v="4"/>
    <s v="ร้านที่1"/>
    <s v="ล******ญ"/>
    <s v="******อัทึม ตำบลเทพมงคล, ตำบลบางซ้าย, อำเภอบางซ้าย ตำบลเทพมงคล อำเภอบางซ้าย จังหวัดพระนครศรีอยุธยา 13270"/>
    <s v="13270"/>
    <s v="54"/>
    <s v="18/03/2026 10:44"/>
    <s v="-"/>
    <s v="SPX Express"/>
    <s v="Shopee"/>
    <s v="shopee"/>
    <s v=""/>
    <s v="TH2650909396977"/>
    <s v="18/03/2026 10:43"/>
  </r>
  <r>
    <x v="8"/>
    <x v="9"/>
    <n v="14"/>
    <n v="2"/>
    <s v="GXL45"/>
    <n v="32"/>
    <n v="4"/>
    <s v="ร้านที่1"/>
    <s v="ล******ญ"/>
    <s v="****** จังหวัดพระนครศรีอยุธยา ตำบลเทพมงคล อำเภอบางซ้าย จังหวัดพระนครศรีอยุธยา 13270"/>
    <s v="13270"/>
    <s v="54"/>
    <s v="18/03/2026 10:43"/>
    <s v="-"/>
    <s v="SPX Express"/>
    <s v="Shopee"/>
    <s v="shopee"/>
    <s v=""/>
    <s v="TH263137084946H"/>
    <s v="18/03/2026 10:42"/>
  </r>
  <r>
    <x v="10"/>
    <x v="18"/>
    <n v="139"/>
    <n v="1"/>
    <s v="GXL44"/>
    <n v="215"/>
    <n v="0"/>
    <s v="ร้านที่10"/>
    <s v="ร้านอาหารแจ่มแมว"/>
    <s v="387/22ม.1ต.บางริ้น_x000a_อ.เมืองระนอง_x000a_โทร 85000"/>
    <s v="85000"/>
    <s v="0819704280"/>
    <s v="18/03/2026 10:42"/>
    <s v="sompear3955@gmail.com"/>
    <s v="EMS COD"/>
    <s v="facebook"/>
    <s v="กสิกร"/>
    <s v=""/>
    <s v="WA109018925TH"/>
    <s v="18/03/2026 10:42"/>
  </r>
  <r>
    <x v="6"/>
    <x v="7"/>
    <n v="139"/>
    <n v="1"/>
    <s v="GXL44"/>
    <n v="215"/>
    <n v="0"/>
    <s v="ร้านที่10"/>
    <s v="ร้านอาหารแจ่มแมว"/>
    <s v="387/22ม.1ต.บางริ้น_x000a_อ.เมืองระนอง_x000a_โทร 85000"/>
    <s v="85000"/>
    <s v="0819704280"/>
    <s v="18/03/2026 10:42"/>
    <s v="sompear3955@gmail.com"/>
    <s v="EMS COD"/>
    <s v="facebook"/>
    <s v="กสิกร"/>
    <s v=""/>
    <s v="WA109018925TH"/>
    <s v="18/03/2026 10:42"/>
  </r>
  <r>
    <x v="5"/>
    <x v="6"/>
    <n v="139"/>
    <n v="2"/>
    <s v="GXL43"/>
    <n v="215"/>
    <n v="0"/>
    <s v="ร้านที่10"/>
    <s v="ผ่องพรรณ สร้อยมุข"/>
    <s v="24 ตรอกศรีบุญเรือง_x000a_(ซอยร้านขนมจีนหน้าวัดไพรสณฑ์)_x000a_ตำบลหล่มสัก อำเภอหล่มสัก จังหวัดเพชรบูรณ์ 67110"/>
    <s v="67110"/>
    <s v="0968989632"/>
    <s v="18/03/2026 10:41"/>
    <s v="sompear3955@gmail.com"/>
    <s v="EMS COD"/>
    <s v="facebook"/>
    <s v="กสิกร"/>
    <s v=""/>
    <s v="WA109018939TH"/>
    <s v="18/03/2026 10:41"/>
  </r>
  <r>
    <x v="11"/>
    <x v="22"/>
    <n v="65"/>
    <n v="3"/>
    <s v="GXL42"/>
    <n v="195"/>
    <n v="0"/>
    <s v="ร้านที่10"/>
    <s v="บจก เชนเพรส"/>
    <s v="7บางบอน3ซอย4 · บางบอนเหนือ/ Bang Bon Nuea_x000a__x000a_บางบอน/ Bang Bonกรุงเทพมหานคร/ Bangkok_x000a_10150"/>
    <s v="10150"/>
    <s v="660989539395"/>
    <s v="18/03/2026 10:33"/>
    <s v="-"/>
    <s v="Kerry_dropoff"/>
    <s v="Lazada"/>
    <s v="lazada"/>
    <s v=""/>
    <s v="LEXDO0180585150"/>
    <s v="18/03/2026 10:33"/>
  </r>
  <r>
    <x v="14"/>
    <x v="16"/>
    <n v="50"/>
    <n v="3"/>
    <s v="GXL41"/>
    <n v="299"/>
    <n v="0"/>
    <s v="ร้านที่1"/>
    <s v="ศรีสุดา ตั้งเศวตชัย"/>
    <s v="281/73  อาคารพีบีเพนท์เฮ้าส์ 1  ซอยปรีดีพนมยงค์ 14  ถนนสุขุมวิท71_x000a_พระโขนงเหนือ_x000a_วัฒนา, กทม. _x000a_ 10110"/>
    <s v="10110"/>
    <s v="0850984299"/>
    <s v="18/03/2026 10:00"/>
    <s v="sompear3955@gmail.com"/>
    <s v="EMS"/>
    <s v="facebook"/>
    <s v="กสิกร"/>
    <s v=""/>
    <s v="WB213312210TH"/>
    <s v="18/03/2026 10:32"/>
  </r>
  <r>
    <x v="15"/>
    <x v="19"/>
    <n v="99"/>
    <n v="1"/>
    <s v="GXL41"/>
    <n v="299"/>
    <n v="0"/>
    <s v="ร้านที่1"/>
    <s v="ศรีสุดา ตั้งเศวตชัย"/>
    <s v="281/73  อาคารพีบีเพนท์เฮ้าส์ 1  ซอยปรีดีพนมยงค์ 14  ถนนสุขุมวิท71_x000a_พระโขนงเหนือ_x000a_วัฒนา, กทม. _x000a_ 10110"/>
    <s v="10110"/>
    <s v="0850984299"/>
    <s v="18/03/2026 10:00"/>
    <s v="sompear3955@gmail.com"/>
    <s v="EMS"/>
    <s v="facebook"/>
    <s v="กสิกร"/>
    <s v=""/>
    <s v="WB213312210TH"/>
    <s v="18/03/2026 10:32"/>
  </r>
  <r>
    <x v="7"/>
    <x v="8"/>
    <n v="99"/>
    <n v="1"/>
    <s v="GXL41"/>
    <n v="299"/>
    <n v="0"/>
    <s v="ร้านที่1"/>
    <s v="ศรีสุดา ตั้งเศวตชัย"/>
    <s v="281/73  อาคารพีบีเพนท์เฮ้าส์ 1  ซอยปรีดีพนมยงค์ 14  ถนนสุขุมวิท71_x000a_พระโขนงเหนือ_x000a_วัฒนา, กทม. _x000a_ 10110"/>
    <s v="10110"/>
    <s v="0850984299"/>
    <s v="18/03/2026 10:00"/>
    <s v="sompear3955@gmail.com"/>
    <s v="EMS"/>
    <s v="facebook"/>
    <s v="กสิกร"/>
    <s v=""/>
    <s v="WB213312210TH"/>
    <s v="18/03/2026 10:32"/>
  </r>
  <r>
    <x v="2"/>
    <x v="3"/>
    <n v="33.333333333333336"/>
    <n v="3"/>
    <s v="GXL40"/>
    <n v="100"/>
    <n v="0"/>
    <s v="ร้านที่2"/>
    <s v="น***รกฎ ส***ายชล"/>
    <s v="เพชรบุรี"/>
    <s v="-"/>
    <s v=""/>
    <s v="18/03/2026 10:32"/>
    <s v="-"/>
    <s v="J&amp;T COD"/>
    <s v="Tiktok"/>
    <s v="จ่ายทีหลัง / COD"/>
    <s v=""/>
    <s v="793457441991"/>
    <s v="18/03/2026 10:32"/>
  </r>
  <r>
    <x v="15"/>
    <x v="19"/>
    <n v="100"/>
    <n v="1"/>
    <s v="GXJ4"/>
    <n v="199"/>
    <n v="0"/>
    <s v="ร้านที่1"/>
    <s v="เอื้อมพร นิ่มอนงค์"/>
    <s v="9 หมู่ 7 ต.หนองแก อ.พระพุทธบาท จ.สระบุรี 18120"/>
    <s v="18120"/>
    <s v="0891487198"/>
    <s v="18/03/2026 10:31"/>
    <s v="t0832622509@gmail.com"/>
    <s v="EMS COD"/>
    <s v="facebook"/>
    <s v="กสิกร"/>
    <s v=""/>
    <s v="WA109019894TH"/>
    <s v="18/03/2026 10:30"/>
  </r>
  <r>
    <x v="7"/>
    <x v="8"/>
    <n v="99"/>
    <n v="1"/>
    <s v="GXJ4"/>
    <n v="199"/>
    <n v="0"/>
    <s v="ร้านที่1"/>
    <s v="เอื้อมพร นิ่มอนงค์"/>
    <s v="9 หมู่ 7 ต.หนองแก อ.พระพุทธบาท จ.สระบุรี 18120"/>
    <s v="18120"/>
    <s v="0891487198"/>
    <s v="18/03/2026 10:31"/>
    <s v="t0832622509@gmail.com"/>
    <s v="EMS COD"/>
    <s v="facebook"/>
    <s v="กสิกร"/>
    <s v=""/>
    <s v="WA109019894TH"/>
    <s v="18/03/2026 10:30"/>
  </r>
  <r>
    <x v="15"/>
    <x v="19"/>
    <n v="100"/>
    <n v="1"/>
    <s v="GXL39"/>
    <n v="199"/>
    <n v="0"/>
    <s v="ร้านที่1"/>
    <s v="อู๊ด"/>
    <s v="ซอยเลี่ยงเมือง5แยก2บ10 ต.สวนใหญ่อ.เมืองจ.นนทบุรี 11000"/>
    <s v="11000"/>
    <s v="0657745981"/>
    <s v="18/03/2026 10:29"/>
    <s v="sompear3955@gmail.com"/>
    <s v="EMS COD"/>
    <s v="facebook"/>
    <s v="กสิกร"/>
    <s v=""/>
    <s v="WA109018942TH"/>
    <s v="18/03/2026 10:29"/>
  </r>
  <r>
    <x v="7"/>
    <x v="8"/>
    <n v="99"/>
    <n v="1"/>
    <s v="GXL39"/>
    <n v="199"/>
    <n v="0"/>
    <s v="ร้านที่1"/>
    <s v="อู๊ด"/>
    <s v="ซอยเลี่ยงเมือง5แยก2บ10 ต.สวนใหญ่อ.เมืองจ.นนทบุรี 11000"/>
    <s v="11000"/>
    <s v="0657745981"/>
    <s v="18/03/2026 10:29"/>
    <s v="sompear3955@gmail.com"/>
    <s v="EMS COD"/>
    <s v="facebook"/>
    <s v="กสิกร"/>
    <s v=""/>
    <s v="WA109018942TH"/>
    <s v="18/03/2026 10:29"/>
  </r>
  <r>
    <x v="12"/>
    <x v="14"/>
    <n v="100"/>
    <n v="2"/>
    <s v="GXL38"/>
    <n v="179"/>
    <n v="0"/>
    <s v="ร้านที่1"/>
    <s v="คุณเบญจมาศ​ อยู่เชื้อ"/>
    <s v="209/17  หมู่ 3   ซอยเทศบาล 7_x000a_ตำบลศรีนคร _x000a_อำเภอศรีนคร _x000a_จังหวัดสุโขทัย  _x000a_ 64180"/>
    <s v="64180"/>
    <s v="0857306749"/>
    <s v="18/03/2026 10:28"/>
    <s v="sompear3955@gmail.com"/>
    <s v="EMS COD"/>
    <s v="facebook"/>
    <s v="กสิกร"/>
    <s v=""/>
    <s v="WA109018956TH"/>
    <s v="18/03/2026 10:28"/>
  </r>
  <r>
    <x v="12"/>
    <x v="14"/>
    <n v="100"/>
    <n v="2"/>
    <s v="GXL37"/>
    <n v="179"/>
    <n v="0"/>
    <s v="ร้านที่1"/>
    <s v="พิชชา"/>
    <s v="155 ม.6 ต.บ่อพลอย _x000a_อ.บ่อไร่ จ.ตราด 23140"/>
    <s v="23140"/>
    <s v="0960541605"/>
    <s v="14/03/2026 16:28"/>
    <s v="sompear3955@gmail.com"/>
    <s v="EMS"/>
    <s v="facebook"/>
    <s v="กสิกร"/>
    <s v=""/>
    <s v="WB213311625TH"/>
    <s v="18/03/2026 10:27"/>
  </r>
  <r>
    <x v="10"/>
    <x v="10"/>
    <n v="109"/>
    <n v="1"/>
    <s v="GXL36"/>
    <n v="116"/>
    <n v="7"/>
    <s v="ร้านที่1"/>
    <s v="suphit chainarun"/>
    <s v="38 ซ.ลาดพร้าว 136 ถนนลาดพร้าวแขวงคลองจั่นเขตบางกะปิกทม 10240 · คลองจั่น/ Khlong Chan_x000a__x000a_บางกะปิ/ Bang Kapiกรุงเทพมหานคร/ Bangkok_x000a_10240"/>
    <s v="10240"/>
    <s v="660809622265"/>
    <s v="18/03/2026 10:26"/>
    <s v="-"/>
    <s v="Kerry_dropoff"/>
    <s v="Lazada"/>
    <s v="lazada"/>
    <s v=""/>
    <s v="LEXPU0668434582"/>
    <s v="18/03/2026 10:26"/>
  </r>
  <r>
    <x v="14"/>
    <x v="16"/>
    <n v="50"/>
    <n v="3"/>
    <s v="GXL35"/>
    <n v="100"/>
    <n v="0"/>
    <s v="ร้านที่1"/>
    <s v="ปิยวดี"/>
    <s v="35 ม.7 (ซอยข้างร้านขายของชำ) วังหมุ้น ซอย 5 ต.วังผาง อ.เวียงหนองล่อง จ.ลำพูน 51120"/>
    <s v="51120"/>
    <s v="0848232690"/>
    <s v="18/03/2026 10:26"/>
    <s v="sompear3955@gmail.com"/>
    <s v="EMS COD"/>
    <s v="facebook"/>
    <s v="กสิกร"/>
    <s v=""/>
    <s v="WA109109453TH"/>
    <s v="18/03/2026 10:24"/>
  </r>
  <r>
    <x v="7"/>
    <x v="8"/>
    <n v="100"/>
    <n v="1"/>
    <s v="GXL31"/>
    <n v="199"/>
    <n v="0"/>
    <s v="ร้านที่1"/>
    <s v="คุณประมอญ เกาะสา"/>
    <s v="เลขที่ 122 หมู่ 7 บ้านสำราญสุข_x000a_ต.หนองแก อ.ศรีบุญเรือง _x000a_จ.หนองบัวลำภู 39180"/>
    <s v="39180"/>
    <s v="0828653799"/>
    <s v="17/03/2026 16:35"/>
    <s v="sompear3955@gmail.com"/>
    <s v="EMS"/>
    <s v="facebook"/>
    <s v="กสิกร"/>
    <s v=""/>
    <s v="WB213311639TH"/>
    <s v="18/03/2026 10:23"/>
  </r>
  <r>
    <x v="14"/>
    <x v="16"/>
    <n v="50"/>
    <n v="3"/>
    <s v="GXL34"/>
    <n v="100"/>
    <n v="0"/>
    <s v="ร้านที่2"/>
    <s v="J***y S**"/>
    <s v="สุราษฎร์ธานี"/>
    <s v="-"/>
    <s v=""/>
    <s v="18/03/2026 10:22"/>
    <s v="-"/>
    <s v="J&amp;T COD"/>
    <s v="Tiktok"/>
    <s v="จ่ายทีหลัง / COD"/>
    <s v=""/>
    <s v="793423949990"/>
    <s v="18/03/2026 10:22"/>
  </r>
  <r>
    <x v="2"/>
    <x v="3"/>
    <n v="50"/>
    <n v="6"/>
    <s v="GXL33"/>
    <n v="200"/>
    <n v="0"/>
    <s v="ร้านที่2"/>
    <s v="ส***านต์ ศ***ำแหง"/>
    <s v="สมุทรปราการ"/>
    <s v="-"/>
    <s v=""/>
    <s v="18/03/2026 10:22"/>
    <s v="-"/>
    <s v="J&amp;T COD"/>
    <s v="Tiktok"/>
    <s v="จ่ายทีหลัง / COD"/>
    <s v=""/>
    <s v="793461754934"/>
    <s v="18/03/2026 10:22"/>
  </r>
  <r>
    <x v="7"/>
    <x v="8"/>
    <n v="99"/>
    <n v="1"/>
    <s v="GXL32"/>
    <n v="199"/>
    <n v="0"/>
    <s v="ร้านที่1"/>
    <s v="พิไล  พิบูลย์รักษ์"/>
    <s v="ส่งที่ 50/167  ซ.คลองลำเจียก 2 ถ.นวลจันทร์  แขวง. คลองกุ่ม  เขต.บึงกุ่ม ก.ท.ม   ชื่อ พร  เบอร์ 10230"/>
    <s v="10230"/>
    <s v="0826808706"/>
    <s v="18/03/2026 10:22"/>
    <s v="sompear3955@gmail.com"/>
    <s v="EMS COD"/>
    <s v="facebook"/>
    <s v="กสิกร"/>
    <s v=""/>
    <s v="WA109018960TH"/>
    <s v="18/03/2026 10:21"/>
  </r>
  <r>
    <x v="15"/>
    <x v="19"/>
    <n v="100"/>
    <n v="1"/>
    <s v="GXL32"/>
    <n v="199"/>
    <n v="0"/>
    <s v="ร้านที่1"/>
    <s v="พิไล  พิบูลย์รักษ์"/>
    <s v="ส่งที่ 50/167  ซ.คลองลำเจียก 2 ถ.นวลจันทร์  แขวง. คลองกุ่ม  เขต.บึงกุ่ม ก.ท.ม   ชื่อ พร  เบอร์ 10230"/>
    <s v="10230"/>
    <s v="0826808706"/>
    <s v="18/03/2026 10:22"/>
    <s v="sompear3955@gmail.com"/>
    <s v="EMS COD"/>
    <s v="facebook"/>
    <s v="กสิกร"/>
    <s v=""/>
    <s v="WA109018960TH"/>
    <s v="18/03/2026 10:21"/>
  </r>
  <r>
    <x v="15"/>
    <x v="19"/>
    <n v="99"/>
    <n v="1"/>
    <s v="GXL31"/>
    <n v="199"/>
    <n v="0"/>
    <s v="ร้านที่1"/>
    <s v="คุณประมอญ เกาะสา"/>
    <s v="เลขที่ 122 หมู่ 7 บ้านสำราญสุข_x000a_ต.หนองแก อ.ศรีบุญเรือง _x000a_จ.หนองบัวลำภู 39180"/>
    <s v="39180"/>
    <s v="0828653799"/>
    <s v="17/03/2026 16:35"/>
    <s v="sompear3955@gmail.com"/>
    <s v="EMS"/>
    <s v="facebook"/>
    <s v="กสิกร"/>
    <s v=""/>
    <s v="WB213311639TH"/>
    <s v="18/03/2026 10:20"/>
  </r>
  <r>
    <x v="0"/>
    <x v="0"/>
    <n v="66.333333333333329"/>
    <n v="6"/>
    <s v="GXL30"/>
    <n v="500"/>
    <n v="0"/>
    <s v="ร้านที่1"/>
    <s v="ส******์"/>
    <s v="******ว) ถ.กลางเมือง ต.กุดเค้า ตำบลกุดเค้า อำเภอมัญจาคีรี จังหวัดขอนแก่น 40160"/>
    <s v="40160"/>
    <s v="55"/>
    <s v="18/03/2026 10:14"/>
    <s v="-"/>
    <s v="SPX Express"/>
    <s v="Shopee"/>
    <s v="shopee"/>
    <s v=""/>
    <s v="TH266521829220L"/>
    <s v="18/03/2026 10:13"/>
  </r>
  <r>
    <x v="2"/>
    <x v="3"/>
    <n v="50"/>
    <n v="6"/>
    <s v="GXL29"/>
    <n v="200"/>
    <n v="0"/>
    <s v="ร้านที่2"/>
    <s v="ช***านุช  โ***วง"/>
    <s v="ปราจีนบุรี"/>
    <s v="-"/>
    <s v=""/>
    <s v="18/03/2026 10:11"/>
    <s v="-"/>
    <s v="J&amp;T Express"/>
    <s v="Tiktok"/>
    <s v="tiktok"/>
    <s v="เผือก2_x000a_มะพร้าว2_x000a_ฝอยทอง2"/>
    <s v="793432530940"/>
    <s v="18/03/2026 10:08"/>
  </r>
  <r>
    <x v="9"/>
    <x v="11"/>
    <n v="66.666666666666671"/>
    <n v="3"/>
    <s v="GXL28"/>
    <n v="100"/>
    <n v="0"/>
    <s v="ร้านที่2"/>
    <s v="ณ***วรรณ"/>
    <s v="Changwat Songkhla"/>
    <s v="-"/>
    <s v=""/>
    <s v="18/03/2026 10:07"/>
    <s v="-"/>
    <s v="J&amp;T COD"/>
    <s v="Tiktok"/>
    <s v="จ่ายทีหลัง / COD"/>
    <s v=""/>
    <s v="793407740915"/>
    <s v="18/03/2026 10:07"/>
  </r>
  <r>
    <x v="10"/>
    <x v="5"/>
    <n v="98.1"/>
    <n v="1"/>
    <s v="GXL27"/>
    <n v="105.1"/>
    <n v="7"/>
    <s v="ร้านที่3"/>
    <s v="นงเยาว์ ศรีจันทรา"/>
    <s v="62/15 ม 2 ซอย กาญจนาภิเษก 30 ถนนเลียบคลองทวีวัฒนาแขวงทวีวัฒนาเขตทวีวัฒนา_x000a__x000a_ทวีวัฒนา/ Thawi Watthanaกรุงเทพมหานคร/ Bangkok_x000a_10170"/>
    <s v="10170"/>
    <s v="660890773597"/>
    <s v="18/03/2026 10:07"/>
    <s v="-"/>
    <s v="Kerry_dropoff"/>
    <s v="Lazada"/>
    <s v="lazada"/>
    <s v=""/>
    <s v="LEXPU0668350002"/>
    <s v="18/03/2026 10:07"/>
  </r>
  <r>
    <x v="0"/>
    <x v="0"/>
    <n v="69.900000000000006"/>
    <n v="10"/>
    <s v="GXL26"/>
    <n v="800"/>
    <n v="0"/>
    <s v="ร้านที่1"/>
    <s v="ไ******ะ"/>
    <s v="******ชมชื่น, ตำบล นากลาง, อำเภอสูงเนิน ตำบลนากลาง อำเภอสูงเนิน จังหวัดนครราชสีมา 30380"/>
    <s v="30380"/>
    <s v="88"/>
    <s v="18/03/2026 10:10"/>
    <s v="-"/>
    <s v="SPX Express"/>
    <s v="Shopee"/>
    <s v="shopee"/>
    <s v=""/>
    <s v="TH266402125943Y"/>
    <s v="18/03/2026 10:01"/>
  </r>
  <r>
    <x v="9"/>
    <x v="11"/>
    <n v="66.666666666666671"/>
    <n v="3"/>
    <s v="GXL24"/>
    <n v="100"/>
    <n v="0"/>
    <s v="ร้านที่2"/>
    <s v="เ***ร์   ป***"/>
    <s v="ชลบุรี"/>
    <s v="-"/>
    <s v=""/>
    <s v="18/03/2026 09:53"/>
    <s v="-"/>
    <s v="J&amp;T COD"/>
    <s v="Tiktok"/>
    <s v="จ่ายทีหลัง / COD"/>
    <s v=""/>
    <s v="793417349911"/>
    <s v="18/03/2026 09:53"/>
  </r>
  <r>
    <x v="5"/>
    <x v="6"/>
    <n v="159"/>
    <n v="1"/>
    <s v="GXL23"/>
    <n v="164"/>
    <n v="35"/>
    <s v="ร้านที่2"/>
    <s v="น***ภา"/>
    <s v="กรุงเทพฯ"/>
    <s v="-"/>
    <s v=""/>
    <s v="18/03/2026 09:53"/>
    <s v="-"/>
    <s v="J&amp;T COD"/>
    <s v="Tiktok"/>
    <s v="จ่ายทีหลัง / COD"/>
    <s v=""/>
    <s v="793427634926"/>
    <s v="18/03/2026 09:53"/>
  </r>
  <r>
    <x v="9"/>
    <x v="11"/>
    <n v="66.666666666666671"/>
    <n v="3"/>
    <s v="GXL22"/>
    <n v="100"/>
    <n v="0"/>
    <s v="ร้านที่2"/>
    <s v="ป***ี ว***ษแก้ว"/>
    <s v="ฉะเชิงเทรา"/>
    <s v="-"/>
    <s v=""/>
    <s v="18/03/2026 09:51"/>
    <s v="-"/>
    <s v="J&amp;T COD"/>
    <s v="Tiktok"/>
    <s v="จ่ายทีหลัง / COD"/>
    <s v=""/>
    <s v="793446147933"/>
    <s v="18/03/2026 09:51"/>
  </r>
  <r>
    <x v="2"/>
    <x v="3"/>
    <n v="50"/>
    <n v="6"/>
    <s v="GXL21"/>
    <n v="200"/>
    <n v="0"/>
    <s v="ร้านที่2"/>
    <s v="ป***า ห***กษ์"/>
    <s v="สุราษฎร์ธานี"/>
    <s v="-"/>
    <s v=""/>
    <s v="18/03/2026 09:50"/>
    <s v="-"/>
    <s v="J&amp;T COD"/>
    <s v="Tiktok"/>
    <s v="จ่ายทีหลัง / COD"/>
    <s v=""/>
    <s v="793451243981"/>
    <s v="18/03/2026 09:50"/>
  </r>
  <r>
    <x v="4"/>
    <x v="12"/>
    <n v="159"/>
    <n v="1"/>
    <s v="GXL20"/>
    <n v="129"/>
    <n v="0"/>
    <s v="ร้านที่2"/>
    <s v="ส*** ท***ป้า"/>
    <s v="สุโขทัย"/>
    <s v="-"/>
    <s v=""/>
    <s v="18/03/2026 09:50"/>
    <s v="-"/>
    <s v="J&amp;T COD"/>
    <s v="Tiktok"/>
    <s v="จ่ายทีหลัง / COD"/>
    <s v=""/>
    <s v="793492837900"/>
    <s v="18/03/2026 09:50"/>
  </r>
  <r>
    <x v="2"/>
    <x v="3"/>
    <n v="33.333333333333336"/>
    <n v="3"/>
    <s v="GXL19"/>
    <n v="100"/>
    <n v="0"/>
    <s v="ร้านที่2"/>
    <s v="ค** เ*"/>
    <s v="ปทุมธานี"/>
    <s v="-"/>
    <s v=""/>
    <s v="18/03/2026 09:48"/>
    <s v="-"/>
    <s v="J&amp;T COD"/>
    <s v="Tiktok"/>
    <s v="จ่ายทีหลัง / COD"/>
    <s v=""/>
    <s v="793456554951"/>
    <s v="18/03/2026 09:48"/>
  </r>
  <r>
    <x v="0"/>
    <x v="0"/>
    <n v="66.333333333333329"/>
    <n v="3"/>
    <s v="GXL18"/>
    <n v="289"/>
    <n v="0"/>
    <s v="ร้านที่2"/>
    <s v="ไ***นด์"/>
    <s v="กรุงเทพฯ"/>
    <s v="-"/>
    <s v=""/>
    <s v="18/03/2026 09:47"/>
    <s v="-"/>
    <s v="J&amp;T COD"/>
    <s v="Tiktok"/>
    <s v="จ่ายทีหลัง / COD"/>
    <s v=""/>
    <s v="793410146944"/>
    <s v="18/03/2026 09:47"/>
  </r>
  <r>
    <x v="0"/>
    <x v="0"/>
    <n v="66.333333333333329"/>
    <n v="3"/>
    <s v="GXL17"/>
    <n v="250"/>
    <n v="0"/>
    <s v="ร้านที่1"/>
    <s v="น******ด"/>
    <s v="******ง ตำบลทับคาง อำเภอเขาย้อย จังหวัดเพชรบุรี 76140"/>
    <s v="76140"/>
    <s v="14"/>
    <s v="18/03/2026 10:16"/>
    <s v="-"/>
    <s v="SPX Express"/>
    <s v="Shopee"/>
    <s v="shopee"/>
    <s v=""/>
    <s v="TH268218868115L"/>
    <s v="18/03/2026 09:46"/>
  </r>
  <r>
    <x v="2"/>
    <x v="3"/>
    <n v="33.333333333333336"/>
    <n v="3"/>
    <s v="GXL16"/>
    <n v="100"/>
    <n v="0"/>
    <s v="ร้านที่2"/>
    <s v="น***วรรณ ห***าดี"/>
    <s v="สระบุรี"/>
    <s v="-"/>
    <s v=""/>
    <s v="18/03/2026 09:45"/>
    <s v="-"/>
    <s v="J&amp;T COD"/>
    <s v="Tiktok"/>
    <s v="จ่ายทีหลัง / COD"/>
    <s v=""/>
    <s v="793494844995"/>
    <s v="18/03/2026 09:45"/>
  </r>
  <r>
    <x v="9"/>
    <x v="11"/>
    <n v="66.666666666666671"/>
    <n v="3"/>
    <s v="GXL15"/>
    <n v="100"/>
    <n v="0"/>
    <s v="ร้านที่2"/>
    <s v="ก***นา ข***ไพร"/>
    <s v="กรุงเทพมหานคร"/>
    <s v="-"/>
    <s v=""/>
    <s v="18/03/2026 09:46"/>
    <s v="-"/>
    <s v="J&amp;T Express"/>
    <s v="Tiktok"/>
    <s v="tiktok"/>
    <s v=""/>
    <s v="793460035970"/>
    <s v="18/03/2026 09:45"/>
  </r>
  <r>
    <x v="2"/>
    <x v="3"/>
    <n v="33.333333333333336"/>
    <n v="3"/>
    <s v="GXL14"/>
    <n v="135"/>
    <n v="35"/>
    <s v="ร้านที่2"/>
    <s v="ธ*** ห***อาษา"/>
    <s v="ปทุมธานี"/>
    <s v="-"/>
    <s v=""/>
    <s v="18/03/2026 09:43"/>
    <s v="-"/>
    <s v="J&amp;T COD"/>
    <s v="Tiktok"/>
    <s v="จ่ายทีหลัง / COD"/>
    <s v=""/>
    <s v="793482852901"/>
    <s v="18/03/2026 09:43"/>
  </r>
  <r>
    <x v="9"/>
    <x v="11"/>
    <n v="66.666666666666671"/>
    <n v="3"/>
    <s v="GXL13"/>
    <n v="100"/>
    <n v="0"/>
    <s v="ร้านที่2"/>
    <s v="ส***มาศ"/>
    <s v="เลย"/>
    <s v="-"/>
    <s v=""/>
    <s v="18/03/2026 09:42"/>
    <s v="-"/>
    <s v="J&amp;T Express"/>
    <s v="Tiktok"/>
    <s v="tiktok"/>
    <s v=""/>
    <s v="793402837975"/>
    <s v="18/03/2026 09:42"/>
  </r>
  <r>
    <x v="2"/>
    <x v="3"/>
    <n v="33.333333333333336"/>
    <n v="3"/>
    <s v="GXL12"/>
    <n v="100"/>
    <n v="0"/>
    <s v="ร้านที่2"/>
    <s v="ส***มาศ"/>
    <s v="เลย"/>
    <s v="-"/>
    <s v=""/>
    <s v="18/03/2026 09:41"/>
    <s v="-"/>
    <s v="J&amp;T Express"/>
    <s v="Tiktok"/>
    <s v="tiktok"/>
    <s v=""/>
    <s v="793442355952"/>
    <s v="18/03/2026 09:41"/>
  </r>
  <r>
    <x v="2"/>
    <x v="3"/>
    <n v="50"/>
    <n v="6"/>
    <s v="GXL10"/>
    <n v="200"/>
    <n v="0"/>
    <s v="ร้านที่2"/>
    <s v="น***ภชณา ป***ัตน์"/>
    <s v="นนทบุรี"/>
    <s v="-"/>
    <s v=""/>
    <s v="18/03/2026 09:40"/>
    <s v="-"/>
    <s v="J&amp;T COD"/>
    <s v="Tiktok"/>
    <s v="จ่ายทีหลัง / COD"/>
    <s v=""/>
    <s v="793436240984"/>
    <s v="18/03/2026 09:41"/>
  </r>
  <r>
    <x v="5"/>
    <x v="5"/>
    <n v="103.55"/>
    <n v="1"/>
    <s v="GXL9"/>
    <n v="103.55"/>
    <n v="0"/>
    <s v="ร้านที่3"/>
    <s v="ติ๋ม ชื่นชมบุญ"/>
    <s v="44/1 หมู่ 3 ต.ไชโย อ.ไชโย จ.อ่างทอง · ไชโย/ Chaiyo_x000a__x000a_ไชโย/ Chaiyoอ่างทอง/ Ang Thong_x000a_14140"/>
    <s v="14140"/>
    <s v="660870075955"/>
    <s v="18/03/2026 09:24"/>
    <s v="-"/>
    <s v="Kerry_dropoff"/>
    <s v="Lazada"/>
    <s v="lazada"/>
    <s v=""/>
    <s v="LEXPU0668340753"/>
    <s v="18/03/2026 09:24"/>
  </r>
  <r>
    <x v="9"/>
    <x v="11"/>
    <n v="66.666666666666671"/>
    <n v="3"/>
    <s v="GXL8"/>
    <n v="167"/>
    <n v="38"/>
    <s v="ร้านที่2"/>
    <s v="จ***า ม***ข ศ***์ U** N** บ***ถ้ำธง"/>
    <s v="ชุมพร"/>
    <s v="-"/>
    <s v=""/>
    <s v="18/03/2026 09:19"/>
    <s v="-"/>
    <s v="J&amp;T Express"/>
    <s v="Tiktok"/>
    <s v="tiktok"/>
    <s v=""/>
    <s v="793445946930"/>
    <s v="18/03/2026 09:19"/>
  </r>
  <r>
    <x v="0"/>
    <x v="0"/>
    <n v="69.900000000000006"/>
    <n v="10"/>
    <s v="GXL7"/>
    <n v="800"/>
    <n v="0"/>
    <s v="ร้านที่1"/>
    <s v="ว******ร"/>
    <s v="****** สุดซอย แขวงพลับพลา เขตวังทองหลาง จังหวัดกรุงเทพมหานคร 10310"/>
    <s v="10310"/>
    <s v="49"/>
    <s v="18/03/2026 09:16"/>
    <s v="-"/>
    <s v="SPX Express"/>
    <s v="Shopee"/>
    <s v="shopee"/>
    <s v=""/>
    <s v="TH261756012367F"/>
    <s v="18/03/2026 09:16"/>
  </r>
  <r>
    <x v="5"/>
    <x v="6"/>
    <n v="159"/>
    <n v="1"/>
    <s v="GXL6"/>
    <n v="129"/>
    <n v="0"/>
    <s v="ร้านที่2"/>
    <s v="เ** ร***ป้าอ้นอาหารป่า ก***เตี๋ยวไก่"/>
    <s v="นครปฐม"/>
    <s v="-"/>
    <s v=""/>
    <s v="18/03/2026 09:14"/>
    <s v="-"/>
    <s v="J&amp;T COD"/>
    <s v="Tiktok"/>
    <s v="จ่ายทีหลัง / COD"/>
    <s v=""/>
    <s v="793450436925"/>
    <s v="18/03/2026 09:14"/>
  </r>
  <r>
    <x v="14"/>
    <x v="16"/>
    <n v="50"/>
    <n v="6"/>
    <s v="GXL5"/>
    <n v="200"/>
    <n v="0"/>
    <s v="ร้านที่2"/>
    <s v="ป***"/>
    <s v="ลำปาง"/>
    <s v="-"/>
    <s v=""/>
    <s v="18/03/2026 09:05"/>
    <s v="-"/>
    <s v="J&amp;T COD"/>
    <s v="Tiktok"/>
    <s v="จ่ายทีหลัง / COD"/>
    <s v=""/>
    <s v="793441845943"/>
    <s v="18/03/2026 09:06"/>
  </r>
  <r>
    <x v="10"/>
    <x v="5"/>
    <n v="71.94"/>
    <n v="1"/>
    <s v="GXL4"/>
    <n v="78.94"/>
    <n v="7"/>
    <s v="ร้านที่3"/>
    <s v="กัณฑกานต์ จิตรมานะศักดิ์"/>
    <s v="ถ.ราชดำเนิน ต.ท่าวัง อ.เมือง 1713 · ท่าวัง/ Tha Wang_x000a__x000a_เมืองนครศรีธรรมราช/ Mueang Nakhon Si Thammaratนครศรีธรรมราช/ Nakhon Si Thammarat_x000a_80000"/>
    <s v="80000"/>
    <s v="660857956815"/>
    <s v="18/03/2026 09:03"/>
    <s v="-"/>
    <s v="Kerry_dropoff"/>
    <s v="Lazada"/>
    <s v="lazada"/>
    <s v=""/>
    <s v="LEXPU0668434672"/>
    <s v="18/03/2026 09:02"/>
  </r>
  <r>
    <x v="2"/>
    <x v="3"/>
    <n v="50"/>
    <n v="6"/>
    <s v="GXL3"/>
    <n v="200"/>
    <n v="0"/>
    <s v="ร้านที่2"/>
    <s v="ร***ทิพย์ แ***จำรูญ"/>
    <s v="พระนครศรีอยุธยา"/>
    <s v="-"/>
    <s v=""/>
    <s v="18/03/2026 08:57"/>
    <s v="-"/>
    <s v="J&amp;T COD"/>
    <s v="Tiktok"/>
    <s v="จ่ายทีหลัง / COD"/>
    <s v=""/>
    <s v="793409643983"/>
    <s v="18/03/2026 08:57"/>
  </r>
  <r>
    <x v="10"/>
    <x v="5"/>
    <n v="71.94"/>
    <n v="1"/>
    <s v="GXL2"/>
    <n v="78.94"/>
    <n v="7"/>
    <s v="ร้านที่3"/>
    <s v="จันทรา  หนูรุรักษ์"/>
    <s v="270/22 หมู่บ้านภูมิใจนิเวศน์3โครงการ1ซอย2 · ในคลองบางปลากด/ Nai Khlong Bang Pla Kot_x000a__x000a_พระสมุทรเจดีย์/ Phra Samut Chediสมุทรปราการ/ Samut Prakan_x000a_10290"/>
    <s v="10290"/>
    <s v="660959590014"/>
    <s v="18/03/2026 08:49"/>
    <s v="-"/>
    <s v="Kerry_dropoff"/>
    <s v="Lazada"/>
    <s v="lazada"/>
    <s v=""/>
    <s v="LEXPU0668347871"/>
    <s v="18/03/2026 08:49"/>
  </r>
  <r>
    <x v="4"/>
    <x v="10"/>
    <n v="87.2"/>
    <n v="1"/>
    <s v="GXL1"/>
    <n v="181.4"/>
    <n v="7"/>
    <s v="ร้านที่1"/>
    <s v="จารุณี บางจาก"/>
    <s v="42/2 ม.4 หมู่บ้านแหลมตุ๊กแก ต.รัษฎา_x000a__x000a_เมืองภูเก็ต/ Mueang Phuketภูเก็ต/ Phuket_x000a_83000"/>
    <s v="83000"/>
    <s v="660951216427"/>
    <s v="18/03/2026 08:37"/>
    <s v="-"/>
    <s v="Kerry_dropoff"/>
    <s v="Lazada"/>
    <s v="lazada"/>
    <s v=""/>
    <s v="LEXPU0668348798"/>
    <s v="18/03/2026 08:37"/>
  </r>
  <r>
    <x v="5"/>
    <x v="10"/>
    <n v="87.2"/>
    <n v="1"/>
    <s v="GXL1"/>
    <n v="181.4"/>
    <n v="7"/>
    <s v="ร้านที่1"/>
    <s v="จารุณี บางจาก"/>
    <s v="42/2 ม.4 หมู่บ้านแหลมตุ๊กแก ต.รัษฎา_x000a__x000a_เมืองภูเก็ต/ Mueang Phuketภูเก็ต/ Phuket_x000a_83000"/>
    <s v="83000"/>
    <s v="660951216427"/>
    <s v="18/03/2026 08:37"/>
    <s v="-"/>
    <s v="Kerry_dropoff"/>
    <s v="Lazada"/>
    <s v="lazada"/>
    <s v=""/>
    <s v="LEXPU0668348798"/>
    <s v="18/03/2026 08:37"/>
  </r>
  <r>
    <x v="14"/>
    <x v="16"/>
    <n v="50"/>
    <n v="3"/>
    <s v="GXL0"/>
    <n v="100"/>
    <n v="0"/>
    <s v="ร้านที่1"/>
    <s v="ธ******์"/>
    <s v="******นน .คูเมือง ตำบลแม่สาย ตำบลแม่สาย อำเภอแม่สาย จังหวัดเชียงราย 57130"/>
    <s v="57130"/>
    <s v="22"/>
    <s v="18/03/2026 08:51"/>
    <s v="-"/>
    <s v="SPX Express"/>
    <s v="Shopee"/>
    <s v="shopee"/>
    <s v=""/>
    <s v="TH2610291367408"/>
    <s v="18/03/2026 08:21"/>
  </r>
  <r>
    <x v="6"/>
    <x v="7"/>
    <n v="159"/>
    <n v="1"/>
    <s v="GXK99"/>
    <n v="151.5"/>
    <n v="0"/>
    <s v="ร้านที่4"/>
    <s v="Z** P***uwan Z**"/>
    <s v="กระบี่"/>
    <s v="-"/>
    <s v=""/>
    <s v="18/03/2026 08:18"/>
    <s v="-"/>
    <s v="J&amp;T Express"/>
    <s v="Tiktok"/>
    <s v="tiktok"/>
    <s v=""/>
    <s v="793460635914"/>
    <s v="18/03/2026 08:18"/>
  </r>
  <r>
    <x v="11"/>
    <x v="13"/>
    <n v="75"/>
    <n v="1"/>
    <s v="GXK98"/>
    <n v="112"/>
    <n v="37"/>
    <s v="ร้านที่1"/>
    <s v="ค******ร"/>
    <s v="******่ 10, อำเภอบางละมุง ตำบลนาเกลือ อำเภอบางละมุง จังหวัดชลบุรี 20150"/>
    <s v="20150"/>
    <s v="62"/>
    <s v="18/03/2026 08:44"/>
    <s v="-"/>
    <s v="SPX Express"/>
    <s v="Shopee"/>
    <s v="shopee"/>
    <s v=""/>
    <s v="TH264815191143J"/>
    <s v="18/03/2026 08:13"/>
  </r>
  <r>
    <x v="2"/>
    <x v="3"/>
    <n v="65"/>
    <n v="9"/>
    <s v="GXK97"/>
    <n v="299"/>
    <n v="0"/>
    <s v="ร้านที่2"/>
    <s v="โ***วรรณ ม***ก้ว"/>
    <s v="ปทุมธานี"/>
    <s v="-"/>
    <s v=""/>
    <s v="18/03/2026 08:09"/>
    <s v="-"/>
    <s v="J&amp;T COD"/>
    <s v="Tiktok"/>
    <s v="จ่ายทีหลัง / COD"/>
    <s v=""/>
    <s v="793494640945"/>
    <s v="18/03/2026 08:09"/>
  </r>
  <r>
    <x v="5"/>
    <x v="5"/>
    <n v="63.1"/>
    <n v="1"/>
    <s v="GXK96"/>
    <n v="63.1"/>
    <n v="0"/>
    <s v="ร้านที่3"/>
    <s v="ขวัญ​นุช​ เจริญ​เฟื่องฟู​"/>
    <s v="20/228 ซ.7 ต.พันท้ายนรสิงห์_x000a__x000a_เมืองสมุทรสาคร/ Mueang Samut Sakhonสมุทรสาคร/ Samut Sakhon_x000a_74000"/>
    <s v="74000"/>
    <s v="660867862951"/>
    <s v="18/03/2026 08:01"/>
    <s v="-"/>
    <s v="Kerry_dropoff"/>
    <s v="Lazada"/>
    <s v="lazada"/>
    <s v=""/>
    <s v="LEXPU0668341627"/>
    <s v="18/03/2026 08:01"/>
  </r>
  <r>
    <x v="11"/>
    <x v="13"/>
    <n v="75"/>
    <n v="1"/>
    <s v="GXK95"/>
    <n v="112"/>
    <n v="37"/>
    <s v="ร้านที่1"/>
    <s v="ช******ม"/>
    <s v="******มศาลา ตำบลธรรมศาลา อำเภอเมืองนครปฐม จังหวัดนครปฐม 73000"/>
    <s v="73000"/>
    <s v="53"/>
    <s v="18/03/2026 08:31"/>
    <s v="-"/>
    <s v="SPX Express"/>
    <s v="Shopee"/>
    <s v="shopee"/>
    <s v=""/>
    <s v="TH269549111387D"/>
    <s v="18/03/2026 08:01"/>
  </r>
  <r>
    <x v="2"/>
    <x v="3"/>
    <n v="65"/>
    <n v="1"/>
    <s v="GXK93"/>
    <n v="140"/>
    <n v="0"/>
    <s v="ร้านที่4"/>
    <s v="ส***ย์ฉาย"/>
    <s v="ลพบุรี"/>
    <s v="-"/>
    <s v=""/>
    <s v="19/03/2026 06:04"/>
    <s v="-"/>
    <s v="J&amp;T Express"/>
    <s v="Tiktok"/>
    <s v="tiktok"/>
    <s v=""/>
    <s v="793599700471"/>
    <s v="18/03/2026 07:16"/>
  </r>
  <r>
    <x v="3"/>
    <x v="23"/>
    <n v="120"/>
    <n v="1"/>
    <s v="GXK93"/>
    <n v="140"/>
    <n v="0"/>
    <s v="ร้านที่4"/>
    <s v="ส***ย์ฉาย"/>
    <s v="ลพบุรี"/>
    <s v="-"/>
    <s v=""/>
    <s v="19/03/2026 06:04"/>
    <s v="-"/>
    <s v="J&amp;T Express"/>
    <s v="Tiktok"/>
    <s v="tiktok"/>
    <s v=""/>
    <s v="793599700471"/>
    <s v="18/03/2026 07:16"/>
  </r>
  <r>
    <x v="2"/>
    <x v="3"/>
    <n v="50"/>
    <n v="6"/>
    <s v="GXK92"/>
    <n v="200"/>
    <n v="0"/>
    <s v="ร้านที่2"/>
    <s v="ศ***ลักษณ์ เ***บแหลม"/>
    <s v="สระบุรี"/>
    <s v="-"/>
    <s v=""/>
    <s v="18/03/2026 07:11"/>
    <s v="-"/>
    <s v="Flash Express Thailand"/>
    <s v="Tiktok"/>
    <s v="tiktok"/>
    <s v=""/>
    <s v="THT10035664298Z"/>
    <s v="18/03/2026 07:11"/>
  </r>
  <r>
    <x v="5"/>
    <x v="6"/>
    <n v="159"/>
    <n v="1"/>
    <s v="GXK91"/>
    <n v="129"/>
    <n v="0"/>
    <s v="ร้านที่2"/>
    <s v="ว***ะ"/>
    <s v="กำแพงเพชร"/>
    <s v="-"/>
    <s v=""/>
    <s v="18/03/2026 06:58"/>
    <s v="-"/>
    <s v="J&amp;T Express"/>
    <s v="Tiktok"/>
    <s v="tiktok"/>
    <s v=""/>
    <s v="793492761714"/>
    <s v="18/03/2026 06:58"/>
  </r>
  <r>
    <x v="2"/>
    <x v="3"/>
    <n v="50"/>
    <n v="6"/>
    <s v="GXK90"/>
    <n v="200"/>
    <n v="0"/>
    <s v="ร้านที่2"/>
    <s v="K***ine K***ded"/>
    <s v="สุพรรณบุรี"/>
    <s v="-"/>
    <s v=""/>
    <s v="18/03/2026 06:53"/>
    <s v="-"/>
    <s v="J&amp;T COD"/>
    <s v="Tiktok"/>
    <s v="จ่ายทีหลัง / COD"/>
    <s v=""/>
    <s v="793455715975"/>
    <s v="18/03/2026 06:53"/>
  </r>
  <r>
    <x v="2"/>
    <x v="3"/>
    <n v="40"/>
    <n v="10"/>
    <s v="GXK89"/>
    <n v="330"/>
    <n v="0"/>
    <s v="ร้านที่2"/>
    <s v="อ***พร โ***วานิช"/>
    <s v="สมุทรปราการ"/>
    <s v="-"/>
    <s v=""/>
    <s v="18/03/2026 06:45"/>
    <s v="-"/>
    <s v="J&amp;T Express"/>
    <s v="Tiktok"/>
    <s v="tiktok"/>
    <s v=""/>
    <s v="793448578823"/>
    <s v="18/03/2026 06:45"/>
  </r>
  <r>
    <x v="0"/>
    <x v="0"/>
    <n v="80"/>
    <n v="2"/>
    <s v="GXK88"/>
    <n v="160"/>
    <n v="0"/>
    <s v="ร้านที่1"/>
    <s v="พ******ธ"/>
    <s v="******จี๊ยบ สามแยกบ้านไม้สองชั้น ตำบลทุ่งคาวัด อำเภอละแม จังหวัดชุมพร 86170"/>
    <s v="86170"/>
    <s v="01"/>
    <s v="18/03/2026 06:15"/>
    <s v="-"/>
    <s v="SPX Express"/>
    <s v="Shopee"/>
    <s v="shopee"/>
    <s v=""/>
    <s v="TH261001315811K"/>
    <s v="18/03/2026 06:15"/>
  </r>
  <r>
    <x v="0"/>
    <x v="0"/>
    <n v="80"/>
    <n v="1"/>
    <s v="GXK87"/>
    <n v="80"/>
    <n v="0"/>
    <s v="ร้านที่1"/>
    <s v="ฟ*ง"/>
    <s v="******็น อำเภอบ้านดุง จังหวัดอุดรธานี 41190"/>
    <s v="41190"/>
    <s v="72"/>
    <s v="18/03/2026 05:34"/>
    <s v="-"/>
    <s v="SPX Express"/>
    <s v="Shopee"/>
    <s v="shopee"/>
    <s v=""/>
    <s v="TH263148926241O"/>
    <s v="18/03/2026 05:32"/>
  </r>
  <r>
    <x v="2"/>
    <x v="3"/>
    <n v="50"/>
    <n v="6"/>
    <s v="GXK86"/>
    <n v="200"/>
    <n v="0"/>
    <s v="ร้านที่2"/>
    <s v="ว***รา ล***นี"/>
    <s v="ร้อยเอ็ด"/>
    <s v="-"/>
    <s v=""/>
    <s v="18/03/2026 05:10"/>
    <s v="-"/>
    <s v="J&amp;T COD"/>
    <s v="Tiktok"/>
    <s v="จ่ายทีหลัง / COD"/>
    <s v=""/>
    <s v="793460811905"/>
    <s v="18/03/2026 05:10"/>
  </r>
  <r>
    <x v="13"/>
    <x v="24"/>
    <n v="0"/>
    <n v="1"/>
    <s v="GXK85"/>
    <n v="0"/>
    <n v="0"/>
    <s v="ร้านที่1"/>
    <s v="norahpalma*bg**"/>
    <s v="การ์เด้นวิลล่า 4 ซีซั่น 35///36 ซอย 2 · ลาดสวาย/ Lat Sawai_x000a__x000a_ลำลูกกา/ Lam Luk Kaปทุมธานี/ Pathum Thani_x000a_12150"/>
    <s v="12150"/>
    <s v="660986535333"/>
    <s v="18/03/2026 05:08"/>
    <s v="-"/>
    <s v="Kerry_dropoff"/>
    <s v="Lazada"/>
    <s v="lazada"/>
    <s v=""/>
    <s v="LEXPU0668082776"/>
    <s v="18/03/2026 05:08"/>
  </r>
  <r>
    <x v="2"/>
    <x v="3"/>
    <n v="50"/>
    <n v="6"/>
    <s v="GXK84"/>
    <n v="200"/>
    <n v="0"/>
    <s v="ร้านที่2"/>
    <s v="น***าว  ศ***ณี  ล***ร"/>
    <s v="ร้อยเอ็ด"/>
    <s v="-"/>
    <s v=""/>
    <s v="18/03/2026 05:00"/>
    <s v="-"/>
    <s v="J&amp;T COD"/>
    <s v="Tiktok"/>
    <s v="จ่ายทีหลัง / COD"/>
    <s v=""/>
    <s v="793445605993"/>
    <s v="18/03/2026 05:00"/>
  </r>
  <r>
    <x v="4"/>
    <x v="5"/>
    <n v="81.75"/>
    <n v="1"/>
    <s v="GXK83"/>
    <n v="88.75"/>
    <n v="7"/>
    <s v="ร้านที่3"/>
    <s v="ศิริพร เอี่ยมพัฒนาสุข"/>
    <s v="79/15หมู่4 หมู่บ้านตะวันงาม  · บางใหญ่/ Bang Yai_x000a__x000a_บางใหญ่/ Bang Yaiนนทบุรี/ Nonthaburi_x000a_11140"/>
    <s v="11140"/>
    <s v="660967784782"/>
    <s v="18/03/2026 04:42"/>
    <s v="-"/>
    <s v="Kerry_dropoff"/>
    <s v="Lazada"/>
    <s v="lazada"/>
    <s v=""/>
    <s v="LEXPU0668042594"/>
    <s v="18/03/2026 04:42"/>
  </r>
  <r>
    <x v="2"/>
    <x v="3"/>
    <n v="40"/>
    <n v="30"/>
    <s v="GXK82"/>
    <n v="1599"/>
    <n v="0"/>
    <s v="ร้านที่1"/>
    <s v="ม***่"/>
    <s v="****** ห้อง 18/620 แขวงหัวหมาก เขตบางกะปิ จังหวัดกรุงเทพมหานคร 10240"/>
    <s v="10240"/>
    <s v="99"/>
    <s v="18/03/2026 03:25"/>
    <s v="-"/>
    <s v="SPX Express"/>
    <s v="Shopee"/>
    <s v="shopee"/>
    <s v=""/>
    <s v="TH2619073552835"/>
    <s v="18/03/2026 03:25"/>
  </r>
  <r>
    <x v="16"/>
    <x v="20"/>
    <n v="12"/>
    <n v="20"/>
    <s v="GXK81"/>
    <n v="280"/>
    <n v="0"/>
    <s v="ร้านที่1"/>
    <s v="น******์"/>
    <s v="******หมู่บ้าน บ้านห้วยยาง ตำบล บางบุตร ตำบลบางบุตร อำเภอบ้านค่าย จังหวัดระยอง 21120"/>
    <s v="21120"/>
    <s v="51"/>
    <s v="18/03/2026 02:09"/>
    <s v="-"/>
    <s v="SPX Express"/>
    <s v="Shopee"/>
    <s v="shopee"/>
    <s v=""/>
    <s v="TH268008995365V"/>
    <s v="18/03/2026 02:09"/>
  </r>
  <r>
    <x v="4"/>
    <x v="12"/>
    <n v="159"/>
    <n v="1"/>
    <s v="GXK80"/>
    <n v="158"/>
    <n v="29"/>
    <s v="ร้านที่2"/>
    <s v="ม***วรรณ ด***มี"/>
    <s v="สุพรรณบุรี"/>
    <s v="-"/>
    <s v=""/>
    <s v="18/03/2026 02:04"/>
    <s v="-"/>
    <s v="J&amp;T COD"/>
    <s v="Tiktok"/>
    <s v="จ่ายทีหลัง / COD"/>
    <s v=""/>
    <s v="793407354703"/>
    <s v="18/03/2026 02:04"/>
  </r>
  <r>
    <x v="5"/>
    <x v="10"/>
    <n v="92.65"/>
    <n v="1"/>
    <s v="GXK79"/>
    <n v="208.7"/>
    <n v="12.5"/>
    <s v="ร้านที่1"/>
    <s v="น.ส สาริกา  จินดาหลวง"/>
    <s v="บ้านห้วยไฟ 223 · นครเจดีย์/ Nakhon Chedi_x000a__x000a_ป่าซาง/ Pa Sangลำพูน/ Lamphun_x000a_51120"/>
    <s v="51120"/>
    <s v="660970196011"/>
    <s v="18/03/2026 02:02"/>
    <s v="-"/>
    <s v="Kerry_dropoff"/>
    <s v="Lazada"/>
    <s v="lazada"/>
    <s v=""/>
    <s v="LEXPU0668038993"/>
    <s v="18/03/2026 02:02"/>
  </r>
  <r>
    <x v="10"/>
    <x v="10"/>
    <n v="103.55"/>
    <n v="1"/>
    <s v="GXK79"/>
    <n v="208.7"/>
    <n v="12.5"/>
    <s v="ร้านที่1"/>
    <s v="น.ส สาริกา  จินดาหลวง"/>
    <s v="บ้านห้วยไฟ 223 · นครเจดีย์/ Nakhon Chedi_x000a__x000a_ป่าซาง/ Pa Sangลำพูน/ Lamphun_x000a_51120"/>
    <s v="51120"/>
    <s v="660970196011"/>
    <s v="18/03/2026 02:02"/>
    <s v="-"/>
    <s v="Kerry_dropoff"/>
    <s v="Lazada"/>
    <s v="lazada"/>
    <s v=""/>
    <s v="LEXPU0668038993"/>
    <s v="18/03/2026 02:02"/>
  </r>
  <r>
    <x v="2"/>
    <x v="3"/>
    <n v="50"/>
    <n v="6"/>
    <s v="GXK78"/>
    <n v="200"/>
    <n v="0"/>
    <s v="ร้านที่2"/>
    <s v="ภ***ัชร์ ส***ท์"/>
    <s v="กรุงเทพฯ"/>
    <s v="-"/>
    <s v=""/>
    <s v="18/03/2026 01:44"/>
    <s v="-"/>
    <s v="J&amp;T COD"/>
    <s v="Tiktok"/>
    <s v="จ่ายทีหลัง / COD"/>
    <s v=""/>
    <s v="793405061853"/>
    <s v="18/03/2026 01:44"/>
  </r>
  <r>
    <x v="2"/>
    <x v="25"/>
    <n v="0"/>
    <n v="1"/>
    <s v="GXK76"/>
    <n v="0"/>
    <n v="0"/>
    <s v="ร้านที่1"/>
    <s v="น้ำหวาน"/>
    <s v=",,,,, 89/3 อาคาร18 เอื้ออาทร กันตนา · บางใหญ่/ Bang Yai_x000a__x000a_บางใหญ่/ Bang Yaiนนทบุรี/ Nonthaburi_x000a_11140"/>
    <s v="11140"/>
    <s v="660862770014"/>
    <s v="18/03/2026 01:25"/>
    <s v="-"/>
    <s v="Kerry_dropoff"/>
    <s v="Lazada"/>
    <s v="lazada"/>
    <s v=""/>
    <s v="LEXPU0668082132"/>
    <s v="18/03/2026 01:25"/>
  </r>
  <r>
    <x v="11"/>
    <x v="13"/>
    <n v="75"/>
    <n v="1"/>
    <s v="GXK75"/>
    <n v="142"/>
    <n v="67"/>
    <s v="ร้านที่1"/>
    <s v="ป******์"/>
    <s v="******ล้าน, อำเภอทับสะแก ตำบลเขาล้าน อำเภอทับสะแก จังหวัดประจวบคีรีขันธ์ 77130"/>
    <s v="77130"/>
    <s v="93"/>
    <s v="18/03/2026 01:24"/>
    <s v="-"/>
    <s v="SPX Express"/>
    <s v="Shopee"/>
    <s v="shopee"/>
    <s v=""/>
    <s v="TH264284502871H"/>
    <s v="18/03/2026 01:24"/>
  </r>
  <r>
    <x v="6"/>
    <x v="7"/>
    <n v="159"/>
    <n v="1"/>
    <s v="GXK74"/>
    <n v="129"/>
    <n v="0"/>
    <s v="ร้านที่2"/>
    <s v="Z** P***uwan Z**"/>
    <s v="กระบี่"/>
    <s v="-"/>
    <s v=""/>
    <s v="18/03/2026 01:06"/>
    <s v="-"/>
    <s v="J&amp;T COD"/>
    <s v="Tiktok"/>
    <s v="จ่ายทีหลัง / COD"/>
    <s v=""/>
    <s v="793406150736"/>
    <s v="18/03/2026 01:13"/>
  </r>
  <r>
    <x v="18"/>
    <x v="26"/>
    <n v="54"/>
    <n v="1"/>
    <s v="GXK73"/>
    <n v="67.39"/>
    <n v="7"/>
    <s v="ร้านที่1"/>
    <s v="ลัดดาวัลย์ รุ่งอรุณศรีสุข"/>
    <s v="113/9..ช.เอกชัย8 · บางขุนเทียน/ Bang Khun Thian_x000a__x000a_จอมทอง/ Chom Thongกรุงเทพมหานคร/ Bangkok_x000a_10150"/>
    <s v="10150"/>
    <s v="660997340521"/>
    <s v="18/03/2026 00:58"/>
    <s v="-"/>
    <s v="Kerry_dropoff"/>
    <s v="Lazada"/>
    <s v="lazada"/>
    <s v=""/>
    <s v="LEXPU0668081990"/>
    <s v="18/03/2026 00:58"/>
  </r>
  <r>
    <x v="1"/>
    <x v="2"/>
    <n v="55"/>
    <n v="1"/>
    <s v="GXK73"/>
    <n v="67.39"/>
    <n v="7"/>
    <s v="ร้านที่1"/>
    <s v="ลัดดาวัลย์ รุ่งอรุณศรีสุข"/>
    <s v="113/9..ช.เอกชัย8 · บางขุนเทียน/ Bang Khun Thian_x000a__x000a_จอมทอง/ Chom Thongกรุงเทพมหานคร/ Bangkok_x000a_10150"/>
    <s v="10150"/>
    <s v="660997340521"/>
    <s v="18/03/2026 00:58"/>
    <s v="-"/>
    <s v="Kerry_dropoff"/>
    <s v="Lazada"/>
    <s v="lazada"/>
    <s v=""/>
    <s v="LEXPU0668081990"/>
    <s v="18/03/2026 00:58"/>
  </r>
  <r>
    <x v="2"/>
    <x v="3"/>
    <n v="50"/>
    <n v="6"/>
    <s v="GXK72"/>
    <n v="200"/>
    <n v="0"/>
    <s v="ร้านที่2"/>
    <s v="ก***ิน ถ***ี"/>
    <s v="จันทบุรี"/>
    <s v="-"/>
    <s v=""/>
    <s v="18/03/2026 00:27"/>
    <s v="-"/>
    <s v="J&amp;T Express"/>
    <s v="Tiktok"/>
    <s v="tiktok"/>
    <s v=""/>
    <s v="793439576834"/>
    <s v="18/03/2026 00:26"/>
  </r>
  <r>
    <x v="2"/>
    <x v="3"/>
    <n v="50"/>
    <n v="6"/>
    <s v="GXK71"/>
    <n v="200"/>
    <n v="0"/>
    <s v="ร้านที่2"/>
    <s v="อ***ยวัน"/>
    <s v="กรุงเทพฯ"/>
    <s v="-"/>
    <s v=""/>
    <s v="18/03/2026 00:22"/>
    <s v="-"/>
    <s v="J&amp;T Express"/>
    <s v="Tiktok"/>
    <s v="tiktok"/>
    <s v=""/>
    <s v="793475575841"/>
    <s v="18/03/2026 00:22"/>
  </r>
  <r>
    <x v="10"/>
    <x v="5"/>
    <n v="71.94"/>
    <n v="1"/>
    <s v="GXK70"/>
    <n v="78.94"/>
    <n v="7"/>
    <s v="ร้านที่3"/>
    <s v="จันทรา  หนูนุรักษ์"/>
    <s v="270/22 ม.ภูมิใจนิเวศน์3โครงการ1ซ2 · ในคลองบางปลากด/ Nai Khlong Bang Pla Kot_x000a__x000a_พระสมุทรเจดีย์/ Phra Samut Chediสมุทรปราการ/ Samut Prakan_x000a_10290"/>
    <s v="10290"/>
    <s v="660959590014"/>
    <s v="18/03/2026 00:22"/>
    <s v="-"/>
    <s v="Kerry_dropoff"/>
    <s v="Lazada"/>
    <s v="lazada"/>
    <s v=""/>
    <s v="LEXPU0668044001"/>
    <s v="18/03/2026 00:22"/>
  </r>
  <r>
    <x v="5"/>
    <x v="6"/>
    <n v="159"/>
    <n v="1"/>
    <s v="GXK69"/>
    <n v="129"/>
    <n v="0"/>
    <s v="ร้านที่2"/>
    <s v="อ***ลี ห***ศร"/>
    <s v="อุตรดิตถ์"/>
    <s v="-"/>
    <s v=""/>
    <s v="18/03/2026 00:17"/>
    <s v="-"/>
    <s v="J&amp;T COD"/>
    <s v="Tiktok"/>
    <s v="จ่ายทีหลัง / COD"/>
    <s v=""/>
    <s v="793413249775"/>
    <s v="18/03/2026 00:20"/>
  </r>
  <r>
    <x v="13"/>
    <x v="15"/>
    <n v="27.5"/>
    <n v="4"/>
    <s v="GXK68"/>
    <n v="28"/>
    <n v="28"/>
    <s v="ร้านที่1"/>
    <s v="ฐิติมา"/>
    <s v="58/184 หอยิ่งเจริญ นครชัย ซ.2 ม.13 · คลองหนึ่ง/ Khlong Nueng_x000a__x000a_คลองหลวง/ Khlong Luangปทุมธานี/ Pathum Thani_x000a_12120"/>
    <s v="12120"/>
    <s v="660902311376"/>
    <s v="18/03/2026 00:09"/>
    <s v="-"/>
    <s v="Kerry_dropoff"/>
    <s v="Lazada"/>
    <s v="lazada"/>
    <s v=""/>
    <s v="LEXPU0668084477"/>
    <s v="18/03/2026 00:03"/>
  </r>
</pivotCacheRecords>
</file>

<file path=xl/pivotCache/pivotCacheRecords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6">
  <r>
    <x v="0"/>
    <x v="0"/>
    <n v="66.666666666666671"/>
    <n v="6"/>
    <s v="GXO42"/>
    <n v="258"/>
    <n v="0"/>
    <s v="ร้านที่2"/>
    <s v="ณ***์ศักดิ์  ค***ือง"/>
    <s v="นครศรีธรรมราช"/>
    <s v="-"/>
    <s v=""/>
    <s v="19/03/2026 22:59"/>
    <s v="-"/>
    <s v="J&amp;T Express"/>
    <s v="Tiktok"/>
    <s v="tiktok"/>
    <s v=""/>
    <s v="793586110995"/>
    <s v="19/03/2026 22:58"/>
  </r>
  <r>
    <x v="1"/>
    <x v="1"/>
    <n v="50"/>
    <n v="6"/>
    <s v="GXO41"/>
    <n v="200"/>
    <n v="0"/>
    <s v="ร้านที่2"/>
    <s v="น***ช พ***น"/>
    <s v="ระนอง"/>
    <s v="-"/>
    <s v=""/>
    <s v="19/03/2026 22:51"/>
    <s v="-"/>
    <s v="J&amp;T Express"/>
    <s v="Tiktok"/>
    <s v="tiktok"/>
    <s v=""/>
    <s v="793512802972"/>
    <s v="19/03/2026 22:51"/>
  </r>
  <r>
    <x v="2"/>
    <x v="2"/>
    <n v="150"/>
    <n v="2"/>
    <s v="GXO40"/>
    <n v="300"/>
    <n v="0"/>
    <s v="ร้านที่2"/>
    <s v="ก***ร ห***กิด"/>
    <s v="นครศรีธรรมราช"/>
    <s v="-"/>
    <s v=""/>
    <s v="19/03/2026 22:44"/>
    <s v="-"/>
    <s v="J&amp;T Express"/>
    <s v="Tiktok"/>
    <s v="tiktok"/>
    <s v=""/>
    <s v="793566359876"/>
    <s v="19/03/2026 22:44"/>
  </r>
  <r>
    <x v="2"/>
    <x v="2"/>
    <n v="150"/>
    <n v="1"/>
    <s v="GXO40"/>
    <n v="300"/>
    <n v="0"/>
    <s v="ร้านที่2"/>
    <s v="ก***ร ห***กิด"/>
    <s v="นครศรีธรรมราช"/>
    <s v="-"/>
    <s v=""/>
    <s v="19/03/2026 22:44"/>
    <s v="-"/>
    <s v="J&amp;T Express"/>
    <s v="Tiktok"/>
    <s v="tiktok"/>
    <s v=""/>
    <s v="793566359876"/>
    <s v="19/03/2026 22:44"/>
  </r>
  <r>
    <x v="0"/>
    <x v="0"/>
    <n v="66.666666666666671"/>
    <n v="3"/>
    <s v="GXO39"/>
    <n v="100"/>
    <n v="0"/>
    <s v="ร้านที่4"/>
    <s v="น***ัวหอม ม***ญ"/>
    <s v="น่าน"/>
    <s v="-"/>
    <s v=""/>
    <s v="19/03/2026 22:36"/>
    <s v="-"/>
    <s v="J&amp;T Express"/>
    <s v="Tiktok"/>
    <s v="tiktok"/>
    <s v=""/>
    <s v="793566814994"/>
    <s v="19/03/2026 22:35"/>
  </r>
  <r>
    <x v="3"/>
    <x v="3"/>
    <n v="159"/>
    <n v="1"/>
    <s v="GXO38"/>
    <n v="159"/>
    <n v="0"/>
    <s v="ร้านที่2"/>
    <s v="w***chetpalakhan"/>
    <s v="มหาสารคาม"/>
    <s v="-"/>
    <s v=""/>
    <s v="19/03/2026 22:20"/>
    <s v="-"/>
    <s v="J&amp;T Express"/>
    <s v="Tiktok"/>
    <s v="tiktok"/>
    <s v=""/>
    <s v="793524821865"/>
    <s v="19/03/2026 22:19"/>
  </r>
  <r>
    <x v="1"/>
    <x v="1"/>
    <n v="50"/>
    <n v="6"/>
    <s v="GXO37"/>
    <n v="200"/>
    <n v="0"/>
    <s v="ร้านที่2"/>
    <s v="จ***า น***คตร"/>
    <s v="พระนครศรีอยุธยา"/>
    <s v="-"/>
    <s v=""/>
    <s v="19/03/2026 22:09"/>
    <s v="-"/>
    <s v="J&amp;T Express"/>
    <s v="Tiktok"/>
    <s v="tiktok"/>
    <s v=""/>
    <s v="793575601965"/>
    <s v="19/03/2026 22:09"/>
  </r>
  <r>
    <x v="1"/>
    <x v="1"/>
    <n v="50"/>
    <n v="6"/>
    <s v="GXO36"/>
    <n v="200"/>
    <n v="0"/>
    <s v="ร้านที่2"/>
    <s v="k**"/>
    <s v="ชลบุรี"/>
    <s v="-"/>
    <s v=""/>
    <s v="19/03/2026 22:03"/>
    <s v="-"/>
    <s v="J&amp;T COD"/>
    <s v="Tiktok"/>
    <s v="จ่ายทีหลัง / COD"/>
    <s v=""/>
    <s v="793566910916"/>
    <s v="19/03/2026 22:03"/>
  </r>
  <r>
    <x v="4"/>
    <x v="4"/>
    <n v="14"/>
    <n v="1"/>
    <s v="GXO35"/>
    <n v="14"/>
    <n v="0"/>
    <s v="ร้านที่1"/>
    <s v="ว****า"/>
    <s v="******่ทอง ตำบลอู่ทอง อำเภออู่ทอง จังหวัดสุพรรณบุรี 72160"/>
    <s v="72160"/>
    <s v="25"/>
    <s v="19/03/2026 21:50"/>
    <s v="-"/>
    <s v="SPX Express"/>
    <s v="Shopee"/>
    <s v="shopee"/>
    <s v=""/>
    <s v="TH269485953473V"/>
    <s v="19/03/2026 21:49"/>
  </r>
  <r>
    <x v="1"/>
    <x v="1"/>
    <n v="50"/>
    <n v="6"/>
    <s v="GXO34"/>
    <n v="200"/>
    <n v="0"/>
    <s v="ร้านที่2"/>
    <s v="ภ***ุ​มา​ศ​ เ***วี​ร​ะ​พงศ์​"/>
    <s v="อุตรดิตถ์"/>
    <s v="-"/>
    <s v=""/>
    <s v="19/03/2026 21:35"/>
    <s v="-"/>
    <s v="J&amp;T COD"/>
    <s v="Tiktok"/>
    <s v="จ่ายทีหลัง / COD"/>
    <s v=""/>
    <s v="793508104981"/>
    <s v="19/03/2026 21:35"/>
  </r>
  <r>
    <x v="5"/>
    <x v="5"/>
    <n v="104.69"/>
    <n v="1"/>
    <s v="GXO33"/>
    <n v="512"/>
    <n v="26"/>
    <s v="ร้านที่1"/>
    <s v="สวรส ศรีสังข์"/>
    <s v="บ้านพรุยายชี 185 หมู่ 4 · ปากหมาก/ Pak Mak_x000a__x000a_ไชยา/ Chaiyaสุราษฎร์ธานี/ Surat Thani_x000a_84110"/>
    <s v="84110"/>
    <s v="660863799848"/>
    <s v="19/03/2026 22:31"/>
    <s v="-"/>
    <s v="Kerry_dropoff"/>
    <s v="Lazada"/>
    <s v="lazada"/>
    <s v=""/>
    <s v="TH68068GNMQU3I"/>
    <s v="19/03/2026 21:32"/>
  </r>
  <r>
    <x v="3"/>
    <x v="5"/>
    <n v="104.69"/>
    <n v="1"/>
    <s v="GXO33"/>
    <n v="512"/>
    <n v="26"/>
    <s v="ร้านที่1"/>
    <s v="สวรส ศรีสังข์"/>
    <s v="บ้านพรุยายชี 185 หมู่ 4 · ปากหมาก/ Pak Mak_x000a__x000a_ไชยา/ Chaiyaสุราษฎร์ธานี/ Surat Thani_x000a_84110"/>
    <s v="84110"/>
    <s v="660863799848"/>
    <s v="19/03/2026 22:31"/>
    <s v="-"/>
    <s v="Kerry_dropoff"/>
    <s v="Lazada"/>
    <s v="lazada"/>
    <s v=""/>
    <s v="TH68068GNMQU3I"/>
    <s v="19/03/2026 21:32"/>
  </r>
  <r>
    <x v="1"/>
    <x v="1"/>
    <n v="50"/>
    <n v="6"/>
    <s v="GXO33"/>
    <n v="512"/>
    <n v="26"/>
    <s v="ร้านที่1"/>
    <s v="สวรส ศรีสังข์"/>
    <s v="บ้านพรุยายชี 185 หมู่ 4 · ปากหมาก/ Pak Mak_x000a__x000a_ไชยา/ Chaiyaสุราษฎร์ธานี/ Surat Thani_x000a_84110"/>
    <s v="84110"/>
    <s v="660863799848"/>
    <s v="19/03/2026 22:31"/>
    <s v="-"/>
    <s v="Kerry_dropoff"/>
    <s v="Lazada"/>
    <s v="lazada"/>
    <s v=""/>
    <s v="TH68068GNMQU3I"/>
    <s v="19/03/2026 21:32"/>
  </r>
  <r>
    <x v="6"/>
    <x v="6"/>
    <n v="33.333333333333336"/>
    <n v="3"/>
    <s v="GXO32"/>
    <n v="134.99"/>
    <n v="0"/>
    <s v="ร้านที่2"/>
    <s v="ณ***ันทน์บุญกอง"/>
    <s v="ราชบุรี"/>
    <s v="-"/>
    <s v=""/>
    <s v="19/03/2026 21:16"/>
    <s v="-"/>
    <s v="J&amp;T COD"/>
    <s v="Tiktok"/>
    <s v="จ่ายทีหลัง / COD"/>
    <s v=""/>
    <s v="793540637982"/>
    <s v="19/03/2026 21:16"/>
  </r>
  <r>
    <x v="7"/>
    <x v="7"/>
    <n v="109"/>
    <n v="1"/>
    <s v="GXO31"/>
    <n v="116"/>
    <n v="7"/>
    <s v="ร้านที่3"/>
    <s v="จิรพงศ์ ละออเอี่ยม"/>
    <s v="216/30 ห้อง 406 ม.9 หอพักกรอุมาอพาร์ทเม้นท์ ซ.สุขุมวิท 36/1 หนองปรือ บางละมุง ชลบุรี 20150 · หนองปรือ/ Nong Prue_x000a__x000a_บางละมุง/ Bang Lamungชลบุรี/ Chonburi_x000a_20150"/>
    <s v="20150"/>
    <s v="660649505650"/>
    <s v="19/03/2026 21:16"/>
    <s v="-"/>
    <s v="Kerry_dropoff"/>
    <s v="Lazada"/>
    <s v="lazada"/>
    <s v=""/>
    <s v="LEXPU0668626517"/>
    <s v="19/03/2026 21:16"/>
  </r>
  <r>
    <x v="1"/>
    <x v="1"/>
    <n v="50"/>
    <n v="6"/>
    <s v="GXO30"/>
    <n v="200"/>
    <n v="0"/>
    <s v="ร้านที่2"/>
    <s v="ห***กุง แ***ง้ว"/>
    <s v="พะเยา"/>
    <s v="-"/>
    <s v=""/>
    <s v="19/03/2026 21:08"/>
    <s v="-"/>
    <s v="J&amp;T COD"/>
    <s v="Tiktok"/>
    <s v="จ่ายทีหลัง / COD"/>
    <s v=""/>
    <s v="793569606955"/>
    <s v="19/03/2026 21:10"/>
  </r>
  <r>
    <x v="8"/>
    <x v="8"/>
    <n v="75"/>
    <n v="2"/>
    <s v="GXO28"/>
    <n v="172"/>
    <n v="22"/>
    <s v="ร้านที่1"/>
    <s v="K******w"/>
    <s v="******วง ลุมพินี, เขตปทุมวัน แขวงลุมพินี เขตปทุมวัน จังหวัดกรุงเทพมหานคร 10330"/>
    <s v="10330"/>
    <s v="94"/>
    <s v="19/03/2026 21:00"/>
    <s v="-"/>
    <s v="SPX Express"/>
    <s v="Shopee"/>
    <s v="shopee"/>
    <s v=""/>
    <s v="TH266473715852O"/>
    <s v="19/03/2026 20:59"/>
  </r>
  <r>
    <x v="9"/>
    <x v="9"/>
    <n v="80"/>
    <n v="1"/>
    <s v="GXO27"/>
    <n v="80"/>
    <n v="0"/>
    <s v="ร้านที่1"/>
    <s v="พ******ิ"/>
    <s v="******าญ2, ตำบลสันทรายหลวง, อำเภอสันทราย ตำบลสันทรายหลวง อำเภอสันทราย จังหวัดเชียงใหม่ 50210"/>
    <s v="50210"/>
    <s v="34"/>
    <s v="19/03/2026 20:51"/>
    <s v="-"/>
    <s v="SPX Express"/>
    <s v="Shopee"/>
    <s v="shopee"/>
    <s v=""/>
    <s v="TH264372469405A"/>
    <s v="19/03/2026 20:51"/>
  </r>
  <r>
    <x v="8"/>
    <x v="10"/>
    <n v="75"/>
    <n v="2"/>
    <s v="GXO26"/>
    <n v="282.5"/>
    <n v="132.5"/>
    <s v="ร้านที่10"/>
    <s v="ธนิตา"/>
    <s v="บ้านกุดร่อง หมู่ 5 บ้านเลขที่ 16 · ท่าขอนยาง/ Tha Khon Yang_x000a__x000a_กันทรวิชัย/ Kantharawichaiมหาสารคาม/ Maha Sarakham_x000a_44150"/>
    <s v="44150"/>
    <s v="660943230560"/>
    <s v="19/03/2026 20:44"/>
    <s v="-"/>
    <s v="Kerry_dropoff"/>
    <s v="Lazada"/>
    <s v="lazada"/>
    <s v=""/>
    <s v="LEXDO0180629549"/>
    <s v="19/03/2026 20:43"/>
  </r>
  <r>
    <x v="1"/>
    <x v="1"/>
    <n v="50"/>
    <n v="6"/>
    <s v="GXO25"/>
    <n v="200"/>
    <n v="0"/>
    <s v="ร้านที่2"/>
    <s v="ร***เจ้จู๊ด"/>
    <s v="จันทบุรี"/>
    <s v="-"/>
    <s v=""/>
    <s v="19/03/2026 20:32"/>
    <s v="-"/>
    <s v="J&amp;T COD"/>
    <s v="Tiktok"/>
    <s v="จ่ายทีหลัง / COD"/>
    <s v=""/>
    <s v="793598112915"/>
    <s v="19/03/2026 20:32"/>
  </r>
  <r>
    <x v="10"/>
    <x v="11"/>
    <n v="90"/>
    <n v="2"/>
    <s v="GXO24"/>
    <n v="299.5"/>
    <n v="26"/>
    <s v="ร้านที่3"/>
    <s v="จ.ส.อ.วีรวัฒน์ จุลพล"/>
    <s v="กรมทหารราบที่ 21 รักษาพระองค์ฯ (ค่ายนวมินทราชินี) บ้านพักเลขที่ 302/4,79 ซ.5 หมู่ที่ 9 ตำบล.บ้านสวน อำเภอ.เมืองชลบุรี จังหวัด.ชลบุรี 20000 · บ้านสวน/ Ban Suan_x000a__x000a_เมืองชลบุรี/ Mueang Chon Buriชลบุรี/ Chonburi_x000a_20000"/>
    <s v="20000"/>
    <s v="660943070049"/>
    <s v="19/03/2026 20:28"/>
    <s v="-"/>
    <s v="Kerry_dropoff"/>
    <s v="Lazada"/>
    <s v="lazada"/>
    <s v=""/>
    <s v="LEXPU0668680161"/>
    <s v="19/03/2026 20:28"/>
  </r>
  <r>
    <x v="0"/>
    <x v="0"/>
    <n v="66.666666666666671"/>
    <n v="3"/>
    <s v="GXO24"/>
    <n v="299.5"/>
    <n v="26"/>
    <s v="ร้านที่3"/>
    <s v="จ.ส.อ.วีรวัฒน์ จุลพล"/>
    <s v="กรมทหารราบที่ 21 รักษาพระองค์ฯ (ค่ายนวมินทราชินี) บ้านพักเลขที่ 302/4,79 ซ.5 หมู่ที่ 9 ตำบล.บ้านสวน อำเภอ.เมืองชลบุรี จังหวัด.ชลบุรี 20000 · บ้านสวน/ Ban Suan_x000a__x000a_เมืองชลบุรี/ Mueang Chon Buriชลบุรี/ Chonburi_x000a_20000"/>
    <s v="20000"/>
    <s v="660943070049"/>
    <s v="19/03/2026 20:28"/>
    <s v="-"/>
    <s v="Kerry_dropoff"/>
    <s v="Lazada"/>
    <s v="lazada"/>
    <s v=""/>
    <s v="LEXPU0668680161"/>
    <s v="19/03/2026 20:28"/>
  </r>
  <r>
    <x v="9"/>
    <x v="9"/>
    <n v="69.900000000000006"/>
    <n v="20"/>
    <s v="GXO23"/>
    <n v="1600"/>
    <n v="0"/>
    <s v="ร้านที่1"/>
    <s v="น******ี"/>
    <s v="******ำบลนาโป่ง ตำบลนาโป่ง อำเภอเมืองเลย จังหวัดเลย 42000"/>
    <s v="42000"/>
    <s v="53"/>
    <s v="19/03/2026 20:48"/>
    <s v="-"/>
    <s v="SPX Express"/>
    <s v="Shopee"/>
    <s v="shopee"/>
    <s v=""/>
    <s v="TH263898625879A"/>
    <s v="19/03/2026 20:18"/>
  </r>
  <r>
    <x v="11"/>
    <x v="12"/>
    <n v="50"/>
    <n v="3"/>
    <s v="GXO22"/>
    <n v="319"/>
    <n v="0"/>
    <s v="ร้านที่1"/>
    <s v="ป******ด"/>
    <s v="******.พิษณุโลก ตำบลวัดพริก อำเภอเมืองพิษณุโลก จังหวัดพิษณุโลก 65230"/>
    <s v="65230"/>
    <s v="36"/>
    <s v="19/03/2026 20:18"/>
    <s v="-"/>
    <s v="SPX Express"/>
    <s v="Shopee"/>
    <s v="shopee"/>
    <s v=""/>
    <s v="TH262851846629L"/>
    <s v="19/03/2026 20:18"/>
  </r>
  <r>
    <x v="12"/>
    <x v="13"/>
    <n v="59"/>
    <n v="1"/>
    <s v="GXO22"/>
    <n v="319"/>
    <n v="0"/>
    <s v="ร้านที่1"/>
    <s v="ป******ด"/>
    <s v="******.พิษณุโลก ตำบลวัดพริก อำเภอเมืองพิษณุโลก จังหวัดพิษณุโลก 65230"/>
    <s v="65230"/>
    <s v="36"/>
    <s v="19/03/2026 20:18"/>
    <s v="-"/>
    <s v="SPX Express"/>
    <s v="Shopee"/>
    <s v="shopee"/>
    <s v=""/>
    <s v="TH262851846629L"/>
    <s v="19/03/2026 20:18"/>
  </r>
  <r>
    <x v="9"/>
    <x v="9"/>
    <n v="80"/>
    <n v="2"/>
    <s v="GXO22"/>
    <n v="319"/>
    <n v="0"/>
    <s v="ร้านที่1"/>
    <s v="ป******ด"/>
    <s v="******.พิษณุโลก ตำบลวัดพริก อำเภอเมืองพิษณุโลก จังหวัดพิษณุโลก 65230"/>
    <s v="65230"/>
    <s v="36"/>
    <s v="19/03/2026 20:18"/>
    <s v="-"/>
    <s v="SPX Express"/>
    <s v="Shopee"/>
    <s v="shopee"/>
    <s v=""/>
    <s v="TH262851846629L"/>
    <s v="19/03/2026 20:18"/>
  </r>
  <r>
    <x v="6"/>
    <x v="6"/>
    <n v="33.333333333333336"/>
    <n v="3"/>
    <s v="GXO21"/>
    <n v="134.99"/>
    <n v="0"/>
    <s v="ร้านที่2"/>
    <s v="จ***รัตน์ ห***ะเล"/>
    <s v="กรุงเทพฯ"/>
    <s v="-"/>
    <s v=""/>
    <s v="19/03/2026 20:04"/>
    <s v="-"/>
    <s v="J&amp;T Express"/>
    <s v="Tiktok"/>
    <s v="tiktok"/>
    <s v=""/>
    <s v="793548133976"/>
    <s v="19/03/2026 20:04"/>
  </r>
  <r>
    <x v="9"/>
    <x v="9"/>
    <n v="90"/>
    <n v="2"/>
    <s v="GXO19"/>
    <n v="187"/>
    <n v="7"/>
    <s v="ร้านที่3"/>
    <s v="คุณวันเพ็ญ สุนทรารชุน"/>
    <s v="138-140 ถนนมิตรภาพ13 ซอย13/4  ตำบลในเมือง_x000a__x000a_เมืองนครราชสีมา/ Mueng Nakorn Ratchasimaนครราชสีมา/ Nakhon Ratchasima_x000a_30000"/>
    <s v="30000"/>
    <s v="660868759393"/>
    <s v="19/03/2026 19:52"/>
    <s v="-"/>
    <s v="Kerry_dropoff"/>
    <s v="Lazada"/>
    <s v="lazada"/>
    <s v=""/>
    <s v="LEXPU0668642228"/>
    <s v="19/03/2026 19:52"/>
  </r>
  <r>
    <x v="2"/>
    <x v="14"/>
    <n v="66"/>
    <n v="1"/>
    <s v="GXO18"/>
    <n v="104.95"/>
    <n v="8"/>
    <s v="ร้านที่9"/>
    <s v="ธนัท อยรังสฤษฏ์กุล"/>
    <s v="79/89 หมู่บ้าน หรรษา ซอยเพชรเกษม  81/6 แขวงหนองค้างพลู เขตหนองแขม กทม. 10160_x000a__x000a_หนองแขม/ Nong Khaemกรุงเทพมหานคร/ Bangkok_x000a_10160"/>
    <s v="10160"/>
    <s v="660870834436"/>
    <s v="19/03/2026 19:36"/>
    <s v="-"/>
    <s v="Kerry_dropoff"/>
    <s v="Lazada"/>
    <s v="lazada"/>
    <s v=""/>
    <s v="LEXPU0668679705"/>
    <s v="19/03/2026 19:36"/>
  </r>
  <r>
    <x v="10"/>
    <x v="11"/>
    <n v="66"/>
    <n v="1"/>
    <s v="GXO18"/>
    <n v="104.95"/>
    <n v="8"/>
    <s v="ร้านที่9"/>
    <s v="ธนัท อยรังสฤษฏ์กุล"/>
    <s v="79/89 หมู่บ้าน หรรษา ซอยเพชรเกษม  81/6 แขวงหนองค้างพลู เขตหนองแขม กทม. 10160_x000a__x000a_หนองแขม/ Nong Khaemกรุงเทพมหานคร/ Bangkok_x000a_10160"/>
    <s v="10160"/>
    <s v="660870834436"/>
    <s v="19/03/2026 19:36"/>
    <s v="-"/>
    <s v="Kerry_dropoff"/>
    <s v="Lazada"/>
    <s v="lazada"/>
    <s v=""/>
    <s v="LEXPU0668679705"/>
    <s v="19/03/2026 19:36"/>
  </r>
  <r>
    <x v="9"/>
    <x v="9"/>
    <n v="67"/>
    <n v="1"/>
    <s v="GXO18"/>
    <n v="104.95"/>
    <n v="8"/>
    <s v="ร้านที่9"/>
    <s v="ธนัท อยรังสฤษฏ์กุล"/>
    <s v="79/89 หมู่บ้าน หรรษา ซอยเพชรเกษม  81/6 แขวงหนองค้างพลู เขตหนองแขม กทม. 10160_x000a__x000a_หนองแขม/ Nong Khaemกรุงเทพมหานคร/ Bangkok_x000a_10160"/>
    <s v="10160"/>
    <s v="660870834436"/>
    <s v="19/03/2026 19:36"/>
    <s v="-"/>
    <s v="Kerry_dropoff"/>
    <s v="Lazada"/>
    <s v="lazada"/>
    <s v=""/>
    <s v="LEXPU0668679705"/>
    <s v="19/03/2026 19:36"/>
  </r>
  <r>
    <x v="1"/>
    <x v="1"/>
    <n v="50"/>
    <n v="6"/>
    <s v="GXO17"/>
    <n v="200"/>
    <n v="0"/>
    <s v="ร้านที่2"/>
    <s v="บ***ร แ***ทับทิม"/>
    <s v="ชลบุรี"/>
    <s v="-"/>
    <s v=""/>
    <s v="19/03/2026 19:33"/>
    <s v="-"/>
    <s v="J&amp;T COD"/>
    <s v="Tiktok"/>
    <s v="จ่ายทีหลัง / COD"/>
    <s v=""/>
    <s v="793516305971"/>
    <s v="19/03/2026 19:33"/>
  </r>
  <r>
    <x v="1"/>
    <x v="1"/>
    <n v="50"/>
    <n v="6"/>
    <s v="GXO16"/>
    <n v="200"/>
    <n v="0"/>
    <s v="ร้านที่2"/>
    <s v="u***9432593400900"/>
    <s v="กรุงเทพฯ"/>
    <s v="-"/>
    <s v=""/>
    <s v="19/03/2026 19:30"/>
    <s v="-"/>
    <s v="J&amp;T COD"/>
    <s v="Tiktok"/>
    <s v="จ่ายทีหลัง / COD"/>
    <s v=""/>
    <s v="793589303975"/>
    <s v="19/03/2026 19:30"/>
  </r>
  <r>
    <x v="1"/>
    <x v="1"/>
    <n v="50"/>
    <n v="6"/>
    <s v="GXO15"/>
    <n v="200"/>
    <n v="0"/>
    <s v="ร้านที่2"/>
    <s v="อ***ร ส***ันธุ์"/>
    <s v="พิษณุโลก"/>
    <s v="-"/>
    <s v=""/>
    <s v="19/03/2026 19:20"/>
    <s v="-"/>
    <s v="J&amp;T COD"/>
    <s v="Tiktok"/>
    <s v="จ่ายทีหลัง / COD"/>
    <s v=""/>
    <s v="793561606950"/>
    <s v="19/03/2026 19:21"/>
  </r>
  <r>
    <x v="13"/>
    <x v="5"/>
    <n v="109"/>
    <n v="2"/>
    <s v="GXO14"/>
    <n v="313"/>
    <n v="95"/>
    <s v="ร้านที่1"/>
    <s v="ษาฬิกา ช้างงา"/>
    <s v="จังหวัดกาญจนบุรี อำเภอทองผาภูมิ บ้านห้วยปากคอก ตำบลห้วยเขย่ง (ณ ที่ หน่วยโป่งพุร้อน ทภ.3)รหัสไปรษณีย์ 71190 · ห้วยเขย่ง/ Huai Khayeng_x000a__x000a_ทองผาภูมิ/ Thong Pha Phumกาญจนบุรี/ Kanchanaburi_x000a_71180"/>
    <s v="71180"/>
    <s v="660843132739"/>
    <s v="19/03/2026 19:03"/>
    <s v="-"/>
    <s v="Kerry_dropoff"/>
    <s v="Lazada"/>
    <s v="lazada"/>
    <s v=""/>
    <s v="TH13028GNJDA7F"/>
    <s v="19/03/2026 19:03"/>
  </r>
  <r>
    <x v="1"/>
    <x v="1"/>
    <n v="50"/>
    <n v="6"/>
    <s v="GXO13"/>
    <n v="200"/>
    <n v="0"/>
    <s v="ร้านที่2"/>
    <s v="จ***นา​ ม***"/>
    <s v="พะเยา"/>
    <s v="-"/>
    <s v=""/>
    <s v="19/03/2026 19:02"/>
    <s v="-"/>
    <s v="J&amp;T Express"/>
    <s v="Tiktok"/>
    <s v="tiktok"/>
    <s v=""/>
    <s v="793574002970"/>
    <s v="19/03/2026 19:02"/>
  </r>
  <r>
    <x v="9"/>
    <x v="9"/>
    <n v="69.900000000000006"/>
    <n v="10"/>
    <s v="GXO12"/>
    <n v="817"/>
    <n v="17"/>
    <s v="ร้านที่2"/>
    <s v="ช******ต"/>
    <s v="******ษม 63, แขวงหลักสอง, เขตบางแค กทม.10160 แขวงหลักสอง เขตบางแค จังหวัดกรุงเทพมหานคร 10160"/>
    <s v="10160"/>
    <s v="59"/>
    <s v="19/03/2026 19:28"/>
    <s v="-"/>
    <s v="SPX Express"/>
    <s v="Shopee"/>
    <s v="shopee"/>
    <s v=""/>
    <s v="TH266132901969E"/>
    <s v="19/03/2026 18:58"/>
  </r>
  <r>
    <x v="1"/>
    <x v="1"/>
    <n v="50"/>
    <n v="12"/>
    <s v="GXO11"/>
    <n v="400"/>
    <n v="0"/>
    <s v="ร้านที่2"/>
    <s v="ก***ิกา ส***ต"/>
    <s v="สมุทรปราการ"/>
    <s v="-"/>
    <s v=""/>
    <s v="19/03/2026 18:35"/>
    <s v="-"/>
    <s v="J&amp;T COD"/>
    <s v="Tiktok"/>
    <s v="จ่ายทีหลัง / COD"/>
    <s v=""/>
    <s v="793545708911"/>
    <s v="19/03/2026 18:35"/>
  </r>
  <r>
    <x v="11"/>
    <x v="12"/>
    <n v="50"/>
    <n v="3"/>
    <s v="GXO10"/>
    <n v="100"/>
    <n v="0"/>
    <s v="ร้านที่2"/>
    <s v="อ***า ส***รณวัฒน์"/>
    <s v="พระนครศรีอยุธยา"/>
    <s v="-"/>
    <s v=""/>
    <s v="19/03/2026 18:33"/>
    <s v="-"/>
    <s v="Flash Express Thailand COD"/>
    <s v="Tiktok"/>
    <s v="จ่ายทีหลัง / COD"/>
    <s v=""/>
    <s v="THT0507569QPG9Z"/>
    <s v="19/03/2026 18:33"/>
  </r>
  <r>
    <x v="1"/>
    <x v="1"/>
    <n v="50"/>
    <n v="12"/>
    <s v="GXO9"/>
    <n v="400"/>
    <n v="0"/>
    <s v="ร้านที่2"/>
    <s v="จ***  ช***ะชา"/>
    <s v="นครปฐม"/>
    <s v="-"/>
    <s v=""/>
    <s v="19/03/2026 18:25"/>
    <s v="-"/>
    <s v="J&amp;T COD"/>
    <s v="Tiktok"/>
    <s v="จ่ายทีหลัง / COD"/>
    <s v=""/>
    <s v="793525907904"/>
    <s v="19/03/2026 18:25"/>
  </r>
  <r>
    <x v="7"/>
    <x v="7"/>
    <n v="109"/>
    <n v="1"/>
    <s v="GXO8"/>
    <n v="116"/>
    <n v="7"/>
    <s v="ร้านที่3"/>
    <s v="สุรีภรณ์"/>
    <s v="หมู่บ้านทัศนีย์ ลาดหลุมแก้ว 42/160 · คูบางหลวง/ Khu Bang Luang_x000a__x000a_ลาดหลุมแก้ว/ Lat Lum Kaeoปทุมธานี/ Pathum Thani_x000a_12140"/>
    <s v="12140"/>
    <s v="660623243977"/>
    <s v="19/03/2026 18:14"/>
    <s v="-"/>
    <s v="Kerry_dropoff"/>
    <s v="Lazada"/>
    <s v="lazada"/>
    <s v=""/>
    <s v="LEXPU0668625740"/>
    <s v="19/03/2026 18:14"/>
  </r>
  <r>
    <x v="4"/>
    <x v="4"/>
    <n v="15"/>
    <n v="1"/>
    <s v="GXO7"/>
    <n v="15"/>
    <n v="0"/>
    <s v="ร้านที่2"/>
    <s v="น**ร"/>
    <s v="******1 ตำบลบ้านกล้วย อำเภอเมืองชัยนาท จังหวัดชัยนาท 17000"/>
    <s v="17000"/>
    <s v="43"/>
    <s v="19/03/2026 17:33"/>
    <s v="-"/>
    <s v="SPX Express"/>
    <s v="Shopee"/>
    <s v="shopee"/>
    <s v=""/>
    <s v="TH264443680929L"/>
    <s v="19/03/2026 17:33"/>
  </r>
  <r>
    <x v="11"/>
    <x v="12"/>
    <n v="50"/>
    <n v="3"/>
    <s v="GXO6"/>
    <n v="300"/>
    <n v="0"/>
    <s v="ร้านที่2"/>
    <s v="ส***ภรณ์ พ***จะโปะ"/>
    <s v="กรุงเทพมหานคร"/>
    <s v="-"/>
    <s v=""/>
    <s v="19/03/2026 17:11"/>
    <s v="-"/>
    <s v="J&amp;T Express"/>
    <s v="Tiktok"/>
    <s v="tiktok"/>
    <s v=""/>
    <s v="793548583855"/>
    <s v="19/03/2026 17:11"/>
  </r>
  <r>
    <x v="1"/>
    <x v="1"/>
    <n v="50"/>
    <n v="6"/>
    <s v="GXO6"/>
    <n v="300"/>
    <n v="0"/>
    <s v="ร้านที่2"/>
    <s v="ส***ภรณ์ พ***จะโปะ"/>
    <s v="กรุงเทพมหานคร"/>
    <s v="-"/>
    <s v=""/>
    <s v="19/03/2026 17:11"/>
    <s v="-"/>
    <s v="J&amp;T Express"/>
    <s v="Tiktok"/>
    <s v="tiktok"/>
    <s v=""/>
    <s v="793548583855"/>
    <s v="19/03/2026 17:11"/>
  </r>
  <r>
    <x v="1"/>
    <x v="1"/>
    <n v="50"/>
    <n v="6"/>
    <s v="GXO5"/>
    <n v="200"/>
    <n v="0"/>
    <s v="ร้านที่2"/>
    <s v="ค** ใ*"/>
    <s v="สมุทรปราการ"/>
    <s v="-"/>
    <s v=""/>
    <s v="19/03/2026 17:07"/>
    <s v="-"/>
    <s v="J&amp;T COD"/>
    <s v="Tiktok"/>
    <s v="จ่ายทีหลัง / COD"/>
    <s v=""/>
    <s v="793585718984"/>
    <s v="19/03/2026 17:08"/>
  </r>
  <r>
    <x v="14"/>
    <x v="15"/>
    <n v="99"/>
    <n v="1"/>
    <s v="GXO4"/>
    <n v="0"/>
    <n v="0"/>
    <s v="ร้านที่4"/>
    <s v="อ***า ช***งค์311"/>
    <s v="กรุงเทพฯ"/>
    <s v="-"/>
    <s v=""/>
    <s v="19/03/2026 16:43"/>
    <s v="-"/>
    <s v="J&amp;T Express"/>
    <s v="Tiktok"/>
    <s v="tiktok"/>
    <s v=""/>
    <s v="793577854823"/>
    <s v="19/03/2026 16:43"/>
  </r>
  <r>
    <x v="15"/>
    <x v="16"/>
    <n v="99"/>
    <n v="1"/>
    <s v="GXO4"/>
    <n v="0"/>
    <n v="0"/>
    <s v="ร้านที่4"/>
    <s v="อ***า ช***งค์311"/>
    <s v="กรุงเทพฯ"/>
    <s v="-"/>
    <s v=""/>
    <s v="19/03/2026 16:43"/>
    <s v="-"/>
    <s v="J&amp;T Express"/>
    <s v="Tiktok"/>
    <s v="tiktok"/>
    <s v=""/>
    <s v="793577854823"/>
    <s v="19/03/2026 16:43"/>
  </r>
  <r>
    <x v="4"/>
    <x v="4"/>
    <n v="14"/>
    <n v="1"/>
    <s v="GXO3"/>
    <n v="24"/>
    <n v="10"/>
    <s v="ร้านที่1"/>
    <s v="ส******ก"/>
    <s v="******0, เขตมีนบุรี แขวงมีนบุรี เขตมีนบุรี จังหวัดกรุงเทพมหานคร 10510"/>
    <s v="10510"/>
    <s v="62"/>
    <s v="19/03/2026 16:32"/>
    <s v="-"/>
    <s v="SPX Express"/>
    <s v="Shopee"/>
    <s v="shopee"/>
    <s v=""/>
    <s v="TH260185577138V"/>
    <s v="19/03/2026 16:31"/>
  </r>
  <r>
    <x v="11"/>
    <x v="12"/>
    <n v="50"/>
    <n v="3"/>
    <s v="GXO2"/>
    <n v="100"/>
    <n v="0"/>
    <s v="ร้านที่2"/>
    <s v="ธ***ร  ล***ันทร์"/>
    <s v="นครศรีธรรมราช"/>
    <s v="-"/>
    <s v=""/>
    <s v="19/03/2026 16:29"/>
    <s v="-"/>
    <s v="J&amp;T COD"/>
    <s v="Tiktok"/>
    <s v="จ่ายทีหลัง / COD"/>
    <s v=""/>
    <s v="793595494893"/>
    <s v="19/03/2026 16:29"/>
  </r>
  <r>
    <x v="4"/>
    <x v="4"/>
    <n v="14"/>
    <n v="2"/>
    <s v="GXO1"/>
    <n v="32"/>
    <n v="4"/>
    <s v="ร้านที่1"/>
    <s v="ณ******ิ"/>
    <s v="****** อำเภอ เมือง จังหวัด ยโสธร ตำบลค้อเหนือ อำเภอเมืองยโสธร จังหวัดยโสธร 35000"/>
    <s v="35000"/>
    <s v="06"/>
    <s v="19/03/2026 16:11"/>
    <s v="-"/>
    <s v="SPX Express"/>
    <s v="Shopee"/>
    <s v="shopee"/>
    <s v=""/>
    <s v="TH264913949344V"/>
    <s v="19/03/2026 16:11"/>
  </r>
  <r>
    <x v="1"/>
    <x v="1"/>
    <n v="50"/>
    <n v="6"/>
    <s v="GXO0"/>
    <n v="200"/>
    <n v="0"/>
    <s v="ร้านที่2"/>
    <s v="k***64"/>
    <s v="ประจวบคีรีขันธ์"/>
    <s v="-"/>
    <s v=""/>
    <s v="19/03/2026 16:10"/>
    <s v="-"/>
    <s v="J&amp;T COD"/>
    <s v="Tiktok"/>
    <s v="จ่ายทีหลัง / COD"/>
    <s v=""/>
    <s v="793578604976"/>
    <s v="19/03/2026 16:10"/>
  </r>
  <r>
    <x v="1"/>
    <x v="1"/>
    <n v="33.333333333333336"/>
    <n v="3"/>
    <s v="GXN98"/>
    <n v="399"/>
    <n v="0"/>
    <s v="ร้านที่1"/>
    <s v="ย******ด"/>
    <s v="******สะมิแล ตำบลรูสะมิแล อำเภอเมืองปัตตานี จังหวัดปัตตานี 94000"/>
    <s v="94000"/>
    <s v="70"/>
    <s v="19/03/2026 15:55"/>
    <s v="-"/>
    <s v="SPX Express"/>
    <s v="Shopee"/>
    <s v="shopee"/>
    <s v=""/>
    <s v="TH2682832034855"/>
    <s v="19/03/2026 15:55"/>
  </r>
  <r>
    <x v="9"/>
    <x v="9"/>
    <n v="66.333333333333329"/>
    <n v="3"/>
    <s v="GXN98"/>
    <n v="399"/>
    <n v="0"/>
    <s v="ร้านที่1"/>
    <s v="ย******ด"/>
    <s v="******สะมิแล ตำบลรูสะมิแล อำเภอเมืองปัตตานี จังหวัดปัตตานี 94000"/>
    <s v="94000"/>
    <s v="70"/>
    <s v="19/03/2026 15:55"/>
    <s v="-"/>
    <s v="SPX Express"/>
    <s v="Shopee"/>
    <s v="shopee"/>
    <s v=""/>
    <s v="TH2682832034855"/>
    <s v="19/03/2026 15:55"/>
  </r>
  <r>
    <x v="1"/>
    <x v="1"/>
    <n v="33.333333333333336"/>
    <n v="3"/>
    <s v="GXN97"/>
    <n v="138"/>
    <n v="38"/>
    <s v="ร้านที่4"/>
    <s v="น** ต***า น***งเตา"/>
    <s v="ชลบุรี"/>
    <s v="-"/>
    <s v=""/>
    <s v="19/03/2026 15:55"/>
    <s v="-"/>
    <s v="J&amp;T Express"/>
    <s v="Tiktok"/>
    <s v="tiktok"/>
    <s v=""/>
    <s v="793521424920"/>
    <s v="19/03/2026 15:55"/>
  </r>
  <r>
    <x v="0"/>
    <x v="0"/>
    <n v="66.666666666666671"/>
    <n v="3"/>
    <s v="GXN96"/>
    <n v="100"/>
    <n v="0"/>
    <s v="ร้านที่2"/>
    <s v="อ***รัตน์ จ***ร์ภิรมย์"/>
    <s v="กรุงเทพฯ"/>
    <s v="-"/>
    <s v=""/>
    <s v="19/03/2026 15:51"/>
    <s v="-"/>
    <s v="J&amp;T Express"/>
    <s v="Tiktok"/>
    <s v="tiktok"/>
    <s v=""/>
    <s v="793537327914"/>
    <s v="19/03/2026 15:53"/>
  </r>
  <r>
    <x v="1"/>
    <x v="1"/>
    <n v="33.333333333333336"/>
    <n v="3"/>
    <s v="GXN95"/>
    <n v="100"/>
    <n v="0"/>
    <s v="ร้านที่2"/>
    <s v="ศ***รรณ แ***รักษ์"/>
    <s v="นครศรีธรรมราช"/>
    <s v="-"/>
    <s v=""/>
    <s v="19/03/2026 15:39"/>
    <s v="-"/>
    <s v="J&amp;T COD"/>
    <s v="Tiktok"/>
    <s v="จ่ายทีหลัง / COD"/>
    <s v=""/>
    <s v="793503424910"/>
    <s v="19/03/2026 15:39"/>
  </r>
  <r>
    <x v="0"/>
    <x v="0"/>
    <n v="66.666666666666671"/>
    <n v="3"/>
    <s v="GXN94"/>
    <n v="100"/>
    <n v="0"/>
    <s v="ร้านที่2"/>
    <s v="ก***า พ***ุวรรณ"/>
    <s v="นครศรีธรรมราช"/>
    <s v="-"/>
    <s v=""/>
    <s v="19/03/2026 15:11"/>
    <s v="-"/>
    <s v="J&amp;T COD"/>
    <s v="Tiktok"/>
    <s v="จ่ายทีหลัง / COD"/>
    <s v=""/>
    <s v="793537212985"/>
    <s v="19/03/2026 15:11"/>
  </r>
  <r>
    <x v="0"/>
    <x v="0"/>
    <n v="66.666666666666671"/>
    <n v="3"/>
    <s v="GXN91"/>
    <n v="100"/>
    <n v="0"/>
    <s v="ร้านที่2"/>
    <s v="j***ip"/>
    <s v="หนองคาย"/>
    <s v="-"/>
    <s v=""/>
    <s v="19/03/2026 14:56"/>
    <s v="-"/>
    <s v="J&amp;T COD"/>
    <s v="Tiktok"/>
    <s v="จ่ายทีหลัง / COD"/>
    <s v=""/>
    <s v="793504927902"/>
    <s v="19/03/2026 14:56"/>
  </r>
  <r>
    <x v="1"/>
    <x v="1"/>
    <n v="33.333333333333336"/>
    <n v="3"/>
    <s v="GXN90"/>
    <n v="100"/>
    <n v="0"/>
    <s v="ร้านที่2"/>
    <s v="เ***มล อ***์สวัสดิ์"/>
    <s v="ภูเก็ต"/>
    <s v="-"/>
    <s v=""/>
    <s v="19/03/2026 14:54"/>
    <s v="-"/>
    <s v="J&amp;T COD"/>
    <s v="Tiktok"/>
    <s v="จ่ายทีหลัง / COD"/>
    <s v="เนยนม1,ฝอยทอง1,มะพร้าวน้ำหอม1"/>
    <s v="793531188855"/>
    <s v="19/03/2026 14:55"/>
  </r>
  <r>
    <x v="1"/>
    <x v="1"/>
    <n v="65"/>
    <n v="1"/>
    <s v="GXN89"/>
    <n v="35"/>
    <n v="0"/>
    <s v="ร้านที่2"/>
    <s v="ญ*** อ***ิกา ช***คิด"/>
    <s v="สุราษฎร์ธานี"/>
    <s v="-"/>
    <s v=""/>
    <s v="19/03/2026 14:53"/>
    <s v="-"/>
    <s v="J&amp;T COD"/>
    <s v="Tiktok"/>
    <s v="จ่ายทีหลัง / COD"/>
    <s v="ขอเนยนมค่ะ"/>
    <s v="793525486806"/>
    <s v="19/03/2026 14:53"/>
  </r>
  <r>
    <x v="0"/>
    <x v="0"/>
    <n v="66.666666666666671"/>
    <n v="3"/>
    <s v="GXN88"/>
    <n v="100"/>
    <n v="0"/>
    <s v="ร้านที่2"/>
    <s v="เ***์สฟิล์ม"/>
    <s v="สงขลา"/>
    <s v="-"/>
    <s v=""/>
    <s v="19/03/2026 14:51"/>
    <s v="-"/>
    <s v="J&amp;T COD"/>
    <s v="Tiktok"/>
    <s v="จ่ายทีหลัง / COD"/>
    <s v=""/>
    <s v="793533818980"/>
    <s v="19/03/2026 14:51"/>
  </r>
  <r>
    <x v="1"/>
    <x v="1"/>
    <n v="50"/>
    <n v="6"/>
    <s v="GXN86"/>
    <n v="200"/>
    <n v="0"/>
    <s v="ร้านที่2"/>
    <s v="ร***อรุณ บ***ทวย _x000a_*** ห*** 6 บ***บุ่งคล้า_x000a_ตำบลบัวขาว_x000a_อำเภอกุฉินา"/>
    <s v="กาฬสินธุ์"/>
    <s v="-"/>
    <s v=""/>
    <s v="19/03/2026 14:46"/>
    <s v="-"/>
    <s v="J&amp;T Express"/>
    <s v="Tiktok"/>
    <s v="tiktok"/>
    <s v=""/>
    <s v="793586205985"/>
    <s v="19/03/2026 14:45"/>
  </r>
  <r>
    <x v="1"/>
    <x v="1"/>
    <n v="50"/>
    <n v="6"/>
    <s v="GXN85"/>
    <n v="200"/>
    <n v="0"/>
    <s v="ร้านที่2"/>
    <s v="M**"/>
    <s v="Phetchaburi"/>
    <s v="-"/>
    <s v=""/>
    <s v="19/03/2026 14:40"/>
    <s v="-"/>
    <s v="J&amp;T Express"/>
    <s v="Tiktok"/>
    <s v="tiktok"/>
    <s v=""/>
    <s v="793532809985"/>
    <s v="19/03/2026 14:39"/>
  </r>
  <r>
    <x v="1"/>
    <x v="1"/>
    <n v="50"/>
    <n v="6"/>
    <s v="GXN84"/>
    <n v="200"/>
    <n v="0"/>
    <s v="ร้านที่2"/>
    <s v="ส*** บ***าลี"/>
    <s v="อำนาจเจริญ"/>
    <s v="-"/>
    <s v=""/>
    <s v="19/03/2026 14:38"/>
    <s v="-"/>
    <s v="J&amp;T Express"/>
    <s v="Tiktok"/>
    <s v="tiktok"/>
    <s v=""/>
    <s v="793553017946"/>
    <s v="19/03/2026 14:37"/>
  </r>
  <r>
    <x v="1"/>
    <x v="1"/>
    <n v="33.333333333333336"/>
    <n v="3"/>
    <s v="GXN83"/>
    <n v="100"/>
    <n v="0"/>
    <s v="ร้านที่2"/>
    <s v="ป***ฟ้า ส***นันต์ตระกูล"/>
    <s v="ระยอง"/>
    <s v="-"/>
    <s v=""/>
    <s v="19/03/2026 14:34"/>
    <s v="-"/>
    <s v="J&amp;T Express"/>
    <s v="Tiktok"/>
    <s v="tiktok"/>
    <s v=""/>
    <s v="793536223900"/>
    <s v="19/03/2026 14:34"/>
  </r>
  <r>
    <x v="1"/>
    <x v="1"/>
    <n v="33.333333333333336"/>
    <n v="3"/>
    <s v="GXN82"/>
    <n v="100"/>
    <n v="0"/>
    <s v="ร้านที่2"/>
    <s v="น*** ช***ะยอม"/>
    <s v="สุพรรณบุรี"/>
    <s v="-"/>
    <s v=""/>
    <s v="19/03/2026 14:33"/>
    <s v="-"/>
    <s v="J&amp;T Express"/>
    <s v="Tiktok"/>
    <s v="tiktok"/>
    <s v="ฝอยทอง2เนยนม1"/>
    <s v="793544257870"/>
    <s v="19/03/2026 14:33"/>
  </r>
  <r>
    <x v="5"/>
    <x v="17"/>
    <n v="159"/>
    <n v="1"/>
    <s v="GXN81"/>
    <n v="99"/>
    <n v="0"/>
    <s v="ร้านที่2"/>
    <s v="ร***า  พ***ิมา"/>
    <s v="อุตรดิตถ์"/>
    <s v="-"/>
    <s v=""/>
    <s v="19/03/2026 14:32"/>
    <s v="-"/>
    <s v="J&amp;T COD"/>
    <s v="Tiktok"/>
    <s v="จ่ายทีหลัง / COD"/>
    <s v=""/>
    <s v="793549332870"/>
    <s v="19/03/2026 14:32"/>
  </r>
  <r>
    <x v="1"/>
    <x v="1"/>
    <n v="50"/>
    <n v="6"/>
    <s v="GXN80"/>
    <n v="200"/>
    <n v="0"/>
    <s v="ร้านที่2"/>
    <s v="ห**"/>
    <s v="กรุงเทพฯ"/>
    <s v="-"/>
    <s v=""/>
    <s v="19/03/2026 14:32"/>
    <s v="-"/>
    <s v="J&amp;T COD"/>
    <s v="Tiktok"/>
    <s v="จ่ายทีหลัง / COD"/>
    <s v=""/>
    <s v="793566017930"/>
    <s v="19/03/2026 14:32"/>
  </r>
  <r>
    <x v="1"/>
    <x v="1"/>
    <n v="33.333333333333336"/>
    <n v="3"/>
    <s v="GXN79"/>
    <n v="100"/>
    <n v="0"/>
    <s v="ร้านที่2"/>
    <s v="น***ิพย์ น***ิงขรณ์"/>
    <s v="พะเยา"/>
    <s v="-"/>
    <s v=""/>
    <s v="19/03/2026 14:32"/>
    <s v="-"/>
    <s v="J&amp;T COD"/>
    <s v="Tiktok"/>
    <s v="จ่ายทีหลัง / COD"/>
    <s v=""/>
    <s v="793510925922"/>
    <s v="19/03/2026 14:32"/>
  </r>
  <r>
    <x v="1"/>
    <x v="1"/>
    <n v="33.333333333333336"/>
    <n v="6"/>
    <s v="GXN78"/>
    <n v="200"/>
    <n v="0"/>
    <s v="ร้านที่2"/>
    <s v="N***phol"/>
    <s v="สระแก้ว"/>
    <s v="-"/>
    <s v=""/>
    <s v="19/03/2026 14:31"/>
    <s v="-"/>
    <s v="J&amp;T Express"/>
    <s v="Tiktok"/>
    <s v="tiktok"/>
    <s v="ขอเป็นเผือกมะพร้าว มะพร้าวเผา มะพร้าวน้ำหอม อย่างล่ะ2กล่องคับ"/>
    <s v="793545561841"/>
    <s v="19/03/2026 14:31"/>
  </r>
  <r>
    <x v="4"/>
    <x v="4"/>
    <n v="14"/>
    <n v="2"/>
    <s v="GXN75"/>
    <n v="32"/>
    <n v="4"/>
    <s v="ร้านที่1"/>
    <s v="อ******่"/>
    <s v="******ชัย27 แขวงบางขุนเทียน เขตจอมทอง จังหวัดกรุงเทพมหานคร 10150"/>
    <s v="10150"/>
    <s v="58"/>
    <s v="19/03/2026 14:59"/>
    <s v="-"/>
    <s v="SPX Express"/>
    <s v="Shopee"/>
    <s v="shopee"/>
    <s v=""/>
    <s v="TH261662513981V"/>
    <s v="19/03/2026 14:29"/>
  </r>
  <r>
    <x v="0"/>
    <x v="0"/>
    <n v="66.666666666666671"/>
    <n v="3"/>
    <s v="GXN73"/>
    <n v="100"/>
    <n v="0"/>
    <s v="ร้านที่2"/>
    <s v="ร***ิกร พ***าด"/>
    <s v="ชัยนาท"/>
    <s v="-"/>
    <s v=""/>
    <s v="19/03/2026 14:26"/>
    <s v="-"/>
    <s v="J&amp;T COD"/>
    <s v="Tiktok"/>
    <s v="จ่ายทีหลัง / COD"/>
    <s v=""/>
    <s v="793504420903"/>
    <s v="19/03/2026 14:26"/>
  </r>
  <r>
    <x v="1"/>
    <x v="1"/>
    <n v="50"/>
    <n v="6"/>
    <s v="GXN72"/>
    <n v="200"/>
    <n v="0"/>
    <s v="ร้านที่2"/>
    <s v="ศ***วรรณ ส***"/>
    <s v="แพร่"/>
    <s v="-"/>
    <s v=""/>
    <s v="19/03/2026 14:09"/>
    <s v="-"/>
    <s v="J&amp;T COD"/>
    <s v="Tiktok"/>
    <s v="จ่ายทีหลัง / COD"/>
    <s v=""/>
    <s v="793527312955"/>
    <s v="19/03/2026 14:12"/>
  </r>
  <r>
    <x v="5"/>
    <x v="7"/>
    <n v="109"/>
    <n v="3"/>
    <s v="GXN71"/>
    <n v="373.5"/>
    <n v="46.5"/>
    <s v="ร้านที่3"/>
    <s v="ภูผา"/>
    <s v="104/13ถ.ลาดพร้าวซอยลาดพร้าว122แยก13แขวงพลับพลาเขตวังทองหลางกท.10310 · พลับพลา/ Phlapphla_x000a__x000a_วังทองหลาง/ Wang Thonglangกรุงเทพมหานคร/ Bangkok_x000a_10310"/>
    <s v="10310"/>
    <s v="660950267935"/>
    <s v="19/03/2026 14:09"/>
    <s v="-"/>
    <s v="Kerry_dropoff"/>
    <s v="Lazada"/>
    <s v="lazada"/>
    <s v=""/>
    <s v="LEXPU0668628529"/>
    <s v="19/03/2026 14:09"/>
  </r>
  <r>
    <x v="3"/>
    <x v="7"/>
    <n v="103.45"/>
    <n v="1"/>
    <s v="GXN70"/>
    <n v="336.83"/>
    <n v="26.5"/>
    <s v="ร้านที่3"/>
    <s v="ภุชงค์ ภูษา"/>
    <s v="700/1 ถ.พระราม9 ซ.19 แขวง บางกะปิ_x000a__x000a_ห้วยขวาง/ Huai Khwangกรุงเทพมหานคร/ Bangkok_x000a_10310"/>
    <s v="10310"/>
    <s v="660926799144"/>
    <s v="19/03/2026 13:48"/>
    <s v="-"/>
    <s v="Kerry_dropoff"/>
    <s v="Lazada"/>
    <s v="lazada"/>
    <s v=""/>
    <s v="LEXPU0668628992"/>
    <s v="19/03/2026 13:48"/>
  </r>
  <r>
    <x v="7"/>
    <x v="7"/>
    <n v="103.44"/>
    <n v="1"/>
    <s v="GXN70"/>
    <n v="336.83"/>
    <n v="26.5"/>
    <s v="ร้านที่3"/>
    <s v="ภุชงค์ ภูษา"/>
    <s v="700/1 ถ.พระราม9 ซ.19 แขวง บางกะปิ_x000a__x000a_ห้วยขวาง/ Huai Khwangกรุงเทพมหานคร/ Bangkok_x000a_10310"/>
    <s v="10310"/>
    <s v="660926799144"/>
    <s v="19/03/2026 13:48"/>
    <s v="-"/>
    <s v="Kerry_dropoff"/>
    <s v="Lazada"/>
    <s v="lazada"/>
    <s v=""/>
    <s v="LEXPU0668628992"/>
    <s v="19/03/2026 13:48"/>
  </r>
  <r>
    <x v="5"/>
    <x v="7"/>
    <n v="103.44"/>
    <n v="1"/>
    <s v="GXN70"/>
    <n v="336.83"/>
    <n v="26.5"/>
    <s v="ร้านที่3"/>
    <s v="ภุชงค์ ภูษา"/>
    <s v="700/1 ถ.พระราม9 ซ.19 แขวง บางกะปิ_x000a__x000a_ห้วยขวาง/ Huai Khwangกรุงเทพมหานคร/ Bangkok_x000a_10310"/>
    <s v="10310"/>
    <s v="660926799144"/>
    <s v="19/03/2026 13:48"/>
    <s v="-"/>
    <s v="Kerry_dropoff"/>
    <s v="Lazada"/>
    <s v="lazada"/>
    <s v=""/>
    <s v="LEXPU0668628992"/>
    <s v="19/03/2026 13:48"/>
  </r>
  <r>
    <x v="1"/>
    <x v="1"/>
    <n v="50"/>
    <n v="6"/>
    <s v="GXN69"/>
    <n v="200"/>
    <n v="0"/>
    <s v="ร้านที่2"/>
    <s v="อ***ลักษณ์ แ***ุขอนันท์"/>
    <s v="บุรีรัมย์"/>
    <s v="-"/>
    <s v=""/>
    <s v="19/03/2026 13:45"/>
    <s v="-"/>
    <s v="J&amp;T COD"/>
    <s v="Tiktok"/>
    <s v="จ่ายทีหลัง / COD"/>
    <s v="ฝอยทอง 2 อีก 4 คละ "/>
    <s v="793511166862"/>
    <s v="19/03/2026 13:45"/>
  </r>
  <r>
    <x v="3"/>
    <x v="5"/>
    <n v="106.6"/>
    <n v="1"/>
    <s v="GXN68"/>
    <n v="114.6"/>
    <n v="8"/>
    <s v="ร้านที่1"/>
    <s v="ชุลีกร กลิ่นมะลิ"/>
    <s v="784/14 หมู่บ้านเด่นชัย · บ้านคลองสวน/ Ban Khlong Suan_x000a__x000a_พระสมุทรเจดีย์/ Phra Samut Chediสมุทรปราการ/ Samut Prakan_x000a_10290"/>
    <s v="10290"/>
    <s v="660969031148"/>
    <s v="19/03/2026 13:40"/>
    <s v="-"/>
    <s v="Kerry_dropoff"/>
    <s v="Lazada"/>
    <s v="lazada"/>
    <s v=""/>
    <s v="LEXPU0668623579"/>
    <s v="19/03/2026 13:40"/>
  </r>
  <r>
    <x v="9"/>
    <x v="18"/>
    <n v="64"/>
    <n v="1"/>
    <s v="GXN67"/>
    <n v="64"/>
    <n v="0"/>
    <s v="ร้านที่3"/>
    <s v="ขวัญตา แสงโพธิ์"/>
    <s v="146/1 หมู่2 ต.ท่าฉนวน อ.มโนรมย์_x000a__x000a_มโนรมย์/ Manoromชัยนาท/ Chainat_x000a_17110"/>
    <s v="17110"/>
    <s v="660857262465"/>
    <s v="19/03/2026 13:30"/>
    <s v="-"/>
    <s v="Kerry_dropoff"/>
    <s v="Lazada"/>
    <s v="lazada"/>
    <s v=""/>
    <s v="LEXPU0668643195"/>
    <s v="19/03/2026 13:30"/>
  </r>
  <r>
    <x v="8"/>
    <x v="8"/>
    <n v="75"/>
    <n v="1"/>
    <s v="GXN66"/>
    <n v="112"/>
    <n v="37"/>
    <s v="ร้านที่1"/>
    <s v="ร******ู"/>
    <s v="****** จ.พิจิตร ตำบลท่าหลวง อำเภอเมืองพิจิตร จังหวัดพิจิตร 66000"/>
    <s v="66000"/>
    <s v="75"/>
    <s v="19/03/2026 13:51"/>
    <s v="-"/>
    <s v="SPX Express"/>
    <s v="Shopee"/>
    <s v="shopee"/>
    <s v=""/>
    <s v="TH260775711202T"/>
    <s v="19/03/2026 13:21"/>
  </r>
  <r>
    <x v="4"/>
    <x v="4"/>
    <n v="14"/>
    <n v="2"/>
    <s v="GXN65"/>
    <n v="32"/>
    <n v="4"/>
    <s v="ร้านที่1"/>
    <s v="แ******ณ"/>
    <s v="******าทราย ตำบลนาทราย อำเภอลี้ จังหวัดลำพูน 51110"/>
    <s v="51110"/>
    <s v="94"/>
    <s v="19/03/2026 13:48"/>
    <s v="-"/>
    <s v="SPX Express"/>
    <s v="Shopee"/>
    <s v="shopee"/>
    <s v=""/>
    <s v="TH261773473410U"/>
    <s v="19/03/2026 13:18"/>
  </r>
  <r>
    <x v="8"/>
    <x v="8"/>
    <n v="75"/>
    <n v="2"/>
    <s v="GXN64"/>
    <n v="199"/>
    <n v="49"/>
    <s v="ร้านที่1"/>
    <s v="แ******ณ"/>
    <s v="******าทราย ตำบลนาทราย อำเภอลี้ จังหวัดลำพูน 51110"/>
    <s v="51110"/>
    <s v="94"/>
    <s v="19/03/2026 13:46"/>
    <s v="-"/>
    <s v="SPX Express"/>
    <s v="Shopee"/>
    <s v="shopee"/>
    <s v=""/>
    <s v="TH263718533322M"/>
    <s v="19/03/2026 13:16"/>
  </r>
  <r>
    <x v="9"/>
    <x v="9"/>
    <n v="80"/>
    <n v="2"/>
    <s v="GXN63"/>
    <n v="160"/>
    <n v="0"/>
    <s v="ร้านที่1"/>
    <s v="น******ด"/>
    <s v="******บศร์ 22, แยก 3, ตำบล บางกระสอ, อำเภอเมืองนนทบุรี ตำบลบางกระสอ อำเภอเมืองนนทบุรี จังหวัดนนทบุรี 11000"/>
    <s v="11000"/>
    <s v="32"/>
    <s v="19/03/2026 13:05"/>
    <s v="-"/>
    <s v="SPX Express"/>
    <s v="Shopee"/>
    <s v="shopee"/>
    <s v=""/>
    <s v="TH260521100673K"/>
    <s v="19/03/2026 13:04"/>
  </r>
  <r>
    <x v="3"/>
    <x v="7"/>
    <n v="92.7"/>
    <n v="2"/>
    <s v="GXN62"/>
    <n v="192.4"/>
    <n v="7"/>
    <s v="ร้านที่3"/>
    <s v="จิรศักดิ์ เปียจำปา"/>
    <s v="133 ม.2 ซ.พหลโยธิน54/1 แยก 4-9 แขวงคลองถนน · คลองถนน/ Khlong Thanon_x000a__x000a_สายไหม/ Sai Maiกรุงเทพมหานคร/ Bangkok_x000a_10220"/>
    <s v="10220"/>
    <s v="660940916599"/>
    <s v="19/03/2026 12:36"/>
    <s v="-"/>
    <s v="Kerry_dropoff"/>
    <s v="Lazada"/>
    <s v="lazada"/>
    <s v=""/>
    <s v="LEXPU0668624306"/>
    <s v="19/03/2026 12:36"/>
  </r>
  <r>
    <x v="1"/>
    <x v="1"/>
    <n v="50"/>
    <n v="6"/>
    <s v="GXN61"/>
    <n v="200"/>
    <n v="0"/>
    <s v="ร้านที่2"/>
    <s v="ส***ลญา ช***ติ"/>
    <s v="สุพรรณบุรี"/>
    <s v="-"/>
    <s v=""/>
    <s v="19/03/2026 12:34"/>
    <s v="-"/>
    <s v="J&amp;T COD"/>
    <s v="Tiktok"/>
    <s v="จ่ายทีหลัง / COD"/>
    <s v=""/>
    <s v="793521614933"/>
    <s v="19/03/2026 12:34"/>
  </r>
  <r>
    <x v="4"/>
    <x v="4"/>
    <n v="14"/>
    <n v="1"/>
    <s v="GXN60"/>
    <n v="14"/>
    <n v="0"/>
    <s v="ร้านที่1"/>
    <s v="ก******ช"/>
    <s v="******้นผึ้ง, ตำบลเหมืองง่า, อำเภอเมืองลำพูน ตำบลเหมืองง่า อำเภอเมืองลำพูน จังหวัดลำพูน 51000"/>
    <s v="51000"/>
    <s v="92"/>
    <s v="19/03/2026 12:32"/>
    <s v="-"/>
    <s v="SPX Express"/>
    <s v="Shopee"/>
    <s v="shopee"/>
    <s v=""/>
    <s v="TH261436035957R"/>
    <s v="19/03/2026 12:02"/>
  </r>
  <r>
    <x v="5"/>
    <x v="17"/>
    <n v="159"/>
    <n v="1"/>
    <s v="GXN59"/>
    <n v="137"/>
    <n v="38"/>
    <s v="ร้านที่2"/>
    <s v="ล***ณา ข***่งกลาง"/>
    <s v="นครราชสีมา"/>
    <s v="-"/>
    <s v=""/>
    <s v="19/03/2026 11:46"/>
    <s v="-"/>
    <s v="J&amp;T COD"/>
    <s v="Tiktok"/>
    <s v="จ่ายทีหลัง / COD"/>
    <s v=""/>
    <s v="793536786453"/>
    <s v="19/03/2026 11:46"/>
  </r>
  <r>
    <x v="6"/>
    <x v="6"/>
    <n v="35"/>
    <n v="8"/>
    <s v="GXN58"/>
    <n v="399.69"/>
    <n v="105.5"/>
    <s v="ร้านที่1"/>
    <s v="เอ"/>
    <s v="หอพักศิริภูมิ ห้องที่7 107 ม.8 · ยอดแกง/ Yot Kaeng_x000a__x000a_นามน/ Na Monกาฬสินธุ์/ Kalasin_x000a_46230"/>
    <s v="46230"/>
    <s v="660965941490"/>
    <s v="19/03/2026 11:41"/>
    <s v="-"/>
    <s v="Kerry_dropoff"/>
    <s v="Lazada"/>
    <s v="lazada"/>
    <s v=""/>
    <s v="LEXPU0668689534"/>
    <s v="19/03/2026 11:41"/>
  </r>
  <r>
    <x v="1"/>
    <x v="1"/>
    <n v="33.333333333333336"/>
    <n v="3"/>
    <s v="GXN57"/>
    <n v="149"/>
    <n v="0"/>
    <s v="ร้านที่1"/>
    <s v="จ******)"/>
    <s v="******กุดยางสามัคคี ตำบลกาฬสินธุ์ อำเภอเมืองกาฬสินธุ์ จังหวัดกาฬสินธุ์ 46000"/>
    <s v="46000"/>
    <s v="94"/>
    <s v="19/03/2026 11:33"/>
    <s v="-"/>
    <s v="SPX Express"/>
    <s v="Shopee"/>
    <s v="shopee"/>
    <s v=""/>
    <s v="TH262307172050K"/>
    <s v="19/03/2026 11:33"/>
  </r>
  <r>
    <x v="4"/>
    <x v="4"/>
    <n v="15"/>
    <n v="1"/>
    <s v="GXN55"/>
    <n v="15"/>
    <n v="0"/>
    <s v="ร้านที่2"/>
    <s v="ก******ช"/>
    <s v="******้นผึ้ง, ตำบลเหมืองง่า, อำเภอเมืองลำพูน ตำบลเหมืองง่า อำเภอเมืองลำพูน จังหวัดลำพูน 51000"/>
    <s v="51000"/>
    <s v="92"/>
    <s v="19/03/2026 11:58"/>
    <s v="-"/>
    <s v="SPX Express"/>
    <s v="Shopee"/>
    <s v="shopee"/>
    <s v=""/>
    <s v="TH261761609046N"/>
    <s v="19/03/2026 11:28"/>
  </r>
  <r>
    <x v="9"/>
    <x v="9"/>
    <n v="66.333333333333329"/>
    <n v="3"/>
    <s v="GXN54"/>
    <n v="220"/>
    <n v="0"/>
    <s v="ร้านที่4"/>
    <s v="เ***นเพ็ญ ท***ิตติกุล"/>
    <s v="เชียงใหม่"/>
    <s v="-"/>
    <s v=""/>
    <s v="19/03/2026 11:21"/>
    <s v="-"/>
    <s v="J&amp;T COD"/>
    <s v="Tiktok"/>
    <s v="จ่ายทีหลัง / COD"/>
    <s v=""/>
    <s v="793576278493"/>
    <s v="19/03/2026 11:21"/>
  </r>
  <r>
    <x v="11"/>
    <x v="12"/>
    <n v="50"/>
    <n v="3"/>
    <s v="GXN53"/>
    <n v="100"/>
    <n v="0"/>
    <s v="ร้านที่2"/>
    <s v="ก***รณ ส***ุทธิลักษณ์"/>
    <s v="พระนครศรีอยุธยา"/>
    <s v="-"/>
    <s v=""/>
    <s v="19/03/2026 11:18"/>
    <s v="-"/>
    <s v="J&amp;T COD"/>
    <s v="Tiktok"/>
    <s v="จ่ายทีหลัง / COD"/>
    <s v=""/>
    <s v="793521889403"/>
    <s v="19/03/2026 11:18"/>
  </r>
  <r>
    <x v="1"/>
    <x v="1"/>
    <n v="50"/>
    <n v="6"/>
    <s v="GXN52"/>
    <n v="200"/>
    <n v="0"/>
    <s v="ร้านที่2"/>
    <s v="ช***ี เ***จรรยา"/>
    <s v="นครราชสีมา"/>
    <s v="-"/>
    <s v=""/>
    <s v="19/03/2026 11:01"/>
    <s v="-"/>
    <s v="J&amp;T COD"/>
    <s v="Tiktok"/>
    <s v="จ่ายทีหลัง / COD"/>
    <s v=""/>
    <s v="793564794481"/>
    <s v="19/03/2026 11:02"/>
  </r>
  <r>
    <x v="1"/>
    <x v="1"/>
    <n v="50"/>
    <n v="6"/>
    <s v="GXN51"/>
    <n v="200"/>
    <n v="0"/>
    <s v="ร้านที่2"/>
    <s v="ช***ี เ***จรรยา"/>
    <s v="นครราชสีมา"/>
    <s v="-"/>
    <s v=""/>
    <s v="19/03/2026 11:01"/>
    <s v="-"/>
    <s v="J&amp;T COD"/>
    <s v="Tiktok"/>
    <s v="จ่ายทีหลัง / COD"/>
    <s v=""/>
    <s v="793550498484"/>
    <s v="19/03/2026 11:01"/>
  </r>
  <r>
    <x v="9"/>
    <x v="9"/>
    <n v="80"/>
    <n v="2"/>
    <s v="GXN50"/>
    <n v="160"/>
    <n v="0"/>
    <s v="ร้านที่1"/>
    <s v="น******่"/>
    <s v="******, ตำบล ลำไทร, อำเภอวังน้อย ตำบลลำไทร อำเภอวังน้อย จังหวัดพระนครศรีอยุธยา 13170"/>
    <s v="13170"/>
    <s v="35"/>
    <s v="19/03/2026 11:25"/>
    <s v="-"/>
    <s v="SPX Express"/>
    <s v="Shopee"/>
    <s v="shopee"/>
    <s v=""/>
    <s v="TH265386012892Q"/>
    <s v="19/03/2026 10:54"/>
  </r>
  <r>
    <x v="1"/>
    <x v="1"/>
    <n v="33.333333333333336"/>
    <n v="3"/>
    <s v="GXN48"/>
    <n v="598"/>
    <n v="0"/>
    <s v="ร้านที่1"/>
    <s v="ม******)"/>
    <s v="******ริมทางรถไฟ แขวงตลาดพลู แขวงตลาดพลู เขตธนบุรี จังหวัดกรุงเทพมหานคร 10600"/>
    <s v="10600"/>
    <s v="85"/>
    <s v="19/03/2026 10:51"/>
    <s v="-"/>
    <s v="SPX Express"/>
    <s v="Shopee"/>
    <s v="shopee"/>
    <s v=""/>
    <s v="TH2666042190927"/>
    <s v="19/03/2026 10:51"/>
  </r>
  <r>
    <x v="0"/>
    <x v="0"/>
    <n v="66.666666666666671"/>
    <n v="3"/>
    <s v="GXN48"/>
    <n v="598"/>
    <n v="0"/>
    <s v="ร้านที่1"/>
    <s v="ม******)"/>
    <s v="******ริมทางรถไฟ แขวงตลาดพลู แขวงตลาดพลู เขตธนบุรี จังหวัดกรุงเทพมหานคร 10600"/>
    <s v="10600"/>
    <s v="85"/>
    <s v="19/03/2026 10:51"/>
    <s v="-"/>
    <s v="SPX Express"/>
    <s v="Shopee"/>
    <s v="shopee"/>
    <s v=""/>
    <s v="TH2666042190927"/>
    <s v="19/03/2026 10:51"/>
  </r>
  <r>
    <x v="9"/>
    <x v="9"/>
    <n v="66.333333333333329"/>
    <n v="3"/>
    <s v="GXN48"/>
    <n v="598"/>
    <n v="0"/>
    <s v="ร้านที่1"/>
    <s v="ม******)"/>
    <s v="******ริมทางรถไฟ แขวงตลาดพลู แขวงตลาดพลู เขตธนบุรี จังหวัดกรุงเทพมหานคร 10600"/>
    <s v="10600"/>
    <s v="85"/>
    <s v="19/03/2026 10:51"/>
    <s v="-"/>
    <s v="SPX Express"/>
    <s v="Shopee"/>
    <s v="shopee"/>
    <s v=""/>
    <s v="TH2666042190927"/>
    <s v="19/03/2026 10:51"/>
  </r>
  <r>
    <x v="9"/>
    <x v="9"/>
    <n v="80"/>
    <n v="1"/>
    <s v="GXN48"/>
    <n v="598"/>
    <n v="0"/>
    <s v="ร้านที่1"/>
    <s v="ม******)"/>
    <s v="******ริมทางรถไฟ แขวงตลาดพลู แขวงตลาดพลู เขตธนบุรี จังหวัดกรุงเทพมหานคร 10600"/>
    <s v="10600"/>
    <s v="85"/>
    <s v="19/03/2026 10:51"/>
    <s v="-"/>
    <s v="SPX Express"/>
    <s v="Shopee"/>
    <s v="shopee"/>
    <s v=""/>
    <s v="TH2666042190927"/>
    <s v="19/03/2026 10:51"/>
  </r>
  <r>
    <x v="9"/>
    <x v="9"/>
    <n v="80"/>
    <n v="3"/>
    <s v="GXN47"/>
    <n v="240"/>
    <n v="0"/>
    <s v="ร้านที่1"/>
    <s v="ม******์"/>
    <s v="******กอก  อำเภอนิคมคำสร้อย จังหวัดมุกดาหาร ตำบลนากอก อำเภอนิคมคำสร้อย จังหวัดมุกดาหาร 49130"/>
    <s v="49130"/>
    <s v="07"/>
    <s v="19/03/2026 10:51"/>
    <s v="-"/>
    <s v="SPX Express"/>
    <s v="Shopee"/>
    <s v="shopee"/>
    <s v=""/>
    <s v="TH266593413052D"/>
    <s v="19/03/2026 10:50"/>
  </r>
  <r>
    <x v="1"/>
    <x v="1"/>
    <n v="40"/>
    <n v="10"/>
    <s v="GXN46"/>
    <n v="330"/>
    <n v="0"/>
    <s v="ร้านที่2"/>
    <s v="ช***กาญจน์ ค***พัฒนากุล"/>
    <s v="เทศบาลนครนครศรีธรรมราช"/>
    <s v="-"/>
    <s v=""/>
    <s v="19/03/2026 10:49"/>
    <s v="-"/>
    <s v="J&amp;T Express"/>
    <s v="Tiktok"/>
    <s v="tiktok"/>
    <s v=""/>
    <s v="793508597442"/>
    <s v="19/03/2026 10:49"/>
  </r>
  <r>
    <x v="1"/>
    <x v="1"/>
    <n v="50"/>
    <n v="6"/>
    <s v="GXN45"/>
    <n v="200"/>
    <n v="0"/>
    <s v="ร้านที่2"/>
    <s v="ต***"/>
    <s v="ศรีสะเกษ"/>
    <s v="-"/>
    <s v=""/>
    <s v="19/03/2026 10:40"/>
    <s v="-"/>
    <s v="J&amp;T COD"/>
    <s v="Tiktok"/>
    <s v="จ่ายทีหลัง / COD"/>
    <s v=""/>
    <s v="793540395480"/>
    <s v="19/03/2026 10:41"/>
  </r>
  <r>
    <x v="16"/>
    <x v="19"/>
    <n v="89.5"/>
    <n v="2"/>
    <s v="GXN44"/>
    <n v="0"/>
    <n v="0"/>
    <s v="ร้านที่2"/>
    <s v="ห***ชอบกินหนม"/>
    <s v="นนทบุรี"/>
    <s v="-"/>
    <s v=""/>
    <s v="19/03/2026 10:37"/>
    <s v="-"/>
    <s v="J&amp;T Express"/>
    <s v="Tiktok"/>
    <s v="tiktok"/>
    <s v=""/>
    <s v="793526483400"/>
    <s v="19/03/2026 10:37"/>
  </r>
  <r>
    <x v="5"/>
    <x v="17"/>
    <n v="0"/>
    <n v="1"/>
    <s v="GXN42"/>
    <n v="0"/>
    <n v="0"/>
    <s v="ร้านที่2"/>
    <s v="อ***จ  บ***าคำ"/>
    <s v="นครราชสีมา"/>
    <s v="-"/>
    <s v=""/>
    <s v="19/03/2026 10:34"/>
    <s v="-"/>
    <s v="J&amp;T Express"/>
    <s v="Tiktok"/>
    <s v="tiktok"/>
    <s v=""/>
    <s v="793548382454"/>
    <s v="19/03/2026 10:34"/>
  </r>
  <r>
    <x v="1"/>
    <x v="1"/>
    <n v="33.333333333333336"/>
    <n v="6"/>
    <s v="GXN41"/>
    <n v="200"/>
    <n v="0"/>
    <s v="ร้านที่2"/>
    <s v="ร***รรณ ส***ตร"/>
    <s v="เพชรบูรณ์"/>
    <s v="-"/>
    <s v=""/>
    <s v="19/03/2026 10:30"/>
    <s v="-"/>
    <s v="J&amp;T Express"/>
    <s v="Tiktok"/>
    <s v="tiktok"/>
    <s v="เนยนม 3_x000a_ฝอยทอง 3"/>
    <s v="793548098416"/>
    <s v="19/03/2026 10:30"/>
  </r>
  <r>
    <x v="0"/>
    <x v="0"/>
    <n v="66.666666666666671"/>
    <n v="6"/>
    <s v="GXN40"/>
    <n v="234"/>
    <n v="34"/>
    <s v="ร้านที่2"/>
    <s v="ว***ญา  ว***คำ"/>
    <s v="เทศบาลนครลำปาง"/>
    <s v="-"/>
    <s v=""/>
    <s v="19/03/2026 10:28"/>
    <s v="-"/>
    <s v="J&amp;T Express"/>
    <s v="Tiktok"/>
    <s v="tiktok"/>
    <s v=""/>
    <s v="793530479486"/>
    <s v="19/03/2026 10:28"/>
  </r>
  <r>
    <x v="1"/>
    <x v="1"/>
    <n v="50"/>
    <n v="6"/>
    <s v="GXN39"/>
    <n v="200"/>
    <n v="0"/>
    <s v="ร้านที่2"/>
    <s v="น***จ่มจันทร์ ส***า"/>
    <s v="ขอนแก่น"/>
    <s v="-"/>
    <s v=""/>
    <s v="19/03/2026 10:25"/>
    <s v="-"/>
    <s v="J&amp;T COD"/>
    <s v="Tiktok"/>
    <s v="จ่ายทีหลัง / COD"/>
    <s v=""/>
    <s v="793505497481"/>
    <s v="19/03/2026 10:25"/>
  </r>
  <r>
    <x v="7"/>
    <x v="20"/>
    <n v="0"/>
    <n v="1"/>
    <s v="GXN38"/>
    <n v="0"/>
    <n v="0"/>
    <s v="ร้านที่2"/>
    <s v="พ***ัญ"/>
    <s v="นครพนม"/>
    <s v="-"/>
    <s v=""/>
    <s v="19/03/2026 10:25"/>
    <s v="-"/>
    <s v="J&amp;T Express"/>
    <s v="Tiktok"/>
    <s v="tiktok"/>
    <s v=""/>
    <s v="793583585454"/>
    <s v="19/03/2026 10:25"/>
  </r>
  <r>
    <x v="1"/>
    <x v="1"/>
    <n v="33.333333333333336"/>
    <n v="3"/>
    <s v="GXN36"/>
    <n v="100"/>
    <n v="0"/>
    <s v="ร้านที่2"/>
    <s v="โ***ิตร์"/>
    <s v="กรุงเทพฯ"/>
    <s v="-"/>
    <s v=""/>
    <s v="19/03/2026 10:21"/>
    <s v="-"/>
    <s v="J&amp;T COD"/>
    <s v="Tiktok"/>
    <s v="จ่ายทีหลัง / COD"/>
    <s v=""/>
    <s v="793564890495"/>
    <s v="19/03/2026 10:21"/>
  </r>
  <r>
    <x v="0"/>
    <x v="0"/>
    <n v="66.666666666666671"/>
    <n v="3"/>
    <s v="GXN35"/>
    <n v="229"/>
    <n v="0"/>
    <s v="ร้านที่2"/>
    <s v="พ***ี ด***น"/>
    <s v="นนทบุรี"/>
    <s v="-"/>
    <s v=""/>
    <s v="19/03/2026 10:21"/>
    <s v="-"/>
    <s v="Flash Express Thailand COD"/>
    <s v="Tiktok"/>
    <s v="จ่ายทีหลัง / COD"/>
    <s v=""/>
    <s v="THT03065683TW5Z"/>
    <s v="19/03/2026 10:21"/>
  </r>
  <r>
    <x v="1"/>
    <x v="1"/>
    <n v="33.333333333333336"/>
    <n v="3"/>
    <s v="GXN35"/>
    <n v="229"/>
    <n v="0"/>
    <s v="ร้านที่2"/>
    <s v="พ***ี ด***น"/>
    <s v="นนทบุรี"/>
    <s v="-"/>
    <s v=""/>
    <s v="19/03/2026 10:21"/>
    <s v="-"/>
    <s v="Flash Express Thailand COD"/>
    <s v="Tiktok"/>
    <s v="จ่ายทีหลัง / COD"/>
    <s v=""/>
    <s v="THT03065683TW5Z"/>
    <s v="19/03/2026 10:21"/>
  </r>
  <r>
    <x v="1"/>
    <x v="1"/>
    <n v="33.333333333333336"/>
    <n v="3"/>
    <s v="GXN34"/>
    <n v="100"/>
    <n v="0"/>
    <s v="ร้านที่2"/>
    <s v="ฉ*** ร***อี่ยม"/>
    <s v="น่าน"/>
    <s v="-"/>
    <s v=""/>
    <s v="19/03/2026 10:20"/>
    <s v="-"/>
    <s v="J&amp;T COD"/>
    <s v="Tiktok"/>
    <s v="จ่ายทีหลัง / COD"/>
    <s v=""/>
    <s v="793544902500"/>
    <s v="19/03/2026 10:20"/>
  </r>
  <r>
    <x v="13"/>
    <x v="21"/>
    <n v="119"/>
    <n v="1"/>
    <s v="GXN33"/>
    <n v="809"/>
    <n v="0"/>
    <s v="ร้านที่1"/>
    <s v="ธ******จ"/>
    <s v="******(ซอยติวานนท์-ปากเกร็ด 31) ต.บ้านใหม่ ตำบลบ้านใหม่ อำเภอปากเกร็ด จังหวัดนนทบุรี 11120"/>
    <s v="11120"/>
    <s v="36"/>
    <s v="19/03/2026 10:19"/>
    <s v="-"/>
    <s v="SPX Express"/>
    <s v="Shopee"/>
    <s v="shopee"/>
    <s v=""/>
    <s v="TH2604138632148"/>
    <s v="19/03/2026 10:19"/>
  </r>
  <r>
    <x v="7"/>
    <x v="20"/>
    <n v="119"/>
    <n v="1"/>
    <s v="GXN33"/>
    <n v="809"/>
    <n v="0"/>
    <s v="ร้านที่1"/>
    <s v="ธ******จ"/>
    <s v="******(ซอยติวานนท์-ปากเกร็ด 31) ต.บ้านใหม่ ตำบลบ้านใหม่ อำเภอปากเกร็ด จังหวัดนนทบุรี 11120"/>
    <s v="11120"/>
    <s v="36"/>
    <s v="19/03/2026 10:19"/>
    <s v="-"/>
    <s v="SPX Express"/>
    <s v="Shopee"/>
    <s v="shopee"/>
    <s v=""/>
    <s v="TH2604138632148"/>
    <s v="19/03/2026 10:19"/>
  </r>
  <r>
    <x v="5"/>
    <x v="17"/>
    <n v="119"/>
    <n v="1"/>
    <s v="GXN33"/>
    <n v="809"/>
    <n v="0"/>
    <s v="ร้านที่1"/>
    <s v="ธ******จ"/>
    <s v="******(ซอยติวานนท์-ปากเกร็ด 31) ต.บ้านใหม่ ตำบลบ้านใหม่ อำเภอปากเกร็ด จังหวัดนนทบุรี 11120"/>
    <s v="11120"/>
    <s v="36"/>
    <s v="19/03/2026 10:19"/>
    <s v="-"/>
    <s v="SPX Express"/>
    <s v="Shopee"/>
    <s v="shopee"/>
    <s v=""/>
    <s v="TH2604138632148"/>
    <s v="19/03/2026 10:19"/>
  </r>
  <r>
    <x v="3"/>
    <x v="3"/>
    <n v="120"/>
    <n v="1"/>
    <s v="GXN33"/>
    <n v="809"/>
    <n v="0"/>
    <s v="ร้านที่1"/>
    <s v="ธ******จ"/>
    <s v="******(ซอยติวานนท์-ปากเกร็ด 31) ต.บ้านใหม่ ตำบลบ้านใหม่ อำเภอปากเกร็ด จังหวัดนนทบุรี 11120"/>
    <s v="11120"/>
    <s v="36"/>
    <s v="19/03/2026 10:19"/>
    <s v="-"/>
    <s v="SPX Express"/>
    <s v="Shopee"/>
    <s v="shopee"/>
    <s v=""/>
    <s v="TH2604138632148"/>
    <s v="19/03/2026 10:19"/>
  </r>
  <r>
    <x v="10"/>
    <x v="11"/>
    <n v="83.333333333333329"/>
    <n v="3"/>
    <s v="GXN33"/>
    <n v="809"/>
    <n v="0"/>
    <s v="ร้านที่1"/>
    <s v="ธ******จ"/>
    <s v="******(ซอยติวานนท์-ปากเกร็ด 31) ต.บ้านใหม่ ตำบลบ้านใหม่ อำเภอปากเกร็ด จังหวัดนนทบุรี 11120"/>
    <s v="11120"/>
    <s v="36"/>
    <s v="19/03/2026 10:19"/>
    <s v="-"/>
    <s v="SPX Express"/>
    <s v="Shopee"/>
    <s v="shopee"/>
    <s v=""/>
    <s v="TH2604138632148"/>
    <s v="19/03/2026 10:19"/>
  </r>
  <r>
    <x v="1"/>
    <x v="1"/>
    <n v="33.333333333333336"/>
    <n v="3"/>
    <s v="GXN31"/>
    <n v="100"/>
    <n v="0"/>
    <s v="ร้านที่2"/>
    <s v="บ**"/>
    <s v="นครปฐม"/>
    <s v="-"/>
    <s v=""/>
    <s v="19/03/2026 10:18"/>
    <s v="-"/>
    <s v="J&amp;T COD"/>
    <s v="Tiktok"/>
    <s v="จ่ายทีหลัง / COD"/>
    <s v=""/>
    <s v="793550905501"/>
    <s v="19/03/2026 10:18"/>
  </r>
  <r>
    <x v="0"/>
    <x v="0"/>
    <n v="66.666666666666671"/>
    <n v="3"/>
    <s v="GXN30"/>
    <n v="100"/>
    <n v="0"/>
    <s v="ร้านที่2"/>
    <s v="แ***เปิ้ล ก***่"/>
    <s v="ชัยภูมิ"/>
    <s v="-"/>
    <s v=""/>
    <s v="19/03/2026 10:16"/>
    <s v="-"/>
    <s v="J&amp;T COD"/>
    <s v="Tiktok"/>
    <s v="จ่ายทีหลัง / COD"/>
    <s v=""/>
    <s v="793519371492"/>
    <s v="19/03/2026 10:17"/>
  </r>
  <r>
    <x v="1"/>
    <x v="1"/>
    <n v="50"/>
    <n v="12"/>
    <s v="GXN28"/>
    <n v="400"/>
    <n v="0"/>
    <s v="ร้านที่2"/>
    <s v="เ***มพร ฉ***าย"/>
    <s v="สุโขทัย"/>
    <s v="-"/>
    <s v=""/>
    <s v="19/03/2026 10:05"/>
    <s v="-"/>
    <s v="J&amp;T COD"/>
    <s v="Tiktok"/>
    <s v="จ่ายทีหลัง / COD"/>
    <s v=""/>
    <s v="793582096425"/>
    <s v="19/03/2026 10:05"/>
  </r>
  <r>
    <x v="4"/>
    <x v="4"/>
    <n v="14"/>
    <n v="1"/>
    <s v="GXN26"/>
    <n v="14"/>
    <n v="0"/>
    <s v="ร้านที่1"/>
    <s v="ก******ง"/>
    <s v="******่ 38 ซอยจตุรทิศ 2 แยก 7 แขวงดินแดง เขตดินแดง จังหวัดกรุงเทพมหานคร 10400"/>
    <s v="10400"/>
    <s v="40"/>
    <s v="19/03/2026 09:31"/>
    <s v="-"/>
    <s v="SPX Express"/>
    <s v="Shopee"/>
    <s v="shopee"/>
    <s v=""/>
    <s v="TH265793695449N"/>
    <s v="19/03/2026 09:30"/>
  </r>
  <r>
    <x v="6"/>
    <x v="6"/>
    <n v="33.333333333333336"/>
    <n v="3"/>
    <s v="GXN25"/>
    <n v="134.99"/>
    <n v="0"/>
    <s v="ร้านที่2"/>
    <s v="t***porn27"/>
    <s v="ชลบุรี"/>
    <s v="-"/>
    <s v=""/>
    <s v="19/03/2026 09:14"/>
    <s v="-"/>
    <s v="J&amp;T COD"/>
    <s v="Tiktok"/>
    <s v="จ่ายทีหลัง / COD"/>
    <s v=""/>
    <s v="793518089431"/>
    <s v="19/03/2026 09:14"/>
  </r>
  <r>
    <x v="3"/>
    <x v="3"/>
    <n v="159"/>
    <n v="1"/>
    <s v="GXN24"/>
    <n v="151.5"/>
    <n v="0"/>
    <s v="ร้านที่4"/>
    <s v="G**"/>
    <s v="ชลบุรี"/>
    <s v="-"/>
    <s v=""/>
    <s v="19/03/2026 09:12"/>
    <s v="-"/>
    <s v="J&amp;T COD"/>
    <s v="Tiktok"/>
    <s v="จ่ายทีหลัง / COD"/>
    <s v=""/>
    <s v="793542389463"/>
    <s v="19/03/2026 09:12"/>
  </r>
  <r>
    <x v="1"/>
    <x v="1"/>
    <n v="50"/>
    <n v="6"/>
    <s v="GXN23"/>
    <n v="200"/>
    <n v="0"/>
    <s v="ร้านที่2"/>
    <s v="ส***ตรา ก***ุข"/>
    <s v="พิษณุโลก"/>
    <s v="-"/>
    <s v=""/>
    <s v="19/03/2026 08:39"/>
    <s v="-"/>
    <s v="J&amp;T COD"/>
    <s v="Tiktok"/>
    <s v="จ่ายทีหลัง / COD"/>
    <s v=""/>
    <s v="793569394461"/>
    <s v="19/03/2026 08:40"/>
  </r>
  <r>
    <x v="11"/>
    <x v="12"/>
    <n v="50"/>
    <n v="6"/>
    <s v="GXN22"/>
    <n v="400"/>
    <n v="0"/>
    <s v="ร้านที่2"/>
    <s v="น***าวพัชรินทร์ ใ***ญ"/>
    <s v="ตาก"/>
    <s v="-"/>
    <s v=""/>
    <s v="19/03/2026 08:30"/>
    <s v="-"/>
    <s v="J&amp;T COD"/>
    <s v="Tiktok"/>
    <s v="จ่ายทีหลัง / COD"/>
    <s v=""/>
    <s v="793582686444"/>
    <s v="19/03/2026 08:30"/>
  </r>
  <r>
    <x v="1"/>
    <x v="1"/>
    <n v="50"/>
    <n v="6"/>
    <s v="GXN22"/>
    <n v="400"/>
    <n v="0"/>
    <s v="ร้านที่2"/>
    <s v="น***าวพัชรินทร์ ใ***ญ"/>
    <s v="ตาก"/>
    <s v="-"/>
    <s v=""/>
    <s v="19/03/2026 08:30"/>
    <s v="-"/>
    <s v="J&amp;T COD"/>
    <s v="Tiktok"/>
    <s v="จ่ายทีหลัง / COD"/>
    <s v=""/>
    <s v="793582686444"/>
    <s v="19/03/2026 08:30"/>
  </r>
  <r>
    <x v="10"/>
    <x v="11"/>
    <n v="99"/>
    <n v="1"/>
    <s v="GXN21"/>
    <n v="99"/>
    <n v="0"/>
    <s v="ร้านที่1"/>
    <s v="ค******​"/>
    <s v="******ำบลรางบัว อำเภอจอมบึง จังหวัดราชบุรี 70150"/>
    <s v="70150"/>
    <s v="48"/>
    <s v="19/03/2026 08:20"/>
    <s v="-"/>
    <s v="SPX Express"/>
    <s v="Shopee"/>
    <s v="shopee"/>
    <s v=""/>
    <s v="TH269704686034F"/>
    <s v="19/03/2026 08:20"/>
  </r>
  <r>
    <x v="1"/>
    <x v="1"/>
    <n v="33.333333333333336"/>
    <n v="6"/>
    <s v="GXN20"/>
    <n v="192.5"/>
    <n v="0"/>
    <s v="ร้านที่4"/>
    <s v="น***า ว***า 4**"/>
    <s v="สมุทรสาคร"/>
    <s v="-"/>
    <s v=""/>
    <s v="19/03/2026 08:06"/>
    <s v="-"/>
    <s v="J&amp;T COD"/>
    <s v="Tiktok"/>
    <s v="จ่ายทีหลัง / COD"/>
    <s v=""/>
    <s v="793539094471"/>
    <s v="19/03/2026 08:06"/>
  </r>
  <r>
    <x v="1"/>
    <x v="1"/>
    <n v="50"/>
    <n v="6"/>
    <s v="GXN19"/>
    <n v="200"/>
    <n v="0"/>
    <s v="ร้านที่2"/>
    <s v="น***า ว***า 4**"/>
    <s v="สมุทรสาคร"/>
    <s v="-"/>
    <s v=""/>
    <s v="19/03/2026 08:06"/>
    <s v="-"/>
    <s v="J&amp;T COD"/>
    <s v="Tiktok"/>
    <s v="จ่ายทีหลัง / COD"/>
    <s v=""/>
    <s v="793553098472"/>
    <s v="19/03/2026 08:06"/>
  </r>
  <r>
    <x v="3"/>
    <x v="3"/>
    <n v="159"/>
    <n v="1"/>
    <s v="GXN18"/>
    <n v="159"/>
    <n v="0"/>
    <s v="ร้านที่2"/>
    <s v="เ***า ก***งนาราง"/>
    <s v="ชลบุรี"/>
    <s v="-"/>
    <s v=""/>
    <s v="19/03/2026 08:06"/>
    <s v="-"/>
    <s v="J&amp;T Express"/>
    <s v="Tiktok"/>
    <s v="tiktok"/>
    <s v=""/>
    <s v="793555681450"/>
    <s v="19/03/2026 08:05"/>
  </r>
  <r>
    <x v="1"/>
    <x v="1"/>
    <n v="33.333333333333336"/>
    <n v="3"/>
    <s v="GXN17"/>
    <n v="100"/>
    <n v="0"/>
    <s v="ร้านที่4"/>
    <s v="น***ดี ช***ุมพล"/>
    <s v="ปทุมธานี"/>
    <s v="-"/>
    <s v=""/>
    <s v="19/03/2026 07:47"/>
    <s v="-"/>
    <s v="J&amp;T COD"/>
    <s v="Tiktok"/>
    <s v="จ่ายทีหลัง / COD"/>
    <s v=""/>
    <s v="793543492490"/>
    <s v="19/03/2026 07:47"/>
  </r>
  <r>
    <x v="4"/>
    <x v="4"/>
    <n v="14"/>
    <n v="2"/>
    <s v="GXN16"/>
    <n v="32"/>
    <n v="4"/>
    <s v="ร้านที่1"/>
    <s v="ฉ******์"/>
    <s v="******รงเรียนบ้านสวนอุดมวิทยา) 99/189 หมู่ 3 ต.บ้านสวน ตำบลบ้านสวน อำเภอเมืองชลบุรี จังหวัดชลบุรี 20000"/>
    <s v="20000"/>
    <s v="51"/>
    <s v="19/03/2026 07:41"/>
    <s v="-"/>
    <s v="SPX Express"/>
    <s v="Shopee"/>
    <s v="shopee"/>
    <s v=""/>
    <s v="TH267325989030O"/>
    <s v="19/03/2026 07:41"/>
  </r>
  <r>
    <x v="10"/>
    <x v="11"/>
    <n v="83.333333333333329"/>
    <n v="3"/>
    <s v="GXN15"/>
    <n v="245"/>
    <n v="0"/>
    <s v="ร้านที่4"/>
    <s v="ก***า ศ***ะนัน"/>
    <s v="กรุงเทพฯ"/>
    <s v="-"/>
    <s v=""/>
    <s v="19/03/2026 07:30"/>
    <s v="-"/>
    <s v="J&amp;T COD"/>
    <s v="Tiktok"/>
    <s v="จ่ายทีหลัง / COD"/>
    <s v=""/>
    <s v="793591387411"/>
    <s v="19/03/2026 07:30"/>
  </r>
  <r>
    <x v="1"/>
    <x v="1"/>
    <n v="33.333333333333336"/>
    <n v="3"/>
    <s v="GXN14"/>
    <n v="100"/>
    <n v="0"/>
    <s v="ร้านที่4"/>
    <s v="ณ***รรณ แ***"/>
    <s v="กรุงเทพฯ"/>
    <s v="-"/>
    <s v=""/>
    <s v="19/03/2026 07:29"/>
    <s v="-"/>
    <s v="J&amp;T COD"/>
    <s v="Tiktok"/>
    <s v="จ่ายทีหลัง / COD"/>
    <s v=""/>
    <s v="793509192486"/>
    <s v="19/03/2026 07:29"/>
  </r>
  <r>
    <x v="1"/>
    <x v="1"/>
    <n v="50"/>
    <n v="6"/>
    <s v="GXN13"/>
    <n v="200"/>
    <n v="0"/>
    <s v="ร้านที่2"/>
    <s v="น***า ว***อเลาะ"/>
    <s v="ปทุมธานี"/>
    <s v="-"/>
    <s v=""/>
    <s v="19/03/2026 07:03"/>
    <s v="-"/>
    <s v="J&amp;T COD"/>
    <s v="Tiktok"/>
    <s v="จ่ายทีหลัง / COD"/>
    <s v=""/>
    <s v="793550590372"/>
    <s v="19/03/2026 07:03"/>
  </r>
  <r>
    <x v="3"/>
    <x v="3"/>
    <n v="159"/>
    <n v="2"/>
    <s v="GXN12"/>
    <n v="318"/>
    <n v="0"/>
    <s v="ร้านที่2"/>
    <s v="ร***าพร ส***สริม"/>
    <s v="กรุงเทพฯ"/>
    <s v="-"/>
    <s v=""/>
    <s v="19/03/2026 06:46"/>
    <s v="-"/>
    <s v="J&amp;T Express"/>
    <s v="Tiktok"/>
    <s v="tiktok"/>
    <s v=""/>
    <s v="793564418382"/>
    <s v="19/03/2026 06:46"/>
  </r>
  <r>
    <x v="2"/>
    <x v="14"/>
    <n v="66"/>
    <n v="1"/>
    <s v="GXN11"/>
    <n v="249"/>
    <n v="0"/>
    <s v="ร้านที่1"/>
    <s v="เ******น"/>
    <s v="******ือ, อำเภอเมืองกาญจนบุรี ตำบลบ้านเหนือ อำเภอเมืองกาญจนบุรี จังหวัดกาญจนบุรี 71000"/>
    <s v="71000"/>
    <s v="85"/>
    <s v="19/03/2026 07:12"/>
    <s v="-"/>
    <s v="SPX Express"/>
    <s v="Shopee"/>
    <s v="shopee"/>
    <s v=""/>
    <s v="TH262246722142I"/>
    <s v="19/03/2026 06:41"/>
  </r>
  <r>
    <x v="10"/>
    <x v="11"/>
    <n v="66"/>
    <n v="1"/>
    <s v="GXN11"/>
    <n v="249"/>
    <n v="0"/>
    <s v="ร้านที่1"/>
    <s v="เ******น"/>
    <s v="******ือ, อำเภอเมืองกาญจนบุรี ตำบลบ้านเหนือ อำเภอเมืองกาญจนบุรี จังหวัดกาญจนบุรี 71000"/>
    <s v="71000"/>
    <s v="85"/>
    <s v="19/03/2026 07:12"/>
    <s v="-"/>
    <s v="SPX Express"/>
    <s v="Shopee"/>
    <s v="shopee"/>
    <s v=""/>
    <s v="TH262246722142I"/>
    <s v="19/03/2026 06:41"/>
  </r>
  <r>
    <x v="9"/>
    <x v="9"/>
    <n v="67"/>
    <n v="1"/>
    <s v="GXN11"/>
    <n v="249"/>
    <n v="0"/>
    <s v="ร้านที่1"/>
    <s v="เ******น"/>
    <s v="******ือ, อำเภอเมืองกาญจนบุรี ตำบลบ้านเหนือ อำเภอเมืองกาญจนบุรี จังหวัดกาญจนบุรี 71000"/>
    <s v="71000"/>
    <s v="85"/>
    <s v="19/03/2026 07:12"/>
    <s v="-"/>
    <s v="SPX Express"/>
    <s v="Shopee"/>
    <s v="shopee"/>
    <s v=""/>
    <s v="TH262246722142I"/>
    <s v="19/03/2026 06:41"/>
  </r>
  <r>
    <x v="3"/>
    <x v="3"/>
    <n v="159"/>
    <n v="1"/>
    <s v="GXN10"/>
    <n v="186"/>
    <n v="27"/>
    <s v="ร้านที่2"/>
    <s v="ม***ัตน์ ฤ***์ภักดี"/>
    <s v="นครราชสีมา"/>
    <s v="-"/>
    <s v=""/>
    <s v="19/03/2026 06:23"/>
    <s v="-"/>
    <s v="J&amp;T Express"/>
    <s v="Tiktok"/>
    <s v="tiktok"/>
    <s v=""/>
    <s v="793581812380"/>
    <s v="19/03/2026 06:22"/>
  </r>
  <r>
    <x v="1"/>
    <x v="1"/>
    <n v="50"/>
    <n v="6"/>
    <s v="GXN9"/>
    <n v="200"/>
    <n v="0"/>
    <s v="ร้านที่2"/>
    <s v="ห***เตย  ป***งาม"/>
    <s v="พระนครศรีอยุธยา"/>
    <s v="-"/>
    <s v=""/>
    <s v="19/03/2026 06:21"/>
    <s v="-"/>
    <s v="J&amp;T Express"/>
    <s v="Tiktok"/>
    <s v="tiktok"/>
    <s v=""/>
    <s v="793550802472"/>
    <s v="19/03/2026 06:21"/>
  </r>
  <r>
    <x v="1"/>
    <x v="1"/>
    <n v="50"/>
    <n v="6"/>
    <s v="GXN8"/>
    <n v="200"/>
    <n v="0"/>
    <s v="ร้านที่2"/>
    <s v="เ***วรรณ จ***ายง"/>
    <s v="ขอนแก่น"/>
    <s v="-"/>
    <s v=""/>
    <s v="19/03/2026 06:19"/>
    <s v="-"/>
    <s v="J&amp;T Express"/>
    <s v="Tiktok"/>
    <s v="tiktok"/>
    <s v=""/>
    <s v="793595600453"/>
    <s v="19/03/2026 06:19"/>
  </r>
  <r>
    <x v="1"/>
    <x v="1"/>
    <n v="50"/>
    <n v="6"/>
    <s v="GXN6"/>
    <n v="200"/>
    <n v="0"/>
    <s v="ร้านที่2"/>
    <s v="ว***รณ7188"/>
    <s v="สระแก้ว"/>
    <s v="-"/>
    <s v=""/>
    <s v="19/03/2026 06:14"/>
    <s v="-"/>
    <s v="J&amp;T COD"/>
    <s v="Tiktok"/>
    <s v="จ่ายทีหลัง / COD"/>
    <s v=""/>
    <s v="793514686392"/>
    <s v="19/03/2026 06:14"/>
  </r>
  <r>
    <x v="0"/>
    <x v="0"/>
    <n v="66.666666666666671"/>
    <n v="3"/>
    <s v="GXN5"/>
    <n v="119"/>
    <n v="0"/>
    <s v="ร้านที่1"/>
    <s v="ค******)"/>
    <s v="******หนองแสง, ตำบล ท่าไห, อำเภอเขื่องใน ตำบลท่าไห อำเภอเขื่องใน จังหวัดอุบลราชธานี 34150"/>
    <s v="34150"/>
    <s v="82"/>
    <s v="19/03/2026 15:52"/>
    <s v="-"/>
    <s v="SPX Express"/>
    <s v="Shopee"/>
    <s v="shopee"/>
    <s v=""/>
    <s v="TH263755270793T"/>
    <s v="19/03/2026 05:57"/>
  </r>
  <r>
    <x v="9"/>
    <x v="18"/>
    <n v="80"/>
    <n v="2"/>
    <s v="GXN4"/>
    <n v="167.5"/>
    <n v="7.5"/>
    <s v="ร้านที่3"/>
    <s v="ลัดดา นิวาตนิรัติศัย"/>
    <s v="415 หมู่3 บ้านดอนปอแดง ต.โคกสะอาด อ.เมือง_x000a__x000a_เมืองอุดรธานี/ Mueang Udon Thaniอุดรธานี/ Udon Thani_x000a_41000"/>
    <s v="41000"/>
    <s v="660846050451"/>
    <s v="19/03/2026 03:21"/>
    <s v="-"/>
    <s v="Kerry_dropoff"/>
    <s v="Lazada"/>
    <s v="lazada"/>
    <s v=""/>
    <s v="LEXPU0668337496"/>
    <s v="19/03/2026 03:18"/>
  </r>
  <r>
    <x v="1"/>
    <x v="1"/>
    <n v="65"/>
    <n v="9"/>
    <s v="GXN3"/>
    <n v="289.33999999999997"/>
    <n v="26"/>
    <s v="ร้านที่1"/>
    <s v="รัชนี​ เหลืองรัชพันธุ์"/>
    <s v="ซอยสาริกา-นางรอง15 ตำบลสาริกา 155 หมู่ 3_x000a__x000a_เมืองนครนายก/ Mueang Nakhon Nayokนครนายก/ Nakhon Nayok_x000a_26000"/>
    <s v="26000"/>
    <s v="660982731941"/>
    <s v="19/03/2026 03:04"/>
    <s v="-"/>
    <s v="Kerry_dropoff"/>
    <s v="Lazada"/>
    <s v="lazada"/>
    <s v=""/>
    <s v="LEXPU0668368899"/>
    <s v="19/03/2026 03:04"/>
  </r>
  <r>
    <x v="3"/>
    <x v="7"/>
    <n v="99.19"/>
    <n v="1"/>
    <s v="GXN2"/>
    <n v="144.19"/>
    <n v="45"/>
    <s v="ร้านที่3"/>
    <s v="นาย สุกฤษฏิ์ ชัยมงคล"/>
    <s v="กาญจน์กนกวิลล์ 15 กาญจน์กนกวิลล์ 15 ซอย18/3 บ้านเลขที่188/363 · หนองผึ้ง/ Nong Phueng_x000a__x000a_สารภี/ Saraphiเชียงใหม่/ Chiang Mai_x000a_50140"/>
    <s v="50140"/>
    <s v="660613378033"/>
    <s v="19/03/2026 02:44"/>
    <s v="-"/>
    <s v="Kerry_dropoff"/>
    <s v="Lazada"/>
    <s v="lazada"/>
    <s v=""/>
    <s v="LEXPU0668341135"/>
    <s v="19/03/2026 02:44"/>
  </r>
  <r>
    <x v="1"/>
    <x v="1"/>
    <n v="33.333333333333336"/>
    <n v="3"/>
    <s v="GXN0"/>
    <n v="100"/>
    <n v="0"/>
    <s v="ร้านที่4"/>
    <s v="ธ***รัตน์ ท***ย์ประสิทธิ์"/>
    <s v="กรุงเทพฯ"/>
    <s v="-"/>
    <s v=""/>
    <s v="19/03/2026 02:00"/>
    <s v="-"/>
    <s v="J&amp;T COD"/>
    <s v="Tiktok"/>
    <s v="จ่ายทีหลัง / COD"/>
    <s v=""/>
    <s v="793543316403"/>
    <s v="19/03/2026 02:00"/>
  </r>
  <r>
    <x v="1"/>
    <x v="1"/>
    <n v="50"/>
    <n v="6"/>
    <s v="GXM99"/>
    <n v="200"/>
    <n v="0"/>
    <s v="ร้านที่2"/>
    <s v="ว***ิสา พ***์เลิศ"/>
    <s v="อุดรธานี"/>
    <s v="-"/>
    <s v=""/>
    <s v="19/03/2026 01:48"/>
    <s v="-"/>
    <s v="J&amp;T COD"/>
    <s v="Tiktok"/>
    <s v="จ่ายทีหลัง / COD"/>
    <s v=""/>
    <s v="793587701480"/>
    <s v="19/03/2026 01:49"/>
  </r>
  <r>
    <x v="9"/>
    <x v="9"/>
    <n v="80"/>
    <n v="1"/>
    <s v="GXM98"/>
    <n v="80"/>
    <n v="0"/>
    <s v="ร้านที่1"/>
    <s v="ส******ย"/>
    <s v="******ขตทุ่งครุ ไม่ได้อยู่ในรร.นาหลวง ที่อยู่ติดกัน แขวงบางมด เขตทุ่งครุ จังหวัดกรุงเทพมหานคร 10140"/>
    <s v="10140"/>
    <s v="48"/>
    <s v="19/03/2026 01:34"/>
    <s v="-"/>
    <s v="SPX Express"/>
    <s v="Shopee"/>
    <s v="shopee"/>
    <s v=""/>
    <s v="TH267717599711T"/>
    <s v="19/03/2026 01:32"/>
  </r>
  <r>
    <x v="4"/>
    <x v="4"/>
    <n v="14"/>
    <n v="2"/>
    <s v="GXM97"/>
    <n v="44"/>
    <n v="16"/>
    <s v="ร้านที่1"/>
    <s v="ส******ว"/>
    <s v="******่ 756/317 ห้องชุด C11-02 (1A)   ตำบลชะอำ อำเภอชะอำ จังหวัดเพชรบุรี 76120"/>
    <s v="76120"/>
    <s v="01"/>
    <s v="19/03/2026 00:54"/>
    <s v="-"/>
    <s v="Flash Express"/>
    <s v="Shopee"/>
    <s v="shopee"/>
    <s v=""/>
    <s v="TH18048GJW0S3A1"/>
    <s v="19/03/2026 00:54"/>
  </r>
  <r>
    <x v="4"/>
    <x v="4"/>
    <n v="14"/>
    <n v="2"/>
    <s v="GXM96"/>
    <n v="44"/>
    <n v="16"/>
    <s v="ร้านที่1"/>
    <s v="ส******ว"/>
    <s v="******่ 756/317 ห้องชุด C11-02 (1A)   ตำบลชะอำ อำเภอชะอำ จังหวัดเพชรบุรี 76120"/>
    <s v="76120"/>
    <s v="01"/>
    <s v="19/03/2026 00:53"/>
    <s v="-"/>
    <s v="Flash Express"/>
    <s v="Shopee"/>
    <s v="shopee"/>
    <s v=""/>
    <s v="TH18048GJW449A1"/>
    <s v="19/03/2026 00:52"/>
  </r>
  <r>
    <x v="9"/>
    <x v="9"/>
    <n v="80"/>
    <n v="1"/>
    <s v="GXM95"/>
    <n v="80"/>
    <n v="0"/>
    <s v="ร้านที่1"/>
    <s v="อ******M"/>
    <s v="******ที่ 805 ตึกB ถนน เพชรเกษม แขวง บางหว้า แขวงบางหว้า เขตภาษีเจริญ จังหวัดกรุงเทพมหานคร 10160"/>
    <s v="10160"/>
    <s v="45"/>
    <s v="19/03/2026 00:27"/>
    <s v="-"/>
    <s v="SPX Express"/>
    <s v="Shopee"/>
    <s v="shopee"/>
    <s v=""/>
    <s v="TH266061797036L"/>
    <s v="19/03/2026 00:27"/>
  </r>
  <r>
    <x v="4"/>
    <x v="4"/>
    <n v="14"/>
    <n v="2"/>
    <s v="GXM94"/>
    <n v="32"/>
    <n v="4"/>
    <s v="ร้านที่1"/>
    <s v="น******ง"/>
    <s v="******ภอเมือง จังหวัดชลบุรี 20130 ตำบลเหมือง อำเภอเมืองชลบุรี จังหวัดชลบุรี 20130"/>
    <s v="20130"/>
    <s v="94"/>
    <s v="19/03/2026 12:44"/>
    <s v="-"/>
    <s v="SPX Express"/>
    <s v="Shopee"/>
    <s v="shopee"/>
    <s v=""/>
    <s v="TH266588432784B"/>
    <s v="19/03/2026 00:20"/>
  </r>
  <r>
    <x v="9"/>
    <x v="9"/>
    <n v="80"/>
    <n v="2"/>
    <s v="GXM93"/>
    <n v="160"/>
    <n v="0"/>
    <s v="ร้านที่1"/>
    <s v="ร******์"/>
    <s v="****** จตุจักร แขวงจตุจักร เขตจตุจักร จังหวัดกรุงเทพมหานคร 10900"/>
    <s v="10900"/>
    <s v="54"/>
    <s v="19/03/2026 00:20"/>
    <s v="-"/>
    <s v="SPX Express"/>
    <s v="Shopee"/>
    <s v="shopee"/>
    <s v=""/>
    <s v="TH265793297129V"/>
    <s v="19/03/2026 00:20"/>
  </r>
</pivotCacheRecords>
</file>

<file path=xl/pivotCache/pivotCacheRecords2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7">
  <r>
    <x v="0"/>
    <x v="0"/>
    <n v="99"/>
    <n v="2"/>
    <s v="GXQ89"/>
    <n v="171.5"/>
    <n v="0"/>
    <s v="ร้านที่4"/>
    <s v="น***าวพรทิพย์  ส***ม"/>
    <s v="นครปฐม"/>
    <s v="-"/>
    <s v=""/>
    <s v="20/03/2026 23:57"/>
    <s v="-"/>
    <s v="J&amp;T COD"/>
    <s v="Tiktok"/>
    <s v="จ่ายทีหลัง / COD"/>
    <s v=""/>
    <s v="793622297355"/>
    <s v="20/03/2026 23:57"/>
  </r>
  <r>
    <x v="1"/>
    <x v="1"/>
    <n v="93"/>
    <n v="1"/>
    <s v="GXQ88"/>
    <n v="93"/>
    <n v="0"/>
    <s v="ร้านที่1"/>
    <s v="ศ******ง"/>
    <s v="******หญ่ ตำบลเซเป็ด ตำบลเซเป็ด อำเภอตระการพืชผล จังหวัดอุบลราชธานี 34130"/>
    <s v="34130"/>
    <s v="29"/>
    <s v="21/03/2026 00:23"/>
    <s v="-"/>
    <s v="SPX Express"/>
    <s v="Shopee"/>
    <s v="shopee"/>
    <s v=""/>
    <s v="TH268521556993Q"/>
    <s v="20/03/2026 23:53"/>
  </r>
  <r>
    <x v="2"/>
    <x v="2"/>
    <n v="98.1"/>
    <n v="1"/>
    <s v="GXQ87"/>
    <n v="110.1"/>
    <n v="12"/>
    <s v="ร้านที่1"/>
    <s v="สุธาทิพย์เปี่ยมวารี"/>
    <s v="46/2หมู่2ต.คมบาง_x000a__x000a_เมืองจันทบุรี/ Mueang Chanthaburiจันทบุรี/ Chanthaburi_x000a_22000"/>
    <s v="22000"/>
    <s v="660856993412"/>
    <s v="20/03/2026 23:52"/>
    <s v="-"/>
    <s v="Kerry_dropoff"/>
    <s v="Lazada"/>
    <s v="lazada"/>
    <s v=""/>
    <s v="LEXPU0668920117"/>
    <s v="20/03/2026 23:52"/>
  </r>
  <r>
    <x v="3"/>
    <x v="3"/>
    <n v="33.333333333333336"/>
    <n v="3"/>
    <s v="GXQ86"/>
    <n v="100"/>
    <n v="0"/>
    <s v="ร้านที่4"/>
    <s v="ข***ทรัพย์   ก***รรจง"/>
    <s v="นครราชสีมา"/>
    <s v="-"/>
    <s v=""/>
    <s v="20/03/2026 23:51"/>
    <s v="-"/>
    <s v="J&amp;T COD"/>
    <s v="Tiktok"/>
    <s v="จ่ายทีหลัง / COD"/>
    <s v=""/>
    <s v="793638850432"/>
    <s v="20/03/2026 23:51"/>
  </r>
  <r>
    <x v="4"/>
    <x v="4"/>
    <n v="27.5"/>
    <n v="4"/>
    <s v="GXQ84"/>
    <n v="165"/>
    <n v="0"/>
    <s v="ร้านที่1"/>
    <s v="n*"/>
    <s v="******าสมนึก, ตำบลนายูง, อำเภอนายูง ตำบลนายูง อำเภอนายูง จังหวัดอุดรธานี 41380"/>
    <s v="41380"/>
    <s v="85"/>
    <s v="21/03/2026 00:19"/>
    <s v="-"/>
    <s v="SPX Express"/>
    <s v="Shopee"/>
    <s v="shopee"/>
    <s v=""/>
    <s v="TH265873443381J"/>
    <s v="20/03/2026 23:37"/>
  </r>
  <r>
    <x v="2"/>
    <x v="2"/>
    <n v="103.55"/>
    <n v="1"/>
    <s v="GXQ83"/>
    <n v="206.6"/>
    <n v="9"/>
    <s v="ร้านที่1"/>
    <s v="สมรักษ์ เทียนพจน์"/>
    <s v="158 ร้านค้าหน้าวัดหนองนาแซง ม.11 · หนองนาแซง/ Nong Na Saeng_x000a__x000a_เมืองชัยภูมิ/ Mueang Chaiyaphumชัยภูมิ/ Chaiyaphum_x000a_36000"/>
    <s v="36000"/>
    <s v="660865339947"/>
    <s v="20/03/2026 23:32"/>
    <s v="-"/>
    <s v="Kerry_dropoff"/>
    <s v="Lazada"/>
    <s v="lazada"/>
    <s v=""/>
    <s v="LEXPU0668923361"/>
    <s v="20/03/2026 23:32"/>
  </r>
  <r>
    <x v="5"/>
    <x v="5"/>
    <n v="54"/>
    <n v="1"/>
    <s v="GXQ83"/>
    <n v="206.6"/>
    <n v="9"/>
    <s v="ร้านที่1"/>
    <s v="สมรักษ์ เทียนพจน์"/>
    <s v="158 ร้านค้าหน้าวัดหนองนาแซง ม.11 · หนองนาแซง/ Nong Na Saeng_x000a__x000a_เมืองชัยภูมิ/ Mueang Chaiyaphumชัยภูมิ/ Chaiyaphum_x000a_36000"/>
    <s v="36000"/>
    <s v="660865339947"/>
    <s v="20/03/2026 23:32"/>
    <s v="-"/>
    <s v="Kerry_dropoff"/>
    <s v="Lazada"/>
    <s v="lazada"/>
    <s v=""/>
    <s v="LEXPU0668923361"/>
    <s v="20/03/2026 23:32"/>
  </r>
  <r>
    <x v="6"/>
    <x v="6"/>
    <n v="55"/>
    <n v="1"/>
    <s v="GXQ83"/>
    <n v="206.6"/>
    <n v="9"/>
    <s v="ร้านที่1"/>
    <s v="สมรักษ์ เทียนพจน์"/>
    <s v="158 ร้านค้าหน้าวัดหนองนาแซง ม.11 · หนองนาแซง/ Nong Na Saeng_x000a__x000a_เมืองชัยภูมิ/ Mueang Chaiyaphumชัยภูมิ/ Chaiyaphum_x000a_36000"/>
    <s v="36000"/>
    <s v="660865339947"/>
    <s v="20/03/2026 23:32"/>
    <s v="-"/>
    <s v="Kerry_dropoff"/>
    <s v="Lazada"/>
    <s v="lazada"/>
    <s v=""/>
    <s v="LEXPU0668923361"/>
    <s v="20/03/2026 23:32"/>
  </r>
  <r>
    <x v="3"/>
    <x v="3"/>
    <n v="33.333333333333336"/>
    <n v="3"/>
    <s v="GXQ82"/>
    <n v="100"/>
    <n v="0"/>
    <s v="ร้านที่4"/>
    <s v="A** A**"/>
    <s v="กาญจนบุรี"/>
    <s v="-"/>
    <s v=""/>
    <s v="20/03/2026 23:32"/>
    <s v="-"/>
    <s v="J&amp;T COD"/>
    <s v="Tiktok"/>
    <s v="จ่ายทีหลัง / COD"/>
    <s v=""/>
    <s v="793661559445"/>
    <s v="20/03/2026 23:32"/>
  </r>
  <r>
    <x v="3"/>
    <x v="3"/>
    <n v="33.333333333333336"/>
    <n v="3"/>
    <s v="GXQ81"/>
    <n v="100"/>
    <n v="0"/>
    <s v="ร้านที่4"/>
    <s v="ล***ณ์รพิน พ***ุ์กำ่"/>
    <s v="เลย"/>
    <s v="-"/>
    <s v=""/>
    <s v="20/03/2026 23:28"/>
    <s v="-"/>
    <s v="J&amp;T COD"/>
    <s v="Tiktok"/>
    <s v="จ่ายทีหลัง / COD"/>
    <s v=""/>
    <s v="793628155456"/>
    <s v="20/03/2026 23:28"/>
  </r>
  <r>
    <x v="3"/>
    <x v="3"/>
    <n v="33.333333333333336"/>
    <n v="3"/>
    <s v="GXQ80"/>
    <n v="100"/>
    <n v="0"/>
    <s v="ร้านที่4"/>
    <s v="น***ันธ์ ศ***สัมพันธ์"/>
    <s v="เชียงใหม่"/>
    <s v="-"/>
    <s v=""/>
    <s v="20/03/2026 23:21"/>
    <s v="-"/>
    <s v="J&amp;T COD"/>
    <s v="Tiktok"/>
    <s v="จ่ายทีหลัง / COD"/>
    <s v=""/>
    <s v="793657654451"/>
    <s v="20/03/2026 23:21"/>
  </r>
  <r>
    <x v="3"/>
    <x v="3"/>
    <n v="33.333333333333336"/>
    <n v="3"/>
    <s v="GXQ79"/>
    <n v="100"/>
    <n v="0"/>
    <s v="ร้านที่4"/>
    <s v="ว***ทธิ์ ธ***ีรยุต"/>
    <s v="พิษณุโลก"/>
    <s v="-"/>
    <s v=""/>
    <s v="20/03/2026 23:18"/>
    <s v="-"/>
    <s v="J&amp;T COD"/>
    <s v="Tiktok"/>
    <s v="จ่ายทีหลัง / COD"/>
    <s v=""/>
    <s v="793689550463"/>
    <s v="20/03/2026 23:18"/>
  </r>
  <r>
    <x v="3"/>
    <x v="3"/>
    <n v="33.333333333333336"/>
    <n v="3"/>
    <s v="GXQ78"/>
    <n v="100"/>
    <n v="0"/>
    <s v="ร้านที่4"/>
    <s v="ว***ทธิ์ ธ***ีรยุต"/>
    <s v="พิษณุโลก"/>
    <s v="-"/>
    <s v=""/>
    <s v="20/03/2026 23:17"/>
    <s v="-"/>
    <s v="J&amp;T COD"/>
    <s v="Tiktok"/>
    <s v="จ่ายทีหลัง / COD"/>
    <s v=""/>
    <s v="793676953436"/>
    <s v="20/03/2026 23:17"/>
  </r>
  <r>
    <x v="3"/>
    <x v="3"/>
    <n v="33.333333333333336"/>
    <n v="3"/>
    <s v="GXQ77"/>
    <n v="100"/>
    <n v="0"/>
    <s v="ร้านที่4"/>
    <s v="ไ** บ***อย"/>
    <s v="กาญจนบุรี"/>
    <s v="-"/>
    <s v=""/>
    <s v="20/03/2026 23:15"/>
    <s v="-"/>
    <s v="J&amp;T COD"/>
    <s v="Tiktok"/>
    <s v="จ่ายทีหลัง / COD"/>
    <s v=""/>
    <s v="793678956442"/>
    <s v="20/03/2026 23:15"/>
  </r>
  <r>
    <x v="7"/>
    <x v="7"/>
    <n v="12"/>
    <n v="10"/>
    <s v="GXQ76"/>
    <n v="279"/>
    <n v="0"/>
    <s v="ร้านที่1"/>
    <s v="น******ว"/>
    <s v="******บลหินตก อำเภอร่อนพิบูลย์ จังหวัดนครศรีธรรมราช 80350"/>
    <s v="80350"/>
    <s v="29"/>
    <s v="20/03/2026 23:15"/>
    <s v="-"/>
    <s v="SPX Express"/>
    <s v="Shopee"/>
    <s v="shopee"/>
    <s v=""/>
    <s v="TH264112631252D"/>
    <s v="20/03/2026 23:15"/>
  </r>
  <r>
    <x v="8"/>
    <x v="8"/>
    <n v="139"/>
    <n v="1"/>
    <s v="GXQ76"/>
    <n v="279"/>
    <n v="0"/>
    <s v="ร้านที่1"/>
    <s v="น******ว"/>
    <s v="******บลหินตก อำเภอร่อนพิบูลย์ จังหวัดนครศรีธรรมราช 80350"/>
    <s v="80350"/>
    <s v="29"/>
    <s v="20/03/2026 23:15"/>
    <s v="-"/>
    <s v="SPX Express"/>
    <s v="Shopee"/>
    <s v="shopee"/>
    <s v=""/>
    <s v="TH264112631252D"/>
    <s v="20/03/2026 23:15"/>
  </r>
  <r>
    <x v="3"/>
    <x v="3"/>
    <n v="33.333333333333336"/>
    <n v="3"/>
    <s v="GXQ75"/>
    <n v="100"/>
    <n v="0"/>
    <s v="ร้านที่4"/>
    <s v="ว***ทธิ์ ธ***ีรยุต"/>
    <s v="พิษณุโลก"/>
    <s v="-"/>
    <s v=""/>
    <s v="20/03/2026 23:14"/>
    <s v="-"/>
    <s v="J&amp;T COD"/>
    <s v="Tiktok"/>
    <s v="จ่ายทีหลัง / COD"/>
    <s v=""/>
    <s v="793621056443"/>
    <s v="20/03/2026 23:14"/>
  </r>
  <r>
    <x v="0"/>
    <x v="0"/>
    <n v="99"/>
    <n v="2"/>
    <s v="GXQ74"/>
    <n v="171.5"/>
    <n v="0"/>
    <s v="ร้านที่4"/>
    <s v="ก***เหมย"/>
    <s v="สมุทรปราการ"/>
    <s v="-"/>
    <s v=""/>
    <s v="20/03/2026 23:11"/>
    <s v="-"/>
    <s v="J&amp;T COD"/>
    <s v="Tiktok"/>
    <s v="จ่ายทีหลัง / COD"/>
    <s v=""/>
    <s v="793669291332"/>
    <s v="20/03/2026 23:11"/>
  </r>
  <r>
    <x v="0"/>
    <x v="0"/>
    <n v="99"/>
    <n v="2"/>
    <s v="GXQ73"/>
    <n v="171.5"/>
    <n v="0"/>
    <s v="ร้านที่4"/>
    <s v="ข***ใจ อ***สันติภาพ"/>
    <s v="ภูเก็ต"/>
    <s v="-"/>
    <s v=""/>
    <s v="20/03/2026 23:11"/>
    <s v="-"/>
    <s v="J&amp;T COD"/>
    <s v="Tiktok"/>
    <s v="จ่ายทีหลัง / COD"/>
    <s v=""/>
    <s v="793670392351"/>
    <s v="20/03/2026 23:11"/>
  </r>
  <r>
    <x v="3"/>
    <x v="3"/>
    <n v="33.333333333333336"/>
    <n v="3"/>
    <s v="GXQ72"/>
    <n v="100"/>
    <n v="0"/>
    <s v="ร้านที่4"/>
    <s v="แ**"/>
    <s v="สุราษฎร์ธานี"/>
    <s v="-"/>
    <s v=""/>
    <s v="20/03/2026 23:10"/>
    <s v="-"/>
    <s v="J&amp;T COD"/>
    <s v="Tiktok"/>
    <s v="จ่ายทีหลัง / COD"/>
    <s v=""/>
    <s v="793677259432"/>
    <s v="20/03/2026 23:10"/>
  </r>
  <r>
    <x v="3"/>
    <x v="3"/>
    <n v="33.333333333333336"/>
    <n v="3"/>
    <s v="GXQ71"/>
    <n v="100"/>
    <n v="0"/>
    <s v="ร้านที่4"/>
    <s v="น***า  จ***์ปั๋น"/>
    <s v="ระยอง"/>
    <s v="-"/>
    <s v=""/>
    <s v="20/03/2026 23:07"/>
    <s v="-"/>
    <s v="J&amp;T Express"/>
    <s v="Tiktok"/>
    <s v="tiktok"/>
    <s v=""/>
    <s v="793671732453"/>
    <s v="20/03/2026 23:07"/>
  </r>
  <r>
    <x v="3"/>
    <x v="3"/>
    <n v="33.333333333333336"/>
    <n v="3"/>
    <s v="GXQ70"/>
    <n v="100"/>
    <n v="0"/>
    <s v="ร้านที่4"/>
    <s v="น***อำนวย ส***์เมือง"/>
    <s v="พิจิตร"/>
    <s v="-"/>
    <s v=""/>
    <s v="20/03/2026 23:06"/>
    <s v="-"/>
    <s v="J&amp;T COD"/>
    <s v="Tiktok"/>
    <s v="จ่ายทีหลัง / COD"/>
    <s v=""/>
    <s v="793610934465"/>
    <s v="20/03/2026 23:06"/>
  </r>
  <r>
    <x v="3"/>
    <x v="3"/>
    <n v="33.333333333333336"/>
    <n v="3"/>
    <s v="GXQ67"/>
    <n v="100"/>
    <n v="0"/>
    <s v="ร้านที่4"/>
    <s v="ก***ิศา เ***ุข"/>
    <s v="ขอนแก่น"/>
    <s v="-"/>
    <s v=""/>
    <s v="20/03/2026 23:02"/>
    <s v="-"/>
    <s v="J&amp;T COD"/>
    <s v="Tiktok"/>
    <s v="จ่ายทีหลัง / COD"/>
    <s v=""/>
    <s v="793636733466"/>
    <s v="20/03/2026 23:02"/>
  </r>
  <r>
    <x v="3"/>
    <x v="3"/>
    <n v="33.333333333333336"/>
    <n v="3"/>
    <s v="GXQ66"/>
    <n v="103"/>
    <n v="3"/>
    <s v="ร้านที่4"/>
    <s v="อ***ร  ด***์ขำ"/>
    <s v="ระยอง"/>
    <s v="-"/>
    <s v=""/>
    <s v="20/03/2026 23:01"/>
    <s v="-"/>
    <s v="J&amp;T COD"/>
    <s v="Tiktok"/>
    <s v="จ่ายทีหลัง / COD"/>
    <s v=""/>
    <s v="793670936472"/>
    <s v="20/03/2026 23:01"/>
  </r>
  <r>
    <x v="3"/>
    <x v="3"/>
    <n v="33.333333333333336"/>
    <n v="3"/>
    <s v="GXQ65"/>
    <n v="100"/>
    <n v="0"/>
    <s v="ร้านที่4"/>
    <s v="เ***"/>
    <s v="กรุงเทพฯ"/>
    <s v="-"/>
    <s v=""/>
    <s v="20/03/2026 23:00"/>
    <s v="-"/>
    <s v="J&amp;T COD"/>
    <s v="Tiktok"/>
    <s v="จ่ายทีหลัง / COD"/>
    <s v=""/>
    <s v="793607938443"/>
    <s v="20/03/2026 23:00"/>
  </r>
  <r>
    <x v="3"/>
    <x v="3"/>
    <n v="33.333333333333336"/>
    <n v="3"/>
    <s v="GXQ64"/>
    <n v="100"/>
    <n v="0"/>
    <s v="ร้านที่4"/>
    <s v="เ***"/>
    <s v="กรุงเทพฯ"/>
    <s v="-"/>
    <s v=""/>
    <s v="20/03/2026 22:59"/>
    <s v="-"/>
    <s v="J&amp;T COD"/>
    <s v="Tiktok"/>
    <s v="จ่ายทีหลัง / COD"/>
    <s v=""/>
    <s v="793671652432"/>
    <s v="20/03/2026 22:59"/>
  </r>
  <r>
    <x v="3"/>
    <x v="3"/>
    <n v="33.333333333333336"/>
    <n v="3"/>
    <s v="GXQ63"/>
    <n v="100"/>
    <n v="0"/>
    <s v="ร้านที่4"/>
    <s v="ก***ิศา เ***ุข"/>
    <s v="นครราชสีมา"/>
    <s v="-"/>
    <s v=""/>
    <s v="20/03/2026 22:58"/>
    <s v="-"/>
    <s v="J&amp;T COD"/>
    <s v="Tiktok"/>
    <s v="จ่ายทีหลัง / COD"/>
    <s v=""/>
    <s v="793602133472"/>
    <s v="20/03/2026 22:58"/>
  </r>
  <r>
    <x v="3"/>
    <x v="3"/>
    <n v="33.333333333333336"/>
    <n v="3"/>
    <s v="GXQ62"/>
    <n v="100"/>
    <n v="0"/>
    <s v="ร้านที่4"/>
    <s v="ต***นฉาย"/>
    <s v="ฉะเชิงเทรา"/>
    <s v="-"/>
    <s v=""/>
    <s v="20/03/2026 22:57"/>
    <s v="-"/>
    <s v="J&amp;T COD"/>
    <s v="Tiktok"/>
    <s v="จ่ายทีหลัง / COD"/>
    <s v=""/>
    <s v="793644633460"/>
    <s v="20/03/2026 22:57"/>
  </r>
  <r>
    <x v="3"/>
    <x v="3"/>
    <n v="33.333333333333336"/>
    <n v="6"/>
    <s v="GXQ61"/>
    <n v="200"/>
    <n v="0"/>
    <s v="ร้านที่4"/>
    <s v="G***ar"/>
    <s v="ขอนแก่น"/>
    <s v="-"/>
    <s v=""/>
    <s v="20/03/2026 22:56"/>
    <s v="-"/>
    <s v="J&amp;T COD"/>
    <s v="Tiktok"/>
    <s v="จ่ายทีหลัง / COD"/>
    <s v=""/>
    <s v="793692822484"/>
    <s v="20/03/2026 22:56"/>
  </r>
  <r>
    <x v="3"/>
    <x v="3"/>
    <n v="33.333333333333336"/>
    <n v="3"/>
    <s v="GXQ60"/>
    <n v="100"/>
    <n v="0"/>
    <s v="ร้านที่4"/>
    <s v="u***3230653633068"/>
    <s v="ปทุมธานี"/>
    <s v="-"/>
    <s v=""/>
    <s v="20/03/2026 22:57"/>
    <s v="-"/>
    <s v="J&amp;T Express"/>
    <s v="Tiktok"/>
    <s v="tiktok"/>
    <s v=""/>
    <s v="793612536485"/>
    <s v="20/03/2026 22:56"/>
  </r>
  <r>
    <x v="3"/>
    <x v="3"/>
    <n v="33.333333333333336"/>
    <n v="3"/>
    <s v="GXQ59"/>
    <n v="100"/>
    <n v="0"/>
    <s v="ร้านที่4"/>
    <s v="Õ**"/>
    <s v="Bangkok"/>
    <s v="-"/>
    <s v=""/>
    <s v="20/03/2026 22:56"/>
    <s v="-"/>
    <s v="J&amp;T COD"/>
    <s v="Tiktok"/>
    <s v="จ่ายทีหลัง / COD"/>
    <s v=""/>
    <s v="793603539481"/>
    <s v="20/03/2026 22:56"/>
  </r>
  <r>
    <x v="3"/>
    <x v="3"/>
    <n v="33.333333333333336"/>
    <n v="3"/>
    <s v="GXQ58"/>
    <n v="100"/>
    <n v="0"/>
    <s v="ร้านที่4"/>
    <s v="น***้า"/>
    <s v="กรุงเทพฯ"/>
    <s v="-"/>
    <s v=""/>
    <s v="20/03/2026 22:51"/>
    <s v="-"/>
    <s v="J&amp;T COD"/>
    <s v="Tiktok"/>
    <s v="จ่ายทีหลัง / COD"/>
    <s v=""/>
    <s v="793687436474"/>
    <s v="20/03/2026 22:51"/>
  </r>
  <r>
    <x v="3"/>
    <x v="3"/>
    <n v="33.333333333333336"/>
    <n v="3"/>
    <s v="GXQ57"/>
    <n v="100"/>
    <n v="0"/>
    <s v="ร้านที่4"/>
    <s v="ก***ักษณ์  พ***ิสัย"/>
    <s v="กระบี่"/>
    <s v="-"/>
    <s v=""/>
    <s v="20/03/2026 22:49"/>
    <s v="-"/>
    <s v="J&amp;T COD"/>
    <s v="Tiktok"/>
    <s v="จ่ายทีหลัง / COD"/>
    <s v=""/>
    <s v="793624733425"/>
    <s v="20/03/2026 22:49"/>
  </r>
  <r>
    <x v="3"/>
    <x v="3"/>
    <n v="33.333333333333336"/>
    <n v="3"/>
    <s v="GXQ56"/>
    <n v="100"/>
    <n v="0"/>
    <s v="ร้านที่4"/>
    <s v="ว***ม.นิยมเดชา"/>
    <s v="สงขลา"/>
    <s v="-"/>
    <s v=""/>
    <s v="20/03/2026 22:49"/>
    <s v="-"/>
    <s v="J&amp;T COD"/>
    <s v="Tiktok"/>
    <s v="จ่ายทีหลัง / COD"/>
    <s v=""/>
    <s v="793699430414"/>
    <s v="20/03/2026 22:49"/>
  </r>
  <r>
    <x v="3"/>
    <x v="3"/>
    <n v="33.333333333333336"/>
    <n v="3"/>
    <s v="GXQ55"/>
    <n v="100"/>
    <n v="0"/>
    <s v="ร้านที่4"/>
    <s v="ศ***ต เ***อนคำ"/>
    <s v="เชียงใหม่"/>
    <s v="-"/>
    <s v=""/>
    <s v="20/03/2026 22:47"/>
    <s v="-"/>
    <s v="J&amp;T COD"/>
    <s v="Tiktok"/>
    <s v="จ่ายทีหลัง / COD"/>
    <s v=""/>
    <s v="793629539426"/>
    <s v="20/03/2026 22:47"/>
  </r>
  <r>
    <x v="3"/>
    <x v="3"/>
    <n v="33.333333333333336"/>
    <n v="3"/>
    <s v="GXQ54"/>
    <n v="100"/>
    <n v="0"/>
    <s v="ร้านที่4"/>
    <s v="ย***ุ๋ม"/>
    <s v="ประจวบคีรีขันธ์"/>
    <s v="-"/>
    <s v=""/>
    <s v="20/03/2026 22:46"/>
    <s v="-"/>
    <s v="J&amp;T COD"/>
    <s v="Tiktok"/>
    <s v="จ่ายทีหลัง / COD"/>
    <s v=""/>
    <s v="793636333431"/>
    <s v="20/03/2026 22:47"/>
  </r>
  <r>
    <x v="3"/>
    <x v="3"/>
    <n v="33.333333333333336"/>
    <n v="3"/>
    <s v="GXQ52"/>
    <n v="100"/>
    <n v="0"/>
    <s v="ร้านที่4"/>
    <s v="บ***งแซ่ฝุง"/>
    <s v="กาญจนบุรี"/>
    <s v="-"/>
    <s v=""/>
    <s v="20/03/2026 22:45"/>
    <s v="-"/>
    <s v="J&amp;T COD"/>
    <s v="Tiktok"/>
    <s v="จ่ายทีหลัง / COD"/>
    <s v=""/>
    <s v="793668438426"/>
    <s v="20/03/2026 22:45"/>
  </r>
  <r>
    <x v="3"/>
    <x v="3"/>
    <n v="33.333333333333336"/>
    <n v="3"/>
    <s v="GXQ51"/>
    <n v="100"/>
    <n v="0"/>
    <s v="ร้านที่4"/>
    <s v="น***  อ***สิน"/>
    <s v="ชัยภูมิ"/>
    <s v="-"/>
    <s v=""/>
    <s v="20/03/2026 22:44"/>
    <s v="-"/>
    <s v="J&amp;T COD"/>
    <s v="Tiktok"/>
    <s v="จ่ายทีหลัง / COD"/>
    <s v=""/>
    <s v="793639532405"/>
    <s v="20/03/2026 22:44"/>
  </r>
  <r>
    <x v="3"/>
    <x v="3"/>
    <n v="33.333333333333336"/>
    <n v="3"/>
    <s v="GXQ50"/>
    <n v="100"/>
    <n v="0"/>
    <s v="ร้านที่4"/>
    <s v="ใ***รุ่ง ป***ทอง"/>
    <s v="สมุทรปราการ"/>
    <s v="-"/>
    <s v=""/>
    <s v="20/03/2026 22:43"/>
    <s v="-"/>
    <s v="J&amp;T COD"/>
    <s v="Tiktok"/>
    <s v="จ่ายทีหลัง / COD"/>
    <s v=""/>
    <s v="793603531416"/>
    <s v="20/03/2026 22:43"/>
  </r>
  <r>
    <x v="9"/>
    <x v="9"/>
    <n v="66.666666666666671"/>
    <n v="3"/>
    <s v="GXQ49"/>
    <n v="129"/>
    <n v="0"/>
    <s v="ร้านที่1"/>
    <s v="อ******์"/>
    <s v="******จี่ แขวงช่องนนทรี แขวงช่องนนทรี เขตยานนาวา จังหวัดกรุงเทพมหานคร 10120"/>
    <s v="10120"/>
    <s v="79"/>
    <s v="20/03/2026 22:45"/>
    <s v="-"/>
    <s v="SPX Express"/>
    <s v="Shopee"/>
    <s v="shopee"/>
    <s v=""/>
    <s v="TH2666190823696"/>
    <s v="20/03/2026 22:43"/>
  </r>
  <r>
    <x v="3"/>
    <x v="3"/>
    <n v="33.333333333333336"/>
    <n v="3"/>
    <s v="GXQ48"/>
    <n v="100"/>
    <n v="0"/>
    <s v="ร้านที่4"/>
    <s v="s***mporn"/>
    <s v="สิงห์บุรี"/>
    <s v="-"/>
    <s v=""/>
    <s v="20/03/2026 22:43"/>
    <s v="-"/>
    <s v="J&amp;T COD"/>
    <s v="Tiktok"/>
    <s v="จ่ายทีหลัง / COD"/>
    <s v=""/>
    <s v="793647634463"/>
    <s v="20/03/2026 22:43"/>
  </r>
  <r>
    <x v="3"/>
    <x v="3"/>
    <n v="33.333333333333336"/>
    <n v="3"/>
    <s v="GXQ47"/>
    <n v="100"/>
    <n v="0"/>
    <s v="ร้านที่4"/>
    <s v="ป***ิ๋มขายน้ำ"/>
    <s v="ระนอง"/>
    <s v="-"/>
    <s v=""/>
    <s v="20/03/2026 22:42"/>
    <s v="-"/>
    <s v="J&amp;T COD"/>
    <s v="Tiktok"/>
    <s v="จ่ายทีหลัง / COD"/>
    <s v=""/>
    <s v="793674844465"/>
    <s v="20/03/2026 22:42"/>
  </r>
  <r>
    <x v="3"/>
    <x v="3"/>
    <n v="33.333333333333336"/>
    <n v="3"/>
    <s v="GXQ46"/>
    <n v="100"/>
    <n v="0"/>
    <s v="ร้านที่4"/>
    <s v="ล***ล  ข***ปถัมภ์"/>
    <s v="กรุงเทพมหานคร"/>
    <s v="-"/>
    <s v=""/>
    <s v="20/03/2026 22:42"/>
    <s v="-"/>
    <s v="J&amp;T COD"/>
    <s v="Tiktok"/>
    <s v="จ่ายทีหลัง / COD"/>
    <s v=""/>
    <s v="793653028490"/>
    <s v="20/03/2026 22:42"/>
  </r>
  <r>
    <x v="3"/>
    <x v="3"/>
    <n v="33.333333333333336"/>
    <n v="3"/>
    <s v="GXQ45"/>
    <n v="118"/>
    <n v="18"/>
    <s v="ร้านที่4"/>
    <s v="ว***วรรณ ย***ําคํา"/>
    <s v="เชียงใหม่"/>
    <s v="-"/>
    <s v=""/>
    <s v="20/03/2026 22:42"/>
    <s v="-"/>
    <s v="J&amp;T COD"/>
    <s v="Tiktok"/>
    <s v="จ่ายทีหลัง / COD"/>
    <s v=""/>
    <s v="793636934403"/>
    <s v="20/03/2026 22:42"/>
  </r>
  <r>
    <x v="3"/>
    <x v="3"/>
    <n v="33.333333333333336"/>
    <n v="3"/>
    <s v="GXQ44"/>
    <n v="100"/>
    <n v="0"/>
    <s v="ร้านที่4"/>
    <s v="ว***ี พ***สุขา"/>
    <s v="สุราษฎร์ธานี"/>
    <s v="-"/>
    <s v=""/>
    <s v="20/03/2026 22:41"/>
    <s v="-"/>
    <s v="J&amp;T COD"/>
    <s v="Tiktok"/>
    <s v="จ่ายทีหลัง / COD"/>
    <s v=""/>
    <s v="793691043460"/>
    <s v="20/03/2026 22:41"/>
  </r>
  <r>
    <x v="3"/>
    <x v="3"/>
    <n v="33.333333333333336"/>
    <n v="3"/>
    <s v="GXQ43"/>
    <n v="100"/>
    <n v="0"/>
    <s v="ร้านที่4"/>
    <s v="เ***มาศ ส***งทุกข์ แ***"/>
    <s v="ร้อยเอ็ด"/>
    <s v="-"/>
    <s v=""/>
    <s v="20/03/2026 22:40"/>
    <s v="-"/>
    <s v="J&amp;T COD"/>
    <s v="Tiktok"/>
    <s v="จ่ายทีหลัง / COD"/>
    <s v=""/>
    <s v="793663049465"/>
    <s v="20/03/2026 22:41"/>
  </r>
  <r>
    <x v="3"/>
    <x v="3"/>
    <n v="33.333333333333336"/>
    <n v="3"/>
    <s v="GXQ42"/>
    <n v="100"/>
    <n v="0"/>
    <s v="ร้านที่4"/>
    <s v="อ***า ท***ศษ"/>
    <s v="เพชรบูรณ์"/>
    <s v="-"/>
    <s v=""/>
    <s v="20/03/2026 22:40"/>
    <s v="-"/>
    <s v="J&amp;T COD"/>
    <s v="Tiktok"/>
    <s v="จ่ายทีหลัง / COD"/>
    <s v=""/>
    <s v="793647549472"/>
    <s v="20/03/2026 22:40"/>
  </r>
  <r>
    <x v="3"/>
    <x v="3"/>
    <n v="33.333333333333336"/>
    <n v="3"/>
    <s v="GXQ41"/>
    <n v="100"/>
    <n v="0"/>
    <s v="ร้านที่4"/>
    <s v="พ***ชกรณ์  ช***วง"/>
    <s v="สงขลา"/>
    <s v="-"/>
    <s v=""/>
    <s v="20/03/2026 22:39"/>
    <s v="-"/>
    <s v="J&amp;T COD"/>
    <s v="Tiktok"/>
    <s v="จ่ายทีหลัง / COD"/>
    <s v=""/>
    <s v="793683647455"/>
    <s v="20/03/2026 22:39"/>
  </r>
  <r>
    <x v="3"/>
    <x v="3"/>
    <n v="33.333333333333336"/>
    <n v="3"/>
    <s v="GXQ40"/>
    <n v="138"/>
    <n v="38"/>
    <s v="ร้านที่4"/>
    <s v="น***นันท์"/>
    <s v="บุรีรัมย์"/>
    <s v="-"/>
    <s v=""/>
    <s v="20/03/2026 22:39"/>
    <s v="-"/>
    <s v="J&amp;T COD"/>
    <s v="Tiktok"/>
    <s v="จ่ายทีหลัง / COD"/>
    <s v=""/>
    <s v="793681542474"/>
    <s v="20/03/2026 22:39"/>
  </r>
  <r>
    <x v="3"/>
    <x v="3"/>
    <n v="33.333333333333336"/>
    <n v="3"/>
    <s v="GXQ39"/>
    <n v="100"/>
    <n v="0"/>
    <s v="ร้านที่4"/>
    <s v="น** ว***ี พ***่อน"/>
    <s v="สงขลา"/>
    <s v="-"/>
    <s v=""/>
    <s v="20/03/2026 22:39"/>
    <s v="-"/>
    <s v="J&amp;T COD"/>
    <s v="Tiktok"/>
    <s v="จ่ายทีหลัง / COD"/>
    <s v=""/>
    <s v="793644545466"/>
    <s v="20/03/2026 22:39"/>
  </r>
  <r>
    <x v="3"/>
    <x v="3"/>
    <n v="33.333333333333336"/>
    <n v="3"/>
    <s v="GXQ38"/>
    <n v="101"/>
    <n v="1"/>
    <s v="ร้านที่4"/>
    <s v="บ***"/>
    <s v="สระบุรี"/>
    <s v="-"/>
    <s v=""/>
    <s v="20/03/2026 22:39"/>
    <s v="-"/>
    <s v="J&amp;T COD"/>
    <s v="Tiktok"/>
    <s v="จ่ายทีหลัง / COD"/>
    <s v=""/>
    <s v="793673443415"/>
    <s v="20/03/2026 22:39"/>
  </r>
  <r>
    <x v="3"/>
    <x v="3"/>
    <n v="33.333333333333336"/>
    <n v="3"/>
    <s v="GXQ37"/>
    <n v="100"/>
    <n v="0"/>
    <s v="ร้านที่4"/>
    <s v="จ***นา..แซ่อึ้ง"/>
    <s v="สมุทรปราการ"/>
    <s v="-"/>
    <s v=""/>
    <s v="20/03/2026 22:38"/>
    <s v="-"/>
    <s v="J&amp;T COD"/>
    <s v="Tiktok"/>
    <s v="จ่ายทีหลัง / COD"/>
    <s v=""/>
    <s v="793636644415"/>
    <s v="20/03/2026 22:38"/>
  </r>
  <r>
    <x v="3"/>
    <x v="3"/>
    <n v="33.333333333333336"/>
    <n v="3"/>
    <s v="GXQ36"/>
    <n v="100"/>
    <n v="0"/>
    <s v="ร้านที่4"/>
    <s v="จ***ิตา เ***ไชโย"/>
    <s v="สมุทรปราการ"/>
    <s v="-"/>
    <s v=""/>
    <s v="20/03/2026 22:38"/>
    <s v="-"/>
    <s v="J&amp;T COD"/>
    <s v="Tiktok"/>
    <s v="จ่ายทีหลัง / COD"/>
    <s v=""/>
    <s v="793626744411"/>
    <s v="20/03/2026 22:38"/>
  </r>
  <r>
    <x v="3"/>
    <x v="3"/>
    <n v="33.333333333333336"/>
    <n v="3"/>
    <s v="GXQ35"/>
    <n v="100"/>
    <n v="0"/>
    <s v="ร้านที่4"/>
    <s v="จ***ียร ป***ทือง"/>
    <s v="ปทุมธานี"/>
    <s v="-"/>
    <s v=""/>
    <s v="20/03/2026 22:37"/>
    <s v="-"/>
    <s v="J&amp;T COD"/>
    <s v="Tiktok"/>
    <s v="จ่ายทีหลัง / COD"/>
    <s v=""/>
    <s v="793632548424"/>
    <s v="20/03/2026 22:38"/>
  </r>
  <r>
    <x v="3"/>
    <x v="3"/>
    <n v="33.333333333333336"/>
    <n v="3"/>
    <s v="GXQ34"/>
    <n v="100"/>
    <n v="0"/>
    <s v="ร้านที่4"/>
    <s v="จ***ันท์ ก***ลป์"/>
    <s v="เพชรบูรณ์"/>
    <s v="-"/>
    <s v=""/>
    <s v="20/03/2026 22:38"/>
    <s v="-"/>
    <s v="J&amp;T Express"/>
    <s v="Tiktok"/>
    <s v="tiktok"/>
    <s v=""/>
    <s v="793603635495"/>
    <s v="20/03/2026 22:37"/>
  </r>
  <r>
    <x v="3"/>
    <x v="3"/>
    <n v="33.333333333333336"/>
    <n v="3"/>
    <s v="GXQ33"/>
    <n v="110"/>
    <n v="10"/>
    <s v="ร้านที่4"/>
    <s v="ไ**"/>
    <s v="ร้อยเอ็ด"/>
    <s v="-"/>
    <s v=""/>
    <s v="20/03/2026 22:37"/>
    <s v="-"/>
    <s v="J&amp;T COD"/>
    <s v="Tiktok"/>
    <s v="จ่ายทีหลัง / COD"/>
    <s v=""/>
    <s v="793624039493"/>
    <s v="20/03/2026 22:37"/>
  </r>
  <r>
    <x v="3"/>
    <x v="3"/>
    <n v="33.333333333333336"/>
    <n v="3"/>
    <s v="GXQ32"/>
    <n v="100"/>
    <n v="0"/>
    <s v="ร้านที่4"/>
    <s v="บ***ร ท***์ดารา"/>
    <s v="ระยอง"/>
    <s v="-"/>
    <s v=""/>
    <s v="20/03/2026 22:37"/>
    <s v="-"/>
    <s v="J&amp;T COD"/>
    <s v="Tiktok"/>
    <s v="จ่ายทีหลัง / COD"/>
    <s v=""/>
    <s v="793653047434"/>
    <s v="20/03/2026 22:37"/>
  </r>
  <r>
    <x v="3"/>
    <x v="3"/>
    <n v="33.333333333333336"/>
    <n v="3"/>
    <s v="GXQ31"/>
    <n v="100"/>
    <n v="0"/>
    <s v="ร้านที่4"/>
    <s v="พ***์อัปสร"/>
    <s v="เชียงราย"/>
    <s v="-"/>
    <s v=""/>
    <s v="20/03/2026 22:35"/>
    <s v="-"/>
    <s v="J&amp;T Express"/>
    <s v="Tiktok"/>
    <s v="tiktok"/>
    <s v=""/>
    <s v="793608947445"/>
    <s v="20/03/2026 22:35"/>
  </r>
  <r>
    <x v="3"/>
    <x v="3"/>
    <n v="33.333333333333336"/>
    <n v="3"/>
    <s v="GXQ30"/>
    <n v="100"/>
    <n v="0"/>
    <s v="ร้านที่4"/>
    <s v="ส***ษา ส***ตร"/>
    <s v="นครราชสีมา"/>
    <s v="-"/>
    <s v=""/>
    <s v="20/03/2026 22:34"/>
    <s v="-"/>
    <s v="J&amp;T COD"/>
    <s v="Tiktok"/>
    <s v="จ่ายทีหลัง / COD"/>
    <s v=""/>
    <s v="793693446442"/>
    <s v="20/03/2026 22:34"/>
  </r>
  <r>
    <x v="3"/>
    <x v="3"/>
    <n v="33.333333333333336"/>
    <n v="3"/>
    <s v="GXQ29"/>
    <n v="100"/>
    <n v="0"/>
    <s v="ร้านที่4"/>
    <s v="ล***จี่ อ***รกุล"/>
    <s v="กาญจนบุรี"/>
    <s v="-"/>
    <s v=""/>
    <s v="20/03/2026 22:34"/>
    <s v="-"/>
    <s v="J&amp;T COD"/>
    <s v="Tiktok"/>
    <s v="จ่ายทีหลัง / COD"/>
    <s v=""/>
    <s v="793642443425"/>
    <s v="20/03/2026 22:34"/>
  </r>
  <r>
    <x v="3"/>
    <x v="3"/>
    <n v="33.333333333333336"/>
    <n v="3"/>
    <s v="GXQ28"/>
    <n v="100"/>
    <n v="0"/>
    <s v="ร้านที่4"/>
    <s v="จ***ภา อ***า"/>
    <s v="นนทบุรี"/>
    <s v="-"/>
    <s v=""/>
    <s v="20/03/2026 22:33"/>
    <s v="-"/>
    <s v="J&amp;T Express"/>
    <s v="Tiktok"/>
    <s v="tiktok"/>
    <s v=""/>
    <s v="793611444430"/>
    <s v="20/03/2026 22:34"/>
  </r>
  <r>
    <x v="3"/>
    <x v="3"/>
    <n v="33.333333333333336"/>
    <n v="3"/>
    <s v="GXQ27"/>
    <n v="138"/>
    <n v="38"/>
    <s v="ร้านที่4"/>
    <s v="ช***ุทธ์ บ***ิโรภาส"/>
    <s v="พังงา"/>
    <s v="-"/>
    <s v=""/>
    <s v="20/03/2026 22:32"/>
    <s v="-"/>
    <s v="J&amp;T COD"/>
    <s v="Tiktok"/>
    <s v="จ่ายทีหลัง / COD"/>
    <s v=""/>
    <s v="793660642423"/>
    <s v="20/03/2026 22:32"/>
  </r>
  <r>
    <x v="3"/>
    <x v="3"/>
    <n v="33.333333333333336"/>
    <n v="3"/>
    <s v="GXQ26"/>
    <n v="100"/>
    <n v="0"/>
    <s v="ร้านที่4"/>
    <s v="พ***ร เ***รัตน์"/>
    <s v="กรุงเทพฯ"/>
    <s v="-"/>
    <s v=""/>
    <s v="20/03/2026 22:32"/>
    <s v="-"/>
    <s v="J&amp;T COD"/>
    <s v="Tiktok"/>
    <s v="จ่ายทีหลัง / COD"/>
    <s v=""/>
    <s v="793626446406"/>
    <s v="20/03/2026 22:32"/>
  </r>
  <r>
    <x v="3"/>
    <x v="3"/>
    <n v="33.333333333333336"/>
    <n v="3"/>
    <s v="GXQ25"/>
    <n v="100"/>
    <n v="0"/>
    <s v="ร้านที่4"/>
    <s v="K***"/>
    <s v="กรุงเทพฯ"/>
    <s v="-"/>
    <s v=""/>
    <s v="20/03/2026 22:32"/>
    <s v="-"/>
    <s v="J&amp;T Express"/>
    <s v="Tiktok"/>
    <s v="tiktok"/>
    <s v=""/>
    <s v="793643441404"/>
    <s v="20/03/2026 22:31"/>
  </r>
  <r>
    <x v="3"/>
    <x v="3"/>
    <n v="33.333333333333336"/>
    <n v="3"/>
    <s v="GXQ24"/>
    <n v="100"/>
    <n v="0"/>
    <s v="ร้านที่4"/>
    <s v="เ***ุษา บ***ื่น"/>
    <s v="กรุงเทพฯ"/>
    <s v="-"/>
    <s v=""/>
    <s v="20/03/2026 22:31"/>
    <s v="-"/>
    <s v="J&amp;T COD"/>
    <s v="Tiktok"/>
    <s v="จ่ายทีหลัง / COD"/>
    <s v=""/>
    <s v="793672940410"/>
    <s v="20/03/2026 22:31"/>
  </r>
  <r>
    <x v="3"/>
    <x v="3"/>
    <n v="33.333333333333336"/>
    <n v="3"/>
    <s v="GXQ23"/>
    <n v="100"/>
    <n v="0"/>
    <s v="ร้านที่4"/>
    <s v="บ***า ไ***งเกตุ"/>
    <s v="สมุทรปราการ"/>
    <s v="-"/>
    <s v=""/>
    <s v="20/03/2026 22:31"/>
    <s v="-"/>
    <s v="J&amp;T COD"/>
    <s v="Tiktok"/>
    <s v="จ่ายทีหลัง / COD"/>
    <s v=""/>
    <s v="793608748461"/>
    <s v="20/03/2026 22:31"/>
  </r>
  <r>
    <x v="3"/>
    <x v="3"/>
    <n v="33.333333333333336"/>
    <n v="3"/>
    <s v="GXQ22"/>
    <n v="100"/>
    <n v="0"/>
    <s v="ร้านที่4"/>
    <s v="ก***นา เ***จันทร์"/>
    <s v="นครปฐม"/>
    <s v="-"/>
    <s v=""/>
    <s v="20/03/2026 22:30"/>
    <s v="-"/>
    <s v="J&amp;T COD"/>
    <s v="Tiktok"/>
    <s v="จ่ายทีหลัง / COD"/>
    <s v=""/>
    <s v="793667345450"/>
    <s v="20/03/2026 22:30"/>
  </r>
  <r>
    <x v="3"/>
    <x v="3"/>
    <n v="33.333333333333336"/>
    <n v="3"/>
    <s v="GXQ21"/>
    <n v="100"/>
    <n v="0"/>
    <s v="ร้านที่4"/>
    <s v="ล*** จ***าวงษฺ"/>
    <s v="ชลบุรี"/>
    <s v="-"/>
    <s v=""/>
    <s v="20/03/2026 22:30"/>
    <s v="-"/>
    <s v="J&amp;T COD"/>
    <s v="Tiktok"/>
    <s v="จ่ายทีหลัง / COD"/>
    <s v=""/>
    <s v="793609744454"/>
    <s v="20/03/2026 22:30"/>
  </r>
  <r>
    <x v="3"/>
    <x v="3"/>
    <n v="33.333333333333336"/>
    <n v="3"/>
    <s v="GXQ20"/>
    <n v="100"/>
    <n v="0"/>
    <s v="ร้านที่4"/>
    <s v="อ*** แ***ผล"/>
    <s v="นนทบุรี"/>
    <s v="-"/>
    <s v=""/>
    <s v="20/03/2026 22:29"/>
    <s v="-"/>
    <s v="J&amp;T COD"/>
    <s v="Tiktok"/>
    <s v="จ่ายทีหลัง / COD"/>
    <s v=""/>
    <s v="793603072426"/>
    <s v="20/03/2026 22:29"/>
  </r>
  <r>
    <x v="3"/>
    <x v="3"/>
    <n v="33.333333333333336"/>
    <n v="3"/>
    <s v="GXQ19"/>
    <n v="100"/>
    <n v="0"/>
    <s v="ร้านที่4"/>
    <s v="ก***ิสา  ก***ัตน์"/>
    <s v="สุพรรณบุรี"/>
    <s v="-"/>
    <s v=""/>
    <s v="20/03/2026 22:29"/>
    <s v="-"/>
    <s v="J&amp;T COD"/>
    <s v="Tiktok"/>
    <s v="จ่ายทีหลัง / COD"/>
    <s v=""/>
    <s v="793616776422"/>
    <s v="20/03/2026 22:29"/>
  </r>
  <r>
    <x v="3"/>
    <x v="3"/>
    <n v="33.333333333333336"/>
    <n v="3"/>
    <s v="GXQ18"/>
    <n v="100"/>
    <n v="0"/>
    <s v="ร้านที่4"/>
    <s v="น***รัตน์  ศ***บุญ"/>
    <s v="สมุทรปราการ"/>
    <s v="-"/>
    <s v=""/>
    <s v="20/03/2026 22:29"/>
    <s v="-"/>
    <s v="J&amp;T COD"/>
    <s v="Tiktok"/>
    <s v="จ่ายทีหลัง / COD"/>
    <s v=""/>
    <s v="793668174423"/>
    <s v="20/03/2026 22:29"/>
  </r>
  <r>
    <x v="3"/>
    <x v="3"/>
    <n v="33.333333333333336"/>
    <n v="3"/>
    <s v="GXQ17"/>
    <n v="100"/>
    <n v="0"/>
    <s v="ร้านที่4"/>
    <s v="ล***ียด ป***ย้ม"/>
    <s v="กรุงเทพมหานคร"/>
    <s v="-"/>
    <s v=""/>
    <s v="20/03/2026 22:28"/>
    <s v="-"/>
    <s v="J&amp;T COD"/>
    <s v="Tiktok"/>
    <s v="จ่ายทีหลัง / COD"/>
    <s v=""/>
    <s v="793660773430"/>
    <s v="20/03/2026 22:29"/>
  </r>
  <r>
    <x v="3"/>
    <x v="3"/>
    <n v="33.333333333333336"/>
    <n v="3"/>
    <s v="GXQ16"/>
    <n v="103"/>
    <n v="3"/>
    <s v="ร้านที่4"/>
    <s v="พ***ริ ส***รรศนีย์"/>
    <s v="ชลบุรี"/>
    <s v="-"/>
    <s v=""/>
    <s v="20/03/2026 22:30"/>
    <s v="-"/>
    <s v="J&amp;T Express"/>
    <s v="Tiktok"/>
    <s v="tiktok"/>
    <s v=""/>
    <s v="793653775434"/>
    <s v="20/03/2026 22:28"/>
  </r>
  <r>
    <x v="3"/>
    <x v="3"/>
    <n v="50"/>
    <n v="6"/>
    <s v="GXQ15"/>
    <n v="200"/>
    <n v="0"/>
    <s v="ร้านที่2"/>
    <s v="ค***ิงนัง ค***นต์ ฉ***แก้ว"/>
    <s v="สุพรรณบุรี"/>
    <s v="-"/>
    <s v=""/>
    <s v="20/03/2026 22:27"/>
    <s v="-"/>
    <s v="J&amp;T Express"/>
    <s v="Tiktok"/>
    <s v="tiktok"/>
    <s v=""/>
    <s v="793629322463"/>
    <s v="20/03/2026 22:28"/>
  </r>
  <r>
    <x v="3"/>
    <x v="3"/>
    <n v="33.333333333333336"/>
    <n v="3"/>
    <s v="GXQ14"/>
    <n v="100"/>
    <n v="0"/>
    <s v="ร้านที่4"/>
    <s v="อ***ักษ์ได้ลาภ"/>
    <s v="กำแพงเพชร"/>
    <s v="-"/>
    <s v=""/>
    <s v="20/03/2026 22:28"/>
    <s v="-"/>
    <s v="J&amp;T COD"/>
    <s v="Tiktok"/>
    <s v="จ่ายทีหลัง / COD"/>
    <s v=""/>
    <s v="793625178415"/>
    <s v="20/03/2026 22:28"/>
  </r>
  <r>
    <x v="3"/>
    <x v="3"/>
    <n v="33.333333333333336"/>
    <n v="3"/>
    <s v="GXQ13"/>
    <n v="100"/>
    <n v="0"/>
    <s v="ร้านที่4"/>
    <s v="B*** B***"/>
    <s v="น่าน"/>
    <s v="-"/>
    <s v=""/>
    <s v="20/03/2026 22:28"/>
    <s v="-"/>
    <s v="J&amp;T Express"/>
    <s v="Tiktok"/>
    <s v="tiktok"/>
    <s v=""/>
    <s v="793664544400"/>
    <s v="20/03/2026 22:28"/>
  </r>
  <r>
    <x v="3"/>
    <x v="3"/>
    <n v="33.333333333333336"/>
    <n v="3"/>
    <s v="GXQ12"/>
    <n v="100"/>
    <n v="0"/>
    <s v="ร้านที่4"/>
    <s v="ก***นา ว***ฒนาพรชัย"/>
    <s v="นนทบุรี"/>
    <s v="-"/>
    <s v=""/>
    <s v="20/03/2026 22:28"/>
    <s v="-"/>
    <s v="J&amp;T COD"/>
    <s v="Tiktok"/>
    <s v="จ่ายทีหลัง / COD"/>
    <s v=""/>
    <s v="793669033485"/>
    <s v="20/03/2026 22:28"/>
  </r>
  <r>
    <x v="3"/>
    <x v="3"/>
    <n v="33.333333333333336"/>
    <n v="3"/>
    <s v="GXQ11"/>
    <n v="100"/>
    <n v="0"/>
    <s v="ร้านที่4"/>
    <s v="ส***าศ ย***าวรกูล"/>
    <s v="นนทบุรี"/>
    <s v="-"/>
    <s v=""/>
    <s v="20/03/2026 22:26"/>
    <s v="-"/>
    <s v="J&amp;T COD"/>
    <s v="Tiktok"/>
    <s v="จ่ายทีหลัง / COD"/>
    <s v=""/>
    <s v="793676237480"/>
    <s v="20/03/2026 22:26"/>
  </r>
  <r>
    <x v="3"/>
    <x v="3"/>
    <n v="33.333333333333336"/>
    <n v="3"/>
    <s v="GXQ10"/>
    <n v="100"/>
    <n v="0"/>
    <s v="ร้านที่4"/>
    <s v="N***hapat Y***"/>
    <s v="ภูเก็ต"/>
    <s v="-"/>
    <s v=""/>
    <s v="20/03/2026 22:25"/>
    <s v="-"/>
    <s v="J&amp;T COD"/>
    <s v="Tiktok"/>
    <s v="จ่ายทีหลัง / COD"/>
    <s v=""/>
    <s v="793634731492"/>
    <s v="20/03/2026 22:25"/>
  </r>
  <r>
    <x v="3"/>
    <x v="3"/>
    <n v="33.333333333333336"/>
    <n v="3"/>
    <s v="GXQ9"/>
    <n v="100"/>
    <n v="0"/>
    <s v="ร้านที่4"/>
    <s v="ก***นา ไ***งขเจตยกล"/>
    <s v="สุพรรณบุรี"/>
    <s v="-"/>
    <s v=""/>
    <s v="20/03/2026 22:23"/>
    <s v="-"/>
    <s v="J&amp;T COD"/>
    <s v="Tiktok"/>
    <s v="จ่ายทีหลัง / COD"/>
    <s v=""/>
    <s v="793670238480"/>
    <s v="20/03/2026 22:23"/>
  </r>
  <r>
    <x v="3"/>
    <x v="3"/>
    <n v="33.333333333333336"/>
    <n v="3"/>
    <s v="GXQ8"/>
    <n v="100"/>
    <n v="0"/>
    <s v="ร้านที่4"/>
    <s v="พ***ยอม"/>
    <s v="ระนอง"/>
    <s v="-"/>
    <s v=""/>
    <s v="20/03/2026 22:21"/>
    <s v="-"/>
    <s v="J&amp;T COD"/>
    <s v="Tiktok"/>
    <s v="จ่ายทีหลัง / COD"/>
    <s v=""/>
    <s v="793643574404"/>
    <s v="20/03/2026 22:21"/>
  </r>
  <r>
    <x v="3"/>
    <x v="3"/>
    <n v="33.333333333333336"/>
    <n v="3"/>
    <s v="GXQ6"/>
    <n v="100"/>
    <n v="0"/>
    <s v="ร้านที่4"/>
    <s v="น***  ส***ร้อย"/>
    <s v="ฉะเชิงเทรา"/>
    <s v="-"/>
    <s v=""/>
    <s v="20/03/2026 22:20"/>
    <s v="-"/>
    <s v="J&amp;T COD"/>
    <s v="Tiktok"/>
    <s v="จ่ายทีหลัง / COD"/>
    <s v=""/>
    <s v="793644173405"/>
    <s v="20/03/2026 22:20"/>
  </r>
  <r>
    <x v="3"/>
    <x v="3"/>
    <n v="50"/>
    <n v="6"/>
    <s v="GXQ5"/>
    <n v="200"/>
    <n v="0"/>
    <s v="ร้านที่2"/>
    <s v="น***นงนุช ด***ีเพชร"/>
    <s v="นราธิวาส"/>
    <s v="-"/>
    <s v=""/>
    <s v="20/03/2026 22:20"/>
    <s v="-"/>
    <s v="J&amp;T COD"/>
    <s v="Tiktok"/>
    <s v="จ่ายทีหลัง / COD"/>
    <s v=""/>
    <s v="793645822480"/>
    <s v="20/03/2026 22:20"/>
  </r>
  <r>
    <x v="3"/>
    <x v="3"/>
    <n v="33.333333333333336"/>
    <n v="3"/>
    <s v="GXQ4"/>
    <n v="100"/>
    <n v="0"/>
    <s v="ร้านที่4"/>
    <s v="ส***น  จ***ร์เพชร"/>
    <s v="สุราษฎร์ธานี"/>
    <s v="-"/>
    <s v=""/>
    <s v="20/03/2026 22:20"/>
    <s v="-"/>
    <s v="J&amp;T COD"/>
    <s v="Tiktok"/>
    <s v="จ่ายทีหลัง / COD"/>
    <s v=""/>
    <s v="793631471430"/>
    <s v="20/03/2026 22:20"/>
  </r>
  <r>
    <x v="3"/>
    <x v="3"/>
    <n v="33.333333333333336"/>
    <n v="3"/>
    <s v="GXQ3"/>
    <n v="100"/>
    <n v="0"/>
    <s v="ร้านที่4"/>
    <s v="เ***้อม  แ***้าแตงโมกาฬสินธุ์"/>
    <s v="กาฬสินธุ์"/>
    <s v="-"/>
    <s v=""/>
    <s v="20/03/2026 22:18"/>
    <s v="-"/>
    <s v="J&amp;T COD"/>
    <s v="Tiktok"/>
    <s v="จ่ายทีหลัง / COD"/>
    <s v=""/>
    <s v="793655376415"/>
    <s v="20/03/2026 22:18"/>
  </r>
  <r>
    <x v="3"/>
    <x v="3"/>
    <n v="33.333333333333336"/>
    <n v="3"/>
    <s v="GXQ2"/>
    <n v="100"/>
    <n v="0"/>
    <s v="ร้านที่4"/>
    <s v="ค***ม"/>
    <s v="เชียงราย"/>
    <s v="-"/>
    <s v=""/>
    <s v="20/03/2026 22:17"/>
    <s v="-"/>
    <s v="J&amp;T COD"/>
    <s v="Tiktok"/>
    <s v="จ่ายทีหลัง / COD"/>
    <s v=""/>
    <s v="793630772421"/>
    <s v="20/03/2026 22:17"/>
  </r>
  <r>
    <x v="3"/>
    <x v="3"/>
    <n v="33.333333333333336"/>
    <n v="3"/>
    <s v="GXQ1"/>
    <n v="100"/>
    <n v="0"/>
    <s v="ร้านที่4"/>
    <s v="ธ***วีร์  โ***รัว"/>
    <s v="เชียงราย"/>
    <s v="-"/>
    <s v=""/>
    <s v="20/03/2026 22:17"/>
    <s v="-"/>
    <s v="J&amp;T COD"/>
    <s v="Tiktok"/>
    <s v="จ่ายทีหลัง / COD"/>
    <s v=""/>
    <s v="793648970402"/>
    <s v="20/03/2026 22:17"/>
  </r>
  <r>
    <x v="3"/>
    <x v="3"/>
    <n v="33.333333333333336"/>
    <n v="3"/>
    <s v="GXP99"/>
    <n v="100"/>
    <n v="0"/>
    <s v="ร้านที่4"/>
    <s v="น***กษณ์"/>
    <s v="กาญจนบุรี"/>
    <s v="-"/>
    <s v=""/>
    <s v="20/03/2026 22:15"/>
    <s v="-"/>
    <s v="J&amp;T COD"/>
    <s v="Tiktok"/>
    <s v="จ่ายทีหลัง / COD"/>
    <s v=""/>
    <s v="793651572416"/>
    <s v="20/03/2026 22:15"/>
  </r>
  <r>
    <x v="3"/>
    <x v="3"/>
    <n v="33.333333333333336"/>
    <n v="3"/>
    <s v="GXP97"/>
    <n v="100"/>
    <n v="0"/>
    <s v="ร้านที่4"/>
    <s v="ธ***แก้วมณี"/>
    <s v="สมุทรปราการ"/>
    <s v="-"/>
    <s v=""/>
    <s v="20/03/2026 22:15"/>
    <s v="-"/>
    <s v="J&amp;T COD"/>
    <s v="Tiktok"/>
    <s v="จ่ายทีหลัง / COD"/>
    <s v=""/>
    <s v="793619876405"/>
    <s v="20/03/2026 22:15"/>
  </r>
  <r>
    <x v="3"/>
    <x v="3"/>
    <n v="33.333333333333336"/>
    <n v="3"/>
    <s v="GXP96"/>
    <n v="100"/>
    <n v="0"/>
    <s v="ร้านที่4"/>
    <s v="อ***"/>
    <s v="ลำปาง"/>
    <s v="-"/>
    <s v=""/>
    <s v="20/03/2026 22:12"/>
    <s v="-"/>
    <s v="J&amp;T COD"/>
    <s v="Tiktok"/>
    <s v="จ่ายทีหลัง / COD"/>
    <s v=""/>
    <s v="793689853482"/>
    <s v="20/03/2026 22:12"/>
  </r>
  <r>
    <x v="3"/>
    <x v="3"/>
    <n v="33.333333333333336"/>
    <n v="3"/>
    <s v="GXP95"/>
    <n v="100"/>
    <n v="0"/>
    <s v="ร้านที่4"/>
    <s v="ธ*** ธ***ทอง"/>
    <s v="ชลบุรี"/>
    <s v="-"/>
    <s v=""/>
    <s v="20/03/2026 22:10"/>
    <s v="-"/>
    <s v="J&amp;T COD"/>
    <s v="Tiktok"/>
    <s v="จ่ายทีหลัง / COD"/>
    <s v=""/>
    <s v="793674065494"/>
    <s v="20/03/2026 22:10"/>
  </r>
  <r>
    <x v="3"/>
    <x v="3"/>
    <n v="33.333333333333336"/>
    <n v="3"/>
    <s v="GXP94"/>
    <n v="100"/>
    <n v="0"/>
    <s v="ร้านที่4"/>
    <s v="u***4481334240104"/>
    <s v="ตราด"/>
    <s v="-"/>
    <s v=""/>
    <s v="20/03/2026 22:08"/>
    <s v="-"/>
    <s v="J&amp;T COD"/>
    <s v="Tiktok"/>
    <s v="จ่ายทีหลัง / COD"/>
    <s v=""/>
    <s v="793611379400"/>
    <s v="20/03/2026 22:08"/>
  </r>
  <r>
    <x v="3"/>
    <x v="3"/>
    <n v="33.333333333333336"/>
    <n v="3"/>
    <s v="GXP93"/>
    <n v="100"/>
    <n v="0"/>
    <s v="ร้านที่4"/>
    <s v="n**"/>
    <s v="กรุงเทพฯ"/>
    <s v="-"/>
    <s v=""/>
    <s v="20/03/2026 22:08"/>
    <s v="-"/>
    <s v="J&amp;T COD"/>
    <s v="Tiktok"/>
    <s v="จ่ายทีหลัง / COD"/>
    <s v=""/>
    <s v="793681360404"/>
    <s v="20/03/2026 22:08"/>
  </r>
  <r>
    <x v="3"/>
    <x v="3"/>
    <n v="33.333333333333336"/>
    <n v="6"/>
    <s v="GXP92"/>
    <n v="192.5"/>
    <n v="0"/>
    <s v="ร้านที่4"/>
    <s v="จ***รัศน์ จ***ร​สมบัติ​"/>
    <s v="กาฬสินธุ์"/>
    <s v="-"/>
    <s v=""/>
    <s v="20/03/2026 22:07"/>
    <s v="-"/>
    <s v="J&amp;T COD"/>
    <s v="Tiktok"/>
    <s v="จ่ายทีหลัง / COD"/>
    <s v=""/>
    <s v="793669629480"/>
    <s v="20/03/2026 22:07"/>
  </r>
  <r>
    <x v="3"/>
    <x v="3"/>
    <n v="33.333333333333336"/>
    <n v="3"/>
    <s v="GXP91"/>
    <n v="100"/>
    <n v="0"/>
    <s v="ร้านที่4"/>
    <s v="ศ***พร ส***งแจ้ง"/>
    <s v="สมุทรสาคร"/>
    <s v="-"/>
    <s v=""/>
    <s v="20/03/2026 22:05"/>
    <s v="-"/>
    <s v="J&amp;T COD"/>
    <s v="Tiktok"/>
    <s v="จ่ายทีหลัง / COD"/>
    <s v=""/>
    <s v="793646958495"/>
    <s v="20/03/2026 22:05"/>
  </r>
  <r>
    <x v="10"/>
    <x v="10"/>
    <n v="80"/>
    <n v="1"/>
    <s v="GXP90"/>
    <n v="109"/>
    <n v="29"/>
    <s v="ร้านที่1"/>
    <s v="ร******ณ"/>
    <s v="******ตนะ, ตำบลบุฤาษี, อำเภอเมืองสุรินทร์ ตำบลบุฤาษี อำเภอเมืองสุรินทร์ จังหวัดสุรินทร์ 32000"/>
    <s v="32000"/>
    <s v="25"/>
    <s v="20/03/2026 22:05"/>
    <s v="-"/>
    <s v="SPX Express"/>
    <s v="Shopee"/>
    <s v="shopee"/>
    <s v=""/>
    <s v="TH2684317809802"/>
    <s v="20/03/2026 22:05"/>
  </r>
  <r>
    <x v="11"/>
    <x v="11"/>
    <n v="59"/>
    <n v="1"/>
    <s v="GXP89"/>
    <n v="59"/>
    <n v="0"/>
    <s v="ร้านที่1"/>
    <s v="ร******ณ"/>
    <s v="******ตนะ, ตำบลบุฤาษี, อำเภอเมืองสุรินทร์ ตำบลบุฤาษี อำเภอเมืองสุรินทร์ จังหวัดสุรินทร์ 32000"/>
    <s v="32000"/>
    <s v="25"/>
    <s v="20/03/2026 22:03"/>
    <s v="-"/>
    <s v="SPX Express"/>
    <s v="Shopee"/>
    <s v="shopee"/>
    <s v=""/>
    <s v="TH261515373975D"/>
    <s v="20/03/2026 22:03"/>
  </r>
  <r>
    <x v="3"/>
    <x v="3"/>
    <n v="33.333333333333336"/>
    <n v="3"/>
    <s v="GXP88"/>
    <n v="100"/>
    <n v="0"/>
    <s v="ร้านที่4"/>
    <s v="ส***นทา  ร***ิวัฒนศักดิ์"/>
    <s v="นครราชสีมา"/>
    <s v="-"/>
    <s v=""/>
    <s v="20/03/2026 22:00"/>
    <s v="-"/>
    <s v="J&amp;T COD"/>
    <s v="Tiktok"/>
    <s v="จ่ายทีหลัง / COD"/>
    <s v=""/>
    <s v="793627159496"/>
    <s v="20/03/2026 22:00"/>
  </r>
  <r>
    <x v="3"/>
    <x v="3"/>
    <n v="33.333333333333336"/>
    <n v="3"/>
    <s v="GXP86"/>
    <n v="100"/>
    <n v="0"/>
    <s v="ร้านที่4"/>
    <s v="ด***ี ห***งกรุ่น"/>
    <s v="กรุงเทพฯ"/>
    <s v="-"/>
    <s v=""/>
    <s v="20/03/2026 21:55"/>
    <s v="-"/>
    <s v="J&amp;T COD"/>
    <s v="Tiktok"/>
    <s v="จ่ายทีหลัง / COD"/>
    <s v=""/>
    <s v="793640654483"/>
    <s v="20/03/2026 21:55"/>
  </r>
  <r>
    <x v="8"/>
    <x v="8"/>
    <n v="159"/>
    <n v="2"/>
    <s v="GXP85"/>
    <n v="318"/>
    <n v="0"/>
    <s v="ร้านที่2"/>
    <s v="B***"/>
    <s v="นครศรีธรรมราช"/>
    <s v="-"/>
    <s v=""/>
    <s v="20/03/2026 21:50"/>
    <s v="-"/>
    <s v="J&amp;T COD"/>
    <s v="Tiktok"/>
    <s v="จ่ายทีหลัง / COD"/>
    <s v=""/>
    <s v="793693489363"/>
    <s v="20/03/2026 21:50"/>
  </r>
  <r>
    <x v="3"/>
    <x v="3"/>
    <n v="33.333333333333336"/>
    <n v="3"/>
    <s v="GXP84"/>
    <n v="100"/>
    <n v="0"/>
    <s v="ร้านที่4"/>
    <s v="ท*** ง***ุญสืบ"/>
    <s v="ปทุมธานี"/>
    <s v="-"/>
    <s v=""/>
    <s v="20/03/2026 21:43"/>
    <s v="-"/>
    <s v="J&amp;T COD"/>
    <s v="Tiktok"/>
    <s v="จ่ายทีหลัง / COD"/>
    <s v=""/>
    <s v="793682857483"/>
    <s v="20/03/2026 21:43"/>
  </r>
  <r>
    <x v="3"/>
    <x v="3"/>
    <n v="33.333333333333336"/>
    <n v="3"/>
    <s v="GXP82"/>
    <n v="242"/>
    <n v="0"/>
    <s v="ร้านที่1"/>
    <s v="อ******พ"/>
    <s v="******สันกำแพง ตำบลสันกำแพง อำเภอสันกำแพง จังหวัดเชียงใหม่ 50130"/>
    <s v="50130"/>
    <s v="88"/>
    <s v="20/03/2026 21:34"/>
    <s v="-"/>
    <s v="SPX Express"/>
    <s v="Shopee"/>
    <s v="shopee"/>
    <s v=""/>
    <s v="TH263607717214A"/>
    <s v="20/03/2026 21:34"/>
  </r>
  <r>
    <x v="1"/>
    <x v="1"/>
    <n v="93"/>
    <n v="1"/>
    <s v="GXP82"/>
    <n v="242"/>
    <n v="0"/>
    <s v="ร้านที่1"/>
    <s v="อ******พ"/>
    <s v="******สันกำแพง ตำบลสันกำแพง อำเภอสันกำแพง จังหวัดเชียงใหม่ 50130"/>
    <s v="50130"/>
    <s v="88"/>
    <s v="20/03/2026 21:34"/>
    <s v="-"/>
    <s v="SPX Express"/>
    <s v="Shopee"/>
    <s v="shopee"/>
    <s v=""/>
    <s v="TH263607717214A"/>
    <s v="20/03/2026 21:34"/>
  </r>
  <r>
    <x v="9"/>
    <x v="9"/>
    <n v="66.666666666666671"/>
    <n v="3"/>
    <s v="GXP81"/>
    <n v="532.91"/>
    <n v="26"/>
    <s v="ร้านที่3"/>
    <s v="จุฑามาศ สมวงษา"/>
    <s v="80 ม.6 ต.เต่างอย_x000a__x000a_เต่างอย/ Tao Ngoiสกลนคร/ Sakon Nakhon_x000a_47260"/>
    <s v="47260"/>
    <s v="660926396307"/>
    <s v="20/03/2026 21:28"/>
    <s v="-"/>
    <s v="Kerry_dropoff"/>
    <s v="Lazada"/>
    <s v="lazada"/>
    <s v=""/>
    <s v="TH44148GSEAZ1A"/>
    <s v="20/03/2026 21:28"/>
  </r>
  <r>
    <x v="9"/>
    <x v="9"/>
    <n v="66.666666666666671"/>
    <n v="3"/>
    <s v="GXP81"/>
    <n v="532.91"/>
    <n v="26"/>
    <s v="ร้านที่3"/>
    <s v="จุฑามาศ สมวงษา"/>
    <s v="80 ม.6 ต.เต่างอย_x000a__x000a_เต่างอย/ Tao Ngoiสกลนคร/ Sakon Nakhon_x000a_47260"/>
    <s v="47260"/>
    <s v="660926396307"/>
    <s v="20/03/2026 21:28"/>
    <s v="-"/>
    <s v="Kerry_dropoff"/>
    <s v="Lazada"/>
    <s v="lazada"/>
    <s v=""/>
    <s v="TH44148GSEAZ1A"/>
    <s v="20/03/2026 21:28"/>
  </r>
  <r>
    <x v="9"/>
    <x v="9"/>
    <n v="66.666666666666671"/>
    <n v="3"/>
    <s v="GXP81"/>
    <n v="532.91"/>
    <n v="26"/>
    <s v="ร้านที่3"/>
    <s v="จุฑามาศ สมวงษา"/>
    <s v="80 ม.6 ต.เต่างอย_x000a__x000a_เต่างอย/ Tao Ngoiสกลนคร/ Sakon Nakhon_x000a_47260"/>
    <s v="47260"/>
    <s v="660926396307"/>
    <s v="20/03/2026 21:28"/>
    <s v="-"/>
    <s v="Kerry_dropoff"/>
    <s v="Lazada"/>
    <s v="lazada"/>
    <s v=""/>
    <s v="TH44148GSEAZ1A"/>
    <s v="20/03/2026 21:28"/>
  </r>
  <r>
    <x v="1"/>
    <x v="12"/>
    <n v="106.72"/>
    <n v="1"/>
    <s v="GXP81"/>
    <n v="532.91"/>
    <n v="26"/>
    <s v="ร้านที่3"/>
    <s v="จุฑามาศ สมวงษา"/>
    <s v="80 ม.6 ต.เต่างอย_x000a__x000a_เต่างอย/ Tao Ngoiสกลนคร/ Sakon Nakhon_x000a_47260"/>
    <s v="47260"/>
    <s v="660926396307"/>
    <s v="20/03/2026 21:28"/>
    <s v="-"/>
    <s v="Kerry_dropoff"/>
    <s v="Lazada"/>
    <s v="lazada"/>
    <s v=""/>
    <s v="TH44148GSEAZ1A"/>
    <s v="20/03/2026 21:28"/>
  </r>
  <r>
    <x v="3"/>
    <x v="3"/>
    <n v="50"/>
    <n v="6"/>
    <s v="GXP80"/>
    <n v="200"/>
    <n v="0"/>
    <s v="ร้านที่2"/>
    <s v="ร***​  ม***ิ"/>
    <s v="เทศบาลนครนครสวรรค์"/>
    <s v="-"/>
    <s v=""/>
    <s v="20/03/2026 21:19"/>
    <s v="-"/>
    <s v="J&amp;T COD"/>
    <s v="Tiktok"/>
    <s v="จ่ายทีหลัง / COD"/>
    <s v=""/>
    <s v="793628020415"/>
    <s v="20/03/2026 21:19"/>
  </r>
  <r>
    <x v="9"/>
    <x v="9"/>
    <n v="66.666666666666671"/>
    <n v="3"/>
    <s v="GXP79"/>
    <n v="192.5"/>
    <n v="0"/>
    <s v="ร้านที่4"/>
    <s v="บ***ซีว์"/>
    <s v="สกลนคร"/>
    <s v="-"/>
    <s v=""/>
    <s v="20/03/2026 21:05"/>
    <s v="-"/>
    <s v="J&amp;T Express"/>
    <s v="Tiktok"/>
    <s v="tiktok"/>
    <s v=""/>
    <s v="793678283381"/>
    <s v="20/03/2026 21:04"/>
  </r>
  <r>
    <x v="3"/>
    <x v="3"/>
    <n v="33.333333333333336"/>
    <n v="3"/>
    <s v="GXP79"/>
    <n v="192.5"/>
    <n v="0"/>
    <s v="ร้านที่4"/>
    <s v="บ***ซีว์"/>
    <s v="สกลนคร"/>
    <s v="-"/>
    <s v=""/>
    <s v="20/03/2026 21:05"/>
    <s v="-"/>
    <s v="J&amp;T Express"/>
    <s v="Tiktok"/>
    <s v="tiktok"/>
    <s v=""/>
    <s v="793678283381"/>
    <s v="20/03/2026 21:04"/>
  </r>
  <r>
    <x v="3"/>
    <x v="3"/>
    <n v="50"/>
    <n v="30"/>
    <s v="GXP78"/>
    <n v="1000"/>
    <n v="0"/>
    <s v="ร้านที่2"/>
    <s v="ม***ทยสง่า"/>
    <s v="สระบุรี"/>
    <s v="-"/>
    <s v=""/>
    <s v="20/03/2026 21:00"/>
    <s v="-"/>
    <s v="J&amp;T COD"/>
    <s v="Tiktok"/>
    <s v="จ่ายทีหลัง / COD"/>
    <s v=""/>
    <s v="793687514476"/>
    <s v="20/03/2026 21:00"/>
  </r>
  <r>
    <x v="12"/>
    <x v="13"/>
    <n v="89.5"/>
    <n v="6"/>
    <s v="GXP77"/>
    <n v="877"/>
    <n v="0"/>
    <s v="ร้านที่2"/>
    <s v="ป***ดา  ไ***าญ"/>
    <s v="กรุงเทพฯ"/>
    <s v="-"/>
    <s v=""/>
    <s v="20/03/2026 20:51"/>
    <s v="-"/>
    <s v="Flash Express Thailand COD"/>
    <s v="Tiktok"/>
    <s v="จ่ายทีหลัง / COD"/>
    <s v=""/>
    <s v="THT010556BUN85Z"/>
    <s v="20/03/2026 20:51"/>
  </r>
  <r>
    <x v="13"/>
    <x v="14"/>
    <n v="50"/>
    <n v="12"/>
    <s v="GXP77"/>
    <n v="877"/>
    <n v="0"/>
    <s v="ร้านที่2"/>
    <s v="ป***ดา  ไ***าญ"/>
    <s v="กรุงเทพฯ"/>
    <s v="-"/>
    <s v=""/>
    <s v="20/03/2026 20:51"/>
    <s v="-"/>
    <s v="Flash Express Thailand COD"/>
    <s v="Tiktok"/>
    <s v="จ่ายทีหลัง / COD"/>
    <s v=""/>
    <s v="THT010556BUN85Z"/>
    <s v="20/03/2026 20:51"/>
  </r>
  <r>
    <x v="9"/>
    <x v="9"/>
    <n v="66.666666666666671"/>
    <n v="6"/>
    <s v="GXP76"/>
    <n v="258"/>
    <n v="0"/>
    <s v="ร้านที่1"/>
    <s v="จ******์"/>
    <s v="******1 ต.สูงเม่น ตำบลสูงเม่น อำเภอสูงเม่น จังหวัดแพร่ 54130"/>
    <s v="54130"/>
    <s v="84"/>
    <s v="20/03/2026 21:11"/>
    <s v="-"/>
    <s v="SPX Express"/>
    <s v="Shopee"/>
    <s v="shopee"/>
    <s v=""/>
    <s v="TH269565153872G"/>
    <s v="20/03/2026 20:41"/>
  </r>
  <r>
    <x v="3"/>
    <x v="3"/>
    <n v="50"/>
    <n v="6"/>
    <s v="GXP75"/>
    <n v="200"/>
    <n v="0"/>
    <s v="ร้านที่2"/>
    <s v="S***orn P***ru"/>
    <s v="นครราชสีมา"/>
    <s v="-"/>
    <s v=""/>
    <s v="20/03/2026 20:15"/>
    <s v="-"/>
    <s v="J&amp;T COD"/>
    <s v="Tiktok"/>
    <s v="จ่ายทีหลัง / COD"/>
    <s v=""/>
    <s v="793697324416"/>
    <s v="20/03/2026 20:15"/>
  </r>
  <r>
    <x v="4"/>
    <x v="4"/>
    <n v="33.333333333333336"/>
    <n v="3"/>
    <s v="GXP74"/>
    <n v="134.99"/>
    <n v="0"/>
    <s v="ร้านที่2"/>
    <s v="ก***รรณ ท***น"/>
    <s v="ขอนแก่น"/>
    <s v="-"/>
    <s v=""/>
    <s v="20/03/2026 20:13"/>
    <s v="-"/>
    <s v="J&amp;T Express"/>
    <s v="Tiktok"/>
    <s v="tiktok"/>
    <s v=""/>
    <s v="793626903425"/>
    <s v="20/03/2026 20:12"/>
  </r>
  <r>
    <x v="10"/>
    <x v="10"/>
    <n v="69.900000000000006"/>
    <n v="10"/>
    <s v="GXP73"/>
    <n v="800"/>
    <n v="0"/>
    <s v="ร้านที่1"/>
    <s v="น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44"/>
    <s v="20/03/2026 19:38"/>
    <s v="-"/>
    <s v="SPX Express"/>
    <s v="Shopee"/>
    <s v="shopee"/>
    <s v=""/>
    <s v="TH263778859599H"/>
    <s v="20/03/2026 19:38"/>
  </r>
  <r>
    <x v="9"/>
    <x v="9"/>
    <n v="66.666666666666671"/>
    <n v="3"/>
    <s v="GXP72"/>
    <n v="119"/>
    <n v="0"/>
    <s v="ร้านที่1"/>
    <s v="ช******์"/>
    <s v="******าน จ.อำนาจเจริญ ตำบลเค็งใหญ่ อำเภอหัวตะพาน จังหวัดอำนาจเจริญ 37240"/>
    <s v="37240"/>
    <s v="28"/>
    <s v="20/03/2026 19:35"/>
    <s v="-"/>
    <s v="SPX Express"/>
    <s v="Shopee"/>
    <s v="shopee"/>
    <s v=""/>
    <s v="TH2602415035830"/>
    <s v="20/03/2026 19:35"/>
  </r>
  <r>
    <x v="2"/>
    <x v="2"/>
    <n v="109"/>
    <n v="3"/>
    <s v="GXP71"/>
    <n v="353"/>
    <n v="26"/>
    <s v="ร้านที่1"/>
    <s v="นาง เรณู  จัทร์ศรี"/>
    <s v="51 หมู่ 3  · รังนก/ Rang Nok_x000a__x000a_สามง่าม/ Sam Ngamพิจิตร/ Phichit_x000a_66140"/>
    <s v="66140"/>
    <s v="660960849737"/>
    <s v="20/03/2026 19:29"/>
    <s v="-"/>
    <s v="Kerry_dropoff"/>
    <s v="Lazada"/>
    <s v="lazada"/>
    <s v=""/>
    <s v="TH62078GSBCC5C"/>
    <s v="20/03/2026 19:29"/>
  </r>
  <r>
    <x v="3"/>
    <x v="3"/>
    <n v="50"/>
    <n v="6"/>
    <s v="GXP70"/>
    <n v="200"/>
    <n v="0"/>
    <s v="ร้านที่2"/>
    <s v="ว***รณ์ อ***ร์จันทร์"/>
    <s v="ยะลา"/>
    <s v="-"/>
    <s v=""/>
    <s v="20/03/2026 19:23"/>
    <s v="-"/>
    <s v="J&amp;T COD"/>
    <s v="Tiktok"/>
    <s v="จ่ายทีหลัง / COD"/>
    <s v=""/>
    <s v="793611724452"/>
    <s v="20/03/2026 19:23"/>
  </r>
  <r>
    <x v="3"/>
    <x v="3"/>
    <n v="33.333333333333336"/>
    <n v="3"/>
    <s v="GXP69"/>
    <n v="100"/>
    <n v="0"/>
    <s v="ร้านที่4"/>
    <s v="ม***วัน"/>
    <s v="อุดรธานี"/>
    <s v="-"/>
    <s v=""/>
    <s v="20/03/2026 19:10"/>
    <s v="-"/>
    <s v="J&amp;T COD"/>
    <s v="Tiktok"/>
    <s v="จ่ายทีหลัง / COD"/>
    <s v=""/>
    <s v="793632853495"/>
    <s v="20/03/2026 19:10"/>
  </r>
  <r>
    <x v="9"/>
    <x v="9"/>
    <n v="66.666666666666671"/>
    <n v="3"/>
    <s v="GXP68"/>
    <n v="119"/>
    <n v="0"/>
    <s v="ร้านที่1"/>
    <s v="ว******์"/>
    <s v="******บลตำนาน อำเภอเมืองพัทลุง จังหวัดพัทลุง 93000"/>
    <s v="93000"/>
    <s v="20"/>
    <s v="20/03/2026 19:00"/>
    <s v="-"/>
    <s v="SPX Express"/>
    <s v="Shopee"/>
    <s v="shopee"/>
    <s v=""/>
    <s v="TH260065936542P"/>
    <s v="20/03/2026 19:00"/>
  </r>
  <r>
    <x v="13"/>
    <x v="14"/>
    <n v="50"/>
    <n v="3"/>
    <s v="GXP67"/>
    <n v="100"/>
    <n v="0"/>
    <s v="ร้านที่2"/>
    <s v="น*** อ***มเรือง"/>
    <s v="ฉะเชิงเทรา"/>
    <s v="-"/>
    <s v=""/>
    <s v="20/03/2026 18:55"/>
    <s v="-"/>
    <s v="J&amp;T COD"/>
    <s v="Tiktok"/>
    <s v="จ่ายทีหลัง / COD"/>
    <s v=""/>
    <s v="793605993331"/>
    <s v="20/03/2026 18:55"/>
  </r>
  <r>
    <x v="3"/>
    <x v="3"/>
    <n v="50"/>
    <n v="6"/>
    <s v="GXP66"/>
    <n v="200"/>
    <n v="0"/>
    <s v="ร้านที่2"/>
    <s v="ด***ณี ท***์นนท์"/>
    <s v="ระยอง"/>
    <s v="-"/>
    <s v=""/>
    <s v="20/03/2026 18:32"/>
    <s v="-"/>
    <s v="J&amp;T COD"/>
    <s v="Tiktok"/>
    <s v="จ่ายทีหลัง / COD"/>
    <s v=""/>
    <s v="793634225440"/>
    <s v="20/03/2026 18:32"/>
  </r>
  <r>
    <x v="10"/>
    <x v="10"/>
    <n v="69.900000000000006"/>
    <n v="10"/>
    <s v="GXP65"/>
    <n v="1139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0/03/2026 18:54"/>
    <s v="-"/>
    <s v="SPX Express"/>
    <s v="Shopee"/>
    <s v="shopee"/>
    <s v=""/>
    <s v="TH260787613943B"/>
    <s v="20/03/2026 18:24"/>
  </r>
  <r>
    <x v="10"/>
    <x v="10"/>
    <n v="99"/>
    <n v="1"/>
    <s v="GXP65"/>
    <n v="1139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0/03/2026 18:54"/>
    <s v="-"/>
    <s v="SPX Express"/>
    <s v="Shopee"/>
    <s v="shopee"/>
    <s v=""/>
    <s v="TH260787613943B"/>
    <s v="20/03/2026 18:24"/>
  </r>
  <r>
    <x v="10"/>
    <x v="10"/>
    <n v="80"/>
    <n v="3"/>
    <s v="GXP65"/>
    <n v="1139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0/03/2026 18:54"/>
    <s v="-"/>
    <s v="SPX Express"/>
    <s v="Shopee"/>
    <s v="shopee"/>
    <s v=""/>
    <s v="TH260787613943B"/>
    <s v="20/03/2026 18:24"/>
  </r>
  <r>
    <x v="3"/>
    <x v="3"/>
    <n v="50"/>
    <n v="6"/>
    <s v="GXP63"/>
    <n v="200"/>
    <n v="0"/>
    <s v="ร้านที่2"/>
    <s v="ส***ยา เ***ขุนทด"/>
    <s v="จังหวัดนครราชสีมา"/>
    <s v="-"/>
    <s v=""/>
    <s v="20/03/2026 18:14"/>
    <s v="-"/>
    <s v="J&amp;T COD"/>
    <s v="Tiktok"/>
    <s v="จ่ายทีหลัง / COD"/>
    <s v="ฝอยทอง=3/กาแฟ=1/มะพร้าว=2"/>
    <s v="793643609474"/>
    <s v="20/03/2026 18:14"/>
  </r>
  <r>
    <x v="2"/>
    <x v="2"/>
    <n v="103.55"/>
    <n v="1"/>
    <s v="GXP62"/>
    <n v="115.55"/>
    <n v="12"/>
    <s v="ร้านที่1"/>
    <s v="ชนม์ณกานต์ มาศรีสุขสานี"/>
    <s v="66 ซอย12 ม.4   · สีคิ้ว/ Sikhio_x000a__x000a_สีคิ้ว/ Sikhioนครราชสีมา/ Nakhon Ratchasima_x000a_30140"/>
    <s v="30140"/>
    <s v="660653406260"/>
    <s v="20/03/2026 18:07"/>
    <s v="-"/>
    <s v="Kerry_dropoff"/>
    <s v="Lazada"/>
    <s v="lazada"/>
    <s v=""/>
    <s v="LEXPU0668920136"/>
    <s v="20/03/2026 18:07"/>
  </r>
  <r>
    <x v="8"/>
    <x v="2"/>
    <n v="103.55"/>
    <n v="1"/>
    <s v="GXP61"/>
    <n v="214.1"/>
    <n v="7"/>
    <s v="ร้านที่1"/>
    <s v="สมจินดา​ สิงห์​คะนอง"/>
    <s v="399 ถ.เพชรเกษมซอย51แขวง หลักสอง_x000a__x000a_บางแค/ Bang Khaeกรุงเทพมหานคร/ Bangkok_x000a_10160"/>
    <s v="10160"/>
    <s v="660841647125"/>
    <s v="20/03/2026 17:07"/>
    <s v="-"/>
    <s v="Kerry_dropoff"/>
    <s v="Lazada"/>
    <s v="lazada"/>
    <s v=""/>
    <s v="LEXPU0668922037"/>
    <s v="20/03/2026 17:07"/>
  </r>
  <r>
    <x v="14"/>
    <x v="2"/>
    <n v="103.55"/>
    <n v="1"/>
    <s v="GXP61"/>
    <n v="214.1"/>
    <n v="7"/>
    <s v="ร้านที่1"/>
    <s v="สมจินดา​ สิงห์​คะนอง"/>
    <s v="399 ถ.เพชรเกษมซอย51แขวง หลักสอง_x000a__x000a_บางแค/ Bang Khaeกรุงเทพมหานคร/ Bangkok_x000a_10160"/>
    <s v="10160"/>
    <s v="660841647125"/>
    <s v="20/03/2026 17:07"/>
    <s v="-"/>
    <s v="Kerry_dropoff"/>
    <s v="Lazada"/>
    <s v="lazada"/>
    <s v=""/>
    <s v="LEXPU0668922037"/>
    <s v="20/03/2026 17:07"/>
  </r>
  <r>
    <x v="4"/>
    <x v="4"/>
    <n v="27.5"/>
    <n v="4"/>
    <s v="GXP60"/>
    <n v="165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20/03/2026 17:28"/>
    <s v="-"/>
    <s v="Flash Express"/>
    <s v="Shopee"/>
    <s v="shopee"/>
    <s v=""/>
    <s v="TH69018GSTGD1D"/>
    <s v="20/03/2026 16:58"/>
  </r>
  <r>
    <x v="9"/>
    <x v="9"/>
    <n v="66.666666666666671"/>
    <n v="3"/>
    <s v="GXP59"/>
    <n v="189"/>
    <n v="0"/>
    <s v="ร้านที่2"/>
    <s v="ส***สินี เ***นงาม"/>
    <s v="นครราชสีมา"/>
    <s v="-"/>
    <s v=""/>
    <s v="20/03/2026 16:15"/>
    <s v="-"/>
    <s v="J&amp;T COD"/>
    <s v="Tiktok"/>
    <s v="จ่ายทีหลัง / COD"/>
    <s v=""/>
    <s v="793691899324"/>
    <s v="20/03/2026 16:15"/>
  </r>
  <r>
    <x v="12"/>
    <x v="13"/>
    <n v="99"/>
    <n v="1"/>
    <s v="GXP59"/>
    <n v="189"/>
    <n v="0"/>
    <s v="ร้านที่2"/>
    <s v="ส***สินี เ***นงาม"/>
    <s v="นครราชสีมา"/>
    <s v="-"/>
    <s v=""/>
    <s v="20/03/2026 16:15"/>
    <s v="-"/>
    <s v="J&amp;T COD"/>
    <s v="Tiktok"/>
    <s v="จ่ายทีหลัง / COD"/>
    <s v=""/>
    <s v="793691899324"/>
    <s v="20/03/2026 16:15"/>
  </r>
  <r>
    <x v="0"/>
    <x v="0"/>
    <n v="99"/>
    <n v="1"/>
    <s v="GXP58"/>
    <n v="0"/>
    <n v="0"/>
    <s v="ร้านที่4"/>
    <s v="Y***i ป***หุ่นสวย"/>
    <s v="กรุงเทพฯ"/>
    <s v="-"/>
    <s v=""/>
    <s v="20/03/2026 15:52"/>
    <s v="-"/>
    <s v="J&amp;T Express"/>
    <s v="Tiktok"/>
    <s v="tiktok"/>
    <s v=""/>
    <s v="793644683333"/>
    <s v="20/03/2026 15:52"/>
  </r>
  <r>
    <x v="15"/>
    <x v="15"/>
    <n v="99"/>
    <n v="1"/>
    <s v="GXP58"/>
    <n v="0"/>
    <n v="0"/>
    <s v="ร้านที่4"/>
    <s v="Y***i ป***หุ่นสวย"/>
    <s v="กรุงเทพฯ"/>
    <s v="-"/>
    <s v=""/>
    <s v="20/03/2026 15:52"/>
    <s v="-"/>
    <s v="J&amp;T Express"/>
    <s v="Tiktok"/>
    <s v="tiktok"/>
    <s v=""/>
    <s v="793644683333"/>
    <s v="20/03/2026 15:52"/>
  </r>
  <r>
    <x v="3"/>
    <x v="3"/>
    <n v="33.333333333333336"/>
    <n v="3"/>
    <s v="GXP57"/>
    <n v="0"/>
    <n v="0"/>
    <s v="ร้านที่4"/>
    <s v="น***"/>
    <s v="ชลบุรี"/>
    <s v="-"/>
    <s v=""/>
    <s v="20/03/2026 15:52"/>
    <s v="-"/>
    <s v="J&amp;T Express"/>
    <s v="Tiktok"/>
    <s v="tiktok"/>
    <s v=""/>
    <s v="793627258476"/>
    <s v="20/03/2026 15:52"/>
  </r>
  <r>
    <x v="10"/>
    <x v="10"/>
    <n v="80"/>
    <n v="1"/>
    <s v="GXP56"/>
    <n v="80"/>
    <n v="0"/>
    <s v="ร้านที่1"/>
    <s v="ล******ล"/>
    <s v="****** อำเภอ คำตากล้า จ.สกลนคร 47250 ตำบลคำตากล้า อำเภอคำตากล้า จังหวัดสกลนคร 47250"/>
    <s v="47250"/>
    <s v="61"/>
    <s v="20/03/2026 15:44"/>
    <s v="-"/>
    <s v="SPX Express"/>
    <s v="Shopee"/>
    <s v="shopee"/>
    <s v=""/>
    <s v="TH264640045016K"/>
    <s v="20/03/2026 15:44"/>
  </r>
  <r>
    <x v="13"/>
    <x v="14"/>
    <n v="50"/>
    <n v="3"/>
    <s v="GXP55"/>
    <n v="100"/>
    <n v="0"/>
    <s v="ร้านที่1"/>
    <s v="นนทิยา จัตวาพรกูล"/>
    <s v=" นิติบุคคลอาคารชุดรัชดาวิลล์ ซ.36 แยก19-8 ถ.รัชดาภิเษก แขวงจันทรเกษม เขตจตุจักร กทม. 10900"/>
    <s v="10900"/>
    <s v="0654151445"/>
    <s v="20/03/2026 15:21"/>
    <s v="sompear3955@gmail.com"/>
    <s v="EMS COD"/>
    <s v="facebook"/>
    <s v="กสิกร"/>
    <s v=""/>
    <s v="WA109567754TH"/>
    <s v="20/03/2026 15:21"/>
  </r>
  <r>
    <x v="13"/>
    <x v="14"/>
    <n v="50"/>
    <n v="3"/>
    <s v="GXP54"/>
    <n v="100"/>
    <n v="0"/>
    <s v="ร้านที่1"/>
    <s v="วสุพล"/>
    <s v="47/3 ม.2 พหลโยธิน ต.ริมกก อ.เมือง จ.เชียงราย 57100"/>
    <s v="57100"/>
    <s v="0894298151"/>
    <s v="20/03/2026 15:20"/>
    <s v="sompear3955@gmail.com"/>
    <s v="EMS COD"/>
    <s v="facebook"/>
    <s v="กสิกร"/>
    <s v=""/>
    <s v="WA109567745TH"/>
    <s v="20/03/2026 15:20"/>
  </r>
  <r>
    <x v="10"/>
    <x v="10"/>
    <n v="100"/>
    <n v="1"/>
    <s v="GXP53"/>
    <n v="200"/>
    <n v="0"/>
    <s v="ร้านที่1"/>
    <s v="ศรีสุมา  รัษฐปานะ"/>
    <s v="  บ้านเลขที่ 4_x000a_ซอยโชคชัย4 ซอย31/1 แยก1 ถนนโชคชัย 4_x000a_แขวงลาดพร้าว เขตลาดพร้าว กรุงเทพฯ _x000a_ 10230"/>
    <s v="10230"/>
    <s v="0814055609"/>
    <s v="20/03/2026 12:45"/>
    <s v="sompear3955@gmail.com"/>
    <s v="EMS"/>
    <s v="facebook"/>
    <s v="กสิกร"/>
    <s v=""/>
    <s v="WB213536040TH"/>
    <s v="20/03/2026 15:19"/>
  </r>
  <r>
    <x v="13"/>
    <x v="14"/>
    <n v="50"/>
    <n v="3"/>
    <s v="GXP53"/>
    <n v="200"/>
    <n v="0"/>
    <s v="ร้านที่1"/>
    <s v="ศรีสุมา  รัษฐปานะ"/>
    <s v="  บ้านเลขที่ 4_x000a_ซอยโชคชัย4 ซอย31/1 แยก1 ถนนโชคชัย 4_x000a_แขวงลาดพร้าว เขตลาดพร้าว กรุงเทพฯ _x000a_ 10230"/>
    <s v="10230"/>
    <s v="0814055609"/>
    <s v="20/03/2026 12:45"/>
    <s v="sompear3955@gmail.com"/>
    <s v="EMS"/>
    <s v="facebook"/>
    <s v="กสิกร"/>
    <s v=""/>
    <s v="WB213536040TH"/>
    <s v="20/03/2026 15:19"/>
  </r>
  <r>
    <x v="2"/>
    <x v="16"/>
    <n v="139"/>
    <n v="1"/>
    <s v="GXP52"/>
    <n v="215"/>
    <n v="0"/>
    <s v="ร้านที่10"/>
    <s v="น.ส.  กาญจนา  อิ่มมา "/>
    <s v=" 187ม.1 ต.แพรกษาใหม่อ.เมืองสมุทรปราการจ.สมุทรปราการห้อง 17 _x000a_ 10280"/>
    <s v="10280"/>
    <s v="0637867579"/>
    <s v="20/03/2026 15:17"/>
    <s v="sompear3955@gmail.com"/>
    <s v="EMS COD"/>
    <s v="facebook"/>
    <s v="กสิกร"/>
    <s v=""/>
    <s v="WA109567737TH"/>
    <s v="20/03/2026 15:17"/>
  </r>
  <r>
    <x v="8"/>
    <x v="8"/>
    <n v="139"/>
    <n v="1"/>
    <s v="GXP52"/>
    <n v="215"/>
    <n v="0"/>
    <s v="ร้านที่10"/>
    <s v="น.ส.  กาญจนา  อิ่มมา "/>
    <s v=" 187ม.1 ต.แพรกษาใหม่อ.เมืองสมุทรปราการจ.สมุทรปราการห้อง 17 _x000a_ 10280"/>
    <s v="10280"/>
    <s v="0637867579"/>
    <s v="20/03/2026 15:17"/>
    <s v="sompear3955@gmail.com"/>
    <s v="EMS COD"/>
    <s v="facebook"/>
    <s v="กสิกร"/>
    <s v=""/>
    <s v="WA109567737TH"/>
    <s v="20/03/2026 15:17"/>
  </r>
  <r>
    <x v="1"/>
    <x v="1"/>
    <n v="93"/>
    <n v="1"/>
    <s v="GXP51"/>
    <n v="93"/>
    <n v="0"/>
    <s v="ร้านที่1"/>
    <s v="โ****า"/>
    <s v="******ุณอมรินทร์, เขตบางกอกน้อย แขวงอรุณอมรินทร์ เขตบางกอกน้อย จังหวัดกรุงเทพมหานคร 10700"/>
    <s v="10700"/>
    <s v="05"/>
    <s v="20/03/2026 15:16"/>
    <s v="-"/>
    <s v="SPX Express"/>
    <s v="Shopee"/>
    <s v="shopee"/>
    <s v=""/>
    <s v="TH263489439926N"/>
    <s v="20/03/2026 15:16"/>
  </r>
  <r>
    <x v="16"/>
    <x v="17"/>
    <n v="139"/>
    <n v="4"/>
    <s v="GXP50"/>
    <n v="430"/>
    <n v="0"/>
    <s v="ร้านที่10"/>
    <s v="จอย จอนหมูตอย"/>
    <s v="179/46 ม.1 มบ.นริสรา_x000a_บางคูเวียง_x000a_นนทบุรี 11130"/>
    <s v="11130"/>
    <s v="0958503152"/>
    <s v="20/03/2026 15:16"/>
    <s v="sompear3955@gmail.com"/>
    <s v="EMS COD"/>
    <s v="facebook"/>
    <s v="กสิกร"/>
    <s v=""/>
    <s v="WA109567723TH"/>
    <s v="20/03/2026 15:16"/>
  </r>
  <r>
    <x v="16"/>
    <x v="17"/>
    <n v="139"/>
    <n v="1"/>
    <s v="GXP49"/>
    <n v="215"/>
    <n v="0"/>
    <s v="ร้านที่10"/>
    <s v="หนูพักตร์ คำจันดี "/>
    <s v="147/3 บ้านปากห้วยฝาง ต.วังเพิ่ม อ.สีชมพู จ.ขอนแก่น _x000a_ 40220"/>
    <s v="40220"/>
    <s v="0821066325"/>
    <s v="20/03/2026 15:13"/>
    <s v="sompear3955@gmail.com"/>
    <s v="EMS COD"/>
    <s v="facebook"/>
    <s v="กสิกร"/>
    <s v=""/>
    <s v="WA109567710TH"/>
    <s v="20/03/2026 15:13"/>
  </r>
  <r>
    <x v="2"/>
    <x v="16"/>
    <n v="139"/>
    <n v="1"/>
    <s v="GXP49"/>
    <n v="215"/>
    <n v="0"/>
    <s v="ร้านที่10"/>
    <s v="หนูพักตร์ คำจันดี "/>
    <s v="147/3 บ้านปากห้วยฝาง ต.วังเพิ่ม อ.สีชมพู จ.ขอนแก่น _x000a_ 40220"/>
    <s v="40220"/>
    <s v="0821066325"/>
    <s v="20/03/2026 15:13"/>
    <s v="sompear3955@gmail.com"/>
    <s v="EMS COD"/>
    <s v="facebook"/>
    <s v="กสิกร"/>
    <s v=""/>
    <s v="WA109567710TH"/>
    <s v="20/03/2026 15:13"/>
  </r>
  <r>
    <x v="10"/>
    <x v="10"/>
    <n v="80"/>
    <n v="3"/>
    <s v="GXP48"/>
    <n v="240"/>
    <n v="0"/>
    <s v="ร้านที่1"/>
    <s v="ว******์"/>
    <s v="******พธิ์กลาง, อำเภอเมืองนครราชสีมา ตำบลโพธิ์กลาง อำเภอเมืองนครราชสีมา จังหวัดนครราชสีมา 30000"/>
    <s v="30000"/>
    <s v="94"/>
    <s v="20/03/2026 15:10"/>
    <s v="-"/>
    <s v="SPX Express"/>
    <s v="Shopee"/>
    <s v="shopee"/>
    <s v=""/>
    <s v="TH2602565442081"/>
    <s v="20/03/2026 15:09"/>
  </r>
  <r>
    <x v="9"/>
    <x v="9"/>
    <n v="66.666666666666671"/>
    <n v="3"/>
    <s v="GXP47"/>
    <n v="119"/>
    <n v="0"/>
    <s v="ร้านที่1"/>
    <s v="ส***ณ"/>
    <s v="******่น้ำคู้ ตำบลแม่น้ำคู้ อำเภอปลวกแดง จังหวัดระยอง 21140"/>
    <s v="21140"/>
    <s v="97"/>
    <s v="20/03/2026 15:37"/>
    <s v="-"/>
    <s v="SPX Express"/>
    <s v="Shopee"/>
    <s v="shopee"/>
    <s v=""/>
    <s v="TH266338598852A"/>
    <s v="20/03/2026 15:07"/>
  </r>
  <r>
    <x v="14"/>
    <x v="18"/>
    <n v="159"/>
    <n v="1"/>
    <s v="GXP46"/>
    <n v="198"/>
    <n v="0"/>
    <s v="ร้านที่2"/>
    <s v="แ*** ไ***่"/>
    <s v="กรุงเทพมหานคร"/>
    <s v="-"/>
    <s v=""/>
    <s v="20/03/2026 14:59"/>
    <s v="-"/>
    <s v="J&amp;T COD"/>
    <s v="Tiktok"/>
    <s v="จ่ายทีหลัง / COD"/>
    <s v=""/>
    <s v="793686386356"/>
    <s v="20/03/2026 14:59"/>
  </r>
  <r>
    <x v="8"/>
    <x v="8"/>
    <n v="159"/>
    <n v="1"/>
    <s v="GXP46"/>
    <n v="198"/>
    <n v="0"/>
    <s v="ร้านที่2"/>
    <s v="แ*** ไ***่"/>
    <s v="กรุงเทพมหานคร"/>
    <s v="-"/>
    <s v=""/>
    <s v="20/03/2026 14:59"/>
    <s v="-"/>
    <s v="J&amp;T COD"/>
    <s v="Tiktok"/>
    <s v="จ่ายทีหลัง / COD"/>
    <s v=""/>
    <s v="793686386356"/>
    <s v="20/03/2026 14:59"/>
  </r>
  <r>
    <x v="9"/>
    <x v="9"/>
    <n v="66.666666666666671"/>
    <n v="3"/>
    <s v="GXP45"/>
    <n v="100"/>
    <n v="0"/>
    <s v="ร้านที่2"/>
    <s v="ว***ธิดา เ***ชู"/>
    <s v="ตรัง"/>
    <s v="-"/>
    <s v=""/>
    <s v="20/03/2026 14:52"/>
    <s v="-"/>
    <s v="J&amp;T COD"/>
    <s v="Tiktok"/>
    <s v="จ่ายทีหลัง / COD"/>
    <s v=""/>
    <s v="793690792370"/>
    <s v="20/03/2026 14:53"/>
  </r>
  <r>
    <x v="3"/>
    <x v="3"/>
    <n v="33.333333333333336"/>
    <n v="3"/>
    <s v="GXP44"/>
    <n v="100"/>
    <n v="0"/>
    <s v="ร้านที่2"/>
    <s v="ภ***วัฒน์ อ***"/>
    <s v="เพชรบุรี"/>
    <s v="-"/>
    <s v=""/>
    <s v="20/03/2026 14:47"/>
    <s v="-"/>
    <s v="J&amp;T COD"/>
    <s v="Tiktok"/>
    <s v="จ่ายทีหลัง / COD"/>
    <s v=""/>
    <s v="793614568401"/>
    <s v="20/03/2026 14:47"/>
  </r>
  <r>
    <x v="3"/>
    <x v="3"/>
    <n v="50"/>
    <n v="6"/>
    <s v="GXP43"/>
    <n v="200"/>
    <n v="0"/>
    <s v="ร้านที่2"/>
    <s v="ค** ป***มาศ จ***ะรัตน์"/>
    <s v="มหาสารคาม"/>
    <s v="-"/>
    <s v=""/>
    <s v="20/03/2026 14:34"/>
    <s v="-"/>
    <s v="J&amp;T COD"/>
    <s v="Tiktok"/>
    <s v="จ่ายทีหลัง / COD"/>
    <s v=""/>
    <s v="793676026474"/>
    <s v="20/03/2026 14:34"/>
  </r>
  <r>
    <x v="10"/>
    <x v="10"/>
    <n v="66.333333333333329"/>
    <n v="3"/>
    <s v="GXP42"/>
    <n v="250"/>
    <n v="0"/>
    <s v="ร้านที่1"/>
    <s v="พ******ร"/>
    <s v="******ห้วยหินลาด อ.สุวรรณภูมิ จ.ร้อยเอ็ด ตำบลห้วยหินลาด อำเภอสุวรรณภูมิ จังหวัดร้อยเอ็ด 45130"/>
    <s v="45130"/>
    <s v="76"/>
    <s v="20/03/2026 14:33"/>
    <s v="-"/>
    <s v="SPX Express"/>
    <s v="Shopee"/>
    <s v="shopee"/>
    <s v=""/>
    <s v="TH269436097177H"/>
    <s v="20/03/2026 14:33"/>
  </r>
  <r>
    <x v="17"/>
    <x v="19"/>
    <n v="75"/>
    <n v="2"/>
    <s v="GXP41"/>
    <n v="170"/>
    <n v="20"/>
    <s v="ร้านที่1"/>
    <s v="ส******ย"/>
    <s v="******ป่างิ้ว, ตำบลหินตั้ง, อำเภอบ้านไผ่ ตำบลหินตั้ง อำเภอบ้านไผ่ จังหวัดขอนแก่น 40110"/>
    <s v="40110"/>
    <s v="25"/>
    <s v="20/03/2026 14:59"/>
    <s v="-"/>
    <s v="SPX Express"/>
    <s v="Shopee"/>
    <s v="shopee"/>
    <s v=""/>
    <s v="TH264238667932C"/>
    <s v="20/03/2026 14:29"/>
  </r>
  <r>
    <x v="4"/>
    <x v="4"/>
    <n v="27.5"/>
    <n v="4"/>
    <s v="GXP40"/>
    <n v="165"/>
    <n v="0"/>
    <s v="ร้านที่1"/>
    <s v="แ******)"/>
    <s v="******ธาตุ ตำบลดอนกอก อำเภอนาโพธิ์ จังหวัดบุรีรัมย์ 31230"/>
    <s v="31230"/>
    <s v="83"/>
    <s v="20/03/2026 14:57"/>
    <s v="-"/>
    <s v="SPX Express"/>
    <s v="Shopee"/>
    <s v="shopee"/>
    <s v=""/>
    <s v="TH263043377613A"/>
    <s v="20/03/2026 14:27"/>
  </r>
  <r>
    <x v="8"/>
    <x v="8"/>
    <n v="159"/>
    <n v="1"/>
    <s v="GXP39"/>
    <n v="99"/>
    <n v="0"/>
    <s v="ร้านที่2"/>
    <s v="เ***ล ท***รรณ"/>
    <s v="ประจวบคีรีขันธ์"/>
    <s v="-"/>
    <s v=""/>
    <s v="20/03/2026 14:23"/>
    <s v="-"/>
    <s v="J&amp;T COD"/>
    <s v="Tiktok"/>
    <s v="จ่ายทีหลัง / COD"/>
    <s v=""/>
    <s v="793630289373"/>
    <s v="20/03/2026 14:23"/>
  </r>
  <r>
    <x v="2"/>
    <x v="2"/>
    <n v="109"/>
    <n v="1"/>
    <s v="GXP38"/>
    <n v="121"/>
    <n v="12"/>
    <s v="ร้านที่1"/>
    <s v="สราวุธ ขัดสงคราม"/>
    <s v="347หมู่7 · บ้านโฮ่ง/ Ban Hong_x000a__x000a_บ้านโฮ่ง/ Ban Hongลำพูน/ Lamphun_x000a_51130"/>
    <s v="51130"/>
    <s v="660960375171"/>
    <s v="20/03/2026 14:14"/>
    <s v="-"/>
    <s v="Kerry_dropoff"/>
    <s v="Lazada"/>
    <s v="lazada"/>
    <s v=""/>
    <s v="TH48038GSANU9A"/>
    <s v="20/03/2026 14:14"/>
  </r>
  <r>
    <x v="10"/>
    <x v="10"/>
    <n v="80"/>
    <n v="1"/>
    <s v="GXP36"/>
    <n v="80"/>
    <n v="0"/>
    <s v="ร้านที่1"/>
    <s v="อ******์"/>
    <s v="******ยา ตำบลบางปะหัน อำเภอบางปะหัน จังหวัดพระนครศรีอยุธยา 13220"/>
    <s v="13220"/>
    <s v="14"/>
    <s v="20/03/2026 14:28"/>
    <s v="-"/>
    <s v="SPX Express"/>
    <s v="Shopee"/>
    <s v="shopee"/>
    <s v=""/>
    <s v="TH264467754650O"/>
    <s v="20/03/2026 13:58"/>
  </r>
  <r>
    <x v="12"/>
    <x v="13"/>
    <n v="99"/>
    <n v="1"/>
    <s v="GXP35"/>
    <n v="89"/>
    <n v="0"/>
    <s v="ร้านที่2"/>
    <s v="ส***ชชา พ***พากเพียร"/>
    <s v="นครปฐม"/>
    <s v="-"/>
    <s v=""/>
    <s v="20/03/2026 13:33"/>
    <s v="-"/>
    <s v="J&amp;T COD"/>
    <s v="Tiktok"/>
    <s v="จ่ายทีหลัง / COD"/>
    <s v=""/>
    <s v="793681396325"/>
    <s v="20/03/2026 13:33"/>
  </r>
  <r>
    <x v="9"/>
    <x v="9"/>
    <n v="66.666666666666671"/>
    <n v="3"/>
    <s v="GXP34"/>
    <n v="119"/>
    <n v="0"/>
    <s v="ร้านที่1"/>
    <s v="ห***ย"/>
    <s v="******ลูกกา อำเภอลำลูกกา ปทุมธานี 12150 ประเทศไทย ตำบลลำลูกกา อำเภอลำลูกกา จังหวัดปทุมธานี 12150"/>
    <s v="12150"/>
    <s v="99"/>
    <s v="20/03/2026 13:20"/>
    <s v="-"/>
    <s v="SPX Express"/>
    <s v="Shopee"/>
    <s v="shopee"/>
    <s v=""/>
    <s v="TH262653093665I"/>
    <s v="20/03/2026 13:19"/>
  </r>
  <r>
    <x v="16"/>
    <x v="17"/>
    <n v="139"/>
    <n v="1"/>
    <s v="GXP33"/>
    <n v="139"/>
    <n v="0"/>
    <s v="ร้านที่1"/>
    <s v="ป******์"/>
    <s v="******4 ถนนรามคำแหง 2 ซอย 23 แยก9(นิรันิรันดร3) แขวงดอกไม้ เขตประเวศ จังหวัดกรุงเทพมหานคร 10250"/>
    <s v="10250"/>
    <s v="30"/>
    <s v="20/03/2026 13:07"/>
    <s v="-"/>
    <s v="SPX Express"/>
    <s v="Shopee"/>
    <s v="shopee"/>
    <s v=""/>
    <s v="TH2623121397371"/>
    <s v="20/03/2026 13:07"/>
  </r>
  <r>
    <x v="10"/>
    <x v="10"/>
    <n v="69.900000000000006"/>
    <n v="10"/>
    <s v="GXP32"/>
    <n v="1397"/>
    <n v="55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0/03/2026 12:58"/>
    <s v="-"/>
    <s v="Kerry_dropoff"/>
    <s v="Lazada"/>
    <s v="lazada"/>
    <s v=""/>
    <s v="LEXPU0668933430"/>
    <s v="20/03/2026 12:58"/>
  </r>
  <r>
    <x v="10"/>
    <x v="10"/>
    <n v="69.900000000000006"/>
    <n v="10"/>
    <s v="GXP32"/>
    <n v="1397"/>
    <n v="55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0/03/2026 12:58"/>
    <s v="-"/>
    <s v="Kerry_dropoff"/>
    <s v="Lazada"/>
    <s v="lazada"/>
    <s v=""/>
    <s v="LEXPU0668933430"/>
    <s v="20/03/2026 12:58"/>
  </r>
  <r>
    <x v="3"/>
    <x v="3"/>
    <n v="50"/>
    <n v="6"/>
    <s v="GXP31"/>
    <n v="200"/>
    <n v="0"/>
    <s v="ร้านที่2"/>
    <s v="ศ***รัตน์ น***สระเกษ"/>
    <s v="สกลนคร"/>
    <s v="-"/>
    <s v=""/>
    <s v="20/03/2026 12:46"/>
    <s v="-"/>
    <s v="J&amp;T COD"/>
    <s v="Tiktok"/>
    <s v="จ่ายทีหลัง / COD"/>
    <s v=""/>
    <s v="793627726474"/>
    <s v="20/03/2026 12:46"/>
  </r>
  <r>
    <x v="18"/>
    <x v="20"/>
    <n v="14"/>
    <n v="1"/>
    <s v="GXP30"/>
    <n v="14"/>
    <n v="0"/>
    <s v="ร้านที่1"/>
    <s v="ศ******์"/>
    <s v="****** ถ.ลาดพร้าว คลองจั่น บางกะปิ แขวงคลองจั่น เขตบางกะปิ จังหวัดกรุงเทพมหานคร 10240"/>
    <s v="10240"/>
    <s v="56"/>
    <s v="20/03/2026 12:35"/>
    <s v="-"/>
    <s v="SPX Express"/>
    <s v="Shopee"/>
    <s v="shopee"/>
    <s v=""/>
    <s v="TH261088098977C"/>
    <s v="20/03/2026 12:35"/>
  </r>
  <r>
    <x v="3"/>
    <x v="3"/>
    <n v="50"/>
    <n v="6"/>
    <s v="GXP29"/>
    <n v="200"/>
    <n v="0"/>
    <s v="ร้านที่2"/>
    <s v="ม*** ค***ูญสิน"/>
    <s v="กรุงเทพฯ"/>
    <s v="-"/>
    <s v=""/>
    <s v="20/03/2026 12:01"/>
    <s v="-"/>
    <s v="J&amp;T COD"/>
    <s v="Tiktok"/>
    <s v="จ่ายทีหลัง / COD"/>
    <s v=""/>
    <s v="793663323445"/>
    <s v="20/03/2026 12:01"/>
  </r>
  <r>
    <x v="18"/>
    <x v="20"/>
    <n v="14"/>
    <n v="1"/>
    <s v="GXP28"/>
    <n v="14"/>
    <n v="0"/>
    <s v="ร้านที่1"/>
    <s v="ล******า"/>
    <s v="******.ท้ายบ้าน อ.เมือง จ.สมุทรปราการ ตำบลท้ายบ้าน อำเภอเมืองสมุทรปราการ จังหวัดสมุทรปราการ 10280"/>
    <s v="10280"/>
    <s v="88"/>
    <s v="20/03/2026 11:58"/>
    <s v="-"/>
    <s v="SPX Express"/>
    <s v="Shopee"/>
    <s v="shopee"/>
    <s v=""/>
    <s v="TH260736364128Y"/>
    <s v="20/03/2026 11:58"/>
  </r>
  <r>
    <x v="10"/>
    <x v="10"/>
    <n v="99"/>
    <n v="1"/>
    <s v="GXP27"/>
    <n v="99"/>
    <n v="0"/>
    <s v="ร้านที่1"/>
    <s v="น******์"/>
    <s v="******ส้ม ต.สำโรงใต้ ตำบลสำโรงใต้ อำเภอพระประแดง จังหวัดสมุทรปราการ 10130"/>
    <s v="10130"/>
    <s v="59"/>
    <s v="20/03/2026 11:57"/>
    <s v="-"/>
    <s v="Flash Express"/>
    <s v="Shopee"/>
    <s v="shopee"/>
    <s v=""/>
    <s v="TH02048GSTUG0G"/>
    <s v="20/03/2026 11:57"/>
  </r>
  <r>
    <x v="3"/>
    <x v="3"/>
    <n v="50"/>
    <n v="6"/>
    <s v="GXP26"/>
    <n v="200"/>
    <n v="0"/>
    <s v="ร้านที่2"/>
    <s v="ก***ิการ์ ศ***ุข"/>
    <s v="ปทุมธานี"/>
    <s v="-"/>
    <s v=""/>
    <s v="20/03/2026 11:55"/>
    <s v="-"/>
    <s v="J&amp;T Express"/>
    <s v="Tiktok"/>
    <s v="tiktok"/>
    <s v=""/>
    <s v="793505116084"/>
    <s v="20/03/2026 11:53"/>
  </r>
  <r>
    <x v="18"/>
    <x v="20"/>
    <n v="14"/>
    <n v="2"/>
    <s v="GXP24"/>
    <n v="32"/>
    <n v="4"/>
    <s v="ร้านที่1"/>
    <s v="ส******ี"/>
    <s v="******ค่า ตำบลปางมะค่า อำเภอขาณุวรลักษบุรี จังหวัดกำแพงเพชร 62140"/>
    <s v="62140"/>
    <s v="64"/>
    <s v="20/03/2026 12:15"/>
    <s v="-"/>
    <s v="SPX Express"/>
    <s v="Shopee"/>
    <s v="shopee"/>
    <s v=""/>
    <s v="TH265770668641G"/>
    <s v="20/03/2026 11:45"/>
  </r>
  <r>
    <x v="17"/>
    <x v="19"/>
    <n v="75"/>
    <n v="2"/>
    <s v="GXP23"/>
    <n v="170"/>
    <n v="20"/>
    <s v="ร้านที่1"/>
    <s v="ส******ย"/>
    <s v="****** อำเภอบ้านไผ่  จังหวัดขอนแก่น ตำบลหินตั้ง อำเภอบ้านไผ่ จังหวัดขอนแก่น 40110"/>
    <s v="40110"/>
    <s v="25"/>
    <s v="20/03/2026 12:15"/>
    <s v="-"/>
    <s v="SPX Express"/>
    <s v="Shopee"/>
    <s v="shopee"/>
    <s v=""/>
    <s v="TH265795313955Y"/>
    <s v="20/03/2026 11:45"/>
  </r>
  <r>
    <x v="3"/>
    <x v="3"/>
    <n v="50"/>
    <n v="6"/>
    <s v="GXP22"/>
    <n v="200"/>
    <n v="0"/>
    <s v="ร้านที่2"/>
    <s v="อ***ยผลไม้..คุณตุ๋ย"/>
    <s v="นครพนม"/>
    <s v="-"/>
    <s v=""/>
    <s v="20/03/2026 11:45"/>
    <s v="-"/>
    <s v="J&amp;T Express"/>
    <s v="Tiktok"/>
    <s v="tiktok"/>
    <s v=""/>
    <s v="793501717094"/>
    <s v="20/03/2026 11:45"/>
  </r>
  <r>
    <x v="3"/>
    <x v="3"/>
    <n v="50"/>
    <n v="6"/>
    <s v="GXP21"/>
    <n v="200"/>
    <n v="0"/>
    <s v="ร้านที่2"/>
    <s v="ร***ป้ายแดง  เ***มวย"/>
    <s v="นครพนม"/>
    <s v="-"/>
    <s v=""/>
    <s v="20/03/2026 11:40"/>
    <s v="-"/>
    <s v="J&amp;T Express"/>
    <s v="Tiktok"/>
    <s v="tiktok"/>
    <s v=""/>
    <s v="793592311094"/>
    <s v="20/03/2026 11:40"/>
  </r>
  <r>
    <x v="9"/>
    <x v="9"/>
    <n v="66.666666666666671"/>
    <n v="3"/>
    <s v="GXP20"/>
    <n v="129"/>
    <n v="0"/>
    <s v="ร้านที่2"/>
    <s v="เ*** ล***๊ะ"/>
    <s v="เชียงใหม่"/>
    <s v="-"/>
    <s v=""/>
    <s v="20/03/2026 11:40"/>
    <s v="-"/>
    <s v="J&amp;T COD"/>
    <s v="Tiktok"/>
    <s v="จ่ายทีหลัง / COD"/>
    <s v=""/>
    <s v="793538912025"/>
    <s v="20/03/2026 11:40"/>
  </r>
  <r>
    <x v="13"/>
    <x v="14"/>
    <n v="50"/>
    <n v="3"/>
    <s v="GXP18"/>
    <n v="100"/>
    <n v="0"/>
    <s v="ร้านที่2"/>
    <s v="น***"/>
    <s v="บุรีรัมย์"/>
    <s v="-"/>
    <s v=""/>
    <s v="20/03/2026 11:32"/>
    <s v="-"/>
    <s v="J&amp;T COD"/>
    <s v="Tiktok"/>
    <s v="จ่ายทีหลัง / COD"/>
    <s v=""/>
    <s v="793565116024"/>
    <s v="20/03/2026 11:32"/>
  </r>
  <r>
    <x v="4"/>
    <x v="4"/>
    <n v="33.333333333333336"/>
    <n v="3"/>
    <s v="GXP17"/>
    <n v="182.99"/>
    <n v="48"/>
    <s v="ร้านที่2"/>
    <s v="น** ก***า แ***างชน"/>
    <s v="อุดรธานี"/>
    <s v="-"/>
    <s v=""/>
    <s v="20/03/2026 11:32"/>
    <s v="-"/>
    <s v="J&amp;T Express"/>
    <s v="Tiktok"/>
    <s v="tiktok"/>
    <s v=""/>
    <s v="793539315063"/>
    <s v="20/03/2026 11:31"/>
  </r>
  <r>
    <x v="3"/>
    <x v="3"/>
    <n v="40"/>
    <n v="30"/>
    <s v="GXP16"/>
    <n v="990"/>
    <n v="0"/>
    <s v="ร้านที่2"/>
    <s v="พ***ุ๊"/>
    <s v="นครศรีธรรมราช"/>
    <s v="-"/>
    <s v=""/>
    <s v="20/03/2026 11:28"/>
    <s v="-"/>
    <s v="J&amp;T COD"/>
    <s v="Tiktok"/>
    <s v="จ่ายทีหลัง / COD"/>
    <s v=""/>
    <s v="793588824055"/>
    <s v="20/03/2026 11:28"/>
  </r>
  <r>
    <x v="3"/>
    <x v="3"/>
    <n v="33.333333333333336"/>
    <n v="3"/>
    <s v="GXP15"/>
    <n v="189"/>
    <n v="0"/>
    <s v="ร้านที่2"/>
    <s v="P***"/>
    <s v="ชัยภูมิ"/>
    <s v="-"/>
    <s v=""/>
    <s v="20/03/2026 11:22"/>
    <s v="-"/>
    <s v="J&amp;T Express"/>
    <s v="Tiktok"/>
    <s v="tiktok"/>
    <s v=""/>
    <s v="793552213042"/>
    <s v="20/03/2026 11:22"/>
  </r>
  <r>
    <x v="19"/>
    <x v="21"/>
    <n v="120"/>
    <n v="1"/>
    <s v="GXP15"/>
    <n v="189"/>
    <n v="0"/>
    <s v="ร้านที่2"/>
    <s v="P***"/>
    <s v="ชัยภูมิ"/>
    <s v="-"/>
    <s v=""/>
    <s v="20/03/2026 11:22"/>
    <s v="-"/>
    <s v="J&amp;T Express"/>
    <s v="Tiktok"/>
    <s v="tiktok"/>
    <s v=""/>
    <s v="793552213042"/>
    <s v="20/03/2026 11:22"/>
  </r>
  <r>
    <x v="3"/>
    <x v="3"/>
    <n v="33.333333333333336"/>
    <n v="3"/>
    <s v="GXP14"/>
    <n v="199"/>
    <n v="0"/>
    <s v="ร้านที่2"/>
    <s v="ว***"/>
    <s v="สระแก้ว"/>
    <s v="-"/>
    <s v=""/>
    <s v="20/03/2026 11:07"/>
    <s v="-"/>
    <s v="J&amp;T COD"/>
    <s v="Tiktok"/>
    <s v="จ่ายทีหลัง / COD"/>
    <s v=""/>
    <s v="793592618070"/>
    <s v="20/03/2026 11:07"/>
  </r>
  <r>
    <x v="8"/>
    <x v="8"/>
    <n v="159"/>
    <n v="1"/>
    <s v="GXP14"/>
    <n v="199"/>
    <n v="0"/>
    <s v="ร้านที่2"/>
    <s v="ว***"/>
    <s v="สระแก้ว"/>
    <s v="-"/>
    <s v=""/>
    <s v="20/03/2026 11:07"/>
    <s v="-"/>
    <s v="J&amp;T COD"/>
    <s v="Tiktok"/>
    <s v="จ่ายทีหลัง / COD"/>
    <s v=""/>
    <s v="793592618070"/>
    <s v="20/03/2026 11:07"/>
  </r>
  <r>
    <x v="3"/>
    <x v="3"/>
    <n v="50"/>
    <n v="6"/>
    <s v="GXP13"/>
    <n v="200"/>
    <n v="0"/>
    <s v="ร้านที่2"/>
    <s v="ด***ลม ด***ุ่ม"/>
    <s v="อุดรธานี"/>
    <s v="-"/>
    <s v=""/>
    <s v="20/03/2026 10:52"/>
    <s v="-"/>
    <s v="J&amp;T COD"/>
    <s v="Tiktok"/>
    <s v="จ่ายทีหลัง / COD"/>
    <s v=""/>
    <s v="793564114092"/>
    <s v="20/03/2026 10:52"/>
  </r>
  <r>
    <x v="13"/>
    <x v="14"/>
    <n v="50"/>
    <n v="3"/>
    <s v="GXP12"/>
    <n v="100"/>
    <n v="0"/>
    <s v="ร้านที่1"/>
    <s v="สุรนารถ ลุลิตานนท์"/>
    <s v="113/12 ซอยน้อมจิต ถนน นเรศ สี่พระยา บางรัก กทม._x000a_ 10500"/>
    <s v="10500"/>
    <s v="0847309373"/>
    <s v="20/03/2026 10:50"/>
    <s v="sompear3955@gmail.com"/>
    <s v="EMS COD"/>
    <s v="facebook"/>
    <s v="กสิกร"/>
    <s v=""/>
    <s v="WA109427791TH"/>
    <s v="20/03/2026 10:50"/>
  </r>
  <r>
    <x v="3"/>
    <x v="3"/>
    <n v="33.333333333333336"/>
    <n v="3"/>
    <s v="GXP11"/>
    <n v="100"/>
    <n v="0"/>
    <s v="ร้านที่2"/>
    <s v="พ***วรรณ เ***ญอร่ามกุล"/>
    <s v="สระแก้ว"/>
    <s v="-"/>
    <s v=""/>
    <s v="20/03/2026 10:49"/>
    <s v="-"/>
    <s v="J&amp;T COD"/>
    <s v="Tiktok"/>
    <s v="จ่ายทีหลัง / COD"/>
    <s v=""/>
    <s v="793552726002"/>
    <s v="20/03/2026 10:49"/>
  </r>
  <r>
    <x v="15"/>
    <x v="15"/>
    <n v="100"/>
    <n v="1"/>
    <s v="GXP10"/>
    <n v="199"/>
    <n v="0"/>
    <s v="ร้านที่1"/>
    <s v="ประนอมเฮ็งประสูตร์"/>
    <s v="22/3ม8ตม่วงเตี้ยวิเศษชัยชาญจอ่างทอง 14110"/>
    <s v="14110"/>
    <s v="0623472219"/>
    <s v="20/03/2026 10:37"/>
    <s v="sompear3955@gmail.com"/>
    <s v="EMS COD"/>
    <s v="facebook"/>
    <s v="กสิกร"/>
    <s v=""/>
    <s v="WA109423171TH"/>
    <s v="20/03/2026 10:37"/>
  </r>
  <r>
    <x v="0"/>
    <x v="0"/>
    <n v="99"/>
    <n v="1"/>
    <s v="GXP10"/>
    <n v="199"/>
    <n v="0"/>
    <s v="ร้านที่1"/>
    <s v="ประนอมเฮ็งประสูตร์"/>
    <s v="22/3ม8ตม่วงเตี้ยวิเศษชัยชาญจอ่างทอง 14110"/>
    <s v="14110"/>
    <s v="0623472219"/>
    <s v="20/03/2026 10:37"/>
    <s v="sompear3955@gmail.com"/>
    <s v="EMS COD"/>
    <s v="facebook"/>
    <s v="กสิกร"/>
    <s v=""/>
    <s v="WA109423171TH"/>
    <s v="20/03/2026 10:37"/>
  </r>
  <r>
    <x v="13"/>
    <x v="14"/>
    <n v="50"/>
    <n v="6"/>
    <s v="GXP9"/>
    <n v="200"/>
    <n v="0"/>
    <s v="ร้านที่2"/>
    <s v="น***้า พ***น"/>
    <s v="สุรินทร์"/>
    <s v="-"/>
    <s v=""/>
    <s v="20/03/2026 10:36"/>
    <s v="-"/>
    <s v="J&amp;T COD"/>
    <s v="Tiktok"/>
    <s v="จ่ายทีหลัง / COD"/>
    <s v=""/>
    <s v="793510614024"/>
    <s v="20/03/2026 10:36"/>
  </r>
  <r>
    <x v="0"/>
    <x v="0"/>
    <n v="0"/>
    <n v="1"/>
    <s v="GXP8"/>
    <n v="0"/>
    <n v="0"/>
    <s v="ร้านที่4"/>
    <s v="ส***ตรา ล***มมา"/>
    <s v="กรุงเทพฯ"/>
    <s v="-"/>
    <s v=""/>
    <s v="20/03/2026 10:32"/>
    <s v="-"/>
    <s v="J&amp;T Express"/>
    <s v="Tiktok"/>
    <s v="tiktok"/>
    <s v=""/>
    <s v="793510213075"/>
    <s v="20/03/2026 10:32"/>
  </r>
  <r>
    <x v="3"/>
    <x v="3"/>
    <n v="33.333333333333336"/>
    <n v="3"/>
    <s v="GXP7"/>
    <n v="100"/>
    <n v="0"/>
    <s v="ร้านที่2"/>
    <s v="น***า   ก***ก"/>
    <s v="นครราชสีมา"/>
    <s v="-"/>
    <s v=""/>
    <s v="20/03/2026 10:29"/>
    <s v="-"/>
    <s v="J&amp;T COD"/>
    <s v="Tiktok"/>
    <s v="จ่ายทีหลัง / COD"/>
    <s v=""/>
    <s v="793593115081"/>
    <s v="20/03/2026 10:29"/>
  </r>
  <r>
    <x v="3"/>
    <x v="3"/>
    <n v="0"/>
    <n v="9"/>
    <s v="GXP6"/>
    <n v="0"/>
    <n v="0"/>
    <s v="ร้านที่1"/>
    <s v="คุณรัตตะนา อาจเอี่ยม"/>
    <s v="68 ม.6 ต.เสียว อ.เบญจลักษ์ จ.ศรีษะเกษ 33110_x000a_"/>
    <s v="33110"/>
    <s v="0854988761"/>
    <s v="20/03/2026 10:29"/>
    <s v="sompear3955@gmail.com"/>
    <s v="EMS"/>
    <s v="facebook"/>
    <s v="กสิกร"/>
    <s v="เคลมช็อปปี้  2603157H3YAD7Tเนื่องจากลูกค้าได้ของไม่ครบ"/>
    <s v="WB213474376TH"/>
    <s v="20/03/2026 10:29"/>
  </r>
  <r>
    <x v="15"/>
    <x v="15"/>
    <n v="60"/>
    <n v="3"/>
    <s v="GXP5"/>
    <n v="380"/>
    <n v="0"/>
    <s v="ร้านที่1"/>
    <s v="อภิณธ์พร"/>
    <s v="เทศบาลตำบลบ่อแก้ว อ.นาหมื่น จ.น่าน 55180 &amp;nbsp; &amp;nbsp;"/>
    <s v="55180"/>
    <s v="0843725585"/>
    <s v="20/03/2026 09:16"/>
    <s v="sompear3955@gmail.com"/>
    <s v="EMS"/>
    <s v="line_oa"/>
    <s v="กสิกร"/>
    <s v=""/>
    <s v="WB213474380TH"/>
    <s v="20/03/2026 10:27"/>
  </r>
  <r>
    <x v="19"/>
    <x v="22"/>
    <n v="100"/>
    <n v="2"/>
    <s v="GXP5"/>
    <n v="380"/>
    <n v="0"/>
    <s v="ร้านที่1"/>
    <s v="อภิณธ์พร"/>
    <s v="เทศบาลตำบลบ่อแก้ว อ.นาหมื่น จ.น่าน 55180 &amp;nbsp; &amp;nbsp;"/>
    <s v="55180"/>
    <s v="0843725585"/>
    <s v="20/03/2026 09:16"/>
    <s v="sompear3955@gmail.com"/>
    <s v="EMS"/>
    <s v="line_oa"/>
    <s v="กสิกร"/>
    <s v=""/>
    <s v="WB213474380TH"/>
    <s v="20/03/2026 10:27"/>
  </r>
  <r>
    <x v="8"/>
    <x v="8"/>
    <n v="159"/>
    <n v="1"/>
    <s v="GXP4"/>
    <n v="99"/>
    <n v="0"/>
    <s v="ร้านที่2"/>
    <s v="น***าว เ***รรัตน์ ด***่วย"/>
    <s v="นครนายก"/>
    <s v="-"/>
    <s v=""/>
    <s v="20/03/2026 10:11"/>
    <s v="-"/>
    <s v="J&amp;T Express"/>
    <s v="Tiktok"/>
    <s v="tiktok"/>
    <s v=""/>
    <s v="793574513060"/>
    <s v="20/03/2026 10:10"/>
  </r>
  <r>
    <x v="9"/>
    <x v="9"/>
    <n v="66.666666666666671"/>
    <n v="3"/>
    <s v="GXP1"/>
    <n v="100"/>
    <n v="0"/>
    <s v="ร้านที่2"/>
    <s v="ร***งษ์  พ***สว่าง"/>
    <s v="พิจิตร"/>
    <s v="-"/>
    <s v=""/>
    <s v="20/03/2026 09:38"/>
    <s v="-"/>
    <s v="J&amp;T COD"/>
    <s v="Tiktok"/>
    <s v="จ่ายทีหลัง / COD"/>
    <s v=""/>
    <s v="793528411034"/>
    <s v="20/03/2026 09:38"/>
  </r>
  <r>
    <x v="13"/>
    <x v="14"/>
    <n v="50"/>
    <n v="3"/>
    <s v="GXP0"/>
    <n v="100"/>
    <n v="0"/>
    <s v="ร้านที่2"/>
    <s v="อ***ราวัลย์"/>
    <s v="สมุทรปราการ"/>
    <s v="-"/>
    <s v=""/>
    <s v="20/03/2026 09:29"/>
    <s v="-"/>
    <s v="J&amp;T Express"/>
    <s v="Tiktok"/>
    <s v="tiktok"/>
    <s v=""/>
    <s v="793500917020"/>
    <s v="20/03/2026 09:29"/>
  </r>
  <r>
    <x v="3"/>
    <x v="3"/>
    <n v="33.333333333333336"/>
    <n v="3"/>
    <s v="GXO99"/>
    <n v="100"/>
    <n v="0"/>
    <s v="ร้านที่2"/>
    <s v="อ***ราวัลย์"/>
    <s v="สมุทรปราการ"/>
    <s v="-"/>
    <s v=""/>
    <s v="20/03/2026 09:28"/>
    <s v="-"/>
    <s v="J&amp;T Express"/>
    <s v="Tiktok"/>
    <s v="tiktok"/>
    <s v=""/>
    <s v="793525825013"/>
    <s v="20/03/2026 09:28"/>
  </r>
  <r>
    <x v="3"/>
    <x v="3"/>
    <n v="33.333333333333336"/>
    <n v="3"/>
    <s v="GXO97"/>
    <n v="100"/>
    <n v="0"/>
    <s v="ร้านที่2"/>
    <s v="ธ***รัตน์ อ***ลืมญาติ"/>
    <s v="กรุงเทพมหานคร"/>
    <s v="-"/>
    <s v=""/>
    <s v="20/03/2026 09:25"/>
    <s v="-"/>
    <s v="J&amp;T COD"/>
    <s v="Tiktok"/>
    <s v="จ่ายทีหลัง / COD"/>
    <s v=""/>
    <s v="793511427015"/>
    <s v="20/03/2026 09:25"/>
  </r>
  <r>
    <x v="13"/>
    <x v="14"/>
    <n v="50"/>
    <n v="3"/>
    <s v="GXO95"/>
    <n v="100"/>
    <n v="0"/>
    <s v="ร้านที่1"/>
    <s v="มดตะนอย (แม่ใหม่)"/>
    <s v="23 หมู่ 9 บ้านบ่อเงิน ต.สร้างก่อ อ.กุดจับ จ.อุดรธานี _x000a_ 41250"/>
    <s v="41250"/>
    <s v="0952236389"/>
    <s v="20/03/2026 09:10"/>
    <s v="sompear3955@gmail.com"/>
    <s v="EMS"/>
    <s v="facebook"/>
    <s v="กสิกร"/>
    <s v=""/>
    <s v="WB213474393TH"/>
    <s v="20/03/2026 09:17"/>
  </r>
  <r>
    <x v="16"/>
    <x v="17"/>
    <n v="139"/>
    <n v="1"/>
    <s v="GXO94"/>
    <n v="430"/>
    <n v="0"/>
    <s v="ร้านที่10"/>
    <s v="ประภาพร ป๊อกตัง"/>
    <s v="30หมุ่8 ต.ดอนกระเบื้อง อ.บ้านโป่ง จ.ราชบุรี _x000a_ 70110"/>
    <s v="70110"/>
    <s v="0944196349"/>
    <s v="20/03/2026 09:16"/>
    <s v="sompear3955@gmail.com"/>
    <s v="EMS COD"/>
    <s v="facebook"/>
    <s v="กสิกร"/>
    <s v=""/>
    <s v="WA109423199TH"/>
    <s v="20/03/2026 09:16"/>
  </r>
  <r>
    <x v="14"/>
    <x v="18"/>
    <n v="139"/>
    <n v="1"/>
    <s v="GXO94"/>
    <n v="430"/>
    <n v="0"/>
    <s v="ร้านที่10"/>
    <s v="ประภาพร ป๊อกตัง"/>
    <s v="30หมุ่8 ต.ดอนกระเบื้อง อ.บ้านโป่ง จ.ราชบุรี _x000a_ 70110"/>
    <s v="70110"/>
    <s v="0944196349"/>
    <s v="20/03/2026 09:16"/>
    <s v="sompear3955@gmail.com"/>
    <s v="EMS COD"/>
    <s v="facebook"/>
    <s v="กสิกร"/>
    <s v=""/>
    <s v="WA109423199TH"/>
    <s v="20/03/2026 09:16"/>
  </r>
  <r>
    <x v="2"/>
    <x v="16"/>
    <n v="139"/>
    <n v="1"/>
    <s v="GXO94"/>
    <n v="430"/>
    <n v="0"/>
    <s v="ร้านที่10"/>
    <s v="ประภาพร ป๊อกตัง"/>
    <s v="30หมุ่8 ต.ดอนกระเบื้อง อ.บ้านโป่ง จ.ราชบุรี _x000a_ 70110"/>
    <s v="70110"/>
    <s v="0944196349"/>
    <s v="20/03/2026 09:16"/>
    <s v="sompear3955@gmail.com"/>
    <s v="EMS COD"/>
    <s v="facebook"/>
    <s v="กสิกร"/>
    <s v=""/>
    <s v="WA109423199TH"/>
    <s v="20/03/2026 09:16"/>
  </r>
  <r>
    <x v="8"/>
    <x v="8"/>
    <n v="139"/>
    <n v="1"/>
    <s v="GXO94"/>
    <n v="430"/>
    <n v="0"/>
    <s v="ร้านที่10"/>
    <s v="ประภาพร ป๊อกตัง"/>
    <s v="30หมุ่8 ต.ดอนกระเบื้อง อ.บ้านโป่ง จ.ราชบุรี _x000a_ 70110"/>
    <s v="70110"/>
    <s v="0944196349"/>
    <s v="20/03/2026 09:16"/>
    <s v="sompear3955@gmail.com"/>
    <s v="EMS COD"/>
    <s v="facebook"/>
    <s v="กสิกร"/>
    <s v=""/>
    <s v="WA109423199TH"/>
    <s v="20/03/2026 09:16"/>
  </r>
  <r>
    <x v="13"/>
    <x v="14"/>
    <n v="50"/>
    <n v="3"/>
    <s v="GXO93"/>
    <n v="100"/>
    <n v="0"/>
    <s v="ร้านที่2"/>
    <s v="ส***"/>
    <s v="นครราชสีมา"/>
    <s v="-"/>
    <s v=""/>
    <s v="20/03/2026 09:15"/>
    <s v="-"/>
    <s v="J&amp;T Express"/>
    <s v="Tiktok"/>
    <s v="tiktok"/>
    <s v=""/>
    <s v="793512618021"/>
    <s v="20/03/2026 09:15"/>
  </r>
  <r>
    <x v="9"/>
    <x v="9"/>
    <n v="66.666666666666671"/>
    <n v="3"/>
    <s v="GXO92"/>
    <n v="100"/>
    <n v="0"/>
    <s v="ร้านที่2"/>
    <s v="ธ***ทิพย์ ศ***มือง"/>
    <s v="นนทบุรี"/>
    <s v="-"/>
    <s v=""/>
    <s v="20/03/2026 09:16"/>
    <s v="-"/>
    <s v="J&amp;T Express"/>
    <s v="Tiktok"/>
    <s v="tiktok"/>
    <s v=""/>
    <s v="793593518034"/>
    <s v="20/03/2026 09:15"/>
  </r>
  <r>
    <x v="13"/>
    <x v="14"/>
    <n v="50"/>
    <n v="3"/>
    <s v="GXO91"/>
    <n v="101"/>
    <n v="1"/>
    <s v="ร้านที่2"/>
    <s v="ม***ย เ***โกมล"/>
    <s v="พระนครศรีอยุธยา"/>
    <s v="-"/>
    <s v=""/>
    <s v="20/03/2026 09:10"/>
    <s v="-"/>
    <s v="J&amp;T COD"/>
    <s v="Tiktok"/>
    <s v="จ่ายทีหลัง / COD"/>
    <s v=""/>
    <s v="793585620026"/>
    <s v="20/03/2026 09:11"/>
  </r>
  <r>
    <x v="16"/>
    <x v="23"/>
    <n v="82.4"/>
    <n v="1"/>
    <s v="GXO90"/>
    <n v="90.9"/>
    <n v="8.5"/>
    <s v="ร้านที่3"/>
    <s v="วิมลรัตน์  อ่อนเอี่ยม"/>
    <s v="ต.บ้านสิงห์ 62/1 ม. 10_x000a__x000a_โพธาราม/ Photharamราชบุรี/ Ratchaburi_x000a_70120"/>
    <s v="70120"/>
    <s v="660954423364"/>
    <s v="20/03/2026 09:10"/>
    <s v="-"/>
    <s v="Kerry_dropoff"/>
    <s v="Lazada"/>
    <s v="lazada"/>
    <s v=""/>
    <s v="LEXPU0668923672"/>
    <s v="20/03/2026 09:10"/>
  </r>
  <r>
    <x v="18"/>
    <x v="20"/>
    <n v="14"/>
    <n v="1"/>
    <s v="GXO89"/>
    <n v="14"/>
    <n v="0"/>
    <s v="ร้านที่1"/>
    <s v="I****e"/>
    <s v="******หลวง ตำบลบ่อโพง อำเภอนครหลวง จังหวัดพระนครศรีอยุธยา 13260 ตำบลบ่อโพง อำเภอนครหลวง จังหวัดพระนครศรีอยุธยา 13260"/>
    <s v="13260"/>
    <s v="54"/>
    <s v="20/03/2026 09:38"/>
    <s v="-"/>
    <s v="SPX Express"/>
    <s v="Shopee"/>
    <s v="shopee"/>
    <s v=""/>
    <s v="TH264639962782I"/>
    <s v="20/03/2026 09:08"/>
  </r>
  <r>
    <x v="13"/>
    <x v="14"/>
    <n v="50"/>
    <n v="3"/>
    <s v="GXO88"/>
    <n v="100"/>
    <n v="0"/>
    <s v="ร้านที่2"/>
    <s v="ก***ารัตน์ ว***ทาระคะจัด"/>
    <s v="นครพนม"/>
    <s v="-"/>
    <s v=""/>
    <s v="20/03/2026 09:07"/>
    <s v="-"/>
    <s v="J&amp;T COD"/>
    <s v="Tiktok"/>
    <s v="จ่ายทีหลัง / COD"/>
    <s v=""/>
    <s v="793590119022"/>
    <s v="20/03/2026 09:07"/>
  </r>
  <r>
    <x v="10"/>
    <x v="10"/>
    <n v="80"/>
    <n v="3"/>
    <s v="GXO87"/>
    <n v="240"/>
    <n v="0"/>
    <s v="ร้านที่1"/>
    <s v="R******t"/>
    <s v="******ฬุวนาราม 32 ถนน เวฬุวนาราม แขวงดอนเมือง แขวงดอนเมือง เขตดอนเมือง จังหวัดกรุงเทพมหานคร 10210"/>
    <s v="10210"/>
    <s v="86"/>
    <s v="20/03/2026 09:10"/>
    <s v="-"/>
    <s v="SPX Express"/>
    <s v="Shopee"/>
    <s v="shopee"/>
    <s v=""/>
    <s v="TH268125890114U"/>
    <s v="20/03/2026 09:05"/>
  </r>
  <r>
    <x v="16"/>
    <x v="17"/>
    <n v="139"/>
    <n v="4"/>
    <s v="GXO86"/>
    <n v="430"/>
    <n v="0"/>
    <s v="ร้านที่10"/>
    <s v="จอย จอนหมูตอย"/>
    <s v="179/46 ม.1 มบ.นริสรา_x000a_บางคูเวียง_x000a_นนทบุรี 11130"/>
    <s v="11130"/>
    <s v="0958503152"/>
    <s v="20/03/2026 09:05"/>
    <s v="sompear3955@gmail.com"/>
    <s v="EMS COD"/>
    <s v="facebook"/>
    <s v="กสิกร"/>
    <s v=""/>
    <s v="WA109423208TH"/>
    <s v="20/03/2026 09:04"/>
  </r>
  <r>
    <x v="2"/>
    <x v="16"/>
    <n v="139"/>
    <n v="2"/>
    <s v="GXO85"/>
    <n v="215"/>
    <n v="0"/>
    <s v="ร้านที่10"/>
    <s v="พิมพ์วรรณ   ผ่องศรี"/>
    <s v="83 หมู่1  บ้านร่องขุ่น  ป่าอ้อดอนชัย  เมือง  เชียงราย 57000"/>
    <s v="57000"/>
    <s v="0804988876"/>
    <s v="20/03/2026 09:04"/>
    <s v="sompear3955@gmail.com"/>
    <s v="EMS COD"/>
    <s v="facebook"/>
    <s v="กสิกร"/>
    <s v=""/>
    <s v="WA109423211TH"/>
    <s v="20/03/2026 09:03"/>
  </r>
  <r>
    <x v="8"/>
    <x v="23"/>
    <n v="87.2"/>
    <n v="1"/>
    <s v="GXO84"/>
    <n v="181.4"/>
    <n v="7"/>
    <s v="ร้านที่3"/>
    <s v="อนันต์​  อรรคบุตร"/>
    <s v="218  หมู่3  บ้านนาแคน  ต.บ้านแมด  อ.บุณฑริก  จ.อุบลราชธานี_x000a__x000a_บุณฑริก/ Buntharikอุบลราชธานี/ Ubon Ratchathani_x000a_34230"/>
    <s v="34230"/>
    <s v="660897711533"/>
    <s v="20/03/2026 09:03"/>
    <s v="-"/>
    <s v="Kerry_dropoff"/>
    <s v="Lazada"/>
    <s v="lazada"/>
    <s v=""/>
    <s v="TH31098GSB0S7H"/>
    <s v="20/03/2026 09:03"/>
  </r>
  <r>
    <x v="14"/>
    <x v="23"/>
    <n v="87.2"/>
    <n v="1"/>
    <s v="GXO84"/>
    <n v="181.4"/>
    <n v="7"/>
    <s v="ร้านที่3"/>
    <s v="อนันต์​  อรรคบุตร"/>
    <s v="218  หมู่3  บ้านนาแคน  ต.บ้านแมด  อ.บุณฑริก  จ.อุบลราชธานี_x000a__x000a_บุณฑริก/ Buntharikอุบลราชธานี/ Ubon Ratchathani_x000a_34230"/>
    <s v="34230"/>
    <s v="660897711533"/>
    <s v="20/03/2026 09:03"/>
    <s v="-"/>
    <s v="Kerry_dropoff"/>
    <s v="Lazada"/>
    <s v="lazada"/>
    <s v=""/>
    <s v="TH31098GSB0S7H"/>
    <s v="20/03/2026 09:03"/>
  </r>
  <r>
    <x v="13"/>
    <x v="14"/>
    <n v="50"/>
    <n v="3"/>
    <s v="GXO83"/>
    <n v="100"/>
    <n v="0"/>
    <s v="ร้านที่1"/>
    <s v="พิมพรรณ  จันทรคณา"/>
    <s v="34 ม.5 ต.ภูมิ_x000a_อ.บางมูลนาก_x000a_จ.พิจิตร  _x000a_ 66120"/>
    <s v="66120"/>
    <s v="0815332260"/>
    <s v="20/03/2026 08:33"/>
    <s v="sompear3955@gmail.com"/>
    <s v="EMS"/>
    <s v="facebook"/>
    <s v="กสิกร"/>
    <s v=""/>
    <s v="WB213474433TH"/>
    <s v="20/03/2026 09:03"/>
  </r>
  <r>
    <x v="15"/>
    <x v="15"/>
    <n v="100"/>
    <n v="1"/>
    <s v="GXO82"/>
    <n v="199"/>
    <n v="0"/>
    <s v="ร้านที่1"/>
    <s v="ภัคณิชา เด่นเกิดผล"/>
    <s v="6 ซอยติวานนท์24 แยก2/11_x000a_ต.บางกระสอ อ.เมือง_x000a_นนทบุรี 11000"/>
    <s v="11000"/>
    <s v="0818895389"/>
    <s v="20/03/2026 09:02"/>
    <s v="sompear3955@gmail.com"/>
    <s v="EMS COD"/>
    <s v="facebook"/>
    <s v="กสิกร"/>
    <s v=""/>
    <s v="WA109423225TH"/>
    <s v="20/03/2026 09:02"/>
  </r>
  <r>
    <x v="0"/>
    <x v="0"/>
    <n v="99"/>
    <n v="1"/>
    <s v="GXO82"/>
    <n v="199"/>
    <n v="0"/>
    <s v="ร้านที่1"/>
    <s v="ภัคณิชา เด่นเกิดผล"/>
    <s v="6 ซอยติวานนท์24 แยก2/11_x000a_ต.บางกระสอ อ.เมือง_x000a_นนทบุรี 11000"/>
    <s v="11000"/>
    <s v="0818895389"/>
    <s v="20/03/2026 09:02"/>
    <s v="sompear3955@gmail.com"/>
    <s v="EMS COD"/>
    <s v="facebook"/>
    <s v="กสิกร"/>
    <s v=""/>
    <s v="WA109423225TH"/>
    <s v="20/03/2026 09:02"/>
  </r>
  <r>
    <x v="15"/>
    <x v="15"/>
    <n v="100"/>
    <n v="1"/>
    <s v="GXO81"/>
    <n v="199"/>
    <n v="0"/>
    <s v="ร้านที่1"/>
    <s v="คุณสมหมาย พรมมา "/>
    <s v="บ้านศรีสว่าง พัฒนา_x000a_ 131 หมู่ 14 ต.สะพุง อ.ศรีรัตนะ จ.ศรีสะเกษ  33240"/>
    <s v="33240"/>
    <s v="0985189107"/>
    <s v="20/03/2026 09:01"/>
    <s v="sompear3955@gmail.com"/>
    <s v="EMS COD"/>
    <s v="facebook"/>
    <s v="กสิกร"/>
    <s v=""/>
    <s v="WA109423239TH"/>
    <s v="20/03/2026 09:01"/>
  </r>
  <r>
    <x v="0"/>
    <x v="0"/>
    <n v="99"/>
    <n v="1"/>
    <s v="GXO81"/>
    <n v="199"/>
    <n v="0"/>
    <s v="ร้านที่1"/>
    <s v="คุณสมหมาย พรมมา "/>
    <s v="บ้านศรีสว่าง พัฒนา_x000a_ 131 หมู่ 14 ต.สะพุง อ.ศรีรัตนะ จ.ศรีสะเกษ  33240"/>
    <s v="33240"/>
    <s v="0985189107"/>
    <s v="20/03/2026 09:01"/>
    <s v="sompear3955@gmail.com"/>
    <s v="EMS COD"/>
    <s v="facebook"/>
    <s v="กสิกร"/>
    <s v=""/>
    <s v="WA109423239TH"/>
    <s v="20/03/2026 09:01"/>
  </r>
  <r>
    <x v="12"/>
    <x v="13"/>
    <n v="90"/>
    <n v="2"/>
    <s v="GXO80"/>
    <n v="179"/>
    <n v="0"/>
    <s v="ร้านที่1"/>
    <s v="ยุพา  บุญประเสริฐ"/>
    <s v=" 51 ซ.รามคำแหง68 มบ.กิตตินิเวศ ซ.24/5 แขวง หัวหมาก เขต บางกะปิ กทม  10240"/>
    <s v="10240"/>
    <s v="0894436844"/>
    <s v="20/03/2026 06:23"/>
    <s v="sompear3955@gmail.com"/>
    <s v="EMS"/>
    <s v="facebook"/>
    <s v="กสิกร"/>
    <s v=""/>
    <s v="WB213474447TH"/>
    <s v="20/03/2026 09:00"/>
  </r>
  <r>
    <x v="15"/>
    <x v="15"/>
    <n v="100"/>
    <n v="1"/>
    <s v="GXO79"/>
    <n v="199"/>
    <n v="0"/>
    <s v="ร้านที่1"/>
    <s v="ชมคณา จ้าวเวคิน"/>
    <s v="เลขที่ 93 ถนนเฉลิมพระเกียรติ ร.9 ซอย 14 เปรมฤทัยล้อก17 ตำบลดอกไม้ เขตประเวศ กทม เบอร์โทร 10250"/>
    <s v="10250"/>
    <s v="0870507362"/>
    <s v="20/03/2026 08:59"/>
    <s v="sompear3955@gmail.com"/>
    <s v="EMS COD"/>
    <s v="facebook"/>
    <s v="กสิกร"/>
    <s v=""/>
    <s v="WA109423256TH"/>
    <s v="20/03/2026 08:59"/>
  </r>
  <r>
    <x v="0"/>
    <x v="0"/>
    <n v="99"/>
    <n v="1"/>
    <s v="GXO79"/>
    <n v="199"/>
    <n v="0"/>
    <s v="ร้านที่1"/>
    <s v="ชมคณา จ้าวเวคิน"/>
    <s v="เลขที่ 93 ถนนเฉลิมพระเกียรติ ร.9 ซอย 14 เปรมฤทัยล้อก17 ตำบลดอกไม้ เขตประเวศ กทม เบอร์โทร 10250"/>
    <s v="10250"/>
    <s v="0870507362"/>
    <s v="20/03/2026 08:59"/>
    <s v="sompear3955@gmail.com"/>
    <s v="EMS COD"/>
    <s v="facebook"/>
    <s v="กสิกร"/>
    <s v=""/>
    <s v="WA109423256TH"/>
    <s v="20/03/2026 08:59"/>
  </r>
  <r>
    <x v="12"/>
    <x v="13"/>
    <n v="90"/>
    <n v="2"/>
    <s v="GXO78"/>
    <n v="179"/>
    <n v="0"/>
    <s v="ร้านที่1"/>
    <s v="เสาวลักษณ์ กุญชะโมรินร์"/>
    <s v="149/43หมู่1ต.แม่คือ อ.ดอยสะเก็ด จ.เชียงใหม่ 50220"/>
    <s v="50220"/>
    <s v="0918514786"/>
    <s v="20/03/2026 08:58"/>
    <s v="sompear3955@gmail.com"/>
    <s v="EMS COD"/>
    <s v="facebook"/>
    <s v="กสิกร"/>
    <s v=""/>
    <s v="WA109423260TH"/>
    <s v="20/03/2026 08:58"/>
  </r>
  <r>
    <x v="12"/>
    <x v="13"/>
    <n v="90"/>
    <n v="2"/>
    <s v="GXO77"/>
    <n v="179"/>
    <n v="0"/>
    <s v="ร้านที่1"/>
    <s v="สุวิมล"/>
    <s v="64/21 หมู่ 3 ต.บางกระเบา_x000a_อ.นครชัยศรี_x000a_จ.นครปฐม_x000a_ 73120"/>
    <s v="73120"/>
    <s v="0819348300"/>
    <s v="20/03/2026 08:57"/>
    <s v="sompear3955@gmail.com"/>
    <s v="EMS COD"/>
    <s v="facebook"/>
    <s v="กสิกร"/>
    <s v=""/>
    <s v="WA109423273TH"/>
    <s v="20/03/2026 08:57"/>
  </r>
  <r>
    <x v="10"/>
    <x v="10"/>
    <n v="80"/>
    <n v="3"/>
    <s v="GXO76"/>
    <n v="240"/>
    <n v="0"/>
    <s v="ร้านที่1"/>
    <s v="R******t"/>
    <s v="******ฬุวนาราม 32 ถนน เวฬุวนาราม แขวงดอนเมือง แขวงดอนเมือง เขตดอนเมือง จังหวัดกรุงเทพมหานคร 10210"/>
    <s v="10210"/>
    <s v="86"/>
    <s v="20/03/2026 09:10"/>
    <s v="-"/>
    <s v="SPX Express"/>
    <s v="Shopee"/>
    <s v="shopee"/>
    <s v=""/>
    <s v="TH264326248998A"/>
    <s v="20/03/2026 08:56"/>
  </r>
  <r>
    <x v="15"/>
    <x v="15"/>
    <n v="99"/>
    <n v="1"/>
    <s v="GXO75"/>
    <n v="299"/>
    <n v="0"/>
    <s v="ร้านที่1"/>
    <s v="จิระศักดิ์  มัณฑางกูร"/>
    <s v="89/224  หมู่บ้านพฤกษ์ลดา _x000a_ถนน 345  ต. บางตะไนย์_x000a_อ. ปากเกร็ด_x000a_จ. นนทบุรี 11120"/>
    <s v="11120"/>
    <s v="0898815190"/>
    <s v="19/03/2026 18:02"/>
    <s v="sompear3955@gmail.com"/>
    <s v="EMS"/>
    <s v="facebook"/>
    <s v="กสิกร"/>
    <s v=""/>
    <s v="WB213474464TH"/>
    <s v="20/03/2026 08:55"/>
  </r>
  <r>
    <x v="0"/>
    <x v="0"/>
    <n v="99"/>
    <n v="1"/>
    <s v="GXO75"/>
    <n v="299"/>
    <n v="0"/>
    <s v="ร้านที่1"/>
    <s v="จิระศักดิ์  มัณฑางกูร"/>
    <s v="89/224  หมู่บ้านพฤกษ์ลดา _x000a_ถนน 345  ต. บางตะไนย์_x000a_อ. ปากเกร็ด_x000a_จ. นนทบุรี 11120"/>
    <s v="11120"/>
    <s v="0898815190"/>
    <s v="19/03/2026 18:02"/>
    <s v="sompear3955@gmail.com"/>
    <s v="EMS"/>
    <s v="facebook"/>
    <s v="กสิกร"/>
    <s v=""/>
    <s v="WB213474464TH"/>
    <s v="20/03/2026 08:55"/>
  </r>
  <r>
    <x v="13"/>
    <x v="14"/>
    <n v="50"/>
    <n v="3"/>
    <s v="GXO75"/>
    <n v="299"/>
    <n v="0"/>
    <s v="ร้านที่1"/>
    <s v="จิระศักดิ์  มัณฑางกูร"/>
    <s v="89/224  หมู่บ้านพฤกษ์ลดา _x000a_ถนน 345  ต. บางตะไนย์_x000a_อ. ปากเกร็ด_x000a_จ. นนทบุรี 11120"/>
    <s v="11120"/>
    <s v="0898815190"/>
    <s v="19/03/2026 18:02"/>
    <s v="sompear3955@gmail.com"/>
    <s v="EMS"/>
    <s v="facebook"/>
    <s v="กสิกร"/>
    <s v=""/>
    <s v="WB213474464TH"/>
    <s v="20/03/2026 08:55"/>
  </r>
  <r>
    <x v="13"/>
    <x v="14"/>
    <n v="50"/>
    <n v="3"/>
    <s v="GXO74"/>
    <n v="299"/>
    <n v="0"/>
    <s v="ร้านที่1"/>
    <s v="คุณกัลยาดี วงศ์ชามณี"/>
    <s v=" _x000a_เลขที่ 11/771 เดอะไพรเวซี่ ท่าพระ อินเตอร์เชนจ์ ถ.จรัญสนิทวงศ์ แขวงวัดท่าพระ เขตบางกอกใหญ่ กทม  10600"/>
    <s v="10600"/>
    <s v="0630234551"/>
    <s v="19/03/2026 17:39"/>
    <s v="sompear3955@gmail.com"/>
    <s v="EMS"/>
    <s v="facebook"/>
    <s v="กสิกร"/>
    <s v=""/>
    <s v="WB213474478TH"/>
    <s v="20/03/2026 08:46"/>
  </r>
  <r>
    <x v="15"/>
    <x v="15"/>
    <n v="99"/>
    <n v="1"/>
    <s v="GXO74"/>
    <n v="299"/>
    <n v="0"/>
    <s v="ร้านที่1"/>
    <s v="คุณกัลยาดี วงศ์ชามณี"/>
    <s v=" _x000a_เลขที่ 11/771 เดอะไพรเวซี่ ท่าพระ อินเตอร์เชนจ์ ถ.จรัญสนิทวงศ์ แขวงวัดท่าพระ เขตบางกอกใหญ่ กทม  10600"/>
    <s v="10600"/>
    <s v="0630234551"/>
    <s v="19/03/2026 17:39"/>
    <s v="sompear3955@gmail.com"/>
    <s v="EMS"/>
    <s v="facebook"/>
    <s v="กสิกร"/>
    <s v=""/>
    <s v="WB213474478TH"/>
    <s v="20/03/2026 08:46"/>
  </r>
  <r>
    <x v="0"/>
    <x v="0"/>
    <n v="99"/>
    <n v="1"/>
    <s v="GXO74"/>
    <n v="299"/>
    <n v="0"/>
    <s v="ร้านที่1"/>
    <s v="คุณกัลยาดี วงศ์ชามณี"/>
    <s v=" _x000a_เลขที่ 11/771 เดอะไพรเวซี่ ท่าพระ อินเตอร์เชนจ์ ถ.จรัญสนิทวงศ์ แขวงวัดท่าพระ เขตบางกอกใหญ่ กทม  10600"/>
    <s v="10600"/>
    <s v="0630234551"/>
    <s v="19/03/2026 17:39"/>
    <s v="sompear3955@gmail.com"/>
    <s v="EMS"/>
    <s v="facebook"/>
    <s v="กสิกร"/>
    <s v=""/>
    <s v="WB213474478TH"/>
    <s v="20/03/2026 08:46"/>
  </r>
  <r>
    <x v="15"/>
    <x v="15"/>
    <n v="100"/>
    <n v="1"/>
    <s v="GXO73"/>
    <n v="199"/>
    <n v="0"/>
    <s v="ร้านที่1"/>
    <s v="นาฎภรณ์ ทศทิศไพศาล"/>
    <s v="808/281_x000a_ม.ซื่อตรง39_x000a_ซ.นวมินทร์143_x000a_ถ.นวมินทร์_x000a_แขวงนวลจันทร์_x000a_เขตบึงกุ่ม_x000a_กทม _x000a_ 10230"/>
    <s v="10230"/>
    <s v="0818376686"/>
    <s v="20/03/2026 08:45"/>
    <s v="sompear3955@gmail.com"/>
    <s v="EMS COD"/>
    <s v="facebook"/>
    <s v="กสิกร"/>
    <s v=""/>
    <s v="WA109423287TH"/>
    <s v="20/03/2026 08:45"/>
  </r>
  <r>
    <x v="0"/>
    <x v="0"/>
    <n v="99"/>
    <n v="1"/>
    <s v="GXO73"/>
    <n v="199"/>
    <n v="0"/>
    <s v="ร้านที่1"/>
    <s v="นาฎภรณ์ ทศทิศไพศาล"/>
    <s v="808/281_x000a_ม.ซื่อตรง39_x000a_ซ.นวมินทร์143_x000a_ถ.นวมินทร์_x000a_แขวงนวลจันทร์_x000a_เขตบึงกุ่ม_x000a_กทม _x000a_ 10230"/>
    <s v="10230"/>
    <s v="0818376686"/>
    <s v="20/03/2026 08:45"/>
    <s v="sompear3955@gmail.com"/>
    <s v="EMS COD"/>
    <s v="facebook"/>
    <s v="กสิกร"/>
    <s v=""/>
    <s v="WA109423287TH"/>
    <s v="20/03/2026 08:45"/>
  </r>
  <r>
    <x v="15"/>
    <x v="15"/>
    <n v="100"/>
    <n v="1"/>
    <s v="GXO72"/>
    <n v="199"/>
    <n v="0"/>
    <s v="ร้านที่1"/>
    <s v="ปิยชาติ"/>
    <s v="รพ.สต.บ้านก่าน ต.ฝั่งแดง_x000a_อ.นากลาง จ.หนองบัวลำภู_x000a_ 39170"/>
    <s v="39170"/>
    <s v="0938509915"/>
    <s v="20/03/2026 10:30"/>
    <s v="sompear3955@gmail.com"/>
    <s v="EMS COD"/>
    <s v="facebook"/>
    <s v="กสิกร"/>
    <s v=""/>
    <s v="WA109427788TH"/>
    <s v="20/03/2026 08:43"/>
  </r>
  <r>
    <x v="0"/>
    <x v="0"/>
    <n v="99"/>
    <n v="1"/>
    <s v="GXO72"/>
    <n v="199"/>
    <n v="0"/>
    <s v="ร้านที่1"/>
    <s v="ปิยชาติ"/>
    <s v="รพ.สต.บ้านก่าน ต.ฝั่งแดง_x000a_อ.นากลาง จ.หนองบัวลำภู_x000a_ 39170"/>
    <s v="39170"/>
    <s v="0938509915"/>
    <s v="20/03/2026 10:30"/>
    <s v="sompear3955@gmail.com"/>
    <s v="EMS COD"/>
    <s v="facebook"/>
    <s v="กสิกร"/>
    <s v=""/>
    <s v="WA109427788TH"/>
    <s v="20/03/2026 08:43"/>
  </r>
  <r>
    <x v="15"/>
    <x v="15"/>
    <n v="100"/>
    <n v="1"/>
    <s v="GXO71"/>
    <n v="199"/>
    <n v="0"/>
    <s v="ร้านที่1"/>
    <s v="สุพัตรา วงศ์สุ"/>
    <s v="181 หมู่2 ต เหมืองง่า อ เมือง จ ลำพูน 51000"/>
    <s v="51000"/>
    <s v="0814737155"/>
    <s v="19/03/2026 17:25"/>
    <s v="sompear3955@gmail.com"/>
    <s v="EMS"/>
    <s v="facebook"/>
    <s v="กสิกร"/>
    <s v=""/>
    <s v="WB213474481TH"/>
    <s v="20/03/2026 08:41"/>
  </r>
  <r>
    <x v="0"/>
    <x v="0"/>
    <n v="99"/>
    <n v="1"/>
    <s v="GXO71"/>
    <n v="199"/>
    <n v="0"/>
    <s v="ร้านที่1"/>
    <s v="สุพัตรา วงศ์สุ"/>
    <s v="181 หมู่2 ต เหมืองง่า อ เมือง จ ลำพูน 51000"/>
    <s v="51000"/>
    <s v="0814737155"/>
    <s v="19/03/2026 17:25"/>
    <s v="sompear3955@gmail.com"/>
    <s v="EMS"/>
    <s v="facebook"/>
    <s v="กสิกร"/>
    <s v=""/>
    <s v="WB213474481TH"/>
    <s v="20/03/2026 08:41"/>
  </r>
  <r>
    <x v="15"/>
    <x v="15"/>
    <n v="100"/>
    <n v="1"/>
    <s v="GXO70"/>
    <n v="199"/>
    <n v="0"/>
    <s v="ร้านที่1"/>
    <s v="ครูจิตรลดา เชิงหอม "/>
    <s v="โทร 433 หมู่ 3 ต.สระคู อ.สุวรรณภูมิ _x000a_จ.ร้อยเอ็ด 45130"/>
    <s v="45130"/>
    <s v="0818732780"/>
    <s v="20/03/2026 08:40"/>
    <s v="sompear3955@gmail.com"/>
    <s v="EMS COD"/>
    <s v="facebook"/>
    <s v="กสิกร"/>
    <s v=""/>
    <s v="WA109423295TH"/>
    <s v="20/03/2026 08:40"/>
  </r>
  <r>
    <x v="0"/>
    <x v="0"/>
    <n v="99"/>
    <n v="1"/>
    <s v="GXO70"/>
    <n v="199"/>
    <n v="0"/>
    <s v="ร้านที่1"/>
    <s v="ครูจิตรลดา เชิงหอม "/>
    <s v="โทร 433 หมู่ 3 ต.สระคู อ.สุวรรณภูมิ _x000a_จ.ร้อยเอ็ด 45130"/>
    <s v="45130"/>
    <s v="0818732780"/>
    <s v="20/03/2026 08:40"/>
    <s v="sompear3955@gmail.com"/>
    <s v="EMS COD"/>
    <s v="facebook"/>
    <s v="กสิกร"/>
    <s v=""/>
    <s v="WA109423295TH"/>
    <s v="20/03/2026 08:40"/>
  </r>
  <r>
    <x v="13"/>
    <x v="14"/>
    <n v="50"/>
    <n v="6"/>
    <s v="GXO69"/>
    <n v="200"/>
    <n v="0"/>
    <s v="ร้านที่1"/>
    <s v="รวีวรรณ  จันทร์คณาโชค  "/>
    <s v="878/31  หมู่บ้านนาราสิริ   ซอยศรีนครินทร์ 20 แขวงสวนหลวง  เขตสวนหลวง  กรุงเทพ   โทร 10250"/>
    <s v="10250"/>
    <s v="0924348572"/>
    <s v="19/03/2026 16:32"/>
    <s v="sompear3955@gmail.com"/>
    <s v="EMS"/>
    <s v="facebook"/>
    <s v="กสิกร"/>
    <s v=""/>
    <s v="WB213474495TH"/>
    <s v="20/03/2026 08:39"/>
  </r>
  <r>
    <x v="3"/>
    <x v="3"/>
    <n v="33.333333333333336"/>
    <n v="3"/>
    <s v="GXO68"/>
    <n v="100"/>
    <n v="0"/>
    <s v="ร้านที่4"/>
    <s v="ค** ม*** พ***ฒ"/>
    <s v="กรุงเทพฯ"/>
    <s v="-"/>
    <s v=""/>
    <s v="20/03/2026 08:37"/>
    <s v="-"/>
    <s v="J&amp;T COD"/>
    <s v="Tiktok"/>
    <s v="จ่ายทีหลัง / COD"/>
    <s v=""/>
    <s v="793572321010"/>
    <s v="20/03/2026 08:38"/>
  </r>
  <r>
    <x v="12"/>
    <x v="13"/>
    <n v="90"/>
    <n v="2"/>
    <s v="GXO67"/>
    <n v="179"/>
    <n v="0"/>
    <s v="ร้านที่1"/>
    <s v="มีนาศิณี"/>
    <s v="122/64 ซ.รามอินทรา60 มบ.ชื่นกมลนิเวศน์5 ขว.รามอินทรา ข.คันนายาว ถนน รามอินทรา กทม  10230"/>
    <s v="10230"/>
    <s v="0819884980"/>
    <s v="20/03/2026 08:37"/>
    <s v="sompear3955@gmail.com"/>
    <s v="EMS COD"/>
    <s v="facebook"/>
    <s v="กสิกร"/>
    <s v=""/>
    <s v="WA109423300TH"/>
    <s v="20/03/2026 08:35"/>
  </r>
  <r>
    <x v="13"/>
    <x v="14"/>
    <n v="50"/>
    <n v="3"/>
    <s v="GXO66"/>
    <n v="100"/>
    <n v="0"/>
    <s v="ร้านที่1"/>
    <s v="พิมพ์บุญ รุจรัตน์บดีกุล"/>
    <s v="บ้านเลขที่10/265ซอย4/2หมู่บ้านสินทรัพย์นครการ์เด้น/ถ.กาญจนาภิเษก/บางแค/ก.ท.ม_x000a_ 10160"/>
    <s v="10160"/>
    <s v="0614018275"/>
    <s v="20/03/2026 08:34"/>
    <s v="sompear3955@gmail.com"/>
    <s v="EMS COD"/>
    <s v="facebook"/>
    <s v="กสิกร"/>
    <s v=""/>
    <s v="WA109427774TH"/>
    <s v="20/03/2026 08:34"/>
  </r>
  <r>
    <x v="16"/>
    <x v="17"/>
    <n v="139"/>
    <n v="1"/>
    <s v="GXO65"/>
    <n v="215"/>
    <n v="0"/>
    <s v="ร้านที่10"/>
    <s v="ส่ง วันดี  จันโทภาส"/>
    <s v=" 31/376  ซ.58_x000a_มบ.พฤกษาวิลเลจ 1_x000a_ถ.ลำลูกกา_x000a_ต.บึงคำพร้อย_x000a_อ.ลำลูกกา_x000a_จ.ปทุมธานี          _x000a_ 12150"/>
    <s v="12150"/>
    <s v="0846003929"/>
    <s v="20/03/2026 08:33"/>
    <s v="sompear3955@gmail.com"/>
    <s v="EMS COD"/>
    <s v="facebook"/>
    <s v="กสิกร"/>
    <s v=""/>
    <s v="WA109427765TH"/>
    <s v="20/03/2026 08:33"/>
  </r>
  <r>
    <x v="2"/>
    <x v="16"/>
    <n v="139"/>
    <n v="1"/>
    <s v="GXO65"/>
    <n v="215"/>
    <n v="0"/>
    <s v="ร้านที่10"/>
    <s v="ส่ง วันดี  จันโทภาส"/>
    <s v=" 31/376  ซ.58_x000a_มบ.พฤกษาวิลเลจ 1_x000a_ถ.ลำลูกกา_x000a_ต.บึงคำพร้อย_x000a_อ.ลำลูกกา_x000a_จ.ปทุมธานี          _x000a_ 12150"/>
    <s v="12150"/>
    <s v="0846003929"/>
    <s v="20/03/2026 08:33"/>
    <s v="sompear3955@gmail.com"/>
    <s v="EMS COD"/>
    <s v="facebook"/>
    <s v="กสิกร"/>
    <s v=""/>
    <s v="WA109427765TH"/>
    <s v="20/03/2026 08:33"/>
  </r>
  <r>
    <x v="3"/>
    <x v="3"/>
    <n v="50"/>
    <n v="6"/>
    <s v="GXO63"/>
    <n v="200"/>
    <n v="0"/>
    <s v="ร้านที่2"/>
    <s v="เ***ลักษณ์ ว***ไว"/>
    <s v="ขอนแก่น"/>
    <s v="-"/>
    <s v=""/>
    <s v="20/03/2026 07:33"/>
    <s v="-"/>
    <s v="J&amp;T COD"/>
    <s v="Tiktok"/>
    <s v="จ่ายทีหลัง / COD"/>
    <s v=""/>
    <s v="793545230004"/>
    <s v="20/03/2026 07:33"/>
  </r>
  <r>
    <x v="3"/>
    <x v="3"/>
    <n v="50"/>
    <n v="6"/>
    <s v="GXO62"/>
    <n v="200"/>
    <n v="0"/>
    <s v="ร้านที่2"/>
    <s v="จ***รัตน์ ป***กระโทก"/>
    <s v="นครราชสีมา"/>
    <s v="-"/>
    <s v=""/>
    <s v="20/03/2026 07:23"/>
    <s v="-"/>
    <s v="J&amp;T Express"/>
    <s v="Tiktok"/>
    <s v="tiktok"/>
    <s v=""/>
    <s v="793592822002"/>
    <s v="20/03/2026 07:23"/>
  </r>
  <r>
    <x v="3"/>
    <x v="3"/>
    <n v="50"/>
    <n v="6"/>
    <s v="GXO61"/>
    <n v="200"/>
    <n v="0"/>
    <s v="ร้านที่2"/>
    <s v="ฉ***รรณ แ***ึ้ง"/>
    <s v="นครสวรรค์"/>
    <s v="-"/>
    <s v=""/>
    <s v="20/03/2026 06:51"/>
    <s v="-"/>
    <s v="J&amp;T COD"/>
    <s v="Tiktok"/>
    <s v="จ่ายทีหลัง / COD"/>
    <s v=""/>
    <s v="793539519986"/>
    <s v="20/03/2026 06:51"/>
  </r>
  <r>
    <x v="10"/>
    <x v="10"/>
    <n v="80"/>
    <n v="3"/>
    <s v="GXO60"/>
    <n v="240"/>
    <n v="0"/>
    <s v="ร้านที่1"/>
    <s v="S******i"/>
    <s v="******่ที่ 6 ตำบล บุพราหมณ์ ตำบลบุพราหมณ์ อำเภอนาดี จังหวัดปราจีนบุรี 25220"/>
    <s v="25220"/>
    <s v="29"/>
    <s v="20/03/2026 06:04"/>
    <s v="-"/>
    <s v="SPX Express"/>
    <s v="Shopee"/>
    <s v="shopee"/>
    <s v=""/>
    <s v="TH2666035713289"/>
    <s v="20/03/2026 06:04"/>
  </r>
  <r>
    <x v="3"/>
    <x v="3"/>
    <n v="50"/>
    <n v="6"/>
    <s v="GXO59"/>
    <n v="200"/>
    <n v="0"/>
    <s v="ร้านที่2"/>
    <s v="ค***มปอง ง***รี"/>
    <s v="มหาสารคาม"/>
    <s v="-"/>
    <s v=""/>
    <s v="20/03/2026 06:01"/>
    <s v="-"/>
    <s v="J&amp;T Express"/>
    <s v="Tiktok"/>
    <s v="tiktok"/>
    <s v=""/>
    <s v="793535110992"/>
    <s v="20/03/2026 06:01"/>
  </r>
  <r>
    <x v="10"/>
    <x v="10"/>
    <n v="80"/>
    <n v="3"/>
    <s v="GXO58"/>
    <n v="240"/>
    <n v="0"/>
    <s v="ร้านที่1"/>
    <s v="S******i"/>
    <s v="******่ที่ 6 ตำบล บุพราหมณ์ ตำบลบุพราหมณ์ อำเภอนาดี จังหวัดปราจีนบุรี 25220"/>
    <s v="25220"/>
    <s v="29"/>
    <s v="20/03/2026 06:00"/>
    <s v="-"/>
    <s v="SPX Express"/>
    <s v="Shopee"/>
    <s v="shopee"/>
    <s v=""/>
    <s v="TH261175579877B"/>
    <s v="20/03/2026 05:59"/>
  </r>
  <r>
    <x v="3"/>
    <x v="3"/>
    <n v="50"/>
    <n v="6"/>
    <s v="GXO57"/>
    <n v="200"/>
    <n v="0"/>
    <s v="ร้านที่2"/>
    <s v="ว***วรรณ แ***คตร"/>
    <s v="ระยอง"/>
    <s v="-"/>
    <s v=""/>
    <s v="20/03/2026 05:45"/>
    <s v="-"/>
    <s v="J&amp;T Express"/>
    <s v="Tiktok"/>
    <s v="tiktok"/>
    <s v=""/>
    <s v="793577619951"/>
    <s v="20/03/2026 05:45"/>
  </r>
  <r>
    <x v="3"/>
    <x v="3"/>
    <n v="50"/>
    <n v="6"/>
    <s v="GXO55"/>
    <n v="200"/>
    <n v="0"/>
    <s v="ร้านที่2"/>
    <s v="ธ*** พ***สุระ"/>
    <s v="สกลนคร"/>
    <s v="-"/>
    <s v=""/>
    <s v="20/03/2026 03:46"/>
    <s v="-"/>
    <s v="J&amp;T Express"/>
    <s v="Tiktok"/>
    <s v="tiktok"/>
    <s v=""/>
    <s v="793539716970"/>
    <s v="20/03/2026 03:46"/>
  </r>
  <r>
    <x v="3"/>
    <x v="3"/>
    <n v="50"/>
    <n v="6"/>
    <s v="GXO54"/>
    <n v="200"/>
    <n v="0"/>
    <s v="ร้านที่2"/>
    <s v="น***า ท***รือง0935768475"/>
    <s v="จังหวัดกระบี่"/>
    <s v="-"/>
    <s v=""/>
    <s v="20/03/2026 01:48"/>
    <s v="-"/>
    <s v="J&amp;T COD"/>
    <s v="Tiktok"/>
    <s v="จ่ายทีหลัง / COD"/>
    <s v=""/>
    <s v="793508018940"/>
    <s v="20/03/2026 01:48"/>
  </r>
  <r>
    <x v="16"/>
    <x v="23"/>
    <n v="109"/>
    <n v="1"/>
    <s v="GXO53"/>
    <n v="154"/>
    <n v="45"/>
    <s v="ร้านที่3"/>
    <s v="แสงจันทร์ จันทรักษ์"/>
    <s v="บ้านยวนผึ้ง 121/158 หมู่23  · ประสงค์/ Prasong_x000a__x000a_ท่าชนะ/ Tha Chanaสุราษฎร์ธานี/ Surat Thani_x000a_84170"/>
    <s v="84170"/>
    <s v="660629851902"/>
    <s v="20/03/2026 01:42"/>
    <s v="-"/>
    <s v="Kerry_dropoff"/>
    <s v="Lazada"/>
    <s v="lazada"/>
    <s v=""/>
    <s v="TH68078GNJHQ9C"/>
    <s v="20/03/2026 01:41"/>
  </r>
  <r>
    <x v="3"/>
    <x v="3"/>
    <n v="50"/>
    <n v="12"/>
    <s v="GXO52"/>
    <n v="400"/>
    <n v="0"/>
    <s v="ร้านที่2"/>
    <s v="s***n"/>
    <s v="กรุงเทพฯ"/>
    <s v="-"/>
    <s v=""/>
    <s v="20/03/2026 01:20"/>
    <s v="-"/>
    <s v="J&amp;T COD"/>
    <s v="Tiktok"/>
    <s v="จ่ายทีหลัง / COD"/>
    <s v=""/>
    <s v="793522599892"/>
    <s v="20/03/2026 01:23"/>
  </r>
  <r>
    <x v="4"/>
    <x v="4"/>
    <n v="33.333333333333336"/>
    <n v="3"/>
    <s v="GXO51"/>
    <n v="134.99"/>
    <n v="0"/>
    <s v="ร้านที่2"/>
    <s v="S***lower"/>
    <s v="ปทุมธานี"/>
    <s v="-"/>
    <s v=""/>
    <s v="20/03/2026 01:09"/>
    <s v="-"/>
    <s v="J&amp;T Express"/>
    <s v="Tiktok"/>
    <s v="tiktok"/>
    <s v=""/>
    <s v="793556231985"/>
    <s v="20/03/2026 01:19"/>
  </r>
  <r>
    <x v="10"/>
    <x v="24"/>
    <n v="42.16"/>
    <n v="1"/>
    <s v="GXO50"/>
    <n v="49.16"/>
    <n v="7"/>
    <s v="ร้านที่3"/>
    <s v="ยุพา​พร​ เอื้อ​ทรัพย์​มงคล​"/>
    <s v="111/24_x000a__x000a_ป้อมปราบศัตรูพ่าย/ Pom Prap Sattru Phaiกรุงเทพมหานคร/ Bangkok_x000a_10100"/>
    <s v="10100"/>
    <s v="660917851835"/>
    <s v="20/03/2026 01:16"/>
    <s v="-"/>
    <s v="Kerry_dropoff"/>
    <s v="Lazada"/>
    <s v="lazada"/>
    <s v=""/>
    <s v="LEXPU0668642028"/>
    <s v="20/03/2026 01:16"/>
  </r>
  <r>
    <x v="10"/>
    <x v="24"/>
    <n v="64"/>
    <n v="1"/>
    <s v="GXO49"/>
    <n v="144"/>
    <n v="0"/>
    <s v="ร้านที่3"/>
    <s v="มลิวรรณ บุญเสนอ"/>
    <s v="160/408 ถนน เพชรเกษม หมู่บ้านสวนทิพย์ · ยายชา/ Yai Cha_x000a__x000a_สามพราน/ Sam Phranนครปฐม/ Nakhon Pathom_x000a_73110"/>
    <s v="73110"/>
    <s v="660816432983"/>
    <s v="20/03/2026 01:15"/>
    <s v="-"/>
    <s v="Kerry_dropoff"/>
    <s v="Lazada"/>
    <s v="lazada"/>
    <s v=""/>
    <s v="LEXPU0668679726"/>
    <s v="20/03/2026 00:59"/>
  </r>
  <r>
    <x v="19"/>
    <x v="25"/>
    <n v="80"/>
    <n v="1"/>
    <s v="GXO49"/>
    <n v="144"/>
    <n v="0"/>
    <s v="ร้านที่3"/>
    <s v="มลิวรรณ บุญเสนอ"/>
    <s v="160/408 ถนน เพชรเกษม หมู่บ้านสวนทิพย์ · ยายชา/ Yai Cha_x000a__x000a_สามพราน/ Sam Phranนครปฐม/ Nakhon Pathom_x000a_73110"/>
    <s v="73110"/>
    <s v="660816432983"/>
    <s v="20/03/2026 01:15"/>
    <s v="-"/>
    <s v="Kerry_dropoff"/>
    <s v="Lazada"/>
    <s v="lazada"/>
    <s v=""/>
    <s v="LEXPU0668679726"/>
    <s v="20/03/2026 00:59"/>
  </r>
  <r>
    <x v="4"/>
    <x v="4"/>
    <n v="27.5"/>
    <n v="4"/>
    <s v="GXO48"/>
    <n v="165"/>
    <n v="0"/>
    <s v="ร้านที่1"/>
    <s v="ม***์"/>
    <s v="******คกสะแบง, ตำบลท่าข้าม, อำเภออรัญประเทศ ตำบลท่าข้าม อำเภออรัญประเทศ จังหวัดสระแก้ว 27120"/>
    <s v="27120"/>
    <s v="06"/>
    <s v="20/03/2026 00:52"/>
    <s v="-"/>
    <s v="SPX Express"/>
    <s v="Shopee"/>
    <s v="shopee"/>
    <s v=""/>
    <s v="TH267239654380R"/>
    <s v="20/03/2026 00:51"/>
  </r>
  <r>
    <x v="3"/>
    <x v="3"/>
    <n v="50"/>
    <n v="6"/>
    <s v="GXO47"/>
    <n v="235"/>
    <n v="35"/>
    <s v="ร้านที่2"/>
    <s v="ช***ัฒน์ไชยโภค"/>
    <s v="สมุทรปราการ"/>
    <s v="-"/>
    <s v=""/>
    <s v="20/03/2026 00:46"/>
    <s v="-"/>
    <s v="J&amp;T COD"/>
    <s v="Tiktok"/>
    <s v="จ่ายทีหลัง / COD"/>
    <s v=""/>
    <s v="793545313971"/>
    <s v="20/03/2026 00:46"/>
  </r>
  <r>
    <x v="10"/>
    <x v="10"/>
    <n v="69.900000000000006"/>
    <n v="20"/>
    <s v="GXO46"/>
    <n v="1600"/>
    <n v="0"/>
    <s v="ร้านที่1"/>
    <s v="ธ******ิ"/>
    <s v="******ตรภาพ ปั๊มน้ำมัน ปตท.เลิศสวัสดิ์ปิโตรเลียม ตำบลลาดบัวขาว อำเภอสีคิ้ว จังหวัดนครราชสีมา 30340"/>
    <s v="30340"/>
    <s v="55"/>
    <s v="20/03/2026 00:46"/>
    <s v="-"/>
    <s v="SPX Express"/>
    <s v="Shopee"/>
    <s v="shopee"/>
    <s v=""/>
    <s v="TH264303015984X"/>
    <s v="20/03/2026 00:46"/>
  </r>
  <r>
    <x v="8"/>
    <x v="23"/>
    <n v="36.71"/>
    <n v="2"/>
    <s v="GXO45"/>
    <n v="80.42"/>
    <n v="7"/>
    <s v="ร้านที่3"/>
    <s v="ณิชา"/>
    <s v="ประภัสสรเลควิลล์28 (ห้อง220) ม.8 ต.บางนาง อ.พานทอง จ.ชลบุรี · บางนาง/ Bang Nang_x000a__x000a_พานทอง/ Phan Thongชลบุรี/ Chonburi_x000a_20160"/>
    <s v="20160"/>
    <s v="660654687913"/>
    <s v="20/03/2026 06:58"/>
    <s v="-"/>
    <s v="Kerry_dropoff"/>
    <s v="Lazada"/>
    <s v="lazada"/>
    <s v=""/>
    <s v="LEXPU0668624972"/>
    <s v="20/03/2026 00:43"/>
  </r>
  <r>
    <x v="7"/>
    <x v="7"/>
    <n v="12"/>
    <n v="30"/>
    <s v="GXO44"/>
    <n v="420"/>
    <n v="0"/>
    <s v="ร้านที่1"/>
    <s v="ก******ิ"/>
    <s v="******ำบลหนองนาก อำเภอหนองแค ตำบลหนองนาก อำเภอหนองแค จังหวัดสระบุรี 18230"/>
    <s v="18230"/>
    <s v="95"/>
    <s v="20/03/2026 00:26"/>
    <s v="-"/>
    <s v="SPX Express"/>
    <s v="Shopee"/>
    <s v="shopee"/>
    <s v=""/>
    <s v="TH268809968607R"/>
    <s v="20/03/2026 00:26"/>
  </r>
</pivotCacheRecords>
</file>

<file path=xl/pivotCache/pivotCacheRecords2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1">
  <r>
    <x v="0"/>
    <x v="0"/>
    <n v="95.66"/>
    <n v="1"/>
    <s v="GXU55"/>
    <n v="313"/>
    <n v="26"/>
    <s v="ร้านที่1"/>
    <s v="วิศรุต ไทยนิคม"/>
    <s v="ตึกเหลืองน้ำเงิน 563/2 ซอยกรุงธนบุรี4 แยก9 ห้อง110 ชั้น1 · บางลำภูล่าง/ Bang Lamphu Lang_x000a__x000a_คลองสาน/ Khlong Sanกรุงเทพมหานคร/ Bangkok_x000a_10600"/>
    <s v="10600"/>
    <s v="660990944274"/>
    <s v="21/03/2026 23:59"/>
    <s v="-"/>
    <s v="Kerry_dropoff"/>
    <s v="Lazada"/>
    <s v="lazada"/>
    <s v=""/>
    <s v="-"/>
    <s v="21/03/2026 23:59"/>
  </r>
  <r>
    <x v="0"/>
    <x v="0"/>
    <n v="95.67"/>
    <n v="2"/>
    <s v="GXU55"/>
    <n v="313"/>
    <n v="26"/>
    <s v="ร้านที่1"/>
    <s v="วิศรุต ไทยนิคม"/>
    <s v="ตึกเหลืองน้ำเงิน 563/2 ซอยกรุงธนบุรี4 แยก9 ห้อง110 ชั้น1 · บางลำภูล่าง/ Bang Lamphu Lang_x000a__x000a_คลองสาน/ Khlong Sanกรุงเทพมหานคร/ Bangkok_x000a_10600"/>
    <s v="10600"/>
    <s v="660990944274"/>
    <s v="21/03/2026 23:59"/>
    <s v="-"/>
    <s v="Kerry_dropoff"/>
    <s v="Lazada"/>
    <s v="lazada"/>
    <s v=""/>
    <s v="-"/>
    <s v="21/03/2026 23:59"/>
  </r>
  <r>
    <x v="1"/>
    <x v="1"/>
    <n v="33.333333333333336"/>
    <n v="3"/>
    <s v="GXU54"/>
    <n v="182.99"/>
    <n v="48"/>
    <s v="ร้านที่2"/>
    <s v="ร***์ติยาภรณ์ จ***พรม"/>
    <s v="เลย"/>
    <s v="-"/>
    <s v=""/>
    <s v="21/03/2026 23:54"/>
    <s v="-"/>
    <s v="J&amp;T Express"/>
    <s v="Tiktok"/>
    <s v="tiktok"/>
    <s v=""/>
    <s v="-"/>
    <s v="21/03/2026 23:54"/>
  </r>
  <r>
    <x v="2"/>
    <x v="2"/>
    <n v="33.333333333333336"/>
    <n v="3"/>
    <s v="GXU53"/>
    <n v="100"/>
    <n v="0"/>
    <s v="ร้านที่4"/>
    <s v="เ***ล..PLE"/>
    <s v="สุราษฎร์ธานี"/>
    <s v="-"/>
    <s v=""/>
    <s v="21/03/2026 23:53"/>
    <s v="-"/>
    <s v="J&amp;T COD"/>
    <s v="Tiktok"/>
    <s v="จ่ายทีหลัง / COD"/>
    <s v=""/>
    <s v="-"/>
    <s v="21/03/2026 23:53"/>
  </r>
  <r>
    <x v="1"/>
    <x v="1"/>
    <n v="49"/>
    <n v="1"/>
    <s v="GXU52"/>
    <n v="49"/>
    <n v="0"/>
    <s v="ร้านที่1"/>
    <s v="ศ******์"/>
    <s v="******เจริญ ตำบลสินเจริญ อำเภอพระแสง จังหวัดสุราษฎร์ธานี 84210"/>
    <s v="84210"/>
    <s v="83"/>
    <s v="22/03/2026 00:22"/>
    <s v="-"/>
    <s v="SPX Express"/>
    <s v="Shopee"/>
    <s v="shopee"/>
    <s v=""/>
    <s v="-"/>
    <s v="21/03/2026 23:51"/>
  </r>
  <r>
    <x v="3"/>
    <x v="0"/>
    <n v="0"/>
    <n v="1"/>
    <s v="GXU51"/>
    <n v="11"/>
    <n v="11"/>
    <s v="ร้านที่1"/>
    <s v="สุรชัย บรรยงพงศ"/>
    <s v="89/777 หมู่บ้านหงส์ประยูร 3 ซ.3/28 ถ.บางกรวยไทรน้อย  ต.บางรักพัฒนา_x000a__x000a_บางบัวทอง/ Bang Bua Thongนนทบุรี/ Nonthaburi_x000a_11110"/>
    <s v="11110"/>
    <s v="660850488981"/>
    <s v="21/03/2026 23:50"/>
    <s v="-"/>
    <s v="Kerry_dropoff"/>
    <s v="Lazada"/>
    <s v="lazada"/>
    <s v=""/>
    <s v="-"/>
    <s v="21/03/2026 23:50"/>
  </r>
  <r>
    <x v="2"/>
    <x v="2"/>
    <n v="50"/>
    <n v="6"/>
    <s v="GXU50"/>
    <n v="200"/>
    <n v="0"/>
    <s v="ร้านที่2"/>
    <s v="n***prong"/>
    <s v="นครราชสีมา"/>
    <s v="-"/>
    <s v=""/>
    <s v="21/03/2026 23:47"/>
    <s v="-"/>
    <s v="J&amp;T COD"/>
    <s v="Tiktok"/>
    <s v="จ่ายทีหลัง / COD"/>
    <s v=""/>
    <s v="-"/>
    <s v="21/03/2026 23:47"/>
  </r>
  <r>
    <x v="0"/>
    <x v="3"/>
    <n v="159"/>
    <n v="1"/>
    <s v="GXU49"/>
    <n v="159"/>
    <n v="0"/>
    <s v="ร้านที่2"/>
    <s v="ก***เตี๋ยวเส้นเล็กไม่ผัก  น** ศ***ุทธ ก***พลู"/>
    <s v="เลย"/>
    <s v="-"/>
    <s v=""/>
    <s v="21/03/2026 23:45"/>
    <s v="-"/>
    <s v="J&amp;T Express"/>
    <s v="Tiktok"/>
    <s v="tiktok"/>
    <s v=""/>
    <s v="-"/>
    <s v="21/03/2026 23:45"/>
  </r>
  <r>
    <x v="2"/>
    <x v="2"/>
    <n v="33.333333333333336"/>
    <n v="3"/>
    <s v="GXU48"/>
    <n v="100"/>
    <n v="0"/>
    <s v="ร้านที่4"/>
    <s v="u***8553744680460"/>
    <s v="สงขลา"/>
    <s v="-"/>
    <s v=""/>
    <s v="21/03/2026 23:40"/>
    <s v="-"/>
    <s v="J&amp;T COD"/>
    <s v="Tiktok"/>
    <s v="จ่ายทีหลัง / COD"/>
    <s v=""/>
    <s v="-"/>
    <s v="21/03/2026 23:40"/>
  </r>
  <r>
    <x v="2"/>
    <x v="2"/>
    <n v="33.333333333333336"/>
    <n v="3"/>
    <s v="GXU47"/>
    <n v="100"/>
    <n v="0"/>
    <s v="ร้านที่4"/>
    <s v="อ***งค์ จ***ร์เสวก"/>
    <s v="สุพรรณบุรี"/>
    <s v="-"/>
    <s v=""/>
    <s v="21/03/2026 23:39"/>
    <s v="-"/>
    <s v="J&amp;T COD"/>
    <s v="Tiktok"/>
    <s v="จ่ายทีหลัง / COD"/>
    <s v=""/>
    <s v="-"/>
    <s v="21/03/2026 23:39"/>
  </r>
  <r>
    <x v="4"/>
    <x v="4"/>
    <n v="99"/>
    <n v="1"/>
    <s v="GXU46"/>
    <n v="0"/>
    <n v="0"/>
    <s v="ร้านที่2"/>
    <s v="ฐ***รัตน์ น***ทมิ่ง"/>
    <s v="สงขลา"/>
    <s v="-"/>
    <s v=""/>
    <s v="21/03/2026 23:37"/>
    <s v="-"/>
    <s v="J&amp;T Express"/>
    <s v="Tiktok"/>
    <s v="tiktok"/>
    <s v=""/>
    <s v="-"/>
    <s v="21/03/2026 23:37"/>
  </r>
  <r>
    <x v="5"/>
    <x v="5"/>
    <n v="99"/>
    <n v="1"/>
    <s v="GXU46"/>
    <n v="0"/>
    <n v="0"/>
    <s v="ร้านที่2"/>
    <s v="ฐ***รัตน์ น***ทมิ่ง"/>
    <s v="สงขลา"/>
    <s v="-"/>
    <s v=""/>
    <s v="21/03/2026 23:37"/>
    <s v="-"/>
    <s v="J&amp;T Express"/>
    <s v="Tiktok"/>
    <s v="tiktok"/>
    <s v=""/>
    <s v="-"/>
    <s v="21/03/2026 23:37"/>
  </r>
  <r>
    <x v="4"/>
    <x v="4"/>
    <n v="99"/>
    <n v="2"/>
    <s v="GXU45"/>
    <n v="0"/>
    <n v="0"/>
    <s v="ร้านที่2"/>
    <s v="ฐ***ชญา เ***ิริพันธ์"/>
    <s v="สระบุรี"/>
    <s v="-"/>
    <s v=""/>
    <s v="21/03/2026 23:37"/>
    <s v="-"/>
    <s v="J&amp;T Express"/>
    <s v="Tiktok"/>
    <s v="tiktok"/>
    <s v=""/>
    <s v="-"/>
    <s v="21/03/2026 23:37"/>
  </r>
  <r>
    <x v="4"/>
    <x v="4"/>
    <n v="99"/>
    <n v="1"/>
    <s v="GXU44"/>
    <n v="0"/>
    <n v="0"/>
    <s v="ร้านที่2"/>
    <s v="น***น ห***อินทร์ บ**"/>
    <s v="ลพบุรี"/>
    <s v="-"/>
    <s v=""/>
    <s v="21/03/2026 23:37"/>
    <s v="-"/>
    <s v="J&amp;T Express"/>
    <s v="Tiktok"/>
    <s v="tiktok"/>
    <s v=""/>
    <s v="-"/>
    <s v="21/03/2026 23:37"/>
  </r>
  <r>
    <x v="5"/>
    <x v="5"/>
    <n v="99"/>
    <n v="1"/>
    <s v="GXU44"/>
    <n v="0"/>
    <n v="0"/>
    <s v="ร้านที่2"/>
    <s v="น***น ห***อินทร์ บ**"/>
    <s v="ลพบุรี"/>
    <s v="-"/>
    <s v=""/>
    <s v="21/03/2026 23:37"/>
    <s v="-"/>
    <s v="J&amp;T Express"/>
    <s v="Tiktok"/>
    <s v="tiktok"/>
    <s v=""/>
    <s v="-"/>
    <s v="21/03/2026 23:37"/>
  </r>
  <r>
    <x v="2"/>
    <x v="2"/>
    <n v="33.333333333333336"/>
    <n v="3"/>
    <s v="GXU43"/>
    <n v="100"/>
    <n v="0"/>
    <s v="ร้านที่4"/>
    <s v="น** ส***วย"/>
    <s v="บุรีรัมย์"/>
    <s v="-"/>
    <s v=""/>
    <s v="21/03/2026 23:36"/>
    <s v="-"/>
    <s v="J&amp;T COD"/>
    <s v="Tiktok"/>
    <s v="จ่ายทีหลัง / COD"/>
    <s v=""/>
    <s v="-"/>
    <s v="21/03/2026 23:36"/>
  </r>
  <r>
    <x v="2"/>
    <x v="2"/>
    <n v="33.333333333333336"/>
    <n v="3"/>
    <s v="GXU42"/>
    <n v="100"/>
    <n v="0"/>
    <s v="ร้านที่4"/>
    <s v="น** ว***า ย***่วย"/>
    <s v="พัทลุง"/>
    <s v="-"/>
    <s v=""/>
    <s v="21/03/2026 23:35"/>
    <s v="-"/>
    <s v="J&amp;T COD"/>
    <s v="Tiktok"/>
    <s v="จ่ายทีหลัง / COD"/>
    <s v=""/>
    <s v="-"/>
    <s v="21/03/2026 23:35"/>
  </r>
  <r>
    <x v="2"/>
    <x v="2"/>
    <n v="33.333333333333336"/>
    <n v="3"/>
    <s v="GXU41"/>
    <n v="100"/>
    <n v="0"/>
    <s v="ร้านที่4"/>
    <s v="ญ*** ม***"/>
    <s v="ราชบุรี"/>
    <s v="-"/>
    <s v=""/>
    <s v="21/03/2026 23:24"/>
    <s v="-"/>
    <s v="J&amp;T COD"/>
    <s v="Tiktok"/>
    <s v="จ่ายทีหลัง / COD"/>
    <s v=""/>
    <s v="-"/>
    <s v="21/03/2026 23:24"/>
  </r>
  <r>
    <x v="4"/>
    <x v="4"/>
    <n v="200"/>
    <n v="1"/>
    <s v="GXU40"/>
    <n v="99"/>
    <n v="0"/>
    <s v="ร้านที่2"/>
    <s v="ต**"/>
    <s v="กรุงเทพฯ"/>
    <s v="-"/>
    <s v=""/>
    <s v="21/03/2026 23:21"/>
    <s v="-"/>
    <s v="J&amp;T COD"/>
    <s v="Tiktok"/>
    <s v="จ่ายทีหลัง / COD"/>
    <s v=""/>
    <s v="-"/>
    <s v="21/03/2026 23:21"/>
  </r>
  <r>
    <x v="2"/>
    <x v="2"/>
    <n v="33.333333333333336"/>
    <n v="3"/>
    <s v="GXU39"/>
    <n v="100"/>
    <n v="0"/>
    <s v="ร้านที่4"/>
    <s v="ช*** ป***"/>
    <s v="กรุงเทพฯ"/>
    <s v="-"/>
    <s v=""/>
    <s v="21/03/2026 23:18"/>
    <s v="-"/>
    <s v="J&amp;T COD"/>
    <s v="Tiktok"/>
    <s v="จ่ายทีหลัง / COD"/>
    <s v=""/>
    <s v="-"/>
    <s v="21/03/2026 23:18"/>
  </r>
  <r>
    <x v="6"/>
    <x v="6"/>
    <n v="80"/>
    <n v="1"/>
    <s v="GXU38"/>
    <n v="80"/>
    <n v="0"/>
    <s v="ร้านที่1"/>
    <s v="ส******ี"/>
    <s v="******, ตำบล เมืองใต้, อำเภอเมืองศรีสะเกษจังหวัดศรีสะ้กษ ตำบลเมืองใต้ อำเภอเมืองศรีสะเกษ จังหวัดศรีสะเกษ 33000"/>
    <s v="33000"/>
    <s v="85"/>
    <s v="21/03/2026 23:15"/>
    <s v="-"/>
    <s v="SPX Express"/>
    <s v="Shopee"/>
    <s v="shopee"/>
    <s v=""/>
    <s v="-"/>
    <s v="21/03/2026 23:11"/>
  </r>
  <r>
    <x v="7"/>
    <x v="7"/>
    <n v="159"/>
    <n v="1"/>
    <s v="GXU37"/>
    <n v="190.5"/>
    <n v="0"/>
    <s v="ร้านที่4"/>
    <s v="ก***ิภัค ป***ากรณ์"/>
    <s v="สุรินทร์"/>
    <s v="-"/>
    <s v=""/>
    <s v="21/03/2026 23:10"/>
    <s v="-"/>
    <s v="J&amp;T COD"/>
    <s v="Tiktok"/>
    <s v="จ่ายทีหลัง / COD"/>
    <s v=""/>
    <s v="793609361871"/>
    <s v="21/03/2026 23:10"/>
  </r>
  <r>
    <x v="0"/>
    <x v="3"/>
    <n v="159"/>
    <n v="1"/>
    <s v="GXU37"/>
    <n v="190.5"/>
    <n v="0"/>
    <s v="ร้านที่4"/>
    <s v="ก***ิภัค ป***ากรณ์"/>
    <s v="สุรินทร์"/>
    <s v="-"/>
    <s v=""/>
    <s v="21/03/2026 23:10"/>
    <s v="-"/>
    <s v="J&amp;T COD"/>
    <s v="Tiktok"/>
    <s v="จ่ายทีหลัง / COD"/>
    <s v=""/>
    <s v="793609361871"/>
    <s v="21/03/2026 23:10"/>
  </r>
  <r>
    <x v="5"/>
    <x v="5"/>
    <n v="200"/>
    <n v="1"/>
    <s v="GXU36"/>
    <n v="198"/>
    <n v="0"/>
    <s v="ร้านที่2"/>
    <s v="ป***า​ เ***สุข"/>
    <s v="ตรัง"/>
    <s v="-"/>
    <s v=""/>
    <s v="21/03/2026 23:10"/>
    <s v="-"/>
    <s v="J&amp;T COD"/>
    <s v="Tiktok"/>
    <s v="จ่ายทีหลัง / COD"/>
    <s v=""/>
    <s v="-"/>
    <s v="21/03/2026 23:10"/>
  </r>
  <r>
    <x v="4"/>
    <x v="4"/>
    <n v="200"/>
    <n v="1"/>
    <s v="GXU36"/>
    <n v="198"/>
    <n v="0"/>
    <s v="ร้านที่2"/>
    <s v="ป***า​ เ***สุข"/>
    <s v="ตรัง"/>
    <s v="-"/>
    <s v=""/>
    <s v="21/03/2026 23:10"/>
    <s v="-"/>
    <s v="J&amp;T COD"/>
    <s v="Tiktok"/>
    <s v="จ่ายทีหลัง / COD"/>
    <s v=""/>
    <s v="-"/>
    <s v="21/03/2026 23:10"/>
  </r>
  <r>
    <x v="8"/>
    <x v="8"/>
    <n v="50"/>
    <n v="3"/>
    <s v="GXU35"/>
    <n v="100"/>
    <n v="0"/>
    <s v="ร้านที่2"/>
    <s v="ป***รา น***ทธิ์"/>
    <s v="กรุงเทพฯ"/>
    <s v="-"/>
    <s v=""/>
    <s v="21/03/2026 23:06"/>
    <s v="-"/>
    <s v="J&amp;T COD"/>
    <s v="Tiktok"/>
    <s v="จ่ายทีหลัง / COD"/>
    <s v=""/>
    <s v="-"/>
    <s v="21/03/2026 23:06"/>
  </r>
  <r>
    <x v="9"/>
    <x v="9"/>
    <n v="93"/>
    <n v="1"/>
    <s v="GXU34"/>
    <n v="93"/>
    <n v="0"/>
    <s v="ร้านที่1"/>
    <s v="ด******์"/>
    <s v="******บลท่าโรงช้าง อำเภอพุนพิน จังหวัดสุราษฎร์ธานี 84130"/>
    <s v="84130"/>
    <s v="89"/>
    <s v="21/03/2026 23:25"/>
    <s v="-"/>
    <s v="SPX Express"/>
    <s v="Shopee"/>
    <s v="shopee"/>
    <s v=""/>
    <s v="-"/>
    <s v="21/03/2026 22:55"/>
  </r>
  <r>
    <x v="2"/>
    <x v="2"/>
    <n v="33.333333333333336"/>
    <n v="3"/>
    <s v="GXU33"/>
    <n v="100"/>
    <n v="0"/>
    <s v="ร้านที่4"/>
    <s v="แ***ร้านเสริมสวย"/>
    <s v="กรุงเทพฯ"/>
    <s v="-"/>
    <s v=""/>
    <s v="21/03/2026 22:55"/>
    <s v="-"/>
    <s v="J&amp;T COD"/>
    <s v="Tiktok"/>
    <s v="จ่ายทีหลัง / COD"/>
    <s v=""/>
    <s v="-"/>
    <s v="21/03/2026 22:55"/>
  </r>
  <r>
    <x v="2"/>
    <x v="2"/>
    <n v="50"/>
    <n v="6"/>
    <s v="GXU32"/>
    <n v="200"/>
    <n v="0"/>
    <s v="ร้านที่2"/>
    <s v="ว***พร อ***รปัญญา"/>
    <s v="ลพบุรี"/>
    <s v="-"/>
    <s v=""/>
    <s v="21/03/2026 22:54"/>
    <s v="-"/>
    <s v="J&amp;T COD"/>
    <s v="Tiktok"/>
    <s v="จ่ายทีหลัง / COD"/>
    <s v=""/>
    <s v="-"/>
    <s v="21/03/2026 22:54"/>
  </r>
  <r>
    <x v="4"/>
    <x v="4"/>
    <n v="200"/>
    <n v="1"/>
    <s v="GXU30"/>
    <n v="99"/>
    <n v="0"/>
    <s v="ร้านที่2"/>
    <s v="จ***า จ***ร์เกษม"/>
    <s v="กรุงเทพฯ"/>
    <s v="-"/>
    <s v=""/>
    <s v="21/03/2026 22:44"/>
    <s v="-"/>
    <s v="J&amp;T Express"/>
    <s v="Tiktok"/>
    <s v="tiktok"/>
    <s v=""/>
    <s v="-"/>
    <s v="21/03/2026 22:43"/>
  </r>
  <r>
    <x v="2"/>
    <x v="2"/>
    <n v="50"/>
    <n v="12"/>
    <s v="GXU29"/>
    <n v="400"/>
    <n v="0"/>
    <s v="ร้านที่2"/>
    <s v="น**"/>
    <s v="กรุงเทพฯ"/>
    <s v="-"/>
    <s v=""/>
    <s v="21/03/2026 22:43"/>
    <s v="-"/>
    <s v="J&amp;T COD"/>
    <s v="Tiktok"/>
    <s v="จ่ายทีหลัง / COD"/>
    <s v=""/>
    <s v="793678668801"/>
    <s v="21/03/2026 22:43"/>
  </r>
  <r>
    <x v="2"/>
    <x v="2"/>
    <n v="50"/>
    <n v="6"/>
    <s v="GXU28"/>
    <n v="200"/>
    <n v="0"/>
    <s v="ร้านที่2"/>
    <s v="ว***ทิวา"/>
    <s v="จันทบุรี"/>
    <s v="-"/>
    <s v=""/>
    <s v="21/03/2026 22:42"/>
    <s v="-"/>
    <s v="J&amp;T COD"/>
    <s v="Tiktok"/>
    <s v="จ่ายทีหลัง / COD"/>
    <s v=""/>
    <s v="-"/>
    <s v="21/03/2026 22:42"/>
  </r>
  <r>
    <x v="2"/>
    <x v="2"/>
    <n v="33.333333333333336"/>
    <n v="3"/>
    <s v="GXU27"/>
    <n v="100"/>
    <n v="0"/>
    <s v="ร้านที่4"/>
    <s v="น** พ***นอก"/>
    <s v="นครราชสีมา"/>
    <s v="-"/>
    <s v=""/>
    <s v="21/03/2026 22:42"/>
    <s v="-"/>
    <s v="J&amp;T COD"/>
    <s v="Tiktok"/>
    <s v="จ่ายทีหลัง / COD"/>
    <s v=""/>
    <s v="-"/>
    <s v="21/03/2026 22:42"/>
  </r>
  <r>
    <x v="2"/>
    <x v="2"/>
    <n v="50"/>
    <n v="6"/>
    <s v="GXU26"/>
    <n v="200"/>
    <n v="0"/>
    <s v="ร้านที่2"/>
    <s v="s***itanantasait"/>
    <s v="กรุงเทพฯ"/>
    <s v="-"/>
    <s v=""/>
    <s v="21/03/2026 22:39"/>
    <s v="-"/>
    <s v="J&amp;T COD"/>
    <s v="Tiktok"/>
    <s v="จ่ายทีหลัง / COD"/>
    <s v=""/>
    <s v="-"/>
    <s v="21/03/2026 22:39"/>
  </r>
  <r>
    <x v="2"/>
    <x v="2"/>
    <n v="33.333333333333336"/>
    <n v="3"/>
    <s v="GXU24"/>
    <n v="100"/>
    <n v="0"/>
    <s v="ร้านที่4"/>
    <s v="ว***จน์ ศ***สุวรรณชัย"/>
    <s v="กรุงเทพฯ"/>
    <s v="-"/>
    <s v=""/>
    <s v="21/03/2026 22:19"/>
    <s v="-"/>
    <s v="J&amp;T COD"/>
    <s v="Tiktok"/>
    <s v="จ่ายทีหลัง / COD"/>
    <s v=""/>
    <s v="-"/>
    <s v="21/03/2026 22:19"/>
  </r>
  <r>
    <x v="2"/>
    <x v="2"/>
    <n v="33.333333333333336"/>
    <n v="3"/>
    <s v="GXU22"/>
    <n v="100"/>
    <n v="0"/>
    <s v="ร้านที่4"/>
    <s v="พ***าดา ส***รัตน์"/>
    <s v="บุรีรัมย์"/>
    <s v="-"/>
    <s v=""/>
    <s v="21/03/2026 22:09"/>
    <s v="-"/>
    <s v="J&amp;T COD"/>
    <s v="Tiktok"/>
    <s v="จ่ายทีหลัง / COD"/>
    <s v=""/>
    <s v="-"/>
    <s v="21/03/2026 22:10"/>
  </r>
  <r>
    <x v="10"/>
    <x v="10"/>
    <n v="66.666666666666671"/>
    <n v="3"/>
    <s v="GXU21"/>
    <n v="129"/>
    <n v="0"/>
    <s v="ร้านที่1"/>
    <s v="ว******ว"/>
    <s v="******นท้ายเมือง เลียบแม่น้ำเจ้าพระยา ตำบลชัยนาท อำเภอเมืองชัยนาท จังหวัดชัยนาท 17000"/>
    <s v="17000"/>
    <s v="10"/>
    <s v="21/03/2026 22:08"/>
    <s v="-"/>
    <s v="SPX Express"/>
    <s v="Shopee"/>
    <s v="shopee"/>
    <s v=""/>
    <s v="-"/>
    <s v="21/03/2026 22:08"/>
  </r>
  <r>
    <x v="10"/>
    <x v="10"/>
    <n v="66.666666666666671"/>
    <n v="3"/>
    <s v="GXU20"/>
    <n v="129"/>
    <n v="0"/>
    <s v="ร้านที่1"/>
    <s v="ณ******ง"/>
    <s v="******5 ตำบลคำโตนด ตำบลคำโตนด อำเภอประจันตคาม จังหวัดปราจีนบุรี 25130"/>
    <s v="25130"/>
    <s v="61"/>
    <s v="21/03/2026 22:06"/>
    <s v="-"/>
    <s v="SPX Express"/>
    <s v="Shopee"/>
    <s v="shopee"/>
    <s v=""/>
    <s v="-"/>
    <s v="21/03/2026 22:06"/>
  </r>
  <r>
    <x v="2"/>
    <x v="2"/>
    <n v="50"/>
    <n v="6"/>
    <s v="GXU19"/>
    <n v="200"/>
    <n v="0"/>
    <s v="ร้านที่2"/>
    <s v="น** ศ***ร น***ือง"/>
    <s v="สุรินทร์"/>
    <s v="-"/>
    <s v=""/>
    <s v="21/03/2026 22:02"/>
    <s v="-"/>
    <s v="J&amp;T COD"/>
    <s v="Tiktok"/>
    <s v="จ่ายทีหลัง / COD"/>
    <s v=""/>
    <s v="-"/>
    <s v="21/03/2026 22:02"/>
  </r>
  <r>
    <x v="2"/>
    <x v="2"/>
    <n v="50"/>
    <n v="6"/>
    <s v="GXU18"/>
    <n v="200"/>
    <n v="0"/>
    <s v="ร้านที่2"/>
    <s v="แ***จันทร์ ด***รือง 0***104-3009"/>
    <s v="บุรีรัมย์"/>
    <s v="-"/>
    <s v=""/>
    <s v="21/03/2026 21:59"/>
    <s v="-"/>
    <s v="J&amp;T Express"/>
    <s v="Tiktok"/>
    <s v="tiktok"/>
    <s v=""/>
    <s v="-"/>
    <s v="21/03/2026 21:59"/>
  </r>
  <r>
    <x v="2"/>
    <x v="2"/>
    <n v="33.333333333333336"/>
    <n v="3"/>
    <s v="GXU17"/>
    <n v="100"/>
    <n v="0"/>
    <s v="ร้านที่4"/>
    <s v="ท***ญา ธ***รทัต"/>
    <s v="กรุงเทพมหานคร"/>
    <s v="-"/>
    <s v=""/>
    <s v="21/03/2026 21:57"/>
    <s v="-"/>
    <s v="J&amp;T Express"/>
    <s v="Tiktok"/>
    <s v="tiktok"/>
    <s v=""/>
    <s v="-"/>
    <s v="21/03/2026 21:57"/>
  </r>
  <r>
    <x v="2"/>
    <x v="2"/>
    <n v="50"/>
    <n v="6"/>
    <s v="GXU16"/>
    <n v="200"/>
    <n v="0"/>
    <s v="ร้านที่2"/>
    <s v="A***wan S***ak"/>
    <s v="ชลบุรี"/>
    <s v="-"/>
    <s v=""/>
    <s v="21/03/2026 21:57"/>
    <s v="-"/>
    <s v="J&amp;T COD"/>
    <s v="Tiktok"/>
    <s v="จ่ายทีหลัง / COD"/>
    <s v=""/>
    <s v="-"/>
    <s v="21/03/2026 21:57"/>
  </r>
  <r>
    <x v="2"/>
    <x v="2"/>
    <n v="33.333333333333336"/>
    <n v="3"/>
    <s v="GXU15"/>
    <n v="100"/>
    <n v="0"/>
    <s v="ร้านที่4"/>
    <s v="อ***รรณ บ***า"/>
    <s v="ลพบุรี"/>
    <s v="-"/>
    <s v=""/>
    <s v="21/03/2026 21:54"/>
    <s v="-"/>
    <s v="J&amp;T Express"/>
    <s v="Tiktok"/>
    <s v="tiktok"/>
    <s v=""/>
    <s v="-"/>
    <s v="21/03/2026 21:54"/>
  </r>
  <r>
    <x v="2"/>
    <x v="2"/>
    <n v="33.333333333333336"/>
    <n v="3"/>
    <s v="GXU14"/>
    <n v="129"/>
    <n v="29"/>
    <s v="ร้านที่4"/>
    <s v="ว***นทร์ อ***มพร"/>
    <s v="นครปฐม"/>
    <s v="-"/>
    <s v=""/>
    <s v="21/03/2026 21:43"/>
    <s v="-"/>
    <s v="J&amp;T COD"/>
    <s v="Tiktok"/>
    <s v="จ่ายทีหลัง / COD"/>
    <s v=""/>
    <s v="-"/>
    <s v="21/03/2026 21:43"/>
  </r>
  <r>
    <x v="9"/>
    <x v="11"/>
    <n v="66"/>
    <n v="1"/>
    <s v="GXU13"/>
    <n v="249"/>
    <n v="0"/>
    <s v="ร้านที่1"/>
    <s v="แ******ิ"/>
    <s v="******1 หมู่ที่ 2 หมู่บ้าน คุ้มโนนศรีเมือง ตำบลหลักเมือง ตำบลหลักเมือง อำเภอกมลาไสย จังหวัดกาฬสินธุ์ 46130"/>
    <s v="46130"/>
    <s v="43"/>
    <s v="21/03/2026 21:43"/>
    <s v="-"/>
    <s v="SPX Express"/>
    <s v="Shopee"/>
    <s v="shopee"/>
    <s v=""/>
    <s v="-"/>
    <s v="21/03/2026 21:43"/>
  </r>
  <r>
    <x v="11"/>
    <x v="12"/>
    <n v="66"/>
    <n v="1"/>
    <s v="GXU13"/>
    <n v="249"/>
    <n v="0"/>
    <s v="ร้านที่1"/>
    <s v="แ******ิ"/>
    <s v="******1 หมู่ที่ 2 หมู่บ้าน คุ้มโนนศรีเมือง ตำบลหลักเมือง ตำบลหลักเมือง อำเภอกมลาไสย จังหวัดกาฬสินธุ์ 46130"/>
    <s v="46130"/>
    <s v="43"/>
    <s v="21/03/2026 21:43"/>
    <s v="-"/>
    <s v="SPX Express"/>
    <s v="Shopee"/>
    <s v="shopee"/>
    <s v=""/>
    <s v="-"/>
    <s v="21/03/2026 21:43"/>
  </r>
  <r>
    <x v="6"/>
    <x v="6"/>
    <n v="67"/>
    <n v="1"/>
    <s v="GXU13"/>
    <n v="249"/>
    <n v="0"/>
    <s v="ร้านที่1"/>
    <s v="แ******ิ"/>
    <s v="******1 หมู่ที่ 2 หมู่บ้าน คุ้มโนนศรีเมือง ตำบลหลักเมือง ตำบลหลักเมือง อำเภอกมลาไสย จังหวัดกาฬสินธุ์ 46130"/>
    <s v="46130"/>
    <s v="43"/>
    <s v="21/03/2026 21:43"/>
    <s v="-"/>
    <s v="SPX Express"/>
    <s v="Shopee"/>
    <s v="shopee"/>
    <s v=""/>
    <s v="-"/>
    <s v="21/03/2026 21:43"/>
  </r>
  <r>
    <x v="0"/>
    <x v="13"/>
    <n v="93.74"/>
    <n v="1"/>
    <s v="GXU12"/>
    <n v="93.74"/>
    <n v="0"/>
    <s v="ร้านที่3"/>
    <s v="กนกวรรณ"/>
    <s v="50/6 ม2 ร้านค้าย่าศักดิ์ · กกโก/ Kok Ko_x000a__x000a_เมืองลพบุรี/ Mueang Lop Buriลพบุรี/ Lopburi_x000a_15000"/>
    <s v="15000"/>
    <s v="660854056158"/>
    <s v="21/03/2026 21:42"/>
    <s v="-"/>
    <s v="Kerry_dropoff"/>
    <s v="Lazada"/>
    <s v="lazada"/>
    <s v=""/>
    <s v="-"/>
    <s v="21/03/2026 21:42"/>
  </r>
  <r>
    <x v="4"/>
    <x v="4"/>
    <n v="200"/>
    <n v="1"/>
    <s v="GXU10"/>
    <n v="99"/>
    <n v="0"/>
    <s v="ร้านที่4"/>
    <s v="อ***ดช ค***ค์"/>
    <s v="นนทบุรี"/>
    <s v="-"/>
    <s v=""/>
    <s v="21/03/2026 21:37"/>
    <s v="-"/>
    <s v="J&amp;T COD"/>
    <s v="Tiktok"/>
    <s v="จ่ายทีหลัง / COD"/>
    <s v=""/>
    <s v="-"/>
    <s v="21/03/2026 21:38"/>
  </r>
  <r>
    <x v="2"/>
    <x v="2"/>
    <n v="33.333333333333336"/>
    <n v="3"/>
    <s v="GXU9"/>
    <n v="138"/>
    <n v="38"/>
    <s v="ร้านที่4"/>
    <s v="ว***ดา ไ***หง้า"/>
    <s v="ระยอง"/>
    <s v="-"/>
    <s v=""/>
    <s v="21/03/2026 21:34"/>
    <s v="-"/>
    <s v="J&amp;T Express"/>
    <s v="Tiktok"/>
    <s v="tiktok"/>
    <s v=""/>
    <s v="-"/>
    <s v="21/03/2026 21:34"/>
  </r>
  <r>
    <x v="2"/>
    <x v="2"/>
    <n v="33.333333333333336"/>
    <n v="3"/>
    <s v="GXU7"/>
    <n v="100"/>
    <n v="0"/>
    <s v="ร้านที่4"/>
    <s v="ร***ณา จ***าหอม"/>
    <s v="กรุงเทพฯ"/>
    <s v="-"/>
    <s v=""/>
    <s v="21/03/2026 21:25"/>
    <s v="-"/>
    <s v="J&amp;T COD"/>
    <s v="Tiktok"/>
    <s v="จ่ายทีหลัง / COD"/>
    <s v=""/>
    <s v="-"/>
    <s v="21/03/2026 21:25"/>
  </r>
  <r>
    <x v="4"/>
    <x v="4"/>
    <n v="200"/>
    <n v="1"/>
    <s v="GXU6"/>
    <n v="99"/>
    <n v="0"/>
    <s v="ร้านที่2"/>
    <s v="ป***ตา พ***พรรณสกุล"/>
    <s v="Bangkok"/>
    <s v="-"/>
    <s v=""/>
    <s v="21/03/2026 21:23"/>
    <s v="-"/>
    <s v="J&amp;T Express"/>
    <s v="Tiktok"/>
    <s v="tiktok"/>
    <s v=""/>
    <s v="-"/>
    <s v="21/03/2026 21:23"/>
  </r>
  <r>
    <x v="2"/>
    <x v="2"/>
    <n v="33.333333333333336"/>
    <n v="3"/>
    <s v="GXU5"/>
    <n v="100"/>
    <n v="0"/>
    <s v="ร้านที่4"/>
    <s v="ก***์สินี"/>
    <s v="นครสวรรค์"/>
    <s v="-"/>
    <s v=""/>
    <s v="21/03/2026 21:16"/>
    <s v="-"/>
    <s v="J&amp;T COD"/>
    <s v="Tiktok"/>
    <s v="จ่ายทีหลัง / COD"/>
    <s v=""/>
    <s v="-"/>
    <s v="21/03/2026 21:16"/>
  </r>
  <r>
    <x v="2"/>
    <x v="2"/>
    <n v="33.333333333333336"/>
    <n v="3"/>
    <s v="GXU4"/>
    <n v="100"/>
    <n v="0"/>
    <s v="ร้านที่4"/>
    <s v="จ***พร ช***เล่น จ**"/>
    <s v="ปทุมธานี"/>
    <s v="-"/>
    <s v=""/>
    <s v="21/03/2026 21:12"/>
    <s v="-"/>
    <s v="J&amp;T COD"/>
    <s v="Tiktok"/>
    <s v="จ่ายทีหลัง / COD"/>
    <s v=""/>
    <s v="-"/>
    <s v="21/03/2026 21:12"/>
  </r>
  <r>
    <x v="2"/>
    <x v="2"/>
    <n v="33.333333333333336"/>
    <n v="3"/>
    <s v="GXU3"/>
    <n v="100"/>
    <n v="0"/>
    <s v="ร้านที่4"/>
    <s v="น***า ส***์งาม"/>
    <s v="สกลนคร"/>
    <s v="-"/>
    <s v=""/>
    <s v="21/03/2026 21:11"/>
    <s v="-"/>
    <s v="J&amp;T COD"/>
    <s v="Tiktok"/>
    <s v="จ่ายทีหลัง / COD"/>
    <s v=""/>
    <s v="-"/>
    <s v="21/03/2026 21:11"/>
  </r>
  <r>
    <x v="9"/>
    <x v="11"/>
    <n v="66"/>
    <n v="1"/>
    <s v="GXU2"/>
    <n v="249"/>
    <n v="0"/>
    <s v="ร้านที่1"/>
    <s v="พ******ง"/>
    <s v="******ำบลบ้านเสด็จ อำเภอเคียนซา จังหวัดสุราษฎร์ธานี 84260"/>
    <s v="84260"/>
    <s v="97"/>
    <s v="21/03/2026 21:04"/>
    <s v="-"/>
    <s v="SPX Express"/>
    <s v="Shopee"/>
    <s v="shopee"/>
    <s v=""/>
    <s v="-"/>
    <s v="21/03/2026 21:03"/>
  </r>
  <r>
    <x v="11"/>
    <x v="12"/>
    <n v="66"/>
    <n v="1"/>
    <s v="GXU2"/>
    <n v="249"/>
    <n v="0"/>
    <s v="ร้านที่1"/>
    <s v="พ******ง"/>
    <s v="******ำบลบ้านเสด็จ อำเภอเคียนซา จังหวัดสุราษฎร์ธานี 84260"/>
    <s v="84260"/>
    <s v="97"/>
    <s v="21/03/2026 21:04"/>
    <s v="-"/>
    <s v="SPX Express"/>
    <s v="Shopee"/>
    <s v="shopee"/>
    <s v=""/>
    <s v="-"/>
    <s v="21/03/2026 21:03"/>
  </r>
  <r>
    <x v="6"/>
    <x v="6"/>
    <n v="67"/>
    <n v="1"/>
    <s v="GXU2"/>
    <n v="249"/>
    <n v="0"/>
    <s v="ร้านที่1"/>
    <s v="พ******ง"/>
    <s v="******ำบลบ้านเสด็จ อำเภอเคียนซา จังหวัดสุราษฎร์ธานี 84260"/>
    <s v="84260"/>
    <s v="97"/>
    <s v="21/03/2026 21:04"/>
    <s v="-"/>
    <s v="SPX Express"/>
    <s v="Shopee"/>
    <s v="shopee"/>
    <s v=""/>
    <s v="-"/>
    <s v="21/03/2026 21:03"/>
  </r>
  <r>
    <x v="2"/>
    <x v="2"/>
    <n v="33.333333333333336"/>
    <n v="3"/>
    <s v="GXU0"/>
    <n v="100"/>
    <n v="0"/>
    <s v="ร้านที่4"/>
    <s v="s***aporn9"/>
    <s v="กรุงเทพฯ"/>
    <s v="-"/>
    <s v=""/>
    <s v="21/03/2026 21:02"/>
    <s v="-"/>
    <s v="J&amp;T COD"/>
    <s v="Tiktok"/>
    <s v="จ่ายทีหลัง / COD"/>
    <s v=""/>
    <s v="-"/>
    <s v="21/03/2026 21:03"/>
  </r>
  <r>
    <x v="2"/>
    <x v="2"/>
    <n v="33.333333333333336"/>
    <n v="9"/>
    <s v="GXT98"/>
    <n v="292.5"/>
    <n v="0"/>
    <s v="ร้านที่4"/>
    <s v="ม***ตา พ***ดีราช"/>
    <s v="สกลนคร"/>
    <s v="-"/>
    <s v=""/>
    <s v="21/03/2026 20:52"/>
    <s v="-"/>
    <s v="J&amp;T COD"/>
    <s v="Tiktok"/>
    <s v="จ่ายทีหลัง / COD"/>
    <s v=""/>
    <s v="793698669820"/>
    <s v="21/03/2026 20:52"/>
  </r>
  <r>
    <x v="2"/>
    <x v="2"/>
    <n v="33.333333333333336"/>
    <n v="3"/>
    <s v="GXT97"/>
    <n v="100"/>
    <n v="0"/>
    <s v="ร้านที่4"/>
    <s v="ร*** พ***์บาร์เบอร์"/>
    <s v="กำแพงเพชร"/>
    <s v="-"/>
    <s v=""/>
    <s v="21/03/2026 20:50"/>
    <s v="-"/>
    <s v="J&amp;T COD"/>
    <s v="Tiktok"/>
    <s v="จ่ายทีหลัง / COD"/>
    <s v=""/>
    <s v="-"/>
    <s v="21/03/2026 20:50"/>
  </r>
  <r>
    <x v="2"/>
    <x v="2"/>
    <n v="33.333333333333336"/>
    <n v="3"/>
    <s v="GXT96"/>
    <n v="110"/>
    <n v="10"/>
    <s v="ร้านที่4"/>
    <s v="ธ***ช ศ***ันติสุข"/>
    <s v="มหาสารคาม"/>
    <s v="-"/>
    <s v=""/>
    <s v="21/03/2026 20:43"/>
    <s v="-"/>
    <s v="J&amp;T COD"/>
    <s v="Tiktok"/>
    <s v="จ่ายทีหลัง / COD"/>
    <s v=""/>
    <s v="-"/>
    <s v="21/03/2026 20:43"/>
  </r>
  <r>
    <x v="12"/>
    <x v="14"/>
    <n v="99"/>
    <n v="1"/>
    <s v="GXT95"/>
    <n v="89"/>
    <n v="0"/>
    <s v="ร้านที่2"/>
    <s v="u***30532713667092"/>
    <s v="หนองคาย"/>
    <s v="-"/>
    <s v=""/>
    <s v="21/03/2026 20:42"/>
    <s v="-"/>
    <s v="J&amp;T COD"/>
    <s v="Tiktok"/>
    <s v="จ่ายทีหลัง / COD"/>
    <s v=""/>
    <s v="-"/>
    <s v="21/03/2026 20:42"/>
  </r>
  <r>
    <x v="2"/>
    <x v="2"/>
    <n v="33.333333333333336"/>
    <n v="3"/>
    <s v="GXT94"/>
    <n v="100"/>
    <n v="0"/>
    <s v="ร้านที่4"/>
    <s v="ต***ตา"/>
    <s v="สมุทรสาคร"/>
    <s v="-"/>
    <s v=""/>
    <s v="21/03/2026 20:40"/>
    <s v="-"/>
    <s v="J&amp;T COD"/>
    <s v="Tiktok"/>
    <s v="จ่ายทีหลัง / COD"/>
    <s v=""/>
    <s v="-"/>
    <s v="21/03/2026 20:41"/>
  </r>
  <r>
    <x v="1"/>
    <x v="1"/>
    <n v="27.5"/>
    <n v="4"/>
    <s v="GXT92"/>
    <n v="181"/>
    <n v="16"/>
    <s v="ร้านที่1"/>
    <s v="ค******ย"/>
    <s v="******ตำบลอ่างทอง อำเภอเกาะสมุย จังหวัดสุราษฎร์ธานี 84140"/>
    <s v="84140"/>
    <s v="41"/>
    <s v="21/03/2026 20:27"/>
    <s v="-"/>
    <s v="Flash Express"/>
    <s v="Shopee"/>
    <s v="shopee"/>
    <s v=""/>
    <s v="-"/>
    <s v="21/03/2026 20:26"/>
  </r>
  <r>
    <x v="13"/>
    <x v="15"/>
    <n v="159"/>
    <n v="1"/>
    <s v="GXT91"/>
    <n v="99"/>
    <n v="0"/>
    <s v="ร้านที่4"/>
    <s v="น***ธ์ ศ***มืองธน"/>
    <s v="กรุงเทพฯ"/>
    <s v="-"/>
    <s v=""/>
    <s v="21/03/2026 20:23"/>
    <s v="-"/>
    <s v="J&amp;T COD"/>
    <s v="Tiktok"/>
    <s v="จ่ายทีหลัง / COD"/>
    <s v=""/>
    <s v="793619979806"/>
    <s v="21/03/2026 20:23"/>
  </r>
  <r>
    <x v="10"/>
    <x v="10"/>
    <n v="66.666666666666671"/>
    <n v="3"/>
    <s v="GXT90"/>
    <n v="129"/>
    <n v="0"/>
    <s v="ร้านที่1"/>
    <s v="ป******ง"/>
    <s v="******1 ม.3 ต.ตะปอน ตำบลตะปอน อำเภอขลุง จังหวัดจันทบุรี 22110"/>
    <s v="22110"/>
    <s v="88"/>
    <s v="21/03/2026 20:23"/>
    <s v="-"/>
    <s v="SPX Express"/>
    <s v="Shopee"/>
    <s v="shopee"/>
    <s v=""/>
    <s v="-"/>
    <s v="21/03/2026 20:22"/>
  </r>
  <r>
    <x v="2"/>
    <x v="2"/>
    <n v="33.333333333333336"/>
    <n v="3"/>
    <s v="GXT89"/>
    <n v="100"/>
    <n v="0"/>
    <s v="ร้านที่4"/>
    <s v="ใ***ย"/>
    <s v="นครสวรรค์"/>
    <s v="-"/>
    <s v=""/>
    <s v="21/03/2026 20:19"/>
    <s v="-"/>
    <s v="J&amp;T Express"/>
    <s v="Tiktok"/>
    <s v="tiktok"/>
    <s v=""/>
    <s v="-"/>
    <s v="21/03/2026 20:19"/>
  </r>
  <r>
    <x v="4"/>
    <x v="4"/>
    <n v="99"/>
    <n v="1"/>
    <s v="GXT87"/>
    <n v="171.5"/>
    <n v="0"/>
    <s v="ร้านที่4"/>
    <s v="พ***รถ ส***วช"/>
    <s v="เพชรบุรี"/>
    <s v="-"/>
    <s v=""/>
    <s v="21/03/2026 20:14"/>
    <s v="-"/>
    <s v="J&amp;T Express"/>
    <s v="Tiktok"/>
    <s v="tiktok"/>
    <s v=""/>
    <s v="-"/>
    <s v="21/03/2026 20:14"/>
  </r>
  <r>
    <x v="5"/>
    <x v="5"/>
    <n v="99"/>
    <n v="1"/>
    <s v="GXT87"/>
    <n v="171.5"/>
    <n v="0"/>
    <s v="ร้านที่4"/>
    <s v="พ***รถ ส***วช"/>
    <s v="เพชรบุรี"/>
    <s v="-"/>
    <s v=""/>
    <s v="21/03/2026 20:14"/>
    <s v="-"/>
    <s v="J&amp;T Express"/>
    <s v="Tiktok"/>
    <s v="tiktok"/>
    <s v=""/>
    <s v="-"/>
    <s v="21/03/2026 20:14"/>
  </r>
  <r>
    <x v="2"/>
    <x v="2"/>
    <n v="50"/>
    <n v="6"/>
    <s v="GXT86"/>
    <n v="350"/>
    <n v="0"/>
    <s v="ร้านที่2"/>
    <s v=""/>
    <s v=""/>
    <s v="-"/>
    <s v=""/>
    <s v="-"/>
    <s v="-"/>
    <s v="Next-day delivery"/>
    <s v="Tiktok"/>
    <s v="-"/>
    <s v=""/>
    <s v="-"/>
    <s v="21/03/2026 20:12"/>
  </r>
  <r>
    <x v="2"/>
    <x v="2"/>
    <n v="33.333333333333336"/>
    <n v="3"/>
    <s v="GXT85"/>
    <n v="100"/>
    <n v="0"/>
    <s v="ร้านที่4"/>
    <s v="C***krit P***ertsang"/>
    <s v="ร้อยเอ็ด"/>
    <s v="-"/>
    <s v=""/>
    <s v="21/03/2026 20:08"/>
    <s v="-"/>
    <s v="J&amp;T COD"/>
    <s v="Tiktok"/>
    <s v="จ่ายทีหลัง / COD"/>
    <s v=""/>
    <s v="-"/>
    <s v="21/03/2026 20:08"/>
  </r>
  <r>
    <x v="2"/>
    <x v="2"/>
    <n v="50"/>
    <n v="6"/>
    <s v="GXT84"/>
    <n v="200"/>
    <n v="0"/>
    <s v="ร้านที่2"/>
    <s v="จ*** พ***สงวน"/>
    <s v="กรุงเทพฯ"/>
    <s v="-"/>
    <s v=""/>
    <s v="21/03/2026 20:07"/>
    <s v="-"/>
    <s v="J&amp;T Express"/>
    <s v="Tiktok"/>
    <s v="tiktok"/>
    <s v=""/>
    <s v="-"/>
    <s v="21/03/2026 20:07"/>
  </r>
  <r>
    <x v="8"/>
    <x v="8"/>
    <n v="50"/>
    <n v="3"/>
    <s v="GXT83"/>
    <n v="100"/>
    <n v="0"/>
    <s v="ร้านที่2"/>
    <s v="จ***มาส  เ***งศ์"/>
    <s v="สงขลา"/>
    <s v="-"/>
    <s v=""/>
    <s v="21/03/2026 19:59"/>
    <s v="-"/>
    <s v="J&amp;T COD"/>
    <s v="Tiktok"/>
    <s v="จ่ายทีหลัง / COD"/>
    <s v=""/>
    <s v="-"/>
    <s v="21/03/2026 20:00"/>
  </r>
  <r>
    <x v="2"/>
    <x v="2"/>
    <n v="33.333333333333336"/>
    <n v="3"/>
    <s v="GXT82"/>
    <n v="100"/>
    <n v="0"/>
    <s v="ร้านที่4"/>
    <s v="น** เ***ลักษณ์ ส***้อย"/>
    <s v="กำแพงเพชร"/>
    <s v="-"/>
    <s v=""/>
    <s v="21/03/2026 19:59"/>
    <s v="-"/>
    <s v="J&amp;T COD"/>
    <s v="Tiktok"/>
    <s v="จ่ายทีหลัง / COD"/>
    <s v=""/>
    <s v="-"/>
    <s v="21/03/2026 19:59"/>
  </r>
  <r>
    <x v="2"/>
    <x v="2"/>
    <n v="33.333333333333336"/>
    <n v="3"/>
    <s v="GXT81"/>
    <n v="100"/>
    <n v="0"/>
    <s v="ร้านที่4"/>
    <s v=""/>
    <s v=""/>
    <s v="-"/>
    <s v=""/>
    <s v="-"/>
    <s v="-"/>
    <s v="Standard shipping"/>
    <s v="Tiktok"/>
    <s v="-"/>
    <s v=""/>
    <s v="-"/>
    <s v="21/03/2026 19:55"/>
  </r>
  <r>
    <x v="2"/>
    <x v="2"/>
    <n v="50"/>
    <n v="6"/>
    <s v="GXT80"/>
    <n v="200"/>
    <n v="0"/>
    <s v="ร้านที่2"/>
    <s v="ส***า พ***กิ่งแก้ว"/>
    <s v="เทศบาลนครลำปาง"/>
    <s v="-"/>
    <s v=""/>
    <s v="21/03/2026 19:52"/>
    <s v="-"/>
    <s v="J&amp;T COD"/>
    <s v="Tiktok"/>
    <s v="จ่ายทีหลัง / COD"/>
    <s v=""/>
    <s v="-"/>
    <s v="21/03/2026 19:52"/>
  </r>
  <r>
    <x v="2"/>
    <x v="2"/>
    <n v="50"/>
    <n v="6"/>
    <s v="GXT79"/>
    <n v="200"/>
    <n v="0"/>
    <s v="ร้านที่2"/>
    <s v="ก***เกศ เ***อแดง"/>
    <s v="ตาก"/>
    <s v="-"/>
    <s v=""/>
    <s v="21/03/2026 19:41"/>
    <s v="-"/>
    <s v="J&amp;T Express"/>
    <s v="Tiktok"/>
    <s v="tiktok"/>
    <s v=""/>
    <s v="-"/>
    <s v="21/03/2026 19:41"/>
  </r>
  <r>
    <x v="4"/>
    <x v="4"/>
    <n v="99"/>
    <n v="1"/>
    <s v="GXT78"/>
    <n v="179"/>
    <n v="0"/>
    <s v="ร้านที่4"/>
    <s v="ก***นสุดา ก***แก้ว"/>
    <s v="พระนครศรีอยุธยา"/>
    <s v="-"/>
    <s v=""/>
    <s v="21/03/2026 19:39"/>
    <s v="-"/>
    <s v="J&amp;T Express"/>
    <s v="Tiktok"/>
    <s v="tiktok"/>
    <s v=""/>
    <s v="-"/>
    <s v="21/03/2026 19:39"/>
  </r>
  <r>
    <x v="5"/>
    <x v="5"/>
    <n v="99"/>
    <n v="1"/>
    <s v="GXT78"/>
    <n v="179"/>
    <n v="0"/>
    <s v="ร้านที่4"/>
    <s v="ก***นสุดา ก***แก้ว"/>
    <s v="พระนครศรีอยุธยา"/>
    <s v="-"/>
    <s v=""/>
    <s v="21/03/2026 19:39"/>
    <s v="-"/>
    <s v="J&amp;T Express"/>
    <s v="Tiktok"/>
    <s v="tiktok"/>
    <s v=""/>
    <s v="-"/>
    <s v="21/03/2026 19:39"/>
  </r>
  <r>
    <x v="2"/>
    <x v="2"/>
    <n v="33.333333333333336"/>
    <n v="3"/>
    <s v="GXT77"/>
    <n v="100"/>
    <n v="0"/>
    <s v="ร้านที่4"/>
    <s v="ย***พรรณ ผ***หิรัญ"/>
    <s v="เชียงใหม่"/>
    <s v="-"/>
    <s v=""/>
    <s v="21/03/2026 19:38"/>
    <s v="-"/>
    <s v="J&amp;T COD"/>
    <s v="Tiktok"/>
    <s v="จ่ายทีหลัง / COD"/>
    <s v=""/>
    <s v="-"/>
    <s v="21/03/2026 19:38"/>
  </r>
  <r>
    <x v="2"/>
    <x v="2"/>
    <n v="33.333333333333336"/>
    <n v="3"/>
    <s v="GXT76"/>
    <n v="100"/>
    <n v="0"/>
    <s v="ร้านที่4"/>
    <s v="แ***าว ส***ก"/>
    <s v="กรุงเทพฯ"/>
    <s v="-"/>
    <s v=""/>
    <s v="21/03/2026 19:32"/>
    <s v="-"/>
    <s v="J&amp;T COD"/>
    <s v="Tiktok"/>
    <s v="จ่ายทีหลัง / COD"/>
    <s v=""/>
    <s v="-"/>
    <s v="21/03/2026 19:32"/>
  </r>
  <r>
    <x v="2"/>
    <x v="2"/>
    <n v="33.333333333333336"/>
    <n v="3"/>
    <s v="GXT75"/>
    <n v="100"/>
    <n v="0"/>
    <s v="ร้านที่4"/>
    <s v="แ***าว ส***ก"/>
    <s v="สระบุรี"/>
    <s v="-"/>
    <s v=""/>
    <s v="21/03/2026 19:31"/>
    <s v="-"/>
    <s v="J&amp;T COD"/>
    <s v="Tiktok"/>
    <s v="จ่ายทีหลัง / COD"/>
    <s v=""/>
    <s v="-"/>
    <s v="21/03/2026 19:31"/>
  </r>
  <r>
    <x v="6"/>
    <x v="6"/>
    <n v="66.333333333333329"/>
    <n v="3"/>
    <s v="GXT73"/>
    <n v="250"/>
    <n v="0"/>
    <s v="ร้านที่1"/>
    <s v="ค******ญ"/>
    <s v="******อง(เจ้จู) ข้างร้านส้มตำแม่เพ็ญ 243 ม.3 ต.แม่ใจ ตำบลแม่ใจ อำเภอแม่ใจ จังหวัดพะเยา 56130"/>
    <s v="56130"/>
    <s v="69"/>
    <s v="21/03/2026 19:23"/>
    <s v="-"/>
    <s v="SPX Express"/>
    <s v="Shopee"/>
    <s v="shopee"/>
    <s v=""/>
    <s v="-"/>
    <s v="21/03/2026 19:23"/>
  </r>
  <r>
    <x v="2"/>
    <x v="2"/>
    <n v="33.333333333333336"/>
    <n v="3"/>
    <s v="GXT72"/>
    <n v="100"/>
    <n v="0"/>
    <s v="ร้านที่4"/>
    <s v="ท***สม"/>
    <s v="นครนายก"/>
    <s v="-"/>
    <s v=""/>
    <s v="21/03/2026 19:23"/>
    <s v="-"/>
    <s v="Flash Express Thailand COD"/>
    <s v="Tiktok"/>
    <s v="จ่ายทีหลัง / COD"/>
    <s v=""/>
    <s v="THT110156E6PN8Z"/>
    <s v="21/03/2026 19:23"/>
  </r>
  <r>
    <x v="2"/>
    <x v="2"/>
    <n v="33.333333333333336"/>
    <n v="3"/>
    <s v="GXT71"/>
    <n v="138"/>
    <n v="38"/>
    <s v="ร้านที่4"/>
    <s v="น***ร  ก***ำ"/>
    <s v="เพชรบุรี"/>
    <s v="-"/>
    <s v=""/>
    <s v="21/03/2026 19:23"/>
    <s v="-"/>
    <s v="J&amp;T COD"/>
    <s v="Tiktok"/>
    <s v="จ่ายทีหลัง / COD"/>
    <s v=""/>
    <s v="-"/>
    <s v="21/03/2026 19:23"/>
  </r>
  <r>
    <x v="5"/>
    <x v="5"/>
    <n v="200"/>
    <n v="1"/>
    <s v="GXT70"/>
    <n v="99"/>
    <n v="0"/>
    <s v="ร้านที่2"/>
    <s v="ธ***ลัญ ข***อง"/>
    <s v="สระแก้ว"/>
    <s v="-"/>
    <s v=""/>
    <s v="21/03/2026 19:22"/>
    <s v="-"/>
    <s v="J&amp;T COD"/>
    <s v="Tiktok"/>
    <s v="จ่ายทีหลัง / COD"/>
    <s v=""/>
    <s v="-"/>
    <s v="21/03/2026 19:22"/>
  </r>
  <r>
    <x v="4"/>
    <x v="4"/>
    <n v="99"/>
    <n v="1"/>
    <s v="GXT68"/>
    <n v="179"/>
    <n v="0"/>
    <s v="ร้านที่4"/>
    <s v="พ***า พ***้า"/>
    <s v="สุพรรณบุรี"/>
    <s v="-"/>
    <s v=""/>
    <s v="21/03/2026 19:21"/>
    <s v="-"/>
    <s v="J&amp;T COD"/>
    <s v="Tiktok"/>
    <s v="จ่ายทีหลัง / COD"/>
    <s v=""/>
    <s v="-"/>
    <s v="21/03/2026 19:21"/>
  </r>
  <r>
    <x v="5"/>
    <x v="5"/>
    <n v="99"/>
    <n v="1"/>
    <s v="GXT68"/>
    <n v="179"/>
    <n v="0"/>
    <s v="ร้านที่4"/>
    <s v="พ***า พ***้า"/>
    <s v="สุพรรณบุรี"/>
    <s v="-"/>
    <s v=""/>
    <s v="21/03/2026 19:21"/>
    <s v="-"/>
    <s v="J&amp;T COD"/>
    <s v="Tiktok"/>
    <s v="จ่ายทีหลัง / COD"/>
    <s v=""/>
    <s v="-"/>
    <s v="21/03/2026 19:21"/>
  </r>
  <r>
    <x v="6"/>
    <x v="6"/>
    <n v="66.333333333333329"/>
    <n v="3"/>
    <s v="GXT67"/>
    <n v="257"/>
    <n v="7"/>
    <s v="ร้านที่1"/>
    <s v="บ******๋"/>
    <s v="****** ตำบล ปางหมู, อำเภอเมืองแม่ฮ่องสอน ตำบลปางหมู อำเภอเมืองแม่ฮ่องสอน จังหวัดแม่ฮ่องสอน 58000"/>
    <s v="58000"/>
    <s v="69"/>
    <s v="21/03/2026 19:20"/>
    <s v="-"/>
    <s v="SPX Express"/>
    <s v="Shopee"/>
    <s v="shopee"/>
    <s v=""/>
    <s v="-"/>
    <s v="21/03/2026 19:20"/>
  </r>
  <r>
    <x v="2"/>
    <x v="2"/>
    <n v="50"/>
    <n v="6"/>
    <s v="GXT66"/>
    <n v="200"/>
    <n v="0"/>
    <s v="ร้านที่2"/>
    <s v="ส***ญญา ม***คง"/>
    <s v="ภูเก็ต"/>
    <s v="-"/>
    <s v=""/>
    <s v="21/03/2026 19:20"/>
    <s v="-"/>
    <s v="J&amp;T COD"/>
    <s v="Tiktok"/>
    <s v="จ่ายทีหลัง / COD"/>
    <s v=""/>
    <s v="-"/>
    <s v="21/03/2026 19:20"/>
  </r>
  <r>
    <x v="2"/>
    <x v="2"/>
    <n v="33.333333333333336"/>
    <n v="3"/>
    <s v="GXT65"/>
    <n v="100"/>
    <n v="0"/>
    <s v="ร้านที่4"/>
    <s v="ส*** เ***ุวรรณ"/>
    <s v="ปทุมธานี"/>
    <s v="-"/>
    <s v=""/>
    <s v="21/03/2026 19:19"/>
    <s v="-"/>
    <s v="J&amp;T COD"/>
    <s v="Tiktok"/>
    <s v="จ่ายทีหลัง / COD"/>
    <s v=""/>
    <s v="-"/>
    <s v="21/03/2026 19:19"/>
  </r>
  <r>
    <x v="4"/>
    <x v="4"/>
    <n v="200"/>
    <n v="1"/>
    <s v="GXT64"/>
    <n v="99"/>
    <n v="0"/>
    <s v="ร้านที่2"/>
    <s v="I** s***"/>
    <s v="กรุงเทพฯ"/>
    <s v="-"/>
    <s v=""/>
    <s v="21/03/2026 19:13"/>
    <s v="-"/>
    <s v="J&amp;T Express"/>
    <s v="Tiktok"/>
    <s v="tiktok"/>
    <s v=""/>
    <s v="-"/>
    <s v="21/03/2026 19:13"/>
  </r>
  <r>
    <x v="2"/>
    <x v="2"/>
    <n v="50"/>
    <n v="6"/>
    <s v="GXT63"/>
    <n v="200"/>
    <n v="0"/>
    <s v="ร้านที่2"/>
    <s v="น***าวมยุรา ม***าช"/>
    <s v="ตาก"/>
    <s v="-"/>
    <s v=""/>
    <s v="21/03/2026 19:13"/>
    <s v="-"/>
    <s v="J&amp;T COD"/>
    <s v="Tiktok"/>
    <s v="จ่ายทีหลัง / COD"/>
    <s v=""/>
    <s v="-"/>
    <s v="21/03/2026 19:13"/>
  </r>
  <r>
    <x v="2"/>
    <x v="2"/>
    <n v="33.333333333333336"/>
    <n v="6"/>
    <s v="GXT62"/>
    <n v="200"/>
    <n v="0"/>
    <s v="ร้านที่4"/>
    <s v="เ***รร โ***ตน์"/>
    <s v="นครศรีธรรมราช"/>
    <s v="-"/>
    <s v=""/>
    <s v="21/03/2026 19:08"/>
    <s v="-"/>
    <s v="J&amp;T COD"/>
    <s v="Tiktok"/>
    <s v="จ่ายทีหลัง / COD"/>
    <s v=""/>
    <s v="-"/>
    <s v="21/03/2026 19:08"/>
  </r>
  <r>
    <x v="8"/>
    <x v="8"/>
    <n v="50"/>
    <n v="3"/>
    <s v="GXT61"/>
    <n v="100"/>
    <n v="0"/>
    <s v="ร้านที่2"/>
    <s v="N***g"/>
    <s v="สุราษฎร์ธานี"/>
    <s v="-"/>
    <s v=""/>
    <s v="21/03/2026 18:54"/>
    <s v="-"/>
    <s v="J&amp;T COD"/>
    <s v="Tiktok"/>
    <s v="จ่ายทีหลัง / COD"/>
    <s v=""/>
    <s v="-"/>
    <s v="21/03/2026 18:54"/>
  </r>
  <r>
    <x v="2"/>
    <x v="2"/>
    <n v="50"/>
    <n v="6"/>
    <s v="GXT60"/>
    <n v="208"/>
    <n v="8"/>
    <s v="ร้านที่2"/>
    <s v="ส***ตน์ ส***รณปักษ์"/>
    <s v="สุราษฎร์ธานี"/>
    <s v="-"/>
    <s v=""/>
    <s v="21/03/2026 18:51"/>
    <s v="-"/>
    <s v="J&amp;T COD"/>
    <s v="Tiktok"/>
    <s v="จ่ายทีหลัง / COD"/>
    <s v=""/>
    <s v="-"/>
    <s v="21/03/2026 18:51"/>
  </r>
  <r>
    <x v="2"/>
    <x v="2"/>
    <n v="33.333333333333336"/>
    <n v="3"/>
    <s v="GXT59"/>
    <n v="100"/>
    <n v="0"/>
    <s v="ร้านที่4"/>
    <s v="O** O**"/>
    <s v="สระแก้ว"/>
    <s v="-"/>
    <s v=""/>
    <s v="21/03/2026 18:50"/>
    <s v="-"/>
    <s v="J&amp;T COD"/>
    <s v="Tiktok"/>
    <s v="จ่ายทีหลัง / COD"/>
    <s v=""/>
    <s v="-"/>
    <s v="21/03/2026 18:50"/>
  </r>
  <r>
    <x v="2"/>
    <x v="2"/>
    <n v="33.333333333333336"/>
    <n v="3"/>
    <s v="GXT58"/>
    <n v="100"/>
    <n v="0"/>
    <s v="ร้านที่4"/>
    <s v="u***7345390774934"/>
    <s v="ชัยนาท"/>
    <s v="-"/>
    <s v=""/>
    <s v="21/03/2026 18:45"/>
    <s v="-"/>
    <s v="J&amp;T COD"/>
    <s v="Tiktok"/>
    <s v="จ่ายทีหลัง / COD"/>
    <s v=""/>
    <s v="-"/>
    <s v="21/03/2026 18:45"/>
  </r>
  <r>
    <x v="2"/>
    <x v="2"/>
    <n v="33.333333333333336"/>
    <n v="3"/>
    <s v="GXT57"/>
    <n v="100"/>
    <n v="0"/>
    <s v="ร้านที่4"/>
    <s v="ก*** พ***ทับทิม"/>
    <s v="กรุงเทพมหานคร"/>
    <s v="-"/>
    <s v=""/>
    <s v="21/03/2026 18:30"/>
    <s v="-"/>
    <s v="J&amp;T COD"/>
    <s v="Tiktok"/>
    <s v="จ่ายทีหลัง / COD"/>
    <s v=""/>
    <s v="-"/>
    <s v="21/03/2026 18:30"/>
  </r>
  <r>
    <x v="2"/>
    <x v="2"/>
    <n v="50"/>
    <n v="6"/>
    <s v="GXT56"/>
    <n v="200"/>
    <n v="0"/>
    <s v="ร้านที่2"/>
    <s v="พ***์วิภา   โ***สุข"/>
    <s v="ประจวบคีรีขันธ์"/>
    <s v="-"/>
    <s v=""/>
    <s v="21/03/2026 18:23"/>
    <s v="-"/>
    <s v="J&amp;T COD"/>
    <s v="Tiktok"/>
    <s v="จ่ายทีหลัง / COD"/>
    <s v=""/>
    <s v="-"/>
    <s v="21/03/2026 18:23"/>
  </r>
  <r>
    <x v="2"/>
    <x v="2"/>
    <n v="33.333333333333336"/>
    <n v="3"/>
    <s v="GXT55"/>
    <n v="100"/>
    <n v="0"/>
    <s v="ร้านที่4"/>
    <s v="น***ารีพร ไ***ท้"/>
    <s v="นนทบุรี"/>
    <s v="-"/>
    <s v=""/>
    <s v="21/03/2026 18:19"/>
    <s v="-"/>
    <s v="J&amp;T COD"/>
    <s v="Tiktok"/>
    <s v="จ่ายทีหลัง / COD"/>
    <s v=""/>
    <s v="-"/>
    <s v="21/03/2026 18:20"/>
  </r>
  <r>
    <x v="2"/>
    <x v="2"/>
    <n v="50"/>
    <n v="6"/>
    <s v="GXT54"/>
    <n v="200"/>
    <n v="0"/>
    <s v="ร้านที่2"/>
    <s v="ก***าสุวรรณศรี"/>
    <s v="เชียงใหม่"/>
    <s v="-"/>
    <s v=""/>
    <s v="21/03/2026 18:07"/>
    <s v="-"/>
    <s v="J&amp;T COD"/>
    <s v="Tiktok"/>
    <s v="จ่ายทีหลัง / COD"/>
    <s v=""/>
    <s v="-"/>
    <s v="21/03/2026 18:08"/>
  </r>
  <r>
    <x v="4"/>
    <x v="4"/>
    <n v="99"/>
    <n v="1"/>
    <s v="GXT53"/>
    <n v="0"/>
    <n v="0"/>
    <s v="ร้านที่4"/>
    <s v="อ***ร ฮ***วล"/>
    <s v="ปทุมธานี"/>
    <s v="-"/>
    <s v=""/>
    <s v="21/03/2026 18:07"/>
    <s v="-"/>
    <s v="J&amp;T Express"/>
    <s v="Tiktok"/>
    <s v="tiktok"/>
    <s v=""/>
    <s v="-"/>
    <s v="21/03/2026 18:07"/>
  </r>
  <r>
    <x v="5"/>
    <x v="5"/>
    <n v="99"/>
    <n v="1"/>
    <s v="GXT53"/>
    <n v="0"/>
    <n v="0"/>
    <s v="ร้านที่4"/>
    <s v="อ***ร ฮ***วล"/>
    <s v="ปทุมธานี"/>
    <s v="-"/>
    <s v=""/>
    <s v="21/03/2026 18:07"/>
    <s v="-"/>
    <s v="J&amp;T Express"/>
    <s v="Tiktok"/>
    <s v="tiktok"/>
    <s v=""/>
    <s v="-"/>
    <s v="21/03/2026 18:07"/>
  </r>
  <r>
    <x v="4"/>
    <x v="4"/>
    <n v="99"/>
    <n v="1"/>
    <s v="GXT52"/>
    <n v="0"/>
    <n v="0"/>
    <s v="ร้านที่4"/>
    <s v="เ***ก"/>
    <s v="ขอนแก่น"/>
    <s v="-"/>
    <s v=""/>
    <s v="21/03/2026 18:07"/>
    <s v="-"/>
    <s v="J&amp;T Express"/>
    <s v="Tiktok"/>
    <s v="tiktok"/>
    <s v=""/>
    <s v="-"/>
    <s v="21/03/2026 18:07"/>
  </r>
  <r>
    <x v="5"/>
    <x v="5"/>
    <n v="99"/>
    <n v="1"/>
    <s v="GXT52"/>
    <n v="0"/>
    <n v="0"/>
    <s v="ร้านที่4"/>
    <s v="เ***ก"/>
    <s v="ขอนแก่น"/>
    <s v="-"/>
    <s v=""/>
    <s v="21/03/2026 18:07"/>
    <s v="-"/>
    <s v="J&amp;T Express"/>
    <s v="Tiktok"/>
    <s v="tiktok"/>
    <s v=""/>
    <s v="-"/>
    <s v="21/03/2026 18:07"/>
  </r>
  <r>
    <x v="4"/>
    <x v="4"/>
    <n v="99"/>
    <n v="2"/>
    <s v="GXT51"/>
    <n v="0"/>
    <n v="0"/>
    <s v="ร้านที่4"/>
    <s v="น***"/>
    <s v="ชลบุรี"/>
    <s v="-"/>
    <s v=""/>
    <s v="21/03/2026 18:07"/>
    <s v="-"/>
    <s v="J&amp;T Express"/>
    <s v="Tiktok"/>
    <s v="tiktok"/>
    <s v=""/>
    <s v="-"/>
    <s v="21/03/2026 18:07"/>
  </r>
  <r>
    <x v="4"/>
    <x v="4"/>
    <n v="99"/>
    <n v="1"/>
    <s v="GXT50"/>
    <n v="0"/>
    <n v="0"/>
    <s v="ร้านที่4"/>
    <s v="โ***้"/>
    <s v="กรุงเทพฯ"/>
    <s v="-"/>
    <s v=""/>
    <s v="21/03/2026 18:07"/>
    <s v="-"/>
    <s v="J&amp;T Express"/>
    <s v="Tiktok"/>
    <s v="tiktok"/>
    <s v=""/>
    <s v="-"/>
    <s v="21/03/2026 18:07"/>
  </r>
  <r>
    <x v="5"/>
    <x v="5"/>
    <n v="99"/>
    <n v="1"/>
    <s v="GXT50"/>
    <n v="0"/>
    <n v="0"/>
    <s v="ร้านที่4"/>
    <s v="โ***้"/>
    <s v="กรุงเทพฯ"/>
    <s v="-"/>
    <s v=""/>
    <s v="21/03/2026 18:07"/>
    <s v="-"/>
    <s v="J&amp;T Express"/>
    <s v="Tiktok"/>
    <s v="tiktok"/>
    <s v=""/>
    <s v="-"/>
    <s v="21/03/2026 18:07"/>
  </r>
  <r>
    <x v="2"/>
    <x v="2"/>
    <n v="50"/>
    <n v="6"/>
    <s v="GXT49"/>
    <n v="200"/>
    <n v="0"/>
    <s v="ร้านที่2"/>
    <s v="u***88765672456970"/>
    <s v="อุบลราชธานี"/>
    <s v="-"/>
    <s v=""/>
    <s v="21/03/2026 18:05"/>
    <s v="-"/>
    <s v="J&amp;T COD"/>
    <s v="Tiktok"/>
    <s v="จ่ายทีหลัง / COD"/>
    <s v=""/>
    <s v="-"/>
    <s v="21/03/2026 18:06"/>
  </r>
  <r>
    <x v="0"/>
    <x v="13"/>
    <n v="34.020000000000003"/>
    <n v="2"/>
    <s v="GXT47"/>
    <n v="75.040000000000006"/>
    <n v="7"/>
    <s v="ร้านที่3"/>
    <s v="ภิชา"/>
    <s v="( ห้อง220 ) ประภัสสรเลควิลล์28 ม.8 ต.บางนาง อ.พานทอง จ.ชลบุรี · บางนาง/ Bang Nang_x000a__x000a_พานทอง/ Phan Thongชลบุรี/ Chonburi_x000a_20160"/>
    <s v="20160"/>
    <s v="660982917781"/>
    <s v="21/03/2026 18:04"/>
    <s v="-"/>
    <s v="Kerry_dropoff"/>
    <s v="Lazada"/>
    <s v="lazada"/>
    <s v=""/>
    <s v="-"/>
    <s v="21/03/2026 18:04"/>
  </r>
  <r>
    <x v="2"/>
    <x v="2"/>
    <n v="33.333333333333336"/>
    <n v="3"/>
    <s v="GXT46"/>
    <n v="100"/>
    <n v="0"/>
    <s v="ร้านที่4"/>
    <s v="เ***กา น***อม"/>
    <s v="ชลบุรี"/>
    <s v="-"/>
    <s v=""/>
    <s v="21/03/2026 18:01"/>
    <s v="-"/>
    <s v="J&amp;T COD"/>
    <s v="Tiktok"/>
    <s v="จ่ายทีหลัง / COD"/>
    <s v=""/>
    <s v="-"/>
    <s v="21/03/2026 18:04"/>
  </r>
  <r>
    <x v="11"/>
    <x v="12"/>
    <n v="97"/>
    <n v="1"/>
    <s v="GXT45"/>
    <n v="337"/>
    <n v="0"/>
    <s v="ร้านที่1"/>
    <s v="น******ล"/>
    <s v="****** ตำบลศาลเจ้าโรงทอง อำเภอวิเศษชัยชาญ จังหวัดอ่างทอง 14110"/>
    <s v="14110"/>
    <s v="61"/>
    <s v="21/03/2026 18:04"/>
    <s v="-"/>
    <s v="SPX Express"/>
    <s v="Shopee"/>
    <s v="shopee"/>
    <s v=""/>
    <s v="-"/>
    <s v="21/03/2026 18:04"/>
  </r>
  <r>
    <x v="6"/>
    <x v="6"/>
    <n v="80"/>
    <n v="3"/>
    <s v="GXT45"/>
    <n v="337"/>
    <n v="0"/>
    <s v="ร้านที่1"/>
    <s v="น******ล"/>
    <s v="****** ตำบลศาลเจ้าโรงทอง อำเภอวิเศษชัยชาญ จังหวัดอ่างทอง 14110"/>
    <s v="14110"/>
    <s v="61"/>
    <s v="21/03/2026 18:04"/>
    <s v="-"/>
    <s v="SPX Express"/>
    <s v="Shopee"/>
    <s v="shopee"/>
    <s v=""/>
    <s v="-"/>
    <s v="21/03/2026 18:04"/>
  </r>
  <r>
    <x v="10"/>
    <x v="10"/>
    <n v="66.666666666666671"/>
    <n v="3"/>
    <s v="GXT44"/>
    <n v="119"/>
    <n v="0"/>
    <s v="ร้านที่1"/>
    <s v="ไ******ก"/>
    <s v="******้น อ.วังชิ้น จ.แพร่ ตำบลวังชิ้น อำเภอวังชิ้น จังหวัดแพร่ 54160"/>
    <s v="54160"/>
    <s v="44"/>
    <s v="21/03/2026 18:03"/>
    <s v="-"/>
    <s v="SPX Express"/>
    <s v="Shopee"/>
    <s v="shopee"/>
    <s v=""/>
    <s v="-"/>
    <s v="21/03/2026 18:03"/>
  </r>
  <r>
    <x v="6"/>
    <x v="6"/>
    <n v="120"/>
    <n v="1"/>
    <s v="GXT43"/>
    <n v="120"/>
    <n v="0"/>
    <s v="ร้านที่2"/>
    <s v="อ*** ว***พงษ์"/>
    <s v="พระนครศรีอยุธยา"/>
    <s v="-"/>
    <s v=""/>
    <s v="21/03/2026 17:55"/>
    <s v="-"/>
    <s v="Flash Express Thailand"/>
    <s v="Tiktok"/>
    <s v="tiktok"/>
    <s v=""/>
    <s v="THT050556DSRR1Z"/>
    <s v="21/03/2026 17:56"/>
  </r>
  <r>
    <x v="2"/>
    <x v="2"/>
    <n v="50"/>
    <n v="6"/>
    <s v="GXT42"/>
    <n v="200"/>
    <n v="0"/>
    <s v="ร้านที่2"/>
    <s v="ป***ฟ้า"/>
    <s v="กรุงเทพฯ"/>
    <s v="-"/>
    <s v=""/>
    <s v="21/03/2026 17:44"/>
    <s v="-"/>
    <s v="J&amp;T COD"/>
    <s v="Tiktok"/>
    <s v="จ่ายทีหลัง / COD"/>
    <s v=""/>
    <s v="-"/>
    <s v="21/03/2026 17:44"/>
  </r>
  <r>
    <x v="2"/>
    <x v="2"/>
    <n v="50"/>
    <n v="6"/>
    <s v="GXT41"/>
    <n v="200"/>
    <n v="0"/>
    <s v="ร้านที่2"/>
    <s v="ว***พร อ***ุ่นโชติ"/>
    <s v="ขอนแก่น"/>
    <s v="-"/>
    <s v=""/>
    <s v="21/03/2026 17:41"/>
    <s v="-"/>
    <s v="J&amp;T COD"/>
    <s v="Tiktok"/>
    <s v="จ่ายทีหลัง / COD"/>
    <s v=""/>
    <s v="-"/>
    <s v="21/03/2026 17:41"/>
  </r>
  <r>
    <x v="2"/>
    <x v="2"/>
    <n v="33.333333333333336"/>
    <n v="3"/>
    <s v="GXT40"/>
    <n v="100"/>
    <n v="0"/>
    <s v="ร้านที่4"/>
    <s v="ฤ** ส***ก"/>
    <s v="กรุงเทพฯ"/>
    <s v="-"/>
    <s v=""/>
    <s v="21/03/2026 17:39"/>
    <s v="-"/>
    <s v="J&amp;T COD"/>
    <s v="Tiktok"/>
    <s v="จ่ายทีหลัง / COD"/>
    <s v=""/>
    <s v="-"/>
    <s v="21/03/2026 17:39"/>
  </r>
  <r>
    <x v="2"/>
    <x v="2"/>
    <n v="50"/>
    <n v="6"/>
    <s v="GXT39"/>
    <n v="200"/>
    <n v="0"/>
    <s v="ร้านที่2"/>
    <s v="ส***พ ร***ติ"/>
    <s v="กรุงเทพฯ"/>
    <s v="-"/>
    <s v=""/>
    <s v="21/03/2026 17:38"/>
    <s v="-"/>
    <s v="J&amp;T COD"/>
    <s v="Tiktok"/>
    <s v="จ่ายทีหลัง / COD"/>
    <s v=""/>
    <s v="-"/>
    <s v="21/03/2026 17:38"/>
  </r>
  <r>
    <x v="2"/>
    <x v="2"/>
    <n v="50"/>
    <n v="6"/>
    <s v="GXT38"/>
    <n v="200"/>
    <n v="0"/>
    <s v="ร้านที่2"/>
    <s v="ว***า  ด***องตัน"/>
    <s v="จันทบุรี"/>
    <s v="-"/>
    <s v=""/>
    <s v="21/03/2026 17:32"/>
    <s v="-"/>
    <s v="J&amp;T COD"/>
    <s v="Tiktok"/>
    <s v="จ่ายทีหลัง / COD"/>
    <s v=""/>
    <s v="-"/>
    <s v="21/03/2026 17:33"/>
  </r>
  <r>
    <x v="2"/>
    <x v="2"/>
    <n v="50"/>
    <n v="6"/>
    <s v="GXT36"/>
    <n v="200"/>
    <n v="0"/>
    <s v="ร้านที่2"/>
    <s v="อ***ันธ์ ศ***เวช"/>
    <s v="จันทบุรี"/>
    <s v="-"/>
    <s v=""/>
    <s v="21/03/2026 17:29"/>
    <s v="-"/>
    <s v="J&amp;T COD"/>
    <s v="Tiktok"/>
    <s v="จ่ายทีหลัง / COD"/>
    <s v=""/>
    <s v="-"/>
    <s v="21/03/2026 17:29"/>
  </r>
  <r>
    <x v="10"/>
    <x v="10"/>
    <n v="66.666666666666671"/>
    <n v="6"/>
    <s v="GXT35"/>
    <n v="258"/>
    <n v="0"/>
    <s v="ร้านที่1"/>
    <s v="น******ำ"/>
    <s v="******ด ตำบลสนม ตำบลสนม อำเภอสนม จังหวัดสุรินทร์ 32160"/>
    <s v="32160"/>
    <s v="50"/>
    <s v="21/03/2026 17:28"/>
    <s v="-"/>
    <s v="SPX Express"/>
    <s v="Shopee"/>
    <s v="shopee"/>
    <s v=""/>
    <s v="-"/>
    <s v="21/03/2026 17:27"/>
  </r>
  <r>
    <x v="2"/>
    <x v="2"/>
    <n v="50"/>
    <n v="6"/>
    <s v="GXT34"/>
    <n v="200"/>
    <n v="0"/>
    <s v="ร้านที่2"/>
    <s v="ส***า ต***กข์"/>
    <s v="นครนายก"/>
    <s v="-"/>
    <s v=""/>
    <s v="21/03/2026 17:26"/>
    <s v="-"/>
    <s v="Flash Express Thailand COD"/>
    <s v="Tiktok"/>
    <s v="จ่ายทีหลัง / COD"/>
    <s v=""/>
    <s v="THT110156E7312Z"/>
    <s v="21/03/2026 17:26"/>
  </r>
  <r>
    <x v="2"/>
    <x v="2"/>
    <n v="50"/>
    <n v="6"/>
    <s v="GXT32"/>
    <n v="200"/>
    <n v="0"/>
    <s v="ร้านที่2"/>
    <s v="ธ***นรัตน์. ก***เมฆ"/>
    <s v="พิษณุโลก"/>
    <s v="-"/>
    <s v=""/>
    <s v="21/03/2026 17:18"/>
    <s v="-"/>
    <s v="J&amp;T COD"/>
    <s v="Tiktok"/>
    <s v="จ่ายทีหลัง / COD"/>
    <s v=""/>
    <s v="-"/>
    <s v="21/03/2026 17:18"/>
  </r>
  <r>
    <x v="2"/>
    <x v="2"/>
    <n v="50"/>
    <n v="6"/>
    <s v="GXT31"/>
    <n v="208"/>
    <n v="8"/>
    <s v="ร้านที่2"/>
    <s v="ก***า พ***รัมย์"/>
    <s v="สุราษฎร์ธานี"/>
    <s v="-"/>
    <s v=""/>
    <s v="21/03/2026 17:17"/>
    <s v="-"/>
    <s v="J&amp;T COD"/>
    <s v="Tiktok"/>
    <s v="จ่ายทีหลัง / COD"/>
    <s v=""/>
    <s v="-"/>
    <s v="21/03/2026 17:17"/>
  </r>
  <r>
    <x v="4"/>
    <x v="4"/>
    <n v="200"/>
    <n v="1"/>
    <s v="GXT30"/>
    <n v="99"/>
    <n v="0"/>
    <s v="ร้านที่2"/>
    <s v="ส***ชญา อ***รส่ง"/>
    <s v="ราชบุรี"/>
    <s v="-"/>
    <s v=""/>
    <s v="21/03/2026 17:14"/>
    <s v="-"/>
    <s v="J&amp;T Express"/>
    <s v="Tiktok"/>
    <s v="tiktok"/>
    <s v=""/>
    <s v="-"/>
    <s v="21/03/2026 17:13"/>
  </r>
  <r>
    <x v="2"/>
    <x v="2"/>
    <n v="50"/>
    <n v="6"/>
    <s v="GXT29"/>
    <n v="200"/>
    <n v="0"/>
    <s v="ร้านที่2"/>
    <s v="ค***นกร ห***ดี"/>
    <s v="ลพบุรี"/>
    <s v="-"/>
    <s v=""/>
    <s v="21/03/2026 17:12"/>
    <s v="-"/>
    <s v="J&amp;T COD"/>
    <s v="Tiktok"/>
    <s v="จ่ายทีหลัง / COD"/>
    <s v=""/>
    <s v="-"/>
    <s v="21/03/2026 17:13"/>
  </r>
  <r>
    <x v="2"/>
    <x v="2"/>
    <n v="50"/>
    <n v="6"/>
    <s v="GXT28"/>
    <n v="200"/>
    <n v="0"/>
    <s v="ร้านที่2"/>
    <s v="พ***า"/>
    <s v="กรุงเทพฯ"/>
    <s v="-"/>
    <s v=""/>
    <s v="21/03/2026 17:12"/>
    <s v="-"/>
    <s v="J&amp;T COD"/>
    <s v="Tiktok"/>
    <s v="จ่ายทีหลัง / COD"/>
    <s v=""/>
    <s v="-"/>
    <s v="21/03/2026 17:12"/>
  </r>
  <r>
    <x v="2"/>
    <x v="2"/>
    <n v="33.333333333333336"/>
    <n v="3"/>
    <s v="GXT27"/>
    <n v="100"/>
    <n v="0"/>
    <s v="ร้านที่4"/>
    <s v="P***thip I***e"/>
    <s v="อ่างทอง"/>
    <s v="-"/>
    <s v=""/>
    <s v="21/03/2026 17:11"/>
    <s v="-"/>
    <s v="J&amp;T COD"/>
    <s v="Tiktok"/>
    <s v="จ่ายทีหลัง / COD"/>
    <s v=""/>
    <s v="-"/>
    <s v="21/03/2026 17:11"/>
  </r>
  <r>
    <x v="2"/>
    <x v="2"/>
    <n v="50"/>
    <n v="6"/>
    <s v="GXT26"/>
    <n v="200"/>
    <n v="0"/>
    <s v="ร้านที่2"/>
    <s v="B*** V*"/>
    <s v="ชลบุรี"/>
    <s v="-"/>
    <s v=""/>
    <s v="21/03/2026 17:05"/>
    <s v="-"/>
    <s v="J&amp;T COD"/>
    <s v="Tiktok"/>
    <s v="จ่ายทีหลัง / COD"/>
    <s v=""/>
    <s v="-"/>
    <s v="21/03/2026 17:05"/>
  </r>
  <r>
    <x v="2"/>
    <x v="2"/>
    <n v="33.333333333333336"/>
    <n v="3"/>
    <s v="GXT25"/>
    <n v="100"/>
    <n v="0"/>
    <s v="ร้านที่4"/>
    <s v="ช***รา"/>
    <s v="สมุทรปราการ"/>
    <s v="-"/>
    <s v=""/>
    <s v="21/03/2026 17:02"/>
    <s v="-"/>
    <s v="J&amp;T COD"/>
    <s v="Tiktok"/>
    <s v="จ่ายทีหลัง / COD"/>
    <s v=""/>
    <s v="-"/>
    <s v="21/03/2026 17:02"/>
  </r>
  <r>
    <x v="1"/>
    <x v="1"/>
    <n v="27.5"/>
    <n v="4"/>
    <s v="GXT24"/>
    <n v="165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21/03/2026 17:30"/>
    <s v="-"/>
    <s v="Flash Express"/>
    <s v="Shopee"/>
    <s v="shopee"/>
    <s v=""/>
    <s v="-"/>
    <s v="21/03/2026 17:00"/>
  </r>
  <r>
    <x v="2"/>
    <x v="2"/>
    <n v="50"/>
    <n v="6"/>
    <s v="GXT22"/>
    <n v="200"/>
    <n v="0"/>
    <s v="ร้านที่2"/>
    <s v="บ***า เ***หัน"/>
    <s v="สมุทรปราการ"/>
    <s v="-"/>
    <s v=""/>
    <s v="21/03/2026 16:52"/>
    <s v="-"/>
    <s v="J&amp;T Express"/>
    <s v="Tiktok"/>
    <s v="tiktok"/>
    <s v=""/>
    <s v="-"/>
    <s v="21/03/2026 16:53"/>
  </r>
  <r>
    <x v="2"/>
    <x v="2"/>
    <n v="50"/>
    <n v="6"/>
    <s v="GXT21"/>
    <n v="200"/>
    <n v="0"/>
    <s v="ร้านที่2"/>
    <s v="ฉ***รรณ แ***ึ้ง"/>
    <s v="นครสวรรค์"/>
    <s v="-"/>
    <s v=""/>
    <s v="21/03/2026 16:51"/>
    <s v="-"/>
    <s v="J&amp;T COD"/>
    <s v="Tiktok"/>
    <s v="จ่ายทีหลัง / COD"/>
    <s v=""/>
    <s v="-"/>
    <s v="21/03/2026 16:51"/>
  </r>
  <r>
    <x v="2"/>
    <x v="2"/>
    <n v="50"/>
    <n v="6"/>
    <s v="GXT20"/>
    <n v="200"/>
    <n v="0"/>
    <s v="ร้านที่2"/>
    <s v="ช***ตา  แ***แรง"/>
    <s v="เทศบาลเมืองมุกดาหาร"/>
    <s v="-"/>
    <s v=""/>
    <s v="21/03/2026 16:50"/>
    <s v="-"/>
    <s v="J&amp;T COD"/>
    <s v="Tiktok"/>
    <s v="จ่ายทีหลัง / COD"/>
    <s v=""/>
    <s v="-"/>
    <s v="21/03/2026 16:50"/>
  </r>
  <r>
    <x v="2"/>
    <x v="2"/>
    <n v="50"/>
    <n v="6"/>
    <s v="GXT19"/>
    <n v="200"/>
    <n v="0"/>
    <s v="ร้านที่2"/>
    <s v="อ***ร ช***วัสดิ์"/>
    <s v="เชียงใหม่"/>
    <s v="-"/>
    <s v=""/>
    <s v="21/03/2026 16:46"/>
    <s v="-"/>
    <s v="J&amp;T COD"/>
    <s v="Tiktok"/>
    <s v="จ่ายทีหลัง / COD"/>
    <s v=""/>
    <s v="-"/>
    <s v="21/03/2026 16:46"/>
  </r>
  <r>
    <x v="8"/>
    <x v="8"/>
    <n v="50"/>
    <n v="3"/>
    <s v="GXT18"/>
    <n v="100"/>
    <n v="0"/>
    <s v="ร้านที่1"/>
    <s v="ส่งยายเทียม "/>
    <s v="149ซอยประทุมทิพย์17_x000a_ถ.กรุงเทพ-นนทบุรี เขต/แขวง บางซ่อน _x000a_ 10800"/>
    <s v="10800"/>
    <s v="0865407377"/>
    <s v="21/03/2026 16:45"/>
    <s v="t0832622509@gmail.com"/>
    <s v="EMS COD"/>
    <s v="facebook"/>
    <s v="กสิกร"/>
    <s v=""/>
    <s v="-"/>
    <s v="21/03/2026 16:44"/>
  </r>
  <r>
    <x v="12"/>
    <x v="14"/>
    <n v="89.5"/>
    <n v="2"/>
    <s v="GXT17"/>
    <n v="179"/>
    <n v="0"/>
    <s v="ร้านที่1"/>
    <s v="บุญนำ  ยิ่งเจริญ"/>
    <s v="202 ซ.9 ถ. เกาะหลัก_x000a_ต.  ประจวบคีรีขันธ์_x000a_อ.  เมือง_x000a_จ.  ประจวบคีรีขันธ์ 77000"/>
    <s v="77000"/>
    <s v="0816230671"/>
    <s v="21/03/2026 16:29"/>
    <s v="t0832622509@gmail.com"/>
    <s v="EMS"/>
    <s v="facebook"/>
    <s v="กสิกร"/>
    <s v=""/>
    <s v="-"/>
    <s v="21/03/2026 16:43"/>
  </r>
  <r>
    <x v="6"/>
    <x v="6"/>
    <n v="66.333333333333329"/>
    <n v="3"/>
    <s v="GXT15"/>
    <n v="220"/>
    <n v="0"/>
    <s v="ร้านที่4"/>
    <s v="บ***ัท ภ***ร ล***นา เ***ดิ้ง จ***ด"/>
    <s v="ลำปาง"/>
    <s v="-"/>
    <s v=""/>
    <s v="21/03/2026 16:39"/>
    <s v="-"/>
    <s v="J&amp;T COD"/>
    <s v="Tiktok"/>
    <s v="จ่ายทีหลัง / COD"/>
    <s v=""/>
    <s v="-"/>
    <s v="21/03/2026 16:39"/>
  </r>
  <r>
    <x v="3"/>
    <x v="16"/>
    <n v="139"/>
    <n v="2"/>
    <s v="GXT14"/>
    <n v="215"/>
    <n v="0"/>
    <s v="ร้านที่10"/>
    <s v="วัชระ "/>
    <s v="496/2 หมู่ที่ 4 นาเกลือ ซ.8 ตำบลนาเกลือ อำเภอบางละมุง จังหวัดชลบุรี 20150"/>
    <s v="20150"/>
    <s v="0997518035"/>
    <s v="21/03/2026 16:37"/>
    <s v="t0832622509@gmail.com"/>
    <s v="EMS COD"/>
    <s v="facebook"/>
    <s v="กสิกร"/>
    <s v=""/>
    <s v="-"/>
    <s v="21/03/2026 16:37"/>
  </r>
  <r>
    <x v="8"/>
    <x v="8"/>
    <n v="50"/>
    <n v="3"/>
    <s v="GXT13"/>
    <n v="100"/>
    <n v="0"/>
    <s v="ร้านที่1"/>
    <s v="เบ็ญจา สุวรรณชาติ"/>
    <s v="โฮมสเตย์ดาบเหนกครูแมว_x000a_18/2 หมู่ 3 ตำบล คอรุม_x000a_อำเภอ พิชัย จังหวัด_x000a_อุตรดิตถ์ _x000a_ 53120"/>
    <s v="53120"/>
    <s v="0824020019"/>
    <s v="21/03/2026 16:36"/>
    <s v="t0832622509@gmail.com"/>
    <s v="EMS COD"/>
    <s v="facebook"/>
    <s v="กสิกร"/>
    <s v=""/>
    <s v="-"/>
    <s v="21/03/2026 16:33"/>
  </r>
  <r>
    <x v="2"/>
    <x v="2"/>
    <n v="50"/>
    <n v="6"/>
    <s v="GXT11"/>
    <n v="200"/>
    <n v="0"/>
    <s v="ร้านที่2"/>
    <s v="ใ***รุ่ง ร***้อย"/>
    <s v="สมุทรปราการ"/>
    <s v="-"/>
    <s v=""/>
    <s v="21/03/2026 16:33"/>
    <s v="-"/>
    <s v="J&amp;T COD"/>
    <s v="Tiktok"/>
    <s v="จ่ายทีหลัง / COD"/>
    <s v=""/>
    <s v="-"/>
    <s v="21/03/2026 16:33"/>
  </r>
  <r>
    <x v="8"/>
    <x v="8"/>
    <n v="50"/>
    <n v="3"/>
    <s v="GXT10"/>
    <n v="100"/>
    <n v="0"/>
    <s v="ร้านที่1"/>
    <s v="ส่งคุณแอ๊ด"/>
    <s v="39/2มบอิ่มอัมพร2ซอยราชพฤกษ์9แขวงบางเชือกหนังเขตตลิ่งชันกท 10170"/>
    <s v="10170"/>
    <s v="0868991800"/>
    <s v="21/03/2026 16:33"/>
    <s v="t0832622509@gmail.com"/>
    <s v="EMS COD"/>
    <s v="facebook"/>
    <s v="กสิกร"/>
    <s v=""/>
    <s v="-"/>
    <s v="21/03/2026 16:32"/>
  </r>
  <r>
    <x v="5"/>
    <x v="5"/>
    <n v="200"/>
    <n v="1"/>
    <s v="GXT9"/>
    <n v="199"/>
    <n v="0"/>
    <s v="ร้านที่1"/>
    <s v="นพมาศ ทองวิบูลย์"/>
    <s v="3/56 ม.สวนราชา_x000a_ถ.กรุงเทพกรีฑา 7 แยก 4_x000a_หัวหมาก บางกระปิ_x000a_กทม _x000a_โทร  10240"/>
    <s v="10240"/>
    <s v="0972355695"/>
    <s v="21/03/2026 16:30"/>
    <s v="t0832622509@gmail.com"/>
    <s v="EMS COD"/>
    <s v="facebook"/>
    <s v="กสิกร"/>
    <s v=""/>
    <s v="-"/>
    <s v="21/03/2026 16:30"/>
  </r>
  <r>
    <x v="4"/>
    <x v="4"/>
    <n v="200"/>
    <n v="1"/>
    <s v="GXT9"/>
    <n v="199"/>
    <n v="0"/>
    <s v="ร้านที่1"/>
    <s v="นพมาศ ทองวิบูลย์"/>
    <s v="3/56 ม.สวนราชา_x000a_ถ.กรุงเทพกรีฑา 7 แยก 4_x000a_หัวหมาก บางกระปิ_x000a_กทม _x000a_โทร  10240"/>
    <s v="10240"/>
    <s v="0972355695"/>
    <s v="21/03/2026 16:30"/>
    <s v="t0832622509@gmail.com"/>
    <s v="EMS COD"/>
    <s v="facebook"/>
    <s v="กสิกร"/>
    <s v=""/>
    <s v="-"/>
    <s v="21/03/2026 16:30"/>
  </r>
  <r>
    <x v="2"/>
    <x v="2"/>
    <n v="50"/>
    <n v="6"/>
    <s v="GXT8"/>
    <n v="200"/>
    <n v="0"/>
    <s v="ร้านที่2"/>
    <s v="ส***ง ช***งาม"/>
    <s v="อุดรธานี"/>
    <s v="-"/>
    <s v=""/>
    <s v="21/03/2026 16:29"/>
    <s v="-"/>
    <s v="J&amp;T COD"/>
    <s v="Tiktok"/>
    <s v="จ่ายทีหลัง / COD"/>
    <s v=""/>
    <s v="-"/>
    <s v="21/03/2026 16:29"/>
  </r>
  <r>
    <x v="2"/>
    <x v="2"/>
    <n v="33.333333333333336"/>
    <n v="3"/>
    <s v="GXT7"/>
    <n v="100"/>
    <n v="0"/>
    <s v="ร้านที่4"/>
    <s v="ท***รรณ"/>
    <s v="สมุทรสาคร"/>
    <s v="-"/>
    <s v=""/>
    <s v="21/03/2026 16:28"/>
    <s v="-"/>
    <s v="J&amp;T COD"/>
    <s v="Tiktok"/>
    <s v="จ่ายทีหลัง / COD"/>
    <s v=""/>
    <s v="-"/>
    <s v="21/03/2026 16:28"/>
  </r>
  <r>
    <x v="13"/>
    <x v="15"/>
    <n v="139"/>
    <n v="1"/>
    <s v="GXT6"/>
    <n v="215"/>
    <n v="0"/>
    <s v="ร้านที่10"/>
    <s v="ปฏิภาณ เจตนเสน"/>
    <s v="802/230 หมู่บ้านริเวอร์ปาร์ค หมู่12 ซอย12/1 ถ.พหลโยธิน ต.คูคต อ.ลำลูกกา จ.ปทุมธานี 12130"/>
    <s v="12130"/>
    <s v="0971940421"/>
    <s v="21/03/2026 16:29"/>
    <s v="t0832622509@gmail.com"/>
    <s v="EMS COD"/>
    <s v="facebook"/>
    <s v="กสิกร"/>
    <s v=""/>
    <s v="-"/>
    <s v="21/03/2026 16:28"/>
  </r>
  <r>
    <x v="3"/>
    <x v="16"/>
    <n v="139"/>
    <n v="1"/>
    <s v="GXT6"/>
    <n v="215"/>
    <n v="0"/>
    <s v="ร้านที่10"/>
    <s v="ปฏิภาณ เจตนเสน"/>
    <s v="802/230 หมู่บ้านริเวอร์ปาร์ค หมู่12 ซอย12/1 ถ.พหลโยธิน ต.คูคต อ.ลำลูกกา จ.ปทุมธานี 12130"/>
    <s v="12130"/>
    <s v="0971940421"/>
    <s v="21/03/2026 16:29"/>
    <s v="t0832622509@gmail.com"/>
    <s v="EMS COD"/>
    <s v="facebook"/>
    <s v="กสิกร"/>
    <s v=""/>
    <s v="-"/>
    <s v="21/03/2026 16:28"/>
  </r>
  <r>
    <x v="0"/>
    <x v="3"/>
    <n v="159"/>
    <n v="1"/>
    <s v="GXT5"/>
    <n v="167"/>
    <n v="8"/>
    <s v="ร้านที่2"/>
    <s v="T***marong E**"/>
    <s v="ภูเก็ต"/>
    <s v="-"/>
    <s v=""/>
    <s v="21/03/2026 16:25"/>
    <s v="-"/>
    <s v="J&amp;T Express"/>
    <s v="Tiktok"/>
    <s v="tiktok"/>
    <s v=""/>
    <s v="-"/>
    <s v="21/03/2026 16:25"/>
  </r>
  <r>
    <x v="2"/>
    <x v="2"/>
    <n v="50"/>
    <n v="6"/>
    <s v="GXT4"/>
    <n v="200"/>
    <n v="0"/>
    <s v="ร้านที่2"/>
    <s v="T*** D***hatong"/>
    <s v="แพร่"/>
    <s v="-"/>
    <s v=""/>
    <s v="21/03/2026 16:23"/>
    <s v="-"/>
    <s v="J&amp;T COD"/>
    <s v="Tiktok"/>
    <s v="จ่ายทีหลัง / COD"/>
    <s v=""/>
    <s v="-"/>
    <s v="21/03/2026 16:23"/>
  </r>
  <r>
    <x v="2"/>
    <x v="2"/>
    <n v="33.333333333333336"/>
    <n v="3"/>
    <s v="GXT3"/>
    <n v="100"/>
    <n v="0"/>
    <s v="ร้านที่4"/>
    <s v="ธ*** ช***นดี"/>
    <s v="ปทุมธานี"/>
    <s v="-"/>
    <s v=""/>
    <s v="21/03/2026 16:23"/>
    <s v="-"/>
    <s v="J&amp;T Express"/>
    <s v="Tiktok"/>
    <s v="tiktok"/>
    <s v=""/>
    <s v="-"/>
    <s v="21/03/2026 16:23"/>
  </r>
  <r>
    <x v="2"/>
    <x v="2"/>
    <n v="50"/>
    <n v="6"/>
    <s v="GXT1"/>
    <n v="200"/>
    <n v="0"/>
    <s v="ร้านที่2"/>
    <s v="A***a"/>
    <s v="จันทบุรี"/>
    <s v="-"/>
    <s v=""/>
    <s v="21/03/2026 16:20"/>
    <s v="-"/>
    <s v="J&amp;T Express"/>
    <s v="Tiktok"/>
    <s v="tiktok"/>
    <s v=""/>
    <s v="-"/>
    <s v="21/03/2026 16:20"/>
  </r>
  <r>
    <x v="3"/>
    <x v="16"/>
    <n v="159"/>
    <n v="1"/>
    <s v="GXT0"/>
    <n v="188"/>
    <n v="29"/>
    <s v="ร้านที่2"/>
    <s v="ก***ิการ์"/>
    <s v="สุโขทัย"/>
    <s v="-"/>
    <s v=""/>
    <s v="21/03/2026 16:19"/>
    <s v="-"/>
    <s v="J&amp;T Express"/>
    <s v="Tiktok"/>
    <s v="tiktok"/>
    <s v=""/>
    <s v="-"/>
    <s v="21/03/2026 16:19"/>
  </r>
  <r>
    <x v="6"/>
    <x v="6"/>
    <n v="120"/>
    <n v="1"/>
    <s v="GXS98"/>
    <n v="89"/>
    <n v="0"/>
    <s v="ร้านที่2"/>
    <s v="อ***รณ"/>
    <s v="กรุงเทพฯ"/>
    <s v="-"/>
    <s v=""/>
    <s v="21/03/2026 16:12"/>
    <s v="-"/>
    <s v="J&amp;T Express"/>
    <s v="Tiktok"/>
    <s v="tiktok"/>
    <s v=""/>
    <s v="-"/>
    <s v="21/03/2026 16:11"/>
  </r>
  <r>
    <x v="6"/>
    <x v="6"/>
    <n v="99"/>
    <n v="3"/>
    <s v="GXS97"/>
    <n v="297"/>
    <n v="0"/>
    <s v="ร้านที่1"/>
    <s v="บ******ม"/>
    <s v="****** อำเภอเขาคิชฌกูฏ ตำบลคลองพลู อำเภอเขาคิชฌกูฏ จังหวัดจันทบุรี 22210"/>
    <s v="22210"/>
    <s v="64"/>
    <s v="21/03/2026 16:40"/>
    <s v="-"/>
    <s v="SPX Express"/>
    <s v="Shopee"/>
    <s v="shopee"/>
    <s v=""/>
    <s v="-"/>
    <s v="21/03/2026 16:11"/>
  </r>
  <r>
    <x v="2"/>
    <x v="2"/>
    <n v="50"/>
    <n v="6"/>
    <s v="GXS96"/>
    <n v="200"/>
    <n v="0"/>
    <s v="ร้านที่2"/>
    <s v="ม*** เ***่ยมศักดิ์"/>
    <s v="ตาก"/>
    <s v="-"/>
    <s v=""/>
    <s v="21/03/2026 16:07"/>
    <s v="-"/>
    <s v="J&amp;T COD"/>
    <s v="Tiktok"/>
    <s v="จ่ายทีหลัง / COD"/>
    <s v=""/>
    <s v="-"/>
    <s v="21/03/2026 16:09"/>
  </r>
  <r>
    <x v="2"/>
    <x v="2"/>
    <n v="33.333333333333336"/>
    <n v="3"/>
    <s v="GXS95"/>
    <n v="100"/>
    <n v="0"/>
    <s v="ร้านที่2"/>
    <s v="ส***ตรา แ***ของแก้ว"/>
    <s v="ยะลา"/>
    <s v="-"/>
    <s v=""/>
    <s v="21/03/2026 16:02"/>
    <s v="-"/>
    <s v="J&amp;T COD"/>
    <s v="Tiktok"/>
    <s v="จ่ายทีหลัง / COD"/>
    <s v=""/>
    <s v="-"/>
    <s v="21/03/2026 16:07"/>
  </r>
  <r>
    <x v="6"/>
    <x v="6"/>
    <n v="80"/>
    <n v="1"/>
    <s v="GXS94"/>
    <n v="80"/>
    <n v="0"/>
    <s v="ร้านที่1"/>
    <s v="น******์"/>
    <s v="******สะเดา อำเภอพลับพลาชัย จังหวัดบุรีรัมย์ 31250"/>
    <s v="31250"/>
    <s v="82"/>
    <s v="21/03/2026 16:31"/>
    <s v="-"/>
    <s v="SPX Express"/>
    <s v="Shopee"/>
    <s v="shopee"/>
    <s v=""/>
    <s v="-"/>
    <s v="21/03/2026 16:06"/>
  </r>
  <r>
    <x v="2"/>
    <x v="2"/>
    <n v="50"/>
    <n v="6"/>
    <s v="GXS93"/>
    <n v="200"/>
    <n v="0"/>
    <s v="ร้านที่2"/>
    <s v="แ***ใจ เ***่องปราชญ์"/>
    <s v="ปราจีนบุรี"/>
    <s v="-"/>
    <s v=""/>
    <s v="21/03/2026 15:59"/>
    <s v="-"/>
    <s v="J&amp;T COD"/>
    <s v="Tiktok"/>
    <s v="จ่ายทีหลัง / COD"/>
    <s v=""/>
    <s v="-"/>
    <s v="21/03/2026 16:03"/>
  </r>
  <r>
    <x v="2"/>
    <x v="2"/>
    <n v="33.333333333333336"/>
    <n v="3"/>
    <s v="GXS92"/>
    <n v="129"/>
    <n v="29"/>
    <s v="ร้านที่4"/>
    <s v="อ***ทิตย์ แ***จันทร์"/>
    <s v="นครสวรรค์"/>
    <s v="-"/>
    <s v=""/>
    <s v="21/03/2026 15:58"/>
    <s v="-"/>
    <s v="J&amp;T COD"/>
    <s v="Tiktok"/>
    <s v="จ่ายทีหลัง / COD"/>
    <s v=""/>
    <s v="-"/>
    <s v="21/03/2026 16:00"/>
  </r>
  <r>
    <x v="2"/>
    <x v="2"/>
    <n v="50"/>
    <n v="6"/>
    <s v="GXS91"/>
    <n v="235"/>
    <n v="35"/>
    <s v="ร้านที่2"/>
    <s v="ธ***าศิริย่านฟ้า"/>
    <s v="ปทุมธานี"/>
    <s v="-"/>
    <s v=""/>
    <s v="21/03/2026 15:57"/>
    <s v="-"/>
    <s v="J&amp;T COD"/>
    <s v="Tiktok"/>
    <s v="จ่ายทีหลัง / COD"/>
    <s v=""/>
    <s v="-"/>
    <s v="21/03/2026 15:57"/>
  </r>
  <r>
    <x v="2"/>
    <x v="2"/>
    <n v="50"/>
    <n v="6"/>
    <s v="GXS90"/>
    <n v="200"/>
    <n v="0"/>
    <s v="ร้านที่2"/>
    <s v="อ***ี ศ***มาลย์"/>
    <s v="จันทบุรี"/>
    <s v="-"/>
    <s v=""/>
    <s v="21/03/2026 15:54"/>
    <s v="-"/>
    <s v="J&amp;T COD"/>
    <s v="Tiktok"/>
    <s v="จ่ายทีหลัง / COD"/>
    <s v=""/>
    <s v="-"/>
    <s v="21/03/2026 15:54"/>
  </r>
  <r>
    <x v="2"/>
    <x v="2"/>
    <n v="50"/>
    <n v="6"/>
    <s v="GXS89"/>
    <n v="200"/>
    <n v="0"/>
    <s v="ร้านที่2"/>
    <s v="อ***ณา"/>
    <s v="เชียงใหม่"/>
    <s v="-"/>
    <s v=""/>
    <s v="21/03/2026 15:54"/>
    <s v="-"/>
    <s v="J&amp;T COD"/>
    <s v="Tiktok"/>
    <s v="จ่ายทีหลัง / COD"/>
    <s v=""/>
    <s v="-"/>
    <s v="21/03/2026 15:54"/>
  </r>
  <r>
    <x v="2"/>
    <x v="2"/>
    <n v="33.333333333333336"/>
    <n v="3"/>
    <s v="GXS87"/>
    <n v="100"/>
    <n v="0"/>
    <s v="ร้านที่2"/>
    <s v="P** L**"/>
    <s v="เพชรบูรณ์"/>
    <s v="-"/>
    <s v=""/>
    <s v="21/03/2026 15:50"/>
    <s v="-"/>
    <s v="J&amp;T COD"/>
    <s v="Tiktok"/>
    <s v="จ่ายทีหลัง / COD"/>
    <s v=""/>
    <s v="-"/>
    <s v="21/03/2026 15:50"/>
  </r>
  <r>
    <x v="2"/>
    <x v="2"/>
    <n v="40"/>
    <n v="10"/>
    <s v="GXS86"/>
    <n v="353.5"/>
    <n v="11"/>
    <s v="ร้านที่4"/>
    <s v="ส***น"/>
    <s v="ชลบุรี"/>
    <s v="-"/>
    <s v=""/>
    <s v="21/03/2026 15:47"/>
    <s v="-"/>
    <s v="J&amp;T COD"/>
    <s v="Tiktok"/>
    <s v="จ่ายทีหลัง / COD"/>
    <s v=""/>
    <s v="793673867836"/>
    <s v="21/03/2026 15:47"/>
  </r>
  <r>
    <x v="2"/>
    <x v="2"/>
    <n v="33.333333333333336"/>
    <n v="3"/>
    <s v="GXS85"/>
    <n v="100"/>
    <n v="0"/>
    <s v="ร้านที่4"/>
    <s v="บ***ู ป***สริฐทรัพย์"/>
    <s v="กรุงเทพฯ"/>
    <s v="-"/>
    <s v=""/>
    <s v="21/03/2026 15:46"/>
    <s v="-"/>
    <s v="J&amp;T COD"/>
    <s v="Tiktok"/>
    <s v="จ่ายทีหลัง / COD"/>
    <s v=""/>
    <s v="-"/>
    <s v="21/03/2026 15:46"/>
  </r>
  <r>
    <x v="2"/>
    <x v="2"/>
    <n v="50"/>
    <n v="6"/>
    <s v="GXS84"/>
    <n v="200"/>
    <n v="0"/>
    <s v="ร้านที่2"/>
    <s v="ช***"/>
    <s v="สงขลา"/>
    <s v="-"/>
    <s v=""/>
    <s v="21/03/2026 15:45"/>
    <s v="-"/>
    <s v="J&amp;T COD"/>
    <s v="Tiktok"/>
    <s v="จ่ายทีหลัง / COD"/>
    <s v=""/>
    <s v="-"/>
    <s v="21/03/2026 15:45"/>
  </r>
  <r>
    <x v="2"/>
    <x v="2"/>
    <n v="50"/>
    <n v="6"/>
    <s v="GXS83"/>
    <n v="200"/>
    <n v="0"/>
    <s v="ร้านที่2"/>
    <s v="ส***กาน​ศ์​ ค***นทร์​"/>
    <s v="กรุงเทพฯ"/>
    <s v="-"/>
    <s v=""/>
    <s v="21/03/2026 15:44"/>
    <s v="-"/>
    <s v="J&amp;T COD"/>
    <s v="Tiktok"/>
    <s v="จ่ายทีหลัง / COD"/>
    <s v=""/>
    <s v="-"/>
    <s v="21/03/2026 15:45"/>
  </r>
  <r>
    <x v="2"/>
    <x v="2"/>
    <n v="50"/>
    <n v="6"/>
    <s v="GXS82"/>
    <n v="200"/>
    <n v="0"/>
    <s v="ร้านที่2"/>
    <s v="ก***รรณ"/>
    <s v="ชลบุรี"/>
    <s v="-"/>
    <s v=""/>
    <s v="21/03/2026 15:43"/>
    <s v="-"/>
    <s v="J&amp;T COD"/>
    <s v="Tiktok"/>
    <s v="จ่ายทีหลัง / COD"/>
    <s v=""/>
    <s v="-"/>
    <s v="21/03/2026 15:43"/>
  </r>
  <r>
    <x v="2"/>
    <x v="2"/>
    <n v="50"/>
    <n v="6"/>
    <s v="GXS81"/>
    <n v="200"/>
    <n v="0"/>
    <s v="ร้านที่2"/>
    <s v="น***ุเนตร ภ***ลชื่น"/>
    <s v="ขอนแก่น"/>
    <s v="-"/>
    <s v=""/>
    <s v="21/03/2026 15:40"/>
    <s v="-"/>
    <s v="J&amp;T COD"/>
    <s v="Tiktok"/>
    <s v="จ่ายทีหลัง / COD"/>
    <s v=""/>
    <s v="-"/>
    <s v="21/03/2026 15:40"/>
  </r>
  <r>
    <x v="2"/>
    <x v="2"/>
    <n v="33.333333333333336"/>
    <n v="3"/>
    <s v="GXS79"/>
    <n v="100"/>
    <n v="0"/>
    <s v="ร้านที่4"/>
    <s v="น***น็ก"/>
    <s v="กระบี่"/>
    <s v="-"/>
    <s v=""/>
    <s v="21/03/2026 15:37"/>
    <s v="-"/>
    <s v="J&amp;T COD"/>
    <s v="Tiktok"/>
    <s v="จ่ายทีหลัง / COD"/>
    <s v=""/>
    <s v="-"/>
    <s v="21/03/2026 15:37"/>
  </r>
  <r>
    <x v="2"/>
    <x v="2"/>
    <n v="50"/>
    <n v="6"/>
    <s v="GXS78"/>
    <n v="350"/>
    <n v="0"/>
    <s v="ร้านที่2"/>
    <s v="ช***าภัค บ***ระ"/>
    <s v="ฉะเชิงเทรา"/>
    <s v="-"/>
    <s v=""/>
    <s v="21/03/2026 15:36"/>
    <s v="-"/>
    <s v="J&amp;T COD"/>
    <s v="Tiktok"/>
    <s v="จ่ายทีหลัง / COD"/>
    <s v=""/>
    <s v="-"/>
    <s v="21/03/2026 15:37"/>
  </r>
  <r>
    <x v="3"/>
    <x v="16"/>
    <n v="159"/>
    <n v="4"/>
    <s v="GXS77"/>
    <n v="396"/>
    <n v="0"/>
    <s v="ร้านที่2"/>
    <s v="ป***า เ***รุ่งนภา"/>
    <s v="จังหวัดสุโขทัย"/>
    <s v="-"/>
    <s v=""/>
    <s v="21/03/2026 15:36"/>
    <s v="-"/>
    <s v="J&amp;T COD"/>
    <s v="Tiktok"/>
    <s v="จ่ายทีหลัง / COD"/>
    <s v=""/>
    <s v="-"/>
    <s v="21/03/2026 15:36"/>
  </r>
  <r>
    <x v="2"/>
    <x v="2"/>
    <n v="50"/>
    <n v="6"/>
    <s v="GXS76"/>
    <n v="200"/>
    <n v="0"/>
    <s v="ร้านที่2"/>
    <s v="พ***์ใจ น***พันธ์"/>
    <s v="พิจิตร"/>
    <s v="-"/>
    <s v=""/>
    <s v="21/03/2026 15:35"/>
    <s v="-"/>
    <s v="J&amp;T COD"/>
    <s v="Tiktok"/>
    <s v="จ่ายทีหลัง / COD"/>
    <s v=""/>
    <s v="-"/>
    <s v="21/03/2026 15:35"/>
  </r>
  <r>
    <x v="12"/>
    <x v="14"/>
    <n v="89.5"/>
    <n v="2"/>
    <s v="GXS75"/>
    <n v="328"/>
    <n v="0"/>
    <s v="ร้านที่1"/>
    <s v="น******ม"/>
    <s v="****** ลานหอย, อำเภอบ้านด่านลานหอย จังหวัดสุโขทัย ตำบลลานหอย อำเภอบ้านด่านลานหอย จังหวัดสุโขทัย 64140"/>
    <s v="64140"/>
    <s v="59"/>
    <s v="21/03/2026 15:35"/>
    <s v="-"/>
    <s v="SPX Express"/>
    <s v="Shopee"/>
    <s v="shopee"/>
    <s v=""/>
    <s v="TH267700323435B"/>
    <s v="21/03/2026 15:35"/>
  </r>
  <r>
    <x v="0"/>
    <x v="3"/>
    <n v="139"/>
    <n v="1"/>
    <s v="GXS75"/>
    <n v="328"/>
    <n v="0"/>
    <s v="ร้านที่1"/>
    <s v="น******ม"/>
    <s v="****** ลานหอย, อำเภอบ้านด่านลานหอย จังหวัดสุโขทัย ตำบลลานหอย อำเภอบ้านด่านลานหอย จังหวัดสุโขทัย 64140"/>
    <s v="64140"/>
    <s v="59"/>
    <s v="21/03/2026 15:35"/>
    <s v="-"/>
    <s v="SPX Express"/>
    <s v="Shopee"/>
    <s v="shopee"/>
    <s v=""/>
    <s v="TH267700323435B"/>
    <s v="21/03/2026 15:35"/>
  </r>
  <r>
    <x v="14"/>
    <x v="17"/>
    <n v="54.5"/>
    <n v="2"/>
    <s v="GXS74"/>
    <n v="121"/>
    <n v="12"/>
    <s v="ร้านที่3"/>
    <s v="บุณฑริกา  ศุขกลิ่น"/>
    <s v="บ้านรั้วเหล็ก 40/5  หมู่5 · หนองปรือ/ Nong Prue_x000a__x000a_หนองปรือ/ Nong Prueกาญจนบุรี/ Kanchanaburi_x000a_71220"/>
    <s v="71220"/>
    <s v="660936700394"/>
    <s v="21/03/2026 15:33"/>
    <s v="-"/>
    <s v="Kerry_dropoff"/>
    <s v="Lazada"/>
    <s v="lazada"/>
    <s v=""/>
    <s v="TH13128GVFMA1B"/>
    <s v="21/03/2026 15:33"/>
  </r>
  <r>
    <x v="2"/>
    <x v="2"/>
    <n v="33.333333333333336"/>
    <n v="6"/>
    <s v="GXS73"/>
    <n v="192.5"/>
    <n v="0"/>
    <s v="ร้านที่4"/>
    <s v="T***anong L***suwan"/>
    <s v="อุบลราชธานี"/>
    <s v="-"/>
    <s v=""/>
    <s v="21/03/2026 15:32"/>
    <s v="-"/>
    <s v="J&amp;T COD"/>
    <s v="Tiktok"/>
    <s v="จ่ายทีหลัง / COD"/>
    <s v=""/>
    <s v="-"/>
    <s v="21/03/2026 15:32"/>
  </r>
  <r>
    <x v="2"/>
    <x v="2"/>
    <n v="50"/>
    <n v="6"/>
    <s v="GXS72"/>
    <n v="200"/>
    <n v="0"/>
    <s v="ร้านที่2"/>
    <s v="น***กษร​ อ***ดี"/>
    <s v="ลพบุรี"/>
    <s v="-"/>
    <s v=""/>
    <s v="21/03/2026 15:32"/>
    <s v="-"/>
    <s v="J&amp;T COD"/>
    <s v="Tiktok"/>
    <s v="จ่ายทีหลัง / COD"/>
    <s v=""/>
    <s v="-"/>
    <s v="21/03/2026 15:32"/>
  </r>
  <r>
    <x v="2"/>
    <x v="2"/>
    <n v="50"/>
    <n v="6"/>
    <s v="GXS71"/>
    <n v="200"/>
    <n v="0"/>
    <s v="ร้านที่2"/>
    <s v="จ***รัตน์​   ศ***หาดไทย"/>
    <s v="สมุทรสงคราม"/>
    <s v="-"/>
    <s v=""/>
    <s v="21/03/2026 15:31"/>
    <s v="-"/>
    <s v="J&amp;T COD"/>
    <s v="Tiktok"/>
    <s v="จ่ายทีหลัง / COD"/>
    <s v=""/>
    <s v="-"/>
    <s v="21/03/2026 15:31"/>
  </r>
  <r>
    <x v="2"/>
    <x v="2"/>
    <n v="50"/>
    <n v="6"/>
    <s v="GXS70"/>
    <n v="200"/>
    <n v="0"/>
    <s v="ร้านที่2"/>
    <s v="แ***"/>
    <s v="อุบลราชธานี"/>
    <s v="-"/>
    <s v=""/>
    <s v="21/03/2026 15:27"/>
    <s v="-"/>
    <s v="J&amp;T COD"/>
    <s v="Tiktok"/>
    <s v="จ่ายทีหลัง / COD"/>
    <s v=""/>
    <s v="-"/>
    <s v="21/03/2026 15:27"/>
  </r>
  <r>
    <x v="2"/>
    <x v="2"/>
    <n v="50"/>
    <n v="6"/>
    <s v="GXS69"/>
    <n v="200"/>
    <n v="0"/>
    <s v="ร้านที่2"/>
    <s v="ส***่าย  ก***นสกุล"/>
    <s v="เพชรบุรี"/>
    <s v="-"/>
    <s v=""/>
    <s v="21/03/2026 15:27"/>
    <s v="-"/>
    <s v="J&amp;T COD"/>
    <s v="Tiktok"/>
    <s v="จ่ายทีหลัง / COD"/>
    <s v=""/>
    <s v="-"/>
    <s v="21/03/2026 15:27"/>
  </r>
  <r>
    <x v="2"/>
    <x v="2"/>
    <n v="50"/>
    <n v="6"/>
    <s v="GXS68"/>
    <n v="200"/>
    <n v="0"/>
    <s v="ร้านที่2"/>
    <s v="ศ***ลักษณ์  ภ***อาด"/>
    <s v="ชัยนาท"/>
    <s v="-"/>
    <s v=""/>
    <s v="21/03/2026 15:23"/>
    <s v="-"/>
    <s v="J&amp;T COD"/>
    <s v="Tiktok"/>
    <s v="จ่ายทีหลัง / COD"/>
    <s v=""/>
    <s v="-"/>
    <s v="21/03/2026 15:23"/>
  </r>
  <r>
    <x v="2"/>
    <x v="2"/>
    <n v="33.333333333333336"/>
    <n v="3"/>
    <s v="GXS67"/>
    <n v="100"/>
    <n v="0"/>
    <s v="ร้านที่4"/>
    <s v="ว***ุทธ   จ***ระวัติ"/>
    <s v="ระยอง"/>
    <s v="-"/>
    <s v=""/>
    <s v="21/03/2026 15:22"/>
    <s v="-"/>
    <s v="J&amp;T COD"/>
    <s v="Tiktok"/>
    <s v="จ่ายทีหลัง / COD"/>
    <s v=""/>
    <s v="-"/>
    <s v="21/03/2026 15:22"/>
  </r>
  <r>
    <x v="4"/>
    <x v="4"/>
    <n v="99"/>
    <n v="1"/>
    <s v="GXS66"/>
    <n v="279"/>
    <n v="0"/>
    <s v="ร้านที่2"/>
    <s v="ก***ดา จ***ร์สาม"/>
    <s v="เพชรบุรี"/>
    <s v="-"/>
    <s v=""/>
    <s v="21/03/2026 15:20"/>
    <s v="-"/>
    <s v="J&amp;T COD"/>
    <s v="Tiktok"/>
    <s v="จ่ายทีหลัง / COD"/>
    <s v=""/>
    <s v="-"/>
    <s v="21/03/2026 15:20"/>
  </r>
  <r>
    <x v="5"/>
    <x v="5"/>
    <n v="99"/>
    <n v="1"/>
    <s v="GXS66"/>
    <n v="279"/>
    <n v="0"/>
    <s v="ร้านที่2"/>
    <s v="ก***ดา จ***ร์สาม"/>
    <s v="เพชรบุรี"/>
    <s v="-"/>
    <s v=""/>
    <s v="21/03/2026 15:20"/>
    <s v="-"/>
    <s v="J&amp;T COD"/>
    <s v="Tiktok"/>
    <s v="จ่ายทีหลัง / COD"/>
    <s v=""/>
    <s v="-"/>
    <s v="21/03/2026 15:20"/>
  </r>
  <r>
    <x v="8"/>
    <x v="8"/>
    <n v="50"/>
    <n v="3"/>
    <s v="GXS66"/>
    <n v="279"/>
    <n v="0"/>
    <s v="ร้านที่2"/>
    <s v="ก***ดา จ***ร์สาม"/>
    <s v="เพชรบุรี"/>
    <s v="-"/>
    <s v=""/>
    <s v="21/03/2026 15:20"/>
    <s v="-"/>
    <s v="J&amp;T COD"/>
    <s v="Tiktok"/>
    <s v="จ่ายทีหลัง / COD"/>
    <s v=""/>
    <s v="-"/>
    <s v="21/03/2026 15:20"/>
  </r>
  <r>
    <x v="2"/>
    <x v="2"/>
    <n v="50"/>
    <n v="6"/>
    <s v="GXS64"/>
    <n v="200"/>
    <n v="0"/>
    <s v="ร้านที่2"/>
    <s v="น** ช***าภรณ์  ส***ะนี"/>
    <s v="มหาสารคาม"/>
    <s v="-"/>
    <s v=""/>
    <s v="21/03/2026 15:18"/>
    <s v="-"/>
    <s v="J&amp;T COD"/>
    <s v="Tiktok"/>
    <s v="จ่ายทีหลัง / COD"/>
    <s v=""/>
    <s v="-"/>
    <s v="21/03/2026 15:18"/>
  </r>
  <r>
    <x v="2"/>
    <x v="2"/>
    <n v="50"/>
    <n v="6"/>
    <s v="GXS63"/>
    <n v="200"/>
    <n v="0"/>
    <s v="ร้านที่2"/>
    <s v="ม*** ด***ื่น"/>
    <s v="สมุทรปราการ"/>
    <s v="-"/>
    <s v=""/>
    <s v="21/03/2026 15:16"/>
    <s v="-"/>
    <s v="J&amp;T COD"/>
    <s v="Tiktok"/>
    <s v="จ่ายทีหลัง / COD"/>
    <s v=""/>
    <s v="-"/>
    <s v="21/03/2026 15:16"/>
  </r>
  <r>
    <x v="6"/>
    <x v="6"/>
    <n v="120"/>
    <n v="1"/>
    <s v="GXS62"/>
    <n v="89"/>
    <n v="0"/>
    <s v="ร้านที่2"/>
    <s v="อ** ก* ค**"/>
    <s v="กาญจนบุรี"/>
    <s v="-"/>
    <s v=""/>
    <s v="21/03/2026 15:15"/>
    <s v="-"/>
    <s v="J&amp;T COD"/>
    <s v="Tiktok"/>
    <s v="จ่ายทีหลัง / COD"/>
    <s v=""/>
    <s v="-"/>
    <s v="21/03/2026 15:15"/>
  </r>
  <r>
    <x v="2"/>
    <x v="2"/>
    <n v="50"/>
    <n v="6"/>
    <s v="GXS61"/>
    <n v="200"/>
    <n v="0"/>
    <s v="ร้านที่2"/>
    <s v="ย***ิ้ม"/>
    <s v="สมุทรปราการ"/>
    <s v="-"/>
    <s v=""/>
    <s v="21/03/2026 15:09"/>
    <s v="-"/>
    <s v="J&amp;T COD"/>
    <s v="Tiktok"/>
    <s v="จ่ายทีหลัง / COD"/>
    <s v=""/>
    <s v="793608471806"/>
    <s v="21/03/2026 15:09"/>
  </r>
  <r>
    <x v="2"/>
    <x v="2"/>
    <n v="50"/>
    <n v="6"/>
    <s v="GXS60"/>
    <n v="208"/>
    <n v="8"/>
    <s v="ร้านที่2"/>
    <s v="ค***ันเพ็ญ  โ***"/>
    <s v="เชียงราย"/>
    <s v="-"/>
    <s v=""/>
    <s v="21/03/2026 15:06"/>
    <s v="-"/>
    <s v="J&amp;T COD"/>
    <s v="Tiktok"/>
    <s v="จ่ายทีหลัง / COD"/>
    <s v=""/>
    <s v="793633474830"/>
    <s v="21/03/2026 15:06"/>
  </r>
  <r>
    <x v="2"/>
    <x v="2"/>
    <n v="33.333333333333336"/>
    <n v="3"/>
    <s v="GXS58"/>
    <n v="110"/>
    <n v="10"/>
    <s v="ร้านที่4"/>
    <s v="แ**"/>
    <s v="นครศรีธรรมราช"/>
    <s v="-"/>
    <s v=""/>
    <s v="21/03/2026 15:04"/>
    <s v="-"/>
    <s v="J&amp;T COD"/>
    <s v="Tiktok"/>
    <s v="จ่ายทีหลัง / COD"/>
    <s v=""/>
    <s v="-"/>
    <s v="21/03/2026 15:04"/>
  </r>
  <r>
    <x v="2"/>
    <x v="2"/>
    <n v="33.333333333333336"/>
    <n v="3"/>
    <s v="GXS56"/>
    <n v="100"/>
    <n v="0"/>
    <s v="ร้านที่2"/>
    <s v="ส***ญญา ท***ง"/>
    <s v="ชลบุรี"/>
    <s v="-"/>
    <s v=""/>
    <s v="21/03/2026 15:00"/>
    <s v="-"/>
    <s v="J&amp;T COD"/>
    <s v="Tiktok"/>
    <s v="จ่ายทีหลัง / COD"/>
    <s v="กาแฟ  เผือกมะพร้าวอ่อน ฝอยทอง"/>
    <s v="793648650874"/>
    <s v="21/03/2026 15:00"/>
  </r>
  <r>
    <x v="2"/>
    <x v="2"/>
    <n v="50"/>
    <n v="6"/>
    <s v="GXS55"/>
    <n v="200"/>
    <n v="0"/>
    <s v="ร้านที่2"/>
    <s v="ส***ิราช...อาจศัตรู"/>
    <s v="นครราชสีมา"/>
    <s v="-"/>
    <s v=""/>
    <s v="21/03/2026 14:58"/>
    <s v="-"/>
    <s v="J&amp;T COD"/>
    <s v="Tiktok"/>
    <s v="จ่ายทีหลัง / COD"/>
    <s v=""/>
    <s v="793679872823"/>
    <s v="21/03/2026 14:59"/>
  </r>
  <r>
    <x v="2"/>
    <x v="2"/>
    <n v="50"/>
    <n v="6"/>
    <s v="GXS53"/>
    <n v="200"/>
    <n v="0"/>
    <s v="ร้านที่2"/>
    <s v="น***วารุณี ป***ษา"/>
    <s v="ระยอง"/>
    <s v="-"/>
    <s v=""/>
    <s v="21/03/2026 14:56"/>
    <s v="-"/>
    <s v="J&amp;T COD"/>
    <s v="Tiktok"/>
    <s v="จ่ายทีหลัง / COD"/>
    <s v=""/>
    <s v="793603878826"/>
    <s v="21/03/2026 14:56"/>
  </r>
  <r>
    <x v="8"/>
    <x v="8"/>
    <n v="50"/>
    <n v="3"/>
    <s v="GXS52"/>
    <n v="100"/>
    <n v="0"/>
    <s v="ร้านที่2"/>
    <s v="แ***ม ห***ฝากไว้ที่ออฟฟิศ"/>
    <s v="นนทบุรี"/>
    <s v="-"/>
    <s v=""/>
    <s v="21/03/2026 14:56"/>
    <s v="-"/>
    <s v="J&amp;T COD"/>
    <s v="Tiktok"/>
    <s v="จ่ายทีหลัง / COD"/>
    <s v=""/>
    <s v="-"/>
    <s v="21/03/2026 14:56"/>
  </r>
  <r>
    <x v="2"/>
    <x v="2"/>
    <n v="50"/>
    <n v="6"/>
    <s v="GXS51"/>
    <n v="200"/>
    <n v="0"/>
    <s v="ร้านที่2"/>
    <s v="เ***์นาฏ ช***่น"/>
    <s v="กรุงเทพฯ"/>
    <s v="-"/>
    <s v=""/>
    <s v="21/03/2026 14:52"/>
    <s v="-"/>
    <s v="J&amp;T COD"/>
    <s v="Tiktok"/>
    <s v="จ่ายทีหลัง / COD"/>
    <s v=""/>
    <s v="793611469895"/>
    <s v="21/03/2026 14:52"/>
  </r>
  <r>
    <x v="7"/>
    <x v="7"/>
    <n v="159"/>
    <n v="5"/>
    <s v="GXS50"/>
    <n v="487.5"/>
    <n v="0"/>
    <s v="ร้านที่4"/>
    <s v="ส***ี ว***จัน"/>
    <s v="กรุงเทพฯ"/>
    <s v="-"/>
    <s v=""/>
    <s v="21/03/2026 14:50"/>
    <s v="-"/>
    <s v="J&amp;T COD"/>
    <s v="Tiktok"/>
    <s v="จ่ายทีหลัง / COD"/>
    <s v=""/>
    <s v="-"/>
    <s v="21/03/2026 14:51"/>
  </r>
  <r>
    <x v="2"/>
    <x v="2"/>
    <n v="50"/>
    <n v="6"/>
    <s v="GXS48"/>
    <n v="200"/>
    <n v="0"/>
    <s v="ร้านที่2"/>
    <s v="ส***รณา..คะสุวรรณ์"/>
    <s v="บุรีรัมย์"/>
    <s v="-"/>
    <s v=""/>
    <s v="21/03/2026 14:46"/>
    <s v="-"/>
    <s v="J&amp;T COD"/>
    <s v="Tiktok"/>
    <s v="จ่ายทีหลัง / COD"/>
    <s v=""/>
    <s v="793658879812"/>
    <s v="21/03/2026 14:46"/>
  </r>
  <r>
    <x v="2"/>
    <x v="2"/>
    <n v="50"/>
    <n v="6"/>
    <s v="GXS47"/>
    <n v="200"/>
    <n v="0"/>
    <s v="ร้านที่2"/>
    <s v="อ***นี  น***้าง"/>
    <s v="สุพรรณบุรี"/>
    <s v="-"/>
    <s v=""/>
    <s v="21/03/2026 14:46"/>
    <s v="-"/>
    <s v="J&amp;T COD"/>
    <s v="Tiktok"/>
    <s v="จ่ายทีหลัง / COD"/>
    <s v=""/>
    <s v="793647376830"/>
    <s v="21/03/2026 14:46"/>
  </r>
  <r>
    <x v="2"/>
    <x v="2"/>
    <n v="33.333333333333336"/>
    <n v="3"/>
    <s v="GXS46"/>
    <n v="100"/>
    <n v="0"/>
    <s v="ร้านที่2"/>
    <s v=""/>
    <s v=""/>
    <s v="-"/>
    <s v=""/>
    <s v="-"/>
    <s v="-"/>
    <s v="Next-day delivery"/>
    <s v="Tiktok"/>
    <s v="-"/>
    <s v=""/>
    <s v="-"/>
    <s v="21/03/2026 14:43"/>
  </r>
  <r>
    <x v="2"/>
    <x v="2"/>
    <n v="33.333333333333336"/>
    <n v="3"/>
    <s v="GXS44"/>
    <n v="100"/>
    <n v="0"/>
    <s v="ร้านที่2"/>
    <s v="s***nna"/>
    <s v="สมุทรปราการ"/>
    <s v="-"/>
    <s v=""/>
    <s v="21/03/2026 14:43"/>
    <s v="-"/>
    <s v="J&amp;T COD"/>
    <s v="Tiktok"/>
    <s v="จ่ายทีหลัง / COD"/>
    <s v=""/>
    <s v="-"/>
    <s v="21/03/2026 14:43"/>
  </r>
  <r>
    <x v="6"/>
    <x v="6"/>
    <n v="80"/>
    <n v="2"/>
    <s v="GXS43"/>
    <n v="160"/>
    <n v="0"/>
    <s v="ร้านที่1"/>
    <s v="ม******ย"/>
    <s v="******ลหนองเหล่า อำเภอเขื่องใน จังหวัดอุบลราชธานี 34150"/>
    <s v="34150"/>
    <s v="21"/>
    <s v="21/03/2026 14:42"/>
    <s v="-"/>
    <s v="SPX Express"/>
    <s v="Shopee"/>
    <s v="shopee"/>
    <s v=""/>
    <s v="-"/>
    <s v="21/03/2026 14:41"/>
  </r>
  <r>
    <x v="2"/>
    <x v="2"/>
    <n v="50"/>
    <n v="6"/>
    <s v="GXS42"/>
    <n v="182"/>
    <n v="0"/>
    <s v="ร้านที่2"/>
    <s v=""/>
    <s v=""/>
    <s v="-"/>
    <s v=""/>
    <s v="-"/>
    <s v="-"/>
    <s v="Standard shipping"/>
    <s v="Tiktok"/>
    <s v="-"/>
    <s v=""/>
    <s v="-"/>
    <s v="21/03/2026 14:39"/>
  </r>
  <r>
    <x v="10"/>
    <x v="10"/>
    <n v="66.666666666666671"/>
    <n v="3"/>
    <s v="GXS41"/>
    <n v="100"/>
    <n v="0"/>
    <s v="ร้านที่2"/>
    <s v="น***ศศิธร ก***าว"/>
    <s v="ชลบุรี"/>
    <s v="-"/>
    <s v=""/>
    <s v="21/03/2026 14:37"/>
    <s v="-"/>
    <s v="J&amp;T COD"/>
    <s v="Tiktok"/>
    <s v="จ่ายทีหลัง / COD"/>
    <s v=""/>
    <s v="-"/>
    <s v="21/03/2026 14:37"/>
  </r>
  <r>
    <x v="0"/>
    <x v="3"/>
    <n v="159"/>
    <n v="1"/>
    <s v="GXS40"/>
    <n v="99"/>
    <n v="0"/>
    <s v="ร้านที่2"/>
    <s v="โ** ร***น"/>
    <s v="สงขลา"/>
    <s v="-"/>
    <s v=""/>
    <s v="21/03/2026 14:35"/>
    <s v="-"/>
    <s v="J&amp;T COD"/>
    <s v="Tiktok"/>
    <s v="จ่ายทีหลัง / COD"/>
    <s v=""/>
    <s v="-"/>
    <s v="21/03/2026 14:35"/>
  </r>
  <r>
    <x v="8"/>
    <x v="8"/>
    <n v="50"/>
    <n v="3"/>
    <s v="GXS39"/>
    <n v="100"/>
    <n v="0"/>
    <s v="ร้านที่2"/>
    <s v="ศ***รรณ ข***างจ่า"/>
    <s v="กรุงเทพฯ"/>
    <s v="-"/>
    <s v=""/>
    <s v="21/03/2026 14:33"/>
    <s v="-"/>
    <s v="J&amp;T COD"/>
    <s v="Tiktok"/>
    <s v="จ่ายทีหลัง / COD"/>
    <s v=""/>
    <s v="-"/>
    <s v="21/03/2026 14:33"/>
  </r>
  <r>
    <x v="5"/>
    <x v="5"/>
    <n v="99"/>
    <n v="2"/>
    <s v="GXS38"/>
    <n v="179"/>
    <n v="0"/>
    <s v="ร้านที่2"/>
    <s v="ส***งษ์   พ***ก"/>
    <s v="นครสวรรค์"/>
    <s v="-"/>
    <s v=""/>
    <s v="21/03/2026 14:31"/>
    <s v="-"/>
    <s v="J&amp;T COD"/>
    <s v="Tiktok"/>
    <s v="จ่ายทีหลัง / COD"/>
    <s v=""/>
    <s v="-"/>
    <s v="21/03/2026 14:31"/>
  </r>
  <r>
    <x v="2"/>
    <x v="2"/>
    <n v="50"/>
    <n v="6"/>
    <s v="GXS37"/>
    <n v="200"/>
    <n v="0"/>
    <s v="ร้านที่2"/>
    <s v="ส***ี จ***งาม"/>
    <s v="นนทบุรี"/>
    <s v="-"/>
    <s v=""/>
    <s v="21/03/2026 14:31"/>
    <s v="-"/>
    <s v="J&amp;T COD"/>
    <s v="Tiktok"/>
    <s v="จ่ายทีหลัง / COD"/>
    <s v=""/>
    <s v="793611276802"/>
    <s v="21/03/2026 14:31"/>
  </r>
  <r>
    <x v="2"/>
    <x v="2"/>
    <n v="33.333333333333336"/>
    <n v="3"/>
    <s v="GXS36"/>
    <n v="100"/>
    <n v="0"/>
    <s v="ร้านที่4"/>
    <s v="ก***รรณ  ร***ลัก"/>
    <s v="นนทบุรี"/>
    <s v="-"/>
    <s v=""/>
    <s v="21/03/2026 14:31"/>
    <s v="-"/>
    <s v="J&amp;T COD"/>
    <s v="Tiktok"/>
    <s v="จ่ายทีหลัง / COD"/>
    <s v=""/>
    <s v="-"/>
    <s v="21/03/2026 14:31"/>
  </r>
  <r>
    <x v="0"/>
    <x v="3"/>
    <n v="159"/>
    <n v="1"/>
    <s v="GXS35"/>
    <n v="99"/>
    <n v="0"/>
    <s v="ร้านที่2"/>
    <s v="ส***งษ์   พ***ก"/>
    <s v="นครสวรรค์"/>
    <s v="-"/>
    <s v=""/>
    <s v="21/03/2026 14:31"/>
    <s v="-"/>
    <s v="J&amp;T COD"/>
    <s v="Tiktok"/>
    <s v="จ่ายทีหลัง / COD"/>
    <s v=""/>
    <s v="-"/>
    <s v="21/03/2026 14:31"/>
  </r>
  <r>
    <x v="2"/>
    <x v="2"/>
    <n v="50"/>
    <n v="6"/>
    <s v="GXS34"/>
    <n v="182"/>
    <n v="0"/>
    <s v="ร้านที่2"/>
    <s v="ค***อ๋"/>
    <s v="ภูเก็ต"/>
    <s v="-"/>
    <s v=""/>
    <s v="21/03/2026 14:30"/>
    <s v="-"/>
    <s v="J&amp;T Express"/>
    <s v="Tiktok"/>
    <s v="tiktok"/>
    <s v=""/>
    <s v="-"/>
    <s v="21/03/2026 14:30"/>
  </r>
  <r>
    <x v="8"/>
    <x v="8"/>
    <n v="50"/>
    <n v="3"/>
    <s v="GXS33"/>
    <n v="100"/>
    <n v="0"/>
    <s v="ร้านที่2"/>
    <s v="โ***่ะ"/>
    <s v="อ่างทอง"/>
    <s v="-"/>
    <s v=""/>
    <s v="21/03/2026 14:29"/>
    <s v="-"/>
    <s v="J&amp;T Express"/>
    <s v="Tiktok"/>
    <s v="tiktok"/>
    <s v=""/>
    <s v="-"/>
    <s v="21/03/2026 14:29"/>
  </r>
  <r>
    <x v="4"/>
    <x v="4"/>
    <n v="99"/>
    <n v="2"/>
    <s v="GXS31"/>
    <n v="149"/>
    <n v="0"/>
    <s v="ร้านที่2"/>
    <s v="ร***ป้าพัฒ์"/>
    <s v="สมุทรสาคร"/>
    <s v="-"/>
    <s v=""/>
    <s v="21/03/2026 14:25"/>
    <s v="-"/>
    <s v="J&amp;T COD"/>
    <s v="Tiktok"/>
    <s v="จ่ายทีหลัง / COD"/>
    <s v=""/>
    <s v="-"/>
    <s v="21/03/2026 14:25"/>
  </r>
  <r>
    <x v="4"/>
    <x v="4"/>
    <n v="99"/>
    <n v="1"/>
    <s v="GXS30"/>
    <n v="149"/>
    <n v="0"/>
    <s v="ร้านที่2"/>
    <s v="ป***ายเพชร"/>
    <s v="เลย"/>
    <s v="-"/>
    <s v=""/>
    <s v="21/03/2026 14:24"/>
    <s v="-"/>
    <s v="J&amp;T COD"/>
    <s v="Tiktok"/>
    <s v="จ่ายทีหลัง / COD"/>
    <s v=""/>
    <s v="-"/>
    <s v="21/03/2026 14:24"/>
  </r>
  <r>
    <x v="5"/>
    <x v="5"/>
    <n v="99"/>
    <n v="1"/>
    <s v="GXS30"/>
    <n v="149"/>
    <n v="0"/>
    <s v="ร้านที่2"/>
    <s v="ป***ายเพชร"/>
    <s v="เลย"/>
    <s v="-"/>
    <s v=""/>
    <s v="21/03/2026 14:24"/>
    <s v="-"/>
    <s v="J&amp;T COD"/>
    <s v="Tiktok"/>
    <s v="จ่ายทีหลัง / COD"/>
    <s v=""/>
    <s v="-"/>
    <s v="21/03/2026 14:24"/>
  </r>
  <r>
    <x v="2"/>
    <x v="2"/>
    <n v="50"/>
    <n v="6"/>
    <s v="GXS29"/>
    <n v="200"/>
    <n v="0"/>
    <s v="ร้านที่2"/>
    <s v="ก***า น***ืองรักษ์"/>
    <s v="ร้อยเอ็ด"/>
    <s v="-"/>
    <s v=""/>
    <s v="21/03/2026 14:24"/>
    <s v="-"/>
    <s v="J&amp;T COD"/>
    <s v="Tiktok"/>
    <s v="จ่ายทีหลัง / COD"/>
    <s v=""/>
    <s v="793611974831"/>
    <s v="21/03/2026 14:24"/>
  </r>
  <r>
    <x v="2"/>
    <x v="2"/>
    <n v="33.333333333333336"/>
    <n v="3"/>
    <s v="GXS28"/>
    <n v="100"/>
    <n v="0"/>
    <s v="ร้านที่4"/>
    <s v="ส***รษา เ***"/>
    <s v="ลพบุรี"/>
    <s v="-"/>
    <s v=""/>
    <s v="21/03/2026 14:22"/>
    <s v="-"/>
    <s v="J&amp;T COD"/>
    <s v="Tiktok"/>
    <s v="จ่ายทีหลัง / COD"/>
    <s v=""/>
    <s v="-"/>
    <s v="21/03/2026 14:23"/>
  </r>
  <r>
    <x v="4"/>
    <x v="4"/>
    <n v="99"/>
    <n v="1"/>
    <s v="GXS27"/>
    <n v="149"/>
    <n v="0"/>
    <s v="ร้านที่2"/>
    <s v="บ***ิว"/>
    <s v="ตราด"/>
    <s v="-"/>
    <s v=""/>
    <s v="21/03/2026 14:22"/>
    <s v="-"/>
    <s v="J&amp;T COD"/>
    <s v="Tiktok"/>
    <s v="จ่ายทีหลัง / COD"/>
    <s v=""/>
    <s v="-"/>
    <s v="21/03/2026 14:22"/>
  </r>
  <r>
    <x v="5"/>
    <x v="5"/>
    <n v="99"/>
    <n v="1"/>
    <s v="GXS27"/>
    <n v="149"/>
    <n v="0"/>
    <s v="ร้านที่2"/>
    <s v="บ***ิว"/>
    <s v="ตราด"/>
    <s v="-"/>
    <s v=""/>
    <s v="21/03/2026 14:22"/>
    <s v="-"/>
    <s v="J&amp;T COD"/>
    <s v="Tiktok"/>
    <s v="จ่ายทีหลัง / COD"/>
    <s v=""/>
    <s v="-"/>
    <s v="21/03/2026 14:22"/>
  </r>
  <r>
    <x v="4"/>
    <x v="4"/>
    <n v="99"/>
    <n v="4"/>
    <s v="GXS26"/>
    <n v="596"/>
    <n v="0"/>
    <s v="ร้านที่2"/>
    <s v="ป***า เ***รุ่งนภา"/>
    <s v="จังหวัดสุโขทัย"/>
    <s v="-"/>
    <s v=""/>
    <s v="21/03/2026 14:22"/>
    <s v="-"/>
    <s v="J&amp;T COD"/>
    <s v="Tiktok"/>
    <s v="จ่ายทีหลัง / COD"/>
    <s v=""/>
    <s v="-"/>
    <s v="21/03/2026 14:22"/>
  </r>
  <r>
    <x v="5"/>
    <x v="5"/>
    <n v="99"/>
    <n v="4"/>
    <s v="GXS26"/>
    <n v="596"/>
    <n v="0"/>
    <s v="ร้านที่2"/>
    <s v="ป***า เ***รุ่งนภา"/>
    <s v="จังหวัดสุโขทัย"/>
    <s v="-"/>
    <s v=""/>
    <s v="21/03/2026 14:22"/>
    <s v="-"/>
    <s v="J&amp;T COD"/>
    <s v="Tiktok"/>
    <s v="จ่ายทีหลัง / COD"/>
    <s v=""/>
    <s v="-"/>
    <s v="21/03/2026 14:22"/>
  </r>
  <r>
    <x v="2"/>
    <x v="2"/>
    <n v="50"/>
    <n v="6"/>
    <s v="GXS25"/>
    <n v="200"/>
    <n v="0"/>
    <s v="ร้านที่2"/>
    <s v="ป***์ลดา   แ***าม"/>
    <s v="นครปฐม"/>
    <s v="-"/>
    <s v=""/>
    <s v="21/03/2026 14:22"/>
    <s v="-"/>
    <s v="J&amp;T Express"/>
    <s v="Tiktok"/>
    <s v="tiktok"/>
    <s v=""/>
    <s v="-"/>
    <s v="21/03/2026 14:22"/>
  </r>
  <r>
    <x v="2"/>
    <x v="2"/>
    <n v="50"/>
    <n v="6"/>
    <s v="GXS24"/>
    <n v="200"/>
    <n v="0"/>
    <s v="ร้านที่2"/>
    <s v="ส***รัตน์ อ***"/>
    <s v="สกลนคร"/>
    <s v="-"/>
    <s v=""/>
    <s v="21/03/2026 14:21"/>
    <s v="-"/>
    <s v="J&amp;T COD"/>
    <s v="Tiktok"/>
    <s v="จ่ายทีหลัง / COD"/>
    <s v=""/>
    <s v="-"/>
    <s v="21/03/2026 14:21"/>
  </r>
  <r>
    <x v="10"/>
    <x v="10"/>
    <n v="66.666666666666671"/>
    <n v="3"/>
    <s v="GXS23"/>
    <n v="100"/>
    <n v="0"/>
    <s v="ร้านที่2"/>
    <s v="ว***พร-เอี่ยมละมัย"/>
    <s v="สมุทรปราการ"/>
    <s v="-"/>
    <s v=""/>
    <s v="21/03/2026 14:19"/>
    <s v="-"/>
    <s v="J&amp;T COD"/>
    <s v="Tiktok"/>
    <s v="จ่ายทีหลัง / COD"/>
    <s v=""/>
    <s v="-"/>
    <s v="21/03/2026 14:19"/>
  </r>
  <r>
    <x v="13"/>
    <x v="15"/>
    <n v="159"/>
    <n v="1"/>
    <s v="GXS22"/>
    <n v="198"/>
    <n v="0"/>
    <s v="ร้านที่2"/>
    <s v="ส***ญญา พ***เดช"/>
    <s v="นครราชสีมา"/>
    <s v="-"/>
    <s v=""/>
    <s v="21/03/2026 14:18"/>
    <s v="-"/>
    <s v="J&amp;T Express"/>
    <s v="Tiktok"/>
    <s v="tiktok"/>
    <s v=""/>
    <s v="793679168866"/>
    <s v="21/03/2026 14:18"/>
  </r>
  <r>
    <x v="0"/>
    <x v="3"/>
    <n v="159"/>
    <n v="1"/>
    <s v="GXS22"/>
    <n v="198"/>
    <n v="0"/>
    <s v="ร้านที่2"/>
    <s v="ส***ญญา พ***เดช"/>
    <s v="นครราชสีมา"/>
    <s v="-"/>
    <s v=""/>
    <s v="21/03/2026 14:18"/>
    <s v="-"/>
    <s v="J&amp;T Express"/>
    <s v="Tiktok"/>
    <s v="tiktok"/>
    <s v=""/>
    <s v="793679168866"/>
    <s v="21/03/2026 14:18"/>
  </r>
  <r>
    <x v="13"/>
    <x v="15"/>
    <n v="159"/>
    <n v="1"/>
    <s v="GXS19"/>
    <n v="99"/>
    <n v="0"/>
    <s v="ร้านที่2"/>
    <s v="ส***ฒนา โ***มงคล"/>
    <s v="กรุงเทพฯ"/>
    <s v="-"/>
    <s v=""/>
    <s v="21/03/2026 14:16"/>
    <s v="-"/>
    <s v="J&amp;T COD"/>
    <s v="Tiktok"/>
    <s v="จ่ายทีหลัง / COD"/>
    <s v=""/>
    <s v="793688763895"/>
    <s v="21/03/2026 14:16"/>
  </r>
  <r>
    <x v="2"/>
    <x v="2"/>
    <n v="33.333333333333336"/>
    <n v="3"/>
    <s v="GXS18"/>
    <n v="100"/>
    <n v="0"/>
    <s v="ร้านที่2"/>
    <s v="h*** h***"/>
    <s v="Khon Kaen"/>
    <s v="-"/>
    <s v=""/>
    <s v="21/03/2026 14:15"/>
    <s v="-"/>
    <s v="J&amp;T COD"/>
    <s v="Tiktok"/>
    <s v="จ่ายทีหลัง / COD"/>
    <s v=""/>
    <s v="-"/>
    <s v="21/03/2026 14:15"/>
  </r>
  <r>
    <x v="7"/>
    <x v="7"/>
    <n v="159"/>
    <n v="1"/>
    <s v="GXS17"/>
    <n v="99"/>
    <n v="0"/>
    <s v="ร้านที่2"/>
    <s v="r***"/>
    <s v="กรุงเทพฯ"/>
    <s v="-"/>
    <s v=""/>
    <s v="21/03/2026 14:15"/>
    <s v="-"/>
    <s v="J&amp;T Express"/>
    <s v="Tiktok"/>
    <s v="tiktok"/>
    <s v=""/>
    <s v="793638260844"/>
    <s v="21/03/2026 14:15"/>
  </r>
  <r>
    <x v="13"/>
    <x v="15"/>
    <n v="159"/>
    <n v="1"/>
    <s v="GXS15"/>
    <n v="99"/>
    <n v="0"/>
    <s v="ร้านที่2"/>
    <s v="k***krak s***a"/>
    <s v="ระยอง"/>
    <s v="-"/>
    <s v=""/>
    <s v="21/03/2026 14:14"/>
    <s v="-"/>
    <s v="J&amp;T COD"/>
    <s v="Tiktok"/>
    <s v="จ่ายทีหลัง / COD"/>
    <s v=""/>
    <s v="793623575802"/>
    <s v="21/03/2026 14:15"/>
  </r>
  <r>
    <x v="10"/>
    <x v="10"/>
    <n v="66.666666666666671"/>
    <n v="3"/>
    <s v="GXS14"/>
    <n v="100"/>
    <n v="0"/>
    <s v="ร้านที่2"/>
    <s v="ช***า ช***ญบึงแก"/>
    <s v="ชลบุรี"/>
    <s v="-"/>
    <s v=""/>
    <s v="21/03/2026 14:14"/>
    <s v="-"/>
    <s v="J&amp;T Express"/>
    <s v="Tiktok"/>
    <s v="tiktok"/>
    <s v=""/>
    <s v="-"/>
    <s v="21/03/2026 14:15"/>
  </r>
  <r>
    <x v="0"/>
    <x v="3"/>
    <n v="159"/>
    <n v="1"/>
    <s v="GXS12"/>
    <n v="99"/>
    <n v="0"/>
    <s v="ร้านที่2"/>
    <s v="ส***ดา ส***ตานนท์"/>
    <s v="สุราษฎร์ธานี"/>
    <s v="-"/>
    <s v=""/>
    <s v="21/03/2026 14:13"/>
    <s v="-"/>
    <s v="J&amp;T COD"/>
    <s v="Tiktok"/>
    <s v="จ่ายทีหลัง / COD"/>
    <s v=""/>
    <s v="-"/>
    <s v="21/03/2026 14:14"/>
  </r>
  <r>
    <x v="7"/>
    <x v="7"/>
    <n v="159"/>
    <n v="1"/>
    <s v="GXS11"/>
    <n v="99"/>
    <n v="0"/>
    <s v="ร้านที่2"/>
    <s v="น**   ส***ุทธ์     เ***นนาค"/>
    <s v="สมุทรปราการ"/>
    <s v="-"/>
    <s v=""/>
    <s v="21/03/2026 14:13"/>
    <s v="-"/>
    <s v="J&amp;T COD"/>
    <s v="Tiktok"/>
    <s v="จ่ายทีหลัง / COD"/>
    <s v=""/>
    <s v="793691564864"/>
    <s v="21/03/2026 14:14"/>
  </r>
  <r>
    <x v="10"/>
    <x v="10"/>
    <n v="66.666666666666671"/>
    <n v="3"/>
    <s v="GXS9"/>
    <n v="103"/>
    <n v="3"/>
    <s v="ร้านที่2"/>
    <s v="ร***เจ๊หลิงก๋วยเตี๋ยวต้มยำไข่ยางมะตูม"/>
    <s v="ลำปาง"/>
    <s v="-"/>
    <s v=""/>
    <s v="21/03/2026 14:12"/>
    <s v="-"/>
    <s v="J&amp;T COD"/>
    <s v="Tiktok"/>
    <s v="จ่ายทีหลัง / COD"/>
    <s v=""/>
    <s v="-"/>
    <s v="21/03/2026 14:14"/>
  </r>
  <r>
    <x v="6"/>
    <x v="6"/>
    <n v="120"/>
    <n v="1"/>
    <s v="GXS8"/>
    <n v="89"/>
    <n v="0"/>
    <s v="ร้านที่2"/>
    <s v="ภ***ี  ด***พ็ชร"/>
    <s v="กรุงเทพมหานคร"/>
    <s v="-"/>
    <s v=""/>
    <s v="21/03/2026 14:12"/>
    <s v="-"/>
    <s v="J&amp;T Express"/>
    <s v="Tiktok"/>
    <s v="tiktok"/>
    <s v=""/>
    <s v="-"/>
    <s v="21/03/2026 14:14"/>
  </r>
  <r>
    <x v="2"/>
    <x v="2"/>
    <n v="33.333333333333336"/>
    <n v="3"/>
    <s v="GXS7"/>
    <n v="100"/>
    <n v="0"/>
    <s v="ร้านที่2"/>
    <s v="พ***า  ใ***มย์"/>
    <s v="นครราชสีมา"/>
    <s v="-"/>
    <s v=""/>
    <s v="21/03/2026 14:11"/>
    <s v="-"/>
    <s v="J&amp;T COD"/>
    <s v="Tiktok"/>
    <s v="จ่ายทีหลัง / COD"/>
    <s v=""/>
    <s v="-"/>
    <s v="21/03/2026 14:14"/>
  </r>
  <r>
    <x v="6"/>
    <x v="6"/>
    <n v="120"/>
    <n v="6"/>
    <s v="GXS6"/>
    <n v="534"/>
    <n v="0"/>
    <s v="ร้านที่2"/>
    <s v="ภ***ทิพย์ แ***ร"/>
    <s v="นครนายก"/>
    <s v="-"/>
    <s v=""/>
    <s v="21/03/2026 14:10"/>
    <s v="-"/>
    <s v="Flash Express Thailand COD"/>
    <s v="Tiktok"/>
    <s v="จ่ายทีหลัง / COD"/>
    <s v=""/>
    <s v="THT110156E7C36Z"/>
    <s v="21/03/2026 14:13"/>
  </r>
  <r>
    <x v="0"/>
    <x v="3"/>
    <n v="159"/>
    <n v="1"/>
    <s v="GXS5"/>
    <n v="99"/>
    <n v="0"/>
    <s v="ร้านที่2"/>
    <s v="พ***์ชาฎา ส***ปร่ง"/>
    <s v="กาญจนบุรี"/>
    <s v="-"/>
    <s v=""/>
    <s v="21/03/2026 14:10"/>
    <s v="-"/>
    <s v="J&amp;T COD"/>
    <s v="Tiktok"/>
    <s v="จ่ายทีหลัง / COD"/>
    <s v=""/>
    <s v="-"/>
    <s v="21/03/2026 14:13"/>
  </r>
  <r>
    <x v="2"/>
    <x v="2"/>
    <n v="33.333333333333336"/>
    <n v="3"/>
    <s v="GXS4"/>
    <n v="100"/>
    <n v="0"/>
    <s v="ร้านที่2"/>
    <s v="ป***วรรณ อ***ศรี"/>
    <s v="พิจิตร"/>
    <s v="-"/>
    <s v=""/>
    <s v="21/03/2026 14:10"/>
    <s v="-"/>
    <s v="J&amp;T COD"/>
    <s v="Tiktok"/>
    <s v="จ่ายทีหลัง / COD"/>
    <s v=""/>
    <s v="-"/>
    <s v="21/03/2026 14:13"/>
  </r>
  <r>
    <x v="2"/>
    <x v="2"/>
    <n v="50"/>
    <n v="6"/>
    <s v="GXS3"/>
    <n v="200"/>
    <n v="0"/>
    <s v="ร้านที่2"/>
    <s v="ธ***ัทร น***ย"/>
    <s v="ตาก"/>
    <s v="-"/>
    <s v=""/>
    <s v="21/03/2026 14:10"/>
    <s v="-"/>
    <s v="J&amp;T COD"/>
    <s v="Tiktok"/>
    <s v="จ่ายทีหลัง / COD"/>
    <s v=""/>
    <s v="-"/>
    <s v="21/03/2026 14:13"/>
  </r>
  <r>
    <x v="2"/>
    <x v="2"/>
    <n v="50"/>
    <n v="6"/>
    <s v="GXS2"/>
    <n v="200"/>
    <n v="0"/>
    <s v="ร้านที่2"/>
    <s v="ภ***ุดา ม***พิมพ์"/>
    <s v="นครราชสีมา"/>
    <s v="-"/>
    <s v=""/>
    <s v="21/03/2026 14:09"/>
    <s v="-"/>
    <s v="J&amp;T COD"/>
    <s v="Tiktok"/>
    <s v="จ่ายทีหลัง / COD"/>
    <s v=""/>
    <s v="-"/>
    <s v="21/03/2026 14:13"/>
  </r>
  <r>
    <x v="2"/>
    <x v="2"/>
    <n v="33.333333333333336"/>
    <n v="3"/>
    <s v="GXS1"/>
    <n v="102"/>
    <n v="2"/>
    <s v="ร้านที่4"/>
    <s v="ก***รณ ก***นพานิช"/>
    <s v="กรุงเทพมหานคร"/>
    <s v="-"/>
    <s v=""/>
    <s v="21/03/2026 14:07"/>
    <s v="-"/>
    <s v="J&amp;T COD"/>
    <s v="Tiktok"/>
    <s v="จ่ายทีหลัง / COD"/>
    <s v=""/>
    <s v="-"/>
    <s v="21/03/2026 14:11"/>
  </r>
  <r>
    <x v="2"/>
    <x v="2"/>
    <n v="50"/>
    <n v="6"/>
    <s v="GXS0"/>
    <n v="200"/>
    <n v="0"/>
    <s v="ร้านที่2"/>
    <s v="แ***สงพิทักษ์เบอร์โทรเพิ่ม0824282961"/>
    <s v="สมุทรสาคร"/>
    <s v="-"/>
    <s v=""/>
    <s v="21/03/2026 14:06"/>
    <s v="-"/>
    <s v="J&amp;T COD"/>
    <s v="Tiktok"/>
    <s v="จ่ายทีหลัง / COD"/>
    <s v=""/>
    <s v="-"/>
    <s v="21/03/2026 14:10"/>
  </r>
  <r>
    <x v="2"/>
    <x v="2"/>
    <n v="50"/>
    <n v="6"/>
    <s v="GXR99"/>
    <n v="200"/>
    <n v="0"/>
    <s v="ร้านที่2"/>
    <s v="อ***รัตน์"/>
    <s v="สุรินทร์"/>
    <s v="-"/>
    <s v=""/>
    <s v="21/03/2026 14:04"/>
    <s v="-"/>
    <s v="J&amp;T COD"/>
    <s v="Tiktok"/>
    <s v="จ่ายทีหลัง / COD"/>
    <s v=""/>
    <s v="-"/>
    <s v="21/03/2026 14:08"/>
  </r>
  <r>
    <x v="8"/>
    <x v="8"/>
    <n v="50"/>
    <n v="3"/>
    <s v="GXR98"/>
    <n v="100"/>
    <n v="0"/>
    <s v="ร้านที่2"/>
    <s v="น***ิพย์ เ***เจริญ"/>
    <s v="พระนครศรีอยุธยา"/>
    <s v="-"/>
    <s v=""/>
    <s v="21/03/2026 13:58"/>
    <s v="-"/>
    <s v="J&amp;T COD"/>
    <s v="Tiktok"/>
    <s v="จ่ายทีหลัง / COD"/>
    <s v=""/>
    <s v="-"/>
    <s v="21/03/2026 13:58"/>
  </r>
  <r>
    <x v="2"/>
    <x v="2"/>
    <n v="50"/>
    <n v="6"/>
    <s v="GXR97"/>
    <n v="200"/>
    <n v="0"/>
    <s v="ร้านที่2"/>
    <s v="บ***า"/>
    <s v="ชุมพร"/>
    <s v="-"/>
    <s v=""/>
    <s v="21/03/2026 13:58"/>
    <s v="-"/>
    <s v="J&amp;T COD"/>
    <s v="Tiktok"/>
    <s v="จ่ายทีหลัง / COD"/>
    <s v=""/>
    <s v="-"/>
    <s v="21/03/2026 13:58"/>
  </r>
  <r>
    <x v="4"/>
    <x v="4"/>
    <n v="99"/>
    <n v="1"/>
    <s v="GXR96"/>
    <n v="171.5"/>
    <n v="0"/>
    <s v="ร้านที่4"/>
    <s v="N** K*"/>
    <s v="Chiang Mai"/>
    <s v="-"/>
    <s v=""/>
    <s v="21/03/2026 13:56"/>
    <s v="-"/>
    <s v="J&amp;T Express"/>
    <s v="Tiktok"/>
    <s v="tiktok"/>
    <s v=""/>
    <s v="-"/>
    <s v="21/03/2026 13:56"/>
  </r>
  <r>
    <x v="5"/>
    <x v="5"/>
    <n v="99"/>
    <n v="1"/>
    <s v="GXR96"/>
    <n v="171.5"/>
    <n v="0"/>
    <s v="ร้านที่4"/>
    <s v="N** K*"/>
    <s v="Chiang Mai"/>
    <s v="-"/>
    <s v=""/>
    <s v="21/03/2026 13:56"/>
    <s v="-"/>
    <s v="J&amp;T Express"/>
    <s v="Tiktok"/>
    <s v="tiktok"/>
    <s v=""/>
    <s v="-"/>
    <s v="21/03/2026 13:56"/>
  </r>
  <r>
    <x v="2"/>
    <x v="2"/>
    <n v="50"/>
    <n v="6"/>
    <s v="GXR95"/>
    <n v="200"/>
    <n v="0"/>
    <s v="ร้านที่2"/>
    <s v="บ***อย ส***สริม"/>
    <s v="ศรีสะเกษ"/>
    <s v="-"/>
    <s v=""/>
    <s v="21/03/2026 13:57"/>
    <s v="-"/>
    <s v="J&amp;T Express"/>
    <s v="Tiktok"/>
    <s v="tiktok"/>
    <s v=""/>
    <s v="-"/>
    <s v="21/03/2026 13:56"/>
  </r>
  <r>
    <x v="2"/>
    <x v="2"/>
    <n v="50"/>
    <n v="6"/>
    <s v="GXR94"/>
    <n v="200"/>
    <n v="0"/>
    <s v="ร้านที่2"/>
    <s v="ว***พ็ญ  จ***เจริญ"/>
    <s v="สมุทรปราการ"/>
    <s v="-"/>
    <s v=""/>
    <s v="21/03/2026 13:55"/>
    <s v="-"/>
    <s v="J&amp;T COD"/>
    <s v="Tiktok"/>
    <s v="จ่ายทีหลัง / COD"/>
    <s v=""/>
    <s v="-"/>
    <s v="21/03/2026 13:55"/>
  </r>
  <r>
    <x v="2"/>
    <x v="2"/>
    <n v="33.333333333333336"/>
    <n v="3"/>
    <s v="GXR93"/>
    <n v="100"/>
    <n v="0"/>
    <s v="ร้านที่4"/>
    <s v="พ***รณ จ***ศวตกุล"/>
    <s v="ปทุมธานี"/>
    <s v="-"/>
    <s v=""/>
    <s v="21/03/2026 13:55"/>
    <s v="-"/>
    <s v="J&amp;T COD"/>
    <s v="Tiktok"/>
    <s v="จ่ายทีหลัง / COD"/>
    <s v=""/>
    <s v="-"/>
    <s v="21/03/2026 13:55"/>
  </r>
  <r>
    <x v="15"/>
    <x v="18"/>
    <n v="12"/>
    <n v="50"/>
    <s v="GXR92"/>
    <n v="700"/>
    <n v="0"/>
    <s v="ร้านที่1"/>
    <s v="ก***ร"/>
    <s v="****** ตำบลท้อแท้ อำเภอวัดโบสถ์ จังหวัดพิษณุโลก 65160"/>
    <s v="65160"/>
    <s v="82"/>
    <s v="21/03/2026 13:46"/>
    <s v="-"/>
    <s v="SPX Express"/>
    <s v="Shopee"/>
    <s v="shopee"/>
    <s v=""/>
    <s v="-"/>
    <s v="21/03/2026 13:46"/>
  </r>
  <r>
    <x v="2"/>
    <x v="2"/>
    <n v="50"/>
    <n v="6"/>
    <s v="GXR91"/>
    <n v="200"/>
    <n v="0"/>
    <s v="ร้านที่2"/>
    <s v="อ*** อ***มงคลชัย"/>
    <s v="กรุงเทพฯ"/>
    <s v="-"/>
    <s v=""/>
    <s v="21/03/2026 13:46"/>
    <s v="-"/>
    <s v="J&amp;T COD"/>
    <s v="Tiktok"/>
    <s v="จ่ายทีหลัง / COD"/>
    <s v=""/>
    <s v="-"/>
    <s v="21/03/2026 13:46"/>
  </r>
  <r>
    <x v="2"/>
    <x v="2"/>
    <n v="33.333333333333336"/>
    <n v="3"/>
    <s v="GXR90"/>
    <n v="100"/>
    <n v="0"/>
    <s v="ร้านที่4"/>
    <s v="น***ช  ส***ุ่มแก้ว"/>
    <s v="ชลบุรี"/>
    <s v="-"/>
    <s v=""/>
    <s v="21/03/2026 13:45"/>
    <s v="-"/>
    <s v="J&amp;T COD"/>
    <s v="Tiktok"/>
    <s v="จ่ายทีหลัง / COD"/>
    <s v=""/>
    <s v="-"/>
    <s v="21/03/2026 13:45"/>
  </r>
  <r>
    <x v="2"/>
    <x v="2"/>
    <n v="50"/>
    <n v="6"/>
    <s v="GXR89"/>
    <n v="200"/>
    <n v="0"/>
    <s v="ร้านที่2"/>
    <s v="ว***  ล***าอนันท์"/>
    <s v="อุดรธานี"/>
    <s v="-"/>
    <s v=""/>
    <s v="21/03/2026 13:42"/>
    <s v="-"/>
    <s v="J&amp;T COD"/>
    <s v="Tiktok"/>
    <s v="จ่ายทีหลัง / COD"/>
    <s v=""/>
    <s v="-"/>
    <s v="21/03/2026 13:42"/>
  </r>
  <r>
    <x v="2"/>
    <x v="2"/>
    <n v="50"/>
    <n v="6"/>
    <s v="GXR88"/>
    <n v="200"/>
    <n v="0"/>
    <s v="ร้านที่2"/>
    <s v="บ***ร ป***ก้ว"/>
    <s v="ชลบุรี"/>
    <s v="-"/>
    <s v=""/>
    <s v="21/03/2026 13:42"/>
    <s v="-"/>
    <s v="J&amp;T COD"/>
    <s v="Tiktok"/>
    <s v="จ่ายทีหลัง / COD"/>
    <s v=""/>
    <s v="-"/>
    <s v="21/03/2026 13:42"/>
  </r>
  <r>
    <x v="2"/>
    <x v="2"/>
    <n v="33.333333333333336"/>
    <n v="3"/>
    <s v="GXR87"/>
    <n v="110"/>
    <n v="10"/>
    <s v="ร้านที่4"/>
    <s v="ป***อ๋"/>
    <s v="บุรีรัมย์"/>
    <s v="-"/>
    <s v=""/>
    <s v="21/03/2026 13:37"/>
    <s v="-"/>
    <s v="J&amp;T COD"/>
    <s v="Tiktok"/>
    <s v="จ่ายทีหลัง / COD"/>
    <s v=""/>
    <s v="-"/>
    <s v="21/03/2026 13:37"/>
  </r>
  <r>
    <x v="3"/>
    <x v="16"/>
    <n v="139"/>
    <n v="1"/>
    <s v="GXR86"/>
    <n v="278"/>
    <n v="0"/>
    <s v="ร้านที่1"/>
    <s v="ค******ญ"/>
    <s v="****** 2 ตำบลกกโก อ.เมือง จ.ลพบุรี ตำบลกกโก อำเภอเมืองลพบุรี จังหวัดลพบุรี 15000"/>
    <s v="15000"/>
    <s v="37"/>
    <s v="21/03/2026 13:30"/>
    <s v="-"/>
    <s v="SPX Express"/>
    <s v="Shopee"/>
    <s v="shopee"/>
    <s v=""/>
    <s v="TH2660187189347"/>
    <s v="21/03/2026 13:30"/>
  </r>
  <r>
    <x v="0"/>
    <x v="3"/>
    <n v="139"/>
    <n v="1"/>
    <s v="GXR86"/>
    <n v="278"/>
    <n v="0"/>
    <s v="ร้านที่1"/>
    <s v="ค******ญ"/>
    <s v="****** 2 ตำบลกกโก อ.เมือง จ.ลพบุรี ตำบลกกโก อำเภอเมืองลพบุรี จังหวัดลพบุรี 15000"/>
    <s v="15000"/>
    <s v="37"/>
    <s v="21/03/2026 13:30"/>
    <s v="-"/>
    <s v="SPX Express"/>
    <s v="Shopee"/>
    <s v="shopee"/>
    <s v=""/>
    <s v="TH2660187189347"/>
    <s v="21/03/2026 13:29"/>
  </r>
  <r>
    <x v="2"/>
    <x v="2"/>
    <n v="33.333333333333336"/>
    <n v="3"/>
    <s v="GXR84"/>
    <n v="100"/>
    <n v="0"/>
    <s v="ร้านที่4"/>
    <s v="ส***รี ป***ญากุล"/>
    <s v="กรุงเทพฯ"/>
    <s v="-"/>
    <s v=""/>
    <s v="21/03/2026 13:23"/>
    <s v="-"/>
    <s v="J&amp;T COD"/>
    <s v="Tiktok"/>
    <s v="จ่ายทีหลัง / COD"/>
    <s v=""/>
    <s v="-"/>
    <s v="21/03/2026 13:23"/>
  </r>
  <r>
    <x v="1"/>
    <x v="1"/>
    <n v="27.5"/>
    <n v="4"/>
    <s v="GXR83"/>
    <n v="165"/>
    <n v="0"/>
    <s v="ร้านที่1"/>
    <s v="อ****ร"/>
    <s v="******งเคราะห์ 1 ซอย 6 ตำบล หาดใหญ่ สงขลา ตำบลหาดใหญ่ อำเภอหาดใหญ่ จังหวัดสงขลา 90110"/>
    <s v="90110"/>
    <s v="32"/>
    <s v="21/03/2026 13:21"/>
    <s v="-"/>
    <s v="SPX Express"/>
    <s v="Shopee"/>
    <s v="shopee"/>
    <s v=""/>
    <s v="-"/>
    <s v="21/03/2026 13:21"/>
  </r>
  <r>
    <x v="4"/>
    <x v="4"/>
    <n v="200"/>
    <n v="1"/>
    <s v="GXR81"/>
    <n v="99"/>
    <n v="0"/>
    <s v="ร้านที่4"/>
    <s v="ว***ณี ห***มณี"/>
    <s v="นนทบุรี"/>
    <s v="-"/>
    <s v=""/>
    <s v="21/03/2026 12:52"/>
    <s v="-"/>
    <s v="J&amp;T Express"/>
    <s v="Tiktok"/>
    <s v="tiktok"/>
    <s v=""/>
    <s v="-"/>
    <s v="21/03/2026 12:52"/>
  </r>
  <r>
    <x v="2"/>
    <x v="2"/>
    <n v="50"/>
    <n v="6"/>
    <s v="GXR80"/>
    <n v="208"/>
    <n v="8"/>
    <s v="ร้านที่2"/>
    <s v="อ***รณ ห***กิจเกษตร 0***385337"/>
    <s v="แม่ฮ่องสอน"/>
    <s v="-"/>
    <s v=""/>
    <s v="21/03/2026 12:46"/>
    <s v="-"/>
    <s v="J&amp;T COD"/>
    <s v="Tiktok"/>
    <s v="จ่ายทีหลัง / COD"/>
    <s v=""/>
    <s v="-"/>
    <s v="21/03/2026 12:47"/>
  </r>
  <r>
    <x v="2"/>
    <x v="2"/>
    <n v="33.333333333333336"/>
    <n v="3"/>
    <s v="GXR79"/>
    <n v="100"/>
    <n v="0"/>
    <s v="ร้านที่4"/>
    <s v="ป***ี​ จ***​า​รี​"/>
    <s v="นนทบุรี"/>
    <s v="-"/>
    <s v=""/>
    <s v="21/03/2026 12:35"/>
    <s v="-"/>
    <s v="Flash Express Thailand COD"/>
    <s v="Tiktok"/>
    <s v="จ่ายทีหลัง / COD"/>
    <s v=""/>
    <s v="THT030656E6TW2Z"/>
    <s v="21/03/2026 12:35"/>
  </r>
  <r>
    <x v="2"/>
    <x v="2"/>
    <n v="33.333333333333336"/>
    <n v="3"/>
    <s v="GXR78"/>
    <n v="100"/>
    <n v="0"/>
    <s v="ร้านที่4"/>
    <s v="อ***า"/>
    <s v="ลพบุรี"/>
    <s v="-"/>
    <s v=""/>
    <s v="21/03/2026 12:31"/>
    <s v="-"/>
    <s v="J&amp;T Express"/>
    <s v="Tiktok"/>
    <s v="tiktok"/>
    <s v=""/>
    <s v="-"/>
    <s v="21/03/2026 12:31"/>
  </r>
  <r>
    <x v="2"/>
    <x v="2"/>
    <n v="33.333333333333336"/>
    <n v="3"/>
    <s v="GXR77"/>
    <n v="100"/>
    <n v="0"/>
    <s v="ร้านที่4"/>
    <s v="ว***า บ***ระเสริฐ"/>
    <s v="ชัยนาท"/>
    <s v="-"/>
    <s v=""/>
    <s v="21/03/2026 12:30"/>
    <s v="-"/>
    <s v="J&amp;T COD"/>
    <s v="Tiktok"/>
    <s v="จ่ายทีหลัง / COD"/>
    <s v=""/>
    <s v="-"/>
    <s v="21/03/2026 12:30"/>
  </r>
  <r>
    <x v="2"/>
    <x v="2"/>
    <n v="33.333333333333336"/>
    <n v="3"/>
    <s v="GXR76"/>
    <n v="100"/>
    <n v="0"/>
    <s v="ร้านที่4"/>
    <s v="ล***จี่ ก***พ็ชรณี"/>
    <s v="สมุทรปราการ"/>
    <s v="-"/>
    <s v=""/>
    <s v="21/03/2026 12:29"/>
    <s v="-"/>
    <s v="J&amp;T COD"/>
    <s v="Tiktok"/>
    <s v="จ่ายทีหลัง / COD"/>
    <s v=""/>
    <s v="-"/>
    <s v="21/03/2026 12:29"/>
  </r>
  <r>
    <x v="10"/>
    <x v="10"/>
    <n v="66.666666666666671"/>
    <n v="3"/>
    <s v="GXR75"/>
    <n v="119"/>
    <n v="0"/>
    <s v="ร้านที่1"/>
    <s v="D******n"/>
    <s v="******ต.มะนังตายอ ตำบลมะนังตายอ อำเภอเมืองนราธิวาส จังหวัดนราธิวาส 96000"/>
    <s v="96000"/>
    <s v="78"/>
    <s v="21/03/2026 12:27"/>
    <s v="-"/>
    <s v="SPX Express"/>
    <s v="Shopee"/>
    <s v="shopee"/>
    <s v=""/>
    <s v="-"/>
    <s v="21/03/2026 12:25"/>
  </r>
  <r>
    <x v="3"/>
    <x v="0"/>
    <n v="109"/>
    <n v="1"/>
    <s v="GXR74"/>
    <n v="140"/>
    <n v="31"/>
    <s v="ร้านที่1"/>
    <s v="ชาญณรงด์ การสร้าง"/>
    <s v="35 ม.13 บ้านวังน้ำขาว · ไตรตรึงษ์/ Trai Trueng_x000a__x000a_เมืองกำแพงเพชร/ Mueang Kamphaeng Phetกำแพงเพชร/ Kamphaeng Phet_x000a_62160"/>
    <s v="62160"/>
    <s v="660653514307"/>
    <s v="21/03/2026 12:05"/>
    <s v="-"/>
    <s v="Kerry_dropoff"/>
    <s v="Lazada"/>
    <s v="lazada"/>
    <s v=""/>
    <s v="-"/>
    <s v="21/03/2026 12:04"/>
  </r>
  <r>
    <x v="0"/>
    <x v="3"/>
    <n v="159"/>
    <n v="1"/>
    <s v="GXR73"/>
    <n v="159"/>
    <n v="0"/>
    <s v="ร้านที่2"/>
    <s v="อ***ย์ จ***นุช"/>
    <s v="ประจวบคีรีขันธ์"/>
    <s v="-"/>
    <s v=""/>
    <s v="21/03/2026 12:04"/>
    <s v="-"/>
    <s v="J&amp;T COD"/>
    <s v="Tiktok"/>
    <s v="จ่ายทีหลัง / COD"/>
    <s v=""/>
    <s v="-"/>
    <s v="21/03/2026 12:04"/>
  </r>
  <r>
    <x v="6"/>
    <x v="6"/>
    <n v="80"/>
    <n v="2"/>
    <s v="GXR72"/>
    <n v="160"/>
    <n v="0"/>
    <s v="ร้านที่1"/>
    <s v="ณ******ฐ"/>
    <s v="****** ตำบลน้ำแพร่ อำเภอพร้าว จังหวัดเชียงใหม่ 50190"/>
    <s v="50190"/>
    <s v="98"/>
    <s v="21/03/2026 12:02"/>
    <s v="-"/>
    <s v="SPX Express"/>
    <s v="Shopee"/>
    <s v="shopee"/>
    <s v=""/>
    <s v="-"/>
    <s v="21/03/2026 12:02"/>
  </r>
  <r>
    <x v="6"/>
    <x v="19"/>
    <n v="64"/>
    <n v="1"/>
    <s v="GXR70"/>
    <n v="73"/>
    <n v="9"/>
    <s v="ร้านที่3"/>
    <s v="เสาวนีย์ ธีระทวีสุข"/>
    <s v="89/287 หมู่ 3 มบ.บัวทองแลนด์ ซอย 4/6_x000a__x000a_บางบัวทอง/ Bang Bua Thongนนทบุรี/ Nonthaburi_x000a_11110"/>
    <s v="11110"/>
    <s v="660659398268"/>
    <s v="21/03/2026 12:01"/>
    <s v="-"/>
    <s v="Kerry_dropoff"/>
    <s v="Lazada"/>
    <s v="lazada"/>
    <s v=""/>
    <s v="LEXPU0669129568"/>
    <s v="21/03/2026 12:01"/>
  </r>
  <r>
    <x v="2"/>
    <x v="2"/>
    <n v="50"/>
    <n v="6"/>
    <s v="GXR69"/>
    <n v="200"/>
    <n v="0"/>
    <s v="ร้านที่2"/>
    <s v="G***ar"/>
    <s v="ขอนแก่น"/>
    <s v="-"/>
    <s v=""/>
    <s v="21/03/2026 12:00"/>
    <s v="-"/>
    <s v="J&amp;T COD"/>
    <s v="Tiktok"/>
    <s v="จ่ายทีหลัง / COD"/>
    <s v=""/>
    <s v="-"/>
    <s v="21/03/2026 12:01"/>
  </r>
  <r>
    <x v="6"/>
    <x v="6"/>
    <n v="69.900000000000006"/>
    <n v="10"/>
    <s v="GXR68"/>
    <n v="622.76"/>
    <n v="68"/>
    <s v="ร้านที่3"/>
    <s v="สิริพร พลธรรม"/>
    <s v="12 ถนนตลาดเก่า (กาดกองต้า) · หัวเวียง/ Hua Wiang_x000a__x000a_เมืองลำปาง/ Mueang Lampangลำปาง/ Lampang_x000a_52000"/>
    <s v="52000"/>
    <s v="660636269195"/>
    <s v="21/03/2026 11:58"/>
    <s v="-"/>
    <s v="Kerry_dropoff"/>
    <s v="Lazada"/>
    <s v="lazada"/>
    <s v=""/>
    <s v="LEXPU0669130477"/>
    <s v="21/03/2026 11:58"/>
  </r>
  <r>
    <x v="15"/>
    <x v="18"/>
    <n v="12"/>
    <n v="20"/>
    <s v="GXR67"/>
    <n v="280"/>
    <n v="0"/>
    <s v="ร้านที่1"/>
    <s v="น******ศ"/>
    <s v="******พชรบูรณ์ ตำบลระวิง อำเภอเมืองเพชรบูรณ์ จังหวัดเพชรบูรณ์ 67210"/>
    <s v="67210"/>
    <s v="41"/>
    <s v="-"/>
    <s v="-"/>
    <s v=""/>
    <s v="Shopee"/>
    <s v="-"/>
    <s v=""/>
    <s v="-"/>
    <s v="21/03/2026 11:43"/>
  </r>
  <r>
    <x v="2"/>
    <x v="2"/>
    <n v="33.333333333333336"/>
    <n v="3"/>
    <s v="GXR65"/>
    <n v="100"/>
    <n v="0"/>
    <s v="ร้านที่4"/>
    <s v="ศ***กานดา"/>
    <s v="สุพรรณบุรี"/>
    <s v="-"/>
    <s v=""/>
    <s v="21/03/2026 11:36"/>
    <s v="-"/>
    <s v="J&amp;T COD"/>
    <s v="Tiktok"/>
    <s v="จ่ายทีหลัง / COD"/>
    <s v=""/>
    <s v="793616050566"/>
    <s v="21/03/2026 11:36"/>
  </r>
  <r>
    <x v="10"/>
    <x v="10"/>
    <n v="66.666666666666671"/>
    <n v="3"/>
    <s v="GXR62"/>
    <n v="119"/>
    <n v="0"/>
    <s v="ร้านที่1"/>
    <s v="ภ*****ี"/>
    <s v="******องเบอร์ 6(ตึกสีเขียวสองชั้น) ถนนราษฎร์อุทิศ ตำบลบางคล้า อำเภอบางคล้า จังหวัดฉะเชิงเทรา 24110"/>
    <s v="24110"/>
    <s v="27"/>
    <s v="21/03/2026 11:23"/>
    <s v="-"/>
    <s v="SPX Express"/>
    <s v="Shopee"/>
    <s v="shopee"/>
    <s v=""/>
    <s v="TH263108441947P"/>
    <s v="21/03/2026 11:23"/>
  </r>
  <r>
    <x v="2"/>
    <x v="2"/>
    <n v="33.333333333333336"/>
    <n v="3"/>
    <s v="GXR61"/>
    <n v="428"/>
    <n v="0"/>
    <s v="ร้านที่1"/>
    <s v="K******ด"/>
    <s v="******ย26 ตำบลโพธิ์ อำเภอเมืองศรีสะเกษ จังหวัดศรีสะเกษ 33000"/>
    <s v="33000"/>
    <s v="03"/>
    <s v="21/03/2026 11:47"/>
    <s v="-"/>
    <s v="SPX Express"/>
    <s v="Shopee"/>
    <s v="shopee"/>
    <s v=""/>
    <s v="TH268212911600U"/>
    <s v="21/03/2026 11:17"/>
  </r>
  <r>
    <x v="10"/>
    <x v="10"/>
    <n v="66.666666666666671"/>
    <n v="3"/>
    <s v="GXR61"/>
    <n v="428"/>
    <n v="0"/>
    <s v="ร้านที่1"/>
    <s v="K******ด"/>
    <s v="******ย26 ตำบลโพธิ์ อำเภอเมืองศรีสะเกษ จังหวัดศรีสะเกษ 33000"/>
    <s v="33000"/>
    <s v="03"/>
    <s v="21/03/2026 11:47"/>
    <s v="-"/>
    <s v="SPX Express"/>
    <s v="Shopee"/>
    <s v="shopee"/>
    <s v=""/>
    <s v="TH268212911600U"/>
    <s v="21/03/2026 11:17"/>
  </r>
  <r>
    <x v="6"/>
    <x v="6"/>
    <n v="80"/>
    <n v="2"/>
    <s v="GXR61"/>
    <n v="428"/>
    <n v="0"/>
    <s v="ร้านที่1"/>
    <s v="K******ด"/>
    <s v="******ย26 ตำบลโพธิ์ อำเภอเมืองศรีสะเกษ จังหวัดศรีสะเกษ 33000"/>
    <s v="33000"/>
    <s v="03"/>
    <s v="21/03/2026 11:47"/>
    <s v="-"/>
    <s v="SPX Express"/>
    <s v="Shopee"/>
    <s v="shopee"/>
    <s v=""/>
    <s v="TH268212911600U"/>
    <s v="21/03/2026 11:17"/>
  </r>
  <r>
    <x v="2"/>
    <x v="2"/>
    <n v="33.333333333333336"/>
    <n v="6"/>
    <s v="GXR59"/>
    <n v="192.5"/>
    <n v="0"/>
    <s v="ร้านที่4"/>
    <s v="ว***นดี ว***ี"/>
    <s v="พระนครศรีอยุธยา"/>
    <s v="-"/>
    <s v=""/>
    <s v="21/03/2026 11:04"/>
    <s v="-"/>
    <s v="J&amp;T COD"/>
    <s v="Tiktok"/>
    <s v="จ่ายทีหลัง / COD"/>
    <s v=""/>
    <s v="793606256516"/>
    <s v="21/03/2026 11:04"/>
  </r>
  <r>
    <x v="2"/>
    <x v="2"/>
    <n v="33.333333333333336"/>
    <n v="3"/>
    <s v="GXR58"/>
    <n v="100"/>
    <n v="0"/>
    <s v="ร้านที่4"/>
    <s v="ธ***รรณ ส***ัน"/>
    <s v="ระยอง"/>
    <s v="-"/>
    <s v=""/>
    <s v="21/03/2026 11:02"/>
    <s v="-"/>
    <s v="J&amp;T COD"/>
    <s v="Tiktok"/>
    <s v="จ่ายทีหลัง / COD"/>
    <s v=""/>
    <s v="793603564515"/>
    <s v="21/03/2026 11:02"/>
  </r>
  <r>
    <x v="2"/>
    <x v="2"/>
    <n v="50"/>
    <n v="6"/>
    <s v="GXR57"/>
    <n v="182"/>
    <n v="0"/>
    <s v="ร้านที่2"/>
    <s v="P***"/>
    <s v="Ranong"/>
    <s v="-"/>
    <s v=""/>
    <s v="21/03/2026 11:01"/>
    <s v="-"/>
    <s v="J&amp;T COD"/>
    <s v="Tiktok"/>
    <s v="จ่ายทีหลัง / COD"/>
    <s v=""/>
    <s v="793680855516"/>
    <s v="21/03/2026 11:01"/>
  </r>
  <r>
    <x v="6"/>
    <x v="6"/>
    <n v="80"/>
    <n v="2"/>
    <s v="GXR56"/>
    <n v="160"/>
    <n v="0"/>
    <s v="ร้านที่1"/>
    <s v="น******​"/>
    <s v="******หันทราย หมู่บ้านหันทราย ตำบลหันทราย อำเภออรัญประเทศ จังหวัดสระแก้ว 27120"/>
    <s v="27120"/>
    <s v="02"/>
    <s v="21/03/2026 10:58"/>
    <s v="-"/>
    <s v="SPX Express"/>
    <s v="Shopee"/>
    <s v="shopee"/>
    <s v=""/>
    <s v="TH263864741625O"/>
    <s v="21/03/2026 10:57"/>
  </r>
  <r>
    <x v="2"/>
    <x v="2"/>
    <n v="50"/>
    <n v="6"/>
    <s v="GXR55"/>
    <n v="200"/>
    <n v="0"/>
    <s v="ร้านที่2"/>
    <s v="น***ิกานต์"/>
    <s v="กรุงเทพฯ"/>
    <s v="-"/>
    <s v=""/>
    <s v="21/03/2026 10:56"/>
    <s v="-"/>
    <s v="J&amp;T COD"/>
    <s v="Tiktok"/>
    <s v="จ่ายทีหลัง / COD"/>
    <s v=""/>
    <s v="793623153551"/>
    <s v="21/03/2026 10:56"/>
  </r>
  <r>
    <x v="8"/>
    <x v="8"/>
    <n v="50"/>
    <n v="3"/>
    <s v="GXR53"/>
    <n v="100"/>
    <n v="0"/>
    <s v="ร้านที่2"/>
    <s v=""/>
    <s v=""/>
    <s v="-"/>
    <s v=""/>
    <s v="-"/>
    <s v="-"/>
    <s v="Next-day delivery"/>
    <s v="Tiktok"/>
    <s v="-"/>
    <s v=""/>
    <s v="-"/>
    <s v="21/03/2026 10:56"/>
  </r>
  <r>
    <x v="1"/>
    <x v="1"/>
    <n v="33.333333333333336"/>
    <n v="3"/>
    <s v="GXR52"/>
    <n v="134.99"/>
    <n v="0"/>
    <s v="ร้านที่2"/>
    <s v="S***yon"/>
    <s v="อุดรธานี"/>
    <s v="-"/>
    <s v=""/>
    <s v="21/03/2026 10:55"/>
    <s v="-"/>
    <s v="J&amp;T COD"/>
    <s v="Tiktok"/>
    <s v="จ่ายทีหลัง / COD"/>
    <s v=""/>
    <s v="793635258511"/>
    <s v="21/03/2026 10:56"/>
  </r>
  <r>
    <x v="2"/>
    <x v="2"/>
    <n v="50"/>
    <n v="6"/>
    <s v="GXR51"/>
    <n v="182"/>
    <n v="0"/>
    <s v="ร้านที่2"/>
    <s v="ว***ญ    ก***งนอก"/>
    <s v="ชัยภูมิ"/>
    <s v="-"/>
    <s v=""/>
    <s v="21/03/2026 10:54"/>
    <s v="-"/>
    <s v="J&amp;T COD"/>
    <s v="Tiktok"/>
    <s v="จ่ายทีหลัง / COD"/>
    <s v=""/>
    <s v="793680256526"/>
    <s v="21/03/2026 10:55"/>
  </r>
  <r>
    <x v="8"/>
    <x v="8"/>
    <n v="50"/>
    <n v="3"/>
    <s v="GXR50"/>
    <n v="100"/>
    <n v="0"/>
    <s v="ร้านที่1"/>
    <s v="อ******น"/>
    <s v="******่งนุ้ย, อำเภอควนกาหลง ตำบลทุ่งนุ้ย อำเภอควนกาหลง จังหวัดสตูล 91130"/>
    <s v="91130"/>
    <s v="02"/>
    <s v="21/03/2026 11:18"/>
    <s v="-"/>
    <s v="SPX Express"/>
    <s v="Shopee"/>
    <s v="shopee"/>
    <s v=""/>
    <s v="TH269562496371F"/>
    <s v="21/03/2026 10:48"/>
  </r>
  <r>
    <x v="2"/>
    <x v="2"/>
    <n v="33.333333333333336"/>
    <n v="3"/>
    <s v="GXR49"/>
    <n v="100"/>
    <n v="0"/>
    <s v="ร้านที่4"/>
    <s v="น***ียา   ว***ง"/>
    <s v="ตรัง"/>
    <s v="-"/>
    <s v=""/>
    <s v="21/03/2026 10:38"/>
    <s v="-"/>
    <s v="J&amp;T COD"/>
    <s v="Tiktok"/>
    <s v="จ่ายทีหลัง / COD"/>
    <s v=""/>
    <s v="793667253562"/>
    <s v="21/03/2026 10:38"/>
  </r>
  <r>
    <x v="13"/>
    <x v="0"/>
    <n v="98.1"/>
    <n v="1"/>
    <s v="GXR48"/>
    <n v="106.1"/>
    <n v="8"/>
    <s v="ร้านที่1"/>
    <s v="ติ๊ก"/>
    <s v="บ้านสะแกราช 132 หมู่3 บ้านสะแกราช ต.ขามสะแกแสง อ.ขามสะแกแสง · ขามสะแกแสง/ Kham Sakaesaeng_x000a__x000a_ขามสะแกแสง/ Kham Sakaesaengนครราชสีมา/ Nakhon Ratchasima_x000a_30290"/>
    <s v="30290"/>
    <s v="660959812142"/>
    <s v="21/03/2026 10:36"/>
    <s v="-"/>
    <s v="Kerry_dropoff"/>
    <s v="Lazada"/>
    <s v="lazada"/>
    <s v=""/>
    <s v="TH27118GVHFM1A"/>
    <s v="21/03/2026 10:36"/>
  </r>
  <r>
    <x v="2"/>
    <x v="2"/>
    <n v="50"/>
    <n v="6"/>
    <s v="GXR45"/>
    <n v="200"/>
    <n v="0"/>
    <s v="ร้านที่2"/>
    <s v="j***jeab8714"/>
    <s v="กรุงเทพฯ"/>
    <s v="-"/>
    <s v=""/>
    <s v="21/03/2026 10:22"/>
    <s v="-"/>
    <s v="J&amp;T COD"/>
    <s v="Tiktok"/>
    <s v="จ่ายทีหลัง / COD"/>
    <s v=""/>
    <s v="793676458536"/>
    <s v="21/03/2026 10:22"/>
  </r>
  <r>
    <x v="2"/>
    <x v="2"/>
    <n v="33.333333333333336"/>
    <n v="3"/>
    <s v="GXR44"/>
    <n v="100"/>
    <n v="0"/>
    <s v="ร้านที่2"/>
    <s v=""/>
    <s v=""/>
    <s v="-"/>
    <s v=""/>
    <s v="-"/>
    <s v="-"/>
    <s v="Next-day delivery"/>
    <s v="Tiktok"/>
    <s v="-"/>
    <s v=""/>
    <s v="-"/>
    <s v="21/03/2026 10:10"/>
  </r>
  <r>
    <x v="10"/>
    <x v="10"/>
    <n v="33"/>
    <n v="10"/>
    <s v="GXR43"/>
    <n v="409"/>
    <n v="10"/>
    <s v="ร้านที่1"/>
    <s v="ภ*****ิ"/>
    <s v="******ห้วยขวาง แขวงบางกะปิ 10310 แขวงบางกะปิ เขตห้วยขวาง จังหวัดกรุงเทพมหานคร 10310"/>
    <s v="10310"/>
    <s v="84"/>
    <s v="21/03/2026 10:08"/>
    <s v="-"/>
    <s v="SPX Express"/>
    <s v="Shopee"/>
    <s v="shopee"/>
    <s v=""/>
    <s v="TH269287444246D"/>
    <s v="21/03/2026 10:08"/>
  </r>
  <r>
    <x v="8"/>
    <x v="8"/>
    <n v="50"/>
    <n v="3"/>
    <s v="GXR42"/>
    <n v="200"/>
    <n v="0"/>
    <s v="ร้านที่2"/>
    <s v="ส***ถิตพ์ พ***ษฐ์สัชญา"/>
    <s v="เชียงใหม่"/>
    <s v="-"/>
    <s v=""/>
    <s v="21/03/2026 09:53"/>
    <s v="-"/>
    <s v="J&amp;T Express"/>
    <s v="Tiktok"/>
    <s v="tiktok"/>
    <s v=""/>
    <s v="793646543583"/>
    <s v="21/03/2026 09:53"/>
  </r>
  <r>
    <x v="10"/>
    <x v="10"/>
    <n v="66.666666666666671"/>
    <n v="3"/>
    <s v="GXR42"/>
    <n v="200"/>
    <n v="0"/>
    <s v="ร้านที่2"/>
    <s v="ส***ถิตพ์ พ***ษฐ์สัชญา"/>
    <s v="เชียงใหม่"/>
    <s v="-"/>
    <s v=""/>
    <s v="21/03/2026 09:53"/>
    <s v="-"/>
    <s v="J&amp;T Express"/>
    <s v="Tiktok"/>
    <s v="tiktok"/>
    <s v=""/>
    <s v="793646543583"/>
    <s v="21/03/2026 09:53"/>
  </r>
  <r>
    <x v="2"/>
    <x v="2"/>
    <n v="50"/>
    <n v="6"/>
    <s v="GXR41"/>
    <n v="200"/>
    <n v="0"/>
    <s v="ร้านที่2"/>
    <s v="ณ***ลัญช์ ธ***านุพัฒน์"/>
    <s v="เชียงราย"/>
    <s v="-"/>
    <s v=""/>
    <s v="21/03/2026 09:51"/>
    <s v="-"/>
    <s v="J&amp;T Express"/>
    <s v="Tiktok"/>
    <s v="tiktok"/>
    <s v=""/>
    <s v="793689054524"/>
    <s v="21/03/2026 09:50"/>
  </r>
  <r>
    <x v="8"/>
    <x v="8"/>
    <n v="50"/>
    <n v="3"/>
    <s v="GXR40"/>
    <n v="100"/>
    <n v="0"/>
    <s v="ร้านที่2"/>
    <s v="พ***ูรณ์"/>
    <s v="สระแก้ว"/>
    <s v="-"/>
    <s v=""/>
    <s v="21/03/2026 09:49"/>
    <s v="-"/>
    <s v="J&amp;T COD"/>
    <s v="Tiktok"/>
    <s v="จ่ายทีหลัง / COD"/>
    <s v=""/>
    <s v="793630044561"/>
    <s v="21/03/2026 09:49"/>
  </r>
  <r>
    <x v="2"/>
    <x v="2"/>
    <n v="50"/>
    <n v="6"/>
    <s v="GXR39"/>
    <n v="200"/>
    <n v="0"/>
    <s v="ร้านที่2"/>
    <s v="ธ***ชัยทองแดง"/>
    <s v="สตูล"/>
    <s v="-"/>
    <s v=""/>
    <s v="21/03/2026 09:48"/>
    <s v="-"/>
    <s v="J&amp;T COD"/>
    <s v="Tiktok"/>
    <s v="จ่ายทีหลัง / COD"/>
    <s v=""/>
    <s v="793662559561"/>
    <s v="21/03/2026 09:49"/>
  </r>
  <r>
    <x v="2"/>
    <x v="2"/>
    <n v="33.333333333333336"/>
    <n v="3"/>
    <s v="GXR38"/>
    <n v="100"/>
    <n v="0"/>
    <s v="ร้านที่2"/>
    <s v="แ***นนคนเดิม"/>
    <s v="นครราชสีมา"/>
    <s v="-"/>
    <s v=""/>
    <s v="21/03/2026 09:47"/>
    <s v="-"/>
    <s v="J&amp;T COD"/>
    <s v="Tiktok"/>
    <s v="จ่ายทีหลัง / COD"/>
    <s v=""/>
    <s v="793633560510"/>
    <s v="21/03/2026 09:47"/>
  </r>
  <r>
    <x v="2"/>
    <x v="2"/>
    <n v="33.333333333333336"/>
    <n v="3"/>
    <s v="GXR37"/>
    <n v="100"/>
    <n v="0"/>
    <s v="ร้านที่2"/>
    <s v="ส***รัตน์ ท***หมือน"/>
    <s v="กรุงเทพมหานคร"/>
    <s v="-"/>
    <s v=""/>
    <s v="21/03/2026 23:24"/>
    <s v="-"/>
    <s v="J&amp;T Express"/>
    <s v="Tiktok"/>
    <s v="tiktok"/>
    <s v="กล้วยหอมมะพร้าวเผา,เผือกมะพร้าว,มะพร้าวน้ำหอม"/>
    <s v="793603551893"/>
    <s v="21/03/2026 09:46"/>
  </r>
  <r>
    <x v="8"/>
    <x v="8"/>
    <n v="50"/>
    <n v="3"/>
    <s v="GXR36"/>
    <n v="100"/>
    <n v="0"/>
    <s v="ร้านที่1"/>
    <s v="ก******ว"/>
    <s v="******าส์ 2 ชั้น ทางศูนย์พัฒนาเด็กเล็ก) วางไว้ในตะกร้าหน้าบ้านได้เลยค่ะ ตำบลบางใหญ่ อำเภอบางใหญ่ จังหวัดนนทบุรี 11140"/>
    <s v="11140"/>
    <s v="71"/>
    <s v="21/03/2026 09:45"/>
    <s v="-"/>
    <s v="SPX Express"/>
    <s v="Shopee"/>
    <s v="shopee"/>
    <s v=""/>
    <s v="TH266539020233G"/>
    <s v="21/03/2026 09:45"/>
  </r>
  <r>
    <x v="2"/>
    <x v="2"/>
    <n v="33.333333333333336"/>
    <n v="3"/>
    <s v="GXR35"/>
    <n v="100"/>
    <n v="0"/>
    <s v="ร้านที่4"/>
    <s v="u***6515607238680"/>
    <s v="นครปฐม"/>
    <s v="-"/>
    <s v=""/>
    <s v="21/03/2026 09:41"/>
    <s v="-"/>
    <s v="J&amp;T COD"/>
    <s v="Tiktok"/>
    <s v="จ่ายทีหลัง / COD"/>
    <s v=""/>
    <s v="793611161501"/>
    <s v="21/03/2026 09:41"/>
  </r>
  <r>
    <x v="0"/>
    <x v="3"/>
    <n v="159"/>
    <n v="1"/>
    <s v="GXR34"/>
    <n v="99"/>
    <n v="0"/>
    <s v="ร้านที่2"/>
    <s v="แ***อนน"/>
    <s v="นครราชสีมา"/>
    <s v="-"/>
    <s v=""/>
    <s v="21/03/2026 09:41"/>
    <s v="-"/>
    <s v="J&amp;T COD"/>
    <s v="Tiktok"/>
    <s v="จ่ายทีหลัง / COD"/>
    <s v=""/>
    <s v="793648141576"/>
    <s v="21/03/2026 09:41"/>
  </r>
  <r>
    <x v="2"/>
    <x v="2"/>
    <n v="50"/>
    <n v="6"/>
    <s v="GXR33"/>
    <n v="200"/>
    <n v="0"/>
    <s v="ร้านที่2"/>
    <s v="P***dkeb D***v"/>
    <s v="สมุทรปราการ"/>
    <s v="-"/>
    <s v=""/>
    <s v="21/03/2026 09:40"/>
    <s v="-"/>
    <s v="J&amp;T COD"/>
    <s v="Tiktok"/>
    <s v="จ่ายทีหลัง / COD"/>
    <s v=""/>
    <s v="793614859520"/>
    <s v="21/03/2026 09:40"/>
  </r>
  <r>
    <x v="2"/>
    <x v="2"/>
    <n v="33.333333333333336"/>
    <n v="3"/>
    <s v="GXR32"/>
    <n v="100"/>
    <n v="0"/>
    <s v="ร้านที่4"/>
    <s v="เ***จริน เ***"/>
    <s v="นครนายก"/>
    <s v="-"/>
    <s v=""/>
    <s v="21/03/2026 09:36"/>
    <s v="-"/>
    <s v="J&amp;T COD"/>
    <s v="Tiktok"/>
    <s v="จ่ายทีหลัง / COD"/>
    <s v=""/>
    <s v="793674658582"/>
    <s v="21/03/2026 09:36"/>
  </r>
  <r>
    <x v="6"/>
    <x v="19"/>
    <n v="56.8"/>
    <n v="1"/>
    <s v="GXR31"/>
    <n v="65.8"/>
    <n v="9"/>
    <s v="ร้านที่3"/>
    <s v="สมพร เหลืองกระโทก"/>
    <s v="บ้านโคกกลาง 49/9 หมู่2 · หนองบัว/ Nong Bua_x000a__x000a_ปะคำ/ Pakhamบุรีรัมย์/ Buriram_x000a_31220"/>
    <s v="31220"/>
    <s v="660981267553"/>
    <s v="21/03/2026 09:32"/>
    <s v="-"/>
    <s v="Kerry_dropoff"/>
    <s v="Lazada"/>
    <s v="lazada"/>
    <s v=""/>
    <s v="LEXPU0669127666"/>
    <s v="21/03/2026 09:32"/>
  </r>
  <r>
    <x v="2"/>
    <x v="2"/>
    <n v="33.333333333333336"/>
    <n v="3"/>
    <s v="GXR30"/>
    <n v="100"/>
    <n v="0"/>
    <s v="ร้านที่4"/>
    <s v="c***luk"/>
    <s v="ลำปาง"/>
    <s v="-"/>
    <s v=""/>
    <s v="21/03/2026 09:22"/>
    <s v="-"/>
    <s v="J&amp;T Express"/>
    <s v="Tiktok"/>
    <s v="tiktok"/>
    <s v=""/>
    <s v="793636563510"/>
    <s v="21/03/2026 09:22"/>
  </r>
  <r>
    <x v="2"/>
    <x v="2"/>
    <n v="33.333333333333336"/>
    <n v="3"/>
    <s v="GXR29"/>
    <n v="100"/>
    <n v="0"/>
    <s v="ร้านที่4"/>
    <s v="ก***นาวงค์ฝั้น"/>
    <s v="เชียงราย"/>
    <s v="-"/>
    <s v=""/>
    <s v="21/03/2026 09:06"/>
    <s v="-"/>
    <s v="J&amp;T COD"/>
    <s v="Tiktok"/>
    <s v="จ่ายทีหลัง / COD"/>
    <s v=""/>
    <s v="793656565516"/>
    <s v="21/03/2026 09:10"/>
  </r>
  <r>
    <x v="2"/>
    <x v="2"/>
    <n v="33.333333333333336"/>
    <n v="3"/>
    <s v="GXR28"/>
    <n v="100"/>
    <n v="0"/>
    <s v="ร้านที่4"/>
    <s v="ส***ี ด***วรรณพิมล"/>
    <s v="กรุงเทพฯ"/>
    <s v="-"/>
    <s v=""/>
    <s v="21/03/2026 09:01"/>
    <s v="-"/>
    <s v="J&amp;T COD"/>
    <s v="Tiktok"/>
    <s v="จ่ายทีหลัง / COD"/>
    <s v=""/>
    <s v="793664658570"/>
    <s v="21/03/2026 09:01"/>
  </r>
  <r>
    <x v="2"/>
    <x v="2"/>
    <n v="33.333333333333336"/>
    <n v="3"/>
    <s v="GXR27"/>
    <n v="100"/>
    <n v="0"/>
    <s v="ร้านที่4"/>
    <s v="จ***ศักดิ์ ย***"/>
    <s v="ชลบุรี"/>
    <s v="-"/>
    <s v=""/>
    <s v="21/03/2026 09:00"/>
    <s v="-"/>
    <s v="J&amp;T COD"/>
    <s v="Tiktok"/>
    <s v="จ่ายทีหลัง / COD"/>
    <s v=""/>
    <s v="793691053573"/>
    <s v="21/03/2026 09:00"/>
  </r>
  <r>
    <x v="2"/>
    <x v="2"/>
    <n v="33.333333333333336"/>
    <n v="3"/>
    <s v="GXR26"/>
    <n v="100"/>
    <n v="0"/>
    <s v="ร้านที่4"/>
    <s v="ด***ิน   บ***ีศรีรักษ์"/>
    <s v="นครปฐม"/>
    <s v="-"/>
    <s v=""/>
    <s v="21/03/2026 08:49"/>
    <s v="-"/>
    <s v="J&amp;T COD"/>
    <s v="Tiktok"/>
    <s v="จ่ายทีหลัง / COD"/>
    <s v=""/>
    <s v="793612050571"/>
    <s v="21/03/2026 08:49"/>
  </r>
  <r>
    <x v="10"/>
    <x v="10"/>
    <n v="66.666666666666671"/>
    <n v="3"/>
    <s v="GXR25"/>
    <n v="100"/>
    <n v="0"/>
    <s v="ร้านที่4"/>
    <s v="อ***อาสัน ม***็ง"/>
    <s v="นราธิวาส"/>
    <s v="-"/>
    <s v=""/>
    <s v="21/03/2026 08:45"/>
    <s v="-"/>
    <s v="J&amp;T COD"/>
    <s v="Tiktok"/>
    <s v="จ่ายทีหลัง / COD"/>
    <s v=""/>
    <s v="793680247555"/>
    <s v="21/03/2026 08:45"/>
  </r>
  <r>
    <x v="2"/>
    <x v="2"/>
    <n v="33.333333333333336"/>
    <n v="3"/>
    <s v="GXR24"/>
    <n v="100"/>
    <n v="0"/>
    <s v="ร้านที่4"/>
    <s v="แ***"/>
    <s v="กรุงเทพฯ"/>
    <s v="-"/>
    <s v=""/>
    <s v="21/03/2026 08:29"/>
    <s v="-"/>
    <s v="J&amp;T COD"/>
    <s v="Tiktok"/>
    <s v="จ่ายทีหลัง / COD"/>
    <s v=""/>
    <s v="793630651590"/>
    <s v="21/03/2026 08:29"/>
  </r>
  <r>
    <x v="2"/>
    <x v="2"/>
    <n v="33.333333333333336"/>
    <n v="3"/>
    <s v="GXR22"/>
    <n v="100"/>
    <n v="0"/>
    <s v="ร้านที่4"/>
    <s v="น*** ธ***รัตน์ ก***้ว"/>
    <s v="เทศบาลเมืองจันทบุรี"/>
    <s v="-"/>
    <s v=""/>
    <s v="21/03/2026 08:13"/>
    <s v="-"/>
    <s v="J&amp;T COD"/>
    <s v="Tiktok"/>
    <s v="จ่ายทีหลัง / COD"/>
    <s v=""/>
    <s v="793614162526"/>
    <s v="21/03/2026 08:13"/>
  </r>
  <r>
    <x v="6"/>
    <x v="6"/>
    <n v="80"/>
    <n v="1"/>
    <s v="GXR21"/>
    <n v="80"/>
    <n v="0"/>
    <s v="ร้านที่1"/>
    <s v="ส******ช"/>
    <s v="******สวนมอญ ตำบลอีง่อง อำเภอจตุรพักตรพิมาน จังหวัดร้อยเอ็ด 45180"/>
    <s v="45180"/>
    <s v="99"/>
    <s v="21/03/2026 08:01"/>
    <s v="-"/>
    <s v="SPX Express"/>
    <s v="Shopee"/>
    <s v="shopee"/>
    <s v=""/>
    <s v="TH2607221721540"/>
    <s v="21/03/2026 08:01"/>
  </r>
  <r>
    <x v="6"/>
    <x v="6"/>
    <n v="80"/>
    <n v="1"/>
    <s v="GXR20"/>
    <n v="80"/>
    <n v="0"/>
    <s v="ร้านที่1"/>
    <s v="ล******)"/>
    <s v="******, หมู่ที่ 2, ตำบลดอนกำยาน, อำเภอเมืองสุพรรณบุรี ตำบลดอนกำยาน อำเภอเมืองสุพรรณบุรี จังหวัดสุพรรณบุรี 72000"/>
    <s v="72000"/>
    <s v="54"/>
    <s v="21/03/2026 07:54"/>
    <s v="-"/>
    <s v="SPX Express"/>
    <s v="Shopee"/>
    <s v="shopee"/>
    <s v=""/>
    <s v="TH262833496613T"/>
    <s v="21/03/2026 07:54"/>
  </r>
  <r>
    <x v="2"/>
    <x v="2"/>
    <n v="33.333333333333336"/>
    <n v="3"/>
    <s v="GXR19"/>
    <n v="100"/>
    <n v="0"/>
    <s v="ร้านที่4"/>
    <s v="แ***ต๋ว บ***โนนสง่า 2** ห*** 9  t** 0***753609"/>
    <s v="ขอนแก่น"/>
    <s v="-"/>
    <s v=""/>
    <s v="21/03/2026 07:51"/>
    <s v="-"/>
    <s v="J&amp;T COD"/>
    <s v="Tiktok"/>
    <s v="จ่ายทีหลัง / COD"/>
    <s v=""/>
    <s v="793641760516"/>
    <s v="21/03/2026 07:51"/>
  </r>
  <r>
    <x v="3"/>
    <x v="0"/>
    <n v="98.01"/>
    <n v="1"/>
    <s v="GXR18"/>
    <n v="105.01"/>
    <n v="7"/>
    <s v="ร้านที่1"/>
    <s v="สุรีย์รัตน์ สุดจิตร"/>
    <s v="2/161 หมู่บ้านจิตตกานต์ ซ.2/1 ต.เสาธงหิน_x000a__x000a_บางใหญ่/ Bang Yaiนนทบุรี/ Nonthaburi_x000a_11140"/>
    <s v="11140"/>
    <s v="660835450929"/>
    <s v="21/03/2026 07:42"/>
    <s v="-"/>
    <s v="Kerry_dropoff"/>
    <s v="Lazada"/>
    <s v="lazada"/>
    <s v=""/>
    <s v="-"/>
    <s v="21/03/2026 07:42"/>
  </r>
  <r>
    <x v="2"/>
    <x v="2"/>
    <n v="33.333333333333336"/>
    <n v="6"/>
    <s v="GXR17"/>
    <n v="192.5"/>
    <n v="0"/>
    <s v="ร้านที่4"/>
    <s v="ส***รณษร ท***"/>
    <s v="นครราชสีมา"/>
    <s v="-"/>
    <s v=""/>
    <s v="21/03/2026 07:40"/>
    <s v="-"/>
    <s v="J&amp;T COD"/>
    <s v="Tiktok"/>
    <s v="จ่ายทีหลัง / COD"/>
    <s v=""/>
    <s v="793696557555"/>
    <s v="21/03/2026 07:40"/>
  </r>
  <r>
    <x v="2"/>
    <x v="2"/>
    <n v="50"/>
    <n v="6"/>
    <s v="GXR16"/>
    <n v="200"/>
    <n v="0"/>
    <s v="ร้านที่2"/>
    <s v="ส***ีพูนทอง"/>
    <s v="ปทุมธานี"/>
    <s v="-"/>
    <s v=""/>
    <s v="21/03/2026 07:29"/>
    <s v="-"/>
    <s v="J&amp;T COD"/>
    <s v="Tiktok"/>
    <s v="จ่ายทีหลัง / COD"/>
    <s v=""/>
    <s v="793620454535"/>
    <s v="21/03/2026 07:29"/>
  </r>
  <r>
    <x v="16"/>
    <x v="20"/>
    <n v="54.5"/>
    <n v="2"/>
    <s v="GXR14"/>
    <n v="113.45"/>
    <n v="24.4"/>
    <s v="ร้านที่1"/>
    <s v="อารี  ทิพย์ธันวา"/>
    <s v="ถนน บรมอาสน์ ถนน บรมอาสน์ 73/4 · ท่าอิฐ/ Tha It_x000a__x000a_เมืองอุตรดิตถ์/ Mueang Uttaraditอุตรดิตถ์/ Uttaradit_x000a_53000"/>
    <s v="53000"/>
    <s v="660970346621"/>
    <s v="21/03/2026 07:08"/>
    <s v="-"/>
    <s v="Kerry_dropoff"/>
    <s v="Lazada"/>
    <s v="lazada"/>
    <s v=""/>
    <s v="LEXPU0669128402"/>
    <s v="21/03/2026 07:08"/>
  </r>
  <r>
    <x v="2"/>
    <x v="2"/>
    <n v="33.333333333333336"/>
    <n v="3"/>
    <s v="GXR13"/>
    <n v="100"/>
    <n v="0"/>
    <s v="ร้านที่4"/>
    <s v="ก***ิดา"/>
    <s v="สมุทรสาคร"/>
    <s v="-"/>
    <s v=""/>
    <s v="21/03/2026 07:04"/>
    <s v="-"/>
    <s v="J&amp;T COD"/>
    <s v="Tiktok"/>
    <s v="จ่ายทีหลัง / COD"/>
    <s v=""/>
    <s v="793638164502"/>
    <s v="21/03/2026 07:05"/>
  </r>
  <r>
    <x v="2"/>
    <x v="2"/>
    <n v="33.333333333333336"/>
    <n v="3"/>
    <s v="GXR12"/>
    <n v="100"/>
    <n v="0"/>
    <s v="ร้านที่4"/>
    <s v="จ***ตร บ***ู"/>
    <s v="กาญจนบุรี"/>
    <s v="-"/>
    <s v=""/>
    <s v="21/03/2026 07:03"/>
    <s v="-"/>
    <s v="J&amp;T COD"/>
    <s v="Tiktok"/>
    <s v="จ่ายทีหลัง / COD"/>
    <s v=""/>
    <s v="793626654575"/>
    <s v="21/03/2026 07:03"/>
  </r>
  <r>
    <x v="2"/>
    <x v="2"/>
    <n v="50"/>
    <n v="12"/>
    <s v="GXR11"/>
    <n v="400"/>
    <n v="0"/>
    <s v="ร้านที่2"/>
    <s v="K***eena"/>
    <s v="สมุทรปราการ"/>
    <s v="-"/>
    <s v=""/>
    <s v="21/03/2026 07:00"/>
    <s v="-"/>
    <s v="J&amp;T Express"/>
    <s v="Tiktok"/>
    <s v="tiktok"/>
    <s v=""/>
    <s v="793689758562"/>
    <s v="21/03/2026 06:59"/>
  </r>
  <r>
    <x v="1"/>
    <x v="1"/>
    <n v="49"/>
    <n v="1"/>
    <s v="GXR10"/>
    <n v="49"/>
    <n v="0"/>
    <s v="ร้านที่1"/>
    <s v="ป******บ"/>
    <s v="******ตำบลหนองบัวฮี ตำบลหนองบัวฮี อำเภอพิบูลมังสาหาร จังหวัดอุบลราชธานี 34110"/>
    <s v="34110"/>
    <s v="99"/>
    <s v="21/03/2026 06:34"/>
    <s v="-"/>
    <s v="SPX Express"/>
    <s v="Shopee"/>
    <s v="shopee"/>
    <s v=""/>
    <s v="TH266081400179I"/>
    <s v="21/03/2026 06:04"/>
  </r>
  <r>
    <x v="6"/>
    <x v="6"/>
    <n v="90"/>
    <n v="2"/>
    <s v="GXR9"/>
    <n v="187"/>
    <n v="7"/>
    <s v="ร้านที่3"/>
    <s v="ศิริพร"/>
    <s v="บ้านเลขที่10/1 หมู่17  · หนองปลิง/ Nong Pling_x000a__x000a_เลาขวัญ/ Lao Khwanกาญจนบุรี/ Kanchanaburi_x000a_71210"/>
    <s v="71210"/>
    <s v="660986436115"/>
    <s v="21/03/2026 05:51"/>
    <s v="-"/>
    <s v="Kerry_dropoff"/>
    <s v="Lazada"/>
    <s v="lazada"/>
    <s v=""/>
    <s v="TH13098GSE8U3E"/>
    <s v="21/03/2026 05:51"/>
  </r>
  <r>
    <x v="1"/>
    <x v="1"/>
    <n v="27.5"/>
    <n v="4"/>
    <s v="GXR8"/>
    <n v="181"/>
    <n v="16"/>
    <s v="ร้านที่1"/>
    <s v="ค******ณ"/>
    <s v="******องนะ ตำบลเมืองนะ อำเภอเชียงดาว จังหวัดเชียงใหม่ 50170"/>
    <s v="50170"/>
    <s v="94"/>
    <s v="21/03/2026 16:13"/>
    <s v="-"/>
    <s v="SPX Express"/>
    <s v="Shopee"/>
    <s v="shopee"/>
    <s v=""/>
    <s v="-"/>
    <s v="21/03/2026 05:48"/>
  </r>
  <r>
    <x v="2"/>
    <x v="2"/>
    <n v="33.333333333333336"/>
    <n v="3"/>
    <s v="GXR7"/>
    <n v="100"/>
    <n v="0"/>
    <s v="ร้านที่4"/>
    <s v="ว***ต์      ต***กิจทนงศักดิ์"/>
    <s v="จังหวัดอ่างทอง"/>
    <s v="-"/>
    <s v=""/>
    <s v="21/03/2026 05:43"/>
    <s v="-"/>
    <s v="J&amp;T COD"/>
    <s v="Tiktok"/>
    <s v="จ่ายทีหลัง / COD"/>
    <s v=""/>
    <s v="793614453472"/>
    <s v="21/03/2026 05:43"/>
  </r>
  <r>
    <x v="7"/>
    <x v="7"/>
    <n v="119"/>
    <n v="1"/>
    <s v="GXR6"/>
    <n v="559"/>
    <n v="0"/>
    <s v="ร้านที่1"/>
    <s v="ว******์"/>
    <s v="******ย์ ตำบลสะเดา อำเภอสะเดา จังหวัดสงขลา 90120"/>
    <s v="90120"/>
    <s v="60"/>
    <s v="21/03/2026 05:02"/>
    <s v="-"/>
    <s v="SPX Express"/>
    <s v="Shopee"/>
    <s v="shopee"/>
    <s v=""/>
    <s v="TH264329685713T"/>
    <s v="21/03/2026 05:02"/>
  </r>
  <r>
    <x v="13"/>
    <x v="15"/>
    <n v="119"/>
    <n v="1"/>
    <s v="GXR6"/>
    <n v="559"/>
    <n v="0"/>
    <s v="ร้านที่1"/>
    <s v="ว******์"/>
    <s v="******ย์ ตำบลสะเดา อำเภอสะเดา จังหวัดสงขลา 90120"/>
    <s v="90120"/>
    <s v="60"/>
    <s v="21/03/2026 05:02"/>
    <s v="-"/>
    <s v="SPX Express"/>
    <s v="Shopee"/>
    <s v="shopee"/>
    <s v=""/>
    <s v="TH264329685713T"/>
    <s v="21/03/2026 05:02"/>
  </r>
  <r>
    <x v="3"/>
    <x v="16"/>
    <n v="119"/>
    <n v="1"/>
    <s v="GXR6"/>
    <n v="559"/>
    <n v="0"/>
    <s v="ร้านที่1"/>
    <s v="ว******์"/>
    <s v="******ย์ ตำบลสะเดา อำเภอสะเดา จังหวัดสงขลา 90120"/>
    <s v="90120"/>
    <s v="60"/>
    <s v="21/03/2026 05:02"/>
    <s v="-"/>
    <s v="SPX Express"/>
    <s v="Shopee"/>
    <s v="shopee"/>
    <s v=""/>
    <s v="TH264329685713T"/>
    <s v="21/03/2026 05:02"/>
  </r>
  <r>
    <x v="0"/>
    <x v="3"/>
    <n v="120"/>
    <n v="1"/>
    <s v="GXR6"/>
    <n v="559"/>
    <n v="0"/>
    <s v="ร้านที่1"/>
    <s v="ว******์"/>
    <s v="******ย์ ตำบลสะเดา อำเภอสะเดา จังหวัดสงขลา 90120"/>
    <s v="90120"/>
    <s v="60"/>
    <s v="21/03/2026 05:02"/>
    <s v="-"/>
    <s v="SPX Express"/>
    <s v="Shopee"/>
    <s v="shopee"/>
    <s v=""/>
    <s v="TH264329685713T"/>
    <s v="21/03/2026 05:02"/>
  </r>
  <r>
    <x v="2"/>
    <x v="2"/>
    <n v="33.333333333333336"/>
    <n v="3"/>
    <s v="GXR5"/>
    <n v="100"/>
    <n v="0"/>
    <s v="ร้านที่4"/>
    <s v="ก***ิพงษ์"/>
    <s v="สงขลา"/>
    <s v="-"/>
    <s v=""/>
    <s v="21/03/2026 05:00"/>
    <s v="-"/>
    <s v="J&amp;T COD"/>
    <s v="Tiktok"/>
    <s v="จ่ายทีหลัง / COD"/>
    <s v=""/>
    <s v="793698455476"/>
    <s v="21/03/2026 05:00"/>
  </r>
  <r>
    <x v="11"/>
    <x v="12"/>
    <n v="85"/>
    <n v="1"/>
    <s v="GXR4"/>
    <n v="85"/>
    <n v="0"/>
    <s v="ร้านที่1"/>
    <s v="น*ช"/>
    <s v="******ินทรา ท่าแร้ง แขวงท่าแร้ง เขตบางเขน จังหวัดกรุงเทพมหานคร 10220"/>
    <s v="10220"/>
    <s v="99"/>
    <s v="21/03/2026 04:16"/>
    <s v="-"/>
    <s v="SPX Express"/>
    <s v="Shopee"/>
    <s v="shopee"/>
    <s v=""/>
    <s v="TH2698664964405"/>
    <s v="21/03/2026 03:44"/>
  </r>
  <r>
    <x v="2"/>
    <x v="2"/>
    <n v="33.333333333333336"/>
    <n v="3"/>
    <s v="GXR2"/>
    <n v="100"/>
    <n v="0"/>
    <s v="ร้านที่4"/>
    <s v="ร***ุฒิ  ล***กรณ์"/>
    <s v="กรุงเทพฯ"/>
    <s v="-"/>
    <s v=""/>
    <s v="21/03/2026 02:16"/>
    <s v="-"/>
    <s v="J&amp;T COD"/>
    <s v="Tiktok"/>
    <s v="จ่ายทีหลัง / COD"/>
    <s v=""/>
    <s v="793630157493"/>
    <s v="21/03/2026 02:16"/>
  </r>
  <r>
    <x v="2"/>
    <x v="2"/>
    <n v="33.333333333333336"/>
    <n v="3"/>
    <s v="GXR1"/>
    <n v="101"/>
    <n v="1"/>
    <s v="ร้านที่4"/>
    <s v="ส***ชญ์นันท์ เ***ียบุตร์"/>
    <s v="พระนครศรีอยุธยา"/>
    <s v="-"/>
    <s v=""/>
    <s v="21/03/2026 02:06"/>
    <s v="-"/>
    <s v="J&amp;T COD"/>
    <s v="Tiktok"/>
    <s v="จ่ายทีหลัง / COD"/>
    <s v=""/>
    <s v="793666459445"/>
    <s v="21/03/2026 02:06"/>
  </r>
  <r>
    <x v="13"/>
    <x v="0"/>
    <n v="109"/>
    <n v="1"/>
    <s v="GXR0"/>
    <n v="117"/>
    <n v="8"/>
    <s v="ร้านที่1"/>
    <s v="ทองสุข"/>
    <s v="บ้านเลขที่327หมู่18 ต.อินทขิล โรงแรม สบายดี · อินทขิล/ Inthakhin_x000a__x000a_แม่แตง/ Mae Taengเชียงใหม่/ Chiang Mai_x000a_50150"/>
    <s v="50150"/>
    <s v="660902769984"/>
    <s v="21/03/2026 01:39"/>
    <s v="-"/>
    <s v="Kerry_dropoff"/>
    <s v="Lazada"/>
    <s v="lazada"/>
    <s v=""/>
    <s v="LEXPU0668923840"/>
    <s v="21/03/2026 01:39"/>
  </r>
  <r>
    <x v="6"/>
    <x v="21"/>
    <n v="68"/>
    <n v="1"/>
    <s v="GXQ99"/>
    <n v="68"/>
    <n v="0"/>
    <s v="ร้านที่1"/>
    <s v="คุณ กีศิชาดา  กีติทรสนธิ"/>
    <s v="88|178ม.5  หมู่บ้าน สิวารัตน์ 3 (ร้านขายยา วุฒิกุลเภสัช) ถ.พุทธมณฑลสาย5 ต.อ้อมน้อย อ.กระทุ่มแบน จ.สมุทรสาคร 74130 อาคารพานิตย์_x000a__x000a_กระทุ่มแบน/ Krathum Baenสมุทรสาคร/ Samut Sakhon_x000a_74130"/>
    <s v="74130"/>
    <s v="660628363332"/>
    <s v="21/03/2026 01:32"/>
    <s v="-"/>
    <s v="Kerry_dropoff"/>
    <s v="Lazada"/>
    <s v="lazada"/>
    <s v=""/>
    <s v="LEXPU0668933997"/>
    <s v="21/03/2026 01:32"/>
  </r>
  <r>
    <x v="11"/>
    <x v="12"/>
    <n v="85"/>
    <n v="1"/>
    <s v="GXQ98"/>
    <n v="85"/>
    <n v="0"/>
    <s v="ร้านที่1"/>
    <s v="จ******ณ"/>
    <s v="******อยวากั๊ฟ) ถนนลำลูกกา ตำบลลำลูกกา อำเภอลำลูกกา จังหวัดปทุมธานี 12150"/>
    <s v="12150"/>
    <s v="28"/>
    <s v="21/03/2026 01:40"/>
    <s v="-"/>
    <s v="SPX Express"/>
    <s v="Shopee"/>
    <s v="shopee"/>
    <s v=""/>
    <s v="TH263259800288F"/>
    <s v="21/03/2026 01:19"/>
  </r>
  <r>
    <x v="6"/>
    <x v="6"/>
    <n v="80"/>
    <n v="1"/>
    <s v="GXQ97"/>
    <n v="80"/>
    <n v="0"/>
    <s v="ร้านที่1"/>
    <s v="ส******ย"/>
    <s v="******บางไผ่ แขวงบางไผ่ เขตบางแค จังหวัดกรุงเทพมหานคร 10160"/>
    <s v="10160"/>
    <s v="11"/>
    <s v="21/03/2026 00:55"/>
    <s v="-"/>
    <s v="SPX Express"/>
    <s v="Shopee"/>
    <s v="shopee"/>
    <s v=""/>
    <s v="TH2636393455574"/>
    <s v="21/03/2026 00:55"/>
  </r>
  <r>
    <x v="2"/>
    <x v="2"/>
    <n v="33.333333333333336"/>
    <n v="3"/>
    <s v="GXQ96"/>
    <n v="100"/>
    <n v="0"/>
    <s v="ร้านที่4"/>
    <s v="ว***ดา  ว***ังกา"/>
    <s v="กรุงเทพฯ"/>
    <s v="-"/>
    <s v=""/>
    <s v="21/03/2026 00:33"/>
    <s v="-"/>
    <s v="J&amp;T COD"/>
    <s v="Tiktok"/>
    <s v="จ่ายทีหลัง / COD"/>
    <s v=""/>
    <s v="793699653445"/>
    <s v="21/03/2026 00:34"/>
  </r>
  <r>
    <x v="2"/>
    <x v="2"/>
    <n v="33.333333333333336"/>
    <n v="3"/>
    <s v="GXQ95"/>
    <n v="100"/>
    <n v="0"/>
    <s v="ร้านที่4"/>
    <s v="เ***นีย์ ต***สุวรรณ์"/>
    <s v="ฉะเชิงเทรา"/>
    <s v="-"/>
    <s v=""/>
    <s v="21/03/2026 00:31"/>
    <s v="-"/>
    <s v="J&amp;T Express"/>
    <s v="Tiktok"/>
    <s v="tiktok"/>
    <s v=""/>
    <s v="793638054440"/>
    <s v="21/03/2026 00:31"/>
  </r>
  <r>
    <x v="2"/>
    <x v="2"/>
    <n v="33.333333333333336"/>
    <n v="3"/>
    <s v="GXQ94"/>
    <n v="100"/>
    <n v="0"/>
    <s v="ร้านที่4"/>
    <s v="u***89"/>
    <s v="ชุมพร"/>
    <s v="-"/>
    <s v=""/>
    <s v="21/03/2026 00:18"/>
    <s v="-"/>
    <s v="J&amp;T COD"/>
    <s v="Tiktok"/>
    <s v="จ่ายทีหลัง / COD"/>
    <s v=""/>
    <s v="793607957472"/>
    <s v="21/03/2026 00:21"/>
  </r>
  <r>
    <x v="3"/>
    <x v="16"/>
    <n v="139"/>
    <n v="1"/>
    <s v="GXQ92"/>
    <n v="278"/>
    <n v="0"/>
    <s v="ร้านที่1"/>
    <s v="อ******น"/>
    <s v="******บ้านเปรมฤทัย ซอย 3 ตำบลพยอม ตำบลพยอม อำเภอวังน้อย จังหวัดพระนครศรีอยุธยา 13170"/>
    <s v="13170"/>
    <s v="21"/>
    <s v="21/03/2026 00:21"/>
    <s v="-"/>
    <s v="SPX Express"/>
    <s v="Shopee"/>
    <s v="shopee"/>
    <s v=""/>
    <s v="TH2690971106894"/>
    <s v="21/03/2026 00:21"/>
  </r>
  <r>
    <x v="0"/>
    <x v="3"/>
    <n v="139"/>
    <n v="1"/>
    <s v="GXQ92"/>
    <n v="278"/>
    <n v="0"/>
    <s v="ร้านที่1"/>
    <s v="อ******น"/>
    <s v="******บ้านเปรมฤทัย ซอย 3 ตำบลพยอม ตำบลพยอม อำเภอวังน้อย จังหวัดพระนครศรีอยุธยา 13170"/>
    <s v="13170"/>
    <s v="21"/>
    <s v="21/03/2026 00:21"/>
    <s v="-"/>
    <s v="SPX Express"/>
    <s v="Shopee"/>
    <s v="shopee"/>
    <s v=""/>
    <s v="TH2690971106894"/>
    <s v="21/03/2026 00:21"/>
  </r>
</pivotCacheRecords>
</file>

<file path=xl/pivotCache/pivotCacheRecords2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2">
  <r>
    <x v="0"/>
    <x v="0"/>
    <n v="50"/>
    <n v="6"/>
    <s v="GXX63"/>
    <n v="200"/>
    <n v="0"/>
    <s v="ร้านที่2"/>
    <s v="ป***า ช***รงค์"/>
    <s v="ชลบุรี"/>
    <s v="-"/>
    <s v=""/>
    <s v="22/03/2026 23:59"/>
    <s v="-"/>
    <s v="J&amp;T COD"/>
    <s v="Tiktok"/>
    <s v="จ่ายทีหลัง / COD"/>
    <s v="เผือก4ฝอยทอง2ค่ะ"/>
    <s v="793771271532"/>
    <s v="22/03/2026 23:59"/>
  </r>
  <r>
    <x v="0"/>
    <x v="0"/>
    <n v="33.333333333333336"/>
    <n v="3"/>
    <s v="GXX62"/>
    <n v="100"/>
    <n v="0"/>
    <s v="ร้านที่4"/>
    <s v="ว***ฤดี ส***นทร์"/>
    <s v="กาญจนบุรี"/>
    <s v="-"/>
    <s v=""/>
    <s v="22/03/2026 23:54"/>
    <s v="-"/>
    <s v="J&amp;T Express"/>
    <s v="Tiktok"/>
    <s v="tiktok"/>
    <s v=""/>
    <s v="-"/>
    <s v="22/03/2026 23:54"/>
  </r>
  <r>
    <x v="0"/>
    <x v="0"/>
    <n v="33.333333333333336"/>
    <n v="3"/>
    <s v="GXX61"/>
    <n v="103"/>
    <n v="3"/>
    <s v="ร้านที่4"/>
    <s v="P***g"/>
    <s v="ประจวบคีรีขันธ์"/>
    <s v="-"/>
    <s v=""/>
    <s v="22/03/2026 23:52"/>
    <s v="-"/>
    <s v="J&amp;T COD"/>
    <s v="Tiktok"/>
    <s v="จ่ายทีหลัง / COD"/>
    <s v=""/>
    <s v="793705429646"/>
    <s v="22/03/2026 23:52"/>
  </r>
  <r>
    <x v="1"/>
    <x v="1"/>
    <n v="109"/>
    <n v="1"/>
    <s v="GXX60"/>
    <n v="154"/>
    <n v="45"/>
    <s v="ร้านที่1"/>
    <s v="นาย จตุพร สุวรรณโมสื"/>
    <s v="747/163 เดอะคอนเนค8 ซ.มหาชัย1 ถ.บางนาตราด ต.บางพลีใหญ่ อ.บางพลี จ.สมุทรปราการ_x000a__x000a_บางพลี/ Bang Phliสมุทรปราการ/ Samut Prakan_x000a_10540"/>
    <s v="10540"/>
    <s v="660619897768"/>
    <s v="22/03/2026 23:40"/>
    <s v="-"/>
    <s v="Kerry_dropoff"/>
    <s v="Lazada"/>
    <s v="lazada"/>
    <s v=""/>
    <s v="LEXPU0669433571"/>
    <s v="22/03/2026 23:40"/>
  </r>
  <r>
    <x v="2"/>
    <x v="2"/>
    <n v="120"/>
    <n v="1"/>
    <s v="GXX59"/>
    <n v="130"/>
    <n v="10"/>
    <s v="ร้านที่2"/>
    <s v="ก***า ป***ืองมูล"/>
    <s v="ลำปาง"/>
    <s v="-"/>
    <s v=""/>
    <s v="22/03/2026 23:40"/>
    <s v="-"/>
    <s v="J&amp;T COD"/>
    <s v="Tiktok"/>
    <s v="จ่ายทีหลัง / COD"/>
    <s v=""/>
    <s v="793776229422"/>
    <s v="22/03/2026 23:40"/>
  </r>
  <r>
    <x v="0"/>
    <x v="0"/>
    <n v="33.333333333333336"/>
    <n v="3"/>
    <s v="GXX58"/>
    <n v="100"/>
    <n v="0"/>
    <s v="ร้านที่4"/>
    <s v="น***ุญช่วย ช***ิต"/>
    <s v="ศรีสะเกษ"/>
    <s v="-"/>
    <s v=""/>
    <s v="22/03/2026 23:39"/>
    <s v="-"/>
    <s v="J&amp;T Express"/>
    <s v="Tiktok"/>
    <s v="tiktok"/>
    <s v=""/>
    <s v="793711841683"/>
    <s v="22/03/2026 23:39"/>
  </r>
  <r>
    <x v="0"/>
    <x v="0"/>
    <n v="33.333333333333336"/>
    <n v="3"/>
    <s v="GXX57"/>
    <n v="100"/>
    <n v="0"/>
    <s v="ร้านที่4"/>
    <s v="ป***รา น***ทธิ์"/>
    <s v="กรุงเทพฯ"/>
    <s v="-"/>
    <s v=""/>
    <s v="22/03/2026 23:36"/>
    <s v="-"/>
    <s v="J&amp;T COD"/>
    <s v="Tiktok"/>
    <s v="จ่ายทีหลัง / COD"/>
    <s v=""/>
    <s v="793760040684"/>
    <s v="22/03/2026 23:36"/>
  </r>
  <r>
    <x v="0"/>
    <x v="0"/>
    <n v="50"/>
    <n v="6"/>
    <s v="GXX56"/>
    <n v="200"/>
    <n v="0"/>
    <s v="ร้านที่2"/>
    <s v="ณ***าพงศ์ ท***ย์ประทุม"/>
    <s v="พระนครศรีอยุธยา"/>
    <s v="-"/>
    <s v=""/>
    <s v="22/03/2026 23:31"/>
    <s v="-"/>
    <s v="J&amp;T Express"/>
    <s v="Tiktok"/>
    <s v="tiktok"/>
    <s v=""/>
    <s v="793758757610"/>
    <s v="22/03/2026 23:31"/>
  </r>
  <r>
    <x v="0"/>
    <x v="0"/>
    <n v="33.333333333333336"/>
    <n v="3"/>
    <s v="GXX55"/>
    <n v="100"/>
    <n v="0"/>
    <s v="ร้านที่4"/>
    <s v="อ***ภมรสิริ"/>
    <s v="นครสวรรค์"/>
    <s v="-"/>
    <s v=""/>
    <s v="22/03/2026 23:29"/>
    <s v="-"/>
    <s v="J&amp;T COD"/>
    <s v="Tiktok"/>
    <s v="จ่ายทีหลัง / COD"/>
    <s v=""/>
    <s v="793700157666"/>
    <s v="22/03/2026 23:29"/>
  </r>
  <r>
    <x v="3"/>
    <x v="3"/>
    <n v="49"/>
    <n v="1"/>
    <s v="GXX54"/>
    <n v="49"/>
    <n v="0"/>
    <s v="ร้านที่1"/>
    <s v="น******์"/>
    <s v="******ำบลบ้านต้าย, อำเภอสว่างแดนดิน ตำบลบ้านต้าย อำเภอสว่างแดนดิน จังหวัดสกลนคร 47110"/>
    <s v="47110"/>
    <s v="84"/>
    <s v="22/03/2026 23:57"/>
    <s v="-"/>
    <s v="SPX Express"/>
    <s v="Shopee"/>
    <s v="shopee"/>
    <s v=""/>
    <s v="TH2626388083209"/>
    <s v="22/03/2026 23:27"/>
  </r>
  <r>
    <x v="0"/>
    <x v="0"/>
    <n v="50"/>
    <n v="6"/>
    <s v="GXX53"/>
    <n v="200"/>
    <n v="0"/>
    <s v="ร้านที่2"/>
    <s v="ภ***ชญา​ แ***เกิด  อ***สั​ปทวน"/>
    <s v="นครปฐม"/>
    <s v="-"/>
    <s v=""/>
    <s v="22/03/2026 23:25"/>
    <s v="-"/>
    <s v="J&amp;T COD"/>
    <s v="Tiktok"/>
    <s v="จ่ายทีหลัง / COD"/>
    <s v=""/>
    <s v="793783849633"/>
    <s v="22/03/2026 23:25"/>
  </r>
  <r>
    <x v="0"/>
    <x v="0"/>
    <n v="33.333333333333336"/>
    <n v="3"/>
    <s v="GXX52"/>
    <n v="100"/>
    <n v="0"/>
    <s v="ร้านที่4"/>
    <s v="J***"/>
    <s v="ชุมพร"/>
    <s v="-"/>
    <s v=""/>
    <s v="22/03/2026 23:17"/>
    <s v="-"/>
    <s v="J&amp;T Express"/>
    <s v="Tiktok"/>
    <s v="tiktok"/>
    <s v=""/>
    <s v="793729355650"/>
    <s v="22/03/2026 23:17"/>
  </r>
  <r>
    <x v="0"/>
    <x v="0"/>
    <n v="50"/>
    <n v="6"/>
    <s v="GXX51"/>
    <n v="200"/>
    <n v="0"/>
    <s v="ร้านที่2"/>
    <s v="ธ***ักษณ์ แ***สองเมือง"/>
    <s v="สงขลา"/>
    <s v="-"/>
    <s v=""/>
    <s v="22/03/2026 23:14"/>
    <s v="-"/>
    <s v="J&amp;T COD"/>
    <s v="Tiktok"/>
    <s v="จ่ายทีหลัง / COD"/>
    <s v=""/>
    <s v="793779953610"/>
    <s v="22/03/2026 23:14"/>
  </r>
  <r>
    <x v="0"/>
    <x v="0"/>
    <n v="50"/>
    <n v="6"/>
    <s v="GXX50"/>
    <n v="200"/>
    <n v="0"/>
    <s v="ร้านที่2"/>
    <s v="ก***ิสา  ก***ัตน์"/>
    <s v="สุพรรณบุรี"/>
    <s v="-"/>
    <s v=""/>
    <s v="22/03/2026 23:10"/>
    <s v="-"/>
    <s v="J&amp;T COD"/>
    <s v="Tiktok"/>
    <s v="จ่ายทีหลัง / COD"/>
    <s v=""/>
    <s v="793714359605"/>
    <s v="22/03/2026 23:10"/>
  </r>
  <r>
    <x v="0"/>
    <x v="0"/>
    <n v="50"/>
    <n v="6"/>
    <s v="GXX49"/>
    <n v="200"/>
    <n v="0"/>
    <s v="ร้านที่2"/>
    <s v="k***anjana129"/>
    <s v="มหาสารคาม"/>
    <s v="-"/>
    <s v=""/>
    <s v="22/03/2026 22:55"/>
    <s v="-"/>
    <s v="J&amp;T COD"/>
    <s v="Tiktok"/>
    <s v="จ่ายทีหลัง / COD"/>
    <s v=""/>
    <s v="793775351600"/>
    <s v="22/03/2026 22:56"/>
  </r>
  <r>
    <x v="0"/>
    <x v="0"/>
    <n v="50"/>
    <n v="6"/>
    <s v="GXX48"/>
    <n v="200"/>
    <n v="0"/>
    <s v="ร้านที่2"/>
    <s v="ก***ิพงษ์ จ***ัมย์"/>
    <s v="บุรีรัมย์"/>
    <s v="-"/>
    <s v=""/>
    <s v="22/03/2026 22:48"/>
    <s v="-"/>
    <s v="J&amp;T Express"/>
    <s v="Tiktok"/>
    <s v="tiktok"/>
    <s v=""/>
    <s v="793780449641"/>
    <s v="22/03/2026 22:48"/>
  </r>
  <r>
    <x v="0"/>
    <x v="0"/>
    <n v="33.333333333333336"/>
    <n v="3"/>
    <s v="GXX47"/>
    <n v="100"/>
    <n v="0"/>
    <s v="ร้านที่4"/>
    <s v="โ**"/>
    <s v="กาญจนบุรี"/>
    <s v="-"/>
    <s v=""/>
    <s v="22/03/2026 22:45"/>
    <s v="-"/>
    <s v="J&amp;T COD"/>
    <s v="Tiktok"/>
    <s v="จ่ายทีหลัง / COD"/>
    <s v=""/>
    <s v="793742049671"/>
    <s v="22/03/2026 22:45"/>
  </r>
  <r>
    <x v="0"/>
    <x v="0"/>
    <n v="50"/>
    <n v="6"/>
    <s v="GXX46"/>
    <n v="200"/>
    <n v="0"/>
    <s v="ร้านที่2"/>
    <s v="ช***ลิศ จ***นิชขจร"/>
    <s v="นนทบุรี"/>
    <s v="-"/>
    <s v=""/>
    <s v="22/03/2026 22:45"/>
    <s v="-"/>
    <s v="J&amp;T COD"/>
    <s v="Tiktok"/>
    <s v="จ่ายทีหลัง / COD"/>
    <s v=""/>
    <s v="793722645645"/>
    <s v="22/03/2026 22:45"/>
  </r>
  <r>
    <x v="0"/>
    <x v="0"/>
    <n v="50"/>
    <n v="6"/>
    <s v="GXX45"/>
    <n v="200"/>
    <n v="0"/>
    <s v="ร้านที่2"/>
    <s v="ว***ี ท***ิริ"/>
    <s v="ภูเก็ต"/>
    <s v="-"/>
    <s v=""/>
    <s v="22/03/2026 22:39"/>
    <s v="-"/>
    <s v="J&amp;T COD"/>
    <s v="Tiktok"/>
    <s v="จ่ายทีหลัง / COD"/>
    <s v=""/>
    <s v="793728950604"/>
    <s v="22/03/2026 22:39"/>
  </r>
  <r>
    <x v="4"/>
    <x v="4"/>
    <n v="66.666666666666671"/>
    <n v="3"/>
    <s v="GXX43"/>
    <n v="129"/>
    <n v="0"/>
    <s v="ร้านที่2"/>
    <s v="อ***อาสัน ม***็ง"/>
    <s v="นราธิวาส"/>
    <s v="-"/>
    <s v=""/>
    <s v="22/03/2026 22:24"/>
    <s v="-"/>
    <s v="J&amp;T COD"/>
    <s v="Tiktok"/>
    <s v="จ่ายทีหลัง / COD"/>
    <s v=""/>
    <s v="793709849402"/>
    <s v="22/03/2026 22:24"/>
  </r>
  <r>
    <x v="0"/>
    <x v="0"/>
    <n v="50"/>
    <n v="6"/>
    <s v="GXX42"/>
    <n v="200"/>
    <n v="0"/>
    <s v="ร้านที่2"/>
    <s v="ว***ตน์ เ***่ยมครุฑ"/>
    <s v="ระยอง"/>
    <s v="-"/>
    <s v=""/>
    <s v="22/03/2026 22:14"/>
    <s v="-"/>
    <s v="J&amp;T COD"/>
    <s v="Tiktok"/>
    <s v="จ่ายทีหลัง / COD"/>
    <s v=""/>
    <s v="793775184683"/>
    <s v="22/03/2026 22:14"/>
  </r>
  <r>
    <x v="5"/>
    <x v="5"/>
    <n v="159"/>
    <n v="1"/>
    <s v="GXX41"/>
    <n v="99"/>
    <n v="0"/>
    <s v="ร้านที่4"/>
    <s v="ว***กษณ์  ใ***ยิ่ง"/>
    <s v="สมุทรปราการ"/>
    <s v="-"/>
    <s v=""/>
    <s v="22/03/2026 22:13"/>
    <s v="-"/>
    <s v="J&amp;T Express"/>
    <s v="Tiktok"/>
    <s v="tiktok"/>
    <s v=""/>
    <s v="793773563435"/>
    <s v="22/03/2026 22:12"/>
  </r>
  <r>
    <x v="6"/>
    <x v="1"/>
    <n v="87.2"/>
    <n v="1"/>
    <s v="GXX40"/>
    <n v="174.4"/>
    <n v="0"/>
    <s v="ร้านที่1"/>
    <s v="สุรีลักษณ์ ศิริโชคธนทรัพย์"/>
    <s v="4/50 ถนนสระหลวง · ในเมือง/ Nai Mueang_x000a__x000a_เมืองพิจิตร/ Mueang Phichitพิจิตร/ Phichit_x000a_66000"/>
    <s v="66000"/>
    <s v="660997465323"/>
    <s v="22/03/2026 22:12"/>
    <s v="-"/>
    <s v="Kerry_dropoff"/>
    <s v="Lazada"/>
    <s v="lazada"/>
    <s v=""/>
    <s v="LEXPU0669519164"/>
    <s v="22/03/2026 22:12"/>
  </r>
  <r>
    <x v="5"/>
    <x v="1"/>
    <n v="87.2"/>
    <n v="1"/>
    <s v="GXX40"/>
    <n v="174.4"/>
    <n v="0"/>
    <s v="ร้านที่1"/>
    <s v="สุรีลักษณ์ ศิริโชคธนทรัพย์"/>
    <s v="4/50 ถนนสระหลวง · ในเมือง/ Nai Mueang_x000a__x000a_เมืองพิจิตร/ Mueang Phichitพิจิตร/ Phichit_x000a_66000"/>
    <s v="66000"/>
    <s v="660997465323"/>
    <s v="22/03/2026 22:12"/>
    <s v="-"/>
    <s v="Kerry_dropoff"/>
    <s v="Lazada"/>
    <s v="lazada"/>
    <s v=""/>
    <s v="LEXPU0669519164"/>
    <s v="22/03/2026 22:12"/>
  </r>
  <r>
    <x v="6"/>
    <x v="6"/>
    <n v="103.55"/>
    <n v="1"/>
    <s v="GXX39"/>
    <n v="216.1"/>
    <n v="9"/>
    <s v="ร้านที่3"/>
    <s v="สุทธิพงษ์ แก้วโกสุม"/>
    <s v="ร้านค้าป้าม่วย 88 ม.3 ต.ปึกเตียน_x000a__x000a_ท่ายาง/ Tha Yangเพชรบุรี/ Phetchaburi_x000a_76130"/>
    <s v="76130"/>
    <s v="660840942044"/>
    <s v="22/03/2026 22:04"/>
    <s v="-"/>
    <s v="Kerry_dropoff"/>
    <s v="Lazada"/>
    <s v="lazada"/>
    <s v=""/>
    <s v="-"/>
    <s v="22/03/2026 22:04"/>
  </r>
  <r>
    <x v="1"/>
    <x v="6"/>
    <n v="103.55"/>
    <n v="1"/>
    <s v="GXX39"/>
    <n v="216.1"/>
    <n v="9"/>
    <s v="ร้านที่3"/>
    <s v="สุทธิพงษ์ แก้วโกสุม"/>
    <s v="ร้านค้าป้าม่วย 88 ม.3 ต.ปึกเตียน_x000a__x000a_ท่ายาง/ Tha Yangเพชรบุรี/ Phetchaburi_x000a_76130"/>
    <s v="76130"/>
    <s v="660840942044"/>
    <s v="22/03/2026 22:04"/>
    <s v="-"/>
    <s v="Kerry_dropoff"/>
    <s v="Lazada"/>
    <s v="lazada"/>
    <s v=""/>
    <s v="-"/>
    <s v="22/03/2026 22:04"/>
  </r>
  <r>
    <x v="3"/>
    <x v="3"/>
    <n v="33.333333333333336"/>
    <n v="3"/>
    <s v="GXX38"/>
    <n v="134.99"/>
    <n v="0"/>
    <s v="ร้านที่2"/>
    <s v="ว***ชัย"/>
    <s v="ตรัง"/>
    <s v="-"/>
    <s v=""/>
    <s v="22/03/2026 21:54"/>
    <s v="-"/>
    <s v="J&amp;T COD"/>
    <s v="Tiktok"/>
    <s v="จ่ายทีหลัง / COD"/>
    <s v=""/>
    <s v="793746988506"/>
    <s v="22/03/2026 21:54"/>
  </r>
  <r>
    <x v="0"/>
    <x v="0"/>
    <n v="50"/>
    <n v="6"/>
    <s v="GXX37"/>
    <n v="200"/>
    <n v="0"/>
    <s v="ร้านที่2"/>
    <s v="ห***หนองชากอักษรภัณฑ์"/>
    <s v="ชลบุรี"/>
    <s v="-"/>
    <s v=""/>
    <s v="22/03/2026 21:45"/>
    <s v="-"/>
    <s v="J&amp;T COD"/>
    <s v="Tiktok"/>
    <s v="จ่ายทีหลัง / COD"/>
    <s v=""/>
    <s v="793729582634"/>
    <s v="22/03/2026 21:45"/>
  </r>
  <r>
    <x v="7"/>
    <x v="7"/>
    <n v="159"/>
    <n v="1"/>
    <s v="GXX36"/>
    <n v="99"/>
    <n v="0"/>
    <s v="ร้านที่4"/>
    <s v="N**"/>
    <s v="ฉะเชิงเทรา"/>
    <s v="-"/>
    <s v=""/>
    <s v="22/03/2026 21:42"/>
    <s v="-"/>
    <s v="J&amp;T COD"/>
    <s v="Tiktok"/>
    <s v="จ่ายทีหลัง / COD"/>
    <s v=""/>
    <s v="793701051415"/>
    <s v="22/03/2026 21:42"/>
  </r>
  <r>
    <x v="8"/>
    <x v="8"/>
    <n v="66.333333333333329"/>
    <n v="3"/>
    <s v="GXX35"/>
    <n v="212.5"/>
    <n v="0"/>
    <s v="ร้านที่4"/>
    <s v="จ***อม  ไ***ิริวิทยา"/>
    <s v="ชัยภูมิ"/>
    <s v="-"/>
    <s v=""/>
    <s v="22/03/2026 21:37"/>
    <s v="-"/>
    <s v="J&amp;T COD"/>
    <s v="Tiktok"/>
    <s v="จ่ายทีหลัง / COD"/>
    <s v=""/>
    <s v="793725230421"/>
    <s v="22/03/2026 21:38"/>
  </r>
  <r>
    <x v="0"/>
    <x v="0"/>
    <n v="50"/>
    <n v="6"/>
    <s v="GXX33"/>
    <n v="200"/>
    <n v="0"/>
    <s v="ร้านที่2"/>
    <s v="ก***ี จ***ภูขจร"/>
    <s v="Nakhon Si Thammarat"/>
    <s v="-"/>
    <s v=""/>
    <s v="22/03/2026 21:21"/>
    <s v="-"/>
    <s v="J&amp;T COD"/>
    <s v="Tiktok"/>
    <s v="จ่ายทีหลัง / COD"/>
    <s v=""/>
    <s v="793740277691"/>
    <s v="22/03/2026 21:21"/>
  </r>
  <r>
    <x v="0"/>
    <x v="0"/>
    <n v="33.333333333333336"/>
    <n v="3"/>
    <s v="GXX32"/>
    <n v="138"/>
    <n v="38"/>
    <s v="ร้านที่4"/>
    <s v="ค***ายนาง"/>
    <s v="ชลบุรี"/>
    <s v="-"/>
    <s v=""/>
    <s v="22/03/2026 21:19"/>
    <s v="-"/>
    <s v="J&amp;T COD"/>
    <s v="Tiktok"/>
    <s v="จ่ายทีหลัง / COD"/>
    <s v=""/>
    <s v="793776758655"/>
    <s v="22/03/2026 21:19"/>
  </r>
  <r>
    <x v="6"/>
    <x v="9"/>
    <n v="159"/>
    <n v="1"/>
    <s v="GXX31"/>
    <n v="190.5"/>
    <n v="0"/>
    <s v="ร้านที่4"/>
    <s v="จ***ฤชธนปรีชากร"/>
    <s v="กรุงเทพฯ"/>
    <s v="-"/>
    <s v=""/>
    <s v="22/03/2026 21:18"/>
    <s v="-"/>
    <s v="J&amp;T Express"/>
    <s v="Tiktok"/>
    <s v="tiktok"/>
    <s v=""/>
    <s v="793747034603"/>
    <s v="22/03/2026 21:18"/>
  </r>
  <r>
    <x v="1"/>
    <x v="10"/>
    <n v="159"/>
    <n v="1"/>
    <s v="GXX31"/>
    <n v="190.5"/>
    <n v="0"/>
    <s v="ร้านที่4"/>
    <s v="จ***ฤชธนปรีชากร"/>
    <s v="กรุงเทพฯ"/>
    <s v="-"/>
    <s v=""/>
    <s v="22/03/2026 21:18"/>
    <s v="-"/>
    <s v="J&amp;T Express"/>
    <s v="Tiktok"/>
    <s v="tiktok"/>
    <s v=""/>
    <s v="793747034603"/>
    <s v="22/03/2026 21:18"/>
  </r>
  <r>
    <x v="5"/>
    <x v="5"/>
    <n v="159"/>
    <n v="1"/>
    <s v="GXX30"/>
    <n v="99"/>
    <n v="0"/>
    <s v="ร้านที่4"/>
    <s v="อ***ย ต***ันธุ์"/>
    <s v="อุบลราชธานี"/>
    <s v="-"/>
    <s v=""/>
    <s v="22/03/2026 21:17"/>
    <s v="-"/>
    <s v="J&amp;T COD"/>
    <s v="Tiktok"/>
    <s v="จ่ายทีหลัง / COD"/>
    <s v=""/>
    <s v="793739456484"/>
    <s v="22/03/2026 21:17"/>
  </r>
  <r>
    <x v="0"/>
    <x v="0"/>
    <n v="33.333333333333336"/>
    <n v="3"/>
    <s v="GXX29"/>
    <n v="100"/>
    <n v="0"/>
    <s v="ร้านที่4"/>
    <s v="ก***รรณ พ***กดิ์ขวา"/>
    <s v="สกลนคร"/>
    <s v="-"/>
    <s v=""/>
    <s v="22/03/2026 21:11"/>
    <s v="-"/>
    <s v="J&amp;T COD"/>
    <s v="Tiktok"/>
    <s v="จ่ายทีหลัง / COD"/>
    <s v=""/>
    <s v="793762331622"/>
    <s v="22/03/2026 21:11"/>
  </r>
  <r>
    <x v="0"/>
    <x v="0"/>
    <n v="33.333333333333336"/>
    <n v="3"/>
    <s v="GXX28"/>
    <n v="100"/>
    <n v="0"/>
    <s v="ร้านที่4"/>
    <s v="ด***ันทร์ จ***ร์แก้ว"/>
    <s v="ชัยภูมิ"/>
    <s v="-"/>
    <s v=""/>
    <s v="22/03/2026 21:10"/>
    <s v="-"/>
    <s v="J&amp;T COD"/>
    <s v="Tiktok"/>
    <s v="จ่ายทีหลัง / COD"/>
    <s v=""/>
    <s v="793791939603"/>
    <s v="22/03/2026 21:10"/>
  </r>
  <r>
    <x v="0"/>
    <x v="0"/>
    <n v="50"/>
    <n v="6"/>
    <s v="GXX27"/>
    <n v="200"/>
    <n v="0"/>
    <s v="ร้านที่2"/>
    <s v="ป***า น***วง"/>
    <s v="พระนครศรีอยุธยา"/>
    <s v="-"/>
    <s v=""/>
    <s v="22/03/2026 21:06"/>
    <s v="-"/>
    <s v="Flash Express Thailand COD"/>
    <s v="Tiktok"/>
    <s v="จ่ายทีหลัง / COD"/>
    <s v=""/>
    <s v="THT050756GJZ51Z"/>
    <s v="22/03/2026 21:09"/>
  </r>
  <r>
    <x v="2"/>
    <x v="11"/>
    <n v="99"/>
    <n v="3"/>
    <s v="GXX26"/>
    <n v="297"/>
    <n v="0"/>
    <s v="ร้านที่1"/>
    <s v="ม******์"/>
    <s v="****** ตำบลหนองบัว อำเภอศรีนคร จังหวัดสุโขทัย 64180"/>
    <s v="64180"/>
    <s v="22"/>
    <s v="22/03/2026 21:02"/>
    <s v="-"/>
    <s v="SPX Express"/>
    <s v="Shopee"/>
    <s v="shopee"/>
    <s v=""/>
    <s v="TH269724229248A"/>
    <s v="22/03/2026 21:02"/>
  </r>
  <r>
    <x v="0"/>
    <x v="0"/>
    <n v="50"/>
    <n v="6"/>
    <s v="GXX25"/>
    <n v="200"/>
    <n v="0"/>
    <s v="ร้านที่2"/>
    <s v="น***ม ห***ุดตุ้ม"/>
    <s v="เทศบาลนครขอนแก่น"/>
    <s v="-"/>
    <s v=""/>
    <s v="22/03/2026 21:00"/>
    <s v="-"/>
    <s v="J&amp;T COD"/>
    <s v="Tiktok"/>
    <s v="จ่ายทีหลัง / COD"/>
    <s v=""/>
    <s v="793703353612"/>
    <s v="22/03/2026 21:00"/>
  </r>
  <r>
    <x v="0"/>
    <x v="0"/>
    <n v="50"/>
    <n v="6"/>
    <s v="GXX24"/>
    <n v="200"/>
    <n v="0"/>
    <s v="ร้านที่2"/>
    <s v="ซ***ปะห์ ก***"/>
    <s v="กรุงเทพฯ"/>
    <s v="-"/>
    <s v=""/>
    <s v="22/03/2026 20:57"/>
    <s v="-"/>
    <s v="J&amp;T COD"/>
    <s v="Tiktok"/>
    <s v="จ่ายทีหลัง / COD"/>
    <s v=""/>
    <s v="793746642625"/>
    <s v="22/03/2026 20:57"/>
  </r>
  <r>
    <x v="0"/>
    <x v="0"/>
    <n v="33.333333333333336"/>
    <n v="3"/>
    <s v="GXX23"/>
    <n v="100"/>
    <n v="0"/>
    <s v="ร้านที่4"/>
    <s v="บ***"/>
    <s v="นนทบุรี"/>
    <s v="-"/>
    <s v=""/>
    <s v="22/03/2026 20:43"/>
    <s v="-"/>
    <s v="J&amp;T COD"/>
    <s v="Tiktok"/>
    <s v="จ่ายทีหลัง / COD"/>
    <s v=""/>
    <s v="793725649684"/>
    <s v="22/03/2026 20:43"/>
  </r>
  <r>
    <x v="1"/>
    <x v="10"/>
    <n v="139"/>
    <n v="1"/>
    <s v="GXX22"/>
    <n v="139"/>
    <n v="0"/>
    <s v="ร้านที่1"/>
    <s v="อ******พ"/>
    <s v="******37, แขวงบางขุนศรี, เขตบางกอกน้อย แขวงบางขุนศรี เขตบางกอกน้อย จังหวัดกรุงเทพมหานคร 10700"/>
    <s v="10700"/>
    <s v="26"/>
    <s v="22/03/2026 20:42"/>
    <s v="-"/>
    <s v="SPX Express"/>
    <s v="Shopee"/>
    <s v="shopee"/>
    <s v=""/>
    <s v="TH264081261976G"/>
    <s v="22/03/2026 20:42"/>
  </r>
  <r>
    <x v="0"/>
    <x v="0"/>
    <n v="50"/>
    <n v="6"/>
    <s v="GXX20"/>
    <n v="200"/>
    <n v="0"/>
    <s v="ร้านที่2"/>
    <s v="น***รงพล โ***รเกียรตื"/>
    <s v="ปราจีนบุรี"/>
    <s v="-"/>
    <s v=""/>
    <s v="22/03/2026 20:39"/>
    <s v="-"/>
    <s v="J&amp;T COD"/>
    <s v="Tiktok"/>
    <s v="จ่ายทีหลัง / COD"/>
    <s v=""/>
    <s v="793782796645"/>
    <s v="22/03/2026 20:39"/>
  </r>
  <r>
    <x v="0"/>
    <x v="0"/>
    <n v="50"/>
    <n v="6"/>
    <s v="GXX19"/>
    <n v="200"/>
    <n v="0"/>
    <s v="ร้านที่2"/>
    <s v="A***nlay"/>
    <s v="Bangkok"/>
    <s v="-"/>
    <s v=""/>
    <s v="22/03/2026 20:36"/>
    <s v="-"/>
    <s v="J&amp;T COD"/>
    <s v="Tiktok"/>
    <s v="จ่ายทีหลัง / COD"/>
    <s v=""/>
    <s v="793783881660"/>
    <s v="22/03/2026 20:37"/>
  </r>
  <r>
    <x v="8"/>
    <x v="8"/>
    <n v="80"/>
    <n v="1"/>
    <s v="GXX18"/>
    <n v="80"/>
    <n v="0"/>
    <s v="ร้านที่1"/>
    <s v="ภ******ง"/>
    <s v="******อย เลยสวนหย่อมมา หลังที่ 2 ขวามือ ต.ในคลองบางปลากด ตำบลในคลองบางปลากด อำเภอพระสมุทรเจดีย์ จังหวัดสมุทรปราการ 10290"/>
    <s v="10290"/>
    <s v="66"/>
    <s v="22/03/2026 20:19"/>
    <s v="-"/>
    <s v="SPX Express"/>
    <s v="Shopee"/>
    <s v="shopee"/>
    <s v=""/>
    <s v="TH269226453240E"/>
    <s v="22/03/2026 20:19"/>
  </r>
  <r>
    <x v="0"/>
    <x v="0"/>
    <n v="33.333333333333336"/>
    <n v="3"/>
    <s v="GXX17"/>
    <n v="100"/>
    <n v="0"/>
    <s v="ร้านที่4"/>
    <s v="ด***มร ส***หงษ์"/>
    <s v="อุดรธานี"/>
    <s v="-"/>
    <s v=""/>
    <s v="22/03/2026 20:05"/>
    <s v="-"/>
    <s v="J&amp;T COD"/>
    <s v="Tiktok"/>
    <s v="จ่ายทีหลัง / COD"/>
    <s v=""/>
    <s v="793778158655"/>
    <s v="22/03/2026 20:06"/>
  </r>
  <r>
    <x v="0"/>
    <x v="0"/>
    <n v="50"/>
    <n v="6"/>
    <s v="GXX16"/>
    <n v="200"/>
    <n v="0"/>
    <s v="ร้านที่2"/>
    <s v="ค***มพิศ ศ***วัฒนเมธานนท์"/>
    <s v="ชัยภูมิ"/>
    <s v="-"/>
    <s v=""/>
    <s v="22/03/2026 19:50"/>
    <s v="-"/>
    <s v="J&amp;T COD"/>
    <s v="Tiktok"/>
    <s v="จ่ายทีหลัง / COD"/>
    <s v=""/>
    <s v="793787989632"/>
    <s v="22/03/2026 19:51"/>
  </r>
  <r>
    <x v="5"/>
    <x v="5"/>
    <n v="159"/>
    <n v="1"/>
    <s v="GXX15"/>
    <n v="190.5"/>
    <n v="0"/>
    <s v="ร้านที่4"/>
    <s v="ช***กร ซ***สัตย์"/>
    <s v="มหาสารคาม"/>
    <s v="-"/>
    <s v=""/>
    <s v="22/03/2026 19:44"/>
    <s v="-"/>
    <s v="J&amp;T COD"/>
    <s v="Tiktok"/>
    <s v="จ่ายทีหลัง / COD"/>
    <s v=""/>
    <s v="793759366470"/>
    <s v="22/03/2026 19:44"/>
  </r>
  <r>
    <x v="1"/>
    <x v="10"/>
    <n v="159"/>
    <n v="1"/>
    <s v="GXX15"/>
    <n v="190.5"/>
    <n v="0"/>
    <s v="ร้านที่4"/>
    <s v="ช***กร ซ***สัตย์"/>
    <s v="มหาสารคาม"/>
    <s v="-"/>
    <s v=""/>
    <s v="22/03/2026 19:44"/>
    <s v="-"/>
    <s v="J&amp;T COD"/>
    <s v="Tiktok"/>
    <s v="จ่ายทีหลัง / COD"/>
    <s v=""/>
    <s v="793759366470"/>
    <s v="22/03/2026 19:44"/>
  </r>
  <r>
    <x v="6"/>
    <x v="9"/>
    <n v="139"/>
    <n v="1"/>
    <s v="GXX14"/>
    <n v="391.5"/>
    <n v="0"/>
    <s v="ร้านที่4"/>
    <s v="ส***วงษ็สืชา"/>
    <s v="ตาก"/>
    <s v="-"/>
    <s v=""/>
    <s v="22/03/2026 19:39"/>
    <s v="-"/>
    <s v="J&amp;T COD"/>
    <s v="Tiktok"/>
    <s v="จ่ายทีหลัง / COD"/>
    <s v=""/>
    <s v="793781630611"/>
    <s v="22/03/2026 19:39"/>
  </r>
  <r>
    <x v="5"/>
    <x v="5"/>
    <n v="139"/>
    <n v="1"/>
    <s v="GXX14"/>
    <n v="391.5"/>
    <n v="0"/>
    <s v="ร้านที่4"/>
    <s v="ส***วงษ็สืชา"/>
    <s v="ตาก"/>
    <s v="-"/>
    <s v=""/>
    <s v="22/03/2026 19:39"/>
    <s v="-"/>
    <s v="J&amp;T COD"/>
    <s v="Tiktok"/>
    <s v="จ่ายทีหลัง / COD"/>
    <s v=""/>
    <s v="793781630611"/>
    <s v="22/03/2026 19:39"/>
  </r>
  <r>
    <x v="7"/>
    <x v="7"/>
    <n v="139"/>
    <n v="1"/>
    <s v="GXX14"/>
    <n v="391.5"/>
    <n v="0"/>
    <s v="ร้านที่4"/>
    <s v="ส***วงษ็สืชา"/>
    <s v="ตาก"/>
    <s v="-"/>
    <s v=""/>
    <s v="22/03/2026 19:39"/>
    <s v="-"/>
    <s v="J&amp;T COD"/>
    <s v="Tiktok"/>
    <s v="จ่ายทีหลัง / COD"/>
    <s v=""/>
    <s v="793781630611"/>
    <s v="22/03/2026 19:39"/>
  </r>
  <r>
    <x v="1"/>
    <x v="10"/>
    <n v="139"/>
    <n v="1"/>
    <s v="GXX14"/>
    <n v="391.5"/>
    <n v="0"/>
    <s v="ร้านที่4"/>
    <s v="ส***วงษ็สืชา"/>
    <s v="ตาก"/>
    <s v="-"/>
    <s v=""/>
    <s v="22/03/2026 19:39"/>
    <s v="-"/>
    <s v="J&amp;T COD"/>
    <s v="Tiktok"/>
    <s v="จ่ายทีหลัง / COD"/>
    <s v=""/>
    <s v="793781630611"/>
    <s v="22/03/2026 19:39"/>
  </r>
  <r>
    <x v="8"/>
    <x v="8"/>
    <n v="66.333333333333329"/>
    <n v="3"/>
    <s v="GXX13"/>
    <n v="220"/>
    <n v="0"/>
    <s v="ร้านที่4"/>
    <s v="อ***ตยา ศ***วงษ์เสรี"/>
    <s v="ปทุมธานี"/>
    <s v="-"/>
    <s v=""/>
    <s v="22/03/2026 19:38"/>
    <s v="-"/>
    <s v="J&amp;T Express"/>
    <s v="Tiktok"/>
    <s v="tiktok"/>
    <s v=""/>
    <s v="793752346402"/>
    <s v="22/03/2026 19:37"/>
  </r>
  <r>
    <x v="0"/>
    <x v="0"/>
    <n v="33.333333333333336"/>
    <n v="3"/>
    <s v="GXX12"/>
    <n v="100"/>
    <n v="0"/>
    <s v="ร้านที่4"/>
    <s v="ส*** จ***่น"/>
    <s v="บุรีรัมย์"/>
    <s v="-"/>
    <s v=""/>
    <s v="22/03/2026 19:36"/>
    <s v="-"/>
    <s v="J&amp;T Express"/>
    <s v="Tiktok"/>
    <s v="tiktok"/>
    <s v=""/>
    <s v="793761957656"/>
    <s v="22/03/2026 19:36"/>
  </r>
  <r>
    <x v="0"/>
    <x v="0"/>
    <n v="33.333333333333336"/>
    <n v="3"/>
    <s v="GXX10"/>
    <n v="100"/>
    <n v="0"/>
    <s v="ร้านที่4"/>
    <s v="เ***อร  ส***ภา"/>
    <s v="นครราชสีมา"/>
    <s v="-"/>
    <s v=""/>
    <s v="22/03/2026 19:34"/>
    <s v="-"/>
    <s v="J&amp;T COD"/>
    <s v="Tiktok"/>
    <s v="จ่ายทีหลัง / COD"/>
    <s v=""/>
    <s v="793723158653"/>
    <s v="22/03/2026 19:34"/>
  </r>
  <r>
    <x v="0"/>
    <x v="0"/>
    <n v="50"/>
    <n v="6"/>
    <s v="GXX7"/>
    <n v="200"/>
    <n v="0"/>
    <s v="ร้านที่2"/>
    <s v="ส***พ ศ***มนตรี"/>
    <s v="นครราชสีมา"/>
    <s v="-"/>
    <s v=""/>
    <s v="22/03/2026 19:26"/>
    <s v="-"/>
    <s v="J&amp;T COD"/>
    <s v="Tiktok"/>
    <s v="จ่ายทีหลัง / COD"/>
    <s v=""/>
    <s v="793773995630"/>
    <s v="22/03/2026 19:26"/>
  </r>
  <r>
    <x v="0"/>
    <x v="0"/>
    <n v="33.333333333333336"/>
    <n v="3"/>
    <s v="GXX6"/>
    <n v="100"/>
    <n v="0"/>
    <s v="ร้านที่4"/>
    <s v="ว***รณ์"/>
    <s v="Nonthaburi"/>
    <s v="-"/>
    <s v=""/>
    <s v="22/03/2026 19:25"/>
    <s v="-"/>
    <s v="J&amp;T COD"/>
    <s v="Tiktok"/>
    <s v="จ่ายทีหลัง / COD"/>
    <s v=""/>
    <s v="793740243660"/>
    <s v="22/03/2026 19:25"/>
  </r>
  <r>
    <x v="8"/>
    <x v="8"/>
    <n v="66.333333333333329"/>
    <n v="3"/>
    <s v="GXX5"/>
    <n v="250"/>
    <n v="0"/>
    <s v="ร้านที่1"/>
    <s v="ล******ณ"/>
    <s v="******งหมาก, อำเภอเมืองชุมพร ตำบลบางหมาก อำเภอเมืองชุมพร จังหวัดชุมพร 86000"/>
    <s v="86000"/>
    <s v="51"/>
    <s v="22/03/2026 19:16"/>
    <s v="-"/>
    <s v="SPX Express"/>
    <s v="Shopee"/>
    <s v="shopee"/>
    <s v=""/>
    <s v="TH269967587488B"/>
    <s v="22/03/2026 19:16"/>
  </r>
  <r>
    <x v="7"/>
    <x v="7"/>
    <n v="159"/>
    <n v="1"/>
    <s v="GXX4"/>
    <n v="388.5"/>
    <n v="0"/>
    <s v="ร้านที่4"/>
    <s v="ว***ร ท***จ่ม"/>
    <s v="มหาสารคาม"/>
    <s v="-"/>
    <s v=""/>
    <s v="22/03/2026 19:15"/>
    <s v="-"/>
    <s v="J&amp;T COD"/>
    <s v="Tiktok"/>
    <s v="จ่ายทีหลัง / COD"/>
    <s v=""/>
    <s v="793778165460"/>
    <s v="22/03/2026 19:15"/>
  </r>
  <r>
    <x v="1"/>
    <x v="10"/>
    <n v="159"/>
    <n v="1"/>
    <s v="GXX4"/>
    <n v="388.5"/>
    <n v="0"/>
    <s v="ร้านที่4"/>
    <s v="ว***ร ท***จ่ม"/>
    <s v="มหาสารคาม"/>
    <s v="-"/>
    <s v=""/>
    <s v="22/03/2026 19:15"/>
    <s v="-"/>
    <s v="J&amp;T COD"/>
    <s v="Tiktok"/>
    <s v="จ่ายทีหลัง / COD"/>
    <s v=""/>
    <s v="793778165460"/>
    <s v="22/03/2026 19:15"/>
  </r>
  <r>
    <x v="7"/>
    <x v="7"/>
    <n v="159"/>
    <n v="1"/>
    <s v="GXX4"/>
    <n v="388.5"/>
    <n v="0"/>
    <s v="ร้านที่4"/>
    <s v="ว***ร ท***จ่ม"/>
    <s v="มหาสารคาม"/>
    <s v="-"/>
    <s v=""/>
    <s v="22/03/2026 19:15"/>
    <s v="-"/>
    <s v="J&amp;T COD"/>
    <s v="Tiktok"/>
    <s v="จ่ายทีหลัง / COD"/>
    <s v=""/>
    <s v="793778165460"/>
    <s v="22/03/2026 19:15"/>
  </r>
  <r>
    <x v="1"/>
    <x v="10"/>
    <n v="159"/>
    <n v="1"/>
    <s v="GXX4"/>
    <n v="388.5"/>
    <n v="0"/>
    <s v="ร้านที่4"/>
    <s v="ว***ร ท***จ่ม"/>
    <s v="มหาสารคาม"/>
    <s v="-"/>
    <s v=""/>
    <s v="22/03/2026 19:15"/>
    <s v="-"/>
    <s v="J&amp;T COD"/>
    <s v="Tiktok"/>
    <s v="จ่ายทีหลัง / COD"/>
    <s v=""/>
    <s v="793778165460"/>
    <s v="22/03/2026 19:15"/>
  </r>
  <r>
    <x v="0"/>
    <x v="0"/>
    <n v="50"/>
    <n v="6"/>
    <s v="GXX3"/>
    <n v="258.7"/>
    <n v="26"/>
    <s v="ร้านที่1"/>
    <s v="เจษฎากร"/>
    <s v="หมู่ที่3  วัดเฉลิมพระเกียรติซอย 9 ต. บางศรีเมืองอ อ . เมืองนนทบุรี 89/495 · บางศรีเมือง/ Bang Si Mueang_x000a__x000a_เมืองนนทบุรี/ Mueang Nonthaburiนนทบุรี/ Nonthaburi_x000a_11000"/>
    <s v="11000"/>
    <s v="660805552736"/>
    <s v="22/03/2026 19:14"/>
    <s v="-"/>
    <s v="Kerry_dropoff"/>
    <s v="Lazada"/>
    <s v="lazada"/>
    <s v=""/>
    <s v="LEXPU0669488928"/>
    <s v="22/03/2026 19:14"/>
  </r>
  <r>
    <x v="0"/>
    <x v="0"/>
    <n v="50"/>
    <n v="6"/>
    <s v="GXX1"/>
    <n v="200"/>
    <n v="0"/>
    <s v="ร้านที่2"/>
    <s v="ส***ตรา ช***ง"/>
    <s v="ตรัง"/>
    <s v="-"/>
    <s v=""/>
    <s v="22/03/2026 19:13"/>
    <s v="-"/>
    <s v="J&amp;T COD"/>
    <s v="Tiktok"/>
    <s v="จ่ายทีหลัง / COD"/>
    <s v=""/>
    <s v="793750395631"/>
    <s v="22/03/2026 19:13"/>
  </r>
  <r>
    <x v="7"/>
    <x v="7"/>
    <n v="139"/>
    <n v="1"/>
    <s v="GXX0"/>
    <n v="139"/>
    <n v="0"/>
    <s v="ร้านที่1"/>
    <s v="ต**ม"/>
    <s v="******อง ต.พรเจริญ อ.พรเจริญ จ.บึงกาฬ ตำบลพรเจริญ อำเภอพรเจริญ จังหวัดบึงกาฬ 38180"/>
    <s v="38180"/>
    <s v="49"/>
    <s v="22/03/2026 19:08"/>
    <s v="-"/>
    <s v="SPX Express"/>
    <s v="Shopee"/>
    <s v="shopee"/>
    <s v=""/>
    <s v="TH261132890376B"/>
    <s v="22/03/2026 19:08"/>
  </r>
  <r>
    <x v="2"/>
    <x v="11"/>
    <n v="85"/>
    <n v="1"/>
    <s v="GXW99"/>
    <n v="85"/>
    <n v="0"/>
    <s v="ร้านที่1"/>
    <s v="พ******ด"/>
    <s v="******ดน้ำใส ตำบลกุดน้ำใส อำเภอจัตุรัส จังหวัดชัยภูมิ 36130"/>
    <s v="36130"/>
    <s v="44"/>
    <s v="22/03/2026 19:07"/>
    <s v="-"/>
    <s v="SPX Express"/>
    <s v="Shopee"/>
    <s v="shopee"/>
    <s v=""/>
    <s v="TH267132483901Y"/>
    <s v="22/03/2026 19:06"/>
  </r>
  <r>
    <x v="0"/>
    <x v="0"/>
    <n v="65"/>
    <n v="9"/>
    <s v="GXW98"/>
    <n v="352.2"/>
    <n v="33"/>
    <s v="ร้านที่1"/>
    <s v="พลอยมณีวรรณ  สังวรกี"/>
    <s v="54  หมู่13 ไทวัสดุบางนา_x000a__x000a_บางพลี/ Bang Phliสมุทรปราการ/ Samut Prakan_x000a_10540"/>
    <s v="10540"/>
    <s v="660652194400"/>
    <s v="22/03/2026 18:38"/>
    <s v="-"/>
    <s v="Kerry_dropoff"/>
    <s v="Lazada"/>
    <s v="lazada"/>
    <s v=""/>
    <s v="LEXPU0669488978"/>
    <s v="22/03/2026 18:38"/>
  </r>
  <r>
    <x v="0"/>
    <x v="0"/>
    <n v="50"/>
    <n v="6"/>
    <s v="GXW97"/>
    <n v="200"/>
    <n v="0"/>
    <s v="ร้านที่2"/>
    <s v="ณ***์ชาภา เ***ิริ"/>
    <s v="ปทุมธานี"/>
    <s v="-"/>
    <s v=""/>
    <s v="22/03/2026 18:21"/>
    <s v="-"/>
    <s v="J&amp;T COD"/>
    <s v="Tiktok"/>
    <s v="จ่ายทีหลัง / COD"/>
    <s v=""/>
    <s v="793737684666"/>
    <s v="22/03/2026 18:22"/>
  </r>
  <r>
    <x v="6"/>
    <x v="9"/>
    <n v="159"/>
    <n v="1"/>
    <s v="GXW96"/>
    <n v="99"/>
    <n v="0"/>
    <s v="ร้านที่4"/>
    <s v="ว***คณา ว***ดวง"/>
    <s v="เพชรบูรณ์"/>
    <s v="-"/>
    <s v=""/>
    <s v="22/03/2026 18:15"/>
    <s v="-"/>
    <s v="J&amp;T COD"/>
    <s v="Tiktok"/>
    <s v="จ่ายทีหลัง / COD"/>
    <s v=""/>
    <s v="793702937694"/>
    <s v="22/03/2026 18:15"/>
  </r>
  <r>
    <x v="0"/>
    <x v="0"/>
    <n v="50"/>
    <n v="6"/>
    <s v="GXW95"/>
    <n v="200"/>
    <n v="0"/>
    <s v="ร้านที่2"/>
    <s v="โ***วรรณ ม***ก้ว"/>
    <s v="ปทุมธานี"/>
    <s v="-"/>
    <s v=""/>
    <s v="22/03/2026 18:06"/>
    <s v="-"/>
    <s v="J&amp;T COD"/>
    <s v="Tiktok"/>
    <s v="จ่ายทีหลัง / COD"/>
    <s v="ขอไม่รับกาแฟ น่ะค่ะ"/>
    <s v="793724584520"/>
    <s v="22/03/2026 18:06"/>
  </r>
  <r>
    <x v="2"/>
    <x v="11"/>
    <n v="85"/>
    <n v="1"/>
    <s v="GXW94"/>
    <n v="85"/>
    <n v="0"/>
    <s v="ร้านที่1"/>
    <s v="ส******า"/>
    <s v="******าสะแก ตำบลท่าสะแก อำเภอชาติตระการ จังหวัดพิษณุโลก 65170"/>
    <s v="65170"/>
    <s v="18"/>
    <s v="22/03/2026 18:29"/>
    <s v="-"/>
    <s v="SPX Express"/>
    <s v="Shopee"/>
    <s v="shopee"/>
    <s v=""/>
    <s v="TH264940566751Y"/>
    <s v="22/03/2026 17:59"/>
  </r>
  <r>
    <x v="3"/>
    <x v="3"/>
    <n v="33.333333333333336"/>
    <n v="3"/>
    <s v="GXW93"/>
    <n v="134.99"/>
    <n v="0"/>
    <s v="ร้านที่2"/>
    <s v="น** ป***ดา เ***้ำเที่ยง"/>
    <s v="ขอนแก่น"/>
    <s v="-"/>
    <s v=""/>
    <s v="22/03/2026 17:49"/>
    <s v="-"/>
    <s v="J&amp;T COD"/>
    <s v="Tiktok"/>
    <s v="จ่ายทีหลัง / COD"/>
    <s v=""/>
    <s v="793770989502"/>
    <s v="22/03/2026 17:49"/>
  </r>
  <r>
    <x v="1"/>
    <x v="10"/>
    <n v="139"/>
    <n v="1"/>
    <s v="GXW92"/>
    <n v="139"/>
    <n v="0"/>
    <s v="ร้านที่1"/>
    <s v="ธ******ู"/>
    <s v="******อำเภอด่านช้าง ตำบลองค์พระ อำเภอด่านช้าง จังหวัดสุพรรณบุรี 72180"/>
    <s v="72180"/>
    <s v="30"/>
    <s v="22/03/2026 17:44"/>
    <s v="-"/>
    <s v="Flash Express"/>
    <s v="Shopee"/>
    <s v="shopee"/>
    <s v=""/>
    <s v="TH14038GYWB71D"/>
    <s v="22/03/2026 17:44"/>
  </r>
  <r>
    <x v="5"/>
    <x v="5"/>
    <n v="159"/>
    <n v="1"/>
    <s v="GXW91"/>
    <n v="239"/>
    <n v="0"/>
    <s v="ร้านที่1"/>
    <s v="บ******ว"/>
    <s v="******เวียง อำเภอเมืองแพร่ จังหวัดแพร่ ตำบลในเวียง อำเภอเมืองแพร่ จังหวัดแพร่ 54000"/>
    <s v="54000"/>
    <s v="82"/>
    <s v="22/03/2026 18:08"/>
    <s v="-"/>
    <s v="SPX Express"/>
    <s v="Shopee"/>
    <s v="shopee"/>
    <s v=""/>
    <s v="TH269588825556A"/>
    <s v="22/03/2026 17:38"/>
  </r>
  <r>
    <x v="8"/>
    <x v="8"/>
    <n v="80"/>
    <n v="1"/>
    <s v="GXW91"/>
    <n v="239"/>
    <n v="0"/>
    <s v="ร้านที่1"/>
    <s v="บ******ว"/>
    <s v="******เวียง อำเภอเมืองแพร่ จังหวัดแพร่ ตำบลในเวียง อำเภอเมืองแพร่ จังหวัดแพร่ 54000"/>
    <s v="54000"/>
    <s v="82"/>
    <s v="22/03/2026 18:08"/>
    <s v="-"/>
    <s v="SPX Express"/>
    <s v="Shopee"/>
    <s v="shopee"/>
    <s v=""/>
    <s v="TH269588825556A"/>
    <s v="22/03/2026 17:38"/>
  </r>
  <r>
    <x v="0"/>
    <x v="0"/>
    <n v="33.333333333333336"/>
    <n v="3"/>
    <s v="GXW90"/>
    <n v="100"/>
    <n v="0"/>
    <s v="ร้านที่4"/>
    <s v="ค***ุติมา​   ป***ลาง"/>
    <s v="นครราชสีมา"/>
    <s v="-"/>
    <s v=""/>
    <s v="22/03/2026 17:27"/>
    <s v="-"/>
    <s v="J&amp;T Express"/>
    <s v="Tiktok"/>
    <s v="tiktok"/>
    <s v=""/>
    <s v="793721647666"/>
    <s v="22/03/2026 17:27"/>
  </r>
  <r>
    <x v="0"/>
    <x v="0"/>
    <n v="50"/>
    <n v="6"/>
    <s v="GXW89"/>
    <n v="200"/>
    <n v="0"/>
    <s v="ร้านที่2"/>
    <s v="จ***ร์ฉาย  ล***ัย"/>
    <s v="ลำปาง"/>
    <s v="-"/>
    <s v=""/>
    <s v="22/03/2026 17:17"/>
    <s v="-"/>
    <s v="J&amp;T COD"/>
    <s v="Tiktok"/>
    <s v="จ่ายทีหลัง / COD"/>
    <s v=""/>
    <s v="-"/>
    <s v="22/03/2026 17:17"/>
  </r>
  <r>
    <x v="5"/>
    <x v="5"/>
    <n v="159"/>
    <n v="1"/>
    <s v="GXW88"/>
    <n v="159"/>
    <n v="0"/>
    <s v="ร้านที่2"/>
    <s v="ช***ิปอ่วมเกิด"/>
    <s v="ปทุมธานี"/>
    <s v="-"/>
    <s v=""/>
    <s v="22/03/2026 17:13"/>
    <s v="-"/>
    <s v="J&amp;T Express"/>
    <s v="Tiktok"/>
    <s v="tiktok"/>
    <s v=""/>
    <s v="793754364421"/>
    <s v="22/03/2026 17:13"/>
  </r>
  <r>
    <x v="0"/>
    <x v="0"/>
    <n v="33.333333333333336"/>
    <n v="3"/>
    <s v="GXW87"/>
    <n v="100"/>
    <n v="0"/>
    <s v="ร้านที่4"/>
    <s v="ธ***นู จ***ะสีใส"/>
    <s v="กาญจนบุรี"/>
    <s v="-"/>
    <s v=""/>
    <s v="22/03/2026 17:11"/>
    <s v="-"/>
    <s v="J&amp;T COD"/>
    <s v="Tiktok"/>
    <s v="จ่ายทีหลัง / COD"/>
    <s v=""/>
    <s v="-"/>
    <s v="22/03/2026 17:11"/>
  </r>
  <r>
    <x v="3"/>
    <x v="3"/>
    <n v="27.5"/>
    <n v="4"/>
    <s v="GXW86"/>
    <n v="165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22/03/2026 17:38"/>
    <s v="-"/>
    <s v="Flash Express"/>
    <s v="Shopee"/>
    <s v="shopee"/>
    <s v=""/>
    <s v="TH69018GZGD44D"/>
    <s v="22/03/2026 17:08"/>
  </r>
  <r>
    <x v="0"/>
    <x v="0"/>
    <n v="50"/>
    <n v="6"/>
    <s v="GXW85"/>
    <n v="200"/>
    <n v="0"/>
    <s v="ร้านที่2"/>
    <s v="แ** ร**"/>
    <s v="ฉะเชิงเทรา"/>
    <s v="-"/>
    <s v=""/>
    <s v="22/03/2026 17:04"/>
    <s v="-"/>
    <s v="J&amp;T COD"/>
    <s v="Tiktok"/>
    <s v="จ่ายทีหลัง / COD"/>
    <s v=""/>
    <s v="-"/>
    <s v="22/03/2026 17:05"/>
  </r>
  <r>
    <x v="0"/>
    <x v="0"/>
    <n v="50"/>
    <n v="6"/>
    <s v="GXW84"/>
    <n v="200"/>
    <n v="0"/>
    <s v="ร้านที่2"/>
    <s v="ว***รรณ ร***เลิศชัยกุล"/>
    <s v="กรุงเทพฯ"/>
    <s v="-"/>
    <s v=""/>
    <s v="22/03/2026 17:04"/>
    <s v="-"/>
    <s v="J&amp;T COD"/>
    <s v="Tiktok"/>
    <s v="จ่ายทีหลัง / COD"/>
    <s v=""/>
    <s v="-"/>
    <s v="22/03/2026 17:04"/>
  </r>
  <r>
    <x v="3"/>
    <x v="3"/>
    <n v="27.5"/>
    <n v="4"/>
    <s v="GXW83"/>
    <n v="187"/>
    <n v="67"/>
    <s v="ร้านที่1"/>
    <s v="นาตยา อิศรกุล"/>
    <s v="บ้านเลขที่1,ไร่สยามนารา,หมู่บ้านวีงขอน,ตำบลระเริง,อำเภอวังน้ำเขียว,จังหวัดนครราชสีมา_x000a__x000a_วังน้ำเขียว/ Wang Nam Khiaoนครราชสีมา/ Nakhon Ratchasima_x000a_30150"/>
    <s v="30150"/>
    <s v="660984758572"/>
    <s v="22/03/2026 16:52"/>
    <s v="-"/>
    <s v="Kerry_dropoff"/>
    <s v="Lazada"/>
    <s v="lazada"/>
    <s v=""/>
    <s v="TH27258GZFQD8C"/>
    <s v="22/03/2026 16:52"/>
  </r>
  <r>
    <x v="1"/>
    <x v="10"/>
    <n v="139"/>
    <n v="1"/>
    <s v="GXW82"/>
    <n v="139"/>
    <n v="0"/>
    <s v="ร้านที่1"/>
    <s v="น******ช"/>
    <s v="******มสอง 56 แยก 1        (สุดซอย)แขวงแสมดำ แขวงแสมดำ เขตบางขุนเทียน จังหวัดกรุงเทพมหานคร 10150"/>
    <s v="10150"/>
    <s v="52"/>
    <s v="22/03/2026 17:07"/>
    <s v="-"/>
    <s v="SPX Express"/>
    <s v="Shopee"/>
    <s v="shopee"/>
    <s v=""/>
    <s v="TH2642735107429"/>
    <s v="22/03/2026 16:36"/>
  </r>
  <r>
    <x v="4"/>
    <x v="4"/>
    <n v="66.666666666666671"/>
    <n v="3"/>
    <s v="GXW81"/>
    <n v="129"/>
    <n v="0"/>
    <s v="ร้านที่2"/>
    <s v="น***กุ้ง"/>
    <s v="สมุทรปราการ"/>
    <s v="-"/>
    <s v=""/>
    <s v="22/03/2026 16:36"/>
    <s v="-"/>
    <s v="J&amp;T COD"/>
    <s v="Tiktok"/>
    <s v="จ่ายทีหลัง / COD"/>
    <s v=""/>
    <s v="793783743480"/>
    <s v="22/03/2026 16:36"/>
  </r>
  <r>
    <x v="0"/>
    <x v="0"/>
    <n v="33.333333333333336"/>
    <n v="3"/>
    <s v="GXW80"/>
    <n v="100"/>
    <n v="0"/>
    <s v="ร้านที่4"/>
    <s v="เ***กา ส***น"/>
    <s v="ลำปาง"/>
    <s v="-"/>
    <s v=""/>
    <s v="22/03/2026 16:34"/>
    <s v="-"/>
    <s v="J&amp;T COD"/>
    <s v="Tiktok"/>
    <s v="จ่ายทีหลัง / COD"/>
    <s v=""/>
    <s v="793728955644"/>
    <s v="22/03/2026 16:34"/>
  </r>
  <r>
    <x v="0"/>
    <x v="0"/>
    <n v="33.333333333333336"/>
    <n v="3"/>
    <s v="GXW79"/>
    <n v="103"/>
    <n v="3"/>
    <s v="ร้านที่4"/>
    <s v="น***นัตย์ชฎา  ส***้ว"/>
    <s v="สุรินทร์"/>
    <s v="-"/>
    <s v=""/>
    <s v="22/03/2026 16:32"/>
    <s v="-"/>
    <s v="J&amp;T COD"/>
    <s v="Tiktok"/>
    <s v="จ่ายทีหลัง / COD"/>
    <s v=""/>
    <s v="-"/>
    <s v="22/03/2026 16:32"/>
  </r>
  <r>
    <x v="0"/>
    <x v="0"/>
    <n v="33.333333333333336"/>
    <n v="3"/>
    <s v="GXW78"/>
    <n v="100"/>
    <n v="0"/>
    <s v="ร้านที่4"/>
    <s v="บ***าก ก***ุญมา"/>
    <s v="ปทุมธานี"/>
    <s v="-"/>
    <s v=""/>
    <s v="22/03/2026 16:30"/>
    <s v="-"/>
    <s v="J&amp;T COD"/>
    <s v="Tiktok"/>
    <s v="จ่ายทีหลัง / COD"/>
    <s v=""/>
    <s v="-"/>
    <s v="22/03/2026 16:30"/>
  </r>
  <r>
    <x v="0"/>
    <x v="0"/>
    <n v="33.333333333333336"/>
    <n v="6"/>
    <s v="GXW77"/>
    <n v="192.5"/>
    <n v="0"/>
    <s v="ร้านที่4"/>
    <s v=""/>
    <s v=""/>
    <s v="-"/>
    <s v=""/>
    <s v="-"/>
    <s v="-"/>
    <s v="Standard shipping"/>
    <s v="Tiktok"/>
    <s v="-"/>
    <s v=""/>
    <s v="-"/>
    <s v="22/03/2026 16:21"/>
  </r>
  <r>
    <x v="0"/>
    <x v="0"/>
    <n v="33.333333333333336"/>
    <n v="3"/>
    <s v="GXW76"/>
    <n v="100"/>
    <n v="0"/>
    <s v="ร้านที่4"/>
    <s v="j***5599"/>
    <s v="หนองบัวลำภู"/>
    <s v="-"/>
    <s v=""/>
    <s v="22/03/2026 16:20"/>
    <s v="-"/>
    <s v="J&amp;T COD"/>
    <s v="Tiktok"/>
    <s v="จ่ายทีหลัง / COD"/>
    <s v=""/>
    <s v="-"/>
    <s v="22/03/2026 16:20"/>
  </r>
  <r>
    <x v="0"/>
    <x v="0"/>
    <n v="33.333333333333336"/>
    <n v="3"/>
    <s v="GXW74"/>
    <n v="111"/>
    <n v="11"/>
    <s v="ร้านที่4"/>
    <s v="ฟ***ละห์ดวงกมล ม***หมัดอาลี"/>
    <s v="กรุงเทพฯ"/>
    <s v="-"/>
    <s v=""/>
    <s v="22/03/2026 16:16"/>
    <s v="-"/>
    <s v="J&amp;T COD"/>
    <s v="Tiktok"/>
    <s v="จ่ายทีหลัง / COD"/>
    <s v=""/>
    <s v="-"/>
    <s v="22/03/2026 16:16"/>
  </r>
  <r>
    <x v="7"/>
    <x v="7"/>
    <n v="159"/>
    <n v="2"/>
    <s v="GXW73"/>
    <n v="190.5"/>
    <n v="0"/>
    <s v="ร้านที่4"/>
    <s v=""/>
    <s v=""/>
    <s v="-"/>
    <s v=""/>
    <s v="-"/>
    <s v="-"/>
    <s v="Standard shipping"/>
    <s v="Tiktok"/>
    <s v="-"/>
    <s v=""/>
    <s v="-"/>
    <s v="22/03/2026 16:14"/>
  </r>
  <r>
    <x v="0"/>
    <x v="0"/>
    <n v="33.333333333333336"/>
    <n v="3"/>
    <s v="GXW72"/>
    <n v="100"/>
    <n v="0"/>
    <s v="ร้านที่4"/>
    <s v="ว***า ก***ทอง"/>
    <s v="ลพบุรี"/>
    <s v="-"/>
    <s v=""/>
    <s v="22/03/2026 16:10"/>
    <s v="-"/>
    <s v="J&amp;T COD"/>
    <s v="Tiktok"/>
    <s v="จ่ายทีหลัง / COD"/>
    <s v=""/>
    <s v="-"/>
    <s v="22/03/2026 16:10"/>
  </r>
  <r>
    <x v="7"/>
    <x v="6"/>
    <n v="73.86"/>
    <n v="1"/>
    <s v="GXW71"/>
    <n v="484.2"/>
    <n v="41"/>
    <s v="ร้านที่3"/>
    <s v="นิสาชล ท่ามบุญฤทธิ์"/>
    <s v="447/103 ม.4 ต.บ้านส้อง_x000a__x000a_เวียงสระ/ Wiang Saสุราษฎร์ธานี/ Surat Thani_x000a_84190"/>
    <s v="84190"/>
    <s v="660895874737"/>
    <s v="22/03/2026 16:10"/>
    <s v="-"/>
    <s v="Kerry_dropoff"/>
    <s v="Lazada"/>
    <s v="lazada"/>
    <s v=""/>
    <s v="-"/>
    <s v="22/03/2026 16:10"/>
  </r>
  <r>
    <x v="7"/>
    <x v="6"/>
    <n v="73.86"/>
    <n v="1"/>
    <s v="GXW71"/>
    <n v="484.2"/>
    <n v="41"/>
    <s v="ร้านที่3"/>
    <s v="นิสาชล ท่ามบุญฤทธิ์"/>
    <s v="447/103 ม.4 ต.บ้านส้อง_x000a__x000a_เวียงสระ/ Wiang Saสุราษฎร์ธานี/ Surat Thani_x000a_84190"/>
    <s v="84190"/>
    <s v="660895874737"/>
    <s v="22/03/2026 16:10"/>
    <s v="-"/>
    <s v="Kerry_dropoff"/>
    <s v="Lazada"/>
    <s v="lazada"/>
    <s v=""/>
    <s v="-"/>
    <s v="22/03/2026 16:10"/>
  </r>
  <r>
    <x v="7"/>
    <x v="6"/>
    <n v="73.87"/>
    <n v="4"/>
    <s v="GXW71"/>
    <n v="484.2"/>
    <n v="41"/>
    <s v="ร้านที่3"/>
    <s v="นิสาชล ท่ามบุญฤทธิ์"/>
    <s v="447/103 ม.4 ต.บ้านส้อง_x000a__x000a_เวียงสระ/ Wiang Saสุราษฎร์ธานี/ Surat Thani_x000a_84190"/>
    <s v="84190"/>
    <s v="660895874737"/>
    <s v="22/03/2026 16:10"/>
    <s v="-"/>
    <s v="Kerry_dropoff"/>
    <s v="Lazada"/>
    <s v="lazada"/>
    <s v=""/>
    <s v="-"/>
    <s v="22/03/2026 16:10"/>
  </r>
  <r>
    <x v="0"/>
    <x v="0"/>
    <n v="33.333333333333336"/>
    <n v="3"/>
    <s v="GXW68"/>
    <n v="100"/>
    <n v="0"/>
    <s v="ร้านที่4"/>
    <s v="ศ***มา ม***"/>
    <s v="ตาก"/>
    <s v="-"/>
    <s v=""/>
    <s v="22/03/2026 16:06"/>
    <s v="-"/>
    <s v="J&amp;T COD"/>
    <s v="Tiktok"/>
    <s v="จ่ายทีหลัง / COD"/>
    <s v=""/>
    <s v="-"/>
    <s v="22/03/2026 16:06"/>
  </r>
  <r>
    <x v="1"/>
    <x v="10"/>
    <n v="159"/>
    <n v="1"/>
    <s v="GXW67"/>
    <n v="99"/>
    <n v="0"/>
    <s v="ร้านที่2"/>
    <s v="t***23914"/>
    <s v="สงขลา"/>
    <s v="-"/>
    <s v=""/>
    <s v="22/03/2026 16:03"/>
    <s v="-"/>
    <s v="J&amp;T COD"/>
    <s v="Tiktok"/>
    <s v="จ่ายทีหลัง / COD"/>
    <s v=""/>
    <s v="793762051401"/>
    <s v="22/03/2026 16:03"/>
  </r>
  <r>
    <x v="0"/>
    <x v="0"/>
    <n v="33.333333333333336"/>
    <n v="3"/>
    <s v="GXW66"/>
    <n v="100"/>
    <n v="0"/>
    <s v="ร้านที่4"/>
    <s v="พ***ยอม โ***ธิ์"/>
    <s v="สุรินทร์"/>
    <s v="-"/>
    <s v=""/>
    <s v="22/03/2026 16:01"/>
    <s v="-"/>
    <s v="J&amp;T COD"/>
    <s v="Tiktok"/>
    <s v="จ่ายทีหลัง / COD"/>
    <s v=""/>
    <s v="-"/>
    <s v="22/03/2026 16:01"/>
  </r>
  <r>
    <x v="0"/>
    <x v="0"/>
    <n v="33.333333333333336"/>
    <n v="3"/>
    <s v="GXW65"/>
    <n v="103"/>
    <n v="3"/>
    <s v="ร้านที่4"/>
    <s v="ม***วัลย์ ล***า"/>
    <s v="ร้อยเอ็ด"/>
    <s v="-"/>
    <s v=""/>
    <s v="22/03/2026 16:01"/>
    <s v="-"/>
    <s v="J&amp;T Express"/>
    <s v="Tiktok"/>
    <s v="tiktok"/>
    <s v=""/>
    <s v="-"/>
    <s v="22/03/2026 16:01"/>
  </r>
  <r>
    <x v="0"/>
    <x v="0"/>
    <n v="33.333333333333336"/>
    <n v="3"/>
    <s v="GXW64"/>
    <n v="100"/>
    <n v="0"/>
    <s v="ร้านที่4"/>
    <s v="P***om B***sung"/>
    <s v="ระนอง"/>
    <s v="-"/>
    <s v=""/>
    <s v="22/03/2026 15:59"/>
    <s v="-"/>
    <s v="J&amp;T COD"/>
    <s v="Tiktok"/>
    <s v="จ่ายทีหลัง / COD"/>
    <s v=""/>
    <s v="-"/>
    <s v="22/03/2026 15:59"/>
  </r>
  <r>
    <x v="0"/>
    <x v="0"/>
    <n v="33.333333333333336"/>
    <n v="3"/>
    <s v="GXW63"/>
    <n v="100"/>
    <n v="0"/>
    <s v="ร้านที่4"/>
    <s v="น***ัครวัฒน์"/>
    <s v="กรุงเทพฯ"/>
    <s v="-"/>
    <s v=""/>
    <s v="22/03/2026 15:57"/>
    <s v="-"/>
    <s v="J&amp;T COD"/>
    <s v="Tiktok"/>
    <s v="จ่ายทีหลัง / COD"/>
    <s v=""/>
    <s v="-"/>
    <s v="22/03/2026 15:57"/>
  </r>
  <r>
    <x v="5"/>
    <x v="5"/>
    <n v="159"/>
    <n v="1"/>
    <s v="GXW62"/>
    <n v="297"/>
    <n v="0"/>
    <s v="ร้านที่2"/>
    <s v="ศ***ร อ***านนท์"/>
    <s v="Nonthaburi"/>
    <s v="-"/>
    <s v=""/>
    <s v="22/03/2026 15:56"/>
    <s v="-"/>
    <s v="J&amp;T Express"/>
    <s v="Tiktok"/>
    <s v="tiktok"/>
    <s v=""/>
    <s v="793770144613"/>
    <s v="22/03/2026 15:56"/>
  </r>
  <r>
    <x v="6"/>
    <x v="9"/>
    <n v="159"/>
    <n v="1"/>
    <s v="GXW62"/>
    <n v="297"/>
    <n v="0"/>
    <s v="ร้านที่2"/>
    <s v="ศ***ร อ***านนท์"/>
    <s v="Nonthaburi"/>
    <s v="-"/>
    <s v=""/>
    <s v="22/03/2026 15:56"/>
    <s v="-"/>
    <s v="J&amp;T Express"/>
    <s v="Tiktok"/>
    <s v="tiktok"/>
    <s v=""/>
    <s v="793770144613"/>
    <s v="22/03/2026 15:56"/>
  </r>
  <r>
    <x v="1"/>
    <x v="10"/>
    <n v="159"/>
    <n v="1"/>
    <s v="GXW62"/>
    <n v="297"/>
    <n v="0"/>
    <s v="ร้านที่2"/>
    <s v="ศ***ร อ***านนท์"/>
    <s v="Nonthaburi"/>
    <s v="-"/>
    <s v=""/>
    <s v="22/03/2026 15:56"/>
    <s v="-"/>
    <s v="J&amp;T Express"/>
    <s v="Tiktok"/>
    <s v="tiktok"/>
    <s v=""/>
    <s v="793770144613"/>
    <s v="22/03/2026 15:56"/>
  </r>
  <r>
    <x v="1"/>
    <x v="10"/>
    <n v="159"/>
    <n v="1"/>
    <s v="GXW61"/>
    <n v="99"/>
    <n v="0"/>
    <s v="ร้านที่2"/>
    <s v="อ***ลี"/>
    <s v="กรุงเทพฯ"/>
    <s v="-"/>
    <s v=""/>
    <s v="22/03/2026 15:54"/>
    <s v="-"/>
    <s v="J&amp;T Express"/>
    <s v="Tiktok"/>
    <s v="tiktok"/>
    <s v=""/>
    <s v="793750157465"/>
    <s v="22/03/2026 15:54"/>
  </r>
  <r>
    <x v="0"/>
    <x v="0"/>
    <n v="33.333333333333336"/>
    <n v="3"/>
    <s v="GXW60"/>
    <n v="100"/>
    <n v="0"/>
    <s v="ร้านที่4"/>
    <s v="ส***ศา ก***ชครังสรรค์"/>
    <s v="กรุงเทพฯ"/>
    <s v="-"/>
    <s v=""/>
    <s v="22/03/2026 15:53"/>
    <s v="-"/>
    <s v="J&amp;T COD"/>
    <s v="Tiktok"/>
    <s v="จ่ายทีหลัง / COD"/>
    <s v=""/>
    <s v="-"/>
    <s v="22/03/2026 15:53"/>
  </r>
  <r>
    <x v="0"/>
    <x v="0"/>
    <n v="33.333333333333336"/>
    <n v="3"/>
    <s v="GXW56"/>
    <n v="100"/>
    <n v="0"/>
    <s v="ร้านที่4"/>
    <s v="a**"/>
    <s v="กรุงเทพฯ"/>
    <s v="-"/>
    <s v=""/>
    <s v="22/03/2026 15:49"/>
    <s v="-"/>
    <s v="J&amp;T COD"/>
    <s v="Tiktok"/>
    <s v="จ่ายทีหลัง / COD"/>
    <s v=""/>
    <s v="-"/>
    <s v="22/03/2026 15:49"/>
  </r>
  <r>
    <x v="0"/>
    <x v="0"/>
    <n v="50"/>
    <n v="6"/>
    <s v="GXW55"/>
    <n v="200"/>
    <n v="0"/>
    <s v="ร้านที่2"/>
    <s v="ส*** ส***นทร์"/>
    <s v="ราชบุรี"/>
    <s v="-"/>
    <s v=""/>
    <s v="22/03/2026 15:48"/>
    <s v="-"/>
    <s v="J&amp;T COD"/>
    <s v="Tiktok"/>
    <s v="จ่ายทีหลัง / COD"/>
    <s v=""/>
    <s v="-"/>
    <s v="22/03/2026 15:48"/>
  </r>
  <r>
    <x v="0"/>
    <x v="0"/>
    <n v="33.333333333333336"/>
    <n v="3"/>
    <s v="GXW54"/>
    <n v="100"/>
    <n v="0"/>
    <s v="ร้านที่4"/>
    <s v="p***a  p***kijpanich"/>
    <s v="นนทบุรี"/>
    <s v="-"/>
    <s v=""/>
    <s v="22/03/2026 15:46"/>
    <s v="-"/>
    <s v="J&amp;T COD"/>
    <s v="Tiktok"/>
    <s v="จ่ายทีหลัง / COD"/>
    <s v=""/>
    <s v="-"/>
    <s v="22/03/2026 15:46"/>
  </r>
  <r>
    <x v="0"/>
    <x v="0"/>
    <n v="50"/>
    <n v="6"/>
    <s v="GXW53"/>
    <n v="200"/>
    <n v="0"/>
    <s v="ร้านที่2"/>
    <s v="อ*** พ***ุ์แตง"/>
    <s v="กรุงเทพฯ"/>
    <s v="-"/>
    <s v=""/>
    <s v="22/03/2026 15:45"/>
    <s v="-"/>
    <s v="J&amp;T Express"/>
    <s v="Tiktok"/>
    <s v="tiktok"/>
    <s v=""/>
    <s v="-"/>
    <s v="22/03/2026 15:45"/>
  </r>
  <r>
    <x v="0"/>
    <x v="0"/>
    <n v="33.333333333333336"/>
    <n v="3"/>
    <s v="GXW52"/>
    <n v="100"/>
    <n v="0"/>
    <s v="ร้านที่4"/>
    <s v="เ***า  แ***ุล"/>
    <s v="กรุงเทพฯ"/>
    <s v="-"/>
    <s v=""/>
    <s v="22/03/2026 15:42"/>
    <s v="-"/>
    <s v="J&amp;T COD"/>
    <s v="Tiktok"/>
    <s v="จ่ายทีหลัง / COD"/>
    <s v=""/>
    <s v="-"/>
    <s v="22/03/2026 15:42"/>
  </r>
  <r>
    <x v="0"/>
    <x v="0"/>
    <n v="33.333333333333336"/>
    <n v="3"/>
    <s v="GXW51"/>
    <n v="100"/>
    <n v="0"/>
    <s v="ร้านที่4"/>
    <s v="ป***ก"/>
    <s v="ปทุมธานี"/>
    <s v="-"/>
    <s v=""/>
    <s v="22/03/2026 15:37"/>
    <s v="-"/>
    <s v="J&amp;T COD"/>
    <s v="Tiktok"/>
    <s v="จ่ายทีหลัง / COD"/>
    <s v=""/>
    <s v="-"/>
    <s v="22/03/2026 15:37"/>
  </r>
  <r>
    <x v="0"/>
    <x v="0"/>
    <n v="50"/>
    <n v="6"/>
    <s v="GXW50"/>
    <n v="200"/>
    <n v="0"/>
    <s v="ร้านที่2"/>
    <s v="ส***์เบอรี่ ส***ดง"/>
    <s v="พิษณุโลก"/>
    <s v="-"/>
    <s v=""/>
    <s v="22/03/2026 15:36"/>
    <s v="-"/>
    <s v="J&amp;T Express"/>
    <s v="Tiktok"/>
    <s v="tiktok"/>
    <s v=""/>
    <s v="-"/>
    <s v="22/03/2026 15:36"/>
  </r>
  <r>
    <x v="0"/>
    <x v="0"/>
    <n v="33.333333333333336"/>
    <n v="3"/>
    <s v="GXW49"/>
    <n v="100"/>
    <n v="0"/>
    <s v="ร้านที่4"/>
    <s v="ว***ย ส***ี"/>
    <s v="สุพรรณบุรี"/>
    <s v="-"/>
    <s v=""/>
    <s v="22/03/2026 16:22"/>
    <s v="-"/>
    <s v="J&amp;T Express"/>
    <s v="Tiktok"/>
    <s v="tiktok"/>
    <s v=""/>
    <s v="-"/>
    <s v="22/03/2026 15:35"/>
  </r>
  <r>
    <x v="0"/>
    <x v="0"/>
    <n v="50"/>
    <n v="6"/>
    <s v="GXW48"/>
    <n v="200"/>
    <n v="0"/>
    <s v="ร้านที่2"/>
    <s v="บ***วน ว***ีย์"/>
    <s v="อุบลราชธานี"/>
    <s v="-"/>
    <s v=""/>
    <s v="22/03/2026 15:35"/>
    <s v="-"/>
    <s v="J&amp;T COD"/>
    <s v="Tiktok"/>
    <s v="จ่ายทีหลัง / COD"/>
    <s v=""/>
    <s v="-"/>
    <s v="22/03/2026 15:35"/>
  </r>
  <r>
    <x v="0"/>
    <x v="0"/>
    <n v="50"/>
    <n v="6"/>
    <s v="GXW47"/>
    <n v="200"/>
    <n v="0"/>
    <s v="ร้านที่2"/>
    <s v="พ***ิภา ท***าง"/>
    <s v="ราชบุรี"/>
    <s v="-"/>
    <s v=""/>
    <s v="22/03/2026 15:35"/>
    <s v="-"/>
    <s v="J&amp;T COD"/>
    <s v="Tiktok"/>
    <s v="จ่ายทีหลัง / COD"/>
    <s v=""/>
    <s v="-"/>
    <s v="22/03/2026 15:35"/>
  </r>
  <r>
    <x v="5"/>
    <x v="5"/>
    <n v="159"/>
    <n v="1"/>
    <s v="GXW46"/>
    <n v="99"/>
    <n v="0"/>
    <s v="ร้านที่4"/>
    <s v="ส***พัน ป***งเนิน"/>
    <s v="กรุงเทพฯ"/>
    <s v="-"/>
    <s v=""/>
    <s v="22/03/2026 15:30"/>
    <s v="-"/>
    <s v="J&amp;T COD"/>
    <s v="Tiktok"/>
    <s v="จ่ายทีหลัง / COD"/>
    <s v=""/>
    <s v="793739251443"/>
    <s v="22/03/2026 15:30"/>
  </r>
  <r>
    <x v="0"/>
    <x v="0"/>
    <n v="33.333333333333336"/>
    <n v="3"/>
    <s v="GXW45"/>
    <n v="100"/>
    <n v="0"/>
    <s v="ร้านที่4"/>
    <s v="ร***"/>
    <s v="นนทบุรี"/>
    <s v="-"/>
    <s v=""/>
    <s v="22/03/2026 15:21"/>
    <s v="-"/>
    <s v="J&amp;T COD"/>
    <s v="Tiktok"/>
    <s v="จ่ายทีหลัง / COD"/>
    <s v=""/>
    <s v="-"/>
    <s v="22/03/2026 15:21"/>
  </r>
  <r>
    <x v="0"/>
    <x v="0"/>
    <n v="50"/>
    <n v="6"/>
    <s v="GXW44"/>
    <n v="200"/>
    <n v="0"/>
    <s v="ร้านที่2"/>
    <s v="ร***นภา ไ***กุล"/>
    <s v="ลำปาง"/>
    <s v="-"/>
    <s v=""/>
    <s v="22/03/2026 15:13"/>
    <s v="-"/>
    <s v="J&amp;T COD"/>
    <s v="Tiktok"/>
    <s v="จ่ายทีหลัง / COD"/>
    <s v=""/>
    <s v="-"/>
    <s v="22/03/2026 15:13"/>
  </r>
  <r>
    <x v="0"/>
    <x v="0"/>
    <n v="50"/>
    <n v="6"/>
    <s v="GXW43"/>
    <n v="200"/>
    <n v="0"/>
    <s v="ร้านที่2"/>
    <s v="ส***รณี ด***งษ์"/>
    <s v="ลพบุรี"/>
    <s v="-"/>
    <s v=""/>
    <s v="22/03/2026 15:03"/>
    <s v="-"/>
    <s v="J&amp;T COD"/>
    <s v="Tiktok"/>
    <s v="จ่ายทีหลัง / COD"/>
    <s v=""/>
    <s v="-"/>
    <s v="22/03/2026 15:04"/>
  </r>
  <r>
    <x v="0"/>
    <x v="0"/>
    <n v="50"/>
    <n v="6"/>
    <s v="GXW41"/>
    <n v="200"/>
    <n v="0"/>
    <s v="ร้านที่2"/>
    <s v="ม*** เ***่ยมศักดิ์"/>
    <s v="ตาก"/>
    <s v="-"/>
    <s v=""/>
    <s v="22/03/2026 14:59"/>
    <s v="-"/>
    <s v="J&amp;T COD"/>
    <s v="Tiktok"/>
    <s v="จ่ายทีหลัง / COD"/>
    <s v=""/>
    <s v="-"/>
    <s v="22/03/2026 14:59"/>
  </r>
  <r>
    <x v="0"/>
    <x v="0"/>
    <n v="33.333333333333336"/>
    <n v="3"/>
    <s v="GXW40"/>
    <n v="100"/>
    <n v="0"/>
    <s v="ร้านที่4"/>
    <s v="j***aew0947"/>
    <s v="เชียงใหม่"/>
    <s v="-"/>
    <s v=""/>
    <s v="22/03/2026 14:49"/>
    <s v="-"/>
    <s v="J&amp;T COD"/>
    <s v="Tiktok"/>
    <s v="จ่ายทีหลัง / COD"/>
    <s v=""/>
    <s v="-"/>
    <s v="22/03/2026 14:50"/>
  </r>
  <r>
    <x v="4"/>
    <x v="4"/>
    <n v="66.666666666666671"/>
    <n v="3"/>
    <s v="GXW39"/>
    <n v="100"/>
    <n v="0"/>
    <s v="ร้านที่2"/>
    <s v="ว** ช***งคราม"/>
    <s v="เทศบาลนครอุดรธานี"/>
    <s v="-"/>
    <s v=""/>
    <s v="22/03/2026 14:48"/>
    <s v="-"/>
    <s v="J&amp;T Express"/>
    <s v="Tiktok"/>
    <s v="tiktok"/>
    <s v=""/>
    <s v="793767551463"/>
    <s v="22/03/2026 14:48"/>
  </r>
  <r>
    <x v="0"/>
    <x v="0"/>
    <n v="33.333333333333336"/>
    <n v="3"/>
    <s v="GXW38"/>
    <n v="100"/>
    <n v="0"/>
    <s v="ร้านที่2"/>
    <s v="ว***ภรณ์  ก***มวัฒนา"/>
    <s v="กรุงเทพมหานคร"/>
    <s v="-"/>
    <s v=""/>
    <s v="22/03/2026 14:47"/>
    <s v="-"/>
    <s v="J&amp;T Express"/>
    <s v="Tiktok"/>
    <s v="tiktok"/>
    <s v=""/>
    <s v="793703025662"/>
    <s v="22/03/2026 14:47"/>
  </r>
  <r>
    <x v="4"/>
    <x v="4"/>
    <n v="66.666666666666671"/>
    <n v="3"/>
    <s v="GXW37"/>
    <n v="200"/>
    <n v="0"/>
    <s v="ร้านที่2"/>
    <s v="ภ***าวดี เ***เปี่ยม"/>
    <s v="กรุงเทพฯ"/>
    <s v="-"/>
    <s v=""/>
    <s v="22/03/2026 14:47"/>
    <s v="-"/>
    <s v="J&amp;T COD"/>
    <s v="Tiktok"/>
    <s v="จ่ายทีหลัง / COD"/>
    <s v="🎉 เค้ก ไม่รับหน้าเนยนมนะค่ะ"/>
    <s v="793747276545"/>
    <s v="22/03/2026 14:47"/>
  </r>
  <r>
    <x v="0"/>
    <x v="0"/>
    <n v="33.333333333333336"/>
    <n v="3"/>
    <s v="GXW37"/>
    <n v="200"/>
    <n v="0"/>
    <s v="ร้านที่2"/>
    <s v="ภ***าวดี เ***เปี่ยม"/>
    <s v="กรุงเทพฯ"/>
    <s v="-"/>
    <s v=""/>
    <s v="22/03/2026 14:47"/>
    <s v="-"/>
    <s v="J&amp;T COD"/>
    <s v="Tiktok"/>
    <s v="จ่ายทีหลัง / COD"/>
    <s v="🎉 เค้ก ไม่รับหน้าเนยนมนะค่ะ"/>
    <s v="793747276545"/>
    <s v="22/03/2026 14:47"/>
  </r>
  <r>
    <x v="9"/>
    <x v="12"/>
    <n v="33.333333333333336"/>
    <n v="3"/>
    <s v="GXW36"/>
    <n v="100"/>
    <n v="0"/>
    <s v="ร้านที่2"/>
    <s v="n** n** w**"/>
    <s v="Pathum Thani"/>
    <s v="-"/>
    <s v=""/>
    <s v="22/03/2026 14:45"/>
    <s v="-"/>
    <s v="J&amp;T COD"/>
    <s v="Tiktok"/>
    <s v="จ่ายทีหลัง / COD"/>
    <s v=""/>
    <s v="793755927591"/>
    <s v="22/03/2026 14:45"/>
  </r>
  <r>
    <x v="0"/>
    <x v="0"/>
    <n v="33.333333333333336"/>
    <n v="3"/>
    <s v="GXW35"/>
    <n v="100"/>
    <n v="0"/>
    <s v="ร้านที่2"/>
    <s v="S***mone"/>
    <s v="Bangkok"/>
    <s v="-"/>
    <s v=""/>
    <s v="22/03/2026 14:44"/>
    <s v="-"/>
    <s v="J&amp;T COD"/>
    <s v="Tiktok"/>
    <s v="จ่ายทีหลัง / COD"/>
    <s v=""/>
    <s v="793746624672"/>
    <s v="22/03/2026 14:44"/>
  </r>
  <r>
    <x v="10"/>
    <x v="13"/>
    <n v="93"/>
    <n v="1"/>
    <s v="GXW34"/>
    <n v="151"/>
    <n v="0"/>
    <s v="ร้านที่1"/>
    <s v="ว******จ"/>
    <s v="******แขวงมหาพฤฒาราม แขวงมหาพฤฒาราม เขตบางรัก จังหวัดกรุงเทพมหานคร 10500"/>
    <s v="10500"/>
    <s v="01"/>
    <s v="22/03/2026 14:42"/>
    <s v="-"/>
    <s v="SPX Express"/>
    <s v="Shopee"/>
    <s v="shopee"/>
    <s v=""/>
    <s v="TH265992483535D"/>
    <s v="22/03/2026 14:41"/>
  </r>
  <r>
    <x v="4"/>
    <x v="4"/>
    <n v="58"/>
    <n v="1"/>
    <s v="GXW34"/>
    <n v="151"/>
    <n v="0"/>
    <s v="ร้านที่1"/>
    <s v="ว******จ"/>
    <s v="******แขวงมหาพฤฒาราม แขวงมหาพฤฒาราม เขตบางรัก จังหวัดกรุงเทพมหานคร 10500"/>
    <s v="10500"/>
    <s v="01"/>
    <s v="22/03/2026 14:42"/>
    <s v="-"/>
    <s v="SPX Express"/>
    <s v="Shopee"/>
    <s v="shopee"/>
    <s v=""/>
    <s v="TH265992483535D"/>
    <s v="22/03/2026 14:41"/>
  </r>
  <r>
    <x v="0"/>
    <x v="0"/>
    <n v="50"/>
    <n v="6"/>
    <s v="GXW33"/>
    <n v="200"/>
    <n v="0"/>
    <s v="ร้านที่2"/>
    <s v="ว**"/>
    <s v="สมุทรสาคร"/>
    <s v="-"/>
    <s v=""/>
    <s v="22/03/2026 14:40"/>
    <s v="-"/>
    <s v="J&amp;T Express"/>
    <s v="Tiktok"/>
    <s v="tiktok"/>
    <s v=""/>
    <s v="793748585545"/>
    <s v="22/03/2026 14:40"/>
  </r>
  <r>
    <x v="4"/>
    <x v="4"/>
    <n v="66.666666666666671"/>
    <n v="3"/>
    <s v="GXW32"/>
    <n v="100"/>
    <n v="0"/>
    <s v="ร้านที่4"/>
    <s v="บ***ัพย์นรินทร์ ส***ณห์ เ***งมนต์"/>
    <s v="นครปฐม"/>
    <s v="-"/>
    <s v=""/>
    <s v="22/03/2026 14:36"/>
    <s v="-"/>
    <s v="J&amp;T COD"/>
    <s v="Tiktok"/>
    <s v="จ่ายทีหลัง / COD"/>
    <s v=""/>
    <s v="793735649453"/>
    <s v="22/03/2026 14:36"/>
  </r>
  <r>
    <x v="0"/>
    <x v="0"/>
    <n v="33.333333333333336"/>
    <n v="3"/>
    <s v="GXW31"/>
    <n v="100"/>
    <n v="0"/>
    <s v="ร้านที่2"/>
    <s v="ส***ญญา ข***สนเทียะ"/>
    <s v="สมุทรปราการ"/>
    <s v="-"/>
    <s v=""/>
    <s v="22/03/2026 16:02"/>
    <s v="-"/>
    <s v="J&amp;T Express"/>
    <s v="Tiktok"/>
    <s v="tiktok"/>
    <s v=""/>
    <s v="793745932641"/>
    <s v="22/03/2026 14:35"/>
  </r>
  <r>
    <x v="11"/>
    <x v="14"/>
    <n v="200"/>
    <n v="1"/>
    <s v="GXW30"/>
    <n v="102"/>
    <n v="3"/>
    <s v="ร้านที่2"/>
    <s v="ณ***ันท์ ส***ียงหวาน"/>
    <s v="กาญจนบุรี"/>
    <s v="-"/>
    <s v=""/>
    <s v="22/03/2026 14:35"/>
    <s v="-"/>
    <s v="J&amp;T COD"/>
    <s v="Tiktok"/>
    <s v="จ่ายทีหลัง / COD"/>
    <s v=""/>
    <s v="-"/>
    <s v="22/03/2026 14:35"/>
  </r>
  <r>
    <x v="4"/>
    <x v="4"/>
    <n v="66.666666666666671"/>
    <n v="3"/>
    <s v="GXW28"/>
    <n v="100"/>
    <n v="0"/>
    <s v="ร้านที่2"/>
    <s v="ย***วดี ใ***ร่ง"/>
    <s v="นครศรีธรรมราช"/>
    <s v="-"/>
    <s v=""/>
    <s v="22/03/2026 14:32"/>
    <s v="-"/>
    <s v="J&amp;T COD"/>
    <s v="Tiktok"/>
    <s v="จ่ายทีหลัง / COD"/>
    <s v=""/>
    <s v="793771846453"/>
    <s v="22/03/2026 14:33"/>
  </r>
  <r>
    <x v="0"/>
    <x v="0"/>
    <n v="33.333333333333336"/>
    <n v="3"/>
    <s v="GXW25"/>
    <n v="100"/>
    <n v="0"/>
    <s v="ร้านที่2"/>
    <s v="โ**"/>
    <s v="เชียงราย"/>
    <s v="-"/>
    <s v=""/>
    <s v="22/03/2026 14:29"/>
    <s v="-"/>
    <s v="J&amp;T COD"/>
    <s v="Tiktok"/>
    <s v="จ่ายทีหลัง / COD"/>
    <s v=""/>
    <s v="793780629666"/>
    <s v="22/03/2026 14:30"/>
  </r>
  <r>
    <x v="0"/>
    <x v="0"/>
    <n v="33.333333333333336"/>
    <n v="3"/>
    <s v="GXW24"/>
    <n v="100"/>
    <n v="0"/>
    <s v="ร้านที่4"/>
    <s v="อ***"/>
    <s v="กรุงเทพฯ"/>
    <s v="-"/>
    <s v=""/>
    <s v="22/03/2026 14:29"/>
    <s v="-"/>
    <s v="J&amp;T COD"/>
    <s v="Tiktok"/>
    <s v="จ่ายทีหลัง / COD"/>
    <s v=""/>
    <s v="793734424652"/>
    <s v="22/03/2026 14:29"/>
  </r>
  <r>
    <x v="4"/>
    <x v="4"/>
    <n v="66.666666666666671"/>
    <n v="3"/>
    <s v="GXW23"/>
    <n v="100"/>
    <n v="0"/>
    <s v="ร้านที่2"/>
    <s v="ก***ิพย์  เ***สาคร"/>
    <s v="สมุทรปราการ"/>
    <s v="-"/>
    <s v=""/>
    <s v="22/03/2026 14:29"/>
    <s v="-"/>
    <s v="J&amp;T Express"/>
    <s v="Tiktok"/>
    <s v="tiktok"/>
    <s v=""/>
    <s v="793759746496"/>
    <s v="22/03/2026 14:29"/>
  </r>
  <r>
    <x v="11"/>
    <x v="14"/>
    <n v="200"/>
    <n v="1"/>
    <s v="GXW21"/>
    <n v="99"/>
    <n v="0"/>
    <s v="ร้านที่2"/>
    <s v="แ***เพชร โ***กุล"/>
    <s v="กรุงเทพฯ"/>
    <s v="-"/>
    <s v=""/>
    <s v="22/03/2026 14:28"/>
    <s v="-"/>
    <s v="J&amp;T COD"/>
    <s v="Tiktok"/>
    <s v="จ่ายทีหลัง / COD"/>
    <s v=""/>
    <s v="-"/>
    <s v="22/03/2026 14:28"/>
  </r>
  <r>
    <x v="6"/>
    <x v="9"/>
    <n v="159"/>
    <n v="1"/>
    <s v="GXW20"/>
    <n v="99"/>
    <n v="0"/>
    <s v="ร้านที่4"/>
    <s v="ว***พ็ญ แ***โอ๊ก"/>
    <s v="นครสวรรค์"/>
    <s v="-"/>
    <s v=""/>
    <s v="22/03/2026 14:28"/>
    <s v="-"/>
    <s v="J&amp;T COD"/>
    <s v="Tiktok"/>
    <s v="จ่ายทีหลัง / COD"/>
    <s v=""/>
    <s v="793772238604"/>
    <s v="22/03/2026 14:28"/>
  </r>
  <r>
    <x v="4"/>
    <x v="4"/>
    <n v="66.666666666666671"/>
    <n v="3"/>
    <s v="GXW19"/>
    <n v="100"/>
    <n v="0"/>
    <s v="ร้านที่2"/>
    <s v="ส*** แ***ิชัย"/>
    <s v="กาฬสินธุ์"/>
    <s v="-"/>
    <s v=""/>
    <s v="22/03/2026 14:26"/>
    <s v="-"/>
    <s v="J&amp;T COD"/>
    <s v="Tiktok"/>
    <s v="จ่ายทีหลัง / COD"/>
    <s v=""/>
    <s v="793747249411"/>
    <s v="22/03/2026 14:26"/>
  </r>
  <r>
    <x v="12"/>
    <x v="15"/>
    <n v="50"/>
    <n v="3"/>
    <s v="GXW18"/>
    <n v="100"/>
    <n v="0"/>
    <s v="ร้านที่2"/>
    <s v=""/>
    <s v=""/>
    <s v="-"/>
    <s v=""/>
    <s v="-"/>
    <s v="-"/>
    <s v="Standard shipping"/>
    <s v="Tiktok"/>
    <s v="-"/>
    <s v=""/>
    <s v="-"/>
    <s v="22/03/2026 14:20"/>
  </r>
  <r>
    <x v="12"/>
    <x v="15"/>
    <n v="50"/>
    <n v="3"/>
    <s v="GXW17"/>
    <n v="210"/>
    <n v="10"/>
    <s v="ร้านที่2"/>
    <s v="ต***"/>
    <s v="นครศรีธรรมราช"/>
    <s v="-"/>
    <s v=""/>
    <s v="22/03/2026 14:17"/>
    <s v="-"/>
    <s v="J&amp;T COD"/>
    <s v="Tiktok"/>
    <s v="จ่ายทีหลัง / COD"/>
    <s v=""/>
    <s v="-"/>
    <s v="22/03/2026 14:17"/>
  </r>
  <r>
    <x v="4"/>
    <x v="4"/>
    <n v="66.666666666666671"/>
    <n v="3"/>
    <s v="GXW17"/>
    <n v="210"/>
    <n v="10"/>
    <s v="ร้านที่2"/>
    <s v="ต***"/>
    <s v="นครศรีธรรมราช"/>
    <s v="-"/>
    <s v=""/>
    <s v="22/03/2026 14:17"/>
    <s v="-"/>
    <s v="J&amp;T COD"/>
    <s v="Tiktok"/>
    <s v="จ่ายทีหลัง / COD"/>
    <s v=""/>
    <s v="-"/>
    <s v="22/03/2026 14:17"/>
  </r>
  <r>
    <x v="4"/>
    <x v="4"/>
    <n v="66.666666666666671"/>
    <n v="3"/>
    <s v="GXW16"/>
    <n v="100"/>
    <n v="0"/>
    <s v="ร้านที่4"/>
    <s v="อ***ค์รัตน์"/>
    <s v="สมุทรปราการ"/>
    <s v="-"/>
    <s v=""/>
    <s v="22/03/2026 14:17"/>
    <s v="-"/>
    <s v="J&amp;T COD"/>
    <s v="Tiktok"/>
    <s v="จ่ายทีหลัง / COD"/>
    <s v=""/>
    <s v="793764350444"/>
    <s v="22/03/2026 14:17"/>
  </r>
  <r>
    <x v="11"/>
    <x v="14"/>
    <n v="200"/>
    <n v="1"/>
    <s v="GXW15"/>
    <n v="85"/>
    <n v="0"/>
    <s v="ร้านที่2"/>
    <s v="ค***นันต์ ป***์ประเสริฐ"/>
    <s v="ชลบุรี"/>
    <s v="-"/>
    <s v=""/>
    <s v="22/03/2026 14:17"/>
    <s v="-"/>
    <s v="J&amp;T Express"/>
    <s v="Tiktok"/>
    <s v="tiktok"/>
    <s v=""/>
    <s v="-"/>
    <s v="22/03/2026 14:17"/>
  </r>
  <r>
    <x v="11"/>
    <x v="14"/>
    <n v="200"/>
    <n v="1"/>
    <s v="GXW14"/>
    <n v="85"/>
    <n v="0"/>
    <s v="ร้านที่2"/>
    <s v="ฟ***หย้า"/>
    <s v="สงขลา"/>
    <s v="-"/>
    <s v=""/>
    <s v="22/03/2026 14:16"/>
    <s v="-"/>
    <s v="J&amp;T COD"/>
    <s v="Tiktok"/>
    <s v="จ่ายทีหลัง / COD"/>
    <s v=""/>
    <s v="-"/>
    <s v="22/03/2026 14:16"/>
  </r>
  <r>
    <x v="11"/>
    <x v="14"/>
    <n v="200"/>
    <n v="1"/>
    <s v="GXW12"/>
    <n v="123"/>
    <n v="38"/>
    <s v="ร้านที่2"/>
    <s v="ฟ***หย้า"/>
    <s v="สงขลา"/>
    <s v="-"/>
    <s v=""/>
    <s v="22/03/2026 14:15"/>
    <s v="-"/>
    <s v="J&amp;T COD"/>
    <s v="Tiktok"/>
    <s v="จ่ายทีหลัง / COD"/>
    <s v=""/>
    <s v="-"/>
    <s v="22/03/2026 14:15"/>
  </r>
  <r>
    <x v="0"/>
    <x v="0"/>
    <n v="33.333333333333336"/>
    <n v="3"/>
    <s v="GXW11"/>
    <n v="200"/>
    <n v="0"/>
    <s v="ร้านที่2"/>
    <s v="อ***ักดิ์ แ***าดแก้ว"/>
    <s v="ชัยภูมิ"/>
    <s v="-"/>
    <s v=""/>
    <s v="22/03/2026 14:13"/>
    <s v="-"/>
    <s v="J&amp;T COD"/>
    <s v="Tiktok"/>
    <s v="จ่ายทีหลัง / COD"/>
    <s v=""/>
    <s v="793761221665"/>
    <s v="22/03/2026 14:14"/>
  </r>
  <r>
    <x v="4"/>
    <x v="4"/>
    <n v="66.666666666666671"/>
    <n v="3"/>
    <s v="GXW10"/>
    <n v="100"/>
    <n v="0"/>
    <s v="ร้านที่2"/>
    <s v="เ***รัตน์ อ***ะโชติ"/>
    <s v="จังหวัดสุโขทัย"/>
    <s v="-"/>
    <s v=""/>
    <s v="22/03/2026 14:12"/>
    <s v="-"/>
    <s v="J&amp;T COD"/>
    <s v="Tiktok"/>
    <s v="จ่ายทีหลัง / COD"/>
    <s v=""/>
    <s v="793737844432"/>
    <s v="22/03/2026 14:13"/>
  </r>
  <r>
    <x v="4"/>
    <x v="4"/>
    <n v="66.666666666666671"/>
    <n v="3"/>
    <s v="GXW9"/>
    <n v="100"/>
    <n v="0"/>
    <s v="ร้านที่2"/>
    <s v="k***jung"/>
    <s v="ปทุมธานี"/>
    <s v="-"/>
    <s v=""/>
    <s v="22/03/2026 14:11"/>
    <s v="-"/>
    <s v="J&amp;T COD"/>
    <s v="Tiktok"/>
    <s v="จ่ายทีหลัง / COD"/>
    <s v=""/>
    <s v="793732040441"/>
    <s v="22/03/2026 14:13"/>
  </r>
  <r>
    <x v="12"/>
    <x v="15"/>
    <n v="50"/>
    <n v="3"/>
    <s v="GXW8"/>
    <n v="100"/>
    <n v="0"/>
    <s v="ร้านที่2"/>
    <s v="ข***"/>
    <s v="กาญจนบุรี"/>
    <s v="-"/>
    <s v=""/>
    <s v="22/03/2026 14:10"/>
    <s v="-"/>
    <s v="J&amp;T COD"/>
    <s v="Tiktok"/>
    <s v="จ่ายทีหลัง / COD"/>
    <s v=""/>
    <s v="-"/>
    <s v="22/03/2026 14:13"/>
  </r>
  <r>
    <x v="4"/>
    <x v="4"/>
    <n v="66.666666666666671"/>
    <n v="3"/>
    <s v="GXW7"/>
    <n v="100"/>
    <n v="0"/>
    <s v="ร้านที่2"/>
    <s v="พ***รณ  บ***ือพันธ์"/>
    <s v="สุพรรณบุรี"/>
    <s v="-"/>
    <s v=""/>
    <s v="22/03/2026 14:09"/>
    <s v="-"/>
    <s v="J&amp;T COD"/>
    <s v="Tiktok"/>
    <s v="จ่ายทีหลัง / COD"/>
    <s v=""/>
    <s v="793729945470"/>
    <s v="22/03/2026 14:12"/>
  </r>
  <r>
    <x v="12"/>
    <x v="15"/>
    <n v="50"/>
    <n v="3"/>
    <s v="GXW5"/>
    <n v="103"/>
    <n v="3"/>
    <s v="ร้านที่2"/>
    <s v="u***7878296174813"/>
    <s v="บุรีรัมย์"/>
    <s v="-"/>
    <s v=""/>
    <s v="22/03/2026 14:04"/>
    <s v="-"/>
    <s v="J&amp;T COD"/>
    <s v="Tiktok"/>
    <s v="จ่ายทีหลัง / COD"/>
    <s v=""/>
    <s v="-"/>
    <s v="22/03/2026 14:05"/>
  </r>
  <r>
    <x v="5"/>
    <x v="6"/>
    <n v="103.55"/>
    <n v="1"/>
    <s v="GXW4"/>
    <n v="214.1"/>
    <n v="7"/>
    <s v="ร้านที่3"/>
    <s v="กัลยกร แสงเพชร"/>
    <s v="562/34ลุมพินีคอนโด ถนนแฮปปี้แลนด์ แขวงคลองจั่น เขตบางกะปิ กทม.10240 562/34 ลุมพินีคอนโด_x000a__x000a_บางกะปิ/ Bang Kapiกรุงเทพมหานคร/ Bangkok_x000a_10240"/>
    <s v="10240"/>
    <s v="660616439533"/>
    <s v="22/03/2026 14:04"/>
    <s v="-"/>
    <s v="Kerry_dropoff"/>
    <s v="Lazada"/>
    <s v="lazada"/>
    <s v=""/>
    <s v="-"/>
    <s v="22/03/2026 14:04"/>
  </r>
  <r>
    <x v="7"/>
    <x v="6"/>
    <n v="103.55"/>
    <n v="1"/>
    <s v="GXW4"/>
    <n v="214.1"/>
    <n v="7"/>
    <s v="ร้านที่3"/>
    <s v="กัลยกร แสงเพชร"/>
    <s v="562/34ลุมพินีคอนโด ถนนแฮปปี้แลนด์ แขวงคลองจั่น เขตบางกะปิ กทม.10240 562/34 ลุมพินีคอนโด_x000a__x000a_บางกะปิ/ Bang Kapiกรุงเทพมหานคร/ Bangkok_x000a_10240"/>
    <s v="10240"/>
    <s v="660616439533"/>
    <s v="22/03/2026 14:04"/>
    <s v="-"/>
    <s v="Kerry_dropoff"/>
    <s v="Lazada"/>
    <s v="lazada"/>
    <s v=""/>
    <s v="-"/>
    <s v="22/03/2026 14:04"/>
  </r>
  <r>
    <x v="5"/>
    <x v="5"/>
    <n v="159"/>
    <n v="1"/>
    <s v="GXW3"/>
    <n v="159"/>
    <n v="0"/>
    <s v="ร้านที่2"/>
    <s v="ว***ร"/>
    <s v="ประจวบคีรีขันธ์"/>
    <s v="-"/>
    <s v=""/>
    <s v="22/03/2026 13:59"/>
    <s v="-"/>
    <s v="J&amp;T COD"/>
    <s v="Tiktok"/>
    <s v="จ่ายทีหลัง / COD"/>
    <s v=""/>
    <s v="793792560444"/>
    <s v="22/03/2026 13:59"/>
  </r>
  <r>
    <x v="1"/>
    <x v="10"/>
    <n v="159"/>
    <n v="1"/>
    <s v="GXW2"/>
    <n v="99"/>
    <n v="0"/>
    <s v="ร้านที่4"/>
    <s v="ว***กร ก***จันทร์เทศ"/>
    <s v="อุตรดิตถ์"/>
    <s v="-"/>
    <s v=""/>
    <s v="22/03/2026 13:50"/>
    <s v="-"/>
    <s v="J&amp;T COD"/>
    <s v="Tiktok"/>
    <s v="จ่ายทีหลัง / COD"/>
    <s v=""/>
    <s v="793767845474"/>
    <s v="22/03/2026 13:50"/>
  </r>
  <r>
    <x v="5"/>
    <x v="5"/>
    <n v="159"/>
    <n v="1"/>
    <s v="GXW1"/>
    <n v="99"/>
    <n v="0"/>
    <s v="ร้านที่4"/>
    <s v="อ** ส***รารักษ์"/>
    <s v="ยโสธร"/>
    <s v="-"/>
    <s v=""/>
    <s v="22/03/2026 13:49"/>
    <s v="-"/>
    <s v="J&amp;T COD"/>
    <s v="Tiktok"/>
    <s v="จ่ายทีหลัง / COD"/>
    <s v=""/>
    <s v="793701252481"/>
    <s v="22/03/2026 13:49"/>
  </r>
  <r>
    <x v="6"/>
    <x v="9"/>
    <n v="159"/>
    <n v="1"/>
    <s v="GXW0"/>
    <n v="109"/>
    <n v="10"/>
    <s v="ร้านที่4"/>
    <s v="ร***ี้' ค**"/>
    <s v="ชลบุรี"/>
    <s v="-"/>
    <s v=""/>
    <s v="22/03/2026 13:49"/>
    <s v="-"/>
    <s v="J&amp;T Express"/>
    <s v="Tiktok"/>
    <s v="tiktok"/>
    <s v=""/>
    <s v="793711432603"/>
    <s v="22/03/2026 13:49"/>
  </r>
  <r>
    <x v="5"/>
    <x v="6"/>
    <n v="87.2"/>
    <n v="1"/>
    <s v="GXV98"/>
    <n v="99.2"/>
    <n v="12"/>
    <s v="ร้านที่3"/>
    <s v="ธฤษณุ พิณอุดม"/>
    <s v="สราญสิริ ศรีวารี หมู่บ้านสราญสิริ ศรีวารี 999/195 · ศีรษะจรเข้น้อย/ Sisa Chorakhe Noi_x000a__x000a_บางเสาธง/ Bang Sao Thongสมุทรปราการ/ Samut Prakan_x000a_10570"/>
    <s v="10570"/>
    <s v="660613953568"/>
    <s v="22/03/2026 13:47"/>
    <s v="-"/>
    <s v="Kerry_dropoff"/>
    <s v="Lazada"/>
    <s v="lazada"/>
    <s v=""/>
    <s v="-"/>
    <s v="22/03/2026 13:44"/>
  </r>
  <r>
    <x v="0"/>
    <x v="0"/>
    <n v="33.333333333333336"/>
    <n v="3"/>
    <s v="GXV97"/>
    <n v="100"/>
    <n v="0"/>
    <s v="ร้านที่4"/>
    <s v="ภ***าวรินทร์ บ***า"/>
    <s v="สมุทรสาคร"/>
    <s v="-"/>
    <s v=""/>
    <s v="22/03/2026 13:43"/>
    <s v="-"/>
    <s v="J&amp;T COD"/>
    <s v="Tiktok"/>
    <s v="จ่ายทีหลัง / COD"/>
    <s v=""/>
    <s v="793750935670"/>
    <s v="22/03/2026 13:43"/>
  </r>
  <r>
    <x v="4"/>
    <x v="4"/>
    <n v="66.666666666666671"/>
    <n v="3"/>
    <s v="GXV95"/>
    <n v="129"/>
    <n v="0"/>
    <s v="ร้านที่2"/>
    <s v="p***on"/>
    <s v="กรุงเทพฯ"/>
    <s v="-"/>
    <s v=""/>
    <s v="22/03/2026 13:29"/>
    <s v="-"/>
    <s v="J&amp;T COD"/>
    <s v="Tiktok"/>
    <s v="จ่ายทีหลัง / COD"/>
    <s v=""/>
    <s v="793710553436"/>
    <s v="22/03/2026 13:29"/>
  </r>
  <r>
    <x v="7"/>
    <x v="7"/>
    <n v="159"/>
    <n v="1"/>
    <s v="GXV94"/>
    <n v="99"/>
    <n v="0"/>
    <s v="ร้านที่4"/>
    <s v="น***นันทศิริ...,บุนนาค"/>
    <s v="กรุงเทพฯ"/>
    <s v="-"/>
    <s v=""/>
    <s v="22/03/2026 13:24"/>
    <s v="-"/>
    <s v="J&amp;T COD"/>
    <s v="Tiktok"/>
    <s v="จ่ายทีหลัง / COD"/>
    <s v=""/>
    <s v="793756253430"/>
    <s v="22/03/2026 13:24"/>
  </r>
  <r>
    <x v="0"/>
    <x v="0"/>
    <n v="33.333333333333336"/>
    <n v="3"/>
    <s v="GXV93"/>
    <n v="129"/>
    <n v="29"/>
    <s v="ร้านที่4"/>
    <s v="โ** จ***ร์ศรี"/>
    <s v="ชัยนาท"/>
    <s v="-"/>
    <s v=""/>
    <s v="22/03/2026 13:21"/>
    <s v="-"/>
    <s v="J&amp;T Express"/>
    <s v="Tiktok"/>
    <s v="tiktok"/>
    <s v=""/>
    <s v="793766624696"/>
    <s v="22/03/2026 13:21"/>
  </r>
  <r>
    <x v="0"/>
    <x v="0"/>
    <n v="33.333333333333336"/>
    <n v="3"/>
    <s v="GXV92"/>
    <n v="100"/>
    <n v="0"/>
    <s v="ร้านที่4"/>
    <s v="ส***พร ช***ญกิจ"/>
    <s v="สุราษฎร์ธานี"/>
    <s v="-"/>
    <s v=""/>
    <s v="22/03/2026 13:20"/>
    <s v="-"/>
    <s v="J&amp;T COD"/>
    <s v="Tiktok"/>
    <s v="จ่ายทีหลัง / COD"/>
    <s v=""/>
    <s v="793755023692"/>
    <s v="22/03/2026 13:20"/>
  </r>
  <r>
    <x v="5"/>
    <x v="5"/>
    <n v="159"/>
    <n v="1"/>
    <s v="GXV91"/>
    <n v="308"/>
    <n v="10"/>
    <s v="ร้านที่1"/>
    <s v="พ******์"/>
    <s v="****** ซอย ประชานิมิตร 15 ตำบล บ้านเลื่อม ตำบลบ้านเลื่อม อำเภอเมืองอุดรธานี จังหวัดอุดรธานี 41000"/>
    <s v="41000"/>
    <s v="95"/>
    <s v="22/03/2026 13:18"/>
    <s v="-"/>
    <s v="SPX Express"/>
    <s v="Shopee"/>
    <s v="shopee"/>
    <s v=""/>
    <s v="TH263817321120C"/>
    <s v="22/03/2026 13:18"/>
  </r>
  <r>
    <x v="1"/>
    <x v="10"/>
    <n v="139"/>
    <n v="1"/>
    <s v="GXV91"/>
    <n v="308"/>
    <n v="10"/>
    <s v="ร้านที่1"/>
    <s v="พ******์"/>
    <s v="****** ซอย ประชานิมิตร 15 ตำบล บ้านเลื่อม ตำบลบ้านเลื่อม อำเภอเมืองอุดรธานี จังหวัดอุดรธานี 41000"/>
    <s v="41000"/>
    <s v="95"/>
    <s v="22/03/2026 13:18"/>
    <s v="-"/>
    <s v="SPX Express"/>
    <s v="Shopee"/>
    <s v="shopee"/>
    <s v=""/>
    <s v="TH263817321120C"/>
    <s v="22/03/2026 13:18"/>
  </r>
  <r>
    <x v="11"/>
    <x v="14"/>
    <n v="99"/>
    <n v="1"/>
    <s v="GXV90"/>
    <n v="186"/>
    <n v="7"/>
    <s v="ร้านที่2"/>
    <s v="ล** อ***ิวัฒนกุช"/>
    <s v="นนทบุรี"/>
    <s v="-"/>
    <s v=""/>
    <s v="22/03/2026 13:03"/>
    <s v="-"/>
    <s v="J&amp;T Express"/>
    <s v="Tiktok"/>
    <s v="tiktok"/>
    <s v=""/>
    <s v="-"/>
    <s v="22/03/2026 13:04"/>
  </r>
  <r>
    <x v="13"/>
    <x v="16"/>
    <n v="99"/>
    <n v="1"/>
    <s v="GXV90"/>
    <n v="186"/>
    <n v="7"/>
    <s v="ร้านที่2"/>
    <s v="ล** อ***ิวัฒนกุช"/>
    <s v="นนทบุรี"/>
    <s v="-"/>
    <s v=""/>
    <s v="22/03/2026 13:03"/>
    <s v="-"/>
    <s v="J&amp;T Express"/>
    <s v="Tiktok"/>
    <s v="tiktok"/>
    <s v=""/>
    <s v="-"/>
    <s v="22/03/2026 13:04"/>
  </r>
  <r>
    <x v="8"/>
    <x v="8"/>
    <n v="69.900000000000006"/>
    <n v="10"/>
    <s v="GXV89"/>
    <n v="800"/>
    <n v="0"/>
    <s v="ร้านที่1"/>
    <s v="น******ำ"/>
    <s v="******ตำบลบ้านต๊ำ อำเภอเมืองพะเยา จังหวัดพะเยา 56000"/>
    <s v="56000"/>
    <s v="33"/>
    <s v="22/03/2026 13:21"/>
    <s v="-"/>
    <s v="SPX Express"/>
    <s v="Shopee"/>
    <s v="shopee"/>
    <s v=""/>
    <s v="TH260046538353F"/>
    <s v="22/03/2026 12:51"/>
  </r>
  <r>
    <x v="14"/>
    <x v="17"/>
    <n v="10"/>
    <n v="20"/>
    <s v="GXV88"/>
    <n v="184.9"/>
    <n v="7"/>
    <s v="ร้านที่1"/>
    <s v="พระไชยวัฒน์ จัตตภโย"/>
    <s v="วัดถ้ำหนองไทรใต้ 63/18 ตำบลคลองม่วง อ.ปากช่อง จ.นครราชสีมา_x000a__x000a_ปากช่อง/ Pak Chongนครราชสีมา/ Nakhon Ratchasima_x000a_30130"/>
    <s v="30130"/>
    <s v="660817650099"/>
    <s v="22/03/2026 12:51"/>
    <s v="-"/>
    <s v="Kerry_dropoff"/>
    <s v="Lazada"/>
    <s v="lazada"/>
    <s v=""/>
    <s v="LEXPU0669529274"/>
    <s v="22/03/2026 12:48"/>
  </r>
  <r>
    <x v="0"/>
    <x v="0"/>
    <n v="50"/>
    <n v="6"/>
    <s v="GXV86"/>
    <n v="200"/>
    <n v="0"/>
    <s v="ร้านที่2"/>
    <s v="ณ***า ค***้ว"/>
    <s v="อ่างทอง"/>
    <s v="-"/>
    <s v=""/>
    <s v="22/03/2026 12:46"/>
    <s v="-"/>
    <s v="J&amp;T COD"/>
    <s v="Tiktok"/>
    <s v="จ่ายทีหลัง / COD"/>
    <s v=""/>
    <s v="793772076565"/>
    <s v="22/03/2026 12:46"/>
  </r>
  <r>
    <x v="11"/>
    <x v="14"/>
    <n v="150"/>
    <n v="1"/>
    <s v="GXV85"/>
    <n v="199"/>
    <n v="0"/>
    <s v="ร้านที่1"/>
    <s v="ร้านชะอ้อน โภชนา"/>
    <s v="95/2  ม.5_x000a_บ้านหินตั้ง_x000a_เสมา_x000a_สูงเนิน_x000a_นครราชสีมา_x000a_Thailand 30170"/>
    <s v="30170"/>
    <s v="66899176478"/>
    <s v="22/03/2026 12:13"/>
    <s v="t0832622509@gmail.com"/>
    <s v="EMS COD"/>
    <s v="facebook"/>
    <s v="กสิกร"/>
    <s v=""/>
    <s v="-"/>
    <s v="22/03/2026 12:12"/>
  </r>
  <r>
    <x v="13"/>
    <x v="16"/>
    <n v="150"/>
    <n v="1"/>
    <s v="GXV85"/>
    <n v="199"/>
    <n v="0"/>
    <s v="ร้านที่1"/>
    <s v="ร้านชะอ้อน โภชนา"/>
    <s v="95/2  ม.5_x000a_บ้านหินตั้ง_x000a_เสมา_x000a_สูงเนิน_x000a_นครราชสีมา_x000a_Thailand 30170"/>
    <s v="30170"/>
    <s v="66899176478"/>
    <s v="22/03/2026 12:13"/>
    <s v="t0832622509@gmail.com"/>
    <s v="EMS COD"/>
    <s v="facebook"/>
    <s v="กสิกร"/>
    <s v=""/>
    <s v="-"/>
    <s v="22/03/2026 12:12"/>
  </r>
  <r>
    <x v="7"/>
    <x v="7"/>
    <n v="159"/>
    <n v="1"/>
    <s v="GXV84"/>
    <n v="99"/>
    <n v="0"/>
    <s v="ร้านที่4"/>
    <s v="น***าทิตย์ แ***มณี"/>
    <s v="ขอนแก่น"/>
    <s v="-"/>
    <s v=""/>
    <s v="22/03/2026 12:11"/>
    <s v="-"/>
    <s v="J&amp;T COD"/>
    <s v="Tiktok"/>
    <s v="จ่ายทีหลัง / COD"/>
    <s v=""/>
    <s v="793768457425"/>
    <s v="22/03/2026 12:11"/>
  </r>
  <r>
    <x v="12"/>
    <x v="15"/>
    <n v="50"/>
    <n v="3"/>
    <s v="GXV83"/>
    <n v="100"/>
    <n v="0"/>
    <s v="ร้านที่1"/>
    <s v="นพวรรณ"/>
    <s v="111/1 ม.2 ต.พิชัย _x000a_อ.เมือง ลำปาง _x000a_ โทร  52000"/>
    <s v="52000"/>
    <s v="0816721459"/>
    <s v="22/03/2026 12:02"/>
    <s v="t0832622509@gmail.com"/>
    <s v="EMS"/>
    <s v="facebook"/>
    <s v="กสิกร"/>
    <s v=""/>
    <s v="-"/>
    <s v="22/03/2026 12:07"/>
  </r>
  <r>
    <x v="8"/>
    <x v="8"/>
    <n v="80"/>
    <n v="1"/>
    <s v="GXV82"/>
    <n v="80"/>
    <n v="0"/>
    <s v="ร้านที่1"/>
    <s v="ก******ี"/>
    <s v="******าเจริญ ซ.วิสต้าอเวนิว5/2 แขวง.หนองค้างพลู แขวงหนองแขม เขตหนองแขม จังหวัดกรุงเทพมหานคร 10160"/>
    <s v="10160"/>
    <s v="69"/>
    <s v="22/03/2026 12:05"/>
    <s v="-"/>
    <s v="SPX Express"/>
    <s v="Shopee"/>
    <s v="shopee"/>
    <s v=""/>
    <s v="TH2687470863593"/>
    <s v="22/03/2026 12:05"/>
  </r>
  <r>
    <x v="2"/>
    <x v="2"/>
    <n v="120"/>
    <n v="1"/>
    <s v="GXV81"/>
    <n v="120"/>
    <n v="0"/>
    <s v="ร้านที่2"/>
    <s v="ส***ิกุล ม***คง"/>
    <s v="พระนครศรีอยุธยา"/>
    <s v="-"/>
    <s v=""/>
    <s v="22/03/2026 12:04"/>
    <s v="-"/>
    <s v="J&amp;T COD"/>
    <s v="Tiktok"/>
    <s v="จ่ายทีหลัง / COD"/>
    <s v=""/>
    <s v="793737628412"/>
    <s v="22/03/2026 12:04"/>
  </r>
  <r>
    <x v="1"/>
    <x v="10"/>
    <n v="159"/>
    <n v="1"/>
    <s v="GXV80"/>
    <n v="102"/>
    <n v="3"/>
    <s v="ร้านที่4"/>
    <s v="N**"/>
    <s v="ระยอง"/>
    <s v="-"/>
    <s v=""/>
    <s v="22/03/2026 12:03"/>
    <s v="-"/>
    <s v="J&amp;T COD"/>
    <s v="Tiktok"/>
    <s v="จ่ายทีหลัง / COD"/>
    <s v=""/>
    <s v="793729954441"/>
    <s v="22/03/2026 12:03"/>
  </r>
  <r>
    <x v="13"/>
    <x v="16"/>
    <n v="150"/>
    <n v="1"/>
    <s v="GXV79"/>
    <n v="199"/>
    <n v="0"/>
    <s v="ร้านที่1"/>
    <s v="เพียงใจ เกตุชีพ"/>
    <s v="  284/49 ประชาอุทิศ5แยก1_x000a_ สุวรรณีสาม เขต ดอนเมือง_x000a_อ.ดอนเมือง กรุงเทพฯ_x000a_ 10210"/>
    <s v="10210"/>
    <s v="0954966094"/>
    <s v="22/03/2026 12:02"/>
    <s v="t0832622509@gmail.com"/>
    <s v="EMS COD"/>
    <s v="facebook"/>
    <s v="กสิกร"/>
    <s v=""/>
    <s v="-"/>
    <s v="22/03/2026 12:01"/>
  </r>
  <r>
    <x v="11"/>
    <x v="14"/>
    <n v="150"/>
    <n v="1"/>
    <s v="GXV79"/>
    <n v="199"/>
    <n v="0"/>
    <s v="ร้านที่1"/>
    <s v="เพียงใจ เกตุชีพ"/>
    <s v="  284/49 ประชาอุทิศ5แยก1_x000a_ สุวรรณีสาม เขต ดอนเมือง_x000a_อ.ดอนเมือง กรุงเทพฯ_x000a_ 10210"/>
    <s v="10210"/>
    <s v="0954966094"/>
    <s v="22/03/2026 12:02"/>
    <s v="t0832622509@gmail.com"/>
    <s v="EMS COD"/>
    <s v="facebook"/>
    <s v="กสิกร"/>
    <s v=""/>
    <s v="-"/>
    <s v="22/03/2026 12:01"/>
  </r>
  <r>
    <x v="13"/>
    <x v="16"/>
    <n v="150"/>
    <n v="1"/>
    <s v="GXV78"/>
    <n v="199"/>
    <n v="0"/>
    <s v="ร้านที่1"/>
    <s v="พิมปพัชร์    เจาะล้ำลึก"/>
    <s v="12/4หมู่4ถนนเพชรหึงษ์         ซอยเพชหึงษ์17ตำบลบางยอ  อำเภอพระประแดง  จ.สมุทรปราการ 10130"/>
    <s v="10130"/>
    <s v="0951419546"/>
    <s v="22/03/2026 11:59"/>
    <s v="t0832622509@gmail.com"/>
    <s v="EMS COD"/>
    <s v="facebook"/>
    <s v="กสิกร"/>
    <s v=""/>
    <s v="-"/>
    <s v="22/03/2026 11:58"/>
  </r>
  <r>
    <x v="11"/>
    <x v="14"/>
    <n v="150"/>
    <n v="1"/>
    <s v="GXV78"/>
    <n v="199"/>
    <n v="0"/>
    <s v="ร้านที่1"/>
    <s v="พิมปพัชร์    เจาะล้ำลึก"/>
    <s v="12/4หมู่4ถนนเพชรหึงษ์         ซอยเพชหึงษ์17ตำบลบางยอ  อำเภอพระประแดง  จ.สมุทรปราการ 10130"/>
    <s v="10130"/>
    <s v="0951419546"/>
    <s v="22/03/2026 11:59"/>
    <s v="t0832622509@gmail.com"/>
    <s v="EMS COD"/>
    <s v="facebook"/>
    <s v="กสิกร"/>
    <s v=""/>
    <s v="-"/>
    <s v="22/03/2026 11:58"/>
  </r>
  <r>
    <x v="12"/>
    <x v="15"/>
    <n v="50"/>
    <n v="3"/>
    <s v="GXV77"/>
    <n v="299"/>
    <n v="0"/>
    <s v="ร้านที่1"/>
    <s v="น.ส.ศจิษฐา รีรักษ์"/>
    <s v="66 ม.7 โรงพยาบาลส่งเสริมสุขภาพตำบลท่าวังทอง_x000a_ต.ท่าวังทอง_x000a_อ.เมือง_x000a_จ.พะเยา 56000"/>
    <s v="56000"/>
    <s v="0857126128"/>
    <s v="22/03/2026 11:57"/>
    <s v="t0832622509@gmail.com"/>
    <s v="EMS COD"/>
    <s v="facebook"/>
    <s v="กสิกร"/>
    <s v=""/>
    <s v="-"/>
    <s v="22/03/2026 11:57"/>
  </r>
  <r>
    <x v="13"/>
    <x v="16"/>
    <n v="150"/>
    <n v="1"/>
    <s v="GXV77"/>
    <n v="299"/>
    <n v="0"/>
    <s v="ร้านที่1"/>
    <s v="น.ส.ศจิษฐา รีรักษ์"/>
    <s v="66 ม.7 โรงพยาบาลส่งเสริมสุขภาพตำบลท่าวังทอง_x000a_ต.ท่าวังทอง_x000a_อ.เมือง_x000a_จ.พะเยา 56000"/>
    <s v="56000"/>
    <s v="0857126128"/>
    <s v="22/03/2026 11:57"/>
    <s v="t0832622509@gmail.com"/>
    <s v="EMS COD"/>
    <s v="facebook"/>
    <s v="กสิกร"/>
    <s v=""/>
    <s v="-"/>
    <s v="22/03/2026 11:57"/>
  </r>
  <r>
    <x v="11"/>
    <x v="14"/>
    <n v="150"/>
    <n v="1"/>
    <s v="GXV77"/>
    <n v="299"/>
    <n v="0"/>
    <s v="ร้านที่1"/>
    <s v="น.ส.ศจิษฐา รีรักษ์"/>
    <s v="66 ม.7 โรงพยาบาลส่งเสริมสุขภาพตำบลท่าวังทอง_x000a_ต.ท่าวังทอง_x000a_อ.เมือง_x000a_จ.พะเยา 56000"/>
    <s v="56000"/>
    <s v="0857126128"/>
    <s v="22/03/2026 11:57"/>
    <s v="t0832622509@gmail.com"/>
    <s v="EMS COD"/>
    <s v="facebook"/>
    <s v="กสิกร"/>
    <s v=""/>
    <s v="-"/>
    <s v="22/03/2026 11:57"/>
  </r>
  <r>
    <x v="12"/>
    <x v="15"/>
    <n v="50"/>
    <n v="3"/>
    <s v="GXV75"/>
    <n v="0"/>
    <n v="0"/>
    <s v="ร้านที่2"/>
    <s v="ม***ษา พ***ี"/>
    <s v="พิจิตร"/>
    <s v="-"/>
    <s v=""/>
    <s v="22/03/2026 11:55"/>
    <s v="-"/>
    <s v="J&amp;T Express"/>
    <s v="Tiktok"/>
    <s v="tiktok"/>
    <s v=""/>
    <s v="793697913050"/>
    <s v="22/03/2026 11:55"/>
  </r>
  <r>
    <x v="12"/>
    <x v="15"/>
    <n v="50"/>
    <n v="3"/>
    <s v="GXV74"/>
    <n v="100"/>
    <n v="0"/>
    <s v="ร้านที่1"/>
    <s v="ชื่อ มนต์ขัย อารยะสุขวัฒน์"/>
    <s v="ที่อยู่ ที่อยู่ บ้านเลขที่ 88 ถนนรื่นจิตร ตำบลในเมือง อำเภอเมืองขอนแก่น จังหวัดขอนแก่น  40000"/>
    <s v="40000"/>
    <s v="0945254594"/>
    <s v="22/03/2026 11:55"/>
    <s v="t0832622509@gmail.com"/>
    <s v="EMS COD"/>
    <s v="facebook"/>
    <s v="กสิกร"/>
    <s v=""/>
    <s v="-"/>
    <s v="22/03/2026 11:55"/>
  </r>
  <r>
    <x v="12"/>
    <x v="15"/>
    <n v="50"/>
    <n v="3"/>
    <s v="GXV73"/>
    <n v="299"/>
    <n v="0"/>
    <s v="ร้านที่1"/>
    <s v="ตติยา  ป้อคำ"/>
    <s v="58/4-5 ถ.มนตรี ต.สบตุ๋ย อ.เมือง จ.ลำปาง 52100"/>
    <s v="52100"/>
    <s v="0842227392"/>
    <s v="22/03/2026 11:54"/>
    <s v="t0832622509@gmail.com"/>
    <s v="EMS COD"/>
    <s v="facebook"/>
    <s v="กสิกร"/>
    <s v=""/>
    <s v="-"/>
    <s v="22/03/2026 11:53"/>
  </r>
  <r>
    <x v="13"/>
    <x v="16"/>
    <n v="150"/>
    <n v="1"/>
    <s v="GXV73"/>
    <n v="299"/>
    <n v="0"/>
    <s v="ร้านที่1"/>
    <s v="ตติยา  ป้อคำ"/>
    <s v="58/4-5 ถ.มนตรี ต.สบตุ๋ย อ.เมือง จ.ลำปาง 52100"/>
    <s v="52100"/>
    <s v="0842227392"/>
    <s v="22/03/2026 11:54"/>
    <s v="t0832622509@gmail.com"/>
    <s v="EMS COD"/>
    <s v="facebook"/>
    <s v="กสิกร"/>
    <s v=""/>
    <s v="-"/>
    <s v="22/03/2026 11:53"/>
  </r>
  <r>
    <x v="11"/>
    <x v="14"/>
    <n v="150"/>
    <n v="1"/>
    <s v="GXV73"/>
    <n v="299"/>
    <n v="0"/>
    <s v="ร้านที่1"/>
    <s v="ตติยา  ป้อคำ"/>
    <s v="58/4-5 ถ.มนตรี ต.สบตุ๋ย อ.เมือง จ.ลำปาง 52100"/>
    <s v="52100"/>
    <s v="0842227392"/>
    <s v="22/03/2026 11:54"/>
    <s v="t0832622509@gmail.com"/>
    <s v="EMS COD"/>
    <s v="facebook"/>
    <s v="กสิกร"/>
    <s v=""/>
    <s v="-"/>
    <s v="22/03/2026 11:53"/>
  </r>
  <r>
    <x v="13"/>
    <x v="16"/>
    <n v="150"/>
    <n v="1"/>
    <s v="GXV72"/>
    <n v="199"/>
    <n v="0"/>
    <s v="ร้านที่1"/>
    <s v="นายก้องกิดากร แว่นเขต"/>
    <s v="220/10หมู่5 ต.เนินพระ_x000a_อ.เมืองระยอง จ.ระยอง 21000"/>
    <s v="21000"/>
    <s v="0955365832"/>
    <s v="22/03/2026 09:04"/>
    <s v="t0832622509@gmail.com"/>
    <s v="EMS"/>
    <s v="facebook"/>
    <s v="กสิกร"/>
    <s v=""/>
    <s v="-"/>
    <s v="22/03/2026 11:52"/>
  </r>
  <r>
    <x v="11"/>
    <x v="14"/>
    <n v="150"/>
    <n v="1"/>
    <s v="GXV72"/>
    <n v="199"/>
    <n v="0"/>
    <s v="ร้านที่1"/>
    <s v="นายก้องกิดากร แว่นเขต"/>
    <s v="220/10หมู่5 ต.เนินพระ_x000a_อ.เมืองระยอง จ.ระยอง 21000"/>
    <s v="21000"/>
    <s v="0955365832"/>
    <s v="22/03/2026 09:04"/>
    <s v="t0832622509@gmail.com"/>
    <s v="EMS"/>
    <s v="facebook"/>
    <s v="กสิกร"/>
    <s v=""/>
    <s v="-"/>
    <s v="22/03/2026 11:52"/>
  </r>
  <r>
    <x v="11"/>
    <x v="14"/>
    <n v="150"/>
    <n v="1"/>
    <s v="GXV71"/>
    <n v="199"/>
    <n v="0"/>
    <s v="ร้านที่1"/>
    <s v="นายวัชระ ท้วมเทียบ"/>
    <s v="ที่อยู่_x000a_ร้านขายต้นไม้ 796 ม.2 ต.ในเมือง อ.เมือง จ.หนองคาย 43000"/>
    <s v="43000"/>
    <s v="0986425125"/>
    <s v="22/03/2026 11:51"/>
    <s v="t0832622509@gmail.com"/>
    <s v="EMS COD"/>
    <s v="facebook"/>
    <s v="กสิกร"/>
    <s v=""/>
    <s v="-"/>
    <s v="22/03/2026 11:50"/>
  </r>
  <r>
    <x v="13"/>
    <x v="16"/>
    <n v="150"/>
    <n v="1"/>
    <s v="GXV71"/>
    <n v="199"/>
    <n v="0"/>
    <s v="ร้านที่1"/>
    <s v="นายวัชระ ท้วมเทียบ"/>
    <s v="ที่อยู่_x000a_ร้านขายต้นไม้ 796 ม.2 ต.ในเมือง อ.เมือง จ.หนองคาย 43000"/>
    <s v="43000"/>
    <s v="0986425125"/>
    <s v="22/03/2026 11:51"/>
    <s v="t0832622509@gmail.com"/>
    <s v="EMS COD"/>
    <s v="facebook"/>
    <s v="กสิกร"/>
    <s v=""/>
    <s v="-"/>
    <s v="22/03/2026 11:50"/>
  </r>
  <r>
    <x v="1"/>
    <x v="10"/>
    <n v="159"/>
    <n v="1"/>
    <s v="GXV70"/>
    <n v="99"/>
    <n v="0"/>
    <s v="ร้านที่4"/>
    <s v="พ***าภรณ์  ท***ัฒน์ธนานนท์"/>
    <s v="ลำปาง"/>
    <s v="-"/>
    <s v=""/>
    <s v="22/03/2026 11:39"/>
    <s v="-"/>
    <s v="J&amp;T COD"/>
    <s v="Tiktok"/>
    <s v="จ่ายทีหลัง / COD"/>
    <s v=""/>
    <s v="793622896975"/>
    <s v="22/03/2026 11:39"/>
  </r>
  <r>
    <x v="5"/>
    <x v="1"/>
    <n v="109"/>
    <n v="1"/>
    <s v="GXV69"/>
    <n v="117"/>
    <n v="8"/>
    <s v="ร้านที่1"/>
    <s v="นงเยาว์ ศรีจันทรา"/>
    <s v="62/15 ม 2 ซอย กาญจนาภิเษก 30 ถนนเลียบคลองทวีวัฒนาแขวงทวีวัฒนาเขตทวีวัฒนา_x000a__x000a_ทวีวัฒนา/ Thawi Watthanaกรุงเทพมหานคร/ Bangkok_x000a_10170"/>
    <s v="10170"/>
    <s v="660890773597"/>
    <s v="22/03/2026 11:33"/>
    <s v="-"/>
    <s v="Kerry_dropoff"/>
    <s v="Lazada"/>
    <s v="lazada"/>
    <s v=""/>
    <s v="LEXPU0669427205"/>
    <s v="22/03/2026 11:33"/>
  </r>
  <r>
    <x v="0"/>
    <x v="0"/>
    <n v="50"/>
    <n v="6"/>
    <s v="GXV68"/>
    <n v="200"/>
    <n v="0"/>
    <s v="ร้านที่2"/>
    <s v="j***อย"/>
    <s v="หนองคาย"/>
    <s v="-"/>
    <s v=""/>
    <s v="22/03/2026 11:25"/>
    <s v="-"/>
    <s v="J&amp;T COD"/>
    <s v="Tiktok"/>
    <s v="จ่ายทีหลัง / COD"/>
    <s v=""/>
    <s v="793783649562"/>
    <s v="22/03/2026 11:25"/>
  </r>
  <r>
    <x v="0"/>
    <x v="0"/>
    <n v="50"/>
    <n v="6"/>
    <s v="GXV67"/>
    <n v="200"/>
    <n v="0"/>
    <s v="ร้านที่2"/>
    <s v="ส***ยา เ***ขุนทด"/>
    <s v="จังหวัดนครราชสีมา"/>
    <s v="-"/>
    <s v=""/>
    <s v="22/03/2026 11:12"/>
    <s v="-"/>
    <s v="J&amp;T COD"/>
    <s v="Tiktok"/>
    <s v="จ่ายทีหลัง / COD"/>
    <s v="ฝอยทอง=3/มะพร้าวน้ำหอม=2/กาแฟ=1"/>
    <s v="793797743410"/>
    <s v="22/03/2026 11:13"/>
  </r>
  <r>
    <x v="4"/>
    <x v="4"/>
    <n v="33"/>
    <n v="10"/>
    <s v="GXV66"/>
    <n v="399"/>
    <n v="0"/>
    <s v="ร้านที่2"/>
    <s v="ส***ยา เ***ขุนทด"/>
    <s v="จังหวัดนครราชสีมา"/>
    <s v="-"/>
    <s v=""/>
    <s v="22/03/2026 11:08"/>
    <s v="-"/>
    <s v="J&amp;T COD"/>
    <s v="Tiktok"/>
    <s v="จ่ายทีหลัง / COD"/>
    <s v=""/>
    <s v="793617994993"/>
    <s v="22/03/2026 11:08"/>
  </r>
  <r>
    <x v="0"/>
    <x v="0"/>
    <n v="50"/>
    <n v="6"/>
    <s v="GXV65"/>
    <n v="200"/>
    <n v="0"/>
    <s v="ร้านที่2"/>
    <s v="น***ล แ***นาโอ"/>
    <s v="ยะลา"/>
    <s v="-"/>
    <s v=""/>
    <s v="22/03/2026 11:01"/>
    <s v="-"/>
    <s v="J&amp;T Express"/>
    <s v="Tiktok"/>
    <s v="tiktok"/>
    <s v=""/>
    <s v="793710753511"/>
    <s v="22/03/2026 11:01"/>
  </r>
  <r>
    <x v="0"/>
    <x v="0"/>
    <n v="50"/>
    <n v="6"/>
    <s v="GXV64"/>
    <n v="200"/>
    <n v="0"/>
    <s v="ร้านที่2"/>
    <s v="ช***ต อ***ะ"/>
    <s v="ปทุมธานี"/>
    <s v="-"/>
    <s v=""/>
    <s v="22/03/2026 10:53"/>
    <s v="-"/>
    <s v="J&amp;T COD"/>
    <s v="Tiktok"/>
    <s v="จ่ายทีหลัง / COD"/>
    <s v=""/>
    <s v="793731445533"/>
    <s v="22/03/2026 10:54"/>
  </r>
  <r>
    <x v="4"/>
    <x v="4"/>
    <n v="66.666666666666671"/>
    <n v="3"/>
    <s v="GXV63"/>
    <n v="136"/>
    <n v="7"/>
    <s v="ร้านที่2"/>
    <s v="ฉ***รรณ ศ***รัตน์"/>
    <s v="กรุงเทพฯ"/>
    <s v="-"/>
    <s v=""/>
    <s v="22/03/2026 10:53"/>
    <s v="-"/>
    <s v="J&amp;T COD"/>
    <s v="Tiktok"/>
    <s v="จ่ายทีหลัง / COD"/>
    <s v=""/>
    <s v="793655594992"/>
    <s v="22/03/2026 10:53"/>
  </r>
  <r>
    <x v="8"/>
    <x v="8"/>
    <n v="120"/>
    <n v="2"/>
    <s v="GXV62"/>
    <n v="190.5"/>
    <n v="0"/>
    <s v="ร้านที่4"/>
    <s v="น** น***พงษ์ เ***รพรรณ"/>
    <s v="นครศรีธรรมราช"/>
    <s v="-"/>
    <s v=""/>
    <s v="22/03/2026 10:49"/>
    <s v="-"/>
    <s v="J&amp;T COD"/>
    <s v="Tiktok"/>
    <s v="จ่ายทีหลัง / COD"/>
    <s v=""/>
    <s v="793600893956"/>
    <s v="22/03/2026 10:49"/>
  </r>
  <r>
    <x v="11"/>
    <x v="14"/>
    <n v="200"/>
    <n v="1"/>
    <s v="GXV61"/>
    <n v="99"/>
    <n v="0"/>
    <s v="ร้านที่2"/>
    <s v="จ***ทิพย์ ภ***ตตุ"/>
    <s v="กรุงเทพฯ"/>
    <s v="-"/>
    <s v=""/>
    <s v="22/03/2026 10:47"/>
    <s v="-"/>
    <s v="J&amp;T Express"/>
    <s v="Tiktok"/>
    <s v="tiktok"/>
    <s v=""/>
    <s v="793645206056"/>
    <s v="22/03/2026 10:47"/>
  </r>
  <r>
    <x v="0"/>
    <x v="0"/>
    <n v="50"/>
    <n v="6"/>
    <s v="GXV60"/>
    <n v="200"/>
    <n v="0"/>
    <s v="ร้านที่2"/>
    <s v="ว***ดี ห***ุ้ย"/>
    <s v="ชุมพร"/>
    <s v="-"/>
    <s v=""/>
    <s v="22/03/2026 10:45"/>
    <s v="-"/>
    <s v="J&amp;T COD"/>
    <s v="Tiktok"/>
    <s v="จ่ายทีหลัง / COD"/>
    <s v=""/>
    <s v="793743357525"/>
    <s v="22/03/2026 10:45"/>
  </r>
  <r>
    <x v="11"/>
    <x v="14"/>
    <n v="99"/>
    <n v="1"/>
    <s v="GXV58"/>
    <n v="179"/>
    <n v="0"/>
    <s v="ร้านที่2"/>
    <s v="w***anuttawatkun"/>
    <s v="กรุงเทพฯ"/>
    <s v="-"/>
    <s v=""/>
    <s v="22/03/2026 10:28"/>
    <s v="-"/>
    <s v="J&amp;T COD"/>
    <s v="Tiktok"/>
    <s v="จ่ายทีหลัง / COD"/>
    <s v=""/>
    <s v="793652803064"/>
    <s v="22/03/2026 10:28"/>
  </r>
  <r>
    <x v="13"/>
    <x v="16"/>
    <n v="99"/>
    <n v="1"/>
    <s v="GXV58"/>
    <n v="179"/>
    <n v="0"/>
    <s v="ร้านที่2"/>
    <s v="w***anuttawatkun"/>
    <s v="กรุงเทพฯ"/>
    <s v="-"/>
    <s v=""/>
    <s v="22/03/2026 10:28"/>
    <s v="-"/>
    <s v="J&amp;T COD"/>
    <s v="Tiktok"/>
    <s v="จ่ายทีหลัง / COD"/>
    <s v=""/>
    <s v="793652803064"/>
    <s v="22/03/2026 10:28"/>
  </r>
  <r>
    <x v="4"/>
    <x v="4"/>
    <n v="66.666666666666671"/>
    <n v="3"/>
    <s v="GXV57"/>
    <n v="100"/>
    <n v="0"/>
    <s v="ร้านที่4"/>
    <s v="เ***  เ***ยมซิ้ว"/>
    <s v="สมุทรปราการ"/>
    <s v="-"/>
    <s v=""/>
    <s v="22/03/2026 10:19"/>
    <s v="-"/>
    <s v="J&amp;T COD"/>
    <s v="Tiktok"/>
    <s v="จ่ายทีหลัง / COD"/>
    <s v=""/>
    <s v="793640892962"/>
    <s v="22/03/2026 10:19"/>
  </r>
  <r>
    <x v="7"/>
    <x v="1"/>
    <n v="109"/>
    <n v="1"/>
    <s v="GXV56"/>
    <n v="159"/>
    <n v="50"/>
    <s v="ร้านที่1"/>
    <s v="ธัญญารัตน์ บุญโต"/>
    <s v="โครงการบ้านเอื้ออาทรเขาหินซ้อน 242/428 · โคกไทย/ Khok Thai_x000a__x000a_ศรีมโหสถ/ Si Mahosotปราจีนบุรี/ Prachin Buri_x000a_25190"/>
    <s v="25190"/>
    <s v="660813100339"/>
    <s v="22/03/2026 10:17"/>
    <s v="-"/>
    <s v="Kerry_dropoff"/>
    <s v="Lazada"/>
    <s v="lazada"/>
    <s v=""/>
    <s v="LEXPU0669432927"/>
    <s v="22/03/2026 10:17"/>
  </r>
  <r>
    <x v="0"/>
    <x v="0"/>
    <n v="50"/>
    <n v="12"/>
    <s v="GXV55"/>
    <n v="400"/>
    <n v="0"/>
    <s v="ร้านที่2"/>
    <s v="C***ry K***"/>
    <s v="Chiang Rai"/>
    <s v="-"/>
    <s v=""/>
    <s v="22/03/2026 10:16"/>
    <s v="-"/>
    <s v="J&amp;T COD"/>
    <s v="Tiktok"/>
    <s v="จ่ายทีหลัง / COD"/>
    <s v=""/>
    <s v="793742863561"/>
    <s v="22/03/2026 10:16"/>
  </r>
  <r>
    <x v="11"/>
    <x v="14"/>
    <n v="200"/>
    <n v="1"/>
    <s v="GXV54"/>
    <n v="85"/>
    <n v="0"/>
    <s v="ร้านที่2"/>
    <s v="เ***์น"/>
    <s v="สมุทรปราการ"/>
    <s v="-"/>
    <s v=""/>
    <s v="22/03/2026 10:13"/>
    <s v="-"/>
    <s v="J&amp;T COD"/>
    <s v="Tiktok"/>
    <s v="จ่ายทีหลัง / COD"/>
    <s v=""/>
    <s v="793625105092"/>
    <s v="22/03/2026 10:13"/>
  </r>
  <r>
    <x v="11"/>
    <x v="14"/>
    <n v="200"/>
    <n v="1"/>
    <s v="GXV53"/>
    <n v="85"/>
    <n v="0"/>
    <s v="ร้านที่2"/>
    <s v="ว***สิริ เ***อนขันต์"/>
    <s v="เชียงราย"/>
    <s v="-"/>
    <s v=""/>
    <s v="22/03/2026 10:12"/>
    <s v="-"/>
    <s v="J&amp;T Express"/>
    <s v="Tiktok"/>
    <s v="tiktok"/>
    <s v=""/>
    <s v="793630010051"/>
    <s v="22/03/2026 10:12"/>
  </r>
  <r>
    <x v="4"/>
    <x v="4"/>
    <n v="66.666666666666671"/>
    <n v="3"/>
    <s v="GXV52"/>
    <n v="200"/>
    <n v="0"/>
    <s v="ร้านที่2"/>
    <s v="น***ญา แ***ุน"/>
    <s v="เชียงราย"/>
    <s v="-"/>
    <s v=""/>
    <s v="22/03/2026 10:07"/>
    <s v="-"/>
    <s v="J&amp;T Express"/>
    <s v="Tiktok"/>
    <s v="tiktok"/>
    <s v=""/>
    <s v="793600310090"/>
    <s v="22/03/2026 10:07"/>
  </r>
  <r>
    <x v="12"/>
    <x v="15"/>
    <n v="50"/>
    <n v="3"/>
    <s v="GXV52"/>
    <n v="200"/>
    <n v="0"/>
    <s v="ร้านที่2"/>
    <s v="น***ญา แ***ุน"/>
    <s v="เชียงราย"/>
    <s v="-"/>
    <s v=""/>
    <s v="22/03/2026 10:07"/>
    <s v="-"/>
    <s v="J&amp;T Express"/>
    <s v="Tiktok"/>
    <s v="tiktok"/>
    <s v=""/>
    <s v="793600310090"/>
    <s v="22/03/2026 10:07"/>
  </r>
  <r>
    <x v="12"/>
    <x v="15"/>
    <n v="50"/>
    <n v="3"/>
    <s v="GXV51"/>
    <n v="100"/>
    <n v="0"/>
    <s v="ร้านที่2"/>
    <s v="ม***ษา ย***อย"/>
    <s v="ชัยนาท"/>
    <s v="-"/>
    <s v=""/>
    <s v="22/03/2026 10:00"/>
    <s v="-"/>
    <s v="J&amp;T COD"/>
    <s v="Tiktok"/>
    <s v="จ่ายทีหลัง / COD"/>
    <s v=""/>
    <s v="793677314054"/>
    <s v="22/03/2026 10:00"/>
  </r>
  <r>
    <x v="0"/>
    <x v="0"/>
    <n v="50"/>
    <n v="6"/>
    <s v="GXV50"/>
    <n v="200"/>
    <n v="0"/>
    <s v="ร้านที่2"/>
    <s v="ญ***"/>
    <s v="ลำพูน"/>
    <s v="-"/>
    <s v=""/>
    <s v="22/03/2026 09:57"/>
    <s v="-"/>
    <s v="J&amp;T COD"/>
    <s v="Tiktok"/>
    <s v="จ่ายทีหลัง / COD"/>
    <s v=""/>
    <s v="793723049545"/>
    <s v="22/03/2026 09:57"/>
  </r>
  <r>
    <x v="1"/>
    <x v="10"/>
    <n v="159"/>
    <n v="1"/>
    <s v="GXV49"/>
    <n v="99"/>
    <n v="0"/>
    <s v="ร้านที่4"/>
    <s v="y**"/>
    <s v="สมุทรปราการ"/>
    <s v="-"/>
    <s v=""/>
    <s v="22/03/2026 09:56"/>
    <s v="-"/>
    <s v="J&amp;T COD"/>
    <s v="Tiktok"/>
    <s v="จ่ายทีหลัง / COD"/>
    <s v=""/>
    <s v="793655494973"/>
    <s v="22/03/2026 09:56"/>
  </r>
  <r>
    <x v="7"/>
    <x v="7"/>
    <n v="159"/>
    <n v="1"/>
    <s v="GXV48"/>
    <n v="198"/>
    <n v="0"/>
    <s v="ร้านที่2"/>
    <s v="ว***พ็ญ บ***รี"/>
    <s v="ชลบุรี"/>
    <s v="-"/>
    <s v=""/>
    <s v="22/03/2026 09:51"/>
    <s v="-"/>
    <s v="J&amp;T COD"/>
    <s v="Tiktok"/>
    <s v="จ่ายทีหลัง / COD"/>
    <s v=""/>
    <s v="793646194972"/>
    <s v="22/03/2026 09:51"/>
  </r>
  <r>
    <x v="1"/>
    <x v="10"/>
    <n v="159"/>
    <n v="1"/>
    <s v="GXV48"/>
    <n v="198"/>
    <n v="0"/>
    <s v="ร้านที่2"/>
    <s v="ว***พ็ญ บ***รี"/>
    <s v="ชลบุรี"/>
    <s v="-"/>
    <s v=""/>
    <s v="22/03/2026 09:51"/>
    <s v="-"/>
    <s v="J&amp;T COD"/>
    <s v="Tiktok"/>
    <s v="จ่ายทีหลัง / COD"/>
    <s v=""/>
    <s v="793646194972"/>
    <s v="22/03/2026 09:51"/>
  </r>
  <r>
    <x v="0"/>
    <x v="0"/>
    <n v="33.333333333333336"/>
    <n v="3"/>
    <s v="GXV47"/>
    <n v="100"/>
    <n v="0"/>
    <s v="ร้านที่2"/>
    <s v="ก***ร..สุขเพ็ง"/>
    <s v="เทศบาลนครนครศรีธรรมราช"/>
    <s v="-"/>
    <s v=""/>
    <s v="22/03/2026 09:50"/>
    <s v="-"/>
    <s v="J&amp;T COD"/>
    <s v="Tiktok"/>
    <s v="จ่ายทีหลัง / COD"/>
    <s v=""/>
    <s v="793696016050"/>
    <s v="22/03/2026 09:51"/>
  </r>
  <r>
    <x v="11"/>
    <x v="14"/>
    <n v="99"/>
    <n v="1"/>
    <s v="GXV46"/>
    <n v="159"/>
    <n v="0"/>
    <s v="ร้านที่2"/>
    <s v="ส***ตรา ท***้วม"/>
    <s v="พระนครศรีอยุธยา"/>
    <s v="-"/>
    <s v=""/>
    <s v="22/03/2026 09:50"/>
    <s v="-"/>
    <s v="J&amp;T COD"/>
    <s v="Tiktok"/>
    <s v="จ่ายทีหลัง / COD"/>
    <s v=""/>
    <s v="793627899982"/>
    <s v="22/03/2026 09:50"/>
  </r>
  <r>
    <x v="13"/>
    <x v="16"/>
    <n v="99"/>
    <n v="1"/>
    <s v="GXV46"/>
    <n v="159"/>
    <n v="0"/>
    <s v="ร้านที่2"/>
    <s v="ส***ตรา ท***้วม"/>
    <s v="พระนครศรีอยุธยา"/>
    <s v="-"/>
    <s v=""/>
    <s v="22/03/2026 09:50"/>
    <s v="-"/>
    <s v="J&amp;T COD"/>
    <s v="Tiktok"/>
    <s v="จ่ายทีหลัง / COD"/>
    <s v=""/>
    <s v="793627899982"/>
    <s v="22/03/2026 09:50"/>
  </r>
  <r>
    <x v="0"/>
    <x v="0"/>
    <n v="50"/>
    <n v="6"/>
    <s v="GXV45"/>
    <n v="200"/>
    <n v="0"/>
    <s v="ร้านที่2"/>
    <s v="โ*** ช***เจริญ"/>
    <s v="กรุงเทพฯ"/>
    <s v="-"/>
    <s v=""/>
    <s v="22/03/2026 09:50"/>
    <s v="-"/>
    <s v="J&amp;T COD"/>
    <s v="Tiktok"/>
    <s v="จ่ายทีหลัง / COD"/>
    <s v=""/>
    <s v="793714953533"/>
    <s v="22/03/2026 09:50"/>
  </r>
  <r>
    <x v="0"/>
    <x v="0"/>
    <n v="50"/>
    <n v="6"/>
    <s v="GXV44"/>
    <n v="200"/>
    <n v="0"/>
    <s v="ร้านที่2"/>
    <s v="อ***อาสัน ม***็ง"/>
    <s v="นราธิวาส"/>
    <s v="-"/>
    <s v=""/>
    <s v="22/03/2026 09:50"/>
    <s v="-"/>
    <s v="J&amp;T COD"/>
    <s v="Tiktok"/>
    <s v="จ่ายทีหลัง / COD"/>
    <s v=""/>
    <s v="793773442534"/>
    <s v="22/03/2026 09:50"/>
  </r>
  <r>
    <x v="0"/>
    <x v="0"/>
    <n v="50"/>
    <n v="6"/>
    <s v="GXV43"/>
    <n v="200"/>
    <n v="0"/>
    <s v="ร้านที่2"/>
    <s v="อ***อาสัน ม***็ง"/>
    <s v="นราธิวาส"/>
    <s v="-"/>
    <s v=""/>
    <s v="22/03/2026 09:50"/>
    <s v="-"/>
    <s v="J&amp;T COD"/>
    <s v="Tiktok"/>
    <s v="จ่ายทีหลัง / COD"/>
    <s v=""/>
    <s v="793793241555"/>
    <s v="22/03/2026 09:50"/>
  </r>
  <r>
    <x v="0"/>
    <x v="0"/>
    <n v="50"/>
    <n v="6"/>
    <s v="GXV42"/>
    <n v="200"/>
    <n v="0"/>
    <s v="ร้านที่2"/>
    <s v="อ***อาสัน ม***็ง"/>
    <s v="นราธิวาส"/>
    <s v="-"/>
    <s v=""/>
    <s v="22/03/2026 09:49"/>
    <s v="-"/>
    <s v="J&amp;T COD"/>
    <s v="Tiktok"/>
    <s v="จ่ายทีหลัง / COD"/>
    <s v=""/>
    <s v="793792247570"/>
    <s v="22/03/2026 09:49"/>
  </r>
  <r>
    <x v="0"/>
    <x v="0"/>
    <n v="50"/>
    <n v="6"/>
    <s v="GXV41"/>
    <n v="200"/>
    <n v="0"/>
    <s v="ร้านที่2"/>
    <s v="ว***รางค์ ข***าม"/>
    <s v="สุรินทร์"/>
    <s v="-"/>
    <s v=""/>
    <s v="22/03/2026 09:48"/>
    <s v="-"/>
    <s v="J&amp;T COD"/>
    <s v="Tiktok"/>
    <s v="จ่ายทีหลัง / COD"/>
    <s v=""/>
    <s v="793749245542"/>
    <s v="22/03/2026 09:48"/>
  </r>
  <r>
    <x v="1"/>
    <x v="10"/>
    <n v="159"/>
    <n v="1"/>
    <s v="GXV40"/>
    <n v="99"/>
    <n v="0"/>
    <s v="ร้านที่4"/>
    <s v="แ***้ำ"/>
    <s v="ระนอง"/>
    <s v="-"/>
    <s v=""/>
    <s v="22/03/2026 09:46"/>
    <s v="-"/>
    <s v="J&amp;T COD"/>
    <s v="Tiktok"/>
    <s v="จ่ายทีหลัง / COD"/>
    <s v=""/>
    <s v="793603493981"/>
    <s v="22/03/2026 09:46"/>
  </r>
  <r>
    <x v="0"/>
    <x v="0"/>
    <n v="33.333333333333336"/>
    <n v="3"/>
    <s v="GXV39"/>
    <n v="100"/>
    <n v="0"/>
    <s v="ร้านที่2"/>
    <s v="น** ป***ี ก***สน"/>
    <s v="เทศบาลเมืองบุรีรัมย์"/>
    <s v="-"/>
    <s v=""/>
    <s v="22/03/2026 09:45"/>
    <s v="-"/>
    <s v="J&amp;T Express"/>
    <s v="Tiktok"/>
    <s v="tiktok"/>
    <s v=""/>
    <s v="793637219056"/>
    <s v="22/03/2026 09:45"/>
  </r>
  <r>
    <x v="5"/>
    <x v="5"/>
    <n v="159"/>
    <n v="1"/>
    <s v="GXV38"/>
    <n v="99"/>
    <n v="0"/>
    <s v="ร้านที่4"/>
    <s v="แ***้ำ"/>
    <s v="ระนอง"/>
    <s v="-"/>
    <s v=""/>
    <s v="22/03/2026 09:45"/>
    <s v="-"/>
    <s v="J&amp;T COD"/>
    <s v="Tiktok"/>
    <s v="จ่ายทีหลัง / COD"/>
    <s v=""/>
    <s v="793618591920"/>
    <s v="22/03/2026 09:45"/>
  </r>
  <r>
    <x v="0"/>
    <x v="0"/>
    <n v="33.333333333333336"/>
    <n v="3"/>
    <s v="GXV37"/>
    <n v="100"/>
    <n v="0"/>
    <s v="ร้านที่2"/>
    <s v="ภ***วดี ม***เฉลิม"/>
    <s v="พิษณุโลก"/>
    <s v="-"/>
    <s v=""/>
    <s v="22/03/2026 09:43"/>
    <s v="-"/>
    <s v="J&amp;T COD"/>
    <s v="Tiktok"/>
    <s v="จ่ายทีหลัง / COD"/>
    <s v="หน้า ฝอยทอง-เผือกมะพร้าวอ่อน-เนยนม"/>
    <s v="793780439583"/>
    <s v="22/03/2026 09:43"/>
  </r>
  <r>
    <x v="10"/>
    <x v="13"/>
    <n v="150"/>
    <n v="1"/>
    <s v="GXV35"/>
    <n v="100"/>
    <n v="0"/>
    <s v="ร้านที่2"/>
    <s v="ต** ว***ลิน"/>
    <s v="นครปฐม"/>
    <s v="-"/>
    <s v=""/>
    <s v="22/03/2026 09:40"/>
    <s v="-"/>
    <s v="J&amp;T COD"/>
    <s v="Tiktok"/>
    <s v="จ่ายทีหลัง / COD"/>
    <s v=""/>
    <s v="793606997993"/>
    <s v="22/03/2026 09:40"/>
  </r>
  <r>
    <x v="0"/>
    <x v="0"/>
    <n v="40"/>
    <n v="10"/>
    <s v="GXV34"/>
    <n v="330"/>
    <n v="0"/>
    <s v="ร้านที่2"/>
    <s v="ต** ว***ลิน"/>
    <s v="นครปฐม"/>
    <s v="-"/>
    <s v=""/>
    <s v="22/03/2026 09:39"/>
    <s v="-"/>
    <s v="J&amp;T COD"/>
    <s v="Tiktok"/>
    <s v="จ่ายทีหลัง / COD"/>
    <s v=""/>
    <s v="793760660556"/>
    <s v="22/03/2026 09:39"/>
  </r>
  <r>
    <x v="5"/>
    <x v="5"/>
    <n v="159"/>
    <n v="1"/>
    <s v="GXV33"/>
    <n v="99"/>
    <n v="0"/>
    <s v="ร้านที่2"/>
    <s v="อ***า พ***พ็ชร์"/>
    <s v="สิงห์บุรี"/>
    <s v="-"/>
    <s v=""/>
    <s v="22/03/2026 09:34"/>
    <s v="-"/>
    <s v="J&amp;T COD"/>
    <s v="Tiktok"/>
    <s v="จ่ายทีหลัง / COD"/>
    <s v=""/>
    <s v="793640995980"/>
    <s v="22/03/2026 09:34"/>
  </r>
  <r>
    <x v="12"/>
    <x v="15"/>
    <n v="50"/>
    <n v="3"/>
    <s v="GXV31"/>
    <n v="100"/>
    <n v="0"/>
    <s v="ร้านที่2"/>
    <s v="ส***ิชัย     ส***ดง"/>
    <s v="ราชบุรี"/>
    <s v="-"/>
    <s v=""/>
    <s v="22/03/2026 09:31"/>
    <s v="-"/>
    <s v="J&amp;T COD"/>
    <s v="Tiktok"/>
    <s v="จ่ายทีหลัง / COD"/>
    <s v=""/>
    <s v="793626115052"/>
    <s v="22/03/2026 09:31"/>
  </r>
  <r>
    <x v="0"/>
    <x v="0"/>
    <n v="33.333333333333336"/>
    <n v="3"/>
    <s v="GXV30"/>
    <n v="100"/>
    <n v="0"/>
    <s v="ร้านที่2"/>
    <s v="ส***รี"/>
    <s v="กรุงเทพฯ"/>
    <s v="-"/>
    <s v=""/>
    <s v="22/03/2026 09:28"/>
    <s v="-"/>
    <s v="J&amp;T COD"/>
    <s v="Tiktok"/>
    <s v="จ่ายทีหลัง / COD"/>
    <s v=""/>
    <s v="793661718076"/>
    <s v="22/03/2026 09:28"/>
  </r>
  <r>
    <x v="0"/>
    <x v="0"/>
    <n v="33.333333333333336"/>
    <n v="3"/>
    <s v="GXV29"/>
    <n v="100"/>
    <n v="0"/>
    <s v="ร้านที่2"/>
    <s v="ค***ึ้ง"/>
    <s v="ฉะเชิงเทรา"/>
    <s v="-"/>
    <s v=""/>
    <s v="22/03/2026 09:27"/>
    <s v="-"/>
    <s v="J&amp;T COD"/>
    <s v="Tiktok"/>
    <s v="จ่ายทีหลัง / COD"/>
    <s v=""/>
    <s v="793677212042"/>
    <s v="22/03/2026 09:27"/>
  </r>
  <r>
    <x v="0"/>
    <x v="0"/>
    <n v="33.333333333333336"/>
    <n v="3"/>
    <s v="GXV28"/>
    <n v="100"/>
    <n v="0"/>
    <s v="ร้านที่2"/>
    <s v="พ***์ชนก ข***อ้นอินทร์"/>
    <s v="เพชรบูรณ์"/>
    <s v="-"/>
    <s v=""/>
    <s v="22/03/2026 09:27"/>
    <s v="-"/>
    <s v="J&amp;T COD"/>
    <s v="Tiktok"/>
    <s v="จ่ายทีหลัง / COD"/>
    <s v=""/>
    <s v="793691321006"/>
    <s v="22/03/2026 09:27"/>
  </r>
  <r>
    <x v="12"/>
    <x v="15"/>
    <n v="50"/>
    <n v="3"/>
    <s v="GXV26"/>
    <n v="100"/>
    <n v="0"/>
    <s v="ร้านที่2"/>
    <s v="บ***า ส***าลุน"/>
    <s v="เลย"/>
    <s v="-"/>
    <s v=""/>
    <s v="22/03/2026 09:22"/>
    <s v="-"/>
    <s v="J&amp;T COD"/>
    <s v="Tiktok"/>
    <s v="จ่ายทีหลัง / COD"/>
    <s v=""/>
    <s v="793648417015"/>
    <s v="22/03/2026 09:22"/>
  </r>
  <r>
    <x v="11"/>
    <x v="14"/>
    <n v="99"/>
    <n v="1"/>
    <s v="GXV24"/>
    <n v="259"/>
    <n v="0"/>
    <s v="ร้านที่2"/>
    <s v="ป***า จ***ร์นุช"/>
    <s v="Chon Buri"/>
    <s v="-"/>
    <s v=""/>
    <s v="22/03/2026 09:17"/>
    <s v="-"/>
    <s v="J&amp;T Express"/>
    <s v="Tiktok"/>
    <s v="tiktok"/>
    <s v=""/>
    <s v="793615606044"/>
    <s v="22/03/2026 09:16"/>
  </r>
  <r>
    <x v="13"/>
    <x v="16"/>
    <n v="99"/>
    <n v="1"/>
    <s v="GXV24"/>
    <n v="259"/>
    <n v="0"/>
    <s v="ร้านที่2"/>
    <s v="ป***า จ***ร์นุช"/>
    <s v="Chon Buri"/>
    <s v="-"/>
    <s v=""/>
    <s v="22/03/2026 09:17"/>
    <s v="-"/>
    <s v="J&amp;T Express"/>
    <s v="Tiktok"/>
    <s v="tiktok"/>
    <s v=""/>
    <s v="793615606044"/>
    <s v="22/03/2026 09:16"/>
  </r>
  <r>
    <x v="8"/>
    <x v="8"/>
    <n v="120"/>
    <n v="1"/>
    <s v="GXV24"/>
    <n v="259"/>
    <n v="0"/>
    <s v="ร้านที่2"/>
    <s v="ป***า จ***ร์นุช"/>
    <s v="Chon Buri"/>
    <s v="-"/>
    <s v=""/>
    <s v="22/03/2026 09:17"/>
    <s v="-"/>
    <s v="J&amp;T Express"/>
    <s v="Tiktok"/>
    <s v="tiktok"/>
    <s v=""/>
    <s v="793615606044"/>
    <s v="22/03/2026 09:16"/>
  </r>
  <r>
    <x v="12"/>
    <x v="15"/>
    <n v="50"/>
    <n v="3"/>
    <s v="GXV23"/>
    <n v="100"/>
    <n v="0"/>
    <s v="ร้านที่2"/>
    <s v="ม***นา ล***อ"/>
    <s v="ลำพูน"/>
    <s v="-"/>
    <s v=""/>
    <s v="22/03/2026 09:16"/>
    <s v="-"/>
    <s v="J&amp;T COD"/>
    <s v="Tiktok"/>
    <s v="จ่ายทีหลัง / COD"/>
    <s v=""/>
    <s v="793651914064"/>
    <s v="22/03/2026 09:16"/>
  </r>
  <r>
    <x v="11"/>
    <x v="14"/>
    <n v="99"/>
    <n v="2"/>
    <s v="GXV22"/>
    <n v="159"/>
    <n v="0"/>
    <s v="ร้านที่2"/>
    <s v="ร***์  ม***วงบ่ายนะคะ"/>
    <s v="กรุงเทพฯ"/>
    <s v="-"/>
    <s v=""/>
    <s v="22/03/2026 09:16"/>
    <s v="-"/>
    <s v="J&amp;T Express"/>
    <s v="Tiktok"/>
    <s v="tiktok"/>
    <s v=""/>
    <s v="793640719001"/>
    <s v="22/03/2026 09:16"/>
  </r>
  <r>
    <x v="0"/>
    <x v="0"/>
    <n v="33.333333333333336"/>
    <n v="6"/>
    <s v="GXV21"/>
    <n v="289"/>
    <n v="0"/>
    <s v="ร้านที่2"/>
    <s v="ป***ม"/>
    <s v="อ่างทอง"/>
    <s v="-"/>
    <s v=""/>
    <s v="22/03/2026 09:14"/>
    <s v="-"/>
    <s v="J&amp;T COD"/>
    <s v="Tiktok"/>
    <s v="จ่ายทีหลัง / COD"/>
    <s v=""/>
    <s v="-"/>
    <s v="22/03/2026 09:15"/>
  </r>
  <r>
    <x v="15"/>
    <x v="18"/>
    <n v="99"/>
    <n v="1"/>
    <s v="GXV21"/>
    <n v="289"/>
    <n v="0"/>
    <s v="ร้านที่2"/>
    <s v="ป***ม"/>
    <s v="อ่างทอง"/>
    <s v="-"/>
    <s v=""/>
    <s v="22/03/2026 09:14"/>
    <s v="-"/>
    <s v="J&amp;T COD"/>
    <s v="Tiktok"/>
    <s v="จ่ายทีหลัง / COD"/>
    <s v=""/>
    <s v="-"/>
    <s v="22/03/2026 09:15"/>
  </r>
  <r>
    <x v="0"/>
    <x v="0"/>
    <n v="33.333333333333336"/>
    <n v="3"/>
    <s v="GXV20"/>
    <n v="100"/>
    <n v="0"/>
    <s v="ร้านที่4"/>
    <s v="ว***ย ส***ี"/>
    <s v="สุพรรณบุรี"/>
    <s v="-"/>
    <s v=""/>
    <s v="22/03/2026 09:15"/>
    <s v="-"/>
    <s v="J&amp;T Express"/>
    <s v="Tiktok"/>
    <s v="tiktok"/>
    <s v=""/>
    <s v="793633014053"/>
    <s v="22/03/2026 09:14"/>
  </r>
  <r>
    <x v="0"/>
    <x v="0"/>
    <n v="33.333333333333336"/>
    <n v="3"/>
    <s v="GXV19"/>
    <n v="100"/>
    <n v="0"/>
    <s v="ร้านที่2"/>
    <s v="ว***พร บ***ล้า ห***บ้านผู้ใหญ่เก่า"/>
    <s v="นครศรีธรรมราช"/>
    <s v="-"/>
    <s v=""/>
    <s v="22/03/2026 09:14"/>
    <s v="-"/>
    <s v="J&amp;T Express"/>
    <s v="Tiktok"/>
    <s v="tiktok"/>
    <s v=""/>
    <s v="793619118084"/>
    <s v="22/03/2026 09:13"/>
  </r>
  <r>
    <x v="0"/>
    <x v="0"/>
    <n v="33.333333333333336"/>
    <n v="3"/>
    <s v="GXV18"/>
    <n v="100"/>
    <n v="0"/>
    <s v="ร้านที่2"/>
    <s v="น***าตรี ม***สภา พ***สริฐ แ***าง"/>
    <s v="มหาสารคาม"/>
    <s v="-"/>
    <s v=""/>
    <s v="22/03/2026 09:12"/>
    <s v="-"/>
    <s v="J&amp;T Express"/>
    <s v="Tiktok"/>
    <s v="tiktok"/>
    <s v=""/>
    <s v="793679820043"/>
    <s v="22/03/2026 09:11"/>
  </r>
  <r>
    <x v="0"/>
    <x v="0"/>
    <n v="33.333333333333336"/>
    <n v="3"/>
    <s v="GXV17"/>
    <n v="100"/>
    <n v="0"/>
    <s v="ร้านที่2"/>
    <s v="ส***ตรา จ***พันธ์"/>
    <s v="กรุงเทพมหานคร"/>
    <s v="-"/>
    <s v=""/>
    <s v="22/03/2026 09:09"/>
    <s v="-"/>
    <s v="J&amp;T Express"/>
    <s v="Tiktok"/>
    <s v="tiktok"/>
    <s v=""/>
    <s v="793694311082"/>
    <s v="22/03/2026 09:08"/>
  </r>
  <r>
    <x v="0"/>
    <x v="0"/>
    <n v="33.333333333333336"/>
    <n v="3"/>
    <s v="GXV16"/>
    <n v="100"/>
    <n v="0"/>
    <s v="ร้านที่2"/>
    <s v="ว***ภา ไ***ก้ว"/>
    <s v="กาญจนบุรี"/>
    <s v="-"/>
    <s v=""/>
    <s v="22/03/2026 09:08"/>
    <s v="-"/>
    <s v="J&amp;T COD"/>
    <s v="Tiktok"/>
    <s v="จ่ายทีหลัง / COD"/>
    <s v=""/>
    <s v="793620322003"/>
    <s v="22/03/2026 09:08"/>
  </r>
  <r>
    <x v="0"/>
    <x v="0"/>
    <n v="33.333333333333336"/>
    <n v="3"/>
    <s v="GXV15"/>
    <n v="100"/>
    <n v="0"/>
    <s v="ร้านที่4"/>
    <s v="ศ***ลักษณ์  ก***์สุ่ม"/>
    <s v="กรุงเทพฯ"/>
    <s v="-"/>
    <s v=""/>
    <s v="22/03/2026 09:07"/>
    <s v="-"/>
    <s v="J&amp;T COD"/>
    <s v="Tiktok"/>
    <s v="จ่ายทีหลัง / COD"/>
    <s v=""/>
    <s v="793671618051"/>
    <s v="22/03/2026 09:08"/>
  </r>
  <r>
    <x v="0"/>
    <x v="0"/>
    <n v="50"/>
    <n v="6"/>
    <s v="GXV14"/>
    <n v="200"/>
    <n v="0"/>
    <s v="ร้านที่2"/>
    <s v="เ***"/>
    <s v="กรุงเทพฯ"/>
    <s v="-"/>
    <s v=""/>
    <s v="22/03/2026 09:07"/>
    <s v="-"/>
    <s v="J&amp;T Express"/>
    <s v="Tiktok"/>
    <s v="tiktok"/>
    <s v=""/>
    <s v="793753846550"/>
    <s v="22/03/2026 09:06"/>
  </r>
  <r>
    <x v="12"/>
    <x v="15"/>
    <n v="50"/>
    <n v="3"/>
    <s v="GXV13"/>
    <n v="100"/>
    <n v="0"/>
    <s v="ร้านที่2"/>
    <s v="ฉ***แก้ว"/>
    <s v="ร้อยเอ็ด"/>
    <s v="-"/>
    <s v=""/>
    <s v="22/03/2026 09:01"/>
    <s v="-"/>
    <s v="J&amp;T COD"/>
    <s v="Tiktok"/>
    <s v="จ่ายทีหลัง / COD"/>
    <s v=""/>
    <s v="793620619024"/>
    <s v="22/03/2026 09:01"/>
  </r>
  <r>
    <x v="0"/>
    <x v="0"/>
    <n v="50"/>
    <n v="6"/>
    <s v="GXV11"/>
    <n v="200"/>
    <n v="0"/>
    <s v="ร้านที่2"/>
    <s v="H***"/>
    <s v="นครสวรรค์"/>
    <s v="-"/>
    <s v=""/>
    <s v="22/03/2026 08:59"/>
    <s v="-"/>
    <s v="J&amp;T COD"/>
    <s v="Tiktok"/>
    <s v="จ่ายทีหลัง / COD"/>
    <s v=""/>
    <s v="793743042562"/>
    <s v="22/03/2026 08:59"/>
  </r>
  <r>
    <x v="11"/>
    <x v="14"/>
    <n v="200"/>
    <n v="1"/>
    <s v="GXV10"/>
    <n v="99"/>
    <n v="0"/>
    <s v="ร้านที่2"/>
    <s v="พ***า ท***นันทน์"/>
    <s v="นนทบุรี"/>
    <s v="-"/>
    <s v=""/>
    <s v="22/03/2026 08:58"/>
    <s v="-"/>
    <s v="J&amp;T COD"/>
    <s v="Tiktok"/>
    <s v="จ่ายทีหลัง / COD"/>
    <s v=""/>
    <s v="793639810051"/>
    <s v="22/03/2026 08:58"/>
  </r>
  <r>
    <x v="12"/>
    <x v="15"/>
    <n v="50"/>
    <n v="3"/>
    <s v="GXV9"/>
    <n v="0"/>
    <n v="0"/>
    <s v="ร้านที่2"/>
    <s v="ศ***ิมล ต***ี"/>
    <s v="บึงกาฬ"/>
    <s v="-"/>
    <s v=""/>
    <s v="22/03/2026 08:58"/>
    <s v="-"/>
    <s v="J&amp;T Express"/>
    <s v="Tiktok"/>
    <s v="tiktok"/>
    <s v=""/>
    <s v="793645619012"/>
    <s v="22/03/2026 08:58"/>
  </r>
  <r>
    <x v="0"/>
    <x v="0"/>
    <n v="50"/>
    <n v="6"/>
    <s v="GXV8"/>
    <n v="200"/>
    <n v="0"/>
    <s v="ร้านที่2"/>
    <s v="เ*** เ***วเทียน"/>
    <s v="เพชรบูรณ์"/>
    <s v="-"/>
    <s v=""/>
    <s v="22/03/2026 08:57"/>
    <s v="-"/>
    <s v="J&amp;T Express"/>
    <s v="Tiktok"/>
    <s v="tiktok"/>
    <s v=""/>
    <s v="793761247565"/>
    <s v="22/03/2026 08:56"/>
  </r>
  <r>
    <x v="11"/>
    <x v="14"/>
    <n v="99"/>
    <n v="1"/>
    <s v="GXV7"/>
    <n v="0"/>
    <n v="0"/>
    <s v="ร้านที่4"/>
    <s v="เ**"/>
    <s v="ปทุมธานี"/>
    <s v="-"/>
    <s v=""/>
    <s v="22/03/2026 08:53"/>
    <s v="-"/>
    <s v="J&amp;T Express"/>
    <s v="Tiktok"/>
    <s v="tiktok"/>
    <s v=""/>
    <s v="793691094991"/>
    <s v="22/03/2026 08:53"/>
  </r>
  <r>
    <x v="13"/>
    <x v="16"/>
    <n v="99"/>
    <n v="1"/>
    <s v="GXV7"/>
    <n v="0"/>
    <n v="0"/>
    <s v="ร้านที่4"/>
    <s v="เ**"/>
    <s v="ปทุมธานี"/>
    <s v="-"/>
    <s v=""/>
    <s v="22/03/2026 08:53"/>
    <s v="-"/>
    <s v="J&amp;T Express"/>
    <s v="Tiktok"/>
    <s v="tiktok"/>
    <s v=""/>
    <s v="793691094991"/>
    <s v="22/03/2026 08:53"/>
  </r>
  <r>
    <x v="15"/>
    <x v="18"/>
    <n v="89.5"/>
    <n v="2"/>
    <s v="GXV6"/>
    <n v="159"/>
    <n v="0"/>
    <s v="ร้านที่2"/>
    <s v="ส***า ป***น"/>
    <s v="ระยอง"/>
    <s v="-"/>
    <s v=""/>
    <s v="22/03/2026 08:42"/>
    <s v="-"/>
    <s v="J&amp;T COD"/>
    <s v="Tiktok"/>
    <s v="จ่ายทีหลัง / COD"/>
    <s v=""/>
    <s v="-"/>
    <s v="22/03/2026 08:42"/>
  </r>
  <r>
    <x v="4"/>
    <x v="4"/>
    <n v="66.666666666666671"/>
    <n v="3"/>
    <s v="GXV5"/>
    <n v="119"/>
    <n v="0"/>
    <s v="ร้านที่1"/>
    <s v="น******ย"/>
    <s v="******บ้าหวี, อำเภอหาดสำราญ ตำบลบ้าหวี อำเภอหาดสำราญ จังหวัดตรัง 92120"/>
    <s v="92120"/>
    <s v="60"/>
    <s v="22/03/2026 08:28"/>
    <s v="-"/>
    <s v="SPX Express"/>
    <s v="Shopee"/>
    <s v="shopee"/>
    <s v=""/>
    <s v="TH2675597792359"/>
    <s v="22/03/2026 08:28"/>
  </r>
  <r>
    <x v="12"/>
    <x v="15"/>
    <n v="50"/>
    <n v="6"/>
    <s v="GXV4"/>
    <n v="200"/>
    <n v="0"/>
    <s v="ร้านที่2"/>
    <s v="อ***ณี ย***พิ่ม"/>
    <s v="กาฬสินธุ์"/>
    <s v="-"/>
    <s v=""/>
    <s v="22/03/2026 08:18"/>
    <s v="-"/>
    <s v="J&amp;T Express"/>
    <s v="Tiktok"/>
    <s v="tiktok"/>
    <s v=""/>
    <s v="793613505086"/>
    <s v="22/03/2026 08:17"/>
  </r>
  <r>
    <x v="0"/>
    <x v="0"/>
    <n v="50"/>
    <n v="6"/>
    <s v="GXV3"/>
    <n v="200"/>
    <n v="0"/>
    <s v="ร้านที่2"/>
    <s v="พ***ล.ขึอขุนทด."/>
    <s v="นครราชสีมา"/>
    <s v="-"/>
    <s v=""/>
    <s v="22/03/2026 08:16"/>
    <s v="-"/>
    <s v="J&amp;T COD"/>
    <s v="Tiktok"/>
    <s v="จ่ายทีหลัง / COD"/>
    <s v=""/>
    <s v="793779258554"/>
    <s v="22/03/2026 08:16"/>
  </r>
  <r>
    <x v="0"/>
    <x v="0"/>
    <n v="33.333333333333336"/>
    <n v="3"/>
    <s v="GXV2"/>
    <n v="100"/>
    <n v="0"/>
    <s v="ร้านที่4"/>
    <s v="เ***"/>
    <s v="ฉะเชิงเทรา"/>
    <s v="-"/>
    <s v=""/>
    <s v="22/03/2026 08:14"/>
    <s v="-"/>
    <s v="J&amp;T COD"/>
    <s v="Tiktok"/>
    <s v="จ่ายทีหลัง / COD"/>
    <s v=""/>
    <s v="793625819044"/>
    <s v="22/03/2026 08:14"/>
  </r>
  <r>
    <x v="0"/>
    <x v="0"/>
    <n v="33.333333333333336"/>
    <n v="3"/>
    <s v="GXV1"/>
    <n v="100"/>
    <n v="0"/>
    <s v="ร้านที่4"/>
    <s v="ธ*** ค***ดใจ"/>
    <s v="นครพนม"/>
    <s v="-"/>
    <s v=""/>
    <s v="22/03/2026 08:14"/>
    <s v="-"/>
    <s v="J&amp;T Express"/>
    <s v="Tiktok"/>
    <s v="tiktok"/>
    <s v=""/>
    <s v="793694517081"/>
    <s v="22/03/2026 08:12"/>
  </r>
  <r>
    <x v="4"/>
    <x v="4"/>
    <n v="66.666666666666671"/>
    <n v="3"/>
    <s v="GXV0"/>
    <n v="129"/>
    <n v="0"/>
    <s v="ร้านที่2"/>
    <s v="ช*** ว***สวัสดิ์"/>
    <s v="กรุงเทพฯ"/>
    <s v="-"/>
    <s v=""/>
    <s v="22/03/2026 08:02"/>
    <s v="-"/>
    <s v="J&amp;T Express"/>
    <s v="Tiktok"/>
    <s v="tiktok"/>
    <s v=""/>
    <s v="793657495934"/>
    <s v="22/03/2026 08:02"/>
  </r>
  <r>
    <x v="0"/>
    <x v="0"/>
    <n v="50"/>
    <n v="6"/>
    <s v="GXU99"/>
    <n v="200"/>
    <n v="0"/>
    <s v="ร้านที่2"/>
    <s v="ภ***ินทร์ เ***ใจ"/>
    <s v="พิจิตร"/>
    <s v="-"/>
    <s v=""/>
    <s v="22/03/2026 07:59"/>
    <s v="-"/>
    <s v="J&amp;T Express"/>
    <s v="Tiktok"/>
    <s v="tiktok"/>
    <s v=""/>
    <s v="793771159543"/>
    <s v="22/03/2026 07:59"/>
  </r>
  <r>
    <x v="8"/>
    <x v="8"/>
    <n v="66.333333333333329"/>
    <n v="3"/>
    <s v="GXU98"/>
    <n v="220"/>
    <n v="0"/>
    <s v="ร้านที่4"/>
    <s v="ร***นภา ม***ย"/>
    <s v="ประจวบคีรีขันธ์"/>
    <s v="-"/>
    <s v=""/>
    <s v="22/03/2026 07:51"/>
    <s v="-"/>
    <s v="J&amp;T COD"/>
    <s v="Tiktok"/>
    <s v="จ่ายทีหลัง / COD"/>
    <s v=""/>
    <s v="793641097955"/>
    <s v="22/03/2026 07:51"/>
  </r>
  <r>
    <x v="0"/>
    <x v="0"/>
    <n v="33.333333333333336"/>
    <n v="3"/>
    <s v="GXU97"/>
    <n v="100"/>
    <n v="0"/>
    <s v="ร้านที่4"/>
    <s v="ร***ค้าบริรักษ์"/>
    <s v="ชุมพร"/>
    <s v="-"/>
    <s v=""/>
    <s v="22/03/2026 07:46"/>
    <s v="-"/>
    <s v="J&amp;T COD"/>
    <s v="Tiktok"/>
    <s v="จ่ายทีหลัง / COD"/>
    <s v=""/>
    <s v="793686816042"/>
    <s v="22/03/2026 07:46"/>
  </r>
  <r>
    <x v="10"/>
    <x v="19"/>
    <n v="66"/>
    <n v="1"/>
    <s v="GXU96"/>
    <n v="249"/>
    <n v="0"/>
    <s v="ร้านที่1"/>
    <s v="น******์"/>
    <s v="******แข้ง ตำบลหมากแข้ง อำเภอเมืองอุดรธานี จังหวัดอุดรธานี 41000"/>
    <s v="41000"/>
    <s v="57"/>
    <s v="22/03/2026 07:42"/>
    <s v="-"/>
    <s v="SPX Express"/>
    <s v="Shopee"/>
    <s v="shopee"/>
    <s v=""/>
    <s v="TH2645213157286"/>
    <s v="22/03/2026 07:42"/>
  </r>
  <r>
    <x v="2"/>
    <x v="11"/>
    <n v="66"/>
    <n v="1"/>
    <s v="GXU96"/>
    <n v="249"/>
    <n v="0"/>
    <s v="ร้านที่1"/>
    <s v="น******์"/>
    <s v="******แข้ง ตำบลหมากแข้ง อำเภอเมืองอุดรธานี จังหวัดอุดรธานี 41000"/>
    <s v="41000"/>
    <s v="57"/>
    <s v="22/03/2026 07:42"/>
    <s v="-"/>
    <s v="SPX Express"/>
    <s v="Shopee"/>
    <s v="shopee"/>
    <s v=""/>
    <s v="TH2645213157286"/>
    <s v="22/03/2026 07:42"/>
  </r>
  <r>
    <x v="8"/>
    <x v="8"/>
    <n v="67"/>
    <n v="1"/>
    <s v="GXU96"/>
    <n v="249"/>
    <n v="0"/>
    <s v="ร้านที่1"/>
    <s v="น******์"/>
    <s v="******แข้ง ตำบลหมากแข้ง อำเภอเมืองอุดรธานี จังหวัดอุดรธานี 41000"/>
    <s v="41000"/>
    <s v="57"/>
    <s v="22/03/2026 07:42"/>
    <s v="-"/>
    <s v="SPX Express"/>
    <s v="Shopee"/>
    <s v="shopee"/>
    <s v=""/>
    <s v="TH2645213157286"/>
    <s v="22/03/2026 07:42"/>
  </r>
  <r>
    <x v="4"/>
    <x v="4"/>
    <n v="66.666666666666671"/>
    <n v="3"/>
    <s v="GXU95"/>
    <n v="119"/>
    <n v="0"/>
    <s v="ร้านที่1"/>
    <s v="K******)"/>
    <s v="****** ) เลขที่ 369 หมู่ที่ 4 ถนน มัญจาคีรี ตำบลบ้านทุ่ม ตำบลบ้านทุ่ม อำเภอเมืองขอนแก่น จังหวัดขอนแก่น 40000"/>
    <s v="40000"/>
    <s v="58"/>
    <s v="22/03/2026 07:43"/>
    <s v="-"/>
    <s v="SPX Express"/>
    <s v="Shopee"/>
    <s v="shopee"/>
    <s v=""/>
    <s v="TH2661703554680"/>
    <s v="22/03/2026 07:41"/>
  </r>
  <r>
    <x v="8"/>
    <x v="8"/>
    <n v="66.333333333333329"/>
    <n v="3"/>
    <s v="GXU94"/>
    <n v="250"/>
    <n v="0"/>
    <s v="ร้านที่1"/>
    <s v="เ******ด"/>
    <s v="******ตำบลมะเกลือเก่า อำเภอสูงเนิน จังหวัดนครราชสีมา 30170"/>
    <s v="30170"/>
    <s v="79"/>
    <s v="22/03/2026 08:09"/>
    <s v="-"/>
    <s v="SPX Express"/>
    <s v="Shopee"/>
    <s v="shopee"/>
    <s v=""/>
    <s v="TH260230062166X"/>
    <s v="22/03/2026 07:39"/>
  </r>
  <r>
    <x v="0"/>
    <x v="0"/>
    <n v="50"/>
    <n v="6"/>
    <s v="GXU93"/>
    <n v="200"/>
    <n v="0"/>
    <s v="ร้านที่2"/>
    <s v="อ***า ด***โยธา"/>
    <s v="สตูล"/>
    <s v="-"/>
    <s v=""/>
    <s v="22/03/2026 07:37"/>
    <s v="-"/>
    <s v="J&amp;T COD"/>
    <s v="Tiktok"/>
    <s v="จ่ายทีหลัง / COD"/>
    <s v=""/>
    <s v="793710560510"/>
    <s v="22/03/2026 07:37"/>
  </r>
  <r>
    <x v="0"/>
    <x v="0"/>
    <n v="50"/>
    <n v="6"/>
    <s v="GXU91"/>
    <n v="200"/>
    <n v="0"/>
    <s v="ร้านที่2"/>
    <s v="y* t*"/>
    <s v="กรุงเทพฯ"/>
    <s v="-"/>
    <s v=""/>
    <s v="22/03/2026 07:24"/>
    <s v="-"/>
    <s v="J&amp;T COD"/>
    <s v="Tiktok"/>
    <s v="จ่ายทีหลัง / COD"/>
    <s v=""/>
    <s v="793722051511"/>
    <s v="22/03/2026 07:24"/>
  </r>
  <r>
    <x v="0"/>
    <x v="0"/>
    <n v="33.333333333333336"/>
    <n v="3"/>
    <s v="GXU90"/>
    <n v="100"/>
    <n v="0"/>
    <s v="ร้านที่4"/>
    <s v="ร***.   ศ***ุ่งฟ้า"/>
    <s v="เพชรบูรณ์"/>
    <s v="-"/>
    <s v=""/>
    <s v="22/03/2026 07:20"/>
    <s v="-"/>
    <s v="J&amp;T COD"/>
    <s v="Tiktok"/>
    <s v="จ่ายทีหลัง / COD"/>
    <s v=""/>
    <s v="793692313094"/>
    <s v="22/03/2026 07:20"/>
  </r>
  <r>
    <x v="0"/>
    <x v="0"/>
    <n v="33.333333333333336"/>
    <n v="3"/>
    <s v="GXU88"/>
    <n v="100"/>
    <n v="0"/>
    <s v="ร้านที่4"/>
    <s v="จ** จ**"/>
    <s v="พิษณุโลก"/>
    <s v="-"/>
    <s v=""/>
    <s v="22/03/2026 07:13"/>
    <s v="-"/>
    <s v="J&amp;T Express"/>
    <s v="Tiktok"/>
    <s v="tiktok"/>
    <s v=""/>
    <s v="793624612045"/>
    <s v="22/03/2026 07:13"/>
  </r>
  <r>
    <x v="0"/>
    <x v="0"/>
    <n v="33.333333333333336"/>
    <n v="3"/>
    <s v="GXU87"/>
    <n v="100"/>
    <n v="0"/>
    <s v="ร้านที่4"/>
    <s v="พ***า ค***"/>
    <s v="ปทุมธานี"/>
    <s v="-"/>
    <s v=""/>
    <s v="22/03/2026 06:56"/>
    <s v="-"/>
    <s v="J&amp;T COD"/>
    <s v="Tiktok"/>
    <s v="จ่ายทีหลัง / COD"/>
    <s v=""/>
    <s v="793630580945"/>
    <s v="22/03/2026 06:56"/>
  </r>
  <r>
    <x v="3"/>
    <x v="3"/>
    <n v="27.5"/>
    <n v="4"/>
    <s v="GXU86"/>
    <n v="219"/>
    <n v="54"/>
    <s v="ร้านที่1"/>
    <s v="เ******​"/>
    <s v="******ยธิน46แยก6 เสนานิคม แขวงเสนานิคม เขตจตุจักร จังหวัดกรุงเทพมหานคร 10900"/>
    <s v="10900"/>
    <s v="07"/>
    <s v="22/03/2026 06:56"/>
    <s v="-"/>
    <s v="SPX Express"/>
    <s v="Shopee"/>
    <s v="shopee"/>
    <s v=""/>
    <s v="TH262619634434D"/>
    <s v="22/03/2026 06:55"/>
  </r>
  <r>
    <x v="0"/>
    <x v="0"/>
    <n v="50"/>
    <n v="6"/>
    <s v="GXU85"/>
    <n v="200"/>
    <n v="0"/>
    <s v="ร้านที่2"/>
    <s v="ส***์ทนาลักษณ์ ส***นธ์"/>
    <s v="อุดรธานี"/>
    <s v="-"/>
    <s v=""/>
    <s v="22/03/2026 06:47"/>
    <s v="-"/>
    <s v="J&amp;T Express"/>
    <s v="Tiktok"/>
    <s v="tiktok"/>
    <s v=""/>
    <s v="793739850562"/>
    <s v="22/03/2026 06:46"/>
  </r>
  <r>
    <x v="0"/>
    <x v="0"/>
    <n v="50"/>
    <n v="6"/>
    <s v="GXU84"/>
    <n v="200"/>
    <n v="0"/>
    <s v="ร้านที่2"/>
    <s v="b***9394"/>
    <s v="นนทบุรี"/>
    <s v="-"/>
    <s v=""/>
    <s v="22/03/2026 06:40"/>
    <s v="-"/>
    <s v="J&amp;T COD"/>
    <s v="Tiktok"/>
    <s v="จ่ายทีหลัง / COD"/>
    <s v=""/>
    <s v="793758165513"/>
    <s v="22/03/2026 06:40"/>
  </r>
  <r>
    <x v="16"/>
    <x v="20"/>
    <n v="54.5"/>
    <n v="2"/>
    <s v="GXU83"/>
    <n v="254.38"/>
    <n v="7"/>
    <s v="ร้านที่3"/>
    <s v="วรวรรณ สุวรรณนที"/>
    <s v="290 ม.5 ซอยพระราชวิรียาภรณ์ 3 ต.บางพึ่ง_x000a__x000a_พระประแดง/ Phra Pradaengสมุทรปราการ/ Samut Prakan_x000a_10130"/>
    <s v="10130"/>
    <s v="660860701500"/>
    <s v="22/03/2026 06:34"/>
    <s v="-"/>
    <s v="Kerry_dropoff"/>
    <s v="Lazada"/>
    <s v="lazada"/>
    <s v=""/>
    <s v="LEXPU0669127835"/>
    <s v="22/03/2026 06:34"/>
  </r>
  <r>
    <x v="8"/>
    <x v="21"/>
    <n v="71.95"/>
    <n v="2"/>
    <s v="GXU83"/>
    <n v="254.38"/>
    <n v="7"/>
    <s v="ร้านที่3"/>
    <s v="วรวรรณ สุวรรณนที"/>
    <s v="290 ม.5 ซอยพระราชวิรียาภรณ์ 3 ต.บางพึ่ง_x000a__x000a_พระประแดง/ Phra Pradaengสมุทรปราการ/ Samut Prakan_x000a_10130"/>
    <s v="10130"/>
    <s v="660860701500"/>
    <s v="22/03/2026 06:34"/>
    <s v="-"/>
    <s v="Kerry_dropoff"/>
    <s v="Lazada"/>
    <s v="lazada"/>
    <s v=""/>
    <s v="LEXPU0669127835"/>
    <s v="22/03/2026 06:34"/>
  </r>
  <r>
    <x v="0"/>
    <x v="0"/>
    <n v="50"/>
    <n v="6"/>
    <s v="GXU82"/>
    <n v="200"/>
    <n v="0"/>
    <s v="ร้านที่2"/>
    <s v="A***it"/>
    <s v="นครปฐม"/>
    <s v="-"/>
    <s v=""/>
    <s v="22/03/2026 06:28"/>
    <s v="-"/>
    <s v="J&amp;T COD"/>
    <s v="Tiktok"/>
    <s v="จ่ายทีหลัง / COD"/>
    <s v=""/>
    <s v="793714858554"/>
    <s v="22/03/2026 06:28"/>
  </r>
  <r>
    <x v="0"/>
    <x v="0"/>
    <n v="50"/>
    <n v="6"/>
    <s v="GXU81"/>
    <n v="200"/>
    <n v="0"/>
    <s v="ร้านที่2"/>
    <s v="จ***พร ผ***ี"/>
    <s v="สุรินทร์"/>
    <s v="-"/>
    <s v=""/>
    <s v="22/03/2026 06:09"/>
    <s v="-"/>
    <s v="J&amp;T COD"/>
    <s v="Tiktok"/>
    <s v="จ่ายทีหลัง / COD"/>
    <s v=""/>
    <s v="793734659524"/>
    <s v="22/03/2026 06:09"/>
  </r>
  <r>
    <x v="0"/>
    <x v="0"/>
    <n v="50"/>
    <n v="6"/>
    <s v="GXU80"/>
    <n v="200"/>
    <n v="0"/>
    <s v="ร้านที่2"/>
    <s v="ก***รรณ  โ***ุจิพงษ์"/>
    <s v="กรุงเทพฯ"/>
    <s v="-"/>
    <s v=""/>
    <s v="22/03/2026 06:01"/>
    <s v="-"/>
    <s v="J&amp;T COD"/>
    <s v="Tiktok"/>
    <s v="จ่ายทีหลัง / COD"/>
    <s v=""/>
    <s v="793740255571"/>
    <s v="22/03/2026 06:01"/>
  </r>
  <r>
    <x v="0"/>
    <x v="0"/>
    <n v="50"/>
    <n v="6"/>
    <s v="GXU79"/>
    <n v="200"/>
    <n v="0"/>
    <s v="ร้านที่2"/>
    <s v="อ***นทร์ เ***ฐจำนงค์"/>
    <s v="ศรีสะเกษ"/>
    <s v="-"/>
    <s v=""/>
    <s v="22/03/2026 05:59"/>
    <s v="-"/>
    <s v="J&amp;T COD"/>
    <s v="Tiktok"/>
    <s v="จ่ายทีหลัง / COD"/>
    <s v=""/>
    <s v="793723853532"/>
    <s v="22/03/2026 05:59"/>
  </r>
  <r>
    <x v="1"/>
    <x v="10"/>
    <n v="139"/>
    <n v="1"/>
    <s v="GXU78"/>
    <n v="174"/>
    <n v="35"/>
    <s v="ร้านที่1"/>
    <s v="L******."/>
    <s v="******วงคลองสองต้นนุ่น, เขตลาดกระบัง แขวงคลองสองต้นนุ่น เขตลาดกระบัง จังหวัดกรุงเทพมหานคร 10520"/>
    <s v="10520"/>
    <s v="42"/>
    <s v="22/03/2026 05:18"/>
    <s v="-"/>
    <s v="SPX Express"/>
    <s v="Shopee"/>
    <s v="shopee"/>
    <s v=""/>
    <s v="TH260122609561Z"/>
    <s v="22/03/2026 05:18"/>
  </r>
  <r>
    <x v="0"/>
    <x v="0"/>
    <n v="33.333333333333336"/>
    <n v="3"/>
    <s v="GXU76"/>
    <n v="100"/>
    <n v="0"/>
    <s v="ร้านที่4"/>
    <s v="น***รี  ศ***พูน"/>
    <s v="สุรินทร์"/>
    <s v="-"/>
    <s v=""/>
    <s v="22/03/2026 05:02"/>
    <s v="-"/>
    <s v="J&amp;T COD"/>
    <s v="Tiktok"/>
    <s v="จ่ายทีหลัง / COD"/>
    <s v=""/>
    <s v="793681473992"/>
    <s v="22/03/2026 05:02"/>
  </r>
  <r>
    <x v="0"/>
    <x v="0"/>
    <n v="33.333333333333336"/>
    <n v="3"/>
    <s v="GXU75"/>
    <n v="100"/>
    <n v="0"/>
    <s v="ร้านที่4"/>
    <s v="ร***า ง***้วน"/>
    <s v="นนทบุรี"/>
    <s v="-"/>
    <s v=""/>
    <s v="22/03/2026 03:54"/>
    <s v="-"/>
    <s v="J&amp;T COD"/>
    <s v="Tiktok"/>
    <s v="จ่ายทีหลัง / COD"/>
    <s v=""/>
    <s v="793618675986"/>
    <s v="22/03/2026 03:54"/>
  </r>
  <r>
    <x v="0"/>
    <x v="0"/>
    <n v="33.333333333333336"/>
    <n v="3"/>
    <s v="GXU74"/>
    <n v="100"/>
    <n v="0"/>
    <s v="ร้านที่4"/>
    <s v="พ***พย์  ส***รณศรี"/>
    <s v="นนทบุรี"/>
    <s v="-"/>
    <s v=""/>
    <s v="22/03/2026 03:42"/>
    <s v="-"/>
    <s v="J&amp;T COD"/>
    <s v="Tiktok"/>
    <s v="จ่ายทีหลัง / COD"/>
    <s v="ขอเป็นกาแฟ กับ เค้กมะพร้าว นะคะ ขอบคุณค่ะ"/>
    <s v="793628365806"/>
    <s v="22/03/2026 03:42"/>
  </r>
  <r>
    <x v="0"/>
    <x v="0"/>
    <n v="50"/>
    <n v="6"/>
    <s v="GXU73"/>
    <n v="200"/>
    <n v="0"/>
    <s v="ร้านที่2"/>
    <s v="ก***้ว แ***ิเชียร"/>
    <s v="สงขลา"/>
    <s v="-"/>
    <s v=""/>
    <s v="22/03/2026 03:01"/>
    <s v="-"/>
    <s v="J&amp;T Express"/>
    <s v="Tiktok"/>
    <s v="tiktok"/>
    <s v=""/>
    <s v="793769056544"/>
    <s v="22/03/2026 03:01"/>
  </r>
  <r>
    <x v="0"/>
    <x v="0"/>
    <n v="50"/>
    <n v="6"/>
    <s v="GXU72"/>
    <n v="200"/>
    <n v="0"/>
    <s v="ร้านที่2"/>
    <s v="ป***้อย  จ***รรณ"/>
    <s v="กรุงเทพฯ"/>
    <s v="-"/>
    <s v=""/>
    <s v="22/03/2026 02:15"/>
    <s v="-"/>
    <s v="J&amp;T COD"/>
    <s v="Tiktok"/>
    <s v="จ่ายทีหลัง / COD"/>
    <s v=""/>
    <s v="793721969526"/>
    <s v="22/03/2026 02:15"/>
  </r>
  <r>
    <x v="0"/>
    <x v="0"/>
    <n v="50"/>
    <n v="6"/>
    <s v="GXU71"/>
    <n v="200"/>
    <n v="0"/>
    <s v="ร้านที่2"/>
    <s v="น***พิฐมญค์ณิร์ แ***ี่"/>
    <s v="แม่ฮ่องสอน"/>
    <s v="-"/>
    <s v=""/>
    <s v="22/03/2026 01:55"/>
    <s v="-"/>
    <s v="J&amp;T COD"/>
    <s v="Tiktok"/>
    <s v="จ่ายทีหลัง / COD"/>
    <s v=""/>
    <s v="793734266555"/>
    <s v="22/03/2026 01:55"/>
  </r>
  <r>
    <x v="0"/>
    <x v="0"/>
    <n v="50"/>
    <n v="6"/>
    <s v="GXU70"/>
    <n v="200"/>
    <n v="0"/>
    <s v="ร้านที่2"/>
    <s v="ส*** ข***วัดโพธิ์เงิน"/>
    <s v="พิษณุโลก"/>
    <s v="-"/>
    <s v=""/>
    <s v="22/03/2026 01:50"/>
    <s v="-"/>
    <s v="J&amp;T Express"/>
    <s v="Tiktok"/>
    <s v="tiktok"/>
    <s v=""/>
    <s v="793753375542"/>
    <s v="22/03/2026 01:49"/>
  </r>
  <r>
    <x v="0"/>
    <x v="0"/>
    <n v="50"/>
    <n v="6"/>
    <s v="GXU69"/>
    <n v="200"/>
    <n v="0"/>
    <s v="ร้านที่2"/>
    <s v="p***k"/>
    <s v="ลำปาง"/>
    <s v="-"/>
    <s v=""/>
    <s v="22/03/2026 01:49"/>
    <s v="-"/>
    <s v="J&amp;T COD"/>
    <s v="Tiktok"/>
    <s v="จ่ายทีหลัง / COD"/>
    <s v=""/>
    <s v="793778976513"/>
    <s v="22/03/2026 01:49"/>
  </r>
  <r>
    <x v="7"/>
    <x v="1"/>
    <n v="87.2"/>
    <n v="1"/>
    <s v="GXU68"/>
    <n v="100.2"/>
    <n v="13"/>
    <s v="ร้านที่1"/>
    <s v="นนทเขต มิโนทานัง"/>
    <s v="เลขที่ 447/24, ซอย กลับชม, ถนน นนทรี, แขวงช่องนนทรี, เขตยานนาวา · ช่องนนทรี/ Chong Nonsi_x000a__x000a_ยานนาวา/ Yan Nawaกรุงเทพมหานคร/ Bangkok_x000a_10120"/>
    <s v="10120"/>
    <s v="660952988066"/>
    <s v="22/03/2026 01:41"/>
    <s v="-"/>
    <s v="Kerry_dropoff"/>
    <s v="Lazada"/>
    <s v="lazada"/>
    <s v=""/>
    <s v="LEXPU0669143694"/>
    <s v="22/03/2026 01:41"/>
  </r>
  <r>
    <x v="0"/>
    <x v="0"/>
    <n v="33.333333333333336"/>
    <n v="3"/>
    <s v="GXU67"/>
    <n v="100"/>
    <n v="0"/>
    <s v="ร้านที่4"/>
    <s v="ค** ร***  ไ***ว่าง"/>
    <s v="ปทุมธานี"/>
    <s v="-"/>
    <s v=""/>
    <s v="22/03/2026 01:39"/>
    <s v="-"/>
    <s v="J&amp;T COD"/>
    <s v="Tiktok"/>
    <s v="จ่ายทีหลัง / COD"/>
    <s v=""/>
    <s v="793632786925"/>
    <s v="22/03/2026 01:39"/>
  </r>
  <r>
    <x v="0"/>
    <x v="0"/>
    <n v="50"/>
    <n v="6"/>
    <s v="GXU65"/>
    <n v="200"/>
    <n v="0"/>
    <s v="ร้านที่2"/>
    <s v="ป***ิทย์ ด***ีดำเกิง"/>
    <s v="เชียงใหม่"/>
    <s v="-"/>
    <s v=""/>
    <s v="22/03/2026 01:14"/>
    <s v="-"/>
    <s v="J&amp;T Express"/>
    <s v="Tiktok"/>
    <s v="tiktok"/>
    <s v=""/>
    <s v="793724667562"/>
    <s v="22/03/2026 01:22"/>
  </r>
  <r>
    <x v="8"/>
    <x v="22"/>
    <n v="60.2"/>
    <n v="1"/>
    <s v="GXU64"/>
    <n v="69.2"/>
    <n v="9"/>
    <s v="ร้านที่1"/>
    <s v="สุชาติ พานิชภักดี"/>
    <s v="25/122  หมู่บ้านนันทวัน  ซอยพระราม 2 ซอย 82  ถนนพระราม 2  แขวงแสมดำ_x000a__x000a_บางขุนเทียน/ Bang Khun Thianกรุงเทพมหานคร/ Bangkok_x000a_10150"/>
    <s v="10150"/>
    <s v="660815543775"/>
    <s v="22/03/2026 00:57"/>
    <s v="-"/>
    <s v="Kerry_dropoff"/>
    <s v="Lazada"/>
    <s v="lazada"/>
    <s v=""/>
    <s v="LEXPU0669129498"/>
    <s v="22/03/2026 00:57"/>
  </r>
  <r>
    <x v="0"/>
    <x v="0"/>
    <n v="50"/>
    <n v="6"/>
    <s v="GXU63"/>
    <n v="200"/>
    <n v="0"/>
    <s v="ร้านที่2"/>
    <s v="ศ***ร"/>
    <s v="สระบุรี"/>
    <s v="-"/>
    <s v=""/>
    <s v="22/03/2026 00:56"/>
    <s v="-"/>
    <s v="J&amp;T COD"/>
    <s v="Tiktok"/>
    <s v="จ่ายทีหลัง / COD"/>
    <s v=""/>
    <s v="793711565566"/>
    <s v="22/03/2026 00:57"/>
  </r>
  <r>
    <x v="8"/>
    <x v="22"/>
    <n v="68"/>
    <n v="1"/>
    <s v="GXU60"/>
    <n v="77"/>
    <n v="9"/>
    <s v="ร้านที่1"/>
    <s v="วิลาวัลย์ เถื่อนเหมือน"/>
    <s v="12  ม.3 ต.น้ำตก · น้ำตก/ Nam Tok_x000a__x000a_ทุ่งสง/ Thung Songนครศรีธรรมราช/ Nakhon Si Thammarat_x000a_80110"/>
    <s v="80110"/>
    <s v="660870633850"/>
    <s v="22/03/2026 00:20"/>
    <s v="-"/>
    <s v="Kerry_dropoff"/>
    <s v="Lazada"/>
    <s v="lazada"/>
    <s v=""/>
    <s v="LEXPU0669129250"/>
    <s v="22/03/2026 00:20"/>
  </r>
  <r>
    <x v="16"/>
    <x v="20"/>
    <n v="59"/>
    <n v="2"/>
    <s v="GXU59"/>
    <n v="307"/>
    <n v="29"/>
    <s v="ร้านที่1"/>
    <s v="น******ศ"/>
    <s v="******พชรบูรณ์ ตำบลระวิง อำเภอเมืองเพชรบูรณ์ จังหวัดเพชรบูรณ์ 67210"/>
    <s v="67210"/>
    <s v="41"/>
    <s v="22/03/2026 00:20"/>
    <s v="-"/>
    <s v="SPX Express"/>
    <s v="Shopee"/>
    <s v="shopee"/>
    <s v=""/>
    <s v="TH267020405708R"/>
    <s v="22/03/2026 00:20"/>
  </r>
  <r>
    <x v="8"/>
    <x v="8"/>
    <n v="80"/>
    <n v="2"/>
    <s v="GXU59"/>
    <n v="307"/>
    <n v="29"/>
    <s v="ร้านที่1"/>
    <s v="น******ศ"/>
    <s v="******พชรบูรณ์ ตำบลระวิง อำเภอเมืองเพชรบูรณ์ จังหวัดเพชรบูรณ์ 67210"/>
    <s v="67210"/>
    <s v="41"/>
    <s v="22/03/2026 00:20"/>
    <s v="-"/>
    <s v="SPX Express"/>
    <s v="Shopee"/>
    <s v="shopee"/>
    <s v=""/>
    <s v="TH267020405708R"/>
    <s v="22/03/2026 00:20"/>
  </r>
  <r>
    <x v="0"/>
    <x v="0"/>
    <n v="50"/>
    <n v="6"/>
    <s v="GXU56"/>
    <n v="200"/>
    <n v="0"/>
    <s v="ร้านที่2"/>
    <s v="อ*** ค** ศ***ักษณ์"/>
    <s v="มหาสารคาม"/>
    <s v="-"/>
    <s v=""/>
    <s v="22/03/2026 00:02"/>
    <s v="-"/>
    <s v="J&amp;T COD"/>
    <s v="Tiktok"/>
    <s v="จ่ายทีหลัง / COD"/>
    <s v=""/>
    <s v="793788260521"/>
    <s v="22/03/2026 00:05"/>
  </r>
</pivotCacheRecords>
</file>

<file path=xl/pivotCache/pivotCacheRecords2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8">
  <r>
    <x v="0"/>
    <x v="0"/>
    <n v="33.333333333333336"/>
    <n v="3"/>
    <s v="GYA13"/>
    <n v="103"/>
    <n v="3"/>
    <s v="ร้านที่4"/>
    <s v="ค***ปลี่ยน เ***พะเนา"/>
    <s v="นครราชสีมา"/>
    <s v="-"/>
    <s v=""/>
    <s v="23/03/2026 23:07"/>
    <s v="-"/>
    <s v="J&amp;T COD"/>
    <s v="Tiktok"/>
    <s v="จ่ายทีหลัง / COD"/>
    <s v=""/>
    <s v="793882254244"/>
    <s v="23/03/2026 23:07"/>
  </r>
  <r>
    <x v="1"/>
    <x v="1"/>
    <n v="33.333333333333336"/>
    <n v="3"/>
    <s v="GYA11"/>
    <n v="134.99"/>
    <n v="0"/>
    <s v="ร้านที่2"/>
    <s v="น*** น***"/>
    <s v="กาญจนบุรี"/>
    <s v="-"/>
    <s v=""/>
    <s v="23/03/2026 23:02"/>
    <s v="-"/>
    <s v="J&amp;T COD"/>
    <s v="Tiktok"/>
    <s v="จ่ายทีหลัง / COD"/>
    <s v=""/>
    <s v="793805318106"/>
    <s v="23/03/2026 23:02"/>
  </r>
  <r>
    <x v="2"/>
    <x v="2"/>
    <n v="159"/>
    <n v="1"/>
    <s v="GYA10"/>
    <n v="129"/>
    <n v="0"/>
    <s v="ร้านที่2"/>
    <s v="ป***วช  ว***วัฒนะ"/>
    <s v="นครสวรรค์"/>
    <s v="-"/>
    <s v=""/>
    <s v="23/03/2026 22:59"/>
    <s v="-"/>
    <s v="J&amp;T COD"/>
    <s v="Tiktok"/>
    <s v="จ่ายทีหลัง / COD"/>
    <s v=""/>
    <s v="793792256025"/>
    <s v="23/03/2026 22:59"/>
  </r>
  <r>
    <x v="0"/>
    <x v="0"/>
    <n v="50"/>
    <n v="6"/>
    <s v="GYA9"/>
    <n v="200"/>
    <n v="0"/>
    <s v="ร้านที่2"/>
    <s v="ล***ณา  แ***ล้า"/>
    <s v="กรุงเทพมหานคร"/>
    <s v="-"/>
    <s v=""/>
    <s v="23/03/2026 22:58"/>
    <s v="-"/>
    <s v="J&amp;T COD"/>
    <s v="Tiktok"/>
    <s v="จ่ายทีหลัง / COD"/>
    <s v=""/>
    <s v="793876530145"/>
    <s v="23/03/2026 22:58"/>
  </r>
  <r>
    <x v="3"/>
    <x v="3"/>
    <n v="50"/>
    <n v="3"/>
    <s v="GYA8"/>
    <n v="100"/>
    <n v="0"/>
    <s v="ร้านที่1"/>
    <s v="จ******ง"/>
    <s v="******ลาด จ.เพชรบุรี ตำบลบ้านลาด อำเภอบ้านลาด จังหวัดเพชรบุรี 76150"/>
    <s v="76150"/>
    <s v="52"/>
    <s v="23/03/2026 22:57"/>
    <s v="-"/>
    <s v="SPX Express"/>
    <s v="Shopee"/>
    <s v="shopee"/>
    <s v=""/>
    <s v="TH267358932259X"/>
    <s v="23/03/2026 22:56"/>
  </r>
  <r>
    <x v="4"/>
    <x v="4"/>
    <n v="159"/>
    <n v="1"/>
    <s v="GYA7"/>
    <n v="129"/>
    <n v="0"/>
    <s v="ร้านที่2"/>
    <s v="น***ุฒิ ศ***สริม"/>
    <s v="เลย"/>
    <s v="-"/>
    <s v=""/>
    <s v="23/03/2026 22:52"/>
    <s v="-"/>
    <s v="J&amp;T COD"/>
    <s v="Tiktok"/>
    <s v="จ่ายทีหลัง / COD"/>
    <s v=""/>
    <s v="793757650092"/>
    <s v="23/03/2026 22:53"/>
  </r>
  <r>
    <x v="0"/>
    <x v="0"/>
    <n v="33.333333333333336"/>
    <n v="3"/>
    <s v="GYA6"/>
    <n v="100"/>
    <n v="0"/>
    <s v="ร้านที่4"/>
    <s v="ภ***วัตร​ เ***นาค"/>
    <s v="กรุงเทพฯ"/>
    <s v="-"/>
    <s v=""/>
    <s v="23/03/2026 22:51"/>
    <s v="-"/>
    <s v="J&amp;T COD"/>
    <s v="Tiktok"/>
    <s v="จ่ายทีหลัง / COD"/>
    <s v=""/>
    <s v="793875559293"/>
    <s v="23/03/2026 22:51"/>
  </r>
  <r>
    <x v="0"/>
    <x v="0"/>
    <n v="50"/>
    <n v="6"/>
    <s v="GYA4"/>
    <n v="200"/>
    <n v="0"/>
    <s v="ร้านที่2"/>
    <s v="ป***า โ***นุช"/>
    <s v="ชลบุรี"/>
    <s v="-"/>
    <s v=""/>
    <s v="23/03/2026 22:36"/>
    <s v="-"/>
    <s v="J&amp;T Express"/>
    <s v="Tiktok"/>
    <s v="tiktok"/>
    <s v=""/>
    <s v="793830136153"/>
    <s v="23/03/2026 22:36"/>
  </r>
  <r>
    <x v="0"/>
    <x v="0"/>
    <n v="33.333333333333336"/>
    <n v="3"/>
    <s v="GYA3"/>
    <n v="100"/>
    <n v="0"/>
    <s v="ร้านที่4"/>
    <s v="น***"/>
    <s v="สมุทรสาคร"/>
    <s v="-"/>
    <s v=""/>
    <s v="23/03/2026 22:36"/>
    <s v="-"/>
    <s v="J&amp;T COD"/>
    <s v="Tiktok"/>
    <s v="จ่ายทีหลัง / COD"/>
    <s v=""/>
    <s v="793843910204"/>
    <s v="23/03/2026 22:36"/>
  </r>
  <r>
    <x v="0"/>
    <x v="0"/>
    <n v="33.333333333333336"/>
    <n v="3"/>
    <s v="GYA2"/>
    <n v="100"/>
    <n v="0"/>
    <s v="ร้านที่4"/>
    <s v="อ***า ส***์สา"/>
    <s v="ลพบุรี"/>
    <s v="-"/>
    <s v=""/>
    <s v="23/03/2026 22:17"/>
    <s v="-"/>
    <s v="J&amp;T Express"/>
    <s v="Tiktok"/>
    <s v="tiktok"/>
    <s v=""/>
    <s v="793820310216"/>
    <s v="23/03/2026 22:17"/>
  </r>
  <r>
    <x v="0"/>
    <x v="0"/>
    <n v="33.333333333333336"/>
    <n v="3"/>
    <s v="GYA0"/>
    <n v="138"/>
    <n v="38"/>
    <s v="ร้านที่4"/>
    <s v="ส***พร ช***นนท์"/>
    <s v="ระยอง"/>
    <s v="-"/>
    <s v=""/>
    <s v="23/03/2026 22:12"/>
    <s v="-"/>
    <s v="J&amp;T COD"/>
    <s v="Tiktok"/>
    <s v="จ่ายทีหลัง / COD"/>
    <s v=""/>
    <s v="793877205262"/>
    <s v="23/03/2026 22:12"/>
  </r>
  <r>
    <x v="0"/>
    <x v="0"/>
    <n v="50"/>
    <n v="6"/>
    <s v="GXZ99"/>
    <n v="200"/>
    <n v="0"/>
    <s v="ร้านที่2"/>
    <s v="ไ***ดดา พ***น"/>
    <s v="นครราชสีมา"/>
    <s v="-"/>
    <s v=""/>
    <s v="23/03/2026 22:09"/>
    <s v="-"/>
    <s v="J&amp;T Express"/>
    <s v="Tiktok"/>
    <s v="tiktok"/>
    <s v=""/>
    <s v="793814739163"/>
    <s v="23/03/2026 22:08"/>
  </r>
  <r>
    <x v="0"/>
    <x v="0"/>
    <n v="50"/>
    <n v="6"/>
    <s v="GXZ98"/>
    <n v="200"/>
    <n v="0"/>
    <s v="ร้านที่2"/>
    <s v="j***ajaoka761"/>
    <s v="กรุงเทพฯ"/>
    <s v="-"/>
    <s v=""/>
    <s v="23/03/2026 22:02"/>
    <s v="-"/>
    <s v="J&amp;T Express"/>
    <s v="Tiktok"/>
    <s v="tiktok"/>
    <s v=""/>
    <s v="793852136151"/>
    <s v="23/03/2026 22:02"/>
  </r>
  <r>
    <x v="0"/>
    <x v="0"/>
    <n v="50"/>
    <n v="6"/>
    <s v="GXZ97"/>
    <n v="200"/>
    <n v="0"/>
    <s v="ร้านที่2"/>
    <s v="ต***"/>
    <s v="ชลบุรี"/>
    <s v="-"/>
    <s v=""/>
    <s v="23/03/2026 21:54"/>
    <s v="-"/>
    <s v="J&amp;T COD"/>
    <s v="Tiktok"/>
    <s v="จ่ายทีหลัง / COD"/>
    <s v=""/>
    <s v="793896835115"/>
    <s v="23/03/2026 21:54"/>
  </r>
  <r>
    <x v="5"/>
    <x v="5"/>
    <n v="150"/>
    <n v="1"/>
    <s v="GXZ96"/>
    <n v="100"/>
    <n v="0"/>
    <s v="ร้านที่2"/>
    <s v="ด***ัก จ***ิมาตร์"/>
    <s v="ระยอง"/>
    <s v="-"/>
    <s v=""/>
    <s v="23/03/2026 21:53"/>
    <s v="-"/>
    <s v="J&amp;T Express"/>
    <s v="Tiktok"/>
    <s v="tiktok"/>
    <s v=""/>
    <s v="793731984054"/>
    <s v="23/03/2026 21:53"/>
  </r>
  <r>
    <x v="0"/>
    <x v="0"/>
    <n v="33.333333333333336"/>
    <n v="3"/>
    <s v="GXZ95"/>
    <n v="100"/>
    <n v="0"/>
    <s v="ร้านที่4"/>
    <s v="อ***พล ส***บุญญาพร"/>
    <s v="สกลนคร"/>
    <s v="-"/>
    <s v=""/>
    <s v="23/03/2026 21:43"/>
    <s v="-"/>
    <s v="J&amp;T COD"/>
    <s v="Tiktok"/>
    <s v="จ่ายทีหลัง / COD"/>
    <s v=""/>
    <s v="793827601243"/>
    <s v="23/03/2026 21:43"/>
  </r>
  <r>
    <x v="0"/>
    <x v="0"/>
    <n v="33.333333333333336"/>
    <n v="3"/>
    <s v="GXZ94"/>
    <n v="100"/>
    <n v="0"/>
    <s v="ร้านที่4"/>
    <s v="ก***า เ***ุติ"/>
    <s v="พระนครศรีอยุธยา"/>
    <s v="-"/>
    <s v=""/>
    <s v="23/03/2026 21:39"/>
    <s v="-"/>
    <s v="J&amp;T Express"/>
    <s v="Tiktok"/>
    <s v="tiktok"/>
    <s v=""/>
    <s v="793806807242"/>
    <s v="23/03/2026 21:38"/>
  </r>
  <r>
    <x v="0"/>
    <x v="0"/>
    <n v="50"/>
    <n v="6"/>
    <s v="GXZ93"/>
    <n v="200"/>
    <n v="0"/>
    <s v="ร้านที่2"/>
    <s v="ช***ิริ  ร***ดช"/>
    <s v="ตรัง"/>
    <s v="-"/>
    <s v=""/>
    <s v="23/03/2026 21:36"/>
    <s v="-"/>
    <s v="J&amp;T COD"/>
    <s v="Tiktok"/>
    <s v="จ่ายทีหลัง / COD"/>
    <s v=""/>
    <s v="793884436122"/>
    <s v="23/03/2026 21:36"/>
  </r>
  <r>
    <x v="0"/>
    <x v="0"/>
    <n v="33.333333333333336"/>
    <n v="3"/>
    <s v="GXZ91"/>
    <n v="103"/>
    <n v="3"/>
    <s v="ร้านที่4"/>
    <s v="พ***ากร เ***องฟู"/>
    <s v="ปทุมธานี"/>
    <s v="-"/>
    <s v=""/>
    <s v="23/03/2026 21:27"/>
    <s v="-"/>
    <s v="J&amp;T Express"/>
    <s v="Tiktok"/>
    <s v="tiktok"/>
    <s v=""/>
    <s v="793892719211"/>
    <s v="23/03/2026 21:26"/>
  </r>
  <r>
    <x v="0"/>
    <x v="0"/>
    <n v="50"/>
    <n v="6"/>
    <s v="GXZ90"/>
    <n v="200"/>
    <n v="0"/>
    <s v="ร้านที่2"/>
    <s v="ช***า ภ***พงษ์"/>
    <s v="เทศบาลนครเชียงใหม่"/>
    <s v="-"/>
    <s v=""/>
    <s v="23/03/2026 21:22"/>
    <s v="-"/>
    <s v="J&amp;T Express"/>
    <s v="Tiktok"/>
    <s v="tiktok"/>
    <s v="ไม่เอารสกาแฟค่ะ"/>
    <s v="793895316196"/>
    <s v="23/03/2026 21:22"/>
  </r>
  <r>
    <x v="6"/>
    <x v="6"/>
    <n v="162"/>
    <n v="1"/>
    <s v="GXZ89"/>
    <n v="192.5"/>
    <n v="0"/>
    <s v="ร้านที่4"/>
    <s v="ช***า ภ***พงษ์"/>
    <s v="เทศบาลนครเชียงใหม่"/>
    <s v="-"/>
    <s v=""/>
    <s v="23/03/2026 21:22"/>
    <s v="-"/>
    <s v="J&amp;T Express"/>
    <s v="Tiktok"/>
    <s v="tiktok"/>
    <s v=""/>
    <s v="793750368025"/>
    <s v="23/03/2026 21:22"/>
  </r>
  <r>
    <x v="7"/>
    <x v="7"/>
    <n v="117"/>
    <n v="1"/>
    <s v="GXZ89"/>
    <n v="192.5"/>
    <n v="0"/>
    <s v="ร้านที่4"/>
    <s v="ช***า ภ***พงษ์"/>
    <s v="เทศบาลนครเชียงใหม่"/>
    <s v="-"/>
    <s v=""/>
    <s v="23/03/2026 21:22"/>
    <s v="-"/>
    <s v="J&amp;T Express"/>
    <s v="Tiktok"/>
    <s v="tiktok"/>
    <s v=""/>
    <s v="793750368025"/>
    <s v="23/03/2026 21:22"/>
  </r>
  <r>
    <x v="0"/>
    <x v="0"/>
    <n v="33.333333333333336"/>
    <n v="3"/>
    <s v="GXZ88"/>
    <n v="100"/>
    <n v="0"/>
    <s v="ร้านที่4"/>
    <s v="น***นดร ซ***ี"/>
    <s v="กรุงเทพฯ"/>
    <s v="-"/>
    <s v=""/>
    <s v="23/03/2026 21:21"/>
    <s v="-"/>
    <s v="J&amp;T COD"/>
    <s v="Tiktok"/>
    <s v="จ่ายทีหลัง / COD"/>
    <s v=""/>
    <s v="793850004264"/>
    <s v="23/03/2026 21:21"/>
  </r>
  <r>
    <x v="0"/>
    <x v="0"/>
    <n v="33.333333333333336"/>
    <n v="3"/>
    <s v="GXZ87"/>
    <n v="118"/>
    <n v="18"/>
    <s v="ร้านที่4"/>
    <s v="ส***ยสุดา  จ***ร์เพ็ญ"/>
    <s v="เทศบาลนครนครศรีธรรมราช"/>
    <s v="-"/>
    <s v=""/>
    <s v="23/03/2026 21:21"/>
    <s v="-"/>
    <s v="J&amp;T COD"/>
    <s v="Tiktok"/>
    <s v="จ่ายทีหลัง / COD"/>
    <s v=""/>
    <s v="793835103294"/>
    <s v="23/03/2026 21:21"/>
  </r>
  <r>
    <x v="0"/>
    <x v="0"/>
    <n v="33.333333333333336"/>
    <n v="3"/>
    <s v="GXZ85"/>
    <n v="100"/>
    <n v="0"/>
    <s v="ร้านที่4"/>
    <s v="ว***รณ์ น***กษม"/>
    <s v="กรุงเทพมหานคร"/>
    <s v="-"/>
    <s v=""/>
    <s v="23/03/2026 21:18"/>
    <s v="-"/>
    <s v="J&amp;T COD"/>
    <s v="Tiktok"/>
    <s v="จ่ายทีหลัง / COD"/>
    <s v=""/>
    <s v="793830408254"/>
    <s v="23/03/2026 21:18"/>
  </r>
  <r>
    <x v="0"/>
    <x v="0"/>
    <n v="33.333333333333336"/>
    <n v="3"/>
    <s v="GXZ84"/>
    <n v="100"/>
    <n v="0"/>
    <s v="ร้านที่4"/>
    <s v="อ***ยวรรณ​  แ***ำ"/>
    <s v="ชัยภูมิ"/>
    <s v="-"/>
    <s v=""/>
    <s v="23/03/2026 21:17"/>
    <s v="-"/>
    <s v="J&amp;T COD"/>
    <s v="Tiktok"/>
    <s v="จ่ายทีหลัง / COD"/>
    <s v=""/>
    <s v="793877701282"/>
    <s v="23/03/2026 21:17"/>
  </r>
  <r>
    <x v="0"/>
    <x v="0"/>
    <n v="50"/>
    <n v="6"/>
    <s v="GXZ83"/>
    <n v="200"/>
    <n v="0"/>
    <s v="ร้านที่2"/>
    <s v="S***te"/>
    <s v="สุราษฎร์ธานี"/>
    <s v="-"/>
    <s v=""/>
    <s v="23/03/2026 21:09"/>
    <s v="-"/>
    <s v="J&amp;T COD"/>
    <s v="Tiktok"/>
    <s v="จ่ายทีหลัง / COD"/>
    <s v=""/>
    <s v="793888833102"/>
    <s v="23/03/2026 21:10"/>
  </r>
  <r>
    <x v="0"/>
    <x v="0"/>
    <n v="33.333333333333336"/>
    <n v="3"/>
    <s v="GXZ82"/>
    <n v="110"/>
    <n v="10"/>
    <s v="ร้านที่4"/>
    <s v="k** z*"/>
    <s v="นครศรีธรรมราช"/>
    <s v="-"/>
    <s v=""/>
    <s v="23/03/2026 21:05"/>
    <s v="-"/>
    <s v="J&amp;T COD"/>
    <s v="Tiktok"/>
    <s v="จ่ายทีหลัง / COD"/>
    <s v=""/>
    <s v="793867803234"/>
    <s v="23/03/2026 21:06"/>
  </r>
  <r>
    <x v="0"/>
    <x v="0"/>
    <n v="33.333333333333336"/>
    <n v="3"/>
    <s v="GXZ81"/>
    <n v="100"/>
    <n v="0"/>
    <s v="ร้านที่4"/>
    <s v="ท***ีย์ ท***หมื่น"/>
    <s v="เทศบาลนครเชียงใหม่"/>
    <s v="-"/>
    <s v=""/>
    <s v="23/03/2026 21:03"/>
    <s v="-"/>
    <s v="J&amp;T COD"/>
    <s v="Tiktok"/>
    <s v="จ่ายทีหลัง / COD"/>
    <s v=""/>
    <s v="793873605232"/>
    <s v="23/03/2026 21:03"/>
  </r>
  <r>
    <x v="0"/>
    <x v="0"/>
    <n v="33.333333333333336"/>
    <n v="3"/>
    <s v="GXZ80"/>
    <n v="100"/>
    <n v="0"/>
    <s v="ร้านที่4"/>
    <s v="น***นิดา เ***ญภานุกุล"/>
    <s v="กาญจนบุรี"/>
    <s v="-"/>
    <s v=""/>
    <s v="23/03/2026 21:00"/>
    <s v="-"/>
    <s v="J&amp;T COD"/>
    <s v="Tiktok"/>
    <s v="จ่ายทีหลัง / COD"/>
    <s v=""/>
    <s v="793818906252"/>
    <s v="23/03/2026 21:00"/>
  </r>
  <r>
    <x v="0"/>
    <x v="0"/>
    <n v="33.333333333333336"/>
    <n v="3"/>
    <s v="GXZ79"/>
    <n v="100"/>
    <n v="0"/>
    <s v="ร้านที่4"/>
    <s v="อ***อาสัน ม***็ง"/>
    <s v="นราธิวาส"/>
    <s v="-"/>
    <s v=""/>
    <s v="23/03/2026 20:58"/>
    <s v="-"/>
    <s v="J&amp;T Express"/>
    <s v="Tiktok"/>
    <s v="tiktok"/>
    <s v=""/>
    <s v="793811901260"/>
    <s v="23/03/2026 20:57"/>
  </r>
  <r>
    <x v="0"/>
    <x v="0"/>
    <n v="50"/>
    <n v="6"/>
    <s v="GXZ78"/>
    <n v="200"/>
    <n v="0"/>
    <s v="ร้านที่2"/>
    <s v="S***n W***harapongkitti"/>
    <s v="Bangkok"/>
    <s v="-"/>
    <s v=""/>
    <s v="23/03/2026 20:55"/>
    <s v="-"/>
    <s v="J&amp;T COD"/>
    <s v="Tiktok"/>
    <s v="จ่ายทีหลัง / COD"/>
    <s v=""/>
    <s v="793868339165"/>
    <s v="23/03/2026 20:55"/>
  </r>
  <r>
    <x v="8"/>
    <x v="8"/>
    <n v="66.333333333333329"/>
    <n v="3"/>
    <s v="GXZ77"/>
    <n v="250"/>
    <n v="0"/>
    <s v="ร้านที่2"/>
    <s v="อ***อาสัน ม***็ง"/>
    <s v="นราธิวาส"/>
    <s v="-"/>
    <s v=""/>
    <s v="23/03/2026 20:55"/>
    <s v="-"/>
    <s v="J&amp;T COD"/>
    <s v="Tiktok"/>
    <s v="จ่ายทีหลัง / COD"/>
    <s v=""/>
    <s v="793730883035"/>
    <s v="23/03/2026 20:55"/>
  </r>
  <r>
    <x v="0"/>
    <x v="0"/>
    <n v="50"/>
    <n v="6"/>
    <s v="GXZ76"/>
    <n v="200"/>
    <n v="0"/>
    <s v="ร้านที่2"/>
    <s v="พ***์วิภา   โ***สุข"/>
    <s v="ประจวบคีรีขันธ์"/>
    <s v="-"/>
    <s v=""/>
    <s v="23/03/2026 20:55"/>
    <s v="-"/>
    <s v="J&amp;T COD"/>
    <s v="Tiktok"/>
    <s v="จ่ายทีหลัง / COD"/>
    <s v=""/>
    <s v="793870232105"/>
    <s v="23/03/2026 20:55"/>
  </r>
  <r>
    <x v="0"/>
    <x v="0"/>
    <n v="50"/>
    <n v="6"/>
    <s v="GXZ75"/>
    <n v="200"/>
    <n v="0"/>
    <s v="ร้านที่2"/>
    <s v="ว***พร ช***น"/>
    <s v="นครศรีธรรมราช"/>
    <s v="-"/>
    <s v=""/>
    <s v="23/03/2026 20:54"/>
    <s v="-"/>
    <s v="J&amp;T Express"/>
    <s v="Tiktok"/>
    <s v="tiktok"/>
    <s v=""/>
    <s v="793857637101"/>
    <s v="23/03/2026 20:53"/>
  </r>
  <r>
    <x v="1"/>
    <x v="1"/>
    <n v="27.5"/>
    <n v="4"/>
    <s v="GXZ74"/>
    <n v="137"/>
    <n v="29"/>
    <s v="ร้านที่1"/>
    <s v="โชติกา  ลาภเจริญดิษกุล"/>
    <s v="65/16  ซ.ภูมิจิตร ถ.พระราม4  พระโขนง คลองเตย_x000a__x000a_คลองเตย/ Khlong Toeiกรุงเทพมหานคร/ Bangkok_x000a_10110"/>
    <s v="10110"/>
    <s v="660870953647"/>
    <s v="23/03/2026 20:49"/>
    <s v="-"/>
    <s v="Kerry_dropoff"/>
    <s v="Lazada"/>
    <s v="lazada"/>
    <s v=""/>
    <s v="LEXPU0669733630"/>
    <s v="23/03/2026 20:49"/>
  </r>
  <r>
    <x v="0"/>
    <x v="0"/>
    <n v="33.333333333333336"/>
    <n v="3"/>
    <s v="GXZ73"/>
    <n v="100"/>
    <n v="0"/>
    <s v="ร้านที่4"/>
    <s v="ช***่"/>
    <s v="กรุงเทพฯ"/>
    <s v="-"/>
    <s v=""/>
    <s v="23/03/2026 20:43"/>
    <s v="-"/>
    <s v="J&amp;T Express"/>
    <s v="Tiktok"/>
    <s v="tiktok"/>
    <s v=""/>
    <s v="793899900231"/>
    <s v="23/03/2026 20:42"/>
  </r>
  <r>
    <x v="0"/>
    <x v="0"/>
    <n v="33.333333333333336"/>
    <n v="3"/>
    <s v="GXZ72"/>
    <n v="100"/>
    <n v="0"/>
    <s v="ร้านที่4"/>
    <s v="ว***ี น***อม"/>
    <s v="ชลบุรี"/>
    <s v="-"/>
    <s v=""/>
    <s v="23/03/2026 20:39"/>
    <s v="-"/>
    <s v="J&amp;T COD"/>
    <s v="Tiktok"/>
    <s v="จ่ายทีหลัง / COD"/>
    <s v=""/>
    <s v="793851808234"/>
    <s v="23/03/2026 20:39"/>
  </r>
  <r>
    <x v="0"/>
    <x v="0"/>
    <n v="33.333333333333336"/>
    <n v="3"/>
    <s v="GXZ71"/>
    <n v="100"/>
    <n v="0"/>
    <s v="ร้านที่4"/>
    <s v="โ***"/>
    <s v="บุรีรัมย์"/>
    <s v="-"/>
    <s v=""/>
    <s v="23/03/2026 20:32"/>
    <s v="-"/>
    <s v="J&amp;T COD"/>
    <s v="Tiktok"/>
    <s v="จ่ายทีหลัง / COD"/>
    <s v=""/>
    <s v="793869901263"/>
    <s v="23/03/2026 20:32"/>
  </r>
  <r>
    <x v="0"/>
    <x v="0"/>
    <n v="33.333333333333336"/>
    <n v="3"/>
    <s v="GXZ70"/>
    <n v="138"/>
    <n v="38"/>
    <s v="ร้านที่4"/>
    <s v="B***ara N***ngam"/>
    <s v="ร้อยเอ็ด"/>
    <s v="-"/>
    <s v=""/>
    <s v="23/03/2026 20:29"/>
    <s v="-"/>
    <s v="J&amp;T COD"/>
    <s v="Tiktok"/>
    <s v="จ่ายทีหลัง / COD"/>
    <s v=""/>
    <s v="793889108235"/>
    <s v="23/03/2026 20:29"/>
  </r>
  <r>
    <x v="0"/>
    <x v="0"/>
    <n v="33.333333333333336"/>
    <n v="3"/>
    <s v="GXZ69"/>
    <n v="103"/>
    <n v="3"/>
    <s v="ร้านที่4"/>
    <s v="อ*** ภ***ระโทก"/>
    <s v="นครราชสีมา"/>
    <s v="-"/>
    <s v=""/>
    <s v="23/03/2026 20:28"/>
    <s v="-"/>
    <s v="J&amp;T COD"/>
    <s v="Tiktok"/>
    <s v="จ่ายทีหลัง / COD"/>
    <s v=""/>
    <s v="793843907253"/>
    <s v="23/03/2026 20:29"/>
  </r>
  <r>
    <x v="0"/>
    <x v="0"/>
    <n v="33.333333333333336"/>
    <n v="3"/>
    <s v="GXZ68"/>
    <n v="100"/>
    <n v="0"/>
    <s v="ร้านที่4"/>
    <s v="พ***ุข  อ***ัตน์"/>
    <s v="กรุงเทพฯ"/>
    <s v="-"/>
    <s v=""/>
    <s v="23/03/2026 20:19"/>
    <s v="-"/>
    <s v="J&amp;T COD"/>
    <s v="Tiktok"/>
    <s v="จ่ายทีหลัง / COD"/>
    <s v=""/>
    <s v="793862007212"/>
    <s v="23/03/2026 20:19"/>
  </r>
  <r>
    <x v="0"/>
    <x v="0"/>
    <n v="33.333333333333336"/>
    <n v="3"/>
    <s v="GXZ66"/>
    <n v="100"/>
    <n v="0"/>
    <s v="ร้านที่4"/>
    <s v="A***on R***srichan"/>
    <s v="นครสวรรค์"/>
    <s v="-"/>
    <s v=""/>
    <s v="23/03/2026 20:15"/>
    <s v="-"/>
    <s v="J&amp;T COD"/>
    <s v="Tiktok"/>
    <s v="จ่ายทีหลัง / COD"/>
    <s v=""/>
    <s v="793868505242"/>
    <s v="23/03/2026 20:15"/>
  </r>
  <r>
    <x v="8"/>
    <x v="8"/>
    <n v="80"/>
    <n v="2"/>
    <s v="GXZ65"/>
    <n v="160"/>
    <n v="0"/>
    <s v="ร้านที่1"/>
    <s v="ร******จ"/>
    <s v="******ัฒนา .บางบัวทอง .นนทบุรี ตำบลบางรักพัฒนา อำเภอบางบัวทอง จังหวัดนนทบุรี 11110"/>
    <s v="11110"/>
    <s v="37"/>
    <s v="23/03/2026 20:10"/>
    <s v="-"/>
    <s v="SPX Express"/>
    <s v="Shopee"/>
    <s v="shopee"/>
    <s v=""/>
    <s v="TH264393121891Y"/>
    <s v="23/03/2026 20:10"/>
  </r>
  <r>
    <x v="0"/>
    <x v="0"/>
    <n v="33.333333333333336"/>
    <n v="6"/>
    <s v="GXZ64"/>
    <n v="200"/>
    <n v="0"/>
    <s v="ร้านที่4"/>
    <s v="น***ร. ข***ซ้น"/>
    <s v="มหาสารคาม"/>
    <s v="-"/>
    <s v=""/>
    <s v="23/03/2026 20:09"/>
    <s v="-"/>
    <s v="J&amp;T Express"/>
    <s v="Tiktok"/>
    <s v="tiktok"/>
    <s v=""/>
    <s v="793862330133"/>
    <s v="23/03/2026 20:09"/>
  </r>
  <r>
    <x v="9"/>
    <x v="9"/>
    <n v="66.666666666666671"/>
    <n v="3"/>
    <s v="GXZ63"/>
    <n v="329"/>
    <n v="0"/>
    <s v="ร้านที่2"/>
    <s v="ศ***นีย์  ส***จน์วานิชกุล"/>
    <s v="Bangkok"/>
    <s v="-"/>
    <s v=""/>
    <s v="23/03/2026 20:08"/>
    <s v="-"/>
    <s v="J&amp;T Express"/>
    <s v="Tiktok"/>
    <s v="tiktok"/>
    <s v=""/>
    <s v="793721876091"/>
    <s v="23/03/2026 20:07"/>
  </r>
  <r>
    <x v="5"/>
    <x v="5"/>
    <n v="150"/>
    <n v="2"/>
    <s v="GXZ63"/>
    <n v="329"/>
    <n v="0"/>
    <s v="ร้านที่2"/>
    <s v="ศ***นีย์  ส***จน์วานิชกุล"/>
    <s v="Bangkok"/>
    <s v="-"/>
    <s v=""/>
    <s v="23/03/2026 20:08"/>
    <s v="-"/>
    <s v="J&amp;T Express"/>
    <s v="Tiktok"/>
    <s v="tiktok"/>
    <s v=""/>
    <s v="793721876091"/>
    <s v="23/03/2026 20:07"/>
  </r>
  <r>
    <x v="0"/>
    <x v="0"/>
    <n v="33.333333333333336"/>
    <n v="3"/>
    <s v="GXZ62"/>
    <n v="100"/>
    <n v="0"/>
    <s v="ร้านที่4"/>
    <s v="จ***ร์สุดา แ***ขัน"/>
    <s v="ชุมพร"/>
    <s v="-"/>
    <s v=""/>
    <s v="23/03/2026 20:01"/>
    <s v="-"/>
    <s v="J&amp;T COD"/>
    <s v="Tiktok"/>
    <s v="จ่ายทีหลัง / COD"/>
    <s v=""/>
    <s v="793866703243"/>
    <s v="23/03/2026 20:01"/>
  </r>
  <r>
    <x v="0"/>
    <x v="0"/>
    <n v="33.333333333333336"/>
    <n v="3"/>
    <s v="GXZ61"/>
    <n v="110"/>
    <n v="10"/>
    <s v="ร้านที่4"/>
    <s v="เ***มต้นใหม่ อ***ญา"/>
    <s v="กาญจนบุรี"/>
    <s v="-"/>
    <s v=""/>
    <s v="23/03/2026 20:00"/>
    <s v="-"/>
    <s v="J&amp;T COD"/>
    <s v="Tiktok"/>
    <s v="จ่ายทีหลัง / COD"/>
    <s v=""/>
    <s v="793841898113"/>
    <s v="23/03/2026 20:00"/>
  </r>
  <r>
    <x v="0"/>
    <x v="0"/>
    <n v="50"/>
    <n v="6"/>
    <s v="GXZ60"/>
    <n v="200"/>
    <n v="0"/>
    <s v="ร้านที่2"/>
    <s v="P***ux J***hondilokwattana"/>
    <s v="กรุงเทพฯ"/>
    <s v="-"/>
    <s v=""/>
    <s v="23/03/2026 19:57"/>
    <s v="-"/>
    <s v="J&amp;T Express"/>
    <s v="Tiktok"/>
    <s v="tiktok"/>
    <s v=""/>
    <s v="793847429196"/>
    <s v="23/03/2026 19:57"/>
  </r>
  <r>
    <x v="0"/>
    <x v="0"/>
    <n v="33.333333333333336"/>
    <n v="3"/>
    <s v="GXZ58"/>
    <n v="100"/>
    <n v="0"/>
    <s v="ร้านที่4"/>
    <s v="อ***ษา"/>
    <s v="สุโขทัย"/>
    <s v="-"/>
    <s v=""/>
    <s v="23/03/2026 19:30"/>
    <s v="-"/>
    <s v="J&amp;T COD"/>
    <s v="Tiktok"/>
    <s v="จ่ายทีหลัง / COD"/>
    <s v=""/>
    <s v="793806193110"/>
    <s v="23/03/2026 19:30"/>
  </r>
  <r>
    <x v="6"/>
    <x v="6"/>
    <n v="159"/>
    <n v="1"/>
    <s v="GXZ57"/>
    <n v="132"/>
    <n v="3"/>
    <s v="ร้านที่2"/>
    <s v="T***ongsak P***leebutวินัย"/>
    <s v="ปราจีนบุรี"/>
    <s v="-"/>
    <s v=""/>
    <s v="23/03/2026 19:28"/>
    <s v="-"/>
    <s v="J&amp;T COD"/>
    <s v="Tiktok"/>
    <s v="จ่ายทีหลัง / COD"/>
    <s v=""/>
    <s v="793786555096"/>
    <s v="23/03/2026 19:28"/>
  </r>
  <r>
    <x v="0"/>
    <x v="0"/>
    <n v="33.333333333333336"/>
    <n v="3"/>
    <s v="GXZ56"/>
    <n v="100"/>
    <n v="0"/>
    <s v="ร้านที่4"/>
    <s v="T**"/>
    <s v="นนทบุรี"/>
    <s v="-"/>
    <s v=""/>
    <s v="23/03/2026 19:06"/>
    <s v="-"/>
    <s v="J&amp;T COD"/>
    <s v="Tiktok"/>
    <s v="จ่ายทีหลัง / COD"/>
    <s v=""/>
    <s v="793838798115"/>
    <s v="23/03/2026 19:06"/>
  </r>
  <r>
    <x v="8"/>
    <x v="8"/>
    <n v="66.333333333333329"/>
    <n v="3"/>
    <s v="GXZ55"/>
    <n v="250"/>
    <n v="0"/>
    <s v="ร้านที่1"/>
    <s v="ไ******์"/>
    <s v="******ดอกไม้เขตประเวศกรุงเทพมหานคร10250 แขวงดอกไม้ เขตประเวศ จังหวัดกรุงเทพมหานคร 10250"/>
    <s v="10250"/>
    <s v="94"/>
    <s v="23/03/2026 19:19"/>
    <s v="-"/>
    <s v="SPX Express"/>
    <s v="Shopee"/>
    <s v="shopee"/>
    <s v=""/>
    <s v="TH266153418946A"/>
    <s v="23/03/2026 18:49"/>
  </r>
  <r>
    <x v="0"/>
    <x v="0"/>
    <n v="50"/>
    <n v="12"/>
    <s v="GXZ54"/>
    <n v="400"/>
    <n v="0"/>
    <s v="ร้านที่2"/>
    <s v="ร***า  น***พันธ์"/>
    <s v="มุกดาหาร"/>
    <s v="-"/>
    <s v=""/>
    <s v="23/03/2026 18:37"/>
    <s v="-"/>
    <s v="J&amp;T COD"/>
    <s v="Tiktok"/>
    <s v="จ่ายทีหลัง / COD"/>
    <s v=""/>
    <s v="793875125105"/>
    <s v="23/03/2026 18:37"/>
  </r>
  <r>
    <x v="9"/>
    <x v="9"/>
    <n v="33"/>
    <n v="10"/>
    <s v="GXZ53"/>
    <n v="322.5"/>
    <n v="0"/>
    <s v="ร้านที่4"/>
    <s v="อ***ัชร  ค***ุล"/>
    <s v="สระบุรี"/>
    <s v="-"/>
    <s v=""/>
    <s v="23/03/2026 18:21"/>
    <s v="-"/>
    <s v="J&amp;T COD"/>
    <s v="Tiktok"/>
    <s v="จ่ายทีหลัง / COD"/>
    <s v=""/>
    <s v="793793690023"/>
    <s v="23/03/2026 18:21"/>
  </r>
  <r>
    <x v="0"/>
    <x v="0"/>
    <n v="33.333333333333336"/>
    <n v="3"/>
    <s v="GXZ51"/>
    <n v="100"/>
    <n v="0"/>
    <s v="ร้านที่4"/>
    <s v="น***ำรวย ข***ั่น"/>
    <s v="นครปฐม"/>
    <s v="-"/>
    <s v=""/>
    <s v="23/03/2026 18:10"/>
    <s v="-"/>
    <s v="J&amp;T COD"/>
    <s v="Tiktok"/>
    <s v="จ่ายทีหลัง / COD"/>
    <s v=""/>
    <s v="793872893100"/>
    <s v="23/03/2026 18:10"/>
  </r>
  <r>
    <x v="9"/>
    <x v="9"/>
    <n v="66.666666666666671"/>
    <n v="3"/>
    <s v="GXZ50"/>
    <n v="119"/>
    <n v="0"/>
    <s v="ร้านที่1"/>
    <s v="ส******ณ"/>
    <s v="******จนา ซ.ทวีทอง 3 เกือบสุดซอย แขวง ศาลาธรรมสพน์ แขวงศาลาธรรมสพน์ เขตทวีวัฒนา จังหวัดกรุงเทพมหานคร 10170"/>
    <s v="10170"/>
    <s v="52"/>
    <s v="23/03/2026 18:10"/>
    <s v="-"/>
    <s v="SPX Express"/>
    <s v="Shopee"/>
    <s v="shopee"/>
    <s v=""/>
    <s v="TH263930507187R"/>
    <s v="23/03/2026 18:10"/>
  </r>
  <r>
    <x v="0"/>
    <x v="0"/>
    <n v="33.333333333333336"/>
    <n v="3"/>
    <s v="GXZ49"/>
    <n v="100"/>
    <n v="0"/>
    <s v="ร้านที่4"/>
    <s v="s***it99"/>
    <s v="กรุงเทพฯ"/>
    <s v="-"/>
    <s v=""/>
    <s v="23/03/2026 18:09"/>
    <s v="-"/>
    <s v="J&amp;T COD"/>
    <s v="Tiktok"/>
    <s v="จ่ายทีหลัง / COD"/>
    <s v=""/>
    <s v="793874089175"/>
    <s v="23/03/2026 18:09"/>
  </r>
  <r>
    <x v="10"/>
    <x v="10"/>
    <n v="119"/>
    <n v="1"/>
    <s v="GXZ48"/>
    <n v="953"/>
    <n v="17"/>
    <s v="ร้านที่1"/>
    <s v="ม******ง"/>
    <s v="******ปลาม้า จังหวัดสุพรรณบุรี 72150 ตำบลวังน้ำเย็น อำเภอบางปลาม้า จังหวัดสุพรรณบุรี 72150"/>
    <s v="72150"/>
    <s v="41"/>
    <s v="23/03/2026 17:48"/>
    <s v="-"/>
    <s v="SPX Express"/>
    <s v="Shopee"/>
    <s v="shopee"/>
    <s v=""/>
    <s v="TH268320267503M"/>
    <s v="23/03/2026 17:47"/>
  </r>
  <r>
    <x v="2"/>
    <x v="2"/>
    <n v="119"/>
    <n v="1"/>
    <s v="GXZ48"/>
    <n v="953"/>
    <n v="17"/>
    <s v="ร้านที่1"/>
    <s v="ม******ง"/>
    <s v="******ปลาม้า จังหวัดสุพรรณบุรี 72150 ตำบลวังน้ำเย็น อำเภอบางปลาม้า จังหวัดสุพรรณบุรี 72150"/>
    <s v="72150"/>
    <s v="41"/>
    <s v="23/03/2026 17:48"/>
    <s v="-"/>
    <s v="SPX Express"/>
    <s v="Shopee"/>
    <s v="shopee"/>
    <s v=""/>
    <s v="TH268320267503M"/>
    <s v="23/03/2026 17:47"/>
  </r>
  <r>
    <x v="4"/>
    <x v="4"/>
    <n v="119"/>
    <n v="1"/>
    <s v="GXZ48"/>
    <n v="953"/>
    <n v="17"/>
    <s v="ร้านที่1"/>
    <s v="ม******ง"/>
    <s v="******ปลาม้า จังหวัดสุพรรณบุรี 72150 ตำบลวังน้ำเย็น อำเภอบางปลาม้า จังหวัดสุพรรณบุรี 72150"/>
    <s v="72150"/>
    <s v="41"/>
    <s v="23/03/2026 17:48"/>
    <s v="-"/>
    <s v="SPX Express"/>
    <s v="Shopee"/>
    <s v="shopee"/>
    <s v=""/>
    <s v="TH268320267503M"/>
    <s v="23/03/2026 17:47"/>
  </r>
  <r>
    <x v="6"/>
    <x v="6"/>
    <n v="120"/>
    <n v="1"/>
    <s v="GXZ48"/>
    <n v="953"/>
    <n v="17"/>
    <s v="ร้านที่1"/>
    <s v="ม******ง"/>
    <s v="******ปลาม้า จังหวัดสุพรรณบุรี 72150 ตำบลวังน้ำเย็น อำเภอบางปลาม้า จังหวัดสุพรรณบุรี 72150"/>
    <s v="72150"/>
    <s v="41"/>
    <s v="23/03/2026 17:48"/>
    <s v="-"/>
    <s v="SPX Express"/>
    <s v="Shopee"/>
    <s v="shopee"/>
    <s v=""/>
    <s v="TH268320267503M"/>
    <s v="23/03/2026 17:47"/>
  </r>
  <r>
    <x v="2"/>
    <x v="2"/>
    <n v="159"/>
    <n v="1"/>
    <s v="GXZ48"/>
    <n v="953"/>
    <n v="17"/>
    <s v="ร้านที่1"/>
    <s v="ม******ง"/>
    <s v="******ปลาม้า จังหวัดสุพรรณบุรี 72150 ตำบลวังน้ำเย็น อำเภอบางปลาม้า จังหวัดสุพรรณบุรี 72150"/>
    <s v="72150"/>
    <s v="41"/>
    <s v="23/03/2026 17:48"/>
    <s v="-"/>
    <s v="SPX Express"/>
    <s v="Shopee"/>
    <s v="shopee"/>
    <s v=""/>
    <s v="TH268320267503M"/>
    <s v="23/03/2026 17:47"/>
  </r>
  <r>
    <x v="4"/>
    <x v="4"/>
    <n v="139"/>
    <n v="1"/>
    <s v="GXZ48"/>
    <n v="953"/>
    <n v="17"/>
    <s v="ร้านที่1"/>
    <s v="ม******ง"/>
    <s v="******ปลาม้า จังหวัดสุพรรณบุรี 72150 ตำบลวังน้ำเย็น อำเภอบางปลาม้า จังหวัดสุพรรณบุรี 72150"/>
    <s v="72150"/>
    <s v="41"/>
    <s v="23/03/2026 17:48"/>
    <s v="-"/>
    <s v="SPX Express"/>
    <s v="Shopee"/>
    <s v="shopee"/>
    <s v=""/>
    <s v="TH268320267503M"/>
    <s v="23/03/2026 17:47"/>
  </r>
  <r>
    <x v="6"/>
    <x v="6"/>
    <n v="139"/>
    <n v="1"/>
    <s v="GXZ48"/>
    <n v="953"/>
    <n v="17"/>
    <s v="ร้านที่1"/>
    <s v="ม******ง"/>
    <s v="******ปลาม้า จังหวัดสุพรรณบุรี 72150 ตำบลวังน้ำเย็น อำเภอบางปลาม้า จังหวัดสุพรรณบุรี 72150"/>
    <s v="72150"/>
    <s v="41"/>
    <s v="23/03/2026 17:48"/>
    <s v="-"/>
    <s v="SPX Express"/>
    <s v="Shopee"/>
    <s v="shopee"/>
    <s v=""/>
    <s v="TH268320267503M"/>
    <s v="23/03/2026 17:47"/>
  </r>
  <r>
    <x v="0"/>
    <x v="0"/>
    <n v="33.333333333333336"/>
    <n v="3"/>
    <s v="GXZ46"/>
    <n v="100"/>
    <n v="0"/>
    <s v="ร้านที่4"/>
    <s v="S***enat"/>
    <s v="พระนครศรีอยุธยา"/>
    <s v="-"/>
    <s v=""/>
    <s v="23/03/2026 17:05"/>
    <s v="-"/>
    <s v="J&amp;T COD"/>
    <s v="Tiktok"/>
    <s v="จ่ายทีหลัง / COD"/>
    <s v=""/>
    <s v="793893591120"/>
    <s v="23/03/2026 17:05"/>
  </r>
  <r>
    <x v="0"/>
    <x v="0"/>
    <n v="33.333333333333336"/>
    <n v="3"/>
    <s v="GXZ45"/>
    <n v="100"/>
    <n v="0"/>
    <s v="ร้านที่4"/>
    <s v="น***ัตร์ อ***สดทวีชัย"/>
    <s v="กรุงเทพฯ"/>
    <s v="-"/>
    <s v=""/>
    <s v="23/03/2026 17:01"/>
    <s v="-"/>
    <s v="J&amp;T Express"/>
    <s v="Tiktok"/>
    <s v="tiktok"/>
    <s v=""/>
    <s v="793869591126"/>
    <s v="23/03/2026 17:01"/>
  </r>
  <r>
    <x v="1"/>
    <x v="1"/>
    <n v="33.333333333333336"/>
    <n v="3"/>
    <s v="GXZ43"/>
    <n v="134.99"/>
    <n v="0"/>
    <s v="ร้านที่2"/>
    <s v="ค***ม่หน่อย2"/>
    <s v="เชียงใหม่"/>
    <s v="-"/>
    <s v=""/>
    <s v="23/03/2026 16:44"/>
    <s v="-"/>
    <s v="J&amp;T Express"/>
    <s v="Tiktok"/>
    <s v="tiktok"/>
    <s v=""/>
    <s v="793800706123"/>
    <s v="23/03/2026 16:44"/>
  </r>
  <r>
    <x v="0"/>
    <x v="0"/>
    <n v="50"/>
    <n v="6"/>
    <s v="GXZ42"/>
    <n v="200"/>
    <n v="0"/>
    <s v="ร้านที่2"/>
    <s v="ว***พงษ์  ป***ญาพรกุล"/>
    <s v="กรุงเทพฯ"/>
    <s v="-"/>
    <s v=""/>
    <s v="23/03/2026 16:43"/>
    <s v="-"/>
    <s v="J&amp;T COD"/>
    <s v="Tiktok"/>
    <s v="จ่ายทีหลัง / COD"/>
    <s v=""/>
    <s v="793854622190"/>
    <s v="23/03/2026 16:44"/>
  </r>
  <r>
    <x v="0"/>
    <x v="0"/>
    <n v="33.333333333333336"/>
    <n v="3"/>
    <s v="GXZ41"/>
    <n v="100"/>
    <n v="0"/>
    <s v="ร้านที่4"/>
    <s v="ป***ิทย์ ป***ัยวาลย์"/>
    <s v="สมุทรสาคร"/>
    <s v="-"/>
    <s v=""/>
    <s v="23/03/2026 16:41"/>
    <s v="-"/>
    <s v="J&amp;T COD"/>
    <s v="Tiktok"/>
    <s v="จ่ายทีหลัง / COD"/>
    <s v=""/>
    <s v="793809998100"/>
    <s v="23/03/2026 16:41"/>
  </r>
  <r>
    <x v="0"/>
    <x v="0"/>
    <n v="33.333333333333336"/>
    <n v="3"/>
    <s v="GXZ40"/>
    <n v="100"/>
    <n v="0"/>
    <s v="ร้านที่4"/>
    <s v="ว***วนัช"/>
    <s v="กรุงเทพมหานคร"/>
    <s v="-"/>
    <s v=""/>
    <s v="23/03/2026 16:27"/>
    <s v="-"/>
    <s v="J&amp;T COD"/>
    <s v="Tiktok"/>
    <s v="จ่ายทีหลัง / COD"/>
    <s v=""/>
    <s v="793804681176"/>
    <s v="23/03/2026 16:27"/>
  </r>
  <r>
    <x v="0"/>
    <x v="0"/>
    <n v="50"/>
    <n v="6"/>
    <s v="GXZ39"/>
    <n v="200"/>
    <n v="0"/>
    <s v="ร้านที่2"/>
    <s v="ส***ิมา ร***ระโทก"/>
    <s v="ร้อยเอ็ด"/>
    <s v="-"/>
    <s v=""/>
    <s v="23/03/2026 16:20"/>
    <s v="-"/>
    <s v="J&amp;T COD"/>
    <s v="Tiktok"/>
    <s v="จ่ายทีหลัง / COD"/>
    <s v=""/>
    <s v="793888337115"/>
    <s v="23/03/2026 16:21"/>
  </r>
  <r>
    <x v="4"/>
    <x v="4"/>
    <n v="139"/>
    <n v="2"/>
    <s v="GXZ38"/>
    <n v="215"/>
    <n v="0"/>
    <s v="ร้านที่10"/>
    <s v="สุณีย์ตั้งศรีรพีพันธ์"/>
    <s v="12แยก7-4ถนนประชาอุทีศ75เขตทุ่งครุแขวงทุ่งครุกรุงเทพฯ  โทร 10140"/>
    <s v="10140"/>
    <s v="0832981648"/>
    <s v="23/03/2026 16:18"/>
    <s v="t0832622509@gmail.com"/>
    <s v="EMS"/>
    <s v="facebook"/>
    <s v="กสิกร"/>
    <s v=""/>
    <s v="WB213905147TH"/>
    <s v="23/03/2026 16:20"/>
  </r>
  <r>
    <x v="9"/>
    <x v="9"/>
    <n v="66.666666666666671"/>
    <n v="3"/>
    <s v="GXZ35"/>
    <n v="200"/>
    <n v="0"/>
    <s v="ร้านที่2"/>
    <s v="ต***าล์มเอง"/>
    <s v="กรุงเทพฯ"/>
    <s v="-"/>
    <s v=""/>
    <s v="23/03/2026 16:12"/>
    <s v="-"/>
    <s v="J&amp;T COD"/>
    <s v="Tiktok"/>
    <s v="จ่ายทีหลัง / COD"/>
    <s v=""/>
    <s v="793887913195"/>
    <s v="23/03/2026 16:12"/>
  </r>
  <r>
    <x v="0"/>
    <x v="0"/>
    <n v="33.333333333333336"/>
    <n v="3"/>
    <s v="GXZ35"/>
    <n v="200"/>
    <n v="0"/>
    <s v="ร้านที่2"/>
    <s v="ต***าล์มเอง"/>
    <s v="กรุงเทพฯ"/>
    <s v="-"/>
    <s v=""/>
    <s v="23/03/2026 16:12"/>
    <s v="-"/>
    <s v="J&amp;T COD"/>
    <s v="Tiktok"/>
    <s v="จ่ายทีหลัง / COD"/>
    <s v=""/>
    <s v="793887913195"/>
    <s v="23/03/2026 16:12"/>
  </r>
  <r>
    <x v="0"/>
    <x v="0"/>
    <n v="33.333333333333336"/>
    <n v="3"/>
    <s v="GXZ34"/>
    <n v="100"/>
    <n v="0"/>
    <s v="ร้านที่2"/>
    <s v="พ***ต๋ว"/>
    <s v="เชียงราย"/>
    <s v="-"/>
    <s v=""/>
    <s v="23/03/2026 16:11"/>
    <s v="-"/>
    <s v="J&amp;T Express"/>
    <s v="Tiktok"/>
    <s v="tiktok"/>
    <s v=""/>
    <s v="793897280142"/>
    <s v="23/03/2026 16:11"/>
  </r>
  <r>
    <x v="2"/>
    <x v="2"/>
    <n v="159"/>
    <n v="1"/>
    <s v="GXZ33"/>
    <n v="197"/>
    <n v="38"/>
    <s v="ร้านที่1"/>
    <s v="F******)"/>
    <s v="******ัง) เลขที่9 ซอยลาดกระบัง 42/2 ถนนลาดกระบัง แขวงลาดกระบัง เขตลาดกระบัง จังหวัดกรุงเทพมหานคร 10520"/>
    <s v="10520"/>
    <s v="78"/>
    <s v="23/03/2026 16:05"/>
    <s v="-"/>
    <s v="SPX Express"/>
    <s v="Shopee"/>
    <s v="shopee"/>
    <s v=""/>
    <s v="TH263131551136Q"/>
    <s v="23/03/2026 16:04"/>
  </r>
  <r>
    <x v="10"/>
    <x v="10"/>
    <n v="139"/>
    <n v="1"/>
    <s v="GXZ32"/>
    <n v="732"/>
    <n v="91"/>
    <s v="ร้านที่1"/>
    <s v="F******)"/>
    <s v="******ัง) เลขที่9 ซอยลาดกระบัง 42/2 ถนนลาดกระบัง แขวงลาดกระบัง เขตลาดกระบัง จังหวัดกรุงเทพมหานคร 10520"/>
    <s v="10520"/>
    <s v="78"/>
    <s v="23/03/2026 16:05"/>
    <s v="-"/>
    <s v="SPX Express"/>
    <s v="Shopee"/>
    <s v="shopee"/>
    <s v=""/>
    <s v="TH265081148582Y"/>
    <s v="23/03/2026 16:04"/>
  </r>
  <r>
    <x v="4"/>
    <x v="4"/>
    <n v="139"/>
    <n v="1"/>
    <s v="GXZ32"/>
    <n v="732"/>
    <n v="91"/>
    <s v="ร้านที่1"/>
    <s v="F******)"/>
    <s v="******ัง) เลขที่9 ซอยลาดกระบัง 42/2 ถนนลาดกระบัง แขวงลาดกระบัง เขตลาดกระบัง จังหวัดกรุงเทพมหานคร 10520"/>
    <s v="10520"/>
    <s v="78"/>
    <s v="23/03/2026 16:05"/>
    <s v="-"/>
    <s v="SPX Express"/>
    <s v="Shopee"/>
    <s v="shopee"/>
    <s v=""/>
    <s v="TH265081148582Y"/>
    <s v="23/03/2026 16:04"/>
  </r>
  <r>
    <x v="6"/>
    <x v="6"/>
    <n v="139"/>
    <n v="2"/>
    <s v="GXZ32"/>
    <n v="732"/>
    <n v="91"/>
    <s v="ร้านที่1"/>
    <s v="F******)"/>
    <s v="******ัง) เลขที่9 ซอยลาดกระบัง 42/2 ถนนลาดกระบัง แขวงลาดกระบัง เขตลาดกระบัง จังหวัดกรุงเทพมหานคร 10520"/>
    <s v="10520"/>
    <s v="78"/>
    <s v="23/03/2026 16:05"/>
    <s v="-"/>
    <s v="SPX Express"/>
    <s v="Shopee"/>
    <s v="shopee"/>
    <s v=""/>
    <s v="TH265081148582Y"/>
    <s v="23/03/2026 16:04"/>
  </r>
  <r>
    <x v="7"/>
    <x v="7"/>
    <n v="85"/>
    <n v="1"/>
    <s v="GXZ32"/>
    <n v="732"/>
    <n v="91"/>
    <s v="ร้านที่1"/>
    <s v="F******)"/>
    <s v="******ัง) เลขที่9 ซอยลาดกระบัง 42/2 ถนนลาดกระบัง แขวงลาดกระบัง เขตลาดกระบัง จังหวัดกรุงเทพมหานคร 10520"/>
    <s v="10520"/>
    <s v="78"/>
    <s v="23/03/2026 16:05"/>
    <s v="-"/>
    <s v="SPX Express"/>
    <s v="Shopee"/>
    <s v="shopee"/>
    <s v=""/>
    <s v="TH265081148582Y"/>
    <s v="23/03/2026 16:04"/>
  </r>
  <r>
    <x v="0"/>
    <x v="0"/>
    <n v="33.333333333333336"/>
    <n v="3"/>
    <s v="GXZ31"/>
    <n v="149"/>
    <n v="0"/>
    <s v="ร้านที่1"/>
    <s v="ร******ศ"/>
    <s v="******ลาว จ.เชียงราย ตำบลดงมะดะ อำเภอแม่ลาว จังหวัดเชียงราย 57250"/>
    <s v="57250"/>
    <s v="36"/>
    <s v="23/03/2026 15:59"/>
    <s v="-"/>
    <s v="SPX Express"/>
    <s v="Shopee"/>
    <s v="shopee"/>
    <s v=""/>
    <s v="TH269060885881P"/>
    <s v="23/03/2026 15:59"/>
  </r>
  <r>
    <x v="0"/>
    <x v="0"/>
    <n v="50"/>
    <n v="6"/>
    <s v="GXZ29"/>
    <n v="300"/>
    <n v="0"/>
    <s v="ร้านที่2"/>
    <s v="ธ***ชัย ย***า"/>
    <s v="Chon Buri"/>
    <s v="-"/>
    <s v=""/>
    <s v="23/03/2026 15:50"/>
    <s v="-"/>
    <s v="J&amp;T Express"/>
    <s v="Tiktok"/>
    <s v="tiktok"/>
    <s v=""/>
    <s v="793826523114"/>
    <s v="23/03/2026 15:51"/>
  </r>
  <r>
    <x v="0"/>
    <x v="0"/>
    <n v="33.333333333333336"/>
    <n v="3"/>
    <s v="GXZ29"/>
    <n v="300"/>
    <n v="0"/>
    <s v="ร้านที่2"/>
    <s v="ธ***ชัย ย***า"/>
    <s v="Chon Buri"/>
    <s v="-"/>
    <s v=""/>
    <s v="23/03/2026 15:50"/>
    <s v="-"/>
    <s v="J&amp;T Express"/>
    <s v="Tiktok"/>
    <s v="tiktok"/>
    <s v=""/>
    <s v="793826523114"/>
    <s v="23/03/2026 15:51"/>
  </r>
  <r>
    <x v="0"/>
    <x v="0"/>
    <n v="33.333333333333336"/>
    <n v="3"/>
    <s v="GXZ28"/>
    <n v="106"/>
    <n v="6"/>
    <s v="ร้านที่4"/>
    <s v="จ***พร"/>
    <s v="เชียงราย"/>
    <s v="-"/>
    <s v=""/>
    <s v="23/03/2026 15:47"/>
    <s v="-"/>
    <s v="J&amp;T COD"/>
    <s v="Tiktok"/>
    <s v="จ่ายทีหลัง / COD"/>
    <s v=""/>
    <s v="793861089184"/>
    <s v="23/03/2026 15:47"/>
  </r>
  <r>
    <x v="0"/>
    <x v="0"/>
    <n v="33.333333333333336"/>
    <n v="3"/>
    <s v="GXZ26"/>
    <n v="100"/>
    <n v="0"/>
    <s v="ร้านที่4"/>
    <s v="แ**"/>
    <s v="นครราชสีมา"/>
    <s v="-"/>
    <s v=""/>
    <s v="23/03/2026 15:39"/>
    <s v="-"/>
    <s v="J&amp;T COD"/>
    <s v="Tiktok"/>
    <s v="จ่ายทีหลัง / COD"/>
    <s v=""/>
    <s v="793800588173"/>
    <s v="23/03/2026 15:39"/>
  </r>
  <r>
    <x v="9"/>
    <x v="9"/>
    <n v="66.666666666666671"/>
    <n v="3"/>
    <s v="GXZ24"/>
    <n v="100"/>
    <n v="0"/>
    <s v="ร้านที่2"/>
    <s v="พ***ต"/>
    <s v="กาญจนบุรี"/>
    <s v="-"/>
    <s v=""/>
    <s v="23/03/2026 15:34"/>
    <s v="-"/>
    <s v="J&amp;T Express"/>
    <s v="Tiktok"/>
    <s v="tiktok"/>
    <s v=""/>
    <s v="793731186043"/>
    <s v="23/03/2026 15:33"/>
  </r>
  <r>
    <x v="1"/>
    <x v="1"/>
    <n v="27.5"/>
    <n v="4"/>
    <s v="GXZ23"/>
    <n v="124"/>
    <n v="28"/>
    <s v="ร้านที่1"/>
    <s v="วรรณวิภา  อุเมดะ"/>
    <s v="14หมู่7 บ้านโนนคูน ต.ตาเนิน อ.เนินสง่า จ.ชัยภูมิ 36130_x000a__x000a_เนินสง่า/ Noen Sa-Ngaชัยภูมิ/ Chaiyaphum_x000a_36130"/>
    <s v="36130"/>
    <s v="660981074763"/>
    <s v="23/03/2026 15:33"/>
    <s v="-"/>
    <s v="Kerry_dropoff"/>
    <s v="Lazada"/>
    <s v="lazada"/>
    <s v=""/>
    <s v="TH33158H37XV2B"/>
    <s v="23/03/2026 15:33"/>
  </r>
  <r>
    <x v="0"/>
    <x v="0"/>
    <n v="33.333333333333336"/>
    <n v="3"/>
    <s v="GXZ22"/>
    <n v="100"/>
    <n v="0"/>
    <s v="ร้านที่2"/>
    <s v="ช***ิทย์  ส***แก้ว  ห***งโมบาย"/>
    <s v="มหาสารคาม"/>
    <s v="-"/>
    <s v=""/>
    <s v="23/03/2026 15:33"/>
    <s v="-"/>
    <s v="J&amp;T Express"/>
    <s v="Tiktok"/>
    <s v="tiktok"/>
    <s v=""/>
    <s v="793833390103"/>
    <s v="23/03/2026 15:33"/>
  </r>
  <r>
    <x v="10"/>
    <x v="10"/>
    <n v="159"/>
    <n v="1"/>
    <s v="GXZ21"/>
    <n v="99"/>
    <n v="0"/>
    <s v="ร้านที่2"/>
    <s v="อ*** เ***หอม"/>
    <s v="ปทุมธานี"/>
    <s v="-"/>
    <s v=""/>
    <s v="23/03/2026 15:32"/>
    <s v="-"/>
    <s v="J&amp;T Express"/>
    <s v="Tiktok"/>
    <s v="tiktok"/>
    <s v=""/>
    <s v="793739362021"/>
    <s v="23/03/2026 15:32"/>
  </r>
  <r>
    <x v="0"/>
    <x v="0"/>
    <n v="33.333333333333336"/>
    <n v="3"/>
    <s v="GXZ20"/>
    <n v="100"/>
    <n v="0"/>
    <s v="ร้านที่4"/>
    <s v="ร***กะเพราพริกแห้ง"/>
    <s v="นครราชสีมา"/>
    <s v="-"/>
    <s v=""/>
    <s v="23/03/2026 15:30"/>
    <s v="-"/>
    <s v="J&amp;T COD"/>
    <s v="Tiktok"/>
    <s v="จ่ายทีหลัง / COD"/>
    <s v=""/>
    <s v="793894388173"/>
    <s v="23/03/2026 15:30"/>
  </r>
  <r>
    <x v="0"/>
    <x v="0"/>
    <n v="50"/>
    <n v="6"/>
    <s v="GXZ19"/>
    <n v="200"/>
    <n v="0"/>
    <s v="ร้านที่2"/>
    <s v="ม***ิกา ไ***ำภา"/>
    <s v="บุรีรัมย์"/>
    <s v="-"/>
    <s v=""/>
    <s v="23/03/2026 15:29"/>
    <s v="-"/>
    <s v="J&amp;T COD"/>
    <s v="Tiktok"/>
    <s v="จ่ายทีหลัง / COD"/>
    <s v=""/>
    <s v="793888132100"/>
    <s v="23/03/2026 15:29"/>
  </r>
  <r>
    <x v="0"/>
    <x v="0"/>
    <n v="33.333333333333336"/>
    <n v="3"/>
    <s v="GXZ18"/>
    <n v="100"/>
    <n v="0"/>
    <s v="ร้านที่2"/>
    <s v="ส***ศ"/>
    <s v="กรุงเทพฯ"/>
    <s v="-"/>
    <s v=""/>
    <s v="23/03/2026 15:23"/>
    <s v="-"/>
    <s v="J&amp;T Express"/>
    <s v="Tiktok"/>
    <s v="tiktok"/>
    <s v=""/>
    <s v="793870884192"/>
    <s v="23/03/2026 15:23"/>
  </r>
  <r>
    <x v="0"/>
    <x v="0"/>
    <n v="50"/>
    <n v="6"/>
    <s v="GXZ17"/>
    <n v="200"/>
    <n v="0"/>
    <s v="ร้านที่2"/>
    <s v="ศ***ำไพ  เ***งจินดาวัชร์"/>
    <s v="สมุทรปราการ"/>
    <s v="-"/>
    <s v=""/>
    <s v="23/03/2026 15:16"/>
    <s v="-"/>
    <s v="J&amp;T COD"/>
    <s v="Tiktok"/>
    <s v="จ่ายทีหลัง / COD"/>
    <s v=""/>
    <s v="793835829172"/>
    <s v="23/03/2026 15:16"/>
  </r>
  <r>
    <x v="0"/>
    <x v="0"/>
    <n v="33.333333333333336"/>
    <n v="3"/>
    <s v="GXZ16"/>
    <n v="100"/>
    <n v="0"/>
    <s v="ร้านที่4"/>
    <s v="ว***"/>
    <s v="นครปฐม"/>
    <s v="-"/>
    <s v=""/>
    <s v="23/03/2026 15:16"/>
    <s v="-"/>
    <s v="J&amp;T COD"/>
    <s v="Tiktok"/>
    <s v="จ่ายทีหลัง / COD"/>
    <s v=""/>
    <s v="793851086162"/>
    <s v="23/03/2026 15:16"/>
  </r>
  <r>
    <x v="0"/>
    <x v="0"/>
    <n v="50"/>
    <n v="6"/>
    <s v="GXZ15"/>
    <n v="200"/>
    <n v="0"/>
    <s v="ร้านที่2"/>
    <s v="โ***วรรณ ม***ก้ว"/>
    <s v="ปทุมธานี"/>
    <s v="-"/>
    <s v=""/>
    <s v="23/03/2026 15:15"/>
    <s v="-"/>
    <s v="J&amp;T COD"/>
    <s v="Tiktok"/>
    <s v="จ่ายทีหลัง / COD"/>
    <s v="ไม่ขอรับกาแฟ น่ะค่ะ"/>
    <s v="793809517185"/>
    <s v="23/03/2026 15:15"/>
  </r>
  <r>
    <x v="0"/>
    <x v="0"/>
    <n v="33.333333333333336"/>
    <n v="3"/>
    <s v="GXZ14"/>
    <n v="100"/>
    <n v="0"/>
    <s v="ร้านที่4"/>
    <s v="แ**"/>
    <s v="กรุงเทพมหานคร"/>
    <s v="-"/>
    <s v=""/>
    <s v="23/03/2026 15:14"/>
    <s v="-"/>
    <s v="J&amp;T COD"/>
    <s v="Tiktok"/>
    <s v="จ่ายทีหลัง / COD"/>
    <s v=""/>
    <s v="793864183184"/>
    <s v="23/03/2026 15:14"/>
  </r>
  <r>
    <x v="8"/>
    <x v="8"/>
    <n v="66.333333333333329"/>
    <n v="3"/>
    <s v="GXZ13"/>
    <n v="343"/>
    <n v="0"/>
    <s v="ร้านที่1"/>
    <s v="พ******น"/>
    <s v="******ปี ห้องวิชาการ ตำบลพระเหลา อำเภอพนา จังหวัดอำนาจเจริญ 37180"/>
    <s v="37180"/>
    <s v="87"/>
    <s v="23/03/2026 15:11"/>
    <s v="-"/>
    <s v="SPX Express"/>
    <s v="Shopee"/>
    <s v="shopee"/>
    <s v=""/>
    <s v="TH267425330343Z"/>
    <s v="23/03/2026 15:11"/>
  </r>
  <r>
    <x v="5"/>
    <x v="5"/>
    <n v="93"/>
    <n v="1"/>
    <s v="GXZ13"/>
    <n v="343"/>
    <n v="0"/>
    <s v="ร้านที่1"/>
    <s v="พ******น"/>
    <s v="******ปี ห้องวิชาการ ตำบลพระเหลา อำเภอพนา จังหวัดอำนาจเจริญ 37180"/>
    <s v="37180"/>
    <s v="87"/>
    <s v="23/03/2026 15:11"/>
    <s v="-"/>
    <s v="SPX Express"/>
    <s v="Shopee"/>
    <s v="shopee"/>
    <s v=""/>
    <s v="TH267425330343Z"/>
    <s v="23/03/2026 15:11"/>
  </r>
  <r>
    <x v="0"/>
    <x v="0"/>
    <n v="50"/>
    <n v="6"/>
    <s v="GXZ12"/>
    <n v="200"/>
    <n v="0"/>
    <s v="ร้านที่2"/>
    <s v="จ***รัตน์​"/>
    <s v="นครปฐม"/>
    <s v="-"/>
    <s v=""/>
    <s v="23/03/2026 15:10"/>
    <s v="-"/>
    <s v="J&amp;T COD"/>
    <s v="Tiktok"/>
    <s v="จ่ายทีหลัง / COD"/>
    <s v=""/>
    <s v="793859335102"/>
    <s v="23/03/2026 15:10"/>
  </r>
  <r>
    <x v="0"/>
    <x v="0"/>
    <n v="50"/>
    <n v="6"/>
    <s v="GXZ11"/>
    <n v="200"/>
    <n v="0"/>
    <s v="ร้านที่2"/>
    <s v="ส***ญญา ใ***สาร"/>
    <s v="อุตรดิตถ์"/>
    <s v="-"/>
    <s v=""/>
    <s v="23/03/2026 15:10"/>
    <s v="-"/>
    <s v="J&amp;T Express"/>
    <s v="Tiktok"/>
    <s v="tiktok"/>
    <s v=""/>
    <s v="793830536111"/>
    <s v="23/03/2026 15:09"/>
  </r>
  <r>
    <x v="5"/>
    <x v="5"/>
    <n v="99"/>
    <n v="1"/>
    <s v="GXZ10"/>
    <n v="99"/>
    <n v="0"/>
    <s v="ร้านที่1"/>
    <s v="พ******น"/>
    <s v="******ปี ห้องวิชาการ ตำบลพระเหลา อำเภอพนา จังหวัดอำนาจเจริญ 37180"/>
    <s v="37180"/>
    <s v="87"/>
    <s v="23/03/2026 15:08"/>
    <s v="-"/>
    <s v="SPX Express"/>
    <s v="Shopee"/>
    <s v="shopee"/>
    <s v=""/>
    <s v="TH265383095894G"/>
    <s v="23/03/2026 15:08"/>
  </r>
  <r>
    <x v="4"/>
    <x v="4"/>
    <n v="159"/>
    <n v="1"/>
    <s v="GXZ9"/>
    <n v="99"/>
    <n v="0"/>
    <s v="ร้านที่2"/>
    <s v="จ***ักดิ์ ล***ลิศ"/>
    <s v="ปทุมธานี"/>
    <s v="-"/>
    <s v=""/>
    <s v="23/03/2026 15:03"/>
    <s v="-"/>
    <s v="J&amp;T Express"/>
    <s v="Tiktok"/>
    <s v="tiktok"/>
    <s v=""/>
    <s v="793724256010"/>
    <s v="23/03/2026 15:03"/>
  </r>
  <r>
    <x v="3"/>
    <x v="3"/>
    <n v="50"/>
    <n v="3"/>
    <s v="GXZ7"/>
    <n v="100"/>
    <n v="0"/>
    <s v="ร้านที่2"/>
    <s v="ส***ี พ***ฆา"/>
    <s v="กรุงเทพฯ"/>
    <s v="-"/>
    <s v=""/>
    <s v="23/03/2026 14:56"/>
    <s v="-"/>
    <s v="J&amp;T COD"/>
    <s v="Tiktok"/>
    <s v="จ่ายทีหลัง / COD"/>
    <s v=""/>
    <s v="793833866210"/>
    <s v="23/03/2026 14:56"/>
  </r>
  <r>
    <x v="0"/>
    <x v="0"/>
    <n v="50"/>
    <n v="6"/>
    <s v="GXZ5"/>
    <n v="458"/>
    <n v="0"/>
    <s v="ร้านที่2"/>
    <s v="A***1907"/>
    <s v="ลำปาง"/>
    <s v="-"/>
    <s v=""/>
    <s v="23/03/2026 14:53"/>
    <s v="-"/>
    <s v="J&amp;T Express"/>
    <s v="Tiktok"/>
    <s v="tiktok"/>
    <s v=""/>
    <s v="793823702114"/>
    <s v="23/03/2026 14:53"/>
  </r>
  <r>
    <x v="4"/>
    <x v="4"/>
    <n v="159"/>
    <n v="2"/>
    <s v="GXZ5"/>
    <n v="458"/>
    <n v="0"/>
    <s v="ร้านที่2"/>
    <s v="A***1907"/>
    <s v="ลำปาง"/>
    <s v="-"/>
    <s v=""/>
    <s v="23/03/2026 14:53"/>
    <s v="-"/>
    <s v="J&amp;T Express"/>
    <s v="Tiktok"/>
    <s v="tiktok"/>
    <s v=""/>
    <s v="793823702114"/>
    <s v="23/03/2026 14:53"/>
  </r>
  <r>
    <x v="0"/>
    <x v="0"/>
    <n v="50"/>
    <n v="6"/>
    <s v="GXZ4"/>
    <n v="200"/>
    <n v="0"/>
    <s v="ร้านที่2"/>
    <s v="ว***พ็ญ"/>
    <s v="สงขลา"/>
    <s v="-"/>
    <s v=""/>
    <s v="23/03/2026 14:49"/>
    <s v="-"/>
    <s v="J&amp;T COD"/>
    <s v="Tiktok"/>
    <s v="จ่ายทีหลัง / COD"/>
    <s v=""/>
    <s v="793848827155"/>
    <s v="23/03/2026 14:49"/>
  </r>
  <r>
    <x v="0"/>
    <x v="0"/>
    <n v="50"/>
    <n v="6"/>
    <s v="GXZ3"/>
    <n v="200"/>
    <n v="0"/>
    <s v="ร้านที่2"/>
    <s v="อ** ส***คพงษ์"/>
    <s v="กรุงเทพมหานคร"/>
    <s v="-"/>
    <s v=""/>
    <s v="23/03/2026 14:49"/>
    <s v="-"/>
    <s v="J&amp;T COD"/>
    <s v="Tiktok"/>
    <s v="จ่ายทีหลัง / COD"/>
    <s v=""/>
    <s v="793827929182"/>
    <s v="23/03/2026 14:49"/>
  </r>
  <r>
    <x v="0"/>
    <x v="0"/>
    <n v="33.333333333333336"/>
    <n v="3"/>
    <s v="GXZ2"/>
    <n v="199"/>
    <n v="0"/>
    <s v="ร้านที่2"/>
    <s v="ป***ายเพชร"/>
    <s v="เลย"/>
    <s v="-"/>
    <s v=""/>
    <s v="23/03/2026 14:47"/>
    <s v="-"/>
    <s v="J&amp;T COD"/>
    <s v="Tiktok"/>
    <s v="จ่ายทีหลัง / COD"/>
    <s v="มะพร้าวน้ำหอม1ฝอยทอง1กล้วยมะพร้าวเผ่า1"/>
    <s v="793706253045"/>
    <s v="23/03/2026 14:48"/>
  </r>
  <r>
    <x v="6"/>
    <x v="6"/>
    <n v="159"/>
    <n v="1"/>
    <s v="GXZ2"/>
    <n v="199"/>
    <n v="0"/>
    <s v="ร้านที่2"/>
    <s v="ป***ายเพชร"/>
    <s v="เลย"/>
    <s v="-"/>
    <s v=""/>
    <s v="23/03/2026 14:47"/>
    <s v="-"/>
    <s v="J&amp;T COD"/>
    <s v="Tiktok"/>
    <s v="จ่ายทีหลัง / COD"/>
    <s v="มะพร้าวน้ำหอม1ฝอยทอง1กล้วยมะพร้าวเผ่า1"/>
    <s v="793706253045"/>
    <s v="23/03/2026 14:48"/>
  </r>
  <r>
    <x v="0"/>
    <x v="0"/>
    <n v="33.333333333333336"/>
    <n v="3"/>
    <s v="GXZ0"/>
    <n v="100"/>
    <n v="0"/>
    <s v="ร้านที่2"/>
    <s v="ช***ญา  บ***ี"/>
    <s v="สระบุรี"/>
    <s v="-"/>
    <s v=""/>
    <s v="23/03/2026 14:45"/>
    <s v="-"/>
    <s v="J&amp;T COD"/>
    <s v="Tiktok"/>
    <s v="จ่ายทีหลัง / COD"/>
    <s v=""/>
    <s v="793890782193"/>
    <s v="23/03/2026 14:45"/>
  </r>
  <r>
    <x v="0"/>
    <x v="0"/>
    <n v="50"/>
    <n v="6"/>
    <s v="GXY99"/>
    <n v="200"/>
    <n v="0"/>
    <s v="ร้านที่2"/>
    <s v="N*** Y***"/>
    <s v="กรุงเทพฯ"/>
    <s v="-"/>
    <s v=""/>
    <s v="23/03/2026 14:44"/>
    <s v="-"/>
    <s v="J&amp;T COD"/>
    <s v="Tiktok"/>
    <s v="จ่ายทีหลัง / COD"/>
    <s v=""/>
    <s v="793878224182"/>
    <s v="23/03/2026 14:44"/>
  </r>
  <r>
    <x v="9"/>
    <x v="9"/>
    <n v="66.666666666666671"/>
    <n v="3"/>
    <s v="GXY98"/>
    <n v="200"/>
    <n v="0"/>
    <s v="ร้านที่2"/>
    <s v="ส***วิภา ด***กลาง"/>
    <s v="สระแก้ว"/>
    <s v="-"/>
    <s v=""/>
    <s v="23/03/2026 14:43"/>
    <s v="-"/>
    <s v="J&amp;T COD"/>
    <s v="Tiktok"/>
    <s v="จ่ายทีหลัง / COD"/>
    <s v="เค้กเบาหวิว ฝอยทอง2 มะพร้าวน้ำหอม1 "/>
    <s v="793829012141"/>
    <s v="23/03/2026 14:43"/>
  </r>
  <r>
    <x v="0"/>
    <x v="0"/>
    <n v="33.333333333333336"/>
    <n v="3"/>
    <s v="GXY98"/>
    <n v="200"/>
    <n v="0"/>
    <s v="ร้านที่2"/>
    <s v="ส***วิภา ด***กลาง"/>
    <s v="สระแก้ว"/>
    <s v="-"/>
    <s v=""/>
    <s v="23/03/2026 14:43"/>
    <s v="-"/>
    <s v="J&amp;T COD"/>
    <s v="Tiktok"/>
    <s v="จ่ายทีหลัง / COD"/>
    <s v="เค้กเบาหวิว ฝอยทอง2 มะพร้าวน้ำหอม1 "/>
    <s v="793829012141"/>
    <s v="23/03/2026 14:43"/>
  </r>
  <r>
    <x v="9"/>
    <x v="9"/>
    <n v="66.666666666666671"/>
    <n v="3"/>
    <s v="GXY97"/>
    <n v="100"/>
    <n v="0"/>
    <s v="ร้านที่4"/>
    <s v="ก***า เ***ยมสมบูรณ์"/>
    <s v="พระนครศรีอยุธยา"/>
    <s v="-"/>
    <s v=""/>
    <s v="23/03/2026 14:43"/>
    <s v="-"/>
    <s v="J&amp;T COD"/>
    <s v="Tiktok"/>
    <s v="จ่ายทีหลัง / COD"/>
    <s v=""/>
    <s v="793765982041"/>
    <s v="23/03/2026 14:43"/>
  </r>
  <r>
    <x v="0"/>
    <x v="0"/>
    <n v="50"/>
    <n v="6"/>
    <s v="GXY96"/>
    <n v="200"/>
    <n v="0"/>
    <s v="ร้านที่2"/>
    <s v="อ** ผ***แผ้ว"/>
    <s v="ขอนแก่น"/>
    <s v="-"/>
    <s v=""/>
    <s v="23/03/2026 14:42"/>
    <s v="-"/>
    <s v="J&amp;T COD"/>
    <s v="Tiktok"/>
    <s v="จ่ายทีหลัง / COD"/>
    <s v=""/>
    <s v="793844128195"/>
    <s v="23/03/2026 14:42"/>
  </r>
  <r>
    <x v="0"/>
    <x v="0"/>
    <n v="33.333333333333336"/>
    <n v="3"/>
    <s v="GXY95"/>
    <n v="100"/>
    <n v="0"/>
    <s v="ร้านที่4"/>
    <s v="อ***วิมล ถ***เจริญ"/>
    <s v="จันทบุรี"/>
    <s v="-"/>
    <s v=""/>
    <s v="23/03/2026 14:39"/>
    <s v="-"/>
    <s v="J&amp;T COD"/>
    <s v="Tiktok"/>
    <s v="จ่ายทีหลัง / COD"/>
    <s v=""/>
    <s v="793876047145"/>
    <s v="23/03/2026 14:39"/>
  </r>
  <r>
    <x v="0"/>
    <x v="0"/>
    <n v="33.333333333333336"/>
    <n v="3"/>
    <s v="GXY94"/>
    <n v="110"/>
    <n v="10"/>
    <s v="ร้านที่4"/>
    <s v="k***488"/>
    <s v="จันทบุรี"/>
    <s v="-"/>
    <s v=""/>
    <s v="23/03/2026 14:38"/>
    <s v="-"/>
    <s v="J&amp;T COD"/>
    <s v="Tiktok"/>
    <s v="จ่ายทีหลัง / COD"/>
    <s v=""/>
    <s v="793839843145"/>
    <s v="23/03/2026 14:38"/>
  </r>
  <r>
    <x v="0"/>
    <x v="0"/>
    <n v="33.333333333333336"/>
    <n v="3"/>
    <s v="GXY93"/>
    <n v="135"/>
    <n v="35"/>
    <s v="ร้านที่4"/>
    <s v="ณ***รรณ"/>
    <s v="กรุงเทพฯ"/>
    <s v="-"/>
    <s v=""/>
    <s v="23/03/2026 14:37"/>
    <s v="-"/>
    <s v="J&amp;T COD"/>
    <s v="Tiktok"/>
    <s v="จ่ายทีหลัง / COD"/>
    <s v=""/>
    <s v="793897646146"/>
    <s v="23/03/2026 14:37"/>
  </r>
  <r>
    <x v="0"/>
    <x v="0"/>
    <n v="33.333333333333336"/>
    <n v="3"/>
    <s v="GXY92"/>
    <n v="100"/>
    <n v="0"/>
    <s v="ร้านที่4"/>
    <s v="เ***ยบ"/>
    <s v="กรุงเทพฯ"/>
    <s v="-"/>
    <s v=""/>
    <s v="23/03/2026 14:36"/>
    <s v="-"/>
    <s v="J&amp;T COD"/>
    <s v="Tiktok"/>
    <s v="จ่ายทีหลัง / COD"/>
    <s v=""/>
    <s v="793828445126"/>
    <s v="23/03/2026 14:36"/>
  </r>
  <r>
    <x v="0"/>
    <x v="0"/>
    <n v="33.333333333333336"/>
    <n v="3"/>
    <s v="GXY91"/>
    <n v="100"/>
    <n v="0"/>
    <s v="ร้านที่2"/>
    <s v="Y***so K***oso"/>
    <s v="สมุทรปราการ"/>
    <s v="-"/>
    <s v=""/>
    <s v="23/03/2026 14:36"/>
    <s v="-"/>
    <s v="J&amp;T COD"/>
    <s v="Tiktok"/>
    <s v="จ่ายทีหลัง / COD"/>
    <s v="ไม่เอาฝอยทองกับกาแฟค่ะ หน้าอื่นทานได้หมดเลย เพราะแพ้2อย่างนี้"/>
    <s v="793856219144"/>
    <s v="23/03/2026 14:36"/>
  </r>
  <r>
    <x v="0"/>
    <x v="0"/>
    <n v="33.333333333333336"/>
    <n v="3"/>
    <s v="GXY90"/>
    <n v="100"/>
    <n v="0"/>
    <s v="ร้านที่2"/>
    <s v="อ**  ค***จันทร์"/>
    <s v="จังหวัดเชียงใหม่"/>
    <s v="-"/>
    <s v=""/>
    <s v="23/03/2026 14:34"/>
    <s v="-"/>
    <s v="J&amp;T Express"/>
    <s v="Tiktok"/>
    <s v="tiktok"/>
    <s v=""/>
    <s v="793829841125"/>
    <s v="23/03/2026 14:33"/>
  </r>
  <r>
    <x v="0"/>
    <x v="0"/>
    <n v="50"/>
    <n v="6"/>
    <s v="GXY89"/>
    <n v="200"/>
    <n v="0"/>
    <s v="ร้านที่2"/>
    <s v="ย***น จ***ร์แจ่มศรี"/>
    <s v="นครศรีธรรมราช"/>
    <s v="-"/>
    <s v=""/>
    <s v="23/03/2026 14:31"/>
    <s v="-"/>
    <s v="J&amp;T COD"/>
    <s v="Tiktok"/>
    <s v="จ่ายทีหลัง / COD"/>
    <s v=""/>
    <s v="793817424153"/>
    <s v="23/03/2026 14:31"/>
  </r>
  <r>
    <x v="0"/>
    <x v="0"/>
    <n v="33.333333333333336"/>
    <n v="3"/>
    <s v="GXY88"/>
    <n v="100"/>
    <n v="0"/>
    <s v="ร้านที่4"/>
    <s v="แ***ทิพย์ ส***ำราญ"/>
    <s v="นครสวรรค์"/>
    <s v="-"/>
    <s v=""/>
    <s v="23/03/2026 14:31"/>
    <s v="-"/>
    <s v="J&amp;T COD"/>
    <s v="Tiktok"/>
    <s v="จ่ายทีหลัง / COD"/>
    <s v=""/>
    <s v="793813984165"/>
    <s v="23/03/2026 14:31"/>
  </r>
  <r>
    <x v="0"/>
    <x v="0"/>
    <n v="33.333333333333336"/>
    <n v="3"/>
    <s v="GXY87"/>
    <n v="100"/>
    <n v="0"/>
    <s v="ร้านที่4"/>
    <s v="ส***ทิพย์ พ***ลาภ"/>
    <s v="เพชรบุรี"/>
    <s v="-"/>
    <s v=""/>
    <s v="23/03/2026 14:30"/>
    <s v="-"/>
    <s v="J&amp;T COD"/>
    <s v="Tiktok"/>
    <s v="จ่ายทีหลัง / COD"/>
    <s v=""/>
    <s v="793898784151"/>
    <s v="23/03/2026 14:30"/>
  </r>
  <r>
    <x v="4"/>
    <x v="4"/>
    <n v="159"/>
    <n v="1"/>
    <s v="GXY86"/>
    <n v="151.5"/>
    <n v="0"/>
    <s v="ร้านที่4"/>
    <s v="ก***นาธรณ์เซี่ยงฉิน"/>
    <s v="กรุงเทพฯ"/>
    <s v="-"/>
    <s v=""/>
    <s v="23/03/2026 14:27"/>
    <s v="-"/>
    <s v="J&amp;T COD"/>
    <s v="Tiktok"/>
    <s v="จ่ายทีหลัง / COD"/>
    <s v=""/>
    <s v="793721251013"/>
    <s v="23/03/2026 14:27"/>
  </r>
  <r>
    <x v="0"/>
    <x v="0"/>
    <n v="33.333333333333336"/>
    <n v="3"/>
    <s v="GXY85"/>
    <n v="100"/>
    <n v="0"/>
    <s v="ร้านที่4"/>
    <s v="น***ล ง***ิ่ง"/>
    <s v="อุดรธานี"/>
    <s v="-"/>
    <s v=""/>
    <s v="23/03/2026 14:26"/>
    <s v="-"/>
    <s v="J&amp;T Express"/>
    <s v="Tiktok"/>
    <s v="tiktok"/>
    <s v=""/>
    <s v="793880757283"/>
    <s v="23/03/2026 14:26"/>
  </r>
  <r>
    <x v="0"/>
    <x v="0"/>
    <n v="33.333333333333336"/>
    <n v="3"/>
    <s v="GXY84"/>
    <n v="100"/>
    <n v="0"/>
    <s v="ร้านที่4"/>
    <s v="u***5618526055003"/>
    <s v="สระบุรี"/>
    <s v="-"/>
    <s v=""/>
    <s v="23/03/2026 14:22"/>
    <s v="-"/>
    <s v="Flash Express Thailand COD"/>
    <s v="Tiktok"/>
    <s v="จ่ายทีหลัง / COD"/>
    <s v=""/>
    <s v="THT100456JQQU7Z"/>
    <s v="23/03/2026 14:22"/>
  </r>
  <r>
    <x v="4"/>
    <x v="4"/>
    <n v="139"/>
    <n v="1"/>
    <s v="GXY83"/>
    <n v="215"/>
    <n v="0"/>
    <s v="ร้านที่10"/>
    <s v="อรุณรัตน์  พรหมภักษร"/>
    <s v="202 ม.9 ต.หัวถนน อ.พนัสนิคม จ.ชลบุรี 20140"/>
    <s v="20140"/>
    <s v="0988320035"/>
    <s v="23/03/2026 14:21"/>
    <s v="sompear3955@gmail.com"/>
    <s v="EMS COD"/>
    <s v="facebook"/>
    <s v="กสิกร"/>
    <s v=""/>
    <s v="WA110397085TH"/>
    <s v="23/03/2026 14:21"/>
  </r>
  <r>
    <x v="6"/>
    <x v="6"/>
    <n v="139"/>
    <n v="1"/>
    <s v="GXY83"/>
    <n v="215"/>
    <n v="0"/>
    <s v="ร้านที่10"/>
    <s v="อรุณรัตน์  พรหมภักษร"/>
    <s v="202 ม.9 ต.หัวถนน อ.พนัสนิคม จ.ชลบุรี 20140"/>
    <s v="20140"/>
    <s v="0988320035"/>
    <s v="23/03/2026 14:21"/>
    <s v="sompear3955@gmail.com"/>
    <s v="EMS COD"/>
    <s v="facebook"/>
    <s v="กสิกร"/>
    <s v=""/>
    <s v="WA110397085TH"/>
    <s v="23/03/2026 14:21"/>
  </r>
  <r>
    <x v="0"/>
    <x v="0"/>
    <n v="50"/>
    <n v="6"/>
    <s v="GXY82"/>
    <n v="200"/>
    <n v="0"/>
    <s v="ร้านที่2"/>
    <s v="ศ***นทร ก***พบูลย์ชัย"/>
    <s v="สงขลา"/>
    <s v="-"/>
    <s v=""/>
    <s v="23/03/2026 14:21"/>
    <s v="-"/>
    <s v="J&amp;T COD"/>
    <s v="Tiktok"/>
    <s v="จ่ายทีหลัง / COD"/>
    <s v=""/>
    <s v="793820545136"/>
    <s v="23/03/2026 14:21"/>
  </r>
  <r>
    <x v="0"/>
    <x v="0"/>
    <n v="50"/>
    <n v="6"/>
    <s v="GXY81"/>
    <n v="200"/>
    <n v="0"/>
    <s v="ร้านที่2"/>
    <s v="น***ยุรี ส***รณไตรย์"/>
    <s v="มุกดาหาร"/>
    <s v="-"/>
    <s v=""/>
    <s v="23/03/2026 14:18"/>
    <s v="-"/>
    <s v="J&amp;T Express"/>
    <s v="Tiktok"/>
    <s v="tiktok"/>
    <s v=""/>
    <s v="793881843101"/>
    <s v="23/03/2026 14:18"/>
  </r>
  <r>
    <x v="0"/>
    <x v="0"/>
    <n v="50"/>
    <n v="6"/>
    <s v="GXY80"/>
    <n v="200"/>
    <n v="0"/>
    <s v="ร้านที่2"/>
    <s v="อ***ยพร     แ***ู"/>
    <s v="นครราชสีมา"/>
    <s v="-"/>
    <s v=""/>
    <s v="23/03/2026 14:17"/>
    <s v="-"/>
    <s v="J&amp;T COD"/>
    <s v="Tiktok"/>
    <s v="จ่ายทีหลัง / COD"/>
    <s v=""/>
    <s v="793873630196"/>
    <s v="23/03/2026 14:17"/>
  </r>
  <r>
    <x v="0"/>
    <x v="0"/>
    <n v="33.333333333333336"/>
    <n v="3"/>
    <s v="GXY79"/>
    <n v="100"/>
    <n v="0"/>
    <s v="ร้านที่4"/>
    <s v="ร***คนธ์"/>
    <s v="กรุงเทพฯ"/>
    <s v="-"/>
    <s v=""/>
    <s v="23/03/2026 14:17"/>
    <s v="-"/>
    <s v="J&amp;T COD"/>
    <s v="Tiktok"/>
    <s v="จ่ายทีหลัง / COD"/>
    <s v=""/>
    <s v="793835040143"/>
    <s v="23/03/2026 14:17"/>
  </r>
  <r>
    <x v="0"/>
    <x v="0"/>
    <n v="33.333333333333336"/>
    <n v="3"/>
    <s v="GXY78"/>
    <n v="100"/>
    <n v="0"/>
    <s v="ร้านที่4"/>
    <s v="น***ภา อ***ะศิลปธร"/>
    <s v="Nakhon Phanom"/>
    <s v="-"/>
    <s v=""/>
    <s v="23/03/2026 14:16"/>
    <s v="-"/>
    <s v="J&amp;T COD"/>
    <s v="Tiktok"/>
    <s v="จ่ายทีหลัง / COD"/>
    <s v=""/>
    <s v="793831340175"/>
    <s v="23/03/2026 14:16"/>
  </r>
  <r>
    <x v="1"/>
    <x v="1"/>
    <n v="33.333333333333336"/>
    <n v="3"/>
    <s v="GXY77"/>
    <n v="134.99"/>
    <n v="0"/>
    <s v="ร้านที่2"/>
    <s v="อ*** จ***ร์ไทย"/>
    <s v="ฉะเชิงเทรา"/>
    <s v="-"/>
    <s v=""/>
    <s v="23/03/2026 14:16"/>
    <s v="-"/>
    <s v="J&amp;T COD"/>
    <s v="Tiktok"/>
    <s v="จ่ายทีหลัง / COD"/>
    <s v=""/>
    <s v="793768493070"/>
    <s v="23/03/2026 14:16"/>
  </r>
  <r>
    <x v="0"/>
    <x v="0"/>
    <n v="50"/>
    <n v="6"/>
    <s v="GXY76"/>
    <n v="200"/>
    <n v="0"/>
    <s v="ร้านที่2"/>
    <s v="ช***ชาย พ***ฤดี"/>
    <s v="กรุงเทพมหานคร"/>
    <s v="-"/>
    <s v=""/>
    <s v="23/03/2026 14:14"/>
    <s v="-"/>
    <s v="J&amp;T COD"/>
    <s v="Tiktok"/>
    <s v="จ่ายทีหลัง / COD"/>
    <s v=""/>
    <s v="793857421162"/>
    <s v="23/03/2026 14:15"/>
  </r>
  <r>
    <x v="0"/>
    <x v="0"/>
    <n v="33.333333333333336"/>
    <n v="3"/>
    <s v="GXY75"/>
    <n v="100"/>
    <n v="0"/>
    <s v="ร้านที่4"/>
    <s v="ค***ึ้ง"/>
    <s v="ฉะเชิงเทรา"/>
    <s v="-"/>
    <s v=""/>
    <s v="23/03/2026 14:10"/>
    <s v="-"/>
    <s v="J&amp;T COD"/>
    <s v="Tiktok"/>
    <s v="จ่ายทีหลัง / COD"/>
    <s v=""/>
    <s v="793813241130"/>
    <s v="23/03/2026 14:13"/>
  </r>
  <r>
    <x v="6"/>
    <x v="6"/>
    <n v="139"/>
    <n v="2"/>
    <s v="GXY74"/>
    <n v="215"/>
    <n v="0"/>
    <s v="ร้านที่10"/>
    <s v="สุนทร  บัวไสว"/>
    <s v="82/2 หมู่ 3_x000a_ต.บ้านหาด อ.บ้านลาด จ.เพชรบุรี 76150"/>
    <s v="76150"/>
    <s v="0899194049"/>
    <s v="23/03/2026 11:01"/>
    <s v="sompear3955@gmail.com"/>
    <s v="EMS"/>
    <s v="facebook"/>
    <s v="กสิกร"/>
    <s v=""/>
    <s v="WB213828825TH"/>
    <s v="23/03/2026 14:07"/>
  </r>
  <r>
    <x v="4"/>
    <x v="4"/>
    <n v="139"/>
    <n v="2"/>
    <s v="GXY73"/>
    <n v="215"/>
    <n v="0"/>
    <s v="ร้านที่10"/>
    <s v="จ.ส.อ ประกอบ วัฒนาพัน"/>
    <s v="66ม.3 บ้านป่าขุย ต.สันปูเลย อ.ดอยสะเก็ด จ.เชียงใหม่  50220"/>
    <s v="50220"/>
    <s v="0813862730"/>
    <s v="23/03/2026 14:06"/>
    <s v="sompear3955@gmail.com"/>
    <s v="EMS COD"/>
    <s v="facebook"/>
    <s v="กสิกร"/>
    <s v=""/>
    <s v="WA110397071TH"/>
    <s v="23/03/2026 14:05"/>
  </r>
  <r>
    <x v="0"/>
    <x v="0"/>
    <n v="33.333333333333336"/>
    <n v="3"/>
    <s v="GXY72"/>
    <n v="100"/>
    <n v="0"/>
    <s v="ร้านที่4"/>
    <s v="ม***วโซดา"/>
    <s v="ร้อยเอ็ด"/>
    <s v="-"/>
    <s v=""/>
    <s v="23/03/2026 13:58"/>
    <s v="-"/>
    <s v="J&amp;T COD"/>
    <s v="Tiktok"/>
    <s v="จ่ายทีหลัง / COD"/>
    <s v=""/>
    <s v="793833547161"/>
    <s v="23/03/2026 13:58"/>
  </r>
  <r>
    <x v="7"/>
    <x v="7"/>
    <n v="83.333333333333329"/>
    <n v="3"/>
    <s v="GXY70"/>
    <n v="309"/>
    <n v="0"/>
    <s v="ร้านที่1"/>
    <s v="ต**ก"/>
    <s v="****** บางหว้า, เขตภาษีเจริญ แขวงบางหว้า เขตภาษีเจริญ จังหวัดกรุงเทพมหานคร 10160"/>
    <s v="10160"/>
    <s v="21"/>
    <s v="23/03/2026 13:52"/>
    <s v="-"/>
    <s v="SPX Express"/>
    <s v="Shopee"/>
    <s v="shopee"/>
    <s v=""/>
    <s v="TH267028722328T"/>
    <s v="23/03/2026 13:51"/>
  </r>
  <r>
    <x v="11"/>
    <x v="11"/>
    <n v="59"/>
    <n v="1"/>
    <s v="GXY70"/>
    <n v="309"/>
    <n v="0"/>
    <s v="ร้านที่1"/>
    <s v="ต**ก"/>
    <s v="****** บางหว้า, เขตภาษีเจริญ แขวงบางหว้า เขตภาษีเจริญ จังหวัดกรุงเทพมหานคร 10160"/>
    <s v="10160"/>
    <s v="21"/>
    <s v="23/03/2026 13:52"/>
    <s v="-"/>
    <s v="SPX Express"/>
    <s v="Shopee"/>
    <s v="shopee"/>
    <s v=""/>
    <s v="TH267028722328T"/>
    <s v="23/03/2026 13:51"/>
  </r>
  <r>
    <x v="1"/>
    <x v="1"/>
    <n v="35"/>
    <n v="8"/>
    <s v="GXY69"/>
    <n v="328"/>
    <n v="0"/>
    <s v="ร้านที่1"/>
    <s v="เ******์"/>
    <s v="******.ศรีมงคล ตำบลศรีมงคล อำเภอไทรโยค จังหวัดกาญจนบุรี 71150"/>
    <s v="71150"/>
    <s v="51"/>
    <s v="23/03/2026 14:09"/>
    <s v="-"/>
    <s v="SPX Express"/>
    <s v="Shopee"/>
    <s v="shopee"/>
    <s v=""/>
    <s v="TH269136332705O"/>
    <s v="23/03/2026 13:35"/>
  </r>
  <r>
    <x v="0"/>
    <x v="0"/>
    <n v="50"/>
    <n v="12"/>
    <s v="GXY68"/>
    <n v="400"/>
    <n v="0"/>
    <s v="ร้านที่2"/>
    <s v="ก***"/>
    <s v="กรุงเทพฯ"/>
    <s v="-"/>
    <s v=""/>
    <s v="23/03/2026 13:35"/>
    <s v="-"/>
    <s v="J&amp;T Express"/>
    <s v="Tiktok"/>
    <s v="tiktok"/>
    <s v=""/>
    <s v="793843920111"/>
    <s v="23/03/2026 13:34"/>
  </r>
  <r>
    <x v="0"/>
    <x v="0"/>
    <n v="50"/>
    <n v="6"/>
    <s v="GXY66"/>
    <n v="200"/>
    <n v="0"/>
    <s v="ร้านที่2"/>
    <s v="R***anl B***utta"/>
    <s v="สุรินทร์"/>
    <s v="-"/>
    <s v=""/>
    <s v="23/03/2026 13:22"/>
    <s v="-"/>
    <s v="J&amp;T COD"/>
    <s v="Tiktok"/>
    <s v="จ่ายทีหลัง / COD"/>
    <s v=""/>
    <s v="793815828175"/>
    <s v="23/03/2026 13:22"/>
  </r>
  <r>
    <x v="0"/>
    <x v="0"/>
    <n v="33.333333333333336"/>
    <n v="3"/>
    <s v="GXY65"/>
    <n v="110"/>
    <n v="10"/>
    <s v="ร้านที่4"/>
    <s v="พ***์ใจ ศ***ผล"/>
    <s v="ชลบุรี"/>
    <s v="-"/>
    <s v=""/>
    <s v="23/03/2026 13:20"/>
    <s v="-"/>
    <s v="J&amp;T COD"/>
    <s v="Tiktok"/>
    <s v="จ่ายทีหลัง / COD"/>
    <s v=""/>
    <s v="793838349172"/>
    <s v="23/03/2026 13:20"/>
  </r>
  <r>
    <x v="0"/>
    <x v="0"/>
    <n v="50"/>
    <n v="6"/>
    <s v="GXY63"/>
    <n v="200"/>
    <n v="0"/>
    <s v="ร้านที่2"/>
    <s v="น***"/>
    <s v="ปทุมธานี"/>
    <s v="-"/>
    <s v=""/>
    <s v="23/03/2026 13:06"/>
    <s v="-"/>
    <s v="J&amp;T COD"/>
    <s v="Tiktok"/>
    <s v="จ่ายทีหลัง / COD"/>
    <s v=""/>
    <s v="793817623163"/>
    <s v="23/03/2026 13:06"/>
  </r>
  <r>
    <x v="0"/>
    <x v="0"/>
    <n v="33.333333333333336"/>
    <n v="3"/>
    <s v="GXY62"/>
    <n v="100"/>
    <n v="0"/>
    <s v="ร้านที่4"/>
    <s v="M***วิภา. ป***มา"/>
    <s v="พระนครศรีอยุธยา"/>
    <s v="-"/>
    <s v=""/>
    <s v="23/03/2026 13:03"/>
    <s v="-"/>
    <s v="J&amp;T COD"/>
    <s v="Tiktok"/>
    <s v="จ่ายทีหลัง / COD"/>
    <s v=""/>
    <s v="793837240140"/>
    <s v="23/03/2026 13:03"/>
  </r>
  <r>
    <x v="0"/>
    <x v="0"/>
    <n v="50"/>
    <n v="6"/>
    <s v="GXY60"/>
    <n v="200"/>
    <n v="0"/>
    <s v="ร้านที่2"/>
    <s v="ว***ิภา"/>
    <s v="กรุงเทพฯ"/>
    <s v="-"/>
    <s v=""/>
    <s v="23/03/2026 12:57"/>
    <s v="-"/>
    <s v="J&amp;T COD"/>
    <s v="Tiktok"/>
    <s v="จ่ายทีหลัง / COD"/>
    <s v="ขอกาแฟ4 ฝอยทอง1 เนย1 ขอบคุณค่ะ"/>
    <s v="793883016150"/>
    <s v="23/03/2026 12:57"/>
  </r>
  <r>
    <x v="0"/>
    <x v="0"/>
    <n v="33.333333333333336"/>
    <n v="3"/>
    <s v="GXY59"/>
    <n v="103"/>
    <n v="3"/>
    <s v="ร้านที่4"/>
    <s v="ส***าบ ถ***ูงเนิน"/>
    <s v="นครราชสีมา"/>
    <s v="-"/>
    <s v=""/>
    <s v="23/03/2026 12:52"/>
    <s v="-"/>
    <s v="J&amp;T COD"/>
    <s v="Tiktok"/>
    <s v="จ่ายทีหลัง / COD"/>
    <s v=""/>
    <s v="793818152282"/>
    <s v="23/03/2026 12:52"/>
  </r>
  <r>
    <x v="0"/>
    <x v="0"/>
    <n v="50"/>
    <n v="6"/>
    <s v="GXY58"/>
    <n v="200"/>
    <n v="0"/>
    <s v="ร้านที่2"/>
    <s v="ช***ภา.   ใ***ี"/>
    <s v="เชียงราย"/>
    <s v="-"/>
    <s v=""/>
    <s v="23/03/2026 12:51"/>
    <s v="-"/>
    <s v="J&amp;T COD"/>
    <s v="Tiktok"/>
    <s v="จ่ายทีหลัง / COD"/>
    <s v=""/>
    <s v="793827627165"/>
    <s v="23/03/2026 12:51"/>
  </r>
  <r>
    <x v="4"/>
    <x v="4"/>
    <n v="0"/>
    <n v="1"/>
    <s v="GXY57"/>
    <n v="0"/>
    <n v="0"/>
    <s v="ร้านที่4"/>
    <s v="ภ***ชนก ม***มณี"/>
    <s v="นครราชสีมา"/>
    <s v="-"/>
    <s v=""/>
    <s v="23/03/2026 12:49"/>
    <s v="-"/>
    <s v="J&amp;T Express"/>
    <s v="Tiktok"/>
    <s v="tiktok"/>
    <s v=""/>
    <s v="793785556034"/>
    <s v="23/03/2026 12:49"/>
  </r>
  <r>
    <x v="4"/>
    <x v="4"/>
    <n v="0"/>
    <n v="1"/>
    <s v="GXY56"/>
    <n v="0"/>
    <n v="0"/>
    <s v="ร้านที่4"/>
    <s v="น***ลฤดี ก***บุญช่วย"/>
    <s v="ตรัง"/>
    <s v="-"/>
    <s v=""/>
    <s v="23/03/2026 12:49"/>
    <s v="-"/>
    <s v="J&amp;T Express"/>
    <s v="Tiktok"/>
    <s v="tiktok"/>
    <s v=""/>
    <s v="793799448061"/>
    <s v="23/03/2026 12:49"/>
  </r>
  <r>
    <x v="12"/>
    <x v="12"/>
    <n v="12"/>
    <n v="30"/>
    <s v="GXY55"/>
    <n v="360"/>
    <n v="0"/>
    <s v="ร้านที่2"/>
    <s v="เ*** โ***์"/>
    <s v="ลำพูน"/>
    <s v="-"/>
    <s v=""/>
    <s v="23/03/2026 12:45"/>
    <s v="-"/>
    <s v="J&amp;T Express"/>
    <s v="Tiktok"/>
    <s v="tiktok"/>
    <s v=""/>
    <s v="793878436201"/>
    <s v="23/03/2026 12:45"/>
  </r>
  <r>
    <x v="0"/>
    <x v="0"/>
    <n v="33.333333333333336"/>
    <n v="3"/>
    <s v="GXY54"/>
    <n v="200"/>
    <n v="0"/>
    <s v="ร้านที่2"/>
    <s v="น***์คงทน"/>
    <s v="สงขลา"/>
    <s v="-"/>
    <s v=""/>
    <s v="23/03/2026 12:44"/>
    <s v="-"/>
    <s v="J&amp;T COD"/>
    <s v="Tiktok"/>
    <s v="จ่ายทีหลัง / COD"/>
    <s v=""/>
    <s v="793844403240"/>
    <s v="23/03/2026 12:44"/>
  </r>
  <r>
    <x v="0"/>
    <x v="0"/>
    <n v="50"/>
    <n v="6"/>
    <s v="GXY53"/>
    <n v="200"/>
    <n v="0"/>
    <s v="ร้านที่2"/>
    <s v="อ***ทิตย์ แ***จันทร์"/>
    <s v="นครสวรรค์"/>
    <s v="-"/>
    <s v=""/>
    <s v="23/03/2026 12:40"/>
    <s v="-"/>
    <s v="J&amp;T COD"/>
    <s v="Tiktok"/>
    <s v="จ่ายทีหลัง / COD"/>
    <s v=""/>
    <s v="793871533162"/>
    <s v="23/03/2026 12:40"/>
  </r>
  <r>
    <x v="0"/>
    <x v="0"/>
    <n v="33.333333333333336"/>
    <n v="3"/>
    <s v="GXY51"/>
    <n v="100"/>
    <n v="0"/>
    <s v="ร้านที่4"/>
    <s v="ธ***พันธุ์ แ***ครื่อง"/>
    <s v="น่าน"/>
    <s v="-"/>
    <s v=""/>
    <s v="23/03/2026 12:36"/>
    <s v="-"/>
    <s v="J&amp;T COD"/>
    <s v="Tiktok"/>
    <s v="จ่ายทีหลัง / COD"/>
    <s v=""/>
    <s v="793881851254"/>
    <s v="23/03/2026 12:36"/>
  </r>
  <r>
    <x v="0"/>
    <x v="0"/>
    <n v="33.333333333333336"/>
    <n v="6"/>
    <s v="GXY50"/>
    <n v="192.5"/>
    <n v="0"/>
    <s v="ร้านที่4"/>
    <s v="P*** T***"/>
    <s v="Samut Prakan"/>
    <s v="-"/>
    <s v=""/>
    <s v="23/03/2026 12:27"/>
    <s v="-"/>
    <s v="J&amp;T COD"/>
    <s v="Tiktok"/>
    <s v="จ่ายทีหลัง / COD"/>
    <s v=""/>
    <s v="793863440101"/>
    <s v="23/03/2026 12:27"/>
  </r>
  <r>
    <x v="1"/>
    <x v="1"/>
    <n v="27.5"/>
    <n v="4"/>
    <s v="GXY49"/>
    <n v="169"/>
    <n v="4"/>
    <s v="ร้านที่1"/>
    <s v="M******阳"/>
    <s v="****** number 99 m.4 Oct.Nong Nam Som ตำบลหนองน้ำส้ม อำเภออุทัย จังหวัดพระนครศรีอยุธยา 13210"/>
    <s v="13210"/>
    <s v="31"/>
    <s v="23/03/2026 12:16"/>
    <s v="-"/>
    <s v="SPX Express"/>
    <s v="Shopee"/>
    <s v="shopee"/>
    <s v=""/>
    <s v="TH261317982268J"/>
    <s v="23/03/2026 12:15"/>
  </r>
  <r>
    <x v="0"/>
    <x v="0"/>
    <n v="50"/>
    <n v="6"/>
    <s v="GXY48"/>
    <n v="200"/>
    <n v="0"/>
    <s v="ร้านที่2"/>
    <s v="ธ***ุทธ ช***วย"/>
    <s v="นครศรีธรรมราช"/>
    <s v="-"/>
    <s v=""/>
    <s v="23/03/2026 12:10"/>
    <s v="-"/>
    <s v="J&amp;T COD"/>
    <s v="Tiktok"/>
    <s v="จ่ายทีหลัง / COD"/>
    <s v=""/>
    <s v="793888946115"/>
    <s v="23/03/2026 12:10"/>
  </r>
  <r>
    <x v="0"/>
    <x v="0"/>
    <n v="50"/>
    <n v="6"/>
    <s v="GXY47"/>
    <n v="200"/>
    <n v="0"/>
    <s v="ร้านที่2"/>
    <s v="เ***มาศ เ***วมณีวรรณ"/>
    <s v="ปทุมธานี"/>
    <s v="-"/>
    <s v=""/>
    <s v="23/03/2026 12:00"/>
    <s v="-"/>
    <s v="J&amp;T COD"/>
    <s v="Tiktok"/>
    <s v="จ่ายทีหลัง / COD"/>
    <s v=""/>
    <s v="793807038194"/>
    <s v="23/03/2026 12:00"/>
  </r>
  <r>
    <x v="0"/>
    <x v="0"/>
    <n v="50"/>
    <n v="6"/>
    <s v="GXY45"/>
    <n v="200"/>
    <n v="0"/>
    <s v="ร้านที่2"/>
    <s v="น***ลักษณ์ แ***ศักดิ์"/>
    <s v="เชียงราย"/>
    <s v="-"/>
    <s v=""/>
    <s v="23/03/2026 11:56"/>
    <s v="-"/>
    <s v="J&amp;T COD"/>
    <s v="Tiktok"/>
    <s v="จ่ายทีหลัง / COD"/>
    <s v=""/>
    <s v="793738320771"/>
    <s v="23/03/2026 11:56"/>
  </r>
  <r>
    <x v="9"/>
    <x v="9"/>
    <n v="66.666666666666671"/>
    <n v="6"/>
    <s v="GXY44"/>
    <n v="258"/>
    <n v="0"/>
    <s v="ร้านที่1"/>
    <s v="อ******ม"/>
    <s v="******ซะ จ.ชุมพร ตำบลท่าแซะ อำเภอท่าแซะ จังหวัดชุมพร 86140"/>
    <s v="86140"/>
    <s v="08"/>
    <s v="23/03/2026 11:42"/>
    <s v="-"/>
    <s v="SPX Express"/>
    <s v="Shopee"/>
    <s v="shopee"/>
    <s v=""/>
    <s v="TH263357447644X"/>
    <s v="23/03/2026 11:42"/>
  </r>
  <r>
    <x v="1"/>
    <x v="1"/>
    <n v="27.5"/>
    <n v="4"/>
    <s v="GXY43"/>
    <n v="125"/>
    <n v="29"/>
    <s v="ร้านที่1"/>
    <s v="นภสร กางศรี"/>
    <s v="54/2 ม.2 ต.โคกเพลาะ_x000a__x000a_พนัสนิคม/ Phanat Nikhomชลบุรี/ Chonburi_x000a_20140"/>
    <s v="20140"/>
    <s v="660848651326"/>
    <s v="23/03/2026 11:43"/>
    <s v="-"/>
    <s v="Kerry_dropoff"/>
    <s v="Lazada"/>
    <s v="lazada"/>
    <s v=""/>
    <s v="LEXPU0669734055"/>
    <s v="23/03/2026 11:41"/>
  </r>
  <r>
    <x v="0"/>
    <x v="0"/>
    <n v="50"/>
    <n v="6"/>
    <s v="GXY42"/>
    <n v="200"/>
    <n v="0"/>
    <s v="ร้านที่2"/>
    <s v="S***on C***om"/>
    <s v="แพร่"/>
    <s v="-"/>
    <s v=""/>
    <s v="23/03/2026 11:40"/>
    <s v="-"/>
    <s v="J&amp;T COD"/>
    <s v="Tiktok"/>
    <s v="จ่ายทีหลัง / COD"/>
    <s v=""/>
    <s v="793728012792"/>
    <s v="23/03/2026 11:40"/>
  </r>
  <r>
    <x v="7"/>
    <x v="7"/>
    <n v="83.333333333333329"/>
    <n v="3"/>
    <s v="GXY41"/>
    <n v="1024"/>
    <n v="0"/>
    <s v="ร้านที่1"/>
    <s v="เ******ม"/>
    <s v="******างขุนเทียนชายทะเล แขวงแสมดำ เขตบางขุนเทียน จังหวัดกรุงเทพมหานคร 10152"/>
    <s v="10152"/>
    <s v="82"/>
    <s v="23/03/2026 11:40"/>
    <s v="-"/>
    <s v="SPX Express"/>
    <s v="Shopee"/>
    <s v="shopee"/>
    <s v=""/>
    <s v="TH269261229653D"/>
    <s v="23/03/2026 11:40"/>
  </r>
  <r>
    <x v="9"/>
    <x v="9"/>
    <n v="66.666666666666671"/>
    <n v="18"/>
    <s v="GXY41"/>
    <n v="1024"/>
    <n v="0"/>
    <s v="ร้านที่1"/>
    <s v="เ******ม"/>
    <s v="******างขุนเทียนชายทะเล แขวงแสมดำ เขตบางขุนเทียน จังหวัดกรุงเทพมหานคร 10152"/>
    <s v="10152"/>
    <s v="82"/>
    <s v="23/03/2026 11:40"/>
    <s v="-"/>
    <s v="SPX Express"/>
    <s v="Shopee"/>
    <s v="shopee"/>
    <s v=""/>
    <s v="TH269261229653D"/>
    <s v="23/03/2026 11:40"/>
  </r>
  <r>
    <x v="0"/>
    <x v="0"/>
    <n v="50"/>
    <n v="6"/>
    <s v="GXY39"/>
    <n v="200"/>
    <n v="0"/>
    <s v="ร้านที่2"/>
    <s v="ศ***รัฐ.กลิ่นเกษร"/>
    <s v="ปทุมธานี"/>
    <s v="-"/>
    <s v=""/>
    <s v="23/03/2026 11:33"/>
    <s v="-"/>
    <s v="J&amp;T COD"/>
    <s v="Tiktok"/>
    <s v="จ่ายทีหลัง / COD"/>
    <s v=""/>
    <s v="793792112702"/>
    <s v="23/03/2026 11:33"/>
  </r>
  <r>
    <x v="0"/>
    <x v="0"/>
    <n v="50"/>
    <n v="6"/>
    <s v="GXY38"/>
    <n v="200"/>
    <n v="0"/>
    <s v="ร้านที่2"/>
    <s v="อ***ท ส***ดนบรูพา"/>
    <s v="ตราด"/>
    <s v="-"/>
    <s v=""/>
    <s v="23/03/2026 11:29"/>
    <s v="-"/>
    <s v="J&amp;T COD"/>
    <s v="Tiktok"/>
    <s v="จ่ายทีหลัง / COD"/>
    <s v=""/>
    <s v="793776020704"/>
    <s v="23/03/2026 11:29"/>
  </r>
  <r>
    <x v="0"/>
    <x v="0"/>
    <n v="50"/>
    <n v="6"/>
    <s v="GXY37"/>
    <n v="200"/>
    <n v="0"/>
    <s v="ร้านที่2"/>
    <s v="ธ***า โ***พลารมณ์"/>
    <s v="กรุงเทพฯ"/>
    <s v="-"/>
    <s v=""/>
    <s v="23/03/2026 10:32"/>
    <s v="-"/>
    <s v="J&amp;T COD"/>
    <s v="Tiktok"/>
    <s v="จ่ายทีหลัง / COD"/>
    <s v=""/>
    <s v="793769217791"/>
    <s v="23/03/2026 11:25"/>
  </r>
  <r>
    <x v="0"/>
    <x v="0"/>
    <n v="33.333333333333336"/>
    <n v="6"/>
    <s v="GXY36"/>
    <n v="200"/>
    <n v="0"/>
    <s v="ร้านที่4"/>
    <s v="ร***า  ร***โภคา"/>
    <s v="กรุงเทพฯ"/>
    <s v="-"/>
    <s v=""/>
    <s v="23/03/2026 11:19"/>
    <s v="-"/>
    <s v="J&amp;T Express"/>
    <s v="Tiktok"/>
    <s v="tiktok"/>
    <s v=""/>
    <s v="793752120781"/>
    <s v="23/03/2026 11:19"/>
  </r>
  <r>
    <x v="8"/>
    <x v="8"/>
    <n v="100"/>
    <n v="2"/>
    <s v="GXY35"/>
    <n v="220"/>
    <n v="20"/>
    <s v="ร้านที่1"/>
    <s v="ธนกฤธ ศรีแก้วประพันธ์"/>
    <s v="2/5ม.6 ต.หนองนาก อ.หนองแค จ.สระบุรี 18230_x000a_"/>
    <s v="18230"/>
    <s v="0801539901"/>
    <s v="23/03/2026 08:41"/>
    <s v="t0832622509@gmail.com"/>
    <s v="EMS"/>
    <s v="line_oa"/>
    <s v="กสิกร"/>
    <s v="ลูกค้าสั่งจัดส่ง 2 ที่อยู่ แต่โอนยอดรวมมา สลิปเดียว"/>
    <s v="WB213828811TH"/>
    <s v="23/03/2026 11:16"/>
  </r>
  <r>
    <x v="8"/>
    <x v="8"/>
    <n v="100"/>
    <n v="2"/>
    <s v="GXY34"/>
    <n v="220"/>
    <n v="20"/>
    <s v="ร้านที่1"/>
    <s v="ณรงค์ พรหมรักษ์"/>
    <s v="208 ม.3 ต.ดอกคำใต้ อ.ดอกคำใต้ จ.พะเยา 56120_x000a_"/>
    <s v="56120"/>
    <s v="0817274482"/>
    <s v="23/03/2026 08:41"/>
    <s v="t0832622509@gmail.com"/>
    <s v="EMS"/>
    <s v="line_oa"/>
    <s v="กสิกร"/>
    <s v="ลูกค้าสั่งจัดส่ง 2 ที่อยู่ แต่โอนยอดรวมมา สลิปเดียว"/>
    <s v="WB213828808TH"/>
    <s v="23/03/2026 11:14"/>
  </r>
  <r>
    <x v="9"/>
    <x v="9"/>
    <n v="66.666666666666671"/>
    <n v="3"/>
    <s v="GXY33"/>
    <n v="100"/>
    <n v="0"/>
    <s v="ร้านที่4"/>
    <s v="ร***ี พ***ู่"/>
    <s v="สระบุรี"/>
    <s v="-"/>
    <s v=""/>
    <s v="23/03/2026 11:06"/>
    <s v="-"/>
    <s v="J&amp;T Express"/>
    <s v="Tiktok"/>
    <s v="tiktok"/>
    <s v=""/>
    <s v="793708457603"/>
    <s v="23/03/2026 11:06"/>
  </r>
  <r>
    <x v="0"/>
    <x v="0"/>
    <n v="50"/>
    <n v="6"/>
    <s v="GXY32"/>
    <n v="200"/>
    <n v="0"/>
    <s v="ร้านที่2"/>
    <s v="ว***"/>
    <s v="Nakhon Ratchasima"/>
    <s v="-"/>
    <s v=""/>
    <s v="23/03/2026 11:05"/>
    <s v="-"/>
    <s v="J&amp;T Express"/>
    <s v="Tiktok"/>
    <s v="tiktok"/>
    <s v=""/>
    <s v="793750527780"/>
    <s v="23/03/2026 11:05"/>
  </r>
  <r>
    <x v="0"/>
    <x v="0"/>
    <n v="33.333333333333336"/>
    <n v="3"/>
    <s v="GXY31"/>
    <n v="100"/>
    <n v="0"/>
    <s v="ร้านที่2"/>
    <s v="ส***ี เ***มวาณิชย์"/>
    <s v="กรุงเทพฯ"/>
    <s v="-"/>
    <s v=""/>
    <s v="23/03/2026 10:57"/>
    <s v="-"/>
    <s v="J&amp;T COD"/>
    <s v="Tiktok"/>
    <s v="จ่ายทีหลัง / COD"/>
    <s v=""/>
    <s v="793774305785"/>
    <s v="23/03/2026 10:57"/>
  </r>
  <r>
    <x v="0"/>
    <x v="0"/>
    <n v="50"/>
    <n v="6"/>
    <s v="GXY30"/>
    <n v="200"/>
    <n v="0"/>
    <s v="ร้านที่2"/>
    <s v="T** A***ya"/>
    <s v="พิจิตร"/>
    <s v="-"/>
    <s v=""/>
    <s v="23/03/2026 10:47"/>
    <s v="-"/>
    <s v="J&amp;T COD"/>
    <s v="Tiktok"/>
    <s v="จ่ายทีหลัง / COD"/>
    <s v=""/>
    <s v="793727327783"/>
    <s v="23/03/2026 10:47"/>
  </r>
  <r>
    <x v="0"/>
    <x v="0"/>
    <n v="50"/>
    <n v="6"/>
    <s v="GXY29"/>
    <n v="200"/>
    <n v="0"/>
    <s v="ร้านที่2"/>
    <s v="ว***ี ป***ทองสม"/>
    <s v="สงขลา"/>
    <s v="-"/>
    <s v=""/>
    <s v="23/03/2026 10:42"/>
    <s v="-"/>
    <s v="J&amp;T COD"/>
    <s v="Tiktok"/>
    <s v="จ่ายทีหลัง / COD"/>
    <s v=""/>
    <s v="793757728783"/>
    <s v="23/03/2026 10:42"/>
  </r>
  <r>
    <x v="0"/>
    <x v="0"/>
    <n v="50"/>
    <n v="6"/>
    <s v="GXY27"/>
    <n v="200"/>
    <n v="0"/>
    <s v="ร้านที่2"/>
    <s v="L***a   ม***ย้ม  ล***"/>
    <s v="นราธิวาส"/>
    <s v="-"/>
    <s v=""/>
    <s v="23/03/2026 10:38"/>
    <s v="-"/>
    <s v="J&amp;T COD"/>
    <s v="Tiktok"/>
    <s v="จ่ายทีหลัง / COD"/>
    <s v=""/>
    <s v="793706323782"/>
    <s v="23/03/2026 10:38"/>
  </r>
  <r>
    <x v="9"/>
    <x v="9"/>
    <n v="66.666666666666671"/>
    <n v="6"/>
    <s v="GXY26"/>
    <n v="200"/>
    <n v="0"/>
    <s v="ร้านที่2"/>
    <s v="ส***ตรี ง***ันธ์"/>
    <s v="สระบุรี"/>
    <s v="-"/>
    <s v=""/>
    <s v="23/03/2026 10:38"/>
    <s v="-"/>
    <s v="J&amp;T COD"/>
    <s v="Tiktok"/>
    <s v="จ่ายทีหลัง / COD"/>
    <s v=""/>
    <s v="793740761601"/>
    <s v="23/03/2026 10:38"/>
  </r>
  <r>
    <x v="0"/>
    <x v="0"/>
    <n v="50"/>
    <n v="6"/>
    <s v="GXY25"/>
    <n v="200"/>
    <n v="0"/>
    <s v="ร้านที่2"/>
    <s v="e***h"/>
    <s v="ชัยภูมิ"/>
    <s v="-"/>
    <s v=""/>
    <s v="23/03/2026 10:37"/>
    <s v="-"/>
    <s v="J&amp;T COD"/>
    <s v="Tiktok"/>
    <s v="จ่ายทีหลัง / COD"/>
    <s v="ยกเว้นกาเเฟ ในชุดครับ"/>
    <s v="793794493671"/>
    <s v="23/03/2026 10:37"/>
  </r>
  <r>
    <x v="8"/>
    <x v="8"/>
    <n v="66.333333333333329"/>
    <n v="6"/>
    <s v="GXY23"/>
    <n v="500"/>
    <n v="0"/>
    <s v="ร้านที่1"/>
    <s v="ว******ี"/>
    <s v="******่ง อำเภอวังโป่ง ตำบลวังโป่ง อำเภอวังโป่ง จังหวัดเพชรบูรณ์ 67240"/>
    <s v="67240"/>
    <s v="26"/>
    <s v="23/03/2026 11:03"/>
    <s v="-"/>
    <s v="SPX Express"/>
    <s v="Shopee"/>
    <s v="shopee"/>
    <s v=""/>
    <s v="TH265753779669I"/>
    <s v="23/03/2026 10:33"/>
  </r>
  <r>
    <x v="9"/>
    <x v="9"/>
    <n v="66.666666666666671"/>
    <n v="3"/>
    <s v="GXY21"/>
    <n v="100"/>
    <n v="0"/>
    <s v="ร้านที่2"/>
    <s v="ส***ตร​ ผ***โอษฐ"/>
    <s v="ปทุมธานี"/>
    <s v="-"/>
    <s v=""/>
    <s v="23/03/2026 10:31"/>
    <s v="-"/>
    <s v="J&amp;T Express"/>
    <s v="Tiktok"/>
    <s v="tiktok"/>
    <s v=""/>
    <s v="793794055600"/>
    <s v="23/03/2026 10:30"/>
  </r>
  <r>
    <x v="9"/>
    <x v="9"/>
    <n v="66.666666666666671"/>
    <n v="12"/>
    <s v="GXY20"/>
    <n v="400"/>
    <n v="0"/>
    <s v="ร้านที่2"/>
    <s v="ส***ัย ใ***ม"/>
    <s v="กาญจนบุรี"/>
    <s v="-"/>
    <s v=""/>
    <s v="23/03/2026 10:28"/>
    <s v="-"/>
    <s v="J&amp;T COD"/>
    <s v="Tiktok"/>
    <s v="จ่ายทีหลัง / COD"/>
    <s v=""/>
    <s v="793753161611"/>
    <s v="23/03/2026 10:28"/>
  </r>
  <r>
    <x v="8"/>
    <x v="8"/>
    <n v="66.333333333333329"/>
    <n v="3"/>
    <s v="GXY19"/>
    <n v="250"/>
    <n v="0"/>
    <s v="ร้านที่2"/>
    <s v="ส***ัย ใ***ม"/>
    <s v="กาญจนบุรี"/>
    <s v="-"/>
    <s v=""/>
    <s v="23/03/2026 10:26"/>
    <s v="-"/>
    <s v="J&amp;T COD"/>
    <s v="Tiktok"/>
    <s v="จ่ายทีหลัง / COD"/>
    <s v=""/>
    <s v="793760257640"/>
    <s v="23/03/2026 10:26"/>
  </r>
  <r>
    <x v="9"/>
    <x v="9"/>
    <n v="66.666666666666671"/>
    <n v="3"/>
    <s v="GXY18"/>
    <n v="100"/>
    <n v="0"/>
    <s v="ร้านที่2"/>
    <s v="T***"/>
    <s v="ขอนแก่น"/>
    <s v="-"/>
    <s v=""/>
    <s v="23/03/2026 10:26"/>
    <s v="-"/>
    <s v="J&amp;T Express"/>
    <s v="Tiktok"/>
    <s v="tiktok"/>
    <s v=""/>
    <s v="793706255602"/>
    <s v="23/03/2026 10:25"/>
  </r>
  <r>
    <x v="0"/>
    <x v="0"/>
    <n v="50"/>
    <n v="6"/>
    <s v="GXY17"/>
    <n v="200"/>
    <n v="0"/>
    <s v="ร้านที่2"/>
    <s v="ศ***ลักษณ์ ภ***ศาสต์"/>
    <s v="กรุงเทพมหานคร"/>
    <s v="-"/>
    <s v=""/>
    <s v="23/03/2026 10:23"/>
    <s v="-"/>
    <s v="J&amp;T COD"/>
    <s v="Tiktok"/>
    <s v="จ่ายทีหลัง / COD"/>
    <s v=""/>
    <s v="793708205706"/>
    <s v="23/03/2026 10:23"/>
  </r>
  <r>
    <x v="0"/>
    <x v="0"/>
    <n v="50"/>
    <n v="6"/>
    <s v="GXY16"/>
    <n v="200"/>
    <n v="0"/>
    <s v="ร้านที่2"/>
    <s v="ช***อาตี๋"/>
    <s v="สมุทรปราการ"/>
    <s v="-"/>
    <s v=""/>
    <s v="23/03/2026 10:22"/>
    <s v="-"/>
    <s v="J&amp;T COD"/>
    <s v="Tiktok"/>
    <s v="จ่ายทีหลัง / COD"/>
    <s v=""/>
    <s v="793742292696"/>
    <s v="23/03/2026 10:22"/>
  </r>
  <r>
    <x v="0"/>
    <x v="0"/>
    <n v="50"/>
    <n v="6"/>
    <s v="GXY15"/>
    <n v="200"/>
    <n v="0"/>
    <s v="ร้านที่2"/>
    <s v="ว** ร***งกิจ"/>
    <s v="อุทัยธานี"/>
    <s v="-"/>
    <s v=""/>
    <s v="23/03/2026 10:15"/>
    <s v="-"/>
    <s v="J&amp;T COD"/>
    <s v="Tiktok"/>
    <s v="จ่ายทีหลัง / COD"/>
    <s v=""/>
    <s v="793751315700"/>
    <s v="23/03/2026 10:15"/>
  </r>
  <r>
    <x v="0"/>
    <x v="0"/>
    <n v="50"/>
    <n v="12"/>
    <s v="GXY14"/>
    <n v="400"/>
    <n v="0"/>
    <s v="ร้านที่2"/>
    <s v="ร***นภา"/>
    <s v="สมุทรปราการ"/>
    <s v="-"/>
    <s v=""/>
    <s v="23/03/2026 10:14"/>
    <s v="-"/>
    <s v="J&amp;T Express"/>
    <s v="Tiktok"/>
    <s v="tiktok"/>
    <s v=""/>
    <s v="793714903730"/>
    <s v="23/03/2026 10:14"/>
  </r>
  <r>
    <x v="0"/>
    <x v="0"/>
    <n v="50"/>
    <n v="6"/>
    <s v="GXY13"/>
    <n v="200"/>
    <n v="0"/>
    <s v="ร้านที่2"/>
    <s v="ก***ถา  ค***ด"/>
    <s v="สกลนคร"/>
    <s v="-"/>
    <s v=""/>
    <s v="23/03/2026 10:13"/>
    <s v="-"/>
    <s v="J&amp;T Express"/>
    <s v="Tiktok"/>
    <s v="tiktok"/>
    <s v=""/>
    <s v="793751307764"/>
    <s v="23/03/2026 10:13"/>
  </r>
  <r>
    <x v="0"/>
    <x v="0"/>
    <n v="50"/>
    <n v="6"/>
    <s v="GXY12"/>
    <n v="200"/>
    <n v="0"/>
    <s v="ร้านที่2"/>
    <s v="ท***รี ช***แย้ม"/>
    <s v="สมุทรสาคร"/>
    <s v="-"/>
    <s v=""/>
    <s v="23/03/2026 10:11"/>
    <s v="-"/>
    <s v="J&amp;T COD"/>
    <s v="Tiktok"/>
    <s v="จ่ายทีหลัง / COD"/>
    <s v=""/>
    <s v="793747307776"/>
    <s v="23/03/2026 10:11"/>
  </r>
  <r>
    <x v="9"/>
    <x v="9"/>
    <n v="66.666666666666671"/>
    <n v="3"/>
    <s v="GXY11"/>
    <n v="119"/>
    <n v="0"/>
    <s v="ร้านที่1"/>
    <s v="พ******ร"/>
    <s v="******ี่3, ตำบล โคคลาน ตำบลโคคลาน อำเภอตาพระยา จังหวัดสระแก้ว 27180"/>
    <s v="27180"/>
    <s v="65"/>
    <s v="23/03/2026 10:10"/>
    <s v="-"/>
    <s v="SPX Express"/>
    <s v="Shopee"/>
    <s v="shopee"/>
    <s v=""/>
    <s v="TH265728923080Q"/>
    <s v="23/03/2026 10:10"/>
  </r>
  <r>
    <x v="0"/>
    <x v="0"/>
    <n v="50"/>
    <n v="6"/>
    <s v="GXY10"/>
    <n v="238"/>
    <n v="38"/>
    <s v="ร้านที่2"/>
    <s v="ห***ิ่ง ย***หวาน"/>
    <s v="ฉะเชิงเทรา"/>
    <s v="-"/>
    <s v=""/>
    <s v="23/03/2026 10:06"/>
    <s v="-"/>
    <s v="J&amp;T COD"/>
    <s v="Tiktok"/>
    <s v="จ่ายทีหลัง / COD"/>
    <s v=""/>
    <s v="793740108781"/>
    <s v="23/03/2026 10:06"/>
  </r>
  <r>
    <x v="8"/>
    <x v="8"/>
    <n v="120"/>
    <n v="1"/>
    <s v="GXY9"/>
    <n v="99"/>
    <n v="0"/>
    <s v="ร้านที่4"/>
    <s v="เ***ลักษณ์  แ***ตุ้ย"/>
    <s v="เชียงใหม่"/>
    <s v="-"/>
    <s v=""/>
    <s v="23/03/2026 09:58"/>
    <s v="-"/>
    <s v="J&amp;T COD"/>
    <s v="Tiktok"/>
    <s v="จ่ายทีหลัง / COD"/>
    <s v=""/>
    <s v="793743652645"/>
    <s v="23/03/2026 09:58"/>
  </r>
  <r>
    <x v="0"/>
    <x v="0"/>
    <n v="33.333333333333336"/>
    <n v="3"/>
    <s v="GXY6"/>
    <n v="100"/>
    <n v="0"/>
    <s v="ร้านที่2"/>
    <s v="ว***ยุทธ"/>
    <s v="กรุงเทพฯ"/>
    <s v="-"/>
    <s v=""/>
    <s v="24/03/2026 05:31"/>
    <s v="-"/>
    <s v="J&amp;T Express"/>
    <s v="Tiktok"/>
    <s v="tiktok"/>
    <s v="ฝอยทอง1 เนยนม2"/>
    <s v="793802810146"/>
    <s v="23/03/2026 09:36"/>
  </r>
  <r>
    <x v="9"/>
    <x v="9"/>
    <n v="66.666666666666671"/>
    <n v="3"/>
    <s v="GXY5"/>
    <n v="300"/>
    <n v="0"/>
    <s v="ร้านที่2"/>
    <s v="ป*** ต***้างในสีเทา"/>
    <s v="กรุงเทพฯ"/>
    <s v="-"/>
    <s v=""/>
    <s v="23/03/2026 09:34"/>
    <s v="-"/>
    <s v="J&amp;T COD"/>
    <s v="Tiktok"/>
    <s v="จ่ายทีหลัง / COD"/>
    <s v=""/>
    <s v="793757580674"/>
    <s v="23/03/2026 09:34"/>
  </r>
  <r>
    <x v="0"/>
    <x v="0"/>
    <n v="50"/>
    <n v="6"/>
    <s v="GXY5"/>
    <n v="300"/>
    <n v="0"/>
    <s v="ร้านที่2"/>
    <s v="ป*** ต***้างในสีเทา"/>
    <s v="กรุงเทพฯ"/>
    <s v="-"/>
    <s v=""/>
    <s v="23/03/2026 09:34"/>
    <s v="-"/>
    <s v="J&amp;T COD"/>
    <s v="Tiktok"/>
    <s v="จ่ายทีหลัง / COD"/>
    <s v=""/>
    <s v="793757580674"/>
    <s v="23/03/2026 09:34"/>
  </r>
  <r>
    <x v="0"/>
    <x v="0"/>
    <n v="40"/>
    <n v="10"/>
    <s v="GXY4"/>
    <n v="330"/>
    <n v="0"/>
    <s v="ร้านที่2"/>
    <s v="ส***ทร์ทิพย์ เ***นอก"/>
    <s v="เพชรบูรณ์"/>
    <s v="-"/>
    <s v=""/>
    <s v="23/03/2026 09:32"/>
    <s v="-"/>
    <s v="J&amp;T COD"/>
    <s v="Tiktok"/>
    <s v="จ่ายทีหลัง / COD"/>
    <s v=""/>
    <s v="793774697671"/>
    <s v="23/03/2026 09:32"/>
  </r>
  <r>
    <x v="2"/>
    <x v="2"/>
    <n v="159"/>
    <n v="1"/>
    <s v="GXY3"/>
    <n v="134"/>
    <n v="0"/>
    <s v="ร้านที่2"/>
    <s v="น***ชล ส***นุ่ม"/>
    <s v="ราชบุรี"/>
    <s v="-"/>
    <s v=""/>
    <s v="23/03/2026 09:31"/>
    <s v="-"/>
    <s v="J&amp;T Express"/>
    <s v="Tiktok"/>
    <s v="tiktok"/>
    <s v=""/>
    <s v="793717444693"/>
    <s v="23/03/2026 09:31"/>
  </r>
  <r>
    <x v="0"/>
    <x v="0"/>
    <n v="65"/>
    <n v="1"/>
    <s v="GXY3"/>
    <n v="134"/>
    <n v="0"/>
    <s v="ร้านที่2"/>
    <s v="น***ชล ส***นุ่ม"/>
    <s v="ราชบุรี"/>
    <s v="-"/>
    <s v=""/>
    <s v="23/03/2026 09:31"/>
    <s v="-"/>
    <s v="J&amp;T Express"/>
    <s v="Tiktok"/>
    <s v="tiktok"/>
    <s v=""/>
    <s v="793717444693"/>
    <s v="23/03/2026 09:31"/>
  </r>
  <r>
    <x v="0"/>
    <x v="0"/>
    <n v="50"/>
    <n v="6"/>
    <s v="GXY2"/>
    <n v="200"/>
    <n v="0"/>
    <s v="ร้านที่2"/>
    <s v="d***nee p***chimplee"/>
    <s v="กรุงเทพฯ"/>
    <s v="-"/>
    <s v=""/>
    <s v="23/03/2026 09:31"/>
    <s v="-"/>
    <s v="J&amp;T COD"/>
    <s v="Tiktok"/>
    <s v="จ่ายทีหลัง / COD"/>
    <s v=""/>
    <s v="793765905752"/>
    <s v="23/03/2026 09:31"/>
  </r>
  <r>
    <x v="10"/>
    <x v="13"/>
    <n v="109"/>
    <n v="1"/>
    <s v="GXY1"/>
    <n v="135.36000000000001"/>
    <n v="26.36"/>
    <s v="ร้านที่1"/>
    <s v="วรรลภา คงสมถวิล"/>
    <s v="121/6 ม.2 ต.โพสาวหาญ · โพสาวหาญ/ Pho Sao Han_x000a__x000a_อุทัย/ Uthaiพระนครศรีอยุธยา/ Phra Nakhon Si Ayutthaya_x000a_13210"/>
    <s v="13210"/>
    <s v="660818232824"/>
    <s v="23/03/2026 09:29"/>
    <s v="-"/>
    <s v="Kerry_dropoff"/>
    <s v="Lazada"/>
    <s v="lazada"/>
    <s v=""/>
    <s v="LEXPU0669722382"/>
    <s v="23/03/2026 09:29"/>
  </r>
  <r>
    <x v="0"/>
    <x v="0"/>
    <n v="50"/>
    <n v="6"/>
    <s v="GXY0"/>
    <n v="200"/>
    <n v="0"/>
    <s v="ร้านที่2"/>
    <s v="ท***ร บ***รี"/>
    <s v="กรุงเทพฯ"/>
    <s v="-"/>
    <s v=""/>
    <s v="23/03/2026 09:28"/>
    <s v="-"/>
    <s v="J&amp;T COD"/>
    <s v="Tiktok"/>
    <s v="จ่ายทีหลัง / COD"/>
    <s v=""/>
    <s v="793789507755"/>
    <s v="23/03/2026 09:28"/>
  </r>
  <r>
    <x v="0"/>
    <x v="0"/>
    <n v="50"/>
    <n v="6"/>
    <s v="GXX98"/>
    <n v="200"/>
    <n v="0"/>
    <s v="ร้านที่2"/>
    <s v="ช***ดา ส***ี"/>
    <s v="กรุงเทพฯ"/>
    <s v="-"/>
    <s v=""/>
    <s v="23/03/2026 09:24"/>
    <s v="-"/>
    <s v="J&amp;T Express"/>
    <s v="Tiktok"/>
    <s v="tiktok"/>
    <s v=""/>
    <s v="793717292686"/>
    <s v="23/03/2026 09:24"/>
  </r>
  <r>
    <x v="8"/>
    <x v="8"/>
    <n v="66.333333333333329"/>
    <n v="3"/>
    <s v="GXX97"/>
    <n v="212.5"/>
    <n v="0"/>
    <s v="ร้านที่4"/>
    <s v="อ***ญญา ส***ี๊ด"/>
    <s v="ชัยภูมิ"/>
    <s v="-"/>
    <s v=""/>
    <s v="23/03/2026 09:15"/>
    <s v="-"/>
    <s v="J&amp;T COD"/>
    <s v="Tiktok"/>
    <s v="จ่ายทีหลัง / COD"/>
    <s v=""/>
    <s v="793725164632"/>
    <s v="23/03/2026 09:15"/>
  </r>
  <r>
    <x v="0"/>
    <x v="0"/>
    <n v="33.333333333333336"/>
    <n v="3"/>
    <s v="GXX96"/>
    <n v="100"/>
    <n v="0"/>
    <s v="ร้านที่4"/>
    <s v="ร***ร  ก***รัตน์"/>
    <s v="นครศรีธรรมราช"/>
    <s v="-"/>
    <s v=""/>
    <s v="23/03/2026 09:13"/>
    <s v="-"/>
    <s v="J&amp;T COD"/>
    <s v="Tiktok"/>
    <s v="จ่ายทีหลัง / COD"/>
    <s v=""/>
    <s v="793754706780"/>
    <s v="23/03/2026 09:13"/>
  </r>
  <r>
    <x v="0"/>
    <x v="0"/>
    <n v="33.333333333333336"/>
    <n v="3"/>
    <s v="GXX95"/>
    <n v="100"/>
    <n v="0"/>
    <s v="ร้านที่4"/>
    <s v="ท***รี ช***แย้ม"/>
    <s v="สมุทรสาคร"/>
    <s v="-"/>
    <s v=""/>
    <s v="23/03/2026 09:06"/>
    <s v="-"/>
    <s v="J&amp;T COD"/>
    <s v="Tiktok"/>
    <s v="จ่ายทีหลัง / COD"/>
    <s v=""/>
    <s v="793719803704"/>
    <s v="23/03/2026 09:06"/>
  </r>
  <r>
    <x v="13"/>
    <x v="14"/>
    <n v="10"/>
    <n v="10"/>
    <s v="GXX94"/>
    <n v="100"/>
    <n v="0"/>
    <s v="ร้านที่2"/>
    <s v="ผ***าศ ย***ยงค์"/>
    <s v="นครศรีธรรมราช"/>
    <s v="-"/>
    <s v=""/>
    <s v="23/03/2026 09:04"/>
    <s v="-"/>
    <s v="J&amp;T Express"/>
    <s v="Tiktok"/>
    <s v="tiktok"/>
    <s v=""/>
    <s v="793706965634"/>
    <s v="23/03/2026 09:04"/>
  </r>
  <r>
    <x v="10"/>
    <x v="10"/>
    <n v="139"/>
    <n v="1"/>
    <s v="GXX92"/>
    <n v="311.7"/>
    <n v="26"/>
    <s v="ร้านที่1"/>
    <s v="กอล์ฟ"/>
    <s v="54/3 ม.3 ต.ทุ่งสุขลา อ.ศรีราชา จ.ชลบุรี  · ทุ่งสุขลา/ Thung Sukhla_x000a__x000a_ศรีราชา/ Si Rachaชลบุรี/ Chonburi_x000a_20230"/>
    <s v="20230"/>
    <s v="660838820624"/>
    <s v="23/03/2026 08:56"/>
    <s v="-"/>
    <s v="Kerry_dropoff"/>
    <s v="Lazada"/>
    <s v="lazada"/>
    <s v=""/>
    <s v="LEXPU0669808007"/>
    <s v="23/03/2026 08:56"/>
  </r>
  <r>
    <x v="2"/>
    <x v="2"/>
    <n v="139"/>
    <n v="1"/>
    <s v="GXX92"/>
    <n v="311.7"/>
    <n v="26"/>
    <s v="ร้านที่1"/>
    <s v="กอล์ฟ"/>
    <s v="54/3 ม.3 ต.ทุ่งสุขลา อ.ศรีราชา จ.ชลบุรี  · ทุ่งสุขลา/ Thung Sukhla_x000a__x000a_ศรีราชา/ Si Rachaชลบุรี/ Chonburi_x000a_20230"/>
    <s v="20230"/>
    <s v="660838820624"/>
    <s v="23/03/2026 08:56"/>
    <s v="-"/>
    <s v="Kerry_dropoff"/>
    <s v="Lazada"/>
    <s v="lazada"/>
    <s v=""/>
    <s v="LEXPU0669808007"/>
    <s v="23/03/2026 08:56"/>
  </r>
  <r>
    <x v="4"/>
    <x v="4"/>
    <n v="139"/>
    <n v="1"/>
    <s v="GXX92"/>
    <n v="311.7"/>
    <n v="26"/>
    <s v="ร้านที่1"/>
    <s v="กอล์ฟ"/>
    <s v="54/3 ม.3 ต.ทุ่งสุขลา อ.ศรีราชา จ.ชลบุรี  · ทุ่งสุขลา/ Thung Sukhla_x000a__x000a_ศรีราชา/ Si Rachaชลบุรี/ Chonburi_x000a_20230"/>
    <s v="20230"/>
    <s v="660838820624"/>
    <s v="23/03/2026 08:56"/>
    <s v="-"/>
    <s v="Kerry_dropoff"/>
    <s v="Lazada"/>
    <s v="lazada"/>
    <s v=""/>
    <s v="LEXPU0669808007"/>
    <s v="23/03/2026 08:56"/>
  </r>
  <r>
    <x v="6"/>
    <x v="6"/>
    <n v="139"/>
    <n v="1"/>
    <s v="GXX92"/>
    <n v="311.7"/>
    <n v="26"/>
    <s v="ร้านที่1"/>
    <s v="กอล์ฟ"/>
    <s v="54/3 ม.3 ต.ทุ่งสุขลา อ.ศรีราชา จ.ชลบุรี  · ทุ่งสุขลา/ Thung Sukhla_x000a__x000a_ศรีราชา/ Si Rachaชลบุรี/ Chonburi_x000a_20230"/>
    <s v="20230"/>
    <s v="660838820624"/>
    <s v="23/03/2026 08:56"/>
    <s v="-"/>
    <s v="Kerry_dropoff"/>
    <s v="Lazada"/>
    <s v="lazada"/>
    <s v=""/>
    <s v="LEXPU0669808007"/>
    <s v="23/03/2026 08:56"/>
  </r>
  <r>
    <x v="5"/>
    <x v="15"/>
    <n v="66"/>
    <n v="1"/>
    <s v="GXX91"/>
    <n v="249"/>
    <n v="0"/>
    <s v="ร้านที่1"/>
    <s v="ณ******ญ"/>
    <s v="******มย์, ซอย 7 ตำบลหนองตาแต้ม, อำเภอปราณบุรี ตำบลเขาน้อย อำเภอปราณบุรี จังหวัดประจวบคีรีขันธ์ 77120"/>
    <s v="77120"/>
    <s v="61"/>
    <s v="23/03/2026 08:59"/>
    <s v="-"/>
    <s v="SPX Express"/>
    <s v="Shopee"/>
    <s v="shopee"/>
    <s v=""/>
    <s v="TH262788978524B"/>
    <s v="23/03/2026 08:30"/>
  </r>
  <r>
    <x v="7"/>
    <x v="7"/>
    <n v="66"/>
    <n v="1"/>
    <s v="GXX91"/>
    <n v="249"/>
    <n v="0"/>
    <s v="ร้านที่1"/>
    <s v="ณ******ญ"/>
    <s v="******มย์, ซอย 7 ตำบลหนองตาแต้ม, อำเภอปราณบุรี ตำบลเขาน้อย อำเภอปราณบุรี จังหวัดประจวบคีรีขันธ์ 77120"/>
    <s v="77120"/>
    <s v="61"/>
    <s v="23/03/2026 08:59"/>
    <s v="-"/>
    <s v="SPX Express"/>
    <s v="Shopee"/>
    <s v="shopee"/>
    <s v=""/>
    <s v="TH262788978524B"/>
    <s v="23/03/2026 08:30"/>
  </r>
  <r>
    <x v="8"/>
    <x v="8"/>
    <n v="67"/>
    <n v="1"/>
    <s v="GXX91"/>
    <n v="249"/>
    <n v="0"/>
    <s v="ร้านที่1"/>
    <s v="ณ******ญ"/>
    <s v="******มย์, ซอย 7 ตำบลหนองตาแต้ม, อำเภอปราณบุรี ตำบลเขาน้อย อำเภอปราณบุรี จังหวัดประจวบคีรีขันธ์ 77120"/>
    <s v="77120"/>
    <s v="61"/>
    <s v="23/03/2026 08:59"/>
    <s v="-"/>
    <s v="SPX Express"/>
    <s v="Shopee"/>
    <s v="shopee"/>
    <s v=""/>
    <s v="TH262788978524B"/>
    <s v="23/03/2026 08:29"/>
  </r>
  <r>
    <x v="8"/>
    <x v="8"/>
    <n v="80"/>
    <n v="2"/>
    <s v="GXX90"/>
    <n v="160"/>
    <n v="0"/>
    <s v="ร้านที่1"/>
    <s v="น******์"/>
    <s v="******เข้, อำเภอเมืองนครปฐม ตำบลห้วยจรเข้ อำเภอเมืองนครปฐม จังหวัดนครปฐม 73000"/>
    <s v="73000"/>
    <s v="74"/>
    <s v="23/03/2026 07:33"/>
    <s v="-"/>
    <s v="SPX Express"/>
    <s v="Shopee"/>
    <s v="shopee"/>
    <s v=""/>
    <s v="TH2689734544948"/>
    <s v="23/03/2026 07:33"/>
  </r>
  <r>
    <x v="8"/>
    <x v="8"/>
    <n v="80"/>
    <n v="1"/>
    <s v="GXX88"/>
    <n v="80"/>
    <n v="0"/>
    <s v="ร้านที่1"/>
    <s v="A***i"/>
    <s v="******หลวงชนบท สข.2004, Na Thap ตำบลนาทับ อำเภอจะนะ จังหวัดสงขลา 90130"/>
    <s v="90130"/>
    <s v="01"/>
    <s v="23/03/2026 07:21"/>
    <s v="-"/>
    <s v="SPX Express"/>
    <s v="Shopee"/>
    <s v="shopee"/>
    <s v=""/>
    <s v="TH261500070682L"/>
    <s v="23/03/2026 07:21"/>
  </r>
  <r>
    <x v="1"/>
    <x v="1"/>
    <n v="48"/>
    <n v="1"/>
    <s v="GXX87"/>
    <n v="48"/>
    <n v="0"/>
    <s v="ร้านที่1"/>
    <s v="ร******ี"/>
    <s v="******ัน อำเภอท่าศาลา จังหวัดนครศรีธรรมราช 80160"/>
    <s v="80160"/>
    <s v="00"/>
    <s v="23/03/2026 07:44"/>
    <s v="-"/>
    <s v="SPX Express"/>
    <s v="Shopee"/>
    <s v="shopee"/>
    <s v=""/>
    <s v="TH264616086189M"/>
    <s v="23/03/2026 07:14"/>
  </r>
  <r>
    <x v="0"/>
    <x v="0"/>
    <n v="33.333333333333336"/>
    <n v="3"/>
    <s v="GXX86"/>
    <n v="100"/>
    <n v="0"/>
    <s v="ร้านที่4"/>
    <s v="จ***ร์เพ็ญ ว***ภาส"/>
    <s v="กรุงเทพฯ"/>
    <s v="-"/>
    <s v=""/>
    <s v="23/03/2026 07:14"/>
    <s v="-"/>
    <s v="J&amp;T Express"/>
    <s v="Tiktok"/>
    <s v="tiktok"/>
    <s v=""/>
    <s v="793773206715"/>
    <s v="23/03/2026 07:14"/>
  </r>
  <r>
    <x v="8"/>
    <x v="8"/>
    <n v="80"/>
    <n v="1"/>
    <s v="GXX85"/>
    <n v="80"/>
    <n v="0"/>
    <s v="ร้านที่1"/>
    <s v="เ******า"/>
    <s v="******พุทธบาท อำเภอพระพุทธบาท จังหวัดสระบุรี 18120"/>
    <s v="18120"/>
    <s v="98"/>
    <s v="23/03/2026 07:05"/>
    <s v="-"/>
    <s v="SPX Express"/>
    <s v="Shopee"/>
    <s v="shopee"/>
    <s v=""/>
    <s v="TH260399562989F"/>
    <s v="23/03/2026 07:03"/>
  </r>
  <r>
    <x v="0"/>
    <x v="0"/>
    <n v="40"/>
    <n v="10"/>
    <s v="GXX84"/>
    <n v="342.5"/>
    <n v="0"/>
    <s v="ร้านที่4"/>
    <s v="ป***ีต"/>
    <s v="กรุงเทพฯ"/>
    <s v="-"/>
    <s v=""/>
    <s v="23/03/2026 07:02"/>
    <s v="-"/>
    <s v="J&amp;T Express"/>
    <s v="Tiktok"/>
    <s v="tiktok"/>
    <s v=""/>
    <s v="793788907741"/>
    <s v="23/03/2026 07:02"/>
  </r>
  <r>
    <x v="9"/>
    <x v="9"/>
    <n v="66.666666666666671"/>
    <n v="6"/>
    <s v="GXX83"/>
    <n v="258"/>
    <n v="0"/>
    <s v="ร้านที่1"/>
    <s v="เ******ก"/>
    <s v="******อ ตำบลวังเหนือ อำเภอวังเหนือ จังหวัดลำปาง 52140"/>
    <s v="52140"/>
    <s v="94"/>
    <s v="23/03/2026 06:57"/>
    <s v="-"/>
    <s v="SPX Express"/>
    <s v="Shopee"/>
    <s v="shopee"/>
    <s v=""/>
    <s v="TH263894539430L"/>
    <s v="23/03/2026 06:27"/>
  </r>
  <r>
    <x v="4"/>
    <x v="13"/>
    <n v="103.55"/>
    <n v="1"/>
    <s v="GXX82"/>
    <n v="216.1"/>
    <n v="9"/>
    <s v="ร้านที่1"/>
    <s v="Wasapol เข้ามาวางบนชั้นรองเท้าได้เลยนะคะ"/>
    <s v="555/63 หมู่.3 โครงการหมู่บ้านรชยา1 บ้านช้าง ซอย.บ้านช้าง ตำบลหมากแข้ง · หมากแข้ง/ Mak Khaeng_x000a__x000a_เมืองอุดรธานี/ Mueang Udon Thaniอุดรธานี/ Udon Thani_x000a_41000"/>
    <s v="41000"/>
    <s v="660883260832"/>
    <s v="23/03/2026 06:21"/>
    <s v="-"/>
    <s v="Kerry_dropoff"/>
    <s v="Lazada"/>
    <s v="lazada"/>
    <s v=""/>
    <s v="LEXPU0669452994"/>
    <s v="23/03/2026 06:21"/>
  </r>
  <r>
    <x v="6"/>
    <x v="13"/>
    <n v="103.55"/>
    <n v="1"/>
    <s v="GXX82"/>
    <n v="216.1"/>
    <n v="9"/>
    <s v="ร้านที่1"/>
    <s v="Wasapol เข้ามาวางบนชั้นรองเท้าได้เลยนะคะ"/>
    <s v="555/63 หมู่.3 โครงการหมู่บ้านรชยา1 บ้านช้าง ซอย.บ้านช้าง ตำบลหมากแข้ง · หมากแข้ง/ Mak Khaeng_x000a__x000a_เมืองอุดรธานี/ Mueang Udon Thaniอุดรธานี/ Udon Thani_x000a_41000"/>
    <s v="41000"/>
    <s v="660883260832"/>
    <s v="23/03/2026 06:21"/>
    <s v="-"/>
    <s v="Kerry_dropoff"/>
    <s v="Lazada"/>
    <s v="lazada"/>
    <s v=""/>
    <s v="LEXPU0669452994"/>
    <s v="23/03/2026 06:21"/>
  </r>
  <r>
    <x v="6"/>
    <x v="13"/>
    <n v="87.2"/>
    <n v="1"/>
    <s v="GXX81"/>
    <n v="87.2"/>
    <n v="0"/>
    <s v="ร้านที่1"/>
    <s v="มันทิยา มะลิทอง"/>
    <s v="69หมู่1ต.หินปัก_x000a__x000a_บ้านหมี่/ Ban Miลพบุรี/ Lopburi_x000a_15110"/>
    <s v="15110"/>
    <s v="660990055452"/>
    <s v="23/03/2026 06:19"/>
    <s v="-"/>
    <s v="Kerry_dropoff"/>
    <s v="Lazada"/>
    <s v="lazada"/>
    <s v=""/>
    <s v="LEXPU0669434419"/>
    <s v="23/03/2026 06:19"/>
  </r>
  <r>
    <x v="4"/>
    <x v="13"/>
    <n v="78.86"/>
    <n v="1"/>
    <s v="GXX79"/>
    <n v="514.20000000000005"/>
    <n v="41"/>
    <s v="ร้านที่1"/>
    <s v="นิสาชล ท่ามบุญฤทธิ์"/>
    <s v="447/103 ม.4 ต.บ้านส้อง_x000a__x000a_เวียงสระ/ Wiang Saสุราษฎร์ธานี/ Surat Thani_x000a_84190"/>
    <s v="84190"/>
    <s v="660895874737"/>
    <s v="23/03/2026 05:54"/>
    <s v="-"/>
    <s v="Kerry_dropoff"/>
    <s v="Lazada"/>
    <s v="lazada"/>
    <s v=""/>
    <s v="TH68158GYVGY6B"/>
    <s v="23/03/2026 05:54"/>
  </r>
  <r>
    <x v="4"/>
    <x v="13"/>
    <n v="78.86"/>
    <n v="1"/>
    <s v="GXX79"/>
    <n v="514.20000000000005"/>
    <n v="41"/>
    <s v="ร้านที่1"/>
    <s v="นิสาชล ท่ามบุญฤทธิ์"/>
    <s v="447/103 ม.4 ต.บ้านส้อง_x000a__x000a_เวียงสระ/ Wiang Saสุราษฎร์ธานี/ Surat Thani_x000a_84190"/>
    <s v="84190"/>
    <s v="660895874737"/>
    <s v="23/03/2026 05:54"/>
    <s v="-"/>
    <s v="Kerry_dropoff"/>
    <s v="Lazada"/>
    <s v="lazada"/>
    <s v=""/>
    <s v="TH68158GYVGY6B"/>
    <s v="23/03/2026 05:54"/>
  </r>
  <r>
    <x v="4"/>
    <x v="13"/>
    <n v="78.87"/>
    <n v="4"/>
    <s v="GXX79"/>
    <n v="514.20000000000005"/>
    <n v="41"/>
    <s v="ร้านที่1"/>
    <s v="นิสาชล ท่ามบุญฤทธิ์"/>
    <s v="447/103 ม.4 ต.บ้านส้อง_x000a__x000a_เวียงสระ/ Wiang Saสุราษฎร์ธานี/ Surat Thani_x000a_84190"/>
    <s v="84190"/>
    <s v="660895874737"/>
    <s v="23/03/2026 05:54"/>
    <s v="-"/>
    <s v="Kerry_dropoff"/>
    <s v="Lazada"/>
    <s v="lazada"/>
    <s v=""/>
    <s v="TH68158GYVGY6B"/>
    <s v="23/03/2026 05:54"/>
  </r>
  <r>
    <x v="0"/>
    <x v="0"/>
    <n v="33.333333333333336"/>
    <n v="3"/>
    <s v="GXX78"/>
    <n v="103"/>
    <n v="3"/>
    <s v="ร้านที่4"/>
    <s v="ส***ิณ ม***กะ"/>
    <s v="พังงา"/>
    <s v="-"/>
    <s v=""/>
    <s v="23/03/2026 05:44"/>
    <s v="-"/>
    <s v="J&amp;T COD"/>
    <s v="Tiktok"/>
    <s v="จ่ายทีหลัง / COD"/>
    <s v=""/>
    <s v="793734158663"/>
    <s v="23/03/2026 05:44"/>
  </r>
  <r>
    <x v="6"/>
    <x v="16"/>
    <n v="93.59"/>
    <n v="1"/>
    <s v="GXX77"/>
    <n v="252.86"/>
    <n v="30.47"/>
    <s v="ร้านที่1"/>
    <s v="สุพิชฌาย์ อดใจ"/>
    <s v="27/623 หมู่บ้านสุขสันต์6 ถนนกาญจนาภิเษก ซ.5/1 · หลักสอง/ Lak Song_x000a__x000a_บางแค/ Bang Khaeกรุงเทพมหานคร/ Bangkok_x000a_10160"/>
    <s v="10160"/>
    <s v="660962894174"/>
    <s v="23/03/2026 05:09"/>
    <s v="-"/>
    <s v="Kerry_dropoff"/>
    <s v="Lazada"/>
    <s v="lazada"/>
    <s v=""/>
    <s v="LEXPU0669452906"/>
    <s v="23/03/2026 05:09"/>
  </r>
  <r>
    <x v="9"/>
    <x v="9"/>
    <n v="66.666666666666671"/>
    <n v="3"/>
    <s v="GXX77"/>
    <n v="252.86"/>
    <n v="30.47"/>
    <s v="ร้านที่1"/>
    <s v="สุพิชฌาย์ อดใจ"/>
    <s v="27/623 หมู่บ้านสุขสันต์6 ถนนกาญจนาภิเษก ซ.5/1 · หลักสอง/ Lak Song_x000a__x000a_บางแค/ Bang Khaeกรุงเทพมหานคร/ Bangkok_x000a_10160"/>
    <s v="10160"/>
    <s v="660962894174"/>
    <s v="23/03/2026 05:09"/>
    <s v="-"/>
    <s v="Kerry_dropoff"/>
    <s v="Lazada"/>
    <s v="lazada"/>
    <s v=""/>
    <s v="LEXPU0669452906"/>
    <s v="23/03/2026 05:09"/>
  </r>
  <r>
    <x v="0"/>
    <x v="0"/>
    <n v="33.333333333333336"/>
    <n v="3"/>
    <s v="GXX76"/>
    <n v="103"/>
    <n v="3"/>
    <s v="ร้านที่4"/>
    <s v="อ***ัตน์ น***งศ์"/>
    <s v="อุบลราชธานี"/>
    <s v="-"/>
    <s v=""/>
    <s v="23/03/2026 04:43"/>
    <s v="-"/>
    <s v="J&amp;T COD"/>
    <s v="Tiktok"/>
    <s v="จ่ายทีหลัง / COD"/>
    <s v=""/>
    <s v="793722353675"/>
    <s v="23/03/2026 04:43"/>
  </r>
  <r>
    <x v="8"/>
    <x v="8"/>
    <n v="80"/>
    <n v="1"/>
    <s v="GXX75"/>
    <n v="80"/>
    <n v="0"/>
    <s v="ร้านที่1"/>
    <s v="ธ******จ"/>
    <s v="******ง, ตำบล ตูม, อำเภอปรางค์กู่ ตำบลตูม อำเภอปรางค์กู่ จังหวัดศรีสะเกษ 33170"/>
    <s v="33170"/>
    <s v="93"/>
    <s v="23/03/2026 02:55"/>
    <s v="-"/>
    <s v="SPX Express"/>
    <s v="Shopee"/>
    <s v="shopee"/>
    <s v=""/>
    <s v="TH2677802667726"/>
    <s v="23/03/2026 02:25"/>
  </r>
  <r>
    <x v="8"/>
    <x v="8"/>
    <n v="80"/>
    <n v="1"/>
    <s v="GXX74"/>
    <n v="80"/>
    <n v="0"/>
    <s v="ร้านที่1"/>
    <s v="ธ******จ"/>
    <s v="******ง, ตำบล ตูม, อำเภอปรางค์กู่ ตำบลตูม อำเภอปรางค์กู่ จังหวัดศรีสะเกษ 33170"/>
    <s v="33170"/>
    <s v="93"/>
    <s v="23/03/2026 02:53"/>
    <s v="-"/>
    <s v="SPX Express"/>
    <s v="Shopee"/>
    <s v="shopee"/>
    <s v=""/>
    <s v="TH261455938648W"/>
    <s v="23/03/2026 02:23"/>
  </r>
  <r>
    <x v="0"/>
    <x v="0"/>
    <n v="33.333333333333336"/>
    <n v="3"/>
    <s v="GXX73"/>
    <n v="100"/>
    <n v="0"/>
    <s v="ร้านที่4"/>
    <s v="น** อ***ศ ค***งดี"/>
    <s v="อุทัยธานี"/>
    <s v="-"/>
    <s v=""/>
    <s v="23/03/2026 01:42"/>
    <s v="-"/>
    <s v="J&amp;T Express"/>
    <s v="Tiktok"/>
    <s v="tiktok"/>
    <s v=""/>
    <s v="793746046682"/>
    <s v="23/03/2026 01:42"/>
  </r>
  <r>
    <x v="0"/>
    <x v="0"/>
    <n v="33.333333333333336"/>
    <n v="6"/>
    <s v="GXX72"/>
    <n v="192.5"/>
    <n v="0"/>
    <s v="ร้านที่4"/>
    <s v="ร***ทิพย์ ท***ำ"/>
    <s v="ราชบุรี"/>
    <s v="-"/>
    <s v=""/>
    <s v="23/03/2026 01:30"/>
    <s v="-"/>
    <s v="J&amp;T COD"/>
    <s v="Tiktok"/>
    <s v="จ่ายทีหลัง / COD"/>
    <s v=""/>
    <s v="793720784555"/>
    <s v="23/03/2026 01:30"/>
  </r>
  <r>
    <x v="0"/>
    <x v="0"/>
    <n v="33.333333333333336"/>
    <n v="3"/>
    <s v="GXX71"/>
    <n v="100"/>
    <n v="0"/>
    <s v="ร้านที่4"/>
    <s v="ส***ย.ประเสริฐสุข"/>
    <s v="เทศบาลนครนครราชสีมา"/>
    <s v="-"/>
    <s v=""/>
    <s v="23/03/2026 01:23"/>
    <s v="-"/>
    <s v="J&amp;T Express"/>
    <s v="Tiktok"/>
    <s v="tiktok"/>
    <s v=""/>
    <s v="793767022602"/>
    <s v="23/03/2026 01:24"/>
  </r>
  <r>
    <x v="8"/>
    <x v="8"/>
    <n v="69.900000000000006"/>
    <n v="10"/>
    <s v="GXX70"/>
    <n v="839"/>
    <n v="39"/>
    <s v="ร้านที่1"/>
    <s v="ส******ะ"/>
    <s v="******ธิ์, ตำบล ไชยราช ตำบลไชยราช อำเภอบางสะพานน้อย จังหวัดประจวบคีรีขันธ์ 77170"/>
    <s v="77170"/>
    <s v="04"/>
    <s v="23/03/2026 01:29"/>
    <s v="-"/>
    <s v="SPX Express"/>
    <s v="Shopee"/>
    <s v="shopee"/>
    <s v=""/>
    <s v="TH264747730801E"/>
    <s v="23/03/2026 00:59"/>
  </r>
  <r>
    <x v="4"/>
    <x v="13"/>
    <n v="72.2"/>
    <n v="3"/>
    <s v="GXX69"/>
    <n v="314.8"/>
    <n v="26"/>
    <s v="ร้านที่1"/>
    <s v="นายสุทธิเดช  บัณฑิต"/>
    <s v="73 หมู่ที่ 1 ตำบล ท่าขึ้น_x000a__x000a_ท่าศาลา/ Tha Salaนครศรีธรรมราช/ Nakhon Si Thammarat_x000a_80160"/>
    <s v="80160"/>
    <s v="660866774347"/>
    <s v="23/03/2026 00:22"/>
    <s v="-"/>
    <s v="Kerry_dropoff"/>
    <s v="Lazada"/>
    <s v="lazada"/>
    <s v=""/>
    <s v="TH64088GZ26V5C"/>
    <s v="23/03/2026 00:22"/>
  </r>
  <r>
    <x v="6"/>
    <x v="13"/>
    <n v="72.2"/>
    <n v="1"/>
    <s v="GXX69"/>
    <n v="314.8"/>
    <n v="26"/>
    <s v="ร้านที่1"/>
    <s v="นายสุทธิเดช  บัณฑิต"/>
    <s v="73 หมู่ที่ 1 ตำบล ท่าขึ้น_x000a__x000a_ท่าศาลา/ Tha Salaนครศรีธรรมราช/ Nakhon Si Thammarat_x000a_80160"/>
    <s v="80160"/>
    <s v="660866774347"/>
    <s v="23/03/2026 00:22"/>
    <s v="-"/>
    <s v="Kerry_dropoff"/>
    <s v="Lazada"/>
    <s v="lazada"/>
    <s v=""/>
    <s v="TH64088GZ26V5C"/>
    <s v="23/03/2026 00:22"/>
  </r>
  <r>
    <x v="12"/>
    <x v="12"/>
    <n v="12"/>
    <n v="20"/>
    <s v="GXX68"/>
    <n v="280"/>
    <n v="0"/>
    <s v="ร้านที่2"/>
    <s v="น***แคท"/>
    <s v="นครสวรรค์"/>
    <s v="-"/>
    <s v=""/>
    <s v="23/03/2026 00:20"/>
    <s v="-"/>
    <s v="J&amp;T Express"/>
    <s v="Tiktok"/>
    <s v="tiktok"/>
    <s v=""/>
    <s v="793779451640"/>
    <s v="23/03/2026 00:22"/>
  </r>
  <r>
    <x v="0"/>
    <x v="0"/>
    <n v="33.333333333333336"/>
    <n v="3"/>
    <s v="GXX67"/>
    <n v="100"/>
    <n v="0"/>
    <s v="ร้านที่4"/>
    <s v="เ***ลิต ธ***ย"/>
    <s v="ปทุมธานี"/>
    <s v="-"/>
    <s v=""/>
    <s v="23/03/2026 00:10"/>
    <s v="-"/>
    <s v="J&amp;T COD"/>
    <s v="Tiktok"/>
    <s v="จ่ายทีหลัง / COD"/>
    <s v=""/>
    <s v="793709924685"/>
    <s v="23/03/2026 00:14"/>
  </r>
  <r>
    <x v="0"/>
    <x v="0"/>
    <n v="33.333333333333336"/>
    <n v="3"/>
    <s v="GXX66"/>
    <n v="100"/>
    <n v="0"/>
    <s v="ร้านที่4"/>
    <s v="ณ***์"/>
    <s v="สงขลา"/>
    <s v="-"/>
    <s v=""/>
    <s v="23/03/2026 00:10"/>
    <s v="-"/>
    <s v="J&amp;T COD"/>
    <s v="Tiktok"/>
    <s v="จ่ายทีหลัง / COD"/>
    <s v=""/>
    <s v="793740023672"/>
    <s v="23/03/2026 00:14"/>
  </r>
  <r>
    <x v="1"/>
    <x v="1"/>
    <n v="27.5"/>
    <n v="4"/>
    <s v="GXX65"/>
    <n v="165"/>
    <n v="0"/>
    <s v="ร้านที่1"/>
    <s v="ก******จ"/>
    <s v="******อเมืองระนอง ตำบลบางริ้น อำเภอเมืองระนอง จังหวัดระนอง 85000"/>
    <s v="85000"/>
    <s v="72"/>
    <s v="23/03/2026 00:07"/>
    <s v="-"/>
    <s v="Flash Express"/>
    <s v="Shopee"/>
    <s v="shopee"/>
    <s v=""/>
    <s v="TH69018GZGJ81D"/>
    <s v="23/03/2026 00:07"/>
  </r>
  <r>
    <x v="0"/>
    <x v="0"/>
    <n v="33.333333333333336"/>
    <n v="3"/>
    <s v="GXX64"/>
    <n v="100"/>
    <n v="0"/>
    <s v="ร้านที่4"/>
    <s v="แ**"/>
    <s v="สุราษฎร์ธานี"/>
    <s v="-"/>
    <s v=""/>
    <s v="23/03/2026 00:00"/>
    <s v="-"/>
    <s v="J&amp;T COD"/>
    <s v="Tiktok"/>
    <s v="จ่ายทีหลัง / COD"/>
    <s v=""/>
    <s v="793735150666"/>
    <s v="23/03/2026 00:00"/>
  </r>
</pivotCacheRecords>
</file>

<file path=xl/pivotCache/pivotCacheRecords2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8">
  <r>
    <x v="0"/>
    <x v="0"/>
    <n v="69.900000000000006"/>
    <n v="30"/>
    <s v="GYC86"/>
    <n v="2400"/>
    <n v="0"/>
    <s v="ร้านที่1"/>
    <s v="ว******)"/>
    <s v="******่างหล่อ แขวงบ้านช่างหล่อ เขตบางกอกน้อย จังหวัดกรุงเทพมหานคร 10700"/>
    <s v="10700"/>
    <s v="92"/>
    <s v="25/03/2026 00:24"/>
    <s v="-"/>
    <s v="SPX Express"/>
    <s v="Shopee"/>
    <s v="shopee"/>
    <s v=""/>
    <s v="TH2691102718548"/>
    <s v="24/03/2026 23:54"/>
  </r>
  <r>
    <x v="1"/>
    <x v="1"/>
    <n v="40"/>
    <n v="1"/>
    <s v="GYC85"/>
    <n v="75"/>
    <n v="35"/>
    <s v="ร้านที่1"/>
    <s v="จ******ว"/>
    <s v="******36 ถนน เทพารักษ์ ตำบลบางเพรียง ตำบลบางเพรียง อำเภอบางบ่อ จังหวัดสมุทรปราการ 10560"/>
    <s v="10560"/>
    <s v="38"/>
    <s v="24/03/2026 23:53"/>
    <s v="-"/>
    <s v="SPX Express"/>
    <s v="Shopee"/>
    <s v="shopee"/>
    <s v=""/>
    <s v="TH265998591648O"/>
    <s v="24/03/2026 23:52"/>
  </r>
  <r>
    <x v="2"/>
    <x v="2"/>
    <n v="50"/>
    <n v="6"/>
    <s v="GYC83"/>
    <n v="200"/>
    <n v="0"/>
    <s v="ร้านที่2"/>
    <s v="L***i"/>
    <s v="กรุงเทพมหานคร"/>
    <s v="-"/>
    <s v=""/>
    <s v="24/03/2026 23:49"/>
    <s v="-"/>
    <s v="J&amp;T COD"/>
    <s v="Tiktok"/>
    <s v="จ่ายทีหลัง / COD"/>
    <s v=""/>
    <s v="793816190602"/>
    <s v="24/03/2026 23:49"/>
  </r>
  <r>
    <x v="0"/>
    <x v="0"/>
    <n v="66.333333333333329"/>
    <n v="6"/>
    <s v="GYC82"/>
    <n v="640"/>
    <n v="0"/>
    <s v="ร้านที่1"/>
    <s v="น******์"/>
    <s v="******เขตสายไหม กรุงเทพมหานคร 10220 ประเทศไทย แขวงคลองถนน เขตสายไหม จังหวัดกรุงเทพมหานคร 10220"/>
    <s v="10220"/>
    <s v="86"/>
    <s v="25/03/2026 09:47"/>
    <s v="-"/>
    <s v="SPX Express"/>
    <s v="Shopee"/>
    <s v="shopee"/>
    <s v=""/>
    <s v="-"/>
    <s v="24/03/2026 23:45"/>
  </r>
  <r>
    <x v="3"/>
    <x v="3"/>
    <n v="80"/>
    <n v="2"/>
    <s v="GYC82"/>
    <n v="640"/>
    <n v="0"/>
    <s v="ร้านที่1"/>
    <s v="น******์"/>
    <s v="******เขตสายไหม กรุงเทพมหานคร 10220 ประเทศไทย แขวงคลองถนน เขตสายไหม จังหวัดกรุงเทพมหานคร 10220"/>
    <s v="10220"/>
    <s v="86"/>
    <s v="25/03/2026 09:47"/>
    <s v="-"/>
    <s v="SPX Express"/>
    <s v="Shopee"/>
    <s v="shopee"/>
    <s v=""/>
    <s v="-"/>
    <s v="24/03/2026 23:45"/>
  </r>
  <r>
    <x v="2"/>
    <x v="2"/>
    <n v="50"/>
    <n v="6"/>
    <s v="GYC81"/>
    <n v="200"/>
    <n v="0"/>
    <s v="ร้านที่2"/>
    <s v="จ***พร  ก***ทับทิม"/>
    <s v="กรุงเทพมหานคร"/>
    <s v="-"/>
    <s v=""/>
    <s v="24/03/2026 23:33"/>
    <s v="-"/>
    <s v="J&amp;T Express"/>
    <s v="Tiktok"/>
    <s v="tiktok"/>
    <s v=""/>
    <s v="793860592615"/>
    <s v="24/03/2026 23:33"/>
  </r>
  <r>
    <x v="4"/>
    <x v="4"/>
    <n v="159"/>
    <n v="1"/>
    <s v="GYC80"/>
    <n v="129"/>
    <n v="0"/>
    <s v="ร้านที่2"/>
    <s v="ป***ลีย์  เ***พงศ์วัชร์"/>
    <s v="สมุทรปราการ"/>
    <s v="-"/>
    <s v=""/>
    <s v="24/03/2026 23:31"/>
    <s v="-"/>
    <s v="J&amp;T Express"/>
    <s v="Tiktok"/>
    <s v="tiktok"/>
    <s v=""/>
    <s v="793830586592"/>
    <s v="24/03/2026 23:31"/>
  </r>
  <r>
    <x v="2"/>
    <x v="2"/>
    <n v="33.333333333333336"/>
    <n v="3"/>
    <s v="GYC79"/>
    <n v="100"/>
    <n v="0"/>
    <s v="ร้านที่4"/>
    <s v="บ***า เ***อนพิม"/>
    <s v="ชัยนาท"/>
    <s v="-"/>
    <s v=""/>
    <s v="24/03/2026 23:12"/>
    <s v="-"/>
    <s v="J&amp;T COD"/>
    <s v="Tiktok"/>
    <s v="จ่ายทีหลัง / COD"/>
    <s v=""/>
    <s v="793858567644"/>
    <s v="24/03/2026 23:12"/>
  </r>
  <r>
    <x v="4"/>
    <x v="4"/>
    <n v="139"/>
    <n v="1"/>
    <s v="GYC78"/>
    <n v="168"/>
    <n v="29"/>
    <s v="ร้านที่1"/>
    <s v="ป******น"/>
    <s v="******ัฒนา, อำเภอหนองไผ่ ตำบลบัววัฒนา อำเภอหนองไผ่ จังหวัดเพชรบูรณ์ 67140"/>
    <s v="67140"/>
    <s v="96"/>
    <s v="-"/>
    <s v="-"/>
    <s v=""/>
    <s v="Shopee"/>
    <s v="-"/>
    <s v=""/>
    <s v="-"/>
    <s v="24/03/2026 23:12"/>
  </r>
  <r>
    <x v="5"/>
    <x v="5"/>
    <n v="159"/>
    <n v="1"/>
    <s v="GYC77"/>
    <n v="129"/>
    <n v="0"/>
    <s v="ร้านที่2"/>
    <s v="ป**"/>
    <s v="กรุงเทพฯ"/>
    <s v="-"/>
    <s v=""/>
    <s v="24/03/2026 23:05"/>
    <s v="-"/>
    <s v="J&amp;T COD"/>
    <s v="Tiktok"/>
    <s v="จ่ายทีหลัง / COD"/>
    <s v=""/>
    <s v="793884179583"/>
    <s v="24/03/2026 23:05"/>
  </r>
  <r>
    <x v="2"/>
    <x v="2"/>
    <n v="50"/>
    <n v="6"/>
    <s v="GYC76"/>
    <n v="200"/>
    <n v="0"/>
    <s v="ร้านที่2"/>
    <s v="พ***ย แ***ันทร์"/>
    <s v="กรุงเทพฯ"/>
    <s v="-"/>
    <s v=""/>
    <s v="24/03/2026 22:54"/>
    <s v="-"/>
    <s v="J&amp;T Express"/>
    <s v="Tiktok"/>
    <s v="tiktok"/>
    <s v=""/>
    <s v="793815191676"/>
    <s v="24/03/2026 22:54"/>
  </r>
  <r>
    <x v="6"/>
    <x v="6"/>
    <n v="159"/>
    <n v="2"/>
    <s v="GYC75"/>
    <n v="258"/>
    <n v="0"/>
    <s v="ร้านที่2"/>
    <s v="ช***าภา ร***ุภา"/>
    <s v="ปทุมธานี"/>
    <s v="-"/>
    <s v=""/>
    <s v="24/03/2026 22:48"/>
    <s v="-"/>
    <s v="J&amp;T COD"/>
    <s v="Tiktok"/>
    <s v="จ่ายทีหลัง / COD"/>
    <s v=""/>
    <s v="793849666595"/>
    <s v="24/03/2026 22:48"/>
  </r>
  <r>
    <x v="2"/>
    <x v="2"/>
    <n v="50"/>
    <n v="6"/>
    <s v="GYC74"/>
    <n v="200"/>
    <n v="0"/>
    <s v="ร้านที่2"/>
    <s v="ป***าภรณ์ เ***ภู"/>
    <s v="สระแก้ว"/>
    <s v="-"/>
    <s v=""/>
    <s v="24/03/2026 22:45"/>
    <s v="-"/>
    <s v="J&amp;T COD"/>
    <s v="Tiktok"/>
    <s v="จ่ายทีหลัง / COD"/>
    <s v=""/>
    <s v="793833692632"/>
    <s v="24/03/2026 22:45"/>
  </r>
  <r>
    <x v="2"/>
    <x v="2"/>
    <n v="50"/>
    <n v="6"/>
    <s v="GYC73"/>
    <n v="200"/>
    <n v="0"/>
    <s v="ร้านที่2"/>
    <s v="จ***ภรณ์  ม***ถียร"/>
    <s v="สระบุรี"/>
    <s v="-"/>
    <s v=""/>
    <s v="24/03/2026 22:43"/>
    <s v="-"/>
    <s v="J&amp;T COD"/>
    <s v="Tiktok"/>
    <s v="จ่ายทีหลัง / COD"/>
    <s v=""/>
    <s v="793830895605"/>
    <s v="24/03/2026 22:43"/>
  </r>
  <r>
    <x v="2"/>
    <x v="2"/>
    <n v="50"/>
    <n v="6"/>
    <s v="GYC72"/>
    <n v="200"/>
    <n v="0"/>
    <s v="ร้านที่2"/>
    <s v="ว***นีย์ อ***ศรี"/>
    <s v="ตรัง"/>
    <s v="-"/>
    <s v=""/>
    <s v="24/03/2026 22:39"/>
    <s v="-"/>
    <s v="J&amp;T COD"/>
    <s v="Tiktok"/>
    <s v="จ่ายทีหลัง / COD"/>
    <s v=""/>
    <s v="793817990615"/>
    <s v="24/03/2026 22:39"/>
  </r>
  <r>
    <x v="7"/>
    <x v="7"/>
    <n v="66.666666666666671"/>
    <n v="3"/>
    <s v="GYC71"/>
    <n v="129"/>
    <n v="0"/>
    <s v="ร้านที่2"/>
    <s v="น***าวชมภิศา ต***ฉิม"/>
    <s v="นครปฐม"/>
    <s v="-"/>
    <s v=""/>
    <s v="24/03/2026 22:37"/>
    <s v="-"/>
    <s v="J&amp;T COD"/>
    <s v="Tiktok"/>
    <s v="จ่ายทีหลัง / COD"/>
    <s v=""/>
    <s v="793854266693"/>
    <s v="24/03/2026 22:37"/>
  </r>
  <r>
    <x v="2"/>
    <x v="2"/>
    <n v="50"/>
    <n v="6"/>
    <s v="GYC70"/>
    <n v="200"/>
    <n v="0"/>
    <s v="ร้านที่2"/>
    <s v="น***พชรนภา แ***ล้า"/>
    <s v="กรุงเทพฯ"/>
    <s v="-"/>
    <s v=""/>
    <s v="24/03/2026 22:31"/>
    <s v="-"/>
    <s v="J&amp;T COD"/>
    <s v="Tiktok"/>
    <s v="จ่ายทีหลัง / COD"/>
    <s v=""/>
    <s v="-"/>
    <s v="24/03/2026 22:31"/>
  </r>
  <r>
    <x v="2"/>
    <x v="2"/>
    <n v="50"/>
    <n v="12"/>
    <s v="GYC69"/>
    <n v="400"/>
    <n v="0"/>
    <s v="ร้านที่2"/>
    <s v="ด***ร เ***รุณ"/>
    <s v="สิงห์บุรี"/>
    <s v="-"/>
    <s v=""/>
    <s v="24/03/2026 22:27"/>
    <s v="-"/>
    <s v="J&amp;T COD"/>
    <s v="Tiktok"/>
    <s v="จ่ายทีหลัง / COD"/>
    <s v=""/>
    <s v="793814089633"/>
    <s v="24/03/2026 22:27"/>
  </r>
  <r>
    <x v="2"/>
    <x v="2"/>
    <n v="50"/>
    <n v="6"/>
    <s v="GYC67"/>
    <n v="200"/>
    <n v="0"/>
    <s v="ร้านที่2"/>
    <s v="ว***วรรณ โ***รี"/>
    <s v="กาญจนบุรี"/>
    <s v="-"/>
    <s v=""/>
    <s v="24/03/2026 22:09"/>
    <s v="-"/>
    <s v="J&amp;T Express"/>
    <s v="Tiktok"/>
    <s v="tiktok"/>
    <s v=""/>
    <s v="-"/>
    <s v="24/03/2026 22:09"/>
  </r>
  <r>
    <x v="0"/>
    <x v="0"/>
    <n v="66.333333333333329"/>
    <n v="3"/>
    <s v="GYC66"/>
    <n v="465"/>
    <n v="0"/>
    <s v="ร้านที่4"/>
    <s v="c***chi c***a"/>
    <s v="นครราชสีมา"/>
    <s v="-"/>
    <s v=""/>
    <s v="24/03/2026 22:08"/>
    <s v="-"/>
    <s v="J&amp;T COD"/>
    <s v="Tiktok"/>
    <s v="จ่ายทีหลัง / COD"/>
    <s v=""/>
    <s v="793874108646"/>
    <s v="24/03/2026 22:08"/>
  </r>
  <r>
    <x v="3"/>
    <x v="3"/>
    <n v="83.333333333333329"/>
    <n v="3"/>
    <s v="GYC66"/>
    <n v="465"/>
    <n v="0"/>
    <s v="ร้านที่4"/>
    <s v="c***chi c***a"/>
    <s v="นครราชสีมา"/>
    <s v="-"/>
    <s v=""/>
    <s v="24/03/2026 22:08"/>
    <s v="-"/>
    <s v="J&amp;T COD"/>
    <s v="Tiktok"/>
    <s v="จ่ายทีหลัง / COD"/>
    <s v=""/>
    <s v="793874108646"/>
    <s v="24/03/2026 22:08"/>
  </r>
  <r>
    <x v="8"/>
    <x v="8"/>
    <n v="200"/>
    <n v="1"/>
    <s v="GYC64"/>
    <n v="109"/>
    <n v="10"/>
    <s v="ร้านที่2"/>
    <s v="ธ***ฏฐ์ ไ***ินกนกโชติ"/>
    <s v="ประจวบคีรีขันธ์"/>
    <s v="-"/>
    <s v=""/>
    <s v="24/03/2026 21:57"/>
    <s v="-"/>
    <s v="J&amp;T COD"/>
    <s v="Tiktok"/>
    <s v="จ่ายทีหลัง / COD"/>
    <s v=""/>
    <s v="793891806665"/>
    <s v="24/03/2026 21:57"/>
  </r>
  <r>
    <x v="2"/>
    <x v="2"/>
    <n v="50"/>
    <n v="30"/>
    <s v="GYC63"/>
    <n v="1000"/>
    <n v="0"/>
    <s v="ร้านที่2"/>
    <s v="น***าวณัฐพร ศ***รินทร์"/>
    <s v="เพชรบูรณ์"/>
    <s v="-"/>
    <s v=""/>
    <s v="24/03/2026 21:56"/>
    <s v="-"/>
    <s v="J&amp;T Express"/>
    <s v="Tiktok"/>
    <s v="tiktok"/>
    <s v=""/>
    <s v="793816885665"/>
    <s v="24/03/2026 21:56"/>
  </r>
  <r>
    <x v="6"/>
    <x v="6"/>
    <n v="139"/>
    <n v="1"/>
    <s v="GYC62"/>
    <n v="277"/>
    <n v="0"/>
    <s v="ร้านที่1"/>
    <s v="น******า"/>
    <s v="******บึงพะไล, อำเภอแก้งสนามนาง ตำบลบึงพะไล อำเภอแก้งสนามนาง จังหวัดนครราชสีมา 30440"/>
    <s v="30440"/>
    <s v="77"/>
    <s v="24/03/2026 21:55"/>
    <s v="-"/>
    <s v="SPX Express"/>
    <s v="Shopee"/>
    <s v="shopee"/>
    <s v=""/>
    <s v="-"/>
    <s v="24/03/2026 21:55"/>
  </r>
  <r>
    <x v="7"/>
    <x v="7"/>
    <n v="58"/>
    <n v="1"/>
    <s v="GYC62"/>
    <n v="277"/>
    <n v="0"/>
    <s v="ร้านที่1"/>
    <s v="น******า"/>
    <s v="******บึงพะไล, อำเภอแก้งสนามนาง ตำบลบึงพะไล อำเภอแก้งสนามนาง จังหวัดนครราชสีมา 30440"/>
    <s v="30440"/>
    <s v="77"/>
    <s v="24/03/2026 21:55"/>
    <s v="-"/>
    <s v="SPX Express"/>
    <s v="Shopee"/>
    <s v="shopee"/>
    <s v=""/>
    <s v="-"/>
    <s v="24/03/2026 21:55"/>
  </r>
  <r>
    <x v="0"/>
    <x v="0"/>
    <n v="80"/>
    <n v="1"/>
    <s v="GYC62"/>
    <n v="277"/>
    <n v="0"/>
    <s v="ร้านที่1"/>
    <s v="น******า"/>
    <s v="******บึงพะไล, อำเภอแก้งสนามนาง ตำบลบึงพะไล อำเภอแก้งสนามนาง จังหวัดนครราชสีมา 30440"/>
    <s v="30440"/>
    <s v="77"/>
    <s v="24/03/2026 21:55"/>
    <s v="-"/>
    <s v="SPX Express"/>
    <s v="Shopee"/>
    <s v="shopee"/>
    <s v=""/>
    <s v="-"/>
    <s v="24/03/2026 21:55"/>
  </r>
  <r>
    <x v="2"/>
    <x v="2"/>
    <n v="50"/>
    <n v="18"/>
    <s v="GYC61"/>
    <n v="600"/>
    <n v="0"/>
    <s v="ร้านที่2"/>
    <s v="Y** T***ita"/>
    <s v="ฉะเชิงเทรา"/>
    <s v="-"/>
    <s v=""/>
    <s v="24/03/2026 21:47"/>
    <s v="-"/>
    <s v="J&amp;T COD"/>
    <s v="Tiktok"/>
    <s v="จ่ายทีหลัง / COD"/>
    <s v=""/>
    <s v="793832382615"/>
    <s v="24/03/2026 21:47"/>
  </r>
  <r>
    <x v="2"/>
    <x v="2"/>
    <n v="33.333333333333336"/>
    <n v="3"/>
    <s v="GYC60"/>
    <n v="100"/>
    <n v="0"/>
    <s v="ร้านที่4"/>
    <s v="น***ช"/>
    <s v="บุรีรัมย์"/>
    <s v="-"/>
    <s v=""/>
    <s v="24/03/2026 21:42"/>
    <s v="-"/>
    <s v="J&amp;T COD"/>
    <s v="Tiktok"/>
    <s v="จ่ายทีหลัง / COD"/>
    <s v=""/>
    <s v="-"/>
    <s v="24/03/2026 21:42"/>
  </r>
  <r>
    <x v="9"/>
    <x v="9"/>
    <n v="50"/>
    <n v="3"/>
    <s v="GYC59"/>
    <n v="99"/>
    <n v="0"/>
    <s v="ร้านที่2"/>
    <s v="น***ิรยุทธ์ จ***"/>
    <s v="สุราษฎร์ธานี"/>
    <s v="-"/>
    <s v=""/>
    <s v="24/03/2026 21:42"/>
    <s v="-"/>
    <s v="J&amp;T Express"/>
    <s v="Tiktok"/>
    <s v="tiktok"/>
    <s v=""/>
    <s v="-"/>
    <s v="24/03/2026 21:42"/>
  </r>
  <r>
    <x v="2"/>
    <x v="2"/>
    <n v="33.333333333333336"/>
    <n v="3"/>
    <s v="GYC58"/>
    <n v="100"/>
    <n v="0"/>
    <s v="ร้านที่4"/>
    <s v="ด***ณี  ค***"/>
    <s v="สมุทรปราการ"/>
    <s v="-"/>
    <s v=""/>
    <s v="24/03/2026 21:37"/>
    <s v="-"/>
    <s v="J&amp;T Express"/>
    <s v="Tiktok"/>
    <s v="tiktok"/>
    <s v=""/>
    <s v="-"/>
    <s v="24/03/2026 21:37"/>
  </r>
  <r>
    <x v="10"/>
    <x v="10"/>
    <n v="54"/>
    <n v="1"/>
    <s v="GYC57"/>
    <n v="200.5"/>
    <n v="0"/>
    <s v="ร้านที่1"/>
    <s v="รสรินทร์. สุขประเสริฐ"/>
    <s v="อู่ต่อเรือสีม่วง 1/1หมู่6 · สนามชัย/ Sanam Chai_x000a__x000a_บางไทร/ Bang Saiพระนครศรีอยุธยา/ Phra Nakhon Si Ayutthaya_x000a_13190"/>
    <s v="13190"/>
    <s v="660918349513"/>
    <s v="24/03/2026 21:36"/>
    <s v="-"/>
    <s v="Kerry_dropoff"/>
    <s v="Lazada"/>
    <s v="lazada"/>
    <s v=""/>
    <s v="-"/>
    <s v="24/03/2026 21:36"/>
  </r>
  <r>
    <x v="11"/>
    <x v="11"/>
    <n v="55"/>
    <n v="1"/>
    <s v="GYC57"/>
    <n v="200.5"/>
    <n v="0"/>
    <s v="ร้านที่1"/>
    <s v="รสรินทร์. สุขประเสริฐ"/>
    <s v="อู่ต่อเรือสีม่วง 1/1หมู่6 · สนามชัย/ Sanam Chai_x000a__x000a_บางไทร/ Bang Saiพระนครศรีอยุธยา/ Phra Nakhon Si Ayutthaya_x000a_13190"/>
    <s v="13190"/>
    <s v="660918349513"/>
    <s v="24/03/2026 21:36"/>
    <s v="-"/>
    <s v="Kerry_dropoff"/>
    <s v="Lazada"/>
    <s v="lazada"/>
    <s v=""/>
    <s v="-"/>
    <s v="24/03/2026 21:36"/>
  </r>
  <r>
    <x v="4"/>
    <x v="12"/>
    <n v="101.5"/>
    <n v="1"/>
    <s v="GYC57"/>
    <n v="200.5"/>
    <n v="0"/>
    <s v="ร้านที่1"/>
    <s v="รสรินทร์. สุขประเสริฐ"/>
    <s v="อู่ต่อเรือสีม่วง 1/1หมู่6 · สนามชัย/ Sanam Chai_x000a__x000a_บางไทร/ Bang Saiพระนครศรีอยุธยา/ Phra Nakhon Si Ayutthaya_x000a_13190"/>
    <s v="13190"/>
    <s v="660918349513"/>
    <s v="24/03/2026 21:36"/>
    <s v="-"/>
    <s v="Kerry_dropoff"/>
    <s v="Lazada"/>
    <s v="lazada"/>
    <s v=""/>
    <s v="-"/>
    <s v="24/03/2026 21:36"/>
  </r>
  <r>
    <x v="10"/>
    <x v="10"/>
    <n v="54"/>
    <n v="1"/>
    <s v="GYC55"/>
    <n v="215"/>
    <n v="7"/>
    <s v="ร้านที่1"/>
    <s v="สุรีภรณ์"/>
    <s v="หมู่บ้านทัศนีย์ ลาดหลุมแก้ว 42/160 · คูบางหลวง/ Khu Bang Luang_x000a__x000a_ลาดหลุมแก้ว/ Lat Lum Kaeoปทุมธานี/ Pathum Thani_x000a_12140"/>
    <s v="12140"/>
    <s v="660623243977"/>
    <s v="24/03/2026 21:34"/>
    <s v="-"/>
    <s v="Kerry_dropoff"/>
    <s v="Lazada"/>
    <s v="lazada"/>
    <s v=""/>
    <s v="-"/>
    <s v="24/03/2026 21:34"/>
  </r>
  <r>
    <x v="11"/>
    <x v="11"/>
    <n v="55"/>
    <n v="1"/>
    <s v="GYC55"/>
    <n v="215"/>
    <n v="7"/>
    <s v="ร้านที่1"/>
    <s v="สุรีภรณ์"/>
    <s v="หมู่บ้านทัศนีย์ ลาดหลุมแก้ว 42/160 · คูบางหลวง/ Khu Bang Luang_x000a__x000a_ลาดหลุมแก้ว/ Lat Lum Kaeoปทุมธานี/ Pathum Thani_x000a_12140"/>
    <s v="12140"/>
    <s v="660623243977"/>
    <s v="24/03/2026 21:34"/>
    <s v="-"/>
    <s v="Kerry_dropoff"/>
    <s v="Lazada"/>
    <s v="lazada"/>
    <s v=""/>
    <s v="-"/>
    <s v="24/03/2026 21:34"/>
  </r>
  <r>
    <x v="5"/>
    <x v="12"/>
    <n v="109"/>
    <n v="1"/>
    <s v="GYC55"/>
    <n v="215"/>
    <n v="7"/>
    <s v="ร้านที่1"/>
    <s v="สุรีภรณ์"/>
    <s v="หมู่บ้านทัศนีย์ ลาดหลุมแก้ว 42/160 · คูบางหลวง/ Khu Bang Luang_x000a__x000a_ลาดหลุมแก้ว/ Lat Lum Kaeoปทุมธานี/ Pathum Thani_x000a_12140"/>
    <s v="12140"/>
    <s v="660623243977"/>
    <s v="24/03/2026 21:34"/>
    <s v="-"/>
    <s v="Kerry_dropoff"/>
    <s v="Lazada"/>
    <s v="lazada"/>
    <s v=""/>
    <s v="-"/>
    <s v="24/03/2026 21:34"/>
  </r>
  <r>
    <x v="0"/>
    <x v="0"/>
    <n v="69.900000000000006"/>
    <n v="40"/>
    <s v="GYC54"/>
    <n v="3200"/>
    <n v="0"/>
    <s v="ร้านที่1"/>
    <s v="น******)"/>
    <s v="******.วังน้ำเขียว ตำบลวังน้ำเขียว อำเภอกำแพงแสน จังหวัดนครปฐม 73140"/>
    <s v="73140"/>
    <s v="27"/>
    <s v="24/03/2026 21:34"/>
    <s v="-"/>
    <s v="Express Delivery (SHP Food)"/>
    <s v="Shopee"/>
    <s v="shopee"/>
    <s v=""/>
    <s v="3015341964375552097"/>
    <s v="24/03/2026 21:33"/>
  </r>
  <r>
    <x v="2"/>
    <x v="2"/>
    <n v="50"/>
    <n v="6"/>
    <s v="GYC52"/>
    <n v="200"/>
    <n v="0"/>
    <s v="ร้านที่2"/>
    <s v="ว***ทธิ์"/>
    <s v="เชียงราย"/>
    <s v="-"/>
    <s v=""/>
    <s v="24/03/2026 21:28"/>
    <s v="-"/>
    <s v="J&amp;T Express"/>
    <s v="Tiktok"/>
    <s v="tiktok"/>
    <s v="ผมขอเปลี่ยนรสกาแฟเปลี่ยนเป็นเผือกมะพร้าวอ่อนนะครับ รสอื่นเหมือนเดิม เพราะว่าชื้อให้เด็กทานครับ"/>
    <s v="793856284605"/>
    <s v="24/03/2026 21:28"/>
  </r>
  <r>
    <x v="5"/>
    <x v="12"/>
    <n v="109"/>
    <n v="1"/>
    <s v="GYC51"/>
    <n v="118"/>
    <n v="9"/>
    <s v="ร้านที่1"/>
    <s v="นายอำนวย อุดหนุน"/>
    <s v="ถ.ลาดกระบัง42/6 41/3ชั้น2ห้อง203 · ลาดกระบัง/ Lat Krabang_x000a__x000a_ลาดกระบัง/ Lat Krabangกรุงเทพมหานคร/ Bangkok_x000a_10520"/>
    <s v="10520"/>
    <s v="660814923402"/>
    <s v="24/03/2026 21:24"/>
    <s v="-"/>
    <s v="Kerry_dropoff"/>
    <s v="Lazada"/>
    <s v="lazada"/>
    <s v=""/>
    <s v="LEXPU0670208132"/>
    <s v="24/03/2026 21:24"/>
  </r>
  <r>
    <x v="6"/>
    <x v="6"/>
    <n v="159"/>
    <n v="1"/>
    <s v="GYC50"/>
    <n v="132"/>
    <n v="3"/>
    <s v="ร้านที่2"/>
    <s v="ว***ิสาข์"/>
    <s v="ราชบุรี"/>
    <s v="-"/>
    <s v=""/>
    <s v="24/03/2026 21:24"/>
    <s v="-"/>
    <s v="J&amp;T Express"/>
    <s v="Tiktok"/>
    <s v="tiktok"/>
    <s v=""/>
    <s v="793820971510"/>
    <s v="24/03/2026 21:23"/>
  </r>
  <r>
    <x v="8"/>
    <x v="8"/>
    <n v="99"/>
    <n v="1"/>
    <s v="GYC49"/>
    <n v="220.5"/>
    <n v="49"/>
    <s v="ร้านที่4"/>
    <s v="น***ันยพงศ์ ม***ี"/>
    <s v="อุดรธานี"/>
    <s v="-"/>
    <s v=""/>
    <s v="24/03/2026 21:16"/>
    <s v="-"/>
    <s v="J&amp;T COD"/>
    <s v="Tiktok"/>
    <s v="จ่ายทีหลัง / COD"/>
    <s v=""/>
    <s v="-"/>
    <s v="24/03/2026 21:16"/>
  </r>
  <r>
    <x v="12"/>
    <x v="13"/>
    <n v="99"/>
    <n v="1"/>
    <s v="GYC49"/>
    <n v="220.5"/>
    <n v="49"/>
    <s v="ร้านที่4"/>
    <s v="น***ันยพงศ์ ม***ี"/>
    <s v="อุดรธานี"/>
    <s v="-"/>
    <s v=""/>
    <s v="24/03/2026 21:16"/>
    <s v="-"/>
    <s v="J&amp;T COD"/>
    <s v="Tiktok"/>
    <s v="จ่ายทีหลัง / COD"/>
    <s v=""/>
    <s v="-"/>
    <s v="24/03/2026 21:16"/>
  </r>
  <r>
    <x v="1"/>
    <x v="1"/>
    <n v="33.333333333333336"/>
    <n v="3"/>
    <s v="GYC48"/>
    <n v="182.99"/>
    <n v="48"/>
    <s v="ร้านที่2"/>
    <s v="น** ก***า แ***างชน"/>
    <s v="อุดรธานี"/>
    <s v="-"/>
    <s v=""/>
    <s v="24/03/2026 21:16"/>
    <s v="-"/>
    <s v="J&amp;T Express"/>
    <s v="Tiktok"/>
    <s v="tiktok"/>
    <s v=""/>
    <s v="793874310644"/>
    <s v="24/03/2026 21:15"/>
  </r>
  <r>
    <x v="2"/>
    <x v="2"/>
    <n v="33.333333333333336"/>
    <n v="9"/>
    <s v="GYC47"/>
    <n v="292.5"/>
    <n v="0"/>
    <s v="ร้านที่4"/>
    <s v="เ***ร"/>
    <s v="ชุมพร"/>
    <s v="-"/>
    <s v=""/>
    <s v="24/03/2026 21:13"/>
    <s v="-"/>
    <s v="J&amp;T COD"/>
    <s v="Tiktok"/>
    <s v="จ่ายทีหลัง / COD"/>
    <s v=""/>
    <s v="793840784660"/>
    <s v="24/03/2026 21:13"/>
  </r>
  <r>
    <x v="3"/>
    <x v="14"/>
    <n v="81.790000000000006"/>
    <n v="3"/>
    <s v="GYC46"/>
    <n v="254.37"/>
    <n v="9"/>
    <s v="ร้านที่1"/>
    <s v="กนก​วรรณ​ วัง​กุ​่ม"/>
    <s v="33/89ซอยเพชรเกษม3แยก1แขวงวัดท่าพระ_x000a__x000a_บางกอกใหญ่/ Bangkok Yaiกรุงเทพมหานคร/ Bangkok_x000a_10600"/>
    <s v="10600"/>
    <s v="660936546335"/>
    <s v="24/03/2026 21:12"/>
    <s v="-"/>
    <s v="Kerry_dropoff"/>
    <s v="Lazada"/>
    <s v="lazada"/>
    <s v=""/>
    <s v="LEXPU0670178139"/>
    <s v="24/03/2026 21:12"/>
  </r>
  <r>
    <x v="12"/>
    <x v="13"/>
    <n v="200"/>
    <n v="1"/>
    <s v="GYC42"/>
    <n v="99"/>
    <n v="0"/>
    <s v="ร้านที่2"/>
    <s v="ส***ตรา แ***วลจันทร์"/>
    <s v="ปราจีนบุรี"/>
    <s v="-"/>
    <s v=""/>
    <s v="24/03/2026 20:49"/>
    <s v="-"/>
    <s v="J&amp;T Express"/>
    <s v="Tiktok"/>
    <s v="tiktok"/>
    <s v=""/>
    <s v="793886600640"/>
    <s v="24/03/2026 20:48"/>
  </r>
  <r>
    <x v="2"/>
    <x v="2"/>
    <n v="50"/>
    <n v="6"/>
    <s v="GYC41"/>
    <n v="200"/>
    <n v="0"/>
    <s v="ร้านที่2"/>
    <s v="ร***าพร จ***ร์มี"/>
    <s v="ชลบุรี"/>
    <s v="-"/>
    <s v=""/>
    <s v="24/03/2026 20:48"/>
    <s v="-"/>
    <s v="J&amp;T COD"/>
    <s v="Tiktok"/>
    <s v="จ่ายทีหลัง / COD"/>
    <s v=""/>
    <s v="793827262616"/>
    <s v="24/03/2026 20:48"/>
  </r>
  <r>
    <x v="8"/>
    <x v="8"/>
    <n v="99"/>
    <n v="1"/>
    <s v="GYC40"/>
    <n v="179"/>
    <n v="0"/>
    <s v="ร้านที่2"/>
    <s v="I** s***"/>
    <s v="กรุงเทพฯ"/>
    <s v="-"/>
    <s v=""/>
    <s v="24/03/2026 20:33"/>
    <s v="-"/>
    <s v="J&amp;T Express"/>
    <s v="Tiktok"/>
    <s v="tiktok"/>
    <s v=""/>
    <s v="793820224680"/>
    <s v="24/03/2026 20:32"/>
  </r>
  <r>
    <x v="12"/>
    <x v="13"/>
    <n v="99"/>
    <n v="1"/>
    <s v="GYC40"/>
    <n v="179"/>
    <n v="0"/>
    <s v="ร้านที่2"/>
    <s v="I** s***"/>
    <s v="กรุงเทพฯ"/>
    <s v="-"/>
    <s v=""/>
    <s v="24/03/2026 20:33"/>
    <s v="-"/>
    <s v="J&amp;T Express"/>
    <s v="Tiktok"/>
    <s v="tiktok"/>
    <s v=""/>
    <s v="793820224680"/>
    <s v="24/03/2026 20:32"/>
  </r>
  <r>
    <x v="8"/>
    <x v="8"/>
    <n v="99"/>
    <n v="2"/>
    <s v="GYC39"/>
    <n v="267"/>
    <n v="0"/>
    <s v="ร้านที่2"/>
    <s v="อ***า ส***"/>
    <s v="สตูล"/>
    <s v="-"/>
    <s v=""/>
    <s v="24/03/2026 20:32"/>
    <s v="-"/>
    <s v="J&amp;T COD"/>
    <s v="Tiktok"/>
    <s v="จ่ายทีหลัง / COD"/>
    <s v=""/>
    <s v="-"/>
    <s v="24/03/2026 20:32"/>
  </r>
  <r>
    <x v="13"/>
    <x v="15"/>
    <n v="99"/>
    <n v="1"/>
    <s v="GYC39"/>
    <n v="267"/>
    <n v="0"/>
    <s v="ร้านที่2"/>
    <s v="อ***า ส***"/>
    <s v="สตูล"/>
    <s v="-"/>
    <s v=""/>
    <s v="24/03/2026 20:32"/>
    <s v="-"/>
    <s v="J&amp;T COD"/>
    <s v="Tiktok"/>
    <s v="จ่ายทีหลัง / COD"/>
    <s v=""/>
    <s v="-"/>
    <s v="24/03/2026 20:32"/>
  </r>
  <r>
    <x v="2"/>
    <x v="2"/>
    <n v="50"/>
    <n v="6"/>
    <s v="GYC37"/>
    <n v="200"/>
    <n v="0"/>
    <s v="ร้านที่2"/>
    <s v="จ**"/>
    <s v="สุราษฎร์ธานี"/>
    <s v="-"/>
    <s v=""/>
    <s v="24/03/2026 20:22"/>
    <s v="-"/>
    <s v="J&amp;T COD"/>
    <s v="Tiktok"/>
    <s v="จ่ายทีหลัง / COD"/>
    <s v=""/>
    <s v="793816069605"/>
    <s v="24/03/2026 20:22"/>
  </r>
  <r>
    <x v="7"/>
    <x v="7"/>
    <n v="66.666666666666671"/>
    <n v="3"/>
    <s v="GYC36"/>
    <n v="129"/>
    <n v="0"/>
    <s v="ร้านที่2"/>
    <s v="ร***าวดี เ***ำพร้อง"/>
    <s v="สระบุรี"/>
    <s v="-"/>
    <s v=""/>
    <s v="24/03/2026 20:19"/>
    <s v="-"/>
    <s v="Flash Express Thailand"/>
    <s v="Tiktok"/>
    <s v="tiktok"/>
    <s v=""/>
    <s v="THT100356NR5W8Z"/>
    <s v="24/03/2026 20:19"/>
  </r>
  <r>
    <x v="6"/>
    <x v="6"/>
    <n v="159"/>
    <n v="1"/>
    <s v="GYC35"/>
    <n v="129"/>
    <n v="0"/>
    <s v="ร้านที่2"/>
    <s v="ฐ***พรรณ เ***เภา  ส***ซเว่นหรือร้านหมูปิ้ง"/>
    <s v="กรุงเทพฯ"/>
    <s v="-"/>
    <s v=""/>
    <s v="24/03/2026 20:02"/>
    <s v="-"/>
    <s v="J&amp;T COD"/>
    <s v="Tiktok"/>
    <s v="จ่ายทีหลัง / COD"/>
    <s v=""/>
    <s v="793894570512"/>
    <s v="24/03/2026 20:02"/>
  </r>
  <r>
    <x v="1"/>
    <x v="1"/>
    <n v="40"/>
    <n v="1"/>
    <s v="GYC33"/>
    <n v="40"/>
    <n v="0"/>
    <s v="ร้านที่1"/>
    <s v="จ******ร"/>
    <s v="******แขวงวัดพระยาไกร เขตบางคอแหลม จังหวัดกรุงเทพมหานคร 10120"/>
    <s v="10120"/>
    <s v="02"/>
    <s v="24/03/2026 19:55"/>
    <s v="-"/>
    <s v="SPX Express"/>
    <s v="Shopee"/>
    <s v="shopee"/>
    <s v=""/>
    <s v="TH269124869221K"/>
    <s v="24/03/2026 19:54"/>
  </r>
  <r>
    <x v="2"/>
    <x v="2"/>
    <n v="50"/>
    <n v="6"/>
    <s v="GYC32"/>
    <n v="200"/>
    <n v="0"/>
    <s v="ร้านที่2"/>
    <s v="โ***วรรณ ม***ก้ว"/>
    <s v="ปทุมธานี"/>
    <s v="-"/>
    <s v=""/>
    <s v="24/03/2026 19:36"/>
    <s v="-"/>
    <s v="Flash Express Thailand COD"/>
    <s v="Tiktok"/>
    <s v="จ่ายทีหลัง / COD"/>
    <s v="ไม่ขอรับ กาแฟ น่ะค่ะ"/>
    <s v="THT040256NR776Z"/>
    <s v="24/03/2026 19:36"/>
  </r>
  <r>
    <x v="2"/>
    <x v="2"/>
    <n v="50"/>
    <n v="6"/>
    <s v="GYC31"/>
    <n v="200"/>
    <n v="0"/>
    <s v="ร้านที่2"/>
    <s v="ห***ยบางใหญ่"/>
    <s v="นครปฐม"/>
    <s v="-"/>
    <s v=""/>
    <s v="24/03/2026 19:36"/>
    <s v="-"/>
    <s v="J&amp;T Express"/>
    <s v="Tiktok"/>
    <s v="tiktok"/>
    <s v=""/>
    <s v="793848860615"/>
    <s v="24/03/2026 19:36"/>
  </r>
  <r>
    <x v="4"/>
    <x v="4"/>
    <n v="159"/>
    <n v="1"/>
    <s v="GYC30"/>
    <n v="129"/>
    <n v="0"/>
    <s v="ร้านที่2"/>
    <s v="ค***โสรยา ​***่คง​"/>
    <s v="กรุงเทพมหานคร"/>
    <s v="-"/>
    <s v=""/>
    <s v="24/03/2026 19:22"/>
    <s v="-"/>
    <s v="J&amp;T COD"/>
    <s v="Tiktok"/>
    <s v="จ่ายทีหลัง / COD"/>
    <s v=""/>
    <s v="793810078552"/>
    <s v="24/03/2026 19:22"/>
  </r>
  <r>
    <x v="5"/>
    <x v="5"/>
    <n v="159"/>
    <n v="1"/>
    <s v="GYC29"/>
    <n v="151.5"/>
    <n v="0"/>
    <s v="ร้านที่4"/>
    <s v="ช***ัสร์ แ***สภา"/>
    <s v="บึงกาฬ"/>
    <s v="-"/>
    <s v=""/>
    <s v="24/03/2026 19:15"/>
    <s v="-"/>
    <s v="J&amp;T COD"/>
    <s v="Tiktok"/>
    <s v="จ่ายทีหลัง / COD"/>
    <s v=""/>
    <s v="793892077580"/>
    <s v="24/03/2026 19:15"/>
  </r>
  <r>
    <x v="2"/>
    <x v="2"/>
    <n v="50"/>
    <n v="6"/>
    <s v="GYC28"/>
    <n v="200"/>
    <n v="0"/>
    <s v="ร้านที่2"/>
    <s v="ด***จ จ***ะพิมพ์"/>
    <s v="เลย"/>
    <s v="-"/>
    <s v=""/>
    <s v="24/03/2026 19:13"/>
    <s v="-"/>
    <s v="J&amp;T Express"/>
    <s v="Tiktok"/>
    <s v="tiktok"/>
    <s v=""/>
    <s v="793835993650"/>
    <s v="24/03/2026 19:13"/>
  </r>
  <r>
    <x v="2"/>
    <x v="2"/>
    <n v="50"/>
    <n v="6"/>
    <s v="GYC27"/>
    <n v="200"/>
    <n v="0"/>
    <s v="ร้านที่2"/>
    <s v="แ***ัน ไ***า"/>
    <s v="ลำปาง"/>
    <s v="-"/>
    <s v=""/>
    <s v="24/03/2026 19:10"/>
    <s v="-"/>
    <s v="J&amp;T Express"/>
    <s v="Tiktok"/>
    <s v="tiktok"/>
    <s v=""/>
    <s v="793805098645"/>
    <s v="24/03/2026 19:10"/>
  </r>
  <r>
    <x v="0"/>
    <x v="0"/>
    <n v="85"/>
    <n v="20"/>
    <s v="GYC26"/>
    <n v="1700"/>
    <n v="0"/>
    <s v="ร้านที่10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24/03/2026 19:03"/>
    <s v="-"/>
    <s v="Kerry_dropoff"/>
    <s v="Lazada"/>
    <s v="lazada"/>
    <s v=""/>
    <s v="LEXDO0180910454"/>
    <s v="24/03/2026 19:03"/>
  </r>
  <r>
    <x v="2"/>
    <x v="2"/>
    <n v="50"/>
    <n v="6"/>
    <s v="GYC25"/>
    <n v="200"/>
    <n v="0"/>
    <s v="ร้านที่2"/>
    <s v="พ***ชัย ฉ***งค์"/>
    <s v="กรุงเทพฯ"/>
    <s v="-"/>
    <s v=""/>
    <s v="24/03/2026 18:50"/>
    <s v="-"/>
    <s v="J&amp;T Express"/>
    <s v="Tiktok"/>
    <s v="tiktok"/>
    <s v=""/>
    <s v="793879569685"/>
    <s v="24/03/2026 18:50"/>
  </r>
  <r>
    <x v="9"/>
    <x v="9"/>
    <n v="50"/>
    <n v="3"/>
    <s v="GYC24"/>
    <n v="99"/>
    <n v="0"/>
    <s v="ร้านที่2"/>
    <s v="พ***รณ"/>
    <s v="พระนครศรีอยุธยา"/>
    <s v="-"/>
    <s v=""/>
    <s v="25/03/2026 00:21"/>
    <s v="-"/>
    <s v="J&amp;T Express"/>
    <s v="Tiktok"/>
    <s v="tiktok"/>
    <s v=""/>
    <s v="-"/>
    <s v="24/03/2026 18:33"/>
  </r>
  <r>
    <x v="7"/>
    <x v="7"/>
    <n v="66.666666666666671"/>
    <n v="9"/>
    <s v="GYC23"/>
    <n v="387"/>
    <n v="0"/>
    <s v="ร้านที่2"/>
    <s v="ส*** พ***าลา"/>
    <s v="สระบุรี"/>
    <s v="-"/>
    <s v=""/>
    <s v="24/03/2026 18:27"/>
    <s v="-"/>
    <s v="Flash Express Thailand COD"/>
    <s v="Tiktok"/>
    <s v="จ่ายทีหลัง / COD"/>
    <s v=""/>
    <s v="THT100456NC2V7Z"/>
    <s v="24/03/2026 18:27"/>
  </r>
  <r>
    <x v="4"/>
    <x v="12"/>
    <n v="109"/>
    <n v="1"/>
    <s v="GYC22"/>
    <n v="109"/>
    <n v="0"/>
    <s v="ร้านที่1"/>
    <s v="ณัตยา หนูเงิน"/>
    <s v="ป่าคา 27/2 หมู่8 ต.ห้วยบง_x000a__x000a_เฉลิมพระเกียรติ/ Chaloem Phra Kiatสระบุรี/ Saraburi_x000a_18000"/>
    <s v="18000"/>
    <s v="660931153192"/>
    <s v="24/03/2026 18:22"/>
    <s v="-"/>
    <s v="Kerry_dropoff"/>
    <s v="Lazada"/>
    <s v="lazada"/>
    <s v=""/>
    <s v="LEXPU0670208048"/>
    <s v="24/03/2026 18:22"/>
  </r>
  <r>
    <x v="2"/>
    <x v="2"/>
    <n v="50"/>
    <n v="6"/>
    <s v="GYC21"/>
    <n v="200"/>
    <n v="0"/>
    <s v="ร้านที่2"/>
    <s v="จ***ันท์ ก***ากุล"/>
    <s v="เทศบาลนครอุดรธานี"/>
    <s v="-"/>
    <s v=""/>
    <s v="24/03/2026 18:18"/>
    <s v="-"/>
    <s v="J&amp;T Express"/>
    <s v="Tiktok"/>
    <s v="tiktok"/>
    <s v=""/>
    <s v="793892060695"/>
    <s v="24/03/2026 18:18"/>
  </r>
  <r>
    <x v="1"/>
    <x v="1"/>
    <n v="33.333333333333336"/>
    <n v="3"/>
    <s v="GYC20"/>
    <n v="134.99"/>
    <n v="0"/>
    <s v="ร้านที่2"/>
    <s v="แ***ก่กุ๊กกิ๊ก"/>
    <s v="ชลบุรี"/>
    <s v="-"/>
    <s v=""/>
    <s v="24/03/2026 18:18"/>
    <s v="-"/>
    <s v="J&amp;T Express"/>
    <s v="Tiktok"/>
    <s v="tiktok"/>
    <s v=""/>
    <s v="793888012632"/>
    <s v="24/03/2026 18:18"/>
  </r>
  <r>
    <x v="10"/>
    <x v="10"/>
    <n v="50"/>
    <n v="5"/>
    <s v="GYC19"/>
    <n v="429"/>
    <n v="0"/>
    <s v="ร้านที่1"/>
    <s v="น******ม"/>
    <s v="******่าตะโก ตำบลพนมรอก อำเภอท่าตะโก จังหวัดนครสวรรค์ 60160"/>
    <s v="60160"/>
    <s v="12"/>
    <s v="24/03/2026 18:50"/>
    <s v="-"/>
    <s v="SPX Express"/>
    <s v="Shopee"/>
    <s v="shopee"/>
    <s v=""/>
    <s v="TH265229197405J"/>
    <s v="24/03/2026 18:16"/>
  </r>
  <r>
    <x v="7"/>
    <x v="7"/>
    <n v="66.666666666666671"/>
    <n v="3"/>
    <s v="GYC19"/>
    <n v="429"/>
    <n v="0"/>
    <s v="ร้านที่1"/>
    <s v="น******ม"/>
    <s v="******่าตะโก ตำบลพนมรอก อำเภอท่าตะโก จังหวัดนครสวรรค์ 60160"/>
    <s v="60160"/>
    <s v="12"/>
    <s v="24/03/2026 18:50"/>
    <s v="-"/>
    <s v="SPX Express"/>
    <s v="Shopee"/>
    <s v="shopee"/>
    <s v=""/>
    <s v="TH265229197405J"/>
    <s v="24/03/2026 18:16"/>
  </r>
  <r>
    <x v="0"/>
    <x v="0"/>
    <n v="80"/>
    <n v="1"/>
    <s v="GYC19"/>
    <n v="429"/>
    <n v="0"/>
    <s v="ร้านที่1"/>
    <s v="น******ม"/>
    <s v="******่าตะโก ตำบลพนมรอก อำเภอท่าตะโก จังหวัดนครสวรรค์ 60160"/>
    <s v="60160"/>
    <s v="12"/>
    <s v="24/03/2026 18:50"/>
    <s v="-"/>
    <s v="SPX Express"/>
    <s v="Shopee"/>
    <s v="shopee"/>
    <s v=""/>
    <s v="TH265229197405J"/>
    <s v="24/03/2026 18:16"/>
  </r>
  <r>
    <x v="5"/>
    <x v="5"/>
    <n v="159"/>
    <n v="2"/>
    <s v="GYC18"/>
    <n v="318"/>
    <n v="0"/>
    <s v="ร้านที่1"/>
    <s v="ว******ร"/>
    <s v="******, หมู่บ้าน อยู่สราญ 3 ตำบลป่าไผ่ อำเภอสันทราย จังหวัดเชียงใหม่ 50210"/>
    <s v="50210"/>
    <s v="24"/>
    <s v="24/03/2026 18:09"/>
    <s v="-"/>
    <s v="SPX Express"/>
    <s v="Shopee"/>
    <s v="shopee"/>
    <s v=""/>
    <s v="TH267069545280L"/>
    <s v="24/03/2026 18:09"/>
  </r>
  <r>
    <x v="8"/>
    <x v="8"/>
    <n v="99"/>
    <n v="1"/>
    <s v="GYC17"/>
    <n v="171.5"/>
    <n v="0"/>
    <s v="ร้านที่4"/>
    <s v="อ** อ**"/>
    <s v="อุบลราชธานี"/>
    <s v="-"/>
    <s v=""/>
    <s v="24/03/2026 18:04"/>
    <s v="-"/>
    <s v="J&amp;T COD"/>
    <s v="Tiktok"/>
    <s v="จ่ายทีหลัง / COD"/>
    <s v=""/>
    <s v="-"/>
    <s v="24/03/2026 18:04"/>
  </r>
  <r>
    <x v="12"/>
    <x v="13"/>
    <n v="99"/>
    <n v="1"/>
    <s v="GYC17"/>
    <n v="171.5"/>
    <n v="0"/>
    <s v="ร้านที่4"/>
    <s v="อ** อ**"/>
    <s v="อุบลราชธานี"/>
    <s v="-"/>
    <s v=""/>
    <s v="24/03/2026 18:04"/>
    <s v="-"/>
    <s v="J&amp;T COD"/>
    <s v="Tiktok"/>
    <s v="จ่ายทีหลัง / COD"/>
    <s v=""/>
    <s v="-"/>
    <s v="24/03/2026 18:04"/>
  </r>
  <r>
    <x v="0"/>
    <x v="0"/>
    <n v="66.333333333333329"/>
    <n v="3"/>
    <s v="GYC16"/>
    <n v="240"/>
    <n v="0"/>
    <s v="ร้านที่1"/>
    <s v="เ******์"/>
    <s v="******ย ปากน้ำ 3, ตำบลบางกุ้ง, อำเภอเมืองสุราษฎร์ธานี ตำบลบางกุ้ง อำเภอเมืองสุราษฎร์ธานี จังหวัดสุราษฎร์ธานี 84000"/>
    <s v="84000"/>
    <s v="36"/>
    <s v="-"/>
    <s v="-"/>
    <s v=""/>
    <s v="Shopee"/>
    <s v="-"/>
    <s v=""/>
    <s v="-"/>
    <s v="24/03/2026 18:04"/>
  </r>
  <r>
    <x v="8"/>
    <x v="8"/>
    <n v="99"/>
    <n v="1"/>
    <s v="GYC14"/>
    <n v="171.5"/>
    <n v="0"/>
    <s v="ร้านที่4"/>
    <s v="ส***ดา ส***ิ"/>
    <s v="เทศบาลนครเชียงใหม่"/>
    <s v="-"/>
    <s v=""/>
    <s v="24/03/2026 17:49"/>
    <s v="-"/>
    <s v="J&amp;T Express"/>
    <s v="Tiktok"/>
    <s v="tiktok"/>
    <s v=""/>
    <s v="-"/>
    <s v="24/03/2026 17:48"/>
  </r>
  <r>
    <x v="12"/>
    <x v="13"/>
    <n v="99"/>
    <n v="1"/>
    <s v="GYC14"/>
    <n v="171.5"/>
    <n v="0"/>
    <s v="ร้านที่4"/>
    <s v="ส***ดา ส***ิ"/>
    <s v="เทศบาลนครเชียงใหม่"/>
    <s v="-"/>
    <s v=""/>
    <s v="24/03/2026 17:49"/>
    <s v="-"/>
    <s v="J&amp;T Express"/>
    <s v="Tiktok"/>
    <s v="tiktok"/>
    <s v=""/>
    <s v="-"/>
    <s v="24/03/2026 17:48"/>
  </r>
  <r>
    <x v="8"/>
    <x v="8"/>
    <n v="99"/>
    <n v="1"/>
    <s v="GYC13"/>
    <n v="171.5"/>
    <n v="0"/>
    <s v="ร้านที่4"/>
    <s v="ร***ทิพย์"/>
    <s v="กรุงเทพฯ"/>
    <s v="-"/>
    <s v=""/>
    <s v="24/03/2026 17:48"/>
    <s v="-"/>
    <s v="J&amp;T COD"/>
    <s v="Tiktok"/>
    <s v="จ่ายทีหลัง / COD"/>
    <s v=""/>
    <s v="-"/>
    <s v="24/03/2026 17:48"/>
  </r>
  <r>
    <x v="12"/>
    <x v="13"/>
    <n v="99"/>
    <n v="1"/>
    <s v="GYC13"/>
    <n v="171.5"/>
    <n v="0"/>
    <s v="ร้านที่4"/>
    <s v="ร***ทิพย์"/>
    <s v="กรุงเทพฯ"/>
    <s v="-"/>
    <s v=""/>
    <s v="24/03/2026 17:48"/>
    <s v="-"/>
    <s v="J&amp;T COD"/>
    <s v="Tiktok"/>
    <s v="จ่ายทีหลัง / COD"/>
    <s v=""/>
    <s v="-"/>
    <s v="24/03/2026 17:48"/>
  </r>
  <r>
    <x v="8"/>
    <x v="8"/>
    <n v="99"/>
    <n v="1"/>
    <s v="GYC12"/>
    <n v="217"/>
    <n v="38"/>
    <s v="ร้านที่2"/>
    <s v="ส***สสร ไ***ระเทศ"/>
    <s v="ระยอง"/>
    <s v="-"/>
    <s v=""/>
    <s v="24/03/2026 17:42"/>
    <s v="-"/>
    <s v="J&amp;T COD"/>
    <s v="Tiktok"/>
    <s v="จ่ายทีหลัง / COD"/>
    <s v=""/>
    <s v="-"/>
    <s v="24/03/2026 17:42"/>
  </r>
  <r>
    <x v="12"/>
    <x v="13"/>
    <n v="99"/>
    <n v="1"/>
    <s v="GYC12"/>
    <n v="217"/>
    <n v="38"/>
    <s v="ร้านที่2"/>
    <s v="ส***สสร ไ***ระเทศ"/>
    <s v="ระยอง"/>
    <s v="-"/>
    <s v=""/>
    <s v="24/03/2026 17:42"/>
    <s v="-"/>
    <s v="J&amp;T COD"/>
    <s v="Tiktok"/>
    <s v="จ่ายทีหลัง / COD"/>
    <s v=""/>
    <s v="-"/>
    <s v="24/03/2026 17:42"/>
  </r>
  <r>
    <x v="14"/>
    <x v="12"/>
    <n v="109"/>
    <n v="1"/>
    <s v="GYC11"/>
    <n v="355"/>
    <n v="28"/>
    <s v="ร้านที่1"/>
    <s v="อรุณี"/>
    <s v="821/38ตึก21 เอื้ออาทรแพรกษา14 ต.แพรกษา อ.เมือง จ.สมุทรปราการ 821/38ตึก21ชั้น5 · แพรกษา/ Phraek Sa_x000a__x000a_เมืองสมุทรปราการ/ Mueang Samut Prakanสมุทรปราการ/ Samut Prakan_x000a_10280"/>
    <s v="10280"/>
    <s v="660842262936"/>
    <s v="24/03/2026 17:36"/>
    <s v="-"/>
    <s v="Kerry_dropoff"/>
    <s v="Lazada"/>
    <s v="lazada"/>
    <s v=""/>
    <s v="LEXPU0670204915"/>
    <s v="24/03/2026 17:36"/>
  </r>
  <r>
    <x v="6"/>
    <x v="12"/>
    <n v="109"/>
    <n v="1"/>
    <s v="GYC11"/>
    <n v="355"/>
    <n v="28"/>
    <s v="ร้านที่1"/>
    <s v="อรุณี"/>
    <s v="821/38ตึก21 เอื้ออาทรแพรกษา14 ต.แพรกษา อ.เมือง จ.สมุทรปราการ 821/38ตึก21ชั้น5 · แพรกษา/ Phraek Sa_x000a__x000a_เมืองสมุทรปราการ/ Mueang Samut Prakanสมุทรปราการ/ Samut Prakan_x000a_10280"/>
    <s v="10280"/>
    <s v="660842262936"/>
    <s v="24/03/2026 17:36"/>
    <s v="-"/>
    <s v="Kerry_dropoff"/>
    <s v="Lazada"/>
    <s v="lazada"/>
    <s v=""/>
    <s v="LEXPU0670204915"/>
    <s v="24/03/2026 17:36"/>
  </r>
  <r>
    <x v="5"/>
    <x v="12"/>
    <n v="109"/>
    <n v="1"/>
    <s v="GYC11"/>
    <n v="355"/>
    <n v="28"/>
    <s v="ร้านที่1"/>
    <s v="อรุณี"/>
    <s v="821/38ตึก21 เอื้ออาทรแพรกษา14 ต.แพรกษา อ.เมือง จ.สมุทรปราการ 821/38ตึก21ชั้น5 · แพรกษา/ Phraek Sa_x000a__x000a_เมืองสมุทรปราการ/ Mueang Samut Prakanสมุทรปราการ/ Samut Prakan_x000a_10280"/>
    <s v="10280"/>
    <s v="660842262936"/>
    <s v="24/03/2026 17:36"/>
    <s v="-"/>
    <s v="Kerry_dropoff"/>
    <s v="Lazada"/>
    <s v="lazada"/>
    <s v=""/>
    <s v="LEXPU0670204915"/>
    <s v="24/03/2026 17:36"/>
  </r>
  <r>
    <x v="0"/>
    <x v="0"/>
    <n v="80"/>
    <n v="1"/>
    <s v="GYC10"/>
    <n v="80"/>
    <n v="0"/>
    <s v="ร้านที่1"/>
    <s v="น******ว"/>
    <s v="******ก 14 ตำบลสำโรงเหนือ ตำบลสำโรงเหนือ อำเภอเมืองสมุทรปราการ จังหวัดสมุทรปราการ 10270"/>
    <s v="10270"/>
    <s v="26"/>
    <s v="24/03/2026 18:06"/>
    <s v="-"/>
    <s v="SPX Express"/>
    <s v="Shopee"/>
    <s v="shopee"/>
    <s v=""/>
    <s v="TH2639653497999"/>
    <s v="24/03/2026 17:36"/>
  </r>
  <r>
    <x v="13"/>
    <x v="15"/>
    <n v="89.5"/>
    <n v="2"/>
    <s v="GYC9"/>
    <n v="602"/>
    <n v="16"/>
    <s v="ร้านที่1"/>
    <s v="ร******ถ"/>
    <s v="****** ต.หนองสังข์ อ.อรัญประเทศ จ.สระแก้ว ตำบลหนองสังข์ อำเภออรัญประเทศ จังหวัดสระแก้ว 27120"/>
    <s v="27120"/>
    <s v="16"/>
    <s v="24/03/2026 17:33"/>
    <s v="-"/>
    <s v="SPX Express"/>
    <s v="Shopee"/>
    <s v="shopee"/>
    <s v=""/>
    <s v="-"/>
    <s v="24/03/2026 17:33"/>
  </r>
  <r>
    <x v="7"/>
    <x v="7"/>
    <n v="66.666666666666671"/>
    <n v="3"/>
    <s v="GYC9"/>
    <n v="602"/>
    <n v="16"/>
    <s v="ร้านที่1"/>
    <s v="ร******ถ"/>
    <s v="****** ต.หนองสังข์ อ.อรัญประเทศ จ.สระแก้ว ตำบลหนองสังข์ อำเภออรัญประเทศ จังหวัดสระแก้ว 27120"/>
    <s v="27120"/>
    <s v="16"/>
    <s v="24/03/2026 17:33"/>
    <s v="-"/>
    <s v="SPX Express"/>
    <s v="Shopee"/>
    <s v="shopee"/>
    <s v=""/>
    <s v="-"/>
    <s v="24/03/2026 17:33"/>
  </r>
  <r>
    <x v="6"/>
    <x v="6"/>
    <n v="139"/>
    <n v="1"/>
    <s v="GYC9"/>
    <n v="602"/>
    <n v="16"/>
    <s v="ร้านที่1"/>
    <s v="ร******ถ"/>
    <s v="****** ต.หนองสังข์ อ.อรัญประเทศ จ.สระแก้ว ตำบลหนองสังข์ อำเภออรัญประเทศ จังหวัดสระแก้ว 27120"/>
    <s v="27120"/>
    <s v="16"/>
    <s v="24/03/2026 17:33"/>
    <s v="-"/>
    <s v="SPX Express"/>
    <s v="Shopee"/>
    <s v="shopee"/>
    <s v=""/>
    <s v="-"/>
    <s v="24/03/2026 17:33"/>
  </r>
  <r>
    <x v="4"/>
    <x v="4"/>
    <n v="139"/>
    <n v="1"/>
    <s v="GYC9"/>
    <n v="602"/>
    <n v="16"/>
    <s v="ร้านที่1"/>
    <s v="ร******ถ"/>
    <s v="****** ต.หนองสังข์ อ.อรัญประเทศ จ.สระแก้ว ตำบลหนองสังข์ อำเภออรัญประเทศ จังหวัดสระแก้ว 27120"/>
    <s v="27120"/>
    <s v="16"/>
    <s v="24/03/2026 17:33"/>
    <s v="-"/>
    <s v="SPX Express"/>
    <s v="Shopee"/>
    <s v="shopee"/>
    <s v=""/>
    <s v="-"/>
    <s v="24/03/2026 17:33"/>
  </r>
  <r>
    <x v="1"/>
    <x v="1"/>
    <n v="40"/>
    <n v="1"/>
    <s v="GYC7"/>
    <n v="40"/>
    <n v="0"/>
    <s v="ร้านที่1"/>
    <s v="ภ******์"/>
    <s v="****** ตำบล กำแพงแสน นครปฐม ตำบลกำแพงแสน อำเภอกำแพงแสน จังหวัดนครปฐม 73140"/>
    <s v="73140"/>
    <s v="72"/>
    <s v="24/03/2026 17:28"/>
    <s v="-"/>
    <s v="Express Delivery (SHP Food)"/>
    <s v="Shopee"/>
    <s v="shopee"/>
    <s v=""/>
    <s v="-"/>
    <s v="24/03/2026 17:28"/>
  </r>
  <r>
    <x v="2"/>
    <x v="2"/>
    <n v="33.333333333333336"/>
    <n v="3"/>
    <s v="GYC6"/>
    <n v="100"/>
    <n v="0"/>
    <s v="ร้านที่4"/>
    <s v="ห***"/>
    <s v="นนทบุรี"/>
    <s v="-"/>
    <s v=""/>
    <s v="24/03/2026 17:11"/>
    <s v="-"/>
    <s v="J&amp;T COD"/>
    <s v="Tiktok"/>
    <s v="จ่ายทีหลัง / COD"/>
    <s v=""/>
    <s v="-"/>
    <s v="24/03/2026 17:11"/>
  </r>
  <r>
    <x v="7"/>
    <x v="7"/>
    <n v="66.666666666666671"/>
    <n v="3"/>
    <s v="GYC5"/>
    <n v="192.5"/>
    <n v="0"/>
    <s v="ร้านที่4"/>
    <s v="ส***า ว***ฤทธิ์"/>
    <s v="ร้อยเอ็ด"/>
    <s v="-"/>
    <s v=""/>
    <s v="24/03/2026 17:05"/>
    <s v="-"/>
    <s v="J&amp;T Express"/>
    <s v="Tiktok"/>
    <s v="tiktok"/>
    <s v=""/>
    <s v="793803481601"/>
    <s v="24/03/2026 17:05"/>
  </r>
  <r>
    <x v="2"/>
    <x v="2"/>
    <n v="33.333333333333336"/>
    <n v="3"/>
    <s v="GYC5"/>
    <n v="192.5"/>
    <n v="0"/>
    <s v="ร้านที่4"/>
    <s v="ส***า ว***ฤทธิ์"/>
    <s v="ร้อยเอ็ด"/>
    <s v="-"/>
    <s v=""/>
    <s v="24/03/2026 17:05"/>
    <s v="-"/>
    <s v="J&amp;T Express"/>
    <s v="Tiktok"/>
    <s v="tiktok"/>
    <s v=""/>
    <s v="793803481601"/>
    <s v="24/03/2026 17:05"/>
  </r>
  <r>
    <x v="2"/>
    <x v="2"/>
    <n v="65"/>
    <n v="2"/>
    <s v="GYC4"/>
    <n v="117.98"/>
    <n v="0"/>
    <s v="ร้านที่2"/>
    <s v="อ***ชนา ส***ถื่อน"/>
    <s v="ชัยนาท"/>
    <s v="-"/>
    <s v=""/>
    <s v="24/03/2026 17:05"/>
    <s v="-"/>
    <s v="J&amp;T Express"/>
    <s v="Tiktok"/>
    <s v="tiktok"/>
    <s v=""/>
    <s v="793879032612"/>
    <s v="24/03/2026 17:05"/>
  </r>
  <r>
    <x v="2"/>
    <x v="2"/>
    <n v="65"/>
    <n v="9"/>
    <s v="GYC3"/>
    <n v="315"/>
    <n v="0"/>
    <s v="ร้านที่2"/>
    <s v="P***dkeb D***v"/>
    <s v="สมุทรปราการ"/>
    <s v="-"/>
    <s v=""/>
    <s v="24/03/2026 17:05"/>
    <s v="-"/>
    <s v="J&amp;T Express"/>
    <s v="Tiktok"/>
    <s v="tiktok"/>
    <s v=""/>
    <s v="793861486655"/>
    <s v="24/03/2026 17:04"/>
  </r>
  <r>
    <x v="1"/>
    <x v="1"/>
    <n v="33.333333333333336"/>
    <n v="3"/>
    <s v="GYC0"/>
    <n v="133.19999999999999"/>
    <n v="30"/>
    <s v="ร้านที่1"/>
    <s v="อารดา ชูคงคา"/>
    <s v="หมู่บ้านดาริน 893/92 ม.1 · ปลวกแดง/ Pluak Daeng_x000a__x000a_ปลวกแดง/ Pluak Daengระยอง/ Rayong_x000a_21140"/>
    <s v="21140"/>
    <s v="660615719693"/>
    <s v="24/03/2026 16:45"/>
    <s v="-"/>
    <s v="Kerry_dropoff"/>
    <s v="Lazada"/>
    <s v="lazada"/>
    <s v=""/>
    <s v="LEXPU0670306269"/>
    <s v="24/03/2026 16:45"/>
  </r>
  <r>
    <x v="2"/>
    <x v="2"/>
    <n v="33.333333333333336"/>
    <n v="3"/>
    <s v="GYB99"/>
    <n v="100"/>
    <n v="0"/>
    <s v="ร้านที่4"/>
    <s v="พ***ไพลิน ย***์ทอง"/>
    <s v="กรุงเทพฯ"/>
    <s v="-"/>
    <s v=""/>
    <s v="24/03/2026 16:41"/>
    <s v="-"/>
    <s v="J&amp;T Express"/>
    <s v="Tiktok"/>
    <s v="tiktok"/>
    <s v=""/>
    <s v="-"/>
    <s v="24/03/2026 16:41"/>
  </r>
  <r>
    <x v="9"/>
    <x v="9"/>
    <n v="50"/>
    <n v="3"/>
    <s v="GYB98"/>
    <n v="99"/>
    <n v="0"/>
    <s v="ร้านที่2"/>
    <s v="u***2954133484212"/>
    <s v="กรุงเทพฯ"/>
    <s v="-"/>
    <s v=""/>
    <s v="24/03/2026 16:35"/>
    <s v="-"/>
    <s v="J&amp;T COD"/>
    <s v="Tiktok"/>
    <s v="จ่ายทีหลัง / COD"/>
    <s v=""/>
    <s v="-"/>
    <s v="24/03/2026 16:35"/>
  </r>
  <r>
    <x v="2"/>
    <x v="2"/>
    <n v="33.333333333333336"/>
    <n v="3"/>
    <s v="GYB96"/>
    <n v="100"/>
    <n v="0"/>
    <s v="ร้านที่4"/>
    <s v="ส***ันธ์ พ***น"/>
    <s v="สมุทรปราการ"/>
    <s v="-"/>
    <s v=""/>
    <s v="24/03/2026 16:30"/>
    <s v="-"/>
    <s v="J&amp;T Express"/>
    <s v="Tiktok"/>
    <s v="tiktok"/>
    <s v=""/>
    <s v="-"/>
    <s v="24/03/2026 16:29"/>
  </r>
  <r>
    <x v="9"/>
    <x v="9"/>
    <n v="50"/>
    <n v="3"/>
    <s v="GYB95"/>
    <n v="99"/>
    <n v="0"/>
    <s v="ร้านที่2"/>
    <s v=""/>
    <s v=""/>
    <s v="-"/>
    <s v=""/>
    <s v="-"/>
    <s v="-"/>
    <s v="Next-day delivery"/>
    <s v="Tiktok"/>
    <s v="-"/>
    <s v=""/>
    <s v="-"/>
    <s v="24/03/2026 16:28"/>
  </r>
  <r>
    <x v="15"/>
    <x v="16"/>
    <n v="150"/>
    <n v="3"/>
    <s v="GYB94"/>
    <n v="300"/>
    <n v="0"/>
    <s v="ร้านที่2"/>
    <s v="ช***พัชร์ อ***ณ์"/>
    <s v="ร้อยเอ็ด"/>
    <s v="-"/>
    <s v=""/>
    <s v="24/03/2026 16:27"/>
    <s v="-"/>
    <s v="J&amp;T COD"/>
    <s v="Tiktok"/>
    <s v="จ่ายทีหลัง / COD"/>
    <s v=""/>
    <s v="793872509614"/>
    <s v="24/03/2026 16:28"/>
  </r>
  <r>
    <x v="5"/>
    <x v="5"/>
    <n v="159"/>
    <n v="1"/>
    <s v="GYB93"/>
    <n v="129"/>
    <n v="0"/>
    <s v="ร้านที่2"/>
    <s v="พ***ดนย์   ร***า"/>
    <s v="สระบุรี"/>
    <s v="-"/>
    <s v=""/>
    <s v="24/03/2026 16:27"/>
    <s v="-"/>
    <s v="J&amp;T Express"/>
    <s v="Tiktok"/>
    <s v="tiktok"/>
    <s v=""/>
    <s v="793840775545"/>
    <s v="24/03/2026 16:28"/>
  </r>
  <r>
    <x v="1"/>
    <x v="1"/>
    <n v="33.333333333333336"/>
    <n v="3"/>
    <s v="GYB92"/>
    <n v="134.99"/>
    <n v="0"/>
    <s v="ร้านที่2"/>
    <s v="ร***น้ำอุ่นการค้า"/>
    <s v="นครศรีธรรมราช"/>
    <s v="-"/>
    <s v=""/>
    <s v="24/03/2026 16:21"/>
    <s v="-"/>
    <s v="J&amp;T COD"/>
    <s v="Tiktok"/>
    <s v="จ่ายทีหลัง / COD"/>
    <s v=""/>
    <s v="793856716671"/>
    <s v="24/03/2026 16:21"/>
  </r>
  <r>
    <x v="14"/>
    <x v="17"/>
    <n v="159"/>
    <n v="1"/>
    <s v="GYB91"/>
    <n v="387"/>
    <n v="0"/>
    <s v="ร้านที่2"/>
    <s v="ซ***า"/>
    <s v="ศรีสะเกษ"/>
    <s v="-"/>
    <s v=""/>
    <s v="24/03/2026 16:16"/>
    <s v="-"/>
    <s v="J&amp;T Express"/>
    <s v="Tiktok"/>
    <s v="tiktok"/>
    <s v=""/>
    <s v="793812263510"/>
    <s v="24/03/2026 16:16"/>
  </r>
  <r>
    <x v="4"/>
    <x v="4"/>
    <n v="159"/>
    <n v="1"/>
    <s v="GYB91"/>
    <n v="387"/>
    <n v="0"/>
    <s v="ร้านที่2"/>
    <s v="ซ***า"/>
    <s v="ศรีสะเกษ"/>
    <s v="-"/>
    <s v=""/>
    <s v="24/03/2026 16:16"/>
    <s v="-"/>
    <s v="J&amp;T Express"/>
    <s v="Tiktok"/>
    <s v="tiktok"/>
    <s v=""/>
    <s v="793812263510"/>
    <s v="24/03/2026 16:16"/>
  </r>
  <r>
    <x v="5"/>
    <x v="5"/>
    <n v="159"/>
    <n v="1"/>
    <s v="GYB91"/>
    <n v="387"/>
    <n v="0"/>
    <s v="ร้านที่2"/>
    <s v="ซ***า"/>
    <s v="ศรีสะเกษ"/>
    <s v="-"/>
    <s v=""/>
    <s v="24/03/2026 16:16"/>
    <s v="-"/>
    <s v="J&amp;T Express"/>
    <s v="Tiktok"/>
    <s v="tiktok"/>
    <s v=""/>
    <s v="793812263510"/>
    <s v="24/03/2026 16:16"/>
  </r>
  <r>
    <x v="5"/>
    <x v="5"/>
    <n v="159"/>
    <n v="1"/>
    <s v="GYB90"/>
    <n v="129"/>
    <n v="0"/>
    <s v="ร้านที่2"/>
    <s v="ว***นา"/>
    <s v="สมุทรสาคร"/>
    <s v="-"/>
    <s v=""/>
    <s v="24/03/2026 16:12"/>
    <s v="-"/>
    <s v="J&amp;T COD"/>
    <s v="Tiktok"/>
    <s v="จ่ายทีหลัง / COD"/>
    <s v=""/>
    <s v="793839378555"/>
    <s v="24/03/2026 16:12"/>
  </r>
  <r>
    <x v="2"/>
    <x v="2"/>
    <n v="50"/>
    <n v="6"/>
    <s v="GYB88"/>
    <n v="200"/>
    <n v="0"/>
    <s v="ร้านที่2"/>
    <s v="น***ร ศ***วัสดิ์"/>
    <s v="พระนครศรีอยุธยา"/>
    <s v="-"/>
    <s v=""/>
    <s v="24/03/2026 16:11"/>
    <s v="-"/>
    <s v="J&amp;T COD"/>
    <s v="Tiktok"/>
    <s v="จ่ายทีหลัง / COD"/>
    <s v=""/>
    <s v="793830091666"/>
    <s v="24/03/2026 16:11"/>
  </r>
  <r>
    <x v="9"/>
    <x v="9"/>
    <n v="50"/>
    <n v="6"/>
    <s v="GYB87"/>
    <n v="198"/>
    <n v="0"/>
    <s v="ร้านที่2"/>
    <s v="ณ***ิชา ย***ถิน"/>
    <s v="กรุงเทพฯ"/>
    <s v="-"/>
    <s v=""/>
    <s v="24/03/2026 16:02"/>
    <s v="-"/>
    <s v="J&amp;T Express"/>
    <s v="Tiktok"/>
    <s v="tiktok"/>
    <s v=""/>
    <s v="-"/>
    <s v="24/03/2026 15:59"/>
  </r>
  <r>
    <x v="4"/>
    <x v="4"/>
    <n v="159"/>
    <n v="1"/>
    <s v="GYB86"/>
    <n v="99"/>
    <n v="0"/>
    <s v="ร้านที่2"/>
    <s v="ด***า"/>
    <s v="Lop Buri"/>
    <s v="-"/>
    <s v=""/>
    <s v="24/03/2026 15:59"/>
    <s v="-"/>
    <s v="J&amp;T COD"/>
    <s v="Tiktok"/>
    <s v="จ่ายทีหลัง / COD"/>
    <s v=""/>
    <s v="793876380581"/>
    <s v="24/03/2026 15:59"/>
  </r>
  <r>
    <x v="2"/>
    <x v="2"/>
    <n v="33.333333333333336"/>
    <n v="3"/>
    <s v="GYB85"/>
    <n v="100"/>
    <n v="0"/>
    <s v="ร้านที่4"/>
    <s v="ว***ร  แ***สว่าง"/>
    <s v="สุรินทร์"/>
    <s v="-"/>
    <s v=""/>
    <s v="24/03/2026 15:53"/>
    <s v="-"/>
    <s v="J&amp;T COD"/>
    <s v="Tiktok"/>
    <s v="จ่ายทีหลัง / COD"/>
    <s v=""/>
    <s v="-"/>
    <s v="24/03/2026 15:53"/>
  </r>
  <r>
    <x v="14"/>
    <x v="12"/>
    <n v="86.49"/>
    <n v="1"/>
    <s v="GYB84"/>
    <n v="287.48"/>
    <n v="28"/>
    <s v="ร้านที่1"/>
    <s v="อนันต์​  อรรคบุตร"/>
    <s v="218  หมู่3  บ้านนาแคน  ต.บ้านแมด  อ.บุณฑริก  จ.อุบลราชธานี_x000a__x000a_บุณฑริก/ Buntharikอุบลราชธานี/ Ubon Ratchathani_x000a_34230"/>
    <s v="34230"/>
    <s v="660897711533"/>
    <s v="24/03/2026 15:52"/>
    <s v="-"/>
    <s v="Kerry_dropoff"/>
    <s v="Lazada"/>
    <s v="lazada"/>
    <s v=""/>
    <s v="TH31098H792U3H"/>
    <s v="24/03/2026 15:52"/>
  </r>
  <r>
    <x v="4"/>
    <x v="12"/>
    <n v="86.5"/>
    <n v="1"/>
    <s v="GYB84"/>
    <n v="287.48"/>
    <n v="28"/>
    <s v="ร้านที่1"/>
    <s v="อนันต์​  อรรคบุตร"/>
    <s v="218  หมู่3  บ้านนาแคน  ต.บ้านแมด  อ.บุณฑริก  จ.อุบลราชธานี_x000a__x000a_บุณฑริก/ Buntharikอุบลราชธานี/ Ubon Ratchathani_x000a_34230"/>
    <s v="34230"/>
    <s v="660897711533"/>
    <s v="24/03/2026 15:52"/>
    <s v="-"/>
    <s v="Kerry_dropoff"/>
    <s v="Lazada"/>
    <s v="lazada"/>
    <s v=""/>
    <s v="TH31098H792U3H"/>
    <s v="24/03/2026 15:52"/>
  </r>
  <r>
    <x v="4"/>
    <x v="12"/>
    <n v="86.49"/>
    <n v="1"/>
    <s v="GYB84"/>
    <n v="287.48"/>
    <n v="28"/>
    <s v="ร้านที่1"/>
    <s v="อนันต์​  อรรคบุตร"/>
    <s v="218  หมู่3  บ้านนาแคน  ต.บ้านแมด  อ.บุณฑริก  จ.อุบลราชธานี_x000a__x000a_บุณฑริก/ Buntharikอุบลราชธานี/ Ubon Ratchathani_x000a_34230"/>
    <s v="34230"/>
    <s v="660897711533"/>
    <s v="24/03/2026 15:52"/>
    <s v="-"/>
    <s v="Kerry_dropoff"/>
    <s v="Lazada"/>
    <s v="lazada"/>
    <s v=""/>
    <s v="TH31098H792U3H"/>
    <s v="24/03/2026 15:52"/>
  </r>
  <r>
    <x v="2"/>
    <x v="2"/>
    <n v="50"/>
    <n v="6"/>
    <s v="GYB83"/>
    <n v="200"/>
    <n v="0"/>
    <s v="ร้านที่2"/>
    <s v="อ***ยผลไม้..คุณตุ๋ย"/>
    <s v="นครพนม"/>
    <s v="-"/>
    <s v=""/>
    <s v="24/03/2026 15:49"/>
    <s v="-"/>
    <s v="J&amp;T Express"/>
    <s v="Tiktok"/>
    <s v="tiktok"/>
    <s v=""/>
    <s v="-"/>
    <s v="24/03/2026 15:49"/>
  </r>
  <r>
    <x v="2"/>
    <x v="2"/>
    <n v="33.333333333333336"/>
    <n v="3"/>
    <s v="GYB82"/>
    <n v="100"/>
    <n v="0"/>
    <s v="ร้านที่4"/>
    <s v="ก***าบ"/>
    <s v="สุพรรณบุรี"/>
    <s v="-"/>
    <s v=""/>
    <s v="24/03/2026 15:43"/>
    <s v="-"/>
    <s v="J&amp;T COD"/>
    <s v="Tiktok"/>
    <s v="จ่ายทีหลัง / COD"/>
    <s v=""/>
    <s v="-"/>
    <s v="24/03/2026 15:43"/>
  </r>
  <r>
    <x v="7"/>
    <x v="7"/>
    <n v="66.666666666666671"/>
    <n v="3"/>
    <s v="GYB80"/>
    <n v="200"/>
    <n v="0"/>
    <s v="ร้านที่2"/>
    <s v="น***ำภา  จ***นธุ์"/>
    <s v="ชัยภูมิ"/>
    <s v="-"/>
    <s v=""/>
    <s v="24/03/2026 15:35"/>
    <s v="-"/>
    <s v="J&amp;T COD"/>
    <s v="Tiktok"/>
    <s v="จ่ายทีหลัง / COD"/>
    <s v=""/>
    <s v="793866272695"/>
    <s v="24/03/2026 15:35"/>
  </r>
  <r>
    <x v="2"/>
    <x v="2"/>
    <n v="33.333333333333336"/>
    <n v="3"/>
    <s v="GYB80"/>
    <n v="200"/>
    <n v="0"/>
    <s v="ร้านที่2"/>
    <s v="น***ำภา  จ***นธุ์"/>
    <s v="ชัยภูมิ"/>
    <s v="-"/>
    <s v=""/>
    <s v="24/03/2026 15:35"/>
    <s v="-"/>
    <s v="J&amp;T COD"/>
    <s v="Tiktok"/>
    <s v="จ่ายทีหลัง / COD"/>
    <s v=""/>
    <s v="793866272695"/>
    <s v="24/03/2026 15:35"/>
  </r>
  <r>
    <x v="2"/>
    <x v="2"/>
    <n v="33.333333333333336"/>
    <n v="3"/>
    <s v="GYB79"/>
    <n v="100"/>
    <n v="0"/>
    <s v="ร้านที่4"/>
    <s v="ผ***"/>
    <s v="เพชรบุรี"/>
    <s v="-"/>
    <s v=""/>
    <s v="24/03/2026 15:34"/>
    <s v="-"/>
    <s v="J&amp;T Express"/>
    <s v="Tiktok"/>
    <s v="tiktok"/>
    <s v=""/>
    <s v="-"/>
    <s v="24/03/2026 15:34"/>
  </r>
  <r>
    <x v="2"/>
    <x v="2"/>
    <n v="33.333333333333336"/>
    <n v="3"/>
    <s v="GYB78"/>
    <n v="100"/>
    <n v="0"/>
    <s v="ร้านที่2"/>
    <s v="น**"/>
    <s v="ขอนแก่น"/>
    <s v="-"/>
    <s v=""/>
    <s v="24/03/2026 15:34"/>
    <s v="-"/>
    <s v="J&amp;T COD"/>
    <s v="Tiktok"/>
    <s v="จ่ายทีหลัง / COD"/>
    <s v=""/>
    <s v="-"/>
    <s v="24/03/2026 15:34"/>
  </r>
  <r>
    <x v="2"/>
    <x v="2"/>
    <n v="33.333333333333336"/>
    <n v="3"/>
    <s v="GYB77"/>
    <n v="100"/>
    <n v="0"/>
    <s v="ร้านที่4"/>
    <s v="อ***ญา"/>
    <s v="อุบลราชธานี"/>
    <s v="-"/>
    <s v=""/>
    <s v="24/03/2026 15:31"/>
    <s v="-"/>
    <s v="J&amp;T COD"/>
    <s v="Tiktok"/>
    <s v="จ่ายทีหลัง / COD"/>
    <s v=""/>
    <s v="-"/>
    <s v="24/03/2026 15:31"/>
  </r>
  <r>
    <x v="2"/>
    <x v="2"/>
    <n v="50"/>
    <n v="6"/>
    <s v="GYB76"/>
    <n v="200"/>
    <n v="0"/>
    <s v="ร้านที่2"/>
    <s v="ส***ร โ***งาม"/>
    <s v="มหาสารคาม"/>
    <s v="-"/>
    <s v=""/>
    <s v="24/03/2026 15:31"/>
    <s v="-"/>
    <s v="J&amp;T COD"/>
    <s v="Tiktok"/>
    <s v="จ่ายทีหลัง / COD"/>
    <s v=""/>
    <s v="793849095620"/>
    <s v="24/03/2026 15:31"/>
  </r>
  <r>
    <x v="2"/>
    <x v="2"/>
    <n v="50"/>
    <n v="6"/>
    <s v="GYB75"/>
    <n v="200"/>
    <n v="0"/>
    <s v="ร้านที่2"/>
    <s v="น***รัตน์ ท***พ็ช"/>
    <s v="ชัยนาท"/>
    <s v="-"/>
    <s v=""/>
    <s v="24/03/2026 15:27"/>
    <s v="-"/>
    <s v="J&amp;T Express"/>
    <s v="Tiktok"/>
    <s v="tiktok"/>
    <s v=""/>
    <s v="793869694645"/>
    <s v="24/03/2026 15:27"/>
  </r>
  <r>
    <x v="2"/>
    <x v="2"/>
    <n v="33.333333333333336"/>
    <n v="3"/>
    <s v="GYB74"/>
    <n v="100"/>
    <n v="0"/>
    <s v="ร้านที่2"/>
    <s v="น***า แ***ย็น"/>
    <s v="กำแพงเพชร"/>
    <s v="-"/>
    <s v=""/>
    <s v="24/03/2026 15:26"/>
    <s v="-"/>
    <s v="J&amp;T Express"/>
    <s v="Tiktok"/>
    <s v="tiktok"/>
    <s v=""/>
    <s v="-"/>
    <s v="24/03/2026 15:26"/>
  </r>
  <r>
    <x v="6"/>
    <x v="6"/>
    <n v="139"/>
    <n v="1"/>
    <s v="GYB73"/>
    <n v="394"/>
    <n v="0"/>
    <s v="ร้านที่1"/>
    <s v="บรรจง  ตระกูลโอสถ"/>
    <s v="94 ม.3  ต.กำแพงแสน_x000a_อ.กำแพงแสน_x000a_จ.นครปฐม_x000a_พิมพ์หน้ากล่องพัสดุให้ชัดเจนว่า สะดวกรับของหลัง13.00น. 73140"/>
    <s v="73140"/>
    <s v="0982577595"/>
    <s v="24/03/2026 15:24"/>
    <s v="t0832622509@gmail.com"/>
    <s v="EMS COD"/>
    <s v="facebook"/>
    <s v="กสิกร"/>
    <s v=""/>
    <s v="WA110700623TH"/>
    <s v="24/03/2026 15:24"/>
  </r>
  <r>
    <x v="14"/>
    <x v="17"/>
    <n v="139"/>
    <n v="1"/>
    <s v="GYB73"/>
    <n v="394"/>
    <n v="0"/>
    <s v="ร้านที่1"/>
    <s v="บรรจง  ตระกูลโอสถ"/>
    <s v="94 ม.3  ต.กำแพงแสน_x000a_อ.กำแพงแสน_x000a_จ.นครปฐม_x000a_พิมพ์หน้ากล่องพัสดุให้ชัดเจนว่า สะดวกรับของหลัง13.00น. 73140"/>
    <s v="73140"/>
    <s v="0982577595"/>
    <s v="24/03/2026 15:24"/>
    <s v="t0832622509@gmail.com"/>
    <s v="EMS COD"/>
    <s v="facebook"/>
    <s v="กสิกร"/>
    <s v=""/>
    <s v="WA110700623TH"/>
    <s v="24/03/2026 15:24"/>
  </r>
  <r>
    <x v="13"/>
    <x v="15"/>
    <n v="89.5"/>
    <n v="2"/>
    <s v="GYB73"/>
    <n v="394"/>
    <n v="0"/>
    <s v="ร้านที่1"/>
    <s v="บรรจง  ตระกูลโอสถ"/>
    <s v="94 ม.3  ต.กำแพงแสน_x000a_อ.กำแพงแสน_x000a_จ.นครปฐม_x000a_พิมพ์หน้ากล่องพัสดุให้ชัดเจนว่า สะดวกรับของหลัง13.00น. 73140"/>
    <s v="73140"/>
    <s v="0982577595"/>
    <s v="24/03/2026 15:24"/>
    <s v="t0832622509@gmail.com"/>
    <s v="EMS COD"/>
    <s v="facebook"/>
    <s v="กสิกร"/>
    <s v=""/>
    <s v="WA110700623TH"/>
    <s v="24/03/2026 15:24"/>
  </r>
  <r>
    <x v="2"/>
    <x v="2"/>
    <n v="33.333333333333336"/>
    <n v="3"/>
    <s v="GYB72"/>
    <n v="100"/>
    <n v="0"/>
    <s v="ร้านที่2"/>
    <s v="S***hart W***imongkolkul"/>
    <s v="กรุงเทพฯ"/>
    <s v="-"/>
    <s v=""/>
    <s v="24/03/2026 15:21"/>
    <s v="-"/>
    <s v="J&amp;T COD"/>
    <s v="Tiktok"/>
    <s v="จ่ายทีหลัง / COD"/>
    <s v=""/>
    <s v="-"/>
    <s v="24/03/2026 15:21"/>
  </r>
  <r>
    <x v="2"/>
    <x v="2"/>
    <n v="33.333333333333336"/>
    <n v="3"/>
    <s v="GYB70"/>
    <n v="100"/>
    <n v="0"/>
    <s v="ร้านที่4"/>
    <s v="เ***งฤทธิ์ พ***อินทร์"/>
    <s v="พระนครศรีอยุธยา"/>
    <s v="-"/>
    <s v=""/>
    <s v="24/03/2026 15:19"/>
    <s v="-"/>
    <s v="J&amp;T COD"/>
    <s v="Tiktok"/>
    <s v="จ่ายทีหลัง / COD"/>
    <s v=""/>
    <s v="-"/>
    <s v="24/03/2026 15:20"/>
  </r>
  <r>
    <x v="2"/>
    <x v="2"/>
    <n v="50"/>
    <n v="6"/>
    <s v="GYB69"/>
    <n v="200"/>
    <n v="0"/>
    <s v="ร้านที่2"/>
    <s v="น***รัตน์ ร***จินดา"/>
    <s v="นนทบุรี"/>
    <s v="-"/>
    <s v=""/>
    <s v="24/03/2026 15:19"/>
    <s v="-"/>
    <s v="J&amp;T COD"/>
    <s v="Tiktok"/>
    <s v="จ่ายทีหลัง / COD"/>
    <s v=""/>
    <s v="793873597672"/>
    <s v="24/03/2026 15:19"/>
  </r>
  <r>
    <x v="7"/>
    <x v="7"/>
    <n v="66.666666666666671"/>
    <n v="3"/>
    <s v="GYB68"/>
    <n v="100"/>
    <n v="0"/>
    <s v="ร้านที่2"/>
    <s v="ส***ช"/>
    <s v="สุรินทร์"/>
    <s v="-"/>
    <s v=""/>
    <s v="24/03/2026 15:19"/>
    <s v="-"/>
    <s v="J&amp;T COD"/>
    <s v="Tiktok"/>
    <s v="จ่ายทีหลัง / COD"/>
    <s v=""/>
    <s v="793886868692"/>
    <s v="24/03/2026 15:19"/>
  </r>
  <r>
    <x v="7"/>
    <x v="7"/>
    <n v="66.666666666666671"/>
    <n v="3"/>
    <s v="GYB67"/>
    <n v="100"/>
    <n v="0"/>
    <s v="ร้านที่2"/>
    <s v="d**"/>
    <s v="นนทบุรี"/>
    <s v="-"/>
    <s v=""/>
    <s v="24/03/2026 15:18"/>
    <s v="-"/>
    <s v="J&amp;T COD"/>
    <s v="Tiktok"/>
    <s v="จ่ายทีหลัง / COD"/>
    <s v=""/>
    <s v="793800170612"/>
    <s v="24/03/2026 15:18"/>
  </r>
  <r>
    <x v="6"/>
    <x v="6"/>
    <n v="109"/>
    <n v="3"/>
    <s v="GYB66"/>
    <n v="362"/>
    <n v="35"/>
    <s v="ร้านที่1"/>
    <s v="ส่ง นิตยา เกษมธนะศักดิ์"/>
    <s v="34/45 ม.13 ซ.พระราชวิริยาภรณ์ 5 ถ.พระราชวิริยาภรณ์ _x000a_ต.บางพึ่ง อ.พระประแดง จ.สมุทรปราการ 10130_x000a_"/>
    <s v="10130"/>
    <s v="0910041653"/>
    <s v="24/03/2026 15:35"/>
    <s v="t0832622509@gmail.com"/>
    <s v="EMS"/>
    <s v="line_oa"/>
    <s v="กสิกร"/>
    <s v=""/>
    <s v="-"/>
    <s v="24/03/2026 15:17"/>
  </r>
  <r>
    <x v="2"/>
    <x v="2"/>
    <n v="33.333333333333336"/>
    <n v="3"/>
    <s v="GYB65"/>
    <n v="138"/>
    <n v="38"/>
    <s v="ร้านที่4"/>
    <s v="s***on"/>
    <s v="เชียงใหม่"/>
    <s v="-"/>
    <s v=""/>
    <s v="24/03/2026 15:16"/>
    <s v="-"/>
    <s v="J&amp;T COD"/>
    <s v="Tiktok"/>
    <s v="จ่ายทีหลัง / COD"/>
    <s v=""/>
    <s v="-"/>
    <s v="24/03/2026 15:16"/>
  </r>
  <r>
    <x v="5"/>
    <x v="5"/>
    <n v="159"/>
    <n v="1"/>
    <s v="GYB63"/>
    <n v="99"/>
    <n v="0"/>
    <s v="ร้านที่2"/>
    <s v="G***iii"/>
    <s v="กรุงเทพฯ"/>
    <s v="-"/>
    <s v=""/>
    <s v="24/03/2026 15:08"/>
    <s v="-"/>
    <s v="J&amp;T Express"/>
    <s v="Tiktok"/>
    <s v="tiktok"/>
    <s v=""/>
    <s v="793828072505"/>
    <s v="24/03/2026 15:08"/>
  </r>
  <r>
    <x v="2"/>
    <x v="2"/>
    <n v="33.333333333333336"/>
    <n v="3"/>
    <s v="GYB62"/>
    <n v="100"/>
    <n v="0"/>
    <s v="ร้านที่4"/>
    <s v="เ***วรรณ จ***ี"/>
    <s v="สระแก้ว"/>
    <s v="-"/>
    <s v=""/>
    <s v="24/03/2026 15:05"/>
    <s v="-"/>
    <s v="J&amp;T COD"/>
    <s v="Tiktok"/>
    <s v="จ่ายทีหลัง / COD"/>
    <s v=""/>
    <s v="-"/>
    <s v="24/03/2026 15:05"/>
  </r>
  <r>
    <x v="2"/>
    <x v="2"/>
    <n v="50"/>
    <n v="6"/>
    <s v="GYB61"/>
    <n v="200"/>
    <n v="0"/>
    <s v="ร้านที่2"/>
    <s v="ธ***์ญา โ***์ทิพย์"/>
    <s v="นครศรีธรรมราช"/>
    <s v="-"/>
    <s v=""/>
    <s v="24/03/2026 15:05"/>
    <s v="-"/>
    <s v="J&amp;T COD"/>
    <s v="Tiktok"/>
    <s v="จ่ายทีหลัง / COD"/>
    <s v=""/>
    <s v="793801292653"/>
    <s v="24/03/2026 15:05"/>
  </r>
  <r>
    <x v="8"/>
    <x v="8"/>
    <n v="99"/>
    <n v="1"/>
    <s v="GYB60"/>
    <n v="159"/>
    <n v="0"/>
    <s v="ร้านที่2"/>
    <s v="บ***ักษณ์"/>
    <s v="กรุงเทพฯ"/>
    <s v="-"/>
    <s v=""/>
    <s v="24/03/2026 15:04"/>
    <s v="-"/>
    <s v="J&amp;T COD"/>
    <s v="Tiktok"/>
    <s v="จ่ายทีหลัง / COD"/>
    <s v=""/>
    <s v="-"/>
    <s v="24/03/2026 15:04"/>
  </r>
  <r>
    <x v="12"/>
    <x v="13"/>
    <n v="99"/>
    <n v="1"/>
    <s v="GYB60"/>
    <n v="159"/>
    <n v="0"/>
    <s v="ร้านที่2"/>
    <s v="บ***ักษณ์"/>
    <s v="กรุงเทพฯ"/>
    <s v="-"/>
    <s v=""/>
    <s v="24/03/2026 15:04"/>
    <s v="-"/>
    <s v="J&amp;T COD"/>
    <s v="Tiktok"/>
    <s v="จ่ายทีหลัง / COD"/>
    <s v=""/>
    <s v="-"/>
    <s v="24/03/2026 15:04"/>
  </r>
  <r>
    <x v="8"/>
    <x v="8"/>
    <n v="99"/>
    <n v="1"/>
    <s v="GYB58"/>
    <n v="408"/>
    <n v="0"/>
    <s v="ร้านที่2"/>
    <s v="น***ันทร์ ส***พันธ์"/>
    <s v="อุดรธานี"/>
    <s v="-"/>
    <s v=""/>
    <s v="24/03/2026 15:01"/>
    <s v="-"/>
    <s v="J&amp;T Express"/>
    <s v="Tiktok"/>
    <s v="tiktok"/>
    <s v=""/>
    <s v="793864061524"/>
    <s v="24/03/2026 15:01"/>
  </r>
  <r>
    <x v="12"/>
    <x v="13"/>
    <n v="99"/>
    <n v="1"/>
    <s v="GYB58"/>
    <n v="408"/>
    <n v="0"/>
    <s v="ร้านที่2"/>
    <s v="น***ันทร์ ส***พันธ์"/>
    <s v="อุดรธานี"/>
    <s v="-"/>
    <s v=""/>
    <s v="24/03/2026 15:01"/>
    <s v="-"/>
    <s v="J&amp;T Express"/>
    <s v="Tiktok"/>
    <s v="tiktok"/>
    <s v=""/>
    <s v="793864061524"/>
    <s v="24/03/2026 15:01"/>
  </r>
  <r>
    <x v="13"/>
    <x v="15"/>
    <n v="89.5"/>
    <n v="2"/>
    <s v="GYB58"/>
    <n v="408"/>
    <n v="0"/>
    <s v="ร้านที่2"/>
    <s v="น***ันทร์ ส***พันธ์"/>
    <s v="อุดรธานี"/>
    <s v="-"/>
    <s v=""/>
    <s v="24/03/2026 15:01"/>
    <s v="-"/>
    <s v="J&amp;T Express"/>
    <s v="Tiktok"/>
    <s v="tiktok"/>
    <s v=""/>
    <s v="793864061524"/>
    <s v="24/03/2026 15:01"/>
  </r>
  <r>
    <x v="4"/>
    <x v="4"/>
    <n v="159"/>
    <n v="1"/>
    <s v="GYB58"/>
    <n v="408"/>
    <n v="0"/>
    <s v="ร้านที่2"/>
    <s v="น***ันทร์ ส***พันธ์"/>
    <s v="อุดรธานี"/>
    <s v="-"/>
    <s v=""/>
    <s v="24/03/2026 15:01"/>
    <s v="-"/>
    <s v="J&amp;T Express"/>
    <s v="Tiktok"/>
    <s v="tiktok"/>
    <s v=""/>
    <s v="793864061524"/>
    <s v="24/03/2026 15:01"/>
  </r>
  <r>
    <x v="7"/>
    <x v="7"/>
    <n v="66.666666666666671"/>
    <n v="3"/>
    <s v="GYB57"/>
    <n v="200"/>
    <n v="0"/>
    <s v="ร้านที่2"/>
    <s v="อ***ดา"/>
    <s v="สงขลา"/>
    <s v="-"/>
    <s v=""/>
    <s v="24/03/2026 15:00"/>
    <s v="-"/>
    <s v="J&amp;T COD"/>
    <s v="Tiktok"/>
    <s v="จ่ายทีหลัง / COD"/>
    <s v=""/>
    <s v="793881371684"/>
    <s v="24/03/2026 15:00"/>
  </r>
  <r>
    <x v="2"/>
    <x v="2"/>
    <n v="33.333333333333336"/>
    <n v="3"/>
    <s v="GYB57"/>
    <n v="200"/>
    <n v="0"/>
    <s v="ร้านที่2"/>
    <s v="อ***ดา"/>
    <s v="สงขลา"/>
    <s v="-"/>
    <s v=""/>
    <s v="24/03/2026 15:00"/>
    <s v="-"/>
    <s v="J&amp;T COD"/>
    <s v="Tiktok"/>
    <s v="จ่ายทีหลัง / COD"/>
    <s v=""/>
    <s v="793881371684"/>
    <s v="24/03/2026 15:00"/>
  </r>
  <r>
    <x v="2"/>
    <x v="2"/>
    <n v="50"/>
    <n v="6"/>
    <s v="GYB56"/>
    <n v="200"/>
    <n v="0"/>
    <s v="ร้านที่2"/>
    <s v="ค***รรณ"/>
    <s v="บุรีรัมย์"/>
    <s v="-"/>
    <s v=""/>
    <s v="24/03/2026 14:56"/>
    <s v="-"/>
    <s v="J&amp;T COD"/>
    <s v="Tiktok"/>
    <s v="จ่ายทีหลัง / COD"/>
    <s v=""/>
    <s v="793823291645"/>
    <s v="24/03/2026 14:57"/>
  </r>
  <r>
    <x v="7"/>
    <x v="7"/>
    <n v="66.666666666666671"/>
    <n v="3"/>
    <s v="GYB55"/>
    <n v="200"/>
    <n v="0"/>
    <s v="ร้านที่2"/>
    <s v="จ***ิมา ส***ราช"/>
    <s v="สระบุรี"/>
    <s v="-"/>
    <s v=""/>
    <s v="24/03/2026 14:55"/>
    <s v="-"/>
    <s v="J&amp;T COD"/>
    <s v="Tiktok"/>
    <s v="จ่ายทีหลัง / COD"/>
    <s v=""/>
    <s v="793800470680"/>
    <s v="24/03/2026 14:55"/>
  </r>
  <r>
    <x v="2"/>
    <x v="2"/>
    <n v="33.333333333333336"/>
    <n v="3"/>
    <s v="GYB55"/>
    <n v="200"/>
    <n v="0"/>
    <s v="ร้านที่2"/>
    <s v="จ***ิมา ส***ราช"/>
    <s v="สระบุรี"/>
    <s v="-"/>
    <s v=""/>
    <s v="24/03/2026 14:55"/>
    <s v="-"/>
    <s v="J&amp;T COD"/>
    <s v="Tiktok"/>
    <s v="จ่ายทีหลัง / COD"/>
    <s v=""/>
    <s v="793800470680"/>
    <s v="24/03/2026 14:55"/>
  </r>
  <r>
    <x v="8"/>
    <x v="8"/>
    <n v="99"/>
    <n v="2"/>
    <s v="GYB54"/>
    <n v="159"/>
    <n v="0"/>
    <s v="ร้านที่2"/>
    <s v="น** ช***ร  ภ***ญยง"/>
    <s v="ชัยภูมิ"/>
    <s v="-"/>
    <s v=""/>
    <s v="24/03/2026 14:55"/>
    <s v="-"/>
    <s v="J&amp;T COD"/>
    <s v="Tiktok"/>
    <s v="จ่ายทีหลัง / COD"/>
    <s v=""/>
    <s v="793884805685"/>
    <s v="24/03/2026 14:55"/>
  </r>
  <r>
    <x v="1"/>
    <x v="1"/>
    <n v="37.5"/>
    <n v="8"/>
    <s v="GYB53"/>
    <n v="328"/>
    <n v="0"/>
    <s v="ร้านที่2"/>
    <s v="ก***รณ อ***ักษ์"/>
    <s v="แม่ฮ่องสอน"/>
    <s v="-"/>
    <s v=""/>
    <s v="24/03/2026 14:54"/>
    <s v="-"/>
    <s v="J&amp;T COD"/>
    <s v="Tiktok"/>
    <s v="จ่ายทีหลัง / COD"/>
    <s v=""/>
    <s v="793817532616"/>
    <s v="24/03/2026 14:54"/>
  </r>
  <r>
    <x v="12"/>
    <x v="13"/>
    <n v="150"/>
    <n v="1"/>
    <s v="GYB51"/>
    <n v="199"/>
    <n v="0"/>
    <s v="ร้านที่1"/>
    <s v="Kingdown Phungsama"/>
    <s v="ร้านหรรษาซักรีด_x000a_ม.อีสเทิร์นแลนด์3  142/267  ม.7_x000a_สุรศักดิ์_x000a_ชลบุรี_x000a_Thailand 20110"/>
    <s v="20110"/>
    <s v="0816590920"/>
    <s v="24/03/2026 16:15"/>
    <s v="t0832622509@gmail.com"/>
    <s v="EMS COD"/>
    <s v="facebook"/>
    <s v="กสิกร"/>
    <s v=""/>
    <s v="-"/>
    <s v="24/03/2026 14:53"/>
  </r>
  <r>
    <x v="8"/>
    <x v="8"/>
    <n v="150"/>
    <n v="1"/>
    <s v="GYB51"/>
    <n v="199"/>
    <n v="0"/>
    <s v="ร้านที่1"/>
    <s v="Kingdown Phungsama"/>
    <s v="ร้านหรรษาซักรีด_x000a_ม.อีสเทิร์นแลนด์3  142/267  ม.7_x000a_สุรศักดิ์_x000a_ชลบุรี_x000a_Thailand 20110"/>
    <s v="20110"/>
    <s v="0816590920"/>
    <s v="24/03/2026 16:15"/>
    <s v="t0832622509@gmail.com"/>
    <s v="EMS COD"/>
    <s v="facebook"/>
    <s v="กสิกร"/>
    <s v=""/>
    <s v="-"/>
    <s v="24/03/2026 14:53"/>
  </r>
  <r>
    <x v="7"/>
    <x v="7"/>
    <n v="66.666666666666671"/>
    <n v="3"/>
    <s v="GYB50"/>
    <n v="200"/>
    <n v="0"/>
    <s v="ร้านที่2"/>
    <s v="M***na'a V***"/>
    <s v="ยะลา"/>
    <s v="-"/>
    <s v=""/>
    <s v="24/03/2026 14:52"/>
    <s v="-"/>
    <s v="J&amp;T COD"/>
    <s v="Tiktok"/>
    <s v="จ่ายทีหลัง / COD"/>
    <s v="ไม่เอารสกาแฟนะค่ะ"/>
    <s v="793816979690"/>
    <s v="24/03/2026 14:53"/>
  </r>
  <r>
    <x v="2"/>
    <x v="2"/>
    <n v="33.333333333333336"/>
    <n v="3"/>
    <s v="GYB50"/>
    <n v="200"/>
    <n v="0"/>
    <s v="ร้านที่2"/>
    <s v="M***na'a V***"/>
    <s v="ยะลา"/>
    <s v="-"/>
    <s v=""/>
    <s v="24/03/2026 14:52"/>
    <s v="-"/>
    <s v="J&amp;T COD"/>
    <s v="Tiktok"/>
    <s v="จ่ายทีหลัง / COD"/>
    <s v="ไม่เอารสกาแฟนะค่ะ"/>
    <s v="793816979690"/>
    <s v="24/03/2026 14:53"/>
  </r>
  <r>
    <x v="12"/>
    <x v="13"/>
    <n v="150"/>
    <n v="1"/>
    <s v="GYB49"/>
    <n v="199"/>
    <n v="0"/>
    <s v="ร้านที่1"/>
    <s v="นุ่นนะ "/>
    <s v="13 ม.4 ต.กุดสะเทียน อ.ศรีบุญเรือง จ.หนองบัวลำภู  39170"/>
    <s v="39170"/>
    <s v="0820697412"/>
    <s v="24/03/2026 14:51"/>
    <s v="t0832622509@gmail.com"/>
    <s v="EMS COD"/>
    <s v="facebook"/>
    <s v="กสิกร"/>
    <s v=""/>
    <s v="-"/>
    <s v="24/03/2026 14:51"/>
  </r>
  <r>
    <x v="8"/>
    <x v="8"/>
    <n v="150"/>
    <n v="1"/>
    <s v="GYB49"/>
    <n v="199"/>
    <n v="0"/>
    <s v="ร้านที่1"/>
    <s v="นุ่นนะ "/>
    <s v="13 ม.4 ต.กุดสะเทียน อ.ศรีบุญเรือง จ.หนองบัวลำภู  39170"/>
    <s v="39170"/>
    <s v="0820697412"/>
    <s v="24/03/2026 14:51"/>
    <s v="t0832622509@gmail.com"/>
    <s v="EMS COD"/>
    <s v="facebook"/>
    <s v="กสิกร"/>
    <s v=""/>
    <s v="-"/>
    <s v="24/03/2026 14:51"/>
  </r>
  <r>
    <x v="2"/>
    <x v="2"/>
    <n v="33.333333333333336"/>
    <n v="3"/>
    <s v="GYB48"/>
    <n v="100"/>
    <n v="0"/>
    <s v="ร้านที่2"/>
    <s v="ส***พร  แ***รี"/>
    <s v="กระบี่"/>
    <s v="-"/>
    <s v=""/>
    <s v="24/03/2026 14:50"/>
    <s v="-"/>
    <s v="J&amp;T COD"/>
    <s v="Tiktok"/>
    <s v="จ่ายทีหลัง / COD"/>
    <s v=""/>
    <s v="-"/>
    <s v="24/03/2026 14:50"/>
  </r>
  <r>
    <x v="7"/>
    <x v="7"/>
    <n v="66.666666666666671"/>
    <n v="3"/>
    <s v="GYB47"/>
    <n v="100"/>
    <n v="0"/>
    <s v="ร้านที่2"/>
    <s v="ส***นันท์"/>
    <s v="สมุทรสาคร"/>
    <s v="-"/>
    <s v=""/>
    <s v="24/03/2026 14:50"/>
    <s v="-"/>
    <s v="J&amp;T Express"/>
    <s v="Tiktok"/>
    <s v="tiktok"/>
    <s v=""/>
    <s v="793805560656"/>
    <s v="24/03/2026 14:50"/>
  </r>
  <r>
    <x v="2"/>
    <x v="2"/>
    <n v="33.333333333333336"/>
    <n v="3"/>
    <s v="GYB46"/>
    <n v="103"/>
    <n v="3"/>
    <s v="ร้านที่2"/>
    <s v="ท** ป***เขตต์"/>
    <s v="พัทลุง"/>
    <s v="-"/>
    <s v=""/>
    <s v="24/03/2026 14:49"/>
    <s v="-"/>
    <s v="J&amp;T COD"/>
    <s v="Tiktok"/>
    <s v="จ่ายทีหลัง / COD"/>
    <s v=""/>
    <s v="-"/>
    <s v="24/03/2026 14:50"/>
  </r>
  <r>
    <x v="2"/>
    <x v="2"/>
    <n v="33.333333333333336"/>
    <n v="3"/>
    <s v="GYB45"/>
    <n v="100"/>
    <n v="0"/>
    <s v="ร้านที่4"/>
    <s v="ส***ฑา เ***ุจี"/>
    <s v="สุพรรณบุรี"/>
    <s v="-"/>
    <s v=""/>
    <s v="24/03/2026 14:49"/>
    <s v="-"/>
    <s v="J&amp;T COD"/>
    <s v="Tiktok"/>
    <s v="จ่ายทีหลัง / COD"/>
    <s v=""/>
    <s v="-"/>
    <s v="24/03/2026 14:49"/>
  </r>
  <r>
    <x v="4"/>
    <x v="4"/>
    <n v="139"/>
    <n v="1"/>
    <s v="GYB44"/>
    <n v="215"/>
    <n v="0"/>
    <s v="ร้านที่10"/>
    <s v="กันตยา  พฤกษ์ปิยะพร"/>
    <s v="82/220 ซอย15/4 หมู่บ้านบางใหญ่ซิตี้  ถ.กาญจนาภิเษก  ต.เสาธงหิน  อ.บางใหญ่  นนทบุรี 11140"/>
    <s v="11140"/>
    <s v="0868905775"/>
    <s v="24/03/2026 14:49"/>
    <s v="t0832622509@gmail.com"/>
    <s v="EMS COD"/>
    <s v="facebook"/>
    <s v="กสิกร"/>
    <s v=""/>
    <s v="-"/>
    <s v="24/03/2026 14:49"/>
  </r>
  <r>
    <x v="6"/>
    <x v="6"/>
    <n v="139"/>
    <n v="1"/>
    <s v="GYB44"/>
    <n v="215"/>
    <n v="0"/>
    <s v="ร้านที่10"/>
    <s v="กันตยา  พฤกษ์ปิยะพร"/>
    <s v="82/220 ซอย15/4 หมู่บ้านบางใหญ่ซิตี้  ถ.กาญจนาภิเษก  ต.เสาธงหิน  อ.บางใหญ่  นนทบุรี 11140"/>
    <s v="11140"/>
    <s v="0868905775"/>
    <s v="24/03/2026 14:49"/>
    <s v="t0832622509@gmail.com"/>
    <s v="EMS COD"/>
    <s v="facebook"/>
    <s v="กสิกร"/>
    <s v=""/>
    <s v="-"/>
    <s v="24/03/2026 14:49"/>
  </r>
  <r>
    <x v="2"/>
    <x v="2"/>
    <n v="33.333333333333336"/>
    <n v="3"/>
    <s v="GYB43"/>
    <n v="100"/>
    <n v="0"/>
    <s v="ร้านที่2"/>
    <s v="ส***ตรา ส***น"/>
    <s v="กรุงเทพฯ"/>
    <s v="-"/>
    <s v=""/>
    <s v="24/03/2026 14:48"/>
    <s v="-"/>
    <s v="J&amp;T COD"/>
    <s v="Tiktok"/>
    <s v="จ่ายทีหลัง / COD"/>
    <s v=""/>
    <s v="-"/>
    <s v="24/03/2026 14:48"/>
  </r>
  <r>
    <x v="2"/>
    <x v="2"/>
    <n v="33.333333333333336"/>
    <n v="3"/>
    <s v="GYB42"/>
    <n v="101"/>
    <n v="1"/>
    <s v="ร้านที่2"/>
    <s v="ฐ*** น***โชติทวี"/>
    <s v="นครสวรรค์"/>
    <s v="-"/>
    <s v=""/>
    <s v="24/03/2026 14:48"/>
    <s v="-"/>
    <s v="J&amp;T COD"/>
    <s v="Tiktok"/>
    <s v="จ่ายทีหลัง / COD"/>
    <s v=""/>
    <s v="-"/>
    <s v="24/03/2026 14:48"/>
  </r>
  <r>
    <x v="4"/>
    <x v="4"/>
    <n v="159"/>
    <n v="1"/>
    <s v="GYB41"/>
    <n v="99"/>
    <n v="0"/>
    <s v="ร้านที่2"/>
    <s v="F** F**"/>
    <s v="สมุทรสงคราม"/>
    <s v="-"/>
    <s v=""/>
    <s v="24/03/2026 14:48"/>
    <s v="-"/>
    <s v="J&amp;T Express"/>
    <s v="Tiktok"/>
    <s v="tiktok"/>
    <s v=""/>
    <s v="793805484533"/>
    <s v="24/03/2026 14:48"/>
  </r>
  <r>
    <x v="4"/>
    <x v="4"/>
    <n v="159"/>
    <n v="1"/>
    <s v="GYB40"/>
    <n v="129"/>
    <n v="0"/>
    <s v="ร้านที่2"/>
    <s v="L***6"/>
    <s v="สมุทรปราการ"/>
    <s v="-"/>
    <s v=""/>
    <s v="24/03/2026 14:47"/>
    <s v="-"/>
    <s v="J&amp;T COD"/>
    <s v="Tiktok"/>
    <s v="จ่ายทีหลัง / COD"/>
    <s v=""/>
    <s v="793881083542"/>
    <s v="24/03/2026 14:47"/>
  </r>
  <r>
    <x v="8"/>
    <x v="8"/>
    <n v="150"/>
    <n v="1"/>
    <s v="GYB38"/>
    <n v="199"/>
    <n v="0"/>
    <s v="ร้านที่1"/>
    <s v="วาณี ทิพย์พยอม"/>
    <s v="359/157 ซอย8/2 หมู่บ้านโกลเด้นนีโอ2บางเเค ถนนกาญจนาภิเษก5/1 เเขวงหลักสองเขต บางเเค กรุงเทพ 10160"/>
    <s v="10160"/>
    <s v="0816864644"/>
    <s v="24/03/2026 14:45"/>
    <s v="t0832622509@gmail.com"/>
    <s v="EMS COD"/>
    <s v="facebook"/>
    <s v="กสิกร"/>
    <s v=""/>
    <s v="-"/>
    <s v="24/03/2026 14:45"/>
  </r>
  <r>
    <x v="12"/>
    <x v="13"/>
    <n v="150"/>
    <n v="1"/>
    <s v="GYB38"/>
    <n v="199"/>
    <n v="0"/>
    <s v="ร้านที่1"/>
    <s v="วาณี ทิพย์พยอม"/>
    <s v="359/157 ซอย8/2 หมู่บ้านโกลเด้นนีโอ2บางเเค ถนนกาญจนาภิเษก5/1 เเขวงหลักสองเขต บางเเค กรุงเทพ 10160"/>
    <s v="10160"/>
    <s v="0816864644"/>
    <s v="24/03/2026 14:45"/>
    <s v="t0832622509@gmail.com"/>
    <s v="EMS COD"/>
    <s v="facebook"/>
    <s v="กสิกร"/>
    <s v=""/>
    <s v="-"/>
    <s v="24/03/2026 14:45"/>
  </r>
  <r>
    <x v="2"/>
    <x v="2"/>
    <n v="33.333333333333336"/>
    <n v="3"/>
    <s v="GYB37"/>
    <n v="100"/>
    <n v="0"/>
    <s v="ร้านที่4"/>
    <s v="เ***มพงษ์ ร***ร์พรุ้ม"/>
    <s v="ระยอง"/>
    <s v="-"/>
    <s v=""/>
    <s v="24/03/2026 14:44"/>
    <s v="-"/>
    <s v="J&amp;T COD"/>
    <s v="Tiktok"/>
    <s v="จ่ายทีหลัง / COD"/>
    <s v=""/>
    <s v="-"/>
    <s v="24/03/2026 14:44"/>
  </r>
  <r>
    <x v="2"/>
    <x v="2"/>
    <n v="33.333333333333336"/>
    <n v="3"/>
    <s v="GYB36"/>
    <n v="100"/>
    <n v="0"/>
    <s v="ร้านที่4"/>
    <s v="ฐ***พร ป***วน"/>
    <s v="อุตรดิตถ์"/>
    <s v="-"/>
    <s v=""/>
    <s v="24/03/2026 14:44"/>
    <s v="-"/>
    <s v="J&amp;T COD"/>
    <s v="Tiktok"/>
    <s v="จ่ายทีหลัง / COD"/>
    <s v=""/>
    <s v="-"/>
    <s v="24/03/2026 14:44"/>
  </r>
  <r>
    <x v="12"/>
    <x v="13"/>
    <n v="150"/>
    <n v="1"/>
    <s v="GYB35"/>
    <n v="299"/>
    <n v="0"/>
    <s v="ร้านที่1"/>
    <s v=" วราเพ็ญ แซ่ตั้ง"/>
    <s v="ส่ง.บ.เลขที่254/1ตลิ่งชันสวนผัก48 10170"/>
    <s v="10170"/>
    <s v="0814415679"/>
    <s v="24/03/2026 14:45"/>
    <s v="t0832622509@gmail.com"/>
    <s v="EMS COD"/>
    <s v="facebook"/>
    <s v="กสิกร"/>
    <s v=""/>
    <s v="-"/>
    <s v="24/03/2026 14:44"/>
  </r>
  <r>
    <x v="8"/>
    <x v="8"/>
    <n v="150"/>
    <n v="1"/>
    <s v="GYB35"/>
    <n v="299"/>
    <n v="0"/>
    <s v="ร้านที่1"/>
    <s v=" วราเพ็ญ แซ่ตั้ง"/>
    <s v="ส่ง.บ.เลขที่254/1ตลิ่งชันสวนผัก48 10170"/>
    <s v="10170"/>
    <s v="0814415679"/>
    <s v="24/03/2026 14:45"/>
    <s v="t0832622509@gmail.com"/>
    <s v="EMS COD"/>
    <s v="facebook"/>
    <s v="กสิกร"/>
    <s v=""/>
    <s v="-"/>
    <s v="24/03/2026 14:44"/>
  </r>
  <r>
    <x v="9"/>
    <x v="9"/>
    <n v="50"/>
    <n v="3"/>
    <s v="GYB35"/>
    <n v="299"/>
    <n v="0"/>
    <s v="ร้านที่1"/>
    <s v=" วราเพ็ญ แซ่ตั้ง"/>
    <s v="ส่ง.บ.เลขที่254/1ตลิ่งชันสวนผัก48 10170"/>
    <s v="10170"/>
    <s v="0814415679"/>
    <s v="24/03/2026 14:45"/>
    <s v="t0832622509@gmail.com"/>
    <s v="EMS COD"/>
    <s v="facebook"/>
    <s v="กสิกร"/>
    <s v=""/>
    <s v="-"/>
    <s v="24/03/2026 14:44"/>
  </r>
  <r>
    <x v="4"/>
    <x v="4"/>
    <n v="139"/>
    <n v="1"/>
    <s v="GYB34"/>
    <n v="215"/>
    <n v="0"/>
    <s v="ร้านที่10"/>
    <s v="ฟ้า "/>
    <s v="ร้าน ส. กันสาด 1329/4 หมู่ 3 ถนนนวมินทร์ 51 แขวงคลองจั่น_x000a_เขตบางกะปิ_x000a_กรุงเทพฯ 10240"/>
    <s v="10240"/>
    <s v="0817712150"/>
    <s v="24/03/2026 14:42"/>
    <s v="t0832622509@gmail.com"/>
    <s v="EMS COD"/>
    <s v="facebook"/>
    <s v="กสิกร"/>
    <s v=""/>
    <s v="WA110700671TH"/>
    <s v="24/03/2026 14:42"/>
  </r>
  <r>
    <x v="5"/>
    <x v="5"/>
    <n v="139"/>
    <n v="1"/>
    <s v="GYB34"/>
    <n v="215"/>
    <n v="0"/>
    <s v="ร้านที่10"/>
    <s v="ฟ้า "/>
    <s v="ร้าน ส. กันสาด 1329/4 หมู่ 3 ถนนนวมินทร์ 51 แขวงคลองจั่น_x000a_เขตบางกะปิ_x000a_กรุงเทพฯ 10240"/>
    <s v="10240"/>
    <s v="0817712150"/>
    <s v="24/03/2026 14:42"/>
    <s v="t0832622509@gmail.com"/>
    <s v="EMS COD"/>
    <s v="facebook"/>
    <s v="กสิกร"/>
    <s v=""/>
    <s v="WA110700671TH"/>
    <s v="24/03/2026 14:42"/>
  </r>
  <r>
    <x v="2"/>
    <x v="2"/>
    <n v="33.333333333333336"/>
    <n v="3"/>
    <s v="GYB33"/>
    <n v="100"/>
    <n v="0"/>
    <s v="ร้านที่4"/>
    <s v="จ***ค์"/>
    <s v="พระนครศรีอยุธยา"/>
    <s v="-"/>
    <s v=""/>
    <s v="24/03/2026 14:38"/>
    <s v="-"/>
    <s v="J&amp;T COD"/>
    <s v="Tiktok"/>
    <s v="จ่ายทีหลัง / COD"/>
    <s v=""/>
    <s v="-"/>
    <s v="24/03/2026 14:38"/>
  </r>
  <r>
    <x v="14"/>
    <x v="17"/>
    <n v="139"/>
    <n v="1"/>
    <s v="GYB32"/>
    <n v="215"/>
    <n v="0"/>
    <s v="ร้านที่10"/>
    <s v="สมหมาย"/>
    <s v="ที่อยู่จัดส่ง_x000a_ที่อยู่ 198/80-อณาสิริ รังสด_x000a_ซ- 4/1- ตำบลบ้านกลางอำเภอ_x000a_เมืองปทุมธานีจังหวัด_x000a_ปทุมธานี 12000"/>
    <s v="12000"/>
    <s v="0818422729"/>
    <s v="24/03/2026 14:42"/>
    <s v="t0832622509@gmail.com"/>
    <s v="EMS COD"/>
    <s v="facebook"/>
    <s v="กสิกร"/>
    <s v=""/>
    <s v="-"/>
    <s v="24/03/2026 14:37"/>
  </r>
  <r>
    <x v="6"/>
    <x v="6"/>
    <n v="139"/>
    <n v="1"/>
    <s v="GYB32"/>
    <n v="215"/>
    <n v="0"/>
    <s v="ร้านที่10"/>
    <s v="สมหมาย"/>
    <s v="ที่อยู่จัดส่ง_x000a_ที่อยู่ 198/80-อณาสิริ รังสด_x000a_ซ- 4/1- ตำบลบ้านกลางอำเภอ_x000a_เมืองปทุมธานีจังหวัด_x000a_ปทุมธานี 12000"/>
    <s v="12000"/>
    <s v="0818422729"/>
    <s v="24/03/2026 14:42"/>
    <s v="t0832622509@gmail.com"/>
    <s v="EMS COD"/>
    <s v="facebook"/>
    <s v="กสิกร"/>
    <s v=""/>
    <s v="-"/>
    <s v="24/03/2026 14:37"/>
  </r>
  <r>
    <x v="9"/>
    <x v="9"/>
    <n v="50"/>
    <n v="3"/>
    <s v="GYB31"/>
    <n v="100"/>
    <n v="0"/>
    <s v="ร้านที่1"/>
    <s v="ไชยา  กีเกษมศรี"/>
    <s v="199/285 ม.3 ต.คลองสวนพลู_x000a_อ.พระนครศรีอยุธยา_x000a_จ.พระนครศรีอยุธยา 13000"/>
    <s v="13000"/>
    <s v="0819234115"/>
    <s v="24/03/2026 14:36"/>
    <s v="t0832622509@gmail.com"/>
    <s v="EMS COD"/>
    <s v="facebook"/>
    <s v="กสิกร"/>
    <s v=""/>
    <s v="-"/>
    <s v="24/03/2026 14:36"/>
  </r>
  <r>
    <x v="2"/>
    <x v="2"/>
    <n v="33.333333333333336"/>
    <n v="3"/>
    <s v="GYB30"/>
    <n v="100"/>
    <n v="0"/>
    <s v="ร้านที่4"/>
    <s v="ม***"/>
    <s v="Songkhla"/>
    <s v="-"/>
    <s v=""/>
    <s v="24/03/2026 14:34"/>
    <s v="-"/>
    <s v="J&amp;T COD"/>
    <s v="Tiktok"/>
    <s v="จ่ายทีหลัง / COD"/>
    <s v=""/>
    <s v="-"/>
    <s v="24/03/2026 14:34"/>
  </r>
  <r>
    <x v="9"/>
    <x v="9"/>
    <n v="50"/>
    <n v="3"/>
    <s v="GYB28"/>
    <n v="300"/>
    <n v="0"/>
    <s v="ร้านที่1"/>
    <s v="นงนุช ขันช่วย"/>
    <s v="41 ม 6 อ. ปทุมราชวงศา จ. อำนาจเจริญ 37110"/>
    <s v="37110"/>
    <s v="0611299605"/>
    <s v="24/03/2026 10:03"/>
    <s v="t0832622509@gmail.com"/>
    <s v="EMS"/>
    <s v="facebook"/>
    <s v="กสิกร"/>
    <s v=""/>
    <s v="-"/>
    <s v="24/03/2026 14:33"/>
  </r>
  <r>
    <x v="0"/>
    <x v="0"/>
    <n v="100"/>
    <n v="1"/>
    <s v="GYB28"/>
    <n v="300"/>
    <n v="0"/>
    <s v="ร้านที่1"/>
    <s v="นงนุช ขันช่วย"/>
    <s v="41 ม 6 อ. ปทุมราชวงศา จ. อำนาจเจริญ 37110"/>
    <s v="37110"/>
    <s v="0611299605"/>
    <s v="24/03/2026 10:03"/>
    <s v="t0832622509@gmail.com"/>
    <s v="EMS"/>
    <s v="facebook"/>
    <s v="กสิกร"/>
    <s v=""/>
    <s v="-"/>
    <s v="24/03/2026 14:33"/>
  </r>
  <r>
    <x v="3"/>
    <x v="3"/>
    <n v="100"/>
    <n v="1"/>
    <s v="GYB28"/>
    <n v="300"/>
    <n v="0"/>
    <s v="ร้านที่1"/>
    <s v="นงนุช ขันช่วย"/>
    <s v="41 ม 6 อ. ปทุมราชวงศา จ. อำนาจเจริญ 37110"/>
    <s v="37110"/>
    <s v="0611299605"/>
    <s v="24/03/2026 10:03"/>
    <s v="t0832622509@gmail.com"/>
    <s v="EMS"/>
    <s v="facebook"/>
    <s v="กสิกร"/>
    <s v=""/>
    <s v="-"/>
    <s v="24/03/2026 14:33"/>
  </r>
  <r>
    <x v="2"/>
    <x v="2"/>
    <n v="33.333333333333336"/>
    <n v="3"/>
    <s v="GYB27"/>
    <n v="100"/>
    <n v="0"/>
    <s v="ร้านที่4"/>
    <s v="อ***  ท***งศ์"/>
    <s v="นราธิวาส"/>
    <s v="-"/>
    <s v=""/>
    <s v="24/03/2026 14:32"/>
    <s v="-"/>
    <s v="J&amp;T COD"/>
    <s v="Tiktok"/>
    <s v="จ่ายทีหลัง / COD"/>
    <s v=""/>
    <s v="-"/>
    <s v="24/03/2026 14:32"/>
  </r>
  <r>
    <x v="9"/>
    <x v="9"/>
    <n v="50"/>
    <n v="3"/>
    <s v="GYB26"/>
    <n v="100"/>
    <n v="0"/>
    <s v="ร้านที่1"/>
    <s v="สมรักษ์ คุตพันธ์"/>
    <s v="3หมู่8วัดหนองขอนเทพพนม_x000a_ต.หนองปลาไหล_x000a_อ.หนองปรือ_x000a_จ.กาญจนบุรี 71220"/>
    <s v="71220"/>
    <s v="0984933194"/>
    <s v="24/03/2026 14:32"/>
    <s v="t0832622509@gmail.com"/>
    <s v="EMS COD"/>
    <s v="facebook"/>
    <s v="กสิกร"/>
    <s v=""/>
    <s v="-"/>
    <s v="24/03/2026 14:32"/>
  </r>
  <r>
    <x v="2"/>
    <x v="2"/>
    <n v="33.333333333333336"/>
    <n v="3"/>
    <s v="GYB25"/>
    <n v="100"/>
    <n v="0"/>
    <s v="ร้านที่4"/>
    <s v="เ***พโยม  ฉ***พาน"/>
    <s v="กรุงเทพฯ"/>
    <s v="-"/>
    <s v=""/>
    <s v="24/03/2026 14:31"/>
    <s v="-"/>
    <s v="J&amp;T COD"/>
    <s v="Tiktok"/>
    <s v="จ่ายทีหลัง / COD"/>
    <s v=""/>
    <s v="-"/>
    <s v="24/03/2026 14:31"/>
  </r>
  <r>
    <x v="12"/>
    <x v="13"/>
    <n v="150"/>
    <n v="1"/>
    <s v="GYB24"/>
    <n v="199"/>
    <n v="0"/>
    <s v="ร้านที่1"/>
    <s v="คุณพรอนันต์ วิสมล"/>
    <s v="251 หมู่ 10_x000a_ซ.เทศบาลทุ่งควายกิน 33_x000a_(เนินสมบูรณ์ / ฟงหยา -_x000a_คลองม่วง)_x000a_ต.ทุ่งควายกิน อ.แกลง_x000a_จ.ระยอง_x000a_โทร. 21110"/>
    <s v="21110"/>
    <s v="0837848333"/>
    <s v="24/03/2026 14:31"/>
    <s v="t0832622509@gmail.com"/>
    <s v="EMS COD"/>
    <s v="facebook"/>
    <s v="กสิกร"/>
    <s v=""/>
    <s v="-"/>
    <s v="24/03/2026 14:31"/>
  </r>
  <r>
    <x v="8"/>
    <x v="8"/>
    <n v="150"/>
    <n v="1"/>
    <s v="GYB24"/>
    <n v="199"/>
    <n v="0"/>
    <s v="ร้านที่1"/>
    <s v="คุณพรอนันต์ วิสมล"/>
    <s v="251 หมู่ 10_x000a_ซ.เทศบาลทุ่งควายกิน 33_x000a_(เนินสมบูรณ์ / ฟงหยา -_x000a_คลองม่วง)_x000a_ต.ทุ่งควายกิน อ.แกลง_x000a_จ.ระยอง_x000a_โทร. 21110"/>
    <s v="21110"/>
    <s v="0837848333"/>
    <s v="24/03/2026 14:31"/>
    <s v="t0832622509@gmail.com"/>
    <s v="EMS COD"/>
    <s v="facebook"/>
    <s v="กสิกร"/>
    <s v=""/>
    <s v="-"/>
    <s v="24/03/2026 14:31"/>
  </r>
  <r>
    <x v="12"/>
    <x v="13"/>
    <n v="150"/>
    <n v="1"/>
    <s v="GYB23"/>
    <n v="199"/>
    <n v="0"/>
    <s v="ร้านที่1"/>
    <s v="สุรณี จันทร์ประทุม"/>
    <s v="200/84 ม.7 หมู่บ้านเคหะเกษมสุข ต.พลูตาหลวง อ.สัตหีบ จ.ชลบุรี_x000a_พลูตาหลวง_x000a_ชลบุรี_x000a_Thailand 20180"/>
    <s v="20180"/>
    <s v="0815783384"/>
    <s v="24/03/2026 14:30"/>
    <s v="t0832622509@gmail.com"/>
    <s v="EMS COD"/>
    <s v="facebook"/>
    <s v="กสิกร"/>
    <s v=""/>
    <s v="-"/>
    <s v="24/03/2026 14:29"/>
  </r>
  <r>
    <x v="8"/>
    <x v="8"/>
    <n v="150"/>
    <n v="1"/>
    <s v="GYB23"/>
    <n v="199"/>
    <n v="0"/>
    <s v="ร้านที่1"/>
    <s v="สุรณี จันทร์ประทุม"/>
    <s v="200/84 ม.7 หมู่บ้านเคหะเกษมสุข ต.พลูตาหลวง อ.สัตหีบ จ.ชลบุรี_x000a_พลูตาหลวง_x000a_ชลบุรี_x000a_Thailand 20180"/>
    <s v="20180"/>
    <s v="0815783384"/>
    <s v="24/03/2026 14:30"/>
    <s v="t0832622509@gmail.com"/>
    <s v="EMS COD"/>
    <s v="facebook"/>
    <s v="กสิกร"/>
    <s v=""/>
    <s v="-"/>
    <s v="24/03/2026 14:29"/>
  </r>
  <r>
    <x v="12"/>
    <x v="13"/>
    <n v="150"/>
    <n v="1"/>
    <s v="GYB22"/>
    <n v="199"/>
    <n v="0"/>
    <s v="ร้านที่1"/>
    <s v=" กวิสรา บุญโยพันธ์"/>
    <s v="100/119 หมู่ 8_x000a_ตำบลหนองปลิงอำเภอหนองแคจังหวัดสระบุรี 18140"/>
    <s v="18140"/>
    <s v="0927565646"/>
    <s v="24/03/2026 14:28"/>
    <s v="t0832622509@gmail.com"/>
    <s v="EMS COD"/>
    <s v="facebook"/>
    <s v="กสิกร"/>
    <s v=""/>
    <s v="-"/>
    <s v="24/03/2026 14:28"/>
  </r>
  <r>
    <x v="8"/>
    <x v="8"/>
    <n v="150"/>
    <n v="1"/>
    <s v="GYB22"/>
    <n v="199"/>
    <n v="0"/>
    <s v="ร้านที่1"/>
    <s v=" กวิสรา บุญโยพันธ์"/>
    <s v="100/119 หมู่ 8_x000a_ตำบลหนองปลิงอำเภอหนองแคจังหวัดสระบุรี 18140"/>
    <s v="18140"/>
    <s v="0927565646"/>
    <s v="24/03/2026 14:28"/>
    <s v="t0832622509@gmail.com"/>
    <s v="EMS COD"/>
    <s v="facebook"/>
    <s v="กสิกร"/>
    <s v=""/>
    <s v="-"/>
    <s v="24/03/2026 14:28"/>
  </r>
  <r>
    <x v="9"/>
    <x v="9"/>
    <n v="50"/>
    <n v="3"/>
    <s v="GYB21"/>
    <n v="100"/>
    <n v="0"/>
    <s v="ร้านที่1"/>
    <s v="จันทิมา บุญประคอง"/>
    <s v="10/10หมู่3ต.อ้อมใหญ่อ.สามพรานจ.นครปฐม/ 73160"/>
    <s v="73160"/>
    <s v="0624822814"/>
    <s v="24/03/2026 14:27"/>
    <s v="t0832622509@gmail.com"/>
    <s v="EMS COD"/>
    <s v="facebook"/>
    <s v="กสิกร"/>
    <s v=""/>
    <s v="-"/>
    <s v="24/03/2026 14:26"/>
  </r>
  <r>
    <x v="9"/>
    <x v="9"/>
    <n v="50"/>
    <n v="3"/>
    <s v="GYB20"/>
    <n v="100"/>
    <n v="0"/>
    <s v="ร้านที่1"/>
    <s v="กาญจนาพร ลอดแก้ว"/>
    <s v="29/4 ถ.พระปกเกล้า _x000a_ซ.7 ต.พระสิงห์ อ.เมือง_x000a_จ.เชียงใหม่ _x000a_โทร 50200"/>
    <s v="50200"/>
    <s v="0922832516"/>
    <s v="24/03/2026 14:26"/>
    <s v="t0832622509@gmail.com"/>
    <s v="EMS COD"/>
    <s v="facebook"/>
    <s v="กสิกร"/>
    <s v=""/>
    <s v="-"/>
    <s v="24/03/2026 14:25"/>
  </r>
  <r>
    <x v="9"/>
    <x v="9"/>
    <n v="50"/>
    <n v="3"/>
    <s v="GYB19"/>
    <n v="100"/>
    <n v="0"/>
    <s v="ร้านที่1"/>
    <s v="รัชนี เทวชู"/>
    <s v="146ม.4ต.ท่ายางอ.เมือง_x000a_ชุมพร_x000a_โทร. 86000"/>
    <s v="86000"/>
    <s v="0931326650"/>
    <s v="24/03/2026 14:24"/>
    <s v="t0832622509@gmail.com"/>
    <s v="EMS COD"/>
    <s v="facebook"/>
    <s v="กสิกร"/>
    <s v=""/>
    <s v="-"/>
    <s v="24/03/2026 14:23"/>
  </r>
  <r>
    <x v="6"/>
    <x v="6"/>
    <n v="139"/>
    <n v="1"/>
    <s v="GYB18"/>
    <n v="215"/>
    <n v="0"/>
    <s v="ร้านที่10"/>
    <s v="เพิ่มพูลฐ์ โตไพบูลย์"/>
    <s v="36/1หมู่ที่2ถนนเกาะกลาง ต.หนองหอย อ.เมือง จ.เชียงใหม่ 50000"/>
    <s v="50000"/>
    <s v="0896191551"/>
    <s v="24/03/2026 14:22"/>
    <s v="t0832622509@gmail.com"/>
    <s v="EMS COD"/>
    <s v="facebook"/>
    <s v="กสิกร"/>
    <s v=""/>
    <s v="-"/>
    <s v="24/03/2026 14:22"/>
  </r>
  <r>
    <x v="14"/>
    <x v="17"/>
    <n v="139"/>
    <n v="1"/>
    <s v="GYB18"/>
    <n v="215"/>
    <n v="0"/>
    <s v="ร้านที่10"/>
    <s v="เพิ่มพูลฐ์ โตไพบูลย์"/>
    <s v="36/1หมู่ที่2ถนนเกาะกลาง ต.หนองหอย อ.เมือง จ.เชียงใหม่ 50000"/>
    <s v="50000"/>
    <s v="0896191551"/>
    <s v="24/03/2026 14:22"/>
    <s v="t0832622509@gmail.com"/>
    <s v="EMS COD"/>
    <s v="facebook"/>
    <s v="กสิกร"/>
    <s v=""/>
    <s v="-"/>
    <s v="24/03/2026 14:22"/>
  </r>
  <r>
    <x v="1"/>
    <x v="1"/>
    <n v="33.333333333333336"/>
    <n v="6"/>
    <s v="GYB17"/>
    <n v="269.98"/>
    <n v="0"/>
    <s v="ร้านที่2"/>
    <s v="ป***พัชร์  จ***ร์สุรินทร์"/>
    <s v="มุกดาหาร"/>
    <s v="-"/>
    <s v=""/>
    <s v="24/03/2026 14:21"/>
    <s v="-"/>
    <s v="J&amp;T COD"/>
    <s v="Tiktok"/>
    <s v="จ่ายทีหลัง / COD"/>
    <s v=""/>
    <s v="793811132634"/>
    <s v="24/03/2026 14:21"/>
  </r>
  <r>
    <x v="2"/>
    <x v="2"/>
    <n v="33.333333333333336"/>
    <n v="6"/>
    <s v="GYB16"/>
    <n v="200"/>
    <n v="0"/>
    <s v="ร้านที่4"/>
    <s v="ว***ต์      ต***กิจทนงศักดิ์"/>
    <s v="จังหวัดอ่างทอง"/>
    <s v="-"/>
    <s v=""/>
    <s v="24/03/2026 14:21"/>
    <s v="-"/>
    <s v="J&amp;T COD"/>
    <s v="Tiktok"/>
    <s v="จ่ายทีหลัง / COD"/>
    <s v=""/>
    <s v="793853394666"/>
    <s v="24/03/2026 14:21"/>
  </r>
  <r>
    <x v="12"/>
    <x v="13"/>
    <n v="150"/>
    <n v="1"/>
    <s v="GYB15"/>
    <n v="199"/>
    <n v="0"/>
    <s v="ร้านที่1"/>
    <s v="มณีวรรณ สมชารี"/>
    <s v="11หมู่ที่ 13 บ้านกุดกระสู้ใต้ ต. เก่ากลอย อ. นากลาง จ. หนองบัวลำภู 39350"/>
    <s v="39350"/>
    <s v="0829413496"/>
    <s v="24/03/2026 14:21"/>
    <s v="t0832622509@gmail.com"/>
    <s v="EMS COD"/>
    <s v="facebook"/>
    <s v="กสิกร"/>
    <s v=""/>
    <s v="-"/>
    <s v="24/03/2026 14:20"/>
  </r>
  <r>
    <x v="8"/>
    <x v="8"/>
    <n v="150"/>
    <n v="1"/>
    <s v="GYB15"/>
    <n v="199"/>
    <n v="0"/>
    <s v="ร้านที่1"/>
    <s v="มณีวรรณ สมชารี"/>
    <s v="11หมู่ที่ 13 บ้านกุดกระสู้ใต้ ต. เก่ากลอย อ. นากลาง จ. หนองบัวลำภู 39350"/>
    <s v="39350"/>
    <s v="0829413496"/>
    <s v="24/03/2026 14:21"/>
    <s v="t0832622509@gmail.com"/>
    <s v="EMS COD"/>
    <s v="facebook"/>
    <s v="กสิกร"/>
    <s v=""/>
    <s v="-"/>
    <s v="24/03/2026 14:20"/>
  </r>
  <r>
    <x v="8"/>
    <x v="8"/>
    <n v="150"/>
    <n v="2"/>
    <s v="GYB14"/>
    <n v="199"/>
    <n v="0"/>
    <s v="ร้านที่1"/>
    <s v="อนันต์ วงษ์คำ"/>
    <s v=" 1092 ซ.อ่อนนุช17 ถ.อ่อนนุช แขวงสวนหลวง เขตสวนหลวง กทม  โทร 10250"/>
    <s v="10250"/>
    <s v="0818332694"/>
    <s v="24/03/2026 14:16"/>
    <s v="t0832622509@gmail.com"/>
    <s v="EMS COD"/>
    <s v="facebook"/>
    <s v="กสิกร"/>
    <s v=""/>
    <s v="-"/>
    <s v="24/03/2026 14:15"/>
  </r>
  <r>
    <x v="4"/>
    <x v="4"/>
    <n v="159"/>
    <n v="1"/>
    <s v="GYB13"/>
    <n v="159"/>
    <n v="0"/>
    <s v="ร้านที่2"/>
    <s v="ส***ตรี พ***เพ็ง"/>
    <s v="กรุงเทพฯ"/>
    <s v="-"/>
    <s v=""/>
    <s v="24/03/2026 14:12"/>
    <s v="-"/>
    <s v="J&amp;T Express"/>
    <s v="Tiktok"/>
    <s v="tiktok"/>
    <s v=""/>
    <s v="793878386534"/>
    <s v="24/03/2026 14:15"/>
  </r>
  <r>
    <x v="14"/>
    <x v="17"/>
    <n v="139"/>
    <n v="1"/>
    <s v="GYB12"/>
    <n v="215"/>
    <n v="0"/>
    <s v="ร้านที่1"/>
    <s v="261/27"/>
    <s v="ถ.แม้นลำลึก ซ.8 ต.ดอนตะโก อ.เมือง จ.ราชบุรี 70000"/>
    <s v="70000"/>
    <s v="0806124688"/>
    <s v="24/03/2026 14:15"/>
    <s v="t0832622509@gmail.com"/>
    <s v="EMS COD"/>
    <s v="facebook"/>
    <s v="กสิกร"/>
    <s v=""/>
    <s v="WA110700800TH"/>
    <s v="24/03/2026 14:14"/>
  </r>
  <r>
    <x v="4"/>
    <x v="4"/>
    <n v="139"/>
    <n v="1"/>
    <s v="GYB12"/>
    <n v="215"/>
    <n v="0"/>
    <s v="ร้านที่1"/>
    <s v="261/27"/>
    <s v="ถ.แม้นลำลึก ซ.8 ต.ดอนตะโก อ.เมือง จ.ราชบุรี 70000"/>
    <s v="70000"/>
    <s v="0806124688"/>
    <s v="24/03/2026 14:15"/>
    <s v="t0832622509@gmail.com"/>
    <s v="EMS COD"/>
    <s v="facebook"/>
    <s v="กสิกร"/>
    <s v=""/>
    <s v="WA110700800TH"/>
    <s v="24/03/2026 14:14"/>
  </r>
  <r>
    <x v="9"/>
    <x v="9"/>
    <n v="50"/>
    <n v="3"/>
    <s v="GYB11"/>
    <n v="100"/>
    <n v="0"/>
    <s v="ร้านที่1"/>
    <s v="สุรโชค มีศรี"/>
    <s v="153 ม.1ต.ทับไทร_x000a_อ.โป่งน้ำร้อน_x000a_จ.จันทบุรี 22140"/>
    <s v="22140"/>
    <s v="0944598651"/>
    <s v="24/03/2026 14:13"/>
    <s v="t0832622509@gmail.com"/>
    <s v="EMS COD"/>
    <s v="facebook"/>
    <s v="กสิกร"/>
    <s v=""/>
    <s v="-"/>
    <s v="24/03/2026 14:12"/>
  </r>
  <r>
    <x v="9"/>
    <x v="9"/>
    <n v="50"/>
    <n v="6"/>
    <s v="GYB10"/>
    <n v="200"/>
    <n v="0"/>
    <s v="ร้านที่1"/>
    <s v="รัชนี   เจดีวงษ์"/>
    <s v="   22  มฺ1  ตฺกระจิว   อฺภาชี   จฺพระนครศรีอยุธยา         _x000a_  13140"/>
    <s v="13140"/>
    <s v="0909846447"/>
    <s v="16/03/2026 08:42"/>
    <s v="t0832622509@gmail.com"/>
    <s v="EMS"/>
    <s v="facebook"/>
    <s v="กสิกร"/>
    <s v=""/>
    <s v="-"/>
    <s v="24/03/2026 14:09"/>
  </r>
  <r>
    <x v="12"/>
    <x v="13"/>
    <n v="150"/>
    <n v="1"/>
    <s v="GYB9"/>
    <n v="199"/>
    <n v="0"/>
    <s v="ร้านที่1"/>
    <s v="ร.ต.สุทิน แสงฝาก"/>
    <s v="86ซ.สรงประภา1 แยก3_x000a_สุวรรณี2 ถ.สรงประภา_x000a_ขว.ดอนเมือง_x000a_ข.ดอนเมือง_x000a_กรุงเทพฯ 10210"/>
    <s v="10210"/>
    <s v="0909908373"/>
    <s v="24/03/2026 14:07"/>
    <s v="t0832622509@gmail.com"/>
    <s v="EMS COD"/>
    <s v="facebook"/>
    <s v="กสิกร"/>
    <s v=""/>
    <s v="-"/>
    <s v="24/03/2026 14:06"/>
  </r>
  <r>
    <x v="8"/>
    <x v="8"/>
    <n v="150"/>
    <n v="1"/>
    <s v="GYB9"/>
    <n v="199"/>
    <n v="0"/>
    <s v="ร้านที่1"/>
    <s v="ร.ต.สุทิน แสงฝาก"/>
    <s v="86ซ.สรงประภา1 แยก3_x000a_สุวรรณี2 ถ.สรงประภา_x000a_ขว.ดอนเมือง_x000a_ข.ดอนเมือง_x000a_กรุงเทพฯ 10210"/>
    <s v="10210"/>
    <s v="0909908373"/>
    <s v="24/03/2026 14:07"/>
    <s v="t0832622509@gmail.com"/>
    <s v="EMS COD"/>
    <s v="facebook"/>
    <s v="กสิกร"/>
    <s v=""/>
    <s v="-"/>
    <s v="24/03/2026 14:06"/>
  </r>
  <r>
    <x v="12"/>
    <x v="13"/>
    <n v="150"/>
    <n v="1"/>
    <s v="GYB8"/>
    <n v="199"/>
    <n v="0"/>
    <s v="ร้านที่1"/>
    <s v="รัชฎา เกษสถิต"/>
    <s v="29/5หมู่10 ต.นครชุมน์ อ.บ้านโป่ง จ.ราชบุรี _x000a_โทร 70110"/>
    <s v="70110"/>
    <s v="0991591914"/>
    <s v="24/03/2026 14:06"/>
    <s v="t0832622509@gmail.com"/>
    <s v="EMS COD"/>
    <s v="facebook"/>
    <s v="กสิกร"/>
    <s v=""/>
    <s v="-"/>
    <s v="24/03/2026 14:05"/>
  </r>
  <r>
    <x v="8"/>
    <x v="8"/>
    <n v="150"/>
    <n v="1"/>
    <s v="GYB8"/>
    <n v="199"/>
    <n v="0"/>
    <s v="ร้านที่1"/>
    <s v="รัชฎา เกษสถิต"/>
    <s v="29/5หมู่10 ต.นครชุมน์ อ.บ้านโป่ง จ.ราชบุรี _x000a_โทร 70110"/>
    <s v="70110"/>
    <s v="0991591914"/>
    <s v="24/03/2026 14:06"/>
    <s v="t0832622509@gmail.com"/>
    <s v="EMS COD"/>
    <s v="facebook"/>
    <s v="กสิกร"/>
    <s v=""/>
    <s v="-"/>
    <s v="24/03/2026 14:05"/>
  </r>
  <r>
    <x v="12"/>
    <x v="13"/>
    <n v="150"/>
    <n v="1"/>
    <s v="GYB6"/>
    <n v="199"/>
    <n v="0"/>
    <s v="ร้านที่1"/>
    <s v="นลินี. บุญตามสนธิ"/>
    <s v="145/707 ม.7_x000a_ต.ดอนตะโก_x000a_อ.เมืองราชบุรี_x000a_จ.ราชบุรี 70000"/>
    <s v="70000"/>
    <s v="0863001853"/>
    <s v="23/03/2026 14:34"/>
    <s v="t0832622509@gmail.com"/>
    <s v="EMS"/>
    <s v="facebook"/>
    <s v="กสิกร"/>
    <s v=""/>
    <s v="-"/>
    <s v="24/03/2026 14:04"/>
  </r>
  <r>
    <x v="8"/>
    <x v="8"/>
    <n v="150"/>
    <n v="1"/>
    <s v="GYB6"/>
    <n v="199"/>
    <n v="0"/>
    <s v="ร้านที่1"/>
    <s v="นลินี. บุญตามสนธิ"/>
    <s v="145/707 ม.7_x000a_ต.ดอนตะโก_x000a_อ.เมืองราชบุรี_x000a_จ.ราชบุรี 70000"/>
    <s v="70000"/>
    <s v="0863001853"/>
    <s v="23/03/2026 14:34"/>
    <s v="t0832622509@gmail.com"/>
    <s v="EMS"/>
    <s v="facebook"/>
    <s v="กสิกร"/>
    <s v=""/>
    <s v="-"/>
    <s v="24/03/2026 14:04"/>
  </r>
  <r>
    <x v="12"/>
    <x v="13"/>
    <n v="150"/>
    <n v="2"/>
    <s v="GYB5"/>
    <n v="398"/>
    <n v="0"/>
    <s v="ร้านที่1"/>
    <s v="คุณดวงพร"/>
    <s v="462/56 คอนโดลุมพินีพาร์ค นวมินทร์/ศรีบูรพา แขวงคลองกุ่ม เขตบึงกุ่ม กทม 10240"/>
    <s v="10240"/>
    <s v="0989154393"/>
    <s v="24/03/2026 14:02"/>
    <s v="t0832622509@gmail.com"/>
    <s v="EMS COD"/>
    <s v="facebook"/>
    <s v="กสิกร"/>
    <s v=""/>
    <s v="-"/>
    <s v="24/03/2026 14:02"/>
  </r>
  <r>
    <x v="8"/>
    <x v="8"/>
    <n v="150"/>
    <n v="2"/>
    <s v="GYB5"/>
    <n v="398"/>
    <n v="0"/>
    <s v="ร้านที่1"/>
    <s v="คุณดวงพร"/>
    <s v="462/56 คอนโดลุมพินีพาร์ค นวมินทร์/ศรีบูรพา แขวงคลองกุ่ม เขตบึงกุ่ม กทม 10240"/>
    <s v="10240"/>
    <s v="0989154393"/>
    <s v="24/03/2026 14:02"/>
    <s v="t0832622509@gmail.com"/>
    <s v="EMS COD"/>
    <s v="facebook"/>
    <s v="กสิกร"/>
    <s v=""/>
    <s v="-"/>
    <s v="24/03/2026 14:02"/>
  </r>
  <r>
    <x v="12"/>
    <x v="13"/>
    <n v="150"/>
    <n v="1"/>
    <s v="GYB4"/>
    <n v="199"/>
    <n v="0"/>
    <s v="ร้านที่1"/>
    <s v="ชาคริส อร่ามศรี"/>
    <s v="44 ม.10 ต.หัวดอน อ.เขื่องใน จ.อุบล  โทร  34150"/>
    <s v="34150"/>
    <s v="0932704060"/>
    <s v="24/03/2026 14:00"/>
    <s v="t0832622509@gmail.com"/>
    <s v="EMS COD"/>
    <s v="facebook"/>
    <s v="กสิกร"/>
    <s v=""/>
    <s v="-"/>
    <s v="24/03/2026 14:00"/>
  </r>
  <r>
    <x v="8"/>
    <x v="8"/>
    <n v="150"/>
    <n v="1"/>
    <s v="GYB4"/>
    <n v="199"/>
    <n v="0"/>
    <s v="ร้านที่1"/>
    <s v="ชาคริส อร่ามศรี"/>
    <s v="44 ม.10 ต.หัวดอน อ.เขื่องใน จ.อุบล  โทร  34150"/>
    <s v="34150"/>
    <s v="0932704060"/>
    <s v="24/03/2026 14:00"/>
    <s v="t0832622509@gmail.com"/>
    <s v="EMS COD"/>
    <s v="facebook"/>
    <s v="กสิกร"/>
    <s v=""/>
    <s v="-"/>
    <s v="24/03/2026 14:00"/>
  </r>
  <r>
    <x v="12"/>
    <x v="13"/>
    <n v="150"/>
    <n v="1"/>
    <s v="GYB3"/>
    <n v="199"/>
    <n v="0"/>
    <s v="ร้านที่1"/>
    <s v="เพชร"/>
    <s v="หมุ่บ้าน อินนิซิโอ 3  ซ. 5 เลขที่ 81/60_x000a_ต. ศาลากลาง อ. บางกรวย จ. นนทบุรี 11130"/>
    <s v="11130"/>
    <s v="0615070345"/>
    <s v="24/03/2026 13:59"/>
    <s v="t0832622509@gmail.com"/>
    <s v="EMS COD"/>
    <s v="facebook"/>
    <s v="กสิกร"/>
    <s v=""/>
    <s v="-"/>
    <s v="24/03/2026 13:59"/>
  </r>
  <r>
    <x v="8"/>
    <x v="8"/>
    <n v="150"/>
    <n v="1"/>
    <s v="GYB3"/>
    <n v="199"/>
    <n v="0"/>
    <s v="ร้านที่1"/>
    <s v="เพชร"/>
    <s v="หมุ่บ้าน อินนิซิโอ 3  ซ. 5 เลขที่ 81/60_x000a_ต. ศาลากลาง อ. บางกรวย จ. นนทบุรี 11130"/>
    <s v="11130"/>
    <s v="0615070345"/>
    <s v="24/03/2026 13:59"/>
    <s v="t0832622509@gmail.com"/>
    <s v="EMS COD"/>
    <s v="facebook"/>
    <s v="กสิกร"/>
    <s v=""/>
    <s v="-"/>
    <s v="24/03/2026 13:59"/>
  </r>
  <r>
    <x v="14"/>
    <x v="17"/>
    <n v="119"/>
    <n v="1"/>
    <s v="GYB1"/>
    <n v="559"/>
    <n v="0"/>
    <s v="ร้านที่1"/>
    <s v="อ******์"/>
    <s v="******่ ตำบลตลาดใหญ่ อำเภอเมืองภูเก็ต จังหวัดภูเก็ต 83000"/>
    <s v="83000"/>
    <s v="22"/>
    <s v="24/03/2026 13:50"/>
    <s v="-"/>
    <s v="SPX Express"/>
    <s v="Shopee"/>
    <s v="shopee"/>
    <s v=""/>
    <s v="TH268926285594Q"/>
    <s v="24/03/2026 13:49"/>
  </r>
  <r>
    <x v="5"/>
    <x v="5"/>
    <n v="119"/>
    <n v="1"/>
    <s v="GYB1"/>
    <n v="559"/>
    <n v="0"/>
    <s v="ร้านที่1"/>
    <s v="อ******์"/>
    <s v="******่ ตำบลตลาดใหญ่ อำเภอเมืองภูเก็ต จังหวัดภูเก็ต 83000"/>
    <s v="83000"/>
    <s v="22"/>
    <s v="24/03/2026 13:50"/>
    <s v="-"/>
    <s v="SPX Express"/>
    <s v="Shopee"/>
    <s v="shopee"/>
    <s v=""/>
    <s v="TH268926285594Q"/>
    <s v="24/03/2026 13:49"/>
  </r>
  <r>
    <x v="6"/>
    <x v="6"/>
    <n v="119"/>
    <n v="1"/>
    <s v="GYB1"/>
    <n v="559"/>
    <n v="0"/>
    <s v="ร้านที่1"/>
    <s v="อ******์"/>
    <s v="******่ ตำบลตลาดใหญ่ อำเภอเมืองภูเก็ต จังหวัดภูเก็ต 83000"/>
    <s v="83000"/>
    <s v="22"/>
    <s v="24/03/2026 13:50"/>
    <s v="-"/>
    <s v="SPX Express"/>
    <s v="Shopee"/>
    <s v="shopee"/>
    <s v=""/>
    <s v="TH268926285594Q"/>
    <s v="24/03/2026 13:49"/>
  </r>
  <r>
    <x v="4"/>
    <x v="4"/>
    <n v="120"/>
    <n v="1"/>
    <s v="GYB1"/>
    <n v="559"/>
    <n v="0"/>
    <s v="ร้านที่1"/>
    <s v="อ******์"/>
    <s v="******่ ตำบลตลาดใหญ่ อำเภอเมืองภูเก็ต จังหวัดภูเก็ต 83000"/>
    <s v="83000"/>
    <s v="22"/>
    <s v="24/03/2026 13:50"/>
    <s v="-"/>
    <s v="SPX Express"/>
    <s v="Shopee"/>
    <s v="shopee"/>
    <s v=""/>
    <s v="TH268926285594Q"/>
    <s v="24/03/2026 13:49"/>
  </r>
  <r>
    <x v="12"/>
    <x v="13"/>
    <n v="150"/>
    <n v="1"/>
    <s v="GYB0"/>
    <n v="199"/>
    <n v="0"/>
    <s v="ร้านที่1"/>
    <s v="จันทร์จุรี อุตะมะ"/>
    <s v="494หมุ่3ต.ปงแสนทอง อ.เมือง จ.ลำปาง 52100"/>
    <s v="52100"/>
    <s v="0962760738"/>
    <s v="24/03/2026 13:35"/>
    <s v="t0832622509@gmail.com"/>
    <s v="EMS COD"/>
    <s v="facebook"/>
    <s v="กสิกร"/>
    <s v=""/>
    <s v="-"/>
    <s v="24/03/2026 13:35"/>
  </r>
  <r>
    <x v="8"/>
    <x v="8"/>
    <n v="150"/>
    <n v="1"/>
    <s v="GYB0"/>
    <n v="199"/>
    <n v="0"/>
    <s v="ร้านที่1"/>
    <s v="จันทร์จุรี อุตะมะ"/>
    <s v="494หมุ่3ต.ปงแสนทอง อ.เมือง จ.ลำปาง 52100"/>
    <s v="52100"/>
    <s v="0962760738"/>
    <s v="24/03/2026 13:35"/>
    <s v="t0832622509@gmail.com"/>
    <s v="EMS COD"/>
    <s v="facebook"/>
    <s v="กสิกร"/>
    <s v=""/>
    <s v="-"/>
    <s v="24/03/2026 13:35"/>
  </r>
  <r>
    <x v="9"/>
    <x v="9"/>
    <n v="50"/>
    <n v="3"/>
    <s v="GYA99"/>
    <n v="100"/>
    <n v="0"/>
    <s v="ร้านที่1"/>
    <s v="เอมอร  เฟินเซิล "/>
    <s v="111 หมู่ 2 บ้านอารีรัก  ซ ทุ่งทอง 1 ต ลาดบัวขาว อ บ้านโป่ง จ ราชบุรี  โทร 70110"/>
    <s v="70110"/>
    <s v="0645147075"/>
    <s v="24/03/2026 13:34"/>
    <s v="t0832622509@gmail.com"/>
    <s v="EMS COD"/>
    <s v="facebook"/>
    <s v="กสิกร"/>
    <s v=""/>
    <s v="-"/>
    <s v="24/03/2026 13:33"/>
  </r>
  <r>
    <x v="12"/>
    <x v="13"/>
    <n v="150"/>
    <n v="1"/>
    <s v="GYA98"/>
    <n v="199"/>
    <n v="0"/>
    <s v="ร้านที่1"/>
    <s v="สุนันทา วตะกูลสิน"/>
    <s v="93ม.7 ต.ท่าโรงอ.วิเชียรบุรีจ.เพชรบูรณ์ 67130"/>
    <s v="67130"/>
    <s v="0859214824"/>
    <s v="24/03/2026 13:30"/>
    <s v="t0832622509@gmail.com"/>
    <s v="EMS COD"/>
    <s v="facebook"/>
    <s v="กสิกร"/>
    <s v=""/>
    <s v="-"/>
    <s v="24/03/2026 13:30"/>
  </r>
  <r>
    <x v="8"/>
    <x v="8"/>
    <n v="150"/>
    <n v="1"/>
    <s v="GYA98"/>
    <n v="199"/>
    <n v="0"/>
    <s v="ร้านที่1"/>
    <s v="สุนันทา วตะกูลสิน"/>
    <s v="93ม.7 ต.ท่าโรงอ.วิเชียรบุรีจ.เพชรบูรณ์ 67130"/>
    <s v="67130"/>
    <s v="0859214824"/>
    <s v="24/03/2026 13:30"/>
    <s v="t0832622509@gmail.com"/>
    <s v="EMS COD"/>
    <s v="facebook"/>
    <s v="กสิกร"/>
    <s v=""/>
    <s v="-"/>
    <s v="24/03/2026 13:30"/>
  </r>
  <r>
    <x v="8"/>
    <x v="8"/>
    <n v="150"/>
    <n v="2"/>
    <s v="GYA97"/>
    <n v="199"/>
    <n v="0"/>
    <s v="ร้านที่1"/>
    <s v="ปรมินทร์  "/>
    <s v="58/3 ม.5 ต.สทิงหม้อ อ.สิงหนคร  จ.สงขลา 90280"/>
    <s v="90280"/>
    <s v="0824378434"/>
    <s v="24/03/2026 13:29"/>
    <s v="t0832622509@gmail.com"/>
    <s v="EMS COD"/>
    <s v="facebook"/>
    <s v="กสิกร"/>
    <s v=""/>
    <s v="-"/>
    <s v="24/03/2026 13:29"/>
  </r>
  <r>
    <x v="2"/>
    <x v="2"/>
    <n v="50"/>
    <n v="6"/>
    <s v="GYA96"/>
    <n v="200"/>
    <n v="0"/>
    <s v="ร้านที่2"/>
    <s v="บ***า"/>
    <s v="สมุทรสาคร"/>
    <s v="-"/>
    <s v=""/>
    <s v="24/03/2026 13:28"/>
    <s v="-"/>
    <s v="J&amp;T COD"/>
    <s v="Tiktok"/>
    <s v="จ่ายทีหลัง / COD"/>
    <s v=""/>
    <s v="793870294641"/>
    <s v="24/03/2026 13:28"/>
  </r>
  <r>
    <x v="12"/>
    <x v="13"/>
    <n v="150"/>
    <n v="1"/>
    <s v="GYA95"/>
    <n v="199"/>
    <n v="0"/>
    <s v="ร้านที่1"/>
    <s v="สุรนารถ ลุลิตานนท์"/>
    <s v="113/12 ซอยน้อมจิต ถนน นเรศ สี่พระยา บางรัก กทม. 10500"/>
    <s v="10500"/>
    <s v="0847309373"/>
    <s v="22/03/2026 13:40"/>
    <s v="t0832622509@gmail.com"/>
    <s v="EMS"/>
    <s v="facebook"/>
    <s v="กสิกร"/>
    <s v=""/>
    <s v="-"/>
    <s v="24/03/2026 13:27"/>
  </r>
  <r>
    <x v="8"/>
    <x v="8"/>
    <n v="150"/>
    <n v="1"/>
    <s v="GYA95"/>
    <n v="199"/>
    <n v="0"/>
    <s v="ร้านที่1"/>
    <s v="สุรนารถ ลุลิตานนท์"/>
    <s v="113/12 ซอยน้อมจิต ถนน นเรศ สี่พระยา บางรัก กทม. 10500"/>
    <s v="10500"/>
    <s v="0847309373"/>
    <s v="22/03/2026 13:40"/>
    <s v="t0832622509@gmail.com"/>
    <s v="EMS"/>
    <s v="facebook"/>
    <s v="กสิกร"/>
    <s v=""/>
    <s v="-"/>
    <s v="24/03/2026 13:27"/>
  </r>
  <r>
    <x v="12"/>
    <x v="13"/>
    <n v="150"/>
    <n v="1"/>
    <s v="GYA94"/>
    <n v="199"/>
    <n v="0"/>
    <s v="ร้านที่1"/>
    <s v="นางดวงใจ เสริมผล"/>
    <s v="เลขที่ 2 ซอยโชติวัฒน์ 6_x000a_ถนนประชาชื่น_x000a_แขวง / เขตบางซื่อ_x000a_กรุงเทพ _x000a_โทร 10800"/>
    <s v="10800"/>
    <s v="0814433489"/>
    <s v="24/03/2026 13:26"/>
    <s v="t0832622509@gmail.com"/>
    <s v="EMS COD"/>
    <s v="facebook"/>
    <s v="กสิกร"/>
    <s v=""/>
    <s v="-"/>
    <s v="24/03/2026 13:26"/>
  </r>
  <r>
    <x v="8"/>
    <x v="8"/>
    <n v="150"/>
    <n v="1"/>
    <s v="GYA94"/>
    <n v="199"/>
    <n v="0"/>
    <s v="ร้านที่1"/>
    <s v="นางดวงใจ เสริมผล"/>
    <s v="เลขที่ 2 ซอยโชติวัฒน์ 6_x000a_ถนนประชาชื่น_x000a_แขวง / เขตบางซื่อ_x000a_กรุงเทพ _x000a_โทร 10800"/>
    <s v="10800"/>
    <s v="0814433489"/>
    <s v="24/03/2026 13:26"/>
    <s v="t0832622509@gmail.com"/>
    <s v="EMS COD"/>
    <s v="facebook"/>
    <s v="กสิกร"/>
    <s v=""/>
    <s v="-"/>
    <s v="24/03/2026 13:26"/>
  </r>
  <r>
    <x v="13"/>
    <x v="15"/>
    <n v="89.5"/>
    <n v="2"/>
    <s v="GYA93"/>
    <n v="179"/>
    <n v="0"/>
    <s v="ร้านที่1"/>
    <s v="น.ส.ศศิยาภรณ์ รภัสสรณ์วรากุล"/>
    <s v="1/3 บริษัทยาคูลท์ ( ประเทศไทย ) จำกัด_x000a_ตลาดบางเขน_x000a_หลักสี่_x000a_กรุงเทพมหานคร_x000a_เบอร์โทร 10210"/>
    <s v="10210"/>
    <s v="0826524519"/>
    <s v="24/03/2026 13:24"/>
    <s v="t0832622509@gmail.com"/>
    <s v="EMS COD"/>
    <s v="facebook"/>
    <s v="กสิกร"/>
    <s v=""/>
    <s v="-"/>
    <s v="24/03/2026 13:24"/>
  </r>
  <r>
    <x v="9"/>
    <x v="9"/>
    <n v="50"/>
    <n v="3"/>
    <s v="GYA92"/>
    <n v="100"/>
    <n v="0"/>
    <s v="ร้านที่1"/>
    <s v="พระพยนต์ พิพิธทอง"/>
    <s v="วัดป่าบนเนิน 121ม. 10  ต. ลานหอย อ. บ้านด่านลานหอย จ. สุโขทัย 64140"/>
    <s v="64140"/>
    <s v="0836138341"/>
    <s v="19/03/2026 17:03"/>
    <s v="t0832622509@gmail.com"/>
    <s v="EMS"/>
    <s v="facebook"/>
    <s v="กสิกร"/>
    <s v=""/>
    <s v="-"/>
    <s v="24/03/2026 13:23"/>
  </r>
  <r>
    <x v="13"/>
    <x v="15"/>
    <n v="90"/>
    <n v="2"/>
    <s v="GYA91"/>
    <n v="378"/>
    <n v="0"/>
    <s v="ร้านที่1"/>
    <s v="Chalinee Lertvatcharakul"/>
    <s v="8   ซอยข้างอนามัยนาโต๊ะหมิง_x000a_หมู่ที่ 2_x000a_ต.นาโต๊ะหมิง_x000a_อ.เมืองตรัง_x000a_จ.ตรัง_x000a_Thailand 92000"/>
    <s v="92000"/>
    <s v="66818031019"/>
    <s v="24/03/2026 13:22"/>
    <s v="t0832622509@gmail.com"/>
    <s v="EMS COD"/>
    <s v="facebook"/>
    <s v="กสิกร"/>
    <s v=""/>
    <s v="-"/>
    <s v="24/03/2026 13:21"/>
  </r>
  <r>
    <x v="12"/>
    <x v="13"/>
    <n v="99"/>
    <n v="1"/>
    <s v="GYA91"/>
    <n v="378"/>
    <n v="0"/>
    <s v="ร้านที่1"/>
    <s v="Chalinee Lertvatcharakul"/>
    <s v="8   ซอยข้างอนามัยนาโต๊ะหมิง_x000a_หมู่ที่ 2_x000a_ต.นาโต๊ะหมิง_x000a_อ.เมืองตรัง_x000a_จ.ตรัง_x000a_Thailand 92000"/>
    <s v="92000"/>
    <s v="66818031019"/>
    <s v="24/03/2026 13:22"/>
    <s v="t0832622509@gmail.com"/>
    <s v="EMS COD"/>
    <s v="facebook"/>
    <s v="กสิกร"/>
    <s v=""/>
    <s v="-"/>
    <s v="24/03/2026 13:21"/>
  </r>
  <r>
    <x v="8"/>
    <x v="8"/>
    <n v="99"/>
    <n v="1"/>
    <s v="GYA91"/>
    <n v="378"/>
    <n v="0"/>
    <s v="ร้านที่1"/>
    <s v="Chalinee Lertvatcharakul"/>
    <s v="8   ซอยข้างอนามัยนาโต๊ะหมิง_x000a_หมู่ที่ 2_x000a_ต.นาโต๊ะหมิง_x000a_อ.เมืองตรัง_x000a_จ.ตรัง_x000a_Thailand 92000"/>
    <s v="92000"/>
    <s v="66818031019"/>
    <s v="24/03/2026 13:22"/>
    <s v="t0832622509@gmail.com"/>
    <s v="EMS COD"/>
    <s v="facebook"/>
    <s v="กสิกร"/>
    <s v=""/>
    <s v="-"/>
    <s v="24/03/2026 13:21"/>
  </r>
  <r>
    <x v="9"/>
    <x v="9"/>
    <n v="50"/>
    <n v="3"/>
    <s v="GYA90"/>
    <n v="100"/>
    <n v="0"/>
    <s v="ร้านที่1"/>
    <s v=" Kittipak Mongkolvanich"/>
    <s v="25/145 นวมินทร์131คลองกุ่ม บึ่งกุ่ม กทม ( 10230"/>
    <s v="10230"/>
    <s v="0959593669"/>
    <s v="24/03/2026 13:19"/>
    <s v="t0832622509@gmail.com"/>
    <s v="EMS COD"/>
    <s v="facebook"/>
    <s v="กสิกร"/>
    <s v=""/>
    <s v="-"/>
    <s v="24/03/2026 13:18"/>
  </r>
  <r>
    <x v="7"/>
    <x v="7"/>
    <n v="66.666666666666671"/>
    <n v="3"/>
    <s v="GYA89"/>
    <n v="129"/>
    <n v="0"/>
    <s v="ร้านที่2"/>
    <s v="ล***ณ์มณี เ***ุบรรณ จ***ทซ์โช"/>
    <s v="ชุมพร"/>
    <s v="-"/>
    <s v=""/>
    <s v="24/03/2026 13:06"/>
    <s v="-"/>
    <s v="J&amp;T COD"/>
    <s v="Tiktok"/>
    <s v="จ่ายทีหลัง / COD"/>
    <s v=""/>
    <s v="793851968696"/>
    <s v="24/03/2026 13:06"/>
  </r>
  <r>
    <x v="1"/>
    <x v="1"/>
    <n v="27.5"/>
    <n v="4"/>
    <s v="GYA88"/>
    <n v="160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24/03/2026 13:34"/>
    <s v="-"/>
    <s v="Flash Express"/>
    <s v="Shopee"/>
    <s v="shopee"/>
    <s v=""/>
    <s v="TH69018H7HQR0D"/>
    <s v="24/03/2026 13:04"/>
  </r>
  <r>
    <x v="7"/>
    <x v="7"/>
    <n v="66.666666666666671"/>
    <n v="3"/>
    <s v="GYA87"/>
    <n v="129"/>
    <n v="0"/>
    <s v="ร้านที่2"/>
    <s v="u***9390612470761"/>
    <s v="กรุงเทพฯ"/>
    <s v="-"/>
    <s v=""/>
    <s v="24/03/2026 12:49"/>
    <s v="-"/>
    <s v="J&amp;T COD"/>
    <s v="Tiktok"/>
    <s v="จ่ายทีหลัง / COD"/>
    <s v=""/>
    <s v="793899862641"/>
    <s v="24/03/2026 12:49"/>
  </r>
  <r>
    <x v="4"/>
    <x v="4"/>
    <n v="159"/>
    <n v="1"/>
    <s v="GYA86"/>
    <n v="129"/>
    <n v="0"/>
    <s v="ร้านที่2"/>
    <s v="น** ท***กร ด***พงษ์"/>
    <s v="ปราจีนบุรี"/>
    <s v="-"/>
    <s v=""/>
    <s v="24/03/2026 12:17"/>
    <s v="-"/>
    <s v="J&amp;T COD"/>
    <s v="Tiktok"/>
    <s v="จ่ายทีหลัง / COD"/>
    <s v=""/>
    <s v="793886686526"/>
    <s v="24/03/2026 12:17"/>
  </r>
  <r>
    <x v="15"/>
    <x v="16"/>
    <n v="93"/>
    <n v="1"/>
    <s v="GYA85"/>
    <n v="93"/>
    <n v="0"/>
    <s v="ร้านที่1"/>
    <s v="น******์"/>
    <s v="******ลท่าทราย อำเภอเมืองนนทบุรี จังหวัดนนทบุรี 11000"/>
    <s v="11000"/>
    <s v="07"/>
    <s v="24/03/2026 11:58"/>
    <s v="-"/>
    <s v="SPX Express"/>
    <s v="Shopee"/>
    <s v="shopee"/>
    <s v=""/>
    <s v="TH2652823996668"/>
    <s v="24/03/2026 11:58"/>
  </r>
  <r>
    <x v="5"/>
    <x v="5"/>
    <n v="159"/>
    <n v="1"/>
    <s v="GYA84"/>
    <n v="129"/>
    <n v="0"/>
    <s v="ร้านที่2"/>
    <s v="ม***สา  พ***นา"/>
    <s v="มหาสารคาม"/>
    <s v="-"/>
    <s v=""/>
    <s v="24/03/2026 11:53"/>
    <s v="-"/>
    <s v="J&amp;T COD"/>
    <s v="Tiktok"/>
    <s v="จ่ายทีหลัง / COD"/>
    <s v=""/>
    <s v="793896012254"/>
    <s v="24/03/2026 11:53"/>
  </r>
  <r>
    <x v="15"/>
    <x v="18"/>
    <n v="66"/>
    <n v="1"/>
    <s v="GYA83"/>
    <n v="240"/>
    <n v="0"/>
    <s v="ร้านที่1"/>
    <s v="จ******)"/>
    <s v="******.2 บ้านหกหลัง บ้านทรงไทย ริมคลองชลประทาน ตำบลหนองลาน อำเภอท่ามะกา จังหวัดกาญจนบุรี 71130"/>
    <s v="71130"/>
    <s v="68"/>
    <s v="24/03/2026 11:43"/>
    <s v="-"/>
    <s v="SPX Express"/>
    <s v="Shopee"/>
    <s v="shopee"/>
    <s v=""/>
    <s v="TH2665398958382"/>
    <s v="24/03/2026 11:43"/>
  </r>
  <r>
    <x v="3"/>
    <x v="3"/>
    <n v="66"/>
    <n v="1"/>
    <s v="GYA83"/>
    <n v="240"/>
    <n v="0"/>
    <s v="ร้านที่1"/>
    <s v="จ******)"/>
    <s v="******.2 บ้านหกหลัง บ้านทรงไทย ริมคลองชลประทาน ตำบลหนองลาน อำเภอท่ามะกา จังหวัดกาญจนบุรี 71130"/>
    <s v="71130"/>
    <s v="68"/>
    <s v="24/03/2026 11:43"/>
    <s v="-"/>
    <s v="SPX Express"/>
    <s v="Shopee"/>
    <s v="shopee"/>
    <s v=""/>
    <s v="TH2665398958382"/>
    <s v="24/03/2026 11:43"/>
  </r>
  <r>
    <x v="0"/>
    <x v="0"/>
    <n v="67"/>
    <n v="1"/>
    <s v="GYA83"/>
    <n v="240"/>
    <n v="0"/>
    <s v="ร้านที่1"/>
    <s v="จ******)"/>
    <s v="******.2 บ้านหกหลัง บ้านทรงไทย ริมคลองชลประทาน ตำบลหนองลาน อำเภอท่ามะกา จังหวัดกาญจนบุรี 71130"/>
    <s v="71130"/>
    <s v="68"/>
    <s v="24/03/2026 11:43"/>
    <s v="-"/>
    <s v="SPX Express"/>
    <s v="Shopee"/>
    <s v="shopee"/>
    <s v=""/>
    <s v="TH2665398958382"/>
    <s v="24/03/2026 11:43"/>
  </r>
  <r>
    <x v="5"/>
    <x v="12"/>
    <n v="103.46"/>
    <n v="1"/>
    <s v="GYA82"/>
    <n v="110.46"/>
    <n v="7"/>
    <s v="ร้านที่1"/>
    <s v="ปริญญารัตน์ จุไรย์"/>
    <s v="255 หมู่2 ตำบลกาบเชิง อำเภอกาบเชิง · กาบเชิง/ Kap Choeng_x000a__x000a_กาบเชิง/ Kap Choengสุรินทร์/ Surin_x000a_32210"/>
    <s v="32210"/>
    <s v="660611759633"/>
    <s v="24/03/2026 11:33"/>
    <s v="-"/>
    <s v="Kerry_dropoff"/>
    <s v="Lazada"/>
    <s v="lazada"/>
    <s v=""/>
    <s v="TH29068H79KT9A"/>
    <s v="24/03/2026 11:33"/>
  </r>
  <r>
    <x v="5"/>
    <x v="12"/>
    <n v="109"/>
    <n v="1"/>
    <s v="GYA81"/>
    <n v="109"/>
    <n v="0"/>
    <s v="ร้านที่1"/>
    <s v="ร้านขายยากาญจนผล"/>
    <s v="90ตลาดล่าง ซอย3_x000a__x000a_เมืองนครปฐม/ Mueang Nakhon Pathomนครปฐม/ Nakhon Pathom_x000a_73000"/>
    <s v="73000"/>
    <s v="660819954069"/>
    <s v="24/03/2026 11:29"/>
    <s v="-"/>
    <s v="Kerry_dropoff"/>
    <s v="Lazada"/>
    <s v="lazada"/>
    <s v=""/>
    <s v="LEXPU0670209207"/>
    <s v="24/03/2026 11:29"/>
  </r>
  <r>
    <x v="7"/>
    <x v="7"/>
    <n v="66.666666666666671"/>
    <n v="3"/>
    <s v="GYA80"/>
    <n v="100"/>
    <n v="0"/>
    <s v="ร้านที่2"/>
    <s v="น***นตรีศรีสมวงษ์"/>
    <s v="นครปฐม"/>
    <s v="-"/>
    <s v=""/>
    <s v="24/03/2026 11:29"/>
    <s v="-"/>
    <s v="J&amp;T COD"/>
    <s v="Tiktok"/>
    <s v="จ่ายทีหลัง / COD"/>
    <s v=""/>
    <s v="793873115254"/>
    <s v="24/03/2026 11:29"/>
  </r>
  <r>
    <x v="4"/>
    <x v="12"/>
    <n v="87.2"/>
    <n v="1"/>
    <s v="GYA79"/>
    <n v="94.2"/>
    <n v="7"/>
    <s v="ร้านที่1"/>
    <s v="เกรียงไกร สืบมงคลชัย"/>
    <s v="204/77 หมู่ 9 ซอย 3 ตำบลสันกำแพง · สันกำแพง_x000a__x000a_สันกำแพง/ San Kamphaengเชียงใหม่/ Chiang Mai_x000a_50130"/>
    <s v="50130"/>
    <s v="660815945055"/>
    <s v="24/03/2026 11:25"/>
    <s v="-"/>
    <s v="Kerry_dropoff"/>
    <s v="Lazada"/>
    <s v="lazada"/>
    <s v=""/>
    <s v="LEXPU0670207118"/>
    <s v="24/03/2026 11:25"/>
  </r>
  <r>
    <x v="0"/>
    <x v="0"/>
    <n v="69.900000000000006"/>
    <n v="10"/>
    <s v="GYA77"/>
    <n v="666"/>
    <n v="71"/>
    <s v="ร้านที่1"/>
    <s v="อรสา วงศ์ไชย"/>
    <s v="407/33 ต ในเมือง อ เมือง จ ชัยภูมิ หมู่บ้านโฮมการ์เด้น (1) · ในเมือง/ Nai Mueang_x000a__x000a_เมืองชัยภูมิ/ Mueang Chaiyaphumชัยภูมิ/ Chaiyaphum_x000a_36000"/>
    <s v="36000"/>
    <s v="660812648909"/>
    <s v="24/03/2026 11:06"/>
    <s v="-"/>
    <s v="Kerry_dropoff"/>
    <s v="Lazada"/>
    <s v="lazada"/>
    <s v=""/>
    <s v="LEXPU0670286852"/>
    <s v="24/03/2026 11:06"/>
  </r>
  <r>
    <x v="7"/>
    <x v="7"/>
    <n v="66.666666666666671"/>
    <n v="6"/>
    <s v="GYA76"/>
    <n v="200"/>
    <n v="0"/>
    <s v="ร้านที่2"/>
    <s v="ร***นภา    ว***โรจน์"/>
    <s v="สมุทรสงคราม"/>
    <s v="-"/>
    <s v=""/>
    <s v="24/03/2026 10:53"/>
    <s v="-"/>
    <s v="J&amp;T COD"/>
    <s v="Tiktok"/>
    <s v="จ่ายทีหลัง / COD"/>
    <s v=""/>
    <s v="793840402272"/>
    <s v="24/03/2026 10:54"/>
  </r>
  <r>
    <x v="15"/>
    <x v="18"/>
    <n v="66"/>
    <n v="3"/>
    <s v="GYA75"/>
    <n v="720"/>
    <n v="0"/>
    <s v="ร้านที่1"/>
    <s v="อ******น"/>
    <s v="******ำบลบางพระครู ตำบลบางพระครู อำเภอนครหลวง จังหวัดพระนครศรีอยุธยา 13260"/>
    <s v="13260"/>
    <s v="15"/>
    <s v="24/03/2026 10:51"/>
    <s v="-"/>
    <s v="SPX Express"/>
    <s v="Shopee"/>
    <s v="shopee"/>
    <s v=""/>
    <s v="TH262848562933A"/>
    <s v="24/03/2026 10:49"/>
  </r>
  <r>
    <x v="3"/>
    <x v="3"/>
    <n v="66"/>
    <n v="3"/>
    <s v="GYA75"/>
    <n v="720"/>
    <n v="0"/>
    <s v="ร้านที่1"/>
    <s v="อ******น"/>
    <s v="******ำบลบางพระครู ตำบลบางพระครู อำเภอนครหลวง จังหวัดพระนครศรีอยุธยา 13260"/>
    <s v="13260"/>
    <s v="15"/>
    <s v="24/03/2026 10:51"/>
    <s v="-"/>
    <s v="SPX Express"/>
    <s v="Shopee"/>
    <s v="shopee"/>
    <s v=""/>
    <s v="TH262848562933A"/>
    <s v="24/03/2026 10:49"/>
  </r>
  <r>
    <x v="0"/>
    <x v="0"/>
    <n v="67"/>
    <n v="3"/>
    <s v="GYA75"/>
    <n v="720"/>
    <n v="0"/>
    <s v="ร้านที่1"/>
    <s v="อ******น"/>
    <s v="******ำบลบางพระครู ตำบลบางพระครู อำเภอนครหลวง จังหวัดพระนครศรีอยุธยา 13260"/>
    <s v="13260"/>
    <s v="15"/>
    <s v="24/03/2026 10:51"/>
    <s v="-"/>
    <s v="SPX Express"/>
    <s v="Shopee"/>
    <s v="shopee"/>
    <s v=""/>
    <s v="TH262848562933A"/>
    <s v="24/03/2026 10:49"/>
  </r>
  <r>
    <x v="7"/>
    <x v="7"/>
    <n v="66.666666666666671"/>
    <n v="3"/>
    <s v="GYA74"/>
    <n v="100"/>
    <n v="0"/>
    <s v="ร้านที่2"/>
    <s v="ส***สาบ้านข้างศาลาหมู่16"/>
    <s v="อุทัยธานี"/>
    <s v="-"/>
    <s v=""/>
    <s v="24/03/2026 10:34"/>
    <s v="-"/>
    <s v="J&amp;T COD"/>
    <s v="Tiktok"/>
    <s v="จ่ายทีหลัง / COD"/>
    <s v=""/>
    <s v="793875318235"/>
    <s v="24/03/2026 10:34"/>
  </r>
  <r>
    <x v="7"/>
    <x v="7"/>
    <n v="66.666666666666671"/>
    <n v="3"/>
    <s v="GYA73"/>
    <n v="100"/>
    <n v="0"/>
    <s v="ร้านที่2"/>
    <s v="ป***รา น***ทธิ์"/>
    <s v="กรุงเทพฯ"/>
    <s v="-"/>
    <s v=""/>
    <s v="24/03/2026 10:32"/>
    <s v="-"/>
    <s v="J&amp;T Express"/>
    <s v="Tiktok"/>
    <s v="tiktok"/>
    <s v=""/>
    <s v="793838717243"/>
    <s v="24/03/2026 10:30"/>
  </r>
  <r>
    <x v="2"/>
    <x v="2"/>
    <n v="33.333333333333336"/>
    <n v="3"/>
    <s v="GYA72"/>
    <n v="100"/>
    <n v="0"/>
    <s v="ร้านที่4"/>
    <s v="ก***์รวี เ***อสุวรรณ์"/>
    <s v="เชียงราย"/>
    <s v="-"/>
    <s v=""/>
    <s v="24/03/2026 10:09"/>
    <s v="-"/>
    <s v="J&amp;T COD"/>
    <s v="Tiktok"/>
    <s v="จ่ายทีหลัง / COD"/>
    <s v=""/>
    <s v="793810753293"/>
    <s v="24/03/2026 10:09"/>
  </r>
  <r>
    <x v="0"/>
    <x v="0"/>
    <n v="80"/>
    <n v="1"/>
    <s v="GYA71"/>
    <n v="80"/>
    <n v="0"/>
    <s v="ร้านที่1"/>
    <s v="พ******ม"/>
    <s v="******โนนขี้ตุ่น, สารภี, อำเภอหนองบุญมาก ตำบลสารภี อำเภอหนองบุญมาก จังหวัดนครราชสีมา 30410"/>
    <s v="30410"/>
    <s v="03"/>
    <s v="24/03/2026 10:10"/>
    <s v="-"/>
    <s v="SPX Express"/>
    <s v="Shopee"/>
    <s v="shopee"/>
    <s v=""/>
    <s v="TH2660604130019"/>
    <s v="24/03/2026 09:54"/>
  </r>
  <r>
    <x v="14"/>
    <x v="17"/>
    <n v="139"/>
    <n v="1"/>
    <s v="GYA70"/>
    <n v="430"/>
    <n v="0"/>
    <s v="ร้านที่10"/>
    <s v="วิลาวัลย์ ผาสุข"/>
    <s v="ที่อยู่ : 80 ม.7 ตำบล : หนองโพรง_x000a_อำเภอ : ศรีมหาโพธิ์ จังหวัด : ปราจีนบุรี 25140"/>
    <s v="25140"/>
    <s v="0987454485"/>
    <s v="24/03/2026 09:37"/>
    <s v="t0832622509@gmail.com"/>
    <s v="EMS COD"/>
    <s v="facebook"/>
    <s v="กสิกร"/>
    <s v=""/>
    <s v="WA110700950TH"/>
    <s v="24/03/2026 09:37"/>
  </r>
  <r>
    <x v="5"/>
    <x v="5"/>
    <n v="139"/>
    <n v="1"/>
    <s v="GYA70"/>
    <n v="430"/>
    <n v="0"/>
    <s v="ร้านที่10"/>
    <s v="วิลาวัลย์ ผาสุข"/>
    <s v="ที่อยู่ : 80 ม.7 ตำบล : หนองโพรง_x000a_อำเภอ : ศรีมหาโพธิ์ จังหวัด : ปราจีนบุรี 25140"/>
    <s v="25140"/>
    <s v="0987454485"/>
    <s v="24/03/2026 09:37"/>
    <s v="t0832622509@gmail.com"/>
    <s v="EMS COD"/>
    <s v="facebook"/>
    <s v="กสิกร"/>
    <s v=""/>
    <s v="WA110700950TH"/>
    <s v="24/03/2026 09:37"/>
  </r>
  <r>
    <x v="6"/>
    <x v="6"/>
    <n v="139"/>
    <n v="1"/>
    <s v="GYA70"/>
    <n v="430"/>
    <n v="0"/>
    <s v="ร้านที่10"/>
    <s v="วิลาวัลย์ ผาสุข"/>
    <s v="ที่อยู่ : 80 ม.7 ตำบล : หนองโพรง_x000a_อำเภอ : ศรีมหาโพธิ์ จังหวัด : ปราจีนบุรี 25140"/>
    <s v="25140"/>
    <s v="0987454485"/>
    <s v="24/03/2026 09:37"/>
    <s v="t0832622509@gmail.com"/>
    <s v="EMS COD"/>
    <s v="facebook"/>
    <s v="กสิกร"/>
    <s v=""/>
    <s v="WA110700950TH"/>
    <s v="24/03/2026 09:37"/>
  </r>
  <r>
    <x v="4"/>
    <x v="4"/>
    <n v="139"/>
    <n v="1"/>
    <s v="GYA70"/>
    <n v="430"/>
    <n v="0"/>
    <s v="ร้านที่10"/>
    <s v="วิลาวัลย์ ผาสุข"/>
    <s v="ที่อยู่ : 80 ม.7 ตำบล : หนองโพรง_x000a_อำเภอ : ศรีมหาโพธิ์ จังหวัด : ปราจีนบุรี 25140"/>
    <s v="25140"/>
    <s v="0987454485"/>
    <s v="24/03/2026 09:37"/>
    <s v="t0832622509@gmail.com"/>
    <s v="EMS COD"/>
    <s v="facebook"/>
    <s v="กสิกร"/>
    <s v=""/>
    <s v="WA110700950TH"/>
    <s v="24/03/2026 09:37"/>
  </r>
  <r>
    <x v="14"/>
    <x v="17"/>
    <n v="139"/>
    <n v="1"/>
    <s v="GYA69"/>
    <n v="430"/>
    <n v="0"/>
    <s v="ร้านที่10"/>
    <s v="เกษม มณีสาคร"/>
    <s v="208 หมู่3 ต.ทุ่งสุขลา อ.ศรีราชา จ. ชลบุรี โทร 20230"/>
    <s v="20230"/>
    <s v="0819258065"/>
    <s v="24/03/2026 09:35"/>
    <s v="t0832622509@gmail.com"/>
    <s v="EMS COD"/>
    <s v="facebook"/>
    <s v="กสิกร"/>
    <s v=""/>
    <s v="WA110709786TH"/>
    <s v="24/03/2026 09:35"/>
  </r>
  <r>
    <x v="5"/>
    <x v="5"/>
    <n v="139"/>
    <n v="1"/>
    <s v="GYA69"/>
    <n v="430"/>
    <n v="0"/>
    <s v="ร้านที่10"/>
    <s v="เกษม มณีสาคร"/>
    <s v="208 หมู่3 ต.ทุ่งสุขลา อ.ศรีราชา จ. ชลบุรี โทร 20230"/>
    <s v="20230"/>
    <s v="0819258065"/>
    <s v="24/03/2026 09:35"/>
    <s v="t0832622509@gmail.com"/>
    <s v="EMS COD"/>
    <s v="facebook"/>
    <s v="กสิกร"/>
    <s v=""/>
    <s v="WA110709786TH"/>
    <s v="24/03/2026 09:35"/>
  </r>
  <r>
    <x v="6"/>
    <x v="6"/>
    <n v="139"/>
    <n v="1"/>
    <s v="GYA69"/>
    <n v="430"/>
    <n v="0"/>
    <s v="ร้านที่10"/>
    <s v="เกษม มณีสาคร"/>
    <s v="208 หมู่3 ต.ทุ่งสุขลา อ.ศรีราชา จ. ชลบุรี โทร 20230"/>
    <s v="20230"/>
    <s v="0819258065"/>
    <s v="24/03/2026 09:35"/>
    <s v="t0832622509@gmail.com"/>
    <s v="EMS COD"/>
    <s v="facebook"/>
    <s v="กสิกร"/>
    <s v=""/>
    <s v="WA110709786TH"/>
    <s v="24/03/2026 09:35"/>
  </r>
  <r>
    <x v="4"/>
    <x v="4"/>
    <n v="139"/>
    <n v="1"/>
    <s v="GYA69"/>
    <n v="430"/>
    <n v="0"/>
    <s v="ร้านที่10"/>
    <s v="เกษม มณีสาคร"/>
    <s v="208 หมู่3 ต.ทุ่งสุขลา อ.ศรีราชา จ. ชลบุรี โทร 20230"/>
    <s v="20230"/>
    <s v="0819258065"/>
    <s v="24/03/2026 09:35"/>
    <s v="t0832622509@gmail.com"/>
    <s v="EMS COD"/>
    <s v="facebook"/>
    <s v="กสิกร"/>
    <s v=""/>
    <s v="WA110709786TH"/>
    <s v="24/03/2026 09:35"/>
  </r>
  <r>
    <x v="14"/>
    <x v="17"/>
    <n v="139"/>
    <n v="1"/>
    <s v="GYA68"/>
    <n v="430"/>
    <n v="0"/>
    <s v="ร้านที่10"/>
    <s v="ศรุตา ต๊ะรังษี"/>
    <s v="3/1 ถนนพันศรโยธา ต.รั้วใหญ่ อ.เมือง จ.สุพรรณบุรี 72000"/>
    <s v="72000"/>
    <s v="0625214295"/>
    <s v="24/03/2026 09:30"/>
    <s v="t0832622509@gmail.com"/>
    <s v="EMS COD"/>
    <s v="facebook"/>
    <s v="กสิกร"/>
    <s v=""/>
    <s v="WA110709772TH"/>
    <s v="24/03/2026 09:30"/>
  </r>
  <r>
    <x v="5"/>
    <x v="5"/>
    <n v="139"/>
    <n v="1"/>
    <s v="GYA68"/>
    <n v="430"/>
    <n v="0"/>
    <s v="ร้านที่10"/>
    <s v="ศรุตา ต๊ะรังษี"/>
    <s v="3/1 ถนนพันศรโยธา ต.รั้วใหญ่ อ.เมือง จ.สุพรรณบุรี 72000"/>
    <s v="72000"/>
    <s v="0625214295"/>
    <s v="24/03/2026 09:30"/>
    <s v="t0832622509@gmail.com"/>
    <s v="EMS COD"/>
    <s v="facebook"/>
    <s v="กสิกร"/>
    <s v=""/>
    <s v="WA110709772TH"/>
    <s v="24/03/2026 09:30"/>
  </r>
  <r>
    <x v="6"/>
    <x v="6"/>
    <n v="139"/>
    <n v="1"/>
    <s v="GYA68"/>
    <n v="430"/>
    <n v="0"/>
    <s v="ร้านที่10"/>
    <s v="ศรุตา ต๊ะรังษี"/>
    <s v="3/1 ถนนพันศรโยธา ต.รั้วใหญ่ อ.เมือง จ.สุพรรณบุรี 72000"/>
    <s v="72000"/>
    <s v="0625214295"/>
    <s v="24/03/2026 09:30"/>
    <s v="t0832622509@gmail.com"/>
    <s v="EMS COD"/>
    <s v="facebook"/>
    <s v="กสิกร"/>
    <s v=""/>
    <s v="WA110709772TH"/>
    <s v="24/03/2026 09:30"/>
  </r>
  <r>
    <x v="4"/>
    <x v="4"/>
    <n v="139"/>
    <n v="1"/>
    <s v="GYA68"/>
    <n v="430"/>
    <n v="0"/>
    <s v="ร้านที่10"/>
    <s v="ศรุตา ต๊ะรังษี"/>
    <s v="3/1 ถนนพันศรโยธา ต.รั้วใหญ่ อ.เมือง จ.สุพรรณบุรี 72000"/>
    <s v="72000"/>
    <s v="0625214295"/>
    <s v="24/03/2026 09:30"/>
    <s v="t0832622509@gmail.com"/>
    <s v="EMS COD"/>
    <s v="facebook"/>
    <s v="กสิกร"/>
    <s v=""/>
    <s v="WA110709772TH"/>
    <s v="24/03/2026 09:30"/>
  </r>
  <r>
    <x v="0"/>
    <x v="0"/>
    <n v="66.333333333333329"/>
    <n v="3"/>
    <s v="GYA67"/>
    <n v="250"/>
    <n v="0"/>
    <s v="ร้านที่2"/>
    <s v="น***"/>
    <s v="บุรีรัมย์"/>
    <s v="-"/>
    <s v=""/>
    <s v="24/03/2026 09:24"/>
    <s v="-"/>
    <s v="J&amp;T COD"/>
    <s v="Tiktok"/>
    <s v="จ่ายทีหลัง / COD"/>
    <s v=""/>
    <s v="793883316262"/>
    <s v="24/03/2026 09:24"/>
  </r>
  <r>
    <x v="14"/>
    <x v="17"/>
    <n v="159"/>
    <n v="1"/>
    <s v="GYA66"/>
    <n v="99"/>
    <n v="0"/>
    <s v="ร้านที่2"/>
    <s v="เ***ลี ส***สพ"/>
    <s v="ชลบุรี"/>
    <s v="-"/>
    <s v=""/>
    <s v="24/03/2026 09:20"/>
    <s v="-"/>
    <s v="J&amp;T Express"/>
    <s v="Tiktok"/>
    <s v="tiktok"/>
    <s v=""/>
    <s v="793833122202"/>
    <s v="24/03/2026 09:20"/>
  </r>
  <r>
    <x v="2"/>
    <x v="2"/>
    <n v="50"/>
    <n v="6"/>
    <s v="GYA65"/>
    <n v="200"/>
    <n v="0"/>
    <s v="ร้านที่2"/>
    <s v="ณ***า บ***ผื่อน"/>
    <s v="ราชบุรี"/>
    <s v="-"/>
    <s v=""/>
    <s v="24/03/2026 09:18"/>
    <s v="-"/>
    <s v="J&amp;T COD"/>
    <s v="Tiktok"/>
    <s v="จ่ายทีหลัง / COD"/>
    <s v=""/>
    <s v="793843659232"/>
    <s v="24/03/2026 09:18"/>
  </r>
  <r>
    <x v="2"/>
    <x v="2"/>
    <n v="50"/>
    <n v="6"/>
    <s v="GYA64"/>
    <n v="217"/>
    <n v="0"/>
    <s v="ร้านที่2"/>
    <s v="ส***ค์ เ***ภาคย์กุล"/>
    <s v="กรุงเทพฯ"/>
    <s v="-"/>
    <s v=""/>
    <s v="24/03/2026 09:18"/>
    <s v="-"/>
    <s v="J&amp;T Express"/>
    <s v="Tiktok"/>
    <s v="tiktok"/>
    <s v=""/>
    <s v="793807451220"/>
    <s v="24/03/2026 09:17"/>
  </r>
  <r>
    <x v="2"/>
    <x v="2"/>
    <n v="65"/>
    <n v="1"/>
    <s v="GYA64"/>
    <n v="217"/>
    <n v="0"/>
    <s v="ร้านที่2"/>
    <s v="ส***ค์ เ***ภาคย์กุล"/>
    <s v="กรุงเทพฯ"/>
    <s v="-"/>
    <s v=""/>
    <s v="24/03/2026 09:18"/>
    <s v="-"/>
    <s v="J&amp;T Express"/>
    <s v="Tiktok"/>
    <s v="tiktok"/>
    <s v=""/>
    <s v="793807451220"/>
    <s v="24/03/2026 09:17"/>
  </r>
  <r>
    <x v="0"/>
    <x v="0"/>
    <n v="120"/>
    <n v="2"/>
    <s v="GYA63"/>
    <n v="267"/>
    <n v="0"/>
    <s v="ร้านที่2"/>
    <s v="a***ee"/>
    <s v="สุรินทร์"/>
    <s v="-"/>
    <s v=""/>
    <s v="24/03/2026 09:17"/>
    <s v="-"/>
    <s v="J&amp;T COD"/>
    <s v="Tiktok"/>
    <s v="จ่ายทีหลัง / COD"/>
    <s v=""/>
    <s v="793833610216"/>
    <s v="24/03/2026 09:17"/>
  </r>
  <r>
    <x v="0"/>
    <x v="0"/>
    <n v="120"/>
    <n v="1"/>
    <s v="GYA63"/>
    <n v="267"/>
    <n v="0"/>
    <s v="ร้านที่2"/>
    <s v="a***ee"/>
    <s v="สุรินทร์"/>
    <s v="-"/>
    <s v=""/>
    <s v="24/03/2026 09:17"/>
    <s v="-"/>
    <s v="J&amp;T COD"/>
    <s v="Tiktok"/>
    <s v="จ่ายทีหลัง / COD"/>
    <s v=""/>
    <s v="793833610216"/>
    <s v="24/03/2026 09:17"/>
  </r>
  <r>
    <x v="7"/>
    <x v="7"/>
    <n v="66.666666666666671"/>
    <n v="3"/>
    <s v="GYA62"/>
    <n v="129"/>
    <n v="0"/>
    <s v="ร้านที่2"/>
    <s v="อ***ณา ส***ร"/>
    <s v="สมุทรปราการ"/>
    <s v="-"/>
    <s v=""/>
    <s v="24/03/2026 09:17"/>
    <s v="-"/>
    <s v="J&amp;T COD"/>
    <s v="Tiktok"/>
    <s v="จ่ายทีหลัง / COD"/>
    <s v=""/>
    <s v="793894314242"/>
    <s v="24/03/2026 09:17"/>
  </r>
  <r>
    <x v="2"/>
    <x v="2"/>
    <n v="33.333333333333336"/>
    <n v="3"/>
    <s v="GYA61"/>
    <n v="100"/>
    <n v="0"/>
    <s v="ร้านที่2"/>
    <s v="ศ***ระภา ภ***อง"/>
    <s v="ภูเก็ต"/>
    <s v="-"/>
    <s v=""/>
    <s v="24/03/2026 09:16"/>
    <s v="-"/>
    <s v="J&amp;T COD"/>
    <s v="Tiktok"/>
    <s v="จ่ายทีหลัง / COD"/>
    <s v="กาแฟ3"/>
    <s v="793875255250"/>
    <s v="24/03/2026 09:16"/>
  </r>
  <r>
    <x v="2"/>
    <x v="2"/>
    <n v="33.333333333333336"/>
    <n v="3"/>
    <s v="GYA60"/>
    <n v="100"/>
    <n v="0"/>
    <s v="ร้านที่2"/>
    <s v="ศ***พร"/>
    <s v="ชลบุรี"/>
    <s v="-"/>
    <s v=""/>
    <s v="24/03/2026 09:15"/>
    <s v="-"/>
    <s v="J&amp;T COD"/>
    <s v="Tiktok"/>
    <s v="จ่ายทีหลัง / COD"/>
    <s v=""/>
    <s v="793865951281"/>
    <s v="24/03/2026 09:15"/>
  </r>
  <r>
    <x v="2"/>
    <x v="2"/>
    <n v="33.333333333333336"/>
    <n v="3"/>
    <s v="GYA59"/>
    <n v="100"/>
    <n v="0"/>
    <s v="ร้านที่2"/>
    <s v="น***"/>
    <s v="สมุทรปราการ"/>
    <s v="-"/>
    <s v=""/>
    <s v="24/03/2026 09:15"/>
    <s v="-"/>
    <s v="J&amp;T COD"/>
    <s v="Tiktok"/>
    <s v="จ่ายทีหลัง / COD"/>
    <s v=""/>
    <s v="793858653254"/>
    <s v="24/03/2026 09:15"/>
  </r>
  <r>
    <x v="2"/>
    <x v="2"/>
    <n v="33.333333333333336"/>
    <n v="9"/>
    <s v="GYA57"/>
    <n v="335"/>
    <n v="35"/>
    <s v="ร้านที่2"/>
    <s v="โ***กา"/>
    <s v="นนทบุรี"/>
    <s v="-"/>
    <s v=""/>
    <s v="24/03/2026 09:13"/>
    <s v="-"/>
    <s v="J&amp;T COD"/>
    <s v="Tiktok"/>
    <s v="จ่ายทีหลัง / COD"/>
    <s v=""/>
    <s v="-"/>
    <s v="24/03/2026 09:13"/>
  </r>
  <r>
    <x v="5"/>
    <x v="5"/>
    <n v="159"/>
    <n v="1"/>
    <s v="GYA56"/>
    <n v="190"/>
    <n v="0"/>
    <s v="ร้านที่2"/>
    <s v="ล***า"/>
    <s v="นครสวรรค์"/>
    <s v="-"/>
    <s v=""/>
    <s v="24/03/2026 09:13"/>
    <s v="-"/>
    <s v="J&amp;T COD"/>
    <s v="Tiktok"/>
    <s v="จ่ายทีหลัง / COD"/>
    <s v=""/>
    <s v="793879409260"/>
    <s v="24/03/2026 09:13"/>
  </r>
  <r>
    <x v="15"/>
    <x v="16"/>
    <n v="150"/>
    <n v="1"/>
    <s v="GYA56"/>
    <n v="190"/>
    <n v="0"/>
    <s v="ร้านที่2"/>
    <s v="ล***า"/>
    <s v="นครสวรรค์"/>
    <s v="-"/>
    <s v=""/>
    <s v="24/03/2026 09:13"/>
    <s v="-"/>
    <s v="J&amp;T COD"/>
    <s v="Tiktok"/>
    <s v="จ่ายทีหลัง / COD"/>
    <s v=""/>
    <s v="793879409260"/>
    <s v="24/03/2026 09:13"/>
  </r>
  <r>
    <x v="2"/>
    <x v="2"/>
    <n v="33.333333333333336"/>
    <n v="3"/>
    <s v="GYA55"/>
    <n v="100"/>
    <n v="0"/>
    <s v="ร้านที่2"/>
    <s v="พ***าณ์ 4*** ส***ู้กดน้ำ"/>
    <s v="กรุงเทพฯ"/>
    <s v="-"/>
    <s v=""/>
    <s v="24/03/2026 09:12"/>
    <s v="-"/>
    <s v="J&amp;T COD"/>
    <s v="Tiktok"/>
    <s v="จ่ายทีหลัง / COD"/>
    <s v=""/>
    <s v="793857853246"/>
    <s v="24/03/2026 09:12"/>
  </r>
  <r>
    <x v="7"/>
    <x v="7"/>
    <n v="66.666666666666671"/>
    <n v="6"/>
    <s v="GYA54"/>
    <n v="200"/>
    <n v="0"/>
    <s v="ร้านที่2"/>
    <s v="บ***อิญ แ***ทรัพย์"/>
    <s v="ลำพูน"/>
    <s v="-"/>
    <s v=""/>
    <s v="24/03/2026 09:09"/>
    <s v="-"/>
    <s v="J&amp;T COD"/>
    <s v="Tiktok"/>
    <s v="จ่ายทีหลัง / COD"/>
    <s v=""/>
    <s v="793845209275"/>
    <s v="24/03/2026 09:10"/>
  </r>
  <r>
    <x v="7"/>
    <x v="7"/>
    <n v="66.666666666666671"/>
    <n v="3"/>
    <s v="GYA53"/>
    <n v="100"/>
    <n v="0"/>
    <s v="ร้านที่2"/>
    <s v="ค** ป***าภรณ์"/>
    <s v="กระบี่"/>
    <s v="-"/>
    <s v=""/>
    <s v="24/03/2026 09:09"/>
    <s v="-"/>
    <s v="J&amp;T COD"/>
    <s v="Tiktok"/>
    <s v="จ่ายทีหลัง / COD"/>
    <s v=""/>
    <s v="793871618201"/>
    <s v="24/03/2026 09:10"/>
  </r>
  <r>
    <x v="7"/>
    <x v="7"/>
    <n v="66.666666666666671"/>
    <n v="3"/>
    <s v="GYA52"/>
    <n v="100"/>
    <n v="0"/>
    <s v="ร้านที่2"/>
    <s v="โ***กา ท***ยู่"/>
    <s v="กรุงเทพมหานคร"/>
    <s v="-"/>
    <s v=""/>
    <s v="24/03/2026 09:09"/>
    <s v="-"/>
    <s v="J&amp;T COD"/>
    <s v="Tiktok"/>
    <s v="จ่ายทีหลัง / COD"/>
    <s v=""/>
    <s v="793805112251"/>
    <s v="24/03/2026 09:09"/>
  </r>
  <r>
    <x v="0"/>
    <x v="0"/>
    <n v="80"/>
    <n v="2"/>
    <s v="GYA51"/>
    <n v="160"/>
    <n v="0"/>
    <s v="ร้านที่1"/>
    <s v="ส******์"/>
    <s v="******อำเภออู่ทอง จังหวัดสุพรรณบุรี 72160 ตำบลบ้านโข้ง อำเภออู่ทอง จังหวัดสุพรรณบุรี 72160"/>
    <s v="72160"/>
    <s v="30"/>
    <s v="24/03/2026 09:03"/>
    <s v="-"/>
    <s v="SPX Express"/>
    <s v="Shopee"/>
    <s v="shopee"/>
    <s v=""/>
    <s v="TH264642269132U"/>
    <s v="24/03/2026 09:03"/>
  </r>
  <r>
    <x v="5"/>
    <x v="19"/>
    <n v="87.2"/>
    <n v="1"/>
    <s v="GYA50"/>
    <n v="94.2"/>
    <n v="7"/>
    <s v="ร้านที่1"/>
    <s v="win zaw"/>
    <s v="1111/2หมู่ 1 หมู่บัานไทบประกัน ดําบลบางเสาธง อําเภอบาเสาธงจังหวัดสมุทรปราการ 10540 · บางเสาธง/ Bang Sao Thong_x000a__x000a_บางเสาธง/ Bang Sao Thongสมุทรปราการ/ Samut Prakan_x000a_10570"/>
    <s v="10570"/>
    <s v="660944855933"/>
    <s v="24/03/2026 08:54"/>
    <s v="-"/>
    <s v="Kerry_dropoff"/>
    <s v="Lazada"/>
    <s v="lazada"/>
    <s v=""/>
    <s v="LEXPU0670209675"/>
    <s v="24/03/2026 08:54"/>
  </r>
  <r>
    <x v="5"/>
    <x v="5"/>
    <n v="159"/>
    <n v="1"/>
    <s v="GYA48"/>
    <n v="258"/>
    <n v="0"/>
    <s v="ร้านที่2"/>
    <s v="ค***๋อย"/>
    <s v="กาญจนบุรี"/>
    <s v="-"/>
    <s v=""/>
    <s v="24/03/2026 08:12"/>
    <s v="-"/>
    <s v="J&amp;T COD"/>
    <s v="Tiktok"/>
    <s v="จ่ายทีหลัง / COD"/>
    <s v=""/>
    <s v="793889212255"/>
    <s v="24/03/2026 08:12"/>
  </r>
  <r>
    <x v="6"/>
    <x v="6"/>
    <n v="159"/>
    <n v="1"/>
    <s v="GYA48"/>
    <n v="258"/>
    <n v="0"/>
    <s v="ร้านที่2"/>
    <s v="ค***๋อย"/>
    <s v="กาญจนบุรี"/>
    <s v="-"/>
    <s v=""/>
    <s v="24/03/2026 08:12"/>
    <s v="-"/>
    <s v="J&amp;T COD"/>
    <s v="Tiktok"/>
    <s v="จ่ายทีหลัง / COD"/>
    <s v=""/>
    <s v="793889212255"/>
    <s v="24/03/2026 08:12"/>
  </r>
  <r>
    <x v="0"/>
    <x v="0"/>
    <n v="80"/>
    <n v="1"/>
    <s v="GYA46"/>
    <n v="80"/>
    <n v="0"/>
    <s v="ร้านที่1"/>
    <s v="ส******ล"/>
    <s v="******, ตำบลหมากแข้ง, อำเภอเมืองอุดรธานี ตำบลหมากแข้ง อำเภอเมืองอุดรธานี จังหวัดอุดรธานี 41000"/>
    <s v="41000"/>
    <s v="00"/>
    <s v="24/03/2026 08:34"/>
    <s v="-"/>
    <s v="SPX Express"/>
    <s v="Shopee"/>
    <s v="shopee"/>
    <s v=""/>
    <s v="TH262229225020U"/>
    <s v="24/03/2026 08:04"/>
  </r>
  <r>
    <x v="4"/>
    <x v="4"/>
    <n v="159"/>
    <n v="2"/>
    <s v="GYA45"/>
    <n v="258"/>
    <n v="0"/>
    <s v="ร้านที่2"/>
    <s v="อ***ญา"/>
    <s v="นครราชสีมา"/>
    <s v="-"/>
    <s v=""/>
    <s v="24/03/2026 07:59"/>
    <s v="-"/>
    <s v="J&amp;T COD"/>
    <s v="Tiktok"/>
    <s v="จ่ายทีหลัง / COD"/>
    <s v=""/>
    <s v="793803921201"/>
    <s v="24/03/2026 07:59"/>
  </r>
  <r>
    <x v="2"/>
    <x v="2"/>
    <n v="50"/>
    <n v="6"/>
    <s v="GYA43"/>
    <n v="200"/>
    <n v="0"/>
    <s v="ร้านที่2"/>
    <s v="เ***ห์ ไ***ิกรรม"/>
    <s v="อุทัยธานี"/>
    <s v="-"/>
    <s v=""/>
    <s v="24/03/2026 07:52"/>
    <s v="-"/>
    <s v="J&amp;T COD"/>
    <s v="Tiktok"/>
    <s v="จ่ายทีหลัง / COD"/>
    <s v=""/>
    <s v="793891958274"/>
    <s v="24/03/2026 07:52"/>
  </r>
  <r>
    <x v="0"/>
    <x v="0"/>
    <n v="66.333333333333329"/>
    <n v="3"/>
    <s v="GYA42"/>
    <n v="240"/>
    <n v="0"/>
    <s v="ร้านที่1"/>
    <s v="ค******์"/>
    <s v="****** 9, ตำบล หลุมรัง, อำเภอบ่อพลอย ตำบลหลุมรัง อำเภอบ่อพลอย จังหวัดกาญจนบุรี 71160"/>
    <s v="71160"/>
    <s v="92"/>
    <s v="24/03/2026 07:35"/>
    <s v="-"/>
    <s v="SPX Express"/>
    <s v="Shopee"/>
    <s v="shopee"/>
    <s v=""/>
    <s v="TH262127210736S"/>
    <s v="24/03/2026 07:35"/>
  </r>
  <r>
    <x v="0"/>
    <x v="0"/>
    <n v="66.333333333333329"/>
    <n v="3"/>
    <s v="GYA41"/>
    <n v="240"/>
    <n v="0"/>
    <s v="ร้านที่1"/>
    <s v="ม******ร"/>
    <s v="******.เพชรเกษม55/2 ถ.เพชรเกษม หลักสอง แขวงหลักสอง เขตบางแค จังหวัดกรุงเทพมหานคร 10160"/>
    <s v="10160"/>
    <s v="62"/>
    <s v="24/03/2026 07:16"/>
    <s v="-"/>
    <s v="SPX Express"/>
    <s v="Shopee"/>
    <s v="shopee"/>
    <s v=""/>
    <s v="TH267720194960N"/>
    <s v="24/03/2026 07:16"/>
  </r>
  <r>
    <x v="0"/>
    <x v="0"/>
    <n v="66.333333333333329"/>
    <n v="3"/>
    <s v="GYA40"/>
    <n v="240"/>
    <n v="0"/>
    <s v="ร้านที่1"/>
    <s v="อ******ค"/>
    <s v="******ำเขื่อนแก้ว ตำบลคำเขื่อนแก้ว อำเภอสิรินธร จังหวัดอุบลราชธานี 34350"/>
    <s v="34350"/>
    <s v="31"/>
    <s v="24/03/2026 07:38"/>
    <s v="-"/>
    <s v="SPX Express"/>
    <s v="Shopee"/>
    <s v="shopee"/>
    <s v=""/>
    <s v="TH265513976838R"/>
    <s v="24/03/2026 07:10"/>
  </r>
  <r>
    <x v="16"/>
    <x v="20"/>
    <n v="10"/>
    <n v="30"/>
    <s v="GYA39"/>
    <n v="333"/>
    <n v="0"/>
    <s v="ร้านที่1"/>
    <s v="น******า"/>
    <s v="******ตำบลหนองเหล่า อำเภอเขื่องใน จังหวัดอุบลราชธานี 34150"/>
    <s v="34150"/>
    <s v="64"/>
    <s v="24/03/2026 06:57"/>
    <s v="-"/>
    <s v="SPX Express"/>
    <s v="Shopee"/>
    <s v="shopee"/>
    <s v=""/>
    <s v="TH2609135396374"/>
    <s v="24/03/2026 06:57"/>
  </r>
  <r>
    <x v="2"/>
    <x v="2"/>
    <n v="33.333333333333336"/>
    <n v="3"/>
    <s v="GYA38"/>
    <n v="100"/>
    <n v="0"/>
    <s v="ร้านที่4"/>
    <s v="ส***ร ค***นม์"/>
    <s v="พระนครศรีอยุธยา"/>
    <s v="-"/>
    <s v=""/>
    <s v="24/03/2026 06:46"/>
    <s v="-"/>
    <s v="J&amp;T Express"/>
    <s v="Tiktok"/>
    <s v="tiktok"/>
    <s v=""/>
    <s v="793871557286"/>
    <s v="24/03/2026 06:44"/>
  </r>
  <r>
    <x v="2"/>
    <x v="2"/>
    <n v="33.333333333333336"/>
    <n v="3"/>
    <s v="GYA37"/>
    <n v="100"/>
    <n v="0"/>
    <s v="ร้านที่4"/>
    <s v="ส***นรัตน์  จ***ัน"/>
    <s v="พระนครศรีอยุธยา"/>
    <s v="-"/>
    <s v=""/>
    <s v="24/03/2026 06:19"/>
    <s v="-"/>
    <s v="J&amp;T COD"/>
    <s v="Tiktok"/>
    <s v="จ่ายทีหลัง / COD"/>
    <s v=""/>
    <s v="793838658233"/>
    <s v="24/03/2026 06:19"/>
  </r>
  <r>
    <x v="7"/>
    <x v="7"/>
    <n v="66.666666666666671"/>
    <n v="3"/>
    <s v="GYA36"/>
    <n v="129"/>
    <n v="0"/>
    <s v="ร้านที่2"/>
    <s v="ก***าณัฐ ป***าค"/>
    <s v="นนทบุรี"/>
    <s v="-"/>
    <s v=""/>
    <s v="24/03/2026 05:54"/>
    <s v="-"/>
    <s v="J&amp;T COD"/>
    <s v="Tiktok"/>
    <s v="จ่ายทีหลัง / COD"/>
    <s v=""/>
    <s v="793799381056"/>
    <s v="24/03/2026 05:54"/>
  </r>
  <r>
    <x v="2"/>
    <x v="2"/>
    <n v="33.333333333333336"/>
    <n v="3"/>
    <s v="GYA35"/>
    <n v="108"/>
    <n v="8"/>
    <s v="ร้านที่4"/>
    <s v="d***gruthaisriwil"/>
    <s v="ร้อยเอ็ด"/>
    <s v="-"/>
    <s v=""/>
    <s v="24/03/2026 05:50"/>
    <s v="-"/>
    <s v="J&amp;T COD"/>
    <s v="Tiktok"/>
    <s v="จ่ายทีหลัง / COD"/>
    <s v=""/>
    <s v="793816155274"/>
    <s v="24/03/2026 05:50"/>
  </r>
  <r>
    <x v="2"/>
    <x v="2"/>
    <n v="50"/>
    <n v="6"/>
    <s v="GYA34"/>
    <n v="200"/>
    <n v="0"/>
    <s v="ร้านที่2"/>
    <s v="ร***นภา  ย***งพันธ์"/>
    <s v="ระนอง"/>
    <s v="-"/>
    <s v=""/>
    <s v="24/03/2026 05:28"/>
    <s v="-"/>
    <s v="J&amp;T COD"/>
    <s v="Tiktok"/>
    <s v="จ่ายทีหลัง / COD"/>
    <s v=""/>
    <s v="793876945131"/>
    <s v="24/03/2026 05:28"/>
  </r>
  <r>
    <x v="14"/>
    <x v="12"/>
    <n v="109"/>
    <n v="1"/>
    <s v="GYA32"/>
    <n v="118"/>
    <n v="9"/>
    <s v="ร้านที่1"/>
    <s v="สมพงษ์ คุณวงษ์"/>
    <s v="303  ซอย เพชรเกษม 36 แยก1 แขวงบางจากภาษีเจริญ  กรุงเทพ_x000a__x000a_ภาษีเจริญ/ Phasi Charoenกรุงเทพมหานคร/ Bangkok_x000a_10160"/>
    <s v="10160"/>
    <s v="660625934636"/>
    <s v="24/03/2026 05:07"/>
    <s v="-"/>
    <s v="Kerry_dropoff"/>
    <s v="Lazada"/>
    <s v="lazada"/>
    <s v=""/>
    <s v="LEXPU0669807718"/>
    <s v="24/03/2026 05:06"/>
  </r>
  <r>
    <x v="0"/>
    <x v="0"/>
    <n v="66.333333333333329"/>
    <n v="3"/>
    <s v="GYA30"/>
    <n v="250"/>
    <n v="0"/>
    <s v="ร้านที่2"/>
    <s v="ส***รัตน์ ค***ญฐิติสกุล"/>
    <s v="บุรีรัมย์"/>
    <s v="-"/>
    <s v=""/>
    <s v="24/03/2026 04:37"/>
    <s v="-"/>
    <s v="J&amp;T COD"/>
    <s v="Tiktok"/>
    <s v="จ่ายทีหลัง / COD"/>
    <s v=""/>
    <s v="793776686032"/>
    <s v="24/03/2026 04:37"/>
  </r>
  <r>
    <x v="2"/>
    <x v="2"/>
    <n v="33.333333333333336"/>
    <n v="3"/>
    <s v="GYA29"/>
    <n v="100"/>
    <n v="0"/>
    <s v="ร้านที่4"/>
    <s v="ว***วรรณ ส***ตร"/>
    <s v="ปราจีนบุรี"/>
    <s v="-"/>
    <s v=""/>
    <s v="24/03/2026 04:26"/>
    <s v="-"/>
    <s v="J&amp;T COD"/>
    <s v="Tiktok"/>
    <s v="จ่ายทีหลัง / COD"/>
    <s v=""/>
    <s v="793875752272"/>
    <s v="24/03/2026 04:26"/>
  </r>
  <r>
    <x v="4"/>
    <x v="4"/>
    <n v="159"/>
    <n v="1"/>
    <s v="GYA28"/>
    <n v="129"/>
    <n v="0"/>
    <s v="ร้านที่2"/>
    <s v="เ*** ส***ด้า"/>
    <s v="ปราจีนบุรี"/>
    <s v="-"/>
    <s v=""/>
    <s v="24/03/2026 04:00"/>
    <s v="-"/>
    <s v="J&amp;T COD"/>
    <s v="Tiktok"/>
    <s v="จ่ายทีหลัง / COD"/>
    <s v=""/>
    <s v="793767651062"/>
    <s v="24/03/2026 04:00"/>
  </r>
  <r>
    <x v="0"/>
    <x v="0"/>
    <n v="66.333333333333329"/>
    <n v="3"/>
    <s v="GYA27"/>
    <n v="240"/>
    <n v="0"/>
    <s v="ร้านที่1"/>
    <s v="ท******์"/>
    <s v="******แขวงบางอ้อ กทม.10700 แขวงบางอ้อ เขตบางพลัด จังหวัดกรุงเทพมหานคร 10700"/>
    <s v="10700"/>
    <s v="30"/>
    <s v="24/03/2026 03:19"/>
    <s v="-"/>
    <s v="SPX Express"/>
    <s v="Shopee"/>
    <s v="shopee"/>
    <s v=""/>
    <s v="TH265346332685R"/>
    <s v="24/03/2026 03:18"/>
  </r>
  <r>
    <x v="3"/>
    <x v="3"/>
    <n v="80"/>
    <n v="1"/>
    <s v="GYA26"/>
    <n v="80"/>
    <n v="0"/>
    <s v="ร้านที่1"/>
    <s v="อ******ว"/>
    <s v="******งใต้ ตำบลเมืองใต้ อำเภอเมืองศรีสะเกษ จังหวัดศรีสะเกษ 33000"/>
    <s v="33000"/>
    <s v="46"/>
    <s v="24/03/2026 03:17"/>
    <s v="-"/>
    <s v="SPX Express"/>
    <s v="Shopee"/>
    <s v="shopee"/>
    <s v=""/>
    <s v="TH266806291200P"/>
    <s v="24/03/2026 02:47"/>
  </r>
  <r>
    <x v="0"/>
    <x v="0"/>
    <n v="66.333333333333329"/>
    <n v="3"/>
    <s v="GYA25"/>
    <n v="240"/>
    <n v="0"/>
    <s v="ร้านที่1"/>
    <s v="น******ำ"/>
    <s v="******บลประจวบคีรีขันธ์ อำเภอเมืองประจวบคีรีขันธ์ จังหวัดประจวบคีรีขันธ์ 77000"/>
    <s v="77000"/>
    <s v="38"/>
    <s v="24/03/2026 02:55"/>
    <s v="-"/>
    <s v="SPX Express"/>
    <s v="Shopee"/>
    <s v="shopee"/>
    <s v=""/>
    <s v="TH263772408757I"/>
    <s v="24/03/2026 02:25"/>
  </r>
  <r>
    <x v="2"/>
    <x v="2"/>
    <n v="50"/>
    <n v="6"/>
    <s v="GYA24"/>
    <n v="200"/>
    <n v="0"/>
    <s v="ร้านที่2"/>
    <s v="จ***มาศ ไ***ีสวัสดิ์"/>
    <s v="สุราษฎร์ธานี"/>
    <s v="-"/>
    <s v=""/>
    <s v="24/03/2026 02:20"/>
    <s v="-"/>
    <s v="J&amp;T COD"/>
    <s v="Tiktok"/>
    <s v="จ่ายทีหลัง / COD"/>
    <s v=""/>
    <s v="793883632135"/>
    <s v="24/03/2026 02:20"/>
  </r>
  <r>
    <x v="14"/>
    <x v="17"/>
    <n v="119"/>
    <n v="1"/>
    <s v="GYA23"/>
    <n v="559"/>
    <n v="0"/>
    <s v="ร้านที่1"/>
    <s v="ส******า"/>
    <s v="******อง ตำบลป่าตอง อำเภอกะทู้ จังหวัดภูเก็ต 83150"/>
    <s v="83150"/>
    <s v="89"/>
    <s v="24/03/2026 02:05"/>
    <s v="-"/>
    <s v="SPX Express"/>
    <s v="Shopee"/>
    <s v="shopee"/>
    <s v=""/>
    <s v="TH267788349771Q"/>
    <s v="24/03/2026 02:05"/>
  </r>
  <r>
    <x v="5"/>
    <x v="5"/>
    <n v="119"/>
    <n v="1"/>
    <s v="GYA23"/>
    <n v="559"/>
    <n v="0"/>
    <s v="ร้านที่1"/>
    <s v="ส******า"/>
    <s v="******อง ตำบลป่าตอง อำเภอกะทู้ จังหวัดภูเก็ต 83150"/>
    <s v="83150"/>
    <s v="89"/>
    <s v="24/03/2026 02:05"/>
    <s v="-"/>
    <s v="SPX Express"/>
    <s v="Shopee"/>
    <s v="shopee"/>
    <s v=""/>
    <s v="TH267788349771Q"/>
    <s v="24/03/2026 02:05"/>
  </r>
  <r>
    <x v="6"/>
    <x v="6"/>
    <n v="119"/>
    <n v="1"/>
    <s v="GYA23"/>
    <n v="559"/>
    <n v="0"/>
    <s v="ร้านที่1"/>
    <s v="ส******า"/>
    <s v="******อง ตำบลป่าตอง อำเภอกะทู้ จังหวัดภูเก็ต 83150"/>
    <s v="83150"/>
    <s v="89"/>
    <s v="24/03/2026 02:05"/>
    <s v="-"/>
    <s v="SPX Express"/>
    <s v="Shopee"/>
    <s v="shopee"/>
    <s v=""/>
    <s v="TH267788349771Q"/>
    <s v="24/03/2026 02:05"/>
  </r>
  <r>
    <x v="4"/>
    <x v="4"/>
    <n v="120"/>
    <n v="1"/>
    <s v="GYA23"/>
    <n v="559"/>
    <n v="0"/>
    <s v="ร้านที่1"/>
    <s v="ส******า"/>
    <s v="******อง ตำบลป่าตอง อำเภอกะทู้ จังหวัดภูเก็ต 83150"/>
    <s v="83150"/>
    <s v="89"/>
    <s v="24/03/2026 02:05"/>
    <s v="-"/>
    <s v="SPX Express"/>
    <s v="Shopee"/>
    <s v="shopee"/>
    <s v=""/>
    <s v="TH267788349771Q"/>
    <s v="24/03/2026 02:05"/>
  </r>
  <r>
    <x v="2"/>
    <x v="2"/>
    <n v="50"/>
    <n v="12"/>
    <s v="GYA22"/>
    <n v="400"/>
    <n v="0"/>
    <s v="ร้านที่2"/>
    <s v="W***lin S**"/>
    <s v="สุโขทัย"/>
    <s v="-"/>
    <s v=""/>
    <s v="24/03/2026 01:47"/>
    <s v="-"/>
    <s v="J&amp;T COD"/>
    <s v="Tiktok"/>
    <s v="จ่ายทีหลัง / COD"/>
    <s v=""/>
    <s v="793843014171"/>
    <s v="24/03/2026 01:47"/>
  </r>
  <r>
    <x v="2"/>
    <x v="2"/>
    <n v="33.333333333333336"/>
    <n v="3"/>
    <s v="GYA21"/>
    <n v="100"/>
    <n v="0"/>
    <s v="ร้านที่4"/>
    <s v="ห***"/>
    <s v="ร้อยเอ็ด"/>
    <s v="-"/>
    <s v=""/>
    <s v="24/03/2026 01:45"/>
    <s v="-"/>
    <s v="J&amp;T COD"/>
    <s v="Tiktok"/>
    <s v="จ่ายทีหลัง / COD"/>
    <s v=""/>
    <s v="793888957271"/>
    <s v="24/03/2026 01:45"/>
  </r>
  <r>
    <x v="2"/>
    <x v="2"/>
    <n v="50"/>
    <n v="12"/>
    <s v="GYA20"/>
    <n v="400"/>
    <n v="0"/>
    <s v="ร้านที่2"/>
    <s v="อ***ตา"/>
    <s v="นนทบุรี"/>
    <s v="-"/>
    <s v=""/>
    <s v="24/03/2026 01:36"/>
    <s v="-"/>
    <s v="J&amp;T COD"/>
    <s v="Tiktok"/>
    <s v="จ่ายทีหลัง / COD"/>
    <s v=""/>
    <s v="793831417164"/>
    <s v="24/03/2026 01:36"/>
  </r>
  <r>
    <x v="2"/>
    <x v="2"/>
    <n v="33.333333333333336"/>
    <n v="3"/>
    <s v="GYA19"/>
    <n v="138"/>
    <n v="38"/>
    <s v="ร้านที่4"/>
    <s v="ส***ัชร แ***โสม"/>
    <s v="ขอนแก่น"/>
    <s v="-"/>
    <s v=""/>
    <s v="24/03/2026 01:22"/>
    <s v="-"/>
    <s v="J&amp;T COD"/>
    <s v="Tiktok"/>
    <s v="จ่ายทีหลัง / COD"/>
    <s v=""/>
    <s v="793864950281"/>
    <s v="24/03/2026 01:23"/>
  </r>
  <r>
    <x v="2"/>
    <x v="2"/>
    <n v="50"/>
    <n v="6"/>
    <s v="GYA18"/>
    <n v="200"/>
    <n v="0"/>
    <s v="ร้านที่2"/>
    <s v="ท***รรณ ร***ุตร"/>
    <s v="กำแพงเพชร"/>
    <s v="-"/>
    <s v=""/>
    <s v="24/03/2026 00:47"/>
    <s v="-"/>
    <s v="J&amp;T COD"/>
    <s v="Tiktok"/>
    <s v="จ่ายทีหลัง / COD"/>
    <s v=""/>
    <s v="793825633134"/>
    <s v="24/03/2026 00:47"/>
  </r>
  <r>
    <x v="4"/>
    <x v="4"/>
    <n v="159"/>
    <n v="1"/>
    <s v="GYA17"/>
    <n v="129"/>
    <n v="0"/>
    <s v="ร้านที่2"/>
    <s v="ช***ม พ***รม"/>
    <s v="เทศบาลนครสุราษฎร์ธานี"/>
    <s v="-"/>
    <s v=""/>
    <s v="24/03/2026 00:34"/>
    <s v="-"/>
    <s v="J&amp;T COD"/>
    <s v="Tiktok"/>
    <s v="จ่ายทีหลัง / COD"/>
    <s v=""/>
    <s v="793716252055"/>
    <s v="24/03/2026 00:34"/>
  </r>
  <r>
    <x v="2"/>
    <x v="2"/>
    <n v="33.333333333333336"/>
    <n v="3"/>
    <s v="GYA16"/>
    <n v="100"/>
    <n v="0"/>
    <s v="ร้านที่4"/>
    <s v="บ***ร แ***รี"/>
    <s v="เทศบาลนครขอนแก่น"/>
    <s v="-"/>
    <s v=""/>
    <s v="24/03/2026 00:33"/>
    <s v="-"/>
    <s v="J&amp;T COD"/>
    <s v="Tiktok"/>
    <s v="จ่ายทีหลัง / COD"/>
    <s v=""/>
    <s v="793809150271"/>
    <s v="24/03/2026 00:33"/>
  </r>
  <r>
    <x v="2"/>
    <x v="2"/>
    <n v="33.333333333333336"/>
    <n v="3"/>
    <s v="GYA15"/>
    <n v="100"/>
    <n v="0"/>
    <s v="ร้านที่4"/>
    <s v="ป***า บ***กิด"/>
    <s v="กรุงเทพฯ"/>
    <s v="-"/>
    <s v=""/>
    <s v="24/03/2026 00:19"/>
    <s v="-"/>
    <s v="J&amp;T COD"/>
    <s v="Tiktok"/>
    <s v="จ่ายทีหลัง / COD"/>
    <s v=""/>
    <s v="793843354290"/>
    <s v="24/03/2026 00:19"/>
  </r>
</pivotCacheRecords>
</file>

<file path=xl/pivotCache/pivotCacheRecords2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2">
  <r>
    <x v="0"/>
    <x v="0"/>
    <n v="90"/>
    <n v="2"/>
    <s v="GYG40"/>
    <n v="158.68"/>
    <n v="0"/>
    <s v="ร้านที่8"/>
    <s v="นภัสสร ยงเยี่ยงงาม"/>
    <s v="409/4  ซ.กรุงเทพนนทบุรี 9 ถ.กรุงเทพนนทบุรี_x000a__x000a_บางซื่อ/ Bang Sueกรุงเทพมหานคร/ Bangkok_x000a_10800"/>
    <s v="10800"/>
    <s v="660895007311"/>
    <s v="25/03/2026 23:58"/>
    <s v="-"/>
    <s v="Kerry_dropoff"/>
    <s v="Lazada"/>
    <s v="lazada"/>
    <s v=""/>
    <s v="LEXPU0670800162"/>
    <s v="25/03/2026 23:58"/>
  </r>
  <r>
    <x v="1"/>
    <x v="1"/>
    <n v="50"/>
    <n v="6"/>
    <s v="GYG39"/>
    <n v="240"/>
    <n v="0"/>
    <s v="ร้านที่1"/>
    <s v="เ***น"/>
    <s v="******ถ.สุขุมวิท ต.สัตหีบ ตำบลสัตหีบ อำเภอสัตหีบ จังหวัดชลบุรี 20180"/>
    <s v="20180"/>
    <s v="67"/>
    <s v="-"/>
    <s v="-"/>
    <s v=""/>
    <s v="Shopee"/>
    <s v="-"/>
    <s v=""/>
    <s v="-"/>
    <s v="25/03/2026 23:55"/>
  </r>
  <r>
    <x v="2"/>
    <x v="2"/>
    <n v="40"/>
    <n v="1"/>
    <s v="GYG39"/>
    <n v="240"/>
    <n v="0"/>
    <s v="ร้านที่1"/>
    <s v="เ***น"/>
    <s v="******ถ.สุขุมวิท ต.สัตหีบ ตำบลสัตหีบ อำเภอสัตหีบ จังหวัดชลบุรี 20180"/>
    <s v="20180"/>
    <s v="67"/>
    <s v="-"/>
    <s v="-"/>
    <s v=""/>
    <s v="Shopee"/>
    <s v="-"/>
    <s v=""/>
    <s v="-"/>
    <s v="25/03/2026 23:55"/>
  </r>
  <r>
    <x v="3"/>
    <x v="3"/>
    <n v="50"/>
    <n v="6"/>
    <s v="GYG38"/>
    <n v="200"/>
    <n v="0"/>
    <s v="ร้านที่2"/>
    <s v="ส***ย  พ***ศรี"/>
    <s v="สุรินทร์"/>
    <s v="-"/>
    <s v=""/>
    <s v="25/03/2026 23:26"/>
    <s v="-"/>
    <s v="J&amp;T Express"/>
    <s v="Tiktok"/>
    <s v="tiktok"/>
    <s v=""/>
    <s v="-"/>
    <s v="25/03/2026 23:26"/>
  </r>
  <r>
    <x v="3"/>
    <x v="3"/>
    <n v="33.333333333333336"/>
    <n v="3"/>
    <s v="GYG37"/>
    <n v="100"/>
    <n v="0"/>
    <s v="ร้านที่4"/>
    <s v="ส***าณีย์ น***"/>
    <s v="นนทบุรี"/>
    <s v="-"/>
    <s v=""/>
    <s v="25/03/2026 23:22"/>
    <s v="-"/>
    <s v="Flash Express Thailand"/>
    <s v="Tiktok"/>
    <s v="tiktok"/>
    <s v=""/>
    <s v="THT030656QSSN8Z"/>
    <s v="25/03/2026 23:22"/>
  </r>
  <r>
    <x v="4"/>
    <x v="4"/>
    <n v="159"/>
    <n v="1"/>
    <s v="GYG36"/>
    <n v="130"/>
    <n v="1"/>
    <s v="ร้านที่2"/>
    <s v="ท***์ทริกา  ล***ดาแย้ม"/>
    <s v="สระบุรี"/>
    <s v="-"/>
    <s v=""/>
    <s v="25/03/2026 23:12"/>
    <s v="-"/>
    <s v="J&amp;T Express"/>
    <s v="Tiktok"/>
    <s v="tiktok"/>
    <s v=""/>
    <s v="-"/>
    <s v="25/03/2026 23:12"/>
  </r>
  <r>
    <x v="5"/>
    <x v="5"/>
    <n v="14"/>
    <n v="2"/>
    <s v="GYG35"/>
    <n v="31"/>
    <n v="3"/>
    <s v="ร้านที่1"/>
    <s v="ส******า"/>
    <s v="******ิริชัย 1, ซอย 9, ตำบล อ้อมน้อย, อำเภอกระทุ่มแบน ตำบลอ้อมน้อย อำเภอกระทุ่มแบน จังหวัดสมุทรสาคร 74130"/>
    <s v="74130"/>
    <s v="73"/>
    <s v="25/03/2026 22:57"/>
    <s v="-"/>
    <s v="Flash Express"/>
    <s v="Shopee"/>
    <s v="shopee"/>
    <s v=""/>
    <s v="-"/>
    <s v="25/03/2026 22:55"/>
  </r>
  <r>
    <x v="6"/>
    <x v="6"/>
    <n v="57"/>
    <n v="1"/>
    <s v="GYG33"/>
    <n v="57"/>
    <n v="0"/>
    <s v="ร้านที่1"/>
    <s v="ว******า"/>
    <s v="******งการบ้านอิสรีย์ 3 ตำบลอิสาณ ตำบลอิสาณ อำเภอเมืองบุรีรัมย์ จังหวัดบุรีรัมย์ 31000"/>
    <s v="31000"/>
    <s v="76"/>
    <s v="25/03/2026 23:06"/>
    <s v="-"/>
    <s v="Flash Express"/>
    <s v="Shopee"/>
    <s v="shopee"/>
    <s v=""/>
    <s v="TH28018HC1DH9B"/>
    <s v="25/03/2026 22:37"/>
  </r>
  <r>
    <x v="3"/>
    <x v="3"/>
    <n v="33.333333333333336"/>
    <n v="3"/>
    <s v="GYG32"/>
    <n v="100"/>
    <n v="0"/>
    <s v="ร้านที่4"/>
    <s v="อ***น  พ***ทองหล่อ"/>
    <s v="กรุงเทพฯ"/>
    <s v="-"/>
    <s v=""/>
    <s v="25/03/2026 22:36"/>
    <s v="-"/>
    <s v="J&amp;T COD"/>
    <s v="Tiktok"/>
    <s v="จ่ายทีหลัง / COD"/>
    <s v=""/>
    <s v="-"/>
    <s v="25/03/2026 22:37"/>
  </r>
  <r>
    <x v="7"/>
    <x v="7"/>
    <n v="119"/>
    <n v="1"/>
    <s v="GYG29"/>
    <n v="799"/>
    <n v="0"/>
    <s v="ร้านที่1"/>
    <s v="ธ******จ"/>
    <s v="******(ซอยติวานนท์-ปากเกร็ด 31) ต.บ้านใหม่ ตำบลบ้านใหม่ อำเภอปากเกร็ด จังหวัดนนทบุรี 11120"/>
    <s v="11120"/>
    <s v="36"/>
    <s v="25/03/2026 22:27"/>
    <s v="-"/>
    <s v="SPX Express"/>
    <s v="Shopee"/>
    <s v="shopee"/>
    <s v=""/>
    <s v="-"/>
    <s v="25/03/2026 22:26"/>
  </r>
  <r>
    <x v="8"/>
    <x v="8"/>
    <n v="119"/>
    <n v="1"/>
    <s v="GYG29"/>
    <n v="799"/>
    <n v="0"/>
    <s v="ร้านที่1"/>
    <s v="ธ******จ"/>
    <s v="******(ซอยติวานนท์-ปากเกร็ด 31) ต.บ้านใหม่ ตำบลบ้านใหม่ อำเภอปากเกร็ด จังหวัดนนทบุรี 11120"/>
    <s v="11120"/>
    <s v="36"/>
    <s v="25/03/2026 22:27"/>
    <s v="-"/>
    <s v="SPX Express"/>
    <s v="Shopee"/>
    <s v="shopee"/>
    <s v=""/>
    <s v="-"/>
    <s v="25/03/2026 22:26"/>
  </r>
  <r>
    <x v="9"/>
    <x v="9"/>
    <n v="119"/>
    <n v="1"/>
    <s v="GYG29"/>
    <n v="799"/>
    <n v="0"/>
    <s v="ร้านที่1"/>
    <s v="ธ******จ"/>
    <s v="******(ซอยติวานนท์-ปากเกร็ด 31) ต.บ้านใหม่ ตำบลบ้านใหม่ อำเภอปากเกร็ด จังหวัดนนทบุรี 11120"/>
    <s v="11120"/>
    <s v="36"/>
    <s v="25/03/2026 22:27"/>
    <s v="-"/>
    <s v="SPX Express"/>
    <s v="Shopee"/>
    <s v="shopee"/>
    <s v=""/>
    <s v="-"/>
    <s v="25/03/2026 22:26"/>
  </r>
  <r>
    <x v="4"/>
    <x v="4"/>
    <n v="120"/>
    <n v="1"/>
    <s v="GYG29"/>
    <n v="799"/>
    <n v="0"/>
    <s v="ร้านที่1"/>
    <s v="ธ******จ"/>
    <s v="******(ซอยติวานนท์-ปากเกร็ด 31) ต.บ้านใหม่ ตำบลบ้านใหม่ อำเภอปากเกร็ด จังหวัดนนทบุรี 11120"/>
    <s v="11120"/>
    <s v="36"/>
    <s v="25/03/2026 22:27"/>
    <s v="-"/>
    <s v="SPX Express"/>
    <s v="Shopee"/>
    <s v="shopee"/>
    <s v=""/>
    <s v="-"/>
    <s v="25/03/2026 22:26"/>
  </r>
  <r>
    <x v="10"/>
    <x v="10"/>
    <n v="66"/>
    <n v="1"/>
    <s v="GYG29"/>
    <n v="799"/>
    <n v="0"/>
    <s v="ร้านที่1"/>
    <s v="ธ******จ"/>
    <s v="******(ซอยติวานนท์-ปากเกร็ด 31) ต.บ้านใหม่ ตำบลบ้านใหม่ อำเภอปากเกร็ด จังหวัดนนทบุรี 11120"/>
    <s v="11120"/>
    <s v="36"/>
    <s v="25/03/2026 22:27"/>
    <s v="-"/>
    <s v="SPX Express"/>
    <s v="Shopee"/>
    <s v="shopee"/>
    <s v=""/>
    <s v="-"/>
    <s v="25/03/2026 22:26"/>
  </r>
  <r>
    <x v="0"/>
    <x v="0"/>
    <n v="66"/>
    <n v="1"/>
    <s v="GYG29"/>
    <n v="799"/>
    <n v="0"/>
    <s v="ร้านที่1"/>
    <s v="ธ******จ"/>
    <s v="******(ซอยติวานนท์-ปากเกร็ด 31) ต.บ้านใหม่ ตำบลบ้านใหม่ อำเภอปากเกร็ด จังหวัดนนทบุรี 11120"/>
    <s v="11120"/>
    <s v="36"/>
    <s v="25/03/2026 22:27"/>
    <s v="-"/>
    <s v="SPX Express"/>
    <s v="Shopee"/>
    <s v="shopee"/>
    <s v=""/>
    <s v="-"/>
    <s v="25/03/2026 22:26"/>
  </r>
  <r>
    <x v="11"/>
    <x v="11"/>
    <n v="67"/>
    <n v="1"/>
    <s v="GYG29"/>
    <n v="799"/>
    <n v="0"/>
    <s v="ร้านที่1"/>
    <s v="ธ******จ"/>
    <s v="******(ซอยติวานนท์-ปากเกร็ด 31) ต.บ้านใหม่ ตำบลบ้านใหม่ อำเภอปากเกร็ด จังหวัดนนทบุรี 11120"/>
    <s v="11120"/>
    <s v="36"/>
    <s v="25/03/2026 22:27"/>
    <s v="-"/>
    <s v="SPX Express"/>
    <s v="Shopee"/>
    <s v="shopee"/>
    <s v=""/>
    <s v="-"/>
    <s v="25/03/2026 22:26"/>
  </r>
  <r>
    <x v="5"/>
    <x v="5"/>
    <n v="14"/>
    <n v="1"/>
    <s v="GYG28"/>
    <n v="14"/>
    <n v="0"/>
    <s v="ร้านที่1"/>
    <s v="ก******ม"/>
    <s v="******ำลึง อำเภอพานทอง จังหวัดชลบุรี ตำบลหนองตำลึง อำเภอพานทอง จังหวัดชลบุรี 20160"/>
    <s v="20160"/>
    <s v="72"/>
    <s v="25/03/2026 22:23"/>
    <s v="-"/>
    <s v="SPX Express"/>
    <s v="Shopee"/>
    <s v="shopee"/>
    <s v=""/>
    <s v="-"/>
    <s v="25/03/2026 22:23"/>
  </r>
  <r>
    <x v="12"/>
    <x v="12"/>
    <n v="200"/>
    <n v="1"/>
    <s v="GYG27"/>
    <n v="99"/>
    <n v="0"/>
    <s v="ร้านที่4"/>
    <s v="จ***ภณ ช***ศ์ไพโรจน์"/>
    <s v="กรุงเทพฯ"/>
    <s v="-"/>
    <s v=""/>
    <s v="25/03/2026 22:22"/>
    <s v="-"/>
    <s v="J&amp;T Express"/>
    <s v="Tiktok"/>
    <s v="tiktok"/>
    <s v=""/>
    <s v="793946730216"/>
    <s v="25/03/2026 22:22"/>
  </r>
  <r>
    <x v="13"/>
    <x v="13"/>
    <n v="200"/>
    <n v="1"/>
    <s v="GYG26"/>
    <n v="99"/>
    <n v="0"/>
    <s v="ร้านที่4"/>
    <s v="บ***ซีมหาชัย2"/>
    <s v="สมุทรสาคร"/>
    <s v="-"/>
    <s v=""/>
    <s v="25/03/2026 22:16"/>
    <s v="-"/>
    <s v="J&amp;T COD"/>
    <s v="Tiktok"/>
    <s v="จ่ายทีหลัง / COD"/>
    <s v=""/>
    <s v="793974675255"/>
    <s v="25/03/2026 22:17"/>
  </r>
  <r>
    <x v="8"/>
    <x v="8"/>
    <n v="159"/>
    <n v="1"/>
    <s v="GYG25"/>
    <n v="159"/>
    <n v="0"/>
    <s v="ร้านที่1"/>
    <s v="น******ะ"/>
    <s v="******เดี่ยว, อำเภอคลองหาด ตำบลไทรเดี่ยว อำเภอคลองหาด จังหวัดสระแก้ว 27260"/>
    <s v="27260"/>
    <s v="41"/>
    <s v="25/03/2026 22:16"/>
    <s v="-"/>
    <s v="SPX Express"/>
    <s v="Shopee"/>
    <s v="shopee"/>
    <s v=""/>
    <s v="TH268342458538J"/>
    <s v="25/03/2026 22:16"/>
  </r>
  <r>
    <x v="3"/>
    <x v="3"/>
    <n v="33.333333333333336"/>
    <n v="3"/>
    <s v="GYG24"/>
    <n v="100"/>
    <n v="0"/>
    <s v="ร้านที่4"/>
    <s v="น***า ใ***่น"/>
    <s v="สมุทรปราการ"/>
    <s v="-"/>
    <s v=""/>
    <s v="25/03/2026 22:08"/>
    <s v="-"/>
    <s v="J&amp;T Express"/>
    <s v="Tiktok"/>
    <s v="tiktok"/>
    <s v=""/>
    <s v="-"/>
    <s v="25/03/2026 22:08"/>
  </r>
  <r>
    <x v="3"/>
    <x v="3"/>
    <n v="50"/>
    <n v="6"/>
    <s v="GYG23"/>
    <n v="200"/>
    <n v="0"/>
    <s v="ร้านที่2"/>
    <s v="ส***รษา   ว***ี"/>
    <s v="นครสวรรค์"/>
    <s v="-"/>
    <s v=""/>
    <s v="25/03/2026 21:44"/>
    <s v="-"/>
    <s v="J&amp;T COD"/>
    <s v="Tiktok"/>
    <s v="จ่ายทีหลัง / COD"/>
    <s v="ฝอย4 มะพร้าว2"/>
    <s v="793963861261"/>
    <s v="25/03/2026 21:44"/>
  </r>
  <r>
    <x v="11"/>
    <x v="11"/>
    <n v="80"/>
    <n v="3"/>
    <s v="GYG22"/>
    <n v="240"/>
    <n v="0"/>
    <s v="ร้านที่1"/>
    <s v="พ******น"/>
    <s v="******412, ถนน เดชะตุงคะ, แขวง สีกัน, เขตดอนเมือง แขวงสีกัน เขตดอนเมือง จังหวัดกรุงเทพมหานคร 10210"/>
    <s v="10210"/>
    <s v="66"/>
    <s v="25/03/2026 21:43"/>
    <s v="-"/>
    <s v="SPX Express"/>
    <s v="Shopee"/>
    <s v="shopee"/>
    <s v=""/>
    <s v="TH262958047694V"/>
    <s v="25/03/2026 21:43"/>
  </r>
  <r>
    <x v="5"/>
    <x v="5"/>
    <n v="14"/>
    <n v="1"/>
    <s v="GYG20"/>
    <n v="14"/>
    <n v="0"/>
    <s v="ร้านที่1"/>
    <s v="น**ช"/>
    <s v="******4 ถนน มหายศ ตำบลในเวียง ตำบลในเวียง อำเภอเมืองน่าน จังหวัดน่าน 55000"/>
    <s v="55000"/>
    <s v="37"/>
    <s v="25/03/2026 21:59"/>
    <s v="-"/>
    <s v="SPX Express"/>
    <s v="Shopee"/>
    <s v="shopee"/>
    <s v=""/>
    <s v="-"/>
    <s v="25/03/2026 21:29"/>
  </r>
  <r>
    <x v="1"/>
    <x v="1"/>
    <n v="50"/>
    <n v="3"/>
    <s v="GYG19"/>
    <n v="99"/>
    <n v="0"/>
    <s v="ร้านที่2"/>
    <s v="b**"/>
    <s v="ชลบุรี"/>
    <s v="-"/>
    <s v=""/>
    <s v="25/03/2026 21:21"/>
    <s v="-"/>
    <s v="J&amp;T COD"/>
    <s v="Tiktok"/>
    <s v="จ่ายทีหลัง / COD"/>
    <s v=""/>
    <s v="793941350274"/>
    <s v="25/03/2026 21:21"/>
  </r>
  <r>
    <x v="2"/>
    <x v="2"/>
    <n v="40"/>
    <n v="1"/>
    <s v="GYG18"/>
    <n v="40"/>
    <n v="0"/>
    <s v="ร้านที่1"/>
    <s v="พ******ง"/>
    <s v="******ินทร์)  ถ.นวมินทร์ แขวงบึงกุ่ม แขวงคลองกุ่ม เขตบึงกุ่ม จังหวัดกรุงเทพมหานคร 10230"/>
    <s v="10230"/>
    <s v="14"/>
    <s v="25/03/2026 21:20"/>
    <s v="-"/>
    <s v="SPX Express"/>
    <s v="Shopee"/>
    <s v="shopee"/>
    <s v=""/>
    <s v="TH2660507353153"/>
    <s v="25/03/2026 21:18"/>
  </r>
  <r>
    <x v="3"/>
    <x v="3"/>
    <n v="33.333333333333336"/>
    <n v="3"/>
    <s v="GYG17"/>
    <n v="100"/>
    <n v="0"/>
    <s v="ร้านที่4"/>
    <s v="ล***มี จ***รวิจิตร"/>
    <s v="พระนครศรีอยุธยา"/>
    <s v="-"/>
    <s v=""/>
    <s v="25/03/2026 21:10"/>
    <s v="-"/>
    <s v="J&amp;T COD"/>
    <s v="Tiktok"/>
    <s v="จ่ายทีหลัง / COD"/>
    <s v=""/>
    <s v="-"/>
    <s v="25/03/2026 21:11"/>
  </r>
  <r>
    <x v="5"/>
    <x v="5"/>
    <n v="14"/>
    <n v="1"/>
    <s v="GYG16"/>
    <n v="14"/>
    <n v="0"/>
    <s v="ร้านที่1"/>
    <s v="ต******ด"/>
    <s v="******วป่าห้า ตำบล ถืมตอง ตำบลถืมตอง อำเภอเมืองน่าน จังหวัดน่าน 55000"/>
    <s v="55000"/>
    <s v="40"/>
    <s v="25/03/2026 21:40"/>
    <s v="-"/>
    <s v="SPX Express"/>
    <s v="Shopee"/>
    <s v="shopee"/>
    <s v=""/>
    <s v="-"/>
    <s v="25/03/2026 21:11"/>
  </r>
  <r>
    <x v="8"/>
    <x v="8"/>
    <n v="159"/>
    <n v="1"/>
    <s v="GYG15"/>
    <n v="99"/>
    <n v="0"/>
    <s v="ร้านที่4"/>
    <s v="พ***ักดิ์ เ***รติสรัล"/>
    <s v="สระบุรี"/>
    <s v="-"/>
    <s v=""/>
    <s v="25/03/2026 21:08"/>
    <s v="-"/>
    <s v="Flash Express Thailand COD"/>
    <s v="Tiktok"/>
    <s v="จ่ายทีหลัง / COD"/>
    <s v=""/>
    <s v="THT100456QSGQ6Z"/>
    <s v="25/03/2026 21:10"/>
  </r>
  <r>
    <x v="5"/>
    <x v="5"/>
    <n v="14"/>
    <n v="1"/>
    <s v="GYG14"/>
    <n v="14"/>
    <n v="0"/>
    <s v="ร้านที่1"/>
    <s v="ล****ง"/>
    <s v="******ที่ 5 ตำบลถืมตอง ตำบลถืมตอง อำเภอเมืองน่าน จังหวัดน่าน 55000"/>
    <s v="55000"/>
    <s v="85"/>
    <s v="25/03/2026 21:36"/>
    <s v="-"/>
    <s v="SPX Express"/>
    <s v="Shopee"/>
    <s v="shopee"/>
    <s v=""/>
    <s v="-"/>
    <s v="25/03/2026 21:08"/>
  </r>
  <r>
    <x v="5"/>
    <x v="5"/>
    <n v="15"/>
    <n v="2"/>
    <s v="GYG13"/>
    <n v="46"/>
    <n v="16"/>
    <s v="ร้านที่2"/>
    <s v="จ******)"/>
    <s v="******หวาย, ตำบล หนองหัวแรต, อำเภอหนองบุญมาก ตำบลหนองหัวแรต อำเภอหนองบุญมาก จังหวัดนครราชสีมา 30410"/>
    <s v="30410"/>
    <s v="64"/>
    <s v="25/03/2026 21:25"/>
    <s v="-"/>
    <s v="SPX Express"/>
    <s v="Shopee"/>
    <s v="shopee"/>
    <s v=""/>
    <s v="-"/>
    <s v="25/03/2026 20:55"/>
  </r>
  <r>
    <x v="5"/>
    <x v="5"/>
    <n v="14"/>
    <n v="1"/>
    <s v="GYG12"/>
    <n v="14"/>
    <n v="0"/>
    <s v="ร้านที่1"/>
    <s v="ด******)"/>
    <s v="******ับชะอม, ตำบล เขาวง, อำเภอพระพุทธบาท ตำบลเขาวง อำเภอพระพุทธบาท จังหวัดสระบุรี 18120"/>
    <s v="18120"/>
    <s v="83"/>
    <s v="25/03/2026 21:18"/>
    <s v="-"/>
    <s v="SPX Express"/>
    <s v="Shopee"/>
    <s v="shopee"/>
    <s v=""/>
    <s v="-"/>
    <s v="25/03/2026 20:55"/>
  </r>
  <r>
    <x v="5"/>
    <x v="5"/>
    <n v="14"/>
    <n v="2"/>
    <s v="GYG11"/>
    <n v="34"/>
    <n v="6"/>
    <s v="ร้านที่1"/>
    <s v="จ******)"/>
    <s v="******หวาย, ตำบล หนองหัวแรต, อำเภอหนองบุญมาก ตำบลหนองหัวแรต อำเภอหนองบุญมาก จังหวัดนครราชสีมา 30410"/>
    <s v="30410"/>
    <s v="64"/>
    <s v="25/03/2026 21:24"/>
    <s v="-"/>
    <s v="SPX Express"/>
    <s v="Shopee"/>
    <s v="shopee"/>
    <s v=""/>
    <s v="-"/>
    <s v="25/03/2026 20:53"/>
  </r>
  <r>
    <x v="5"/>
    <x v="5"/>
    <n v="14"/>
    <n v="1"/>
    <s v="GYG10"/>
    <n v="14"/>
    <n v="0"/>
    <s v="ร้านที่1"/>
    <s v="ด******)"/>
    <s v="******ับชะอม, ตำบล เขาวง, อำเภอพระพุทธบาท ตำบลเขาวง อำเภอพระพุทธบาท จังหวัดสระบุรี 18120"/>
    <s v="18120"/>
    <s v="83"/>
    <s v="-"/>
    <s v="-"/>
    <s v=""/>
    <s v="Shopee"/>
    <s v="-"/>
    <s v=""/>
    <s v="-"/>
    <s v="25/03/2026 20:52"/>
  </r>
  <r>
    <x v="3"/>
    <x v="3"/>
    <n v="33.333333333333336"/>
    <n v="3"/>
    <s v="GYG9"/>
    <n v="100"/>
    <n v="0"/>
    <s v="ร้านที่4"/>
    <s v="อ***รี"/>
    <s v="ราชบุรี"/>
    <s v="-"/>
    <s v=""/>
    <s v="25/03/2026 20:47"/>
    <s v="-"/>
    <s v="J&amp;T COD"/>
    <s v="Tiktok"/>
    <s v="จ่ายทีหลัง / COD"/>
    <s v=""/>
    <s v="-"/>
    <s v="25/03/2026 20:47"/>
  </r>
  <r>
    <x v="4"/>
    <x v="14"/>
    <n v="109"/>
    <n v="1"/>
    <s v="GYG8"/>
    <n v="374"/>
    <n v="47"/>
    <s v="ร้านที่3"/>
    <s v="นาย จตุพร สุวรรณโมสื"/>
    <s v="747/163 เดอะคอนเนค8 ซ.มหาชัย1 ถ.บางนาตราด ต.บางพลีใหญ่ อ.บางพลี จ.สมุทรปราการ_x000a__x000a_บางพลี/ Bang Phliสมุทรปราการ/ Samut Prakan_x000a_10540"/>
    <s v="10540"/>
    <s v="660619897768"/>
    <s v="25/03/2026 20:46"/>
    <s v="-"/>
    <s v="Kerry_dropoff"/>
    <s v="Lazada"/>
    <s v="lazada"/>
    <s v=""/>
    <s v="-"/>
    <s v="25/03/2026 20:46"/>
  </r>
  <r>
    <x v="9"/>
    <x v="14"/>
    <n v="109"/>
    <n v="1"/>
    <s v="GYG8"/>
    <n v="374"/>
    <n v="47"/>
    <s v="ร้านที่3"/>
    <s v="นาย จตุพร สุวรรณโมสื"/>
    <s v="747/163 เดอะคอนเนค8 ซ.มหาชัย1 ถ.บางนาตราด ต.บางพลีใหญ่ อ.บางพลี จ.สมุทรปราการ_x000a__x000a_บางพลี/ Bang Phliสมุทรปราการ/ Samut Prakan_x000a_10540"/>
    <s v="10540"/>
    <s v="660619897768"/>
    <s v="25/03/2026 20:46"/>
    <s v="-"/>
    <s v="Kerry_dropoff"/>
    <s v="Lazada"/>
    <s v="lazada"/>
    <s v=""/>
    <s v="-"/>
    <s v="25/03/2026 20:46"/>
  </r>
  <r>
    <x v="8"/>
    <x v="14"/>
    <n v="109"/>
    <n v="1"/>
    <s v="GYG8"/>
    <n v="374"/>
    <n v="47"/>
    <s v="ร้านที่3"/>
    <s v="นาย จตุพร สุวรรณโมสื"/>
    <s v="747/163 เดอะคอนเนค8 ซ.มหาชัย1 ถ.บางนาตราด ต.บางพลีใหญ่ อ.บางพลี จ.สมุทรปราการ_x000a__x000a_บางพลี/ Bang Phliสมุทรปราการ/ Samut Prakan_x000a_10540"/>
    <s v="10540"/>
    <s v="660619897768"/>
    <s v="25/03/2026 20:46"/>
    <s v="-"/>
    <s v="Kerry_dropoff"/>
    <s v="Lazada"/>
    <s v="lazada"/>
    <s v=""/>
    <s v="-"/>
    <s v="25/03/2026 20:46"/>
  </r>
  <r>
    <x v="9"/>
    <x v="9"/>
    <n v="139"/>
    <n v="1"/>
    <s v="GYG7"/>
    <n v="239"/>
    <n v="0"/>
    <s v="ร้านที่1"/>
    <s v="ว******ง"/>
    <s v="******เย็น 7, ตำบลวังแดง, อำเภอตรอน ตำบลวังแดง อำเภอตรอน จังหวัดอุตรดิตถ์ 53140"/>
    <s v="53140"/>
    <s v="96"/>
    <s v="25/03/2026 20:38"/>
    <s v="-"/>
    <s v="SPX Express"/>
    <s v="Shopee"/>
    <s v="shopee"/>
    <s v=""/>
    <s v="TH267093389453Z"/>
    <s v="25/03/2026 20:38"/>
  </r>
  <r>
    <x v="10"/>
    <x v="15"/>
    <n v="100"/>
    <n v="1"/>
    <s v="GYG7"/>
    <n v="239"/>
    <n v="0"/>
    <s v="ร้านที่1"/>
    <s v="ว******ง"/>
    <s v="******เย็น 7, ตำบลวังแดง, อำเภอตรอน ตำบลวังแดง อำเภอตรอน จังหวัดอุตรดิตถ์ 53140"/>
    <s v="53140"/>
    <s v="96"/>
    <s v="25/03/2026 20:38"/>
    <s v="-"/>
    <s v="SPX Express"/>
    <s v="Shopee"/>
    <s v="shopee"/>
    <s v=""/>
    <s v="TH267093389453Z"/>
    <s v="25/03/2026 20:38"/>
  </r>
  <r>
    <x v="1"/>
    <x v="1"/>
    <n v="50"/>
    <n v="3"/>
    <s v="GYG6"/>
    <n v="99"/>
    <n v="0"/>
    <s v="ร้านที่2"/>
    <s v=""/>
    <s v=""/>
    <s v="-"/>
    <s v=""/>
    <s v="-"/>
    <s v="-"/>
    <s v="Next-day delivery"/>
    <s v="Tiktok"/>
    <s v="-"/>
    <s v=""/>
    <s v="-"/>
    <s v="25/03/2026 20:27"/>
  </r>
  <r>
    <x v="3"/>
    <x v="3"/>
    <n v="50"/>
    <n v="6"/>
    <s v="GYG4"/>
    <n v="200"/>
    <n v="0"/>
    <s v="ร้านที่2"/>
    <s v="ว***า ด***ะเดื่อ"/>
    <s v="เทศบาลนครนครราชสีมา"/>
    <s v="-"/>
    <s v=""/>
    <s v="25/03/2026 20:23"/>
    <s v="-"/>
    <s v="J&amp;T COD"/>
    <s v="Tiktok"/>
    <s v="จ่ายทีหลัง / COD"/>
    <s v=""/>
    <s v="-"/>
    <s v="25/03/2026 20:23"/>
  </r>
  <r>
    <x v="8"/>
    <x v="14"/>
    <n v="59.37"/>
    <n v="1"/>
    <s v="GYG3"/>
    <n v="69.37"/>
    <n v="10"/>
    <s v="ร้านที่3"/>
    <s v="คนึงนิจ ฉิมจินดา"/>
    <s v="99/28 ม.1 ต.คลองหอยโข่ง_x000a__x000a_คลองหอยโข่ง/ Khlong Hoi Khong Districtสงขลา/ Songkhla_x000a_90230"/>
    <s v="90230"/>
    <s v="660803180922"/>
    <s v="25/03/2026 20:20"/>
    <s v="-"/>
    <s v="Kerry_dropoff"/>
    <s v="Lazada"/>
    <s v="lazada"/>
    <s v=""/>
    <s v="LEXPU0670764749"/>
    <s v="25/03/2026 20:20"/>
  </r>
  <r>
    <x v="11"/>
    <x v="16"/>
    <n v="68"/>
    <n v="1"/>
    <s v="GYG2"/>
    <n v="68"/>
    <n v="0"/>
    <s v="ร้านที่1"/>
    <s v="พรศิริ  พงศ์พเยีย"/>
    <s v="86 ม.5 ต.ทับกฤช อ.ชุมแสง_x000a__x000a_ชุมแสง/ Chum Saengนครสวรรค์/ Nakhon Sawan_x000a_60250"/>
    <s v="60250"/>
    <s v="660917536382"/>
    <s v="25/03/2026 20:18"/>
    <s v="-"/>
    <s v="Kerry_dropoff"/>
    <s v="Lazada"/>
    <s v="lazada"/>
    <s v=""/>
    <s v="TH56038HCAHR9B"/>
    <s v="25/03/2026 20:18"/>
  </r>
  <r>
    <x v="7"/>
    <x v="17"/>
    <n v="109"/>
    <n v="1"/>
    <s v="GYG1"/>
    <n v="117"/>
    <n v="8"/>
    <s v="ร้านที่1"/>
    <s v="คณาธิป พรหมดวง"/>
    <s v="บางอ้อ อพาร์ทเม้นท์ ซอย จรัญสนิทวงศ์ 91 ห้อง 508 · บางอ้อ/ Bang O_x000a__x000a_บางพลัด/ Bang Phlatกรุงเทพมหานคร/ Bangkok_x000a_10700"/>
    <s v="10700"/>
    <s v="660842518970"/>
    <s v="25/03/2026 20:00"/>
    <s v="-"/>
    <s v="Kerry_dropoff"/>
    <s v="Lazada"/>
    <s v="lazada"/>
    <s v=""/>
    <s v="LEXPU0670765032"/>
    <s v="25/03/2026 20:00"/>
  </r>
  <r>
    <x v="14"/>
    <x v="18"/>
    <n v="99"/>
    <n v="1"/>
    <s v="GYG0"/>
    <n v="88"/>
    <n v="0"/>
    <s v="ร้านที่2"/>
    <s v="ก***ร ช***วรรณ"/>
    <s v="ตรัง"/>
    <s v="-"/>
    <s v=""/>
    <s v="25/03/2026 20:00"/>
    <s v="-"/>
    <s v="J&amp;T Express"/>
    <s v="Tiktok"/>
    <s v="tiktok"/>
    <s v=""/>
    <s v="793963142280"/>
    <s v="25/03/2026 20:00"/>
  </r>
  <r>
    <x v="3"/>
    <x v="3"/>
    <n v="33.333333333333336"/>
    <n v="3"/>
    <s v="GYF99"/>
    <n v="103"/>
    <n v="3"/>
    <s v="ร้านที่4"/>
    <s v="อ*** ส***กษม"/>
    <s v="ชลบุรี"/>
    <s v="-"/>
    <s v=""/>
    <s v="25/03/2026 19:55"/>
    <s v="-"/>
    <s v="J&amp;T COD"/>
    <s v="Tiktok"/>
    <s v="จ่ายทีหลัง / COD"/>
    <s v=""/>
    <s v="-"/>
    <s v="25/03/2026 19:55"/>
  </r>
  <r>
    <x v="15"/>
    <x v="19"/>
    <n v="68.25"/>
    <n v="1"/>
    <s v="GYF98"/>
    <n v="164.25"/>
    <n v="96"/>
    <s v="ร้านที่10"/>
    <s v="กาญจนา  วรรณคำ"/>
    <s v="67ม.4บ้านป่างิ้ว  ต.หินตั้ง · หินตั้ง/ Hin Tang_x000a__x000a_บ้านไผ่/ Ban Phaiขอนแก่น/ Khon Kaen_x000a_40110"/>
    <s v="40110"/>
    <s v="660981520294"/>
    <s v="25/03/2026 19:40"/>
    <s v="-"/>
    <s v="Kerry_dropoff"/>
    <s v="Lazada"/>
    <s v="lazada"/>
    <s v=""/>
    <s v="TH37108HCH6Y9H"/>
    <s v="25/03/2026 19:40"/>
  </r>
  <r>
    <x v="16"/>
    <x v="20"/>
    <n v="66.666666666666671"/>
    <n v="3"/>
    <s v="GYF97"/>
    <n v="111"/>
    <n v="0"/>
    <s v="ร้านที่1"/>
    <s v="พ******ำ"/>
    <s v="******เชียนคร ตำบลคลองมะเดื่อ ตำบลคลองมะเดื่อ อำเภอกระทุ่มแบน จังหวัดสมุทรสาคร 74110"/>
    <s v="74110"/>
    <s v="53"/>
    <s v="25/03/2026 19:39"/>
    <s v="-"/>
    <s v="SPX Express"/>
    <s v="Shopee"/>
    <s v="shopee"/>
    <s v=""/>
    <s v="TH268827029849H"/>
    <s v="25/03/2026 19:39"/>
  </r>
  <r>
    <x v="12"/>
    <x v="12"/>
    <n v="200"/>
    <n v="1"/>
    <s v="GYF96"/>
    <n v="99"/>
    <n v="0"/>
    <s v="ร้านที่4"/>
    <s v="ก***ยาภรณ์ ร***"/>
    <s v="พะเยา"/>
    <s v="-"/>
    <s v=""/>
    <s v="25/03/2026 19:30"/>
    <s v="-"/>
    <s v="J&amp;T COD"/>
    <s v="Tiktok"/>
    <s v="จ่ายทีหลัง / COD"/>
    <s v=""/>
    <s v="793903339235"/>
    <s v="25/03/2026 19:30"/>
  </r>
  <r>
    <x v="7"/>
    <x v="7"/>
    <n v="139"/>
    <n v="1"/>
    <s v="GYF95"/>
    <n v="368.2"/>
    <n v="7"/>
    <s v="ร้านที่1"/>
    <s v="Nine Ongster"/>
    <s v="9/78 (เฟส 3) หมู่บ้านเพอร์เฟคเพลส รามอินทรา แขวงสามวาตะวันตก  9/78_x000a__x000a_คลองสามวา/ Klong Sam Waกรุงเทพมหานคร/ Bangkok_x000a_10510"/>
    <s v="10510"/>
    <s v="660953817296"/>
    <s v="25/03/2026 19:29"/>
    <s v="-"/>
    <s v="Kerry_dropoff"/>
    <s v="Lazada"/>
    <s v="lazada"/>
    <s v=""/>
    <s v="-"/>
    <s v="25/03/2026 19:28"/>
  </r>
  <r>
    <x v="8"/>
    <x v="8"/>
    <n v="139"/>
    <n v="1"/>
    <s v="GYF95"/>
    <n v="368.2"/>
    <n v="7"/>
    <s v="ร้านที่1"/>
    <s v="Nine Ongster"/>
    <s v="9/78 (เฟส 3) หมู่บ้านเพอร์เฟคเพลส รามอินทรา แขวงสามวาตะวันตก  9/78_x000a__x000a_คลองสามวา/ Klong Sam Waกรุงเทพมหานคร/ Bangkok_x000a_10510"/>
    <s v="10510"/>
    <s v="660953817296"/>
    <s v="25/03/2026 19:29"/>
    <s v="-"/>
    <s v="Kerry_dropoff"/>
    <s v="Lazada"/>
    <s v="lazada"/>
    <s v=""/>
    <s v="-"/>
    <s v="25/03/2026 19:28"/>
  </r>
  <r>
    <x v="9"/>
    <x v="9"/>
    <n v="139"/>
    <n v="1"/>
    <s v="GYF95"/>
    <n v="368.2"/>
    <n v="7"/>
    <s v="ร้านที่1"/>
    <s v="Nine Ongster"/>
    <s v="9/78 (เฟส 3) หมู่บ้านเพอร์เฟคเพลส รามอินทรา แขวงสามวาตะวันตก  9/78_x000a__x000a_คลองสามวา/ Klong Sam Waกรุงเทพมหานคร/ Bangkok_x000a_10510"/>
    <s v="10510"/>
    <s v="660953817296"/>
    <s v="25/03/2026 19:29"/>
    <s v="-"/>
    <s v="Kerry_dropoff"/>
    <s v="Lazada"/>
    <s v="lazada"/>
    <s v=""/>
    <s v="-"/>
    <s v="25/03/2026 19:28"/>
  </r>
  <r>
    <x v="4"/>
    <x v="4"/>
    <n v="139"/>
    <n v="1"/>
    <s v="GYF95"/>
    <n v="368.2"/>
    <n v="7"/>
    <s v="ร้านที่1"/>
    <s v="Nine Ongster"/>
    <s v="9/78 (เฟส 3) หมู่บ้านเพอร์เฟคเพลส รามอินทรา แขวงสามวาตะวันตก  9/78_x000a__x000a_คลองสามวา/ Klong Sam Waกรุงเทพมหานคร/ Bangkok_x000a_10510"/>
    <s v="10510"/>
    <s v="660953817296"/>
    <s v="25/03/2026 19:29"/>
    <s v="-"/>
    <s v="Kerry_dropoff"/>
    <s v="Lazada"/>
    <s v="lazada"/>
    <s v=""/>
    <s v="-"/>
    <s v="25/03/2026 19:28"/>
  </r>
  <r>
    <x v="4"/>
    <x v="4"/>
    <n v="159"/>
    <n v="1"/>
    <s v="GYF94"/>
    <n v="129"/>
    <n v="0"/>
    <s v="ร้านที่2"/>
    <s v="ส***ราช บ***ูง"/>
    <s v="แพร่"/>
    <s v="-"/>
    <s v=""/>
    <s v="25/03/2026 19:27"/>
    <s v="-"/>
    <s v="J&amp;T COD"/>
    <s v="Tiktok"/>
    <s v="จ่ายทีหลัง / COD"/>
    <s v=""/>
    <s v="-"/>
    <s v="25/03/2026 19:27"/>
  </r>
  <r>
    <x v="10"/>
    <x v="10"/>
    <n v="66"/>
    <n v="1"/>
    <s v="GYF93"/>
    <n v="240"/>
    <n v="0"/>
    <s v="ร้านที่1"/>
    <s v="ว******ี"/>
    <s v="******.บ้านสิงห์ ตำบลบ้านสิงห์ อำเภอนางรอง จังหวัดบุรีรัมย์ 31110"/>
    <s v="31110"/>
    <s v="48"/>
    <s v="25/03/2026 19:20"/>
    <s v="-"/>
    <s v="SPX Express"/>
    <s v="Shopee"/>
    <s v="shopee"/>
    <s v=""/>
    <s v="TH2693789115407"/>
    <s v="25/03/2026 19:20"/>
  </r>
  <r>
    <x v="0"/>
    <x v="0"/>
    <n v="66"/>
    <n v="1"/>
    <s v="GYF93"/>
    <n v="240"/>
    <n v="0"/>
    <s v="ร้านที่1"/>
    <s v="ว******ี"/>
    <s v="******.บ้านสิงห์ ตำบลบ้านสิงห์ อำเภอนางรอง จังหวัดบุรีรัมย์ 31110"/>
    <s v="31110"/>
    <s v="48"/>
    <s v="25/03/2026 19:20"/>
    <s v="-"/>
    <s v="SPX Express"/>
    <s v="Shopee"/>
    <s v="shopee"/>
    <s v=""/>
    <s v="TH2693789115407"/>
    <s v="25/03/2026 19:20"/>
  </r>
  <r>
    <x v="11"/>
    <x v="11"/>
    <n v="67"/>
    <n v="1"/>
    <s v="GYF93"/>
    <n v="240"/>
    <n v="0"/>
    <s v="ร้านที่1"/>
    <s v="ว******ี"/>
    <s v="******.บ้านสิงห์ ตำบลบ้านสิงห์ อำเภอนางรอง จังหวัดบุรีรัมย์ 31110"/>
    <s v="31110"/>
    <s v="48"/>
    <s v="25/03/2026 19:20"/>
    <s v="-"/>
    <s v="SPX Express"/>
    <s v="Shopee"/>
    <s v="shopee"/>
    <s v=""/>
    <s v="TH2693789115407"/>
    <s v="25/03/2026 19:20"/>
  </r>
  <r>
    <x v="3"/>
    <x v="3"/>
    <n v="50"/>
    <n v="6"/>
    <s v="GYF92"/>
    <n v="200"/>
    <n v="0"/>
    <s v="ร้านที่2"/>
    <s v="อ***ตย์31ตุลาคม"/>
    <s v="พระนครศรีอยุธยา"/>
    <s v="-"/>
    <s v=""/>
    <s v="25/03/2026 19:18"/>
    <s v="-"/>
    <s v="J&amp;T COD"/>
    <s v="Tiktok"/>
    <s v="จ่ายทีหลัง / COD"/>
    <s v=""/>
    <s v="-"/>
    <s v="25/03/2026 19:19"/>
  </r>
  <r>
    <x v="11"/>
    <x v="11"/>
    <n v="66.333333333333329"/>
    <n v="3"/>
    <s v="GYF90"/>
    <n v="250"/>
    <n v="0"/>
    <s v="ร้านที่2"/>
    <s v="ธ***รัตน์ โ***"/>
    <s v="กรุงเทพมหานคร"/>
    <s v="-"/>
    <s v=""/>
    <s v="25/03/2026 18:58"/>
    <s v="-"/>
    <s v="J&amp;T Express"/>
    <s v="Tiktok"/>
    <s v="tiktok"/>
    <s v=""/>
    <s v="793910373174"/>
    <s v="25/03/2026 18:58"/>
  </r>
  <r>
    <x v="6"/>
    <x v="6"/>
    <n v="54.5"/>
    <n v="2"/>
    <s v="GYF89"/>
    <n v="78"/>
    <n v="10"/>
    <s v="ร้านที่1"/>
    <s v="นุชจรี นุชคุ้ม"/>
    <s v="268 ซอยจรัญสนิทวงศ์95/1_x000a__x000a_บางพลัด/ Bang Phlatกรุงเทพมหานคร/ Bangkok_x000a_10700"/>
    <s v="10700"/>
    <s v="660890092094"/>
    <s v="25/03/2026 18:44"/>
    <s v="-"/>
    <s v="Kerry_dropoff"/>
    <s v="Lazada"/>
    <s v="lazada"/>
    <s v=""/>
    <s v="LEXPU0670791461"/>
    <s v="25/03/2026 18:44"/>
  </r>
  <r>
    <x v="7"/>
    <x v="14"/>
    <n v="87.2"/>
    <n v="1"/>
    <s v="GYF88"/>
    <n v="94.2"/>
    <n v="7"/>
    <s v="ร้านที่3"/>
    <s v="ธวัทชัย ศรีละม้าย"/>
    <s v="34 ซ.เฉลิมพระเกียรติ.48แยก4 แขวงดอกไม้ เขตประเวศ กรุงเทพ บ้านหลังสุดท้ายขวามือมีเวฟสีฟ้าเก่าๆจอดอยู่ · ดอกไม้/ Dok Mai_x000a__x000a_ประเวศ/ Prawetกรุงเทพมหานคร/ Bangkok_x000a_10250"/>
    <s v="10250"/>
    <s v="660834565832"/>
    <s v="25/03/2026 18:40"/>
    <s v="-"/>
    <s v="Kerry_dropoff"/>
    <s v="Lazada"/>
    <s v="lazada"/>
    <s v=""/>
    <s v="LEXPU0670764158"/>
    <s v="25/03/2026 18:40"/>
  </r>
  <r>
    <x v="5"/>
    <x v="5"/>
    <n v="14"/>
    <n v="2"/>
    <s v="GYF87"/>
    <n v="28"/>
    <n v="0"/>
    <s v="ร้านที่1"/>
    <s v="G******์"/>
    <s v="******, อำเภอมหาราช (ใกล้โลตัสมหาราช)  ตำบลหัวไผ่ อำเภอมหาราช จังหวัดพระนครศรีอยุธยา 13150"/>
    <s v="13150"/>
    <s v="93"/>
    <s v="25/03/2026 18:23"/>
    <s v="-"/>
    <s v="SPX Express"/>
    <s v="Shopee"/>
    <s v="shopee"/>
    <s v=""/>
    <s v="-"/>
    <s v="25/03/2026 18:17"/>
  </r>
  <r>
    <x v="3"/>
    <x v="3"/>
    <n v="33.333333333333336"/>
    <n v="3"/>
    <s v="GYF86"/>
    <n v="110"/>
    <n v="10"/>
    <s v="ร้านที่4"/>
    <s v="ร***าปรางทอง"/>
    <s v="ชลบุรี"/>
    <s v="-"/>
    <s v=""/>
    <s v="25/03/2026 18:17"/>
    <s v="-"/>
    <s v="J&amp;T COD"/>
    <s v="Tiktok"/>
    <s v="จ่ายทีหลัง / COD"/>
    <s v=""/>
    <s v="-"/>
    <s v="25/03/2026 18:17"/>
  </r>
  <r>
    <x v="2"/>
    <x v="2"/>
    <n v="27.5"/>
    <n v="4"/>
    <s v="GYF85"/>
    <n v="160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25/03/2026 18:28"/>
    <s v="-"/>
    <s v="Flash Express"/>
    <s v="Shopee"/>
    <s v="shopee"/>
    <s v=""/>
    <s v="TH69018HBZMH1D"/>
    <s v="25/03/2026 17:59"/>
  </r>
  <r>
    <x v="3"/>
    <x v="3"/>
    <n v="33.333333333333336"/>
    <n v="3"/>
    <s v="GYF84"/>
    <n v="100"/>
    <n v="0"/>
    <s v="ร้านที่4"/>
    <s v="ส***ตรา พ***ญญา"/>
    <s v="กรุงเทพฯ"/>
    <s v="-"/>
    <s v=""/>
    <s v="25/03/2026 17:53"/>
    <s v="-"/>
    <s v="J&amp;T COD"/>
    <s v="Tiktok"/>
    <s v="จ่ายทีหลัง / COD"/>
    <s v=""/>
    <s v="-"/>
    <s v="25/03/2026 17:53"/>
  </r>
  <r>
    <x v="16"/>
    <x v="20"/>
    <n v="66.666666666666671"/>
    <n v="3"/>
    <s v="GYF83"/>
    <n v="111"/>
    <n v="0"/>
    <s v="ร้านที่1"/>
    <s v="ส****า"/>
    <s v="******ื่อตรง แขวงคลองถนน แขวงคลองถนน เขตสายไหม จังหวัดกรุงเทพมหานคร 10220"/>
    <s v="10220"/>
    <s v="49"/>
    <s v="25/03/2026 18:09"/>
    <s v="-"/>
    <s v="SPX Express"/>
    <s v="Shopee"/>
    <s v="shopee"/>
    <s v=""/>
    <s v="TH268471904963L"/>
    <s v="25/03/2026 17:39"/>
  </r>
  <r>
    <x v="8"/>
    <x v="17"/>
    <n v="87.2"/>
    <n v="3"/>
    <s v="GYF82"/>
    <n v="277.60000000000002"/>
    <n v="16"/>
    <s v="ร้านที่1"/>
    <s v="ลลิดา ดีชู"/>
    <s v="4/1 ม.5 (หลังร้านช่างโต๋ย) · วังแซ้ม/ Wang Saem_x000a__x000a_มะขาม/ Makhamจันทบุรี/ Chanthaburi_x000a_22150"/>
    <s v="22150"/>
    <s v="660840194464"/>
    <s v="25/03/2026 17:29"/>
    <s v="-"/>
    <s v="Kerry_dropoff"/>
    <s v="Lazada"/>
    <s v="lazada"/>
    <s v=""/>
    <s v="LEXPU0670763212"/>
    <s v="25/03/2026 17:29"/>
  </r>
  <r>
    <x v="4"/>
    <x v="14"/>
    <n v="91.05"/>
    <n v="1"/>
    <s v="GYF81"/>
    <n v="208.1"/>
    <n v="26"/>
    <s v="ร้านที่3"/>
    <s v="คุณ ภัทรา  ปรางค์ภูผา"/>
    <s v="เลฃที่14/1693หมู่13ซอย17.ม.บ.บัวทองธานี.ต.บางบัวทอง.อบางบัวทอง._x000a__x000a_บางบัวทอง/ Bang Bua Thongนนทบุรี/ Nonthaburi_x000a_11110"/>
    <s v="11110"/>
    <s v="660625199692"/>
    <s v="25/03/2026 17:22"/>
    <s v="-"/>
    <s v="Kerry_dropoff"/>
    <s v="Lazada"/>
    <s v="lazada"/>
    <s v=""/>
    <s v="LEXPU0670837954"/>
    <s v="25/03/2026 17:22"/>
  </r>
  <r>
    <x v="9"/>
    <x v="14"/>
    <n v="91.05"/>
    <n v="1"/>
    <s v="GYF81"/>
    <n v="208.1"/>
    <n v="26"/>
    <s v="ร้านที่3"/>
    <s v="คุณ ภัทรา  ปรางค์ภูผา"/>
    <s v="เลฃที่14/1693หมู่13ซอย17.ม.บ.บัวทองธานี.ต.บางบัวทอง.อบางบัวทอง._x000a__x000a_บางบัวทอง/ Bang Bua Thongนนทบุรี/ Nonthaburi_x000a_11110"/>
    <s v="11110"/>
    <s v="660625199692"/>
    <s v="25/03/2026 17:22"/>
    <s v="-"/>
    <s v="Kerry_dropoff"/>
    <s v="Lazada"/>
    <s v="lazada"/>
    <s v=""/>
    <s v="LEXPU0670837954"/>
    <s v="25/03/2026 17:22"/>
  </r>
  <r>
    <x v="3"/>
    <x v="3"/>
    <n v="33.333333333333336"/>
    <n v="3"/>
    <s v="GYF80"/>
    <n v="100"/>
    <n v="0"/>
    <s v="ร้านที่4"/>
    <s v="พ***พญา.เรียบร้อย"/>
    <s v="กาญจนบุรี"/>
    <s v="-"/>
    <s v=""/>
    <s v="25/03/2026 17:16"/>
    <s v="-"/>
    <s v="J&amp;T COD"/>
    <s v="Tiktok"/>
    <s v="จ่ายทีหลัง / COD"/>
    <s v=""/>
    <s v="-"/>
    <s v="25/03/2026 17:16"/>
  </r>
  <r>
    <x v="3"/>
    <x v="3"/>
    <n v="33.333333333333336"/>
    <n v="3"/>
    <s v="GYF79"/>
    <n v="100"/>
    <n v="0"/>
    <s v="ร้านที่4"/>
    <s v="ส***ันธ์ุ แ***สด"/>
    <s v="Phitsanulok"/>
    <s v="-"/>
    <s v=""/>
    <s v="25/03/2026 17:11"/>
    <s v="-"/>
    <s v="J&amp;T COD"/>
    <s v="Tiktok"/>
    <s v="จ่ายทีหลัง / COD"/>
    <s v=""/>
    <s v="-"/>
    <s v="25/03/2026 17:11"/>
  </r>
  <r>
    <x v="3"/>
    <x v="3"/>
    <n v="33.333333333333336"/>
    <n v="3"/>
    <s v="GYF78"/>
    <n v="138"/>
    <n v="38"/>
    <s v="ร้านที่4"/>
    <s v="เ***ี.   ป***ุพง"/>
    <s v="สุราษฎร์ธานี"/>
    <s v="-"/>
    <s v=""/>
    <s v="25/03/2026 17:08"/>
    <s v="-"/>
    <s v="J&amp;T Express"/>
    <s v="Tiktok"/>
    <s v="tiktok"/>
    <s v=""/>
    <s v="-"/>
    <s v="25/03/2026 17:08"/>
  </r>
  <r>
    <x v="3"/>
    <x v="3"/>
    <n v="33.333333333333336"/>
    <n v="3"/>
    <s v="GYF77"/>
    <n v="100"/>
    <n v="0"/>
    <s v="ร้านที่4"/>
    <s v="อ***รา   ต***ุ่ม"/>
    <s v="สุราษฎร์ธานี"/>
    <s v="-"/>
    <s v=""/>
    <s v="25/03/2026 17:00"/>
    <s v="-"/>
    <s v="J&amp;T COD"/>
    <s v="Tiktok"/>
    <s v="จ่ายทีหลัง / COD"/>
    <s v=""/>
    <s v="-"/>
    <s v="25/03/2026 17:00"/>
  </r>
  <r>
    <x v="3"/>
    <x v="3"/>
    <n v="33.333333333333336"/>
    <n v="3"/>
    <s v="GYF76"/>
    <n v="100"/>
    <n v="0"/>
    <s v="ร้านที่4"/>
    <s v="อ***ัตน์ น***งศ์"/>
    <s v="สมุทรปราการ"/>
    <s v="-"/>
    <s v=""/>
    <s v="25/03/2026 17:00"/>
    <s v="-"/>
    <s v="J&amp;T COD"/>
    <s v="Tiktok"/>
    <s v="จ่ายทีหลัง / COD"/>
    <s v=""/>
    <s v="-"/>
    <s v="25/03/2026 17:00"/>
  </r>
  <r>
    <x v="3"/>
    <x v="3"/>
    <n v="33.333333333333336"/>
    <n v="3"/>
    <s v="GYF75"/>
    <n v="101"/>
    <n v="1"/>
    <s v="ร้านที่4"/>
    <s v="ส***น โ***ี"/>
    <s v="ลพบุรี"/>
    <s v="-"/>
    <s v=""/>
    <s v="25/03/2026 16:59"/>
    <s v="-"/>
    <s v="J&amp;T COD"/>
    <s v="Tiktok"/>
    <s v="จ่ายทีหลัง / COD"/>
    <s v=""/>
    <s v="-"/>
    <s v="25/03/2026 17:00"/>
  </r>
  <r>
    <x v="3"/>
    <x v="3"/>
    <n v="50"/>
    <n v="6"/>
    <s v="GYF74"/>
    <n v="0"/>
    <n v="0"/>
    <s v="ร้านที่2"/>
    <s v="อ***ภรณ์ ป***าคำ"/>
    <s v="สระแก้ว"/>
    <s v="-"/>
    <s v=""/>
    <s v="25/03/2026 16:57"/>
    <s v="-"/>
    <s v="J&amp;T Express"/>
    <s v="Tiktok"/>
    <s v="tiktok"/>
    <s v=""/>
    <s v="-"/>
    <s v="25/03/2026 16:59"/>
  </r>
  <r>
    <x v="5"/>
    <x v="5"/>
    <n v="14"/>
    <n v="1"/>
    <s v="GYF72"/>
    <n v="14"/>
    <n v="0"/>
    <s v="ร้านที่1"/>
    <s v="จ******​"/>
    <s v="******บลม่วงค่อม ตำบลม่วงค่อม อำเภอชัยบาดาล จังหวัดลพบุรี 15230"/>
    <s v="15230"/>
    <s v="49"/>
    <s v="25/03/2026 17:11"/>
    <s v="-"/>
    <s v="SPX Express"/>
    <s v="Shopee"/>
    <s v="shopee"/>
    <s v=""/>
    <s v="-"/>
    <s v="25/03/2026 16:41"/>
  </r>
  <r>
    <x v="16"/>
    <x v="20"/>
    <n v="66.666666666666671"/>
    <n v="3"/>
    <s v="GYF71"/>
    <n v="111"/>
    <n v="0"/>
    <s v="ร้านที่1"/>
    <s v="พ******ม"/>
    <s v="******าดพร้าว ต.คลองจั่น แขวงคลองจั่น เขตบางกะปิ จังหวัดกรุงเทพมหานคร 10240"/>
    <s v="10240"/>
    <s v="10"/>
    <s v="25/03/2026 17:10"/>
    <s v="-"/>
    <s v="SPX Express"/>
    <s v="Shopee"/>
    <s v="shopee"/>
    <s v=""/>
    <s v="TH261102035241X"/>
    <s v="25/03/2026 16:40"/>
  </r>
  <r>
    <x v="4"/>
    <x v="17"/>
    <n v="46.43"/>
    <n v="1"/>
    <s v="GYF70"/>
    <n v="46.43"/>
    <n v="0"/>
    <s v="ร้านที่1"/>
    <s v="นพกรณ์​ ตระกูล​วารี​"/>
    <s v="430/6หมู่1ตลาดสดองครักษ์ต.องครักษ์อ.องครักษ์_x000a__x000a_องครักษ์/ Ongkharakนครนายก/ Nakhon Nayok_x000a_26120"/>
    <s v="26120"/>
    <s v="660898345319"/>
    <s v="25/03/2026 16:40"/>
    <s v="-"/>
    <s v="Kerry_dropoff"/>
    <s v="Lazada"/>
    <s v="lazada"/>
    <s v=""/>
    <s v="-"/>
    <s v="25/03/2026 16:40"/>
  </r>
  <r>
    <x v="16"/>
    <x v="20"/>
    <n v="66.666666666666671"/>
    <n v="3"/>
    <s v="GYF69"/>
    <n v="100"/>
    <n v="0"/>
    <s v="ร้านที่2"/>
    <s v="ส***ทิพย์"/>
    <s v="Chon Buri"/>
    <s v="-"/>
    <s v=""/>
    <s v="25/03/2026 16:17"/>
    <s v="-"/>
    <s v="J&amp;T COD"/>
    <s v="Tiktok"/>
    <s v="จ่ายทีหลัง / COD"/>
    <s v=""/>
    <s v="793935841263"/>
    <s v="25/03/2026 16:39"/>
  </r>
  <r>
    <x v="8"/>
    <x v="8"/>
    <n v="159"/>
    <n v="1"/>
    <s v="GYF68"/>
    <n v="190.5"/>
    <n v="0"/>
    <s v="ร้านที่4"/>
    <s v="โ** ร***น"/>
    <s v="สงขลา"/>
    <s v="-"/>
    <s v=""/>
    <s v="25/03/2026 16:35"/>
    <s v="-"/>
    <s v="J&amp;T COD"/>
    <s v="Tiktok"/>
    <s v="จ่ายทีหลัง / COD"/>
    <s v=""/>
    <s v="793900999220"/>
    <s v="25/03/2026 16:35"/>
  </r>
  <r>
    <x v="9"/>
    <x v="9"/>
    <n v="159"/>
    <n v="1"/>
    <s v="GYF68"/>
    <n v="190.5"/>
    <n v="0"/>
    <s v="ร้านที่4"/>
    <s v="โ** ร***น"/>
    <s v="สงขลา"/>
    <s v="-"/>
    <s v=""/>
    <s v="25/03/2026 16:35"/>
    <s v="-"/>
    <s v="J&amp;T COD"/>
    <s v="Tiktok"/>
    <s v="จ่ายทีหลัง / COD"/>
    <s v=""/>
    <s v="793900999220"/>
    <s v="25/03/2026 16:35"/>
  </r>
  <r>
    <x v="11"/>
    <x v="11"/>
    <n v="80"/>
    <n v="1"/>
    <s v="GYF65"/>
    <n v="80"/>
    <n v="0"/>
    <s v="ร้านที่1"/>
    <s v="S******n"/>
    <s v="******ขวงเขต ประเวศ แขวงประเวศ เขตประเวศ จังหวัดกรุงเทพมหานคร 10250"/>
    <s v="10250"/>
    <s v="68"/>
    <s v="25/03/2026 16:30"/>
    <s v="-"/>
    <s v="SPX Express"/>
    <s v="Shopee"/>
    <s v="shopee"/>
    <s v=""/>
    <s v="TH268010537633G"/>
    <s v="25/03/2026 16:30"/>
  </r>
  <r>
    <x v="11"/>
    <x v="11"/>
    <n v="80"/>
    <n v="2"/>
    <s v="GYF64"/>
    <n v="160"/>
    <n v="0"/>
    <s v="ร้านที่1"/>
    <s v="ก******์"/>
    <s v="******ศไทย (ซอยเทศบาลบ้านลาด 17 (บ้านรั้วเทา/แดง ก่อนถึงยายย่าโฮมสเตย์)) ตำบลบ้านลาด อำเภอบ้านลาด จังหวัดเพชรบุรี 76150"/>
    <s v="76150"/>
    <s v="77"/>
    <s v="25/03/2026 16:29"/>
    <s v="-"/>
    <s v="SPX Express"/>
    <s v="Shopee"/>
    <s v="shopee"/>
    <s v=""/>
    <s v="TH260004743857I"/>
    <s v="25/03/2026 16:29"/>
  </r>
  <r>
    <x v="3"/>
    <x v="3"/>
    <n v="33.333333333333336"/>
    <n v="3"/>
    <s v="GYF63"/>
    <n v="100"/>
    <n v="0"/>
    <s v="ร้านที่4"/>
    <s v="ช***า ก***สาทร"/>
    <s v="พระนครศรีอยุธยา"/>
    <s v="-"/>
    <s v=""/>
    <s v="25/03/2026 16:23"/>
    <s v="-"/>
    <s v="J&amp;T COD"/>
    <s v="Tiktok"/>
    <s v="จ่ายทีหลัง / COD"/>
    <s v=""/>
    <s v="-"/>
    <s v="25/03/2026 16:23"/>
  </r>
  <r>
    <x v="16"/>
    <x v="20"/>
    <n v="66.666666666666671"/>
    <n v="3"/>
    <s v="GYF62"/>
    <n v="100"/>
    <n v="0"/>
    <s v="ร้านที่2"/>
    <s v="ช***ื่น จ***ร์ถนอมสุข"/>
    <s v="นครนายก"/>
    <s v="-"/>
    <s v=""/>
    <s v="25/03/2026 16:23"/>
    <s v="-"/>
    <s v="Flash Express Thailand COD"/>
    <s v="Tiktok"/>
    <s v="จ่ายทีหลัง / COD"/>
    <s v=""/>
    <s v="THT110156QSY94Z"/>
    <s v="25/03/2026 16:23"/>
  </r>
  <r>
    <x v="8"/>
    <x v="8"/>
    <n v="159"/>
    <n v="2"/>
    <s v="GYF60"/>
    <n v="190.5"/>
    <n v="0"/>
    <s v="ร้านที่4"/>
    <s v="W** W**"/>
    <s v="นครปฐม"/>
    <s v="-"/>
    <s v=""/>
    <s v="25/03/2026 16:20"/>
    <s v="-"/>
    <s v="J&amp;T COD"/>
    <s v="Tiktok"/>
    <s v="จ่ายทีหลัง / COD"/>
    <s v=""/>
    <s v="793938698114"/>
    <s v="25/03/2026 16:20"/>
  </r>
  <r>
    <x v="11"/>
    <x v="11"/>
    <n v="120"/>
    <n v="2"/>
    <s v="GYF59"/>
    <n v="200"/>
    <n v="0"/>
    <s v="ร้านที่2"/>
    <s v="น** ส***ศ ฤ***เดช"/>
    <s v="ขอนแก่น"/>
    <s v="-"/>
    <s v=""/>
    <s v="25/03/2026 16:15"/>
    <s v="-"/>
    <s v="J&amp;T COD"/>
    <s v="Tiktok"/>
    <s v="จ่ายทีหลัง / COD"/>
    <s v=""/>
    <s v="793968173154"/>
    <s v="25/03/2026 16:15"/>
  </r>
  <r>
    <x v="3"/>
    <x v="3"/>
    <n v="33.333333333333336"/>
    <n v="3"/>
    <s v="GYF58"/>
    <n v="100"/>
    <n v="0"/>
    <s v="ร้านที่4"/>
    <s v="ล***ิกา พ***วัสดิ์"/>
    <s v="ประจวบคีรีขันธ์"/>
    <s v="-"/>
    <s v=""/>
    <s v="25/03/2026 16:13"/>
    <s v="-"/>
    <s v="J&amp;T Express"/>
    <s v="Tiktok"/>
    <s v="tiktok"/>
    <s v=""/>
    <s v="-"/>
    <s v="25/03/2026 16:13"/>
  </r>
  <r>
    <x v="3"/>
    <x v="3"/>
    <n v="33.333333333333336"/>
    <n v="3"/>
    <s v="GYF57"/>
    <n v="100"/>
    <n v="0"/>
    <s v="ร้านที่4"/>
    <s v="ส***ทิพย์  ช***พวง"/>
    <s v="เพชรบูรณ์"/>
    <s v="-"/>
    <s v=""/>
    <s v="25/03/2026 16:13"/>
    <s v="-"/>
    <s v="J&amp;T COD"/>
    <s v="Tiktok"/>
    <s v="จ่ายทีหลัง / COD"/>
    <s v=""/>
    <s v="-"/>
    <s v="25/03/2026 16:13"/>
  </r>
  <r>
    <x v="16"/>
    <x v="20"/>
    <n v="66.666666666666671"/>
    <n v="3"/>
    <s v="GYF56"/>
    <n v="100"/>
    <n v="0"/>
    <s v="ร้านที่2"/>
    <s v="A**"/>
    <s v="Chon Buri"/>
    <s v="-"/>
    <s v=""/>
    <s v="25/03/2026 16:13"/>
    <s v="-"/>
    <s v="J&amp;T COD"/>
    <s v="Tiktok"/>
    <s v="จ่ายทีหลัง / COD"/>
    <s v=""/>
    <s v="793920858205"/>
    <s v="25/03/2026 16:13"/>
  </r>
  <r>
    <x v="5"/>
    <x v="5"/>
    <n v="15"/>
    <n v="1"/>
    <s v="GYF55"/>
    <n v="15"/>
    <n v="0"/>
    <s v="ร้านที่2"/>
    <s v="ร******้"/>
    <s v="****** มหายศ ตำบล ในเวียง ตำบลในเวียง อำเภอเมืองน่าน จังหวัดน่าน 55000"/>
    <s v="55000"/>
    <s v="04"/>
    <s v="25/03/2026 16:30"/>
    <s v="-"/>
    <s v="SPX Express"/>
    <s v="Shopee"/>
    <s v="shopee"/>
    <s v=""/>
    <s v="-"/>
    <s v="25/03/2026 15:56"/>
  </r>
  <r>
    <x v="11"/>
    <x v="11"/>
    <n v="66.333333333333329"/>
    <n v="3"/>
    <s v="GYF54"/>
    <n v="220"/>
    <n v="0"/>
    <s v="ร้านที่4"/>
    <s v="ส***ียรติ ม***กุล"/>
    <s v="บุรีรัมย์"/>
    <s v="-"/>
    <s v=""/>
    <s v="25/03/2026 15:54"/>
    <s v="-"/>
    <s v="J&amp;T COD"/>
    <s v="Tiktok"/>
    <s v="จ่ายทีหลัง / COD"/>
    <s v=""/>
    <s v="793964175185"/>
    <s v="25/03/2026 15:54"/>
  </r>
  <r>
    <x v="3"/>
    <x v="3"/>
    <n v="33.333333333333336"/>
    <n v="3"/>
    <s v="GYF53"/>
    <n v="103"/>
    <n v="3"/>
    <s v="ร้านที่2"/>
    <s v="น***พงศ์ ก***่ายทอง"/>
    <s v="กาญจนบุรี"/>
    <s v="-"/>
    <s v=""/>
    <s v="25/03/2026 15:49"/>
    <s v="-"/>
    <s v="J&amp;T COD"/>
    <s v="Tiktok"/>
    <s v="จ่ายทีหลัง / COD"/>
    <s v="ขอฝอยทอง 3 กล้อง"/>
    <s v="793975465253"/>
    <s v="25/03/2026 15:49"/>
  </r>
  <r>
    <x v="0"/>
    <x v="21"/>
    <n v="80"/>
    <n v="1"/>
    <s v="GYF52"/>
    <n v="90"/>
    <n v="10"/>
    <s v="ร้านที่3"/>
    <s v="โชคชัยตั้งพงษ์จำเริญ"/>
    <s v="873/3ซอย  สามเสน 21 ถ.สามเสน แขวงถนนนครไชยศรี · ดุสิต/ Dusit_x000a__x000a_ดุสิต/ Dusitกรุงเทพมหานคร/ Bangkok_x000a_10300"/>
    <s v="10300"/>
    <s v="660886708275"/>
    <s v="25/03/2026 15:48"/>
    <s v="-"/>
    <s v="Kerry_dropoff"/>
    <s v="Lazada"/>
    <s v="lazada"/>
    <s v=""/>
    <s v="LEXPU0670800057"/>
    <s v="25/03/2026 15:48"/>
  </r>
  <r>
    <x v="3"/>
    <x v="3"/>
    <n v="33.333333333333336"/>
    <n v="3"/>
    <s v="GYF50"/>
    <n v="103"/>
    <n v="3"/>
    <s v="ร้านที่4"/>
    <s v="น***ันทร์ บ***พธิ์"/>
    <s v="เพชรบุรี"/>
    <s v="-"/>
    <s v=""/>
    <s v="25/03/2026 15:44"/>
    <s v="-"/>
    <s v="J&amp;T COD"/>
    <s v="Tiktok"/>
    <s v="จ่ายทีหลัง / COD"/>
    <s v=""/>
    <s v="-"/>
    <s v="25/03/2026 15:44"/>
  </r>
  <r>
    <x v="3"/>
    <x v="3"/>
    <n v="33.333333333333336"/>
    <n v="3"/>
    <s v="GYF49"/>
    <n v="100"/>
    <n v="0"/>
    <s v="ร้านที่4"/>
    <s v="น***"/>
    <s v="ฉะเชิงเทรา"/>
    <s v="-"/>
    <s v=""/>
    <s v="25/03/2026 15:35"/>
    <s v="-"/>
    <s v="J&amp;T COD"/>
    <s v="Tiktok"/>
    <s v="จ่ายทีหลัง / COD"/>
    <s v="เค้กกล้วยหอมมะพร้าวเผา 2 กล่อง    เค้กเผือกมะพร้าวอ่อน 1 กล่อง"/>
    <s v="793923770216"/>
    <s v="25/03/2026 15:35"/>
  </r>
  <r>
    <x v="12"/>
    <x v="12"/>
    <n v="200"/>
    <n v="1"/>
    <s v="GYF48"/>
    <n v="99"/>
    <n v="0"/>
    <s v="ร้านที่4"/>
    <s v="ก***รรณ บ***จันทร์"/>
    <s v="นครพนม"/>
    <s v="-"/>
    <s v=""/>
    <s v="25/03/2026 15:32"/>
    <s v="-"/>
    <s v="J&amp;T COD"/>
    <s v="Tiktok"/>
    <s v="จ่ายทีหลัง / COD"/>
    <s v=""/>
    <s v="793953939225"/>
    <s v="25/03/2026 15:32"/>
  </r>
  <r>
    <x v="4"/>
    <x v="4"/>
    <n v="159"/>
    <n v="1"/>
    <s v="GYF47"/>
    <n v="99"/>
    <n v="0"/>
    <s v="ร้านที่2"/>
    <s v="น***ีรธัช ด***ัว"/>
    <s v="แพร่"/>
    <s v="-"/>
    <s v=""/>
    <s v="25/03/2026 15:23"/>
    <s v="-"/>
    <s v="J&amp;T COD"/>
    <s v="Tiktok"/>
    <s v="จ่ายทีหลัง / COD"/>
    <s v=""/>
    <s v="-"/>
    <s v="25/03/2026 15:24"/>
  </r>
  <r>
    <x v="11"/>
    <x v="11"/>
    <n v="85"/>
    <n v="20"/>
    <s v="GYF46"/>
    <n v="1618.2"/>
    <n v="0"/>
    <s v="ร้านที่10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25/03/2026 15:24"/>
    <s v="-"/>
    <s v="Kerry_dropoff"/>
    <s v="Lazada"/>
    <s v="lazada"/>
    <s v=""/>
    <s v="LEXDO0180995903"/>
    <s v="25/03/2026 15:24"/>
  </r>
  <r>
    <x v="3"/>
    <x v="3"/>
    <n v="33.333333333333336"/>
    <n v="3"/>
    <s v="GYF45"/>
    <n v="100"/>
    <n v="0"/>
    <s v="ร้านที่4"/>
    <s v="เ***นจิต เ***ด้วยบุญ​-นิ่มสั่ง"/>
    <s v="Khon Kaen"/>
    <s v="-"/>
    <s v=""/>
    <s v="25/03/2026 15:22"/>
    <s v="-"/>
    <s v="J&amp;T Express"/>
    <s v="Tiktok"/>
    <s v="tiktok"/>
    <s v=""/>
    <s v="-"/>
    <s v="25/03/2026 15:22"/>
  </r>
  <r>
    <x v="11"/>
    <x v="11"/>
    <n v="66.333333333333329"/>
    <n v="6"/>
    <s v="GYF44"/>
    <n v="440"/>
    <n v="0"/>
    <s v="ร้านที่4"/>
    <s v="ก***า ศ***ะนัน"/>
    <s v="กรุงเทพฯ"/>
    <s v="-"/>
    <s v=""/>
    <s v="25/03/2026 15:21"/>
    <s v="-"/>
    <s v="J&amp;T COD"/>
    <s v="Tiktok"/>
    <s v="จ่ายทีหลัง / COD"/>
    <s v=""/>
    <s v="793957667193"/>
    <s v="25/03/2026 15:21"/>
  </r>
  <r>
    <x v="3"/>
    <x v="3"/>
    <n v="65"/>
    <n v="1"/>
    <s v="GYF41"/>
    <n v="58.99"/>
    <n v="0"/>
    <s v="ร้านที่2"/>
    <s v="อ***รณ ไ***ยอดยิ่ง"/>
    <s v="นครปฐม"/>
    <s v="-"/>
    <s v=""/>
    <s v="25/03/2026 15:12"/>
    <s v="-"/>
    <s v="J&amp;T COD"/>
    <s v="Tiktok"/>
    <s v="จ่ายทีหลัง / COD"/>
    <s v=""/>
    <s v="793910626294"/>
    <s v="25/03/2026 15:12"/>
  </r>
  <r>
    <x v="5"/>
    <x v="5"/>
    <n v="14"/>
    <n v="2"/>
    <s v="GYF40"/>
    <n v="28"/>
    <n v="0"/>
    <s v="ร้านที่1"/>
    <s v="โ******า"/>
    <s v="******อำเภอบางปะอิน ตำบลขนอนหลวง อำเภอบางปะอิน จังหวัดพระนครศรีอยุธยา 13160"/>
    <s v="13160"/>
    <s v="87"/>
    <s v="25/03/2026 15:41"/>
    <s v="-"/>
    <s v="SPX Express"/>
    <s v="Shopee"/>
    <s v="shopee"/>
    <s v=""/>
    <s v="-"/>
    <s v="25/03/2026 15:11"/>
  </r>
  <r>
    <x v="11"/>
    <x v="11"/>
    <n v="80"/>
    <n v="1"/>
    <s v="GYF39"/>
    <n v="80"/>
    <n v="0"/>
    <s v="ร้านที่1"/>
    <s v="ศ******า"/>
    <s v="******ำบลกกตูม ตำบลกกตูม อำเภอดงหลวง จังหวัดมุกดาหาร 49140"/>
    <s v="49140"/>
    <s v="02"/>
    <s v="25/03/2026 16:31"/>
    <s v="-"/>
    <s v="Flash Express"/>
    <s v="Shopee"/>
    <s v="shopee"/>
    <s v=""/>
    <s v="TH46048HC62T8C"/>
    <s v="25/03/2026 15:10"/>
  </r>
  <r>
    <x v="8"/>
    <x v="8"/>
    <n v="139"/>
    <n v="4"/>
    <s v="GYF38"/>
    <n v="645"/>
    <n v="0"/>
    <s v="ร้านที่10"/>
    <s v="กุลธิณี"/>
    <s v="47/5 ม.1 ต.บ้านใหม่ อ.เมือง จ.ฉะเชิงเทรา 24000"/>
    <s v="24000"/>
    <s v="0968609832"/>
    <s v="25/03/2026 15:10"/>
    <s v="sompear3955@gmail.com"/>
    <s v="EMS COD"/>
    <s v="facebook"/>
    <s v="กสิกร"/>
    <s v=""/>
    <s v="WA110980631TH"/>
    <s v="25/03/2026 15:08"/>
  </r>
  <r>
    <x v="4"/>
    <x v="4"/>
    <n v="139"/>
    <n v="2"/>
    <s v="GYF38"/>
    <n v="645"/>
    <n v="0"/>
    <s v="ร้านที่10"/>
    <s v="กุลธิณี"/>
    <s v="47/5 ม.1 ต.บ้านใหม่ อ.เมือง จ.ฉะเชิงเทรา 24000"/>
    <s v="24000"/>
    <s v="0968609832"/>
    <s v="25/03/2026 15:10"/>
    <s v="sompear3955@gmail.com"/>
    <s v="EMS COD"/>
    <s v="facebook"/>
    <s v="กสิกร"/>
    <s v=""/>
    <s v="WA110980631TH"/>
    <s v="25/03/2026 15:08"/>
  </r>
  <r>
    <x v="3"/>
    <x v="3"/>
    <n v="33.333333333333336"/>
    <n v="3"/>
    <s v="GYF37"/>
    <n v="234"/>
    <n v="0"/>
    <s v="ร้านที่2"/>
    <s v="j***"/>
    <s v="กรุงเทพฯ"/>
    <s v="-"/>
    <s v=""/>
    <s v="25/03/2026 15:08"/>
    <s v="-"/>
    <s v="J&amp;T Express"/>
    <s v="Tiktok"/>
    <s v="tiktok"/>
    <s v=""/>
    <s v="793946906270"/>
    <s v="25/03/2026 15:08"/>
  </r>
  <r>
    <x v="3"/>
    <x v="3"/>
    <n v="65"/>
    <n v="1"/>
    <s v="GYF37"/>
    <n v="234"/>
    <n v="0"/>
    <s v="ร้านที่2"/>
    <s v="j***"/>
    <s v="กรุงเทพฯ"/>
    <s v="-"/>
    <s v=""/>
    <s v="25/03/2026 15:08"/>
    <s v="-"/>
    <s v="J&amp;T Express"/>
    <s v="Tiktok"/>
    <s v="tiktok"/>
    <s v=""/>
    <s v="793946906270"/>
    <s v="25/03/2026 15:08"/>
  </r>
  <r>
    <x v="4"/>
    <x v="4"/>
    <n v="159"/>
    <n v="1"/>
    <s v="GYF37"/>
    <n v="234"/>
    <n v="0"/>
    <s v="ร้านที่2"/>
    <s v="j***"/>
    <s v="กรุงเทพฯ"/>
    <s v="-"/>
    <s v=""/>
    <s v="25/03/2026 15:08"/>
    <s v="-"/>
    <s v="J&amp;T Express"/>
    <s v="Tiktok"/>
    <s v="tiktok"/>
    <s v=""/>
    <s v="793946906270"/>
    <s v="25/03/2026 15:08"/>
  </r>
  <r>
    <x v="3"/>
    <x v="3"/>
    <n v="33.333333333333336"/>
    <n v="3"/>
    <s v="GYF36"/>
    <n v="100"/>
    <n v="0"/>
    <s v="ร้านที่4"/>
    <s v="ฟ**"/>
    <s v="เชียงใหม่"/>
    <s v="-"/>
    <s v=""/>
    <s v="25/03/2026 15:03"/>
    <s v="-"/>
    <s v="J&amp;T COD"/>
    <s v="Tiktok"/>
    <s v="จ่ายทีหลัง / COD"/>
    <s v=""/>
    <s v="-"/>
    <s v="25/03/2026 15:03"/>
  </r>
  <r>
    <x v="3"/>
    <x v="3"/>
    <n v="33.333333333333336"/>
    <n v="3"/>
    <s v="GYF34"/>
    <n v="100"/>
    <n v="0"/>
    <s v="ร้านที่4"/>
    <s v="u***37008348029261"/>
    <s v="นครสวรรค์"/>
    <s v="-"/>
    <s v=""/>
    <s v="25/03/2026 15:01"/>
    <s v="-"/>
    <s v="J&amp;T COD"/>
    <s v="Tiktok"/>
    <s v="จ่ายทีหลัง / COD"/>
    <s v=""/>
    <s v="-"/>
    <s v="25/03/2026 15:01"/>
  </r>
  <r>
    <x v="5"/>
    <x v="5"/>
    <n v="14"/>
    <n v="2"/>
    <s v="GYF33"/>
    <n v="34"/>
    <n v="6"/>
    <s v="ร้านที่1"/>
    <s v="น******ฐ"/>
    <s v="******นนพิพิธ ตำบลบ้านโขด ตำบลบ้านโขด อำเภอเมืองชลบุรี จังหวัดชลบุรี 20000"/>
    <s v="20000"/>
    <s v="31"/>
    <s v="25/03/2026 15:02"/>
    <s v="-"/>
    <s v="SPX Express"/>
    <s v="Shopee"/>
    <s v="shopee"/>
    <s v=""/>
    <s v="-"/>
    <s v="25/03/2026 15:00"/>
  </r>
  <r>
    <x v="3"/>
    <x v="3"/>
    <n v="40"/>
    <n v="10"/>
    <s v="GYF32"/>
    <n v="672.5"/>
    <n v="0"/>
    <s v="ร้านที่4"/>
    <s v="G*** P***nee"/>
    <s v="ตาก"/>
    <s v="-"/>
    <s v=""/>
    <s v="25/03/2026 15:00"/>
    <s v="-"/>
    <s v="J&amp;T COD"/>
    <s v="Tiktok"/>
    <s v="จ่ายทีหลัง / COD"/>
    <s v=""/>
    <s v="-"/>
    <s v="25/03/2026 15:00"/>
  </r>
  <r>
    <x v="16"/>
    <x v="20"/>
    <n v="33"/>
    <n v="10"/>
    <s v="GYF32"/>
    <n v="672.5"/>
    <n v="0"/>
    <s v="ร้านที่4"/>
    <s v="G*** P***nee"/>
    <s v="ตาก"/>
    <s v="-"/>
    <s v=""/>
    <s v="25/03/2026 15:00"/>
    <s v="-"/>
    <s v="J&amp;T COD"/>
    <s v="Tiktok"/>
    <s v="จ่ายทีหลัง / COD"/>
    <s v=""/>
    <s v="-"/>
    <s v="25/03/2026 15:00"/>
  </r>
  <r>
    <x v="3"/>
    <x v="3"/>
    <n v="65"/>
    <n v="9"/>
    <s v="GYF30"/>
    <n v="315"/>
    <n v="0"/>
    <s v="ร้านที่2"/>
    <s v="ธ***พัฒน์ ส***ิแสน"/>
    <s v="นนทบุรี"/>
    <s v="-"/>
    <s v=""/>
    <s v="25/03/2026 14:55"/>
    <s v="-"/>
    <s v="J&amp;T COD"/>
    <s v="Tiktok"/>
    <s v="จ่ายทีหลัง / COD"/>
    <s v="ขอเอาแค่   มะพร้าวน้ำหอม เผือกหอม ฝอยทอง ได้ไหมคะ "/>
    <s v="793976568291"/>
    <s v="25/03/2026 14:55"/>
  </r>
  <r>
    <x v="3"/>
    <x v="3"/>
    <n v="33.333333333333336"/>
    <n v="3"/>
    <s v="GYF28"/>
    <n v="100"/>
    <n v="0"/>
    <s v="ร้านที่4"/>
    <s v="น***รัตน์"/>
    <s v="พิจิตร"/>
    <s v="-"/>
    <s v=""/>
    <s v="25/03/2026 14:53"/>
    <s v="-"/>
    <s v="J&amp;T COD"/>
    <s v="Tiktok"/>
    <s v="จ่ายทีหลัง / COD"/>
    <s v=""/>
    <s v="-"/>
    <s v="25/03/2026 14:53"/>
  </r>
  <r>
    <x v="3"/>
    <x v="3"/>
    <n v="33.333333333333336"/>
    <n v="3"/>
    <s v="GYF27"/>
    <n v="100"/>
    <n v="0"/>
    <s v="ร้านที่4"/>
    <s v="อ***ญา ผ***า"/>
    <s v="ปราจีนบุรี"/>
    <s v="-"/>
    <s v=""/>
    <s v="25/03/2026 14:53"/>
    <s v="-"/>
    <s v="J&amp;T COD"/>
    <s v="Tiktok"/>
    <s v="จ่ายทีหลัง / COD"/>
    <s v=""/>
    <s v="-"/>
    <s v="25/03/2026 14:53"/>
  </r>
  <r>
    <x v="3"/>
    <x v="3"/>
    <n v="33.333333333333336"/>
    <n v="3"/>
    <s v="GYF26"/>
    <n v="100"/>
    <n v="0"/>
    <s v="ร้านที่2"/>
    <s v="ก***รรณ"/>
    <s v="กรุงเทพมหานคร"/>
    <s v="-"/>
    <s v=""/>
    <s v="25/03/2026 14:52"/>
    <s v="-"/>
    <s v="J&amp;T COD"/>
    <s v="Tiktok"/>
    <s v="จ่ายทีหลัง / COD"/>
    <s v=""/>
    <s v="-"/>
    <s v="25/03/2026 14:52"/>
  </r>
  <r>
    <x v="4"/>
    <x v="4"/>
    <n v="159"/>
    <n v="1"/>
    <s v="GYF25"/>
    <n v="129"/>
    <n v="0"/>
    <s v="ร้านที่2"/>
    <s v="ธ***วุธ"/>
    <s v="กรุงเทพฯ"/>
    <s v="-"/>
    <s v=""/>
    <s v="25/03/2026 14:52"/>
    <s v="-"/>
    <s v="J&amp;T Express"/>
    <s v="Tiktok"/>
    <s v="tiktok"/>
    <s v=""/>
    <s v="793974738211"/>
    <s v="25/03/2026 14:52"/>
  </r>
  <r>
    <x v="3"/>
    <x v="3"/>
    <n v="33.333333333333336"/>
    <n v="3"/>
    <s v="GYF24"/>
    <n v="103"/>
    <n v="3"/>
    <s v="ร้านที่4"/>
    <s v="แ*** ส***วงษ์"/>
    <s v="ฉะเชิงเทรา"/>
    <s v="-"/>
    <s v=""/>
    <s v="25/03/2026 14:51"/>
    <s v="-"/>
    <s v="J&amp;T COD"/>
    <s v="Tiktok"/>
    <s v="จ่ายทีหลัง / COD"/>
    <s v=""/>
    <s v="-"/>
    <s v="25/03/2026 14:51"/>
  </r>
  <r>
    <x v="14"/>
    <x v="18"/>
    <n v="89.5"/>
    <n v="2"/>
    <s v="GYF23"/>
    <n v="150"/>
    <n v="0"/>
    <s v="ร้านที่2"/>
    <s v="น*** อ***วรรณ   ร***ูดม"/>
    <s v="สงขลา"/>
    <s v="-"/>
    <s v=""/>
    <s v="25/03/2026 14:51"/>
    <s v="-"/>
    <s v="J&amp;T COD"/>
    <s v="Tiktok"/>
    <s v="จ่ายทีหลัง / COD"/>
    <s v=""/>
    <s v="793918349280"/>
    <s v="25/03/2026 14:51"/>
  </r>
  <r>
    <x v="11"/>
    <x v="11"/>
    <n v="120"/>
    <n v="1"/>
    <s v="GYF22"/>
    <n v="89"/>
    <n v="0"/>
    <s v="ร้านที่2"/>
    <s v="เ*** เ***"/>
    <s v="กรุงเทพฯ"/>
    <s v="-"/>
    <s v=""/>
    <s v="25/03/2026 14:51"/>
    <s v="-"/>
    <s v="J&amp;T COD"/>
    <s v="Tiktok"/>
    <s v="จ่ายทีหลัง / COD"/>
    <s v=""/>
    <s v="793936975145"/>
    <s v="25/03/2026 14:51"/>
  </r>
  <r>
    <x v="9"/>
    <x v="17"/>
    <n v="109"/>
    <n v="2"/>
    <s v="GYF19"/>
    <n v="280.82"/>
    <n v="62.82"/>
    <s v="ร้านที่1"/>
    <s v="คมสัน ฤทธิไชย"/>
    <s v="20/1 หมู่ 7 ต มะกอกเหนือ_x000a__x000a_ควนขนุน/ Khuan Khanunพัทลุง/ Phatthalung_x000a_93110"/>
    <s v="93110"/>
    <s v="660943037653"/>
    <s v="25/03/2026 14:52"/>
    <s v="-"/>
    <s v="Kerry_dropoff"/>
    <s v="Lazada"/>
    <s v="lazada"/>
    <s v=""/>
    <s v="LEXPU0670838242"/>
    <s v="25/03/2026 14:47"/>
  </r>
  <r>
    <x v="12"/>
    <x v="12"/>
    <n v="99"/>
    <n v="1"/>
    <s v="GYF18"/>
    <n v="0"/>
    <n v="0"/>
    <s v="ร้านที่4"/>
    <s v="แ***้อย"/>
    <s v="อำนาจเจริญ"/>
    <s v="-"/>
    <s v=""/>
    <s v="25/03/2026 14:47"/>
    <s v="-"/>
    <s v="J&amp;T Express"/>
    <s v="Tiktok"/>
    <s v="tiktok"/>
    <s v=""/>
    <s v="793906660260"/>
    <s v="25/03/2026 14:47"/>
  </r>
  <r>
    <x v="13"/>
    <x v="13"/>
    <n v="99"/>
    <n v="1"/>
    <s v="GYF18"/>
    <n v="0"/>
    <n v="0"/>
    <s v="ร้านที่4"/>
    <s v="แ***้อย"/>
    <s v="อำนาจเจริญ"/>
    <s v="-"/>
    <s v=""/>
    <s v="25/03/2026 14:47"/>
    <s v="-"/>
    <s v="J&amp;T Express"/>
    <s v="Tiktok"/>
    <s v="tiktok"/>
    <s v=""/>
    <s v="793906660260"/>
    <s v="25/03/2026 14:47"/>
  </r>
  <r>
    <x v="12"/>
    <x v="12"/>
    <n v="99"/>
    <n v="1"/>
    <s v="GYF17"/>
    <n v="0"/>
    <n v="0"/>
    <s v="ร้านที่4"/>
    <s v="ณ***ุฒิ จ***ุเรือง"/>
    <s v="เทศบาลนครเชียงราย"/>
    <s v="-"/>
    <s v=""/>
    <s v="25/03/2026 14:47"/>
    <s v="-"/>
    <s v="J&amp;T Express"/>
    <s v="Tiktok"/>
    <s v="tiktok"/>
    <s v=""/>
    <s v="793937864263"/>
    <s v="25/03/2026 14:47"/>
  </r>
  <r>
    <x v="13"/>
    <x v="13"/>
    <n v="99"/>
    <n v="1"/>
    <s v="GYF17"/>
    <n v="0"/>
    <n v="0"/>
    <s v="ร้านที่4"/>
    <s v="ณ***ุฒิ จ***ุเรือง"/>
    <s v="เทศบาลนครเชียงราย"/>
    <s v="-"/>
    <s v=""/>
    <s v="25/03/2026 14:47"/>
    <s v="-"/>
    <s v="J&amp;T Express"/>
    <s v="Tiktok"/>
    <s v="tiktok"/>
    <s v=""/>
    <s v="793937864263"/>
    <s v="25/03/2026 14:47"/>
  </r>
  <r>
    <x v="3"/>
    <x v="3"/>
    <n v="33.333333333333336"/>
    <n v="3"/>
    <s v="GYF16"/>
    <n v="100"/>
    <n v="0"/>
    <s v="ร้านที่2"/>
    <s v="อ***เเอ้นน"/>
    <s v="อุตรดิตถ์"/>
    <s v="-"/>
    <s v=""/>
    <s v="25/03/2026 14:42"/>
    <s v="-"/>
    <s v="J&amp;T Express"/>
    <s v="Tiktok"/>
    <s v="tiktok"/>
    <s v=""/>
    <s v="-"/>
    <s v="25/03/2026 14:42"/>
  </r>
  <r>
    <x v="3"/>
    <x v="3"/>
    <n v="33.333333333333336"/>
    <n v="3"/>
    <s v="GYF15"/>
    <n v="100"/>
    <n v="0"/>
    <s v="ร้านที่4"/>
    <s v="พ***์ชญา ร***ค้าเบิ้มเบิ้ม"/>
    <s v="จันทบุรี"/>
    <s v="-"/>
    <s v=""/>
    <s v="25/03/2026 14:37"/>
    <s v="-"/>
    <s v="J&amp;T COD"/>
    <s v="Tiktok"/>
    <s v="จ่ายทีหลัง / COD"/>
    <s v=""/>
    <s v="-"/>
    <s v="25/03/2026 14:37"/>
  </r>
  <r>
    <x v="12"/>
    <x v="12"/>
    <n v="200"/>
    <n v="1"/>
    <s v="GYF14"/>
    <n v="85"/>
    <n v="0"/>
    <s v="ร้านที่2"/>
    <s v="น***้อย ท***าย"/>
    <s v="ชัยภูมิ"/>
    <s v="-"/>
    <s v=""/>
    <s v="25/03/2026 14:37"/>
    <s v="-"/>
    <s v="J&amp;T Express"/>
    <s v="Tiktok"/>
    <s v="tiktok"/>
    <s v=""/>
    <s v="793991422221"/>
    <s v="25/03/2026 14:36"/>
  </r>
  <r>
    <x v="16"/>
    <x v="20"/>
    <n v="66.666666666666671"/>
    <n v="3"/>
    <s v="GYF13"/>
    <n v="135"/>
    <n v="0"/>
    <s v="ร้านที่2"/>
    <s v="อ***ช"/>
    <s v="นครศรีธรรมราช"/>
    <s v="-"/>
    <s v=""/>
    <s v="25/03/2026 14:36"/>
    <s v="-"/>
    <s v="J&amp;T Express"/>
    <s v="Tiktok"/>
    <s v="tiktok"/>
    <s v=""/>
    <s v="793958350275"/>
    <s v="25/03/2026 14:34"/>
  </r>
  <r>
    <x v="3"/>
    <x v="3"/>
    <n v="65"/>
    <n v="1"/>
    <s v="GYF13"/>
    <n v="135"/>
    <n v="0"/>
    <s v="ร้านที่2"/>
    <s v="อ***ช"/>
    <s v="นครศรีธรรมราช"/>
    <s v="-"/>
    <s v=""/>
    <s v="25/03/2026 14:36"/>
    <s v="-"/>
    <s v="J&amp;T Express"/>
    <s v="Tiktok"/>
    <s v="tiktok"/>
    <s v=""/>
    <s v="793958350275"/>
    <s v="25/03/2026 14:34"/>
  </r>
  <r>
    <x v="12"/>
    <x v="12"/>
    <n v="200"/>
    <n v="1"/>
    <s v="GYF12"/>
    <n v="85"/>
    <n v="0"/>
    <s v="ร้านที่2"/>
    <s v="ว***ลักษณ์ แ***ัมย์"/>
    <s v="ฉะเชิงเทรา"/>
    <s v="-"/>
    <s v=""/>
    <s v="25/03/2026 14:33"/>
    <s v="-"/>
    <s v="J&amp;T Express"/>
    <s v="Tiktok"/>
    <s v="tiktok"/>
    <s v=""/>
    <s v="793936423254"/>
    <s v="25/03/2026 14:33"/>
  </r>
  <r>
    <x v="3"/>
    <x v="3"/>
    <n v="33.333333333333336"/>
    <n v="3"/>
    <s v="GYF11"/>
    <n v="100"/>
    <n v="0"/>
    <s v="ร้านที่2"/>
    <s v="ก***กาญจน์ อ***เก่ง"/>
    <s v="ลำปาง"/>
    <s v="-"/>
    <s v=""/>
    <s v="25/03/2026 14:32"/>
    <s v="-"/>
    <s v="J&amp;T COD"/>
    <s v="Tiktok"/>
    <s v="จ่ายทีหลัง / COD"/>
    <s v=""/>
    <s v="-"/>
    <s v="25/03/2026 14:32"/>
  </r>
  <r>
    <x v="4"/>
    <x v="4"/>
    <n v="159"/>
    <n v="1"/>
    <s v="GYF10"/>
    <n v="99"/>
    <n v="0"/>
    <s v="ร้านที่2"/>
    <s v="ต***กี้"/>
    <s v="สระบุรี"/>
    <s v="-"/>
    <s v=""/>
    <s v="25/03/2026 14:31"/>
    <s v="-"/>
    <s v="J&amp;T COD"/>
    <s v="Tiktok"/>
    <s v="จ่ายทีหลัง / COD"/>
    <s v=""/>
    <s v="793962427241"/>
    <s v="25/03/2026 14:31"/>
  </r>
  <r>
    <x v="12"/>
    <x v="12"/>
    <n v="99"/>
    <n v="1"/>
    <s v="GYF9"/>
    <n v="179"/>
    <n v="0"/>
    <s v="ร้านที่2"/>
    <s v="น***าม เ***คล"/>
    <s v="Bangkok"/>
    <s v="-"/>
    <s v=""/>
    <s v="25/03/2026 14:31"/>
    <s v="-"/>
    <s v="J&amp;T Express"/>
    <s v="Tiktok"/>
    <s v="tiktok"/>
    <s v=""/>
    <s v="793997779223"/>
    <s v="25/03/2026 14:31"/>
  </r>
  <r>
    <x v="13"/>
    <x v="13"/>
    <n v="99"/>
    <n v="1"/>
    <s v="GYF9"/>
    <n v="179"/>
    <n v="0"/>
    <s v="ร้านที่2"/>
    <s v="น***าม เ***คล"/>
    <s v="Bangkok"/>
    <s v="-"/>
    <s v=""/>
    <s v="25/03/2026 14:31"/>
    <s v="-"/>
    <s v="J&amp;T Express"/>
    <s v="Tiktok"/>
    <s v="tiktok"/>
    <s v=""/>
    <s v="793997779223"/>
    <s v="25/03/2026 14:31"/>
  </r>
  <r>
    <x v="16"/>
    <x v="20"/>
    <n v="66.666666666666671"/>
    <n v="3"/>
    <s v="GYF8"/>
    <n v="100"/>
    <n v="0"/>
    <s v="ร้านที่2"/>
    <s v="เ**"/>
    <s v="นครราชสีมา"/>
    <s v="-"/>
    <s v=""/>
    <s v="25/03/2026 14:30"/>
    <s v="-"/>
    <s v="J&amp;T COD"/>
    <s v="Tiktok"/>
    <s v="จ่ายทีหลัง / COD"/>
    <s v=""/>
    <s v="793912655200"/>
    <s v="25/03/2026 14:30"/>
  </r>
  <r>
    <x v="3"/>
    <x v="3"/>
    <n v="50"/>
    <n v="6"/>
    <s v="GYF7"/>
    <n v="182"/>
    <n v="0"/>
    <s v="ร้านที่2"/>
    <s v="น** จ***ศักดิ์ ธ***ม"/>
    <s v="อุบลราชธานี"/>
    <s v="-"/>
    <s v=""/>
    <s v="25/03/2026 14:29"/>
    <s v="-"/>
    <s v="J&amp;T Express"/>
    <s v="Tiktok"/>
    <s v="tiktok"/>
    <s v=""/>
    <s v="-"/>
    <s v="25/03/2026 14:29"/>
  </r>
  <r>
    <x v="3"/>
    <x v="3"/>
    <n v="33.333333333333336"/>
    <n v="3"/>
    <s v="GYF6"/>
    <n v="100"/>
    <n v="0"/>
    <s v="ร้านที่2"/>
    <s v="ร***นภา  อ***นกาญจน์"/>
    <s v="ชุมพร"/>
    <s v="-"/>
    <s v=""/>
    <s v="25/03/2026 14:28"/>
    <s v="-"/>
    <s v="J&amp;T COD"/>
    <s v="Tiktok"/>
    <s v="จ่ายทีหลัง / COD"/>
    <s v=""/>
    <s v="-"/>
    <s v="25/03/2026 14:28"/>
  </r>
  <r>
    <x v="3"/>
    <x v="3"/>
    <n v="33.333333333333336"/>
    <n v="3"/>
    <s v="GYF5"/>
    <n v="100"/>
    <n v="0"/>
    <s v="ร้านที่2"/>
    <s v="แ***ี่"/>
    <s v="พระนครศรีอยุธยา"/>
    <s v="-"/>
    <s v=""/>
    <s v="25/03/2026 14:27"/>
    <s v="-"/>
    <s v="J&amp;T COD"/>
    <s v="Tiktok"/>
    <s v="จ่ายทีหลัง / COD"/>
    <s v="รับรสเผือก-กล้วยหอม-ฝอยทอง"/>
    <s v="793909660250"/>
    <s v="25/03/2026 14:27"/>
  </r>
  <r>
    <x v="16"/>
    <x v="20"/>
    <n v="66.666666666666671"/>
    <n v="3"/>
    <s v="GYF4"/>
    <n v="100"/>
    <n v="0"/>
    <s v="ร้านที่2"/>
    <s v="เ*** ศ***ิ์ศรี"/>
    <s v="อุบลราชธานี"/>
    <s v="-"/>
    <s v=""/>
    <s v="25/03/2026 14:27"/>
    <s v="-"/>
    <s v="J&amp;T COD"/>
    <s v="Tiktok"/>
    <s v="จ่ายทีหลัง / COD"/>
    <s v=""/>
    <s v="793939645284"/>
    <s v="25/03/2026 14:27"/>
  </r>
  <r>
    <x v="16"/>
    <x v="20"/>
    <n v="66.666666666666671"/>
    <n v="3"/>
    <s v="GYF3"/>
    <n v="100"/>
    <n v="0"/>
    <s v="ร้านที่2"/>
    <s v="ส***ติ"/>
    <s v="สระบุรี"/>
    <s v="-"/>
    <s v=""/>
    <s v="25/03/2026 14:27"/>
    <s v="-"/>
    <s v="J&amp;T COD"/>
    <s v="Tiktok"/>
    <s v="จ่ายทีหลัง / COD"/>
    <s v=""/>
    <s v="793903655204"/>
    <s v="25/03/2026 14:27"/>
  </r>
  <r>
    <x v="3"/>
    <x v="3"/>
    <n v="33.333333333333336"/>
    <n v="3"/>
    <s v="GYF2"/>
    <n v="100"/>
    <n v="0"/>
    <s v="ร้านที่2"/>
    <s v=""/>
    <s v=""/>
    <s v="-"/>
    <s v=""/>
    <s v="-"/>
    <s v="-"/>
    <s v="Standard shipping"/>
    <s v="Tiktok"/>
    <s v="-"/>
    <s v=""/>
    <s v="-"/>
    <s v="25/03/2026 14:26"/>
  </r>
  <r>
    <x v="16"/>
    <x v="20"/>
    <n v="66.666666666666671"/>
    <n v="3"/>
    <s v="GYF1"/>
    <n v="100"/>
    <n v="0"/>
    <s v="ร้านที่2"/>
    <s v="P***my S***y"/>
    <s v="นครราชสีมา"/>
    <s v="-"/>
    <s v=""/>
    <s v="25/03/2026 14:26"/>
    <s v="-"/>
    <s v="J&amp;T Express"/>
    <s v="Tiktok"/>
    <s v="tiktok"/>
    <s v=""/>
    <s v="793961244252"/>
    <s v="25/03/2026 14:26"/>
  </r>
  <r>
    <x v="16"/>
    <x v="20"/>
    <n v="66.666666666666671"/>
    <n v="3"/>
    <s v="GYF0"/>
    <n v="100"/>
    <n v="0"/>
    <s v="ร้านที่2"/>
    <s v="ท***ัลย์  ต***ุ๋ย"/>
    <s v="นครศรีธรรมราช"/>
    <s v="-"/>
    <s v=""/>
    <s v="25/03/2026 14:24"/>
    <s v="-"/>
    <s v="J&amp;T COD"/>
    <s v="Tiktok"/>
    <s v="จ่ายทีหลัง / COD"/>
    <s v=""/>
    <s v="793991842210"/>
    <s v="25/03/2026 14:24"/>
  </r>
  <r>
    <x v="3"/>
    <x v="3"/>
    <n v="33.333333333333336"/>
    <n v="3"/>
    <s v="GYE99"/>
    <n v="103"/>
    <n v="3"/>
    <s v="ร้านที่4"/>
    <s v="M** M**"/>
    <s v="จันทบุรี"/>
    <s v="-"/>
    <s v=""/>
    <s v="25/03/2026 14:24"/>
    <s v="-"/>
    <s v="J&amp;T COD"/>
    <s v="Tiktok"/>
    <s v="จ่ายทีหลัง / COD"/>
    <s v=""/>
    <s v="-"/>
    <s v="25/03/2026 14:24"/>
  </r>
  <r>
    <x v="16"/>
    <x v="20"/>
    <n v="66.666666666666671"/>
    <n v="3"/>
    <s v="GYE98"/>
    <n v="100"/>
    <n v="0"/>
    <s v="ร้านที่2"/>
    <s v="แ** ค***ช๊อปปี๊"/>
    <s v="กรุงเทพฯ"/>
    <s v="-"/>
    <s v=""/>
    <s v="25/03/2026 14:24"/>
    <s v="-"/>
    <s v="J&amp;T COD"/>
    <s v="Tiktok"/>
    <s v="จ่ายทีหลัง / COD"/>
    <s v=""/>
    <s v="793984445236"/>
    <s v="25/03/2026 14:24"/>
  </r>
  <r>
    <x v="3"/>
    <x v="3"/>
    <n v="33.333333333333336"/>
    <n v="3"/>
    <s v="GYE96"/>
    <n v="100"/>
    <n v="0"/>
    <s v="ร้านที่2"/>
    <s v="p***"/>
    <s v="ปทุมธานี"/>
    <s v="-"/>
    <s v=""/>
    <s v="25/03/2026 14:23"/>
    <s v="-"/>
    <s v="J&amp;T COD"/>
    <s v="Tiktok"/>
    <s v="จ่ายทีหลัง / COD"/>
    <s v="ไม่เอากาแฟนะคะ พอดีทานกาแฟไม่ได้คะ ขอบคุณค่ะ"/>
    <s v="793911067261"/>
    <s v="25/03/2026 14:24"/>
  </r>
  <r>
    <x v="3"/>
    <x v="3"/>
    <n v="50"/>
    <n v="6"/>
    <s v="GYE95"/>
    <n v="200"/>
    <n v="0"/>
    <s v="ร้านที่2"/>
    <s v="ก***นา"/>
    <s v="กรุงเทพฯ"/>
    <s v="-"/>
    <s v=""/>
    <s v="25/03/2026 14:23"/>
    <s v="-"/>
    <s v="J&amp;T COD"/>
    <s v="Tiktok"/>
    <s v="จ่ายทีหลัง / COD"/>
    <s v=""/>
    <s v="-"/>
    <s v="25/03/2026 14:23"/>
  </r>
  <r>
    <x v="3"/>
    <x v="3"/>
    <n v="33.333333333333336"/>
    <n v="3"/>
    <s v="GYE93"/>
    <n v="100"/>
    <n v="0"/>
    <s v="ร้านที่2"/>
    <s v="u***6098147285736"/>
    <s v="นครศรีธรรมราช"/>
    <s v="-"/>
    <s v=""/>
    <s v="25/03/2026 14:15"/>
    <s v="-"/>
    <s v="J&amp;T COD"/>
    <s v="Tiktok"/>
    <s v="จ่ายทีหลัง / COD"/>
    <s v=""/>
    <s v="-"/>
    <s v="25/03/2026 14:22"/>
  </r>
  <r>
    <x v="16"/>
    <x v="20"/>
    <n v="66.666666666666671"/>
    <n v="3"/>
    <s v="GYE92"/>
    <n v="189"/>
    <n v="0"/>
    <s v="ร้านที่2"/>
    <s v="ส***ีญา ส***ุข"/>
    <s v="พระนครศรีอยุธยา"/>
    <s v="-"/>
    <s v=""/>
    <s v="25/03/2026 14:15"/>
    <s v="-"/>
    <s v="J&amp;T Express"/>
    <s v="Tiktok"/>
    <s v="tiktok"/>
    <s v=""/>
    <s v="793925387216"/>
    <s v="25/03/2026 14:22"/>
  </r>
  <r>
    <x v="11"/>
    <x v="11"/>
    <n v="120"/>
    <n v="1"/>
    <s v="GYE92"/>
    <n v="189"/>
    <n v="0"/>
    <s v="ร้านที่2"/>
    <s v="ส***ีญา ส***ุข"/>
    <s v="พระนครศรีอยุธยา"/>
    <s v="-"/>
    <s v=""/>
    <s v="25/03/2026 14:15"/>
    <s v="-"/>
    <s v="J&amp;T Express"/>
    <s v="Tiktok"/>
    <s v="tiktok"/>
    <s v=""/>
    <s v="793925387216"/>
    <s v="25/03/2026 14:22"/>
  </r>
  <r>
    <x v="12"/>
    <x v="12"/>
    <n v="200"/>
    <n v="1"/>
    <s v="GYE90"/>
    <n v="99"/>
    <n v="0"/>
    <s v="ร้านที่2"/>
    <s v="พ***ดา"/>
    <s v="ชัยภูมิ"/>
    <s v="-"/>
    <s v=""/>
    <s v="25/03/2026 14:24"/>
    <s v="-"/>
    <s v="J&amp;T Express"/>
    <s v="Tiktok"/>
    <s v="tiktok"/>
    <s v=""/>
    <s v="793907324291"/>
    <s v="25/03/2026 14:19"/>
  </r>
  <r>
    <x v="3"/>
    <x v="3"/>
    <n v="65"/>
    <n v="1"/>
    <s v="GYE89"/>
    <n v="35"/>
    <n v="0"/>
    <s v="ร้านที่2"/>
    <s v="ร***า  ศ***ว่าง"/>
    <s v="กรุงเทพฯ"/>
    <s v="-"/>
    <s v=""/>
    <s v="25/03/2026 14:18"/>
    <s v="-"/>
    <s v="J&amp;T COD"/>
    <s v="Tiktok"/>
    <s v="จ่ายทีหลัง / COD"/>
    <s v=""/>
    <s v="793908133266"/>
    <s v="25/03/2026 14:19"/>
  </r>
  <r>
    <x v="3"/>
    <x v="3"/>
    <n v="50"/>
    <n v="6"/>
    <s v="GYE88"/>
    <n v="200"/>
    <n v="0"/>
    <s v="ร้านที่2"/>
    <s v="น***งินเหรียญ  ส***ย"/>
    <s v="หนองบัวลำภู"/>
    <s v="-"/>
    <s v=""/>
    <s v="25/03/2026 14:22"/>
    <s v="-"/>
    <s v="J&amp;T Express"/>
    <s v="Tiktok"/>
    <s v="tiktok"/>
    <s v=""/>
    <s v="-"/>
    <s v="25/03/2026 14:18"/>
  </r>
  <r>
    <x v="3"/>
    <x v="3"/>
    <n v="40"/>
    <n v="10"/>
    <s v="GYE87"/>
    <n v="330"/>
    <n v="0"/>
    <s v="ร้านที่2"/>
    <s v="ก***นากร  ว***ะธรรม"/>
    <s v="นครราชสีมา"/>
    <s v="-"/>
    <s v=""/>
    <s v="25/03/2026 14:16"/>
    <s v="-"/>
    <s v="J&amp;T COD"/>
    <s v="Tiktok"/>
    <s v="จ่ายทีหลัง / COD"/>
    <s v=""/>
    <s v="-"/>
    <s v="25/03/2026 14:18"/>
  </r>
  <r>
    <x v="3"/>
    <x v="3"/>
    <n v="33.333333333333336"/>
    <n v="3"/>
    <s v="GYE86"/>
    <n v="100"/>
    <n v="0"/>
    <s v="ร้านที่2"/>
    <s v="น*** เ***าอาจ"/>
    <s v="ชลบุรี"/>
    <s v="-"/>
    <s v=""/>
    <s v="25/03/2026 14:18"/>
    <s v="-"/>
    <s v="J&amp;T Express"/>
    <s v="Tiktok"/>
    <s v="tiktok"/>
    <s v=""/>
    <s v="-"/>
    <s v="25/03/2026 14:18"/>
  </r>
  <r>
    <x v="3"/>
    <x v="3"/>
    <n v="33.333333333333336"/>
    <n v="3"/>
    <s v="GYE85"/>
    <n v="200"/>
    <n v="0"/>
    <s v="ร้านที่2"/>
    <s v="น***วนิดา เ***นทับ"/>
    <s v="ชัยนาท"/>
    <s v="-"/>
    <s v=""/>
    <s v="25/03/2026 14:15"/>
    <s v="-"/>
    <s v="J&amp;T COD"/>
    <s v="Tiktok"/>
    <s v="จ่ายทีหลัง / COD"/>
    <s v=""/>
    <s v="793909577204"/>
    <s v="25/03/2026 14:17"/>
  </r>
  <r>
    <x v="16"/>
    <x v="20"/>
    <n v="66.666666666666671"/>
    <n v="3"/>
    <s v="GYE85"/>
    <n v="200"/>
    <n v="0"/>
    <s v="ร้านที่2"/>
    <s v="น***วนิดา เ***นทับ"/>
    <s v="ชัยนาท"/>
    <s v="-"/>
    <s v=""/>
    <s v="25/03/2026 14:15"/>
    <s v="-"/>
    <s v="J&amp;T COD"/>
    <s v="Tiktok"/>
    <s v="จ่ายทีหลัง / COD"/>
    <s v=""/>
    <s v="793909577204"/>
    <s v="25/03/2026 14:17"/>
  </r>
  <r>
    <x v="3"/>
    <x v="3"/>
    <n v="33.333333333333336"/>
    <n v="3"/>
    <s v="GYE83"/>
    <n v="100"/>
    <n v="0"/>
    <s v="ร้านที่4"/>
    <s v="ร***รัตน์ ต***ลักษณ์"/>
    <s v="กรุงเทพฯ"/>
    <s v="-"/>
    <s v=""/>
    <s v="25/03/2026 14:13"/>
    <s v="-"/>
    <s v="J&amp;T Express"/>
    <s v="Tiktok"/>
    <s v="tiktok"/>
    <s v=""/>
    <s v="-"/>
    <s v="25/03/2026 14:16"/>
  </r>
  <r>
    <x v="9"/>
    <x v="9"/>
    <n v="159"/>
    <n v="2"/>
    <s v="GYE82"/>
    <n v="258"/>
    <n v="0"/>
    <s v="ร้านที่2"/>
    <s v="ค***ะณี ร***ก้ว"/>
    <s v="กรุงเทพฯ"/>
    <s v="-"/>
    <s v=""/>
    <s v="25/03/2026 14:13"/>
    <s v="-"/>
    <s v="J&amp;T COD"/>
    <s v="Tiktok"/>
    <s v="จ่ายทีหลัง / COD"/>
    <s v=""/>
    <s v="793923108252"/>
    <s v="25/03/2026 14:16"/>
  </r>
  <r>
    <x v="3"/>
    <x v="3"/>
    <n v="33.333333333333336"/>
    <n v="3"/>
    <s v="GYE80"/>
    <n v="100"/>
    <n v="0"/>
    <s v="ร้านที่2"/>
    <s v="ว***ร ส***าลย์เพ็ชร์"/>
    <s v="กาญจนบุรี"/>
    <s v="-"/>
    <s v=""/>
    <s v="25/03/2026 14:12"/>
    <s v="-"/>
    <s v="J&amp;T COD"/>
    <s v="Tiktok"/>
    <s v="จ่ายทีหลัง / COD"/>
    <s v="ขอ ฝอยทอง มะพร้าวน้ำหอม เผือก ขอบคุณค่ะ"/>
    <s v="793953067250"/>
    <s v="25/03/2026 14:15"/>
  </r>
  <r>
    <x v="12"/>
    <x v="12"/>
    <n v="99"/>
    <n v="1"/>
    <s v="GYE79"/>
    <n v="179"/>
    <n v="0"/>
    <s v="ร้านที่2"/>
    <s v="ร***นภา ก***สี"/>
    <s v="กรุงเทพฯ"/>
    <s v="-"/>
    <s v=""/>
    <s v="25/03/2026 14:12"/>
    <s v="-"/>
    <s v="J&amp;T COD"/>
    <s v="Tiktok"/>
    <s v="จ่ายทีหลัง / COD"/>
    <s v=""/>
    <s v="793925668270"/>
    <s v="25/03/2026 14:15"/>
  </r>
  <r>
    <x v="13"/>
    <x v="13"/>
    <n v="99"/>
    <n v="1"/>
    <s v="GYE79"/>
    <n v="179"/>
    <n v="0"/>
    <s v="ร้านที่2"/>
    <s v="ร***นภา ก***สี"/>
    <s v="กรุงเทพฯ"/>
    <s v="-"/>
    <s v=""/>
    <s v="25/03/2026 14:12"/>
    <s v="-"/>
    <s v="J&amp;T COD"/>
    <s v="Tiktok"/>
    <s v="จ่ายทีหลัง / COD"/>
    <s v=""/>
    <s v="793925668270"/>
    <s v="25/03/2026 14:15"/>
  </r>
  <r>
    <x v="3"/>
    <x v="3"/>
    <n v="33.333333333333336"/>
    <n v="3"/>
    <s v="GYE78"/>
    <n v="100"/>
    <n v="0"/>
    <s v="ร้านที่2"/>
    <s v=""/>
    <s v=""/>
    <s v="-"/>
    <s v=""/>
    <s v="-"/>
    <s v="-"/>
    <s v="Standard shipping"/>
    <s v="Tiktok"/>
    <s v="-"/>
    <s v="ไม่รับรสกาแฟค่ะ"/>
    <s v="-"/>
    <s v="25/03/2026 14:14"/>
  </r>
  <r>
    <x v="3"/>
    <x v="3"/>
    <n v="33.333333333333336"/>
    <n v="3"/>
    <s v="GYE77"/>
    <n v="100"/>
    <n v="0"/>
    <s v="ร้านที่2"/>
    <s v="น***แอม"/>
    <s v="สงขลา"/>
    <s v="-"/>
    <s v=""/>
    <s v="25/03/2026 14:11"/>
    <s v="-"/>
    <s v="J&amp;T COD"/>
    <s v="Tiktok"/>
    <s v="จ่ายทีหลัง / COD"/>
    <s v=""/>
    <s v="-"/>
    <s v="25/03/2026 14:14"/>
  </r>
  <r>
    <x v="13"/>
    <x v="13"/>
    <n v="99"/>
    <n v="2"/>
    <s v="GYE76"/>
    <n v="179"/>
    <n v="0"/>
    <s v="ร้านที่2"/>
    <s v="s***n"/>
    <s v="กรุงเทพฯ"/>
    <s v="-"/>
    <s v=""/>
    <s v="25/03/2026 14:11"/>
    <s v="-"/>
    <s v="J&amp;T COD"/>
    <s v="Tiktok"/>
    <s v="จ่ายทีหลัง / COD"/>
    <s v=""/>
    <s v="793998988215"/>
    <s v="25/03/2026 14:14"/>
  </r>
  <r>
    <x v="3"/>
    <x v="3"/>
    <n v="33.333333333333336"/>
    <n v="3"/>
    <s v="GYE75"/>
    <n v="100"/>
    <n v="0"/>
    <s v="ร้านที่2"/>
    <s v="1***ruedee"/>
    <s v="พระนครศรีอยุธยา"/>
    <s v="-"/>
    <s v=""/>
    <s v="25/03/2026 14:11"/>
    <s v="-"/>
    <s v="J&amp;T COD"/>
    <s v="Tiktok"/>
    <s v="จ่ายทีหลัง / COD"/>
    <s v=""/>
    <s v="-"/>
    <s v="25/03/2026 14:14"/>
  </r>
  <r>
    <x v="3"/>
    <x v="3"/>
    <n v="33.333333333333336"/>
    <n v="3"/>
    <s v="GYE73"/>
    <n v="100"/>
    <n v="0"/>
    <s v="ร้านที่2"/>
    <s v="ส***พร น***ศรี"/>
    <s v="นครศรีธรรมราช"/>
    <s v="-"/>
    <s v=""/>
    <s v="25/03/2026 14:09"/>
    <s v="-"/>
    <s v="J&amp;T COD"/>
    <s v="Tiktok"/>
    <s v="จ่ายทีหลัง / COD"/>
    <s v=""/>
    <s v="-"/>
    <s v="25/03/2026 14:13"/>
  </r>
  <r>
    <x v="3"/>
    <x v="3"/>
    <n v="33.333333333333336"/>
    <n v="3"/>
    <s v="GYE72"/>
    <n v="100"/>
    <n v="0"/>
    <s v="ร้านที่2"/>
    <s v="ค***ิตยา น***อามาตย์"/>
    <s v="กาฬสินธุ์"/>
    <s v="-"/>
    <s v=""/>
    <s v="25/03/2026 14:09"/>
    <s v="-"/>
    <s v="J&amp;T Express"/>
    <s v="Tiktok"/>
    <s v="tiktok"/>
    <s v=""/>
    <s v="-"/>
    <s v="25/03/2026 14:13"/>
  </r>
  <r>
    <x v="3"/>
    <x v="3"/>
    <n v="33.333333333333336"/>
    <n v="3"/>
    <s v="GYE71"/>
    <n v="100"/>
    <n v="0"/>
    <s v="ร้านที่2"/>
    <s v="จ**"/>
    <s v="Bangkok"/>
    <s v="-"/>
    <s v=""/>
    <s v="25/03/2026 14:09"/>
    <s v="-"/>
    <s v="J&amp;T COD"/>
    <s v="Tiktok"/>
    <s v="จ่ายทีหลัง / COD"/>
    <s v=""/>
    <s v="-"/>
    <s v="25/03/2026 14:13"/>
  </r>
  <r>
    <x v="16"/>
    <x v="20"/>
    <n v="66.666666666666671"/>
    <n v="3"/>
    <s v="GYE69"/>
    <n v="100"/>
    <n v="0"/>
    <s v="ร้านที่2"/>
    <s v="ว***ช  ก***แก้ว"/>
    <s v="นครศรีธรรมราช"/>
    <s v="-"/>
    <s v=""/>
    <s v="25/03/2026 14:07"/>
    <s v="-"/>
    <s v="J&amp;T Express"/>
    <s v="Tiktok"/>
    <s v="tiktok"/>
    <s v=""/>
    <s v="793975156225"/>
    <s v="25/03/2026 14:12"/>
  </r>
  <r>
    <x v="3"/>
    <x v="3"/>
    <n v="50"/>
    <n v="6"/>
    <s v="GYE67"/>
    <n v="200"/>
    <n v="0"/>
    <s v="ร้านที่2"/>
    <s v="ค***จน"/>
    <s v="ชุมพร"/>
    <s v="-"/>
    <s v=""/>
    <s v="25/03/2026 14:06"/>
    <s v="-"/>
    <s v="J&amp;T Express"/>
    <s v="Tiktok"/>
    <s v="tiktok"/>
    <s v=""/>
    <s v="-"/>
    <s v="25/03/2026 14:10"/>
  </r>
  <r>
    <x v="3"/>
    <x v="3"/>
    <n v="33.333333333333336"/>
    <n v="3"/>
    <s v="GYE66"/>
    <n v="100"/>
    <n v="0"/>
    <s v="ร้านที่4"/>
    <s v="อ***งค์ ​***​พัฒน์​"/>
    <s v="แพร่"/>
    <s v="-"/>
    <s v=""/>
    <s v="25/03/2026 14:05"/>
    <s v="-"/>
    <s v="J&amp;T COD"/>
    <s v="Tiktok"/>
    <s v="จ่ายทีหลัง / COD"/>
    <s v=""/>
    <s v="-"/>
    <s v="25/03/2026 14:09"/>
  </r>
  <r>
    <x v="3"/>
    <x v="3"/>
    <n v="33.333333333333336"/>
    <n v="3"/>
    <s v="GYE65"/>
    <n v="100"/>
    <n v="0"/>
    <s v="ร้านที่4"/>
    <s v="ช***ชิดา เ***นทอง"/>
    <s v="ชลบุรี"/>
    <s v="-"/>
    <s v=""/>
    <s v="25/03/2026 14:03"/>
    <s v="-"/>
    <s v="J&amp;T COD"/>
    <s v="Tiktok"/>
    <s v="จ่ายทีหลัง / COD"/>
    <s v=""/>
    <s v="-"/>
    <s v="25/03/2026 14:04"/>
  </r>
  <r>
    <x v="11"/>
    <x v="11"/>
    <n v="120"/>
    <n v="1"/>
    <s v="GYE64"/>
    <n v="100"/>
    <n v="0"/>
    <s v="ร้านที่2"/>
    <s v="เ**"/>
    <s v="กรุงเทพฯ"/>
    <s v="-"/>
    <s v=""/>
    <s v="25/03/2026 14:00"/>
    <s v="-"/>
    <s v="J&amp;T Express"/>
    <s v="Tiktok"/>
    <s v="tiktok"/>
    <s v=""/>
    <s v="793942970155"/>
    <s v="25/03/2026 14:00"/>
  </r>
  <r>
    <x v="3"/>
    <x v="3"/>
    <n v="33.333333333333336"/>
    <n v="3"/>
    <s v="GYE63"/>
    <n v="103"/>
    <n v="3"/>
    <s v="ร้านที่4"/>
    <s v="พ***ี ร***จ้ง"/>
    <s v="Ratchaburi"/>
    <s v="-"/>
    <s v=""/>
    <s v="25/03/2026 13:59"/>
    <s v="-"/>
    <s v="J&amp;T COD"/>
    <s v="Tiktok"/>
    <s v="จ่ายทีหลัง / COD"/>
    <s v=""/>
    <s v="-"/>
    <s v="25/03/2026 13:59"/>
  </r>
  <r>
    <x v="9"/>
    <x v="9"/>
    <n v="159"/>
    <n v="2"/>
    <s v="GYE62"/>
    <n v="258"/>
    <n v="0"/>
    <s v="ร้านที่2"/>
    <s v="ล***ี่ ม***กร"/>
    <s v="กรุงเทพฯ"/>
    <s v="-"/>
    <s v=""/>
    <s v="25/03/2026 13:57"/>
    <s v="-"/>
    <s v="J&amp;T COD"/>
    <s v="Tiktok"/>
    <s v="จ่ายทีหลัง / COD"/>
    <s v=""/>
    <s v="793960707260"/>
    <s v="25/03/2026 13:57"/>
  </r>
  <r>
    <x v="3"/>
    <x v="3"/>
    <n v="50"/>
    <n v="6"/>
    <s v="GYE61"/>
    <n v="200"/>
    <n v="0"/>
    <s v="ร้านที่2"/>
    <s v="ล***ี่ ม***กร"/>
    <s v="กรุงเทพฯ"/>
    <s v="-"/>
    <s v=""/>
    <s v="25/03/2026 13:52"/>
    <s v="-"/>
    <s v="J&amp;T COD"/>
    <s v="Tiktok"/>
    <s v="จ่ายทีหลัง / COD"/>
    <s v=""/>
    <s v="-"/>
    <s v="25/03/2026 13:52"/>
  </r>
  <r>
    <x v="3"/>
    <x v="3"/>
    <n v="33.333333333333336"/>
    <n v="3"/>
    <s v="GYE60"/>
    <n v="100"/>
    <n v="0"/>
    <s v="ร้านที่4"/>
    <s v="เ***ุณีย์ บ***รักษา"/>
    <s v="เชียงราย"/>
    <s v="-"/>
    <s v=""/>
    <s v="25/03/2026 13:52"/>
    <s v="-"/>
    <s v="J&amp;T COD"/>
    <s v="Tiktok"/>
    <s v="จ่ายทีหลัง / COD"/>
    <s v=""/>
    <s v="-"/>
    <s v="25/03/2026 13:52"/>
  </r>
  <r>
    <x v="11"/>
    <x v="11"/>
    <n v="80"/>
    <n v="3"/>
    <s v="GYE59"/>
    <n v="240"/>
    <n v="0"/>
    <s v="ร้านที่1"/>
    <s v="ฐ******ม"/>
    <s v="****** ตำบลบางละมุง อำเภอบางละมุง จังหวัดชลบุรี 20150"/>
    <s v="20150"/>
    <s v="09"/>
    <s v="25/03/2026 14:19"/>
    <s v="-"/>
    <s v="SPX Express"/>
    <s v="Shopee"/>
    <s v="shopee"/>
    <s v=""/>
    <s v="TH2633109563411"/>
    <s v="25/03/2026 13:49"/>
  </r>
  <r>
    <x v="3"/>
    <x v="3"/>
    <n v="33.333333333333336"/>
    <n v="3"/>
    <s v="GYE55"/>
    <n v="100"/>
    <n v="0"/>
    <s v="ร้านที่4"/>
    <s v="ก***"/>
    <s v="นครศรีธรรมราช"/>
    <s v="-"/>
    <s v=""/>
    <s v="25/03/2026 13:41"/>
    <s v="-"/>
    <s v="J&amp;T COD"/>
    <s v="Tiktok"/>
    <s v="จ่ายทีหลัง / COD"/>
    <s v=""/>
    <s v="-"/>
    <s v="25/03/2026 13:41"/>
  </r>
  <r>
    <x v="3"/>
    <x v="3"/>
    <n v="50"/>
    <n v="6"/>
    <s v="GYE54"/>
    <n v="200"/>
    <n v="0"/>
    <s v="ร้านที่2"/>
    <s v="M***ey"/>
    <s v="กรุงเทพฯ"/>
    <s v="-"/>
    <s v=""/>
    <s v="25/03/2026 13:36"/>
    <s v="-"/>
    <s v="J&amp;T COD"/>
    <s v="Tiktok"/>
    <s v="จ่ายทีหลัง / COD"/>
    <s v=""/>
    <s v="-"/>
    <s v="25/03/2026 13:36"/>
  </r>
  <r>
    <x v="3"/>
    <x v="3"/>
    <n v="33.333333333333336"/>
    <n v="3"/>
    <s v="GYE53"/>
    <n v="100"/>
    <n v="0"/>
    <s v="ร้านที่4"/>
    <s v="ว***ัตน์  อ***การี"/>
    <s v="ปทุมธานี"/>
    <s v="-"/>
    <s v=""/>
    <s v="25/03/2026 13:34"/>
    <s v="-"/>
    <s v="J&amp;T COD"/>
    <s v="Tiktok"/>
    <s v="จ่ายทีหลัง / COD"/>
    <s v=""/>
    <s v="-"/>
    <s v="25/03/2026 13:34"/>
  </r>
  <r>
    <x v="3"/>
    <x v="3"/>
    <n v="33.333333333333336"/>
    <n v="3"/>
    <s v="GYE52"/>
    <n v="100"/>
    <n v="0"/>
    <s v="ร้านที่4"/>
    <s v="ม***ส น***แสง"/>
    <s v="นครปฐม"/>
    <s v="-"/>
    <s v=""/>
    <s v="25/03/2026 13:33"/>
    <s v="-"/>
    <s v="J&amp;T Express"/>
    <s v="Tiktok"/>
    <s v="tiktok"/>
    <s v=""/>
    <s v="-"/>
    <s v="25/03/2026 13:33"/>
  </r>
  <r>
    <x v="16"/>
    <x v="20"/>
    <n v="66.666666666666671"/>
    <n v="6"/>
    <s v="GYE51"/>
    <n v="192.5"/>
    <n v="0"/>
    <s v="ร้านที่4"/>
    <s v="น***"/>
    <s v="บุรีรัมย์"/>
    <s v="-"/>
    <s v=""/>
    <s v="25/03/2026 13:31"/>
    <s v="-"/>
    <s v="J&amp;T COD"/>
    <s v="Tiktok"/>
    <s v="จ่ายทีหลัง / COD"/>
    <s v=""/>
    <s v="793999146286"/>
    <s v="25/03/2026 13:31"/>
  </r>
  <r>
    <x v="3"/>
    <x v="3"/>
    <n v="33.333333333333336"/>
    <n v="3"/>
    <s v="GYE50"/>
    <n v="110"/>
    <n v="10"/>
    <s v="ร้านที่4"/>
    <s v="น***เยาว์ จ***ร์จี่"/>
    <s v="พะเยา"/>
    <s v="-"/>
    <s v=""/>
    <s v="25/03/2026 13:28"/>
    <s v="-"/>
    <s v="J&amp;T COD"/>
    <s v="Tiktok"/>
    <s v="จ่ายทีหลัง / COD"/>
    <s v=""/>
    <s v="-"/>
    <s v="25/03/2026 13:28"/>
  </r>
  <r>
    <x v="5"/>
    <x v="5"/>
    <n v="14"/>
    <n v="2"/>
    <s v="GYE49"/>
    <n v="28"/>
    <n v="0"/>
    <s v="ร้านที่1"/>
    <s v="อ*****ร"/>
    <s v="******กลัด, อำเภอบางระจัน ตำบลเชิงกลัด อำเภอบางระจัน จังหวัดสิงห์บุรี 16130"/>
    <s v="16130"/>
    <s v="30"/>
    <s v="25/03/2026 13:58"/>
    <s v="-"/>
    <s v="SPX Express"/>
    <s v="Shopee"/>
    <s v="shopee"/>
    <s v=""/>
    <s v="-"/>
    <s v="25/03/2026 13:28"/>
  </r>
  <r>
    <x v="1"/>
    <x v="1"/>
    <n v="50"/>
    <n v="6"/>
    <s v="GYE47"/>
    <n v="200"/>
    <n v="0"/>
    <s v="ร้านที่1"/>
    <s v="คุณอนันดา"/>
    <s v="วัดป่าญาณคุตโต_x000a_96 ม.6 ต.หนองรี_x000a_อ.บ่อพลอย_x000a_จ.กาญจนบุรี _x000a_ 71220"/>
    <s v="71220"/>
    <s v="0657231567"/>
    <s v="25/03/2026 13:18"/>
    <s v="sompear3955@gmail.com"/>
    <s v="EMS COD"/>
    <s v="facebook"/>
    <s v="กสิกร"/>
    <s v=""/>
    <s v="WA110980628TH"/>
    <s v="25/03/2026 13:18"/>
  </r>
  <r>
    <x v="11"/>
    <x v="11"/>
    <n v="80"/>
    <n v="30"/>
    <s v="GYE46"/>
    <n v="2500"/>
    <n v="100"/>
    <s v="ร้านที่10"/>
    <s v="มาลี "/>
    <s v="468/165ซ.3/6มบ.บุราสิริท่าข้าม_x000a_ถ.อนามัยงามเจริญ_x000a_แขวง ท่าข้าม_x000a_เขต บางขุนเทียน_x000a_กรุงเทพ 10150"/>
    <s v="10150"/>
    <s v="0892042741"/>
    <s v="25/03/2026 11:16"/>
    <s v="sompear3955@gmail.com"/>
    <s v="EMS"/>
    <s v="facebook"/>
    <s v="กสิกร"/>
    <s v=""/>
    <s v="WB214041204TH"/>
    <s v="25/03/2026 13:17"/>
  </r>
  <r>
    <x v="13"/>
    <x v="13"/>
    <n v="100"/>
    <n v="2"/>
    <s v="GYE45"/>
    <n v="398"/>
    <n v="0"/>
    <s v="ร้านที่1"/>
    <s v="ณภาภัช สกลวรทิศ"/>
    <s v="80/114(447) ซ.เพชรเกษม 42 แยก 1 ถ.เพชรเกษม แขวงบางจาก เขตภาษีเจริญ กทม. _x000a_ 10160"/>
    <s v="10160"/>
    <s v="0867898138"/>
    <s v="25/03/2026 12:37"/>
    <s v="sompear3955@gmail.com"/>
    <s v="EMS"/>
    <s v="facebook"/>
    <s v="กสิกร"/>
    <s v=""/>
    <s v="WB214041195TH"/>
    <s v="25/03/2026 13:15"/>
  </r>
  <r>
    <x v="12"/>
    <x v="12"/>
    <n v="99"/>
    <n v="2"/>
    <s v="GYE45"/>
    <n v="398"/>
    <n v="0"/>
    <s v="ร้านที่1"/>
    <s v="ณภาภัช สกลวรทิศ"/>
    <s v="80/114(447) ซ.เพชรเกษม 42 แยก 1 ถ.เพชรเกษม แขวงบางจาก เขตภาษีเจริญ กทม. _x000a_ 10160"/>
    <s v="10160"/>
    <s v="0867898138"/>
    <s v="25/03/2026 12:37"/>
    <s v="sompear3955@gmail.com"/>
    <s v="EMS"/>
    <s v="facebook"/>
    <s v="กสิกร"/>
    <s v=""/>
    <s v="WB214041195TH"/>
    <s v="25/03/2026 13:15"/>
  </r>
  <r>
    <x v="13"/>
    <x v="13"/>
    <n v="100"/>
    <n v="1"/>
    <s v="GYE44"/>
    <n v="199"/>
    <n v="0"/>
    <s v="ร้านที่1"/>
    <s v="สุพัตรา  รอดเจริญ"/>
    <s v="1669/1154 _x000a_หมู่บ้านปิ่นเจริญ2_x000a_ซอยสรณคมน์41 แขวงสีกัน_x000a_เขตดอนเมือง กรุงเทพ _x000a_ 10210"/>
    <s v="10210"/>
    <s v="0954548126"/>
    <s v="25/03/2026 12:06"/>
    <s v="sompear3955@gmail.com"/>
    <s v="EMS"/>
    <s v="facebook"/>
    <s v="กสิกร"/>
    <s v=""/>
    <s v="WB214041181TH"/>
    <s v="25/03/2026 13:13"/>
  </r>
  <r>
    <x v="12"/>
    <x v="12"/>
    <n v="99"/>
    <n v="1"/>
    <s v="GYE44"/>
    <n v="199"/>
    <n v="0"/>
    <s v="ร้านที่1"/>
    <s v="สุพัตรา  รอดเจริญ"/>
    <s v="1669/1154 _x000a_หมู่บ้านปิ่นเจริญ2_x000a_ซอยสรณคมน์41 แขวงสีกัน_x000a_เขตดอนเมือง กรุงเทพ _x000a_ 10210"/>
    <s v="10210"/>
    <s v="0954548126"/>
    <s v="25/03/2026 12:06"/>
    <s v="sompear3955@gmail.com"/>
    <s v="EMS"/>
    <s v="facebook"/>
    <s v="กสิกร"/>
    <s v=""/>
    <s v="WB214041181TH"/>
    <s v="25/03/2026 13:13"/>
  </r>
  <r>
    <x v="3"/>
    <x v="3"/>
    <n v="50"/>
    <n v="6"/>
    <s v="GYE43"/>
    <n v="200"/>
    <n v="0"/>
    <s v="ร้านที่2"/>
    <s v="ส***รี"/>
    <s v="กรุงเทพฯ"/>
    <s v="-"/>
    <s v=""/>
    <s v="25/03/2026 13:09"/>
    <s v="-"/>
    <s v="J&amp;T COD"/>
    <s v="Tiktok"/>
    <s v="จ่ายทีหลัง / COD"/>
    <s v=""/>
    <s v="-"/>
    <s v="25/03/2026 13:09"/>
  </r>
  <r>
    <x v="3"/>
    <x v="3"/>
    <n v="33.333333333333336"/>
    <n v="3"/>
    <s v="GYE42"/>
    <n v="100"/>
    <n v="0"/>
    <s v="ร้านที่4"/>
    <s v="จ***ยุทธ เ***อมมะลังค์"/>
    <s v="อุบลราชธานี"/>
    <s v="-"/>
    <s v=""/>
    <s v="25/03/2026 13:03"/>
    <s v="-"/>
    <s v="J&amp;T COD"/>
    <s v="Tiktok"/>
    <s v="จ่ายทีหลัง / COD"/>
    <s v=""/>
    <s v="-"/>
    <s v="25/03/2026 13:03"/>
  </r>
  <r>
    <x v="3"/>
    <x v="3"/>
    <n v="33.333333333333336"/>
    <n v="3"/>
    <s v="GYE41"/>
    <n v="100"/>
    <n v="0"/>
    <s v="ร้านที่4"/>
    <s v="ศ***รมีหาดยาย"/>
    <s v="ปทุมธานี"/>
    <s v="-"/>
    <s v=""/>
    <s v="25/03/2026 13:01"/>
    <s v="-"/>
    <s v="J&amp;T COD"/>
    <s v="Tiktok"/>
    <s v="จ่ายทีหลัง / COD"/>
    <s v=""/>
    <s v="-"/>
    <s v="25/03/2026 13:02"/>
  </r>
  <r>
    <x v="3"/>
    <x v="3"/>
    <n v="50"/>
    <n v="6"/>
    <s v="GYE40"/>
    <n v="200"/>
    <n v="0"/>
    <s v="ร้านที่2"/>
    <s v="น***าภรณ์ อ***เกตุ"/>
    <s v="กรุงเทพฯ"/>
    <s v="-"/>
    <s v=""/>
    <s v="25/03/2026 14:12"/>
    <s v="-"/>
    <s v="J&amp;T Express"/>
    <s v="Tiktok"/>
    <s v="tiktok"/>
    <s v=""/>
    <s v="-"/>
    <s v="25/03/2026 12:56"/>
  </r>
  <r>
    <x v="3"/>
    <x v="3"/>
    <n v="33.333333333333336"/>
    <n v="3"/>
    <s v="GYE39"/>
    <n v="100"/>
    <n v="0"/>
    <s v="ร้านที่4"/>
    <s v="ส***ทธ์ เ***วุฒานนท์"/>
    <s v="กรุงเทพฯ"/>
    <s v="-"/>
    <s v=""/>
    <s v="25/03/2026 12:50"/>
    <s v="-"/>
    <s v="J&amp;T Express"/>
    <s v="Tiktok"/>
    <s v="tiktok"/>
    <s v=""/>
    <s v="-"/>
    <s v="25/03/2026 12:50"/>
  </r>
  <r>
    <x v="3"/>
    <x v="3"/>
    <n v="33.333333333333336"/>
    <n v="6"/>
    <s v="GYE38"/>
    <n v="202.5"/>
    <n v="10"/>
    <s v="ร้านที่4"/>
    <s v="อ***   อ***ช้อย"/>
    <s v="ราชบุรี"/>
    <s v="-"/>
    <s v=""/>
    <s v="25/03/2026 12:48"/>
    <s v="-"/>
    <s v="J&amp;T COD"/>
    <s v="Tiktok"/>
    <s v="จ่ายทีหลัง / COD"/>
    <s v=""/>
    <s v="-"/>
    <s v="25/03/2026 12:49"/>
  </r>
  <r>
    <x v="3"/>
    <x v="3"/>
    <n v="50"/>
    <n v="6"/>
    <s v="GYE37"/>
    <n v="200"/>
    <n v="0"/>
    <s v="ร้านที่2"/>
    <s v="โ***  ข***้อม"/>
    <s v="สมุทรปราการ"/>
    <s v="-"/>
    <s v=""/>
    <s v="25/03/2026 12:48"/>
    <s v="-"/>
    <s v="J&amp;T Express"/>
    <s v="Tiktok"/>
    <s v="tiktok"/>
    <s v=""/>
    <s v="-"/>
    <s v="25/03/2026 12:48"/>
  </r>
  <r>
    <x v="3"/>
    <x v="3"/>
    <n v="33.333333333333336"/>
    <n v="3"/>
    <s v="GYE36"/>
    <n v="138"/>
    <n v="38"/>
    <s v="ร้านที่4"/>
    <s v="พ***า ท***ัมฤทธิ์"/>
    <s v="ฉะเชิงเทรา"/>
    <s v="-"/>
    <s v=""/>
    <s v="25/03/2026 12:43"/>
    <s v="-"/>
    <s v="J&amp;T Express"/>
    <s v="Tiktok"/>
    <s v="tiktok"/>
    <s v=""/>
    <s v="-"/>
    <s v="25/03/2026 12:45"/>
  </r>
  <r>
    <x v="9"/>
    <x v="14"/>
    <n v="90.22"/>
    <n v="1"/>
    <s v="GYE35"/>
    <n v="506.85"/>
    <n v="42"/>
    <s v="ร้านที่3"/>
    <s v="นิสาชล ท่ามบุญฤทธิ์"/>
    <s v="447/103 ม.4 ต.บ้านส้อง_x000a__x000a_เวียงสระ/ Wiang Saสุราษฎร์ธานี/ Surat Thani_x000a_84190"/>
    <s v="84190"/>
    <s v="660895874737"/>
    <s v="25/03/2026 12:44"/>
    <s v="-"/>
    <s v="Kerry_dropoff"/>
    <s v="Lazada"/>
    <s v="lazada"/>
    <s v=""/>
    <s v="-"/>
    <s v="25/03/2026 12:44"/>
  </r>
  <r>
    <x v="8"/>
    <x v="14"/>
    <n v="74.92"/>
    <n v="1"/>
    <s v="GYE35"/>
    <n v="506.85"/>
    <n v="42"/>
    <s v="ร้านที่3"/>
    <s v="นิสาชล ท่ามบุญฤทธิ์"/>
    <s v="447/103 ม.4 ต.บ้านส้อง_x000a__x000a_เวียงสระ/ Wiang Saสุราษฎร์ธานี/ Surat Thani_x000a_84190"/>
    <s v="84190"/>
    <s v="660895874737"/>
    <s v="25/03/2026 12:44"/>
    <s v="-"/>
    <s v="Kerry_dropoff"/>
    <s v="Lazada"/>
    <s v="lazada"/>
    <s v=""/>
    <s v="-"/>
    <s v="25/03/2026 12:44"/>
  </r>
  <r>
    <x v="8"/>
    <x v="14"/>
    <n v="74.930000000000007"/>
    <n v="1"/>
    <s v="GYE35"/>
    <n v="506.85"/>
    <n v="42"/>
    <s v="ร้านที่3"/>
    <s v="นิสาชล ท่ามบุญฤทธิ์"/>
    <s v="447/103 ม.4 ต.บ้านส้อง_x000a__x000a_เวียงสระ/ Wiang Saสุราษฎร์ธานี/ Surat Thani_x000a_84190"/>
    <s v="84190"/>
    <s v="660895874737"/>
    <s v="25/03/2026 12:44"/>
    <s v="-"/>
    <s v="Kerry_dropoff"/>
    <s v="Lazada"/>
    <s v="lazada"/>
    <s v=""/>
    <s v="-"/>
    <s v="25/03/2026 12:44"/>
  </r>
  <r>
    <x v="7"/>
    <x v="14"/>
    <n v="74.92"/>
    <n v="1"/>
    <s v="GYE35"/>
    <n v="506.85"/>
    <n v="42"/>
    <s v="ร้านที่3"/>
    <s v="นิสาชล ท่ามบุญฤทธิ์"/>
    <s v="447/103 ม.4 ต.บ้านส้อง_x000a__x000a_เวียงสระ/ Wiang Saสุราษฎร์ธานี/ Surat Thani_x000a_84190"/>
    <s v="84190"/>
    <s v="660895874737"/>
    <s v="25/03/2026 12:44"/>
    <s v="-"/>
    <s v="Kerry_dropoff"/>
    <s v="Lazada"/>
    <s v="lazada"/>
    <s v=""/>
    <s v="-"/>
    <s v="25/03/2026 12:44"/>
  </r>
  <r>
    <x v="7"/>
    <x v="14"/>
    <n v="74.930000000000007"/>
    <n v="1"/>
    <s v="GYE35"/>
    <n v="506.85"/>
    <n v="42"/>
    <s v="ร้านที่3"/>
    <s v="นิสาชล ท่ามบุญฤทธิ์"/>
    <s v="447/103 ม.4 ต.บ้านส้อง_x000a__x000a_เวียงสระ/ Wiang Saสุราษฎร์ธานี/ Surat Thani_x000a_84190"/>
    <s v="84190"/>
    <s v="660895874737"/>
    <s v="25/03/2026 12:44"/>
    <s v="-"/>
    <s v="Kerry_dropoff"/>
    <s v="Lazada"/>
    <s v="lazada"/>
    <s v=""/>
    <s v="-"/>
    <s v="25/03/2026 12:44"/>
  </r>
  <r>
    <x v="4"/>
    <x v="14"/>
    <n v="74.930000000000007"/>
    <n v="1"/>
    <s v="GYE35"/>
    <n v="506.85"/>
    <n v="42"/>
    <s v="ร้านที่3"/>
    <s v="นิสาชล ท่ามบุญฤทธิ์"/>
    <s v="447/103 ม.4 ต.บ้านส้อง_x000a__x000a_เวียงสระ/ Wiang Saสุราษฎร์ธานี/ Surat Thani_x000a_84190"/>
    <s v="84190"/>
    <s v="660895874737"/>
    <s v="25/03/2026 12:44"/>
    <s v="-"/>
    <s v="Kerry_dropoff"/>
    <s v="Lazada"/>
    <s v="lazada"/>
    <s v=""/>
    <s v="-"/>
    <s v="25/03/2026 12:44"/>
  </r>
  <r>
    <x v="3"/>
    <x v="3"/>
    <n v="33.333333333333336"/>
    <n v="3"/>
    <s v="GYE34"/>
    <n v="100"/>
    <n v="0"/>
    <s v="ร้านที่4"/>
    <s v="u***8136817693409"/>
    <s v="นนทบุรี"/>
    <s v="-"/>
    <s v=""/>
    <s v="25/03/2026 12:38"/>
    <s v="-"/>
    <s v="J&amp;T COD"/>
    <s v="Tiktok"/>
    <s v="จ่ายทีหลัง / COD"/>
    <s v=""/>
    <s v="-"/>
    <s v="25/03/2026 12:42"/>
  </r>
  <r>
    <x v="13"/>
    <x v="13"/>
    <n v="200"/>
    <n v="1"/>
    <s v="GYE33"/>
    <n v="99"/>
    <n v="0"/>
    <s v="ร้านที่2"/>
    <s v="น***มสุข"/>
    <s v="กรุงเทพฯ"/>
    <s v="-"/>
    <s v=""/>
    <s v="25/03/2026 12:35"/>
    <s v="-"/>
    <s v="J&amp;T COD"/>
    <s v="Tiktok"/>
    <s v="จ่ายทีหลัง / COD"/>
    <s v=""/>
    <s v="793931878261"/>
    <s v="25/03/2026 12:38"/>
  </r>
  <r>
    <x v="11"/>
    <x v="11"/>
    <n v="80"/>
    <n v="1"/>
    <s v="GYE32"/>
    <n v="80"/>
    <n v="0"/>
    <s v="ร้านที่1"/>
    <s v="O****d"/>
    <s v="******บลด่านนอก อำเภอด่านขุนทด จังหวัดนครราชสีมา 30210"/>
    <s v="30210"/>
    <s v="81"/>
    <s v="26/03/2026 11:11"/>
    <s v="-"/>
    <s v="SPX Express"/>
    <s v="Shopee"/>
    <s v="shopee"/>
    <s v=""/>
    <s v="-"/>
    <s v="25/03/2026 12:21"/>
  </r>
  <r>
    <x v="3"/>
    <x v="3"/>
    <n v="50"/>
    <n v="6"/>
    <s v="GYE31"/>
    <n v="200"/>
    <n v="0"/>
    <s v="ร้านที่2"/>
    <s v="ท***บ ย***สง"/>
    <s v="นครราชสีมา"/>
    <s v="-"/>
    <s v=""/>
    <s v="25/03/2026 12:21"/>
    <s v="-"/>
    <s v="J&amp;T Express"/>
    <s v="Tiktok"/>
    <s v="tiktok"/>
    <s v=""/>
    <s v="-"/>
    <s v="25/03/2026 12:21"/>
  </r>
  <r>
    <x v="3"/>
    <x v="3"/>
    <n v="50"/>
    <n v="6"/>
    <s v="GYE30"/>
    <n v="200"/>
    <n v="0"/>
    <s v="ร้านที่2"/>
    <s v=""/>
    <s v=""/>
    <s v="-"/>
    <s v=""/>
    <s v="-"/>
    <s v="-"/>
    <s v="Standard shipping"/>
    <s v="Tiktok"/>
    <s v="-"/>
    <s v=""/>
    <s v="-"/>
    <s v="25/03/2026 12:19"/>
  </r>
  <r>
    <x v="5"/>
    <x v="5"/>
    <n v="15"/>
    <n v="1"/>
    <s v="GYE29"/>
    <n v="15"/>
    <n v="0"/>
    <s v="ร้านที่2"/>
    <s v="เ******ง"/>
    <s v="******ง อ.เมือง  จ.น่าน 55000 ตำบลถืมตอง อำเภอเมืองน่าน จังหวัดน่าน 55000"/>
    <s v="55000"/>
    <s v="04"/>
    <s v="25/03/2026 12:47"/>
    <s v="-"/>
    <s v="SPX Express"/>
    <s v="Shopee"/>
    <s v="shopee"/>
    <s v=""/>
    <s v="-"/>
    <s v="25/03/2026 12:17"/>
  </r>
  <r>
    <x v="12"/>
    <x v="12"/>
    <n v="200"/>
    <n v="1"/>
    <s v="GYE28"/>
    <n v="99"/>
    <n v="0"/>
    <s v="ร้านที่4"/>
    <s v="อ***ี ส***พบุรุษ"/>
    <s v="สงขลา"/>
    <s v="-"/>
    <s v=""/>
    <s v="25/03/2026 12:17"/>
    <s v="-"/>
    <s v="J&amp;T COD"/>
    <s v="Tiktok"/>
    <s v="จ่ายทีหลัง / COD"/>
    <s v=""/>
    <s v="793991137236"/>
    <s v="25/03/2026 12:17"/>
  </r>
  <r>
    <x v="3"/>
    <x v="3"/>
    <n v="33.333333333333336"/>
    <n v="3"/>
    <s v="GYE27"/>
    <n v="129"/>
    <n v="29"/>
    <s v="ร้านที่4"/>
    <s v="ค* แ***รง"/>
    <s v="สระบุรี"/>
    <s v="-"/>
    <s v=""/>
    <s v="25/03/2026 12:16"/>
    <s v="-"/>
    <s v="Flash Express Thailand COD"/>
    <s v="Tiktok"/>
    <s v="จ่ายทีหลัง / COD"/>
    <s v=""/>
    <s v="THT100356QBT53Z"/>
    <s v="25/03/2026 12:16"/>
  </r>
  <r>
    <x v="17"/>
    <x v="22"/>
    <n v="50"/>
    <n v="5"/>
    <s v="GYE26"/>
    <n v="230"/>
    <n v="0"/>
    <s v="ร้านที่1"/>
    <s v="ร******์"/>
    <s v="******15 ตำบลสาริกา ตำบลสาริกา อำเภอเมืองนครนายก จังหวัดนครนายก 26000"/>
    <s v="26000"/>
    <s v="41"/>
    <s v="25/03/2026 12:06"/>
    <s v="-"/>
    <s v="SPX Express"/>
    <s v="Shopee"/>
    <s v="shopee"/>
    <s v=""/>
    <s v="TH263783363330C"/>
    <s v="25/03/2026 12:04"/>
  </r>
  <r>
    <x v="3"/>
    <x v="3"/>
    <n v="33.333333333333336"/>
    <n v="3"/>
    <s v="GYE25"/>
    <n v="100"/>
    <n v="0"/>
    <s v="ร้านที่4"/>
    <s v="ส*** เ***มผล"/>
    <s v="ชลบุรี"/>
    <s v="-"/>
    <s v=""/>
    <s v="25/03/2026 12:01"/>
    <s v="-"/>
    <s v="J&amp;T COD"/>
    <s v="Tiktok"/>
    <s v="จ่ายทีหลัง / COD"/>
    <s v=""/>
    <s v="-"/>
    <s v="25/03/2026 12:01"/>
  </r>
  <r>
    <x v="3"/>
    <x v="3"/>
    <n v="33.333333333333336"/>
    <n v="3"/>
    <s v="GYE24"/>
    <n v="100"/>
    <n v="0"/>
    <s v="ร้านที่4"/>
    <s v="ส*** ฉ***ชื่นวงศ์"/>
    <s v="นนทบุรี"/>
    <s v="-"/>
    <s v=""/>
    <s v="25/03/2026 11:56"/>
    <s v="-"/>
    <s v="J&amp;T COD"/>
    <s v="Tiktok"/>
    <s v="จ่ายทีหลัง / COD"/>
    <s v=""/>
    <s v="793845185700"/>
    <s v="25/03/2026 11:56"/>
  </r>
  <r>
    <x v="3"/>
    <x v="3"/>
    <n v="33.333333333333336"/>
    <n v="3"/>
    <s v="GYE22"/>
    <n v="100"/>
    <n v="0"/>
    <s v="ร้านที่4"/>
    <s v="ส***ฒน์กัญญา ศ***ฤษฎาวงศ์"/>
    <s v="กรุงเทพฯ"/>
    <s v="-"/>
    <s v=""/>
    <s v="25/03/2026 11:53"/>
    <s v="-"/>
    <s v="J&amp;T COD"/>
    <s v="Tiktok"/>
    <s v="จ่ายทีหลัง / COD"/>
    <s v=""/>
    <s v="793825473781"/>
    <s v="25/03/2026 11:53"/>
  </r>
  <r>
    <x v="7"/>
    <x v="7"/>
    <n v="159"/>
    <n v="1"/>
    <s v="GYE21"/>
    <n v="258"/>
    <n v="0"/>
    <s v="ร้านที่2"/>
    <s v="ป***ธิดา บ***รีชา"/>
    <s v="บุรีรัมย์"/>
    <s v="-"/>
    <s v=""/>
    <s v="25/03/2026 11:53"/>
    <s v="-"/>
    <s v="J&amp;T COD"/>
    <s v="Tiktok"/>
    <s v="จ่ายทีหลัง / COD"/>
    <s v=""/>
    <s v="793898681715"/>
    <s v="25/03/2026 11:53"/>
  </r>
  <r>
    <x v="9"/>
    <x v="9"/>
    <n v="159"/>
    <n v="1"/>
    <s v="GYE21"/>
    <n v="258"/>
    <n v="0"/>
    <s v="ร้านที่2"/>
    <s v="ป***ธิดา บ***รีชา"/>
    <s v="บุรีรัมย์"/>
    <s v="-"/>
    <s v=""/>
    <s v="25/03/2026 11:53"/>
    <s v="-"/>
    <s v="J&amp;T COD"/>
    <s v="Tiktok"/>
    <s v="จ่ายทีหลัง / COD"/>
    <s v=""/>
    <s v="793898681715"/>
    <s v="25/03/2026 11:53"/>
  </r>
  <r>
    <x v="10"/>
    <x v="15"/>
    <n v="150"/>
    <n v="1"/>
    <s v="GYE20"/>
    <n v="100"/>
    <n v="0"/>
    <s v="ร้านที่2"/>
    <s v="พ***ก ม***สอน"/>
    <s v="ปทุมธานี"/>
    <s v="-"/>
    <s v=""/>
    <s v="25/03/2026 11:48"/>
    <s v="-"/>
    <s v="J&amp;T COD"/>
    <s v="Tiktok"/>
    <s v="จ่ายทีหลัง / COD"/>
    <s v=""/>
    <s v="793883213896"/>
    <s v="25/03/2026 11:48"/>
  </r>
  <r>
    <x v="15"/>
    <x v="23"/>
    <n v="74"/>
    <n v="1"/>
    <s v="GYE19"/>
    <n v="111"/>
    <n v="37"/>
    <s v="ร้านที่1"/>
    <s v="ญ******ม"/>
    <s v="******ฐกิจ 1 ตำบล แคราย ตำบลแคราย อำเภอกระทุ่มแบน จังหวัดสมุทรสาคร 74110"/>
    <s v="74110"/>
    <s v="26"/>
    <s v="25/03/2026 12:15"/>
    <s v="-"/>
    <s v="SPX Express"/>
    <s v="Shopee"/>
    <s v="shopee"/>
    <s v=""/>
    <s v="TH261818818356S"/>
    <s v="25/03/2026 11:45"/>
  </r>
  <r>
    <x v="18"/>
    <x v="24"/>
    <n v="12"/>
    <n v="100"/>
    <s v="GYE18"/>
    <n v="2840"/>
    <n v="40"/>
    <s v="ร้านที่10"/>
    <s v="ยุคลวรรณ "/>
    <s v="48หมู่3 บ้านป่าป๋วย อำเภอบ้านโฮ่ง ตำบลบ้านโฮ่ง จ.ลำพูน _x000a_ 51130"/>
    <s v="51130"/>
    <s v="0805917999"/>
    <s v="24/03/2026 18:55"/>
    <s v="sompear3955@gmail.com"/>
    <s v="EMS"/>
    <s v="facebook"/>
    <s v="กสิกร"/>
    <s v=""/>
    <s v="WB213977400TH"/>
    <s v="25/03/2026 11:42"/>
  </r>
  <r>
    <x v="19"/>
    <x v="25"/>
    <n v="10"/>
    <n v="160"/>
    <s v="GYE18"/>
    <n v="2840"/>
    <n v="40"/>
    <s v="ร้านที่10"/>
    <s v="ยุคลวรรณ "/>
    <s v="48หมู่3 บ้านป่าป๋วย อำเภอบ้านโฮ่ง ตำบลบ้านโฮ่ง จ.ลำพูน _x000a_ 51130"/>
    <s v="51130"/>
    <s v="0805917999"/>
    <s v="24/03/2026 18:55"/>
    <s v="sompear3955@gmail.com"/>
    <s v="EMS"/>
    <s v="facebook"/>
    <s v="กสิกร"/>
    <s v=""/>
    <s v="WB213977400TH"/>
    <s v="25/03/2026 11:42"/>
  </r>
  <r>
    <x v="5"/>
    <x v="5"/>
    <n v="14"/>
    <n v="1"/>
    <s v="GYE17"/>
    <n v="14"/>
    <n v="0"/>
    <s v="ร้านที่1"/>
    <s v="ก******​"/>
    <s v="******นโคกสะอาด, ตำบลม่วงค่อม, อำเภอชัยบาดาล ตำบลม่วงค่อม อำเภอชัยบาดาล จังหวัดลพบุรี 15230"/>
    <s v="15230"/>
    <s v="67"/>
    <s v="25/03/2026 12:09"/>
    <s v="-"/>
    <s v="SPX Express"/>
    <s v="Shopee"/>
    <s v="shopee"/>
    <s v=""/>
    <s v="-"/>
    <s v="25/03/2026 11:39"/>
  </r>
  <r>
    <x v="7"/>
    <x v="7"/>
    <n v="159"/>
    <n v="1"/>
    <s v="GYE16"/>
    <n v="387"/>
    <n v="0"/>
    <s v="ร้านที่2"/>
    <s v="A***e"/>
    <s v="ตาก"/>
    <s v="-"/>
    <s v=""/>
    <s v="25/03/2026 11:37"/>
    <s v="-"/>
    <s v="J&amp;T COD"/>
    <s v="Tiktok"/>
    <s v="จ่ายทีหลัง / COD"/>
    <s v=""/>
    <s v="793825781733"/>
    <s v="25/03/2026 11:37"/>
  </r>
  <r>
    <x v="4"/>
    <x v="4"/>
    <n v="159"/>
    <n v="2"/>
    <s v="GYE16"/>
    <n v="387"/>
    <n v="0"/>
    <s v="ร้านที่2"/>
    <s v="A***e"/>
    <s v="ตาก"/>
    <s v="-"/>
    <s v=""/>
    <s v="25/03/2026 11:37"/>
    <s v="-"/>
    <s v="J&amp;T COD"/>
    <s v="Tiktok"/>
    <s v="จ่ายทีหลัง / COD"/>
    <s v=""/>
    <s v="793825781733"/>
    <s v="25/03/2026 11:37"/>
  </r>
  <r>
    <x v="3"/>
    <x v="3"/>
    <n v="33.333333333333336"/>
    <n v="3"/>
    <s v="GYE15"/>
    <n v="100"/>
    <n v="0"/>
    <s v="ร้านที่4"/>
    <s v="น***าวบุญนิศา ม***ตุ่น"/>
    <s v="อุตรดิตถ์"/>
    <s v="-"/>
    <s v=""/>
    <s v="25/03/2026 11:36"/>
    <s v="-"/>
    <s v="J&amp;T COD"/>
    <s v="Tiktok"/>
    <s v="จ่ายทีหลัง / COD"/>
    <s v=""/>
    <s v="793816272793"/>
    <s v="25/03/2026 11:36"/>
  </r>
  <r>
    <x v="3"/>
    <x v="3"/>
    <n v="50"/>
    <n v="6"/>
    <s v="GYE14"/>
    <n v="200"/>
    <n v="0"/>
    <s v="ร้านที่2"/>
    <s v="พ***ิภา ส***าลย์เพ็ชร"/>
    <s v="พระนครศรีอยุธยา"/>
    <s v="-"/>
    <s v=""/>
    <s v="25/03/2026 11:31"/>
    <s v="-"/>
    <s v="J&amp;T COD"/>
    <s v="Tiktok"/>
    <s v="จ่ายทีหลัง / COD"/>
    <s v="รับ กาแฟ 2 เนยนม 2 มะพร้าวน้ำหอม 1 เผือกมะพร้าว 1"/>
    <s v="793855252724"/>
    <s v="25/03/2026 11:31"/>
  </r>
  <r>
    <x v="3"/>
    <x v="3"/>
    <n v="33.333333333333336"/>
    <n v="3"/>
    <s v="GYE13"/>
    <n v="100"/>
    <n v="0"/>
    <s v="ร้านที่4"/>
    <s v="น*** อ***่อนศรี"/>
    <s v="ชุมพร"/>
    <s v="-"/>
    <s v=""/>
    <s v="25/03/2026 11:27"/>
    <s v="-"/>
    <s v="J&amp;T COD"/>
    <s v="Tiktok"/>
    <s v="จ่ายทีหลัง / COD"/>
    <s v=""/>
    <s v="793821674796"/>
    <s v="25/03/2026 11:27"/>
  </r>
  <r>
    <x v="5"/>
    <x v="5"/>
    <n v="14"/>
    <n v="2"/>
    <s v="GYE12"/>
    <n v="43"/>
    <n v="15"/>
    <s v="ร้านที่1"/>
    <s v="จ******ง"/>
    <s v="******อกคำ อำเภอบึงโขงหลง จังหวัดบึงกาฬ 38220"/>
    <s v="38220"/>
    <s v="86"/>
    <s v="25/03/2026 11:52"/>
    <s v="-"/>
    <s v="SPX Express"/>
    <s v="Shopee"/>
    <s v="shopee"/>
    <s v=""/>
    <s v="TH269770971134H"/>
    <s v="25/03/2026 11:22"/>
  </r>
  <r>
    <x v="9"/>
    <x v="14"/>
    <n v="87.2"/>
    <n v="1"/>
    <s v="GYE11"/>
    <n v="87.2"/>
    <n v="0"/>
    <s v="ร้านที่3"/>
    <s v="สิทธิชัย เหมือนปิ๋ว"/>
    <s v="หมู่บ้านซีเควิลล์  9/135 · แคราย/ Khae Rai_x000a__x000a_กระทุ่มแบน/ Krathum Baenสมุทรสาคร/ Samut Sakhon_x000a_74110"/>
    <s v="74110"/>
    <s v="660647918505"/>
    <s v="25/03/2026 11:18"/>
    <s v="-"/>
    <s v="Kerry_dropoff"/>
    <s v="Lazada"/>
    <s v="lazada"/>
    <s v=""/>
    <s v="LEXPU0670437821"/>
    <s v="25/03/2026 11:18"/>
  </r>
  <r>
    <x v="4"/>
    <x v="14"/>
    <n v="107.5"/>
    <n v="1"/>
    <s v="GYE10"/>
    <n v="114.5"/>
    <n v="7"/>
    <s v="ร้านที่3"/>
    <s v="ธนชาติ"/>
    <s v="ประชาอุทิศ90 784/14 · บ้านคลองสวน/ Ban Khlong Suan_x000a__x000a_พระสมุทรเจดีย์/ Phra Samut Chediสมุทรปราการ/ Samut Prakan_x000a_10290"/>
    <s v="10290"/>
    <s v="660960132443"/>
    <s v="25/03/2026 11:17"/>
    <s v="-"/>
    <s v="Kerry_dropoff"/>
    <s v="Lazada"/>
    <s v="lazada"/>
    <s v=""/>
    <s v="LEXPU0670437100"/>
    <s v="25/03/2026 11:17"/>
  </r>
  <r>
    <x v="4"/>
    <x v="14"/>
    <n v="99"/>
    <n v="2"/>
    <s v="GYE9"/>
    <n v="224"/>
    <n v="26"/>
    <s v="ร้านที่3"/>
    <s v="นาย จตุพร สุวรรณโมสื"/>
    <s v="747/163 เดอะคอนเนค8 ซ.มหาชัย1 ถ.บางนาตราด ต.บางพลีใหญ่ อ.บางพลี จ.สมุทรปราการ_x000a__x000a_บางพลี/ Bang Phliสมุทรปราการ/ Samut Prakan_x000a_10540"/>
    <s v="10540"/>
    <s v="660619897768"/>
    <s v="25/03/2026 11:17"/>
    <s v="-"/>
    <s v="Kerry_dropoff"/>
    <s v="Lazada"/>
    <s v="lazada"/>
    <s v=""/>
    <s v="LEXPU0670436931"/>
    <s v="25/03/2026 11:17"/>
  </r>
  <r>
    <x v="20"/>
    <x v="26"/>
    <n v="54.5"/>
    <n v="2"/>
    <s v="GYE6"/>
    <n v="436"/>
    <n v="0"/>
    <s v="ร้านที่3"/>
    <s v="จรรยา สายแวว"/>
    <s v="58/1 หมู่6 บ้านบางกุ้ง ต.ห้วยคต อ.ห้วยคต จ.อุทัยธานี · ห้วยคต/ Huai Khot_x000a__x000a_ห้วยคต/ Huai Khotอุทัยธานี/ Uthai Thani_x000a_61170"/>
    <s v="61170"/>
    <s v="660640549462"/>
    <s v="25/03/2026 11:17"/>
    <s v="-"/>
    <s v="Kerry_dropoff"/>
    <s v="Lazada"/>
    <s v="lazada"/>
    <s v=""/>
    <s v="TH57088H8YRE5C"/>
    <s v="25/03/2026 11:17"/>
  </r>
  <r>
    <x v="6"/>
    <x v="6"/>
    <n v="54.5"/>
    <n v="2"/>
    <s v="GYE6"/>
    <n v="436"/>
    <n v="0"/>
    <s v="ร้านที่3"/>
    <s v="จรรยา สายแวว"/>
    <s v="58/1 หมู่6 บ้านบางกุ้ง ต.ห้วยคต อ.ห้วยคต จ.อุทัยธานี · ห้วยคต/ Huai Khot_x000a__x000a_ห้วยคต/ Huai Khotอุทัยธานี/ Uthai Thani_x000a_61170"/>
    <s v="61170"/>
    <s v="660640549462"/>
    <s v="25/03/2026 11:17"/>
    <s v="-"/>
    <s v="Kerry_dropoff"/>
    <s v="Lazada"/>
    <s v="lazada"/>
    <s v=""/>
    <s v="TH57088H8YRE5C"/>
    <s v="25/03/2026 11:17"/>
  </r>
  <r>
    <x v="9"/>
    <x v="14"/>
    <n v="109"/>
    <n v="1"/>
    <s v="GYE6"/>
    <n v="436"/>
    <n v="0"/>
    <s v="ร้านที่3"/>
    <s v="จรรยา สายแวว"/>
    <s v="58/1 หมู่6 บ้านบางกุ้ง ต.ห้วยคต อ.ห้วยคต จ.อุทัยธานี · ห้วยคต/ Huai Khot_x000a__x000a_ห้วยคต/ Huai Khotอุทัยธานี/ Uthai Thani_x000a_61170"/>
    <s v="61170"/>
    <s v="660640549462"/>
    <s v="25/03/2026 11:17"/>
    <s v="-"/>
    <s v="Kerry_dropoff"/>
    <s v="Lazada"/>
    <s v="lazada"/>
    <s v=""/>
    <s v="TH57088H8YRE5C"/>
    <s v="25/03/2026 11:17"/>
  </r>
  <r>
    <x v="8"/>
    <x v="14"/>
    <n v="109"/>
    <n v="1"/>
    <s v="GYE6"/>
    <n v="436"/>
    <n v="0"/>
    <s v="ร้านที่3"/>
    <s v="จรรยา สายแวว"/>
    <s v="58/1 หมู่6 บ้านบางกุ้ง ต.ห้วยคต อ.ห้วยคต จ.อุทัยธานี · ห้วยคต/ Huai Khot_x000a__x000a_ห้วยคต/ Huai Khotอุทัยธานี/ Uthai Thani_x000a_61170"/>
    <s v="61170"/>
    <s v="660640549462"/>
    <s v="25/03/2026 11:17"/>
    <s v="-"/>
    <s v="Kerry_dropoff"/>
    <s v="Lazada"/>
    <s v="lazada"/>
    <s v=""/>
    <s v="TH57088H8YRE5C"/>
    <s v="25/03/2026 11:17"/>
  </r>
  <r>
    <x v="4"/>
    <x v="14"/>
    <n v="103.55"/>
    <n v="1"/>
    <s v="GYE5"/>
    <n v="103.55"/>
    <n v="0"/>
    <s v="ร้านที่3"/>
    <s v="ณัตยา หนูเงิน"/>
    <s v="ป่าคา 27/2 หมู่8 ต.ห้วยบง_x000a__x000a_เฉลิมพระเกียรติ/ Chaloem Phra Kiatสระบุรี/ Saraburi_x000a_18000"/>
    <s v="18000"/>
    <s v="660931153192"/>
    <s v="25/03/2026 11:17"/>
    <s v="-"/>
    <s v="Kerry_dropoff"/>
    <s v="Lazada"/>
    <s v="lazada"/>
    <s v=""/>
    <s v="LEXPU0670436822"/>
    <s v="25/03/2026 11:17"/>
  </r>
  <r>
    <x v="11"/>
    <x v="27"/>
    <n v="64"/>
    <n v="5"/>
    <s v="GYE4"/>
    <n v="346"/>
    <n v="26"/>
    <s v="ร้านที่3"/>
    <s v="อรสา วงศ์ไชย"/>
    <s v="407/33 ต ในเมือง อ เมือง จ ชัยภูมิ หมู่บ้านโฮมการ์เด้น (1) · ในเมือง/ Nai Mueang_x000a__x000a_เมืองชัยภูมิ/ Mueang Chaiyaphumชัยภูมิ/ Chaiyaphum_x000a_36000"/>
    <s v="36000"/>
    <s v="660812648909"/>
    <s v="25/03/2026 11:17"/>
    <s v="-"/>
    <s v="Kerry_dropoff"/>
    <s v="Lazada"/>
    <s v="lazada"/>
    <s v=""/>
    <s v="LEXPU0670394315"/>
    <s v="25/03/2026 11:17"/>
  </r>
  <r>
    <x v="4"/>
    <x v="14"/>
    <n v="94.55"/>
    <n v="2"/>
    <s v="GYE3"/>
    <n v="481.05"/>
    <n v="41"/>
    <s v="ร้านที่3"/>
    <s v="พรเพ็ญ บางขุนทด"/>
    <s v="82 หมู่ 9 ต. พรหมณี อ เมือง_x000a__x000a_เมืองนครนายก/ Mueang Nakhon Nayokนครนายก/ Nakhon Nayok_x000a_26000"/>
    <s v="26000"/>
    <s v="660869914879"/>
    <s v="25/03/2026 11:17"/>
    <s v="-"/>
    <s v="Kerry_dropoff"/>
    <s v="Lazada"/>
    <s v="lazada"/>
    <s v=""/>
    <s v="LEXPU0670437412"/>
    <s v="25/03/2026 11:17"/>
  </r>
  <r>
    <x v="8"/>
    <x v="14"/>
    <n v="94.55"/>
    <n v="1"/>
    <s v="GYE3"/>
    <n v="481.05"/>
    <n v="41"/>
    <s v="ร้านที่3"/>
    <s v="พรเพ็ญ บางขุนทด"/>
    <s v="82 หมู่ 9 ต. พรหมณี อ เมือง_x000a__x000a_เมืองนครนายก/ Mueang Nakhon Nayokนครนายก/ Nakhon Nayok_x000a_26000"/>
    <s v="26000"/>
    <s v="660869914879"/>
    <s v="25/03/2026 11:17"/>
    <s v="-"/>
    <s v="Kerry_dropoff"/>
    <s v="Lazada"/>
    <s v="lazada"/>
    <s v=""/>
    <s v="LEXPU0670437412"/>
    <s v="25/03/2026 11:17"/>
  </r>
  <r>
    <x v="9"/>
    <x v="14"/>
    <n v="78.2"/>
    <n v="2"/>
    <s v="GYE3"/>
    <n v="481.05"/>
    <n v="41"/>
    <s v="ร้านที่3"/>
    <s v="พรเพ็ญ บางขุนทด"/>
    <s v="82 หมู่ 9 ต. พรหมณี อ เมือง_x000a__x000a_เมืองนครนายก/ Mueang Nakhon Nayokนครนายก/ Nakhon Nayok_x000a_26000"/>
    <s v="26000"/>
    <s v="660869914879"/>
    <s v="25/03/2026 11:17"/>
    <s v="-"/>
    <s v="Kerry_dropoff"/>
    <s v="Lazada"/>
    <s v="lazada"/>
    <s v=""/>
    <s v="LEXPU0670437412"/>
    <s v="25/03/2026 11:17"/>
  </r>
  <r>
    <x v="7"/>
    <x v="14"/>
    <n v="40.49"/>
    <n v="1"/>
    <s v="GYE2"/>
    <n v="40.49"/>
    <n v="0"/>
    <s v="ร้านที่3"/>
    <s v="พัชรา หอมจันทร์"/>
    <s v="รพ.สต.โพธิ์ชัย2 หมู่ 8 · โพธิ์ชัย/ Pho Chai_x000a__x000a_อินทร์บุรี/ In Buriสิงห์บุรี/ Sing Buri_x000a_16110"/>
    <s v="16110"/>
    <s v="660943235888"/>
    <s v="25/03/2026 11:17"/>
    <s v="-"/>
    <s v="Kerry_dropoff"/>
    <s v="Lazada"/>
    <s v="lazada"/>
    <s v=""/>
    <s v="LEXPU0670431837"/>
    <s v="25/03/2026 11:17"/>
  </r>
  <r>
    <x v="11"/>
    <x v="27"/>
    <n v="76"/>
    <n v="2"/>
    <s v="GYD98"/>
    <n v="262.55"/>
    <n v="7"/>
    <s v="ร้านที่3"/>
    <s v="manee"/>
    <s v="33/59 (ห้อง411) มายเพลส ซอยเพชรเกษม 77/2 แขวงหนองค้างพลู_x000a__x000a_หนองแขม/ Nong Khaemกรุงเทพมหานคร/ Bangkok_x000a_10160"/>
    <s v="10160"/>
    <s v="660891795578"/>
    <s v="25/03/2026 11:17"/>
    <s v="-"/>
    <s v="Kerry_dropoff"/>
    <s v="Lazada"/>
    <s v="lazada"/>
    <s v=""/>
    <s v="LEXPU0670427185"/>
    <s v="25/03/2026 11:17"/>
  </r>
  <r>
    <x v="7"/>
    <x v="14"/>
    <n v="87.2"/>
    <n v="1"/>
    <s v="GYE1"/>
    <n v="95.2"/>
    <n v="8"/>
    <s v="ร้านที่3"/>
    <s v="วันวิสาข์ แจ่มใส"/>
    <s v="23/16 ม.เบลล่า 3 ซ.อุดมสุข ถ.วัดโขดหิน-เขาไผ่ ต.ทับมา อ.เมือง_x000a__x000a_เมืองระยอง/ Mueang Rayongระยอง/ Rayong_x000a_21000"/>
    <s v="21000"/>
    <s v="660814361024"/>
    <s v="25/03/2026 11:17"/>
    <s v="-"/>
    <s v="Kerry_dropoff"/>
    <s v="Lazada"/>
    <s v="lazada"/>
    <s v=""/>
    <s v="LEXPU0670431998"/>
    <s v="25/03/2026 11:17"/>
  </r>
  <r>
    <x v="8"/>
    <x v="14"/>
    <n v="103.55"/>
    <n v="1"/>
    <s v="GYE0"/>
    <n v="148.55000000000001"/>
    <n v="45"/>
    <s v="ร้านที่3"/>
    <s v="มลิสา.วิน​ประโคน​"/>
    <s v="พฤกษา124บ้านเลขที่54/208ซ4/1_x000a__x000a_คลองหลวง/ Khlong Luangปทุมธานี/ Pathum Thani_x000a_12120"/>
    <s v="12120"/>
    <s v="660809835818"/>
    <s v="25/03/2026 11:17"/>
    <s v="-"/>
    <s v="Kerry_dropoff"/>
    <s v="Lazada"/>
    <s v="lazada"/>
    <s v=""/>
    <s v="LEXPU0670437809"/>
    <s v="25/03/2026 11:17"/>
  </r>
  <r>
    <x v="11"/>
    <x v="11"/>
    <n v="66.333333333333329"/>
    <n v="3"/>
    <s v="GYD98"/>
    <n v="180.24"/>
    <n v="7"/>
    <s v="ร้านที่3"/>
    <s v="ธนกฤต พรรัตนเมธี"/>
    <s v="27  ถนนราชมนตรี   ตำบลบางด้วน_x000a__x000a_ภาษีเจริญ/ Phasi Charoenกรุงเทพมหานคร/ Bangkok_x000a_10160"/>
    <s v="10160"/>
    <s v="660968768739"/>
    <s v="25/03/2026 11:17"/>
    <s v="-"/>
    <s v="Kerry_dropoff"/>
    <s v="Lazada"/>
    <s v="lazada"/>
    <s v=""/>
    <s v="LEXPU0670393613"/>
    <s v="25/03/2026 11:17"/>
  </r>
  <r>
    <x v="20"/>
    <x v="26"/>
    <n v="54.5"/>
    <n v="2"/>
    <s v="GYD98"/>
    <n v="262.55"/>
    <n v="7"/>
    <s v="ร้านที่3"/>
    <s v="manee"/>
    <s v="33/59 (ห้อง411) มายเพลส ซอยเพชรเกษม 77/2 แขวงหนองค้างพลู_x000a__x000a_หนองแขม/ Nong Khaemกรุงเทพมหานคร/ Bangkok_x000a_10160"/>
    <s v="10160"/>
    <s v="660891795578"/>
    <s v="25/03/2026 11:17"/>
    <s v="-"/>
    <s v="Kerry_dropoff"/>
    <s v="Lazada"/>
    <s v="lazada"/>
    <s v=""/>
    <s v="LEXPU0670427185"/>
    <s v="25/03/2026 11:17"/>
  </r>
  <r>
    <x v="11"/>
    <x v="27"/>
    <n v="64"/>
    <n v="1"/>
    <s v="GYD97"/>
    <n v="144"/>
    <n v="0"/>
    <s v="ร้านที่3"/>
    <s v="มลิวรรณ บุญเสนอ"/>
    <s v="160/408 ถนน เพชรเกษม หมู่บ้านสวนทิพย์ · ยายชา/ Yai Cha_x000a__x000a_สามพราน/ Sam Phranนครปฐม/ Nakhon Pathom_x000a_73110"/>
    <s v="73110"/>
    <s v="660816432983"/>
    <s v="25/03/2026 11:17"/>
    <s v="-"/>
    <s v="Kerry_dropoff"/>
    <s v="Lazada"/>
    <s v="lazada"/>
    <s v=""/>
    <s v="LEXPU0670404274"/>
    <s v="25/03/2026 11:17"/>
  </r>
  <r>
    <x v="0"/>
    <x v="21"/>
    <n v="80"/>
    <n v="1"/>
    <s v="GYD97"/>
    <n v="144"/>
    <n v="0"/>
    <s v="ร้านที่3"/>
    <s v="มลิวรรณ บุญเสนอ"/>
    <s v="160/408 ถนน เพชรเกษม หมู่บ้านสวนทิพย์ · ยายชา/ Yai Cha_x000a__x000a_สามพราน/ Sam Phranนครปฐม/ Nakhon Pathom_x000a_73110"/>
    <s v="73110"/>
    <s v="660816432983"/>
    <s v="25/03/2026 11:17"/>
    <s v="-"/>
    <s v="Kerry_dropoff"/>
    <s v="Lazada"/>
    <s v="lazada"/>
    <s v=""/>
    <s v="LEXPU0670404274"/>
    <s v="25/03/2026 11:17"/>
  </r>
  <r>
    <x v="6"/>
    <x v="6"/>
    <n v="54.5"/>
    <n v="2"/>
    <s v="GYD96"/>
    <n v="138.43"/>
    <n v="34.880000000000003"/>
    <s v="ร้านที่3"/>
    <s v="อ๋อ อภิรดี"/>
    <s v="หมู่บ้านพรพิทักษ์ 78/133 · ท่าช้าง/ Tha Chang_x000a__x000a_เมืองจันทบุรี/ Mueang Chanthaburiจันทบุรี/ Chanthaburi_x000a_22000"/>
    <s v="22000"/>
    <s v="660656768461"/>
    <s v="25/03/2026 11:17"/>
    <s v="-"/>
    <s v="Kerry_dropoff"/>
    <s v="Lazada"/>
    <s v="lazada"/>
    <s v=""/>
    <s v="LEXPU0670404301"/>
    <s v="25/03/2026 11:17"/>
  </r>
  <r>
    <x v="8"/>
    <x v="14"/>
    <n v="77.2"/>
    <n v="1"/>
    <s v="GYD95"/>
    <n v="161.4"/>
    <n v="7"/>
    <s v="ร้านที่3"/>
    <s v="สุทธิเดช  บัณฑิต​"/>
    <s v="207/465 ถนน กรุงเทพ-นนทบุรี แขวงบางซื่อ ลุมพินี เพลส เตาปูน อินเตอร์เชนจ์ ชั้น  20_x000a__x000a_บางซื่อ/ Bang Sueกรุงเทพมหานคร/ Bangkok_x000a_10800"/>
    <s v="10800"/>
    <s v="660866774347"/>
    <s v="25/03/2026 11:17"/>
    <s v="-"/>
    <s v="Kerry_dropoff"/>
    <s v="Lazada"/>
    <s v="lazada"/>
    <s v=""/>
    <s v="LEXPU0670436471"/>
    <s v="25/03/2026 11:17"/>
  </r>
  <r>
    <x v="4"/>
    <x v="14"/>
    <n v="77.2"/>
    <n v="1"/>
    <s v="GYD95"/>
    <n v="161.4"/>
    <n v="7"/>
    <s v="ร้านที่3"/>
    <s v="สุทธิเดช  บัณฑิต​"/>
    <s v="207/465 ถนน กรุงเทพ-นนทบุรี แขวงบางซื่อ ลุมพินี เพลส เตาปูน อินเตอร์เชนจ์ ชั้น  20_x000a__x000a_บางซื่อ/ Bang Sueกรุงเทพมหานคร/ Bangkok_x000a_10800"/>
    <s v="10800"/>
    <s v="660866774347"/>
    <s v="25/03/2026 11:17"/>
    <s v="-"/>
    <s v="Kerry_dropoff"/>
    <s v="Lazada"/>
    <s v="lazada"/>
    <s v=""/>
    <s v="LEXPU0670436471"/>
    <s v="25/03/2026 11:17"/>
  </r>
  <r>
    <x v="5"/>
    <x v="5"/>
    <n v="14"/>
    <n v="1"/>
    <s v="GYD94"/>
    <n v="14"/>
    <n v="0"/>
    <s v="ร้านที่1"/>
    <s v="น******ำ"/>
    <s v="******คกหม้อ, อำเภอชุมแสง ตำบลโคกหม้อ อำเภอชุมแสง จังหวัดนครสวรรค์ 60120"/>
    <s v="60120"/>
    <s v="64"/>
    <s v="25/03/2026 11:17"/>
    <s v="-"/>
    <s v="SPX Express"/>
    <s v="Shopee"/>
    <s v="shopee"/>
    <s v=""/>
    <s v="TH2678919256567"/>
    <s v="25/03/2026 11:17"/>
  </r>
  <r>
    <x v="12"/>
    <x v="12"/>
    <n v="99"/>
    <n v="1"/>
    <s v="GYD93"/>
    <n v="171.5"/>
    <n v="0"/>
    <s v="ร้านที่4"/>
    <s v="พ***ัฒน์ ม***ันธ์"/>
    <s v="สมุทรปราการ"/>
    <s v="-"/>
    <s v=""/>
    <s v="25/03/2026 11:16"/>
    <s v="-"/>
    <s v="J&amp;T COD"/>
    <s v="Tiktok"/>
    <s v="จ่ายทีหลัง / COD"/>
    <s v=""/>
    <s v="793832618880"/>
    <s v="25/03/2026 11:16"/>
  </r>
  <r>
    <x v="13"/>
    <x v="13"/>
    <n v="99"/>
    <n v="1"/>
    <s v="GYD93"/>
    <n v="171.5"/>
    <n v="0"/>
    <s v="ร้านที่4"/>
    <s v="พ***ัฒน์ ม***ันธ์"/>
    <s v="สมุทรปราการ"/>
    <s v="-"/>
    <s v=""/>
    <s v="25/03/2026 11:16"/>
    <s v="-"/>
    <s v="J&amp;T COD"/>
    <s v="Tiktok"/>
    <s v="จ่ายทีหลัง / COD"/>
    <s v=""/>
    <s v="793832618880"/>
    <s v="25/03/2026 11:16"/>
  </r>
  <r>
    <x v="2"/>
    <x v="2"/>
    <n v="40"/>
    <n v="2"/>
    <s v="GYD92"/>
    <n v="80"/>
    <n v="0"/>
    <s v="ร้านที่1"/>
    <s v="พ******ง"/>
    <s v="****** อยู่ใกล้โรงเรียนบ้านบางกล่ำประถม บ้านหลังสีเหลือง ตำบลบางกล่ำ อำเภอบางกล่ำ จังหวัดสงขลา 90110"/>
    <s v="90110"/>
    <s v="75"/>
    <s v="25/03/2026 11:42"/>
    <s v="-"/>
    <s v="SPX Express"/>
    <s v="Shopee"/>
    <s v="shopee"/>
    <s v=""/>
    <s v="TH264358665865B"/>
    <s v="25/03/2026 11:12"/>
  </r>
  <r>
    <x v="4"/>
    <x v="4"/>
    <n v="159"/>
    <n v="5"/>
    <s v="GYD91"/>
    <n v="645"/>
    <n v="0"/>
    <s v="ร้านที่2"/>
    <s v="ม***ดา    ก***เจียม"/>
    <s v="สมุทรปราการ"/>
    <s v="-"/>
    <s v=""/>
    <s v="25/03/2026 11:08"/>
    <s v="-"/>
    <s v="J&amp;T COD"/>
    <s v="Tiktok"/>
    <s v="จ่ายทีหลัง / COD"/>
    <s v=""/>
    <s v="793839584764"/>
    <s v="25/03/2026 11:08"/>
  </r>
  <r>
    <x v="3"/>
    <x v="3"/>
    <n v="50"/>
    <n v="6"/>
    <s v="GYD90"/>
    <n v="200"/>
    <n v="0"/>
    <s v="ร้านที่2"/>
    <s v="u***1736567526002"/>
    <s v="ยโสธร"/>
    <s v="-"/>
    <s v=""/>
    <s v="25/03/2026 11:03"/>
    <s v="-"/>
    <s v="J&amp;T COD"/>
    <s v="Tiktok"/>
    <s v="จ่ายทีหลัง / COD"/>
    <s v=""/>
    <s v="793814061740"/>
    <s v="25/03/2026 11:03"/>
  </r>
  <r>
    <x v="12"/>
    <x v="12"/>
    <n v="99"/>
    <n v="1"/>
    <s v="GYD89"/>
    <n v="171.5"/>
    <n v="0"/>
    <s v="ร้านที่4"/>
    <s v="ว***ติ อ***ยโรจนจินดา"/>
    <s v="พิษณุโลก"/>
    <s v="-"/>
    <s v=""/>
    <s v="25/03/2026 10:55"/>
    <s v="-"/>
    <s v="J&amp;T COD"/>
    <s v="Tiktok"/>
    <s v="จ่ายทีหลัง / COD"/>
    <s v=""/>
    <s v="793848211881"/>
    <s v="25/03/2026 10:55"/>
  </r>
  <r>
    <x v="13"/>
    <x v="13"/>
    <n v="99"/>
    <n v="1"/>
    <s v="GYD89"/>
    <n v="171.5"/>
    <n v="0"/>
    <s v="ร้านที่4"/>
    <s v="ว***ติ อ***ยโรจนจินดา"/>
    <s v="พิษณุโลก"/>
    <s v="-"/>
    <s v=""/>
    <s v="25/03/2026 10:55"/>
    <s v="-"/>
    <s v="J&amp;T COD"/>
    <s v="Tiktok"/>
    <s v="จ่ายทีหลัง / COD"/>
    <s v=""/>
    <s v="793848211881"/>
    <s v="25/03/2026 10:55"/>
  </r>
  <r>
    <x v="3"/>
    <x v="3"/>
    <n v="33.333333333333336"/>
    <n v="3"/>
    <s v="GYD88"/>
    <n v="100"/>
    <n v="0"/>
    <s v="ร้านที่2"/>
    <s v="ศ***พร ล***ตสุขวัฒนา"/>
    <s v="ตำบล กาฬสินธุ์"/>
    <s v="-"/>
    <s v=""/>
    <s v="25/03/2026 10:52"/>
    <s v="-"/>
    <s v="J&amp;T Express"/>
    <s v="Tiktok"/>
    <s v="tiktok"/>
    <s v=""/>
    <s v="793869476794"/>
    <s v="25/03/2026 10:52"/>
  </r>
  <r>
    <x v="3"/>
    <x v="3"/>
    <n v="50"/>
    <n v="12"/>
    <s v="GYD87"/>
    <n v="363.8"/>
    <n v="0"/>
    <s v="ร้านที่2"/>
    <s v="ช***านุช  โ***วง"/>
    <s v="ปราจีนบุรี"/>
    <s v="-"/>
    <s v=""/>
    <s v="25/03/2026 10:51"/>
    <s v="-"/>
    <s v="J&amp;T COD"/>
    <s v="Tiktok"/>
    <s v="จ่ายทีหลัง / COD"/>
    <s v="มะพร้าว3_x000a_เนยนม2_x000a_เผือก2_x000a_กล้วยหอม2_x000a_ฝอยทอง3"/>
    <s v="793834459740"/>
    <s v="25/03/2026 10:52"/>
  </r>
  <r>
    <x v="3"/>
    <x v="3"/>
    <n v="33.333333333333336"/>
    <n v="30"/>
    <s v="GYD86"/>
    <n v="900"/>
    <n v="0"/>
    <s v="ร้านที่2"/>
    <s v="ล* อ***้านแฝก"/>
    <s v="Lampang"/>
    <s v="-"/>
    <s v=""/>
    <s v="25/03/2026 10:49"/>
    <s v="-"/>
    <s v="Flash Express Thailand"/>
    <s v="Tiktok"/>
    <s v="tiktok"/>
    <s v=""/>
    <s v="THT490156P3D26Z"/>
    <s v="25/03/2026 10:49"/>
  </r>
  <r>
    <x v="4"/>
    <x v="4"/>
    <n v="159"/>
    <n v="1"/>
    <s v="GYD85"/>
    <n v="129"/>
    <n v="0"/>
    <s v="ร้านที่2"/>
    <s v="P** P***"/>
    <s v="ประจวบคีรีขันธ์"/>
    <s v="-"/>
    <s v=""/>
    <s v="25/03/2026 10:46"/>
    <s v="-"/>
    <s v="J&amp;T COD"/>
    <s v="Tiktok"/>
    <s v="จ่ายทีหลัง / COD"/>
    <s v=""/>
    <s v="793844483736"/>
    <s v="25/03/2026 10:46"/>
  </r>
  <r>
    <x v="8"/>
    <x v="8"/>
    <n v="159"/>
    <n v="1"/>
    <s v="GYD84"/>
    <n v="151.5"/>
    <n v="0"/>
    <s v="ร้านที่4"/>
    <s v="เ***ร์ เ***ร์"/>
    <s v="กรุงเทพฯ"/>
    <s v="-"/>
    <s v=""/>
    <s v="25/03/2026 10:46"/>
    <s v="-"/>
    <s v="J&amp;T COD"/>
    <s v="Tiktok"/>
    <s v="จ่ายทีหลัง / COD"/>
    <s v=""/>
    <s v="793834389751"/>
    <s v="25/03/2026 10:46"/>
  </r>
  <r>
    <x v="16"/>
    <x v="20"/>
    <n v="66.666666666666671"/>
    <n v="3"/>
    <s v="GYD83"/>
    <n v="111"/>
    <n v="0"/>
    <s v="ร้านที่1"/>
    <s v="ร*****ณ"/>
    <s v="******ู่ 6, ต.วังขนาย, อำเภอท่าม่วง ตำบลวังขนาย อำเภอท่าม่วง จังหวัดกาญจนบุรี 71110"/>
    <s v="71110"/>
    <s v="66"/>
    <s v="25/03/2026 11:09"/>
    <s v="-"/>
    <s v="SPX Express"/>
    <s v="Shopee"/>
    <s v="shopee"/>
    <s v=""/>
    <s v="TH264596354748N"/>
    <s v="25/03/2026 10:39"/>
  </r>
  <r>
    <x v="3"/>
    <x v="3"/>
    <n v="50"/>
    <n v="6"/>
    <s v="GYD82"/>
    <n v="200"/>
    <n v="0"/>
    <s v="ร้านที่2"/>
    <s v="ส***ตร แ***ปัง"/>
    <s v="นครราชสีมา"/>
    <s v="-"/>
    <s v=""/>
    <s v="25/03/2026 10:34"/>
    <s v="-"/>
    <s v="J&amp;T Express"/>
    <s v="Tiktok"/>
    <s v="tiktok"/>
    <s v=""/>
    <s v="793862262723"/>
    <s v="25/03/2026 10:34"/>
  </r>
  <r>
    <x v="3"/>
    <x v="3"/>
    <n v="33.333333333333336"/>
    <n v="3"/>
    <s v="GYD81"/>
    <n v="105"/>
    <n v="5"/>
    <s v="ร้านที่4"/>
    <s v="น***ยียร์"/>
    <s v="ชลบุรี"/>
    <s v="-"/>
    <s v=""/>
    <s v="25/03/2026 10:28"/>
    <s v="-"/>
    <s v="J&amp;T COD"/>
    <s v="Tiktok"/>
    <s v="จ่ายทีหลัง / COD"/>
    <s v=""/>
    <s v="793819671724"/>
    <s v="25/03/2026 10:28"/>
  </r>
  <r>
    <x v="3"/>
    <x v="3"/>
    <n v="50"/>
    <n v="6"/>
    <s v="GYD80"/>
    <n v="200"/>
    <n v="0"/>
    <s v="ร้านที่2"/>
    <s v="ร***ีย์ ต***ทอง"/>
    <s v="พระนครศรีอยุธยา"/>
    <s v="-"/>
    <s v=""/>
    <s v="25/03/2026 10:23"/>
    <s v="-"/>
    <s v="J&amp;T Express"/>
    <s v="Tiktok"/>
    <s v="tiktok"/>
    <s v=""/>
    <s v="793883169752"/>
    <s v="25/03/2026 10:22"/>
  </r>
  <r>
    <x v="3"/>
    <x v="3"/>
    <n v="33.333333333333336"/>
    <n v="6"/>
    <s v="GYD79"/>
    <n v="200"/>
    <n v="0"/>
    <s v="ร้านที่4"/>
    <s v="ล***"/>
    <s v="กรุงเทพฯ"/>
    <s v="-"/>
    <s v=""/>
    <s v="25/03/2026 10:22"/>
    <s v="-"/>
    <s v="J&amp;T COD"/>
    <s v="Tiktok"/>
    <s v="จ่ายทีหลัง / COD"/>
    <s v=""/>
    <s v="793894067746"/>
    <s v="25/03/2026 10:22"/>
  </r>
  <r>
    <x v="7"/>
    <x v="17"/>
    <n v="103.55"/>
    <n v="1"/>
    <s v="GYD77"/>
    <n v="110.55"/>
    <n v="7"/>
    <s v="ร้านที่1"/>
    <s v="กิตติ์ชญาห์ วาศนา"/>
    <s v="19/6หมู่1 บ้านฟ้ากรีนพาร์ก ถ.ฟ้าครามต.คูคต อ.ลำลูกกา · คูคต/ Khu Khot_x000a__x000a_ลำลูกกา/ Lam Luk Kaปทุมธานี/ Pathum Thani_x000a_12130"/>
    <s v="12130"/>
    <s v="660649939455"/>
    <s v="25/03/2026 10:06"/>
    <s v="-"/>
    <s v="Kerry_dropoff"/>
    <s v="Lazada"/>
    <s v="lazada"/>
    <s v=""/>
    <s v="LEXPU0670432116"/>
    <s v="25/03/2026 10:06"/>
  </r>
  <r>
    <x v="11"/>
    <x v="11"/>
    <n v="120"/>
    <n v="2"/>
    <s v="GYD76"/>
    <n v="191.6"/>
    <n v="0"/>
    <s v="ร้านที่2"/>
    <s v="ศ***ยา"/>
    <s v="จันทบุรี"/>
    <s v="-"/>
    <s v=""/>
    <s v="25/03/2026 10:04"/>
    <s v="-"/>
    <s v="J&amp;T COD"/>
    <s v="Tiktok"/>
    <s v="จ่ายทีหลัง / COD"/>
    <s v=""/>
    <s v="793898296704"/>
    <s v="25/03/2026 10:04"/>
  </r>
  <r>
    <x v="3"/>
    <x v="3"/>
    <n v="50"/>
    <n v="6"/>
    <s v="GYD75"/>
    <n v="200"/>
    <n v="0"/>
    <s v="ร้านที่2"/>
    <s v="ล***า ส***กาแก้ว"/>
    <s v="สมุทรสาคร"/>
    <s v="-"/>
    <s v=""/>
    <s v="25/03/2026 10:04"/>
    <s v="-"/>
    <s v="J&amp;T Express"/>
    <s v="Tiktok"/>
    <s v="tiktok"/>
    <s v=""/>
    <s v="793809769756"/>
    <s v="25/03/2026 10:04"/>
  </r>
  <r>
    <x v="0"/>
    <x v="0"/>
    <n v="80"/>
    <n v="1"/>
    <s v="GYD74"/>
    <n v="80"/>
    <n v="0"/>
    <s v="ร้านที่1"/>
    <s v="ช***า"/>
    <s v="******คำ, อำเภอเมืองหนองคาย ตำบลหาดคำ อำเภอเมืองหนองคาย จังหวัดหนองคาย 43000"/>
    <s v="43000"/>
    <s v="49"/>
    <s v="25/03/2026 10:01"/>
    <s v="-"/>
    <s v="SPX Express"/>
    <s v="Shopee"/>
    <s v="shopee"/>
    <s v=""/>
    <s v="TH2693858187476"/>
    <s v="25/03/2026 10:01"/>
  </r>
  <r>
    <x v="3"/>
    <x v="3"/>
    <n v="33.333333333333336"/>
    <n v="3"/>
    <s v="GYD73"/>
    <n v="100"/>
    <n v="0"/>
    <s v="ร้านที่4"/>
    <s v="S***anee P***hasoen"/>
    <s v="สมุทรปราการ"/>
    <s v="-"/>
    <s v=""/>
    <s v="25/03/2026 09:59"/>
    <s v="-"/>
    <s v="J&amp;T Express"/>
    <s v="Tiktok"/>
    <s v="tiktok"/>
    <s v=""/>
    <s v="793859154723"/>
    <s v="25/03/2026 09:59"/>
  </r>
  <r>
    <x v="16"/>
    <x v="20"/>
    <n v="66.666666666666671"/>
    <n v="12"/>
    <s v="GYD72"/>
    <n v="364"/>
    <n v="0"/>
    <s v="ร้านที่2"/>
    <s v="ร***ี เ***มา"/>
    <s v="ขอนแก่น"/>
    <s v="-"/>
    <s v=""/>
    <s v="25/03/2026 09:59"/>
    <s v="-"/>
    <s v="J&amp;T Express"/>
    <s v="Tiktok"/>
    <s v="tiktok"/>
    <s v=""/>
    <s v="793801593756"/>
    <s v="25/03/2026 09:59"/>
  </r>
  <r>
    <x v="3"/>
    <x v="3"/>
    <n v="65"/>
    <n v="9"/>
    <s v="GYD70"/>
    <n v="302.95"/>
    <n v="0"/>
    <s v="ร้านที่2"/>
    <s v="ย***ร  ค***"/>
    <s v="ตาก"/>
    <s v="-"/>
    <s v=""/>
    <s v="25/03/2026 09:57"/>
    <s v="-"/>
    <s v="J&amp;T COD"/>
    <s v="Tiktok"/>
    <s v="จ่ายทีหลัง / COD"/>
    <s v=""/>
    <s v="793836352794"/>
    <s v="25/03/2026 09:57"/>
  </r>
  <r>
    <x v="11"/>
    <x v="11"/>
    <n v="66.333333333333329"/>
    <n v="3"/>
    <s v="GYD69"/>
    <n v="250"/>
    <n v="0"/>
    <s v="ร้านที่1"/>
    <s v="ป******ย"/>
    <s v="******วะตะแบก ตำบลวะตะแบก อำเภอเทพสถิต จังหวัดชัยภูมิ 36230"/>
    <s v="36230"/>
    <s v="03"/>
    <s v="25/03/2026 09:49"/>
    <s v="-"/>
    <s v="SPX Express"/>
    <s v="Shopee"/>
    <s v="shopee"/>
    <s v=""/>
    <s v="TH269431502429O"/>
    <s v="25/03/2026 09:49"/>
  </r>
  <r>
    <x v="8"/>
    <x v="8"/>
    <n v="159"/>
    <n v="1"/>
    <s v="GYD68"/>
    <n v="198"/>
    <n v="0"/>
    <s v="ร้านที่2"/>
    <s v="ม***ranuch S***tong"/>
    <s v="นนทบุรี"/>
    <s v="-"/>
    <s v=""/>
    <s v="25/03/2026 09:48"/>
    <s v="-"/>
    <s v="J&amp;T COD"/>
    <s v="Tiktok"/>
    <s v="จ่ายทีหลัง / COD"/>
    <s v=""/>
    <s v="793800581755"/>
    <s v="25/03/2026 09:48"/>
  </r>
  <r>
    <x v="7"/>
    <x v="7"/>
    <n v="159"/>
    <n v="1"/>
    <s v="GYD68"/>
    <n v="198"/>
    <n v="0"/>
    <s v="ร้านที่2"/>
    <s v="ม***ranuch S***tong"/>
    <s v="นนทบุรี"/>
    <s v="-"/>
    <s v=""/>
    <s v="25/03/2026 09:48"/>
    <s v="-"/>
    <s v="J&amp;T COD"/>
    <s v="Tiktok"/>
    <s v="จ่ายทีหลัง / COD"/>
    <s v=""/>
    <s v="793800581755"/>
    <s v="25/03/2026 09:48"/>
  </r>
  <r>
    <x v="3"/>
    <x v="3"/>
    <n v="50"/>
    <n v="6"/>
    <s v="GYD67"/>
    <n v="200"/>
    <n v="0"/>
    <s v="ร้านที่2"/>
    <s v="ส** ค***ท"/>
    <s v="ลพบุรี"/>
    <s v="-"/>
    <s v=""/>
    <s v="25/03/2026 09:39"/>
    <s v="-"/>
    <s v="J&amp;T COD"/>
    <s v="Tiktok"/>
    <s v="จ่ายทีหลัง / COD"/>
    <s v=""/>
    <s v="793880661744"/>
    <s v="25/03/2026 09:39"/>
  </r>
  <r>
    <x v="15"/>
    <x v="23"/>
    <n v="74"/>
    <n v="1"/>
    <s v="GYD66"/>
    <n v="141"/>
    <n v="67"/>
    <s v="ร้านที่1"/>
    <s v="ข******ย"/>
    <s v="******ก ม.3 ตำบลอรัญประเทศ ตำบลอรัญประเทศ อำเภออรัญประเทศ จังหวัดสระแก้ว 27120"/>
    <s v="27120"/>
    <s v="74"/>
    <s v="25/03/2026 09:35"/>
    <s v="-"/>
    <s v="SPX Express"/>
    <s v="Shopee"/>
    <s v="shopee"/>
    <s v=""/>
    <s v="TH260001668786Y"/>
    <s v="25/03/2026 09:35"/>
  </r>
  <r>
    <x v="11"/>
    <x v="11"/>
    <n v="120"/>
    <n v="1"/>
    <s v="GYD65"/>
    <n v="89"/>
    <n v="0"/>
    <s v="ร้านที่2"/>
    <s v="ใ***พย์ ใ***"/>
    <s v="นครปฐม"/>
    <s v="-"/>
    <s v=""/>
    <s v="25/03/2026 09:31"/>
    <s v="-"/>
    <s v="J&amp;T COD"/>
    <s v="Tiktok"/>
    <s v="จ่ายทีหลัง / COD"/>
    <s v=""/>
    <s v="793838090706"/>
    <s v="25/03/2026 09:31"/>
  </r>
  <r>
    <x v="3"/>
    <x v="3"/>
    <n v="50"/>
    <n v="6"/>
    <s v="GYD64"/>
    <n v="200"/>
    <n v="0"/>
    <s v="ร้านที่2"/>
    <s v="พ***่าเอกหญิง อ***ลี  แ***รัพย์"/>
    <s v="ชลบุรี"/>
    <s v="-"/>
    <s v=""/>
    <s v="25/03/2026 09:30"/>
    <s v="-"/>
    <s v="J&amp;T COD"/>
    <s v="Tiktok"/>
    <s v="จ่ายทีหลัง / COD"/>
    <s v=""/>
    <s v="793823566756"/>
    <s v="25/03/2026 09:30"/>
  </r>
  <r>
    <x v="1"/>
    <x v="1"/>
    <n v="50"/>
    <n v="3"/>
    <s v="GYD63"/>
    <n v="99"/>
    <n v="0"/>
    <s v="ร้านที่2"/>
    <s v="น***าวเยาวลักษณ์ แ***วัสดิ์"/>
    <s v="กำแพงเพชร"/>
    <s v="-"/>
    <s v=""/>
    <s v="25/03/2026 09:28"/>
    <s v="-"/>
    <s v="J&amp;T COD"/>
    <s v="Tiktok"/>
    <s v="จ่ายทีหลัง / COD"/>
    <s v=""/>
    <s v="793800309831"/>
    <s v="25/03/2026 09:28"/>
  </r>
  <r>
    <x v="3"/>
    <x v="3"/>
    <n v="33.333333333333336"/>
    <n v="3"/>
    <s v="GYD61"/>
    <n v="100"/>
    <n v="0"/>
    <s v="ร้านที่2"/>
    <s v="ศ***มาศ โ***้อย"/>
    <s v="เทศบาลนครอุบลราชธานี"/>
    <s v="-"/>
    <s v=""/>
    <s v="25/03/2026 09:28"/>
    <s v="-"/>
    <s v="J&amp;T Express"/>
    <s v="Tiktok"/>
    <s v="tiktok"/>
    <s v=""/>
    <s v="793808772783"/>
    <s v="25/03/2026 09:27"/>
  </r>
  <r>
    <x v="16"/>
    <x v="20"/>
    <n v="66.666666666666671"/>
    <n v="3"/>
    <s v="GYD60"/>
    <n v="129"/>
    <n v="0"/>
    <s v="ร้านที่2"/>
    <s v="พ***พรรณ ส***รณโณ"/>
    <s v="สงขลา"/>
    <s v="-"/>
    <s v=""/>
    <s v="25/03/2026 09:22"/>
    <s v="-"/>
    <s v="J&amp;T COD"/>
    <s v="Tiktok"/>
    <s v="จ่ายทีหลัง / COD"/>
    <s v=""/>
    <s v="793837694731"/>
    <s v="25/03/2026 09:22"/>
  </r>
  <r>
    <x v="0"/>
    <x v="0"/>
    <n v="83.333333333333329"/>
    <n v="3"/>
    <s v="GYD59"/>
    <n v="237.5"/>
    <n v="0"/>
    <s v="ร้านที่4"/>
    <s v="s***n"/>
    <s v="กรุงเทพฯ"/>
    <s v="-"/>
    <s v=""/>
    <s v="25/03/2026 09:22"/>
    <s v="-"/>
    <s v="J&amp;T COD"/>
    <s v="Tiktok"/>
    <s v="จ่ายทีหลัง / COD"/>
    <s v=""/>
    <s v="793863296715"/>
    <s v="25/03/2026 09:22"/>
  </r>
  <r>
    <x v="3"/>
    <x v="3"/>
    <n v="33.333333333333336"/>
    <n v="3"/>
    <s v="GYD58"/>
    <n v="100"/>
    <n v="0"/>
    <s v="ร้านที่2"/>
    <s v="ฤ***รงค์"/>
    <s v="สมุทรปราการ"/>
    <s v="-"/>
    <s v=""/>
    <s v="25/03/2026 09:22"/>
    <s v="-"/>
    <s v="J&amp;T Express"/>
    <s v="Tiktok"/>
    <s v="tiktok"/>
    <s v=""/>
    <s v="793833274754"/>
    <s v="25/03/2026 09:21"/>
  </r>
  <r>
    <x v="3"/>
    <x v="3"/>
    <n v="33.333333333333336"/>
    <n v="6"/>
    <s v="GYD57"/>
    <n v="200"/>
    <n v="0"/>
    <s v="ร้านที่2"/>
    <s v="ส***อง พ***ก้ว"/>
    <s v="ฉะเชิงเทรา"/>
    <s v="-"/>
    <s v=""/>
    <s v="25/03/2026 09:20"/>
    <s v="-"/>
    <s v="J&amp;T COD"/>
    <s v="Tiktok"/>
    <s v="จ่ายทีหลัง / COD"/>
    <s v=""/>
    <s v="793808064733"/>
    <s v="25/03/2026 09:20"/>
  </r>
  <r>
    <x v="3"/>
    <x v="3"/>
    <n v="33.333333333333336"/>
    <n v="6"/>
    <s v="GYD56"/>
    <n v="338"/>
    <n v="38"/>
    <s v="ร้านที่2"/>
    <s v="ค***ัศนีย์ ม***ใจ"/>
    <s v="ตาก"/>
    <s v="-"/>
    <s v=""/>
    <s v="25/03/2026 09:19"/>
    <s v="-"/>
    <s v="J&amp;T COD"/>
    <s v="Tiktok"/>
    <s v="จ่ายทีหลัง / COD"/>
    <s v=""/>
    <s v="793852868701"/>
    <s v="25/03/2026 09:20"/>
  </r>
  <r>
    <x v="3"/>
    <x v="3"/>
    <n v="33.333333333333336"/>
    <n v="3"/>
    <s v="GYD56"/>
    <n v="338"/>
    <n v="38"/>
    <s v="ร้านที่2"/>
    <s v="ค***ัศนีย์ ม***ใจ"/>
    <s v="ตาก"/>
    <s v="-"/>
    <s v=""/>
    <s v="25/03/2026 09:19"/>
    <s v="-"/>
    <s v="J&amp;T COD"/>
    <s v="Tiktok"/>
    <s v="จ่ายทีหลัง / COD"/>
    <s v=""/>
    <s v="793852868701"/>
    <s v="25/03/2026 09:20"/>
  </r>
  <r>
    <x v="3"/>
    <x v="3"/>
    <n v="33.333333333333336"/>
    <n v="3"/>
    <s v="GYD55"/>
    <n v="100"/>
    <n v="0"/>
    <s v="ร้านที่2"/>
    <s v="พ***้อย"/>
    <s v="ชลบุรี"/>
    <s v="-"/>
    <s v=""/>
    <s v="25/03/2026 09:19"/>
    <s v="-"/>
    <s v="J&amp;T COD"/>
    <s v="Tiktok"/>
    <s v="จ่ายทีหลัง / COD"/>
    <s v=""/>
    <s v="793831575795"/>
    <s v="25/03/2026 09:19"/>
  </r>
  <r>
    <x v="3"/>
    <x v="3"/>
    <n v="50"/>
    <n v="6"/>
    <s v="GYD54"/>
    <n v="200"/>
    <n v="0"/>
    <s v="ร้านที่2"/>
    <s v="แ***ต๋ว บ***โนนสง่า 2** ห*** 9  t** 0***753609"/>
    <s v="ขอนแก่น"/>
    <s v="-"/>
    <s v=""/>
    <s v="25/03/2026 09:16"/>
    <s v="-"/>
    <s v="J&amp;T COD"/>
    <s v="Tiktok"/>
    <s v="จ่ายทีหลัง / COD"/>
    <s v=""/>
    <s v="793872665736"/>
    <s v="25/03/2026 09:17"/>
  </r>
  <r>
    <x v="3"/>
    <x v="3"/>
    <n v="50"/>
    <n v="12"/>
    <s v="GYD53"/>
    <n v="384.8"/>
    <n v="0"/>
    <s v="ร้านที่2"/>
    <s v="ส***พร W*"/>
    <s v="เชียงราย"/>
    <s v="-"/>
    <s v=""/>
    <s v="25/03/2026 09:16"/>
    <s v="-"/>
    <s v="J&amp;T COD"/>
    <s v="Tiktok"/>
    <s v="จ่ายทีหลัง / COD"/>
    <s v=""/>
    <s v="793850453756"/>
    <s v="25/03/2026 09:16"/>
  </r>
  <r>
    <x v="3"/>
    <x v="3"/>
    <n v="65"/>
    <n v="9"/>
    <s v="GYD52"/>
    <n v="426.99"/>
    <n v="0"/>
    <s v="ร้านที่2"/>
    <s v="แ***ร น***ันทร์"/>
    <s v="ชัยภูมิ"/>
    <s v="-"/>
    <s v=""/>
    <s v="25/03/2026 09:07"/>
    <s v="-"/>
    <s v="J&amp;T Express"/>
    <s v="Tiktok"/>
    <s v="tiktok"/>
    <s v=""/>
    <s v="793864699762"/>
    <s v="25/03/2026 09:07"/>
  </r>
  <r>
    <x v="16"/>
    <x v="20"/>
    <n v="66.666666666666671"/>
    <n v="3"/>
    <s v="GYD52"/>
    <n v="426.99"/>
    <n v="0"/>
    <s v="ร้านที่2"/>
    <s v="แ***ร น***ันทร์"/>
    <s v="ชัยภูมิ"/>
    <s v="-"/>
    <s v=""/>
    <s v="25/03/2026 09:07"/>
    <s v="-"/>
    <s v="J&amp;T Express"/>
    <s v="Tiktok"/>
    <s v="tiktok"/>
    <s v=""/>
    <s v="793864699762"/>
    <s v="25/03/2026 09:07"/>
  </r>
  <r>
    <x v="3"/>
    <x v="3"/>
    <n v="50"/>
    <n v="6"/>
    <s v="GYD51"/>
    <n v="182"/>
    <n v="0"/>
    <s v="ร้านที่2"/>
    <s v="ค***นุ่ย"/>
    <s v="เทศบาลนครขอนแก่น"/>
    <s v="-"/>
    <s v=""/>
    <s v="25/03/2026 08:58"/>
    <s v="-"/>
    <s v="J&amp;T COD"/>
    <s v="Tiktok"/>
    <s v="จ่ายทีหลัง / COD"/>
    <s v=""/>
    <s v="793823361730"/>
    <s v="25/03/2026 08:58"/>
  </r>
  <r>
    <x v="3"/>
    <x v="3"/>
    <n v="50"/>
    <n v="6"/>
    <s v="GYD50"/>
    <n v="182"/>
    <n v="0"/>
    <s v="ร้านที่2"/>
    <s v="K***alin C***arak"/>
    <s v="ฉะเชิงเทรา"/>
    <s v="-"/>
    <s v=""/>
    <s v="25/03/2026 08:56"/>
    <s v="-"/>
    <s v="J&amp;T COD"/>
    <s v="Tiktok"/>
    <s v="จ่ายทีหลัง / COD"/>
    <s v=""/>
    <s v="793817469734"/>
    <s v="25/03/2026 08:56"/>
  </r>
  <r>
    <x v="12"/>
    <x v="12"/>
    <n v="99"/>
    <n v="2"/>
    <s v="GYD49"/>
    <n v="171.5"/>
    <n v="0"/>
    <s v="ร้านที่4"/>
    <s v="พ***า ท***นันทน์"/>
    <s v="นนทบุรี"/>
    <s v="-"/>
    <s v=""/>
    <s v="25/03/2026 08:52"/>
    <s v="-"/>
    <s v="J&amp;T COD"/>
    <s v="Tiktok"/>
    <s v="จ่ายทีหลัง / COD"/>
    <s v=""/>
    <s v="793810891790"/>
    <s v="25/03/2026 08:52"/>
  </r>
  <r>
    <x v="2"/>
    <x v="2"/>
    <n v="33.333333333333336"/>
    <n v="3"/>
    <s v="GYD48"/>
    <n v="134.99"/>
    <n v="0"/>
    <s v="ร้านที่2"/>
    <s v="ซ***ตี ล***๊ะ"/>
    <s v="ปัตตานี"/>
    <s v="-"/>
    <s v=""/>
    <s v="25/03/2026 08:57"/>
    <s v="-"/>
    <s v="J&amp;T Express"/>
    <s v="Tiktok"/>
    <s v="tiktok"/>
    <s v=""/>
    <s v="793894198753"/>
    <s v="25/03/2026 08:49"/>
  </r>
  <r>
    <x v="3"/>
    <x v="3"/>
    <n v="33.333333333333336"/>
    <n v="3"/>
    <s v="GYD47"/>
    <n v="100"/>
    <n v="0"/>
    <s v="ร้านที่4"/>
    <s v="ภ***าภร จ***ทวีสิน"/>
    <s v="สมุทรปราการ"/>
    <s v="-"/>
    <s v=""/>
    <s v="25/03/2026 08:47"/>
    <s v="-"/>
    <s v="J&amp;T Express"/>
    <s v="Tiktok"/>
    <s v="tiktok"/>
    <s v=""/>
    <s v="793892075771"/>
    <s v="25/03/2026 08:47"/>
  </r>
  <r>
    <x v="11"/>
    <x v="11"/>
    <n v="120"/>
    <n v="2"/>
    <s v="GYD46"/>
    <n v="182"/>
    <n v="0"/>
    <s v="ร้านที่2"/>
    <s v="ก***าณี พ***ชมภู"/>
    <s v="หนองคาย"/>
    <s v="-"/>
    <s v=""/>
    <s v="25/03/2026 08:45"/>
    <s v="-"/>
    <s v="J&amp;T COD"/>
    <s v="Tiktok"/>
    <s v="จ่ายทีหลัง / COD"/>
    <s v=""/>
    <s v="793879194732"/>
    <s v="25/03/2026 08:45"/>
  </r>
  <r>
    <x v="3"/>
    <x v="3"/>
    <n v="33.333333333333336"/>
    <n v="3"/>
    <s v="GYD45"/>
    <n v="100"/>
    <n v="0"/>
    <s v="ร้านที่4"/>
    <s v="จ***วัญผ่องดารา"/>
    <s v="ระยอง"/>
    <s v="-"/>
    <s v=""/>
    <s v="25/03/2026 08:44"/>
    <s v="-"/>
    <s v="J&amp;T COD"/>
    <s v="Tiktok"/>
    <s v="จ่ายทีหลัง / COD"/>
    <s v=""/>
    <s v="793844972793"/>
    <s v="25/03/2026 08:44"/>
  </r>
  <r>
    <x v="3"/>
    <x v="3"/>
    <n v="50"/>
    <n v="6"/>
    <s v="GYD40"/>
    <n v="182"/>
    <n v="0"/>
    <s v="ร้านที่2"/>
    <s v="อ*** พ***ิน เ***่ง"/>
    <s v="นครราชสีมา"/>
    <s v="-"/>
    <s v=""/>
    <s v="25/03/2026 08:31"/>
    <s v="-"/>
    <s v="J&amp;T Express"/>
    <s v="Tiktok"/>
    <s v="tiktok"/>
    <s v=""/>
    <s v="793857465726"/>
    <s v="25/03/2026 08:30"/>
  </r>
  <r>
    <x v="2"/>
    <x v="2"/>
    <n v="40"/>
    <n v="1"/>
    <s v="GYD39"/>
    <n v="40"/>
    <n v="0"/>
    <s v="ร้านที่1"/>
    <s v="ป******บ"/>
    <s v="******ตำบลหนองบัวฮี ตำบลหนองบัวฮี อำเภอพิบูลมังสาหาร จังหวัดอุบลราชธานี 34110"/>
    <s v="34110"/>
    <s v="99"/>
    <s v="25/03/2026 08:24"/>
    <s v="-"/>
    <s v="SPX Express"/>
    <s v="Shopee"/>
    <s v="shopee"/>
    <s v=""/>
    <s v="TH262682121193D"/>
    <s v="25/03/2026 08:24"/>
  </r>
  <r>
    <x v="3"/>
    <x v="3"/>
    <n v="33.333333333333336"/>
    <n v="3"/>
    <s v="GYD38"/>
    <n v="100"/>
    <n v="0"/>
    <s v="ร้านที่4"/>
    <s v="ห**"/>
    <s v="ราชบุรี"/>
    <s v="-"/>
    <s v=""/>
    <s v="25/03/2026 08:18"/>
    <s v="-"/>
    <s v="J&amp;T COD"/>
    <s v="Tiktok"/>
    <s v="จ่ายทีหลัง / COD"/>
    <s v=""/>
    <s v="793873878733"/>
    <s v="25/03/2026 08:18"/>
  </r>
  <r>
    <x v="10"/>
    <x v="15"/>
    <n v="150"/>
    <n v="2"/>
    <s v="GYD36"/>
    <n v="200"/>
    <n v="0"/>
    <s v="ร้านที่2"/>
    <s v="ช** บ***พธิ์"/>
    <s v="ปทุมธานี"/>
    <s v="-"/>
    <s v=""/>
    <s v="25/03/2026 08:13"/>
    <s v="-"/>
    <s v="J&amp;T COD"/>
    <s v="Tiktok"/>
    <s v="จ่ายทีหลัง / COD"/>
    <s v=""/>
    <s v="793829684745"/>
    <s v="25/03/2026 08:13"/>
  </r>
  <r>
    <x v="3"/>
    <x v="3"/>
    <n v="33.333333333333336"/>
    <n v="3"/>
    <s v="GYD35"/>
    <n v="138"/>
    <n v="38"/>
    <s v="ร้านที่4"/>
    <s v="s***on"/>
    <s v="เชียงใหม่"/>
    <s v="-"/>
    <s v=""/>
    <s v="25/03/2026 08:11"/>
    <s v="-"/>
    <s v="J&amp;T COD"/>
    <s v="Tiktok"/>
    <s v="จ่ายทีหลัง / COD"/>
    <s v=""/>
    <s v="793808372755"/>
    <s v="25/03/2026 08:11"/>
  </r>
  <r>
    <x v="3"/>
    <x v="3"/>
    <n v="50"/>
    <n v="6"/>
    <s v="GYD34"/>
    <n v="200"/>
    <n v="0"/>
    <s v="ร้านที่2"/>
    <s v="ศ***ุช โ***์"/>
    <s v="ลำปาง"/>
    <s v="-"/>
    <s v=""/>
    <s v="25/03/2026 07:48"/>
    <s v="-"/>
    <s v="J&amp;T COD"/>
    <s v="Tiktok"/>
    <s v="จ่ายทีหลัง / COD"/>
    <s v=""/>
    <s v="793844163733"/>
    <s v="25/03/2026 07:48"/>
  </r>
  <r>
    <x v="3"/>
    <x v="3"/>
    <n v="50"/>
    <n v="6"/>
    <s v="GYD33"/>
    <n v="200"/>
    <n v="0"/>
    <s v="ร้านที่2"/>
    <s v="u***7763066397782"/>
    <s v="กรุงเทพฯ"/>
    <s v="-"/>
    <s v=""/>
    <s v="25/03/2026 07:45"/>
    <s v="-"/>
    <s v="J&amp;T COD"/>
    <s v="Tiktok"/>
    <s v="จ่ายทีหลัง / COD"/>
    <s v=""/>
    <s v="793830366744"/>
    <s v="25/03/2026 07:45"/>
  </r>
  <r>
    <x v="11"/>
    <x v="11"/>
    <n v="80"/>
    <n v="1"/>
    <s v="GYD32"/>
    <n v="80"/>
    <n v="0"/>
    <s v="ร้านที่1"/>
    <s v="จ******ย"/>
    <s v="******, ตำบลวังยายทอง, อำเภอเทพารักษ์ ตำบลวังยายทอง อำเภอเทพารักษ์ จังหวัดนครราชสีมา 30210"/>
    <s v="30210"/>
    <s v="29"/>
    <s v="25/03/2026 07:35"/>
    <s v="-"/>
    <s v="SPX Express"/>
    <s v="Shopee"/>
    <s v="shopee"/>
    <s v=""/>
    <s v="TH268141284088Q"/>
    <s v="25/03/2026 07:31"/>
  </r>
  <r>
    <x v="3"/>
    <x v="3"/>
    <n v="33.333333333333336"/>
    <n v="3"/>
    <s v="GYD31"/>
    <n v="100"/>
    <n v="0"/>
    <s v="ร้านที่4"/>
    <s v="ค***ัชรี  ต***วิทย์"/>
    <s v="ปัตตานี"/>
    <s v="-"/>
    <s v=""/>
    <s v="25/03/2026 07:31"/>
    <s v="-"/>
    <s v="J&amp;T COD"/>
    <s v="Tiktok"/>
    <s v="จ่ายทีหลัง / COD"/>
    <s v=""/>
    <s v="793864270721"/>
    <s v="25/03/2026 07:31"/>
  </r>
  <r>
    <x v="3"/>
    <x v="3"/>
    <n v="50"/>
    <n v="6"/>
    <s v="GYD28"/>
    <n v="200"/>
    <n v="0"/>
    <s v="ร้านที่2"/>
    <s v="ศ***าญจน์  ม***ะโคน"/>
    <s v="นครราชสีมา"/>
    <s v="-"/>
    <s v=""/>
    <s v="25/03/2026 07:26"/>
    <s v="-"/>
    <s v="J&amp;T COD"/>
    <s v="Tiktok"/>
    <s v="จ่ายทีหลัง / COD"/>
    <s v=""/>
    <s v="793832464725"/>
    <s v="25/03/2026 07:26"/>
  </r>
  <r>
    <x v="16"/>
    <x v="20"/>
    <n v="66.666666666666671"/>
    <n v="3"/>
    <s v="GYD26"/>
    <n v="100"/>
    <n v="0"/>
    <s v="ร้านที่2"/>
    <s v="B***w.w"/>
    <s v="ชัยภูมิ"/>
    <s v="-"/>
    <s v=""/>
    <s v="25/03/2026 07:15"/>
    <s v="-"/>
    <s v="J&amp;T COD"/>
    <s v="Tiktok"/>
    <s v="จ่ายทีหลัง / COD"/>
    <s v=""/>
    <s v="793854799776"/>
    <s v="25/03/2026 07:15"/>
  </r>
  <r>
    <x v="2"/>
    <x v="2"/>
    <n v="27.5"/>
    <n v="4"/>
    <s v="GYD25"/>
    <n v="122"/>
    <n v="26"/>
    <s v="ร้านที่1"/>
    <s v="วินัยกระต่ายทอง"/>
    <s v="85.ม.1ถนนเลียบบึงฉวาก.ตำบลบ้านเชี่ยนอำเภอหันคา.จังหวัเชัยนาท · บ้านเชี่ยน/ Phrai Nok Yung_x000a__x000a_หันคา/ Hankhaชัยนาท/ Chainat_x000a_17130"/>
    <s v="17130"/>
    <s v="660931736422"/>
    <s v="25/03/2026 07:11"/>
    <s v="-"/>
    <s v="Kerry_dropoff"/>
    <s v="Lazada"/>
    <s v="lazada"/>
    <s v=""/>
    <s v="TH09068H8TS45B"/>
    <s v="25/03/2026 07:11"/>
  </r>
  <r>
    <x v="3"/>
    <x v="3"/>
    <n v="50"/>
    <n v="6"/>
    <s v="GYD24"/>
    <n v="200"/>
    <n v="0"/>
    <s v="ร้านที่2"/>
    <s v="n***prong"/>
    <s v="นครราชสีมา"/>
    <s v="-"/>
    <s v=""/>
    <s v="25/03/2026 07:03"/>
    <s v="-"/>
    <s v="J&amp;T COD"/>
    <s v="Tiktok"/>
    <s v="จ่ายทีหลัง / COD"/>
    <s v=""/>
    <s v="793816469725"/>
    <s v="25/03/2026 07:03"/>
  </r>
  <r>
    <x v="3"/>
    <x v="3"/>
    <n v="33.333333333333336"/>
    <n v="3"/>
    <s v="GYD23"/>
    <n v="100"/>
    <n v="0"/>
    <s v="ร้านที่4"/>
    <s v="ว***ร น***ันธ์"/>
    <s v="นนทบุรี"/>
    <s v="-"/>
    <s v=""/>
    <s v="25/03/2026 07:02"/>
    <s v="-"/>
    <s v="J&amp;T Express"/>
    <s v="Tiktok"/>
    <s v="tiktok"/>
    <s v=""/>
    <s v="793879672740"/>
    <s v="25/03/2026 07:02"/>
  </r>
  <r>
    <x v="3"/>
    <x v="3"/>
    <n v="50"/>
    <n v="6"/>
    <s v="GYD22"/>
    <n v="200"/>
    <n v="0"/>
    <s v="ร้านที่2"/>
    <s v="ส***ิตต์"/>
    <s v="ภูเก็ต"/>
    <s v="-"/>
    <s v=""/>
    <s v="25/03/2026 06:59"/>
    <s v="-"/>
    <s v="J&amp;T COD"/>
    <s v="Tiktok"/>
    <s v="จ่ายทีหลัง / COD"/>
    <s v=""/>
    <s v="793832166735"/>
    <s v="25/03/2026 06:59"/>
  </r>
  <r>
    <x v="3"/>
    <x v="3"/>
    <n v="50"/>
    <n v="6"/>
    <s v="GYD21"/>
    <n v="200"/>
    <n v="0"/>
    <s v="ร้านที่2"/>
    <s v="ร***า  บ***งการ"/>
    <s v="ตราด"/>
    <s v="-"/>
    <s v=""/>
    <s v="25/03/2026 06:30"/>
    <s v="-"/>
    <s v="J&amp;T COD"/>
    <s v="Tiktok"/>
    <s v="จ่ายทีหลัง / COD"/>
    <s v=""/>
    <s v="793864895611"/>
    <s v="25/03/2026 06:30"/>
  </r>
  <r>
    <x v="3"/>
    <x v="3"/>
    <n v="50"/>
    <n v="6"/>
    <s v="GYD20"/>
    <n v="200"/>
    <n v="0"/>
    <s v="ร้านที่2"/>
    <s v="เ***ม ส***ี"/>
    <s v="บุรีรัมย์"/>
    <s v="-"/>
    <s v=""/>
    <s v="25/03/2026 06:24"/>
    <s v="-"/>
    <s v="J&amp;T Express"/>
    <s v="Tiktok"/>
    <s v="tiktok"/>
    <s v=""/>
    <s v="793824492613"/>
    <s v="25/03/2026 06:23"/>
  </r>
  <r>
    <x v="4"/>
    <x v="4"/>
    <n v="159"/>
    <n v="2"/>
    <s v="GYD19"/>
    <n v="258"/>
    <n v="0"/>
    <s v="ร้านที่2"/>
    <s v="P***phan P***ew"/>
    <s v="หนองคาย"/>
    <s v="-"/>
    <s v=""/>
    <s v="25/03/2026 06:10"/>
    <s v="-"/>
    <s v="J&amp;T Express"/>
    <s v="Tiktok"/>
    <s v="tiktok"/>
    <s v=""/>
    <s v="793840571580"/>
    <s v="25/03/2026 06:10"/>
  </r>
  <r>
    <x v="2"/>
    <x v="2"/>
    <n v="33.333333333333336"/>
    <n v="3"/>
    <s v="GYD18"/>
    <n v="169.99"/>
    <n v="35"/>
    <s v="ร้านที่2"/>
    <s v="ย*** ร***ญ"/>
    <s v="สุโขทัย"/>
    <s v="-"/>
    <s v=""/>
    <s v="25/03/2026 06:05"/>
    <s v="-"/>
    <s v="J&amp;T COD"/>
    <s v="Tiktok"/>
    <s v="จ่ายทีหลัง / COD"/>
    <s v=""/>
    <s v="793846412601"/>
    <s v="25/03/2026 06:05"/>
  </r>
  <r>
    <x v="3"/>
    <x v="3"/>
    <n v="50"/>
    <n v="12"/>
    <s v="GYD17"/>
    <n v="400"/>
    <n v="0"/>
    <s v="ร้านที่2"/>
    <s v="น***้อย"/>
    <s v="นครสวรรค์"/>
    <s v="-"/>
    <s v=""/>
    <s v="25/03/2026 06:05"/>
    <s v="-"/>
    <s v="J&amp;T Express"/>
    <s v="Tiktok"/>
    <s v="tiktok"/>
    <s v=""/>
    <s v="793807283636"/>
    <s v="25/03/2026 06:05"/>
  </r>
  <r>
    <x v="4"/>
    <x v="4"/>
    <n v="159"/>
    <n v="1"/>
    <s v="GYD15"/>
    <n v="129"/>
    <n v="0"/>
    <s v="ร้านที่2"/>
    <s v="ว***กร ก***จันทร์เทศ"/>
    <s v="อุตรดิตถ์"/>
    <s v="-"/>
    <s v=""/>
    <s v="25/03/2026 05:57"/>
    <s v="-"/>
    <s v="J&amp;T COD"/>
    <s v="Tiktok"/>
    <s v="จ่ายทีหลัง / COD"/>
    <s v=""/>
    <s v="793890271543"/>
    <s v="25/03/2026 05:57"/>
  </r>
  <r>
    <x v="3"/>
    <x v="3"/>
    <n v="33.333333333333336"/>
    <n v="3"/>
    <s v="GYD13"/>
    <n v="100"/>
    <n v="0"/>
    <s v="ร้านที่4"/>
    <s v="ห***ันทร์  เ***ัมย์"/>
    <s v="บุรีรัมย์"/>
    <s v="-"/>
    <s v=""/>
    <s v="25/03/2026 05:41"/>
    <s v="-"/>
    <s v="J&amp;T Express"/>
    <s v="Tiktok"/>
    <s v="tiktok"/>
    <s v=""/>
    <s v="793889151694"/>
    <s v="25/03/2026 05:41"/>
  </r>
  <r>
    <x v="6"/>
    <x v="6"/>
    <n v="54.5"/>
    <n v="2"/>
    <s v="GYD12"/>
    <n v="68"/>
    <n v="0"/>
    <s v="ร้านที่1"/>
    <s v="Anny มัลลิกา ท้วมสุวรรณ"/>
    <s v="้GWM สิงห์บุรี ข้างห้างท็อป  59 ม.3_x000a__x000a_เมืองสิงห์บุรี/ Mueang Sing Buriสิงห์บุรี/ Sing Buri_x000a_16000"/>
    <s v="16000"/>
    <s v="660854224777"/>
    <s v="25/03/2026 05:40"/>
    <s v="-"/>
    <s v="Kerry_dropoff"/>
    <s v="Lazada"/>
    <s v="lazada"/>
    <s v=""/>
    <s v="LEXPU0670182514"/>
    <s v="25/03/2026 05:40"/>
  </r>
  <r>
    <x v="3"/>
    <x v="3"/>
    <n v="50"/>
    <n v="6"/>
    <s v="GYD11"/>
    <n v="200"/>
    <n v="0"/>
    <s v="ร้านที่2"/>
    <s v="น***ณีวรรณ ภ***้วง"/>
    <s v="ขอนแก่น"/>
    <s v="-"/>
    <s v=""/>
    <s v="25/03/2026 05:18"/>
    <s v="-"/>
    <s v="J&amp;T COD"/>
    <s v="Tiktok"/>
    <s v="จ่ายทีหลัง / COD"/>
    <s v=""/>
    <s v="793858197613"/>
    <s v="25/03/2026 05:18"/>
  </r>
  <r>
    <x v="3"/>
    <x v="3"/>
    <n v="33.333333333333336"/>
    <n v="3"/>
    <s v="GYD10"/>
    <n v="528"/>
    <n v="0"/>
    <s v="ร้านที่1"/>
    <s v="น******ะ"/>
    <s v="******ิน ต.คลองหาด ตำบลคลองหาด อำเภอคลองหาด จังหวัดสระแก้ว 27260"/>
    <s v="27260"/>
    <s v="43"/>
    <s v="25/03/2026 05:50"/>
    <s v="-"/>
    <s v="SPX Express"/>
    <s v="Shopee"/>
    <s v="shopee"/>
    <s v=""/>
    <s v="TH260787805442S"/>
    <s v="25/03/2026 05:14"/>
  </r>
  <r>
    <x v="11"/>
    <x v="11"/>
    <n v="66.333333333333329"/>
    <n v="3"/>
    <s v="GYD10"/>
    <n v="528"/>
    <n v="0"/>
    <s v="ร้านที่1"/>
    <s v="น******ะ"/>
    <s v="******ิน ต.คลองหาด ตำบลคลองหาด อำเภอคลองหาด จังหวัดสระแก้ว 27260"/>
    <s v="27260"/>
    <s v="43"/>
    <s v="25/03/2026 05:50"/>
    <s v="-"/>
    <s v="SPX Express"/>
    <s v="Shopee"/>
    <s v="shopee"/>
    <s v=""/>
    <s v="TH260787805442S"/>
    <s v="25/03/2026 05:14"/>
  </r>
  <r>
    <x v="9"/>
    <x v="9"/>
    <n v="139"/>
    <n v="1"/>
    <s v="GYD10"/>
    <n v="528"/>
    <n v="0"/>
    <s v="ร้านที่1"/>
    <s v="น******ะ"/>
    <s v="******ิน ต.คลองหาด ตำบลคลองหาด อำเภอคลองหาด จังหวัดสระแก้ว 27260"/>
    <s v="27260"/>
    <s v="43"/>
    <s v="25/03/2026 05:50"/>
    <s v="-"/>
    <s v="SPX Express"/>
    <s v="Shopee"/>
    <s v="shopee"/>
    <s v=""/>
    <s v="TH260787805442S"/>
    <s v="25/03/2026 05:14"/>
  </r>
  <r>
    <x v="3"/>
    <x v="3"/>
    <n v="50"/>
    <n v="6"/>
    <s v="GYD9"/>
    <n v="200"/>
    <n v="0"/>
    <s v="ร้านที่2"/>
    <s v="ว***ี ว***าทันต์"/>
    <s v="สงขลา"/>
    <s v="-"/>
    <s v=""/>
    <s v="25/03/2026 04:48"/>
    <s v="-"/>
    <s v="J&amp;T Express"/>
    <s v="Tiktok"/>
    <s v="tiktok"/>
    <s v=""/>
    <s v="793881095615"/>
    <s v="25/03/2026 04:47"/>
  </r>
  <r>
    <x v="10"/>
    <x v="15"/>
    <n v="100"/>
    <n v="1"/>
    <s v="GYD7"/>
    <n v="157"/>
    <n v="0"/>
    <s v="ร้านที่1"/>
    <s v="ศ******ช"/>
    <s v="******รย์ ตำบลพระอาจารย์ อำเภอองครักษ์ จังหวัดนครนายก 26120"/>
    <s v="26120"/>
    <s v="22"/>
    <s v="25/03/2026 04:15"/>
    <s v="-"/>
    <s v="SPX Express"/>
    <s v="Shopee"/>
    <s v="shopee"/>
    <s v=""/>
    <s v="TH262165904768B"/>
    <s v="25/03/2026 04:15"/>
  </r>
  <r>
    <x v="6"/>
    <x v="6"/>
    <n v="57"/>
    <n v="1"/>
    <s v="GYD7"/>
    <n v="157"/>
    <n v="0"/>
    <s v="ร้านที่1"/>
    <s v="ศ******ช"/>
    <s v="******รย์ ตำบลพระอาจารย์ อำเภอองครักษ์ จังหวัดนครนายก 26120"/>
    <s v="26120"/>
    <s v="22"/>
    <s v="25/03/2026 04:15"/>
    <s v="-"/>
    <s v="SPX Express"/>
    <s v="Shopee"/>
    <s v="shopee"/>
    <s v=""/>
    <s v="TH262165904768B"/>
    <s v="25/03/2026 04:15"/>
  </r>
  <r>
    <x v="3"/>
    <x v="3"/>
    <n v="50"/>
    <n v="6"/>
    <s v="GYD6"/>
    <n v="200"/>
    <n v="0"/>
    <s v="ร้านที่2"/>
    <s v="น** เ***ยงไกร ผ***ันทนิช"/>
    <s v="ตราด"/>
    <s v="-"/>
    <s v=""/>
    <s v="25/03/2026 03:57"/>
    <s v="-"/>
    <s v="J&amp;T COD"/>
    <s v="Tiktok"/>
    <s v="จ่ายทีหลัง / COD"/>
    <s v=""/>
    <s v="793882894604"/>
    <s v="25/03/2026 03:57"/>
  </r>
  <r>
    <x v="4"/>
    <x v="4"/>
    <n v="159"/>
    <n v="1"/>
    <s v="GYD4"/>
    <n v="129"/>
    <n v="0"/>
    <s v="ร้านที่2"/>
    <s v="ส***ัน ส***า"/>
    <s v="สุพรรณบุรี"/>
    <s v="-"/>
    <s v=""/>
    <s v="25/03/2026 03:16"/>
    <s v="-"/>
    <s v="J&amp;T Express"/>
    <s v="Tiktok"/>
    <s v="tiktok"/>
    <s v=""/>
    <s v="793840877546"/>
    <s v="25/03/2026 03:16"/>
  </r>
  <r>
    <x v="4"/>
    <x v="4"/>
    <n v="139"/>
    <n v="1"/>
    <s v="GYD3"/>
    <n v="139"/>
    <n v="0"/>
    <s v="ร้านที่1"/>
    <s v="ณ******จ"/>
    <s v="******แจ้งวัฒนะ35 ซอย ปากเกร็ด-แจ้งวัฒนะ 35 ตำบลคลองเกลือ อำเภอปากเกร็ด จังหวัดนนทบุรี 11120"/>
    <s v="11120"/>
    <s v="63"/>
    <s v="25/03/2026 22:47"/>
    <s v="-"/>
    <s v="Flash Express"/>
    <s v="Shopee"/>
    <s v="shopee"/>
    <s v=""/>
    <s v="TH03068HCHFV6L"/>
    <s v="25/03/2026 02:58"/>
  </r>
  <r>
    <x v="2"/>
    <x v="2"/>
    <n v="40"/>
    <n v="1"/>
    <s v="GYD2"/>
    <n v="40"/>
    <n v="0"/>
    <s v="ร้านที่1"/>
    <s v="น******ี"/>
    <s v="****** คู้บอน27, แยก 60, แขวง ท่าแร้ง, เขตบางเขน แขวงท่าแร้ง เขตบางเขน จังหวัดกรุงเทพมหานคร 10220"/>
    <s v="10220"/>
    <s v="79"/>
    <s v="25/03/2026 02:49"/>
    <s v="-"/>
    <s v="SPX Express"/>
    <s v="Shopee"/>
    <s v="shopee"/>
    <s v=""/>
    <s v="TH264566955929T"/>
    <s v="25/03/2026 02:48"/>
  </r>
  <r>
    <x v="3"/>
    <x v="3"/>
    <n v="50"/>
    <n v="6"/>
    <s v="GYD1"/>
    <n v="200"/>
    <n v="0"/>
    <s v="ร้านที่2"/>
    <s v="ด***กษ์ เ***์มงคล"/>
    <s v="กรุงเทพฯ"/>
    <s v="-"/>
    <s v=""/>
    <s v="25/03/2026 02:36"/>
    <s v="-"/>
    <s v="J&amp;T Express"/>
    <s v="Tiktok"/>
    <s v="tiktok"/>
    <s v=""/>
    <s v="793877693604"/>
    <s v="25/03/2026 02:36"/>
  </r>
  <r>
    <x v="2"/>
    <x v="2"/>
    <n v="40"/>
    <n v="2"/>
    <s v="GYD0"/>
    <n v="80"/>
    <n v="0"/>
    <s v="ร้านที่1"/>
    <s v="ท******ย"/>
    <s v="******ยรบุรี ห้องเช่าท้ายๆซอยตรงข้ามร้านซักผ้า ตำบลท่าโรง อำเภอวิเชียรบุรี จังหวัดเพชรบูรณ์ 67130"/>
    <s v="67130"/>
    <s v="30"/>
    <s v="25/03/2026 02:34"/>
    <s v="-"/>
    <s v="SPX Express"/>
    <s v="Shopee"/>
    <s v="shopee"/>
    <s v=""/>
    <s v="TH266175910644Q"/>
    <s v="25/03/2026 02:34"/>
  </r>
  <r>
    <x v="12"/>
    <x v="12"/>
    <n v="99"/>
    <n v="1"/>
    <s v="GYC99"/>
    <n v="171.5"/>
    <n v="0"/>
    <s v="ร้านที่4"/>
    <s v="พ***ฒน์พงศ์ ท***า"/>
    <s v="ตรัง"/>
    <s v="-"/>
    <s v=""/>
    <s v="25/03/2026 02:19"/>
    <s v="-"/>
    <s v="J&amp;T Express"/>
    <s v="Tiktok"/>
    <s v="tiktok"/>
    <s v=""/>
    <s v="793851429825"/>
    <s v="25/03/2026 02:18"/>
  </r>
  <r>
    <x v="13"/>
    <x v="13"/>
    <n v="99"/>
    <n v="1"/>
    <s v="GYC99"/>
    <n v="171.5"/>
    <n v="0"/>
    <s v="ร้านที่4"/>
    <s v="พ***ฒน์พงศ์ ท***า"/>
    <s v="ตรัง"/>
    <s v="-"/>
    <s v=""/>
    <s v="25/03/2026 02:19"/>
    <s v="-"/>
    <s v="J&amp;T Express"/>
    <s v="Tiktok"/>
    <s v="tiktok"/>
    <s v=""/>
    <s v="793851429825"/>
    <s v="25/03/2026 02:18"/>
  </r>
  <r>
    <x v="12"/>
    <x v="12"/>
    <n v="99"/>
    <n v="2"/>
    <s v="GYC98"/>
    <n v="358"/>
    <n v="0"/>
    <s v="ร้านที่2"/>
    <s v="ค***บงค์"/>
    <s v="แม่ฮ่องสอน"/>
    <s v="-"/>
    <s v=""/>
    <s v="25/03/2026 02:13"/>
    <s v="-"/>
    <s v="J&amp;T COD"/>
    <s v="Tiktok"/>
    <s v="จ่ายทีหลัง / COD"/>
    <s v=""/>
    <s v="793865421812"/>
    <s v="25/03/2026 02:13"/>
  </r>
  <r>
    <x v="13"/>
    <x v="13"/>
    <n v="99"/>
    <n v="2"/>
    <s v="GYC98"/>
    <n v="358"/>
    <n v="0"/>
    <s v="ร้านที่2"/>
    <s v="ค***บงค์"/>
    <s v="แม่ฮ่องสอน"/>
    <s v="-"/>
    <s v=""/>
    <s v="25/03/2026 02:13"/>
    <s v="-"/>
    <s v="J&amp;T COD"/>
    <s v="Tiktok"/>
    <s v="จ่ายทีหลัง / COD"/>
    <s v=""/>
    <s v="793865421812"/>
    <s v="25/03/2026 02:13"/>
  </r>
  <r>
    <x v="12"/>
    <x v="12"/>
    <n v="99"/>
    <n v="1"/>
    <s v="GYC97"/>
    <n v="179"/>
    <n v="0"/>
    <s v="ร้านที่2"/>
    <s v="ธ***ญจน์  ส***์สุวรรณ"/>
    <s v="กาญจนบุรี"/>
    <s v="-"/>
    <s v=""/>
    <s v="25/03/2026 02:07"/>
    <s v="-"/>
    <s v="J&amp;T COD"/>
    <s v="Tiktok"/>
    <s v="จ่ายทีหลัง / COD"/>
    <s v=""/>
    <s v="793840426820"/>
    <s v="25/03/2026 02:07"/>
  </r>
  <r>
    <x v="13"/>
    <x v="13"/>
    <n v="99"/>
    <n v="1"/>
    <s v="GYC97"/>
    <n v="179"/>
    <n v="0"/>
    <s v="ร้านที่2"/>
    <s v="ธ***ญจน์  ส***์สุวรรณ"/>
    <s v="กาญจนบุรี"/>
    <s v="-"/>
    <s v=""/>
    <s v="25/03/2026 02:07"/>
    <s v="-"/>
    <s v="J&amp;T COD"/>
    <s v="Tiktok"/>
    <s v="จ่ายทีหลัง / COD"/>
    <s v=""/>
    <s v="793840426820"/>
    <s v="25/03/2026 02:07"/>
  </r>
  <r>
    <x v="12"/>
    <x v="12"/>
    <n v="99"/>
    <n v="2"/>
    <s v="GYC96"/>
    <n v="171.5"/>
    <n v="0"/>
    <s v="ร้านที่4"/>
    <s v="S***oi"/>
    <s v="สุพรรณบุรี"/>
    <s v="-"/>
    <s v=""/>
    <s v="25/03/2026 02:07"/>
    <s v="-"/>
    <s v="J&amp;T Express"/>
    <s v="Tiktok"/>
    <s v="tiktok"/>
    <s v=""/>
    <s v="793851900693"/>
    <s v="25/03/2026 02:07"/>
  </r>
  <r>
    <x v="3"/>
    <x v="3"/>
    <n v="50"/>
    <n v="18"/>
    <s v="GYC95"/>
    <n v="600"/>
    <n v="0"/>
    <s v="ร้านที่2"/>
    <s v="ฮ***า ส***"/>
    <s v="นราธิวาส"/>
    <s v="-"/>
    <s v=""/>
    <s v="25/03/2026 02:04"/>
    <s v="-"/>
    <s v="J&amp;T COD"/>
    <s v="Tiktok"/>
    <s v="จ่ายทีหลัง / COD"/>
    <s v=""/>
    <s v="793856283625"/>
    <s v="25/03/2026 02:05"/>
  </r>
  <r>
    <x v="3"/>
    <x v="3"/>
    <n v="50"/>
    <n v="6"/>
    <s v="GYC94"/>
    <n v="200"/>
    <n v="0"/>
    <s v="ร้านที่2"/>
    <s v="ล***า ข***ดช"/>
    <s v="ระนอง"/>
    <s v="-"/>
    <s v=""/>
    <s v="25/03/2026 01:34"/>
    <s v="-"/>
    <s v="J&amp;T COD"/>
    <s v="Tiktok"/>
    <s v="จ่ายทีหลัง / COD"/>
    <s v=""/>
    <s v="793867996600"/>
    <s v="25/03/2026 01:34"/>
  </r>
  <r>
    <x v="4"/>
    <x v="4"/>
    <n v="159"/>
    <n v="1"/>
    <s v="GYC92"/>
    <n v="129"/>
    <n v="0"/>
    <s v="ร้านที่2"/>
    <s v="ว***ย ช***าลย์"/>
    <s v="เพชรบูรณ์"/>
    <s v="-"/>
    <s v=""/>
    <s v="25/03/2026 00:47"/>
    <s v="-"/>
    <s v="J&amp;T COD"/>
    <s v="Tiktok"/>
    <s v="จ่ายทีหลัง / COD"/>
    <s v=""/>
    <s v="793820681570"/>
    <s v="25/03/2026 00:47"/>
  </r>
  <r>
    <x v="8"/>
    <x v="8"/>
    <n v="159"/>
    <n v="1"/>
    <s v="GYC91"/>
    <n v="129"/>
    <n v="0"/>
    <s v="ร้านที่2"/>
    <s v="p***saneepon"/>
    <s v="มุกดาหาร"/>
    <s v="-"/>
    <s v=""/>
    <s v="25/03/2026 00:45"/>
    <s v="-"/>
    <s v="J&amp;T COD"/>
    <s v="Tiktok"/>
    <s v="จ่ายทีหลัง / COD"/>
    <s v=""/>
    <s v="793893874561"/>
    <s v="25/03/2026 00:45"/>
  </r>
  <r>
    <x v="11"/>
    <x v="11"/>
    <n v="69.900000000000006"/>
    <n v="20"/>
    <s v="GYC90"/>
    <n v="1600"/>
    <n v="0"/>
    <s v="ร้านที่1"/>
    <s v="ธ******)"/>
    <s v="******เนอจี เลขที่ 279 หมู่ที่ 6 ตำบลมิตรภาพ ตำบลมิตรภาพ อำเภอสีคิ้ว จังหวัดนครราชสีมา 30140"/>
    <s v="30140"/>
    <s v="55"/>
    <s v="25/03/2026 00:43"/>
    <s v="-"/>
    <s v="SPX Express"/>
    <s v="Shopee"/>
    <s v="shopee"/>
    <s v=""/>
    <s v="TH260871710407O"/>
    <s v="25/03/2026 00:43"/>
  </r>
  <r>
    <x v="11"/>
    <x v="11"/>
    <n v="69.900000000000006"/>
    <n v="10"/>
    <s v="GYC89"/>
    <n v="800"/>
    <n v="0"/>
    <s v="ร้านที่1"/>
    <s v="น******ง"/>
    <s v="****** บางปู, อำเภอเมืองสมุทรปราการ ตำบลบางปู อำเภอเมืองสมุทรปราการ จังหวัดสมุทรปราการ 10280"/>
    <s v="10280"/>
    <s v="05"/>
    <s v="25/03/2026 00:21"/>
    <s v="-"/>
    <s v="SPX Express"/>
    <s v="Shopee"/>
    <s v="shopee"/>
    <s v=""/>
    <s v="TH264132716563S"/>
    <s v="25/03/2026 00:21"/>
  </r>
  <r>
    <x v="0"/>
    <x v="0"/>
    <n v="80"/>
    <n v="2"/>
    <s v="GYC88"/>
    <n v="160"/>
    <n v="0"/>
    <s v="ร้านที่1"/>
    <s v="ว******ง"/>
    <s v="******งเรียนสุพรรณภูมิ 28/44-46 ถ.หมื่นหาญ ตำบลท่าพี่เลี้ยง อำเภอเมืองสุพรรณบุรี จังหวัดสุพรรณบุรี 72000"/>
    <s v="72000"/>
    <s v="50"/>
    <s v="25/03/2026 00:44"/>
    <s v="-"/>
    <s v="SPX Express"/>
    <s v="Shopee"/>
    <s v="shopee"/>
    <s v=""/>
    <s v="TH268474170975R"/>
    <s v="25/03/2026 00:18"/>
  </r>
  <r>
    <x v="3"/>
    <x v="3"/>
    <n v="50"/>
    <n v="6"/>
    <s v="GYC87"/>
    <n v="200"/>
    <n v="0"/>
    <s v="ร้านที่2"/>
    <s v="ช***มา ท***นวนิล"/>
    <s v="กรุงเทพฯ"/>
    <s v="-"/>
    <s v=""/>
    <s v="25/03/2026 00:02"/>
    <s v="-"/>
    <s v="J&amp;T Express"/>
    <s v="Tiktok"/>
    <s v="tiktok"/>
    <s v=""/>
    <s v="793839987695"/>
    <s v="25/03/2026 00:02"/>
  </r>
</pivotCacheRecords>
</file>

<file path=xl/pivotCache/pivotCacheRecords2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">
  <r>
    <x v="0"/>
    <x v="0"/>
    <n v="80"/>
    <n v="1"/>
    <s v="GYI59"/>
    <n v="80"/>
    <n v="0"/>
    <s v="ร้านที่1"/>
    <s v="พ******์"/>
    <s v="******บคลอง3 หมู่4 ต.คลอง3 อ.คลองหลวง ปทุมธานี  12120 ตำบลคลองสาม อำเภอคลองหลวง จังหวัดปทุมธานี 12120"/>
    <s v="12120"/>
    <s v="29"/>
    <s v="26/03/2026 23:54"/>
    <s v="-"/>
    <s v="Flash Express"/>
    <s v="Shopee"/>
    <s v="shopee"/>
    <s v=""/>
    <s v="TH04028HFVP64C1"/>
    <s v="26/03/2026 23:54"/>
  </r>
  <r>
    <x v="1"/>
    <x v="1"/>
    <n v="159"/>
    <n v="1"/>
    <s v="GYI57"/>
    <n v="129"/>
    <n v="0"/>
    <s v="ร้านที่2"/>
    <s v="ช***ม พ***รม"/>
    <s v="เทศบาลนครสุราษฎร์ธานี"/>
    <s v="-"/>
    <s v=""/>
    <s v="26/03/2026 23:36"/>
    <s v="-"/>
    <s v="J&amp;T COD"/>
    <s v="Tiktok"/>
    <s v="จ่ายทีหลัง / COD"/>
    <s v=""/>
    <s v="793941331713"/>
    <s v="26/03/2026 23:37"/>
  </r>
  <r>
    <x v="1"/>
    <x v="1"/>
    <n v="159"/>
    <n v="1"/>
    <s v="GYI55"/>
    <n v="99"/>
    <n v="0"/>
    <s v="ร้านที่4"/>
    <s v="น** เ***รติศักดิ์ ส***ระเสริฐ"/>
    <s v="กาญจนบุรี"/>
    <s v="-"/>
    <s v=""/>
    <s v="26/03/2026 23:04"/>
    <s v="-"/>
    <s v="J&amp;T COD"/>
    <s v="Tiktok"/>
    <s v="จ่ายทีหลัง / COD"/>
    <s v=""/>
    <s v="793997829741"/>
    <s v="26/03/2026 23:04"/>
  </r>
  <r>
    <x v="0"/>
    <x v="2"/>
    <n v="49.59"/>
    <n v="1"/>
    <s v="GYI54"/>
    <n v="59.59"/>
    <n v="10"/>
    <s v="ร้านที่3"/>
    <s v="กรรณิการ์ เหล่าตระกูล"/>
    <s v="81/4 ถนนสุทธิสาร ซอยอินทามระ40 แขวงรัชดาภิเษก_x000a__x000a_ดินแดง/ Din Daengกรุงเทพมหานคร/ Bangkok_x000a_10400"/>
    <s v="10400"/>
    <s v="660813466369"/>
    <s v="26/03/2026 22:46"/>
    <s v="-"/>
    <s v="Kerry_dropoff"/>
    <s v="Lazada"/>
    <s v="lazada"/>
    <s v=""/>
    <s v="LEXPU0671161339"/>
    <s v="26/03/2026 22:46"/>
  </r>
  <r>
    <x v="2"/>
    <x v="3"/>
    <n v="50"/>
    <n v="6"/>
    <s v="GYI53"/>
    <n v="0"/>
    <n v="0"/>
    <s v="ร้านที่2"/>
    <s v="เ***ลศรีพาช้อป"/>
    <s v="กาฬสินธุ์"/>
    <s v="-"/>
    <s v=""/>
    <s v="26/03/2026 22:41"/>
    <s v="-"/>
    <s v="J&amp;T Express"/>
    <s v="Tiktok"/>
    <s v="tiktok"/>
    <s v=""/>
    <s v="793969889731"/>
    <s v="26/03/2026 22:41"/>
  </r>
  <r>
    <x v="3"/>
    <x v="4"/>
    <n v="66.666666666666671"/>
    <n v="3"/>
    <s v="GYI52"/>
    <n v="0"/>
    <n v="0"/>
    <s v="ร้านที่2"/>
    <s v="อ***รา ว***รัตน์"/>
    <s v="กาญจนบุรี"/>
    <s v="-"/>
    <s v=""/>
    <s v="26/03/2026 22:41"/>
    <s v="-"/>
    <s v="J&amp;T Express"/>
    <s v="Tiktok"/>
    <s v="tiktok"/>
    <s v=""/>
    <s v="793952954815"/>
    <s v="26/03/2026 22:41"/>
  </r>
  <r>
    <x v="2"/>
    <x v="3"/>
    <n v="50"/>
    <n v="6"/>
    <s v="GYI51"/>
    <n v="0"/>
    <n v="0"/>
    <s v="ร้านที่2"/>
    <s v="ส***ล"/>
    <s v="กรุงเทพมหานคร"/>
    <s v="-"/>
    <s v=""/>
    <s v="26/03/2026 22:41"/>
    <s v="-"/>
    <s v="J&amp;T Express"/>
    <s v="Tiktok"/>
    <s v="tiktok"/>
    <s v=""/>
    <s v="793914089765"/>
    <s v="26/03/2026 22:41"/>
  </r>
  <r>
    <x v="3"/>
    <x v="4"/>
    <n v="66.666666666666671"/>
    <n v="3"/>
    <s v="GYI50"/>
    <n v="0"/>
    <n v="0"/>
    <s v="ร้านที่2"/>
    <s v="อ***ภรณ์ ป***าคำ"/>
    <s v="สระแก้ว"/>
    <s v="-"/>
    <s v=""/>
    <s v="26/03/2026 22:41"/>
    <s v="-"/>
    <s v="J&amp;T Express"/>
    <s v="Tiktok"/>
    <s v="tiktok"/>
    <s v=""/>
    <s v="793971144886"/>
    <s v="26/03/2026 22:41"/>
  </r>
  <r>
    <x v="4"/>
    <x v="5"/>
    <n v="99"/>
    <n v="2"/>
    <s v="GYI49"/>
    <n v="0"/>
    <n v="0"/>
    <s v="ร้านที่2"/>
    <s v="ส***กาญจน์  ธ***จรัสพัชร์"/>
    <s v="นครราชสีมา"/>
    <s v="-"/>
    <s v=""/>
    <s v="26/03/2026 22:41"/>
    <s v="-"/>
    <s v="J&amp;T Express"/>
    <s v="Tiktok"/>
    <s v="tiktok"/>
    <s v=""/>
    <s v="793942803824"/>
    <s v="26/03/2026 22:41"/>
  </r>
  <r>
    <x v="5"/>
    <x v="6"/>
    <n v="76"/>
    <n v="1"/>
    <s v="GYI48"/>
    <n v="86"/>
    <n v="10"/>
    <s v="ร้านที่9"/>
    <s v="สุนีย์ แย้มพิมาย"/>
    <s v="289/3.ถ.สกล-นาหว้าต.เชียงเครือ.อ.เมือง..จ.สกลคนร 47000 · เชียงเครือ/ Chiang Khruea_x000a__x000a_เมืองสกลนคร/ Mueang Sakon Nakhonสกลนคร/ Sakon Nakhon_x000a_47000"/>
    <s v="47000"/>
    <s v="660652954965"/>
    <s v="26/03/2026 22:19"/>
    <s v="-"/>
    <s v="Kerry_dropoff"/>
    <s v="Lazada"/>
    <s v="lazada"/>
    <s v=""/>
    <s v="LEXPU0671147449"/>
    <s v="26/03/2026 22:19"/>
  </r>
  <r>
    <x v="2"/>
    <x v="3"/>
    <n v="50"/>
    <n v="6"/>
    <s v="GYI46"/>
    <n v="200"/>
    <n v="0"/>
    <s v="ร้านที่2"/>
    <s v="ว***ียร ก***ุน"/>
    <s v="กำแพงเพชร"/>
    <s v="-"/>
    <s v=""/>
    <s v="26/03/2026 22:03"/>
    <s v="-"/>
    <s v="J&amp;T Express"/>
    <s v="Tiktok"/>
    <s v="tiktok"/>
    <s v=""/>
    <s v="793995597732"/>
    <s v="26/03/2026 22:03"/>
  </r>
  <r>
    <x v="0"/>
    <x v="0"/>
    <n v="80"/>
    <n v="1"/>
    <s v="GYI45"/>
    <n v="80"/>
    <n v="0"/>
    <s v="ร้านที่1"/>
    <s v="อ******์"/>
    <s v="******ัฒนโยธิน แขวงถนนพญาไท เขตราชเทวี จังหวัดกรุงเทพมหานคร 10400"/>
    <s v="10400"/>
    <s v="93"/>
    <s v="26/03/2026 21:50"/>
    <s v="-"/>
    <s v="Flash Express"/>
    <s v="Shopee"/>
    <s v="shopee"/>
    <s v=""/>
    <s v="TH01378HFVKW0A"/>
    <s v="26/03/2026 21:49"/>
  </r>
  <r>
    <x v="6"/>
    <x v="7"/>
    <n v="14"/>
    <n v="1"/>
    <s v="GYI44"/>
    <n v="14"/>
    <n v="0"/>
    <s v="ร้านที่1"/>
    <s v="ธ******์"/>
    <s v="******ส่งไว้ที่ตู้จดหมายไม้หน้าบ้าน) ตำบลเมืองสวรรคโลก อำเภอสวรรคโลก จังหวัดสุโขทัย 64110"/>
    <s v="64110"/>
    <s v="39"/>
    <s v="26/03/2026 21:44"/>
    <s v="-"/>
    <s v="SPX Express"/>
    <s v="Shopee"/>
    <s v="shopee"/>
    <s v=""/>
    <s v="TH260736095112N"/>
    <s v="26/03/2026 21:44"/>
  </r>
  <r>
    <x v="7"/>
    <x v="8"/>
    <n v="53.01"/>
    <n v="1"/>
    <s v="GYI43"/>
    <n v="63.01"/>
    <n v="10"/>
    <s v="ร้านที่3"/>
    <s v="Thaworn Teerakul"/>
    <s v="33 หมู่บ้านเสนาวิลล่า ซอย 3 ถนนแฮปปี้แลนด์ คลองจั่น_x000a__x000a_บางกะปิ/ Bang Kapiกรุงเทพมหานคร/ Bangkok_x000a_10240"/>
    <s v="10240"/>
    <s v="660866229567"/>
    <s v="26/03/2026 21:40"/>
    <s v="-"/>
    <s v="Kerry_dropoff"/>
    <s v="Lazada"/>
    <s v="lazada"/>
    <s v=""/>
    <s v="LEXPU0671140829"/>
    <s v="26/03/2026 21:40"/>
  </r>
  <r>
    <x v="2"/>
    <x v="3"/>
    <n v="50"/>
    <n v="12"/>
    <s v="GYI42"/>
    <n v="400"/>
    <n v="0"/>
    <s v="ร้านที่2"/>
    <s v="ม***ี ป***ำมา"/>
    <s v="ชลบุรี"/>
    <s v="-"/>
    <s v=""/>
    <s v="26/03/2026 21:32"/>
    <s v="-"/>
    <s v="J&amp;T COD"/>
    <s v="Tiktok"/>
    <s v="จ่ายทีหลัง / COD"/>
    <s v=""/>
    <s v="793911049746"/>
    <s v="26/03/2026 21:32"/>
  </r>
  <r>
    <x v="7"/>
    <x v="9"/>
    <n v="159"/>
    <n v="2"/>
    <s v="GYI40"/>
    <n v="774"/>
    <n v="0"/>
    <s v="ร้านที่2"/>
    <s v="อ***ัทร ต***ดชะหิรัญ"/>
    <s v="กรุงเทพฯ"/>
    <s v="-"/>
    <s v=""/>
    <s v="26/03/2026 21:26"/>
    <s v="-"/>
    <s v="J&amp;T COD"/>
    <s v="Tiktok"/>
    <s v="จ่ายทีหลัง / COD"/>
    <s v=""/>
    <s v="793904126794"/>
    <s v="26/03/2026 21:26"/>
  </r>
  <r>
    <x v="8"/>
    <x v="10"/>
    <n v="159"/>
    <n v="2"/>
    <s v="GYI40"/>
    <n v="774"/>
    <n v="0"/>
    <s v="ร้านที่2"/>
    <s v="อ***ัทร ต***ดชะหิรัญ"/>
    <s v="กรุงเทพฯ"/>
    <s v="-"/>
    <s v=""/>
    <s v="26/03/2026 21:26"/>
    <s v="-"/>
    <s v="J&amp;T COD"/>
    <s v="Tiktok"/>
    <s v="จ่ายทีหลัง / COD"/>
    <s v=""/>
    <s v="793904126794"/>
    <s v="26/03/2026 21:26"/>
  </r>
  <r>
    <x v="1"/>
    <x v="1"/>
    <n v="159"/>
    <n v="2"/>
    <s v="GYI40"/>
    <n v="774"/>
    <n v="0"/>
    <s v="ร้านที่2"/>
    <s v="อ***ัทร ต***ดชะหิรัญ"/>
    <s v="กรุงเทพฯ"/>
    <s v="-"/>
    <s v=""/>
    <s v="26/03/2026 21:26"/>
    <s v="-"/>
    <s v="J&amp;T COD"/>
    <s v="Tiktok"/>
    <s v="จ่ายทีหลัง / COD"/>
    <s v=""/>
    <s v="793904126794"/>
    <s v="26/03/2026 21:26"/>
  </r>
  <r>
    <x v="2"/>
    <x v="3"/>
    <n v="50"/>
    <n v="6"/>
    <s v="GYI38"/>
    <n v="277.04000000000002"/>
    <n v="0"/>
    <s v="ร้านที่2"/>
    <s v="น***ผ้ว  ธ***ชาติ"/>
    <s v="นครศรีธรรมราช"/>
    <s v="-"/>
    <s v=""/>
    <s v="26/03/2026 20:58"/>
    <s v="-"/>
    <s v="J&amp;T Express"/>
    <s v="Tiktok"/>
    <s v="tiktok"/>
    <s v=""/>
    <s v="793958572746"/>
    <s v="26/03/2026 20:56"/>
  </r>
  <r>
    <x v="9"/>
    <x v="11"/>
    <n v="99"/>
    <n v="1"/>
    <s v="GYI38"/>
    <n v="277.04000000000002"/>
    <n v="0"/>
    <s v="ร้านที่2"/>
    <s v="น***ผ้ว  ธ***ชาติ"/>
    <s v="นครศรีธรรมราช"/>
    <s v="-"/>
    <s v=""/>
    <s v="26/03/2026 20:58"/>
    <s v="-"/>
    <s v="J&amp;T Express"/>
    <s v="Tiktok"/>
    <s v="tiktok"/>
    <s v=""/>
    <s v="793958572746"/>
    <s v="26/03/2026 20:56"/>
  </r>
  <r>
    <x v="1"/>
    <x v="1"/>
    <n v="159"/>
    <n v="1"/>
    <s v="GYI37"/>
    <n v="99"/>
    <n v="0"/>
    <s v="ร้านที่4"/>
    <s v="อ***"/>
    <s v="นนทบุรี"/>
    <s v="-"/>
    <s v=""/>
    <s v="26/03/2026 20:49"/>
    <s v="-"/>
    <s v="J&amp;T COD"/>
    <s v="Tiktok"/>
    <s v="จ่ายทีหลัง / COD"/>
    <s v=""/>
    <s v="793972163880"/>
    <s v="26/03/2026 20:49"/>
  </r>
  <r>
    <x v="4"/>
    <x v="5"/>
    <n v="200"/>
    <n v="1"/>
    <s v="GYI36"/>
    <n v="99"/>
    <n v="0"/>
    <s v="ร้านที่2"/>
    <s v="ส***  เ***องจำนงค์"/>
    <s v="ชลบุรี"/>
    <s v="-"/>
    <s v=""/>
    <s v="26/03/2026 20:45"/>
    <s v="-"/>
    <s v="J&amp;T COD"/>
    <s v="Tiktok"/>
    <s v="จ่ายทีหลัง / COD"/>
    <s v=""/>
    <s v="793995494784"/>
    <s v="26/03/2026 20:46"/>
  </r>
  <r>
    <x v="7"/>
    <x v="12"/>
    <n v="109"/>
    <n v="1"/>
    <s v="GYI35"/>
    <n v="140"/>
    <n v="31"/>
    <s v="ร้านที่1"/>
    <s v="ภิมลรัตน์"/>
    <s v="281 ม.15 · นางลือ/ Nang Lue_x000a__x000a_เมืองชัยนาท/ Mueang Chai Natชัยนาท/ Chainat_x000a_17000"/>
    <s v="17000"/>
    <s v="660642686479"/>
    <s v="26/03/2026 20:45"/>
    <s v="-"/>
    <s v="Kerry_dropoff"/>
    <s v="Lazada"/>
    <s v="lazada"/>
    <s v=""/>
    <s v="LEXPU0671143749"/>
    <s v="26/03/2026 20:45"/>
  </r>
  <r>
    <x v="1"/>
    <x v="1"/>
    <n v="159"/>
    <n v="1"/>
    <s v="GYI33"/>
    <n v="99"/>
    <n v="0"/>
    <s v="ร้านที่4"/>
    <s v="ว***า  ม***มานะกิจ"/>
    <s v="กรุงเทพฯ"/>
    <s v="-"/>
    <s v=""/>
    <s v="26/03/2026 20:43"/>
    <s v="-"/>
    <s v="J&amp;T Express"/>
    <s v="Tiktok"/>
    <s v="tiktok"/>
    <s v=""/>
    <s v="793979653876"/>
    <s v="26/03/2026 20:43"/>
  </r>
  <r>
    <x v="6"/>
    <x v="7"/>
    <n v="14"/>
    <n v="1"/>
    <s v="GYI32"/>
    <n v="24"/>
    <n v="10"/>
    <s v="ร้านที่1"/>
    <s v="ณ***ร"/>
    <s v="******ระเทศไทย (มีศาลชั้น2รั่วสีฟ้ามีต้นมะม่วงน่าบ้าน) ตำบลบ่อยาง อำเภอเมืองสงขลา จังหวัดสงขลา 90000"/>
    <s v="90000"/>
    <s v="37"/>
    <s v="26/03/2026 20:39"/>
    <s v="-"/>
    <s v="SPX Express"/>
    <s v="Shopee"/>
    <s v="shopee"/>
    <s v=""/>
    <s v="TH263314909608X"/>
    <s v="26/03/2026 20:39"/>
  </r>
  <r>
    <x v="10"/>
    <x v="13"/>
    <n v="139"/>
    <n v="1"/>
    <s v="GYI31"/>
    <n v="139"/>
    <n v="0"/>
    <s v="ร้านที่1"/>
    <s v="เ******์"/>
    <s v="******าไข่ อำเภอเมืองฉะเชิงเทรา จังหวัดฉะเชิงเทรา 24000"/>
    <s v="24000"/>
    <s v="20"/>
    <s v="26/03/2026 20:38"/>
    <s v="-"/>
    <s v="SPX Express"/>
    <s v="Shopee"/>
    <s v="shopee"/>
    <s v=""/>
    <s v="TH264332387573X"/>
    <s v="26/03/2026 20:38"/>
  </r>
  <r>
    <x v="2"/>
    <x v="3"/>
    <n v="33.333333333333336"/>
    <n v="3"/>
    <s v="GYI29"/>
    <n v="103"/>
    <n v="3"/>
    <s v="ร้านที่4"/>
    <s v="ส***วดี แ***อำไพ"/>
    <s v="ปราจีนบุรี"/>
    <s v="-"/>
    <s v=""/>
    <s v="26/03/2026 20:25"/>
    <s v="-"/>
    <s v="J&amp;T COD"/>
    <s v="Tiktok"/>
    <s v="จ่ายทีหลัง / COD"/>
    <s v=""/>
    <s v="793958097741"/>
    <s v="26/03/2026 20:25"/>
  </r>
  <r>
    <x v="4"/>
    <x v="5"/>
    <n v="200"/>
    <n v="1"/>
    <s v="GYI28"/>
    <n v="99"/>
    <n v="0"/>
    <s v="ร้านที่2"/>
    <s v="บ***ู....ศรีคล้ายคำ"/>
    <s v="ราชบุรี"/>
    <s v="-"/>
    <s v=""/>
    <s v="26/03/2026 20:12"/>
    <s v="-"/>
    <s v="J&amp;T COD"/>
    <s v="Tiktok"/>
    <s v="จ่ายทีหลัง / COD"/>
    <s v=""/>
    <s v="793954109852"/>
    <s v="26/03/2026 20:12"/>
  </r>
  <r>
    <x v="1"/>
    <x v="1"/>
    <n v="159"/>
    <n v="1"/>
    <s v="GYI26"/>
    <n v="137"/>
    <n v="38"/>
    <s v="ร้านที่4"/>
    <s v="ป***ีต  เ***ทอง"/>
    <s v="ชลบุรี"/>
    <s v="-"/>
    <s v=""/>
    <s v="26/03/2026 19:52"/>
    <s v="-"/>
    <s v="J&amp;T COD"/>
    <s v="Tiktok"/>
    <s v="จ่ายทีหลัง / COD"/>
    <s v=""/>
    <s v="793969853880"/>
    <s v="26/03/2026 19:52"/>
  </r>
  <r>
    <x v="2"/>
    <x v="3"/>
    <n v="50"/>
    <n v="6"/>
    <s v="GYI25"/>
    <n v="200"/>
    <n v="0"/>
    <s v="ร้านที่2"/>
    <s v="ป***"/>
    <s v="นครปฐม"/>
    <s v="-"/>
    <s v=""/>
    <s v="26/03/2026 19:52"/>
    <s v="-"/>
    <s v="J&amp;T COD"/>
    <s v="Tiktok"/>
    <s v="จ่ายทีหลัง / COD"/>
    <s v=""/>
    <s v="793949284715"/>
    <s v="26/03/2026 19:52"/>
  </r>
  <r>
    <x v="2"/>
    <x v="3"/>
    <n v="33.333333333333336"/>
    <n v="3"/>
    <s v="GYI24"/>
    <n v="100"/>
    <n v="0"/>
    <s v="ร้านที่4"/>
    <s v="น***ภัคจิรา ว***สมบูรณ์"/>
    <s v="กรุงเทพฯ"/>
    <s v="-"/>
    <s v=""/>
    <s v="26/03/2026 19:49"/>
    <s v="-"/>
    <s v="J&amp;T COD"/>
    <s v="Tiktok"/>
    <s v="จ่ายทีหลัง / COD"/>
    <s v=""/>
    <s v="793934504834"/>
    <s v="26/03/2026 19:49"/>
  </r>
  <r>
    <x v="11"/>
    <x v="14"/>
    <n v="40"/>
    <n v="2"/>
    <s v="GYI23"/>
    <n v="90"/>
    <n v="10"/>
    <s v="ร้านที่1"/>
    <s v="บ******์"/>
    <s v="******อ ตำบลดงบัง อำเภอบึงโขงหลง จังหวัดบึงกาฬ 38220"/>
    <s v="38220"/>
    <s v="80"/>
    <s v="26/03/2026 19:46"/>
    <s v="-"/>
    <s v="SPX Express"/>
    <s v="Shopee"/>
    <s v="shopee"/>
    <s v=""/>
    <s v="TH2688847689328"/>
    <s v="26/03/2026 19:45"/>
  </r>
  <r>
    <x v="11"/>
    <x v="14"/>
    <n v="40"/>
    <n v="1"/>
    <s v="GYI22"/>
    <n v="40"/>
    <n v="0"/>
    <s v="ร้านที่1"/>
    <s v="ป****ต"/>
    <s v="******ำบลคอกกระบือ อำเภอปะนาเระ จังหวัดปัตตานี 94130"/>
    <s v="94130"/>
    <s v="93"/>
    <s v="27/03/2026 19:35"/>
    <s v="-"/>
    <s v="SPX Express"/>
    <s v="Shopee"/>
    <s v="shopee"/>
    <s v=""/>
    <s v="TH264164193114C"/>
    <s v="26/03/2026 19:43"/>
  </r>
  <r>
    <x v="12"/>
    <x v="15"/>
    <n v="66"/>
    <n v="1"/>
    <s v="GYI21"/>
    <n v="240"/>
    <n v="0"/>
    <s v="ร้านที่1"/>
    <s v="ป******ง"/>
    <s v="******ปุณณวิถี 5, แขวงบางจาก แขวงบางจาก เขตพระโขนง จังหวัดกรุงเทพมหานคร 10260"/>
    <s v="10260"/>
    <s v="52"/>
    <s v="26/03/2026 19:37"/>
    <s v="-"/>
    <s v="SPX Express"/>
    <s v="Shopee"/>
    <s v="shopee"/>
    <s v=""/>
    <s v="TH269041478496X"/>
    <s v="26/03/2026 19:37"/>
  </r>
  <r>
    <x v="5"/>
    <x v="16"/>
    <n v="66"/>
    <n v="1"/>
    <s v="GYI21"/>
    <n v="240"/>
    <n v="0"/>
    <s v="ร้านที่1"/>
    <s v="ป******ง"/>
    <s v="******ปุณณวิถี 5, แขวงบางจาก แขวงบางจาก เขตพระโขนง จังหวัดกรุงเทพมหานคร 10260"/>
    <s v="10260"/>
    <s v="52"/>
    <s v="26/03/2026 19:37"/>
    <s v="-"/>
    <s v="SPX Express"/>
    <s v="Shopee"/>
    <s v="shopee"/>
    <s v=""/>
    <s v="TH269041478496X"/>
    <s v="26/03/2026 19:37"/>
  </r>
  <r>
    <x v="0"/>
    <x v="0"/>
    <n v="67"/>
    <n v="1"/>
    <s v="GYI21"/>
    <n v="240"/>
    <n v="0"/>
    <s v="ร้านที่1"/>
    <s v="ป******ง"/>
    <s v="******ปุณณวิถี 5, แขวงบางจาก แขวงบางจาก เขตพระโขนง จังหวัดกรุงเทพมหานคร 10260"/>
    <s v="10260"/>
    <s v="52"/>
    <s v="26/03/2026 19:37"/>
    <s v="-"/>
    <s v="SPX Express"/>
    <s v="Shopee"/>
    <s v="shopee"/>
    <s v=""/>
    <s v="TH269041478496X"/>
    <s v="26/03/2026 19:37"/>
  </r>
  <r>
    <x v="2"/>
    <x v="3"/>
    <n v="33.333333333333336"/>
    <n v="3"/>
    <s v="GYI20"/>
    <n v="100"/>
    <n v="0"/>
    <s v="ร้านที่4"/>
    <s v="ท***ิณา อ***ะวงศ์"/>
    <s v="ปทุมธานี"/>
    <s v="-"/>
    <s v=""/>
    <s v="26/03/2026 19:32"/>
    <s v="-"/>
    <s v="J&amp;T Express"/>
    <s v="Tiktok"/>
    <s v="tiktok"/>
    <s v=""/>
    <s v="793943699706"/>
    <s v="26/03/2026 19:32"/>
  </r>
  <r>
    <x v="11"/>
    <x v="14"/>
    <n v="33.333333333333336"/>
    <n v="3"/>
    <s v="GYI19"/>
    <n v="108.2"/>
    <n v="29"/>
    <s v="ร้านที่1"/>
    <s v="ธนวันต์ ปุริลา"/>
    <s v="หมู่บ้านรีเจนซี่ 131/136 หมู่บ้านรีเจนซี่ หมู่4  · บางรักพัฒนา/ Bang Rak Phatthana_x000a__x000a_บางบัวทอง/ Bang Bua Thongนนทบุรี/ Nonthaburi_x000a_11110"/>
    <s v="11110"/>
    <s v="660630186832"/>
    <s v="26/03/2026 19:23"/>
    <s v="-"/>
    <s v="Kerry_dropoff"/>
    <s v="Lazada"/>
    <s v="lazada"/>
    <s v=""/>
    <s v="LEXPU0671162275"/>
    <s v="26/03/2026 19:23"/>
  </r>
  <r>
    <x v="2"/>
    <x v="3"/>
    <n v="50"/>
    <n v="6"/>
    <s v="GYI18"/>
    <n v="200"/>
    <n v="0"/>
    <s v="ร้านที่2"/>
    <s v="P** L**"/>
    <s v="เพชรบูรณ์"/>
    <s v="-"/>
    <s v=""/>
    <s v="26/03/2026 19:19"/>
    <s v="-"/>
    <s v="J&amp;T COD"/>
    <s v="Tiktok"/>
    <s v="จ่ายทีหลัง / COD"/>
    <s v=""/>
    <s v="793932396740"/>
    <s v="26/03/2026 19:19"/>
  </r>
  <r>
    <x v="2"/>
    <x v="3"/>
    <n v="50"/>
    <n v="6"/>
    <s v="GYI17"/>
    <n v="200"/>
    <n v="0"/>
    <s v="ร้านที่2"/>
    <s v="น***ลอง  เ***ป้อม"/>
    <s v="สุโขทัย"/>
    <s v="-"/>
    <s v=""/>
    <s v="26/03/2026 19:14"/>
    <s v="-"/>
    <s v="J&amp;T Express"/>
    <s v="Tiktok"/>
    <s v="tiktok"/>
    <s v=""/>
    <s v="793902287710"/>
    <s v="26/03/2026 19:13"/>
  </r>
  <r>
    <x v="2"/>
    <x v="3"/>
    <n v="33.333333333333336"/>
    <n v="3"/>
    <s v="GYI16"/>
    <n v="100"/>
    <n v="0"/>
    <s v="ร้านที่4"/>
    <s v="เ***ลักษณ์  แ***ตุ้ย"/>
    <s v="เชียงใหม่"/>
    <s v="-"/>
    <s v=""/>
    <s v="26/03/2026 19:09"/>
    <s v="-"/>
    <s v="J&amp;T COD"/>
    <s v="Tiktok"/>
    <s v="จ่ายทีหลัง / COD"/>
    <s v=""/>
    <s v="793905498713"/>
    <s v="26/03/2026 19:10"/>
  </r>
  <r>
    <x v="11"/>
    <x v="14"/>
    <n v="40"/>
    <n v="1"/>
    <s v="GYI15"/>
    <n v="40"/>
    <n v="0"/>
    <s v="ร้านที่1"/>
    <s v="ส******์"/>
    <s v="******หาสวัสดิ์ ตำบลมหาสวัสดิ์ อำเภอบางกรวย จังหวัดนนทบุรี 11130"/>
    <s v="11130"/>
    <s v="82"/>
    <s v="26/03/2026 19:07"/>
    <s v="-"/>
    <s v="SPX Express"/>
    <s v="Shopee"/>
    <s v="shopee"/>
    <s v=""/>
    <s v="TH262039629369C"/>
    <s v="26/03/2026 19:07"/>
  </r>
  <r>
    <x v="1"/>
    <x v="1"/>
    <n v="139"/>
    <n v="1"/>
    <s v="GYI13"/>
    <n v="139"/>
    <n v="0"/>
    <s v="ร้านที่1"/>
    <s v="ช******์"/>
    <s v="****** กรุงเทพฯ-นนท์, แขวง วงศ์สว่าง, เขตบางซื่อ แขวงวงศ์สว่าง เขตบางซื่อ จังหวัดกรุงเทพมหานคร 10800"/>
    <s v="10800"/>
    <s v="55"/>
    <s v="26/03/2026 18:52"/>
    <s v="-"/>
    <s v="SPX Express"/>
    <s v="Shopee"/>
    <s v="shopee"/>
    <s v=""/>
    <s v="TH260538277781W"/>
    <s v="26/03/2026 18:52"/>
  </r>
  <r>
    <x v="2"/>
    <x v="3"/>
    <n v="50"/>
    <n v="6"/>
    <s v="GYI12"/>
    <n v="200"/>
    <n v="0"/>
    <s v="ร้านที่2"/>
    <s v="จ***ร์งาม บ***ันทร์"/>
    <s v="ชลบุรี"/>
    <s v="-"/>
    <s v=""/>
    <s v="26/03/2026 18:45"/>
    <s v="-"/>
    <s v="J&amp;T COD"/>
    <s v="Tiktok"/>
    <s v="จ่ายทีหลัง / COD"/>
    <s v=""/>
    <s v="793969595716"/>
    <s v="26/03/2026 18:45"/>
  </r>
  <r>
    <x v="8"/>
    <x v="12"/>
    <n v="87.2"/>
    <n v="1"/>
    <s v="GYI11"/>
    <n v="87.2"/>
    <n v="0"/>
    <s v="ร้านที่1"/>
    <s v="ศิริวรรณ ประทุมศิริ"/>
    <s v="262ก ตำบลโกรกกราก อำเภอเมือง จังหวัดสมุทรสาคร ถนนธรรมคุณากร - · โกรกกราก/ Krokkrak_x000a__x000a_เมืองสมุทรสาคร/ Mueang Samut Sakhonสมุทรสาคร/ Samut Sakhon_x000a_74000"/>
    <s v="74000"/>
    <s v="660894096948"/>
    <s v="26/03/2026 18:33"/>
    <s v="-"/>
    <s v="Kerry_dropoff"/>
    <s v="Lazada"/>
    <s v="lazada"/>
    <s v=""/>
    <s v="LEXPU0671147051"/>
    <s v="26/03/2026 18:33"/>
  </r>
  <r>
    <x v="10"/>
    <x v="13"/>
    <n v="139"/>
    <n v="2"/>
    <s v="GYI10"/>
    <n v="278"/>
    <n v="0"/>
    <s v="ร้านที่1"/>
    <s v="ก***ร"/>
    <s v="****** ตำบลท้อแท้ อำเภอวัดโบสถ์ จังหวัดพิษณุโลก 65160"/>
    <s v="65160"/>
    <s v="82"/>
    <s v="26/03/2026 18:14"/>
    <s v="-"/>
    <s v="SPX Express"/>
    <s v="Shopee"/>
    <s v="shopee"/>
    <s v=""/>
    <s v="TH264033451189G"/>
    <s v="26/03/2026 18:14"/>
  </r>
  <r>
    <x v="6"/>
    <x v="7"/>
    <n v="14"/>
    <n v="1"/>
    <s v="GYI9"/>
    <n v="14"/>
    <n v="0"/>
    <s v="ร้านที่1"/>
    <s v="น***์"/>
    <s v="******บ้านโคกสะอาด ตำบลม่วงค่อม ตำบลม่วงค่อม อำเภอชัยบาดาล จังหวัดลพบุรี 15230"/>
    <s v="15230"/>
    <s v="67"/>
    <s v="26/03/2026 18:36"/>
    <s v="-"/>
    <s v="SPX Express"/>
    <s v="Shopee"/>
    <s v="shopee"/>
    <s v=""/>
    <s v="TH263909654709G"/>
    <s v="26/03/2026 18:06"/>
  </r>
  <r>
    <x v="6"/>
    <x v="7"/>
    <n v="14"/>
    <n v="1"/>
    <s v="GYI8"/>
    <n v="14"/>
    <n v="0"/>
    <s v="ร้านที่1"/>
    <s v="จ******​"/>
    <s v="******บลม่วงค่อม ตำบลม่วงค่อม อำเภอชัยบาดาล จังหวัดลพบุรี 15230"/>
    <s v="15230"/>
    <s v="49"/>
    <s v="26/03/2026 18:34"/>
    <s v="-"/>
    <s v="SPX Express"/>
    <s v="Shopee"/>
    <s v="shopee"/>
    <s v=""/>
    <s v="TH269630534836A"/>
    <s v="26/03/2026 18:04"/>
  </r>
  <r>
    <x v="6"/>
    <x v="7"/>
    <n v="14"/>
    <n v="1"/>
    <s v="GYI7"/>
    <n v="14"/>
    <n v="0"/>
    <s v="ร้านที่1"/>
    <s v="ก******​"/>
    <s v="******นโคกสะอาด, ตำบลม่วงค่อม, อำเภอชัยบาดาล ตำบลม่วงค่อม อำเภอชัยบาดาล จังหวัดลพบุรี 15230"/>
    <s v="15230"/>
    <s v="67"/>
    <s v="26/03/2026 18:34"/>
    <s v="-"/>
    <s v="SPX Express"/>
    <s v="Shopee"/>
    <s v="shopee"/>
    <s v=""/>
    <s v="TH266119388250X"/>
    <s v="26/03/2026 18:04"/>
  </r>
  <r>
    <x v="2"/>
    <x v="3"/>
    <n v="33.333333333333336"/>
    <n v="3"/>
    <s v="GYI6"/>
    <n v="140"/>
    <n v="40"/>
    <s v="ร้านที่4"/>
    <s v="ช***านต์  ก***ำ"/>
    <s v="ลำปาง"/>
    <s v="-"/>
    <s v=""/>
    <s v="26/03/2026 18:00"/>
    <s v="-"/>
    <s v="J&amp;T Express"/>
    <s v="Tiktok"/>
    <s v="tiktok"/>
    <s v=""/>
    <s v="793936995795"/>
    <s v="26/03/2026 18:00"/>
  </r>
  <r>
    <x v="4"/>
    <x v="5"/>
    <n v="200"/>
    <n v="1"/>
    <s v="GYI5"/>
    <n v="99"/>
    <n v="0"/>
    <s v="ร้านที่4"/>
    <s v="ม***ตา บ***บ"/>
    <s v="ภูเก็ต"/>
    <s v="-"/>
    <s v=""/>
    <s v="26/03/2026 17:34"/>
    <s v="-"/>
    <s v="J&amp;T COD"/>
    <s v="Tiktok"/>
    <s v="จ่ายทีหลัง / COD"/>
    <s v=""/>
    <s v="793964707874"/>
    <s v="26/03/2026 17:34"/>
  </r>
  <r>
    <x v="11"/>
    <x v="14"/>
    <n v="37.5"/>
    <n v="8"/>
    <s v="GYI4"/>
    <n v="328"/>
    <n v="0"/>
    <s v="ร้านที่2"/>
    <s v="ภ***พัทธ์"/>
    <s v="สงขลา"/>
    <s v="-"/>
    <s v=""/>
    <s v="26/03/2026 17:22"/>
    <s v="-"/>
    <s v="J&amp;T COD"/>
    <s v="Tiktok"/>
    <s v="จ่ายทีหลัง / COD"/>
    <s v=""/>
    <s v="793948033852"/>
    <s v="26/03/2026 17:34"/>
  </r>
  <r>
    <x v="2"/>
    <x v="3"/>
    <n v="33.333333333333336"/>
    <n v="3"/>
    <s v="GYI3"/>
    <n v="100"/>
    <n v="0"/>
    <s v="ร้านที่4"/>
    <s v="ณ***ช  แ***ุข"/>
    <s v="ภูเก็ต"/>
    <s v="-"/>
    <s v=""/>
    <s v="26/03/2026 17:27"/>
    <s v="-"/>
    <s v="J&amp;T COD"/>
    <s v="Tiktok"/>
    <s v="จ่ายทีหลัง / COD"/>
    <s v=""/>
    <s v="793966290703"/>
    <s v="26/03/2026 17:27"/>
  </r>
  <r>
    <x v="10"/>
    <x v="12"/>
    <n v="109"/>
    <n v="2"/>
    <s v="GYI2"/>
    <n v="244"/>
    <n v="26"/>
    <s v="ร้านที่1"/>
    <s v="นางมาลี ไหมดระโทก"/>
    <s v="78 หมู่9 ต.โชคชัย_x000a__x000a_โชคชัย/ Chok Chaiนครราชสีมา/ Nakhon Ratchasima_x000a_30190"/>
    <s v="30190"/>
    <s v="660647295237"/>
    <s v="26/03/2026 16:49"/>
    <s v="-"/>
    <s v="Kerry_dropoff"/>
    <s v="Lazada"/>
    <s v="lazada"/>
    <s v=""/>
    <s v="LEXPU0671235367"/>
    <s v="26/03/2026 16:49"/>
  </r>
  <r>
    <x v="4"/>
    <x v="5"/>
    <n v="200"/>
    <n v="1"/>
    <s v="GYI1"/>
    <n v="85"/>
    <n v="0"/>
    <s v="ร้านที่2"/>
    <s v="ฐ***ภา ก***วด"/>
    <s v="จังหวัดฉะเชิงเทรา"/>
    <s v="-"/>
    <s v=""/>
    <s v="26/03/2026 16:47"/>
    <s v="-"/>
    <s v="J&amp;T Express"/>
    <s v="Tiktok"/>
    <s v="tiktok"/>
    <s v=""/>
    <s v="793933500861"/>
    <s v="26/03/2026 16:47"/>
  </r>
  <r>
    <x v="6"/>
    <x v="7"/>
    <n v="14"/>
    <n v="2"/>
    <s v="GYI0"/>
    <n v="44"/>
    <n v="16"/>
    <s v="ร้านที่1"/>
    <s v="น******อ"/>
    <s v="******ฮ้ว ตำบลบ่อแฮ้ว อำเภอเมืองลำปาง จังหวัดลำปาง 52000"/>
    <s v="52000"/>
    <s v="27"/>
    <s v="26/03/2026 16:46"/>
    <s v="-"/>
    <s v="SPX Express"/>
    <s v="Shopee"/>
    <s v="shopee"/>
    <s v=""/>
    <s v="TH268345008105H"/>
    <s v="26/03/2026 16:45"/>
  </r>
  <r>
    <x v="0"/>
    <x v="0"/>
    <n v="66.333333333333329"/>
    <n v="3"/>
    <s v="GYH99"/>
    <n v="750"/>
    <n v="0"/>
    <s v="ร้านที่2"/>
    <s v="ต** ว***ลิน"/>
    <s v="นครปฐม"/>
    <s v="-"/>
    <s v=""/>
    <s v="26/03/2026 16:44"/>
    <s v="-"/>
    <s v="J&amp;T COD"/>
    <s v="Tiktok"/>
    <s v="จ่ายทีหลัง / COD"/>
    <s v=""/>
    <s v="793972044806"/>
    <s v="26/03/2026 16:44"/>
  </r>
  <r>
    <x v="0"/>
    <x v="0"/>
    <n v="66.333333333333329"/>
    <n v="6"/>
    <s v="GYH99"/>
    <n v="750"/>
    <n v="0"/>
    <s v="ร้านที่2"/>
    <s v="ต** ว***ลิน"/>
    <s v="นครปฐม"/>
    <s v="-"/>
    <s v=""/>
    <s v="26/03/2026 16:44"/>
    <s v="-"/>
    <s v="J&amp;T COD"/>
    <s v="Tiktok"/>
    <s v="จ่ายทีหลัง / COD"/>
    <s v=""/>
    <s v="793972044806"/>
    <s v="26/03/2026 16:44"/>
  </r>
  <r>
    <x v="13"/>
    <x v="17"/>
    <n v="50"/>
    <n v="3"/>
    <s v="GYH98"/>
    <n v="307"/>
    <n v="8"/>
    <s v="ร้านที่2"/>
    <s v="อ***ย์ พ***ธา"/>
    <s v="ภูเก็ต"/>
    <s v="-"/>
    <s v=""/>
    <s v="26/03/2026 16:37"/>
    <s v="-"/>
    <s v="J&amp;T Express"/>
    <s v="Tiktok"/>
    <s v="tiktok"/>
    <s v=""/>
    <s v="793943869751"/>
    <s v="26/03/2026 16:37"/>
  </r>
  <r>
    <x v="2"/>
    <x v="3"/>
    <n v="50"/>
    <n v="6"/>
    <s v="GYH98"/>
    <n v="307"/>
    <n v="8"/>
    <s v="ร้านที่2"/>
    <s v="อ***ย์ พ***ธา"/>
    <s v="ภูเก็ต"/>
    <s v="-"/>
    <s v=""/>
    <s v="26/03/2026 16:37"/>
    <s v="-"/>
    <s v="J&amp;T Express"/>
    <s v="Tiktok"/>
    <s v="tiktok"/>
    <s v=""/>
    <s v="793943869751"/>
    <s v="26/03/2026 16:37"/>
  </r>
  <r>
    <x v="8"/>
    <x v="10"/>
    <n v="159"/>
    <n v="1"/>
    <s v="GYH96"/>
    <n v="99"/>
    <n v="0"/>
    <s v="ร้านที่4"/>
    <s v="อ***ี อ***า"/>
    <s v="กาฬสินธุ์"/>
    <s v="-"/>
    <s v=""/>
    <s v="26/03/2026 16:33"/>
    <s v="-"/>
    <s v="J&amp;T COD"/>
    <s v="Tiktok"/>
    <s v="จ่ายทีหลัง / COD"/>
    <s v=""/>
    <s v="793927726782"/>
    <s v="26/03/2026 16:34"/>
  </r>
  <r>
    <x v="8"/>
    <x v="10"/>
    <n v="159"/>
    <n v="1"/>
    <s v="GYH95"/>
    <n v="190.5"/>
    <n v="0"/>
    <s v="ร้านที่4"/>
    <s v="อ***ตติยา ส***ก้ว"/>
    <s v="บุรีรัมย์"/>
    <s v="-"/>
    <s v=""/>
    <s v="26/03/2026 16:33"/>
    <s v="-"/>
    <s v="J&amp;T Express"/>
    <s v="Tiktok"/>
    <s v="tiktok"/>
    <s v=""/>
    <s v="793911329783"/>
    <s v="26/03/2026 16:33"/>
  </r>
  <r>
    <x v="10"/>
    <x v="13"/>
    <n v="159"/>
    <n v="1"/>
    <s v="GYH95"/>
    <n v="190.5"/>
    <n v="0"/>
    <s v="ร้านที่4"/>
    <s v="อ***ตติยา ส***ก้ว"/>
    <s v="บุรีรัมย์"/>
    <s v="-"/>
    <s v=""/>
    <s v="26/03/2026 16:33"/>
    <s v="-"/>
    <s v="J&amp;T Express"/>
    <s v="Tiktok"/>
    <s v="tiktok"/>
    <s v=""/>
    <s v="793911329783"/>
    <s v="26/03/2026 16:33"/>
  </r>
  <r>
    <x v="2"/>
    <x v="3"/>
    <n v="50"/>
    <n v="6"/>
    <s v="GYH94"/>
    <n v="181"/>
    <n v="0"/>
    <s v="ร้านที่2"/>
    <s v="น***ำพัน  ส***ะบารี"/>
    <s v="หนองคาย"/>
    <s v="-"/>
    <s v=""/>
    <s v="26/03/2026 16:30"/>
    <s v="-"/>
    <s v="J&amp;T Express"/>
    <s v="Tiktok"/>
    <s v="tiktok"/>
    <s v=""/>
    <s v="793995679735"/>
    <s v="26/03/2026 16:30"/>
  </r>
  <r>
    <x v="11"/>
    <x v="14"/>
    <n v="40"/>
    <n v="1"/>
    <s v="GYH93"/>
    <n v="40"/>
    <n v="0"/>
    <s v="ร้านที่1"/>
    <s v="ว******น"/>
    <s v="******มปุ๊ก อำเภอ เมืองบุรีรัมย์ จังหวัด บุรีรัมย์ ตำบลลุมปุ๊ก อำเภอเมืองบุรีรัมย์ จังหวัดบุรีรัมย์ 31000"/>
    <s v="31000"/>
    <s v="54"/>
    <s v="26/03/2026 16:30"/>
    <s v="-"/>
    <s v="SPX Express"/>
    <s v="Shopee"/>
    <s v="shopee"/>
    <s v=""/>
    <s v="TH268835216069B"/>
    <s v="26/03/2026 15:59"/>
  </r>
  <r>
    <x v="1"/>
    <x v="1"/>
    <n v="159"/>
    <n v="1"/>
    <s v="GYH92"/>
    <n v="129"/>
    <n v="0"/>
    <s v="ร้านที่2"/>
    <s v="ช***รงค์ จ***ร์ตา"/>
    <s v="สมุทรสาคร"/>
    <s v="-"/>
    <s v=""/>
    <s v="26/03/2026 15:54"/>
    <s v="-"/>
    <s v="J&amp;T Express"/>
    <s v="Tiktok"/>
    <s v="tiktok"/>
    <s v=""/>
    <s v="793972659874"/>
    <s v="26/03/2026 15:54"/>
  </r>
  <r>
    <x v="0"/>
    <x v="0"/>
    <n v="66.333333333333329"/>
    <n v="3"/>
    <s v="GYH91"/>
    <n v="250"/>
    <n v="0"/>
    <s v="ร้านที่2"/>
    <s v="พ***์วิภา   โ***สุข"/>
    <s v="ประจวบคีรีขันธ์"/>
    <s v="-"/>
    <s v=""/>
    <s v="26/03/2026 15:52"/>
    <s v="-"/>
    <s v="J&amp;T COD"/>
    <s v="Tiktok"/>
    <s v="จ่ายทีหลัง / COD"/>
    <s v=""/>
    <s v="793959033873"/>
    <s v="26/03/2026 15:52"/>
  </r>
  <r>
    <x v="13"/>
    <x v="17"/>
    <n v="50"/>
    <n v="3"/>
    <s v="GYH90"/>
    <n v="99"/>
    <n v="0"/>
    <s v="ร้านที่2"/>
    <s v="n***ayawanthanako"/>
    <s v="กรุงเทพฯ"/>
    <s v="-"/>
    <s v=""/>
    <s v="26/03/2026 15:52"/>
    <s v="-"/>
    <s v="J&amp;T COD"/>
    <s v="Tiktok"/>
    <s v="จ่ายทีหลัง / COD"/>
    <s v=""/>
    <s v="793983727843"/>
    <s v="26/03/2026 15:52"/>
  </r>
  <r>
    <x v="2"/>
    <x v="3"/>
    <n v="50"/>
    <n v="6"/>
    <s v="GYH89"/>
    <n v="200"/>
    <n v="0"/>
    <s v="ร้านที่2"/>
    <s v="ศ***ิมล ส***นองโป่ง"/>
    <s v="กรุงเทพฯ"/>
    <s v="-"/>
    <s v=""/>
    <s v="26/03/2026 15:51"/>
    <s v="-"/>
    <s v="J&amp;T Express"/>
    <s v="Tiktok"/>
    <s v="tiktok"/>
    <s v=""/>
    <s v="793927275724"/>
    <s v="26/03/2026 15:50"/>
  </r>
  <r>
    <x v="10"/>
    <x v="13"/>
    <n v="139"/>
    <n v="2"/>
    <s v="GYH88"/>
    <n v="215"/>
    <n v="0"/>
    <s v="ร้านที่10"/>
    <s v="ตุ๊กตา เนวะมาตร"/>
    <s v="55 หมุ่6.ตสร้างนกทาอเมืองจอำนาจเจริญ 37000"/>
    <s v="37000"/>
    <s v="0868729204"/>
    <s v="26/03/2026 15:50"/>
    <s v="sompear3955@gmail.com"/>
    <s v="EMS COD"/>
    <s v="facebook"/>
    <s v="กสิกร"/>
    <s v=""/>
    <s v="WA111262637TH"/>
    <s v="26/03/2026 15:50"/>
  </r>
  <r>
    <x v="7"/>
    <x v="9"/>
    <n v="139"/>
    <n v="2"/>
    <s v="GYH87"/>
    <n v="215"/>
    <n v="0"/>
    <s v="ร้านที่10"/>
    <s v="แม่ติ๋ม "/>
    <s v="314หมู่ 9 บ้านหนองใหญ่ ตำบลบ้านไร่ อำเภอเทพสถิตย์ จังหวัดชัยภูมิ  36230"/>
    <s v="36230"/>
    <s v="0639307877"/>
    <s v="26/03/2026 15:49"/>
    <s v="sompear3955@gmail.com"/>
    <s v="EMS COD"/>
    <s v="facebook"/>
    <s v="กสิกร"/>
    <s v=""/>
    <s v="WA111262623TH"/>
    <s v="26/03/2026 15:49"/>
  </r>
  <r>
    <x v="13"/>
    <x v="17"/>
    <n v="50"/>
    <n v="3"/>
    <s v="GYH85"/>
    <n v="99"/>
    <n v="0"/>
    <s v="ร้านที่2"/>
    <s v="อ***ิท"/>
    <s v="กรุงเทพฯ"/>
    <s v="-"/>
    <s v=""/>
    <s v="26/03/2026 15:44"/>
    <s v="-"/>
    <s v="J&amp;T COD"/>
    <s v="Tiktok"/>
    <s v="จ่ายทีหลัง / COD"/>
    <s v=""/>
    <s v="793999589736"/>
    <s v="26/03/2026 15:44"/>
  </r>
  <r>
    <x v="2"/>
    <x v="3"/>
    <n v="33.333333333333336"/>
    <n v="3"/>
    <s v="GYH84"/>
    <n v="100"/>
    <n v="0"/>
    <s v="ร้านที่2"/>
    <s v="i***raporn"/>
    <s v="สุราษฎร์ธานี"/>
    <s v="-"/>
    <s v=""/>
    <s v="26/03/2026 15:44"/>
    <s v="-"/>
    <s v="J&amp;T COD"/>
    <s v="Tiktok"/>
    <s v="จ่ายทีหลัง / COD"/>
    <s v=""/>
    <s v="793933484783"/>
    <s v="26/03/2026 15:44"/>
  </r>
  <r>
    <x v="3"/>
    <x v="4"/>
    <n v="66.666666666666671"/>
    <n v="3"/>
    <s v="GYH82"/>
    <n v="281"/>
    <n v="0"/>
    <s v="ร้านที่2"/>
    <s v="เ***ศรี ด***งวัน"/>
    <s v="ร้อยเอ็ด"/>
    <s v="-"/>
    <s v=""/>
    <s v="26/03/2026 15:39"/>
    <s v="-"/>
    <s v="J&amp;T Express"/>
    <s v="Tiktok"/>
    <s v="tiktok"/>
    <s v=""/>
    <s v="793977235866"/>
    <s v="26/03/2026 15:38"/>
  </r>
  <r>
    <x v="2"/>
    <x v="3"/>
    <n v="50"/>
    <n v="6"/>
    <s v="GYH82"/>
    <n v="281"/>
    <n v="0"/>
    <s v="ร้านที่2"/>
    <s v="เ***ศรี ด***งวัน"/>
    <s v="ร้อยเอ็ด"/>
    <s v="-"/>
    <s v=""/>
    <s v="26/03/2026 15:39"/>
    <s v="-"/>
    <s v="J&amp;T Express"/>
    <s v="Tiktok"/>
    <s v="tiktok"/>
    <s v=""/>
    <s v="793977235866"/>
    <s v="26/03/2026 15:38"/>
  </r>
  <r>
    <x v="11"/>
    <x v="14"/>
    <n v="40"/>
    <n v="1"/>
    <s v="GYH81"/>
    <n v="40"/>
    <n v="0"/>
    <s v="ร้านที่1"/>
    <s v="เ******ร"/>
    <s v="******า ตำบลเทพารักษ์ส่งหลังบ้าน ตำบลเทพารักษ์ อำเภอเมืองสมุทรปราการ จังหวัดสมุทรปราการ 10270"/>
    <s v="10270"/>
    <s v="46"/>
    <s v="26/03/2026 16:00"/>
    <s v="-"/>
    <s v="SPX Express"/>
    <s v="Shopee"/>
    <s v="shopee"/>
    <s v=""/>
    <s v="TH268261725926A"/>
    <s v="26/03/2026 15:30"/>
  </r>
  <r>
    <x v="2"/>
    <x v="3"/>
    <n v="33.333333333333336"/>
    <n v="3"/>
    <s v="GYH80"/>
    <n v="100"/>
    <n v="0"/>
    <s v="ร้านที่2"/>
    <s v="น** ป***ินี พ***ือง"/>
    <s v="นครศรีธรรมราช"/>
    <s v="-"/>
    <s v=""/>
    <s v="26/03/2026 15:29"/>
    <s v="-"/>
    <s v="J&amp;T COD"/>
    <s v="Tiktok"/>
    <s v="จ่ายทีหลัง / COD"/>
    <s v=""/>
    <s v="793917596765"/>
    <s v="26/03/2026 15:29"/>
  </r>
  <r>
    <x v="2"/>
    <x v="3"/>
    <n v="33.333333333333336"/>
    <n v="3"/>
    <s v="GYH79"/>
    <n v="427"/>
    <n v="38"/>
    <s v="ร้านที่1"/>
    <s v="ศ******ล"/>
    <s v="******ทาบ จ.สุรินทร์ ตำบลหนองไผ่ล้อม อำเภอสำโรงทาบ จังหวัดสุรินทร์ 32170"/>
    <s v="32170"/>
    <s v="85"/>
    <s v="26/03/2026 15:50"/>
    <s v="-"/>
    <s v="SPX Express"/>
    <s v="Shopee"/>
    <s v="shopee"/>
    <s v=""/>
    <s v="TH2618767077882"/>
    <s v="26/03/2026 15:27"/>
  </r>
  <r>
    <x v="12"/>
    <x v="15"/>
    <n v="66"/>
    <n v="1"/>
    <s v="GYH79"/>
    <n v="427"/>
    <n v="38"/>
    <s v="ร้านที่1"/>
    <s v="ศ******ล"/>
    <s v="******ทาบ จ.สุรินทร์ ตำบลหนองไผ่ล้อม อำเภอสำโรงทาบ จังหวัดสุรินทร์ 32170"/>
    <s v="32170"/>
    <s v="85"/>
    <s v="26/03/2026 15:50"/>
    <s v="-"/>
    <s v="SPX Express"/>
    <s v="Shopee"/>
    <s v="shopee"/>
    <s v=""/>
    <s v="TH2618767077882"/>
    <s v="26/03/2026 15:27"/>
  </r>
  <r>
    <x v="5"/>
    <x v="16"/>
    <n v="66"/>
    <n v="1"/>
    <s v="GYH79"/>
    <n v="427"/>
    <n v="38"/>
    <s v="ร้านที่1"/>
    <s v="ศ******ล"/>
    <s v="******ทาบ จ.สุรินทร์ ตำบลหนองไผ่ล้อม อำเภอสำโรงทาบ จังหวัดสุรินทร์ 32170"/>
    <s v="32170"/>
    <s v="85"/>
    <s v="26/03/2026 15:50"/>
    <s v="-"/>
    <s v="SPX Express"/>
    <s v="Shopee"/>
    <s v="shopee"/>
    <s v=""/>
    <s v="TH2618767077882"/>
    <s v="26/03/2026 15:27"/>
  </r>
  <r>
    <x v="0"/>
    <x v="0"/>
    <n v="67"/>
    <n v="1"/>
    <s v="GYH79"/>
    <n v="427"/>
    <n v="38"/>
    <s v="ร้านที่1"/>
    <s v="ศ******ล"/>
    <s v="******ทาบ จ.สุรินทร์ ตำบลหนองไผ่ล้อม อำเภอสำโรงทาบ จังหวัดสุรินทร์ 32170"/>
    <s v="32170"/>
    <s v="85"/>
    <s v="26/03/2026 15:50"/>
    <s v="-"/>
    <s v="SPX Express"/>
    <s v="Shopee"/>
    <s v="shopee"/>
    <s v=""/>
    <s v="TH2618767077882"/>
    <s v="26/03/2026 15:27"/>
  </r>
  <r>
    <x v="11"/>
    <x v="14"/>
    <n v="40"/>
    <n v="1"/>
    <s v="GYH78"/>
    <n v="40"/>
    <n v="0"/>
    <s v="ร้านที่1"/>
    <s v="แ**ง"/>
    <s v="******กำแพง พิบูลสงคราม 22, แยก 11, ตำบลบางเขน, อำเภอเมืองนนทบุรี ตำบลบางเขน อำเภอเมืองนนทบุรี จังหวัดนนทบุรี 11000"/>
    <s v="11000"/>
    <s v="63"/>
    <s v="26/03/2026 15:55"/>
    <s v="-"/>
    <s v="SPX Express"/>
    <s v="Shopee"/>
    <s v="shopee"/>
    <s v=""/>
    <s v="TH2672896359649"/>
    <s v="26/03/2026 15:25"/>
  </r>
  <r>
    <x v="3"/>
    <x v="4"/>
    <n v="66.666666666666671"/>
    <n v="3"/>
    <s v="GYH77"/>
    <n v="100"/>
    <n v="0"/>
    <s v="ร้านที่2"/>
    <s v="k***"/>
    <s v="เทศบาลนครสุราษฎร์ธานี"/>
    <s v="-"/>
    <s v=""/>
    <s v="26/03/2026 15:21"/>
    <s v="-"/>
    <s v="J&amp;T COD"/>
    <s v="Tiktok"/>
    <s v="จ่ายทีหลัง / COD"/>
    <s v=""/>
    <s v="793991230896"/>
    <s v="26/03/2026 15:21"/>
  </r>
  <r>
    <x v="2"/>
    <x v="3"/>
    <n v="33.333333333333336"/>
    <n v="3"/>
    <s v="GYH76"/>
    <n v="100"/>
    <n v="0"/>
    <s v="ร้านที่2"/>
    <s v="c***luk"/>
    <s v="ลำปาง"/>
    <s v="-"/>
    <s v=""/>
    <s v="26/03/2026 15:19"/>
    <s v="-"/>
    <s v="J&amp;T Express"/>
    <s v="Tiktok"/>
    <s v="tiktok"/>
    <s v=""/>
    <s v="793912092724"/>
    <s v="26/03/2026 15:19"/>
  </r>
  <r>
    <x v="13"/>
    <x v="17"/>
    <n v="50"/>
    <n v="3"/>
    <s v="GYH75"/>
    <n v="64.91"/>
    <n v="10"/>
    <s v="ร้านที่1"/>
    <s v="หม๊ะโสด สมัน"/>
    <s v="89 ม.5 ต.ทุ่งนุ้ย อ.ควนกาหลง จ.สตูล 91130 · ทุ่งนุ้ย/ Thung Nui_x000a__x000a_ควนกาหลง/ Khuan Kalongสตูล/ Satun_x000a_91130"/>
    <s v="91130"/>
    <s v="660656129253"/>
    <s v="26/03/2026 15:18"/>
    <s v="-"/>
    <s v="Kerry_dropoff"/>
    <s v="Lazada"/>
    <s v="lazada"/>
    <s v=""/>
    <s v="TH72038HFUWJ7A"/>
    <s v="26/03/2026 15:17"/>
  </r>
  <r>
    <x v="2"/>
    <x v="3"/>
    <n v="50"/>
    <n v="6"/>
    <s v="GYH74"/>
    <n v="181"/>
    <n v="0"/>
    <s v="ร้านที่2"/>
    <s v="จ***ดา พ***ลทอง"/>
    <s v="สระบุรี"/>
    <s v="-"/>
    <s v=""/>
    <s v="26/03/2026 15:16"/>
    <s v="-"/>
    <s v="J&amp;T COD"/>
    <s v="Tiktok"/>
    <s v="จ่ายทีหลัง / COD"/>
    <s v=""/>
    <s v="793969975750"/>
    <s v="26/03/2026 15:16"/>
  </r>
  <r>
    <x v="13"/>
    <x v="17"/>
    <n v="50"/>
    <n v="3"/>
    <s v="GYH73"/>
    <n v="100"/>
    <n v="0"/>
    <s v="ร้านที่2"/>
    <s v="ก***์"/>
    <s v="ฉะเชิงเทรา"/>
    <s v="-"/>
    <s v=""/>
    <s v="26/03/2026 15:16"/>
    <s v="-"/>
    <s v="J&amp;T COD"/>
    <s v="Tiktok"/>
    <s v="จ่ายทีหลัง / COD"/>
    <s v=""/>
    <s v="793978272765"/>
    <s v="26/03/2026 15:16"/>
  </r>
  <r>
    <x v="13"/>
    <x v="17"/>
    <n v="50"/>
    <n v="3"/>
    <s v="GYH72"/>
    <n v="100"/>
    <n v="0"/>
    <s v="ร้านที่1"/>
    <s v=" Kittipak Mongkolvanich"/>
    <s v="25/145 นวมินทร์131คลองกุ่ม บึ่งกุ่ม กทม ( 10230"/>
    <s v="10230"/>
    <s v="0959593669"/>
    <s v="26/03/2026 15:15"/>
    <s v="sompear3955@gmail.com"/>
    <s v="EMS COD"/>
    <s v="facebook"/>
    <s v="กสิกร"/>
    <s v=""/>
    <s v="WA111262645TH"/>
    <s v="26/03/2026 15:14"/>
  </r>
  <r>
    <x v="8"/>
    <x v="10"/>
    <n v="139"/>
    <n v="1"/>
    <s v="GYH70"/>
    <n v="139"/>
    <n v="0"/>
    <s v="ร้านที่1"/>
    <s v="น******ช"/>
    <s v="******หูล่อง อำเภอปากพนัง จังหวัดนครศรีธรรมราช 80140"/>
    <s v="80140"/>
    <s v="52"/>
    <s v="26/03/2026 15:13"/>
    <s v="-"/>
    <s v="SPX Express"/>
    <s v="Shopee"/>
    <s v="shopee"/>
    <s v=""/>
    <s v="TH2679853802930"/>
    <s v="26/03/2026 15:13"/>
  </r>
  <r>
    <x v="2"/>
    <x v="3"/>
    <n v="33.333333333333336"/>
    <n v="3"/>
    <s v="GYH69"/>
    <n v="100"/>
    <n v="0"/>
    <s v="ร้านที่2"/>
    <s v="น***าวปรางค์ทอง บ***ผียน"/>
    <s v="กำแพงเพชร"/>
    <s v="-"/>
    <s v=""/>
    <s v="26/03/2026 15:12"/>
    <s v="-"/>
    <s v="J&amp;T COD"/>
    <s v="Tiktok"/>
    <s v="จ่ายทีหลัง / COD"/>
    <s v=""/>
    <s v="793904480784"/>
    <s v="26/03/2026 15:12"/>
  </r>
  <r>
    <x v="2"/>
    <x v="3"/>
    <n v="50"/>
    <n v="6"/>
    <s v="GYH68"/>
    <n v="181"/>
    <n v="0"/>
    <s v="ร้านที่2"/>
    <s v="ศ***ร  ส***ิงห์"/>
    <s v="อุบลราชธานี"/>
    <s v="-"/>
    <s v=""/>
    <s v="27/03/2026 00:20"/>
    <s v="-"/>
    <s v="J&amp;T Express"/>
    <s v="Tiktok"/>
    <s v="tiktok"/>
    <s v=""/>
    <s v="793954579751"/>
    <s v="26/03/2026 15:12"/>
  </r>
  <r>
    <x v="4"/>
    <x v="5"/>
    <n v="200"/>
    <n v="1"/>
    <s v="GYH67"/>
    <n v="85"/>
    <n v="0"/>
    <s v="ร้านที่2"/>
    <s v="s***nna"/>
    <s v="สมุทรปราการ"/>
    <s v="-"/>
    <s v=""/>
    <s v="26/03/2026 15:10"/>
    <s v="-"/>
    <s v="J&amp;T Express"/>
    <s v="Tiktok"/>
    <s v="tiktok"/>
    <s v=""/>
    <s v="793949299791"/>
    <s v="26/03/2026 15:10"/>
  </r>
  <r>
    <x v="13"/>
    <x v="17"/>
    <n v="50"/>
    <n v="3"/>
    <s v="GYH66"/>
    <n v="100"/>
    <n v="0"/>
    <s v="ร้านที่2"/>
    <s v="ม***ี เ***ใจ"/>
    <s v="พระนครศรีอยุธยา"/>
    <s v="-"/>
    <s v=""/>
    <s v="26/03/2026 15:08"/>
    <s v="-"/>
    <s v="J&amp;T COD"/>
    <s v="Tiktok"/>
    <s v="จ่ายทีหลัง / COD"/>
    <s v=""/>
    <s v="793947782740"/>
    <s v="26/03/2026 15:08"/>
  </r>
  <r>
    <x v="3"/>
    <x v="4"/>
    <n v="66.666666666666671"/>
    <n v="3"/>
    <s v="GYH65"/>
    <n v="100"/>
    <n v="0"/>
    <s v="ร้านที่2"/>
    <s v="น***าว​กนก​วรรณ​ แ***เจว​"/>
    <s v="ประจวบคีรีขันธ์"/>
    <s v="-"/>
    <s v=""/>
    <s v="26/03/2026 15:08"/>
    <s v="-"/>
    <s v="J&amp;T COD"/>
    <s v="Tiktok"/>
    <s v="จ่ายทีหลัง / COD"/>
    <s v=""/>
    <s v="793922746890"/>
    <s v="26/03/2026 15:08"/>
  </r>
  <r>
    <x v="2"/>
    <x v="3"/>
    <n v="65"/>
    <n v="9"/>
    <s v="GYH64"/>
    <n v="211.3"/>
    <n v="2"/>
    <s v="ร้านที่1"/>
    <s v="นารี อุดมรัตน์"/>
    <s v="บ้านคอนเรียบ 71/1 บ้านคอนเรียบ ต.หลุบ.อ.เมือง จ.กาฬสินธ์ุ 46000 · หลุบ/ Lup_x000a__x000a_เมืองกาฬสินธุ์/ Mueang Kalasinกาฬสินธุ์/ Kalasin_x000a_46000"/>
    <s v="46000"/>
    <s v="660637167370"/>
    <s v="26/03/2026 15:06"/>
    <s v="-"/>
    <s v="Kerry_dropoff"/>
    <s v="Lazada"/>
    <s v="lazada"/>
    <s v=""/>
    <s v="LEXPU0671159270"/>
    <s v="26/03/2026 15:06"/>
  </r>
  <r>
    <x v="13"/>
    <x v="17"/>
    <n v="50"/>
    <n v="3"/>
    <s v="GYH63"/>
    <n v="99"/>
    <n v="0"/>
    <s v="ร้านที่2"/>
    <s v="ร***ันท์ ว***"/>
    <s v="สุราษฎร์ธานี"/>
    <s v="-"/>
    <s v=""/>
    <s v="26/03/2026 15:06"/>
    <s v="-"/>
    <s v="J&amp;T COD"/>
    <s v="Tiktok"/>
    <s v="จ่ายทีหลัง / COD"/>
    <s v=""/>
    <s v="793994279772"/>
    <s v="26/03/2026 15:06"/>
  </r>
  <r>
    <x v="13"/>
    <x v="17"/>
    <n v="50"/>
    <n v="3"/>
    <s v="GYH62"/>
    <n v="99"/>
    <n v="0"/>
    <s v="ร้านที่2"/>
    <s v="พ***ดนย์"/>
    <s v="นครศรีธรรมราช"/>
    <s v="-"/>
    <s v=""/>
    <s v="26/03/2026 15:05"/>
    <s v="-"/>
    <s v="J&amp;T COD"/>
    <s v="Tiktok"/>
    <s v="จ่ายทีหลัง / COD"/>
    <s v=""/>
    <s v="793909581765"/>
    <s v="26/03/2026 15:05"/>
  </r>
  <r>
    <x v="3"/>
    <x v="4"/>
    <n v="66.666666666666671"/>
    <n v="3"/>
    <s v="GYH61"/>
    <n v="100"/>
    <n v="0"/>
    <s v="ร้านที่2"/>
    <s v="ว***ะ จ***รา"/>
    <s v="เชียงราย"/>
    <s v="-"/>
    <s v=""/>
    <s v="26/03/2026 15:03"/>
    <s v="-"/>
    <s v="J&amp;T COD"/>
    <s v="Tiktok"/>
    <s v="จ่ายทีหลัง / COD"/>
    <s v=""/>
    <s v="793998943883"/>
    <s v="26/03/2026 15:04"/>
  </r>
  <r>
    <x v="1"/>
    <x v="1"/>
    <n v="159"/>
    <n v="1"/>
    <s v="GYH60"/>
    <n v="99"/>
    <n v="0"/>
    <s v="ร้านที่2"/>
    <s v="ร***ิกาญจน์ แ***ีมนต์"/>
    <s v="เทศบาลนครขอนแก่น"/>
    <s v="-"/>
    <s v=""/>
    <s v="26/03/2026 15:02"/>
    <s v="-"/>
    <s v="J&amp;T Express"/>
    <s v="Tiktok"/>
    <s v="tiktok"/>
    <s v=""/>
    <s v="793990451892"/>
    <s v="26/03/2026 15:02"/>
  </r>
  <r>
    <x v="13"/>
    <x v="17"/>
    <n v="50"/>
    <n v="3"/>
    <s v="GYH59"/>
    <n v="99"/>
    <n v="0"/>
    <s v="ร้านที่2"/>
    <s v="m***e"/>
    <s v="สุพรรณบุรี"/>
    <s v="-"/>
    <s v=""/>
    <s v="26/03/2026 15:01"/>
    <s v="-"/>
    <s v="J&amp;T COD"/>
    <s v="Tiktok"/>
    <s v="จ่ายทีหลัง / COD"/>
    <s v=""/>
    <s v="793983479774"/>
    <s v="26/03/2026 15:01"/>
  </r>
  <r>
    <x v="4"/>
    <x v="5"/>
    <n v="99"/>
    <n v="2"/>
    <s v="GYH58"/>
    <n v="150"/>
    <n v="0"/>
    <s v="ร้านที่2"/>
    <s v="จ***ตรา ป***ปัญญา"/>
    <s v="สมุทรปราการ"/>
    <s v="-"/>
    <s v=""/>
    <s v="26/03/2026 15:00"/>
    <s v="-"/>
    <s v="J&amp;T COD"/>
    <s v="Tiktok"/>
    <s v="จ่ายทีหลัง / COD"/>
    <s v=""/>
    <s v="793927510806"/>
    <s v="26/03/2026 15:00"/>
  </r>
  <r>
    <x v="13"/>
    <x v="17"/>
    <n v="50"/>
    <n v="6"/>
    <s v="GYH57"/>
    <n v="200"/>
    <n v="0"/>
    <s v="ร้านที่1"/>
    <s v="ส่งธมกร นาครินทร์  "/>
    <s v="        ร้านตัดผมธุบาเบอร์577/3หมู7         ถ.ศรีบุญลือ ต.กำแพง อ.อุทุมพรพิสัย จ.ศรีสะเกษ    33120"/>
    <s v="33120"/>
    <s v="0654893138"/>
    <s v="26/03/2026 14:59"/>
    <s v="sompear3955@gmail.com"/>
    <s v="EMS"/>
    <s v="facebook"/>
    <s v="กสิกร"/>
    <s v=""/>
    <s v="WB214146213TH"/>
    <s v="26/03/2026 14:59"/>
  </r>
  <r>
    <x v="2"/>
    <x v="3"/>
    <n v="33.333333333333336"/>
    <n v="3"/>
    <s v="GYH57"/>
    <n v="100"/>
    <n v="0"/>
    <s v="ร้านที่2"/>
    <s v="น***ิกานต์ ส***ง"/>
    <s v="ตรัง"/>
    <s v="-"/>
    <s v=""/>
    <s v="26/03/2026 14:58"/>
    <s v="-"/>
    <s v="J&amp;T COD"/>
    <s v="Tiktok"/>
    <s v="จ่ายทีหลัง / COD"/>
    <s v=""/>
    <s v="793909701830"/>
    <s v="26/03/2026 14:59"/>
  </r>
  <r>
    <x v="4"/>
    <x v="5"/>
    <n v="99"/>
    <n v="2"/>
    <s v="GYH56"/>
    <n v="85"/>
    <n v="0"/>
    <s v="ร้านที่2"/>
    <s v="อ***ยสวนต่าย"/>
    <s v="กรุงเทพมหานคร"/>
    <s v="-"/>
    <s v=""/>
    <s v="26/03/2026 14:58"/>
    <s v="-"/>
    <s v="J&amp;T COD"/>
    <s v="Tiktok"/>
    <s v="จ่ายทีหลัง / COD"/>
    <s v=""/>
    <s v="793936112815"/>
    <s v="26/03/2026 14:58"/>
  </r>
  <r>
    <x v="3"/>
    <x v="4"/>
    <n v="66.666666666666671"/>
    <n v="3"/>
    <s v="GYH55"/>
    <n v="100"/>
    <n v="0"/>
    <s v="ร้านที่2"/>
    <s v="พ***ัตน์​  ก***าริการ"/>
    <s v="นนทบุรี"/>
    <s v="-"/>
    <s v=""/>
    <s v="26/03/2026 14:57"/>
    <s v="-"/>
    <s v="Flash Express Thailand COD"/>
    <s v="Tiktok"/>
    <s v="จ่ายทีหลัง / COD"/>
    <s v=""/>
    <s v="THT030656SH3X5Z"/>
    <s v="26/03/2026 14:57"/>
  </r>
  <r>
    <x v="3"/>
    <x v="4"/>
    <n v="66.666666666666671"/>
    <n v="3"/>
    <s v="GYH54"/>
    <n v="100"/>
    <n v="0"/>
    <s v="ร้านที่2"/>
    <s v="ว***วรรณ​ เ***อง​ประเสริฐ​"/>
    <s v="สมุทรสงคราม"/>
    <s v="-"/>
    <s v=""/>
    <s v="26/03/2026 14:57"/>
    <s v="-"/>
    <s v="J&amp;T COD"/>
    <s v="Tiktok"/>
    <s v="จ่ายทีหลัง / COD"/>
    <s v=""/>
    <s v="793906045800"/>
    <s v="26/03/2026 14:57"/>
  </r>
  <r>
    <x v="2"/>
    <x v="3"/>
    <n v="33.333333333333336"/>
    <n v="3"/>
    <s v="GYH53"/>
    <n v="100"/>
    <n v="0"/>
    <s v="ร้านที่2"/>
    <s v="ล***าวัลย์ เ***จันทร์"/>
    <s v="อ่างทอง"/>
    <s v="-"/>
    <s v=""/>
    <s v="26/03/2026 14:56"/>
    <s v="-"/>
    <s v="J&amp;T COD"/>
    <s v="Tiktok"/>
    <s v="จ่ายทีหลัง / COD"/>
    <s v=""/>
    <s v="793918707831"/>
    <s v="26/03/2026 14:57"/>
  </r>
  <r>
    <x v="7"/>
    <x v="9"/>
    <n v="139"/>
    <n v="1"/>
    <s v="GYH52"/>
    <n v="215"/>
    <n v="0"/>
    <s v="ร้านที่10"/>
    <s v="ณิชาพร"/>
    <s v="ร้านทรัพย์เพิ่มพูน ร้านค้าลานจอดรถหน้าลิฟต์ วันพระธาตุช่อแฮ ต.ช่อแฮ อ.เมือง จ.แพร่  54000"/>
    <s v="54000"/>
    <s v="0812882528"/>
    <s v="26/03/2026 14:57"/>
    <s v="sompear3955@gmail.com"/>
    <s v="EMS COD"/>
    <s v="facebook"/>
    <s v="กสิกร"/>
    <s v=""/>
    <s v="WA111262610TH"/>
    <s v="26/03/2026 14:56"/>
  </r>
  <r>
    <x v="10"/>
    <x v="13"/>
    <n v="139"/>
    <n v="1"/>
    <s v="GYH52"/>
    <n v="215"/>
    <n v="0"/>
    <s v="ร้านที่10"/>
    <s v="ณิชาพร"/>
    <s v="ร้านทรัพย์เพิ่มพูน ร้านค้าลานจอดรถหน้าลิฟต์ วันพระธาตุช่อแฮ ต.ช่อแฮ อ.เมือง จ.แพร่  54000"/>
    <s v="54000"/>
    <s v="0812882528"/>
    <s v="26/03/2026 14:57"/>
    <s v="sompear3955@gmail.com"/>
    <s v="EMS COD"/>
    <s v="facebook"/>
    <s v="กสิกร"/>
    <s v=""/>
    <s v="WA111262610TH"/>
    <s v="26/03/2026 14:56"/>
  </r>
  <r>
    <x v="6"/>
    <x v="7"/>
    <n v="14"/>
    <n v="2"/>
    <s v="GYH51"/>
    <n v="44"/>
    <n v="16"/>
    <s v="ร้านที่1"/>
    <s v="ศ******์"/>
    <s v="******ำบลเสาธงหิน ตำบลเสาธงหิน อำเภอบางใหญ่ จังหวัดนนทบุรี 11140"/>
    <s v="11140"/>
    <s v="84"/>
    <s v="26/03/2026 14:56"/>
    <s v="-"/>
    <s v="SPX Express"/>
    <s v="Shopee"/>
    <s v="shopee"/>
    <s v=""/>
    <s v="TH260345619114P"/>
    <s v="26/03/2026 14:55"/>
  </r>
  <r>
    <x v="2"/>
    <x v="3"/>
    <n v="33.333333333333336"/>
    <n v="3"/>
    <s v="GYH50"/>
    <n v="138"/>
    <n v="38"/>
    <s v="ร้านที่2"/>
    <s v="น***ทิพย์"/>
    <s v="ราชบุรี"/>
    <s v="-"/>
    <s v=""/>
    <s v="26/03/2026 14:55"/>
    <s v="-"/>
    <s v="J&amp;T Express"/>
    <s v="Tiktok"/>
    <s v="tiktok"/>
    <s v=""/>
    <s v="793914688792"/>
    <s v="26/03/2026 14:55"/>
  </r>
  <r>
    <x v="3"/>
    <x v="4"/>
    <n v="66.666666666666671"/>
    <n v="3"/>
    <s v="GYH49"/>
    <n v="100"/>
    <n v="0"/>
    <s v="ร้านที่2"/>
    <s v="อ***ช ร***์ใหม่"/>
    <s v="ชลบุรี"/>
    <s v="-"/>
    <s v=""/>
    <s v="27/03/2026 14:02"/>
    <s v="-"/>
    <s v="J&amp;T Express"/>
    <s v="Tiktok"/>
    <s v="tiktok"/>
    <s v=""/>
    <s v="794037579366"/>
    <s v="26/03/2026 14:54"/>
  </r>
  <r>
    <x v="2"/>
    <x v="3"/>
    <n v="33.333333333333336"/>
    <n v="3"/>
    <s v="GYH48"/>
    <n v="100"/>
    <n v="0"/>
    <s v="ร้านที่2"/>
    <s v="พ***์ประภา ว***งาม"/>
    <s v="กรุงเทพฯ"/>
    <s v="-"/>
    <s v=""/>
    <s v="26/03/2026 14:53"/>
    <s v="-"/>
    <s v="J&amp;T COD"/>
    <s v="Tiktok"/>
    <s v="จ่ายทีหลัง / COD"/>
    <s v=""/>
    <s v="793908280793"/>
    <s v="26/03/2026 14:53"/>
  </r>
  <r>
    <x v="1"/>
    <x v="1"/>
    <n v="159"/>
    <n v="1"/>
    <s v="GYH47"/>
    <n v="99"/>
    <n v="0"/>
    <s v="ร้านที่2"/>
    <s v="พ***พย์ อ***ะนาม"/>
    <s v="ตรัง"/>
    <s v="-"/>
    <s v=""/>
    <s v="26/03/2026 14:51"/>
    <s v="-"/>
    <s v="J&amp;T COD"/>
    <s v="Tiktok"/>
    <s v="จ่ายทีหลัง / COD"/>
    <s v=""/>
    <s v="793962623764"/>
    <s v="26/03/2026 14:52"/>
  </r>
  <r>
    <x v="2"/>
    <x v="3"/>
    <n v="50"/>
    <n v="6"/>
    <s v="GYH46"/>
    <n v="200"/>
    <n v="0"/>
    <s v="ร้านที่2"/>
    <s v="เ***ร"/>
    <s v="ชุมพร"/>
    <s v="-"/>
    <s v=""/>
    <s v="26/03/2026 14:47"/>
    <s v="-"/>
    <s v="J&amp;T COD"/>
    <s v="Tiktok"/>
    <s v="จ่ายทีหลัง / COD"/>
    <s v=""/>
    <s v="793936977761"/>
    <s v="26/03/2026 14:47"/>
  </r>
  <r>
    <x v="2"/>
    <x v="3"/>
    <n v="33.333333333333336"/>
    <n v="9"/>
    <s v="GYH45"/>
    <n v="105"/>
    <n v="0"/>
    <s v="ร้านที่2"/>
    <s v="พ*** ม***ี้"/>
    <s v="ชัยนาท"/>
    <s v="-"/>
    <s v=""/>
    <s v="26/03/2026 14:46"/>
    <s v="-"/>
    <s v="J&amp;T COD"/>
    <s v="Tiktok"/>
    <s v="จ่ายทีหลัง / COD"/>
    <s v="กล้วยหอมมะพร้าวเผา2เนยนม2ฝอยทอง3ที่เหลือคละ"/>
    <s v="793942236754"/>
    <s v="26/03/2026 14:46"/>
  </r>
  <r>
    <x v="2"/>
    <x v="3"/>
    <n v="33.333333333333336"/>
    <n v="15"/>
    <s v="GYH44"/>
    <n v="175"/>
    <n v="0"/>
    <s v="ร้านที่2"/>
    <s v="เ***นท์ เ***อเทียน"/>
    <s v="ร้อยเอ็ด"/>
    <s v="-"/>
    <s v=""/>
    <s v="26/03/2026 14:46"/>
    <s v="-"/>
    <s v="J&amp;T COD"/>
    <s v="Tiktok"/>
    <s v="จ่ายทีหลัง / COD"/>
    <s v=""/>
    <s v="793958040713"/>
    <s v="26/03/2026 14:46"/>
  </r>
  <r>
    <x v="2"/>
    <x v="3"/>
    <n v="33.333333333333336"/>
    <n v="3"/>
    <s v="GYH43"/>
    <n v="35"/>
    <n v="0"/>
    <s v="ร้านที่2"/>
    <s v="น***วณัฐพร  ร***พันธ์"/>
    <s v="ชุมพร"/>
    <s v="-"/>
    <s v=""/>
    <s v="26/03/2026 14:45"/>
    <s v="-"/>
    <s v="J&amp;T COD"/>
    <s v="Tiktok"/>
    <s v="จ่ายทีหลัง / COD"/>
    <s v=""/>
    <s v="793964095735"/>
    <s v="26/03/2026 14:45"/>
  </r>
  <r>
    <x v="2"/>
    <x v="3"/>
    <n v="33.333333333333336"/>
    <n v="18"/>
    <s v="GYH42"/>
    <n v="210"/>
    <n v="0"/>
    <s v="ร้านที่2"/>
    <s v="ก***า"/>
    <s v="นนทบุรี"/>
    <s v="-"/>
    <s v=""/>
    <s v="26/03/2026 14:45"/>
    <s v="-"/>
    <s v="Flash Express Thailand COD"/>
    <s v="Tiktok"/>
    <s v="จ่ายทีหลัง / COD"/>
    <s v=""/>
    <s v="THT030656SZYW2Z"/>
    <s v="26/03/2026 14:45"/>
  </r>
  <r>
    <x v="2"/>
    <x v="3"/>
    <n v="33.333333333333336"/>
    <n v="3"/>
    <s v="GYH41"/>
    <n v="35"/>
    <n v="0"/>
    <s v="ร้านที่2"/>
    <s v="ว***ณี ว***ฒางกูร"/>
    <s v="Bangkok"/>
    <s v="-"/>
    <s v=""/>
    <s v="26/03/2026 14:45"/>
    <s v="-"/>
    <s v="J&amp;T Express"/>
    <s v="Tiktok"/>
    <s v="tiktok"/>
    <s v=""/>
    <s v="793937501840"/>
    <s v="26/03/2026 14:44"/>
  </r>
  <r>
    <x v="4"/>
    <x v="5"/>
    <n v="99"/>
    <n v="2"/>
    <s v="GYH39"/>
    <n v="85"/>
    <n v="0"/>
    <s v="ร้านที่2"/>
    <s v="ป***ดา ว***อม"/>
    <s v="ชลบุรี"/>
    <s v="-"/>
    <s v=""/>
    <s v="26/03/2026 14:43"/>
    <s v="-"/>
    <s v="J&amp;T COD"/>
    <s v="Tiktok"/>
    <s v="จ่ายทีหลัง / COD"/>
    <s v=""/>
    <s v="793969809802"/>
    <s v="26/03/2026 14:43"/>
  </r>
  <r>
    <x v="2"/>
    <x v="3"/>
    <n v="33.333333333333336"/>
    <n v="3"/>
    <s v="GYH38"/>
    <n v="35"/>
    <n v="0"/>
    <s v="ร้านที่2"/>
    <s v="O***shop555"/>
    <s v="อุดรธานี"/>
    <s v="-"/>
    <s v=""/>
    <s v="26/03/2026 14:43"/>
    <s v="-"/>
    <s v="J&amp;T Express"/>
    <s v="Tiktok"/>
    <s v="tiktok"/>
    <s v=""/>
    <s v="793967502845"/>
    <s v="26/03/2026 14:43"/>
  </r>
  <r>
    <x v="8"/>
    <x v="10"/>
    <n v="159"/>
    <n v="3"/>
    <s v="GYH37"/>
    <n v="289.5"/>
    <n v="0"/>
    <s v="ร้านที่4"/>
    <s v="อ***ี เ***ญกังวาลไกร"/>
    <s v="เชียงราย"/>
    <s v="-"/>
    <s v=""/>
    <s v="26/03/2026 14:43"/>
    <s v="-"/>
    <s v="J&amp;T Express"/>
    <s v="Tiktok"/>
    <s v="tiktok"/>
    <s v=""/>
    <s v="793905215773"/>
    <s v="26/03/2026 14:41"/>
  </r>
  <r>
    <x v="8"/>
    <x v="10"/>
    <n v="139"/>
    <n v="1"/>
    <s v="GYH35"/>
    <n v="215"/>
    <n v="0"/>
    <s v="ร้านที่10"/>
    <s v="ณัฏฐญา อ้กษรนำ"/>
    <s v="1/7 ม.10 ถ.เพชรเกษม_x000a_ต.โคกกลอย อ.ตะกั่วทุ่ง_x000a_จ.พังงา _x000a_ 82140"/>
    <s v="82140"/>
    <s v="0846632178"/>
    <s v="26/03/2026 14:36"/>
    <s v="sompear3955@gmail.com"/>
    <s v="EMS COD"/>
    <s v="facebook"/>
    <s v="กสิกร"/>
    <s v=""/>
    <s v="WA111262606TH"/>
    <s v="26/03/2026 14:36"/>
  </r>
  <r>
    <x v="10"/>
    <x v="13"/>
    <n v="139"/>
    <n v="1"/>
    <s v="GYH35"/>
    <n v="215"/>
    <n v="0"/>
    <s v="ร้านที่10"/>
    <s v="ณัฏฐญา อ้กษรนำ"/>
    <s v="1/7 ม.10 ถ.เพชรเกษม_x000a_ต.โคกกลอย อ.ตะกั่วทุ่ง_x000a_จ.พังงา _x000a_ 82140"/>
    <s v="82140"/>
    <s v="0846632178"/>
    <s v="26/03/2026 14:36"/>
    <s v="sompear3955@gmail.com"/>
    <s v="EMS COD"/>
    <s v="facebook"/>
    <s v="กสิกร"/>
    <s v=""/>
    <s v="WA111262606TH"/>
    <s v="26/03/2026 14:36"/>
  </r>
  <r>
    <x v="2"/>
    <x v="3"/>
    <n v="50"/>
    <n v="6"/>
    <s v="GYH33"/>
    <n v="200"/>
    <n v="0"/>
    <s v="ร้านที่2"/>
    <s v="N***s"/>
    <s v="Ratchaburi"/>
    <s v="-"/>
    <s v=""/>
    <s v="26/03/2026 14:31"/>
    <s v="-"/>
    <s v="J&amp;T COD"/>
    <s v="Tiktok"/>
    <s v="จ่ายทีหลัง / COD"/>
    <s v=""/>
    <s v="793910875715"/>
    <s v="26/03/2026 14:32"/>
  </r>
  <r>
    <x v="13"/>
    <x v="17"/>
    <n v="50"/>
    <n v="3"/>
    <s v="GYH31"/>
    <n v="99"/>
    <n v="0"/>
    <s v="ร้านที่2"/>
    <s v="ศ***ลักษณ์  เ***ญเมือง"/>
    <s v="ชัยนาท"/>
    <s v="-"/>
    <s v=""/>
    <s v="26/03/2026 14:25"/>
    <s v="-"/>
    <s v="J&amp;T COD"/>
    <s v="Tiktok"/>
    <s v="จ่ายทีหลัง / COD"/>
    <s v=""/>
    <s v="793939529821"/>
    <s v="26/03/2026 14:25"/>
  </r>
  <r>
    <x v="6"/>
    <x v="7"/>
    <n v="14"/>
    <n v="2"/>
    <s v="GYH30"/>
    <n v="44"/>
    <n v="16"/>
    <s v="ร้านที่1"/>
    <s v="ศ******์"/>
    <s v="****** เฟส2 ) ตำบลเสาธงหิน อ.บางใหญ่ จ.นนทบุรี 11140 ตำบลเสาธงหิน อำเภอบางใหญ่ จังหวัดนนทบุรี 11140"/>
    <s v="11140"/>
    <s v="18"/>
    <s v="26/03/2026 14:20"/>
    <s v="-"/>
    <s v="SPX Express"/>
    <s v="Shopee"/>
    <s v="shopee"/>
    <s v=""/>
    <s v="TH267592625477L"/>
    <s v="26/03/2026 14:20"/>
  </r>
  <r>
    <x v="2"/>
    <x v="3"/>
    <n v="33.333333333333336"/>
    <n v="3"/>
    <s v="GYH29"/>
    <n v="100"/>
    <n v="0"/>
    <s v="ร้านที่4"/>
    <s v="ค***นิษฐา เ***ทิพวัลย์"/>
    <s v="นครราชสีมา"/>
    <s v="-"/>
    <s v=""/>
    <s v="26/03/2026 14:20"/>
    <s v="-"/>
    <s v="J&amp;T Express"/>
    <s v="Tiktok"/>
    <s v="tiktok"/>
    <s v=""/>
    <s v="793927709805"/>
    <s v="26/03/2026 14:19"/>
  </r>
  <r>
    <x v="3"/>
    <x v="4"/>
    <n v="66.666666666666671"/>
    <n v="3"/>
    <s v="GYH28"/>
    <n v="405"/>
    <n v="0"/>
    <s v="ร้านที่1"/>
    <s v="ก******น"/>
    <s v="******่ที่ 5, ตำบลบ้านคลอง, อำเภอเมืองพิษณุโลก ตำบลบ้านคลอง อำเภอเมืองพิษณุโลก จังหวัดพิษณุโลก 65000"/>
    <s v="65000"/>
    <s v="08"/>
    <s v="26/03/2026 13:59"/>
    <s v="-"/>
    <s v="SPX Express"/>
    <s v="Shopee"/>
    <s v="shopee"/>
    <s v=""/>
    <s v="TH2682588866511"/>
    <s v="26/03/2026 13:59"/>
  </r>
  <r>
    <x v="3"/>
    <x v="4"/>
    <n v="58"/>
    <n v="2"/>
    <s v="GYH28"/>
    <n v="405"/>
    <n v="0"/>
    <s v="ร้านที่1"/>
    <s v="ก******น"/>
    <s v="******่ที่ 5, ตำบลบ้านคลอง, อำเภอเมืองพิษณุโลก ตำบลบ้านคลอง อำเภอเมืองพิษณุโลก จังหวัดพิษณุโลก 65000"/>
    <s v="65000"/>
    <s v="08"/>
    <s v="26/03/2026 13:59"/>
    <s v="-"/>
    <s v="SPX Express"/>
    <s v="Shopee"/>
    <s v="shopee"/>
    <s v=""/>
    <s v="TH2682588866511"/>
    <s v="26/03/2026 13:59"/>
  </r>
  <r>
    <x v="0"/>
    <x v="0"/>
    <n v="80"/>
    <n v="2"/>
    <s v="GYH28"/>
    <n v="405"/>
    <n v="0"/>
    <s v="ร้านที่1"/>
    <s v="ก******น"/>
    <s v="******่ที่ 5, ตำบลบ้านคลอง, อำเภอเมืองพิษณุโลก ตำบลบ้านคลอง อำเภอเมืองพิษณุโลก จังหวัดพิษณุโลก 65000"/>
    <s v="65000"/>
    <s v="08"/>
    <s v="26/03/2026 13:59"/>
    <s v="-"/>
    <s v="SPX Express"/>
    <s v="Shopee"/>
    <s v="shopee"/>
    <s v=""/>
    <s v="TH2682588866511"/>
    <s v="26/03/2026 13:59"/>
  </r>
  <r>
    <x v="0"/>
    <x v="0"/>
    <n v="80"/>
    <n v="1"/>
    <s v="GYH27"/>
    <n v="80"/>
    <n v="0"/>
    <s v="ร้านที่1"/>
    <s v="ว******า"/>
    <s v="******จ.สกลนคร ตำบลท่าแร่ อำเภอเมืองสกลนคร จังหวัดสกลนคร 47230"/>
    <s v="47230"/>
    <s v="07"/>
    <s v="26/03/2026 14:26"/>
    <s v="-"/>
    <s v="SPX Express"/>
    <s v="Shopee"/>
    <s v="shopee"/>
    <s v=""/>
    <s v="TH266297507119R"/>
    <s v="26/03/2026 13:56"/>
  </r>
  <r>
    <x v="13"/>
    <x v="17"/>
    <n v="50"/>
    <n v="3"/>
    <s v="GYH26"/>
    <n v="99"/>
    <n v="0"/>
    <s v="ร้านที่2"/>
    <s v="พ***ี จ***เทศ"/>
    <s v="บุรีรัมย์"/>
    <s v="-"/>
    <s v=""/>
    <s v="26/03/2026 13:51"/>
    <s v="-"/>
    <s v="J&amp;T COD"/>
    <s v="Tiktok"/>
    <s v="จ่ายทีหลัง / COD"/>
    <s v=""/>
    <s v="793947013856"/>
    <s v="26/03/2026 13:52"/>
  </r>
  <r>
    <x v="2"/>
    <x v="3"/>
    <n v="50"/>
    <n v="6"/>
    <s v="GYH25"/>
    <n v="200"/>
    <n v="0"/>
    <s v="ร้านที่2"/>
    <s v="ส***ชชา เ***อแก้ว"/>
    <s v="สุพรรณบุรี"/>
    <s v="-"/>
    <s v=""/>
    <s v="26/03/2026 13:43"/>
    <s v="-"/>
    <s v="J&amp;T COD"/>
    <s v="Tiktok"/>
    <s v="จ่ายทีหลัง / COD"/>
    <s v=""/>
    <s v="793925382725"/>
    <s v="26/03/2026 13:43"/>
  </r>
  <r>
    <x v="2"/>
    <x v="3"/>
    <n v="50"/>
    <n v="6"/>
    <s v="GYH24"/>
    <n v="200"/>
    <n v="0"/>
    <s v="ร้านที่2"/>
    <s v="อ***า ช***ฑรัตน์ชัย"/>
    <s v="นนทบุรี"/>
    <s v="-"/>
    <s v=""/>
    <s v="26/03/2026 13:41"/>
    <s v="-"/>
    <s v="J&amp;T COD"/>
    <s v="Tiktok"/>
    <s v="จ่ายทีหลัง / COD"/>
    <s v=""/>
    <s v="793922471742"/>
    <s v="26/03/2026 13:41"/>
  </r>
  <r>
    <x v="13"/>
    <x v="17"/>
    <n v="50"/>
    <n v="3"/>
    <s v="GYH22"/>
    <n v="100"/>
    <n v="0"/>
    <s v="ร้านที่2"/>
    <s v="O***an S***apai"/>
    <s v="สงขลา"/>
    <s v="-"/>
    <s v=""/>
    <s v="26/03/2026 13:37"/>
    <s v="-"/>
    <s v="J&amp;T COD"/>
    <s v="Tiktok"/>
    <s v="จ่ายทีหลัง / COD"/>
    <s v=""/>
    <s v="793950985796"/>
    <s v="26/03/2026 13:37"/>
  </r>
  <r>
    <x v="7"/>
    <x v="9"/>
    <n v="159"/>
    <n v="1"/>
    <s v="GYH21"/>
    <n v="99"/>
    <n v="0"/>
    <s v="ร้านที่4"/>
    <s v="พ***า  ส***่น"/>
    <s v="ประจวบคีรีขันธ์"/>
    <s v="-"/>
    <s v=""/>
    <s v="26/03/2026 13:29"/>
    <s v="-"/>
    <s v="J&amp;T COD"/>
    <s v="Tiktok"/>
    <s v="จ่ายทีหลัง / COD"/>
    <s v=""/>
    <s v="793908016786"/>
    <s v="26/03/2026 13:29"/>
  </r>
  <r>
    <x v="6"/>
    <x v="7"/>
    <n v="15"/>
    <n v="1"/>
    <s v="GYH20"/>
    <n v="15"/>
    <n v="0"/>
    <s v="ร้านที่2"/>
    <s v="น**ร"/>
    <s v="******1 ตำบลบ้านกล้วย อำเภอเมืองชัยนาท จังหวัดชัยนาท 17000"/>
    <s v="17000"/>
    <s v="43"/>
    <s v="26/03/2026 13:26"/>
    <s v="-"/>
    <s v="SPX Express"/>
    <s v="Shopee"/>
    <s v="shopee"/>
    <s v=""/>
    <s v="TH268004466387R"/>
    <s v="26/03/2026 13:26"/>
  </r>
  <r>
    <x v="13"/>
    <x v="17"/>
    <n v="50"/>
    <n v="3"/>
    <s v="GYH19"/>
    <n v="99"/>
    <n v="0"/>
    <s v="ร้านที่2"/>
    <s v="d***nee p***chimplee"/>
    <s v="กรุงเทพฯ"/>
    <s v="-"/>
    <s v=""/>
    <s v="26/03/2026 13:25"/>
    <s v="-"/>
    <s v="J&amp;T COD"/>
    <s v="Tiktok"/>
    <s v="จ่ายทีหลัง / COD"/>
    <s v=""/>
    <s v="793983411841"/>
    <s v="26/03/2026 13:25"/>
  </r>
  <r>
    <x v="11"/>
    <x v="14"/>
    <n v="40"/>
    <n v="1"/>
    <s v="GYH18"/>
    <n v="40"/>
    <n v="0"/>
    <s v="ร้านที่1"/>
    <s v="น******ำ"/>
    <s v="******ินทร์บุรี จ.ปราจีนบุรี ตำบลหนองกี่ อำเภอกบินทร์บุรี จังหวัดปราจีนบุรี 25110"/>
    <s v="25110"/>
    <s v="43"/>
    <s v="26/03/2026 13:46"/>
    <s v="-"/>
    <s v="SPX Express"/>
    <s v="Shopee"/>
    <s v="shopee"/>
    <s v=""/>
    <s v="TH266625064415P"/>
    <s v="26/03/2026 13:16"/>
  </r>
  <r>
    <x v="13"/>
    <x v="17"/>
    <n v="50"/>
    <n v="3"/>
    <s v="GYH17"/>
    <n v="99"/>
    <n v="0"/>
    <s v="ร้านที่2"/>
    <s v="ป***"/>
    <s v="เชียงใหม่"/>
    <s v="-"/>
    <s v=""/>
    <s v="26/03/2026 13:13"/>
    <s v="-"/>
    <s v="J&amp;T COD"/>
    <s v="Tiktok"/>
    <s v="จ่ายทีหลัง / COD"/>
    <s v=""/>
    <s v="793987186775"/>
    <s v="26/03/2026 13:13"/>
  </r>
  <r>
    <x v="2"/>
    <x v="3"/>
    <n v="33.333333333333336"/>
    <n v="3"/>
    <s v="GYH16"/>
    <n v="100"/>
    <n v="0"/>
    <s v="ร้านที่4"/>
    <s v="ส***ย์ ก***็ม"/>
    <s v="ระยอง"/>
    <s v="-"/>
    <s v=""/>
    <s v="26/03/2026 13:12"/>
    <s v="-"/>
    <s v="J&amp;T COD"/>
    <s v="Tiktok"/>
    <s v="จ่ายทีหลัง / COD"/>
    <s v=""/>
    <s v="793907393753"/>
    <s v="26/03/2026 13:12"/>
  </r>
  <r>
    <x v="4"/>
    <x v="5"/>
    <n v="99"/>
    <n v="2"/>
    <s v="GYH15"/>
    <n v="179"/>
    <n v="0"/>
    <s v="ร้านที่2"/>
    <s v="น** ธ***ทร เ***ตั๋น"/>
    <s v="ชุมพร"/>
    <s v="-"/>
    <s v=""/>
    <s v="26/03/2026 13:05"/>
    <s v="-"/>
    <s v="J&amp;T COD"/>
    <s v="Tiktok"/>
    <s v="จ่ายทีหลัง / COD"/>
    <s v=""/>
    <s v="793901302891"/>
    <s v="26/03/2026 13:05"/>
  </r>
  <r>
    <x v="2"/>
    <x v="3"/>
    <n v="50"/>
    <n v="6"/>
    <s v="GYH14"/>
    <n v="200"/>
    <n v="0"/>
    <s v="ร้านที่2"/>
    <s v="จ***ราทิพย์ ธ***ติพิริยะ"/>
    <s v="ปทุมธานี"/>
    <s v="-"/>
    <s v=""/>
    <s v="26/03/2026 12:58"/>
    <s v="-"/>
    <s v="J&amp;T COD"/>
    <s v="Tiktok"/>
    <s v="จ่ายทีหลัง / COD"/>
    <s v=""/>
    <s v="793907571785"/>
    <s v="26/03/2026 12:58"/>
  </r>
  <r>
    <x v="0"/>
    <x v="2"/>
    <n v="64"/>
    <n v="1"/>
    <s v="GYH13"/>
    <n v="74"/>
    <n v="10"/>
    <s v="ร้านที่3"/>
    <s v="ภัทรลภา พิทักษ์อรรณพ"/>
    <s v="5/1400 หมู่บ้านประชาชื่น ซ.8 ถ.สามัคคี ต.บางตลาด · ปากเกร็ด/ Pak Kret_x000a__x000a_ปากเกร็ด/ Pak Kretนนทบุรี/ Nonthaburi_x000a_11120"/>
    <s v="11120"/>
    <s v="660967178746"/>
    <s v="26/03/2026 12:55"/>
    <s v="-"/>
    <s v="Kerry_dropoff"/>
    <s v="Lazada"/>
    <s v="lazada"/>
    <s v=""/>
    <s v="LEXPU0671162844"/>
    <s v="26/03/2026 12:55"/>
  </r>
  <r>
    <x v="0"/>
    <x v="0"/>
    <n v="80"/>
    <n v="2"/>
    <s v="GYH12"/>
    <n v="160"/>
    <n v="0"/>
    <s v="ร้านที่1"/>
    <s v="ว******ย"/>
    <s v="******รีธรรมราช เลขที่1 หมู่4 ต.ท่างิ้ว ตำบลท่างิ้ว อำเภอเมืองนครศรีธรรมราช จังหวัดนครศรีธรรมราช 80280"/>
    <s v="80280"/>
    <s v="69"/>
    <s v="26/03/2026 12:53"/>
    <s v="-"/>
    <s v="SPX Express"/>
    <s v="Shopee"/>
    <s v="shopee"/>
    <s v=""/>
    <s v="TH265444279274I"/>
    <s v="26/03/2026 12:52"/>
  </r>
  <r>
    <x v="7"/>
    <x v="12"/>
    <n v="109"/>
    <n v="1"/>
    <s v="GYH11"/>
    <n v="109"/>
    <n v="0"/>
    <s v="ร้านที่1"/>
    <s v="เอ๋"/>
    <s v="หมู่9ต,กระทุ่มล้ม 15/15 · กระทุ่มล้ม/ Krathum Lom_x000a__x000a_สามพราน/ Sam Phranนครปฐม/ Nakhon Pathom_x000a_73220"/>
    <s v="73220"/>
    <s v="660660077312"/>
    <s v="26/03/2026 12:52"/>
    <s v="-"/>
    <s v="Kerry_dropoff"/>
    <s v="Lazada"/>
    <s v="lazada"/>
    <s v=""/>
    <s v="LEXPU0671143021"/>
    <s v="26/03/2026 12:52"/>
  </r>
  <r>
    <x v="0"/>
    <x v="18"/>
    <n v="85"/>
    <n v="3"/>
    <s v="GYH10"/>
    <n v="281"/>
    <n v="26"/>
    <s v="ร้านที่1"/>
    <s v="สมบูรณ์ ศิริพยัคฆ์"/>
    <s v="15/3หมู่1  ตำบลทัพทัน อำเภอทัพทัน_x000a__x000a_ทัพทัน/ Thap Thanอุทัยธานี/ Uthai Thani_x000a_61120"/>
    <s v="61120"/>
    <s v="660848860279"/>
    <s v="26/03/2026 12:43"/>
    <s v="-"/>
    <s v="Kerry_dropoff"/>
    <s v="Lazada"/>
    <s v="lazada"/>
    <s v=""/>
    <s v="TH57028HFS9Z5A"/>
    <s v="26/03/2026 12:43"/>
  </r>
  <r>
    <x v="13"/>
    <x v="17"/>
    <n v="50"/>
    <n v="3"/>
    <s v="GYH8"/>
    <n v="99"/>
    <n v="0"/>
    <s v="ร้านที่2"/>
    <s v="ก***ฒน์ แ***ดซา"/>
    <s v="นครราชสีมา"/>
    <s v="-"/>
    <s v=""/>
    <s v="26/03/2026 12:34"/>
    <s v="-"/>
    <s v="J&amp;T COD"/>
    <s v="Tiktok"/>
    <s v="จ่ายทีหลัง / COD"/>
    <s v=""/>
    <s v="793917382790"/>
    <s v="26/03/2026 12:34"/>
  </r>
  <r>
    <x v="0"/>
    <x v="2"/>
    <n v="66.22"/>
    <n v="1"/>
    <s v="GYH7"/>
    <n v="134"/>
    <n v="0"/>
    <s v="ร้านที่3"/>
    <s v="จันทรา  จงแพ"/>
    <s v="124/22ซอยบางจะเกร็ง3 (ซอยบุคคลสุดซอยสีฟ้า) · แม่กลอง/ Mae Klong_x000a__x000a_เมืองสมุทรสงคราม/ Mueang Samut Songkhramสมุทรสงคราม/ Samut Songkhram_x000a_75000"/>
    <s v="75000"/>
    <s v="660958970124"/>
    <s v="26/03/2026 12:30"/>
    <s v="-"/>
    <s v="Kerry_dropoff"/>
    <s v="Lazada"/>
    <s v="lazada"/>
    <s v=""/>
    <s v="LEXPU0671148018"/>
    <s v="26/03/2026 12:30"/>
  </r>
  <r>
    <x v="5"/>
    <x v="19"/>
    <n v="67.78"/>
    <n v="1"/>
    <s v="GYH7"/>
    <n v="134"/>
    <n v="0"/>
    <s v="ร้านที่3"/>
    <s v="จันทรา  จงแพ"/>
    <s v="124/22ซอยบางจะเกร็ง3 (ซอยบุคคลสุดซอยสีฟ้า) · แม่กลอง/ Mae Klong_x000a__x000a_เมืองสมุทรสงคราม/ Mueang Samut Songkhramสมุทรสงคราม/ Samut Songkhram_x000a_75000"/>
    <s v="75000"/>
    <s v="660958970124"/>
    <s v="26/03/2026 12:30"/>
    <s v="-"/>
    <s v="Kerry_dropoff"/>
    <s v="Lazada"/>
    <s v="lazada"/>
    <s v=""/>
    <s v="LEXPU0671148018"/>
    <s v="26/03/2026 12:30"/>
  </r>
  <r>
    <x v="7"/>
    <x v="9"/>
    <n v="159"/>
    <n v="1"/>
    <s v="GYH6"/>
    <n v="99"/>
    <n v="0"/>
    <s v="ร้านที่4"/>
    <s v="ส***กษณ์"/>
    <s v="กรุงเทพฯ"/>
    <s v="-"/>
    <s v=""/>
    <s v="26/03/2026 12:28"/>
    <s v="-"/>
    <s v="J&amp;T COD"/>
    <s v="Tiktok"/>
    <s v="จ่ายทีหลัง / COD"/>
    <s v=""/>
    <s v="793938616796"/>
    <s v="26/03/2026 12:28"/>
  </r>
  <r>
    <x v="13"/>
    <x v="17"/>
    <n v="50"/>
    <n v="3"/>
    <s v="GYH5"/>
    <n v="99"/>
    <n v="0"/>
    <s v="ร้านที่2"/>
    <s v="ก***า  แ***มงคล"/>
    <s v="เชียงใหม่"/>
    <s v="-"/>
    <s v=""/>
    <s v="26/03/2026 12:59"/>
    <s v="-"/>
    <s v="J&amp;T Express"/>
    <s v="Tiktok"/>
    <s v="tiktok"/>
    <s v=""/>
    <s v="793949182773"/>
    <s v="26/03/2026 12:23"/>
  </r>
  <r>
    <x v="11"/>
    <x v="14"/>
    <n v="40"/>
    <n v="2"/>
    <s v="GYH4"/>
    <n v="90"/>
    <n v="10"/>
    <s v="ร้านที่1"/>
    <s v="ว****า"/>
    <s v="******องพน อำเภอคลองท่อม จังหวัดกระบี่ 81170"/>
    <s v="81170"/>
    <s v="19"/>
    <s v="26/03/2026 12:23"/>
    <s v="-"/>
    <s v="SPX Express"/>
    <s v="Shopee"/>
    <s v="shopee"/>
    <s v=""/>
    <s v="TH2658968542932"/>
    <s v="26/03/2026 12:22"/>
  </r>
  <r>
    <x v="6"/>
    <x v="7"/>
    <n v="14"/>
    <n v="1"/>
    <s v="GYH3"/>
    <n v="14"/>
    <n v="0"/>
    <s v="ร้านที่1"/>
    <s v="ว******์"/>
    <s v="******อง อ.อู่ทอง ตำบลอู่ทอง อำเภออู่ทอง จังหวัดสุพรรณบุรี 72160"/>
    <s v="72160"/>
    <s v="25"/>
    <s v="26/03/2026 12:07"/>
    <s v="-"/>
    <s v="SPX Express"/>
    <s v="Shopee"/>
    <s v="shopee"/>
    <s v=""/>
    <s v="TH2628557518277"/>
    <s v="26/03/2026 12:07"/>
  </r>
  <r>
    <x v="6"/>
    <x v="7"/>
    <n v="14"/>
    <n v="1"/>
    <s v="GYH2"/>
    <n v="14"/>
    <n v="0"/>
    <s v="ร้านที่1"/>
    <s v="ว****า"/>
    <s v="******่ทอง ตำบลอู่ทอง อำเภออู่ทอง จังหวัดสุพรรณบุรี 72160"/>
    <s v="72160"/>
    <s v="25"/>
    <s v="26/03/2026 12:10"/>
    <s v="-"/>
    <s v="SPX Express"/>
    <s v="Shopee"/>
    <s v="shopee"/>
    <s v=""/>
    <s v="TH264377980035E"/>
    <s v="26/03/2026 12:04"/>
  </r>
  <r>
    <x v="0"/>
    <x v="0"/>
    <n v="69.900000000000006"/>
    <n v="10"/>
    <s v="GYH1"/>
    <n v="800"/>
    <n v="0"/>
    <s v="ร้านที่1"/>
    <s v="น******ำ"/>
    <s v="******ตำบลบ้านต๊ำ อำเภอเมืองพะเยา จังหวัดพะเยา 56000"/>
    <s v="56000"/>
    <s v="33"/>
    <s v="26/03/2026 12:29"/>
    <s v="-"/>
    <s v="SPX Express"/>
    <s v="Shopee"/>
    <s v="shopee"/>
    <s v=""/>
    <s v="TH263268668387N"/>
    <s v="26/03/2026 11:59"/>
  </r>
  <r>
    <x v="2"/>
    <x v="3"/>
    <n v="50"/>
    <n v="6"/>
    <s v="GYH0"/>
    <n v="200"/>
    <n v="0"/>
    <s v="ร้านที่2"/>
    <s v="N*** Y***"/>
    <s v="กรุงเทพฯ"/>
    <s v="-"/>
    <s v=""/>
    <s v="26/03/2026 11:52"/>
    <s v="-"/>
    <s v="J&amp;T COD"/>
    <s v="Tiktok"/>
    <s v="จ่ายทีหลัง / COD"/>
    <s v=""/>
    <s v="793903550366"/>
    <s v="26/03/2026 11:52"/>
  </r>
  <r>
    <x v="10"/>
    <x v="13"/>
    <n v="159"/>
    <n v="1"/>
    <s v="GYG99"/>
    <n v="129"/>
    <n v="0"/>
    <s v="ร้านที่2"/>
    <s v="น*** น***หิรัญ"/>
    <s v="กรุงเทพฯ"/>
    <s v="-"/>
    <s v=""/>
    <s v="26/03/2026 11:45"/>
    <s v="-"/>
    <s v="J&amp;T COD"/>
    <s v="Tiktok"/>
    <s v="จ่ายทีหลัง / COD"/>
    <s v=""/>
    <s v="793919762370"/>
    <s v="26/03/2026 11:45"/>
  </r>
  <r>
    <x v="0"/>
    <x v="0"/>
    <n v="66.333333333333329"/>
    <n v="3"/>
    <s v="GYG98"/>
    <n v="250"/>
    <n v="0"/>
    <s v="ร้านที่2"/>
    <s v="ค** ท***ักดิ์ จ***ร์ศรี"/>
    <s v="สุโขทัย"/>
    <s v="-"/>
    <s v=""/>
    <s v="26/03/2026 11:39"/>
    <s v="-"/>
    <s v="J&amp;T Express"/>
    <s v="Tiktok"/>
    <s v="tiktok"/>
    <s v=""/>
    <s v="793990678353"/>
    <s v="26/03/2026 11:39"/>
  </r>
  <r>
    <x v="0"/>
    <x v="0"/>
    <n v="66.333333333333329"/>
    <n v="3"/>
    <s v="GYG97"/>
    <n v="250"/>
    <n v="0"/>
    <s v="ร้านที่2"/>
    <s v="ภ***นท์ น***าร"/>
    <s v="ลำพูน"/>
    <s v="-"/>
    <s v=""/>
    <s v="26/03/2026 11:37"/>
    <s v="-"/>
    <s v="J&amp;T Express"/>
    <s v="Tiktok"/>
    <s v="tiktok"/>
    <s v=""/>
    <s v="793955584321"/>
    <s v="26/03/2026 11:37"/>
  </r>
  <r>
    <x v="13"/>
    <x v="17"/>
    <n v="50"/>
    <n v="6"/>
    <s v="GYG96"/>
    <n v="200"/>
    <n v="0"/>
    <s v="ร้านที่2"/>
    <s v="น***ร. ข***ซ้น"/>
    <s v="มหาสารคาม"/>
    <s v="-"/>
    <s v=""/>
    <s v="26/03/2026 11:31"/>
    <s v="-"/>
    <s v="J&amp;T Express"/>
    <s v="Tiktok"/>
    <s v="tiktok"/>
    <s v=""/>
    <s v="793979663315"/>
    <s v="26/03/2026 11:31"/>
  </r>
  <r>
    <x v="1"/>
    <x v="1"/>
    <n v="159"/>
    <n v="1"/>
    <s v="GYG95"/>
    <n v="99"/>
    <n v="0"/>
    <s v="ร้านที่4"/>
    <s v="เ**"/>
    <s v="นครปฐม"/>
    <s v="-"/>
    <s v=""/>
    <s v="26/03/2026 11:23"/>
    <s v="-"/>
    <s v="J&amp;T COD"/>
    <s v="Tiktok"/>
    <s v="จ่ายทีหลัง / COD"/>
    <s v=""/>
    <s v="793986961386"/>
    <s v="26/03/2026 11:23"/>
  </r>
  <r>
    <x v="2"/>
    <x v="3"/>
    <n v="50"/>
    <n v="6"/>
    <s v="GYG94"/>
    <n v="180"/>
    <n v="0"/>
    <s v="ร้านที่2"/>
    <s v="จ***รัตน์ ส***ียด"/>
    <s v="ภูเก็ต"/>
    <s v="-"/>
    <s v=""/>
    <s v="26/03/2026 11:22"/>
    <s v="-"/>
    <s v="J&amp;T COD"/>
    <s v="Tiktok"/>
    <s v="จ่ายทีหลัง / COD"/>
    <s v="ไม่รับกาแฟค่ะรับเป็นเนยนมคะ"/>
    <s v="793906750346"/>
    <s v="26/03/2026 11:22"/>
  </r>
  <r>
    <x v="11"/>
    <x v="14"/>
    <n v="27.5"/>
    <n v="4"/>
    <s v="GYG93"/>
    <n v="165"/>
    <n v="0"/>
    <s v="ร้านที่2"/>
    <s v="ส***วดี  ส***พันธ์"/>
    <s v="ชุมพร"/>
    <s v="-"/>
    <s v=""/>
    <s v="26/03/2026 11:11"/>
    <s v="-"/>
    <s v="J&amp;T COD"/>
    <s v="Tiktok"/>
    <s v="จ่ายทีหลัง / COD"/>
    <s v=""/>
    <s v="793922256374"/>
    <s v="26/03/2026 11:12"/>
  </r>
  <r>
    <x v="3"/>
    <x v="4"/>
    <n v="66.666666666666671"/>
    <n v="3"/>
    <s v="GYG92"/>
    <n v="100"/>
    <n v="0"/>
    <s v="ร้านที่2"/>
    <s v="พ***า จ***พง"/>
    <s v="ยะลา"/>
    <s v="-"/>
    <s v=""/>
    <s v="26/03/2026 11:11"/>
    <s v="-"/>
    <s v="J&amp;T COD"/>
    <s v="Tiktok"/>
    <s v="จ่ายทีหลัง / COD"/>
    <s v=""/>
    <s v="793906564356"/>
    <s v="26/03/2026 11:11"/>
  </r>
  <r>
    <x v="2"/>
    <x v="3"/>
    <n v="50"/>
    <n v="12"/>
    <s v="GYG91"/>
    <n v="360"/>
    <n v="0"/>
    <s v="ร้านที่2"/>
    <s v="ฟ**"/>
    <s v="สมุทรสาคร"/>
    <s v="-"/>
    <s v=""/>
    <s v="26/03/2026 10:58"/>
    <s v="-"/>
    <s v="J&amp;T COD"/>
    <s v="Tiktok"/>
    <s v="จ่ายทีหลัง / COD"/>
    <s v=""/>
    <s v="793919658383"/>
    <s v="26/03/2026 10:58"/>
  </r>
  <r>
    <x v="3"/>
    <x v="4"/>
    <n v="66.666666666666671"/>
    <n v="6"/>
    <s v="GYG89"/>
    <n v="380"/>
    <n v="0"/>
    <s v="ร้านที่2"/>
    <s v="ส***สินี เ***นงาม"/>
    <s v="นครราชสีมา"/>
    <s v="-"/>
    <s v=""/>
    <s v="26/03/2026 10:52"/>
    <s v="-"/>
    <s v="J&amp;T COD"/>
    <s v="Tiktok"/>
    <s v="จ่ายทีหลัง / COD"/>
    <s v=""/>
    <s v="793944764362"/>
    <s v="26/03/2026 10:53"/>
  </r>
  <r>
    <x v="2"/>
    <x v="3"/>
    <n v="50"/>
    <n v="6"/>
    <s v="GYG89"/>
    <n v="380"/>
    <n v="0"/>
    <s v="ร้านที่2"/>
    <s v="ส***สินี เ***นงาม"/>
    <s v="นครราชสีมา"/>
    <s v="-"/>
    <s v=""/>
    <s v="26/03/2026 10:52"/>
    <s v="-"/>
    <s v="J&amp;T COD"/>
    <s v="Tiktok"/>
    <s v="จ่ายทีหลัง / COD"/>
    <s v=""/>
    <s v="793944764362"/>
    <s v="26/03/2026 10:53"/>
  </r>
  <r>
    <x v="7"/>
    <x v="12"/>
    <n v="87.2"/>
    <n v="1"/>
    <s v="GYG87"/>
    <n v="95.2"/>
    <n v="8"/>
    <s v="ร้านที่1"/>
    <s v="อุไรพร ผิวจันทร์"/>
    <s v="1ๅ/19 ซอยเอกชัย119 หมู่บ้านเกษริน แยก2 · บางบอนใต้/ Bang Bon Tai_x000a__x000a_บางบอน/ Bang Bonกรุงเทพมหานคร/ Bangkok_x000a_10150"/>
    <s v="10150"/>
    <s v="660902361139"/>
    <s v="26/03/2026 10:47"/>
    <s v="-"/>
    <s v="Kerry_dropoff"/>
    <s v="Lazada"/>
    <s v="lazada"/>
    <s v=""/>
    <s v="LEXPU0671144078"/>
    <s v="26/03/2026 10:47"/>
  </r>
  <r>
    <x v="2"/>
    <x v="3"/>
    <n v="50"/>
    <n v="6"/>
    <s v="GYG86"/>
    <n v="203"/>
    <n v="3"/>
    <s v="ร้านที่2"/>
    <s v="ช***า  พ***์สาร"/>
    <s v="ศรีสะเกษ"/>
    <s v="-"/>
    <s v=""/>
    <s v="26/03/2026 10:42"/>
    <s v="-"/>
    <s v="J&amp;T Express"/>
    <s v="Tiktok"/>
    <s v="tiktok"/>
    <s v=""/>
    <s v="793931553365"/>
    <s v="26/03/2026 10:42"/>
  </r>
  <r>
    <x v="10"/>
    <x v="8"/>
    <n v="87.2"/>
    <n v="1"/>
    <s v="GYG85"/>
    <n v="95.2"/>
    <n v="8"/>
    <s v="ร้านที่3"/>
    <s v="ธง หลวงศรีสงคราม"/>
    <s v="บ้านห้วยผึ้ง บ้านนาอุดม หมู่2 เลขที่5 · นิคมห้วยผึ้ง/ Nikhom Huai Phueng_x000a__x000a_ห้วยผึ้ง/ Huai Phuengกาฬสินธุ์/ Kalasin_x000a_46240"/>
    <s v="46240"/>
    <s v="660902858905"/>
    <s v="26/03/2026 10:38"/>
    <s v="-"/>
    <s v="Kerry_dropoff"/>
    <s v="Lazada"/>
    <s v="lazada"/>
    <s v=""/>
    <s v="LEXPU0671235038"/>
    <s v="26/03/2026 10:38"/>
  </r>
  <r>
    <x v="3"/>
    <x v="4"/>
    <n v="66.666666666666671"/>
    <n v="3"/>
    <s v="GYG84"/>
    <n v="100"/>
    <n v="0"/>
    <s v="ร้านที่2"/>
    <s v="ศ***นันท์ แ***วานนท์"/>
    <s v="สมุทรสาคร"/>
    <s v="-"/>
    <s v=""/>
    <s v="26/03/2026 10:39"/>
    <s v="-"/>
    <s v="J&amp;T Express"/>
    <s v="Tiktok"/>
    <s v="tiktok"/>
    <s v=""/>
    <s v="793975851395"/>
    <s v="26/03/2026 10:38"/>
  </r>
  <r>
    <x v="0"/>
    <x v="2"/>
    <n v="64"/>
    <n v="4"/>
    <s v="GYG82"/>
    <n v="284"/>
    <n v="28"/>
    <s v="ร้านที่3"/>
    <s v="คุณนิตยา คำแสน"/>
    <s v="97 หิรัญนคร · แม่จัน/ Mae Chan_x000a__x000a_แม่จัน/ Mae Chanเชียงราย/ Chiang Rai_x000a_57110"/>
    <s v="57110"/>
    <s v="660892640445"/>
    <s v="26/03/2026 10:30"/>
    <s v="-"/>
    <s v="Kerry_dropoff"/>
    <s v="Lazada"/>
    <s v="lazada"/>
    <s v=""/>
    <s v="TH54078HFSCZ0A"/>
    <s v="26/03/2026 10:30"/>
  </r>
  <r>
    <x v="14"/>
    <x v="20"/>
    <n v="74"/>
    <n v="1"/>
    <s v="GYG81"/>
    <n v="74"/>
    <n v="0"/>
    <s v="ร้านที่1"/>
    <s v="ก******์"/>
    <s v="******ากใหญ่ ต.ห้วยโป่ง ตำบลห้วยโป่ง อำเภอเมืองระยอง จังหวัดระยอง 21150"/>
    <s v="21150"/>
    <s v="21"/>
    <s v="26/03/2026 10:53"/>
    <s v="-"/>
    <s v="SPX Express"/>
    <s v="Shopee"/>
    <s v="shopee"/>
    <s v=""/>
    <s v="TH266955638718B"/>
    <s v="26/03/2026 10:23"/>
  </r>
  <r>
    <x v="1"/>
    <x v="1"/>
    <n v="159"/>
    <n v="1"/>
    <s v="GYG79"/>
    <n v="99"/>
    <n v="0"/>
    <s v="ร้านที่4"/>
    <s v="ค***ข้"/>
    <s v="ปทุมธานี"/>
    <s v="-"/>
    <s v=""/>
    <s v="26/03/2026 10:20"/>
    <s v="-"/>
    <s v="J&amp;T COD"/>
    <s v="Tiktok"/>
    <s v="จ่ายทีหลัง / COD"/>
    <s v=""/>
    <s v="793986567371"/>
    <s v="26/03/2026 10:20"/>
  </r>
  <r>
    <x v="0"/>
    <x v="0"/>
    <n v="80"/>
    <n v="2"/>
    <s v="GYG78"/>
    <n v="160"/>
    <n v="0"/>
    <s v="ร้านที่1"/>
    <s v="ว******ู"/>
    <s v="******จ.บุรีรัมย์ 31110 ตำบลดงอีจาน อำเภอโนนสุวรรณ จังหวัดบุรีรัมย์ 31110"/>
    <s v="31110"/>
    <s v="44"/>
    <s v="26/03/2026 10:19"/>
    <s v="-"/>
    <s v="SPX Express"/>
    <s v="Shopee"/>
    <s v="shopee"/>
    <s v=""/>
    <s v="TH266191832276B"/>
    <s v="26/03/2026 10:18"/>
  </r>
  <r>
    <x v="7"/>
    <x v="9"/>
    <n v="159"/>
    <n v="1"/>
    <s v="GYG77"/>
    <n v="198"/>
    <n v="0"/>
    <s v="ร้านที่2"/>
    <s v="N***wit T***at"/>
    <s v="กรุงเทพฯ"/>
    <s v="-"/>
    <s v=""/>
    <s v="26/03/2026 10:03"/>
    <s v="-"/>
    <s v="J&amp;T Express"/>
    <s v="Tiktok"/>
    <s v="tiktok"/>
    <s v=""/>
    <s v="793907963376"/>
    <s v="26/03/2026 10:03"/>
  </r>
  <r>
    <x v="1"/>
    <x v="1"/>
    <n v="159"/>
    <n v="1"/>
    <s v="GYG77"/>
    <n v="198"/>
    <n v="0"/>
    <s v="ร้านที่2"/>
    <s v="N***wit T***at"/>
    <s v="กรุงเทพฯ"/>
    <s v="-"/>
    <s v=""/>
    <s v="26/03/2026 10:03"/>
    <s v="-"/>
    <s v="J&amp;T Express"/>
    <s v="Tiktok"/>
    <s v="tiktok"/>
    <s v=""/>
    <s v="793907963376"/>
    <s v="26/03/2026 10:03"/>
  </r>
  <r>
    <x v="11"/>
    <x v="14"/>
    <n v="27.5"/>
    <n v="4"/>
    <s v="GYG76"/>
    <n v="160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26/03/2026 10:31"/>
    <s v="-"/>
    <s v="Flash Express"/>
    <s v="Shopee"/>
    <s v="shopee"/>
    <s v=""/>
    <s v="TH69018HD3195D"/>
    <s v="26/03/2026 10:01"/>
  </r>
  <r>
    <x v="13"/>
    <x v="17"/>
    <n v="50"/>
    <n v="6"/>
    <s v="GYG75"/>
    <n v="200"/>
    <n v="0"/>
    <s v="ร้านที่2"/>
    <s v="ก***รี เ***พา"/>
    <s v="สมุทรปราการ"/>
    <s v="-"/>
    <s v=""/>
    <s v="26/03/2026 10:00"/>
    <s v="-"/>
    <s v="J&amp;T Express"/>
    <s v="Tiktok"/>
    <s v="tiktok"/>
    <s v=""/>
    <s v="793952261303"/>
    <s v="26/03/2026 10:00"/>
  </r>
  <r>
    <x v="3"/>
    <x v="4"/>
    <n v="66.666666666666671"/>
    <n v="3"/>
    <s v="GYG74"/>
    <n v="100"/>
    <n v="0"/>
    <s v="ร้านที่2"/>
    <s v="พ***าแคชเชียร์"/>
    <s v="พระนครศรีอยุธยา"/>
    <s v="-"/>
    <s v=""/>
    <s v="26/03/2026 09:56"/>
    <s v="-"/>
    <s v="J&amp;T Express"/>
    <s v="Tiktok"/>
    <s v="tiktok"/>
    <s v=""/>
    <s v="793916251365"/>
    <s v="26/03/2026 09:56"/>
  </r>
  <r>
    <x v="0"/>
    <x v="2"/>
    <n v="64"/>
    <n v="1"/>
    <s v="GYG73"/>
    <n v="64"/>
    <n v="0"/>
    <s v="ร้านที่3"/>
    <s v="ขวัญตา แสงโพธิ์"/>
    <s v="146/1 หมู่2 ต.ท่าฉนวน อ.มโนรมย์_x000a__x000a_มโนรมย์/ Manoromชัยนาท/ Chainat_x000a_17110"/>
    <s v="17110"/>
    <s v="660857262465"/>
    <s v="26/03/2026 09:49"/>
    <s v="-"/>
    <s v="Kerry_dropoff"/>
    <s v="Lazada"/>
    <s v="lazada"/>
    <s v=""/>
    <s v="LEXPU0671162758"/>
    <s v="26/03/2026 09:49"/>
  </r>
  <r>
    <x v="0"/>
    <x v="0"/>
    <n v="66.333333333333329"/>
    <n v="9"/>
    <s v="GYG72"/>
    <n v="750"/>
    <n v="0"/>
    <s v="ร้านที่2"/>
    <s v="เ***องฟ้า"/>
    <s v="สุรินทร์"/>
    <s v="-"/>
    <s v=""/>
    <s v="26/03/2026 09:49"/>
    <s v="-"/>
    <s v="J&amp;T COD"/>
    <s v="Tiktok"/>
    <s v="จ่ายทีหลัง / COD"/>
    <s v=""/>
    <s v="793972265380"/>
    <s v="26/03/2026 09:49"/>
  </r>
  <r>
    <x v="4"/>
    <x v="5"/>
    <n v="200"/>
    <n v="1"/>
    <s v="GYG70"/>
    <n v="86"/>
    <n v="1"/>
    <s v="ร้านที่2"/>
    <s v="น***้อย ท***าย"/>
    <s v="สมุทรสาคร"/>
    <s v="-"/>
    <s v=""/>
    <s v="26/03/2026 09:43"/>
    <s v="-"/>
    <s v="J&amp;T Express"/>
    <s v="Tiktok"/>
    <s v="tiktok"/>
    <s v=""/>
    <s v="793926587300"/>
    <s v="26/03/2026 09:42"/>
  </r>
  <r>
    <x v="0"/>
    <x v="0"/>
    <n v="80"/>
    <n v="1"/>
    <s v="GYG69"/>
    <n v="80"/>
    <n v="0"/>
    <s v="ร้านที่1"/>
    <s v="ศ******จ"/>
    <s v="******หญ้าปล้อง, อำเภอหนองหญ้าปล้อง ตำบลหนองหญ้าปล้อง อำเภอหนองหญ้าปล้อง จังหวัดเพชรบุรี 76160"/>
    <s v="76160"/>
    <s v="32"/>
    <s v="26/03/2026 09:37"/>
    <s v="-"/>
    <s v="SPX Express"/>
    <s v="Shopee"/>
    <s v="shopee"/>
    <s v=""/>
    <s v="TH261068008911O"/>
    <s v="26/03/2026 09:37"/>
  </r>
  <r>
    <x v="11"/>
    <x v="14"/>
    <n v="40"/>
    <n v="1"/>
    <s v="GYG67"/>
    <n v="40"/>
    <n v="0"/>
    <s v="ร้านที่1"/>
    <s v="น******ม"/>
    <s v="******หญ่, อำเภอหันคา  จ.ชัยนาท  17130 ตำบลเด่นใหญ่ อำเภอหันคา จังหวัดชัยนาท 17130"/>
    <s v="17130"/>
    <s v="50"/>
    <s v="26/03/2026 09:31"/>
    <s v="-"/>
    <s v="SPX Express"/>
    <s v="Shopee"/>
    <s v="shopee"/>
    <s v=""/>
    <s v="TH263427218991F"/>
    <s v="26/03/2026 09:18"/>
  </r>
  <r>
    <x v="8"/>
    <x v="8"/>
    <n v="86.9"/>
    <n v="1"/>
    <s v="GYG66"/>
    <n v="86.9"/>
    <n v="0"/>
    <s v="ร้านที่3"/>
    <s v="เอ"/>
    <s v="132 ถ.จันทนาราม ต.วัดสิงห์_x000a__x000a_วัดสิงห์/ Wat Singชัยนาท/ Chainat_x000a_17120"/>
    <s v="17120"/>
    <s v="660632358595"/>
    <s v="26/03/2026 09:15"/>
    <s v="-"/>
    <s v="Kerry_dropoff"/>
    <s v="Lazada"/>
    <s v="lazada"/>
    <s v=""/>
    <s v="LEXPU0671144850"/>
    <s v="26/03/2026 09:15"/>
  </r>
  <r>
    <x v="2"/>
    <x v="3"/>
    <n v="50"/>
    <n v="6"/>
    <s v="GYG65"/>
    <n v="200"/>
    <n v="0"/>
    <s v="ร้านที่2"/>
    <s v="ย***รัตน์ บ***้วม"/>
    <s v="ปทุมธานี"/>
    <s v="-"/>
    <s v=""/>
    <s v="26/03/2026 09:11"/>
    <s v="-"/>
    <s v="J&amp;T Express"/>
    <s v="Tiktok"/>
    <s v="tiktok"/>
    <s v=""/>
    <s v="793951455301"/>
    <s v="26/03/2026 09:11"/>
  </r>
  <r>
    <x v="9"/>
    <x v="11"/>
    <n v="89.5"/>
    <n v="2"/>
    <s v="GYG64"/>
    <n v="189"/>
    <n v="0"/>
    <s v="ร้านที่1"/>
    <s v="ณ******ศ"/>
    <s v="******นาม ต.เวียง ตำบลเวียง อำเภอเมืองพะเยา จังหวัดพะเยา 56000"/>
    <s v="56000"/>
    <s v="95"/>
    <s v="26/03/2026 07:50"/>
    <s v="-"/>
    <s v="SPX Express"/>
    <s v="Shopee"/>
    <s v="shopee"/>
    <s v=""/>
    <s v="TH266832031759E"/>
    <s v="26/03/2026 07:49"/>
  </r>
  <r>
    <x v="1"/>
    <x v="8"/>
    <n v="74.38"/>
    <n v="1"/>
    <s v="GYG63"/>
    <n v="239.16"/>
    <n v="16"/>
    <s v="ร้านที่3"/>
    <s v="เสวก เทียมขุนทด"/>
    <s v="บ.ฮกกี่ 99/9  ต.กระเบื้องใหญ่ · กระเบื้องใหญ่/ Krabueang Yai_x000a__x000a_พิมาย/ Phimaiนครราชสีมา/ Nakhon Ratchasima_x000a_30110"/>
    <s v="30110"/>
    <s v="660877782730"/>
    <s v="26/03/2026 07:44"/>
    <s v="-"/>
    <s v="Kerry_dropoff"/>
    <s v="Lazada"/>
    <s v="lazada"/>
    <s v=""/>
    <s v="TH27158HGGNF7D"/>
    <s v="26/03/2026 07:44"/>
  </r>
  <r>
    <x v="8"/>
    <x v="8"/>
    <n v="74.39"/>
    <n v="1"/>
    <s v="GYG63"/>
    <n v="239.16"/>
    <n v="16"/>
    <s v="ร้านที่3"/>
    <s v="เสวก เทียมขุนทด"/>
    <s v="บ.ฮกกี่ 99/9  ต.กระเบื้องใหญ่ · กระเบื้องใหญ่/ Krabueang Yai_x000a__x000a_พิมาย/ Phimaiนครราชสีมา/ Nakhon Ratchasima_x000a_30110"/>
    <s v="30110"/>
    <s v="660877782730"/>
    <s v="26/03/2026 07:44"/>
    <s v="-"/>
    <s v="Kerry_dropoff"/>
    <s v="Lazada"/>
    <s v="lazada"/>
    <s v=""/>
    <s v="TH27158HGGNF7D"/>
    <s v="26/03/2026 07:44"/>
  </r>
  <r>
    <x v="7"/>
    <x v="8"/>
    <n v="74.39"/>
    <n v="1"/>
    <s v="GYG63"/>
    <n v="239.16"/>
    <n v="16"/>
    <s v="ร้านที่3"/>
    <s v="เสวก เทียมขุนทด"/>
    <s v="บ.ฮกกี่ 99/9  ต.กระเบื้องใหญ่ · กระเบื้องใหญ่/ Krabueang Yai_x000a__x000a_พิมาย/ Phimaiนครราชสีมา/ Nakhon Ratchasima_x000a_30110"/>
    <s v="30110"/>
    <s v="660877782730"/>
    <s v="26/03/2026 07:44"/>
    <s v="-"/>
    <s v="Kerry_dropoff"/>
    <s v="Lazada"/>
    <s v="lazada"/>
    <s v=""/>
    <s v="TH27158HGGNF7D"/>
    <s v="26/03/2026 07:44"/>
  </r>
  <r>
    <x v="11"/>
    <x v="14"/>
    <n v="50"/>
    <n v="1"/>
    <s v="GYG62"/>
    <n v="50"/>
    <n v="0"/>
    <s v="ร้านที่2"/>
    <s v="ณ**  เ***อลงกต"/>
    <s v="สระแก้ว"/>
    <s v="-"/>
    <s v=""/>
    <s v="26/03/2026 07:30"/>
    <s v="-"/>
    <s v="J&amp;T Express"/>
    <s v="Tiktok"/>
    <s v="tiktok"/>
    <s v=""/>
    <s v="793984161342"/>
    <s v="26/03/2026 07:30"/>
  </r>
  <r>
    <x v="2"/>
    <x v="3"/>
    <n v="65"/>
    <n v="9"/>
    <s v="GYG61"/>
    <n v="315"/>
    <n v="0"/>
    <s v="ร้านที่2"/>
    <s v="ห***า"/>
    <s v="กาญจนบุรี"/>
    <s v="-"/>
    <s v=""/>
    <s v="26/03/2026 07:27"/>
    <s v="-"/>
    <s v="J&amp;T COD"/>
    <s v="Tiktok"/>
    <s v="จ่ายทีหลัง / COD"/>
    <s v="ขอฝอยทอง มะพร้าว เผือกนะคะ"/>
    <s v="793905459362"/>
    <s v="26/03/2026 07:28"/>
  </r>
  <r>
    <x v="2"/>
    <x v="3"/>
    <n v="50"/>
    <n v="6"/>
    <s v="GYG59"/>
    <n v="200"/>
    <n v="0"/>
    <s v="ร้านที่2"/>
    <s v="ธ***.จอดนอก."/>
    <s v="เทศบาลนครนครราชสีมา"/>
    <s v="-"/>
    <s v=""/>
    <s v="26/03/2026 07:18"/>
    <s v="-"/>
    <s v="J&amp;T COD"/>
    <s v="Tiktok"/>
    <s v="จ่ายทีหลัง / COD"/>
    <s v=""/>
    <s v="793912253304"/>
    <s v="26/03/2026 07:18"/>
  </r>
  <r>
    <x v="0"/>
    <x v="0"/>
    <n v="69.900000000000006"/>
    <n v="10"/>
    <s v="GYG58"/>
    <n v="839.74"/>
    <n v="19"/>
    <s v="ร้านที่1"/>
    <s v="นิมิต นวนแตง"/>
    <s v="- 38/4 ม.6 ต.น้ำตาล_x000a__x000a_อินทร์บุรี/ In Buriสิงห์บุรี/ Sing Buri_x000a_16110"/>
    <s v="16110"/>
    <s v="660982784543"/>
    <s v="26/03/2026 07:09"/>
    <s v="-"/>
    <s v="Kerry_dropoff"/>
    <s v="Lazada"/>
    <s v="lazada"/>
    <s v=""/>
    <s v="LEXPU0670756227"/>
    <s v="26/03/2026 07:09"/>
  </r>
  <r>
    <x v="0"/>
    <x v="0"/>
    <n v="69.900000000000006"/>
    <n v="10"/>
    <s v="GYG58"/>
    <n v="839.74"/>
    <n v="19"/>
    <s v="ร้านที่1"/>
    <s v="นิมิต นวนแตง"/>
    <s v="- 38/4 ม.6 ต.น้ำตาล_x000a__x000a_อินทร์บุรี/ In Buriสิงห์บุรี/ Sing Buri_x000a_16110"/>
    <s v="16110"/>
    <s v="660982784543"/>
    <s v="26/03/2026 07:09"/>
    <s v="-"/>
    <s v="Kerry_dropoff"/>
    <s v="Lazada"/>
    <s v="lazada"/>
    <s v=""/>
    <s v="LEXPU0670756227"/>
    <s v="26/03/2026 07:09"/>
  </r>
  <r>
    <x v="2"/>
    <x v="3"/>
    <n v="33.333333333333336"/>
    <n v="3"/>
    <s v="GYG57"/>
    <n v="100"/>
    <n v="0"/>
    <s v="ร้านที่4"/>
    <s v="ส***รัตน์ ส***"/>
    <s v="ปราจีนบุรี"/>
    <s v="-"/>
    <s v=""/>
    <s v="26/03/2026 06:51"/>
    <s v="-"/>
    <s v="J&amp;T Express"/>
    <s v="Tiktok"/>
    <s v="tiktok"/>
    <s v=""/>
    <s v="793980594363"/>
    <s v="26/03/2026 06:51"/>
  </r>
  <r>
    <x v="2"/>
    <x v="3"/>
    <n v="33.333333333333336"/>
    <n v="3"/>
    <s v="GYG56"/>
    <n v="100"/>
    <n v="0"/>
    <s v="ร้านที่4"/>
    <s v="ส***รัตน์ ส***"/>
    <s v="นครราชสีมา"/>
    <s v="-"/>
    <s v=""/>
    <s v="26/03/2026 06:50"/>
    <s v="-"/>
    <s v="J&amp;T Express"/>
    <s v="Tiktok"/>
    <s v="tiktok"/>
    <s v=""/>
    <s v="793952096302"/>
    <s v="26/03/2026 06:50"/>
  </r>
  <r>
    <x v="2"/>
    <x v="3"/>
    <n v="33.333333333333336"/>
    <n v="6"/>
    <s v="GYG55"/>
    <n v="192.5"/>
    <n v="0"/>
    <s v="ร้านที่4"/>
    <s v="น***าญชัย แ***นตรี"/>
    <s v="เพชรบูรณ์"/>
    <s v="-"/>
    <s v=""/>
    <s v="26/03/2026 06:21"/>
    <s v="-"/>
    <s v="J&amp;T Express"/>
    <s v="Tiktok"/>
    <s v="tiktok"/>
    <s v=""/>
    <s v="793934043383"/>
    <s v="26/03/2026 06:21"/>
  </r>
  <r>
    <x v="0"/>
    <x v="0"/>
    <n v="69.900000000000006"/>
    <n v="10"/>
    <s v="GYG54"/>
    <n v="489"/>
    <n v="41"/>
    <s v="ร้านที่1"/>
    <s v="คุณปวริศา   นาคำ"/>
    <s v="บ้านหลังสีส้ม บ้านเลขที่ 8 หมู่ 9 บ้านเข็กกลาง  · บ้านแยง/ Ban Yaeng_x000a__x000a_นครไทย/ Nakhon Thaiพิษณุโลก/ Phitsanulok_x000a_65120"/>
    <s v="65120"/>
    <s v="660966683653"/>
    <s v="26/03/2026 06:04"/>
    <s v="-"/>
    <s v="Kerry_dropoff"/>
    <s v="Lazada"/>
    <s v="lazada"/>
    <s v=""/>
    <s v="TH61028HCAN51C"/>
    <s v="26/03/2026 06:04"/>
  </r>
  <r>
    <x v="5"/>
    <x v="16"/>
    <n v="87"/>
    <n v="1"/>
    <s v="GYG53"/>
    <n v="87"/>
    <n v="0"/>
    <s v="ร้านที่1"/>
    <s v="ฤ******์"/>
    <s v="******้านแท่น, อำเภอชนบท ตำบลบ้านแท่น อำเภอชนบท จังหวัดขอนแก่น 40180"/>
    <s v="40180"/>
    <s v="64"/>
    <s v="26/03/2026 05:43"/>
    <s v="-"/>
    <s v="SPX Express"/>
    <s v="Shopee"/>
    <s v="shopee"/>
    <s v=""/>
    <s v="TH269518656427T"/>
    <s v="26/03/2026 05:43"/>
  </r>
  <r>
    <x v="2"/>
    <x v="3"/>
    <n v="50"/>
    <n v="6"/>
    <s v="GYG52"/>
    <n v="200"/>
    <n v="0"/>
    <s v="ร้านที่2"/>
    <s v="ส***วรรณ"/>
    <s v="ราชบุรี"/>
    <s v="-"/>
    <s v=""/>
    <s v="26/03/2026 05:31"/>
    <s v="-"/>
    <s v="J&amp;T COD"/>
    <s v="Tiktok"/>
    <s v="จ่ายทีหลัง / COD"/>
    <s v=""/>
    <s v="793989751343"/>
    <s v="26/03/2026 05:31"/>
  </r>
  <r>
    <x v="7"/>
    <x v="9"/>
    <n v="159"/>
    <n v="1"/>
    <s v="GYG51"/>
    <n v="129"/>
    <n v="0"/>
    <s v="ร้านที่2"/>
    <s v="ก***าพัชร"/>
    <s v="สระบุรี"/>
    <s v="-"/>
    <s v=""/>
    <s v="26/03/2026 04:05"/>
    <s v="-"/>
    <s v="J&amp;T COD"/>
    <s v="Tiktok"/>
    <s v="จ่ายทีหลัง / COD"/>
    <s v=""/>
    <s v="793961797193"/>
    <s v="26/03/2026 04:08"/>
  </r>
  <r>
    <x v="5"/>
    <x v="16"/>
    <n v="80"/>
    <n v="2"/>
    <s v="GYG50"/>
    <n v="160"/>
    <n v="0"/>
    <s v="ร้านที่1"/>
    <s v="อ******์"/>
    <s v="****** ตำบลสระแก้ว ตำบลสระแก้ว อำเภอเมืองสระแก้ว จังหวัดสระแก้ว 27000"/>
    <s v="27000"/>
    <s v="94"/>
    <s v="26/03/2026 03:43"/>
    <s v="-"/>
    <s v="SPX Express"/>
    <s v="Shopee"/>
    <s v="shopee"/>
    <s v=""/>
    <s v="TH262919212956A"/>
    <s v="26/03/2026 03:42"/>
  </r>
  <r>
    <x v="8"/>
    <x v="10"/>
    <n v="159"/>
    <n v="1"/>
    <s v="GYG46"/>
    <n v="99"/>
    <n v="0"/>
    <s v="ร้านที่4"/>
    <s v="ต***ฎา แ***คง"/>
    <s v="ชลบุรี"/>
    <s v="-"/>
    <s v=""/>
    <s v="26/03/2026 00:57"/>
    <s v="-"/>
    <s v="J&amp;T COD"/>
    <s v="Tiktok"/>
    <s v="จ่ายทีหลัง / COD"/>
    <s v=""/>
    <s v="793939395196"/>
    <s v="26/03/2026 00:57"/>
  </r>
  <r>
    <x v="8"/>
    <x v="12"/>
    <n v="58.55"/>
    <n v="1"/>
    <s v="GYG44"/>
    <n v="66.55"/>
    <n v="8"/>
    <s v="ร้านที่1"/>
    <s v="กัญญณัช กฤษดำรงค์"/>
    <s v="26/71 (ตึก V.1,ชั้น 3) ซ.พหลโยธิน 48 แยก 17/1 แขวงอนุสาวรีย์_x000a__x000a_บางเขน/ Bang Khenกรุงเทพมหานคร/ Bangkok_x000a_10220"/>
    <s v="10220"/>
    <s v="660987624159"/>
    <s v="26/03/2026 00:27"/>
    <s v="-"/>
    <s v="Kerry_dropoff"/>
    <s v="Lazada"/>
    <s v="lazada"/>
    <s v=""/>
    <s v="LEXPU0670765424"/>
    <s v="26/03/2026 00:27"/>
  </r>
  <r>
    <x v="15"/>
    <x v="21"/>
    <n v="54.5"/>
    <n v="2"/>
    <s v="GYG43"/>
    <n v="290.60000000000002"/>
    <n v="0"/>
    <s v="ร้านที่1"/>
    <s v="พันธ์​ทวี​ คำเครือ​"/>
    <s v="171 ม.3 ร่องคำหลวง · แม่นาเรือ/ Mae Na Ruea_x000a__x000a_เมืองพะเยา/ Mueang Phayaoพะเยา/ Phayao_x000a_56000"/>
    <s v="56000"/>
    <s v="660852613996"/>
    <s v="26/03/2026 00:23"/>
    <s v="-"/>
    <s v="Kerry_dropoff"/>
    <s v="Lazada"/>
    <s v="lazada"/>
    <s v=""/>
    <s v="LEXPU0670803329"/>
    <s v="26/03/2026 00:23"/>
  </r>
  <r>
    <x v="16"/>
    <x v="22"/>
    <n v="54"/>
    <n v="1"/>
    <s v="GYG43"/>
    <n v="290.60000000000002"/>
    <n v="0"/>
    <s v="ร้านที่1"/>
    <s v="พันธ์​ทวี​ คำเครือ​"/>
    <s v="171 ม.3 ร่องคำหลวง · แม่นาเรือ/ Mae Na Ruea_x000a__x000a_เมืองพะเยา/ Mueang Phayaoพะเยา/ Phayao_x000a_56000"/>
    <s v="56000"/>
    <s v="660852613996"/>
    <s v="26/03/2026 00:23"/>
    <s v="-"/>
    <s v="Kerry_dropoff"/>
    <s v="Lazada"/>
    <s v="lazada"/>
    <s v=""/>
    <s v="LEXPU0670803329"/>
    <s v="26/03/2026 00:23"/>
  </r>
  <r>
    <x v="17"/>
    <x v="23"/>
    <n v="55"/>
    <n v="1"/>
    <s v="GYG43"/>
    <n v="290.60000000000002"/>
    <n v="0"/>
    <s v="ร้านที่1"/>
    <s v="พันธ์​ทวี​ คำเครือ​"/>
    <s v="171 ม.3 ร่องคำหลวง · แม่นาเรือ/ Mae Na Ruea_x000a__x000a_เมืองพะเยา/ Mueang Phayaoพะเยา/ Phayao_x000a_56000"/>
    <s v="56000"/>
    <s v="660852613996"/>
    <s v="26/03/2026 00:23"/>
    <s v="-"/>
    <s v="Kerry_dropoff"/>
    <s v="Lazada"/>
    <s v="lazada"/>
    <s v=""/>
    <s v="LEXPU0670803329"/>
    <s v="26/03/2026 00:23"/>
  </r>
  <r>
    <x v="0"/>
    <x v="18"/>
    <n v="69.78"/>
    <n v="1"/>
    <s v="GYG43"/>
    <n v="290.60000000000002"/>
    <n v="0"/>
    <s v="ร้านที่1"/>
    <s v="พันธ์​ทวี​ คำเครือ​"/>
    <s v="171 ม.3 ร่องคำหลวง · แม่นาเรือ/ Mae Na Ruea_x000a__x000a_เมืองพะเยา/ Mueang Phayaoพะเยา/ Phayao_x000a_56000"/>
    <s v="56000"/>
    <s v="660852613996"/>
    <s v="26/03/2026 00:23"/>
    <s v="-"/>
    <s v="Kerry_dropoff"/>
    <s v="Lazada"/>
    <s v="lazada"/>
    <s v=""/>
    <s v="LEXPU0670803329"/>
    <s v="26/03/2026 00:23"/>
  </r>
  <r>
    <x v="0"/>
    <x v="18"/>
    <n v="69.77"/>
    <n v="1"/>
    <s v="GYG43"/>
    <n v="290.60000000000002"/>
    <n v="0"/>
    <s v="ร้านที่1"/>
    <s v="พันธ์​ทวี​ คำเครือ​"/>
    <s v="171 ม.3 ร่องคำหลวง · แม่นาเรือ/ Mae Na Ruea_x000a__x000a_เมืองพะเยา/ Mueang Phayaoพะเยา/ Phayao_x000a_56000"/>
    <s v="56000"/>
    <s v="660852613996"/>
    <s v="26/03/2026 00:23"/>
    <s v="-"/>
    <s v="Kerry_dropoff"/>
    <s v="Lazada"/>
    <s v="lazada"/>
    <s v=""/>
    <s v="LEXPU0670803329"/>
    <s v="26/03/2026 00:23"/>
  </r>
  <r>
    <x v="1"/>
    <x v="12"/>
    <n v="77.2"/>
    <n v="1"/>
    <s v="GYG42"/>
    <n v="84.2"/>
    <n v="7"/>
    <s v="ร้านที่1"/>
    <s v="พ่อประยุทธ  งาคชสาร"/>
    <s v="100หมู่4 บ้านหนองเเวง ต.นาฝาย อ.เมือง - - · นาฝาย/ Na Fai_x000a__x000a_เมืองชัยภูมิ/ Mueang Chaiyaphumชัยภูมิ/ Chaiyaphum_x000a_36000"/>
    <s v="36000"/>
    <s v="660621546288"/>
    <s v="26/03/2026 00:22"/>
    <s v="-"/>
    <s v="Kerry_dropoff"/>
    <s v="Lazada"/>
    <s v="lazada"/>
    <s v=""/>
    <s v="LEXPU0670867602"/>
    <s v="26/03/2026 00:22"/>
  </r>
  <r>
    <x v="0"/>
    <x v="0"/>
    <n v="80"/>
    <n v="7"/>
    <s v="GYG41"/>
    <n v="560"/>
    <n v="0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26/03/2026 00:01"/>
    <s v="-"/>
    <s v="SPX Express"/>
    <s v="Shopee"/>
    <s v="shopee"/>
    <s v=""/>
    <s v="TH265387797657D"/>
    <s v="26/03/2026 00:01"/>
  </r>
</pivotCacheRecords>
</file>

<file path=xl/pivotCache/pivotCacheRecords2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3">
  <r>
    <x v="0"/>
    <x v="0"/>
    <n v="99"/>
    <n v="2"/>
    <s v="GYK37"/>
    <n v="179"/>
    <n v="0"/>
    <s v="ร้านที่2"/>
    <s v="จ***ณาวรรณ จ***กัน"/>
    <s v="จังหวัดสุโขทัย"/>
    <s v="-"/>
    <s v=""/>
    <s v="27/03/2026 23:50"/>
    <s v="-"/>
    <s v="J&amp;T COD"/>
    <s v="Tiktok"/>
    <s v="จ่ายทีหลัง / COD"/>
    <s v=""/>
    <s v="794093793334"/>
    <s v="27/03/2026 23:51"/>
  </r>
  <r>
    <x v="1"/>
    <x v="1"/>
    <n v="119"/>
    <n v="1"/>
    <s v="GYK36"/>
    <n v="559"/>
    <n v="0"/>
    <s v="ร้านที่1"/>
    <s v="น******ี"/>
    <s v="******้านแท่น จ.ชัยภูมิ 36190 ตำบลสระพัง อำเภอบ้านแท่น จังหวัดชัยภูมิ 36190"/>
    <s v="36190"/>
    <s v="97"/>
    <s v="27/03/2026 23:53"/>
    <s v="-"/>
    <s v="SPX Express"/>
    <s v="Shopee"/>
    <s v="shopee"/>
    <s v=""/>
    <s v="TH2623689844119"/>
    <s v="27/03/2026 23:49"/>
  </r>
  <r>
    <x v="2"/>
    <x v="2"/>
    <n v="119"/>
    <n v="1"/>
    <s v="GYK36"/>
    <n v="559"/>
    <n v="0"/>
    <s v="ร้านที่1"/>
    <s v="น******ี"/>
    <s v="******้านแท่น จ.ชัยภูมิ 36190 ตำบลสระพัง อำเภอบ้านแท่น จังหวัดชัยภูมิ 36190"/>
    <s v="36190"/>
    <s v="97"/>
    <s v="27/03/2026 23:53"/>
    <s v="-"/>
    <s v="SPX Express"/>
    <s v="Shopee"/>
    <s v="shopee"/>
    <s v=""/>
    <s v="TH2623689844119"/>
    <s v="27/03/2026 23:49"/>
  </r>
  <r>
    <x v="3"/>
    <x v="3"/>
    <n v="119"/>
    <n v="1"/>
    <s v="GYK36"/>
    <n v="559"/>
    <n v="0"/>
    <s v="ร้านที่1"/>
    <s v="น******ี"/>
    <s v="******้านแท่น จ.ชัยภูมิ 36190 ตำบลสระพัง อำเภอบ้านแท่น จังหวัดชัยภูมิ 36190"/>
    <s v="36190"/>
    <s v="97"/>
    <s v="27/03/2026 23:53"/>
    <s v="-"/>
    <s v="SPX Express"/>
    <s v="Shopee"/>
    <s v="shopee"/>
    <s v=""/>
    <s v="TH2623689844119"/>
    <s v="27/03/2026 23:49"/>
  </r>
  <r>
    <x v="4"/>
    <x v="4"/>
    <n v="120"/>
    <n v="1"/>
    <s v="GYK36"/>
    <n v="559"/>
    <n v="0"/>
    <s v="ร้านที่1"/>
    <s v="น******ี"/>
    <s v="******้านแท่น จ.ชัยภูมิ 36190 ตำบลสระพัง อำเภอบ้านแท่น จังหวัดชัยภูมิ 36190"/>
    <s v="36190"/>
    <s v="97"/>
    <s v="27/03/2026 23:53"/>
    <s v="-"/>
    <s v="SPX Express"/>
    <s v="Shopee"/>
    <s v="shopee"/>
    <s v=""/>
    <s v="TH2623689844119"/>
    <s v="27/03/2026 23:49"/>
  </r>
  <r>
    <x v="5"/>
    <x v="5"/>
    <n v="200"/>
    <n v="1"/>
    <s v="GYK35"/>
    <n v="137"/>
    <n v="38"/>
    <s v="ร้านที่2"/>
    <s v="ส***ตร ป***ฤทธิ์วงศ์"/>
    <s v="เชียงราย"/>
    <s v="-"/>
    <s v=""/>
    <s v="27/03/2026 23:33"/>
    <s v="-"/>
    <s v="J&amp;T Express"/>
    <s v="Tiktok"/>
    <s v="tiktok"/>
    <s v=""/>
    <s v="794050568360"/>
    <s v="27/03/2026 23:33"/>
  </r>
  <r>
    <x v="6"/>
    <x v="6"/>
    <n v="66.333333333333329"/>
    <n v="3"/>
    <s v="GYK34"/>
    <n v="250"/>
    <n v="0"/>
    <s v="ร้านที่2"/>
    <s v="ร***ี  ว***กุล"/>
    <s v="สงขลา"/>
    <s v="-"/>
    <s v=""/>
    <s v="27/03/2026 23:01"/>
    <s v="-"/>
    <s v="J&amp;T Express"/>
    <s v="Tiktok"/>
    <s v="tiktok"/>
    <s v=""/>
    <s v="794054069303"/>
    <s v="27/03/2026 23:01"/>
  </r>
  <r>
    <x v="4"/>
    <x v="4"/>
    <n v="159"/>
    <n v="1"/>
    <s v="GYK33"/>
    <n v="129"/>
    <n v="0"/>
    <s v="ร้านที่2"/>
    <s v="เ***์บี้"/>
    <s v="สุรินทร์"/>
    <s v="-"/>
    <s v=""/>
    <s v="27/03/2026 22:56"/>
    <s v="-"/>
    <s v="J&amp;T COD"/>
    <s v="Tiktok"/>
    <s v="จ่ายทีหลัง / COD"/>
    <s v=""/>
    <s v="794005274322"/>
    <s v="27/03/2026 22:56"/>
  </r>
  <r>
    <x v="6"/>
    <x v="6"/>
    <n v="90"/>
    <n v="2"/>
    <s v="GYK32"/>
    <n v="264"/>
    <n v="0"/>
    <s v="ร้านที่3"/>
    <s v="คนึง  จันทนะวรรธนะ"/>
    <s v="161 หมู่  11   · วังลึก/ Wang Luek_x000a__x000a_สามชุก/ Sam Chukสุพรรณบุรี/ Suphanburi_x000a_72130"/>
    <s v="72130"/>
    <s v="660968504848"/>
    <s v="27/03/2026 22:56"/>
    <s v="-"/>
    <s v="Kerry_dropoff"/>
    <s v="Lazada"/>
    <s v="lazada"/>
    <s v=""/>
    <s v="LEXPU0671572082"/>
    <s v="27/03/2026 22:56"/>
  </r>
  <r>
    <x v="6"/>
    <x v="6"/>
    <n v="90"/>
    <n v="2"/>
    <s v="GYK32"/>
    <n v="264"/>
    <n v="0"/>
    <s v="ร้านที่3"/>
    <s v="คนึง  จันทนะวรรธนะ"/>
    <s v="161 หมู่  11   · วังลึก/ Wang Luek_x000a__x000a_สามชุก/ Sam Chukสุพรรณบุรี/ Suphanburi_x000a_72130"/>
    <s v="72130"/>
    <s v="660968504848"/>
    <s v="27/03/2026 22:56"/>
    <s v="-"/>
    <s v="Kerry_dropoff"/>
    <s v="Lazada"/>
    <s v="lazada"/>
    <s v=""/>
    <s v="LEXPU0671572082"/>
    <s v="27/03/2026 22:56"/>
  </r>
  <r>
    <x v="6"/>
    <x v="7"/>
    <n v="74.66"/>
    <n v="1"/>
    <s v="GYK31"/>
    <n v="149.31"/>
    <n v="0"/>
    <s v="ร้านที่3"/>
    <s v="อรรถพงษ์  กีรติภากร"/>
    <s v="บ้านดอนไข่เต่า 130  หมู่ 8 · วัดโบสถ์/ Wat Bot_x000a__x000a_บางปลาม้า/ Bang Pla Maสุพรรณบุรี/ Suphanburi_x000a_72150"/>
    <s v="72150"/>
    <s v="660816152061"/>
    <s v="27/03/2026 22:43"/>
    <s v="-"/>
    <s v="Kerry_dropoff"/>
    <s v="Lazada"/>
    <s v="lazada"/>
    <s v=""/>
    <s v="LEXPU0671571791"/>
    <s v="27/03/2026 22:43"/>
  </r>
  <r>
    <x v="6"/>
    <x v="7"/>
    <n v="74.650000000000006"/>
    <n v="1"/>
    <s v="GYK31"/>
    <n v="149.31"/>
    <n v="0"/>
    <s v="ร้านที่3"/>
    <s v="อรรถพงษ์  กีรติภากร"/>
    <s v="บ้านดอนไข่เต่า 130  หมู่ 8 · วัดโบสถ์/ Wat Bot_x000a__x000a_บางปลาม้า/ Bang Pla Maสุพรรณบุรี/ Suphanburi_x000a_72150"/>
    <s v="72150"/>
    <s v="660816152061"/>
    <s v="27/03/2026 22:43"/>
    <s v="-"/>
    <s v="Kerry_dropoff"/>
    <s v="Lazada"/>
    <s v="lazada"/>
    <s v=""/>
    <s v="LEXPU0671571791"/>
    <s v="27/03/2026 22:43"/>
  </r>
  <r>
    <x v="7"/>
    <x v="8"/>
    <n v="33.333333333333336"/>
    <n v="3"/>
    <s v="GYK29"/>
    <n v="100"/>
    <n v="0"/>
    <s v="ร้านที่4"/>
    <s v="น**"/>
    <s v="Samut Sakhon"/>
    <s v="-"/>
    <s v=""/>
    <s v="27/03/2026 22:37"/>
    <s v="-"/>
    <s v="J&amp;T COD"/>
    <s v="Tiktok"/>
    <s v="จ่ายทีหลัง / COD"/>
    <s v=""/>
    <s v="794086625334"/>
    <s v="27/03/2026 22:38"/>
  </r>
  <r>
    <x v="6"/>
    <x v="6"/>
    <n v="66.333333333333329"/>
    <n v="3"/>
    <s v="GYK28"/>
    <n v="500"/>
    <n v="0"/>
    <s v="ร้านที่1"/>
    <s v="ค******์"/>
    <s v="******ย็น ตำบลวังน้ำเย็น อำเภอแสวงหา จังหวัดอ่างทอง 14150"/>
    <s v="14150"/>
    <s v="88"/>
    <s v="27/03/2026 22:25"/>
    <s v="-"/>
    <s v="SPX Express"/>
    <s v="Shopee"/>
    <s v="shopee"/>
    <s v=""/>
    <s v="TH2605373294270"/>
    <s v="27/03/2026 22:24"/>
  </r>
  <r>
    <x v="8"/>
    <x v="9"/>
    <n v="83.333333333333329"/>
    <n v="3"/>
    <s v="GYK28"/>
    <n v="500"/>
    <n v="0"/>
    <s v="ร้านที่1"/>
    <s v="ค******์"/>
    <s v="******ย็น ตำบลวังน้ำเย็น อำเภอแสวงหา จังหวัดอ่างทอง 14150"/>
    <s v="14150"/>
    <s v="88"/>
    <s v="27/03/2026 22:25"/>
    <s v="-"/>
    <s v="SPX Express"/>
    <s v="Shopee"/>
    <s v="shopee"/>
    <s v=""/>
    <s v="TH2605373294270"/>
    <s v="27/03/2026 22:24"/>
  </r>
  <r>
    <x v="5"/>
    <x v="5"/>
    <n v="200"/>
    <n v="1"/>
    <s v="GYK27"/>
    <n v="137"/>
    <n v="38"/>
    <s v="ร้านที่2"/>
    <s v="ส***วิภา ไ***ก้ว"/>
    <s v="นครราชสีมา"/>
    <s v="-"/>
    <s v=""/>
    <s v="27/03/2026 22:13"/>
    <s v="-"/>
    <s v="J&amp;T Express"/>
    <s v="Tiktok"/>
    <s v="tiktok"/>
    <s v=""/>
    <s v="794015567365"/>
    <s v="27/03/2026 22:13"/>
  </r>
  <r>
    <x v="2"/>
    <x v="10"/>
    <n v="99.19"/>
    <n v="1"/>
    <s v="GYK26"/>
    <n v="99.19"/>
    <n v="0"/>
    <s v="ร้านที่1"/>
    <s v="Pood ding"/>
    <s v="พหลโยธิน ม.5 · โกสัมพี/ Kosamphi_x000a__x000a_โกสัมพีนคร/ Kosamphi Nakhonกำแพงเพชร/ Kamphaeng Phet_x000a_62000"/>
    <s v="62000"/>
    <s v="660944585579"/>
    <s v="27/03/2026 22:10"/>
    <s v="-"/>
    <s v="Kerry_dropoff"/>
    <s v="Lazada"/>
    <s v="lazada"/>
    <s v=""/>
    <s v="TH58118HM0N89A"/>
    <s v="27/03/2026 22:10"/>
  </r>
  <r>
    <x v="9"/>
    <x v="11"/>
    <n v="40"/>
    <n v="1"/>
    <s v="GYK25"/>
    <n v="40"/>
    <n v="0"/>
    <s v="ร้านที่1"/>
    <s v="ก******ย"/>
    <s v="******คกสว่าง ตำบลโคกสว่าง อำเภอสำโรง จังหวัดอุบลราชธานี 34360"/>
    <s v="34360"/>
    <s v="14"/>
    <s v="28/03/2026 05:23"/>
    <s v="-"/>
    <s v="SPX Express"/>
    <s v="Shopee"/>
    <s v="shopee"/>
    <s v=""/>
    <s v="TH2644843517967"/>
    <s v="27/03/2026 22:01"/>
  </r>
  <r>
    <x v="6"/>
    <x v="6"/>
    <n v="66.333333333333329"/>
    <n v="3"/>
    <s v="GYK24"/>
    <n v="240"/>
    <n v="0"/>
    <s v="ร้านที่1"/>
    <s v="ศ******า"/>
    <s v="******ี้ ตำบลน้ำพี้ อำเภอทองแสนขัน จังหวัดอุตรดิตถ์ 53230"/>
    <s v="53230"/>
    <s v="57"/>
    <s v="27/03/2026 21:59"/>
    <s v="-"/>
    <s v="SPX Express"/>
    <s v="Shopee"/>
    <s v="shopee"/>
    <s v=""/>
    <s v="TH265684109554F"/>
    <s v="27/03/2026 21:59"/>
  </r>
  <r>
    <x v="7"/>
    <x v="8"/>
    <n v="65"/>
    <n v="9"/>
    <s v="GYK23"/>
    <n v="302.95"/>
    <n v="0"/>
    <s v="ร้านที่2"/>
    <s v="ป***ีต"/>
    <s v="กรุงเทพฯ"/>
    <s v="-"/>
    <s v=""/>
    <s v="27/03/2026 21:51"/>
    <s v="-"/>
    <s v="J&amp;T Express"/>
    <s v="Tiktok"/>
    <s v="tiktok"/>
    <s v=""/>
    <s v="794016625323"/>
    <s v="27/03/2026 21:51"/>
  </r>
  <r>
    <x v="6"/>
    <x v="6"/>
    <n v="80"/>
    <n v="1"/>
    <s v="GYK22"/>
    <n v="115"/>
    <n v="35"/>
    <s v="ร้านที่1"/>
    <s v="ธ******ล"/>
    <s v="******แขวงคลองต้นไทร แขวงคลองต้นไทร เขตคลองสาน จังหวัดกรุงเทพมหานคร 10600"/>
    <s v="10600"/>
    <s v="84"/>
    <s v="27/03/2026 21:48"/>
    <s v="-"/>
    <s v="SPX Express"/>
    <s v="Shopee"/>
    <s v="shopee"/>
    <s v=""/>
    <s v="TH260820662248H"/>
    <s v="27/03/2026 21:47"/>
  </r>
  <r>
    <x v="10"/>
    <x v="12"/>
    <n v="66"/>
    <n v="1"/>
    <s v="GYK21"/>
    <n v="240"/>
    <n v="0"/>
    <s v="ร้านที่1"/>
    <s v="น******์"/>
    <s v="******ตำบลปริก อำเภอทุ่งใหญ่ จังหวัดนครศรีธรรมราช 80240"/>
    <s v="80240"/>
    <s v="07"/>
    <s v="27/03/2026 20:51"/>
    <s v="-"/>
    <s v="SPX Express"/>
    <s v="Shopee"/>
    <s v="shopee"/>
    <s v=""/>
    <s v="TH269247582350F"/>
    <s v="27/03/2026 20:50"/>
  </r>
  <r>
    <x v="8"/>
    <x v="9"/>
    <n v="66"/>
    <n v="1"/>
    <s v="GYK21"/>
    <n v="240"/>
    <n v="0"/>
    <s v="ร้านที่1"/>
    <s v="น******์"/>
    <s v="******ตำบลปริก อำเภอทุ่งใหญ่ จังหวัดนครศรีธรรมราช 80240"/>
    <s v="80240"/>
    <s v="07"/>
    <s v="27/03/2026 20:51"/>
    <s v="-"/>
    <s v="SPX Express"/>
    <s v="Shopee"/>
    <s v="shopee"/>
    <s v=""/>
    <s v="TH269247582350F"/>
    <s v="27/03/2026 20:50"/>
  </r>
  <r>
    <x v="6"/>
    <x v="6"/>
    <n v="67"/>
    <n v="1"/>
    <s v="GYK21"/>
    <n v="240"/>
    <n v="0"/>
    <s v="ร้านที่1"/>
    <s v="น******์"/>
    <s v="******ตำบลปริก อำเภอทุ่งใหญ่ จังหวัดนครศรีธรรมราช 80240"/>
    <s v="80240"/>
    <s v="07"/>
    <s v="27/03/2026 20:51"/>
    <s v="-"/>
    <s v="SPX Express"/>
    <s v="Shopee"/>
    <s v="shopee"/>
    <s v=""/>
    <s v="TH269247582350F"/>
    <s v="27/03/2026 20:50"/>
  </r>
  <r>
    <x v="7"/>
    <x v="8"/>
    <n v="50"/>
    <n v="6"/>
    <s v="GYK20"/>
    <n v="200"/>
    <n v="0"/>
    <s v="ร้านที่2"/>
    <s v="แ**"/>
    <s v="สุพรรณบุรี"/>
    <s v="-"/>
    <s v=""/>
    <s v="27/03/2026 20:50"/>
    <s v="-"/>
    <s v="J&amp;T COD"/>
    <s v="Tiktok"/>
    <s v="จ่ายทีหลัง / COD"/>
    <s v=""/>
    <s v="794082355360"/>
    <s v="27/03/2026 20:50"/>
  </r>
  <r>
    <x v="6"/>
    <x v="6"/>
    <n v="66.333333333333329"/>
    <n v="3"/>
    <s v="GYK18"/>
    <n v="250"/>
    <n v="0"/>
    <s v="ร้านที่2"/>
    <s v="น***า ใ***าด"/>
    <s v="ราชบุรี"/>
    <s v="-"/>
    <s v=""/>
    <s v="27/03/2026 20:52"/>
    <s v="-"/>
    <s v="J&amp;T Express"/>
    <s v="Tiktok"/>
    <s v="tiktok"/>
    <s v=""/>
    <s v="794056661333"/>
    <s v="27/03/2026 20:43"/>
  </r>
  <r>
    <x v="4"/>
    <x v="4"/>
    <n v="159"/>
    <n v="1"/>
    <s v="GYK17"/>
    <n v="129"/>
    <n v="0"/>
    <s v="ร้านที่2"/>
    <s v="ต**"/>
    <s v="ภูเก็ต"/>
    <s v="-"/>
    <s v=""/>
    <s v="27/03/2026 20:39"/>
    <s v="-"/>
    <s v="J&amp;T COD"/>
    <s v="Tiktok"/>
    <s v="จ่ายทีหลัง / COD"/>
    <s v=""/>
    <s v="794001474302"/>
    <s v="27/03/2026 20:39"/>
  </r>
  <r>
    <x v="9"/>
    <x v="11"/>
    <n v="27.5"/>
    <n v="4"/>
    <s v="GYK15"/>
    <n v="166"/>
    <n v="6"/>
    <s v="ร้านที่1"/>
    <s v="น******ง"/>
    <s v="******ตำบลบึงนาเรียง อำเภอห้วยเม็ก จังหวัดกาฬสินธุ์ 46170"/>
    <s v="46170"/>
    <s v="73"/>
    <s v="27/03/2026 21:02"/>
    <s v="-"/>
    <s v="SPX Express"/>
    <s v="Shopee"/>
    <s v="shopee"/>
    <s v=""/>
    <s v="TH268679722717A"/>
    <s v="27/03/2026 20:32"/>
  </r>
  <r>
    <x v="6"/>
    <x v="6"/>
    <n v="66.333333333333329"/>
    <n v="3"/>
    <s v="GYK14"/>
    <n v="199.2"/>
    <n v="0"/>
    <s v="ร้านที่6"/>
    <s v="นางโสภา   กิ่งสุวรรณพงษ์"/>
    <s v="102/165 หมู่บ้านโสภา2 หมู่2 ซอยนิสสัน · ท่าศาลา/ Tha Sala_x000a__x000a_เมืองลพบุรี/ Mueang Lop Buriลพบุรี/ Lopburi_x000a_15000"/>
    <s v="15000"/>
    <s v="660626872591"/>
    <s v="27/03/2026 20:37"/>
    <s v="-"/>
    <s v="Kerry_dropoff"/>
    <s v="Lazada"/>
    <s v="lazada"/>
    <s v=""/>
    <s v="LEXPU0671570507"/>
    <s v="27/03/2026 20:03"/>
  </r>
  <r>
    <x v="9"/>
    <x v="11"/>
    <n v="50"/>
    <n v="2"/>
    <s v="GYK13"/>
    <n v="100"/>
    <n v="0"/>
    <s v="ร้านที่2"/>
    <s v="P***"/>
    <s v="นนทบุรี"/>
    <s v="-"/>
    <s v=""/>
    <s v="27/03/2026 20:02"/>
    <s v="-"/>
    <s v="J&amp;T Express"/>
    <s v="Tiktok"/>
    <s v="tiktok"/>
    <s v=""/>
    <s v="794021871344"/>
    <s v="27/03/2026 20:00"/>
  </r>
  <r>
    <x v="10"/>
    <x v="12"/>
    <n v="66"/>
    <n v="1"/>
    <s v="GYK12"/>
    <n v="240"/>
    <n v="0"/>
    <s v="ร้านที่1"/>
    <s v="เ******์"/>
    <s v="******องปรือ ต.ชุมแสง ตำบลชุมแสง อำเภอนางรอง จังหวัดบุรีรัมย์ 31110"/>
    <s v="31110"/>
    <s v="60"/>
    <s v="27/03/2026 20:00"/>
    <s v="-"/>
    <s v="SPX Express"/>
    <s v="Shopee"/>
    <s v="shopee"/>
    <s v=""/>
    <s v="TH262653048099P"/>
    <s v="27/03/2026 19:59"/>
  </r>
  <r>
    <x v="8"/>
    <x v="9"/>
    <n v="66"/>
    <n v="1"/>
    <s v="GYK12"/>
    <n v="240"/>
    <n v="0"/>
    <s v="ร้านที่1"/>
    <s v="เ******์"/>
    <s v="******องปรือ ต.ชุมแสง ตำบลชุมแสง อำเภอนางรอง จังหวัดบุรีรัมย์ 31110"/>
    <s v="31110"/>
    <s v="60"/>
    <s v="27/03/2026 20:00"/>
    <s v="-"/>
    <s v="SPX Express"/>
    <s v="Shopee"/>
    <s v="shopee"/>
    <s v=""/>
    <s v="TH262653048099P"/>
    <s v="27/03/2026 19:59"/>
  </r>
  <r>
    <x v="6"/>
    <x v="6"/>
    <n v="67"/>
    <n v="1"/>
    <s v="GYK12"/>
    <n v="240"/>
    <n v="0"/>
    <s v="ร้านที่1"/>
    <s v="เ******์"/>
    <s v="******องปรือ ต.ชุมแสง ตำบลชุมแสง อำเภอนางรอง จังหวัดบุรีรัมย์ 31110"/>
    <s v="31110"/>
    <s v="60"/>
    <s v="27/03/2026 20:00"/>
    <s v="-"/>
    <s v="SPX Express"/>
    <s v="Shopee"/>
    <s v="shopee"/>
    <s v=""/>
    <s v="TH262653048099P"/>
    <s v="27/03/2026 19:59"/>
  </r>
  <r>
    <x v="11"/>
    <x v="13"/>
    <n v="66.666666666666671"/>
    <n v="3"/>
    <s v="GYK11"/>
    <n v="129"/>
    <n v="0"/>
    <s v="ร้านที่2"/>
    <s v="ม***คกีร์ บ***วคาเดร์"/>
    <s v="กรุงเทพฯ"/>
    <s v="-"/>
    <s v=""/>
    <s v="27/03/2026 19:59"/>
    <s v="-"/>
    <s v="J&amp;T Express"/>
    <s v="Tiktok"/>
    <s v="tiktok"/>
    <s v=""/>
    <s v="794096181325"/>
    <s v="27/03/2026 19:58"/>
  </r>
  <r>
    <x v="6"/>
    <x v="6"/>
    <n v="66.333333333333329"/>
    <n v="6"/>
    <s v="GYK10"/>
    <n v="440"/>
    <n v="0"/>
    <s v="ร้านที่4"/>
    <s v="เ***นเพ็ญ ท***ิตติกุล"/>
    <s v="เชียงใหม่"/>
    <s v="-"/>
    <s v=""/>
    <s v="27/03/2026 19:56"/>
    <s v="-"/>
    <s v="J&amp;T COD"/>
    <s v="Tiktok"/>
    <s v="จ่ายทีหลัง / COD"/>
    <s v=""/>
    <s v="794075985345"/>
    <s v="27/03/2026 19:56"/>
  </r>
  <r>
    <x v="6"/>
    <x v="6"/>
    <n v="66.333333333333329"/>
    <n v="3"/>
    <s v="GYK9"/>
    <n v="220"/>
    <n v="0"/>
    <s v="ร้านที่4"/>
    <s v="ห***"/>
    <s v="ร้อยเอ็ด"/>
    <s v="-"/>
    <s v=""/>
    <s v="27/03/2026 19:43"/>
    <s v="-"/>
    <s v="J&amp;T Express"/>
    <s v="Tiktok"/>
    <s v="tiktok"/>
    <s v=""/>
    <s v="794089453393"/>
    <s v="27/03/2026 19:43"/>
  </r>
  <r>
    <x v="6"/>
    <x v="6"/>
    <n v="66.333333333333329"/>
    <n v="3"/>
    <s v="GYK8"/>
    <n v="220"/>
    <n v="0"/>
    <s v="ร้านที่4"/>
    <s v="น*** ห***ิต"/>
    <s v="เชียงราย"/>
    <s v="-"/>
    <s v=""/>
    <s v="27/03/2026 19:42"/>
    <s v="-"/>
    <s v="J&amp;T Express"/>
    <s v="Tiktok"/>
    <s v="tiktok"/>
    <s v=""/>
    <s v="794063385334"/>
    <s v="27/03/2026 19:42"/>
  </r>
  <r>
    <x v="9"/>
    <x v="11"/>
    <n v="33.333333333333336"/>
    <n v="3"/>
    <s v="GYK7"/>
    <n v="143"/>
    <n v="29"/>
    <s v="ร้านที่1"/>
    <s v="บาส ลงธนมัยสาย*"/>
    <s v="บริษัท ธนามัย ขนส่ง สาย3 · ศาลาธรรมสพน์/ Sala Thammasop_x000a__x000a_ทวีวัฒนา/ Thawi Watthanaกรุงเทพมหานคร/ Bangkok_x000a_10170"/>
    <s v="10170"/>
    <s v="660827087439"/>
    <s v="27/03/2026 19:40"/>
    <s v="-"/>
    <s v="Kerry_dropoff"/>
    <s v="Lazada"/>
    <s v="lazada"/>
    <s v=""/>
    <s v="LEXPU0671585634"/>
    <s v="27/03/2026 19:40"/>
  </r>
  <r>
    <x v="12"/>
    <x v="14"/>
    <n v="54.5"/>
    <n v="2"/>
    <s v="GYK6"/>
    <n v="15"/>
    <n v="0"/>
    <s v="ร้านที่1"/>
    <s v="ปัทมา ส้มโอ"/>
    <s v="ตำบล ห้วยสัตว์ใหญ่ ID.ติดตามสินค้า*********ห้วยสัตว์ใหญ่ · ห้วยสัตว์ใหญ่/ Huai Sat Yai_x000a__x000a_หัวหิน/ Hua Hinประจวบคีรีขันธ์/ Prachuap Khiri Khan_x000a_77110"/>
    <s v="77110"/>
    <s v="660992572863"/>
    <s v="27/03/2026 18:43"/>
    <s v="-"/>
    <s v="Kerry_dropoff"/>
    <s v="Lazada"/>
    <s v="lazada"/>
    <s v=""/>
    <s v="LEXPU0671584404"/>
    <s v="27/03/2026 18:43"/>
  </r>
  <r>
    <x v="7"/>
    <x v="8"/>
    <n v="50"/>
    <n v="6"/>
    <s v="GYK5"/>
    <n v="200"/>
    <n v="0"/>
    <s v="ร้านที่2"/>
    <s v="W***uda S***aew"/>
    <s v="อุบลราชธานี"/>
    <s v="-"/>
    <s v=""/>
    <s v="27/03/2026 18:42"/>
    <s v="-"/>
    <s v="J&amp;T Express"/>
    <s v="Tiktok"/>
    <s v="tiktok"/>
    <s v=""/>
    <s v="794033436383"/>
    <s v="27/03/2026 18:40"/>
  </r>
  <r>
    <x v="4"/>
    <x v="4"/>
    <n v="159"/>
    <n v="1"/>
    <s v="GYK4"/>
    <n v="129"/>
    <n v="0"/>
    <s v="ร้านที่2"/>
    <s v="ท***ดง น***ก"/>
    <s v="กรุงเทพฯ"/>
    <s v="-"/>
    <s v=""/>
    <s v="27/03/2026 18:13"/>
    <s v="-"/>
    <s v="J&amp;T COD"/>
    <s v="Tiktok"/>
    <s v="จ่ายทีหลัง / COD"/>
    <s v=""/>
    <s v="794099780386"/>
    <s v="27/03/2026 18:13"/>
  </r>
  <r>
    <x v="8"/>
    <x v="15"/>
    <n v="120"/>
    <n v="1"/>
    <s v="GYK2"/>
    <n v="100"/>
    <n v="0"/>
    <s v="ร้านที่2"/>
    <s v="น***า   ก***ก"/>
    <s v="นครราชสีมา"/>
    <s v="-"/>
    <s v=""/>
    <s v="27/03/2026 17:48"/>
    <s v="-"/>
    <s v="J&amp;T COD"/>
    <s v="Tiktok"/>
    <s v="จ่ายทีหลัง / COD"/>
    <s v=""/>
    <s v="794056579385"/>
    <s v="27/03/2026 17:48"/>
  </r>
  <r>
    <x v="7"/>
    <x v="8"/>
    <n v="50"/>
    <n v="6"/>
    <s v="GYJ97"/>
    <n v="450"/>
    <n v="0"/>
    <s v="ร้านที่2"/>
    <s v="ฐ***ันต์ ห***นะ"/>
    <s v="นครราชสีมา"/>
    <s v="-"/>
    <s v=""/>
    <s v="27/03/2026 17:17"/>
    <s v="-"/>
    <s v="J&amp;T COD"/>
    <s v="Tiktok"/>
    <s v="จ่ายทีหลัง / COD"/>
    <s v=""/>
    <s v="794054133305"/>
    <s v="27/03/2026 17:17"/>
  </r>
  <r>
    <x v="6"/>
    <x v="6"/>
    <n v="66.333333333333329"/>
    <n v="3"/>
    <s v="GYJ97"/>
    <n v="450"/>
    <n v="0"/>
    <s v="ร้านที่2"/>
    <s v="ฐ***ันต์ ห***นะ"/>
    <s v="นครราชสีมา"/>
    <s v="-"/>
    <s v=""/>
    <s v="27/03/2026 17:17"/>
    <s v="-"/>
    <s v="J&amp;T COD"/>
    <s v="Tiktok"/>
    <s v="จ่ายทีหลัง / COD"/>
    <s v=""/>
    <s v="794054133305"/>
    <s v="27/03/2026 17:17"/>
  </r>
  <r>
    <x v="6"/>
    <x v="6"/>
    <n v="120"/>
    <n v="1"/>
    <s v="GYJ96"/>
    <n v="100"/>
    <n v="0"/>
    <s v="ร้านที่2"/>
    <s v="อ***รณ ไ***ยอดยิ่ง"/>
    <s v="นครปฐม"/>
    <s v="-"/>
    <s v=""/>
    <s v="27/03/2026 17:03"/>
    <s v="-"/>
    <s v="J&amp;T COD"/>
    <s v="Tiktok"/>
    <s v="จ่ายทีหลัง / COD"/>
    <s v=""/>
    <s v="794009186320"/>
    <s v="27/03/2026 17:03"/>
  </r>
  <r>
    <x v="1"/>
    <x v="1"/>
    <n v="159"/>
    <n v="1"/>
    <s v="GYJ95"/>
    <n v="99"/>
    <n v="0"/>
    <s v="ร้านที่4"/>
    <s v="ห***ห่าว"/>
    <s v="แพร่"/>
    <s v="-"/>
    <s v=""/>
    <s v="27/03/2026 16:57"/>
    <s v="-"/>
    <s v="J&amp;T COD"/>
    <s v="Tiktok"/>
    <s v="จ่ายทีหลัง / COD"/>
    <s v=""/>
    <s v="794010679372"/>
    <s v="27/03/2026 16:57"/>
  </r>
  <r>
    <x v="7"/>
    <x v="8"/>
    <n v="50"/>
    <n v="6"/>
    <s v="GYJ94"/>
    <n v="200"/>
    <n v="0"/>
    <s v="ร้านที่2"/>
    <s v="น***ร ข***อง"/>
    <s v="พิษณุโลก"/>
    <s v="-"/>
    <s v=""/>
    <s v="27/03/2026 16:56"/>
    <s v="-"/>
    <s v="J&amp;T Express"/>
    <s v="Tiktok"/>
    <s v="tiktok"/>
    <s v=""/>
    <s v="794067833381"/>
    <s v="27/03/2026 16:56"/>
  </r>
  <r>
    <x v="7"/>
    <x v="8"/>
    <n v="50"/>
    <n v="30"/>
    <s v="GYJ93"/>
    <n v="909.5"/>
    <n v="0"/>
    <s v="ร้านที่2"/>
    <s v="ว***า ค***ุล"/>
    <s v="สระบุรี"/>
    <s v="-"/>
    <s v=""/>
    <s v="27/03/2026 16:38"/>
    <s v="-"/>
    <s v="J&amp;T COD"/>
    <s v="Tiktok"/>
    <s v="จ่ายทีหลัง / COD"/>
    <s v="ไม่เอาเนยและกาแฟค่ะ"/>
    <s v="794097933333"/>
    <s v="27/03/2026 16:38"/>
  </r>
  <r>
    <x v="9"/>
    <x v="11"/>
    <n v="40"/>
    <n v="1"/>
    <s v="GYJ92"/>
    <n v="40"/>
    <n v="0"/>
    <s v="ร้านที่1"/>
    <s v="อ******์"/>
    <s v="****** ตำบลห้วยแก้ว ซอย 8 ตำบลห้วยแก้ว อำเภอภูกามยาว จังหวัดพะเยา 56000"/>
    <s v="56000"/>
    <s v="93"/>
    <s v="27/03/2026 16:54"/>
    <s v="-"/>
    <s v="SPX Express"/>
    <s v="Shopee"/>
    <s v="shopee"/>
    <s v=""/>
    <s v="TH265399806508N"/>
    <s v="27/03/2026 16:24"/>
  </r>
  <r>
    <x v="0"/>
    <x v="0"/>
    <n v="99"/>
    <n v="1"/>
    <s v="GYJ91"/>
    <n v="179"/>
    <n v="0"/>
    <s v="ร้านที่2"/>
    <s v="พ***า"/>
    <s v="ปทุมธานี"/>
    <s v="-"/>
    <s v=""/>
    <s v="27/03/2026 16:06"/>
    <s v="-"/>
    <s v="J&amp;T Express"/>
    <s v="Tiktok"/>
    <s v="tiktok"/>
    <s v=""/>
    <s v="794045570393"/>
    <s v="27/03/2026 16:11"/>
  </r>
  <r>
    <x v="5"/>
    <x v="5"/>
    <n v="99"/>
    <n v="1"/>
    <s v="GYJ91"/>
    <n v="179"/>
    <n v="0"/>
    <s v="ร้านที่2"/>
    <s v="พ***า"/>
    <s v="ปทุมธานี"/>
    <s v="-"/>
    <s v=""/>
    <s v="27/03/2026 16:06"/>
    <s v="-"/>
    <s v="J&amp;T Express"/>
    <s v="Tiktok"/>
    <s v="tiktok"/>
    <s v=""/>
    <s v="794045570393"/>
    <s v="27/03/2026 16:11"/>
  </r>
  <r>
    <x v="5"/>
    <x v="5"/>
    <n v="200"/>
    <n v="1"/>
    <s v="GYJ90"/>
    <n v="99"/>
    <n v="0"/>
    <s v="ร้านที่2"/>
    <s v="ส***พร.   ม***ำ"/>
    <s v="กำแพงเพชร"/>
    <s v="-"/>
    <s v=""/>
    <s v="27/03/2026 16:06"/>
    <s v="-"/>
    <s v="J&amp;T COD"/>
    <s v="Tiktok"/>
    <s v="จ่ายทีหลัง / COD"/>
    <s v=""/>
    <s v="794096248374"/>
    <s v="27/03/2026 16:11"/>
  </r>
  <r>
    <x v="7"/>
    <x v="8"/>
    <n v="65"/>
    <n v="9"/>
    <s v="GYJ89"/>
    <n v="315"/>
    <n v="0"/>
    <s v="ร้านที่2"/>
    <s v="ต** ว***ลิน"/>
    <s v="นครปฐม"/>
    <s v="-"/>
    <s v=""/>
    <s v="27/03/2026 16:03"/>
    <s v="-"/>
    <s v="J&amp;T COD"/>
    <s v="Tiktok"/>
    <s v="จ่ายทีหลัง / COD"/>
    <s v=""/>
    <s v="794060347301"/>
    <s v="27/03/2026 16:10"/>
  </r>
  <r>
    <x v="7"/>
    <x v="8"/>
    <n v="33.333333333333336"/>
    <n v="6"/>
    <s v="GYJ88"/>
    <n v="200"/>
    <n v="0"/>
    <s v="ร้านที่2"/>
    <s v="แ**"/>
    <s v="สุราษฎร์ธานี"/>
    <s v="-"/>
    <s v=""/>
    <s v="27/03/2026 15:50"/>
    <s v="-"/>
    <s v="J&amp;T COD"/>
    <s v="Tiktok"/>
    <s v="จ่ายทีหลัง / COD"/>
    <s v=""/>
    <s v="794015032355"/>
    <s v="27/03/2026 15:50"/>
  </r>
  <r>
    <x v="4"/>
    <x v="10"/>
    <n v="87.2"/>
    <n v="1"/>
    <s v="GYJ87"/>
    <n v="87.2"/>
    <n v="0"/>
    <s v="ร้านที่1"/>
    <s v="อาทิตย์ หทัยทิพรัตน์"/>
    <s v="บริษัทก้องภพโฟรเซ่นฟู้ดส์ จำกัด เลขที่ 95 หมู่ 3 ถนนเอกชัย ตำบลนาดี อำเภอเมืองสมุทรสาคร_x000a__x000a_เมืองสมุทรสาคร/ Mueang Samut Sakhonสมุทรสาคร/ Samut Sakhon_x000a_74000"/>
    <s v="74000"/>
    <s v="660867952259"/>
    <s v="27/03/2026 15:44"/>
    <s v="-"/>
    <s v="Kerry_dropoff"/>
    <s v="Lazada"/>
    <s v="lazada"/>
    <s v=""/>
    <s v="LEXPU0671565049"/>
    <s v="27/03/2026 15:41"/>
  </r>
  <r>
    <x v="7"/>
    <x v="8"/>
    <n v="50"/>
    <n v="6"/>
    <s v="GYJ86"/>
    <n v="200"/>
    <n v="0"/>
    <s v="ร้านที่2"/>
    <s v="เ***ีน อ***า"/>
    <s v="นครปฐม"/>
    <s v="-"/>
    <s v=""/>
    <s v="28/03/2026 14:51"/>
    <s v="-"/>
    <s v="J&amp;T Express"/>
    <s v="Tiktok"/>
    <s v="tiktok"/>
    <s v=""/>
    <s v="794032638884"/>
    <s v="27/03/2026 15:34"/>
  </r>
  <r>
    <x v="11"/>
    <x v="13"/>
    <n v="66.666666666666671"/>
    <n v="3"/>
    <s v="GYJ85"/>
    <n v="100"/>
    <n v="0"/>
    <s v="ร้านที่2"/>
    <s v="ศ***ร"/>
    <s v="ปทุมธานี"/>
    <s v="-"/>
    <s v=""/>
    <s v="27/03/2026 15:31"/>
    <s v="-"/>
    <s v="J&amp;T COD"/>
    <s v="Tiktok"/>
    <s v="จ่ายทีหลัง / COD"/>
    <s v=""/>
    <s v="794040667313"/>
    <s v="27/03/2026 15:32"/>
  </r>
  <r>
    <x v="7"/>
    <x v="8"/>
    <n v="65"/>
    <n v="2"/>
    <s v="GYJ84"/>
    <n v="70"/>
    <n v="0"/>
    <s v="ร้านที่2"/>
    <s v="ว* ศ***"/>
    <s v="สุรินทร์"/>
    <s v="-"/>
    <s v=""/>
    <s v="27/03/2026 15:28"/>
    <s v="-"/>
    <s v="J&amp;T COD"/>
    <s v="Tiktok"/>
    <s v="จ่ายทีหลัง / COD"/>
    <s v="ขอฝอยทองกับกาแฟคะ"/>
    <s v="794062213361"/>
    <s v="27/03/2026 15:28"/>
  </r>
  <r>
    <x v="13"/>
    <x v="16"/>
    <n v="54.5"/>
    <n v="2"/>
    <s v="GYJ83"/>
    <n v="177.75"/>
    <n v="7"/>
    <s v="ร้านที่3"/>
    <s v="จำนูญ เยาว์ดำ"/>
    <s v="42 ม.3 ต.นาหมื่นศรี  42 · นาหมื่นศรี/ Na Muen Si_x000a__x000a_นาโยง/ Na Yongตรัง/ Trang_x000a_92170"/>
    <s v="92170"/>
    <s v="660955462907"/>
    <s v="27/03/2026 15:27"/>
    <s v="-"/>
    <s v="Kerry_dropoff"/>
    <s v="Lazada"/>
    <s v="lazada"/>
    <s v=""/>
    <s v="LEXPU0671568936"/>
    <s v="27/03/2026 15:27"/>
  </r>
  <r>
    <x v="1"/>
    <x v="17"/>
    <n v="77.2"/>
    <n v="1"/>
    <s v="GYJ83"/>
    <n v="177.75"/>
    <n v="7"/>
    <s v="ร้านที่3"/>
    <s v="จำนูญ เยาว์ดำ"/>
    <s v="42 ม.3 ต.นาหมื่นศรี  42 · นาหมื่นศรี/ Na Muen Si_x000a__x000a_นาโยง/ Na Yongตรัง/ Trang_x000a_92170"/>
    <s v="92170"/>
    <s v="660955462907"/>
    <s v="27/03/2026 15:27"/>
    <s v="-"/>
    <s v="Kerry_dropoff"/>
    <s v="Lazada"/>
    <s v="lazada"/>
    <s v=""/>
    <s v="LEXPU0671568936"/>
    <s v="27/03/2026 15:27"/>
  </r>
  <r>
    <x v="14"/>
    <x v="18"/>
    <n v="50"/>
    <n v="3"/>
    <s v="GYJ82"/>
    <n v="99"/>
    <n v="0"/>
    <s v="ร้านที่2"/>
    <s v="ช***รงค์ ข***แย้ม"/>
    <s v="กรุงเทพฯ"/>
    <s v="-"/>
    <s v=""/>
    <s v="27/03/2026 15:22"/>
    <s v="-"/>
    <s v="J&amp;T COD"/>
    <s v="Tiktok"/>
    <s v="จ่ายทีหลัง / COD"/>
    <s v=""/>
    <s v="794014764303"/>
    <s v="27/03/2026 15:22"/>
  </r>
  <r>
    <x v="7"/>
    <x v="8"/>
    <n v="65"/>
    <n v="1"/>
    <s v="GYJ81"/>
    <n v="35"/>
    <n v="0"/>
    <s v="ร้านที่2"/>
    <s v="ว***รณ ด***ิตเลิศขจร"/>
    <s v="สมุทรปราการ"/>
    <s v="-"/>
    <s v=""/>
    <s v="27/03/2026 15:19"/>
    <s v="-"/>
    <s v="J&amp;T Express"/>
    <s v="Tiktok"/>
    <s v="tiktok"/>
    <s v="ฝอยทอง"/>
    <s v="794099937352"/>
    <s v="27/03/2026 15:19"/>
  </r>
  <r>
    <x v="7"/>
    <x v="8"/>
    <n v="65"/>
    <n v="9"/>
    <s v="GYJ80"/>
    <n v="344"/>
    <n v="29"/>
    <s v="ร้านที่2"/>
    <s v="อ***ิกร พ***ธนาดุล"/>
    <s v="สมุทรสาคร"/>
    <s v="-"/>
    <s v=""/>
    <s v="27/03/2026 15:17"/>
    <s v="-"/>
    <s v="J&amp;T COD"/>
    <s v="Tiktok"/>
    <s v="จ่ายทีหลัง / COD"/>
    <s v=""/>
    <s v="794070749301"/>
    <s v="27/03/2026 15:17"/>
  </r>
  <r>
    <x v="6"/>
    <x v="6"/>
    <n v="85"/>
    <n v="20"/>
    <s v="GYJ78"/>
    <n v="1646.1"/>
    <n v="0"/>
    <s v="ร้านที่10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27/03/2026 15:04"/>
    <s v="-"/>
    <s v="Kerry_dropoff"/>
    <s v="Lazada"/>
    <s v="lazada"/>
    <s v=""/>
    <s v="LEXDO0181130560"/>
    <s v="27/03/2026 15:04"/>
  </r>
  <r>
    <x v="3"/>
    <x v="10"/>
    <n v="82.64"/>
    <n v="1"/>
    <s v="GYJ76"/>
    <n v="534.79999999999995"/>
    <n v="39"/>
    <s v="ร้านที่1"/>
    <s v="นิสาชล ท่ามบุญฤทธิ์"/>
    <s v="447/103 ม.4 ต.บ้านส้อง_x000a__x000a_เวียงสระ/ Wiang Saสุราษฎร์ธานี/ Surat Thani_x000a_84190"/>
    <s v="84190"/>
    <s v="660895874737"/>
    <s v="27/03/2026 14:35"/>
    <s v="-"/>
    <s v="Kerry_dropoff"/>
    <s v="Lazada"/>
    <s v="lazada"/>
    <s v=""/>
    <s v="TH68158HKZKZ5B"/>
    <s v="27/03/2026 14:35"/>
  </r>
  <r>
    <x v="3"/>
    <x v="10"/>
    <n v="82.63"/>
    <n v="2"/>
    <s v="GYJ76"/>
    <n v="534.79999999999995"/>
    <n v="39"/>
    <s v="ร้านที่1"/>
    <s v="นิสาชล ท่ามบุญฤทธิ์"/>
    <s v="447/103 ม.4 ต.บ้านส้อง_x000a__x000a_เวียงสระ/ Wiang Saสุราษฎร์ธานี/ Surat Thani_x000a_84190"/>
    <s v="84190"/>
    <s v="660895874737"/>
    <s v="27/03/2026 14:35"/>
    <s v="-"/>
    <s v="Kerry_dropoff"/>
    <s v="Lazada"/>
    <s v="lazada"/>
    <s v=""/>
    <s v="TH68158HKZKZ5B"/>
    <s v="27/03/2026 14:35"/>
  </r>
  <r>
    <x v="2"/>
    <x v="10"/>
    <n v="82.63"/>
    <n v="1"/>
    <s v="GYJ76"/>
    <n v="534.79999999999995"/>
    <n v="39"/>
    <s v="ร้านที่1"/>
    <s v="นิสาชล ท่ามบุญฤทธิ์"/>
    <s v="447/103 ม.4 ต.บ้านส้อง_x000a__x000a_เวียงสระ/ Wiang Saสุราษฎร์ธานี/ Surat Thani_x000a_84190"/>
    <s v="84190"/>
    <s v="660895874737"/>
    <s v="27/03/2026 14:35"/>
    <s v="-"/>
    <s v="Kerry_dropoff"/>
    <s v="Lazada"/>
    <s v="lazada"/>
    <s v=""/>
    <s v="TH68158HKZKZ5B"/>
    <s v="27/03/2026 14:35"/>
  </r>
  <r>
    <x v="1"/>
    <x v="10"/>
    <n v="82.63"/>
    <n v="1"/>
    <s v="GYJ76"/>
    <n v="534.79999999999995"/>
    <n v="39"/>
    <s v="ร้านที่1"/>
    <s v="นิสาชล ท่ามบุญฤทธิ์"/>
    <s v="447/103 ม.4 ต.บ้านส้อง_x000a__x000a_เวียงสระ/ Wiang Saสุราษฎร์ธานี/ Surat Thani_x000a_84190"/>
    <s v="84190"/>
    <s v="660895874737"/>
    <s v="27/03/2026 14:35"/>
    <s v="-"/>
    <s v="Kerry_dropoff"/>
    <s v="Lazada"/>
    <s v="lazada"/>
    <s v=""/>
    <s v="TH68158HKZKZ5B"/>
    <s v="27/03/2026 14:35"/>
  </r>
  <r>
    <x v="4"/>
    <x v="10"/>
    <n v="82.64"/>
    <n v="1"/>
    <s v="GYJ76"/>
    <n v="534.79999999999995"/>
    <n v="39"/>
    <s v="ร้านที่1"/>
    <s v="นิสาชล ท่ามบุญฤทธิ์"/>
    <s v="447/103 ม.4 ต.บ้านส้อง_x000a__x000a_เวียงสระ/ Wiang Saสุราษฎร์ธานี/ Surat Thani_x000a_84190"/>
    <s v="84190"/>
    <s v="660895874737"/>
    <s v="27/03/2026 14:35"/>
    <s v="-"/>
    <s v="Kerry_dropoff"/>
    <s v="Lazada"/>
    <s v="lazada"/>
    <s v=""/>
    <s v="TH68158HKZKZ5B"/>
    <s v="27/03/2026 14:35"/>
  </r>
  <r>
    <x v="12"/>
    <x v="14"/>
    <n v="57"/>
    <n v="1"/>
    <s v="GYJ75"/>
    <n v="57"/>
    <n v="0"/>
    <s v="ร้านที่1"/>
    <s v="ค******ช"/>
    <s v="******ุทิศ ซอย 1 ตำบลวัดใหม่ อำเภอเมืองจันทบุรี จังหวัดจันทบุรี 22000"/>
    <s v="22000"/>
    <s v="96"/>
    <s v="27/03/2026 15:02"/>
    <s v="-"/>
    <s v="SPX Express"/>
    <s v="Shopee"/>
    <s v="shopee"/>
    <s v=""/>
    <s v="TH261894445120F"/>
    <s v="27/03/2026 14:32"/>
  </r>
  <r>
    <x v="4"/>
    <x v="4"/>
    <n v="159"/>
    <n v="1"/>
    <s v="GYJ74"/>
    <n v="99"/>
    <n v="0"/>
    <s v="ร้านที่2"/>
    <s v="N***y"/>
    <s v="ชลบุรี"/>
    <s v="-"/>
    <s v=""/>
    <s v="27/03/2026 14:33"/>
    <s v="-"/>
    <s v="J&amp;T Express"/>
    <s v="Tiktok"/>
    <s v="tiktok"/>
    <s v=""/>
    <s v="794041397321"/>
    <s v="27/03/2026 14:32"/>
  </r>
  <r>
    <x v="7"/>
    <x v="8"/>
    <n v="50"/>
    <n v="6"/>
    <s v="GYJ73"/>
    <n v="238"/>
    <n v="38"/>
    <s v="ร้านที่2"/>
    <s v="ก***นา ส***วัน"/>
    <s v="ชลบุรี"/>
    <s v="-"/>
    <s v=""/>
    <s v="27/03/2026 14:24"/>
    <s v="-"/>
    <s v="J&amp;T COD"/>
    <s v="Tiktok"/>
    <s v="จ่ายทีหลัง / COD"/>
    <s v=""/>
    <s v="794057953345"/>
    <s v="27/03/2026 14:24"/>
  </r>
  <r>
    <x v="14"/>
    <x v="18"/>
    <n v="50"/>
    <n v="3"/>
    <s v="GYJ72"/>
    <n v="99"/>
    <n v="0"/>
    <s v="ร้านที่2"/>
    <s v="ป***"/>
    <s v="ลำปาง"/>
    <s v="-"/>
    <s v=""/>
    <s v="27/03/2026 14:21"/>
    <s v="-"/>
    <s v="J&amp;T COD"/>
    <s v="Tiktok"/>
    <s v="จ่ายทีหลัง / COD"/>
    <s v=""/>
    <s v="794051565322"/>
    <s v="27/03/2026 14:21"/>
  </r>
  <r>
    <x v="8"/>
    <x v="9"/>
    <n v="83.333333333333329"/>
    <n v="3"/>
    <s v="GYJ71"/>
    <n v="245"/>
    <n v="0"/>
    <s v="ร้านที่4"/>
    <s v="s***n"/>
    <s v="กรุงเทพฯ"/>
    <s v="-"/>
    <s v=""/>
    <s v="27/03/2026 14:20"/>
    <s v="-"/>
    <s v="J&amp;T COD"/>
    <s v="Tiktok"/>
    <s v="จ่ายทีหลัง / COD"/>
    <s v=""/>
    <s v="794011256382"/>
    <s v="27/03/2026 14:20"/>
  </r>
  <r>
    <x v="7"/>
    <x v="8"/>
    <n v="50"/>
    <n v="6"/>
    <s v="GYJ70"/>
    <n v="200"/>
    <n v="0"/>
    <s v="ร้านที่2"/>
    <s v="ศ***ยา ส***นาม"/>
    <s v="อุดรธานี"/>
    <s v="-"/>
    <s v=""/>
    <s v="27/03/2026 14:19"/>
    <s v="-"/>
    <s v="J&amp;T COD"/>
    <s v="Tiktok"/>
    <s v="จ่ายทีหลัง / COD"/>
    <s v=""/>
    <s v="794013563302"/>
    <s v="27/03/2026 14:19"/>
  </r>
  <r>
    <x v="3"/>
    <x v="3"/>
    <n v="139"/>
    <n v="2"/>
    <s v="GYJ69"/>
    <n v="215"/>
    <n v="0"/>
    <s v="ร้านที่1"/>
    <s v="ประทุม อาทยะกุล"/>
    <s v="101/492 มบ.ปรีชา ซ.6_x000a_ถ.พุทธมณฑลสาย 4_x000a_กระทุ่มล้ม สามพราน_x000a_นครปฐม 73220"/>
    <s v="73220"/>
    <s v="0876852970"/>
    <s v="27/03/2026 14:18"/>
    <s v="t0832622509@gmail.com"/>
    <s v="EMS COD"/>
    <s v="facebook"/>
    <s v="กสิกร"/>
    <s v=""/>
    <s v="WA111511405TH"/>
    <s v="27/03/2026 14:18"/>
  </r>
  <r>
    <x v="10"/>
    <x v="19"/>
    <n v="102.3"/>
    <n v="1"/>
    <s v="GYJ68"/>
    <n v="102.3"/>
    <n v="0"/>
    <s v="ร้านที่3"/>
    <s v="นภสมล สมบูรณ์การ"/>
    <s v="119/656 ซอย25 ม.เอื้ออาทร2 หมู่14 ต.วัดไทร_x000a__x000a_เมืองนครสวรรค์/ Mueang Nakhon Sawanนครสวรรค์/ Nakhon Sawan_x000a_60000"/>
    <s v="60000"/>
    <s v="660803453582"/>
    <s v="27/03/2026 14:12"/>
    <s v="-"/>
    <s v="Kerry_dropoff"/>
    <s v="Lazada"/>
    <s v="lazada"/>
    <s v=""/>
    <s v="LEXPU0671584957"/>
    <s v="27/03/2026 14:12"/>
  </r>
  <r>
    <x v="7"/>
    <x v="8"/>
    <n v="50"/>
    <n v="12"/>
    <s v="GYJ67"/>
    <n v="384.8"/>
    <n v="0"/>
    <s v="ร้านที่2"/>
    <s v="ร***สมพร ป***-ส่ง"/>
    <s v="นครราชสีมา"/>
    <s v="-"/>
    <s v=""/>
    <s v="27/03/2026 14:04"/>
    <s v="-"/>
    <s v="J&amp;T COD"/>
    <s v="Tiktok"/>
    <s v="จ่ายทีหลัง / COD"/>
    <s v=""/>
    <s v="794084214335"/>
    <s v="27/03/2026 14:05"/>
  </r>
  <r>
    <x v="14"/>
    <x v="18"/>
    <n v="50"/>
    <n v="3"/>
    <s v="GYJ66"/>
    <n v="99"/>
    <n v="0"/>
    <s v="ร้านที่2"/>
    <s v="u***6665941241528"/>
    <s v="พิษณุโลก"/>
    <s v="-"/>
    <s v=""/>
    <s v="27/03/2026 13:59"/>
    <s v="-"/>
    <s v="J&amp;T COD"/>
    <s v="Tiktok"/>
    <s v="จ่ายทีหลัง / COD"/>
    <s v=""/>
    <s v="794004843332"/>
    <s v="27/03/2026 13:59"/>
  </r>
  <r>
    <x v="3"/>
    <x v="3"/>
    <n v="139"/>
    <n v="1"/>
    <s v="GYJ65"/>
    <n v="215"/>
    <n v="0"/>
    <s v="ร้านที่10"/>
    <s v="นายสุขสันติ ธรรมภิรตานนท์"/>
    <s v="76/129 ม.5 ต.บางคูรัด อ.บางบัวทอง จ.นนทบุรี _x000a_Tel.  11110"/>
    <s v="11110"/>
    <s v="0993972437"/>
    <s v="27/03/2026 13:55"/>
    <s v="t0832622509@gmail.com"/>
    <s v="EMS COD"/>
    <s v="facebook"/>
    <s v="กสิกร"/>
    <s v=""/>
    <s v="WA111511396TH"/>
    <s v="27/03/2026 13:55"/>
  </r>
  <r>
    <x v="4"/>
    <x v="4"/>
    <n v="139"/>
    <n v="1"/>
    <s v="GYJ65"/>
    <n v="215"/>
    <n v="0"/>
    <s v="ร้านที่10"/>
    <s v="นายสุขสันติ ธรรมภิรตานนท์"/>
    <s v="76/129 ม.5 ต.บางคูรัด อ.บางบัวทอง จ.นนทบุรี _x000a_Tel.  11110"/>
    <s v="11110"/>
    <s v="0993972437"/>
    <s v="27/03/2026 13:55"/>
    <s v="t0832622509@gmail.com"/>
    <s v="EMS COD"/>
    <s v="facebook"/>
    <s v="กสิกร"/>
    <s v=""/>
    <s v="WA111511396TH"/>
    <s v="27/03/2026 13:55"/>
  </r>
  <r>
    <x v="1"/>
    <x v="1"/>
    <n v="139"/>
    <n v="1"/>
    <s v="GYJ64"/>
    <n v="215"/>
    <n v="0"/>
    <s v="ร้านที่10"/>
    <s v="น.ส. ศุวราลักษณ์  มาลีมาต"/>
    <s v="223/15 ถ. พระองค์ขาว _x000a_ต.ในเมือง อ.เมือง_x000a_จ.พิษณุโลก 65000"/>
    <s v="65000"/>
    <s v="0882781652"/>
    <s v="27/03/2026 13:53"/>
    <s v="t0832622509@gmail.com"/>
    <s v="EMS COD"/>
    <s v="facebook"/>
    <s v="กสิกร"/>
    <s v=""/>
    <s v="WA111511379TH"/>
    <s v="27/03/2026 13:53"/>
  </r>
  <r>
    <x v="2"/>
    <x v="2"/>
    <n v="139"/>
    <n v="1"/>
    <s v="GYJ64"/>
    <n v="215"/>
    <n v="0"/>
    <s v="ร้านที่10"/>
    <s v="น.ส. ศุวราลักษณ์  มาลีมาต"/>
    <s v="223/15 ถ. พระองค์ขาว _x000a_ต.ในเมือง อ.เมือง_x000a_จ.พิษณุโลก 65000"/>
    <s v="65000"/>
    <s v="0882781652"/>
    <s v="27/03/2026 13:53"/>
    <s v="t0832622509@gmail.com"/>
    <s v="EMS COD"/>
    <s v="facebook"/>
    <s v="กสิกร"/>
    <s v=""/>
    <s v="WA111511379TH"/>
    <s v="27/03/2026 13:53"/>
  </r>
  <r>
    <x v="4"/>
    <x v="4"/>
    <n v="139"/>
    <n v="1"/>
    <s v="GYJ63"/>
    <n v="215"/>
    <n v="0"/>
    <s v="ร้านที่10"/>
    <s v="จีรวรรณ  คุ้มหมู่  "/>
    <s v="สำนักงานเทศบาลตำบลโคกศรี  ตำบลอุ่มเม่า  อำเภอยางตลาด  จังหวัดกาฬสินธุ์   46120"/>
    <s v="46120"/>
    <s v="0889813841"/>
    <s v="27/03/2026 13:52"/>
    <s v="t0832622509@gmail.com"/>
    <s v="EMS COD"/>
    <s v="facebook"/>
    <s v="กสิกร"/>
    <s v=""/>
    <s v="WA111511351TH"/>
    <s v="27/03/2026 13:52"/>
  </r>
  <r>
    <x v="3"/>
    <x v="3"/>
    <n v="139"/>
    <n v="1"/>
    <s v="GYJ63"/>
    <n v="215"/>
    <n v="0"/>
    <s v="ร้านที่10"/>
    <s v="จีรวรรณ  คุ้มหมู่  "/>
    <s v="สำนักงานเทศบาลตำบลโคกศรี  ตำบลอุ่มเม่า  อำเภอยางตลาด  จังหวัดกาฬสินธุ์   46120"/>
    <s v="46120"/>
    <s v="0889813841"/>
    <s v="27/03/2026 13:52"/>
    <s v="t0832622509@gmail.com"/>
    <s v="EMS COD"/>
    <s v="facebook"/>
    <s v="กสิกร"/>
    <s v=""/>
    <s v="WA111511351TH"/>
    <s v="27/03/2026 13:52"/>
  </r>
  <r>
    <x v="14"/>
    <x v="18"/>
    <n v="50"/>
    <n v="3"/>
    <s v="GYJ62"/>
    <n v="100"/>
    <n v="0"/>
    <s v="ร้านที่1"/>
    <s v="สมใจ..ศรีวรเพัชร"/>
    <s v="..582/11..ชอยโพธป้นแยก21..ถนนอโศกดินแดง...กรุงเทพ. 10400"/>
    <s v="10400"/>
    <s v="0813029315"/>
    <s v="27/03/2026 13:46"/>
    <s v="t0832622509@gmail.com"/>
    <s v="EMS COD"/>
    <s v="facebook"/>
    <s v="กสิกร"/>
    <s v=""/>
    <s v="WA111511348TH"/>
    <s v="27/03/2026 13:45"/>
  </r>
  <r>
    <x v="0"/>
    <x v="0"/>
    <n v="150"/>
    <n v="1"/>
    <s v="GYJ61"/>
    <n v="199"/>
    <n v="0"/>
    <s v="ร้านที่1"/>
    <s v="จินตนา   สมบูรณ์"/>
    <s v="เลขที่ 5  ซ.สมบูรณ์ 2    (ตรงข้าม  มบ.แฮปปี้เพลสปาร์ค)    ถนนเจ้าคุณทหาร    แขวงคลองสามประเวศ    เขตลาดกระบัง    กทม. 10520"/>
    <s v="10520"/>
    <s v="0819337744"/>
    <s v="27/03/2026 13:42"/>
    <s v="t0832622509@gmail.com"/>
    <s v="EMS COD"/>
    <s v="facebook"/>
    <s v="กสิกร"/>
    <s v=""/>
    <s v="WA111511325TH"/>
    <s v="27/03/2026 13:41"/>
  </r>
  <r>
    <x v="5"/>
    <x v="5"/>
    <n v="150"/>
    <n v="1"/>
    <s v="GYJ61"/>
    <n v="199"/>
    <n v="0"/>
    <s v="ร้านที่1"/>
    <s v="จินตนา   สมบูรณ์"/>
    <s v="เลขที่ 5  ซ.สมบูรณ์ 2    (ตรงข้าม  มบ.แฮปปี้เพลสปาร์ค)    ถนนเจ้าคุณทหาร    แขวงคลองสามประเวศ    เขตลาดกระบัง    กทม. 10520"/>
    <s v="10520"/>
    <s v="0819337744"/>
    <s v="27/03/2026 13:42"/>
    <s v="t0832622509@gmail.com"/>
    <s v="EMS COD"/>
    <s v="facebook"/>
    <s v="กสิกร"/>
    <s v=""/>
    <s v="WA111511325TH"/>
    <s v="27/03/2026 13:41"/>
  </r>
  <r>
    <x v="15"/>
    <x v="20"/>
    <n v="10"/>
    <n v="1"/>
    <s v="GYJ60"/>
    <n v="110"/>
    <n v="0"/>
    <s v="ร้านที่1"/>
    <s v="แจ่มจันทร์"/>
    <s v="13/65บ้านเมืองดี_x000a_ศาลาธรรมสพน์ 9 ทวีวัฒนา กรุงเทพฯ 10170"/>
    <s v="10170"/>
    <s v="0625044042"/>
    <s v="27/03/2026 11:10"/>
    <s v="t0832622509@gmail.com"/>
    <s v="EMS"/>
    <s v="facebook"/>
    <s v="กสิกร"/>
    <s v=""/>
    <s v="WB214251327TH"/>
    <s v="27/03/2026 13:39"/>
  </r>
  <r>
    <x v="14"/>
    <x v="18"/>
    <n v="50"/>
    <n v="3"/>
    <s v="GYJ60"/>
    <n v="110"/>
    <n v="0"/>
    <s v="ร้านที่1"/>
    <s v="แจ่มจันทร์"/>
    <s v="13/65บ้านเมืองดี_x000a_ศาลาธรรมสพน์ 9 ทวีวัฒนา กรุงเทพฯ 10170"/>
    <s v="10170"/>
    <s v="0625044042"/>
    <s v="27/03/2026 11:10"/>
    <s v="t0832622509@gmail.com"/>
    <s v="EMS"/>
    <s v="facebook"/>
    <s v="กสิกร"/>
    <s v=""/>
    <s v="WB214251327TH"/>
    <s v="27/03/2026 13:39"/>
  </r>
  <r>
    <x v="16"/>
    <x v="21"/>
    <n v="89.5"/>
    <n v="2"/>
    <s v="GYJ59"/>
    <n v="179"/>
    <n v="0"/>
    <s v="ร้านที่1"/>
    <s v="นายชัยสิทธิ์.  สะโรบล   "/>
    <s v="เลขที่ 114/78  หมู่บ้านสายลม ชมวิว  หมู่ 4. ต.เสม็ด.อ.เมือง  จังหวัดชลบุรี 20000"/>
    <s v="20000"/>
    <s v="0824144628"/>
    <s v="27/03/2026 13:30"/>
    <s v="t0832622509@gmail.com"/>
    <s v="EMS"/>
    <s v="facebook"/>
    <s v="กสิกร"/>
    <s v=""/>
    <s v="WB214251335TH"/>
    <s v="27/03/2026 13:38"/>
  </r>
  <r>
    <x v="17"/>
    <x v="22"/>
    <n v="14"/>
    <n v="1"/>
    <s v="GYJ58"/>
    <n v="14"/>
    <n v="0"/>
    <s v="ร้านที่1"/>
    <s v="ก******​"/>
    <s v="******นโคกสะอาด, ตำบลม่วงค่อม, อำเภอชัยบาดาล ตำบลม่วงค่อม อำเภอชัยบาดาล จังหวัดลพบุรี 15230"/>
    <s v="15230"/>
    <s v="67"/>
    <s v="27/03/2026 14:00"/>
    <s v="-"/>
    <s v="SPX Express"/>
    <s v="Shopee"/>
    <s v="shopee"/>
    <s v=""/>
    <s v="TH266993278765T"/>
    <s v="27/03/2026 13:30"/>
  </r>
  <r>
    <x v="17"/>
    <x v="22"/>
    <n v="14"/>
    <n v="1"/>
    <s v="GYJ57"/>
    <n v="14"/>
    <n v="0"/>
    <s v="ร้านที่1"/>
    <s v="ต******ด"/>
    <s v="******วป่าห้า ตำบล ถืมตอง ตำบลถืมตอง อำเภอเมืองน่าน จังหวัดน่าน 55000"/>
    <s v="55000"/>
    <s v="40"/>
    <s v="27/03/2026 13:42"/>
    <s v="-"/>
    <s v="SPX Express"/>
    <s v="Shopee"/>
    <s v="shopee"/>
    <s v=""/>
    <s v="TH2607707503199"/>
    <s v="27/03/2026 13:12"/>
  </r>
  <r>
    <x v="11"/>
    <x v="13"/>
    <n v="66.666666666666671"/>
    <n v="3"/>
    <s v="GYJ56"/>
    <n v="168"/>
    <n v="0"/>
    <s v="ร้านที่1"/>
    <s v="น******์"/>
    <s v="******ตากแดด, ตำบล หัวโทน, อำเภอสุวรรณภูมิ ตำบลหัวโทน อำเภอสุวรรณภูมิ จังหวัดร้อยเอ็ด 45130"/>
    <s v="45130"/>
    <s v="37"/>
    <s v="27/03/2026 13:40"/>
    <s v="-"/>
    <s v="SPX Express"/>
    <s v="Shopee"/>
    <s v="shopee"/>
    <s v=""/>
    <s v="TH2619863169659"/>
    <s v="27/03/2026 13:11"/>
  </r>
  <r>
    <x v="12"/>
    <x v="14"/>
    <n v="57"/>
    <n v="1"/>
    <s v="GYJ56"/>
    <n v="168"/>
    <n v="0"/>
    <s v="ร้านที่1"/>
    <s v="น******์"/>
    <s v="******ตากแดด, ตำบล หัวโทน, อำเภอสุวรรณภูมิ ตำบลหัวโทน อำเภอสุวรรณภูมิ จังหวัดร้อยเอ็ด 45130"/>
    <s v="45130"/>
    <s v="37"/>
    <s v="27/03/2026 13:40"/>
    <s v="-"/>
    <s v="SPX Express"/>
    <s v="Shopee"/>
    <s v="shopee"/>
    <s v=""/>
    <s v="TH2619863169659"/>
    <s v="27/03/2026 13:10"/>
  </r>
  <r>
    <x v="5"/>
    <x v="5"/>
    <n v="200"/>
    <n v="1"/>
    <s v="GYJ55"/>
    <n v="99"/>
    <n v="0"/>
    <s v="ร้านที่4"/>
    <s v="ส***สินี ส***ทรัพย์"/>
    <s v="ลพบุรี"/>
    <s v="-"/>
    <s v=""/>
    <s v="27/03/2026 13:10"/>
    <s v="-"/>
    <s v="J&amp;T COD"/>
    <s v="Tiktok"/>
    <s v="จ่ายทีหลัง / COD"/>
    <s v=""/>
    <s v="794022446361"/>
    <s v="27/03/2026 13:10"/>
  </r>
  <r>
    <x v="14"/>
    <x v="18"/>
    <n v="50"/>
    <n v="3"/>
    <s v="GYJ54"/>
    <n v="99"/>
    <n v="0"/>
    <s v="ร้านที่2"/>
    <s v="ศ***า บ***รือน"/>
    <s v="กาญจนบุรี"/>
    <s v="-"/>
    <s v=""/>
    <s v="27/03/2026 13:09"/>
    <s v="-"/>
    <s v="J&amp;T COD"/>
    <s v="Tiktok"/>
    <s v="จ่ายทีหลัง / COD"/>
    <s v=""/>
    <s v="794026968324"/>
    <s v="27/03/2026 13:09"/>
  </r>
  <r>
    <x v="17"/>
    <x v="22"/>
    <n v="15"/>
    <n v="1"/>
    <s v="GYJ53"/>
    <n v="15"/>
    <n v="0"/>
    <s v="ร้านที่2"/>
    <s v="เ******ง"/>
    <s v="******ง อ.เมือง  จ.น่าน 55000 ตำบลถืมตอง อำเภอเมืองน่าน จังหวัดน่าน 55000"/>
    <s v="55000"/>
    <s v="04"/>
    <s v="27/03/2026 13:37"/>
    <s v="-"/>
    <s v="SPX Express"/>
    <s v="Shopee"/>
    <s v="shopee"/>
    <s v=""/>
    <s v="TH266609346259W"/>
    <s v="27/03/2026 13:07"/>
  </r>
  <r>
    <x v="17"/>
    <x v="22"/>
    <n v="14"/>
    <n v="2"/>
    <s v="GYJ52"/>
    <n v="31"/>
    <n v="3"/>
    <s v="ร้านที่1"/>
    <s v="ภ******ข"/>
    <s v="******12 ตำบลกำแพงแสน อำเภอกำแพงแสน นครปฐม 73140 ตำบลกำแพงแสน อำเภอกำแพงแสน จังหวัดนครปฐม 73140"/>
    <s v="73140"/>
    <s v="44"/>
    <s v="27/03/2026 13:06"/>
    <s v="-"/>
    <s v="SPX Express"/>
    <s v="Shopee"/>
    <s v="shopee"/>
    <s v=""/>
    <s v="TH269149129135Q"/>
    <s v="27/03/2026 13:06"/>
  </r>
  <r>
    <x v="7"/>
    <x v="8"/>
    <n v="50"/>
    <n v="6"/>
    <s v="GYJ51"/>
    <n v="200"/>
    <n v="0"/>
    <s v="ร้านที่2"/>
    <s v="น***  ส***กภูติ"/>
    <s v="อุตรดิตถ์"/>
    <s v="-"/>
    <s v=""/>
    <s v="27/03/2026 13:05"/>
    <s v="-"/>
    <s v="J&amp;T COD"/>
    <s v="Tiktok"/>
    <s v="จ่ายทีหลัง / COD"/>
    <s v=""/>
    <s v="794025237320"/>
    <s v="27/03/2026 13:05"/>
  </r>
  <r>
    <x v="17"/>
    <x v="22"/>
    <n v="14"/>
    <n v="2"/>
    <s v="GYJ50"/>
    <n v="28"/>
    <n v="0"/>
    <s v="ร้านที่1"/>
    <s v="ภ******ข"/>
    <s v="******12 ตำบลกำแพงแสน อำเภอกำแพงแสน นครปฐม 73140 ตำบลกำแพงแสน อำเภอกำแพงแสน จังหวัดนครปฐม 73140"/>
    <s v="73140"/>
    <s v="44"/>
    <s v="27/03/2026 13:04"/>
    <s v="-"/>
    <s v="SPX Express"/>
    <s v="Shopee"/>
    <s v="shopee"/>
    <s v=""/>
    <s v="TH263523302396Q"/>
    <s v="27/03/2026 13:03"/>
  </r>
  <r>
    <x v="14"/>
    <x v="18"/>
    <n v="50"/>
    <n v="3"/>
    <s v="GYJ47"/>
    <n v="99"/>
    <n v="0"/>
    <s v="ร้านที่2"/>
    <s v="ช***่"/>
    <s v="ชลบุรี"/>
    <s v="-"/>
    <s v=""/>
    <s v="27/03/2026 12:34"/>
    <s v="-"/>
    <s v="J&amp;T COD"/>
    <s v="Tiktok"/>
    <s v="จ่ายทีหลัง / COD"/>
    <s v=""/>
    <s v="794010040320"/>
    <s v="27/03/2026 12:34"/>
  </r>
  <r>
    <x v="14"/>
    <x v="18"/>
    <n v="50"/>
    <n v="3"/>
    <s v="GYJ46"/>
    <n v="99"/>
    <n v="0"/>
    <s v="ร้านที่2"/>
    <s v="p**"/>
    <s v="สุราษฎร์ธานี"/>
    <s v="-"/>
    <s v=""/>
    <s v="27/03/2026 12:29"/>
    <s v="-"/>
    <s v="J&amp;T COD"/>
    <s v="Tiktok"/>
    <s v="จ่ายทีหลัง / COD"/>
    <s v=""/>
    <s v="794014966312"/>
    <s v="27/03/2026 12:29"/>
  </r>
  <r>
    <x v="10"/>
    <x v="23"/>
    <n v="93"/>
    <n v="1"/>
    <s v="GYJ45"/>
    <n v="93"/>
    <n v="0"/>
    <s v="ร้านที่1"/>
    <s v="K*****i"/>
    <s v="******งได้เลยค่ะ) หนองแค ถนน Nongpling ตำบล หนองแค    ประเทศไทย ตำบลหนองปลิง อำเภอหนองแค จังหวัดสระบุรี 18140"/>
    <s v="18140"/>
    <s v="69"/>
    <s v="27/03/2026 12:25"/>
    <s v="-"/>
    <s v="SPX Express"/>
    <s v="Shopee"/>
    <s v="shopee"/>
    <s v=""/>
    <s v="TH2623265997936"/>
    <s v="27/03/2026 12:25"/>
  </r>
  <r>
    <x v="6"/>
    <x v="6"/>
    <n v="80"/>
    <n v="1"/>
    <s v="GYJ44"/>
    <n v="80"/>
    <n v="0"/>
    <s v="ร้านที่1"/>
    <s v="ห******ว"/>
    <s v="******47/3, หมู่ที่ 4, ตำบล ควนธานี, อำเภอกันตัง ตำบลควนธานี อำเภอกันตัง จังหวัดตรัง 92110"/>
    <s v="92110"/>
    <s v="01"/>
    <s v="27/03/2026 12:15"/>
    <s v="-"/>
    <s v="SPX Express"/>
    <s v="Shopee"/>
    <s v="shopee"/>
    <s v=""/>
    <s v="TH267958266564J"/>
    <s v="27/03/2026 12:15"/>
  </r>
  <r>
    <x v="6"/>
    <x v="6"/>
    <n v="66.333333333333329"/>
    <n v="3"/>
    <s v="GYJ43"/>
    <n v="240"/>
    <n v="0"/>
    <s v="ร้านที่1"/>
    <s v="ส******์"/>
    <s v="******ซอย10 ตำบลท่ามะขาม อำเภอเมืองกาญจนบุรี จังหวัดกาญจนบุรี 71000"/>
    <s v="71000"/>
    <s v="71"/>
    <s v="27/03/2026 12:28"/>
    <s v="-"/>
    <s v="SPX Express"/>
    <s v="Shopee"/>
    <s v="shopee"/>
    <s v=""/>
    <s v="TH265621267299Y"/>
    <s v="27/03/2026 12:13"/>
  </r>
  <r>
    <x v="1"/>
    <x v="1"/>
    <n v="139"/>
    <n v="1"/>
    <s v="GYJ42"/>
    <n v="278"/>
    <n v="0"/>
    <s v="ร้านที่1"/>
    <s v="อ******ม"/>
    <s v="******ท ตำบลชากไทย อำเภอเขาคิชฌกูฏ จังหวัดจันทบุรี 22210"/>
    <s v="22210"/>
    <s v="88"/>
    <s v="27/03/2026 12:42"/>
    <s v="-"/>
    <s v="SPX Express"/>
    <s v="Shopee"/>
    <s v="shopee"/>
    <s v=""/>
    <s v="TH263256434358O"/>
    <s v="27/03/2026 12:12"/>
  </r>
  <r>
    <x v="4"/>
    <x v="4"/>
    <n v="139"/>
    <n v="1"/>
    <s v="GYJ42"/>
    <n v="278"/>
    <n v="0"/>
    <s v="ร้านที่1"/>
    <s v="อ******ม"/>
    <s v="******ท ตำบลชากไทย อำเภอเขาคิชฌกูฏ จังหวัดจันทบุรี 22210"/>
    <s v="22210"/>
    <s v="88"/>
    <s v="27/03/2026 12:42"/>
    <s v="-"/>
    <s v="SPX Express"/>
    <s v="Shopee"/>
    <s v="shopee"/>
    <s v=""/>
    <s v="TH263256434358O"/>
    <s v="27/03/2026 12:12"/>
  </r>
  <r>
    <x v="4"/>
    <x v="4"/>
    <n v="159"/>
    <n v="1"/>
    <s v="GYJ41"/>
    <n v="129"/>
    <n v="0"/>
    <s v="ร้านที่2"/>
    <s v="โ***ท"/>
    <s v="เทศบาลนครอุบลราชธานี"/>
    <s v="-"/>
    <s v=""/>
    <s v="27/03/2026 12:12"/>
    <s v="-"/>
    <s v="J&amp;T Express"/>
    <s v="Tiktok"/>
    <s v="tiktok"/>
    <s v=""/>
    <s v="794037471312"/>
    <s v="27/03/2026 12:11"/>
  </r>
  <r>
    <x v="9"/>
    <x v="11"/>
    <n v="37.5"/>
    <n v="8"/>
    <s v="GYJ40"/>
    <n v="300"/>
    <n v="0"/>
    <s v="ร้านที่2"/>
    <s v="ส***นทา ป***ันทร์"/>
    <s v="พระนครศรีอยุธยา"/>
    <s v="-"/>
    <s v=""/>
    <s v="27/03/2026 12:04"/>
    <s v="-"/>
    <s v="J&amp;T COD"/>
    <s v="Tiktok"/>
    <s v="จ่ายทีหลัง / COD"/>
    <s v=""/>
    <s v="794074667385"/>
    <s v="27/03/2026 12:05"/>
  </r>
  <r>
    <x v="7"/>
    <x v="8"/>
    <n v="33.333333333333336"/>
    <n v="3"/>
    <s v="GYJ39"/>
    <n v="399"/>
    <n v="0"/>
    <s v="ร้านที่1"/>
    <s v="จ****่"/>
    <s v="******บุ่ง ตำบลบุ่ง อำเภอเมืองอำนาจเจริญ จังหวัดอำนาจเจริญ 37000"/>
    <s v="37000"/>
    <s v="86"/>
    <s v="27/03/2026 11:57"/>
    <s v="-"/>
    <s v="SPX Express"/>
    <s v="Shopee"/>
    <s v="shopee"/>
    <s v=""/>
    <s v="TH265426315440C"/>
    <s v="27/03/2026 11:56"/>
  </r>
  <r>
    <x v="11"/>
    <x v="13"/>
    <n v="66.666666666666671"/>
    <n v="3"/>
    <s v="GYJ39"/>
    <n v="399"/>
    <n v="0"/>
    <s v="ร้านที่1"/>
    <s v="จ****่"/>
    <s v="******บุ่ง ตำบลบุ่ง อำเภอเมืองอำนาจเจริญ จังหวัดอำนาจเจริญ 37000"/>
    <s v="37000"/>
    <s v="86"/>
    <s v="27/03/2026 11:57"/>
    <s v="-"/>
    <s v="SPX Express"/>
    <s v="Shopee"/>
    <s v="shopee"/>
    <s v=""/>
    <s v="TH265426315440C"/>
    <s v="27/03/2026 11:56"/>
  </r>
  <r>
    <x v="3"/>
    <x v="3"/>
    <n v="139"/>
    <n v="1"/>
    <s v="GYJ39"/>
    <n v="399"/>
    <n v="0"/>
    <s v="ร้านที่1"/>
    <s v="จ****่"/>
    <s v="******บุ่ง ตำบลบุ่ง อำเภอเมืองอำนาจเจริญ จังหวัดอำนาจเจริญ 37000"/>
    <s v="37000"/>
    <s v="86"/>
    <s v="27/03/2026 11:57"/>
    <s v="-"/>
    <s v="SPX Express"/>
    <s v="Shopee"/>
    <s v="shopee"/>
    <s v=""/>
    <s v="TH265426315440C"/>
    <s v="27/03/2026 11:56"/>
  </r>
  <r>
    <x v="7"/>
    <x v="8"/>
    <n v="50"/>
    <n v="6"/>
    <s v="GYJ38"/>
    <n v="200"/>
    <n v="0"/>
    <s v="ร้านที่2"/>
    <s v="ค***นันพร ว***ยทรัพย์"/>
    <s v="พิษณุโลก"/>
    <s v="-"/>
    <s v=""/>
    <s v="27/03/2026 11:43"/>
    <s v="-"/>
    <s v="J&amp;T Express"/>
    <s v="Tiktok"/>
    <s v="tiktok"/>
    <s v=""/>
    <s v="793937229934"/>
    <s v="27/03/2026 11:42"/>
  </r>
  <r>
    <x v="7"/>
    <x v="8"/>
    <n v="50"/>
    <n v="6"/>
    <s v="GYJ37"/>
    <n v="200"/>
    <n v="0"/>
    <s v="ร้านที่2"/>
    <s v="ค***่อทวี โ***คน"/>
    <s v="ขอนแก่น"/>
    <s v="-"/>
    <s v=""/>
    <s v="27/03/2026 11:41"/>
    <s v="-"/>
    <s v="J&amp;T Express"/>
    <s v="Tiktok"/>
    <s v="tiktok"/>
    <s v=""/>
    <s v="793939023920"/>
    <s v="27/03/2026 11:40"/>
  </r>
  <r>
    <x v="17"/>
    <x v="22"/>
    <n v="14"/>
    <n v="2"/>
    <s v="GYJ36"/>
    <n v="28"/>
    <n v="0"/>
    <s v="ร้านที่1"/>
    <s v="ส***ย"/>
    <s v="******าง, อำเภอบางกรวย ตำบลปลายบาง อำเภอบางกรวย จังหวัดนนทบุรี 11130"/>
    <s v="11130"/>
    <s v="78"/>
    <s v="27/03/2026 12:08"/>
    <s v="-"/>
    <s v="SPX Express"/>
    <s v="Shopee"/>
    <s v="shopee"/>
    <s v=""/>
    <s v="TH2699773891026"/>
    <s v="27/03/2026 11:38"/>
  </r>
  <r>
    <x v="17"/>
    <x v="22"/>
    <n v="15"/>
    <n v="2"/>
    <s v="GYJ35"/>
    <n v="30"/>
    <n v="0"/>
    <s v="ร้านที่2"/>
    <s v="ส***ย"/>
    <s v="******าง, อำเภอบางกรวย ตำบลปลายบาง อำเภอบางกรวย จังหวัดนนทบุรี 11130"/>
    <s v="11130"/>
    <s v="78"/>
    <s v="27/03/2026 12:08"/>
    <s v="-"/>
    <s v="SPX Express"/>
    <s v="Shopee"/>
    <s v="shopee"/>
    <s v=""/>
    <s v="TH261019444529V"/>
    <s v="27/03/2026 11:38"/>
  </r>
  <r>
    <x v="14"/>
    <x v="18"/>
    <n v="50"/>
    <n v="3"/>
    <s v="GYJ34"/>
    <n v="99"/>
    <n v="0"/>
    <s v="ร้านที่2"/>
    <s v="จ***ร์เพ็ญ.  ว***โตกุล"/>
    <s v="กรุงเทพฯ"/>
    <s v="-"/>
    <s v=""/>
    <s v="27/03/2026 11:35"/>
    <s v="-"/>
    <s v="J&amp;T COD"/>
    <s v="Tiktok"/>
    <s v="จ่ายทีหลัง / COD"/>
    <s v=""/>
    <s v="793909427920"/>
    <s v="27/03/2026 11:35"/>
  </r>
  <r>
    <x v="6"/>
    <x v="6"/>
    <n v="80"/>
    <n v="1"/>
    <s v="GYJ33"/>
    <n v="80"/>
    <n v="0"/>
    <s v="ร้านที่1"/>
    <s v="น******ว"/>
    <s v="******มบัว, อำเภอนครชัยศรี ตำบลแหลมบัว อำเภอนครชัยศรี จังหวัดนครปฐม 73120"/>
    <s v="73120"/>
    <s v="96"/>
    <s v="27/03/2026 12:00"/>
    <s v="-"/>
    <s v="SPX Express"/>
    <s v="Shopee"/>
    <s v="shopee"/>
    <s v=""/>
    <s v="TH264664173735Z"/>
    <s v="27/03/2026 11:30"/>
  </r>
  <r>
    <x v="14"/>
    <x v="18"/>
    <n v="50"/>
    <n v="3"/>
    <s v="GYJ32"/>
    <n v="99"/>
    <n v="0"/>
    <s v="ร้านที่2"/>
    <s v="ว***รา ล***นี"/>
    <s v="ร้อยเอ็ด"/>
    <s v="-"/>
    <s v=""/>
    <s v="27/03/2026 11:22"/>
    <s v="-"/>
    <s v="J&amp;T COD"/>
    <s v="Tiktok"/>
    <s v="จ่ายทีหลัง / COD"/>
    <s v=""/>
    <s v="793969732920"/>
    <s v="27/03/2026 11:22"/>
  </r>
  <r>
    <x v="6"/>
    <x v="6"/>
    <n v="116"/>
    <n v="1"/>
    <s v="GYJ31"/>
    <n v="199"/>
    <n v="0"/>
    <s v="ร้านที่2"/>
    <s v="J***kit m***een"/>
    <s v="กรุงเทพฯ"/>
    <s v="-"/>
    <s v=""/>
    <s v="27/03/2026 11:18"/>
    <s v="-"/>
    <s v="J&amp;T COD"/>
    <s v="Tiktok"/>
    <s v="จ่ายทีหลัง / COD"/>
    <s v=""/>
    <s v="793977130903"/>
    <s v="27/03/2026 11:18"/>
  </r>
  <r>
    <x v="4"/>
    <x v="4"/>
    <n v="163"/>
    <n v="1"/>
    <s v="GYJ31"/>
    <n v="199"/>
    <n v="0"/>
    <s v="ร้านที่2"/>
    <s v="J***kit m***een"/>
    <s v="กรุงเทพฯ"/>
    <s v="-"/>
    <s v=""/>
    <s v="27/03/2026 11:18"/>
    <s v="-"/>
    <s v="J&amp;T COD"/>
    <s v="Tiktok"/>
    <s v="จ่ายทีหลัง / COD"/>
    <s v=""/>
    <s v="793977130903"/>
    <s v="27/03/2026 11:18"/>
  </r>
  <r>
    <x v="7"/>
    <x v="8"/>
    <n v="33.333333333333336"/>
    <n v="3"/>
    <s v="GYJ28"/>
    <n v="191.5"/>
    <n v="0"/>
    <s v="ร้านที่4"/>
    <s v="ศ***ย์พร"/>
    <s v="ปทุมธานี"/>
    <s v="-"/>
    <s v=""/>
    <s v="27/03/2026 11:12"/>
    <s v="-"/>
    <s v="J&amp;T Express"/>
    <s v="Tiktok"/>
    <s v="tiktok"/>
    <s v=""/>
    <s v="793914136901"/>
    <s v="27/03/2026 11:12"/>
  </r>
  <r>
    <x v="4"/>
    <x v="4"/>
    <n v="159"/>
    <n v="1"/>
    <s v="GYJ28"/>
    <n v="191.5"/>
    <n v="0"/>
    <s v="ร้านที่4"/>
    <s v="ศ***ย์พร"/>
    <s v="ปทุมธานี"/>
    <s v="-"/>
    <s v=""/>
    <s v="27/03/2026 11:12"/>
    <s v="-"/>
    <s v="J&amp;T Express"/>
    <s v="Tiktok"/>
    <s v="tiktok"/>
    <s v=""/>
    <s v="793914136901"/>
    <s v="27/03/2026 11:12"/>
  </r>
  <r>
    <x v="9"/>
    <x v="11"/>
    <n v="27.5"/>
    <n v="4"/>
    <s v="GYJ27"/>
    <n v="165"/>
    <n v="0"/>
    <s v="ร้านที่2"/>
    <s v="p*** p***"/>
    <s v="Bangkok"/>
    <s v="-"/>
    <s v=""/>
    <s v="27/03/2026 11:12"/>
    <s v="-"/>
    <s v="J&amp;T COD"/>
    <s v="Tiktok"/>
    <s v="จ่ายทีหลัง / COD"/>
    <s v=""/>
    <s v="793967226953"/>
    <s v="27/03/2026 11:12"/>
  </r>
  <r>
    <x v="0"/>
    <x v="0"/>
    <n v="99"/>
    <n v="1"/>
    <s v="GYJ26"/>
    <n v="179"/>
    <n v="0"/>
    <s v="ร้านที่2"/>
    <s v="ส*** 1**"/>
    <s v="นนทบุรี"/>
    <s v="-"/>
    <s v=""/>
    <s v="27/03/2026 11:10"/>
    <s v="-"/>
    <s v="Flash Express Thailand"/>
    <s v="Tiktok"/>
    <s v="tiktok"/>
    <s v=""/>
    <s v="THT030656T6B67Z"/>
    <s v="27/03/2026 11:10"/>
  </r>
  <r>
    <x v="5"/>
    <x v="5"/>
    <n v="99"/>
    <n v="1"/>
    <s v="GYJ26"/>
    <n v="179"/>
    <n v="0"/>
    <s v="ร้านที่2"/>
    <s v="ส*** 1**"/>
    <s v="นนทบุรี"/>
    <s v="-"/>
    <s v=""/>
    <s v="27/03/2026 11:10"/>
    <s v="-"/>
    <s v="Flash Express Thailand"/>
    <s v="Tiktok"/>
    <s v="tiktok"/>
    <s v=""/>
    <s v="THT030656T6B67Z"/>
    <s v="27/03/2026 11:10"/>
  </r>
  <r>
    <x v="11"/>
    <x v="13"/>
    <n v="66.666666666666671"/>
    <n v="3"/>
    <s v="GYJ25"/>
    <n v="100"/>
    <n v="0"/>
    <s v="ร้านที่2"/>
    <s v="ป***รา น***ทธิ์"/>
    <s v="กรุงเทพฯ"/>
    <s v="-"/>
    <s v=""/>
    <s v="27/03/2026 11:01"/>
    <s v="-"/>
    <s v="J&amp;T COD"/>
    <s v="Tiktok"/>
    <s v="จ่ายทีหลัง / COD"/>
    <s v=""/>
    <s v="793970339960"/>
    <s v="27/03/2026 11:01"/>
  </r>
  <r>
    <x v="3"/>
    <x v="17"/>
    <n v="100.4"/>
    <n v="1"/>
    <s v="GYJ24"/>
    <n v="100.4"/>
    <n v="0"/>
    <s v="ร้านที่3"/>
    <s v="วิชัย เดช"/>
    <s v="180 ม.9 · หินตั้ง/ Hin Tang_x000a__x000a_เมืองนครนายก/ Mueang Nakhon Nayokนครนายก/ Nakhon Nayok_x000a_26000"/>
    <s v="26000"/>
    <s v="660865598829"/>
    <s v="27/03/2026 11:00"/>
    <s v="-"/>
    <s v="Kerry_dropoff"/>
    <s v="Lazada"/>
    <s v="lazada"/>
    <s v=""/>
    <s v="LEXPU0671563450"/>
    <s v="27/03/2026 11:00"/>
  </r>
  <r>
    <x v="7"/>
    <x v="8"/>
    <n v="33.333333333333336"/>
    <n v="3"/>
    <s v="GYJ22"/>
    <n v="199"/>
    <n v="0"/>
    <s v="ร้านที่2"/>
    <s v="อ**"/>
    <s v="สุรินทร์"/>
    <s v="-"/>
    <s v=""/>
    <s v="27/03/2026 10:55"/>
    <s v="-"/>
    <s v="J&amp;T COD"/>
    <s v="Tiktok"/>
    <s v="จ่ายทีหลัง / COD"/>
    <s v="ออเดอร์เค้กเบาหวิว รบกวน**ไม่คละรสเป็นรสกาแฟให้หน่อยนะคะ *** พอดีซื้อให้ลูกน้องยังไม่กินกาแฟค่ะ ขอบคุณค่ะ🙏"/>
    <s v="793976625901"/>
    <s v="27/03/2026 10:55"/>
  </r>
  <r>
    <x v="2"/>
    <x v="2"/>
    <n v="159"/>
    <n v="1"/>
    <s v="GYJ22"/>
    <n v="199"/>
    <n v="0"/>
    <s v="ร้านที่2"/>
    <s v="อ**"/>
    <s v="สุรินทร์"/>
    <s v="-"/>
    <s v=""/>
    <s v="27/03/2026 10:55"/>
    <s v="-"/>
    <s v="J&amp;T COD"/>
    <s v="Tiktok"/>
    <s v="จ่ายทีหลัง / COD"/>
    <s v="ออเดอร์เค้กเบาหวิว รบกวน**ไม่คละรสเป็นรสกาแฟให้หน่อยนะคะ *** พอดีซื้อให้ลูกน้องยังไม่กินกาแฟค่ะ ขอบคุณค่ะ🙏"/>
    <s v="793976625901"/>
    <s v="27/03/2026 10:55"/>
  </r>
  <r>
    <x v="0"/>
    <x v="0"/>
    <n v="99"/>
    <n v="2"/>
    <s v="GYJ21"/>
    <n v="632.9"/>
    <n v="0"/>
    <s v="ร้านที่2"/>
    <s v="ผ***พรรณ"/>
    <s v="กาญจนบุรี"/>
    <s v="-"/>
    <s v=""/>
    <s v="27/03/2026 10:53"/>
    <s v="-"/>
    <s v="J&amp;T COD"/>
    <s v="Tiktok"/>
    <s v="จ่ายทีหลัง / COD"/>
    <s v=""/>
    <s v="793955433946"/>
    <s v="27/03/2026 10:53"/>
  </r>
  <r>
    <x v="15"/>
    <x v="20"/>
    <n v="10"/>
    <n v="20"/>
    <s v="GYJ21"/>
    <n v="632.9"/>
    <n v="0"/>
    <s v="ร้านที่2"/>
    <s v="ผ***พรรณ"/>
    <s v="กาญจนบุรี"/>
    <s v="-"/>
    <s v=""/>
    <s v="27/03/2026 10:53"/>
    <s v="-"/>
    <s v="J&amp;T COD"/>
    <s v="Tiktok"/>
    <s v="จ่ายทีหลัง / COD"/>
    <s v=""/>
    <s v="793955433946"/>
    <s v="27/03/2026 10:53"/>
  </r>
  <r>
    <x v="14"/>
    <x v="18"/>
    <n v="50"/>
    <n v="3"/>
    <s v="GYJ21"/>
    <n v="632.9"/>
    <n v="0"/>
    <s v="ร้านที่2"/>
    <s v="ผ***พรรณ"/>
    <s v="กาญจนบุรี"/>
    <s v="-"/>
    <s v=""/>
    <s v="27/03/2026 10:53"/>
    <s v="-"/>
    <s v="J&amp;T COD"/>
    <s v="Tiktok"/>
    <s v="จ่ายทีหลัง / COD"/>
    <s v=""/>
    <s v="793955433946"/>
    <s v="27/03/2026 10:53"/>
  </r>
  <r>
    <x v="7"/>
    <x v="8"/>
    <n v="50"/>
    <n v="6"/>
    <s v="GYJ21"/>
    <n v="632.9"/>
    <n v="0"/>
    <s v="ร้านที่2"/>
    <s v="ผ***พรรณ"/>
    <s v="กาญจนบุรี"/>
    <s v="-"/>
    <s v=""/>
    <s v="27/03/2026 10:53"/>
    <s v="-"/>
    <s v="J&amp;T COD"/>
    <s v="Tiktok"/>
    <s v="จ่ายทีหลัง / COD"/>
    <s v=""/>
    <s v="793955433946"/>
    <s v="27/03/2026 10:53"/>
  </r>
  <r>
    <x v="14"/>
    <x v="18"/>
    <n v="50"/>
    <n v="3"/>
    <s v="GYJ20"/>
    <n v="0"/>
    <n v="0"/>
    <s v="ร้านที่2"/>
    <s v="น***รา พ***งนอก"/>
    <s v="ขอนแก่น"/>
    <s v="-"/>
    <s v=""/>
    <s v="27/03/2026 10:49"/>
    <s v="-"/>
    <s v="J&amp;T Express"/>
    <s v="Tiktok"/>
    <s v="tiktok"/>
    <s v=""/>
    <s v="793905531930"/>
    <s v="27/03/2026 10:49"/>
  </r>
  <r>
    <x v="7"/>
    <x v="8"/>
    <n v="50"/>
    <n v="6"/>
    <s v="GYJ19"/>
    <n v="200"/>
    <n v="0"/>
    <s v="ร้านที่2"/>
    <s v="A**"/>
    <s v="นครศรีธรรมราช"/>
    <s v="-"/>
    <s v=""/>
    <s v="27/03/2026 10:45"/>
    <s v="-"/>
    <s v="J&amp;T Express"/>
    <s v="Tiktok"/>
    <s v="tiktok"/>
    <s v=""/>
    <s v="793904738944"/>
    <s v="27/03/2026 10:45"/>
  </r>
  <r>
    <x v="7"/>
    <x v="8"/>
    <n v="33.333333333333336"/>
    <n v="3"/>
    <s v="GYJ18"/>
    <n v="199"/>
    <n v="0"/>
    <s v="ร้านที่2"/>
    <s v="แ***อ๋"/>
    <s v="ยโสธร"/>
    <s v="-"/>
    <s v=""/>
    <s v="27/03/2026 10:43"/>
    <s v="-"/>
    <s v="J&amp;T COD"/>
    <s v="Tiktok"/>
    <s v="จ่ายทีหลัง / COD"/>
    <s v=""/>
    <s v="793983933923"/>
    <s v="27/03/2026 10:43"/>
  </r>
  <r>
    <x v="2"/>
    <x v="2"/>
    <n v="159"/>
    <n v="1"/>
    <s v="GYJ18"/>
    <n v="199"/>
    <n v="0"/>
    <s v="ร้านที่2"/>
    <s v="แ***อ๋"/>
    <s v="ยโสธร"/>
    <s v="-"/>
    <s v=""/>
    <s v="27/03/2026 10:43"/>
    <s v="-"/>
    <s v="J&amp;T COD"/>
    <s v="Tiktok"/>
    <s v="จ่ายทีหลัง / COD"/>
    <s v=""/>
    <s v="793983933923"/>
    <s v="27/03/2026 10:43"/>
  </r>
  <r>
    <x v="7"/>
    <x v="8"/>
    <n v="33.333333333333336"/>
    <n v="3"/>
    <s v="GYJ17"/>
    <n v="100"/>
    <n v="0"/>
    <s v="ร้านที่2"/>
    <s v="น***นตรีศรีสมวงษ์"/>
    <s v="นครปฐม"/>
    <s v="-"/>
    <s v=""/>
    <s v="27/03/2026 10:41"/>
    <s v="-"/>
    <s v="J&amp;T COD"/>
    <s v="Tiktok"/>
    <s v="จ่ายทีหลัง / COD"/>
    <s v=""/>
    <s v="793947737984"/>
    <s v="27/03/2026 10:41"/>
  </r>
  <r>
    <x v="0"/>
    <x v="0"/>
    <n v="99"/>
    <n v="2"/>
    <s v="GYJ16"/>
    <n v="0"/>
    <n v="0"/>
    <s v="ร้านที่2"/>
    <s v="แ***๋อย"/>
    <s v="กรุงเทพฯ"/>
    <s v="-"/>
    <s v=""/>
    <s v="27/03/2026 10:35"/>
    <s v="-"/>
    <s v="J&amp;T Express"/>
    <s v="Tiktok"/>
    <s v="tiktok"/>
    <s v=""/>
    <s v="793943933985"/>
    <s v="27/03/2026 10:35"/>
  </r>
  <r>
    <x v="6"/>
    <x v="6"/>
    <n v="66.333333333333329"/>
    <n v="3"/>
    <s v="GYJ16"/>
    <n v="0"/>
    <n v="0"/>
    <s v="ร้านที่2"/>
    <s v="แ***๋อย"/>
    <s v="กรุงเทพฯ"/>
    <s v="-"/>
    <s v=""/>
    <s v="27/03/2026 10:35"/>
    <s v="-"/>
    <s v="J&amp;T Express"/>
    <s v="Tiktok"/>
    <s v="tiktok"/>
    <s v=""/>
    <s v="793943933985"/>
    <s v="27/03/2026 10:35"/>
  </r>
  <r>
    <x v="6"/>
    <x v="6"/>
    <n v="66.333333333333329"/>
    <n v="3"/>
    <s v="GYJ15"/>
    <n v="212.5"/>
    <n v="0"/>
    <s v="ร้านที่4"/>
    <s v="ด***ันทร์​ โ***ชาติ"/>
    <s v="สมุทรปราการ"/>
    <s v="-"/>
    <s v=""/>
    <s v="27/03/2026 10:29"/>
    <s v="-"/>
    <s v="J&amp;T COD"/>
    <s v="Tiktok"/>
    <s v="จ่ายทีหลัง / COD"/>
    <s v=""/>
    <s v="793950946924"/>
    <s v="27/03/2026 10:29"/>
  </r>
  <r>
    <x v="17"/>
    <x v="22"/>
    <n v="14"/>
    <n v="1"/>
    <s v="GYJ12"/>
    <n v="14"/>
    <n v="0"/>
    <s v="ร้านที่1"/>
    <s v="น**ร"/>
    <s v="******1 ตำบลบ้านกล้วย อำเภอเมืองชัยนาท จังหวัดชัยนาท 17000"/>
    <s v="17000"/>
    <s v="43"/>
    <s v="27/03/2026 10:05"/>
    <s v="-"/>
    <s v="SPX Express"/>
    <s v="Shopee"/>
    <s v="shopee"/>
    <s v=""/>
    <s v="TH262831422240T"/>
    <s v="27/03/2026 10:05"/>
  </r>
  <r>
    <x v="14"/>
    <x v="18"/>
    <n v="50"/>
    <n v="3"/>
    <s v="GYJ11"/>
    <n v="99"/>
    <n v="0"/>
    <s v="ร้านที่2"/>
    <s v="จ***า ก***กระโทก"/>
    <s v="เทศบาลนครนครราชสีมา"/>
    <s v="-"/>
    <s v=""/>
    <s v="27/03/2026 09:48"/>
    <s v="-"/>
    <s v="J&amp;T Express"/>
    <s v="Tiktok"/>
    <s v="tiktok"/>
    <s v=""/>
    <s v="793937332930"/>
    <s v="27/03/2026 09:48"/>
  </r>
  <r>
    <x v="0"/>
    <x v="0"/>
    <n v="99"/>
    <n v="1"/>
    <s v="GYJ10"/>
    <n v="0"/>
    <n v="0"/>
    <s v="ร้านที่2"/>
    <s v="ล** ส***ยะ"/>
    <s v="จันทบุรี"/>
    <s v="-"/>
    <s v=""/>
    <s v="27/03/2026 09:44"/>
    <s v="-"/>
    <s v="J&amp;T Express"/>
    <s v="Tiktok"/>
    <s v="tiktok"/>
    <s v=""/>
    <s v="793991031934"/>
    <s v="27/03/2026 09:44"/>
  </r>
  <r>
    <x v="5"/>
    <x v="5"/>
    <n v="99"/>
    <n v="1"/>
    <s v="GYJ10"/>
    <n v="0"/>
    <n v="0"/>
    <s v="ร้านที่2"/>
    <s v="ล** ส***ยะ"/>
    <s v="จันทบุรี"/>
    <s v="-"/>
    <s v=""/>
    <s v="27/03/2026 09:44"/>
    <s v="-"/>
    <s v="J&amp;T Express"/>
    <s v="Tiktok"/>
    <s v="tiktok"/>
    <s v=""/>
    <s v="793991031934"/>
    <s v="27/03/2026 09:44"/>
  </r>
  <r>
    <x v="11"/>
    <x v="13"/>
    <n v="66.666666666666671"/>
    <n v="3"/>
    <s v="GYJ9"/>
    <n v="111"/>
    <n v="0"/>
    <s v="ร้านที่1"/>
    <s v="ม**ี"/>
    <s v="******เภอดอนตูม ร้านค้าโต๊ะสนุ๊ก ตำบลดอนรวก อำเภอดอนตูม จังหวัดนครปฐม 73150"/>
    <s v="73150"/>
    <s v="55"/>
    <s v="27/03/2026 09:44"/>
    <s v="-"/>
    <s v="SPX Express"/>
    <s v="Shopee"/>
    <s v="shopee"/>
    <s v=""/>
    <s v="TH265260567470H"/>
    <s v="27/03/2026 09:44"/>
  </r>
  <r>
    <x v="7"/>
    <x v="8"/>
    <n v="33.333333333333336"/>
    <n v="3"/>
    <s v="GYJ8"/>
    <n v="100"/>
    <n v="0"/>
    <s v="ร้านที่4"/>
    <s v="n***"/>
    <s v="ปทุมธานี"/>
    <s v="-"/>
    <s v=""/>
    <s v="27/03/2026 09:41"/>
    <s v="-"/>
    <s v="J&amp;T COD"/>
    <s v="Tiktok"/>
    <s v="จ่ายทีหลัง / COD"/>
    <s v=""/>
    <s v="793902422983"/>
    <s v="27/03/2026 09:41"/>
  </r>
  <r>
    <x v="11"/>
    <x v="13"/>
    <n v="33"/>
    <n v="10"/>
    <s v="GYJ7"/>
    <n v="322.5"/>
    <n v="0"/>
    <s v="ร้านที่4"/>
    <s v="ท***พชร"/>
    <s v="นครราชสีมา"/>
    <s v="-"/>
    <s v=""/>
    <s v="27/03/2026 09:41"/>
    <s v="-"/>
    <s v="J&amp;T Express"/>
    <s v="Tiktok"/>
    <s v="tiktok"/>
    <s v=""/>
    <s v="793992334951"/>
    <s v="27/03/2026 09:41"/>
  </r>
  <r>
    <x v="7"/>
    <x v="8"/>
    <n v="40"/>
    <n v="10"/>
    <s v="GYJ6"/>
    <n v="280.5"/>
    <n v="0"/>
    <s v="ร้านที่2"/>
    <s v="อ***ติยา เ*"/>
    <s v="กรุงเทพมหานคร"/>
    <s v="-"/>
    <s v=""/>
    <s v="27/03/2026 09:37"/>
    <s v="-"/>
    <s v="J&amp;T Express"/>
    <s v="Tiktok"/>
    <s v="tiktok"/>
    <s v="ฝอยทอง3 มะพร้าว 2 นมเนย2 กล้วย 1_x000a_เผือก 2"/>
    <s v="793920429912"/>
    <s v="27/03/2026 09:37"/>
  </r>
  <r>
    <x v="7"/>
    <x v="8"/>
    <n v="33.333333333333336"/>
    <n v="3"/>
    <s v="GYJ4"/>
    <n v="100"/>
    <n v="0"/>
    <s v="ร้านที่2"/>
    <s v="เ***องฟ้า"/>
    <s v="กำแพงเพชร"/>
    <s v="-"/>
    <s v=""/>
    <s v="27/03/2026 09:30"/>
    <s v="-"/>
    <s v="J&amp;T COD"/>
    <s v="Tiktok"/>
    <s v="จ่ายทีหลัง / COD"/>
    <s v=""/>
    <s v="793982931980"/>
    <s v="27/03/2026 09:30"/>
  </r>
  <r>
    <x v="5"/>
    <x v="5"/>
    <n v="99"/>
    <n v="2"/>
    <s v="GYJ3"/>
    <n v="159"/>
    <n v="0"/>
    <s v="ร้านที่2"/>
    <s v="A***ara B***tian"/>
    <s v="นครราชสีมา"/>
    <s v="-"/>
    <s v=""/>
    <s v="27/03/2026 09:23"/>
    <s v="-"/>
    <s v="J&amp;T COD"/>
    <s v="Tiktok"/>
    <s v="จ่ายทีหลัง / COD"/>
    <s v=""/>
    <s v="793975740935"/>
    <s v="27/03/2026 09:23"/>
  </r>
  <r>
    <x v="6"/>
    <x v="6"/>
    <n v="66.333333333333329"/>
    <n v="3"/>
    <s v="GYJ0"/>
    <n v="250"/>
    <n v="0"/>
    <s v="ร้านที่2"/>
    <s v="น***ลัย พ***่อน"/>
    <s v="กรุงเทพฯ"/>
    <s v="-"/>
    <s v=""/>
    <s v="27/03/2026 09:02"/>
    <s v="-"/>
    <s v="J&amp;T Express"/>
    <s v="Tiktok"/>
    <s v="tiktok"/>
    <s v=""/>
    <s v="793997230913"/>
    <s v="27/03/2026 09:02"/>
  </r>
  <r>
    <x v="0"/>
    <x v="0"/>
    <n v="200"/>
    <n v="1"/>
    <s v="GYI99"/>
    <n v="109"/>
    <n v="10"/>
    <s v="ร้านที่4"/>
    <s v="m**"/>
    <s v="หนองคาย"/>
    <s v="-"/>
    <s v=""/>
    <s v="27/03/2026 08:43"/>
    <s v="-"/>
    <s v="J&amp;T COD"/>
    <s v="Tiktok"/>
    <s v="จ่ายทีหลัง / COD"/>
    <s v=""/>
    <s v="793950141946"/>
    <s v="27/03/2026 08:43"/>
  </r>
  <r>
    <x v="8"/>
    <x v="9"/>
    <n v="80"/>
    <n v="2"/>
    <s v="GYI98"/>
    <n v="160"/>
    <n v="0"/>
    <s v="ร้านที่1"/>
    <s v="น******)"/>
    <s v="******.สุพรรณบุรี  72140 ตำบลวังยาง อำเภอศรีประจันต์ จังหวัดสุพรรณบุรี 72140"/>
    <s v="72140"/>
    <s v="31"/>
    <s v="27/03/2026 08:32"/>
    <s v="-"/>
    <s v="SPX Express"/>
    <s v="Shopee"/>
    <s v="shopee"/>
    <s v=""/>
    <s v="TH263122873016V"/>
    <s v="27/03/2026 08:32"/>
  </r>
  <r>
    <x v="14"/>
    <x v="18"/>
    <n v="50"/>
    <n v="3"/>
    <s v="GYI97"/>
    <n v="99"/>
    <n v="0"/>
    <s v="ร้านที่2"/>
    <s v="t***pat"/>
    <s v="นครราชสีมา"/>
    <s v="-"/>
    <s v=""/>
    <s v="01/01/1970 07:00"/>
    <s v="-"/>
    <s v="J&amp;T Express"/>
    <s v="Tiktok"/>
    <s v="tiktok"/>
    <s v=""/>
    <s v="793932650980"/>
    <s v="27/03/2026 08:29"/>
  </r>
  <r>
    <x v="3"/>
    <x v="17"/>
    <n v="87.2"/>
    <n v="1"/>
    <s v="GYI96"/>
    <n v="87.2"/>
    <n v="0"/>
    <s v="ร้านที่3"/>
    <s v="วิชาญ คำแสน"/>
    <s v="33/2 หมู่ 3 ตำบล แม่ลาด_x000a__x000a_คลองขลุง/ Khlong Khlungกำแพงเพชร/ Kamphaeng Phet_x000a_62120"/>
    <s v="62120"/>
    <s v="660657376528"/>
    <s v="27/03/2026 08:28"/>
    <s v="-"/>
    <s v="Kerry_dropoff"/>
    <s v="Lazada"/>
    <s v="lazada"/>
    <s v=""/>
    <s v="TH58058HKZVU6D"/>
    <s v="27/03/2026 08:28"/>
  </r>
  <r>
    <x v="7"/>
    <x v="8"/>
    <n v="50"/>
    <n v="6"/>
    <s v="GYI95"/>
    <n v="200"/>
    <n v="0"/>
    <s v="ร้านที่2"/>
    <s v="u***8262860278159"/>
    <s v="กำแพงเพชร"/>
    <s v="-"/>
    <s v=""/>
    <s v="27/03/2026 08:11"/>
    <s v="-"/>
    <s v="J&amp;T Express"/>
    <s v="Tiktok"/>
    <s v="tiktok"/>
    <s v=""/>
    <s v="793913734950"/>
    <s v="27/03/2026 08:11"/>
  </r>
  <r>
    <x v="10"/>
    <x v="12"/>
    <n v="66"/>
    <n v="1"/>
    <s v="GYI94"/>
    <n v="240"/>
    <n v="0"/>
    <s v="ร้านที่1"/>
    <s v="ค******ช"/>
    <s v="******ุทิศ ซอย 1 ตำบลวัดใหม่ อำเภอเมืองจันทบุรี จังหวัดจันทบุรี 22000"/>
    <s v="22000"/>
    <s v="96"/>
    <s v="27/03/2026 08:40"/>
    <s v="-"/>
    <s v="SPX Express"/>
    <s v="Shopee"/>
    <s v="shopee"/>
    <s v=""/>
    <s v="TH2694105283377"/>
    <s v="27/03/2026 08:10"/>
  </r>
  <r>
    <x v="8"/>
    <x v="9"/>
    <n v="66"/>
    <n v="1"/>
    <s v="GYI94"/>
    <n v="240"/>
    <n v="0"/>
    <s v="ร้านที่1"/>
    <s v="ค******ช"/>
    <s v="******ุทิศ ซอย 1 ตำบลวัดใหม่ อำเภอเมืองจันทบุรี จังหวัดจันทบุรี 22000"/>
    <s v="22000"/>
    <s v="96"/>
    <s v="27/03/2026 08:40"/>
    <s v="-"/>
    <s v="SPX Express"/>
    <s v="Shopee"/>
    <s v="shopee"/>
    <s v=""/>
    <s v="TH2694105283377"/>
    <s v="27/03/2026 08:10"/>
  </r>
  <r>
    <x v="6"/>
    <x v="6"/>
    <n v="67"/>
    <n v="1"/>
    <s v="GYI94"/>
    <n v="240"/>
    <n v="0"/>
    <s v="ร้านที่1"/>
    <s v="ค******ช"/>
    <s v="******ุทิศ ซอย 1 ตำบลวัดใหม่ อำเภอเมืองจันทบุรี จังหวัดจันทบุรี 22000"/>
    <s v="22000"/>
    <s v="96"/>
    <s v="27/03/2026 08:40"/>
    <s v="-"/>
    <s v="SPX Express"/>
    <s v="Shopee"/>
    <s v="shopee"/>
    <s v=""/>
    <s v="TH2694105283377"/>
    <s v="27/03/2026 08:10"/>
  </r>
  <r>
    <x v="11"/>
    <x v="13"/>
    <n v="66.666666666666671"/>
    <n v="3"/>
    <s v="GYI93"/>
    <n v="111"/>
    <n v="0"/>
    <s v="ร้านที่1"/>
    <s v="ก******์"/>
    <s v="******วงลาดกระบัง เขตลาดกระบัง จังหวัดกรุงเทพมหานคร 10520"/>
    <s v="10520"/>
    <s v="71"/>
    <s v="27/03/2026 08:03"/>
    <s v="-"/>
    <s v="SPX Express"/>
    <s v="Shopee"/>
    <s v="shopee"/>
    <s v=""/>
    <s v="TH267349707921F"/>
    <s v="27/03/2026 08:03"/>
  </r>
  <r>
    <x v="6"/>
    <x v="6"/>
    <n v="69.900000000000006"/>
    <n v="10"/>
    <s v="GYI92"/>
    <n v="481"/>
    <n v="41"/>
    <s v="ร้านที่1"/>
    <s v="สุธาทิพย์  ปานทอง"/>
    <s v="63 ม.8 ต.แสวงหา_x000a__x000a_แสวงหา/ Sawaeng Haอ่างทอง/ Ang Thong_x000a_14150"/>
    <s v="14150"/>
    <s v="660895395250"/>
    <s v="27/03/2026 07:53"/>
    <s v="-"/>
    <s v="Kerry_dropoff"/>
    <s v="Lazada"/>
    <s v="lazada"/>
    <s v=""/>
    <s v="TH06058HM2TV4A"/>
    <s v="27/03/2026 07:53"/>
  </r>
  <r>
    <x v="7"/>
    <x v="8"/>
    <n v="50"/>
    <n v="6"/>
    <s v="GYI91"/>
    <n v="200"/>
    <n v="0"/>
    <s v="ร้านที่2"/>
    <s v="ส***่ พ***าม"/>
    <s v="ปทุมธานี"/>
    <s v="-"/>
    <s v=""/>
    <s v="27/03/2026 07:53"/>
    <s v="-"/>
    <s v="J&amp;T COD"/>
    <s v="Tiktok"/>
    <s v="จ่ายทีหลัง / COD"/>
    <s v=""/>
    <s v="793994628943"/>
    <s v="27/03/2026 07:53"/>
  </r>
  <r>
    <x v="11"/>
    <x v="13"/>
    <n v="66.666666666666671"/>
    <n v="12"/>
    <s v="GYI90"/>
    <n v="516"/>
    <n v="0"/>
    <s v="ร้านที่1"/>
    <s v="ก******์"/>
    <s v="******วงลาดกระบัง เขตลาดกระบัง จังหวัดกรุงเทพมหานคร 10520"/>
    <s v="10520"/>
    <s v="71"/>
    <s v="27/03/2026 07:53"/>
    <s v="-"/>
    <s v="SPX Express"/>
    <s v="Shopee"/>
    <s v="shopee"/>
    <s v=""/>
    <s v="TH264169366222N"/>
    <s v="27/03/2026 07:53"/>
  </r>
  <r>
    <x v="7"/>
    <x v="8"/>
    <n v="50"/>
    <n v="6"/>
    <s v="GYI89"/>
    <n v="200"/>
    <n v="0"/>
    <s v="ร้านที่2"/>
    <s v="น***ัทมาวดี ส***์เชื้อ"/>
    <s v="กรุงเทพฯ"/>
    <s v="-"/>
    <s v=""/>
    <s v="27/03/2026 07:46"/>
    <s v="-"/>
    <s v="J&amp;T COD"/>
    <s v="Tiktok"/>
    <s v="จ่ายทีหลัง / COD"/>
    <s v=""/>
    <s v="793911224945"/>
    <s v="27/03/2026 07:46"/>
  </r>
  <r>
    <x v="3"/>
    <x v="10"/>
    <n v="109"/>
    <n v="1"/>
    <s v="GYI88"/>
    <n v="119"/>
    <n v="10"/>
    <s v="ร้านที่1"/>
    <s v="กิตติยาภรณ์ พิมพิเสน"/>
    <s v="9 ม.15 ต.สงยาง อ.ศรีเมืองใหม่ จ.อุบลราชธานี 34250_x000a__x000a_ศรีเมืองใหม่/ Si Mueang Maiอุบลราชธานี/ Ubon Ratchathani_x000a_34250"/>
    <s v="34250"/>
    <s v="660956750673"/>
    <s v="27/03/2026 07:43"/>
    <s v="-"/>
    <s v="Kerry_dropoff"/>
    <s v="Lazada"/>
    <s v="lazada"/>
    <s v=""/>
    <s v="TH31028HKZTR9F"/>
    <s v="27/03/2026 07:43"/>
  </r>
  <r>
    <x v="2"/>
    <x v="2"/>
    <n v="139"/>
    <n v="1"/>
    <s v="GYI87"/>
    <n v="215"/>
    <n v="0"/>
    <s v="ร้านที่10"/>
    <s v="ส่ง อำนาจ"/>
    <s v="145/649 หมู่ 9 ต.ดอนตะโก อ.เมือง จ.ราชบุรี โทร 70000"/>
    <s v="70000"/>
    <s v="0818320295"/>
    <s v="27/03/2026 07:30"/>
    <s v="t0832622509@gmail.com"/>
    <s v="EMS COD"/>
    <s v="facebook"/>
    <s v="กสิกร"/>
    <s v=""/>
    <s v="WA111262668TH"/>
    <s v="27/03/2026 07:30"/>
  </r>
  <r>
    <x v="3"/>
    <x v="3"/>
    <n v="139"/>
    <n v="1"/>
    <s v="GYI87"/>
    <n v="215"/>
    <n v="0"/>
    <s v="ร้านที่10"/>
    <s v="ส่ง อำนาจ"/>
    <s v="145/649 หมู่ 9 ต.ดอนตะโก อ.เมือง จ.ราชบุรี โทร 70000"/>
    <s v="70000"/>
    <s v="0818320295"/>
    <s v="27/03/2026 07:30"/>
    <s v="t0832622509@gmail.com"/>
    <s v="EMS COD"/>
    <s v="facebook"/>
    <s v="กสิกร"/>
    <s v=""/>
    <s v="WA111262668TH"/>
    <s v="27/03/2026 07:30"/>
  </r>
  <r>
    <x v="4"/>
    <x v="4"/>
    <n v="139"/>
    <n v="2"/>
    <s v="GYI86"/>
    <n v="215"/>
    <n v="0"/>
    <s v="ร้านที่10"/>
    <s v="ร้านแหม่ม"/>
    <s v="3 ม. 2  ต. ไผ่สิงห์   อ.ชุมแสง จ. นครสวรรค์ 60120"/>
    <s v="60120"/>
    <s v="0824642493"/>
    <s v="27/03/2026 07:29"/>
    <s v="t0832622509@gmail.com"/>
    <s v="EMS COD"/>
    <s v="facebook"/>
    <s v="กสิกร"/>
    <s v=""/>
    <s v="WA111262654TH"/>
    <s v="27/03/2026 07:29"/>
  </r>
  <r>
    <x v="12"/>
    <x v="14"/>
    <n v="65"/>
    <n v="1"/>
    <s v="GYI85"/>
    <n v="366.07"/>
    <n v="34.520000000000003"/>
    <s v="ร้านที่1"/>
    <s v="ธิติกร  พิชัยศรแผลง"/>
    <s v="82/193 ซ.15/4 หมู่6 ถ.กาญจนาภิเษก · เสาธงหิน/ Sao Thong Hin_x000a__x000a_บางใหญ่/ Bang Yaiนนทบุรี/ Nonthaburi_x000a_11140"/>
    <s v="11140"/>
    <s v="660658511929"/>
    <s v="27/03/2026 07:26"/>
    <s v="-"/>
    <s v="Kerry_dropoff"/>
    <s v="Lazada"/>
    <s v="lazada"/>
    <s v=""/>
    <s v="LEXPU0671584571"/>
    <s v="27/03/2026 07:26"/>
  </r>
  <r>
    <x v="13"/>
    <x v="16"/>
    <n v="65"/>
    <n v="1"/>
    <s v="GYI85"/>
    <n v="366.07"/>
    <n v="34.520000000000003"/>
    <s v="ร้านที่1"/>
    <s v="ธิติกร  พิชัยศรแผลง"/>
    <s v="82/193 ซ.15/4 หมู่6 ถ.กาญจนาภิเษก · เสาธงหิน/ Sao Thong Hin_x000a__x000a_บางใหญ่/ Bang Yaiนนทบุรี/ Nonthaburi_x000a_11140"/>
    <s v="11140"/>
    <s v="660658511929"/>
    <s v="27/03/2026 07:26"/>
    <s v="-"/>
    <s v="Kerry_dropoff"/>
    <s v="Lazada"/>
    <s v="lazada"/>
    <s v=""/>
    <s v="LEXPU0671584571"/>
    <s v="27/03/2026 07:26"/>
  </r>
  <r>
    <x v="10"/>
    <x v="12"/>
    <n v="66"/>
    <n v="1"/>
    <s v="GYI85"/>
    <n v="366.07"/>
    <n v="34.520000000000003"/>
    <s v="ร้านที่1"/>
    <s v="ธิติกร  พิชัยศรแผลง"/>
    <s v="82/193 ซ.15/4 หมู่6 ถ.กาญจนาภิเษก · เสาธงหิน/ Sao Thong Hin_x000a__x000a_บางใหญ่/ Bang Yaiนนทบุรี/ Nonthaburi_x000a_11140"/>
    <s v="11140"/>
    <s v="660658511929"/>
    <s v="27/03/2026 07:26"/>
    <s v="-"/>
    <s v="Kerry_dropoff"/>
    <s v="Lazada"/>
    <s v="lazada"/>
    <s v=""/>
    <s v="LEXPU0671584571"/>
    <s v="27/03/2026 07:26"/>
  </r>
  <r>
    <x v="8"/>
    <x v="9"/>
    <n v="66"/>
    <n v="1"/>
    <s v="GYI85"/>
    <n v="366.07"/>
    <n v="34.520000000000003"/>
    <s v="ร้านที่1"/>
    <s v="ธิติกร  พิชัยศรแผลง"/>
    <s v="82/193 ซ.15/4 หมู่6 ถ.กาญจนาภิเษก · เสาธงหิน/ Sao Thong Hin_x000a__x000a_บางใหญ่/ Bang Yaiนนทบุรี/ Nonthaburi_x000a_11140"/>
    <s v="11140"/>
    <s v="660658511929"/>
    <s v="27/03/2026 07:26"/>
    <s v="-"/>
    <s v="Kerry_dropoff"/>
    <s v="Lazada"/>
    <s v="lazada"/>
    <s v=""/>
    <s v="LEXPU0671584571"/>
    <s v="27/03/2026 07:26"/>
  </r>
  <r>
    <x v="6"/>
    <x v="6"/>
    <n v="67"/>
    <n v="1"/>
    <s v="GYI85"/>
    <n v="366.07"/>
    <n v="34.520000000000003"/>
    <s v="ร้านที่1"/>
    <s v="ธิติกร  พิชัยศรแผลง"/>
    <s v="82/193 ซ.15/4 หมู่6 ถ.กาญจนาภิเษก · เสาธงหิน/ Sao Thong Hin_x000a__x000a_บางใหญ่/ Bang Yaiนนทบุรี/ Nonthaburi_x000a_11140"/>
    <s v="11140"/>
    <s v="660658511929"/>
    <s v="27/03/2026 07:26"/>
    <s v="-"/>
    <s v="Kerry_dropoff"/>
    <s v="Lazada"/>
    <s v="lazada"/>
    <s v=""/>
    <s v="LEXPU0671584571"/>
    <s v="27/03/2026 07:26"/>
  </r>
  <r>
    <x v="18"/>
    <x v="24"/>
    <n v="0"/>
    <n v="1"/>
    <s v="GYH35"/>
    <n v="215"/>
    <n v="0"/>
    <s v="ร้านที่10"/>
    <s v="ณัฏฐญา อ้กษรนำ"/>
    <s v="1/7 ม.10 ถ.เพชรเกษม_x000a_ต.โคกกลอย อ.ตะกั่วทุ่ง_x000a_จ.พังงา _x000a_ 82140"/>
    <s v="82140"/>
    <s v="0846632178"/>
    <s v="26/03/2026 14:36"/>
    <s v="sompear3955@gmail.com"/>
    <s v="EMS COD"/>
    <s v="facebook"/>
    <s v="กสิกร"/>
    <s v=""/>
    <s v="WA111262606TH"/>
    <s v="27/03/2026 07:24"/>
  </r>
  <r>
    <x v="2"/>
    <x v="17"/>
    <n v="87.2"/>
    <n v="1"/>
    <s v="GYI84"/>
    <n v="97.2"/>
    <n v="10"/>
    <s v="ร้านที่3"/>
    <s v="อำไพ  แซ่เซียว"/>
    <s v="131/980ซ.62แยก1-12สายสี่ เคหะธนบุรี3 ถ.พระราม2 แขวงแสมดำ · แสมดำ/ Samae Dam_x000a__x000a_บางขุนเทียน/ Bang Khun Thianกรุงเทพมหานคร/ Bangkok_x000a_10150"/>
    <s v="10150"/>
    <s v="660971234351"/>
    <s v="27/03/2026 07:14"/>
    <s v="-"/>
    <s v="Kerry_dropoff"/>
    <s v="Lazada"/>
    <s v="lazada"/>
    <s v=""/>
    <s v="LEXPU0671569470"/>
    <s v="27/03/2026 07:14"/>
  </r>
  <r>
    <x v="4"/>
    <x v="4"/>
    <n v="159"/>
    <n v="1"/>
    <s v="GYI83"/>
    <n v="129"/>
    <n v="0"/>
    <s v="ร้านที่2"/>
    <s v="ค***ตยถิรเดช"/>
    <s v="กรุงเทพมหานคร"/>
    <s v="-"/>
    <s v=""/>
    <s v="27/03/2026 07:13"/>
    <s v="-"/>
    <s v="J&amp;T Express"/>
    <s v="Tiktok"/>
    <s v="tiktok"/>
    <s v=""/>
    <s v="793950938922"/>
    <s v="27/03/2026 07:13"/>
  </r>
  <r>
    <x v="11"/>
    <x v="13"/>
    <n v="66.666666666666671"/>
    <n v="3"/>
    <s v="GYI82"/>
    <n v="147"/>
    <n v="18"/>
    <s v="ร้านที่2"/>
    <s v="น***กษณ์ ม***าน"/>
    <s v="สระแก้ว"/>
    <s v="-"/>
    <s v=""/>
    <s v="27/03/2026 06:51"/>
    <s v="-"/>
    <s v="J&amp;T COD"/>
    <s v="Tiktok"/>
    <s v="จ่ายทีหลัง / COD"/>
    <s v=""/>
    <s v="793974531954"/>
    <s v="27/03/2026 06:51"/>
  </r>
  <r>
    <x v="7"/>
    <x v="8"/>
    <n v="50"/>
    <n v="6"/>
    <s v="GYI81"/>
    <n v="200"/>
    <n v="0"/>
    <s v="ร้านที่2"/>
    <s v="เ***ยบ"/>
    <s v="สุพรรณบุรี"/>
    <s v="-"/>
    <s v=""/>
    <s v="27/03/2026 06:44"/>
    <s v="-"/>
    <s v="J&amp;T COD"/>
    <s v="Tiktok"/>
    <s v="จ่ายทีหลัง / COD"/>
    <s v=""/>
    <s v="793958286752"/>
    <s v="27/03/2026 06:45"/>
  </r>
  <r>
    <x v="4"/>
    <x v="4"/>
    <n v="159"/>
    <n v="1"/>
    <s v="GYI80"/>
    <n v="129"/>
    <n v="0"/>
    <s v="ร้านที่2"/>
    <s v="ป***ี ช***วัญ"/>
    <s v="พัทลุง"/>
    <s v="-"/>
    <s v=""/>
    <s v="27/03/2026 06:41"/>
    <s v="-"/>
    <s v="J&amp;T COD"/>
    <s v="Tiktok"/>
    <s v="จ่ายทีหลัง / COD"/>
    <s v=""/>
    <s v="793920136730"/>
    <s v="27/03/2026 06:41"/>
  </r>
  <r>
    <x v="7"/>
    <x v="8"/>
    <n v="65"/>
    <n v="9"/>
    <s v="GYI79"/>
    <n v="315"/>
    <n v="0"/>
    <s v="ร้านที่2"/>
    <s v="W***lin S**"/>
    <s v="สุโขทัย"/>
    <s v="-"/>
    <s v=""/>
    <s v="27/03/2026 06:40"/>
    <s v="-"/>
    <s v="J&amp;T COD"/>
    <s v="Tiktok"/>
    <s v="จ่ายทีหลัง / COD"/>
    <s v=""/>
    <s v="793990362745"/>
    <s v="27/03/2026 06:40"/>
  </r>
  <r>
    <x v="6"/>
    <x v="6"/>
    <n v="80"/>
    <n v="2"/>
    <s v="GYI78"/>
    <n v="160"/>
    <n v="0"/>
    <s v="ร้านที่1"/>
    <s v="ก******)"/>
    <s v="******วงคลองมหานาค แขวงคลองมหานาค เขตป้อมปราบศัตรูพ่าย จังหวัดกรุงเทพมหานคร 10100"/>
    <s v="10100"/>
    <s v="42"/>
    <s v="27/03/2026 06:26"/>
    <s v="-"/>
    <s v="SPX Express"/>
    <s v="Shopee"/>
    <s v="shopee"/>
    <s v=""/>
    <s v="TH261373952312J"/>
    <s v="27/03/2026 06:26"/>
  </r>
  <r>
    <x v="6"/>
    <x v="6"/>
    <n v="66.333333333333329"/>
    <n v="3"/>
    <s v="GYI77"/>
    <n v="220"/>
    <n v="0"/>
    <s v="ร้านที่4"/>
    <s v="ค** จ***นี ด***ิศ"/>
    <s v="เชียงใหม่"/>
    <s v="-"/>
    <s v=""/>
    <s v="27/03/2026 05:33"/>
    <s v="-"/>
    <s v="J&amp;T COD"/>
    <s v="Tiktok"/>
    <s v="จ่ายทีหลัง / COD"/>
    <s v=""/>
    <s v="793954033880"/>
    <s v="27/03/2026 05:33"/>
  </r>
  <r>
    <x v="10"/>
    <x v="12"/>
    <n v="66"/>
    <n v="1"/>
    <s v="GYI76"/>
    <n v="240"/>
    <n v="0"/>
    <s v="ร้านที่1"/>
    <s v="ล******จ"/>
    <s v="******ญจนา อ.เมือง จ.แพร่  089-9541948,089-9983315 ตำบลกาญจนา อำเภอเมืองแพร่ จังหวัดแพร่ 54000"/>
    <s v="54000"/>
    <s v="15"/>
    <s v="27/03/2026 05:28"/>
    <s v="-"/>
    <s v="SPX Express"/>
    <s v="Shopee"/>
    <s v="shopee"/>
    <s v=""/>
    <s v="TH266849978752E"/>
    <s v="27/03/2026 05:28"/>
  </r>
  <r>
    <x v="8"/>
    <x v="9"/>
    <n v="66"/>
    <n v="1"/>
    <s v="GYI76"/>
    <n v="240"/>
    <n v="0"/>
    <s v="ร้านที่1"/>
    <s v="ล******จ"/>
    <s v="******ญจนา อ.เมือง จ.แพร่  089-9541948,089-9983315 ตำบลกาญจนา อำเภอเมืองแพร่ จังหวัดแพร่ 54000"/>
    <s v="54000"/>
    <s v="15"/>
    <s v="27/03/2026 05:28"/>
    <s v="-"/>
    <s v="SPX Express"/>
    <s v="Shopee"/>
    <s v="shopee"/>
    <s v=""/>
    <s v="TH266849978752E"/>
    <s v="27/03/2026 05:28"/>
  </r>
  <r>
    <x v="6"/>
    <x v="6"/>
    <n v="67"/>
    <n v="1"/>
    <s v="GYI76"/>
    <n v="240"/>
    <n v="0"/>
    <s v="ร้านที่1"/>
    <s v="ล******จ"/>
    <s v="******ญจนา อ.เมือง จ.แพร่  089-9541948,089-9983315 ตำบลกาญจนา อำเภอเมืองแพร่ จังหวัดแพร่ 54000"/>
    <s v="54000"/>
    <s v="15"/>
    <s v="27/03/2026 05:28"/>
    <s v="-"/>
    <s v="SPX Express"/>
    <s v="Shopee"/>
    <s v="shopee"/>
    <s v=""/>
    <s v="TH266849978752E"/>
    <s v="27/03/2026 05:28"/>
  </r>
  <r>
    <x v="11"/>
    <x v="13"/>
    <n v="66.666666666666671"/>
    <n v="3"/>
    <s v="GYI75"/>
    <n v="111"/>
    <n v="0"/>
    <s v="ร้านที่1"/>
    <s v="บ******น"/>
    <s v="******า, ซอย วัดกู้, ตำบลปากเกร็ด, อำเภอปากเกร็ด ตำบลปากเกร็ด อำเภอปากเกร็ด จังหวัดนนทบุรี 11120"/>
    <s v="11120"/>
    <s v="88"/>
    <s v="27/03/2026 05:57"/>
    <s v="-"/>
    <s v="SPX Express"/>
    <s v="Shopee"/>
    <s v="shopee"/>
    <s v=""/>
    <s v="TH262845837370D"/>
    <s v="27/03/2026 05:27"/>
  </r>
  <r>
    <x v="11"/>
    <x v="13"/>
    <n v="66.666666666666671"/>
    <n v="3"/>
    <s v="GYI74"/>
    <n v="129"/>
    <n v="0"/>
    <s v="ร้านที่2"/>
    <s v="จ***นา"/>
    <s v="กรุงเทพฯ"/>
    <s v="-"/>
    <s v=""/>
    <s v="27/03/2026 05:08"/>
    <s v="-"/>
    <s v="J&amp;T Express"/>
    <s v="Tiktok"/>
    <s v="tiktok"/>
    <s v=""/>
    <s v="793907957802"/>
    <s v="27/03/2026 05:07"/>
  </r>
  <r>
    <x v="2"/>
    <x v="2"/>
    <n v="159"/>
    <n v="1"/>
    <s v="GYI73"/>
    <n v="298"/>
    <n v="0"/>
    <s v="ร้านที่1"/>
    <s v="น******์"/>
    <s v="******ทิง ตำบลจิกเทิง อำเภอตาลสุม จังหวัดอุบลราชธานี 34330"/>
    <s v="34330"/>
    <s v="85"/>
    <s v="27/03/2026 04:26"/>
    <s v="-"/>
    <s v="SPX Express"/>
    <s v="Shopee"/>
    <s v="shopee"/>
    <s v=""/>
    <s v="TH267061717729Q"/>
    <s v="27/03/2026 04:26"/>
  </r>
  <r>
    <x v="3"/>
    <x v="3"/>
    <n v="139"/>
    <n v="1"/>
    <s v="GYI73"/>
    <n v="298"/>
    <n v="0"/>
    <s v="ร้านที่1"/>
    <s v="น******์"/>
    <s v="******ทิง ตำบลจิกเทิง อำเภอตาลสุม จังหวัดอุบลราชธานี 34330"/>
    <s v="34330"/>
    <s v="85"/>
    <s v="27/03/2026 04:26"/>
    <s v="-"/>
    <s v="SPX Express"/>
    <s v="Shopee"/>
    <s v="shopee"/>
    <s v=""/>
    <s v="TH267061717729Q"/>
    <s v="27/03/2026 04:26"/>
  </r>
  <r>
    <x v="7"/>
    <x v="8"/>
    <n v="40"/>
    <n v="30"/>
    <s v="GYI72"/>
    <n v="1599"/>
    <n v="0"/>
    <s v="ร้านที่1"/>
    <s v="ม***่"/>
    <s v="****** ห้อง 18/620 แขวงหัวหมาก เขตบางกะปิ จังหวัดกรุงเทพมหานคร 10240"/>
    <s v="10240"/>
    <s v="99"/>
    <s v="27/03/2026 03:36"/>
    <s v="-"/>
    <s v="SPX Express"/>
    <s v="Shopee"/>
    <s v="shopee"/>
    <s v=""/>
    <s v="TH265731310875Z"/>
    <s v="27/03/2026 03:36"/>
  </r>
  <r>
    <x v="2"/>
    <x v="2"/>
    <n v="159"/>
    <n v="3"/>
    <s v="GYI70"/>
    <n v="477"/>
    <n v="0"/>
    <s v="ร้านที่1"/>
    <s v="น******า"/>
    <s v="******อเมือง จังหวัดตรัง ตำบลนาท่ามใต้ อำเภอเมืองตรัง จังหวัดตรัง 92190"/>
    <s v="92190"/>
    <s v="58"/>
    <s v="27/03/2026 03:27"/>
    <s v="-"/>
    <s v="SPX Express"/>
    <s v="Shopee"/>
    <s v="shopee"/>
    <s v=""/>
    <s v="TH265278359584C"/>
    <s v="27/03/2026 03:27"/>
  </r>
  <r>
    <x v="3"/>
    <x v="3"/>
    <n v="139"/>
    <n v="1"/>
    <s v="GYI69"/>
    <n v="139"/>
    <n v="0"/>
    <s v="ร้านที่1"/>
    <s v="เ******อ"/>
    <s v="******งสามหมอ อำเภอแก้งคร้อ จังหวัดชัยภูมิ 36150"/>
    <s v="36150"/>
    <s v="97"/>
    <s v="27/03/2026 03:53"/>
    <s v="-"/>
    <s v="SPX Express"/>
    <s v="Shopee"/>
    <s v="shopee"/>
    <s v=""/>
    <s v="TH2641968855334"/>
    <s v="27/03/2026 03:23"/>
  </r>
  <r>
    <x v="7"/>
    <x v="8"/>
    <n v="33.333333333333336"/>
    <n v="3"/>
    <s v="GYI68"/>
    <n v="200"/>
    <n v="0"/>
    <s v="ร้านที่2"/>
    <s v="ไ***ชษฐ์ โ***กะ"/>
    <s v="สุราษฎร์ธานี"/>
    <s v="-"/>
    <s v=""/>
    <s v="27/03/2026 01:58"/>
    <s v="-"/>
    <s v="J&amp;T COD"/>
    <s v="Tiktok"/>
    <s v="จ่ายทีหลัง / COD"/>
    <s v=""/>
    <s v="793947141853"/>
    <s v="27/03/2026 01:58"/>
  </r>
  <r>
    <x v="11"/>
    <x v="13"/>
    <n v="66.666666666666671"/>
    <n v="3"/>
    <s v="GYI68"/>
    <n v="200"/>
    <n v="0"/>
    <s v="ร้านที่2"/>
    <s v="ไ***ชษฐ์ โ***กะ"/>
    <s v="สุราษฎร์ธานี"/>
    <s v="-"/>
    <s v=""/>
    <s v="27/03/2026 01:58"/>
    <s v="-"/>
    <s v="J&amp;T COD"/>
    <s v="Tiktok"/>
    <s v="จ่ายทีหลัง / COD"/>
    <s v=""/>
    <s v="793947141853"/>
    <s v="27/03/2026 01:58"/>
  </r>
  <r>
    <x v="6"/>
    <x v="6"/>
    <n v="69.900000000000006"/>
    <n v="10"/>
    <s v="GYI67"/>
    <n v="800"/>
    <n v="0"/>
    <s v="ร้านที่1"/>
    <s v="น******ำ"/>
    <s v="******ตำบลบ้านต๊ำ อำเภอเมืองพะเยา จังหวัดพะเยา 56000"/>
    <s v="56000"/>
    <s v="33"/>
    <s v="27/03/2026 02:23"/>
    <s v="-"/>
    <s v="SPX Express"/>
    <s v="Shopee"/>
    <s v="shopee"/>
    <s v=""/>
    <s v="TH2639650526077"/>
    <s v="27/03/2026 01:53"/>
  </r>
  <r>
    <x v="7"/>
    <x v="8"/>
    <n v="33.333333333333336"/>
    <n v="3"/>
    <s v="GYI66"/>
    <n v="110"/>
    <n v="10"/>
    <s v="ร้านที่4"/>
    <s v="ศ***วรรณ  แ***ศรี     โ***จัง"/>
    <s v="จันทบุรี"/>
    <s v="-"/>
    <s v=""/>
    <s v="27/03/2026 01:00"/>
    <s v="-"/>
    <s v="J&amp;T Express"/>
    <s v="Tiktok"/>
    <s v="tiktok"/>
    <s v=""/>
    <s v="793917290740"/>
    <s v="27/03/2026 01:00"/>
  </r>
  <r>
    <x v="0"/>
    <x v="0"/>
    <n v="200"/>
    <n v="1"/>
    <s v="GYI65"/>
    <n v="134"/>
    <n v="35"/>
    <s v="ร้านที่4"/>
    <s v="น***นวรรธน์ ผ***ตาล"/>
    <s v="สมุทรปราการ"/>
    <s v="-"/>
    <s v=""/>
    <s v="27/03/2026 00:46"/>
    <s v="-"/>
    <s v="J&amp;T COD"/>
    <s v="Tiktok"/>
    <s v="จ่ายทีหลัง / COD"/>
    <s v=""/>
    <s v="793910709874"/>
    <s v="27/03/2026 00:46"/>
  </r>
  <r>
    <x v="7"/>
    <x v="8"/>
    <n v="50"/>
    <n v="6"/>
    <s v="GYI64"/>
    <n v="200"/>
    <n v="0"/>
    <s v="ร้านที่2"/>
    <s v="พ***ี  แ***เพ็ชร"/>
    <s v="กาญจนบุรี"/>
    <s v="-"/>
    <s v=""/>
    <s v="27/03/2026 00:44"/>
    <s v="-"/>
    <s v="J&amp;T Express"/>
    <s v="Tiktok"/>
    <s v="tiktok"/>
    <s v=""/>
    <s v="793952485760"/>
    <s v="27/03/2026 00:43"/>
  </r>
  <r>
    <x v="7"/>
    <x v="8"/>
    <n v="33.333333333333336"/>
    <n v="3"/>
    <s v="GYI61"/>
    <n v="100"/>
    <n v="0"/>
    <s v="ร้านที่4"/>
    <s v="u***8553744680460"/>
    <s v="สงขลา"/>
    <s v="-"/>
    <s v=""/>
    <s v="27/03/2026 00:06"/>
    <s v="-"/>
    <s v="J&amp;T COD"/>
    <s v="Tiktok"/>
    <s v="จ่ายทีหลัง / COD"/>
    <s v=""/>
    <s v="793906105812"/>
    <s v="27/03/2026 00:16"/>
  </r>
  <r>
    <x v="0"/>
    <x v="0"/>
    <n v="99"/>
    <n v="2"/>
    <s v="GYI60"/>
    <n v="179"/>
    <n v="0"/>
    <s v="ร้านที่2"/>
    <s v="เ** ร***ิโรจน์สุข"/>
    <s v="พระนครศรีอยุธยา"/>
    <s v="-"/>
    <s v=""/>
    <s v="27/03/2026 00:01"/>
    <s v="-"/>
    <s v="J&amp;T Express"/>
    <s v="Tiktok"/>
    <s v="tiktok"/>
    <s v=""/>
    <s v="793970310803"/>
    <s v="27/03/2026 00:02"/>
  </r>
</pivotCacheRecords>
</file>

<file path=xl/pivotCache/pivotCacheRecords2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1">
  <r>
    <x v="0"/>
    <x v="0"/>
    <n v="50"/>
    <n v="6"/>
    <s v="GYM78"/>
    <n v="200"/>
    <n v="0"/>
    <s v="ร้านที่2"/>
    <s v="ว***พล"/>
    <s v="นนทบุรี"/>
    <s v="-"/>
    <s v=""/>
    <s v="28/03/2026 23:58"/>
    <s v="-"/>
    <s v="J&amp;T Express"/>
    <s v="Tiktok"/>
    <s v="tiktok"/>
    <s v=""/>
    <s v="-"/>
    <s v="28/03/2026 23:58"/>
  </r>
  <r>
    <x v="0"/>
    <x v="0"/>
    <n v="50"/>
    <n v="6"/>
    <s v="GYM77"/>
    <n v="200"/>
    <n v="0"/>
    <s v="ร้านที่2"/>
    <s v="S***nya T"/>
    <s v="Bangkok"/>
    <s v="-"/>
    <s v=""/>
    <s v="28/03/2026 23:49"/>
    <s v="-"/>
    <s v="J&amp;T Express"/>
    <s v="Tiktok"/>
    <s v="tiktok"/>
    <s v=""/>
    <s v="-"/>
    <s v="28/03/2026 23:49"/>
  </r>
  <r>
    <x v="1"/>
    <x v="1"/>
    <n v="99"/>
    <n v="1"/>
    <s v="GYM76"/>
    <n v="179"/>
    <n v="0"/>
    <s v="ร้านที่2"/>
    <s v="เ***ุฒิ ห***กาะทวด"/>
    <s v="กรุงเทพมหานคร"/>
    <s v="-"/>
    <s v=""/>
    <s v="28/03/2026 23:31"/>
    <s v="-"/>
    <s v="J&amp;T Express"/>
    <s v="Tiktok"/>
    <s v="tiktok"/>
    <s v=""/>
    <s v="-"/>
    <s v="28/03/2026 23:31"/>
  </r>
  <r>
    <x v="2"/>
    <x v="2"/>
    <n v="99"/>
    <n v="1"/>
    <s v="GYM76"/>
    <n v="179"/>
    <n v="0"/>
    <s v="ร้านที่2"/>
    <s v="เ***ุฒิ ห***กาะทวด"/>
    <s v="กรุงเทพมหานคร"/>
    <s v="-"/>
    <s v=""/>
    <s v="28/03/2026 23:31"/>
    <s v="-"/>
    <s v="J&amp;T Express"/>
    <s v="Tiktok"/>
    <s v="tiktok"/>
    <s v=""/>
    <s v="-"/>
    <s v="28/03/2026 23:31"/>
  </r>
  <r>
    <x v="3"/>
    <x v="3"/>
    <n v="64"/>
    <n v="2"/>
    <s v="GYM75"/>
    <n v="135"/>
    <n v="7"/>
    <s v="ร้านที่3"/>
    <s v="นิรชร แสงรังสี"/>
    <s v="ถนน เลี่ยงเมือง ถนน เลี่ยงเมือง 39/77 มบ..สินธรบายพาส หมู่1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28/03/2026 23:20"/>
  </r>
  <r>
    <x v="4"/>
    <x v="4"/>
    <n v="75"/>
    <n v="1"/>
    <s v="GYM74"/>
    <n v="141"/>
    <n v="66"/>
    <s v="ร้านที่1"/>
    <s v="ต**ม"/>
    <s v="******ถนน ตำบลหนองหอย อำเภอเมืองเชียงใหม่ จังหวัดเชียงใหม่ 50000"/>
    <s v="50000"/>
    <s v="10"/>
    <s v="28/03/2026 23:17"/>
    <s v="-"/>
    <s v="SPX Express"/>
    <s v="Shopee"/>
    <s v="shopee"/>
    <s v=""/>
    <s v="-"/>
    <s v="28/03/2026 23:17"/>
  </r>
  <r>
    <x v="0"/>
    <x v="0"/>
    <n v="50"/>
    <n v="6"/>
    <s v="GYM73"/>
    <n v="200"/>
    <n v="0"/>
    <s v="ร้านที่2"/>
    <s v="ส***วัลย์   แ***บาย"/>
    <s v="เพชรบุรี"/>
    <s v="-"/>
    <s v=""/>
    <s v="28/03/2026 23:12"/>
    <s v="-"/>
    <s v="J&amp;T Express"/>
    <s v="Tiktok"/>
    <s v="tiktok"/>
    <s v=""/>
    <s v="-"/>
    <s v="28/03/2026 23:12"/>
  </r>
  <r>
    <x v="1"/>
    <x v="1"/>
    <n v="99"/>
    <n v="1"/>
    <s v="GYM72"/>
    <n v="179"/>
    <n v="0"/>
    <s v="ร้านที่2"/>
    <s v="ภ***ศ เ***องอ่อน"/>
    <s v="พังงา"/>
    <s v="-"/>
    <s v=""/>
    <s v="28/03/2026 23:00"/>
    <s v="-"/>
    <s v="J&amp;T COD"/>
    <s v="Tiktok"/>
    <s v="จ่ายทีหลัง / COD"/>
    <s v=""/>
    <s v="-"/>
    <s v="28/03/2026 23:01"/>
  </r>
  <r>
    <x v="2"/>
    <x v="2"/>
    <n v="99"/>
    <n v="1"/>
    <s v="GYM72"/>
    <n v="179"/>
    <n v="0"/>
    <s v="ร้านที่2"/>
    <s v="ภ***ศ เ***องอ่อน"/>
    <s v="พังงา"/>
    <s v="-"/>
    <s v=""/>
    <s v="28/03/2026 23:00"/>
    <s v="-"/>
    <s v="J&amp;T COD"/>
    <s v="Tiktok"/>
    <s v="จ่ายทีหลัง / COD"/>
    <s v=""/>
    <s v="-"/>
    <s v="28/03/2026 23:01"/>
  </r>
  <r>
    <x v="1"/>
    <x v="1"/>
    <n v="99"/>
    <n v="1"/>
    <s v="GYM70"/>
    <n v="179"/>
    <n v="0"/>
    <s v="ร้านที่1"/>
    <s v="น******บ"/>
    <s v="****** แขวงสะพานสอง เขตวังทองหลาง กรุงเทพ 10310 แขวงสะพานสอง เขตวังทองหลาง จังหวัดกรุงเทพมหานคร 10310"/>
    <s v="10310"/>
    <s v="31"/>
    <s v="28/03/2026 22:41"/>
    <s v="-"/>
    <s v="SPX Express"/>
    <s v="Shopee"/>
    <s v="shopee"/>
    <s v=""/>
    <s v="-"/>
    <s v="28/03/2026 22:40"/>
  </r>
  <r>
    <x v="2"/>
    <x v="2"/>
    <n v="99"/>
    <n v="1"/>
    <s v="GYM70"/>
    <n v="179"/>
    <n v="0"/>
    <s v="ร้านที่1"/>
    <s v="น******บ"/>
    <s v="****** แขวงสะพานสอง เขตวังทองหลาง กรุงเทพ 10310 แขวงสะพานสอง เขตวังทองหลาง จังหวัดกรุงเทพมหานคร 10310"/>
    <s v="10310"/>
    <s v="31"/>
    <s v="28/03/2026 22:41"/>
    <s v="-"/>
    <s v="SPX Express"/>
    <s v="Shopee"/>
    <s v="shopee"/>
    <s v=""/>
    <s v="-"/>
    <s v="28/03/2026 22:40"/>
  </r>
  <r>
    <x v="0"/>
    <x v="0"/>
    <n v="50"/>
    <n v="6"/>
    <s v="GYM69"/>
    <n v="200"/>
    <n v="0"/>
    <s v="ร้านที่2"/>
    <s v="น***วรรณี บ***ิบรอฮีม"/>
    <s v="สมุทรปราการ"/>
    <s v="-"/>
    <s v=""/>
    <s v="28/03/2026 22:32"/>
    <s v="-"/>
    <s v="J&amp;T COD"/>
    <s v="Tiktok"/>
    <s v="จ่ายทีหลัง / COD"/>
    <s v=""/>
    <s v="-"/>
    <s v="28/03/2026 22:32"/>
  </r>
  <r>
    <x v="0"/>
    <x v="0"/>
    <n v="33.333333333333336"/>
    <n v="3"/>
    <s v="GYM68"/>
    <n v="100"/>
    <n v="0"/>
    <s v="ร้านที่4"/>
    <s v="น***ส้ม"/>
    <s v="ลพบุรี"/>
    <s v="-"/>
    <s v=""/>
    <s v="28/03/2026 22:18"/>
    <s v="-"/>
    <s v="J&amp;T Express"/>
    <s v="Tiktok"/>
    <s v="tiktok"/>
    <s v="เนยนม 1 กล่อง  ฝอยทอง 2 กล่องค่ะ"/>
    <s v="794049420894"/>
    <s v="28/03/2026 22:18"/>
  </r>
  <r>
    <x v="3"/>
    <x v="3"/>
    <n v="64"/>
    <n v="1"/>
    <s v="GYM67"/>
    <n v="64"/>
    <n v="0"/>
    <s v="ร้านที่3"/>
    <s v="Tattananun Thaiprasert"/>
    <s v="หมู่บ้าน มณฑาทิพย์ 5 บ้านเลขที่ 88/43 · วังเย็น/ Wang Yen_x000a__x000a_เมืองนครปฐม/ Mueang Nakhon Pathomนครปฐม/ Nakhon Pathom_x000a_73000"/>
    <s v="73000"/>
    <s v="660646263938"/>
    <s v="28/03/2026 22:17"/>
    <s v="-"/>
    <s v="Kerry_dropoff"/>
    <s v="Lazada"/>
    <s v="lazada"/>
    <s v=""/>
    <s v="LEXPU0671813940"/>
    <s v="28/03/2026 22:17"/>
  </r>
  <r>
    <x v="0"/>
    <x v="0"/>
    <n v="50"/>
    <n v="6"/>
    <s v="GYM65"/>
    <n v="200"/>
    <n v="0"/>
    <s v="ร้านที่2"/>
    <s v="ม***ี  ใ***้า"/>
    <s v="เชียงใหม่"/>
    <s v="-"/>
    <s v=""/>
    <s v="28/03/2026 21:54"/>
    <s v="-"/>
    <s v="J&amp;T COD"/>
    <s v="Tiktok"/>
    <s v="จ่ายทีหลัง / COD"/>
    <s v=""/>
    <s v="-"/>
    <s v="28/03/2026 21:55"/>
  </r>
  <r>
    <x v="0"/>
    <x v="0"/>
    <n v="50"/>
    <n v="6"/>
    <s v="GYM64"/>
    <n v="200"/>
    <n v="0"/>
    <s v="ร้านที่2"/>
    <s v="ม***ี  ใ***้า"/>
    <s v="เชียงใหม่"/>
    <s v="-"/>
    <s v=""/>
    <s v="28/03/2026 21:54"/>
    <s v="-"/>
    <s v="J&amp;T COD"/>
    <s v="Tiktok"/>
    <s v="จ่ายทีหลัง / COD"/>
    <s v=""/>
    <s v="-"/>
    <s v="28/03/2026 21:54"/>
  </r>
  <r>
    <x v="0"/>
    <x v="0"/>
    <n v="50"/>
    <n v="6"/>
    <s v="GYM62"/>
    <n v="200"/>
    <n v="0"/>
    <s v="ร้านที่2"/>
    <s v="ศ***รรนิภา"/>
    <s v="ปทุมธานี"/>
    <s v="-"/>
    <s v=""/>
    <s v="28/03/2026 21:50"/>
    <s v="-"/>
    <s v="Flash Express Thailand COD"/>
    <s v="Tiktok"/>
    <s v="จ่ายทีหลัง / COD"/>
    <s v=""/>
    <s v="THT040256WQJ48Z"/>
    <s v="28/03/2026 21:51"/>
  </r>
  <r>
    <x v="5"/>
    <x v="5"/>
    <n v="159"/>
    <n v="1"/>
    <s v="GYM61"/>
    <n v="99"/>
    <n v="0"/>
    <s v="ร้านที่4"/>
    <s v="R***"/>
    <s v="กรุงเทพฯ"/>
    <s v="-"/>
    <s v=""/>
    <s v="28/03/2026 21:50"/>
    <s v="-"/>
    <s v="J&amp;T COD"/>
    <s v="Tiktok"/>
    <s v="จ่ายทีหลัง / COD"/>
    <s v=""/>
    <s v="-"/>
    <s v="28/03/2026 21:50"/>
  </r>
  <r>
    <x v="0"/>
    <x v="0"/>
    <n v="50"/>
    <n v="6"/>
    <s v="GYM59"/>
    <n v="200"/>
    <n v="0"/>
    <s v="ร้านที่2"/>
    <s v="ส*** ศ***รักษ์"/>
    <s v="นครราชสีมา"/>
    <s v="-"/>
    <s v=""/>
    <s v="28/03/2026 21:47"/>
    <s v="-"/>
    <s v="J&amp;T Express"/>
    <s v="Tiktok"/>
    <s v="tiktok"/>
    <s v=""/>
    <s v="-"/>
    <s v="28/03/2026 21:47"/>
  </r>
  <r>
    <x v="0"/>
    <x v="0"/>
    <n v="50"/>
    <n v="6"/>
    <s v="GYM58"/>
    <n v="200"/>
    <n v="0"/>
    <s v="ร้านที่2"/>
    <s v="ภ***ภร ใ***ปาน"/>
    <s v="เทศบาลนครสุราษฎร์ธานี"/>
    <s v="-"/>
    <s v=""/>
    <s v="28/03/2026 21:40"/>
    <s v="-"/>
    <s v="J&amp;T COD"/>
    <s v="Tiktok"/>
    <s v="จ่ายทีหลัง / COD"/>
    <s v=""/>
    <s v="-"/>
    <s v="28/03/2026 21:40"/>
  </r>
  <r>
    <x v="0"/>
    <x v="0"/>
    <n v="33.333333333333336"/>
    <n v="3"/>
    <s v="GYM57"/>
    <n v="100"/>
    <n v="0"/>
    <s v="ร้านที่4"/>
    <s v="ส***พรบัวจันทร์"/>
    <s v="ประจวบคีรีขันธ์"/>
    <s v="-"/>
    <s v=""/>
    <s v="28/03/2026 21:37"/>
    <s v="-"/>
    <s v="J&amp;T COD"/>
    <s v="Tiktok"/>
    <s v="จ่ายทีหลัง / COD"/>
    <s v=""/>
    <s v="-"/>
    <s v="28/03/2026 21:38"/>
  </r>
  <r>
    <x v="0"/>
    <x v="0"/>
    <n v="33.333333333333336"/>
    <n v="3"/>
    <s v="GYM56"/>
    <n v="100"/>
    <n v="0"/>
    <s v="ร้านที่2"/>
    <s v="ส***นี อ***รินทร์"/>
    <s v="เทศบาลนครนครศรีธรรมราช"/>
    <s v="-"/>
    <s v=""/>
    <s v="28/03/2026 21:30"/>
    <s v="-"/>
    <s v="J&amp;T Express"/>
    <s v="Tiktok"/>
    <s v="tiktok"/>
    <s v="ขอคละเป็นมะพร้าว"/>
    <s v="794093025891"/>
    <s v="28/03/2026 21:30"/>
  </r>
  <r>
    <x v="0"/>
    <x v="0"/>
    <n v="50"/>
    <n v="6"/>
    <s v="GYM55"/>
    <n v="182"/>
    <n v="0"/>
    <s v="ร้านที่2"/>
    <s v="ว***ิษา ท***หลือ "/>
    <s v="จังหวัดกระบี่"/>
    <s v="-"/>
    <s v=""/>
    <s v="28/03/2026 21:24"/>
    <s v="-"/>
    <s v="J&amp;T Express"/>
    <s v="Tiktok"/>
    <s v="tiktok"/>
    <s v="ไม่เอากาแฟกับเนยนม ใส่มะพร้าวอะไรก็ได้ แทน 2กล่องค่ะ "/>
    <s v="794007839800"/>
    <s v="28/03/2026 21:24"/>
  </r>
  <r>
    <x v="0"/>
    <x v="0"/>
    <n v="33.333333333333336"/>
    <n v="3"/>
    <s v="GYM54"/>
    <n v="762"/>
    <n v="17"/>
    <s v="ร้านที่1"/>
    <s v="พ******ง"/>
    <s v="******บลท่าฉนวน ตำบลท่าฉนวน อำเภอกงไกรลาศ จังหวัดสุโขทัย 64170"/>
    <s v="64170"/>
    <s v="60"/>
    <s v="28/03/2026 21:24"/>
    <s v="-"/>
    <s v="SPX Express"/>
    <s v="Shopee"/>
    <s v="shopee"/>
    <s v=""/>
    <s v="TH262269997610C"/>
    <s v="28/03/2026 21:23"/>
  </r>
  <r>
    <x v="6"/>
    <x v="6"/>
    <n v="159"/>
    <n v="2"/>
    <s v="GYM54"/>
    <n v="762"/>
    <n v="17"/>
    <s v="ร้านที่1"/>
    <s v="พ******ง"/>
    <s v="******บลท่าฉนวน ตำบลท่าฉนวน อำเภอกงไกรลาศ จังหวัดสุโขทัย 64170"/>
    <s v="64170"/>
    <s v="60"/>
    <s v="28/03/2026 21:24"/>
    <s v="-"/>
    <s v="SPX Express"/>
    <s v="Shopee"/>
    <s v="shopee"/>
    <s v=""/>
    <s v="TH262269997610C"/>
    <s v="28/03/2026 21:23"/>
  </r>
  <r>
    <x v="7"/>
    <x v="7"/>
    <n v="139"/>
    <n v="2"/>
    <s v="GYM54"/>
    <n v="762"/>
    <n v="17"/>
    <s v="ร้านที่1"/>
    <s v="พ******ง"/>
    <s v="******บลท่าฉนวน ตำบลท่าฉนวน อำเภอกงไกรลาศ จังหวัดสุโขทัย 64170"/>
    <s v="64170"/>
    <s v="60"/>
    <s v="28/03/2026 21:24"/>
    <s v="-"/>
    <s v="SPX Express"/>
    <s v="Shopee"/>
    <s v="shopee"/>
    <s v=""/>
    <s v="TH262269997610C"/>
    <s v="28/03/2026 21:23"/>
  </r>
  <r>
    <x v="0"/>
    <x v="0"/>
    <n v="65"/>
    <n v="9"/>
    <s v="GYM53"/>
    <n v="302.95"/>
    <n v="0"/>
    <s v="ร้านที่2"/>
    <s v="D***da S***watthaka"/>
    <s v="Chanthaburi"/>
    <s v="-"/>
    <s v=""/>
    <s v="28/03/2026 21:12"/>
    <s v="-"/>
    <s v="J&amp;T Express"/>
    <s v="Tiktok"/>
    <s v="tiktok"/>
    <s v=""/>
    <s v="794016235821"/>
    <s v="28/03/2026 21:12"/>
  </r>
  <r>
    <x v="0"/>
    <x v="0"/>
    <n v="50"/>
    <n v="6"/>
    <s v="GYM52"/>
    <n v="399.99"/>
    <n v="0"/>
    <s v="ร้านที่2"/>
    <s v="ป***า ช***รงค์"/>
    <s v="ชลบุรี"/>
    <s v="-"/>
    <s v=""/>
    <s v="28/03/2026 21:02"/>
    <s v="-"/>
    <s v="J&amp;T COD"/>
    <s v="Tiktok"/>
    <s v="จ่ายทีหลัง / COD"/>
    <s v="แบบกล่องเอาเผือก4 ฝอย2_x000a_แบบชิ้นเน้นช๊อคค่ะ"/>
    <s v="-"/>
    <s v="28/03/2026 21:02"/>
  </r>
  <r>
    <x v="8"/>
    <x v="8"/>
    <n v="10"/>
    <n v="20"/>
    <s v="GYM52"/>
    <n v="399.99"/>
    <n v="0"/>
    <s v="ร้านที่2"/>
    <s v="ป***า ช***รงค์"/>
    <s v="ชลบุรี"/>
    <s v="-"/>
    <s v=""/>
    <s v="28/03/2026 21:02"/>
    <s v="-"/>
    <s v="J&amp;T COD"/>
    <s v="Tiktok"/>
    <s v="จ่ายทีหลัง / COD"/>
    <s v="แบบกล่องเอาเผือก4 ฝอย2_x000a_แบบชิ้นเน้นช๊อคค่ะ"/>
    <s v="-"/>
    <s v="28/03/2026 21:02"/>
  </r>
  <r>
    <x v="6"/>
    <x v="6"/>
    <n v="159"/>
    <n v="1"/>
    <s v="GYM49"/>
    <n v="129"/>
    <n v="0"/>
    <s v="ร้านที่2"/>
    <s v="ฤ***ดาว พ***อด"/>
    <s v="พิจิตร"/>
    <s v="-"/>
    <s v=""/>
    <s v="28/03/2026 20:38"/>
    <s v="-"/>
    <s v="J&amp;T COD"/>
    <s v="Tiktok"/>
    <s v="จ่ายทีหลัง / COD"/>
    <s v=""/>
    <s v="-"/>
    <s v="28/03/2026 20:38"/>
  </r>
  <r>
    <x v="0"/>
    <x v="0"/>
    <n v="50"/>
    <n v="6"/>
    <s v="GYM48"/>
    <n v="208"/>
    <n v="8"/>
    <s v="ร้านที่2"/>
    <s v="ร***า พ***า"/>
    <s v="นราธิวาส"/>
    <s v="-"/>
    <s v=""/>
    <s v="28/03/2026 20:33"/>
    <s v="-"/>
    <s v="J&amp;T COD"/>
    <s v="Tiktok"/>
    <s v="จ่ายทีหลัง / COD"/>
    <s v=""/>
    <s v="-"/>
    <s v="28/03/2026 20:34"/>
  </r>
  <r>
    <x v="0"/>
    <x v="0"/>
    <n v="50"/>
    <n v="6"/>
    <s v="GYM47"/>
    <n v="200"/>
    <n v="0"/>
    <s v="ร้านที่2"/>
    <s v="น***อโณทัย  ส***ริบูรณ์"/>
    <s v="สมุทรปราการ"/>
    <s v="-"/>
    <s v=""/>
    <s v="28/03/2026 20:26"/>
    <s v="-"/>
    <s v="J&amp;T Express"/>
    <s v="Tiktok"/>
    <s v="tiktok"/>
    <s v=""/>
    <s v="-"/>
    <s v="28/03/2026 20:26"/>
  </r>
  <r>
    <x v="0"/>
    <x v="0"/>
    <n v="50"/>
    <n v="6"/>
    <s v="GYM46"/>
    <n v="200"/>
    <n v="0"/>
    <s v="ร้านที่2"/>
    <s v="อ***มา     เ***แก้วเพชร"/>
    <s v="ระยอง"/>
    <s v="-"/>
    <s v=""/>
    <s v="28/03/2026 20:21"/>
    <s v="-"/>
    <s v="J&amp;T COD"/>
    <s v="Tiktok"/>
    <s v="จ่ายทีหลัง / COD"/>
    <s v=""/>
    <s v="794094178824"/>
    <s v="28/03/2026 20:21"/>
  </r>
  <r>
    <x v="9"/>
    <x v="9"/>
    <n v="50"/>
    <n v="3"/>
    <s v="GYM45"/>
    <n v="99"/>
    <n v="0"/>
    <s v="ร้านที่2"/>
    <s v=""/>
    <s v=""/>
    <s v="-"/>
    <s v=""/>
    <s v="-"/>
    <s v="-"/>
    <s v="Next-day delivery"/>
    <s v="Tiktok"/>
    <s v="-"/>
    <s v=""/>
    <s v="-"/>
    <s v="28/03/2026 20:01"/>
  </r>
  <r>
    <x v="3"/>
    <x v="10"/>
    <n v="66.333333333333329"/>
    <n v="3"/>
    <s v="GYM44"/>
    <n v="249"/>
    <n v="0"/>
    <s v="ร้านที่2"/>
    <s v="ค******ท"/>
    <s v="******่าไร, ตำบล บ้านดู่, อำเภอเมืองเชียงราย ตำบลบ้านดู่ อำเภอเมืองเชียงราย จังหวัดเชียงราย 57100"/>
    <s v="57100"/>
    <s v="11"/>
    <s v="28/03/2026 19:54"/>
    <s v="-"/>
    <s v="SPX Express"/>
    <s v="Shopee"/>
    <s v="shopee"/>
    <s v=""/>
    <s v="-"/>
    <s v="28/03/2026 19:54"/>
  </r>
  <r>
    <x v="7"/>
    <x v="11"/>
    <n v="103.55"/>
    <n v="1"/>
    <s v="GYM43"/>
    <n v="110.55"/>
    <n v="7"/>
    <s v="ร้านที่1"/>
    <s v="นาฏน้อย วอนยอดพันธุ์"/>
    <s v="ลาดพร้าว 94 74_x000a__x000a_วังทองหลาง/ Wang Thonglangกรุงเทพมหานคร/ Bangkok_x000a_10310"/>
    <s v="10310"/>
    <s v="660819444494"/>
    <s v="28/03/2026 19:54"/>
    <s v="-"/>
    <s v="Kerry_dropoff"/>
    <s v="Lazada"/>
    <s v="lazada"/>
    <s v=""/>
    <s v="-"/>
    <s v="28/03/2026 19:52"/>
  </r>
  <r>
    <x v="0"/>
    <x v="0"/>
    <n v="33.333333333333336"/>
    <n v="3"/>
    <s v="GYM42"/>
    <n v="100"/>
    <n v="0"/>
    <s v="ร้านที่4"/>
    <s v="ว***าภรณ์ต้มดีลัง"/>
    <s v="สระบุรี"/>
    <s v="-"/>
    <s v=""/>
    <s v="28/03/2026 19:50"/>
    <s v="-"/>
    <s v="J&amp;T COD"/>
    <s v="Tiktok"/>
    <s v="จ่ายทีหลัง / COD"/>
    <s v=""/>
    <s v="-"/>
    <s v="28/03/2026 19:50"/>
  </r>
  <r>
    <x v="0"/>
    <x v="0"/>
    <n v="50"/>
    <n v="6"/>
    <s v="GYM40"/>
    <n v="235"/>
    <n v="35"/>
    <s v="ร้านที่2"/>
    <s v="ม***ย ห***วิชา"/>
    <s v="กรุงเทพฯ"/>
    <s v="-"/>
    <s v=""/>
    <s v="28/03/2026 19:28"/>
    <s v="-"/>
    <s v="J&amp;T COD"/>
    <s v="Tiktok"/>
    <s v="จ่ายทีหลัง / COD"/>
    <s v=""/>
    <s v="794018375813"/>
    <s v="28/03/2026 19:28"/>
  </r>
  <r>
    <x v="3"/>
    <x v="10"/>
    <n v="66.333333333333329"/>
    <n v="3"/>
    <s v="GYM39"/>
    <n v="250"/>
    <n v="0"/>
    <s v="ร้านที่1"/>
    <s v="น******ง"/>
    <s v="******คริสตัลเฮาส์ ตำบล จอหอ ตำบลจอหอ อำเภอเมืองนครราชสีมา จังหวัดนครราชสีมา 30310"/>
    <s v="30310"/>
    <s v="03"/>
    <s v="28/03/2026 19:28"/>
    <s v="-"/>
    <s v="SPX Express"/>
    <s v="Shopee"/>
    <s v="shopee"/>
    <s v=""/>
    <s v="-"/>
    <s v="28/03/2026 19:28"/>
  </r>
  <r>
    <x v="0"/>
    <x v="0"/>
    <n v="50"/>
    <n v="6"/>
    <s v="GYM38"/>
    <n v="200"/>
    <n v="0"/>
    <s v="ร้านที่2"/>
    <s v="f**"/>
    <s v="นครพนม"/>
    <s v="-"/>
    <s v=""/>
    <s v="28/03/2026 19:27"/>
    <s v="-"/>
    <s v="J&amp;T COD"/>
    <s v="Tiktok"/>
    <s v="จ่ายทีหลัง / COD"/>
    <s v=""/>
    <s v="794093855855"/>
    <s v="28/03/2026 19:28"/>
  </r>
  <r>
    <x v="0"/>
    <x v="0"/>
    <n v="50"/>
    <n v="6"/>
    <s v="GYM37"/>
    <n v="200"/>
    <n v="0"/>
    <s v="ร้านที่2"/>
    <s v="ร***นภา ส***ศ"/>
    <s v="ศรีสะเกษ"/>
    <s v="-"/>
    <s v=""/>
    <s v="28/03/2026 19:27"/>
    <s v="-"/>
    <s v="J&amp;T Express"/>
    <s v="Tiktok"/>
    <s v="tiktok"/>
    <s v=""/>
    <s v="794023378820"/>
    <s v="28/03/2026 19:26"/>
  </r>
  <r>
    <x v="2"/>
    <x v="2"/>
    <n v="200"/>
    <n v="1"/>
    <s v="GYM36"/>
    <n v="99"/>
    <n v="0"/>
    <s v="ร้านที่2"/>
    <s v="อ***ักษ์ เ***นงค์"/>
    <s v="กรุงเทพฯ"/>
    <s v="-"/>
    <s v=""/>
    <s v="28/03/2026 19:14"/>
    <s v="-"/>
    <s v="J&amp;T COD"/>
    <s v="Tiktok"/>
    <s v="จ่ายทีหลัง / COD"/>
    <s v=""/>
    <s v="-"/>
    <s v="28/03/2026 19:14"/>
  </r>
  <r>
    <x v="0"/>
    <x v="0"/>
    <n v="50"/>
    <n v="6"/>
    <s v="GYM35"/>
    <n v="200"/>
    <n v="0"/>
    <s v="ร้านที่2"/>
    <s v="น***อุบล ถ***ศรี"/>
    <s v="กาฬสินธุ์"/>
    <s v="-"/>
    <s v=""/>
    <s v="28/03/2026 19:14"/>
    <s v="-"/>
    <s v="J&amp;T Express"/>
    <s v="Tiktok"/>
    <s v="tiktok"/>
    <s v=""/>
    <s v="794054450825"/>
    <s v="28/03/2026 19:14"/>
  </r>
  <r>
    <x v="0"/>
    <x v="0"/>
    <n v="33.333333333333336"/>
    <n v="3"/>
    <s v="GYM34"/>
    <n v="100"/>
    <n v="0"/>
    <s v="ร้านที่2"/>
    <s v="ส***รณา ส***์คำ"/>
    <s v="พิษณุโลก"/>
    <s v="-"/>
    <s v=""/>
    <s v="28/03/2026 19:10"/>
    <s v="-"/>
    <s v="J&amp;T COD"/>
    <s v="Tiktok"/>
    <s v="จ่ายทีหลัง / COD"/>
    <s v=""/>
    <s v="-"/>
    <s v="28/03/2026 19:10"/>
  </r>
  <r>
    <x v="0"/>
    <x v="0"/>
    <n v="50"/>
    <n v="6"/>
    <s v="GYM32"/>
    <n v="200"/>
    <n v="0"/>
    <s v="ร้านที่2"/>
    <s v="อ***ุทธ์"/>
    <s v="อำนาจเจริญ"/>
    <s v="-"/>
    <s v=""/>
    <s v="28/03/2026 19:04"/>
    <s v="-"/>
    <s v="J&amp;T Express"/>
    <s v="Tiktok"/>
    <s v="tiktok"/>
    <s v=""/>
    <s v="794023256821"/>
    <s v="28/03/2026 19:03"/>
  </r>
  <r>
    <x v="0"/>
    <x v="0"/>
    <n v="50"/>
    <n v="6"/>
    <s v="GYM31"/>
    <n v="200"/>
    <n v="0"/>
    <s v="ร้านที่2"/>
    <s v="ส***ติ  ค***แวง"/>
    <s v="ชลบุรี"/>
    <s v="-"/>
    <s v=""/>
    <s v="28/03/2026 19:00"/>
    <s v="-"/>
    <s v="J&amp;T COD"/>
    <s v="Tiktok"/>
    <s v="จ่ายทีหลัง / COD"/>
    <s v=""/>
    <s v="794099651833"/>
    <s v="28/03/2026 19:01"/>
  </r>
  <r>
    <x v="10"/>
    <x v="12"/>
    <n v="150"/>
    <n v="3"/>
    <s v="GYM30"/>
    <n v="300"/>
    <n v="0"/>
    <s v="ร้านที่2"/>
    <s v=""/>
    <s v=""/>
    <s v="-"/>
    <s v=""/>
    <s v="-"/>
    <s v="-"/>
    <s v="Standard shipping"/>
    <s v="Tiktok"/>
    <s v="-"/>
    <s v=""/>
    <s v="-"/>
    <s v="28/03/2026 19:00"/>
  </r>
  <r>
    <x v="11"/>
    <x v="13"/>
    <n v="27.5"/>
    <n v="4"/>
    <s v="GYM29"/>
    <n v="165"/>
    <n v="0"/>
    <s v="ร้านที่1"/>
    <s v="ก******จ"/>
    <s v="******อเมืองระนอง ตำบลบางริ้น อำเภอเมืองระนอง จังหวัดระนอง 85000"/>
    <s v="85000"/>
    <s v="72"/>
    <s v="28/03/2026 19:29"/>
    <s v="-"/>
    <s v="SPX Express"/>
    <s v="Shopee"/>
    <s v="shopee"/>
    <s v=""/>
    <s v="-"/>
    <s v="28/03/2026 18:59"/>
  </r>
  <r>
    <x v="0"/>
    <x v="0"/>
    <n v="50"/>
    <n v="6"/>
    <s v="GYM28"/>
    <n v="238"/>
    <n v="38"/>
    <s v="ร้านที่2"/>
    <s v="ส***า   ส***าสตร์"/>
    <s v="ชลบุรี"/>
    <s v="-"/>
    <s v=""/>
    <s v="28/03/2026 18:53"/>
    <s v="-"/>
    <s v="J&amp;T COD"/>
    <s v="Tiktok"/>
    <s v="จ่ายทีหลัง / COD"/>
    <s v=""/>
    <s v="794078259833"/>
    <s v="28/03/2026 18:53"/>
  </r>
  <r>
    <x v="0"/>
    <x v="0"/>
    <n v="50"/>
    <n v="6"/>
    <s v="GYM27"/>
    <n v="200"/>
    <n v="0"/>
    <s v="ร้านที่2"/>
    <s v="อ***รณ ส***จ"/>
    <s v="ราชบุรี"/>
    <s v="-"/>
    <s v=""/>
    <s v="28/03/2026 18:38"/>
    <s v="-"/>
    <s v="J&amp;T Express"/>
    <s v="Tiktok"/>
    <s v="tiktok"/>
    <s v=""/>
    <s v="794032779805"/>
    <s v="28/03/2026 18:38"/>
  </r>
  <r>
    <x v="0"/>
    <x v="0"/>
    <n v="50"/>
    <n v="6"/>
    <s v="GYM26"/>
    <n v="200"/>
    <n v="0"/>
    <s v="ร้านที่2"/>
    <s v="น***พร บ***นท์"/>
    <s v="พระนครศรีอยุธยา"/>
    <s v="-"/>
    <s v=""/>
    <s v="28/03/2026 18:30"/>
    <s v="-"/>
    <s v="J&amp;T COD"/>
    <s v="Tiktok"/>
    <s v="จ่ายทีหลัง / COD"/>
    <s v=""/>
    <s v="794079165854"/>
    <s v="28/03/2026 18:30"/>
  </r>
  <r>
    <x v="12"/>
    <x v="14"/>
    <n v="66.666666666666671"/>
    <n v="6"/>
    <s v="GYM25"/>
    <n v="238"/>
    <n v="38"/>
    <s v="ร้านที่2"/>
    <s v="P*** J***"/>
    <s v="มหาสารคาม"/>
    <s v="-"/>
    <s v=""/>
    <s v="28/03/2026 18:18"/>
    <s v="-"/>
    <s v="J&amp;T COD"/>
    <s v="Tiktok"/>
    <s v="จ่ายทีหลัง / COD"/>
    <s v=""/>
    <s v="-"/>
    <s v="28/03/2026 18:18"/>
  </r>
  <r>
    <x v="3"/>
    <x v="10"/>
    <n v="66.333333333333329"/>
    <n v="3"/>
    <s v="GYM24"/>
    <n v="250"/>
    <n v="0"/>
    <s v="ร้านที่2"/>
    <s v="ร***รัสมี  พ***ันทร์"/>
    <s v="กรุงเทพมหานคร"/>
    <s v="-"/>
    <s v=""/>
    <s v="28/03/2026 18:13"/>
    <s v="-"/>
    <s v="J&amp;T COD"/>
    <s v="Tiktok"/>
    <s v="จ่ายทีหลัง / COD"/>
    <s v=""/>
    <s v="-"/>
    <s v="28/03/2026 18:13"/>
  </r>
  <r>
    <x v="3"/>
    <x v="10"/>
    <n v="66.333333333333329"/>
    <n v="3"/>
    <s v="GYM22"/>
    <n v="250"/>
    <n v="0"/>
    <s v="ร้านที่1"/>
    <s v="น******ะ"/>
    <s v="******องนะ, อำเภอเชียงดาว ตำบลเมืองนะ อำเภอเชียงดาว จังหวัดเชียงใหม่ 50170"/>
    <s v="50170"/>
    <s v="89"/>
    <s v="28/03/2026 18:42"/>
    <s v="-"/>
    <s v="SPX Express"/>
    <s v="Shopee"/>
    <s v="shopee"/>
    <s v=""/>
    <s v="-"/>
    <s v="28/03/2026 18:12"/>
  </r>
  <r>
    <x v="5"/>
    <x v="5"/>
    <n v="159"/>
    <n v="1"/>
    <s v="GYM21"/>
    <n v="129"/>
    <n v="0"/>
    <s v="ร้านที่2"/>
    <s v="ว***ี ค***่า"/>
    <s v="เทศบาลนครสุราษฎร์ธานี"/>
    <s v="-"/>
    <s v=""/>
    <s v="28/03/2026 18:01"/>
    <s v="-"/>
    <s v="J&amp;T Express"/>
    <s v="Tiktok"/>
    <s v="tiktok"/>
    <s v=""/>
    <s v="-"/>
    <s v="28/03/2026 18:01"/>
  </r>
  <r>
    <x v="0"/>
    <x v="0"/>
    <n v="50"/>
    <n v="6"/>
    <s v="GYM20"/>
    <n v="200"/>
    <n v="0"/>
    <s v="ร้านที่2"/>
    <s v="ธ***พร เ***ญแพทย์"/>
    <s v="ชลบุรี"/>
    <s v="-"/>
    <s v=""/>
    <s v="28/03/2026 18:00"/>
    <s v="-"/>
    <s v="J&amp;T COD"/>
    <s v="Tiktok"/>
    <s v="จ่ายทีหลัง / COD"/>
    <s v=""/>
    <s v="794067055821"/>
    <s v="28/03/2026 18:00"/>
  </r>
  <r>
    <x v="6"/>
    <x v="6"/>
    <n v="159"/>
    <n v="1"/>
    <s v="GYM19"/>
    <n v="99"/>
    <n v="0"/>
    <s v="ร้านที่4"/>
    <s v="ธ***ต ม***ฒน์"/>
    <s v="ระยอง"/>
    <s v="-"/>
    <s v=""/>
    <s v="28/03/2026 17:59"/>
    <s v="-"/>
    <s v="J&amp;T Express"/>
    <s v="Tiktok"/>
    <s v="tiktok"/>
    <s v=""/>
    <s v="-"/>
    <s v="28/03/2026 17:59"/>
  </r>
  <r>
    <x v="0"/>
    <x v="0"/>
    <n v="50"/>
    <n v="6"/>
    <s v="GYM17"/>
    <n v="238"/>
    <n v="38"/>
    <s v="ร้านที่2"/>
    <s v="อ*** ข***ัสดิ์"/>
    <s v="ประจวบคีรีขันธ์"/>
    <s v="-"/>
    <s v=""/>
    <s v="28/03/2026 17:58"/>
    <s v="-"/>
    <s v="J&amp;T COD"/>
    <s v="Tiktok"/>
    <s v="จ่ายทีหลัง / COD"/>
    <s v=""/>
    <s v="794089040883"/>
    <s v="28/03/2026 17:58"/>
  </r>
  <r>
    <x v="0"/>
    <x v="0"/>
    <n v="50"/>
    <n v="6"/>
    <s v="GYM16"/>
    <n v="200"/>
    <n v="0"/>
    <s v="ร้านที่2"/>
    <s v="M***"/>
    <s v="กาญจนบุรี"/>
    <s v="-"/>
    <s v=""/>
    <s v="28/03/2026 17:53"/>
    <s v="-"/>
    <s v="J&amp;T COD"/>
    <s v="Tiktok"/>
    <s v="จ่ายทีหลัง / COD"/>
    <s v=""/>
    <s v="794059562844"/>
    <s v="28/03/2026 17:53"/>
  </r>
  <r>
    <x v="0"/>
    <x v="0"/>
    <n v="50"/>
    <n v="6"/>
    <s v="GYM15"/>
    <n v="200"/>
    <n v="0"/>
    <s v="ร้านที่2"/>
    <s v="p***y"/>
    <s v="ระยอง"/>
    <s v="-"/>
    <s v=""/>
    <s v="28/03/2026 17:39"/>
    <s v="-"/>
    <s v="J&amp;T Express"/>
    <s v="Tiktok"/>
    <s v="tiktok"/>
    <s v=""/>
    <s v="794070045882"/>
    <s v="28/03/2026 17:38"/>
  </r>
  <r>
    <x v="8"/>
    <x v="8"/>
    <n v="10"/>
    <n v="20"/>
    <s v="GYM14"/>
    <n v="328.99"/>
    <n v="0"/>
    <s v="ร้านที่2"/>
    <s v="m***ungdong"/>
    <s v="กรุงเทพฯ"/>
    <s v="-"/>
    <s v=""/>
    <s v="28/03/2026 17:36"/>
    <s v="-"/>
    <s v="J&amp;T COD"/>
    <s v="Tiktok"/>
    <s v="จ่ายทีหลัง / COD"/>
    <s v=""/>
    <s v="-"/>
    <s v="28/03/2026 17:36"/>
  </r>
  <r>
    <x v="12"/>
    <x v="14"/>
    <n v="66.666666666666671"/>
    <n v="3"/>
    <s v="GYM14"/>
    <n v="328.99"/>
    <n v="0"/>
    <s v="ร้านที่2"/>
    <s v="m***ungdong"/>
    <s v="กรุงเทพฯ"/>
    <s v="-"/>
    <s v=""/>
    <s v="28/03/2026 17:36"/>
    <s v="-"/>
    <s v="J&amp;T COD"/>
    <s v="Tiktok"/>
    <s v="จ่ายทีหลัง / COD"/>
    <s v=""/>
    <s v="-"/>
    <s v="28/03/2026 17:36"/>
  </r>
  <r>
    <x v="0"/>
    <x v="0"/>
    <n v="40"/>
    <n v="30"/>
    <s v="GYM13"/>
    <n v="1599"/>
    <n v="0"/>
    <s v="ร้านที่1"/>
    <s v="Y******e"/>
    <s v="******trict, Sangkhlaburi District, Kanchanaburi Province, Po ตำบลหนองลู อำเภอสังขละบุรี จังหวัดกาญจนบุรี 71240"/>
    <s v="71240"/>
    <s v="66"/>
    <s v="28/03/2026 18:00"/>
    <s v="-"/>
    <s v="Flash Express"/>
    <s v="Shopee"/>
    <s v="shopee"/>
    <s v=""/>
    <s v="-"/>
    <s v="28/03/2026 17:30"/>
  </r>
  <r>
    <x v="5"/>
    <x v="5"/>
    <n v="159"/>
    <n v="1"/>
    <s v="GYM12"/>
    <n v="158"/>
    <n v="29"/>
    <s v="ร้านที่2"/>
    <s v="เ***น"/>
    <s v="พิจิตร"/>
    <s v="-"/>
    <s v=""/>
    <s v="28/03/2026 17:24"/>
    <s v="-"/>
    <s v="J&amp;T COD"/>
    <s v="Tiktok"/>
    <s v="จ่ายทีหลัง / COD"/>
    <s v=""/>
    <s v="-"/>
    <s v="28/03/2026 17:24"/>
  </r>
  <r>
    <x v="0"/>
    <x v="0"/>
    <n v="50"/>
    <n v="6"/>
    <s v="GYM11"/>
    <n v="200"/>
    <n v="0"/>
    <s v="ร้านที่2"/>
    <s v="ว***า ร***มบูรณ์"/>
    <s v="ราชบุรี"/>
    <s v="-"/>
    <s v=""/>
    <s v="28/03/2026 17:13"/>
    <s v="-"/>
    <s v="J&amp;T Express"/>
    <s v="Tiktok"/>
    <s v="tiktok"/>
    <s v=""/>
    <s v="794083846872"/>
    <s v="28/03/2026 17:13"/>
  </r>
  <r>
    <x v="1"/>
    <x v="1"/>
    <n v="99"/>
    <n v="1"/>
    <s v="GYM10"/>
    <n v="179"/>
    <n v="0"/>
    <s v="ร้านที่2"/>
    <s v="บ***ิว"/>
    <s v="ตราด"/>
    <s v="-"/>
    <s v=""/>
    <s v="28/03/2026 17:01"/>
    <s v="-"/>
    <s v="J&amp;T COD"/>
    <s v="Tiktok"/>
    <s v="จ่ายทีหลัง / COD"/>
    <s v=""/>
    <s v="-"/>
    <s v="28/03/2026 17:01"/>
  </r>
  <r>
    <x v="2"/>
    <x v="2"/>
    <n v="99"/>
    <n v="1"/>
    <s v="GYM10"/>
    <n v="179"/>
    <n v="0"/>
    <s v="ร้านที่2"/>
    <s v="บ***ิว"/>
    <s v="ตราด"/>
    <s v="-"/>
    <s v=""/>
    <s v="28/03/2026 17:01"/>
    <s v="-"/>
    <s v="J&amp;T COD"/>
    <s v="Tiktok"/>
    <s v="จ่ายทีหลัง / COD"/>
    <s v=""/>
    <s v="-"/>
    <s v="28/03/2026 17:01"/>
  </r>
  <r>
    <x v="3"/>
    <x v="10"/>
    <n v="80"/>
    <n v="1"/>
    <s v="GYM8"/>
    <n v="80"/>
    <n v="0"/>
    <s v="ร้านที่1"/>
    <s v="ล******)"/>
    <s v="******, หมู่ที่ 2, ตำบลดอนกำยาน, อำเภอเมืองสุพรรณบุรี ตำบลดอนกำยาน อำเภอเมืองสุพรรณบุรี จังหวัดสุพรรณบุรี 72000"/>
    <s v="72000"/>
    <s v="54"/>
    <s v="28/03/2026 16:56"/>
    <s v="-"/>
    <s v="SPX Express"/>
    <s v="Shopee"/>
    <s v="shopee"/>
    <s v=""/>
    <s v="-"/>
    <s v="28/03/2026 16:56"/>
  </r>
  <r>
    <x v="0"/>
    <x v="0"/>
    <n v="50"/>
    <n v="6"/>
    <s v="GYM7"/>
    <n v="200"/>
    <n v="0"/>
    <s v="ร้านที่2"/>
    <s v="น***ุพา โ***์งาม...ยายน้อย"/>
    <s v="นครสวรรค์"/>
    <s v="-"/>
    <s v=""/>
    <s v="28/03/2026 16:55"/>
    <s v="-"/>
    <s v="J&amp;T COD"/>
    <s v="Tiktok"/>
    <s v="จ่ายทีหลัง / COD"/>
    <s v=""/>
    <s v="794009045863"/>
    <s v="28/03/2026 16:55"/>
  </r>
  <r>
    <x v="9"/>
    <x v="9"/>
    <n v="50"/>
    <n v="3"/>
    <s v="GYM6"/>
    <n v="99"/>
    <n v="0"/>
    <s v="ร้านที่2"/>
    <s v="น* ท***ำ"/>
    <s v="กรุงเทพฯ"/>
    <s v="-"/>
    <s v=""/>
    <s v="28/03/2026 16:51"/>
    <s v="-"/>
    <s v="J&amp;T COD"/>
    <s v="Tiktok"/>
    <s v="จ่ายทีหลัง / COD"/>
    <s v=""/>
    <s v="-"/>
    <s v="28/03/2026 16:51"/>
  </r>
  <r>
    <x v="3"/>
    <x v="10"/>
    <n v="66.333333333333329"/>
    <n v="6"/>
    <s v="GYM5"/>
    <n v="554"/>
    <n v="54"/>
    <s v="ร้านที่2"/>
    <s v="น***ฤศนรัตน์  เ***ญรื่น"/>
    <s v="ระยอง"/>
    <s v="-"/>
    <s v=""/>
    <s v="28/03/2026 16:47"/>
    <s v="-"/>
    <s v="J&amp;T COD"/>
    <s v="Tiktok"/>
    <s v="จ่ายทีหลัง / COD"/>
    <s v=""/>
    <s v="-"/>
    <s v="28/03/2026 16:48"/>
  </r>
  <r>
    <x v="0"/>
    <x v="0"/>
    <n v="50"/>
    <n v="6"/>
    <s v="GYM4"/>
    <n v="200"/>
    <n v="0"/>
    <s v="ร้านที่2"/>
    <s v="ฐ***กาญน์ ท***ย์สิน"/>
    <s v="ปทุมธานี"/>
    <s v="-"/>
    <s v=""/>
    <s v="28/03/2026 16:45"/>
    <s v="-"/>
    <s v="J&amp;T COD"/>
    <s v="Tiktok"/>
    <s v="จ่ายทีหลัง / COD"/>
    <s v=""/>
    <s v="794086242865"/>
    <s v="28/03/2026 16:45"/>
  </r>
  <r>
    <x v="2"/>
    <x v="2"/>
    <n v="150"/>
    <n v="1"/>
    <s v="GYM3"/>
    <n v="199"/>
    <n v="0"/>
    <s v="ร้านที่1"/>
    <s v="ไชยวัฒน์ พงษ์เศวต"/>
    <s v="106/26 ม.10_x000a_ต.พลวง_x000a_อ.เขาคิชฌกูฏ_x000a_จ.จันทบุรี_x000a_โทร. 22210"/>
    <s v="22210"/>
    <s v="0901266957"/>
    <s v="28/03/2026 16:41"/>
    <s v="t0832622509@gmail.com"/>
    <s v="EMS COD"/>
    <s v="facebook"/>
    <s v="กสิกร"/>
    <s v=""/>
    <s v="-"/>
    <s v="28/03/2026 16:41"/>
  </r>
  <r>
    <x v="1"/>
    <x v="1"/>
    <n v="150"/>
    <n v="1"/>
    <s v="GYM3"/>
    <n v="199"/>
    <n v="0"/>
    <s v="ร้านที่1"/>
    <s v="ไชยวัฒน์ พงษ์เศวต"/>
    <s v="106/26 ม.10_x000a_ต.พลวง_x000a_อ.เขาคิชฌกูฏ_x000a_จ.จันทบุรี_x000a_โทร. 22210"/>
    <s v="22210"/>
    <s v="0901266957"/>
    <s v="28/03/2026 16:41"/>
    <s v="t0832622509@gmail.com"/>
    <s v="EMS COD"/>
    <s v="facebook"/>
    <s v="กสิกร"/>
    <s v=""/>
    <s v="-"/>
    <s v="28/03/2026 16:41"/>
  </r>
  <r>
    <x v="2"/>
    <x v="2"/>
    <n v="150"/>
    <n v="1"/>
    <s v="GYM2"/>
    <n v="199"/>
    <n v="0"/>
    <s v="ร้านที่1"/>
    <s v="ส่ง..นายเกรียงศักดิ์  ตระกูลทิพย์ "/>
    <s v="74/34 หมูบ้านรติรมณ์1  ซ.2  หมู่3 ต.บางขนุน  อ.บางกราย  จ.นนทบุรี       11130"/>
    <s v="11130"/>
    <s v="0858314427"/>
    <s v="28/03/2026 10:46"/>
    <s v="t0832622509@gmail.com"/>
    <s v="EMS"/>
    <s v="facebook"/>
    <s v="กสิกร"/>
    <s v=""/>
    <s v="-"/>
    <s v="28/03/2026 16:40"/>
  </r>
  <r>
    <x v="1"/>
    <x v="1"/>
    <n v="150"/>
    <n v="1"/>
    <s v="GYM2"/>
    <n v="199"/>
    <n v="0"/>
    <s v="ร้านที่1"/>
    <s v="ส่ง..นายเกรียงศักดิ์  ตระกูลทิพย์ "/>
    <s v="74/34 หมูบ้านรติรมณ์1  ซ.2  หมู่3 ต.บางขนุน  อ.บางกราย  จ.นนทบุรี       11130"/>
    <s v="11130"/>
    <s v="0858314427"/>
    <s v="28/03/2026 10:46"/>
    <s v="t0832622509@gmail.com"/>
    <s v="EMS"/>
    <s v="facebook"/>
    <s v="กสิกร"/>
    <s v=""/>
    <s v="-"/>
    <s v="28/03/2026 16:40"/>
  </r>
  <r>
    <x v="0"/>
    <x v="0"/>
    <n v="50"/>
    <n v="6"/>
    <s v="GYM1"/>
    <n v="200"/>
    <n v="0"/>
    <s v="ร้านที่2"/>
    <s v="ส***ุดา ส***์สกุล"/>
    <s v="อุบลราชธานี"/>
    <s v="-"/>
    <s v=""/>
    <s v="28/03/2026 16:36"/>
    <s v="-"/>
    <s v="J&amp;T COD"/>
    <s v="Tiktok"/>
    <s v="จ่ายทีหลัง / COD"/>
    <s v=""/>
    <s v="794098447855"/>
    <s v="28/03/2026 16:37"/>
  </r>
  <r>
    <x v="2"/>
    <x v="2"/>
    <n v="150"/>
    <n v="1"/>
    <s v="GYM0"/>
    <n v="199"/>
    <n v="0"/>
    <s v="ร้านที่1"/>
    <s v="สุวิมล   เจริญสุข"/>
    <s v="27/2 ม.2 ต.พังราด อ.แกลง จ.ระยอง 21170"/>
    <s v="21170"/>
    <s v="0650522320"/>
    <s v="28/03/2026 16:37"/>
    <s v="t0832622509@gmail.com"/>
    <s v="EMS COD"/>
    <s v="facebook"/>
    <s v="กสิกร"/>
    <s v=""/>
    <s v="-"/>
    <s v="28/03/2026 16:36"/>
  </r>
  <r>
    <x v="1"/>
    <x v="1"/>
    <n v="150"/>
    <n v="1"/>
    <s v="GYM0"/>
    <n v="199"/>
    <n v="0"/>
    <s v="ร้านที่1"/>
    <s v="สุวิมล   เจริญสุข"/>
    <s v="27/2 ม.2 ต.พังราด อ.แกลง จ.ระยอง 21170"/>
    <s v="21170"/>
    <s v="0650522320"/>
    <s v="28/03/2026 16:37"/>
    <s v="t0832622509@gmail.com"/>
    <s v="EMS COD"/>
    <s v="facebook"/>
    <s v="กสิกร"/>
    <s v=""/>
    <s v="-"/>
    <s v="28/03/2026 16:36"/>
  </r>
  <r>
    <x v="2"/>
    <x v="2"/>
    <n v="150"/>
    <n v="1"/>
    <s v="GYL99"/>
    <n v="199"/>
    <n v="0"/>
    <s v="ร้านที่1"/>
    <s v="สุจิตรา  ไชยโชติ  ฝ่ายการช่าง"/>
    <s v="การท่าเรือแห่งประเทศไทย  444 ถนนท่าเรือ  แขวงคลองเตย เขตคลองเตย กทม. มือถือ  วันและเวลาราชการ 10110"/>
    <s v="10110"/>
    <s v="0863089893"/>
    <s v="28/03/2026 16:35"/>
    <s v="t0832622509@gmail.com"/>
    <s v="EMS COD"/>
    <s v="facebook"/>
    <s v="กสิกร"/>
    <s v=""/>
    <s v="-"/>
    <s v="28/03/2026 16:35"/>
  </r>
  <r>
    <x v="1"/>
    <x v="1"/>
    <n v="150"/>
    <n v="1"/>
    <s v="GYL99"/>
    <n v="199"/>
    <n v="0"/>
    <s v="ร้านที่1"/>
    <s v="สุจิตรา  ไชยโชติ  ฝ่ายการช่าง"/>
    <s v="การท่าเรือแห่งประเทศไทย  444 ถนนท่าเรือ  แขวงคลองเตย เขตคลองเตย กทม. มือถือ  วันและเวลาราชการ 10110"/>
    <s v="10110"/>
    <s v="0863089893"/>
    <s v="28/03/2026 16:35"/>
    <s v="t0832622509@gmail.com"/>
    <s v="EMS COD"/>
    <s v="facebook"/>
    <s v="กสิกร"/>
    <s v=""/>
    <s v="-"/>
    <s v="28/03/2026 16:35"/>
  </r>
  <r>
    <x v="2"/>
    <x v="2"/>
    <n v="150"/>
    <n v="1"/>
    <s v="GYL98"/>
    <n v="199"/>
    <n v="0"/>
    <s v="ร้านที่1"/>
    <s v="เกษสุณี. เตียวเจริญโสภา"/>
    <s v="199/7 ม. 1.  ต. กังแอน.  อ. ปราสาท. จ. สุรินทร์. 32140"/>
    <s v="32140"/>
    <s v="0902899188"/>
    <s v="28/03/2026 16:34"/>
    <s v="t0832622509@gmail.com"/>
    <s v="EMS COD"/>
    <s v="facebook"/>
    <s v="กสิกร"/>
    <s v=""/>
    <s v="-"/>
    <s v="28/03/2026 16:34"/>
  </r>
  <r>
    <x v="1"/>
    <x v="1"/>
    <n v="150"/>
    <n v="1"/>
    <s v="GYL98"/>
    <n v="199"/>
    <n v="0"/>
    <s v="ร้านที่1"/>
    <s v="เกษสุณี. เตียวเจริญโสภา"/>
    <s v="199/7 ม. 1.  ต. กังแอน.  อ. ปราสาท. จ. สุรินทร์. 32140"/>
    <s v="32140"/>
    <s v="0902899188"/>
    <s v="28/03/2026 16:34"/>
    <s v="t0832622509@gmail.com"/>
    <s v="EMS COD"/>
    <s v="facebook"/>
    <s v="กสิกร"/>
    <s v=""/>
    <s v="-"/>
    <s v="28/03/2026 16:34"/>
  </r>
  <r>
    <x v="2"/>
    <x v="2"/>
    <n v="150"/>
    <n v="1"/>
    <s v="GYL97"/>
    <n v="199"/>
    <n v="0"/>
    <s v="ร้านที่1"/>
    <s v="แพรวาเผือกไพบูลย์"/>
    <s v="61 / 5หมู่ 9 ตำบลนาวัง_x000a_หินอำเภอพนัสนิคม_x000a_จังหวัดชลบุรี _x000a_โทร  20140"/>
    <s v="20140"/>
    <s v="0815874427"/>
    <s v="28/03/2026 16:33"/>
    <s v="t0832622509@gmail.com"/>
    <s v="EMS COD"/>
    <s v="facebook"/>
    <s v="กสิกร"/>
    <s v=""/>
    <s v="-"/>
    <s v="28/03/2026 16:32"/>
  </r>
  <r>
    <x v="1"/>
    <x v="1"/>
    <n v="150"/>
    <n v="1"/>
    <s v="GYL97"/>
    <n v="199"/>
    <n v="0"/>
    <s v="ร้านที่1"/>
    <s v="แพรวาเผือกไพบูลย์"/>
    <s v="61 / 5หมู่ 9 ตำบลนาวัง_x000a_หินอำเภอพนัสนิคม_x000a_จังหวัดชลบุรี _x000a_โทร  20140"/>
    <s v="20140"/>
    <s v="0815874427"/>
    <s v="28/03/2026 16:33"/>
    <s v="t0832622509@gmail.com"/>
    <s v="EMS COD"/>
    <s v="facebook"/>
    <s v="กสิกร"/>
    <s v=""/>
    <s v="-"/>
    <s v="28/03/2026 16:32"/>
  </r>
  <r>
    <x v="2"/>
    <x v="2"/>
    <n v="150"/>
    <n v="1"/>
    <s v="GYL96"/>
    <n v="199"/>
    <n v="0"/>
    <s v="ร้านที่1"/>
    <s v="คุณวรรณวนัช นวกิตติ ภัทร์ "/>
    <s v="13/182 ซอยอนามัยงามเจริญ33 หมู่บ้านพฤลดาพระราม2 แขวงท่าข้าม เขตบางขุนเทียน  กทม._x000a_โทร. 10150"/>
    <s v="10150"/>
    <s v="0618982894"/>
    <s v="28/03/2026 16:31"/>
    <s v="t0832622509@gmail.com"/>
    <s v="EMS COD"/>
    <s v="facebook"/>
    <s v="กสิกร"/>
    <s v=""/>
    <s v="-"/>
    <s v="28/03/2026 16:31"/>
  </r>
  <r>
    <x v="1"/>
    <x v="1"/>
    <n v="150"/>
    <n v="1"/>
    <s v="GYL96"/>
    <n v="199"/>
    <n v="0"/>
    <s v="ร้านที่1"/>
    <s v="คุณวรรณวนัช นวกิตติ ภัทร์ "/>
    <s v="13/182 ซอยอนามัยงามเจริญ33 หมู่บ้านพฤลดาพระราม2 แขวงท่าข้าม เขตบางขุนเทียน  กทม._x000a_โทร. 10150"/>
    <s v="10150"/>
    <s v="0618982894"/>
    <s v="28/03/2026 16:31"/>
    <s v="t0832622509@gmail.com"/>
    <s v="EMS COD"/>
    <s v="facebook"/>
    <s v="กสิกร"/>
    <s v=""/>
    <s v="-"/>
    <s v="28/03/2026 16:31"/>
  </r>
  <r>
    <x v="2"/>
    <x v="2"/>
    <n v="150"/>
    <n v="1"/>
    <s v="GYL95"/>
    <n v="199"/>
    <n v="0"/>
    <s v="ร้านที่1"/>
    <s v="Achara Duangtongkum"/>
    <s v="_x000a_89/31หมู่4_x000a_ต บ้านโป่ง_x000a_อ บ้านโป่ง_x000a_จ ราชบุรี_x000a_Thailand 70110"/>
    <s v="70110"/>
    <s v="66866204811"/>
    <s v="28/03/2026 16:30"/>
    <s v="t0832622509@gmail.com"/>
    <s v="EMS COD"/>
    <s v="facebook"/>
    <s v="กสิกร"/>
    <s v=""/>
    <s v="-"/>
    <s v="28/03/2026 16:30"/>
  </r>
  <r>
    <x v="1"/>
    <x v="1"/>
    <n v="150"/>
    <n v="1"/>
    <s v="GYL95"/>
    <n v="199"/>
    <n v="0"/>
    <s v="ร้านที่1"/>
    <s v="Achara Duangtongkum"/>
    <s v="_x000a_89/31หมู่4_x000a_ต บ้านโป่ง_x000a_อ บ้านโป่ง_x000a_จ ราชบุรี_x000a_Thailand 70110"/>
    <s v="70110"/>
    <s v="66866204811"/>
    <s v="28/03/2026 16:30"/>
    <s v="t0832622509@gmail.com"/>
    <s v="EMS COD"/>
    <s v="facebook"/>
    <s v="กสิกร"/>
    <s v=""/>
    <s v="-"/>
    <s v="28/03/2026 16:30"/>
  </r>
  <r>
    <x v="1"/>
    <x v="1"/>
    <n v="150"/>
    <n v="4"/>
    <s v="GYL94"/>
    <n v="398"/>
    <n v="0"/>
    <s v="ร้านที่1"/>
    <s v="อนันต์ วงษ์คำ"/>
    <s v="1092 ซ.อ่อนนุช17 ถ.อ่อนนุช แขวงสวนหลวง เขตสวนหลวง กทม  โทร 10250"/>
    <s v="10250"/>
    <s v="0818332694"/>
    <s v="28/03/2026 16:28"/>
    <s v="t0832622509@gmail.com"/>
    <s v="EMS COD"/>
    <s v="facebook"/>
    <s v="กสิกร"/>
    <s v=""/>
    <s v="-"/>
    <s v="28/03/2026 16:28"/>
  </r>
  <r>
    <x v="9"/>
    <x v="9"/>
    <n v="50"/>
    <n v="3"/>
    <s v="GYL93"/>
    <n v="99"/>
    <n v="0"/>
    <s v="ร้านที่2"/>
    <s v="อ***า ศ***มครา"/>
    <s v="เชียงใหม่"/>
    <s v="-"/>
    <s v=""/>
    <s v="28/03/2026 16:28"/>
    <s v="-"/>
    <s v="J&amp;T COD"/>
    <s v="Tiktok"/>
    <s v="จ่ายทีหลัง / COD"/>
    <s v=""/>
    <s v="-"/>
    <s v="28/03/2026 16:28"/>
  </r>
  <r>
    <x v="6"/>
    <x v="6"/>
    <n v="159"/>
    <n v="1"/>
    <s v="GYL92"/>
    <n v="159"/>
    <n v="0"/>
    <s v="ร้านที่1"/>
    <s v="ส******่"/>
    <s v="******20 ต.บางพลีใหญ่ ตำบลบางพลีใหญ่ อำเภอบางพลี จังหวัดสมุทรปราการ 10540"/>
    <s v="10540"/>
    <s v="61"/>
    <s v="28/03/2026 16:27"/>
    <s v="-"/>
    <s v="SPX Express"/>
    <s v="Shopee"/>
    <s v="shopee"/>
    <s v=""/>
    <s v="-"/>
    <s v="28/03/2026 16:27"/>
  </r>
  <r>
    <x v="2"/>
    <x v="2"/>
    <n v="150"/>
    <n v="1"/>
    <s v="GYL91"/>
    <n v="199"/>
    <n v="0"/>
    <s v="ร้านที่1"/>
    <s v="กันญา จันทนโชติวงศ์"/>
    <s v="579/27 หมู่5 บารมีเฮ้าส์ อพาทเม้นท์ ซอยนาเกลือ12_x000a_ต.นาเกลือ อ.บางละมุง_x000a_ชลบุรี  20150"/>
    <s v="20150"/>
    <s v="0892536208"/>
    <s v="28/03/2026 16:27"/>
    <s v="t0832622509@gmail.com"/>
    <s v="EMS COD"/>
    <s v="facebook"/>
    <s v="กสิกร"/>
    <s v=""/>
    <s v="-"/>
    <s v="28/03/2026 16:27"/>
  </r>
  <r>
    <x v="1"/>
    <x v="1"/>
    <n v="150"/>
    <n v="1"/>
    <s v="GYL91"/>
    <n v="199"/>
    <n v="0"/>
    <s v="ร้านที่1"/>
    <s v="กันญา จันทนโชติวงศ์"/>
    <s v="579/27 หมู่5 บารมีเฮ้าส์ อพาทเม้นท์ ซอยนาเกลือ12_x000a_ต.นาเกลือ อ.บางละมุง_x000a_ชลบุรี  20150"/>
    <s v="20150"/>
    <s v="0892536208"/>
    <s v="28/03/2026 16:27"/>
    <s v="t0832622509@gmail.com"/>
    <s v="EMS COD"/>
    <s v="facebook"/>
    <s v="กสิกร"/>
    <s v=""/>
    <s v="-"/>
    <s v="28/03/2026 16:27"/>
  </r>
  <r>
    <x v="2"/>
    <x v="2"/>
    <n v="150"/>
    <n v="1"/>
    <s v="GYL90"/>
    <n v="199"/>
    <n v="0"/>
    <s v="ร้านที่1"/>
    <s v="ศุภานัน ทรรศนีย์พงษ์"/>
    <s v="1หมู่3ต.หนองใหญ่ อ.หนองใหญ่จ.ชลบุรี_x000a_หนองใหญ่_x000a_หนองใหญ่_x000a_ชลบุรี_x000a__x000a_Thailand 20190 20190"/>
    <s v="20190"/>
    <s v="66927965194"/>
    <s v="28/03/2026 16:26"/>
    <s v="t0832622509@gmail.com"/>
    <s v="EMS COD"/>
    <s v="facebook"/>
    <s v="กสิกร"/>
    <s v=""/>
    <s v="-"/>
    <s v="28/03/2026 16:26"/>
  </r>
  <r>
    <x v="1"/>
    <x v="1"/>
    <n v="150"/>
    <n v="1"/>
    <s v="GYL90"/>
    <n v="199"/>
    <n v="0"/>
    <s v="ร้านที่1"/>
    <s v="ศุภานัน ทรรศนีย์พงษ์"/>
    <s v="1หมู่3ต.หนองใหญ่ อ.หนองใหญ่จ.ชลบุรี_x000a_หนองใหญ่_x000a_หนองใหญ่_x000a_ชลบุรี_x000a__x000a_Thailand 20190 20190"/>
    <s v="20190"/>
    <s v="66927965194"/>
    <s v="28/03/2026 16:26"/>
    <s v="t0832622509@gmail.com"/>
    <s v="EMS COD"/>
    <s v="facebook"/>
    <s v="กสิกร"/>
    <s v=""/>
    <s v="-"/>
    <s v="28/03/2026 16:26"/>
  </r>
  <r>
    <x v="9"/>
    <x v="9"/>
    <n v="50"/>
    <n v="3"/>
    <s v="GYL89"/>
    <n v="100"/>
    <n v="0"/>
    <s v="ร้านที่2"/>
    <s v="อ***ยา ซ***บุญ"/>
    <s v="กระบี่"/>
    <s v="-"/>
    <s v=""/>
    <s v="28/03/2026 16:26"/>
    <s v="-"/>
    <s v="J&amp;T COD"/>
    <s v="Tiktok"/>
    <s v="จ่ายทีหลัง / COD"/>
    <s v=""/>
    <s v="-"/>
    <s v="28/03/2026 16:26"/>
  </r>
  <r>
    <x v="9"/>
    <x v="9"/>
    <n v="50"/>
    <n v="3"/>
    <s v="GYL88"/>
    <n v="100"/>
    <n v="0"/>
    <s v="ร้านที่2"/>
    <s v="อ***ยา ซ***บุญ"/>
    <s v="กระบี่"/>
    <s v="-"/>
    <s v=""/>
    <s v="28/03/2026 16:25"/>
    <s v="-"/>
    <s v="J&amp;T COD"/>
    <s v="Tiktok"/>
    <s v="จ่ายทีหลัง / COD"/>
    <s v=""/>
    <s v="-"/>
    <s v="28/03/2026 16:25"/>
  </r>
  <r>
    <x v="2"/>
    <x v="2"/>
    <n v="150"/>
    <n v="1"/>
    <s v="GYL87"/>
    <n v="199"/>
    <n v="0"/>
    <s v="ร้านที่1"/>
    <s v="พระบุญยง ขันติธัมโม"/>
    <s v="(หน่อง ติลาลัย)_x000a_เลขที่ 25 ม.3_x000a_วัดปลายคลองขุนศรี ต.ไทรใหญ่_x000a_อ.ไทรน้อย จ.นนทบุรี _x000a_ 11150"/>
    <s v="11150"/>
    <s v="0853772138"/>
    <s v="28/03/2026 16:25"/>
    <s v="t0832622509@gmail.com"/>
    <s v="EMS COD"/>
    <s v="facebook"/>
    <s v="กสิกร"/>
    <s v=""/>
    <s v="-"/>
    <s v="28/03/2026 16:24"/>
  </r>
  <r>
    <x v="1"/>
    <x v="1"/>
    <n v="150"/>
    <n v="1"/>
    <s v="GYL87"/>
    <n v="199"/>
    <n v="0"/>
    <s v="ร้านที่1"/>
    <s v="พระบุญยง ขันติธัมโม"/>
    <s v="(หน่อง ติลาลัย)_x000a_เลขที่ 25 ม.3_x000a_วัดปลายคลองขุนศรี ต.ไทรใหญ่_x000a_อ.ไทรน้อย จ.นนทบุรี _x000a_ 11150"/>
    <s v="11150"/>
    <s v="0853772138"/>
    <s v="28/03/2026 16:25"/>
    <s v="t0832622509@gmail.com"/>
    <s v="EMS COD"/>
    <s v="facebook"/>
    <s v="กสิกร"/>
    <s v=""/>
    <s v="-"/>
    <s v="28/03/2026 16:24"/>
  </r>
  <r>
    <x v="9"/>
    <x v="9"/>
    <n v="50"/>
    <n v="3"/>
    <s v="GYL86"/>
    <n v="99"/>
    <n v="0"/>
    <s v="ร้านที่2"/>
    <s v="น***ิพย์ เ***เจริญ"/>
    <s v="พระนครศรีอยุธยา"/>
    <s v="-"/>
    <s v=""/>
    <s v="28/03/2026 16:23"/>
    <s v="-"/>
    <s v="J&amp;T COD"/>
    <s v="Tiktok"/>
    <s v="จ่ายทีหลัง / COD"/>
    <s v=""/>
    <s v="-"/>
    <s v="28/03/2026 16:23"/>
  </r>
  <r>
    <x v="3"/>
    <x v="15"/>
    <n v="55.97"/>
    <n v="1"/>
    <s v="GYL85"/>
    <n v="125.19"/>
    <n v="26"/>
    <s v="ร้านที่1"/>
    <s v="ศศิธร พูลเกษม"/>
    <s v="8/96 หมู่บ้านบุญอนันต์ ซอย.4 ถ.สรงประภา 9 ดอนเมือง กรุงเทพฯ 10210_x000a__x000a_ดอนเมือง/ Don Mueangกรุงเทพมหานคร/ Bangkok_x000a_10210"/>
    <s v="10210"/>
    <s v="660858118853"/>
    <s v="28/03/2026 16:18"/>
    <s v="-"/>
    <s v="Kerry_dropoff"/>
    <s v="Lazada"/>
    <s v="lazada"/>
    <s v=""/>
    <s v="LEXPU0671814347"/>
    <s v="28/03/2026 16:18"/>
  </r>
  <r>
    <x v="13"/>
    <x v="16"/>
    <n v="54.5"/>
    <n v="2"/>
    <s v="GYL85"/>
    <n v="125.19"/>
    <n v="26"/>
    <s v="ร้านที่1"/>
    <s v="ศศิธร พูลเกษม"/>
    <s v="8/96 หมู่บ้านบุญอนันต์ ซอย.4 ถ.สรงประภา 9 ดอนเมือง กรุงเทพฯ 10210_x000a__x000a_ดอนเมือง/ Don Mueangกรุงเทพมหานคร/ Bangkok_x000a_10210"/>
    <s v="10210"/>
    <s v="660858118853"/>
    <s v="28/03/2026 16:18"/>
    <s v="-"/>
    <s v="Kerry_dropoff"/>
    <s v="Lazada"/>
    <s v="lazada"/>
    <s v=""/>
    <s v="LEXPU0671814347"/>
    <s v="28/03/2026 16:18"/>
  </r>
  <r>
    <x v="9"/>
    <x v="9"/>
    <n v="50"/>
    <n v="3"/>
    <s v="GYL84"/>
    <n v="100"/>
    <n v="0"/>
    <s v="ร้านที่2"/>
    <s v="ย***ี ว***ลย์อรรถ"/>
    <s v="ชลบุรี"/>
    <s v="-"/>
    <s v=""/>
    <s v="28/03/2026 16:11"/>
    <s v="-"/>
    <s v="J&amp;T Express"/>
    <s v="Tiktok"/>
    <s v="tiktok"/>
    <s v=""/>
    <s v="-"/>
    <s v="28/03/2026 16:12"/>
  </r>
  <r>
    <x v="0"/>
    <x v="0"/>
    <n v="50"/>
    <n v="6"/>
    <s v="GYL83"/>
    <n v="200"/>
    <n v="0"/>
    <s v="ร้านที่2"/>
    <s v="ย*** ศ***วัฒน์"/>
    <s v="ขอนแก่น"/>
    <s v="-"/>
    <s v=""/>
    <s v="28/03/2026 16:10"/>
    <s v="-"/>
    <s v="J&amp;T COD"/>
    <s v="Tiktok"/>
    <s v="จ่ายทีหลัง / COD"/>
    <s v=""/>
    <s v="794015564823"/>
    <s v="28/03/2026 16:12"/>
  </r>
  <r>
    <x v="1"/>
    <x v="1"/>
    <n v="99"/>
    <n v="1"/>
    <s v="GYL81"/>
    <n v="179"/>
    <n v="0"/>
    <s v="ร้านที่2"/>
    <s v="น***าวอันธิตา ส***์แก้ว"/>
    <s v="ชุมพร"/>
    <s v="-"/>
    <s v=""/>
    <s v="28/03/2026 16:09"/>
    <s v="-"/>
    <s v="J&amp;T COD"/>
    <s v="Tiktok"/>
    <s v="จ่ายทีหลัง / COD"/>
    <s v=""/>
    <s v="-"/>
    <s v="28/03/2026 16:11"/>
  </r>
  <r>
    <x v="2"/>
    <x v="2"/>
    <n v="99"/>
    <n v="1"/>
    <s v="GYL81"/>
    <n v="179"/>
    <n v="0"/>
    <s v="ร้านที่2"/>
    <s v="น***าวอันธิตา ส***์แก้ว"/>
    <s v="ชุมพร"/>
    <s v="-"/>
    <s v=""/>
    <s v="28/03/2026 16:09"/>
    <s v="-"/>
    <s v="J&amp;T COD"/>
    <s v="Tiktok"/>
    <s v="จ่ายทีหลัง / COD"/>
    <s v=""/>
    <s v="-"/>
    <s v="28/03/2026 16:11"/>
  </r>
  <r>
    <x v="9"/>
    <x v="9"/>
    <n v="50"/>
    <n v="3"/>
    <s v="GYL80"/>
    <n v="99"/>
    <n v="0"/>
    <s v="ร้านที่2"/>
    <s v="ธ*** ป***าศุภโชติ"/>
    <s v="เพชรบูรณ์"/>
    <s v="-"/>
    <s v=""/>
    <s v="28/03/2026 16:05"/>
    <s v="-"/>
    <s v="J&amp;T Express"/>
    <s v="Tiktok"/>
    <s v="tiktok"/>
    <s v=""/>
    <s v="-"/>
    <s v="28/03/2026 16:09"/>
  </r>
  <r>
    <x v="0"/>
    <x v="0"/>
    <n v="50"/>
    <n v="6"/>
    <s v="GYL79"/>
    <n v="200"/>
    <n v="0"/>
    <s v="ร้านที่2"/>
    <s v="ค***ัสรา"/>
    <s v="ยโสธร"/>
    <s v="-"/>
    <s v=""/>
    <s v="28/03/2026 15:56"/>
    <s v="-"/>
    <s v="J&amp;T Express"/>
    <s v="Tiktok"/>
    <s v="tiktok"/>
    <s v=""/>
    <s v="794023767832"/>
    <s v="28/03/2026 16:01"/>
  </r>
  <r>
    <x v="9"/>
    <x v="9"/>
    <n v="50"/>
    <n v="3"/>
    <s v="GYL77"/>
    <n v="99"/>
    <n v="0"/>
    <s v="ร้านที่2"/>
    <s v="M***.       1***11"/>
    <s v="ชลบุรี"/>
    <s v="-"/>
    <s v=""/>
    <s v="28/03/2026 15:54"/>
    <s v="-"/>
    <s v="J&amp;T Express"/>
    <s v="Tiktok"/>
    <s v="tiktok"/>
    <s v=""/>
    <s v="-"/>
    <s v="28/03/2026 15:58"/>
  </r>
  <r>
    <x v="14"/>
    <x v="17"/>
    <n v="159"/>
    <n v="1"/>
    <s v="GYL75"/>
    <n v="167"/>
    <n v="38"/>
    <s v="ร้านที่2"/>
    <s v="ว***ี ไ***ูป"/>
    <s v="ชลบุรี"/>
    <s v="-"/>
    <s v=""/>
    <s v="28/03/2026 15:51"/>
    <s v="-"/>
    <s v="J&amp;T COD"/>
    <s v="Tiktok"/>
    <s v="จ่ายทีหลัง / COD"/>
    <s v=""/>
    <s v="-"/>
    <s v="28/03/2026 15:51"/>
  </r>
  <r>
    <x v="5"/>
    <x v="5"/>
    <n v="159"/>
    <n v="1"/>
    <s v="GYL74"/>
    <n v="167"/>
    <n v="38"/>
    <s v="ร้านที่2"/>
    <s v="ว***ี ไ***ูป"/>
    <s v="ชลบุรี"/>
    <s v="-"/>
    <s v=""/>
    <s v="28/03/2026 15:50"/>
    <s v="-"/>
    <s v="J&amp;T COD"/>
    <s v="Tiktok"/>
    <s v="จ่ายทีหลัง / COD"/>
    <s v=""/>
    <s v="-"/>
    <s v="28/03/2026 15:50"/>
  </r>
  <r>
    <x v="0"/>
    <x v="0"/>
    <n v="50"/>
    <n v="6"/>
    <s v="GYL73"/>
    <n v="200"/>
    <n v="0"/>
    <s v="ร้านที่2"/>
    <s v="ค***ณิตย์ ก***ัตร"/>
    <s v="ยะลา"/>
    <s v="-"/>
    <s v=""/>
    <s v="28/03/2026 15:50"/>
    <s v="-"/>
    <s v="J&amp;T COD"/>
    <s v="Tiktok"/>
    <s v="จ่ายทีหลัง / COD"/>
    <s v=""/>
    <s v="794017845810"/>
    <s v="28/03/2026 15:50"/>
  </r>
  <r>
    <x v="14"/>
    <x v="11"/>
    <n v="42.2"/>
    <n v="1"/>
    <s v="GYL72"/>
    <n v="49.2"/>
    <n v="7"/>
    <s v="ร้านที่1"/>
    <s v="ชญานัท แดงเจริญ"/>
    <s v="11/1หมู่2ต.สาวชะโงกอ.บางคล้า_x000a__x000a_บางคล้า/ Bang Khlaฉะเชิงเทรา/ Chachoengsao_x000a_24110"/>
    <s v="24110"/>
    <s v="660965199463"/>
    <s v="28/03/2026 15:39"/>
    <s v="-"/>
    <s v="Kerry_dropoff"/>
    <s v="Lazada"/>
    <s v="lazada"/>
    <s v=""/>
    <s v="-"/>
    <s v="28/03/2026 15:39"/>
  </r>
  <r>
    <x v="0"/>
    <x v="0"/>
    <n v="33.333333333333336"/>
    <n v="3"/>
    <s v="GYL71"/>
    <n v="423"/>
    <n v="23"/>
    <s v="ร้านที่2"/>
    <s v="น***า"/>
    <s v="กำแพงเพชร"/>
    <s v="-"/>
    <s v=""/>
    <s v="28/03/2026 15:31"/>
    <s v="-"/>
    <s v="J&amp;T Express"/>
    <s v="Tiktok"/>
    <s v="tiktok"/>
    <s v=""/>
    <s v="-"/>
    <s v="28/03/2026 15:34"/>
  </r>
  <r>
    <x v="12"/>
    <x v="14"/>
    <n v="66.666666666666671"/>
    <n v="3"/>
    <s v="GYL71"/>
    <n v="423"/>
    <n v="23"/>
    <s v="ร้านที่2"/>
    <s v="น***า"/>
    <s v="กำแพงเพชร"/>
    <s v="-"/>
    <s v=""/>
    <s v="28/03/2026 15:31"/>
    <s v="-"/>
    <s v="J&amp;T Express"/>
    <s v="Tiktok"/>
    <s v="tiktok"/>
    <s v=""/>
    <s v="-"/>
    <s v="28/03/2026 15:34"/>
  </r>
  <r>
    <x v="3"/>
    <x v="10"/>
    <n v="120"/>
    <n v="2"/>
    <s v="GYL71"/>
    <n v="423"/>
    <n v="23"/>
    <s v="ร้านที่2"/>
    <s v="น***า"/>
    <s v="กำแพงเพชร"/>
    <s v="-"/>
    <s v=""/>
    <s v="28/03/2026 15:31"/>
    <s v="-"/>
    <s v="J&amp;T Express"/>
    <s v="Tiktok"/>
    <s v="tiktok"/>
    <s v=""/>
    <s v="-"/>
    <s v="28/03/2026 15:34"/>
  </r>
  <r>
    <x v="0"/>
    <x v="0"/>
    <n v="33.333333333333336"/>
    <n v="3"/>
    <s v="GYL70"/>
    <n v="100"/>
    <n v="0"/>
    <s v="ร้านที่2"/>
    <s v="น***ัด ส***งศ์"/>
    <s v="บุรีรัมย์"/>
    <s v="-"/>
    <s v=""/>
    <s v="28/03/2026 15:33"/>
    <s v="-"/>
    <s v="J&amp;T Express"/>
    <s v="Tiktok"/>
    <s v="tiktok"/>
    <s v=""/>
    <s v="-"/>
    <s v="28/03/2026 15:32"/>
  </r>
  <r>
    <x v="0"/>
    <x v="0"/>
    <n v="50"/>
    <n v="6"/>
    <s v="GYL69"/>
    <n v="200"/>
    <n v="0"/>
    <s v="ร้านที่2"/>
    <s v="จ***ะพนธ ข***น"/>
    <s v="สงขลา"/>
    <s v="-"/>
    <s v=""/>
    <s v="28/03/2026 15:30"/>
    <s v="-"/>
    <s v="J&amp;T COD"/>
    <s v="Tiktok"/>
    <s v="จ่ายทีหลัง / COD"/>
    <s v=""/>
    <s v="794021445814"/>
    <s v="28/03/2026 15:30"/>
  </r>
  <r>
    <x v="0"/>
    <x v="0"/>
    <n v="50"/>
    <n v="6"/>
    <s v="GYL68"/>
    <n v="200"/>
    <n v="0"/>
    <s v="ร้านที่2"/>
    <s v="พ** เ***มน้ำเพชร"/>
    <s v="นนทบุรี"/>
    <s v="-"/>
    <s v=""/>
    <s v="28/03/2026 15:29"/>
    <s v="-"/>
    <s v="J&amp;T Express"/>
    <s v="Tiktok"/>
    <s v="tiktok"/>
    <s v=""/>
    <s v="794067750884"/>
    <s v="28/03/2026 15:28"/>
  </r>
  <r>
    <x v="9"/>
    <x v="9"/>
    <n v="50"/>
    <n v="3"/>
    <s v="GYL67"/>
    <n v="99"/>
    <n v="0"/>
    <s v="ร้านที่2"/>
    <s v="ส***พร.   ม***ำ"/>
    <s v="กำแพงเพชร"/>
    <s v="-"/>
    <s v=""/>
    <s v="28/03/2026 15:26"/>
    <s v="-"/>
    <s v="J&amp;T COD"/>
    <s v="Tiktok"/>
    <s v="จ่ายทีหลัง / COD"/>
    <s v=""/>
    <s v="-"/>
    <s v="28/03/2026 15:26"/>
  </r>
  <r>
    <x v="2"/>
    <x v="2"/>
    <n v="150"/>
    <n v="1"/>
    <s v="GYL65"/>
    <n v="199"/>
    <n v="0"/>
    <s v="ร้านที่1"/>
    <s v="คุณไก่"/>
    <s v="คุณไก่_x000a_บ้านสบาย เลขที่ 2 ห้อแง 311 ซอยนาคนิวาส 53 ถนนนาคนิวาส แขวงลาดพร้าว  เขตลาดพร้าว กรุงเทพฯ 10230"/>
    <s v="10230"/>
    <s v="0800586999"/>
    <s v="28/03/2026 16:03"/>
    <s v="t0832622509@gmail.com"/>
    <s v="EMS COD"/>
    <s v="facebook"/>
    <s v="กสิกร"/>
    <s v=""/>
    <s v="-"/>
    <s v="28/03/2026 15:09"/>
  </r>
  <r>
    <x v="1"/>
    <x v="1"/>
    <n v="150"/>
    <n v="1"/>
    <s v="GYL65"/>
    <n v="199"/>
    <n v="0"/>
    <s v="ร้านที่1"/>
    <s v="คุณไก่"/>
    <s v="คุณไก่_x000a_บ้านสบาย เลขที่ 2 ห้อแง 311 ซอยนาคนิวาส 53 ถนนนาคนิวาส แขวงลาดพร้าว  เขตลาดพร้าว กรุงเทพฯ 10230"/>
    <s v="10230"/>
    <s v="0800586999"/>
    <s v="28/03/2026 16:03"/>
    <s v="t0832622509@gmail.com"/>
    <s v="EMS COD"/>
    <s v="facebook"/>
    <s v="กสิกร"/>
    <s v=""/>
    <s v="-"/>
    <s v="28/03/2026 15:09"/>
  </r>
  <r>
    <x v="2"/>
    <x v="2"/>
    <n v="150"/>
    <n v="1"/>
    <s v="GYL64"/>
    <n v="199"/>
    <n v="0"/>
    <s v="ร้านที่1"/>
    <s v="คุณอัมพาพันธ์  ปิ่นเสถียรเกส "/>
    <s v="1/14 ซ ลาดพร้าว 101 ซ 42 แยก 6 หมู่บ้านวาสินี แขวงคลองจั่น เขตบางกะปิ กทม  โทร  10240"/>
    <s v="10240"/>
    <s v="0806659145"/>
    <s v="28/03/2026 15:07"/>
    <s v="t0832622509@gmail.com"/>
    <s v="EMS COD"/>
    <s v="facebook"/>
    <s v="กสิกร"/>
    <s v=""/>
    <s v="-"/>
    <s v="28/03/2026 15:07"/>
  </r>
  <r>
    <x v="1"/>
    <x v="1"/>
    <n v="150"/>
    <n v="1"/>
    <s v="GYL64"/>
    <n v="199"/>
    <n v="0"/>
    <s v="ร้านที่1"/>
    <s v="คุณอัมพาพันธ์  ปิ่นเสถียรเกส "/>
    <s v="1/14 ซ ลาดพร้าว 101 ซ 42 แยก 6 หมู่บ้านวาสินี แขวงคลองจั่น เขตบางกะปิ กทม  โทร  10240"/>
    <s v="10240"/>
    <s v="0806659145"/>
    <s v="28/03/2026 15:07"/>
    <s v="t0832622509@gmail.com"/>
    <s v="EMS COD"/>
    <s v="facebook"/>
    <s v="กสิกร"/>
    <s v=""/>
    <s v="-"/>
    <s v="28/03/2026 15:07"/>
  </r>
  <r>
    <x v="11"/>
    <x v="13"/>
    <n v="27.5"/>
    <n v="4"/>
    <s v="GYL63"/>
    <n v="165"/>
    <n v="0"/>
    <s v="ร้านที่1"/>
    <s v="ก******ย"/>
    <s v="******คกสว่าง ตำบลโคกสว่าง อำเภอสำโรง จังหวัดอุบลราชธานี 34360"/>
    <s v="34360"/>
    <s v="14"/>
    <s v="28/03/2026 15:01"/>
    <s v="-"/>
    <s v="SPX Express"/>
    <s v="Shopee"/>
    <s v="shopee"/>
    <s v=""/>
    <s v="-"/>
    <s v="28/03/2026 15:01"/>
  </r>
  <r>
    <x v="0"/>
    <x v="0"/>
    <n v="50"/>
    <n v="6"/>
    <s v="GYL62"/>
    <n v="200"/>
    <n v="0"/>
    <s v="ร้านที่2"/>
    <s v="ส***ลี ก***ง"/>
    <s v="กรุงเทพฯ"/>
    <s v="-"/>
    <s v=""/>
    <s v="28/03/2026 14:50"/>
    <s v="-"/>
    <s v="J&amp;T Express"/>
    <s v="Tiktok"/>
    <s v="tiktok"/>
    <s v="รสกาแฟ 3 กล่อง ฝอยทอง 3 กล่อง"/>
    <s v="794027343874"/>
    <s v="28/03/2026 14:50"/>
  </r>
  <r>
    <x v="3"/>
    <x v="10"/>
    <n v="80"/>
    <n v="1"/>
    <s v="GYL61"/>
    <n v="80"/>
    <n v="0"/>
    <s v="ร้านที่1"/>
    <s v="ว******า"/>
    <s v="******จ.สกลนคร ตำบลท่าแร่ อำเภอเมืองสกลนคร จังหวัดสกลนคร 47230"/>
    <s v="47230"/>
    <s v="07"/>
    <s v="28/03/2026 15:20"/>
    <s v="-"/>
    <s v="SPX Express"/>
    <s v="Shopee"/>
    <s v="shopee"/>
    <s v=""/>
    <s v="-"/>
    <s v="28/03/2026 14:49"/>
  </r>
  <r>
    <x v="0"/>
    <x v="0"/>
    <n v="33.333333333333336"/>
    <n v="3"/>
    <s v="GYL59"/>
    <n v="288"/>
    <n v="0"/>
    <s v="ร้านที่2"/>
    <s v="ณ***ัช ท***านพ"/>
    <s v="ปราจีนบุรี"/>
    <s v="-"/>
    <s v=""/>
    <s v="28/03/2026 14:47"/>
    <s v="-"/>
    <s v="J&amp;T Express"/>
    <s v="Tiktok"/>
    <s v="tiktok"/>
    <s v=""/>
    <s v="794001755842"/>
    <s v="28/03/2026 14:47"/>
  </r>
  <r>
    <x v="7"/>
    <x v="7"/>
    <n v="159"/>
    <n v="1"/>
    <s v="GYL59"/>
    <n v="288"/>
    <n v="0"/>
    <s v="ร้านที่2"/>
    <s v="ณ***ัช ท***านพ"/>
    <s v="ปราจีนบุรี"/>
    <s v="-"/>
    <s v=""/>
    <s v="28/03/2026 14:47"/>
    <s v="-"/>
    <s v="J&amp;T Express"/>
    <s v="Tiktok"/>
    <s v="tiktok"/>
    <s v=""/>
    <s v="794001755842"/>
    <s v="28/03/2026 14:47"/>
  </r>
  <r>
    <x v="3"/>
    <x v="10"/>
    <n v="120"/>
    <n v="1"/>
    <s v="GYL59"/>
    <n v="288"/>
    <n v="0"/>
    <s v="ร้านที่2"/>
    <s v="ณ***ัช ท***านพ"/>
    <s v="ปราจีนบุรี"/>
    <s v="-"/>
    <s v=""/>
    <s v="28/03/2026 14:47"/>
    <s v="-"/>
    <s v="J&amp;T Express"/>
    <s v="Tiktok"/>
    <s v="tiktok"/>
    <s v=""/>
    <s v="794001755842"/>
    <s v="28/03/2026 14:47"/>
  </r>
  <r>
    <x v="1"/>
    <x v="1"/>
    <n v="150"/>
    <n v="1"/>
    <s v="GYL58"/>
    <n v="199"/>
    <n v="0"/>
    <s v="ร้านที่1"/>
    <s v="น.ส วริศรา มุธเมธาฤทธิ์"/>
    <s v="🏡บ้านเลขที่ 116/29_x000a_หมู่ 6 _x000a_ต ป่าคลอก_x000a_อ ถลาง_x000a_จ ภูเก็ต_x000a_📮_x000a_☎ 83110"/>
    <s v="83110"/>
    <s v="0990839311"/>
    <s v="28/03/2026 14:44"/>
    <s v="t0832622509@gmail.com"/>
    <s v="EMS COD"/>
    <s v="facebook"/>
    <s v="กสิกร"/>
    <s v=""/>
    <s v="-"/>
    <s v="28/03/2026 14:44"/>
  </r>
  <r>
    <x v="2"/>
    <x v="2"/>
    <n v="150"/>
    <n v="1"/>
    <s v="GYL58"/>
    <n v="199"/>
    <n v="0"/>
    <s v="ร้านที่1"/>
    <s v="น.ส วริศรา มุธเมธาฤทธิ์"/>
    <s v="🏡บ้านเลขที่ 116/29_x000a_หมู่ 6 _x000a_ต ป่าคลอก_x000a_อ ถลาง_x000a_จ ภูเก็ต_x000a_📮_x000a_☎ 83110"/>
    <s v="83110"/>
    <s v="0990839311"/>
    <s v="28/03/2026 14:44"/>
    <s v="t0832622509@gmail.com"/>
    <s v="EMS COD"/>
    <s v="facebook"/>
    <s v="กสิกร"/>
    <s v=""/>
    <s v="-"/>
    <s v="28/03/2026 14:44"/>
  </r>
  <r>
    <x v="0"/>
    <x v="0"/>
    <n v="50"/>
    <n v="6"/>
    <s v="GYL57"/>
    <n v="200"/>
    <n v="0"/>
    <s v="ร้านที่2"/>
    <s v="ส***รษา   ว***ี"/>
    <s v="นครสวรรค์"/>
    <s v="-"/>
    <s v=""/>
    <s v="28/03/2026 14:40"/>
    <s v="-"/>
    <s v="J&amp;T COD"/>
    <s v="Tiktok"/>
    <s v="จ่ายทีหลัง / COD"/>
    <s v="ฝอย3มะพร้าว3"/>
    <s v="794059543874"/>
    <s v="28/03/2026 14:40"/>
  </r>
  <r>
    <x v="2"/>
    <x v="2"/>
    <n v="150"/>
    <n v="1"/>
    <s v="GYL55"/>
    <n v="199"/>
    <n v="0"/>
    <s v="ร้านที่1"/>
    <s v="วรรณเพ็ญ แซ่โอ้ว"/>
    <s v="63/2623 ม.เคหะธานี4_x000a_ถ.ราษฎร์พัฒนา        _x000a_แขวงราษฎร์พัฒนา_x000a_เขตสะพานสูง _x000a_กทม. 10240"/>
    <s v="10240"/>
    <s v="0819899686"/>
    <s v="28/03/2026 14:37"/>
    <s v="t0832622509@gmail.com"/>
    <s v="EMS COD"/>
    <s v="facebook"/>
    <s v="กสิกร"/>
    <s v=""/>
    <s v="-"/>
    <s v="28/03/2026 14:37"/>
  </r>
  <r>
    <x v="1"/>
    <x v="1"/>
    <n v="150"/>
    <n v="1"/>
    <s v="GYL55"/>
    <n v="199"/>
    <n v="0"/>
    <s v="ร้านที่1"/>
    <s v="วรรณเพ็ญ แซ่โอ้ว"/>
    <s v="63/2623 ม.เคหะธานี4_x000a_ถ.ราษฎร์พัฒนา        _x000a_แขวงราษฎร์พัฒนา_x000a_เขตสะพานสูง _x000a_กทม. 10240"/>
    <s v="10240"/>
    <s v="0819899686"/>
    <s v="28/03/2026 14:37"/>
    <s v="t0832622509@gmail.com"/>
    <s v="EMS COD"/>
    <s v="facebook"/>
    <s v="กสิกร"/>
    <s v=""/>
    <s v="-"/>
    <s v="28/03/2026 14:37"/>
  </r>
  <r>
    <x v="2"/>
    <x v="2"/>
    <n v="150"/>
    <n v="1"/>
    <s v="GYL54"/>
    <n v="199"/>
    <n v="0"/>
    <s v="ร้านที่1"/>
    <s v="ชุลีพร หอมหวาน"/>
    <s v="100 ซอยรามคำแหง 182_x000a_แขวงมีนบุรี เขตมีนบุรี_x000a_กรุงเทพฯ โทร 10510"/>
    <s v="10510"/>
    <s v="0982548549"/>
    <s v="28/03/2026 14:36"/>
    <s v="t0832622509@gmail.com"/>
    <s v="EMS COD"/>
    <s v="facebook"/>
    <s v="กสิกร"/>
    <s v=""/>
    <s v="-"/>
    <s v="28/03/2026 14:35"/>
  </r>
  <r>
    <x v="1"/>
    <x v="1"/>
    <n v="150"/>
    <n v="1"/>
    <s v="GYL54"/>
    <n v="199"/>
    <n v="0"/>
    <s v="ร้านที่1"/>
    <s v="ชุลีพร หอมหวาน"/>
    <s v="100 ซอยรามคำแหง 182_x000a_แขวงมีนบุรี เขตมีนบุรี_x000a_กรุงเทพฯ โทร 10510"/>
    <s v="10510"/>
    <s v="0982548549"/>
    <s v="28/03/2026 14:36"/>
    <s v="t0832622509@gmail.com"/>
    <s v="EMS COD"/>
    <s v="facebook"/>
    <s v="กสิกร"/>
    <s v=""/>
    <s v="-"/>
    <s v="28/03/2026 14:35"/>
  </r>
  <r>
    <x v="1"/>
    <x v="1"/>
    <n v="150"/>
    <n v="1"/>
    <s v="GYL53"/>
    <n v="199"/>
    <n v="0"/>
    <s v="ร้านที่1"/>
    <s v="วรรณภา ธูปงาม"/>
    <s v="201ม8_x000a_ต. หนองบัวใต้_x000a_อ. ศรีบุญเรือง_x000a_จ. หนองบัวลำภู_x000a_ 39180"/>
    <s v="39180"/>
    <s v="0634438840"/>
    <s v="28/03/2026 14:31"/>
    <s v="t0832622509@gmail.com"/>
    <s v="EMS COD"/>
    <s v="facebook"/>
    <s v="กสิกร"/>
    <s v=""/>
    <s v="-"/>
    <s v="28/03/2026 14:31"/>
  </r>
  <r>
    <x v="2"/>
    <x v="2"/>
    <n v="150"/>
    <n v="1"/>
    <s v="GYL53"/>
    <n v="199"/>
    <n v="0"/>
    <s v="ร้านที่1"/>
    <s v="วรรณภา ธูปงาม"/>
    <s v="201ม8_x000a_ต. หนองบัวใต้_x000a_อ. ศรีบุญเรือง_x000a_จ. หนองบัวลำภู_x000a_ 39180"/>
    <s v="39180"/>
    <s v="0634438840"/>
    <s v="28/03/2026 14:31"/>
    <s v="t0832622509@gmail.com"/>
    <s v="EMS COD"/>
    <s v="facebook"/>
    <s v="กสิกร"/>
    <s v=""/>
    <s v="-"/>
    <s v="28/03/2026 14:31"/>
  </r>
  <r>
    <x v="2"/>
    <x v="2"/>
    <n v="150"/>
    <n v="1"/>
    <s v="GYL52"/>
    <n v="199"/>
    <n v="0"/>
    <s v="ร้านที่1"/>
    <s v="อรอนงค์  นวลทอง"/>
    <s v="ร้านต้นกล้าพานิชย์_x000a_222 ม.4 ต.พระเหลา_x000a_อ.พนา จ.อำนาจเจริญ _x000a_ 37180"/>
    <s v="37180"/>
    <s v="0897195449"/>
    <s v="28/03/2026 14:30"/>
    <s v="t0832622509@gmail.com"/>
    <s v="EMS COD"/>
    <s v="facebook"/>
    <s v="กสิกร"/>
    <s v=""/>
    <s v="-"/>
    <s v="28/03/2026 14:29"/>
  </r>
  <r>
    <x v="1"/>
    <x v="1"/>
    <n v="150"/>
    <n v="1"/>
    <s v="GYL52"/>
    <n v="199"/>
    <n v="0"/>
    <s v="ร้านที่1"/>
    <s v="อรอนงค์  นวลทอง"/>
    <s v="ร้านต้นกล้าพานิชย์_x000a_222 ม.4 ต.พระเหลา_x000a_อ.พนา จ.อำนาจเจริญ _x000a_ 37180"/>
    <s v="37180"/>
    <s v="0897195449"/>
    <s v="28/03/2026 14:30"/>
    <s v="t0832622509@gmail.com"/>
    <s v="EMS COD"/>
    <s v="facebook"/>
    <s v="กสิกร"/>
    <s v=""/>
    <s v="-"/>
    <s v="28/03/2026 14:29"/>
  </r>
  <r>
    <x v="0"/>
    <x v="0"/>
    <n v="65"/>
    <n v="9"/>
    <s v="GYL51"/>
    <n v="315"/>
    <n v="0"/>
    <s v="ร้านที่2"/>
    <s v="โ***วรรณ ม***ก้ว"/>
    <s v="ปทุมธานี"/>
    <s v="-"/>
    <s v=""/>
    <s v="28/03/2026 14:29"/>
    <s v="-"/>
    <s v="J&amp;T COD"/>
    <s v="Tiktok"/>
    <s v="จ่ายทีหลัง / COD"/>
    <s v="ไม่ขอรับกาแฟ น่ะค่ะ"/>
    <s v="794093147864"/>
    <s v="28/03/2026 14:29"/>
  </r>
  <r>
    <x v="0"/>
    <x v="0"/>
    <n v="50"/>
    <n v="6"/>
    <s v="GYL50"/>
    <n v="200"/>
    <n v="0"/>
    <s v="ร้านที่2"/>
    <s v="พ***พา จ***ันธ์"/>
    <s v="ชุมพร"/>
    <s v="-"/>
    <s v=""/>
    <s v="28/03/2026 14:25"/>
    <s v="-"/>
    <s v="J&amp;T COD"/>
    <s v="Tiktok"/>
    <s v="จ่ายทีหลัง / COD"/>
    <s v=""/>
    <s v="-"/>
    <s v="28/03/2026 14:25"/>
  </r>
  <r>
    <x v="15"/>
    <x v="18"/>
    <n v="99"/>
    <n v="1"/>
    <s v="GYL49"/>
    <n v="88"/>
    <n v="0"/>
    <s v="ร้านที่2"/>
    <s v="ป***า แ***ิ่ว"/>
    <s v="สตูล"/>
    <s v="-"/>
    <s v=""/>
    <s v="28/03/2026 14:14"/>
    <s v="-"/>
    <s v="J&amp;T COD"/>
    <s v="Tiktok"/>
    <s v="จ่ายทีหลัง / COD"/>
    <s v=""/>
    <s v="-"/>
    <s v="28/03/2026 14:18"/>
  </r>
  <r>
    <x v="0"/>
    <x v="0"/>
    <n v="50"/>
    <n v="6"/>
    <s v="GYL48"/>
    <n v="200"/>
    <n v="0"/>
    <s v="ร้านที่2"/>
    <s v="ช***พัชร์ อ***ณ์"/>
    <s v="ร้อยเอ็ด"/>
    <s v="-"/>
    <s v=""/>
    <s v="28/03/2026 14:11"/>
    <s v="-"/>
    <s v="J&amp;T COD"/>
    <s v="Tiktok"/>
    <s v="จ่ายทีหลัง / COD"/>
    <s v=""/>
    <s v="-"/>
    <s v="28/03/2026 14:16"/>
  </r>
  <r>
    <x v="4"/>
    <x v="4"/>
    <n v="75"/>
    <n v="2"/>
    <s v="GYL47"/>
    <n v="150"/>
    <n v="0"/>
    <s v="ร้านที่1"/>
    <s v="ภ******า"/>
    <s v="******.กำแพงแสน อ.กำแพงแสน 73140 ตำบลกำแพงแสน อำเภอกำแพงแสน จังหวัดนครปฐม 73140"/>
    <s v="73140"/>
    <s v="23"/>
    <s v="28/03/2026 14:16"/>
    <s v="-"/>
    <s v="Express Delivery (SHP Food)"/>
    <s v="Shopee"/>
    <s v="shopee"/>
    <s v=""/>
    <s v="-"/>
    <s v="28/03/2026 14:16"/>
  </r>
  <r>
    <x v="0"/>
    <x v="0"/>
    <n v="50"/>
    <n v="6"/>
    <s v="GYL46"/>
    <n v="200"/>
    <n v="0"/>
    <s v="ร้านที่2"/>
    <s v="ป***ศรา ศ***ูล"/>
    <s v="นครนายก"/>
    <s v="-"/>
    <s v=""/>
    <s v="28/03/2026 14:09"/>
    <s v="-"/>
    <s v="J&amp;T Express"/>
    <s v="Tiktok"/>
    <s v="tiktok"/>
    <s v=""/>
    <s v="-"/>
    <s v="28/03/2026 14:15"/>
  </r>
  <r>
    <x v="6"/>
    <x v="6"/>
    <n v="159"/>
    <n v="1"/>
    <s v="GYL45"/>
    <n v="99"/>
    <n v="0"/>
    <s v="ร้านที่4"/>
    <s v="เ***อน ฮ***ี่"/>
    <s v="นนทบุรี"/>
    <s v="-"/>
    <s v=""/>
    <s v="28/03/2026 13:53"/>
    <s v="-"/>
    <s v="Flash Express Thailand COD"/>
    <s v="Tiktok"/>
    <s v="จ่ายทีหลัง / COD"/>
    <s v=""/>
    <s v="THT030656WQFY2Z"/>
    <s v="28/03/2026 13:53"/>
  </r>
  <r>
    <x v="0"/>
    <x v="0"/>
    <n v="50"/>
    <n v="6"/>
    <s v="GYL44"/>
    <n v="200"/>
    <n v="0"/>
    <s v="ร้านที่2"/>
    <s v="จ***อม  ไ***ิริวิทยา"/>
    <s v="ชัยภูมิ"/>
    <s v="-"/>
    <s v=""/>
    <s v="28/03/2026 13:51"/>
    <s v="-"/>
    <s v="J&amp;T COD"/>
    <s v="Tiktok"/>
    <s v="จ่ายทีหลัง / COD"/>
    <s v=""/>
    <s v="-"/>
    <s v="28/03/2026 13:51"/>
  </r>
  <r>
    <x v="0"/>
    <x v="0"/>
    <n v="50"/>
    <n v="6"/>
    <s v="GYL43"/>
    <n v="200"/>
    <n v="0"/>
    <s v="ร้านที่2"/>
    <s v="อ***ใจ เ***าศ"/>
    <s v="นนทบุรี"/>
    <s v="-"/>
    <s v=""/>
    <s v="28/03/2026 13:45"/>
    <s v="-"/>
    <s v="J&amp;T Express"/>
    <s v="Tiktok"/>
    <s v="tiktok"/>
    <s v=""/>
    <s v="794068237896"/>
    <s v="28/03/2026 13:45"/>
  </r>
  <r>
    <x v="9"/>
    <x v="9"/>
    <n v="50"/>
    <n v="3"/>
    <s v="GYL42"/>
    <n v="99"/>
    <n v="0"/>
    <s v="ร้านที่2"/>
    <s v="น***ช ภ***วรรณ์"/>
    <s v="บุรีรัมย์"/>
    <s v="-"/>
    <s v=""/>
    <s v="28/03/2026 13:39"/>
    <s v="-"/>
    <s v="J&amp;T COD"/>
    <s v="Tiktok"/>
    <s v="จ่ายทีหลัง / COD"/>
    <s v=""/>
    <s v="-"/>
    <s v="28/03/2026 13:40"/>
  </r>
  <r>
    <x v="9"/>
    <x v="9"/>
    <n v="50"/>
    <n v="3"/>
    <s v="GYL41"/>
    <n v="99"/>
    <n v="0"/>
    <s v="ร้านที่2"/>
    <s v="ธ***รณ์ เ***รี"/>
    <s v="สุราษฎร์ธานี"/>
    <s v="-"/>
    <s v=""/>
    <s v="28/03/2026 13:35"/>
    <s v="-"/>
    <s v="J&amp;T COD"/>
    <s v="Tiktok"/>
    <s v="จ่ายทีหลัง / COD"/>
    <s v=""/>
    <s v="-"/>
    <s v="28/03/2026 13:35"/>
  </r>
  <r>
    <x v="9"/>
    <x v="9"/>
    <n v="50"/>
    <n v="6"/>
    <s v="GYL40"/>
    <n v="198"/>
    <n v="0"/>
    <s v="ร้านที่2"/>
    <s v="ฉ***ชัย พ***ุณ"/>
    <s v="สมุทรปราการ"/>
    <s v="-"/>
    <s v=""/>
    <s v="28/03/2026 13:34"/>
    <s v="-"/>
    <s v="J&amp;T Express"/>
    <s v="Tiktok"/>
    <s v="tiktok"/>
    <s v=""/>
    <s v="-"/>
    <s v="28/03/2026 13:34"/>
  </r>
  <r>
    <x v="0"/>
    <x v="0"/>
    <n v="50"/>
    <n v="6"/>
    <s v="GYL39"/>
    <n v="200"/>
    <n v="0"/>
    <s v="ร้านที่2"/>
    <s v="ธ***ชต์ เ***รัตน์"/>
    <s v="สตูล"/>
    <s v="-"/>
    <s v=""/>
    <s v="28/03/2026 13:31"/>
    <s v="-"/>
    <s v="J&amp;T COD"/>
    <s v="Tiktok"/>
    <s v="จ่ายทีหลัง / COD"/>
    <s v=""/>
    <s v="794004952860"/>
    <s v="28/03/2026 13:31"/>
  </r>
  <r>
    <x v="0"/>
    <x v="0"/>
    <n v="50"/>
    <n v="6"/>
    <s v="GYL38"/>
    <n v="200"/>
    <n v="0"/>
    <s v="ร้านที่2"/>
    <s v="ส***รี จ***ปรีดา"/>
    <s v="ลพบุรี"/>
    <s v="-"/>
    <s v=""/>
    <s v="28/03/2026 13:22"/>
    <s v="-"/>
    <s v="J&amp;T COD"/>
    <s v="Tiktok"/>
    <s v="จ่ายทีหลัง / COD"/>
    <s v=""/>
    <s v="794014958881"/>
    <s v="28/03/2026 13:22"/>
  </r>
  <r>
    <x v="0"/>
    <x v="0"/>
    <n v="50"/>
    <n v="6"/>
    <s v="GYL37"/>
    <n v="200"/>
    <n v="0"/>
    <s v="ร้านที่2"/>
    <s v="ล***ง เ***จา"/>
    <s v="นราธิวาส"/>
    <s v="-"/>
    <s v=""/>
    <s v="28/03/2026 13:21"/>
    <s v="-"/>
    <s v="J&amp;T Express"/>
    <s v="Tiktok"/>
    <s v="tiktok"/>
    <s v=""/>
    <s v="794000953863"/>
    <s v="28/03/2026 13:21"/>
  </r>
  <r>
    <x v="11"/>
    <x v="13"/>
    <n v="27.5"/>
    <n v="4"/>
    <s v="GYL36"/>
    <n v="169"/>
    <n v="4"/>
    <s v="ร้านที่1"/>
    <s v="ค****๊"/>
    <s v="******กระถิน, ตำบลทุ่งนาไทย, อำเภอทัพทัน ตำบลทุ่งนาไทย อำเภอทัพทัน จังหวัดอุทัยธานี 61120"/>
    <s v="61120"/>
    <s v="51"/>
    <s v="-"/>
    <s v="-"/>
    <s v=""/>
    <s v="Shopee"/>
    <s v="-"/>
    <s v=""/>
    <s v="-"/>
    <s v="28/03/2026 13:16"/>
  </r>
  <r>
    <x v="0"/>
    <x v="0"/>
    <n v="50"/>
    <n v="6"/>
    <s v="GYL35"/>
    <n v="200"/>
    <n v="0"/>
    <s v="ร้านที่2"/>
    <s v="ว***ดี"/>
    <s v="นครปฐม"/>
    <s v="-"/>
    <s v=""/>
    <s v="28/03/2026 13:07"/>
    <s v="-"/>
    <s v="J&amp;T COD"/>
    <s v="Tiktok"/>
    <s v="จ่ายทีหลัง / COD"/>
    <s v=""/>
    <s v="794079951851"/>
    <s v="28/03/2026 13:07"/>
  </r>
  <r>
    <x v="3"/>
    <x v="10"/>
    <n v="66.333333333333329"/>
    <n v="3"/>
    <s v="GYL33"/>
    <n v="110"/>
    <n v="10"/>
    <s v="ร้านที่3"/>
    <s v="ลัดดาวัลย์ รุ่งอรุณศรีสุข"/>
    <s v="113/9..ช.เอกชัย8 · บางขุนเทียน/ Bang Khun Thian_x000a__x000a_จอมทอง/ Chom Thongกรุงเทพมหานคร/ Bangkok_x000a_10150"/>
    <s v="10150"/>
    <s v="660997340521"/>
    <s v="28/03/2026 12:54"/>
    <s v="-"/>
    <s v="Kerry_dropoff"/>
    <s v="Lazada"/>
    <s v="lazada"/>
    <s v=""/>
    <s v="LEXPU0671814178"/>
    <s v="28/03/2026 12:54"/>
  </r>
  <r>
    <x v="0"/>
    <x v="0"/>
    <n v="33.333333333333336"/>
    <n v="6"/>
    <s v="GYL32"/>
    <n v="200"/>
    <n v="0"/>
    <s v="ร้านที่4"/>
    <s v="จ***วัญผ่องดารา"/>
    <s v="ระยอง"/>
    <s v="-"/>
    <s v=""/>
    <s v="28/03/2026 12:52"/>
    <s v="-"/>
    <s v="J&amp;T COD"/>
    <s v="Tiktok"/>
    <s v="จ่ายทีหลัง / COD"/>
    <s v=""/>
    <s v="794076357874"/>
    <s v="28/03/2026 12:52"/>
  </r>
  <r>
    <x v="0"/>
    <x v="0"/>
    <n v="50"/>
    <n v="12"/>
    <s v="GYL31"/>
    <n v="400"/>
    <n v="0"/>
    <s v="ร้านที่2"/>
    <s v="อ***นี ส***"/>
    <s v="ประจวบคีรีขันธ์"/>
    <s v="-"/>
    <s v=""/>
    <s v="28/03/2026 12:48"/>
    <s v="-"/>
    <s v="J&amp;T COD"/>
    <s v="Tiktok"/>
    <s v="จ่ายทีหลัง / COD"/>
    <s v=""/>
    <s v="794092430821"/>
    <s v="28/03/2026 12:48"/>
  </r>
  <r>
    <x v="9"/>
    <x v="9"/>
    <n v="50"/>
    <n v="3"/>
    <s v="GYL30"/>
    <n v="99"/>
    <n v="0"/>
    <s v="ร้านที่2"/>
    <s v="ว***รณ์"/>
    <s v="กรุงเทพฯ"/>
    <s v="-"/>
    <s v=""/>
    <s v="28/03/2026 12:46"/>
    <s v="-"/>
    <s v="J&amp;T Express"/>
    <s v="Tiktok"/>
    <s v="tiktok"/>
    <s v=""/>
    <s v="-"/>
    <s v="28/03/2026 12:46"/>
  </r>
  <r>
    <x v="9"/>
    <x v="9"/>
    <n v="50"/>
    <n v="3"/>
    <s v="GYL29"/>
    <n v="99"/>
    <n v="0"/>
    <s v="ร้านที่2"/>
    <s v=""/>
    <s v=""/>
    <s v="-"/>
    <s v=""/>
    <s v="-"/>
    <s v="-"/>
    <s v="Next-day delivery"/>
    <s v="Tiktok"/>
    <s v="-"/>
    <s v=""/>
    <s v="-"/>
    <s v="28/03/2026 12:46"/>
  </r>
  <r>
    <x v="9"/>
    <x v="9"/>
    <n v="50"/>
    <n v="9"/>
    <s v="GYL28"/>
    <n v="297"/>
    <n v="0"/>
    <s v="ร้านที่2"/>
    <s v="อ***"/>
    <s v="นนทบุรี"/>
    <s v="-"/>
    <s v=""/>
    <s v="28/03/2026 12:39"/>
    <s v="-"/>
    <s v="J&amp;T COD"/>
    <s v="Tiktok"/>
    <s v="จ่ายทีหลัง / COD"/>
    <s v=""/>
    <s v="-"/>
    <s v="28/03/2026 12:39"/>
  </r>
  <r>
    <x v="11"/>
    <x v="13"/>
    <n v="27.5"/>
    <n v="4"/>
    <s v="GYL27"/>
    <n v="169"/>
    <n v="4"/>
    <s v="ร้านที่1"/>
    <s v="ค****๊"/>
    <s v="******กระถิน, ตำบลทุ่งนาไทย, อำเภอทัพทัน ตำบลทุ่งนาไทย อำเภอทัพทัน จังหวัดอุทัยธานี 61120"/>
    <s v="61120"/>
    <s v="51"/>
    <s v="-"/>
    <s v="-"/>
    <s v=""/>
    <s v="Shopee"/>
    <s v="-"/>
    <s v=""/>
    <s v="-"/>
    <s v="28/03/2026 12:35"/>
  </r>
  <r>
    <x v="9"/>
    <x v="9"/>
    <n v="50"/>
    <n v="3"/>
    <s v="GYL26"/>
    <n v="99"/>
    <n v="0"/>
    <s v="ร้านที่2"/>
    <s v="ห***ม"/>
    <s v="ปทุมธานี"/>
    <s v="-"/>
    <s v=""/>
    <s v="28/03/2026 12:35"/>
    <s v="-"/>
    <s v="J&amp;T COD"/>
    <s v="Tiktok"/>
    <s v="จ่ายทีหลัง / COD"/>
    <s v=""/>
    <s v="-"/>
    <s v="28/03/2026 12:35"/>
  </r>
  <r>
    <x v="11"/>
    <x v="13"/>
    <n v="35"/>
    <n v="8"/>
    <s v="GYL25"/>
    <n v="328"/>
    <n v="0"/>
    <s v="ร้านที่1"/>
    <s v="ค****๊"/>
    <s v="******กระถิน, ตำบลทุ่งนาไทย, อำเภอทัพทัน ตำบลทุ่งนาไทย อำเภอทัพทัน จังหวัดอุทัยธานี 61120"/>
    <s v="61120"/>
    <s v="51"/>
    <s v="-"/>
    <s v="-"/>
    <s v=""/>
    <s v="Shopee"/>
    <s v="-"/>
    <s v=""/>
    <s v="-"/>
    <s v="28/03/2026 12:34"/>
  </r>
  <r>
    <x v="11"/>
    <x v="13"/>
    <n v="27.5"/>
    <n v="4"/>
    <s v="GYL24"/>
    <n v="181"/>
    <n v="16"/>
    <s v="ร้านที่1"/>
    <s v="ก******ล"/>
    <s v="******ยอง(สกุลทองคำห้องเช่า) ตำบลมะขามคู่ อำเภอนิคมพัฒนา จังหวัดระยอง 21180"/>
    <s v="21180"/>
    <s v="76"/>
    <s v="28/03/2026 12:32"/>
    <s v="-"/>
    <s v="SPX Express"/>
    <s v="Shopee"/>
    <s v="shopee"/>
    <s v=""/>
    <s v="-"/>
    <s v="28/03/2026 12:32"/>
  </r>
  <r>
    <x v="7"/>
    <x v="7"/>
    <n v="159"/>
    <n v="1"/>
    <s v="GYL23"/>
    <n v="99"/>
    <n v="0"/>
    <s v="ร้านที่4"/>
    <s v="จ***า ส***ัต"/>
    <s v="สมุทรสงคราม"/>
    <s v="-"/>
    <s v=""/>
    <s v="28/03/2026 12:22"/>
    <s v="-"/>
    <s v="J&amp;T COD"/>
    <s v="Tiktok"/>
    <s v="จ่ายทีหลัง / COD"/>
    <s v=""/>
    <s v="-"/>
    <s v="28/03/2026 12:22"/>
  </r>
  <r>
    <x v="14"/>
    <x v="17"/>
    <n v="159"/>
    <n v="1"/>
    <s v="GYL22"/>
    <n v="129"/>
    <n v="0"/>
    <s v="ร้านที่2"/>
    <s v="ว***นา"/>
    <s v="สมุทรสาคร"/>
    <s v="-"/>
    <s v=""/>
    <s v="28/03/2026 12:21"/>
    <s v="-"/>
    <s v="J&amp;T COD"/>
    <s v="Tiktok"/>
    <s v="จ่ายทีหลัง / COD"/>
    <s v=""/>
    <s v="-"/>
    <s v="28/03/2026 12:21"/>
  </r>
  <r>
    <x v="9"/>
    <x v="9"/>
    <n v="50"/>
    <n v="3"/>
    <s v="GYL21"/>
    <n v="99"/>
    <n v="0"/>
    <s v="ร้านที่2"/>
    <s v="J*** J***z"/>
    <s v="กรุงเทพฯ"/>
    <s v="-"/>
    <s v=""/>
    <s v="28/03/2026 12:16"/>
    <s v="-"/>
    <s v="J&amp;T Express"/>
    <s v="Tiktok"/>
    <s v="tiktok"/>
    <s v=""/>
    <s v="-"/>
    <s v="28/03/2026 12:16"/>
  </r>
  <r>
    <x v="11"/>
    <x v="13"/>
    <n v="50"/>
    <n v="2"/>
    <s v="GYL20"/>
    <n v="100"/>
    <n v="0"/>
    <s v="ร้านที่2"/>
    <s v="ฌ***ศา  เ***ติรัตน์"/>
    <s v="พะเยา"/>
    <s v="-"/>
    <s v=""/>
    <s v="28/03/2026 12:13"/>
    <s v="-"/>
    <s v="J&amp;T Express"/>
    <s v="Tiktok"/>
    <s v="tiktok"/>
    <s v=""/>
    <s v="-"/>
    <s v="28/03/2026 12:11"/>
  </r>
  <r>
    <x v="9"/>
    <x v="9"/>
    <n v="50"/>
    <n v="3"/>
    <s v="GYL19"/>
    <n v="99"/>
    <n v="0"/>
    <s v="ร้านที่2"/>
    <s v="S***ua"/>
    <s v="黎府"/>
    <s v="-"/>
    <s v=""/>
    <s v="28/03/2026 11:57"/>
    <s v="-"/>
    <s v="J&amp;T COD"/>
    <s v="Tiktok"/>
    <s v="จ่ายทีหลัง / COD"/>
    <s v=""/>
    <s v="794071719512"/>
    <s v="28/03/2026 11:57"/>
  </r>
  <r>
    <x v="0"/>
    <x v="0"/>
    <n v="50"/>
    <n v="6"/>
    <s v="GYL18"/>
    <n v="200"/>
    <n v="0"/>
    <s v="ร้านที่2"/>
    <s v="ท***ี ป***ังเวสา"/>
    <s v="นครราชสีมา"/>
    <s v="-"/>
    <s v=""/>
    <s v="28/03/2026 11:50"/>
    <s v="-"/>
    <s v="J&amp;T Express"/>
    <s v="Tiktok"/>
    <s v="tiktok"/>
    <s v=""/>
    <s v="794018297483"/>
    <s v="28/03/2026 11:49"/>
  </r>
  <r>
    <x v="2"/>
    <x v="2"/>
    <n v="99"/>
    <n v="2"/>
    <s v="GYL17"/>
    <n v="278"/>
    <n v="0"/>
    <s v="ร้านที่2"/>
    <s v="พ***ส"/>
    <s v="กรุงเทพฯ"/>
    <s v="-"/>
    <s v=""/>
    <s v="28/03/2026 11:46"/>
    <s v="-"/>
    <s v="J&amp;T Express"/>
    <s v="Tiktok"/>
    <s v="tiktok"/>
    <s v=""/>
    <s v="794078298403"/>
    <s v="28/03/2026 11:45"/>
  </r>
  <r>
    <x v="2"/>
    <x v="2"/>
    <n v="200"/>
    <n v="1"/>
    <s v="GYL17"/>
    <n v="278"/>
    <n v="0"/>
    <s v="ร้านที่2"/>
    <s v="พ***ส"/>
    <s v="กรุงเทพฯ"/>
    <s v="-"/>
    <s v=""/>
    <s v="28/03/2026 11:46"/>
    <s v="-"/>
    <s v="J&amp;T Express"/>
    <s v="Tiktok"/>
    <s v="tiktok"/>
    <s v=""/>
    <s v="794078298403"/>
    <s v="28/03/2026 11:45"/>
  </r>
  <r>
    <x v="0"/>
    <x v="0"/>
    <n v="50"/>
    <n v="6"/>
    <s v="GYL16"/>
    <n v="200"/>
    <n v="0"/>
    <s v="ร้านที่2"/>
    <s v="น***์วิษา  ร***ินธนกรณ์"/>
    <s v="หนองคาย"/>
    <s v="-"/>
    <s v=""/>
    <s v="28/03/2026 11:42"/>
    <s v="-"/>
    <s v="J&amp;T COD"/>
    <s v="Tiktok"/>
    <s v="จ่ายทีหลัง / COD"/>
    <s v=""/>
    <s v="794065006501"/>
    <s v="28/03/2026 11:42"/>
  </r>
  <r>
    <x v="6"/>
    <x v="6"/>
    <n v="159"/>
    <n v="1"/>
    <s v="GYL14"/>
    <n v="99"/>
    <n v="0"/>
    <s v="ร้านที่2"/>
    <s v="เ***ล ท***รรณ"/>
    <s v="ประจวบคีรีขันธ์"/>
    <s v="-"/>
    <s v=""/>
    <s v="28/03/2026 11:36"/>
    <s v="-"/>
    <s v="J&amp;T COD"/>
    <s v="Tiktok"/>
    <s v="จ่ายทีหลัง / COD"/>
    <s v=""/>
    <s v="794083294406"/>
    <s v="28/03/2026 11:36"/>
  </r>
  <r>
    <x v="0"/>
    <x v="0"/>
    <n v="50"/>
    <n v="6"/>
    <s v="GYL13"/>
    <n v="200"/>
    <n v="0"/>
    <s v="ร้านที่2"/>
    <s v="r***aronechun"/>
    <s v="นครศรีธรรมราช"/>
    <s v="-"/>
    <s v=""/>
    <s v="28/03/2026 11:31"/>
    <s v="-"/>
    <s v="J&amp;T COD"/>
    <s v="Tiktok"/>
    <s v="จ่ายทีหลัง / COD"/>
    <s v=""/>
    <s v="794086116563"/>
    <s v="28/03/2026 11:31"/>
  </r>
  <r>
    <x v="6"/>
    <x v="6"/>
    <n v="139"/>
    <n v="1"/>
    <s v="GYL12"/>
    <n v="215"/>
    <n v="0"/>
    <s v="ร้านที่10"/>
    <s v="ยุพา ศรัณยูเศรษฐ์"/>
    <s v="257/70 หมู่2 ถนนพหลโยธิน  ต. กกโก อ.เมือง_x000a_จ.ลพบุรี 15000"/>
    <s v="15000"/>
    <s v="0815723576"/>
    <s v="28/03/2026 11:21"/>
    <s v="t0832622509@gmail.com"/>
    <s v="EMS COD"/>
    <s v="facebook"/>
    <s v="กสิกร"/>
    <s v=""/>
    <s v="-"/>
    <s v="28/03/2026 11:21"/>
  </r>
  <r>
    <x v="7"/>
    <x v="7"/>
    <n v="139"/>
    <n v="1"/>
    <s v="GYL12"/>
    <n v="215"/>
    <n v="0"/>
    <s v="ร้านที่10"/>
    <s v="ยุพา ศรัณยูเศรษฐ์"/>
    <s v="257/70 หมู่2 ถนนพหลโยธิน  ต. กกโก อ.เมือง_x000a_จ.ลพบุรี 15000"/>
    <s v="15000"/>
    <s v="0815723576"/>
    <s v="28/03/2026 11:21"/>
    <s v="t0832622509@gmail.com"/>
    <s v="EMS COD"/>
    <s v="facebook"/>
    <s v="กสิกร"/>
    <s v=""/>
    <s v="-"/>
    <s v="28/03/2026 11:21"/>
  </r>
  <r>
    <x v="2"/>
    <x v="2"/>
    <n v="150"/>
    <n v="2"/>
    <s v="GYL11"/>
    <n v="199"/>
    <n v="0"/>
    <s v="ร้านที่1"/>
    <s v="พรเพ็ญ "/>
    <s v="42/4-6 ซ. ศรีเวียง ต.อ. แม่สอด จ.ตาก 63110"/>
    <s v="63110"/>
    <s v="0634595994"/>
    <s v="28/03/2026 11:19"/>
    <s v="t0832622509@gmail.com"/>
    <s v="EMS COD"/>
    <s v="facebook"/>
    <s v="กสิกร"/>
    <s v=""/>
    <s v="-"/>
    <s v="28/03/2026 11:18"/>
  </r>
  <r>
    <x v="9"/>
    <x v="9"/>
    <n v="50"/>
    <n v="3"/>
    <s v="GYL10"/>
    <n v="99"/>
    <n v="0"/>
    <s v="ร้านที่2"/>
    <s v="K***๋เชอรี่"/>
    <s v="กรุงเทพฯ"/>
    <s v="-"/>
    <s v=""/>
    <s v="28/03/2026 11:12"/>
    <s v="-"/>
    <s v="J&amp;T Express"/>
    <s v="Tiktok"/>
    <s v="tiktok"/>
    <s v=""/>
    <s v="794038712504"/>
    <s v="28/03/2026 11:12"/>
  </r>
  <r>
    <x v="2"/>
    <x v="2"/>
    <n v="99"/>
    <n v="2"/>
    <s v="GYL9"/>
    <n v="187"/>
    <n v="8"/>
    <s v="ร้านที่2"/>
    <s v="D***t C***ton"/>
    <s v="ยะลา"/>
    <s v="-"/>
    <s v=""/>
    <s v="28/03/2026 11:05"/>
    <s v="-"/>
    <s v="J&amp;T COD"/>
    <s v="Tiktok"/>
    <s v="จ่ายทีหลัง / COD"/>
    <s v=""/>
    <s v="794066100590"/>
    <s v="28/03/2026 11:05"/>
  </r>
  <r>
    <x v="14"/>
    <x v="17"/>
    <n v="139"/>
    <n v="1"/>
    <s v="GYL8"/>
    <n v="215"/>
    <n v="0"/>
    <s v="ร้านที่10"/>
    <s v="วรรณี พวงสุข"/>
    <s v="101 ม.1_x000a_ต. เขาพระ อ.เดิมบางฯ_x000a_จ.สุพรรณบุรี 72120"/>
    <s v="72120"/>
    <s v="0849097527"/>
    <s v="28/03/2026 11:06"/>
    <s v="t0832622509@gmail.com"/>
    <s v="EMS COD"/>
    <s v="facebook"/>
    <s v="กสิกร"/>
    <s v=""/>
    <s v="-"/>
    <s v="28/03/2026 11:04"/>
  </r>
  <r>
    <x v="6"/>
    <x v="6"/>
    <n v="139"/>
    <n v="1"/>
    <s v="GYL8"/>
    <n v="215"/>
    <n v="0"/>
    <s v="ร้านที่10"/>
    <s v="วรรณี พวงสุข"/>
    <s v="101 ม.1_x000a_ต. เขาพระ อ.เดิมบางฯ_x000a_จ.สุพรรณบุรี 72120"/>
    <s v="72120"/>
    <s v="0849097527"/>
    <s v="28/03/2026 11:06"/>
    <s v="t0832622509@gmail.com"/>
    <s v="EMS COD"/>
    <s v="facebook"/>
    <s v="กสิกร"/>
    <s v=""/>
    <s v="-"/>
    <s v="28/03/2026 11:04"/>
  </r>
  <r>
    <x v="0"/>
    <x v="0"/>
    <n v="50"/>
    <n v="6"/>
    <s v="GYL7"/>
    <n v="200"/>
    <n v="0"/>
    <s v="ร้านที่2"/>
    <s v="ส***ดา แ***ธานี"/>
    <s v="ตาก"/>
    <s v="-"/>
    <s v=""/>
    <s v="28/03/2026 11:03"/>
    <s v="-"/>
    <s v="J&amp;T COD"/>
    <s v="Tiktok"/>
    <s v="จ่ายทีหลัง / COD"/>
    <s v=""/>
    <s v="794099518586"/>
    <s v="28/03/2026 11:03"/>
  </r>
  <r>
    <x v="0"/>
    <x v="0"/>
    <n v="50"/>
    <n v="6"/>
    <s v="GYL6"/>
    <n v="200"/>
    <n v="0"/>
    <s v="ร้านที่2"/>
    <s v="น***รีย์ ข***ก้ว"/>
    <s v="สุราษฎร์ธานี"/>
    <s v="-"/>
    <s v=""/>
    <s v="28/03/2026 10:58"/>
    <s v="-"/>
    <s v="J&amp;T COD"/>
    <s v="Tiktok"/>
    <s v="จ่ายทีหลัง / COD"/>
    <s v=""/>
    <s v="794079510593"/>
    <s v="28/03/2026 10:58"/>
  </r>
  <r>
    <x v="3"/>
    <x v="10"/>
    <n v="66.333333333333329"/>
    <n v="3"/>
    <s v="GYL5"/>
    <n v="212.5"/>
    <n v="0"/>
    <s v="ร้านที่4"/>
    <s v="ต***Sunaythlka P***amrongchai"/>
    <s v="ราชบุรี"/>
    <s v="-"/>
    <s v=""/>
    <s v="28/03/2026 10:54"/>
    <s v="-"/>
    <s v="J&amp;T COD"/>
    <s v="Tiktok"/>
    <s v="จ่ายทีหลัง / COD"/>
    <s v=""/>
    <s v="794001301586"/>
    <s v="28/03/2026 10:54"/>
  </r>
  <r>
    <x v="0"/>
    <x v="0"/>
    <n v="50"/>
    <n v="6"/>
    <s v="GYL4"/>
    <n v="200"/>
    <n v="0"/>
    <s v="ร้านที่2"/>
    <s v="ว***นทร์.      อ***เนด"/>
    <s v="สมุทรปราการ"/>
    <s v="-"/>
    <s v=""/>
    <s v="28/03/2026 10:52"/>
    <s v="-"/>
    <s v="J&amp;T COD"/>
    <s v="Tiktok"/>
    <s v="จ่ายทีหลัง / COD"/>
    <s v=""/>
    <s v="794024922504"/>
    <s v="28/03/2026 10:52"/>
  </r>
  <r>
    <x v="6"/>
    <x v="6"/>
    <n v="139"/>
    <n v="2"/>
    <s v="GYL3"/>
    <n v="215"/>
    <n v="0"/>
    <s v="ร้านที่10"/>
    <s v="นวพรรณ โพธิวัฒน์โสภา"/>
    <s v="271/2ซอย3_x000a_ลาดพร้าว101_x000a_เขตวังทองหลาง_x000a_แขวงคลองเจ้าคุณสิงห์_x000a_กทม 10310"/>
    <s v="10310"/>
    <s v="0804689831"/>
    <s v="28/03/2026 10:52"/>
    <s v="t0832622509@gmail.com"/>
    <s v="EMS COD"/>
    <s v="facebook"/>
    <s v="กสิกร"/>
    <s v=""/>
    <s v="-"/>
    <s v="28/03/2026 10:52"/>
  </r>
  <r>
    <x v="9"/>
    <x v="9"/>
    <n v="50"/>
    <n v="3"/>
    <s v="GYL2"/>
    <n v="100"/>
    <n v="0"/>
    <s v="ร้านที่1"/>
    <s v="สุวิทย์ ยิ้มสำราญ"/>
    <s v="214/5 หมู่3 บ้านท่ายาง ต.ยางหัก_x000a_ยางหัก_x000a_ปากท่อ, ราชบุรี 70140"/>
    <s v="70140"/>
    <s v="0821621393"/>
    <s v="28/03/2026 10:51"/>
    <s v="t0832622509@gmail.com"/>
    <s v="EMS COD"/>
    <s v="facebook"/>
    <s v="กสิกร"/>
    <s v=""/>
    <s v="-"/>
    <s v="28/03/2026 10:51"/>
  </r>
  <r>
    <x v="0"/>
    <x v="0"/>
    <n v="50"/>
    <n v="6"/>
    <s v="GYL1"/>
    <n v="200"/>
    <n v="0"/>
    <s v="ร้านที่2"/>
    <s v="น***เรศ เ***งไพเราะ ย***รศ"/>
    <s v="เพชรบูรณ์"/>
    <s v="-"/>
    <s v=""/>
    <s v="28/03/2026 10:50"/>
    <s v="-"/>
    <s v="J&amp;T Express"/>
    <s v="Tiktok"/>
    <s v="tiktok"/>
    <s v=""/>
    <s v="794050095484"/>
    <s v="28/03/2026 10:50"/>
  </r>
  <r>
    <x v="9"/>
    <x v="9"/>
    <n v="50"/>
    <n v="6"/>
    <s v="GYL0"/>
    <n v="200"/>
    <n v="0"/>
    <s v="ร้านที่1"/>
    <s v="คุณนราธิป   อาภรณ์รัตน์"/>
    <s v="กรุณาส่ง_x000a_ดลนราคอร์ส_x000a_16/5 ซอย1ข ถนนทุ่งโฮเต็ล ต.วัดเกต _x000a_อ.เมือง จ.เชียงใหม่ _x000a_โทร 50000"/>
    <s v="50000"/>
    <s v="0934492999"/>
    <s v="28/03/2026 10:50"/>
    <s v="t0832622509@gmail.com"/>
    <s v="EMS COD"/>
    <s v="facebook"/>
    <s v="กสิกร"/>
    <s v=""/>
    <s v="-"/>
    <s v="28/03/2026 10:49"/>
  </r>
  <r>
    <x v="12"/>
    <x v="14"/>
    <n v="66.666666666666671"/>
    <n v="3"/>
    <s v="GYK99"/>
    <n v="100"/>
    <n v="0"/>
    <s v="ร้านที่2"/>
    <s v="ป***าพร     ค***้ว"/>
    <s v="นครราชสีมา"/>
    <s v="-"/>
    <s v=""/>
    <s v="28/03/2026 10:49"/>
    <s v="-"/>
    <s v="J&amp;T COD"/>
    <s v="Tiktok"/>
    <s v="จ่ายทีหลัง / COD"/>
    <s v=""/>
    <s v="794008903590"/>
    <s v="28/03/2026 10:49"/>
  </r>
  <r>
    <x v="14"/>
    <x v="17"/>
    <n v="139"/>
    <n v="2"/>
    <s v="GYK98"/>
    <n v="215"/>
    <n v="0"/>
    <s v="ร้านที่10"/>
    <s v="พรทิพย์"/>
    <s v="5/23หมู่7ต.บึงบา อ.หนองเสือ จ.ปทุมธานี        12170 12170"/>
    <s v="12170"/>
    <s v="0861014051"/>
    <s v="28/03/2026 10:49"/>
    <s v="t0832622509@gmail.com"/>
    <s v="EMS COD"/>
    <s v="facebook"/>
    <s v="กสิกร"/>
    <s v=""/>
    <s v="-"/>
    <s v="28/03/2026 10:49"/>
  </r>
  <r>
    <x v="0"/>
    <x v="0"/>
    <n v="33.333333333333336"/>
    <n v="3"/>
    <s v="GYK97"/>
    <n v="135"/>
    <n v="35"/>
    <s v="ร้านที่4"/>
    <s v="u***9390612470761"/>
    <s v="กรุงเทพฯ"/>
    <s v="-"/>
    <s v=""/>
    <s v="28/03/2026 10:49"/>
    <s v="-"/>
    <s v="J&amp;T COD"/>
    <s v="Tiktok"/>
    <s v="จ่ายทีหลัง / COD"/>
    <s v=""/>
    <s v="794087320515"/>
    <s v="28/03/2026 10:49"/>
  </r>
  <r>
    <x v="0"/>
    <x v="0"/>
    <n v="50"/>
    <n v="6"/>
    <s v="GYK96"/>
    <n v="200"/>
    <n v="0"/>
    <s v="ร้านที่2"/>
    <s v="ส***ธร ศ***านาท"/>
    <s v="เลย"/>
    <s v="-"/>
    <s v=""/>
    <s v="28/03/2026 10:48"/>
    <s v="-"/>
    <s v="J&amp;T COD"/>
    <s v="Tiktok"/>
    <s v="จ่ายทีหลัง / COD"/>
    <s v="ไม่เอารสกาแฟนะค่ะ สั่งให้เด็กๆทาน"/>
    <s v="794068701576"/>
    <s v="28/03/2026 10:48"/>
  </r>
  <r>
    <x v="7"/>
    <x v="7"/>
    <n v="139"/>
    <n v="1"/>
    <s v="GYK95"/>
    <n v="215"/>
    <n v="0"/>
    <s v="ร้านที่10"/>
    <s v="จารุวรรณ ภูจอมแก้ว"/>
    <s v="87 หมู่ 9 บ้านดงอัคคะ_x000a_ตำบล คลองขาม_x000a_อำเภอ ยางตลาด_x000a_กาฬสินธุ์ 46120"/>
    <s v="46120"/>
    <s v="0617646782"/>
    <s v="28/03/2026 10:48"/>
    <s v="t0832622509@gmail.com"/>
    <s v="EMS COD"/>
    <s v="facebook"/>
    <s v="กสิกร"/>
    <s v=""/>
    <s v="-"/>
    <s v="28/03/2026 10:48"/>
  </r>
  <r>
    <x v="6"/>
    <x v="6"/>
    <n v="139"/>
    <n v="1"/>
    <s v="GYK95"/>
    <n v="215"/>
    <n v="0"/>
    <s v="ร้านที่10"/>
    <s v="จารุวรรณ ภูจอมแก้ว"/>
    <s v="87 หมู่ 9 บ้านดงอัคคะ_x000a_ตำบล คลองขาม_x000a_อำเภอ ยางตลาด_x000a_กาฬสินธุ์ 46120"/>
    <s v="46120"/>
    <s v="0617646782"/>
    <s v="28/03/2026 10:48"/>
    <s v="t0832622509@gmail.com"/>
    <s v="EMS COD"/>
    <s v="facebook"/>
    <s v="กสิกร"/>
    <s v=""/>
    <s v="-"/>
    <s v="28/03/2026 10:48"/>
  </r>
  <r>
    <x v="9"/>
    <x v="9"/>
    <n v="50"/>
    <n v="6"/>
    <s v="GYK94"/>
    <n v="200"/>
    <n v="0"/>
    <s v="ร้านที่1"/>
    <s v="เยาวนารถบุญเพ็ง"/>
    <s v="103/7หมู่ที่2ตำบลโคกตูม_x000a_อำเภอเมืองลพบุรี 15210"/>
    <s v="15210"/>
    <s v="0812536120"/>
    <s v="28/03/2026 10:47"/>
    <s v="t0832622509@gmail.com"/>
    <s v="EMS COD"/>
    <s v="facebook"/>
    <s v="กสิกร"/>
    <s v=""/>
    <s v="-"/>
    <s v="28/03/2026 10:47"/>
  </r>
  <r>
    <x v="14"/>
    <x v="17"/>
    <n v="139"/>
    <n v="1"/>
    <s v="GYK93"/>
    <n v="215"/>
    <n v="0"/>
    <s v="ร้านที่10"/>
    <s v="บุญยรัตน์ รุ่งเพ็ชรารัตน์"/>
    <s v="45/6ม10ตโคกสว่าง อ เมือง จสระบุรี 18000"/>
    <s v="18000"/>
    <s v="0631148782"/>
    <s v="28/03/2026 09:22"/>
    <s v="t0832622509@gmail.com"/>
    <s v="EMS"/>
    <s v="facebook"/>
    <s v="กสิกร"/>
    <s v=""/>
    <s v="-"/>
    <s v="28/03/2026 10:46"/>
  </r>
  <r>
    <x v="6"/>
    <x v="6"/>
    <n v="139"/>
    <n v="1"/>
    <s v="GYK93"/>
    <n v="215"/>
    <n v="0"/>
    <s v="ร้านที่10"/>
    <s v="บุญยรัตน์ รุ่งเพ็ชรารัตน์"/>
    <s v="45/6ม10ตโคกสว่าง อ เมือง จสระบุรี 18000"/>
    <s v="18000"/>
    <s v="0631148782"/>
    <s v="28/03/2026 09:22"/>
    <s v="t0832622509@gmail.com"/>
    <s v="EMS"/>
    <s v="facebook"/>
    <s v="กสิกร"/>
    <s v=""/>
    <s v="-"/>
    <s v="28/03/2026 10:46"/>
  </r>
  <r>
    <x v="9"/>
    <x v="9"/>
    <n v="50"/>
    <n v="3"/>
    <s v="GYK92"/>
    <n v="100"/>
    <n v="0"/>
    <s v="ร้านที่1"/>
    <s v="ส่งวิภารัตน์ ชัยเกษตรทรัพย์"/>
    <s v=" เลขที่ 41 ซ.63 ถ.ลาดพร้าว แขวงสะพานสอง เขตวังทองหลาง กรุงเพฯ  เบอร์  10310"/>
    <s v="10310"/>
    <s v="0909761131"/>
    <s v="28/03/2026 10:45"/>
    <s v="t0832622509@gmail.com"/>
    <s v="EMS COD"/>
    <s v="facebook"/>
    <s v="กสิกร"/>
    <s v=""/>
    <s v="-"/>
    <s v="28/03/2026 10:45"/>
  </r>
  <r>
    <x v="14"/>
    <x v="17"/>
    <n v="139"/>
    <n v="1"/>
    <s v="GYK91"/>
    <n v="215"/>
    <n v="0"/>
    <s v="ร้านที่10"/>
    <s v="ชื่อ สุนันทา"/>
    <s v="310/18 ถ.โพศรี ต.หมากแข้ง อ.เมือง จ.อุดรธานี  โทร. 41000"/>
    <s v="41000"/>
    <s v="0956567425"/>
    <s v="28/03/2026 10:44"/>
    <s v="t0832622509@gmail.com"/>
    <s v="EMS COD"/>
    <s v="facebook"/>
    <s v="กสิกร"/>
    <s v=""/>
    <s v="-"/>
    <s v="28/03/2026 10:44"/>
  </r>
  <r>
    <x v="5"/>
    <x v="5"/>
    <n v="139"/>
    <n v="1"/>
    <s v="GYK91"/>
    <n v="215"/>
    <n v="0"/>
    <s v="ร้านที่10"/>
    <s v="ชื่อ สุนันทา"/>
    <s v="310/18 ถ.โพศรี ต.หมากแข้ง อ.เมือง จ.อุดรธานี  โทร. 41000"/>
    <s v="41000"/>
    <s v="0956567425"/>
    <s v="28/03/2026 10:44"/>
    <s v="t0832622509@gmail.com"/>
    <s v="EMS COD"/>
    <s v="facebook"/>
    <s v="กสิกร"/>
    <s v=""/>
    <s v="-"/>
    <s v="28/03/2026 10:44"/>
  </r>
  <r>
    <x v="0"/>
    <x v="0"/>
    <n v="50"/>
    <n v="6"/>
    <s v="GYK90"/>
    <n v="200"/>
    <n v="0"/>
    <s v="ร้านที่2"/>
    <s v="ส***ลักษณ์  อ***สิน"/>
    <s v="สุรินทร์"/>
    <s v="-"/>
    <s v=""/>
    <s v="28/03/2026 10:44"/>
    <s v="-"/>
    <s v="J&amp;T Express"/>
    <s v="Tiktok"/>
    <s v="tiktok"/>
    <s v=""/>
    <s v="794058090490"/>
    <s v="28/03/2026 10:44"/>
  </r>
  <r>
    <x v="7"/>
    <x v="11"/>
    <n v="87.78"/>
    <n v="1"/>
    <s v="GYK89"/>
    <n v="576.70000000000005"/>
    <n v="50"/>
    <s v="ร้านที่1"/>
    <s v="นิสาชล ท่ามบุญฤทธิ์"/>
    <s v="447/103 ม.4 ต.บ้านส้อง_x000a__x000a_เวียงสระ/ Wiang Saสุราษฎร์ธานี/ Surat Thani_x000a_84190"/>
    <s v="84190"/>
    <s v="660895874737"/>
    <s v="28/03/2026 10:37"/>
    <s v="-"/>
    <s v="Kerry_dropoff"/>
    <s v="Lazada"/>
    <s v="lazada"/>
    <s v=""/>
    <s v="TH68158HQ85S1B"/>
    <s v="28/03/2026 10:37"/>
  </r>
  <r>
    <x v="7"/>
    <x v="11"/>
    <n v="87.79"/>
    <n v="1"/>
    <s v="GYK89"/>
    <n v="576.70000000000005"/>
    <n v="50"/>
    <s v="ร้านที่1"/>
    <s v="นิสาชล ท่ามบุญฤทธิ์"/>
    <s v="447/103 ม.4 ต.บ้านส้อง_x000a__x000a_เวียงสระ/ Wiang Saสุราษฎร์ธานี/ Surat Thani_x000a_84190"/>
    <s v="84190"/>
    <s v="660895874737"/>
    <s v="28/03/2026 10:37"/>
    <s v="-"/>
    <s v="Kerry_dropoff"/>
    <s v="Lazada"/>
    <s v="lazada"/>
    <s v=""/>
    <s v="TH68158HQ85S1B"/>
    <s v="28/03/2026 10:37"/>
  </r>
  <r>
    <x v="7"/>
    <x v="11"/>
    <n v="87.77"/>
    <n v="1"/>
    <s v="GYK89"/>
    <n v="576.70000000000005"/>
    <n v="50"/>
    <s v="ร้านที่1"/>
    <s v="นิสาชล ท่ามบุญฤทธิ์"/>
    <s v="447/103 ม.4 ต.บ้านส้อง_x000a__x000a_เวียงสระ/ Wiang Saสุราษฎร์ธานี/ Surat Thani_x000a_84190"/>
    <s v="84190"/>
    <s v="660895874737"/>
    <s v="28/03/2026 10:37"/>
    <s v="-"/>
    <s v="Kerry_dropoff"/>
    <s v="Lazada"/>
    <s v="lazada"/>
    <s v=""/>
    <s v="TH68158HQ85S1B"/>
    <s v="28/03/2026 10:37"/>
  </r>
  <r>
    <x v="5"/>
    <x v="11"/>
    <n v="87.78"/>
    <n v="1"/>
    <s v="GYK89"/>
    <n v="576.70000000000005"/>
    <n v="50"/>
    <s v="ร้านที่1"/>
    <s v="นิสาชล ท่ามบุญฤทธิ์"/>
    <s v="447/103 ม.4 ต.บ้านส้อง_x000a__x000a_เวียงสระ/ Wiang Saสุราษฎร์ธานี/ Surat Thani_x000a_84190"/>
    <s v="84190"/>
    <s v="660895874737"/>
    <s v="28/03/2026 10:37"/>
    <s v="-"/>
    <s v="Kerry_dropoff"/>
    <s v="Lazada"/>
    <s v="lazada"/>
    <s v=""/>
    <s v="TH68158HQ85S1B"/>
    <s v="28/03/2026 10:37"/>
  </r>
  <r>
    <x v="14"/>
    <x v="11"/>
    <n v="87.79"/>
    <n v="1"/>
    <s v="GYK89"/>
    <n v="576.70000000000005"/>
    <n v="50"/>
    <s v="ร้านที่1"/>
    <s v="นิสาชล ท่ามบุญฤทธิ์"/>
    <s v="447/103 ม.4 ต.บ้านส้อง_x000a__x000a_เวียงสระ/ Wiang Saสุราษฎร์ธานี/ Surat Thani_x000a_84190"/>
    <s v="84190"/>
    <s v="660895874737"/>
    <s v="28/03/2026 10:37"/>
    <s v="-"/>
    <s v="Kerry_dropoff"/>
    <s v="Lazada"/>
    <s v="lazada"/>
    <s v=""/>
    <s v="TH68158HQ85S1B"/>
    <s v="28/03/2026 10:37"/>
  </r>
  <r>
    <x v="6"/>
    <x v="11"/>
    <n v="87.79"/>
    <n v="1"/>
    <s v="GYK89"/>
    <n v="576.70000000000005"/>
    <n v="50"/>
    <s v="ร้านที่1"/>
    <s v="นิสาชล ท่ามบุญฤทธิ์"/>
    <s v="447/103 ม.4 ต.บ้านส้อง_x000a__x000a_เวียงสระ/ Wiang Saสุราษฎร์ธานี/ Surat Thani_x000a_84190"/>
    <s v="84190"/>
    <s v="660895874737"/>
    <s v="28/03/2026 10:37"/>
    <s v="-"/>
    <s v="Kerry_dropoff"/>
    <s v="Lazada"/>
    <s v="lazada"/>
    <s v=""/>
    <s v="TH68158HQ85S1B"/>
    <s v="28/03/2026 10:37"/>
  </r>
  <r>
    <x v="0"/>
    <x v="0"/>
    <n v="50"/>
    <n v="6"/>
    <s v="GYK88"/>
    <n v="200"/>
    <n v="0"/>
    <s v="ร้านที่2"/>
    <s v="ป*** ฝ***ว้ร้านค้าแม่กองสิน"/>
    <s v="ขอนแก่น"/>
    <s v="-"/>
    <s v=""/>
    <s v="28/03/2026 10:33"/>
    <s v="-"/>
    <s v="J&amp;T Express"/>
    <s v="Tiktok"/>
    <s v="tiktok"/>
    <s v=""/>
    <s v="794014498480"/>
    <s v="28/03/2026 10:32"/>
  </r>
  <r>
    <x v="12"/>
    <x v="14"/>
    <n v="66.666666666666671"/>
    <n v="3"/>
    <s v="GYK87"/>
    <n v="100"/>
    <n v="0"/>
    <s v="ร้านที่2"/>
    <s v="O***an"/>
    <s v="นครปฐม"/>
    <s v="-"/>
    <s v=""/>
    <s v="28/03/2026 10:32"/>
    <s v="-"/>
    <s v="J&amp;T Express"/>
    <s v="Tiktok"/>
    <s v="tiktok"/>
    <s v=""/>
    <s v="794041893422"/>
    <s v="28/03/2026 10:32"/>
  </r>
  <r>
    <x v="6"/>
    <x v="11"/>
    <n v="87.2"/>
    <n v="1"/>
    <s v="GYK85"/>
    <n v="96.2"/>
    <n v="9"/>
    <s v="ร้านที่1"/>
    <s v="นายชาญชัย จันทเขต"/>
    <s v="822หมู่2 ถนนกาญจนวณิช ตำบลพะวงอำเภอเมือง จังหวัดสงขลา · พะวง/ Phawong_x000a__x000a_เมืองสงขลา/ Mueang Songkhlaสงขลา/ Songkhla_x000a_90100"/>
    <s v="90100"/>
    <s v="660610782413"/>
    <s v="28/03/2026 10:23"/>
    <s v="-"/>
    <s v="Kerry_dropoff"/>
    <s v="Lazada"/>
    <s v="lazada"/>
    <s v=""/>
    <s v="-"/>
    <s v="28/03/2026 10:23"/>
  </r>
  <r>
    <x v="12"/>
    <x v="14"/>
    <n v="66.666666666666671"/>
    <n v="3"/>
    <s v="GYK84"/>
    <n v="129"/>
    <n v="0"/>
    <s v="ร้านที่2"/>
    <s v="พ***์ผกา ค***"/>
    <s v="ระยอง"/>
    <s v="-"/>
    <s v=""/>
    <s v="28/03/2026 10:07"/>
    <s v="-"/>
    <s v="J&amp;T Express"/>
    <s v="Tiktok"/>
    <s v="tiktok"/>
    <s v=""/>
    <s v="794024495412"/>
    <s v="28/03/2026 10:07"/>
  </r>
  <r>
    <x v="0"/>
    <x v="0"/>
    <n v="33.333333333333336"/>
    <n v="3"/>
    <s v="GYK83"/>
    <n v="100"/>
    <n v="0"/>
    <s v="ร้านที่4"/>
    <s v="ว***ุ เ***งเวชย์"/>
    <s v="สระบุรี"/>
    <s v="-"/>
    <s v=""/>
    <s v="28/03/2026 10:05"/>
    <s v="-"/>
    <s v="J&amp;T COD"/>
    <s v="Tiktok"/>
    <s v="จ่ายทีหลัง / COD"/>
    <s v=""/>
    <s v="794019804513"/>
    <s v="28/03/2026 10:06"/>
  </r>
  <r>
    <x v="6"/>
    <x v="6"/>
    <n v="159"/>
    <n v="1"/>
    <s v="GYK81"/>
    <n v="99"/>
    <n v="0"/>
    <s v="ร้านที่4"/>
    <s v="พ***ักดิ์ เ***รติสรัล"/>
    <s v="สระบุรี"/>
    <s v="-"/>
    <s v=""/>
    <s v="28/03/2026 09:59"/>
    <s v="-"/>
    <s v="Flash Express Thailand COD"/>
    <s v="Tiktok"/>
    <s v="จ่ายทีหลัง / COD"/>
    <s v=""/>
    <s v="THT100456VK220Z"/>
    <s v="28/03/2026 10:00"/>
  </r>
  <r>
    <x v="8"/>
    <x v="8"/>
    <n v="10"/>
    <n v="50"/>
    <s v="GYK80"/>
    <n v="500"/>
    <n v="0"/>
    <s v="ร้านที่1"/>
    <s v="ห******า"/>
    <s v="******, ตำบลพันท้ายนรสิงห์, อำเภอเมืองสมุทรสาคร ตำบลพันท้ายนรสิงห์ อำเภอเมืองสมุทรสาคร จังหวัดสมุทรสาคร 74000"/>
    <s v="74000"/>
    <s v="07"/>
    <s v="28/03/2026 10:28"/>
    <s v="-"/>
    <s v="SPX Express"/>
    <s v="Shopee"/>
    <s v="shopee"/>
    <s v=""/>
    <s v="TH263443851696I"/>
    <s v="28/03/2026 09:58"/>
  </r>
  <r>
    <x v="0"/>
    <x v="0"/>
    <n v="33.333333333333336"/>
    <n v="3"/>
    <s v="GYK79"/>
    <n v="100"/>
    <n v="0"/>
    <s v="ร้านที่2"/>
    <s v="บ***อด ก***หอม"/>
    <s v="ศรีสะเกษ"/>
    <s v="-"/>
    <s v=""/>
    <s v="28/03/2026 09:56"/>
    <s v="-"/>
    <s v="J&amp;T Express"/>
    <s v="Tiktok"/>
    <s v="tiktok"/>
    <s v=""/>
    <s v="794091127513"/>
    <s v="28/03/2026 09:56"/>
  </r>
  <r>
    <x v="0"/>
    <x v="0"/>
    <n v="50"/>
    <n v="6"/>
    <s v="GYK78"/>
    <n v="230"/>
    <n v="30"/>
    <s v="ร้านที่2"/>
    <s v="ก***า จ***น"/>
    <s v="ชัยภูมิ"/>
    <s v="-"/>
    <s v=""/>
    <s v="28/03/2026 09:45"/>
    <s v="-"/>
    <s v="J&amp;T Express"/>
    <s v="Tiktok"/>
    <s v="tiktok"/>
    <s v=""/>
    <s v="794098110573"/>
    <s v="28/03/2026 09:45"/>
  </r>
  <r>
    <x v="0"/>
    <x v="0"/>
    <n v="65"/>
    <n v="9"/>
    <s v="GYK77"/>
    <n v="315"/>
    <n v="0"/>
    <s v="ร้านที่2"/>
    <s v="P***dkeb D***v"/>
    <s v="สมุทรปราการ"/>
    <s v="-"/>
    <s v=""/>
    <s v="28/03/2026 09:42"/>
    <s v="-"/>
    <s v="J&amp;T Express"/>
    <s v="Tiktok"/>
    <s v="tiktok"/>
    <s v=""/>
    <s v="794083886492"/>
    <s v="28/03/2026 09:41"/>
  </r>
  <r>
    <x v="0"/>
    <x v="0"/>
    <n v="50"/>
    <n v="6"/>
    <s v="GYK76"/>
    <n v="235"/>
    <n v="35"/>
    <s v="ร้านที่2"/>
    <s v="แ***แแก้ว"/>
    <s v="กรุงเทพมหานคร"/>
    <s v="-"/>
    <s v=""/>
    <s v="28/03/2026 09:39"/>
    <s v="-"/>
    <s v="J&amp;T COD"/>
    <s v="Tiktok"/>
    <s v="จ่ายทีหลัง / COD"/>
    <s v=""/>
    <s v="794070301570"/>
    <s v="28/03/2026 09:39"/>
  </r>
  <r>
    <x v="2"/>
    <x v="2"/>
    <n v="99"/>
    <n v="2"/>
    <s v="GYK75"/>
    <n v="191.5"/>
    <n v="20"/>
    <s v="ร้านที่4"/>
    <s v="ส***ิชัย บ***ามดี"/>
    <s v="สระแก้ว"/>
    <s v="-"/>
    <s v=""/>
    <s v="28/03/2026 09:39"/>
    <s v="-"/>
    <s v="J&amp;T COD"/>
    <s v="Tiktok"/>
    <s v="จ่ายทีหลัง / COD"/>
    <s v=""/>
    <s v="794003896416"/>
    <s v="28/03/2026 09:39"/>
  </r>
  <r>
    <x v="9"/>
    <x v="9"/>
    <n v="50"/>
    <n v="3"/>
    <s v="GYK74"/>
    <n v="99"/>
    <n v="0"/>
    <s v="ร้านที่2"/>
    <s v="ร***ทิพย์ พ***รัตน์"/>
    <s v="ฉะเชิงเทรา"/>
    <s v="-"/>
    <s v=""/>
    <s v="28/03/2026 09:35"/>
    <s v="-"/>
    <s v="J&amp;T Express"/>
    <s v="Tiktok"/>
    <s v="tiktok"/>
    <s v=""/>
    <s v="794053496423"/>
    <s v="28/03/2026 09:35"/>
  </r>
  <r>
    <x v="0"/>
    <x v="0"/>
    <n v="33.333333333333336"/>
    <n v="3"/>
    <s v="GYK73"/>
    <n v="100"/>
    <n v="0"/>
    <s v="ร้านที่4"/>
    <s v="อ***ภรณ์ โ***์ไพจิตร์"/>
    <s v="สระบุรี"/>
    <s v="-"/>
    <s v=""/>
    <s v="28/03/2026 09:18"/>
    <s v="-"/>
    <s v="J&amp;T COD"/>
    <s v="Tiktok"/>
    <s v="จ่ายทีหลัง / COD"/>
    <s v=""/>
    <s v="794013602513"/>
    <s v="28/03/2026 09:18"/>
  </r>
  <r>
    <x v="9"/>
    <x v="9"/>
    <n v="50"/>
    <n v="3"/>
    <s v="GYK72"/>
    <n v="100"/>
    <n v="1"/>
    <s v="ร้านที่2"/>
    <s v="A***pol2784"/>
    <s v="สมุทรสาคร"/>
    <s v="-"/>
    <s v=""/>
    <s v="28/03/2026 09:12"/>
    <s v="-"/>
    <s v="J&amp;T COD"/>
    <s v="Tiktok"/>
    <s v="จ่ายทีหลัง / COD"/>
    <s v=""/>
    <s v="794035296423"/>
    <s v="28/03/2026 09:12"/>
  </r>
  <r>
    <x v="0"/>
    <x v="0"/>
    <n v="50"/>
    <n v="6"/>
    <s v="GYK71"/>
    <n v="235"/>
    <n v="35"/>
    <s v="ร้านที่2"/>
    <s v="ย***ทธ โ***ทอง"/>
    <s v="สมุทรปราการ"/>
    <s v="-"/>
    <s v=""/>
    <s v="28/03/2026 09:04"/>
    <s v="-"/>
    <s v="J&amp;T COD"/>
    <s v="Tiktok"/>
    <s v="จ่ายทีหลัง / COD"/>
    <s v=""/>
    <s v="794046716573"/>
    <s v="28/03/2026 09:04"/>
  </r>
  <r>
    <x v="2"/>
    <x v="2"/>
    <n v="99"/>
    <n v="2"/>
    <s v="GYK70"/>
    <n v="208"/>
    <n v="29"/>
    <s v="ร้านที่4"/>
    <s v="ส***ดา​ เ***​ประทุ​ม​"/>
    <s v="นครปฐม"/>
    <s v="-"/>
    <s v=""/>
    <s v="28/03/2026 09:09"/>
    <s v="-"/>
    <s v="J&amp;T Express"/>
    <s v="Tiktok"/>
    <s v="tiktok"/>
    <s v=""/>
    <s v="794081490414"/>
    <s v="28/03/2026 08:52"/>
  </r>
  <r>
    <x v="6"/>
    <x v="6"/>
    <n v="159"/>
    <n v="1"/>
    <s v="GYK69"/>
    <n v="99"/>
    <n v="0"/>
    <s v="ร้านที่4"/>
    <s v="พ***พย์ ป***ดง"/>
    <s v="กรุงเทพมหานคร"/>
    <s v="-"/>
    <s v=""/>
    <s v="28/03/2026 08:50"/>
    <s v="-"/>
    <s v="J&amp;T COD"/>
    <s v="Tiktok"/>
    <s v="จ่ายทีหลัง / COD"/>
    <s v=""/>
    <s v="794070090402"/>
    <s v="28/03/2026 08:50"/>
  </r>
  <r>
    <x v="3"/>
    <x v="10"/>
    <n v="66.333333333333329"/>
    <n v="3"/>
    <s v="GYK66"/>
    <n v="250"/>
    <n v="0"/>
    <s v="ร้านที่1"/>
    <s v="อ******์"/>
    <s v="******ประชาชื่น แขวงวงศ์สว่าง แขวงวงศ์สว่าง เขตบางซื่อ จังหวัดกรุงเทพมหานคร 10800"/>
    <s v="10800"/>
    <s v="51"/>
    <s v="28/03/2026 08:50"/>
    <s v="-"/>
    <s v="SPX Express"/>
    <s v="Shopee"/>
    <s v="shopee"/>
    <s v=""/>
    <s v="TH263876378274D"/>
    <s v="28/03/2026 08:40"/>
  </r>
  <r>
    <x v="0"/>
    <x v="0"/>
    <n v="33.333333333333336"/>
    <n v="3"/>
    <s v="GYK65"/>
    <n v="100"/>
    <n v="0"/>
    <s v="ร้านที่4"/>
    <s v="น***ิริมา  ก***รัพย์ธนาภา"/>
    <s v="กรุงเทพฯ"/>
    <s v="-"/>
    <s v=""/>
    <s v="28/03/2026 08:36"/>
    <s v="-"/>
    <s v="J&amp;T Express"/>
    <s v="Tiktok"/>
    <s v="tiktok"/>
    <s v=""/>
    <s v="794032808520"/>
    <s v="28/03/2026 08:36"/>
  </r>
  <r>
    <x v="7"/>
    <x v="11"/>
    <n v="109"/>
    <n v="1"/>
    <s v="GYK64"/>
    <n v="133.91"/>
    <n v="24.91"/>
    <s v="ร้านที่1"/>
    <s v="ไพฤทธิ์ สวัสดี"/>
    <s v="53/659 หมู่บ้านพฤกษา 20 ซอย 2/4 ถนนเสมาฟ้าคราม คูคต ลำลูกกา ปทุมธานี 12130_x000a__x000a_ลำลูกกา/ Lam Luk Kaปทุมธานี/ Pathum Thani_x000a_12130"/>
    <s v="12130"/>
    <s v="660811507230"/>
    <s v="28/03/2026 08:30"/>
    <s v="-"/>
    <s v="Kerry_dropoff"/>
    <s v="Lazada"/>
    <s v="lazada"/>
    <s v=""/>
    <s v="-"/>
    <s v="28/03/2026 08:29"/>
  </r>
  <r>
    <x v="14"/>
    <x v="17"/>
    <n v="139"/>
    <n v="1"/>
    <s v="GYK63"/>
    <n v="433"/>
    <n v="16"/>
    <s v="ร้านที่1"/>
    <s v="น******์"/>
    <s v="******คำ ตำบลหาดคำ อำเภอเมืองหนองคาย จังหวัดหนองคาย 43000"/>
    <s v="43000"/>
    <s v="69"/>
    <s v="28/03/2026 08:19"/>
    <s v="-"/>
    <s v="SPX Express"/>
    <s v="Shopee"/>
    <s v="shopee"/>
    <s v=""/>
    <s v="TH263066997356V"/>
    <s v="28/03/2026 08:19"/>
  </r>
  <r>
    <x v="7"/>
    <x v="7"/>
    <n v="139"/>
    <n v="1"/>
    <s v="GYK63"/>
    <n v="433"/>
    <n v="16"/>
    <s v="ร้านที่1"/>
    <s v="น******์"/>
    <s v="******คำ ตำบลหาดคำ อำเภอเมืองหนองคาย จังหวัดหนองคาย 43000"/>
    <s v="43000"/>
    <s v="69"/>
    <s v="28/03/2026 08:19"/>
    <s v="-"/>
    <s v="SPX Express"/>
    <s v="Shopee"/>
    <s v="shopee"/>
    <s v=""/>
    <s v="TH263066997356V"/>
    <s v="28/03/2026 08:19"/>
  </r>
  <r>
    <x v="5"/>
    <x v="5"/>
    <n v="139"/>
    <n v="1"/>
    <s v="GYK63"/>
    <n v="433"/>
    <n v="16"/>
    <s v="ร้านที่1"/>
    <s v="น******์"/>
    <s v="******คำ ตำบลหาดคำ อำเภอเมืองหนองคาย จังหวัดหนองคาย 43000"/>
    <s v="43000"/>
    <s v="69"/>
    <s v="28/03/2026 08:19"/>
    <s v="-"/>
    <s v="SPX Express"/>
    <s v="Shopee"/>
    <s v="shopee"/>
    <s v=""/>
    <s v="TH263066997356V"/>
    <s v="28/03/2026 08:19"/>
  </r>
  <r>
    <x v="0"/>
    <x v="0"/>
    <n v="50"/>
    <n v="6"/>
    <s v="GYK62"/>
    <n v="200"/>
    <n v="0"/>
    <s v="ร้านที่2"/>
    <s v="น***ิพย์  เ***งล้ำเลิศ"/>
    <s v="สุพรรณบุรี"/>
    <s v="-"/>
    <s v=""/>
    <s v="28/03/2026 08:19"/>
    <s v="-"/>
    <s v="J&amp;T Express"/>
    <s v="Tiktok"/>
    <s v="tiktok"/>
    <s v=""/>
    <s v="794095893474"/>
    <s v="28/03/2026 08:18"/>
  </r>
  <r>
    <x v="0"/>
    <x v="0"/>
    <n v="50"/>
    <n v="6"/>
    <s v="GYK61"/>
    <n v="200"/>
    <n v="0"/>
    <s v="ร้านที่2"/>
    <s v="ส***ร โ***ุนทด"/>
    <s v="สมุทรปราการ"/>
    <s v="-"/>
    <s v=""/>
    <s v="28/03/2026 07:54"/>
    <s v="-"/>
    <s v="J&amp;T COD"/>
    <s v="Tiktok"/>
    <s v="จ่ายทีหลัง / COD"/>
    <s v=""/>
    <s v="794079113553"/>
    <s v="28/03/2026 07:54"/>
  </r>
  <r>
    <x v="12"/>
    <x v="14"/>
    <n v="66.666666666666671"/>
    <n v="3"/>
    <s v="GYK60"/>
    <n v="111"/>
    <n v="0"/>
    <s v="ร้านที่1"/>
    <s v="ภ******ท"/>
    <s v="****** ม.7 ต.พลูตาหลวง ตำบลพลูตาหลวง อำเภอสัตหีบ จังหวัดชลบุรี 20180"/>
    <s v="20180"/>
    <s v="63"/>
    <s v="28/03/2026 07:53"/>
    <s v="-"/>
    <s v="SPX Express"/>
    <s v="Shopee"/>
    <s v="shopee"/>
    <s v=""/>
    <s v="TH263153488679L"/>
    <s v="28/03/2026 07:53"/>
  </r>
  <r>
    <x v="0"/>
    <x v="0"/>
    <n v="40"/>
    <n v="10"/>
    <s v="GYK59"/>
    <n v="350"/>
    <n v="0"/>
    <s v="ร้านที่4"/>
    <s v="ว***ญตี ร***ัสสะ"/>
    <s v="สตูล"/>
    <s v="-"/>
    <s v=""/>
    <s v="28/03/2026 07:42"/>
    <s v="-"/>
    <s v="J&amp;T COD"/>
    <s v="Tiktok"/>
    <s v="จ่ายทีหลัง / COD"/>
    <s v=""/>
    <s v="794033908570"/>
    <s v="28/03/2026 07:42"/>
  </r>
  <r>
    <x v="0"/>
    <x v="0"/>
    <n v="50"/>
    <n v="6"/>
    <s v="GYK58"/>
    <n v="200"/>
    <n v="0"/>
    <s v="ร้านที่2"/>
    <s v="อ***ี ค***ชรศักดิ์"/>
    <s v="ปทุมธานี"/>
    <s v="-"/>
    <s v=""/>
    <s v="28/03/2026 07:42"/>
    <s v="-"/>
    <s v="J&amp;T COD"/>
    <s v="Tiktok"/>
    <s v="จ่ายทีหลัง / COD"/>
    <s v=""/>
    <s v="794021094473"/>
    <s v="28/03/2026 07:42"/>
  </r>
  <r>
    <x v="3"/>
    <x v="10"/>
    <n v="80"/>
    <n v="1"/>
    <s v="GYK57"/>
    <n v="80"/>
    <n v="0"/>
    <s v="ร้านที่1"/>
    <s v="เ*****ี"/>
    <s v="******ตำบลบางคูวัด, อำเภอเมืองปทุมธานี ตำบลบางคูวัด อำเภอเมืองปทุมธานี จังหวัดปทุมธานี 12000"/>
    <s v="12000"/>
    <s v="65"/>
    <s v="28/03/2026 07:57"/>
    <s v="-"/>
    <s v="SPX Express"/>
    <s v="Shopee"/>
    <s v="shopee"/>
    <s v=""/>
    <s v="TH2657093811737"/>
    <s v="28/03/2026 07:27"/>
  </r>
  <r>
    <x v="3"/>
    <x v="19"/>
    <n v="97.02"/>
    <n v="1"/>
    <s v="GYK56"/>
    <n v="631.30999999999995"/>
    <n v="44.31"/>
    <s v="ร้านที่8"/>
    <s v="อาภาพร จินตนามณีรัตน์"/>
    <s v="อบต.เทพาลัย · เทพาลัย/ Thephalai_x000a__x000a_คง/ Khongนครราชสีมา/ Nakhon Ratchasima_x000a_30260"/>
    <s v="30260"/>
    <s v="660818795989"/>
    <s v="28/03/2026 07:27"/>
    <s v="-"/>
    <s v="Kerry_dropoff"/>
    <s v="Lazada"/>
    <s v="lazada"/>
    <s v=""/>
    <s v="TH27048HQ4QX1C"/>
    <s v="28/03/2026 07:27"/>
  </r>
  <r>
    <x v="8"/>
    <x v="8"/>
    <n v="10"/>
    <n v="50"/>
    <s v="GYK56"/>
    <n v="631.30999999999995"/>
    <n v="44.31"/>
    <s v="ร้านที่8"/>
    <s v="อาภาพร จินตนามณีรัตน์"/>
    <s v="อบต.เทพาลัย · เทพาลัย/ Thephalai_x000a__x000a_คง/ Khongนครราชสีมา/ Nakhon Ratchasima_x000a_30260"/>
    <s v="30260"/>
    <s v="660818795989"/>
    <s v="28/03/2026 07:27"/>
    <s v="-"/>
    <s v="Kerry_dropoff"/>
    <s v="Lazada"/>
    <s v="lazada"/>
    <s v=""/>
    <s v="TH27048HQ4QX1C"/>
    <s v="28/03/2026 07:27"/>
  </r>
  <r>
    <x v="6"/>
    <x v="11"/>
    <n v="9"/>
    <n v="1"/>
    <s v="GYK53"/>
    <n v="18"/>
    <n v="9"/>
    <s v="ร้านที่1"/>
    <s v="สายใจ"/>
    <s v="อบต.เวียงท่ากาน  เลขที่1 ม.8_x000a__x000a_สันป่าตอง/ San Pa Tongเชียงใหม่/ Chiang Mai_x000a_50120"/>
    <s v="50120"/>
    <s v="660833234472"/>
    <s v="28/03/2026 06:54"/>
    <s v="-"/>
    <s v="Kerry_dropoff"/>
    <s v="Lazada"/>
    <s v="lazada"/>
    <s v=""/>
    <s v="-"/>
    <s v="28/03/2026 06:53"/>
  </r>
  <r>
    <x v="0"/>
    <x v="0"/>
    <n v="50"/>
    <n v="6"/>
    <s v="GYK52"/>
    <n v="200"/>
    <n v="0"/>
    <s v="ร้านที่2"/>
    <s v="ฐ***ชดา อ***ย์เจริญ"/>
    <s v="ปทุมธานี"/>
    <s v="-"/>
    <s v=""/>
    <s v="28/03/2026 06:45"/>
    <s v="-"/>
    <s v="J&amp;T COD"/>
    <s v="Tiktok"/>
    <s v="จ่ายทีหลัง / COD"/>
    <s v="มะพร้าวน้ำหอม 2 _x000a_เผือกมะพร้าว 2_x000a_กล้วยหอมมะพร้าวเผา 2"/>
    <s v="794043931332"/>
    <s v="28/03/2026 06:45"/>
  </r>
  <r>
    <x v="7"/>
    <x v="7"/>
    <n v="159"/>
    <n v="1"/>
    <s v="GYK51"/>
    <n v="129"/>
    <n v="0"/>
    <s v="ร้านที่2"/>
    <s v="อ***ุทธ์ อ***รัศมี"/>
    <s v="ฉะเชิงเทรา"/>
    <s v="-"/>
    <s v=""/>
    <s v="28/03/2026 06:35"/>
    <s v="-"/>
    <s v="J&amp;T COD"/>
    <s v="Tiktok"/>
    <s v="จ่ายทีหลัง / COD"/>
    <s v=""/>
    <s v="794035467363"/>
    <s v="28/03/2026 06:35"/>
  </r>
  <r>
    <x v="0"/>
    <x v="0"/>
    <n v="50"/>
    <n v="6"/>
    <s v="GYK50"/>
    <n v="200"/>
    <n v="0"/>
    <s v="ร้านที่2"/>
    <s v="ส***ติ ล***ิน"/>
    <s v="นนทบุรี"/>
    <s v="-"/>
    <s v=""/>
    <s v="28/03/2026 06:31"/>
    <s v="-"/>
    <s v="J&amp;T COD"/>
    <s v="Tiktok"/>
    <s v="จ่ายทีหลัง / COD"/>
    <s v=""/>
    <s v="794018833333"/>
    <s v="28/03/2026 06:31"/>
  </r>
  <r>
    <x v="0"/>
    <x v="0"/>
    <n v="50"/>
    <n v="6"/>
    <s v="GYK49"/>
    <n v="200"/>
    <n v="0"/>
    <s v="ร้านที่2"/>
    <s v="พ***พัชร ท***ย์วัผฒน์"/>
    <s v="กรุงเทพฯ"/>
    <s v="-"/>
    <s v=""/>
    <s v="28/03/2026 06:16"/>
    <s v="-"/>
    <s v="J&amp;T Express"/>
    <s v="Tiktok"/>
    <s v="tiktok"/>
    <s v=""/>
    <s v="794019833320"/>
    <s v="28/03/2026 06:16"/>
  </r>
  <r>
    <x v="12"/>
    <x v="14"/>
    <n v="33"/>
    <n v="10"/>
    <s v="GYK48"/>
    <n v="399"/>
    <n v="0"/>
    <s v="ร้านที่1"/>
    <s v="ป******ะ"/>
    <s v="******ค์)หลังที่7ขวามือ หมู่บ้านหนองปลิงน้อย ต.สุวรรณคาม ตำบลสุวรรณคาม อำเภอนิคมน้ำอูน จังหวัดสกลนคร 47270"/>
    <s v="47270"/>
    <s v="41"/>
    <s v="28/03/2026 06:17"/>
    <s v="-"/>
    <s v="Flash Express"/>
    <s v="Shopee"/>
    <s v="shopee"/>
    <s v=""/>
    <s v="TH44078HM1BP4D"/>
    <s v="28/03/2026 06:15"/>
  </r>
  <r>
    <x v="2"/>
    <x v="2"/>
    <n v="200"/>
    <n v="1"/>
    <s v="GYK47"/>
    <n v="99"/>
    <n v="0"/>
    <s v="ร้านที่4"/>
    <s v="ศ***ย์"/>
    <s v="กรุงเทพฯ"/>
    <s v="-"/>
    <s v=""/>
    <s v="28/03/2026 05:19"/>
    <s v="-"/>
    <s v="J&amp;T Express"/>
    <s v="Tiktok"/>
    <s v="tiktok"/>
    <s v=""/>
    <s v="794017248356"/>
    <s v="28/03/2026 05:19"/>
  </r>
  <r>
    <x v="6"/>
    <x v="6"/>
    <n v="159"/>
    <n v="1"/>
    <s v="GYK46"/>
    <n v="129"/>
    <n v="0"/>
    <s v="ร้านที่2"/>
    <s v="ส***ิชัย  เ***พันธุ์"/>
    <s v="สุพรรณบุรี"/>
    <s v="-"/>
    <s v=""/>
    <s v="28/03/2026 03:09"/>
    <s v="-"/>
    <s v="J&amp;T COD"/>
    <s v="Tiktok"/>
    <s v="จ่ายทีหลัง / COD"/>
    <s v=""/>
    <s v="794033270376"/>
    <s v="28/03/2026 03:09"/>
  </r>
  <r>
    <x v="5"/>
    <x v="5"/>
    <n v="159"/>
    <n v="3"/>
    <s v="GYK45"/>
    <n v="324.5"/>
    <n v="35"/>
    <s v="ร้านที่4"/>
    <s v="ส***า  ส***ก้ว"/>
    <s v="พิจิตร"/>
    <s v="-"/>
    <s v=""/>
    <s v="28/03/2026 03:09"/>
    <s v="-"/>
    <s v="J&amp;T COD"/>
    <s v="Tiktok"/>
    <s v="จ่ายทีหลัง / COD"/>
    <s v=""/>
    <s v="794000070312"/>
    <s v="28/03/2026 03:09"/>
  </r>
  <r>
    <x v="0"/>
    <x v="0"/>
    <n v="50"/>
    <n v="6"/>
    <s v="GYK44"/>
    <n v="200"/>
    <n v="0"/>
    <s v="ร้านที่2"/>
    <s v="ข***"/>
    <s v="Samut Prakan"/>
    <s v="-"/>
    <s v=""/>
    <s v="28/03/2026 02:33"/>
    <s v="-"/>
    <s v="J&amp;T COD"/>
    <s v="Tiktok"/>
    <s v="จ่ายทีหลัง / COD"/>
    <s v=""/>
    <s v="794081954396"/>
    <s v="28/03/2026 02:33"/>
  </r>
  <r>
    <x v="16"/>
    <x v="20"/>
    <n v="64"/>
    <n v="2"/>
    <s v="GYK42"/>
    <n v="154"/>
    <n v="26"/>
    <s v="ร้านที่9"/>
    <s v="จิตรา เเซ่ตั้ง"/>
    <s v="จิตรา เเซ่ตั้ง 521/4 บขส.จอมพระ ถ.สุขาภิบาล4 ต.จอมพระ อ.จอมพระ จ.สุรินทร์ 32180_x000a__x000a_จอมพระ/ Jom Phraสุรินทร์/ Surin_x000a_32180"/>
    <s v="32180"/>
    <s v="660806978619"/>
    <s v="28/03/2026 01:28"/>
    <s v="-"/>
    <s v="Kerry_dropoff"/>
    <s v="Lazada"/>
    <s v="lazada"/>
    <s v=""/>
    <s v="LEXPU0671584720"/>
    <s v="28/03/2026 01:28"/>
  </r>
  <r>
    <x v="3"/>
    <x v="10"/>
    <n v="80"/>
    <n v="3"/>
    <s v="GYK41"/>
    <n v="240"/>
    <n v="0"/>
    <s v="ร้านที่1"/>
    <s v="ว******์"/>
    <s v="******มพระเกียรติร.9 ซอย 48 แขวงดอกไม้ เขตประเวศ จังหวัดกรุงเทพมหานคร 10250"/>
    <s v="10250"/>
    <s v="86"/>
    <s v="28/03/2026 00:41"/>
    <s v="-"/>
    <s v="SPX Express"/>
    <s v="Shopee"/>
    <s v="shopee"/>
    <s v=""/>
    <s v="TH269302863340G"/>
    <s v="28/03/2026 00:41"/>
  </r>
  <r>
    <x v="0"/>
    <x v="0"/>
    <n v="50"/>
    <n v="6"/>
    <s v="GYK40"/>
    <n v="0"/>
    <n v="0"/>
    <s v="ร้านที่2"/>
    <s v="ป***สุดา ล***น"/>
    <s v="กรุงเทพฯ"/>
    <s v="-"/>
    <s v=""/>
    <s v="28/03/2026 00:22"/>
    <s v="-"/>
    <s v="J&amp;T Express"/>
    <s v="Tiktok"/>
    <s v="tiktok"/>
    <s v=""/>
    <s v="794059557351"/>
    <s v="28/03/2026 00:22"/>
  </r>
  <r>
    <x v="2"/>
    <x v="2"/>
    <n v="0"/>
    <n v="1"/>
    <s v="GYK39"/>
    <n v="0"/>
    <n v="0"/>
    <s v="ร้านที่2"/>
    <s v="ก***นา เ***ญหมื่น"/>
    <s v="ปทุมธานี"/>
    <s v="-"/>
    <s v=""/>
    <s v="28/03/2026 00:22"/>
    <s v="-"/>
    <s v="J&amp;T Express"/>
    <s v="Tiktok"/>
    <s v="tiktok"/>
    <s v=""/>
    <s v="794037566335"/>
    <s v="28/03/2026 00:22"/>
  </r>
  <r>
    <x v="2"/>
    <x v="2"/>
    <n v="200"/>
    <n v="1"/>
    <s v="GYK38"/>
    <n v="128"/>
    <n v="29"/>
    <s v="ร้านที่2"/>
    <s v="น***"/>
    <s v="นครปฐม"/>
    <s v="-"/>
    <s v=""/>
    <s v="28/03/2026 00:18"/>
    <s v="-"/>
    <s v="J&amp;T COD"/>
    <s v="Tiktok"/>
    <s v="จ่ายทีหลัง / COD"/>
    <s v=""/>
    <s v="794057447341"/>
    <s v="28/03/2026 00:22"/>
  </r>
</pivotCacheRecords>
</file>

<file path=xl/pivotCache/pivotCacheRecords2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2">
  <r>
    <x v="0"/>
    <x v="0"/>
    <n v="159"/>
    <n v="1"/>
    <s v="GYP89"/>
    <n v="129"/>
    <n v="0"/>
    <s v="ร้านที่2"/>
    <s v="ร***รัตน์ ก***อื้อ"/>
    <s v="ระยอง"/>
    <s v="-"/>
    <s v=""/>
    <s v="29/03/2026 23:56"/>
    <s v="-"/>
    <s v="J&amp;T COD"/>
    <s v="Tiktok"/>
    <s v="จ่ายทีหลัง / COD"/>
    <s v=""/>
    <s v="794105695493"/>
    <s v="29/03/2026 23:56"/>
  </r>
  <r>
    <x v="1"/>
    <x v="1"/>
    <n v="0"/>
    <n v="1"/>
    <s v="GYP88"/>
    <n v="0"/>
    <n v="0"/>
    <s v="ร้านที่3"/>
    <s v="สุชาดา"/>
    <s v="2 ซ.พึ่งมี22 โทรO818068177++++++++ · บางจาก/ Bang Chak_x000a__x000a_พระโขนง/ Prakhanognกรุงเทพมหานคร/ Bangkok_x000a_10260"/>
    <s v="10260"/>
    <s v="660852073264"/>
    <s v="29/03/2026 23:53"/>
    <s v="-"/>
    <s v="Kerry_dropoff"/>
    <s v="Lazada"/>
    <s v="lazada"/>
    <s v=""/>
    <s v="LEXPU0672250033"/>
    <s v="29/03/2026 23:53"/>
  </r>
  <r>
    <x v="2"/>
    <x v="2"/>
    <n v="50"/>
    <n v="6"/>
    <s v="GYP87"/>
    <n v="200"/>
    <n v="0"/>
    <s v="ร้านที่2"/>
    <s v="เ***นภา"/>
    <s v="มหาสารคาม"/>
    <s v="-"/>
    <s v=""/>
    <s v="29/03/2026 23:53"/>
    <s v="-"/>
    <s v="J&amp;T COD"/>
    <s v="Tiktok"/>
    <s v="จ่ายทีหลัง / COD"/>
    <s v=""/>
    <s v="794130723665"/>
    <s v="29/03/2026 23:53"/>
  </r>
  <r>
    <x v="2"/>
    <x v="2"/>
    <n v="50"/>
    <n v="6"/>
    <s v="GYP86"/>
    <n v="200"/>
    <n v="0"/>
    <s v="ร้านที่2"/>
    <s v="น***มลฤดี​ ม***าม"/>
    <s v="ชัยภูมิ"/>
    <s v="-"/>
    <s v=""/>
    <s v="29/03/2026 23:52"/>
    <s v="-"/>
    <s v="J&amp;T COD"/>
    <s v="Tiktok"/>
    <s v="จ่ายทีหลัง / COD"/>
    <s v=""/>
    <s v="794131324696"/>
    <s v="29/03/2026 23:52"/>
  </r>
  <r>
    <x v="2"/>
    <x v="2"/>
    <n v="33.333333333333336"/>
    <n v="3"/>
    <s v="GYP85"/>
    <n v="446"/>
    <n v="0"/>
    <s v="ร้านที่1"/>
    <s v="ส******ย"/>
    <s v="******ามเรือน ซอย 5 (222/23 ซอย 5) ตำบลสามเรือน อำเภอบางปะอิน จังหวัดพระนครศรีอยุธยา 13160"/>
    <s v="13160"/>
    <s v="52"/>
    <s v="29/03/2026 23:40"/>
    <s v="-"/>
    <s v="SPX Express"/>
    <s v="Shopee"/>
    <s v="shopee"/>
    <s v=""/>
    <s v="TH269231294184W"/>
    <s v="29/03/2026 23:40"/>
  </r>
  <r>
    <x v="0"/>
    <x v="0"/>
    <n v="139"/>
    <n v="1"/>
    <s v="GYP85"/>
    <n v="446"/>
    <n v="0"/>
    <s v="ร้านที่1"/>
    <s v="ส******ย"/>
    <s v="******ามเรือน ซอย 5 (222/23 ซอย 5) ตำบลสามเรือน อำเภอบางปะอิน จังหวัดพระนครศรีอยุธยา 13160"/>
    <s v="13160"/>
    <s v="52"/>
    <s v="29/03/2026 23:40"/>
    <s v="-"/>
    <s v="SPX Express"/>
    <s v="Shopee"/>
    <s v="shopee"/>
    <s v=""/>
    <s v="TH269231294184W"/>
    <s v="29/03/2026 23:40"/>
  </r>
  <r>
    <x v="3"/>
    <x v="3"/>
    <n v="59"/>
    <n v="1"/>
    <s v="GYP85"/>
    <n v="446"/>
    <n v="0"/>
    <s v="ร้านที่1"/>
    <s v="ส******ย"/>
    <s v="******ามเรือน ซอย 5 (222/23 ซอย 5) ตำบลสามเรือน อำเภอบางปะอิน จังหวัดพระนครศรีอยุธยา 13160"/>
    <s v="13160"/>
    <s v="52"/>
    <s v="29/03/2026 23:40"/>
    <s v="-"/>
    <s v="SPX Express"/>
    <s v="Shopee"/>
    <s v="shopee"/>
    <s v=""/>
    <s v="TH269231294184W"/>
    <s v="29/03/2026 23:40"/>
  </r>
  <r>
    <x v="4"/>
    <x v="4"/>
    <n v="99"/>
    <n v="1"/>
    <s v="GYP85"/>
    <n v="446"/>
    <n v="0"/>
    <s v="ร้านที่1"/>
    <s v="ส******ย"/>
    <s v="******ามเรือน ซอย 5 (222/23 ซอย 5) ตำบลสามเรือน อำเภอบางปะอิน จังหวัดพระนครศรีอยุธยา 13160"/>
    <s v="13160"/>
    <s v="52"/>
    <s v="29/03/2026 23:40"/>
    <s v="-"/>
    <s v="SPX Express"/>
    <s v="Shopee"/>
    <s v="shopee"/>
    <s v=""/>
    <s v="TH269231294184W"/>
    <s v="29/03/2026 23:40"/>
  </r>
  <r>
    <x v="5"/>
    <x v="5"/>
    <n v="66.666666666666671"/>
    <n v="3"/>
    <s v="GYP84"/>
    <n v="129"/>
    <n v="0"/>
    <s v="ร้านที่2"/>
    <s v="ช***่ c***phoo"/>
    <s v="กรุงเทพฯ"/>
    <s v="-"/>
    <s v=""/>
    <s v="29/03/2026 23:19"/>
    <s v="-"/>
    <s v="J&amp;T COD"/>
    <s v="Tiktok"/>
    <s v="จ่ายทีหลัง / COD"/>
    <s v=""/>
    <s v="794175346683"/>
    <s v="29/03/2026 23:19"/>
  </r>
  <r>
    <x v="2"/>
    <x v="2"/>
    <n v="50"/>
    <n v="6"/>
    <s v="GYP83"/>
    <n v="200"/>
    <n v="0"/>
    <s v="ร้านที่2"/>
    <s v=""/>
    <s v=""/>
    <s v="-"/>
    <s v=""/>
    <s v="-"/>
    <s v="-"/>
    <s v="Standard shipping"/>
    <s v="Tiktok"/>
    <s v="-"/>
    <s v=""/>
    <s v="-"/>
    <s v="29/03/2026 23:16"/>
  </r>
  <r>
    <x v="6"/>
    <x v="6"/>
    <n v="10"/>
    <n v="20"/>
    <s v="GYP82"/>
    <n v="199.99"/>
    <n v="0"/>
    <s v="ร้านที่2"/>
    <s v=""/>
    <s v=""/>
    <s v="-"/>
    <s v=""/>
    <s v="-"/>
    <s v="-"/>
    <s v="Standard shipping"/>
    <s v="Tiktok"/>
    <s v="-"/>
    <s v=""/>
    <s v="-"/>
    <s v="29/03/2026 23:14"/>
  </r>
  <r>
    <x v="1"/>
    <x v="1"/>
    <n v="80"/>
    <n v="1"/>
    <s v="GYP81"/>
    <n v="325"/>
    <n v="27"/>
    <s v="ร้านที่3"/>
    <s v="สุเมธ เอกปัจชา"/>
    <s v="(ร้านสำเพ็ง76)90/2แยก2-1ซ.เอกชัย76 · คลองบางพราน/ Khlong Bang Phran_x000a__x000a_บางบอน/ Bang Bonกรุงเทพมหานคร/ Bangkok_x000a_10150"/>
    <s v="10150"/>
    <s v="660856270407"/>
    <s v="29/03/2026 23:14"/>
    <s v="-"/>
    <s v="Kerry_dropoff"/>
    <s v="Lazada"/>
    <s v="lazada"/>
    <s v=""/>
    <s v="LEXPU0672246987"/>
    <s v="29/03/2026 23:14"/>
  </r>
  <r>
    <x v="7"/>
    <x v="7"/>
    <n v="109"/>
    <n v="1"/>
    <s v="GYP81"/>
    <n v="325"/>
    <n v="27"/>
    <s v="ร้านที่3"/>
    <s v="สุเมธ เอกปัจชา"/>
    <s v="(ร้านสำเพ็ง76)90/2แยก2-1ซ.เอกชัย76 · คลองบางพราน/ Khlong Bang Phran_x000a__x000a_บางบอน/ Bang Bonกรุงเทพมหานคร/ Bangkok_x000a_10150"/>
    <s v="10150"/>
    <s v="660856270407"/>
    <s v="29/03/2026 23:14"/>
    <s v="-"/>
    <s v="Kerry_dropoff"/>
    <s v="Lazada"/>
    <s v="lazada"/>
    <s v=""/>
    <s v="LEXPU0672246987"/>
    <s v="29/03/2026 23:14"/>
  </r>
  <r>
    <x v="0"/>
    <x v="7"/>
    <n v="109"/>
    <n v="1"/>
    <s v="GYP81"/>
    <n v="325"/>
    <n v="27"/>
    <s v="ร้านที่3"/>
    <s v="สุเมธ เอกปัจชา"/>
    <s v="(ร้านสำเพ็ง76)90/2แยก2-1ซ.เอกชัย76 · คลองบางพราน/ Khlong Bang Phran_x000a__x000a_บางบอน/ Bang Bonกรุงเทพมหานคร/ Bangkok_x000a_10150"/>
    <s v="10150"/>
    <s v="660856270407"/>
    <s v="29/03/2026 23:14"/>
    <s v="-"/>
    <s v="Kerry_dropoff"/>
    <s v="Lazada"/>
    <s v="lazada"/>
    <s v=""/>
    <s v="LEXPU0672246987"/>
    <s v="29/03/2026 23:14"/>
  </r>
  <r>
    <x v="1"/>
    <x v="8"/>
    <n v="80"/>
    <n v="1"/>
    <s v="GYP80"/>
    <n v="80"/>
    <n v="0"/>
    <s v="ร้านที่1"/>
    <s v="น******ิ"/>
    <s v="******บลปากคลองบางปลากด อำเภอพระสมุทรเจดีย์ จังหวัดสมุทรปราการ 10290"/>
    <s v="10290"/>
    <s v="50"/>
    <s v="29/03/2026 23:11"/>
    <s v="-"/>
    <s v="SPX Express"/>
    <s v="Shopee"/>
    <s v="shopee"/>
    <s v=""/>
    <s v="TH261267442700K"/>
    <s v="29/03/2026 23:11"/>
  </r>
  <r>
    <x v="7"/>
    <x v="9"/>
    <n v="159"/>
    <n v="1"/>
    <s v="GYP79"/>
    <n v="129"/>
    <n v="0"/>
    <s v="ร้านที่2"/>
    <s v="จ***ส แ***บ้านสิงห์"/>
    <s v="สมุทรสาคร"/>
    <s v="-"/>
    <s v=""/>
    <s v="29/03/2026 22:52"/>
    <s v="-"/>
    <s v="J&amp;T COD"/>
    <s v="Tiktok"/>
    <s v="จ่ายทีหลัง / COD"/>
    <s v=""/>
    <s v="794183456522"/>
    <s v="29/03/2026 22:52"/>
  </r>
  <r>
    <x v="8"/>
    <x v="10"/>
    <n v="159"/>
    <n v="1"/>
    <s v="GYP78"/>
    <n v="198.5"/>
    <n v="8"/>
    <s v="ร้านที่4"/>
    <s v="ป***"/>
    <s v="ภูเก็ต"/>
    <s v="-"/>
    <s v=""/>
    <s v="29/03/2026 22:47"/>
    <s v="-"/>
    <s v="J&amp;T Express"/>
    <s v="Tiktok"/>
    <s v="tiktok"/>
    <s v=""/>
    <s v="794146880446"/>
    <s v="29/03/2026 22:47"/>
  </r>
  <r>
    <x v="9"/>
    <x v="11"/>
    <n v="159"/>
    <n v="1"/>
    <s v="GYP78"/>
    <n v="198.5"/>
    <n v="8"/>
    <s v="ร้านที่4"/>
    <s v="ป***"/>
    <s v="ภูเก็ต"/>
    <s v="-"/>
    <s v=""/>
    <s v="29/03/2026 22:47"/>
    <s v="-"/>
    <s v="J&amp;T Express"/>
    <s v="Tiktok"/>
    <s v="tiktok"/>
    <s v=""/>
    <s v="794146880446"/>
    <s v="29/03/2026 22:47"/>
  </r>
  <r>
    <x v="5"/>
    <x v="5"/>
    <n v="66.666666666666671"/>
    <n v="3"/>
    <s v="GYP77"/>
    <n v="129"/>
    <n v="0"/>
    <s v="ร้านที่2"/>
    <s v="ซ***นี เ***เงาะ"/>
    <s v="สงขลา"/>
    <s v="-"/>
    <s v=""/>
    <s v="29/03/2026 22:41"/>
    <s v="-"/>
    <s v="J&amp;T COD"/>
    <s v="Tiktok"/>
    <s v="จ่ายทีหลัง / COD"/>
    <s v=""/>
    <s v="794192145681"/>
    <s v="29/03/2026 22:41"/>
  </r>
  <r>
    <x v="10"/>
    <x v="12"/>
    <n v="200"/>
    <n v="1"/>
    <s v="GYP76"/>
    <n v="128"/>
    <n v="29"/>
    <s v="ร้านที่2"/>
    <s v="p***apa"/>
    <s v="พระนครศรีอยุธยา"/>
    <s v="-"/>
    <s v=""/>
    <s v="29/03/2026 22:40"/>
    <s v="-"/>
    <s v="J&amp;T COD"/>
    <s v="Tiktok"/>
    <s v="จ่ายทีหลัง / COD"/>
    <s v=""/>
    <s v="-"/>
    <s v="29/03/2026 22:40"/>
  </r>
  <r>
    <x v="11"/>
    <x v="13"/>
    <n v="50"/>
    <n v="3"/>
    <s v="GYP75"/>
    <n v="99"/>
    <n v="0"/>
    <s v="ร้านที่2"/>
    <s v="ส***ิวุฒิ เ***โกเมต"/>
    <s v="กรุงเทพมหานคร"/>
    <s v="-"/>
    <s v=""/>
    <s v="29/03/2026 22:26"/>
    <s v="-"/>
    <s v="J&amp;T Express"/>
    <s v="Tiktok"/>
    <s v="tiktok"/>
    <s v=""/>
    <s v="794120740490"/>
    <s v="29/03/2026 22:26"/>
  </r>
  <r>
    <x v="2"/>
    <x v="2"/>
    <n v="40"/>
    <n v="10"/>
    <s v="GYP74"/>
    <n v="1488"/>
    <n v="0"/>
    <s v="ร้านที่1"/>
    <s v="แ******g"/>
    <s v="******ากบ่อง อำเภอป่าซาง จังหวัดลำพูน 51120"/>
    <s v="51120"/>
    <s v="41"/>
    <s v="29/03/2026 22:18"/>
    <s v="-"/>
    <s v="SPX Express"/>
    <s v="Shopee"/>
    <s v="shopee"/>
    <s v=""/>
    <s v="-"/>
    <s v="29/03/2026 22:18"/>
  </r>
  <r>
    <x v="12"/>
    <x v="14"/>
    <n v="89.5"/>
    <n v="2"/>
    <s v="GYP74"/>
    <n v="1488"/>
    <n v="0"/>
    <s v="ร้านที่1"/>
    <s v="แ******g"/>
    <s v="******ากบ่อง อำเภอป่าซาง จังหวัดลำพูน 51120"/>
    <s v="51120"/>
    <s v="41"/>
    <s v="29/03/2026 22:18"/>
    <s v="-"/>
    <s v="SPX Express"/>
    <s v="Shopee"/>
    <s v="shopee"/>
    <s v=""/>
    <s v="-"/>
    <s v="29/03/2026 22:18"/>
  </r>
  <r>
    <x v="13"/>
    <x v="15"/>
    <n v="12"/>
    <n v="50"/>
    <s v="GYP74"/>
    <n v="1488"/>
    <n v="0"/>
    <s v="ร้านที่1"/>
    <s v="แ******g"/>
    <s v="******ากบ่อง อำเภอป่าซาง จังหวัดลำพูน 51120"/>
    <s v="51120"/>
    <s v="41"/>
    <s v="29/03/2026 22:18"/>
    <s v="-"/>
    <s v="SPX Express"/>
    <s v="Shopee"/>
    <s v="shopee"/>
    <s v=""/>
    <s v="-"/>
    <s v="29/03/2026 22:18"/>
  </r>
  <r>
    <x v="14"/>
    <x v="16"/>
    <n v="99"/>
    <n v="1"/>
    <s v="GYP74"/>
    <n v="1488"/>
    <n v="0"/>
    <s v="ร้านที่1"/>
    <s v="แ******g"/>
    <s v="******ากบ่อง อำเภอป่าซาง จังหวัดลำพูน 51120"/>
    <s v="51120"/>
    <s v="41"/>
    <s v="29/03/2026 22:18"/>
    <s v="-"/>
    <s v="SPX Express"/>
    <s v="Shopee"/>
    <s v="shopee"/>
    <s v=""/>
    <s v="-"/>
    <s v="29/03/2026 22:18"/>
  </r>
  <r>
    <x v="5"/>
    <x v="5"/>
    <n v="66.666666666666671"/>
    <n v="3"/>
    <s v="GYP73"/>
    <n v="129"/>
    <n v="0"/>
    <s v="ร้านที่2"/>
    <s v="ส***น"/>
    <s v="มหาสารคาม"/>
    <s v="-"/>
    <s v=""/>
    <s v="29/03/2026 22:10"/>
    <s v="-"/>
    <s v="J&amp;T COD"/>
    <s v="Tiktok"/>
    <s v="จ่ายทีหลัง / COD"/>
    <s v=""/>
    <s v="794196743675"/>
    <s v="29/03/2026 22:10"/>
  </r>
  <r>
    <x v="2"/>
    <x v="2"/>
    <n v="50"/>
    <n v="6"/>
    <s v="GYP72"/>
    <n v="200"/>
    <n v="0"/>
    <s v="ร้านที่2"/>
    <s v="พ***ขียวนาออก"/>
    <s v="เทศบาลนครสุราษฎร์ธานี"/>
    <s v="-"/>
    <s v=""/>
    <s v="29/03/2026 22:09"/>
    <s v="-"/>
    <s v="J&amp;T Express"/>
    <s v="Tiktok"/>
    <s v="tiktok"/>
    <s v=""/>
    <s v="794160112631"/>
    <s v="29/03/2026 22:08"/>
  </r>
  <r>
    <x v="2"/>
    <x v="2"/>
    <n v="50"/>
    <n v="6"/>
    <s v="GYP71"/>
    <n v="384.86"/>
    <n v="0"/>
    <s v="ร้านที่2"/>
    <s v="แ***้องทับทิม"/>
    <s v="นครพนม"/>
    <s v="-"/>
    <s v=""/>
    <s v="29/03/2026 21:59"/>
    <s v="-"/>
    <s v="J&amp;T Express"/>
    <s v="Tiktok"/>
    <s v="tiktok"/>
    <s v=""/>
    <s v="794179467410"/>
    <s v="29/03/2026 21:59"/>
  </r>
  <r>
    <x v="2"/>
    <x v="2"/>
    <n v="50"/>
    <n v="6"/>
    <s v="GYP71"/>
    <n v="384.86"/>
    <n v="0"/>
    <s v="ร้านที่2"/>
    <s v="แ***้องทับทิม"/>
    <s v="นครพนม"/>
    <s v="-"/>
    <s v=""/>
    <s v="29/03/2026 21:59"/>
    <s v="-"/>
    <s v="J&amp;T Express"/>
    <s v="Tiktok"/>
    <s v="tiktok"/>
    <s v=""/>
    <s v="794179467410"/>
    <s v="29/03/2026 21:59"/>
  </r>
  <r>
    <x v="2"/>
    <x v="2"/>
    <n v="50"/>
    <n v="6"/>
    <s v="GYP70"/>
    <n v="200"/>
    <n v="0"/>
    <s v="ร้านที่2"/>
    <s v="ภ***าพัชญ์ พ***ุข"/>
    <s v="สุราษฎร์ธานี"/>
    <s v="-"/>
    <s v=""/>
    <s v="29/03/2026 21:52"/>
    <s v="-"/>
    <s v="J&amp;T COD"/>
    <s v="Tiktok"/>
    <s v="จ่ายทีหลัง / COD"/>
    <s v=""/>
    <s v="794173299544"/>
    <s v="29/03/2026 21:52"/>
  </r>
  <r>
    <x v="2"/>
    <x v="2"/>
    <n v="50"/>
    <n v="6"/>
    <s v="GYP69"/>
    <n v="200"/>
    <n v="0"/>
    <s v="ร้านที่2"/>
    <s v="ย*** ห***ุย"/>
    <s v="ชลบุรี"/>
    <s v="-"/>
    <s v=""/>
    <s v="29/03/2026 21:50"/>
    <s v="-"/>
    <s v="J&amp;T COD"/>
    <s v="Tiktok"/>
    <s v="จ่ายทีหลัง / COD"/>
    <s v=""/>
    <s v="794104719682"/>
    <s v="29/03/2026 21:50"/>
  </r>
  <r>
    <x v="15"/>
    <x v="17"/>
    <n v="66.333333333333329"/>
    <n v="12"/>
    <s v="GYP68"/>
    <n v="1796"/>
    <n v="0"/>
    <s v="ร้านที่1"/>
    <s v="ค*****ย"/>
    <s v="******ตรี ประชาอุทิศ 54 แขวงทุ่งครุ เขตทุ่งครุ จังหวัดกรุงเทพมหานคร 10140"/>
    <s v="10140"/>
    <s v="81"/>
    <s v="29/03/2026 22:15"/>
    <s v="-"/>
    <s v="SPX Express"/>
    <s v="Shopee"/>
    <s v="shopee"/>
    <s v=""/>
    <s v="-"/>
    <s v="29/03/2026 21:45"/>
  </r>
  <r>
    <x v="1"/>
    <x v="8"/>
    <n v="69.900000000000006"/>
    <n v="10"/>
    <s v="GYP68"/>
    <n v="1796"/>
    <n v="0"/>
    <s v="ร้านที่1"/>
    <s v="ค*****ย"/>
    <s v="******ตรี ประชาอุทิศ 54 แขวงทุ่งครุ เขตทุ่งครุ จังหวัดกรุงเทพมหานคร 10140"/>
    <s v="10140"/>
    <s v="81"/>
    <s v="29/03/2026 22:15"/>
    <s v="-"/>
    <s v="SPX Express"/>
    <s v="Shopee"/>
    <s v="shopee"/>
    <s v=""/>
    <s v="-"/>
    <s v="29/03/2026 21:45"/>
  </r>
  <r>
    <x v="2"/>
    <x v="2"/>
    <n v="50"/>
    <n v="6"/>
    <s v="GYP67"/>
    <n v="200"/>
    <n v="0"/>
    <s v="ร้านที่2"/>
    <s v="น***า ป***ิคะเน"/>
    <s v="กาฬสินธุ์"/>
    <s v="-"/>
    <s v=""/>
    <s v="29/03/2026 21:13"/>
    <s v="-"/>
    <s v="J&amp;T Express"/>
    <s v="Tiktok"/>
    <s v="tiktok"/>
    <s v=""/>
    <s v="794116891536"/>
    <s v="29/03/2026 21:12"/>
  </r>
  <r>
    <x v="2"/>
    <x v="2"/>
    <n v="50"/>
    <n v="6"/>
    <s v="GYP66"/>
    <n v="200"/>
    <n v="0"/>
    <s v="ร้านที่2"/>
    <s v="ส***ุ ก***า"/>
    <s v="อุทัยธานี"/>
    <s v="-"/>
    <s v=""/>
    <s v="29/03/2026 21:11"/>
    <s v="-"/>
    <s v="J&amp;T COD"/>
    <s v="Tiktok"/>
    <s v="จ่ายทีหลัง / COD"/>
    <s v=""/>
    <s v="794151116614"/>
    <s v="29/03/2026 21:11"/>
  </r>
  <r>
    <x v="7"/>
    <x v="9"/>
    <n v="159"/>
    <n v="1"/>
    <s v="GYP65"/>
    <n v="99"/>
    <n v="0"/>
    <s v="ร้านที่4"/>
    <s v="A***996"/>
    <s v="นครศรีธรรมราช"/>
    <s v="-"/>
    <s v=""/>
    <s v="29/03/2026 21:11"/>
    <s v="-"/>
    <s v="J&amp;T Express"/>
    <s v="Tiktok"/>
    <s v="tiktok"/>
    <s v=""/>
    <s v="794162050592"/>
    <s v="29/03/2026 21:11"/>
  </r>
  <r>
    <x v="0"/>
    <x v="0"/>
    <n v="159"/>
    <n v="1"/>
    <s v="GYP64"/>
    <n v="99"/>
    <n v="0"/>
    <s v="ร้านที่4"/>
    <s v="ค** ข** ส***ยู่"/>
    <s v="นครนายก"/>
    <s v="-"/>
    <s v=""/>
    <s v="29/03/2026 21:05"/>
    <s v="-"/>
    <s v="J&amp;T Express"/>
    <s v="Tiktok"/>
    <s v="tiktok"/>
    <s v=""/>
    <s v="794155138512"/>
    <s v="29/03/2026 21:05"/>
  </r>
  <r>
    <x v="2"/>
    <x v="2"/>
    <n v="50"/>
    <n v="6"/>
    <s v="GYP63"/>
    <n v="200"/>
    <n v="0"/>
    <s v="ร้านที่2"/>
    <s v=""/>
    <s v=""/>
    <s v="-"/>
    <s v=""/>
    <s v="-"/>
    <s v="-"/>
    <s v="Next-day delivery"/>
    <s v="Tiktok"/>
    <s v="-"/>
    <s v=""/>
    <s v="-"/>
    <s v="29/03/2026 21:02"/>
  </r>
  <r>
    <x v="2"/>
    <x v="2"/>
    <n v="50"/>
    <n v="6"/>
    <s v="GYP61"/>
    <n v="200"/>
    <n v="0"/>
    <s v="ร้านที่2"/>
    <s v="ส***"/>
    <s v="ชลบุรี"/>
    <s v="-"/>
    <s v=""/>
    <s v="29/03/2026 20:59"/>
    <s v="-"/>
    <s v="J&amp;T Express"/>
    <s v="Tiktok"/>
    <s v="tiktok"/>
    <s v=""/>
    <s v="794140681596"/>
    <s v="29/03/2026 20:58"/>
  </r>
  <r>
    <x v="2"/>
    <x v="2"/>
    <n v="50"/>
    <n v="6"/>
    <s v="GYP60"/>
    <n v="200"/>
    <n v="0"/>
    <s v="ร้านที่2"/>
    <s v="ณ***์กุลภา  พ***ะวงษ์"/>
    <s v="อุดรธานี"/>
    <s v="-"/>
    <s v=""/>
    <s v="29/03/2026 20:55"/>
    <s v="-"/>
    <s v="J&amp;T Express"/>
    <s v="Tiktok"/>
    <s v="tiktok"/>
    <s v=""/>
    <s v="794199888576"/>
    <s v="29/03/2026 20:54"/>
  </r>
  <r>
    <x v="1"/>
    <x v="8"/>
    <n v="80"/>
    <n v="1"/>
    <s v="GYP59"/>
    <n v="80"/>
    <n v="0"/>
    <s v="ร้านที่1"/>
    <s v="ว******์"/>
    <s v="******ข็กกลาง, ตำบลบ้านแยง, อำเภอนครไทย ตำบลบ้านแยง อำเภอนครไทย จังหวัดพิษณุโลก 65120"/>
    <s v="65120"/>
    <s v="80"/>
    <s v="29/03/2026 20:55"/>
    <s v="-"/>
    <s v="SPX Express"/>
    <s v="Shopee"/>
    <s v="shopee"/>
    <s v=""/>
    <s v="TH265173342800O"/>
    <s v="29/03/2026 20:54"/>
  </r>
  <r>
    <x v="2"/>
    <x v="2"/>
    <n v="33.333333333333336"/>
    <n v="3"/>
    <s v="GYP58"/>
    <n v="100"/>
    <n v="0"/>
    <s v="ร้านที่4"/>
    <s v="เ***ล"/>
    <s v="พระนครศรีอยุธยา"/>
    <s v="-"/>
    <s v=""/>
    <s v="29/03/2026 20:43"/>
    <s v="-"/>
    <s v="J&amp;T COD"/>
    <s v="Tiktok"/>
    <s v="จ่ายทีหลัง / COD"/>
    <s v=""/>
    <s v="794157611656"/>
    <s v="29/03/2026 20:44"/>
  </r>
  <r>
    <x v="16"/>
    <x v="18"/>
    <n v="27.5"/>
    <n v="4"/>
    <s v="GYP57"/>
    <n v="165"/>
    <n v="0"/>
    <s v="ร้านที่1"/>
    <s v="ค******ท"/>
    <s v="******นองมะนาว, อำเภอคง ตำบลหนองมะนาว อำเภอคง จังหวัดนครราชสีมา 30260"/>
    <s v="30260"/>
    <s v="31"/>
    <s v="29/03/2026 20:40"/>
    <s v="-"/>
    <s v="SPX Express"/>
    <s v="Shopee"/>
    <s v="shopee"/>
    <s v=""/>
    <s v="-"/>
    <s v="29/03/2026 20:40"/>
  </r>
  <r>
    <x v="11"/>
    <x v="13"/>
    <n v="50"/>
    <n v="3"/>
    <s v="GYP56"/>
    <n v="99"/>
    <n v="0"/>
    <s v="ร้านที่2"/>
    <s v="ป***ิศา  ร***บุตร"/>
    <s v="ตำบล กาฬสินธุ์"/>
    <s v="-"/>
    <s v=""/>
    <s v="29/03/2026 20:33"/>
    <s v="-"/>
    <s v="J&amp;T COD"/>
    <s v="Tiktok"/>
    <s v="จ่ายทีหลัง / COD"/>
    <s v=""/>
    <s v="794199542496"/>
    <s v="29/03/2026 20:33"/>
  </r>
  <r>
    <x v="9"/>
    <x v="11"/>
    <n v="159"/>
    <n v="1"/>
    <s v="GYP55"/>
    <n v="129"/>
    <n v="0"/>
    <s v="ร้านที่2"/>
    <s v="ช***พร ไ***าฬ"/>
    <s v="กรุงเทพฯ"/>
    <s v="-"/>
    <s v=""/>
    <s v="29/03/2026 20:31"/>
    <s v="-"/>
    <s v="J&amp;T Express"/>
    <s v="Tiktok"/>
    <s v="tiktok"/>
    <s v=""/>
    <s v="794162291510"/>
    <s v="29/03/2026 20:31"/>
  </r>
  <r>
    <x v="1"/>
    <x v="8"/>
    <n v="66.333333333333329"/>
    <n v="3"/>
    <s v="GYP54"/>
    <n v="250"/>
    <n v="0"/>
    <s v="ร้านที่2"/>
    <s v="p**"/>
    <s v="นครศรีธรรมราช"/>
    <s v="-"/>
    <s v=""/>
    <s v="29/03/2026 20:29"/>
    <s v="-"/>
    <s v="J&amp;T COD"/>
    <s v="Tiktok"/>
    <s v="จ่ายทีหลัง / COD"/>
    <s v=""/>
    <s v="794160226683"/>
    <s v="29/03/2026 20:30"/>
  </r>
  <r>
    <x v="16"/>
    <x v="18"/>
    <n v="49"/>
    <n v="1"/>
    <s v="GYP52"/>
    <n v="49"/>
    <n v="0"/>
    <s v="ร้านที่1"/>
    <s v="ป******์"/>
    <s v="******พลร่ม ค่ายนเรศวร, ถนน 1280 ตำบลชะอำ อำเภอชะอำ จังหวัดเพชรบุรี 76120"/>
    <s v="76120"/>
    <s v="27"/>
    <s v="29/03/2026 20:23"/>
    <s v="-"/>
    <s v="SPX Express"/>
    <s v="Shopee"/>
    <s v="shopee"/>
    <s v=""/>
    <s v="-"/>
    <s v="29/03/2026 20:23"/>
  </r>
  <r>
    <x v="8"/>
    <x v="10"/>
    <n v="159"/>
    <n v="1"/>
    <s v="GYP51"/>
    <n v="167"/>
    <n v="38"/>
    <s v="ร้านที่2"/>
    <s v="ส***ี ท***ั้น"/>
    <s v="พัทลุง"/>
    <s v="-"/>
    <s v=""/>
    <s v="29/03/2026 20:19"/>
    <s v="-"/>
    <s v="J&amp;T COD"/>
    <s v="Tiktok"/>
    <s v="จ่ายทีหลัง / COD"/>
    <s v=""/>
    <s v="794106931520"/>
    <s v="29/03/2026 20:20"/>
  </r>
  <r>
    <x v="16"/>
    <x v="18"/>
    <n v="35"/>
    <n v="8"/>
    <s v="GYP50"/>
    <n v="328"/>
    <n v="0"/>
    <s v="ร้านที่1"/>
    <s v="พ******พ"/>
    <s v="****** หมู่ที่ 9 ตำบลตานี ตำบลตานี อำเภอปราสาท จังหวัดสุรินทร์ 32140"/>
    <s v="32140"/>
    <s v="89"/>
    <s v="29/03/2026 20:45"/>
    <s v="-"/>
    <s v="SPX Express"/>
    <s v="Shopee"/>
    <s v="shopee"/>
    <s v=""/>
    <s v="-"/>
    <s v="29/03/2026 20:15"/>
  </r>
  <r>
    <x v="2"/>
    <x v="2"/>
    <n v="50"/>
    <n v="6"/>
    <s v="GYP49"/>
    <n v="200"/>
    <n v="0"/>
    <s v="ร้านที่2"/>
    <s v="ข***ตา ท***ำ"/>
    <s v="นครนายก"/>
    <s v="-"/>
    <s v=""/>
    <s v="29/03/2026 20:09"/>
    <s v="-"/>
    <s v="J&amp;T Express"/>
    <s v="Tiktok"/>
    <s v="tiktok"/>
    <s v=""/>
    <s v="794144884573"/>
    <s v="29/03/2026 20:09"/>
  </r>
  <r>
    <x v="17"/>
    <x v="19"/>
    <n v="14"/>
    <n v="1"/>
    <s v="GYP48"/>
    <n v="14"/>
    <n v="0"/>
    <s v="ร้านที่1"/>
    <s v="แ***ม"/>
    <s v="******บลม่วงค่อม ตำบลม่วงค่อม อำเภอชัยบาดาล จังหวัดลพบุรี 15230"/>
    <s v="15230"/>
    <s v="49"/>
    <s v="29/03/2026 20:39"/>
    <s v="-"/>
    <s v="SPX Express"/>
    <s v="Shopee"/>
    <s v="shopee"/>
    <s v=""/>
    <s v="-"/>
    <s v="29/03/2026 20:09"/>
  </r>
  <r>
    <x v="17"/>
    <x v="19"/>
    <n v="14"/>
    <n v="1"/>
    <s v="GYP47"/>
    <n v="14"/>
    <n v="0"/>
    <s v="ร้านที่1"/>
    <s v="จ******​"/>
    <s v="******บลม่วงค่อม ตำบลม่วงค่อม อำเภอชัยบาดาล จังหวัดลพบุรี 15230"/>
    <s v="15230"/>
    <s v="49"/>
    <s v="29/03/2026 20:38"/>
    <s v="-"/>
    <s v="SPX Express"/>
    <s v="Shopee"/>
    <s v="shopee"/>
    <s v=""/>
    <s v="-"/>
    <s v="29/03/2026 20:08"/>
  </r>
  <r>
    <x v="17"/>
    <x v="19"/>
    <n v="14"/>
    <n v="1"/>
    <s v="GYP46"/>
    <n v="14"/>
    <n v="0"/>
    <s v="ร้านที่1"/>
    <s v="ก******​"/>
    <s v="******นโคกสะอาด, ตำบลม่วงค่อม, อำเภอชัยบาดาล ตำบลม่วงค่อม อำเภอชัยบาดาล จังหวัดลพบุรี 15230"/>
    <s v="15230"/>
    <s v="67"/>
    <s v="29/03/2026 20:38"/>
    <s v="-"/>
    <s v="SPX Express"/>
    <s v="Shopee"/>
    <s v="shopee"/>
    <s v=""/>
    <s v="-"/>
    <s v="29/03/2026 20:08"/>
  </r>
  <r>
    <x v="8"/>
    <x v="10"/>
    <n v="159"/>
    <n v="1"/>
    <s v="GYP45"/>
    <n v="109"/>
    <n v="10"/>
    <s v="ร้านที่4"/>
    <s v="น***ราณี ท***ี"/>
    <s v="สุรินทร์"/>
    <s v="-"/>
    <s v=""/>
    <s v="29/03/2026 20:06"/>
    <s v="-"/>
    <s v="J&amp;T COD"/>
    <s v="Tiktok"/>
    <s v="จ่ายทีหลัง / COD"/>
    <s v=""/>
    <s v="794146331554"/>
    <s v="29/03/2026 20:06"/>
  </r>
  <r>
    <x v="17"/>
    <x v="19"/>
    <n v="14"/>
    <n v="1"/>
    <s v="GYP44"/>
    <n v="14"/>
    <n v="0"/>
    <s v="ร้านที่1"/>
    <s v="น***์"/>
    <s v="******บ้านโคกสะอาด ตำบลม่วงค่อม ตำบลม่วงค่อม อำเภอชัยบาดาล จังหวัดลพบุรี 15230"/>
    <s v="15230"/>
    <s v="67"/>
    <s v="29/03/2026 20:36"/>
    <s v="-"/>
    <s v="SPX Express"/>
    <s v="Shopee"/>
    <s v="shopee"/>
    <s v=""/>
    <s v="-"/>
    <s v="29/03/2026 20:06"/>
  </r>
  <r>
    <x v="0"/>
    <x v="0"/>
    <n v="159"/>
    <n v="1"/>
    <s v="GYP43"/>
    <n v="99"/>
    <n v="0"/>
    <s v="ร้านที่4"/>
    <s v="น***นันทนา ย***ชย"/>
    <s v="สกลนคร"/>
    <s v="-"/>
    <s v=""/>
    <s v="29/03/2026 20:02"/>
    <s v="-"/>
    <s v="J&amp;T COD"/>
    <s v="Tiktok"/>
    <s v="จ่ายทีหลัง / COD"/>
    <s v=""/>
    <s v="794197536506"/>
    <s v="29/03/2026 20:02"/>
  </r>
  <r>
    <x v="2"/>
    <x v="2"/>
    <n v="50"/>
    <n v="6"/>
    <s v="GYP42"/>
    <n v="200"/>
    <n v="0"/>
    <s v="ร้านที่2"/>
    <s v="พ***รณ จ***ศวตกุล"/>
    <s v="ปทุมธานี"/>
    <s v="-"/>
    <s v=""/>
    <s v="29/03/2026 19:59"/>
    <s v="-"/>
    <s v="J&amp;T COD"/>
    <s v="Tiktok"/>
    <s v="จ่ายทีหลัง / COD"/>
    <s v=""/>
    <s v="794189502691"/>
    <s v="29/03/2026 19:59"/>
  </r>
  <r>
    <x v="2"/>
    <x v="2"/>
    <n v="33.333333333333336"/>
    <n v="3"/>
    <s v="GYP41"/>
    <n v="100"/>
    <n v="0"/>
    <s v="ร้านที่4"/>
    <s v="เ***นเพ็ญ ว***มณีวรรณ"/>
    <s v="ชลบุรี"/>
    <s v="-"/>
    <s v=""/>
    <s v="29/03/2026 19:55"/>
    <s v="-"/>
    <s v="J&amp;T COD"/>
    <s v="Tiktok"/>
    <s v="จ่ายทีหลัง / COD"/>
    <s v=""/>
    <s v="794112815683"/>
    <s v="29/03/2026 19:55"/>
  </r>
  <r>
    <x v="5"/>
    <x v="5"/>
    <n v="66.666666666666671"/>
    <n v="3"/>
    <s v="GYP40"/>
    <n v="129"/>
    <n v="0"/>
    <s v="ร้านที่2"/>
    <s v="ส***ญญา พ***วัสดิ์"/>
    <s v="สุพรรณบุรี"/>
    <s v="-"/>
    <s v=""/>
    <s v="29/03/2026 19:54"/>
    <s v="-"/>
    <s v="J&amp;T COD"/>
    <s v="Tiktok"/>
    <s v="จ่ายทีหลัง / COD"/>
    <s v=""/>
    <s v="794107228644"/>
    <s v="29/03/2026 19:54"/>
  </r>
  <r>
    <x v="7"/>
    <x v="9"/>
    <n v="159"/>
    <n v="1"/>
    <s v="GYP39"/>
    <n v="99"/>
    <n v="0"/>
    <s v="ร้านที่4"/>
    <s v="เ***าภรณ์ เ***อมแสนเมือง"/>
    <s v="มหาสารคาม"/>
    <s v="-"/>
    <s v=""/>
    <s v="29/03/2026 19:51"/>
    <s v="-"/>
    <s v="J&amp;T COD"/>
    <s v="Tiktok"/>
    <s v="จ่ายทีหลัง / COD"/>
    <s v=""/>
    <s v="794111656590"/>
    <s v="29/03/2026 19:51"/>
  </r>
  <r>
    <x v="8"/>
    <x v="10"/>
    <n v="139"/>
    <n v="1"/>
    <s v="GYP38"/>
    <n v="177"/>
    <n v="38"/>
    <s v="ร้านที่1"/>
    <s v="ส******ี"/>
    <s v="******งพระเหนือ, อำเภอละอุ่น ตำบลบางพระเหนือ อำเภอละอุ่น จังหวัดระนอง 85130"/>
    <s v="85130"/>
    <s v="97"/>
    <s v="29/03/2026 19:43"/>
    <s v="-"/>
    <s v="SPX Express"/>
    <s v="Shopee"/>
    <s v="shopee"/>
    <s v=""/>
    <s v="TH269866784941Z"/>
    <s v="29/03/2026 19:43"/>
  </r>
  <r>
    <x v="16"/>
    <x v="18"/>
    <n v="49"/>
    <n v="1"/>
    <s v="GYP37"/>
    <n v="49"/>
    <n v="0"/>
    <s v="ร้านที่1"/>
    <s v="เ******ี"/>
    <s v="******ายมาศ ตำบลหนองคู อำเภอลำปลายมาศ จังหวัดบุรีรัมย์ 31130"/>
    <s v="31130"/>
    <s v="96"/>
    <s v="29/03/2026 19:37"/>
    <s v="-"/>
    <s v="SPX Express"/>
    <s v="Shopee"/>
    <s v="shopee"/>
    <s v=""/>
    <s v="-"/>
    <s v="29/03/2026 19:37"/>
  </r>
  <r>
    <x v="0"/>
    <x v="0"/>
    <n v="159"/>
    <n v="1"/>
    <s v="GYP36"/>
    <n v="99"/>
    <n v="0"/>
    <s v="ร้านที่4"/>
    <s v="น***าทิตย์ แ***มณี"/>
    <s v="ขอนแก่น"/>
    <s v="-"/>
    <s v=""/>
    <s v="29/03/2026 19:31"/>
    <s v="-"/>
    <s v="J&amp;T COD"/>
    <s v="Tiktok"/>
    <s v="จ่ายทีหลัง / COD"/>
    <s v=""/>
    <s v="794123804541"/>
    <s v="29/03/2026 19:31"/>
  </r>
  <r>
    <x v="9"/>
    <x v="11"/>
    <n v="159"/>
    <n v="1"/>
    <s v="GYP35"/>
    <n v="147"/>
    <n v="18"/>
    <s v="ร้านที่2"/>
    <s v="ข***ดาว  เ***งคำ"/>
    <s v="เทศบาลนครลำปาง"/>
    <s v="-"/>
    <s v=""/>
    <s v="29/03/2026 19:14"/>
    <s v="-"/>
    <s v="J&amp;T COD"/>
    <s v="Tiktok"/>
    <s v="จ่ายทีหลัง / COD"/>
    <s v=""/>
    <s v="794183094515"/>
    <s v="29/03/2026 19:15"/>
  </r>
  <r>
    <x v="2"/>
    <x v="2"/>
    <n v="50"/>
    <n v="6"/>
    <s v="GYP34"/>
    <n v="200"/>
    <n v="0"/>
    <s v="ร้านที่2"/>
    <s v="T** Z**"/>
    <s v="Phetchaburi"/>
    <s v="-"/>
    <s v=""/>
    <s v="29/03/2026 19:11"/>
    <s v="-"/>
    <s v="J&amp;T COD"/>
    <s v="Tiktok"/>
    <s v="จ่ายทีหลัง / COD"/>
    <s v=""/>
    <s v="794164088550"/>
    <s v="29/03/2026 19:11"/>
  </r>
  <r>
    <x v="1"/>
    <x v="1"/>
    <n v="72"/>
    <n v="1"/>
    <s v="GYP33"/>
    <n v="72"/>
    <n v="0"/>
    <s v="ร้านที่3"/>
    <s v="พัชรา  ปัญญาสิทธิ์"/>
    <s v="หมู่บ้านอยู่สบาย 3  57/170ต.ห้วยขมิ้น · ห้วยขมิ้น/ Huai Khamin_x000a__x000a_หนองแค/ Nong Khaeสระบุรี/ Saraburi_x000a_18230"/>
    <s v="18230"/>
    <s v="660898212301"/>
    <s v="29/03/2026 19:10"/>
    <s v="-"/>
    <s v="Kerry_dropoff"/>
    <s v="Lazada"/>
    <s v="lazada"/>
    <s v=""/>
    <s v="LEXPU0672250723"/>
    <s v="29/03/2026 19:10"/>
  </r>
  <r>
    <x v="2"/>
    <x v="2"/>
    <n v="50"/>
    <n v="6"/>
    <s v="GYP32"/>
    <n v="200"/>
    <n v="0"/>
    <s v="ร้านที่2"/>
    <s v="ป***ดา น***ั้น"/>
    <s v="สมุทรปราการ"/>
    <s v="-"/>
    <s v=""/>
    <s v="29/03/2026 19:09"/>
    <s v="-"/>
    <s v="J&amp;T COD"/>
    <s v="Tiktok"/>
    <s v="จ่ายทีหลัง / COD"/>
    <s v=""/>
    <s v="794189909682"/>
    <s v="29/03/2026 19:09"/>
  </r>
  <r>
    <x v="7"/>
    <x v="7"/>
    <n v="109"/>
    <n v="1"/>
    <s v="GYP31"/>
    <n v="116"/>
    <n v="7"/>
    <s v="ร้านที่3"/>
    <s v="กมลทิพย์ ชัยยงยุทธ"/>
    <s v="7/3 ซอยวุฒากาศ 26 ถนนวุฒากาศ แขวงบางค้อ_x000a__x000a_จอมทอง/ Chom Thongกรุงเทพมหานคร/ Bangkok_x000a_10150"/>
    <s v="10150"/>
    <s v="660868817848"/>
    <s v="29/03/2026 19:04"/>
    <s v="-"/>
    <s v="Kerry_dropoff"/>
    <s v="Lazada"/>
    <s v="lazada"/>
    <s v=""/>
    <s v="LEXPU0672226806"/>
    <s v="29/03/2026 19:04"/>
  </r>
  <r>
    <x v="2"/>
    <x v="2"/>
    <n v="50"/>
    <n v="6"/>
    <s v="GYP30"/>
    <n v="238"/>
    <n v="38"/>
    <s v="ร้านที่2"/>
    <s v="S***nna P***en"/>
    <s v="ชลบุรี"/>
    <s v="-"/>
    <s v=""/>
    <s v="29/03/2026 19:04"/>
    <s v="-"/>
    <s v="J&amp;T Express"/>
    <s v="Tiktok"/>
    <s v="tiktok"/>
    <s v=""/>
    <s v="794187113602"/>
    <s v="29/03/2026 19:04"/>
  </r>
  <r>
    <x v="2"/>
    <x v="2"/>
    <n v="50"/>
    <n v="6"/>
    <s v="GYP29"/>
    <n v="200"/>
    <n v="0"/>
    <s v="ร้านที่2"/>
    <s v="อ***รา ล***ับ"/>
    <s v="พระนครศรีอยุธยา"/>
    <s v="-"/>
    <s v=""/>
    <s v="29/03/2026 18:58"/>
    <s v="-"/>
    <s v="J&amp;T Express"/>
    <s v="Tiktok"/>
    <s v="tiktok"/>
    <s v=""/>
    <s v="794196309690"/>
    <s v="29/03/2026 18:57"/>
  </r>
  <r>
    <x v="11"/>
    <x v="13"/>
    <n v="50"/>
    <n v="3"/>
    <s v="GYP28"/>
    <n v="99"/>
    <n v="0"/>
    <s v="ร้านที่2"/>
    <s v="เ*** พ***า"/>
    <s v="เทศบาลนครนครราชสีมา"/>
    <s v="-"/>
    <s v=""/>
    <s v="29/03/2026 18:54"/>
    <s v="-"/>
    <s v="J&amp;T COD"/>
    <s v="Tiktok"/>
    <s v="จ่ายทีหลัง / COD"/>
    <s v=""/>
    <s v="794160958673"/>
    <s v="29/03/2026 18:54"/>
  </r>
  <r>
    <x v="2"/>
    <x v="2"/>
    <n v="50"/>
    <n v="6"/>
    <s v="GYP27"/>
    <n v="200"/>
    <n v="0"/>
    <s v="ร้านที่2"/>
    <s v="u***ัศวรรณ เ***ระสงศ์"/>
    <s v="ราชบุรี"/>
    <s v="-"/>
    <s v=""/>
    <s v="29/03/2026 18:50"/>
    <s v="-"/>
    <s v="J&amp;T COD"/>
    <s v="Tiktok"/>
    <s v="จ่ายทีหลัง / COD"/>
    <s v=""/>
    <s v="794167459514"/>
    <s v="29/03/2026 18:50"/>
  </r>
  <r>
    <x v="11"/>
    <x v="13"/>
    <n v="50"/>
    <n v="3"/>
    <s v="GYP26"/>
    <n v="99"/>
    <n v="0"/>
    <s v="ร้านที่2"/>
    <s v="จ***ิญ ไ***รรม"/>
    <s v="สระบุรี"/>
    <s v="-"/>
    <s v=""/>
    <s v="29/03/2026 18:49"/>
    <s v="-"/>
    <s v="J&amp;T COD"/>
    <s v="Tiktok"/>
    <s v="จ่ายทีหลัง / COD"/>
    <s v=""/>
    <s v="794165222620"/>
    <s v="29/03/2026 18:49"/>
  </r>
  <r>
    <x v="1"/>
    <x v="8"/>
    <n v="66.333333333333329"/>
    <n v="3"/>
    <s v="GYP25"/>
    <n v="250"/>
    <n v="0"/>
    <s v="ร้านที่1"/>
    <s v="เ******ร"/>
    <s v="******างแยกอ่างขาง) 352/3 ม.1 ต.แม่ข่า ตำบลแม่ข่า อำเภอฝาง จังหวัดเชียงใหม่ 50320"/>
    <s v="50320"/>
    <s v="10"/>
    <s v="29/03/2026 19:18"/>
    <s v="-"/>
    <s v="SPX Express"/>
    <s v="Shopee"/>
    <s v="shopee"/>
    <s v=""/>
    <s v="TH266032460075Q"/>
    <s v="29/03/2026 18:48"/>
  </r>
  <r>
    <x v="17"/>
    <x v="19"/>
    <n v="14"/>
    <n v="2"/>
    <s v="GYP24"/>
    <n v="28"/>
    <n v="0"/>
    <s v="ร้านที่1"/>
    <s v="โ******า"/>
    <s v="******วง, อำเภอบางปะอิน ตำบลขนอนหลวง อำเภอบางปะอิน จังหวัดพระนครศรีอยุธยา 13160"/>
    <s v="13160"/>
    <s v="87"/>
    <s v="29/03/2026 19:14"/>
    <s v="-"/>
    <s v="SPX Express"/>
    <s v="Shopee"/>
    <s v="shopee"/>
    <s v=""/>
    <s v="-"/>
    <s v="29/03/2026 18:44"/>
  </r>
  <r>
    <x v="11"/>
    <x v="13"/>
    <n v="50"/>
    <n v="3"/>
    <s v="GYP23"/>
    <n v="99"/>
    <n v="0"/>
    <s v="ร้านที่2"/>
    <s v="พ***ฒน์ ส***าลอย"/>
    <s v="กาญจนบุรี"/>
    <s v="-"/>
    <s v=""/>
    <s v="29/03/2026 18:38"/>
    <s v="-"/>
    <s v="J&amp;T Express"/>
    <s v="Tiktok"/>
    <s v="tiktok"/>
    <s v=""/>
    <s v="794100742654"/>
    <s v="29/03/2026 18:38"/>
  </r>
  <r>
    <x v="2"/>
    <x v="2"/>
    <n v="50"/>
    <n v="6"/>
    <s v="GYP22"/>
    <n v="200"/>
    <n v="0"/>
    <s v="ร้านที่2"/>
    <s v="อ***ช เ***ดำ"/>
    <s v="นครศรีธรรมราช"/>
    <s v="-"/>
    <s v=""/>
    <s v="29/03/2026 18:21"/>
    <s v="-"/>
    <s v="J&amp;T COD"/>
    <s v="Tiktok"/>
    <s v="จ่ายทีหลัง / COD"/>
    <s v=""/>
    <s v="794170818534"/>
    <s v="29/03/2026 18:21"/>
  </r>
  <r>
    <x v="2"/>
    <x v="2"/>
    <n v="50"/>
    <n v="6"/>
    <s v="GYP21"/>
    <n v="200"/>
    <n v="0"/>
    <s v="ร้านที่2"/>
    <s v="ย***พ็ญ"/>
    <s v="นครสวรรค์"/>
    <s v="-"/>
    <s v=""/>
    <s v="29/03/2026 18:15"/>
    <s v="-"/>
    <s v="J&amp;T COD"/>
    <s v="Tiktok"/>
    <s v="จ่ายทีหลัง / COD"/>
    <s v=""/>
    <s v="794176530560"/>
    <s v="29/03/2026 18:15"/>
  </r>
  <r>
    <x v="1"/>
    <x v="1"/>
    <n v="75.900000000000006"/>
    <n v="1"/>
    <s v="GYP19"/>
    <n v="186.31"/>
    <n v="7"/>
    <s v="ร้านที่3"/>
    <s v="สุรีพร พุมรัตนสัจจา"/>
    <s v="137 ซ.กรุงธนบุรี4 ถ.กรุงธนบุรี แขวงบางลำภูล่าง_x000a__x000a_คลองสาน/ Khlong Sanกรุงเทพมหานคร/ Bangkok_x000a_10600"/>
    <s v="10600"/>
    <s v="660625948108"/>
    <s v="29/03/2026 17:57"/>
    <s v="-"/>
    <s v="Kerry_dropoff"/>
    <s v="Lazada"/>
    <s v="lazada"/>
    <s v=""/>
    <s v="LEXPU0672247156"/>
    <s v="29/03/2026 17:57"/>
  </r>
  <r>
    <x v="0"/>
    <x v="7"/>
    <n v="103.41"/>
    <n v="1"/>
    <s v="GYP19"/>
    <n v="186.31"/>
    <n v="7"/>
    <s v="ร้านที่3"/>
    <s v="สุรีพร พุมรัตนสัจจา"/>
    <s v="137 ซ.กรุงธนบุรี4 ถ.กรุงธนบุรี แขวงบางลำภูล่าง_x000a__x000a_คลองสาน/ Khlong Sanกรุงเทพมหานคร/ Bangkok_x000a_10600"/>
    <s v="10600"/>
    <s v="660625948108"/>
    <s v="29/03/2026 17:57"/>
    <s v="-"/>
    <s v="Kerry_dropoff"/>
    <s v="Lazada"/>
    <s v="lazada"/>
    <s v=""/>
    <s v="LEXPU0672247156"/>
    <s v="29/03/2026 17:57"/>
  </r>
  <r>
    <x v="2"/>
    <x v="2"/>
    <n v="50"/>
    <n v="6"/>
    <s v="GYP17"/>
    <n v="200"/>
    <n v="0"/>
    <s v="ร้านที่2"/>
    <s v="ส***วรรณ   เ***มสิริโรจน์"/>
    <s v="ปทุมธานี"/>
    <s v="-"/>
    <s v=""/>
    <s v="29/03/2026 17:55"/>
    <s v="-"/>
    <s v="Flash Express Thailand COD"/>
    <s v="Tiktok"/>
    <s v="จ่ายทีหลัง / COD"/>
    <s v=""/>
    <s v="THT040256YC143Z"/>
    <s v="29/03/2026 17:55"/>
  </r>
  <r>
    <x v="9"/>
    <x v="11"/>
    <n v="159"/>
    <n v="1"/>
    <s v="GYP16"/>
    <n v="99"/>
    <n v="0"/>
    <s v="ร้านที่4"/>
    <s v="เ***ัย  ก***นประยงค์"/>
    <s v="ปทุมธานี"/>
    <s v="-"/>
    <s v=""/>
    <s v="29/03/2026 17:52"/>
    <s v="-"/>
    <s v="J&amp;T Express"/>
    <s v="Tiktok"/>
    <s v="tiktok"/>
    <s v=""/>
    <s v="794174715644"/>
    <s v="29/03/2026 17:52"/>
  </r>
  <r>
    <x v="16"/>
    <x v="18"/>
    <n v="49"/>
    <n v="1"/>
    <s v="GYP15"/>
    <n v="87"/>
    <n v="38"/>
    <s v="ร้านที่1"/>
    <s v="พ******์"/>
    <s v="******ำบลหัวหว้า ตำบลหัวหว้า อำเภอศรีมหาโพธิ จังหวัดปราจีนบุรี 25140"/>
    <s v="25140"/>
    <s v="94"/>
    <s v="29/03/2026 17:49"/>
    <s v="-"/>
    <s v="SPX Express"/>
    <s v="Shopee"/>
    <s v="shopee"/>
    <s v=""/>
    <s v="-"/>
    <s v="29/03/2026 17:48"/>
  </r>
  <r>
    <x v="2"/>
    <x v="2"/>
    <n v="50"/>
    <n v="6"/>
    <s v="GYP14"/>
    <n v="200"/>
    <n v="0"/>
    <s v="ร้านที่2"/>
    <s v="S* N***n A** ส*"/>
    <s v="Pathum Thani"/>
    <s v="-"/>
    <s v=""/>
    <s v="29/03/2026 17:45"/>
    <s v="-"/>
    <s v="J&amp;T COD"/>
    <s v="Tiktok"/>
    <s v="จ่ายทีหลัง / COD"/>
    <s v=""/>
    <s v="794155684556"/>
    <s v="29/03/2026 17:45"/>
  </r>
  <r>
    <x v="2"/>
    <x v="2"/>
    <n v="50"/>
    <n v="6"/>
    <s v="GYP12"/>
    <n v="200"/>
    <n v="0"/>
    <s v="ร้านที่2"/>
    <s v="ส***  โ***"/>
    <s v="กรุงเทพมหานคร"/>
    <s v="-"/>
    <s v=""/>
    <s v="29/03/2026 17:36"/>
    <s v="-"/>
    <s v="J&amp;T COD"/>
    <s v="Tiktok"/>
    <s v="จ่ายทีหลัง / COD"/>
    <s v=""/>
    <s v="794131509673"/>
    <s v="29/03/2026 17:36"/>
  </r>
  <r>
    <x v="15"/>
    <x v="20"/>
    <n v="93"/>
    <n v="8"/>
    <s v="GYP11"/>
    <n v="765"/>
    <n v="21"/>
    <s v="ร้านที่1"/>
    <s v="ท**อ"/>
    <s v="******36 ตำบลบางตลาด ตำบลบางตลาด อำเภอปากเกร็ด จังหวัดนนทบุรี 11120"/>
    <s v="11120"/>
    <s v="82"/>
    <s v="29/03/2026 17:35"/>
    <s v="-"/>
    <s v="SPX Express"/>
    <s v="Shopee"/>
    <s v="shopee"/>
    <s v=""/>
    <s v="-"/>
    <s v="29/03/2026 17:35"/>
  </r>
  <r>
    <x v="9"/>
    <x v="11"/>
    <n v="159"/>
    <n v="1"/>
    <s v="GYP10"/>
    <n v="258"/>
    <n v="0"/>
    <s v="ร้านที่2"/>
    <s v="ม***ี​ ร***มา​นนท์​"/>
    <s v="ชุมพร"/>
    <s v="-"/>
    <s v=""/>
    <s v="29/03/2026 17:32"/>
    <s v="-"/>
    <s v="J&amp;T COD"/>
    <s v="Tiktok"/>
    <s v="จ่ายทีหลัง / COD"/>
    <s v=""/>
    <s v="794192325566"/>
    <s v="29/03/2026 17:32"/>
  </r>
  <r>
    <x v="8"/>
    <x v="10"/>
    <n v="159"/>
    <n v="1"/>
    <s v="GYP10"/>
    <n v="258"/>
    <n v="0"/>
    <s v="ร้านที่2"/>
    <s v="ม***ี​ ร***มา​นนท์​"/>
    <s v="ชุมพร"/>
    <s v="-"/>
    <s v=""/>
    <s v="29/03/2026 17:32"/>
    <s v="-"/>
    <s v="J&amp;T COD"/>
    <s v="Tiktok"/>
    <s v="จ่ายทีหลัง / COD"/>
    <s v=""/>
    <s v="794192325566"/>
    <s v="29/03/2026 17:32"/>
  </r>
  <r>
    <x v="2"/>
    <x v="2"/>
    <n v="50"/>
    <n v="24"/>
    <s v="GYP9"/>
    <n v="704"/>
    <n v="0"/>
    <s v="ร้านที่2"/>
    <s v="ว***า ค***ุล"/>
    <s v="สระบุรี"/>
    <s v="-"/>
    <s v=""/>
    <s v="29/03/2026 17:31"/>
    <s v="-"/>
    <s v="J&amp;T COD"/>
    <s v="Tiktok"/>
    <s v="จ่ายทีหลัง / COD"/>
    <s v=""/>
    <s v="794168269403"/>
    <s v="29/03/2026 17:31"/>
  </r>
  <r>
    <x v="2"/>
    <x v="2"/>
    <n v="50"/>
    <n v="24"/>
    <s v="GYP8"/>
    <n v="680"/>
    <n v="0"/>
    <s v="ร้านที่2"/>
    <s v="ว***า ค***ุล"/>
    <s v="สระบุรี"/>
    <s v="-"/>
    <s v=""/>
    <s v="29/03/2026 17:28"/>
    <s v="-"/>
    <s v="J&amp;T COD"/>
    <s v="Tiktok"/>
    <s v="จ่ายทีหลัง / COD"/>
    <s v="ไม่เอาเนยและกาแฟค่ะ"/>
    <s v="794196103540"/>
    <s v="29/03/2026 17:28"/>
  </r>
  <r>
    <x v="10"/>
    <x v="12"/>
    <n v="99"/>
    <n v="1"/>
    <s v="GYP7"/>
    <n v="179"/>
    <n v="0"/>
    <s v="ร้านที่2"/>
    <s v="อ***ดี อ***ะพันธุ์ ส***กรับจันทร์ ถ** ศ***์"/>
    <s v="กรุงเทพฯ"/>
    <s v="-"/>
    <s v=""/>
    <s v="29/03/2026 17:26"/>
    <s v="-"/>
    <s v="J&amp;T Express"/>
    <s v="Tiktok"/>
    <s v="tiktok"/>
    <s v=""/>
    <s v="794194430606"/>
    <s v="29/03/2026 17:26"/>
  </r>
  <r>
    <x v="14"/>
    <x v="16"/>
    <n v="99"/>
    <n v="1"/>
    <s v="GYP7"/>
    <n v="179"/>
    <n v="0"/>
    <s v="ร้านที่2"/>
    <s v="อ***ดี อ***ะพันธุ์ ส***กรับจันทร์ ถ** ศ***์"/>
    <s v="กรุงเทพฯ"/>
    <s v="-"/>
    <s v=""/>
    <s v="29/03/2026 17:26"/>
    <s v="-"/>
    <s v="J&amp;T Express"/>
    <s v="Tiktok"/>
    <s v="tiktok"/>
    <s v=""/>
    <s v="794194430606"/>
    <s v="29/03/2026 17:26"/>
  </r>
  <r>
    <x v="2"/>
    <x v="2"/>
    <n v="50"/>
    <n v="6"/>
    <s v="GYP6"/>
    <n v="200"/>
    <n v="0"/>
    <s v="ร้านที่2"/>
    <s v="ส***ยา เ***ขุนทด"/>
    <s v="จังหวัดนครราชสีมา"/>
    <s v="-"/>
    <s v=""/>
    <s v="29/03/2026 17:21"/>
    <s v="-"/>
    <s v="J&amp;T COD"/>
    <s v="Tiktok"/>
    <s v="จ่ายทีหลัง / COD"/>
    <s v="เผือก3กาแฟ2เนย1"/>
    <s v="794108290404"/>
    <s v="29/03/2026 17:21"/>
  </r>
  <r>
    <x v="7"/>
    <x v="9"/>
    <n v="159"/>
    <n v="1"/>
    <s v="GYP5"/>
    <n v="164"/>
    <n v="35"/>
    <s v="ร้านที่2"/>
    <s v="ส***ต์ ท***ย์อร่าม"/>
    <s v="สมุทรปราการ"/>
    <s v="-"/>
    <s v=""/>
    <s v="29/03/2026 17:20"/>
    <s v="-"/>
    <s v="J&amp;T COD"/>
    <s v="Tiktok"/>
    <s v="จ่ายทีหลัง / COD"/>
    <s v=""/>
    <s v="794120186521"/>
    <s v="29/03/2026 17:20"/>
  </r>
  <r>
    <x v="16"/>
    <x v="18"/>
    <n v="49"/>
    <n v="1"/>
    <s v="GYP2"/>
    <n v="49"/>
    <n v="0"/>
    <s v="ร้านที่1"/>
    <s v="อ******ณ"/>
    <s v="******บ้านกร่าง ตำบลบ้านกร่าง อำเภอกงไกรลาศ จังหวัดสุโขทัย 64170"/>
    <s v="64170"/>
    <s v="56"/>
    <s v="29/03/2026 17:36"/>
    <s v="-"/>
    <s v="SPX Express"/>
    <s v="Shopee"/>
    <s v="shopee"/>
    <s v=""/>
    <s v="-"/>
    <s v="29/03/2026 17:04"/>
  </r>
  <r>
    <x v="11"/>
    <x v="13"/>
    <n v="50"/>
    <n v="3"/>
    <s v="GYP1"/>
    <n v="99"/>
    <n v="0"/>
    <s v="ร้านที่2"/>
    <s v="พ***ร​เศรษฐ์​"/>
    <s v="นครสวรรค์"/>
    <s v="-"/>
    <s v=""/>
    <s v="29/03/2026 16:53"/>
    <s v="-"/>
    <s v="J&amp;T COD"/>
    <s v="Tiktok"/>
    <s v="จ่ายทีหลัง / COD"/>
    <s v=""/>
    <s v="-"/>
    <s v="29/03/2026 16:53"/>
  </r>
  <r>
    <x v="11"/>
    <x v="13"/>
    <n v="50"/>
    <n v="3"/>
    <s v="GYP0"/>
    <n v="99"/>
    <n v="0"/>
    <s v="ร้านที่2"/>
    <s v="u***1275768818323"/>
    <s v="ลพบุรี"/>
    <s v="-"/>
    <s v=""/>
    <s v="29/03/2026 16:47"/>
    <s v="-"/>
    <s v="J&amp;T COD"/>
    <s v="Tiktok"/>
    <s v="จ่ายทีหลัง / COD"/>
    <s v=""/>
    <s v="794158353660"/>
    <s v="29/03/2026 16:47"/>
  </r>
  <r>
    <x v="16"/>
    <x v="18"/>
    <n v="50"/>
    <n v="1"/>
    <s v="GYO99"/>
    <n v="50"/>
    <n v="0"/>
    <s v="ร้านที่2"/>
    <s v="ป***ดา"/>
    <s v="ตราด"/>
    <s v="-"/>
    <s v=""/>
    <s v="29/03/2026 16:49"/>
    <s v="-"/>
    <s v="J&amp;T Express"/>
    <s v="Tiktok"/>
    <s v="tiktok"/>
    <s v=""/>
    <s v="794139431654"/>
    <s v="29/03/2026 16:45"/>
  </r>
  <r>
    <x v="0"/>
    <x v="0"/>
    <n v="139"/>
    <n v="2"/>
    <s v="GYO98"/>
    <n v="215"/>
    <n v="0"/>
    <s v="ร้านที่10"/>
    <s v="มนสิชา กุลสุวรรณ์"/>
    <s v="355/2_x000a_ถ.แสงชูโตใต้_x000a_ต.ปากแพรก_x000a_อ.เมือง_x000a_จ.กาญจนบุรี_x000a_โทร  71000"/>
    <s v="71000"/>
    <s v="0890897865"/>
    <s v="29/03/2026 16:38"/>
    <s v="t0832622509@gmail.com"/>
    <s v="EMS COD"/>
    <s v="facebook"/>
    <s v="กสิกร"/>
    <s v=""/>
    <s v="WA111976205TH"/>
    <s v="29/03/2026 16:37"/>
  </r>
  <r>
    <x v="8"/>
    <x v="10"/>
    <n v="119"/>
    <n v="1"/>
    <s v="GYO97"/>
    <n v="559"/>
    <n v="0"/>
    <s v="ร้านที่1"/>
    <s v="ก****า"/>
    <s v="******งโน ตำบลหนองโน อำเภอกระนวน จังหวัดขอนแก่น 40170"/>
    <s v="40170"/>
    <s v="10"/>
    <s v="29/03/2026 16:37"/>
    <s v="-"/>
    <s v="SPX Express"/>
    <s v="Shopee"/>
    <s v="shopee"/>
    <s v=""/>
    <s v="TH262862957127C"/>
    <s v="29/03/2026 16:36"/>
  </r>
  <r>
    <x v="9"/>
    <x v="11"/>
    <n v="119"/>
    <n v="1"/>
    <s v="GYO97"/>
    <n v="559"/>
    <n v="0"/>
    <s v="ร้านที่1"/>
    <s v="ก****า"/>
    <s v="******งโน ตำบลหนองโน อำเภอกระนวน จังหวัดขอนแก่น 40170"/>
    <s v="40170"/>
    <s v="10"/>
    <s v="29/03/2026 16:37"/>
    <s v="-"/>
    <s v="SPX Express"/>
    <s v="Shopee"/>
    <s v="shopee"/>
    <s v=""/>
    <s v="TH262862957127C"/>
    <s v="29/03/2026 16:36"/>
  </r>
  <r>
    <x v="0"/>
    <x v="0"/>
    <n v="119"/>
    <n v="1"/>
    <s v="GYO97"/>
    <n v="559"/>
    <n v="0"/>
    <s v="ร้านที่1"/>
    <s v="ก****า"/>
    <s v="******งโน ตำบลหนองโน อำเภอกระนวน จังหวัดขอนแก่น 40170"/>
    <s v="40170"/>
    <s v="10"/>
    <s v="29/03/2026 16:37"/>
    <s v="-"/>
    <s v="SPX Express"/>
    <s v="Shopee"/>
    <s v="shopee"/>
    <s v=""/>
    <s v="TH262862957127C"/>
    <s v="29/03/2026 16:36"/>
  </r>
  <r>
    <x v="7"/>
    <x v="9"/>
    <n v="120"/>
    <n v="1"/>
    <s v="GYO97"/>
    <n v="559"/>
    <n v="0"/>
    <s v="ร้านที่1"/>
    <s v="ก****า"/>
    <s v="******งโน ตำบลหนองโน อำเภอกระนวน จังหวัดขอนแก่น 40170"/>
    <s v="40170"/>
    <s v="10"/>
    <s v="29/03/2026 16:37"/>
    <s v="-"/>
    <s v="SPX Express"/>
    <s v="Shopee"/>
    <s v="shopee"/>
    <s v=""/>
    <s v="TH262862957127C"/>
    <s v="29/03/2026 16:36"/>
  </r>
  <r>
    <x v="11"/>
    <x v="13"/>
    <n v="50"/>
    <n v="6"/>
    <s v="GYO96"/>
    <n v="198"/>
    <n v="0"/>
    <s v="ร้านที่2"/>
    <s v="ฉ***แก้ว"/>
    <s v="ร้อยเอ็ด"/>
    <s v="-"/>
    <s v=""/>
    <s v="29/03/2026 16:30"/>
    <s v="-"/>
    <s v="J&amp;T COD"/>
    <s v="Tiktok"/>
    <s v="จ่ายทีหลัง / COD"/>
    <s v=""/>
    <s v="794169138696"/>
    <s v="29/03/2026 16:30"/>
  </r>
  <r>
    <x v="5"/>
    <x v="5"/>
    <n v="66.666666666666671"/>
    <n v="3"/>
    <s v="GYO95"/>
    <n v="228"/>
    <n v="0"/>
    <s v="ร้านที่2"/>
    <s v="อ***ต์ ม***ฝอยกลาง"/>
    <s v="นครปฐม"/>
    <s v="-"/>
    <s v=""/>
    <s v="29/03/2026 16:26"/>
    <s v="-"/>
    <s v="J&amp;T Express"/>
    <s v="Tiktok"/>
    <s v="tiktok"/>
    <s v=""/>
    <s v="794151563413"/>
    <s v="29/03/2026 16:26"/>
  </r>
  <r>
    <x v="11"/>
    <x v="13"/>
    <n v="50"/>
    <n v="3"/>
    <s v="GYO95"/>
    <n v="228"/>
    <n v="0"/>
    <s v="ร้านที่2"/>
    <s v="อ***ต์ ม***ฝอยกลาง"/>
    <s v="นครปฐม"/>
    <s v="-"/>
    <s v=""/>
    <s v="29/03/2026 16:26"/>
    <s v="-"/>
    <s v="J&amp;T Express"/>
    <s v="Tiktok"/>
    <s v="tiktok"/>
    <s v=""/>
    <s v="794151563413"/>
    <s v="29/03/2026 16:26"/>
  </r>
  <r>
    <x v="11"/>
    <x v="13"/>
    <n v="50"/>
    <n v="3"/>
    <s v="GYO94"/>
    <n v="99"/>
    <n v="0"/>
    <s v="ร้านที่2"/>
    <s v="ร***า ท***นอม"/>
    <s v="สมุทรสาคร"/>
    <s v="-"/>
    <s v=""/>
    <s v="29/03/2026 16:23"/>
    <s v="-"/>
    <s v="J&amp;T COD"/>
    <s v="Tiktok"/>
    <s v="จ่ายทีหลัง / COD"/>
    <s v=""/>
    <s v="794160553675"/>
    <s v="29/03/2026 16:23"/>
  </r>
  <r>
    <x v="2"/>
    <x v="2"/>
    <n v="50"/>
    <n v="6"/>
    <s v="GYO93"/>
    <n v="200"/>
    <n v="0"/>
    <s v="ร้านที่2"/>
    <s v="อ***ชา ร***าประภาภรณ์"/>
    <s v="ลำพูน"/>
    <s v="-"/>
    <s v=""/>
    <s v="29/03/2026 16:15"/>
    <s v="-"/>
    <s v="J&amp;T COD"/>
    <s v="Tiktok"/>
    <s v="จ่ายทีหลัง / COD"/>
    <s v=""/>
    <s v="794184706674"/>
    <s v="29/03/2026 16:15"/>
  </r>
  <r>
    <x v="2"/>
    <x v="2"/>
    <n v="50"/>
    <n v="6"/>
    <s v="GYO92"/>
    <n v="200"/>
    <n v="0"/>
    <s v="ร้านที่2"/>
    <s v=""/>
    <s v=""/>
    <s v="-"/>
    <s v=""/>
    <s v="-"/>
    <s v="-"/>
    <s v="Standard shipping"/>
    <s v="Tiktok"/>
    <s v="-"/>
    <s v=""/>
    <s v="-"/>
    <s v="29/03/2026 16:08"/>
  </r>
  <r>
    <x v="5"/>
    <x v="5"/>
    <n v="66.666666666666671"/>
    <n v="3"/>
    <s v="GYO90"/>
    <n v="100"/>
    <n v="0"/>
    <s v="ร้านที่2"/>
    <s v="ก***ร เ***นดำ"/>
    <s v="ราชบุรี"/>
    <s v="-"/>
    <s v=""/>
    <s v="29/03/2026 16:04"/>
    <s v="-"/>
    <s v="J&amp;T Express"/>
    <s v="Tiktok"/>
    <s v="tiktok"/>
    <s v=""/>
    <s v="794103228656"/>
    <s v="29/03/2026 16:03"/>
  </r>
  <r>
    <x v="2"/>
    <x v="2"/>
    <n v="33.333333333333336"/>
    <n v="3"/>
    <s v="GYO88"/>
    <n v="100"/>
    <n v="0"/>
    <s v="ร้านที่2"/>
    <s v="น***อลิซาร์ ห***หลงสา"/>
    <s v="สงขลา"/>
    <s v="-"/>
    <s v=""/>
    <s v="29/03/2026 16:00"/>
    <s v="-"/>
    <s v="J&amp;T COD"/>
    <s v="Tiktok"/>
    <s v="จ่ายทีหลัง / COD"/>
    <s v="รบกวนจัดเตรียม 3 รสตามนี้ค่ะ 1.เนยนม 2.มะพร้าว 3.ฝอยทอง"/>
    <s v="794180507584"/>
    <s v="29/03/2026 16:00"/>
  </r>
  <r>
    <x v="5"/>
    <x v="5"/>
    <n v="66.666666666666671"/>
    <n v="3"/>
    <s v="GYO87"/>
    <n v="100"/>
    <n v="0"/>
    <s v="ร้านที่2"/>
    <s v="ณ***ินี"/>
    <s v="สมุทรสาคร"/>
    <s v="-"/>
    <s v=""/>
    <s v="29/03/2026 15:59"/>
    <s v="-"/>
    <s v="J&amp;T COD"/>
    <s v="Tiktok"/>
    <s v="จ่ายทีหลัง / COD"/>
    <s v=""/>
    <s v="794113747663"/>
    <s v="29/03/2026 15:59"/>
  </r>
  <r>
    <x v="11"/>
    <x v="13"/>
    <n v="50"/>
    <n v="3"/>
    <s v="GYO85"/>
    <n v="99"/>
    <n v="0"/>
    <s v="ร้านที่2"/>
    <s v="ห***งฤทัย พ***์ทอง"/>
    <s v="ปทุมธานี"/>
    <s v="-"/>
    <s v=""/>
    <s v="29/03/2026 15:54"/>
    <s v="-"/>
    <s v="J&amp;T COD"/>
    <s v="Tiktok"/>
    <s v="จ่ายทีหลัง / COD"/>
    <s v=""/>
    <s v="794197551663"/>
    <s v="29/03/2026 15:54"/>
  </r>
  <r>
    <x v="2"/>
    <x v="2"/>
    <n v="33.333333333333336"/>
    <n v="3"/>
    <s v="GYO84"/>
    <n v="100"/>
    <n v="0"/>
    <s v="ร้านที่2"/>
    <s v="ส***รัตน์ ก***ัศว์กำพล"/>
    <s v="เพชรบุรี"/>
    <s v="-"/>
    <s v=""/>
    <s v="29/03/2026 15:51"/>
    <s v="-"/>
    <s v="J&amp;T COD"/>
    <s v="Tiktok"/>
    <s v="จ่ายทีหลัง / COD"/>
    <s v="ขอไม่เอารสชาติฝอยทองนะคะพี่ๆ🙏🏻🙏🏻"/>
    <s v="794182307590"/>
    <s v="29/03/2026 15:51"/>
  </r>
  <r>
    <x v="2"/>
    <x v="2"/>
    <n v="50"/>
    <n v="6"/>
    <s v="GYO83"/>
    <n v="200"/>
    <n v="0"/>
    <s v="ร้านที่2"/>
    <s v="ม*** ข***ลกะวาท"/>
    <s v="สมุทรสาคร"/>
    <s v="-"/>
    <s v=""/>
    <s v="29/03/2026 15:50"/>
    <s v="-"/>
    <s v="J&amp;T COD"/>
    <s v="Tiktok"/>
    <s v="จ่ายทีหลัง / COD"/>
    <s v=""/>
    <s v="794100307685"/>
    <s v="29/03/2026 15:50"/>
  </r>
  <r>
    <x v="11"/>
    <x v="13"/>
    <n v="50"/>
    <n v="3"/>
    <s v="GYO82"/>
    <n v="99"/>
    <n v="0"/>
    <s v="ร้านที่2"/>
    <s v="เ***พา พ***ชื่น"/>
    <s v="สมุทรปราการ"/>
    <s v="-"/>
    <s v=""/>
    <s v="29/03/2026 15:45"/>
    <s v="-"/>
    <s v="J&amp;T COD"/>
    <s v="Tiktok"/>
    <s v="จ่ายทีหลัง / COD"/>
    <s v=""/>
    <s v="794113630634"/>
    <s v="29/03/2026 15:45"/>
  </r>
  <r>
    <x v="2"/>
    <x v="2"/>
    <n v="33.333333333333336"/>
    <n v="3"/>
    <s v="GYO81"/>
    <n v="100"/>
    <n v="0"/>
    <s v="ร้านที่2"/>
    <s v="ก***นา"/>
    <s v="กระบี่"/>
    <s v="-"/>
    <s v=""/>
    <s v="29/03/2026 15:44"/>
    <s v="-"/>
    <s v="J&amp;T COD"/>
    <s v="Tiktok"/>
    <s v="จ่ายทีหลัง / COD"/>
    <s v=""/>
    <s v="794169741606"/>
    <s v="29/03/2026 15:44"/>
  </r>
  <r>
    <x v="5"/>
    <x v="5"/>
    <n v="66.666666666666671"/>
    <n v="3"/>
    <s v="GYO80"/>
    <n v="100"/>
    <n v="0"/>
    <s v="ร้านที่2"/>
    <s v="น***า เ***ารี"/>
    <s v="กรุงเทพมหานคร"/>
    <s v="-"/>
    <s v=""/>
    <s v="29/03/2026 15:44"/>
    <s v="-"/>
    <s v="J&amp;T COD"/>
    <s v="Tiktok"/>
    <s v="จ่ายทีหลัง / COD"/>
    <s v=""/>
    <s v="794122941662"/>
    <s v="29/03/2026 15:44"/>
  </r>
  <r>
    <x v="2"/>
    <x v="2"/>
    <n v="33.333333333333336"/>
    <n v="3"/>
    <s v="GYO79"/>
    <n v="100"/>
    <n v="0"/>
    <s v="ร้านที่2"/>
    <s v="ช***ร ร***ย"/>
    <s v="นครศรีธรรมราช"/>
    <s v="-"/>
    <s v=""/>
    <s v="29/03/2026 15:44"/>
    <s v="-"/>
    <s v="J&amp;T COD"/>
    <s v="Tiktok"/>
    <s v="จ่ายทีหลัง / COD"/>
    <s v=""/>
    <s v="794163336680"/>
    <s v="29/03/2026 15:44"/>
  </r>
  <r>
    <x v="2"/>
    <x v="2"/>
    <n v="33.333333333333336"/>
    <n v="6"/>
    <s v="GYO78"/>
    <n v="200"/>
    <n v="0"/>
    <s v="ร้านที่2"/>
    <s v="ม***ี ป***ำมา"/>
    <s v="ชลบุรี"/>
    <s v="-"/>
    <s v=""/>
    <s v="29/03/2026 15:37"/>
    <s v="-"/>
    <s v="J&amp;T COD"/>
    <s v="Tiktok"/>
    <s v="จ่ายทีหลัง / COD"/>
    <s v=""/>
    <s v="794171990522"/>
    <s v="29/03/2026 15:37"/>
  </r>
  <r>
    <x v="2"/>
    <x v="2"/>
    <n v="50"/>
    <n v="6"/>
    <s v="GYO77"/>
    <n v="200"/>
    <n v="0"/>
    <s v="ร้านที่2"/>
    <s v="ส***ดา พ***ขียว"/>
    <s v="นครราชสีมา"/>
    <s v="-"/>
    <s v=""/>
    <s v="29/03/2026 15:37"/>
    <s v="-"/>
    <s v="J&amp;T COD"/>
    <s v="Tiktok"/>
    <s v="จ่ายทีหลัง / COD"/>
    <s v=""/>
    <s v="794148469575"/>
    <s v="29/03/2026 15:37"/>
  </r>
  <r>
    <x v="4"/>
    <x v="21"/>
    <n v="111.01"/>
    <n v="1"/>
    <s v="GYO76"/>
    <n v="111.01"/>
    <n v="0"/>
    <s v="ร้านที่1"/>
    <s v="YUPIN  THAVORN"/>
    <s v="67/574 หมู่ 6 หมู่บ้านเกาะสมุทร ต.ท่าทราย อ.เมือง จ.สมุทรสาคร · ท่าทราย/ Tha Sai_x000a__x000a_เมืองสมุทรสาคร/ Mueang Samut Sakhonสมุทรสาคร/ Samut Sakhon_x000a_74000"/>
    <s v="74000"/>
    <s v="660964106463"/>
    <s v="29/03/2026 15:36"/>
    <s v="-"/>
    <s v="Kerry_dropoff"/>
    <s v="Lazada"/>
    <s v="lazada"/>
    <s v=""/>
    <s v="LEXPU0672253300"/>
    <s v="29/03/2026 15:36"/>
  </r>
  <r>
    <x v="1"/>
    <x v="8"/>
    <n v="66.333333333333329"/>
    <n v="3"/>
    <s v="GYO74"/>
    <n v="330"/>
    <n v="0"/>
    <s v="ร้านที่1"/>
    <s v="น****ช"/>
    <s v="******งน้อย ตำบล ก่อเอ้ ตำบลก่อเอ้ อำเภอเขื่องใน จังหวัดอุบลราชธานี 34150"/>
    <s v="34150"/>
    <s v="88"/>
    <s v="29/03/2026 15:30"/>
    <s v="-"/>
    <s v="SPX Express"/>
    <s v="Shopee"/>
    <s v="shopee"/>
    <s v=""/>
    <s v="TH265716983312X"/>
    <s v="29/03/2026 15:29"/>
  </r>
  <r>
    <x v="1"/>
    <x v="8"/>
    <n v="80"/>
    <n v="1"/>
    <s v="GYO74"/>
    <n v="330"/>
    <n v="0"/>
    <s v="ร้านที่1"/>
    <s v="น****ช"/>
    <s v="******งน้อย ตำบล ก่อเอ้ ตำบลก่อเอ้ อำเภอเขื่องใน จังหวัดอุบลราชธานี 34150"/>
    <s v="34150"/>
    <s v="88"/>
    <s v="29/03/2026 15:30"/>
    <s v="-"/>
    <s v="SPX Express"/>
    <s v="Shopee"/>
    <s v="shopee"/>
    <s v=""/>
    <s v="TH265716983312X"/>
    <s v="29/03/2026 15:29"/>
  </r>
  <r>
    <x v="2"/>
    <x v="2"/>
    <n v="33.333333333333336"/>
    <n v="3"/>
    <s v="GYO73"/>
    <n v="100"/>
    <n v="0"/>
    <s v="ร้านที่2"/>
    <s v="ป***ัสสร น***ุ่งเรือง"/>
    <s v="ชัยภูมิ"/>
    <s v="-"/>
    <s v=""/>
    <s v="29/03/2026 15:29"/>
    <s v="-"/>
    <s v="J&amp;T Express"/>
    <s v="Tiktok"/>
    <s v="tiktok"/>
    <s v="ขอเป็นรสฝอยทอง กาแฟ กับเนยนม ถ้าไม่ได้ไม่เป็นไรค่าาาาา"/>
    <s v="794158692471"/>
    <s v="29/03/2026 15:29"/>
  </r>
  <r>
    <x v="14"/>
    <x v="16"/>
    <n v="0"/>
    <n v="1"/>
    <s v="GYO72"/>
    <n v="0"/>
    <n v="0"/>
    <s v="ร้านที่4"/>
    <s v="ม***มีศรีสุข"/>
    <s v="มุกดาหาร"/>
    <s v="-"/>
    <s v=""/>
    <s v="29/03/2026 15:28"/>
    <s v="-"/>
    <s v="J&amp;T Express"/>
    <s v="Tiktok"/>
    <s v="tiktok"/>
    <s v=""/>
    <s v="794155838604"/>
    <s v="29/03/2026 15:28"/>
  </r>
  <r>
    <x v="2"/>
    <x v="2"/>
    <n v="33.333333333333336"/>
    <n v="6"/>
    <s v="GYO71"/>
    <n v="200"/>
    <n v="0"/>
    <s v="ร้านที่2"/>
    <s v="อ***ิดา  ท***มอน"/>
    <s v="สกลนคร"/>
    <s v="-"/>
    <s v=""/>
    <s v="29/03/2026 15:27"/>
    <s v="-"/>
    <s v="J&amp;T COD"/>
    <s v="Tiktok"/>
    <s v="จ่ายทีหลัง / COD"/>
    <s v=""/>
    <s v="794168797520"/>
    <s v="29/03/2026 15:27"/>
  </r>
  <r>
    <x v="11"/>
    <x v="13"/>
    <n v="50"/>
    <n v="3"/>
    <s v="GYO70"/>
    <n v="99"/>
    <n v="0"/>
    <s v="ร้านที่2"/>
    <s v="ส***ร​ จ***ร์​ษา​"/>
    <s v="พิษณุโลก"/>
    <s v="-"/>
    <s v=""/>
    <s v="29/03/2026 15:27"/>
    <s v="-"/>
    <s v="J&amp;T Express"/>
    <s v="Tiktok"/>
    <s v="tiktok"/>
    <s v=""/>
    <s v="794121157620"/>
    <s v="29/03/2026 15:27"/>
  </r>
  <r>
    <x v="5"/>
    <x v="5"/>
    <n v="66.666666666666671"/>
    <n v="3"/>
    <s v="GYO69"/>
    <n v="200"/>
    <n v="0"/>
    <s v="ร้านที่2"/>
    <s v="ส***จตุพล  ส***รณเพชร์"/>
    <s v="กาญจนบุรี"/>
    <s v="-"/>
    <s v=""/>
    <s v="29/03/2026 15:25"/>
    <s v="-"/>
    <s v="J&amp;T Express"/>
    <s v="Tiktok"/>
    <s v="tiktok"/>
    <s v=""/>
    <s v="794137375441"/>
    <s v="29/03/2026 15:25"/>
  </r>
  <r>
    <x v="2"/>
    <x v="2"/>
    <n v="33.333333333333336"/>
    <n v="3"/>
    <s v="GYO69"/>
    <n v="200"/>
    <n v="0"/>
    <s v="ร้านที่2"/>
    <s v="ส***จตุพล  ส***รณเพชร์"/>
    <s v="กาญจนบุรี"/>
    <s v="-"/>
    <s v=""/>
    <s v="29/03/2026 15:25"/>
    <s v="-"/>
    <s v="J&amp;T Express"/>
    <s v="Tiktok"/>
    <s v="tiktok"/>
    <s v=""/>
    <s v="794137375441"/>
    <s v="29/03/2026 15:25"/>
  </r>
  <r>
    <x v="2"/>
    <x v="2"/>
    <n v="33.333333333333336"/>
    <n v="3"/>
    <s v="GYO68"/>
    <n v="100"/>
    <n v="0"/>
    <s v="ร้านที่2"/>
    <s v="อ***ชยา  ต***อสถ"/>
    <s v="พระนครศรีอยุธยา"/>
    <s v="-"/>
    <s v=""/>
    <s v="29/03/2026 15:25"/>
    <s v="-"/>
    <s v="J&amp;T COD"/>
    <s v="Tiktok"/>
    <s v="จ่ายทีหลัง / COD"/>
    <s v=""/>
    <s v="794193143612"/>
    <s v="29/03/2026 15:25"/>
  </r>
  <r>
    <x v="2"/>
    <x v="2"/>
    <n v="33.333333333333336"/>
    <n v="3"/>
    <s v="GYO67"/>
    <n v="100"/>
    <n v="0"/>
    <s v="ร้านที่2"/>
    <s v="ธ***รณ์ แ***นอก"/>
    <s v="เทศบาลนครนครราชสีมา"/>
    <s v="-"/>
    <s v=""/>
    <s v="29/03/2026 15:24"/>
    <s v="-"/>
    <s v="J&amp;T COD"/>
    <s v="Tiktok"/>
    <s v="จ่ายทีหลัง / COD"/>
    <s v="เอาฝอยทอง เผือกมะพร้าว เนยนม ค่ะ"/>
    <s v="794156729531"/>
    <s v="29/03/2026 15:24"/>
  </r>
  <r>
    <x v="11"/>
    <x v="13"/>
    <n v="50"/>
    <n v="3"/>
    <s v="GYO64"/>
    <n v="99"/>
    <n v="0"/>
    <s v="ร้านที่2"/>
    <s v=""/>
    <s v=""/>
    <s v="-"/>
    <s v=""/>
    <s v="-"/>
    <s v="-"/>
    <s v="Next-day delivery"/>
    <s v="Tiktok"/>
    <s v="-"/>
    <s v=""/>
    <s v="-"/>
    <s v="29/03/2026 15:19"/>
  </r>
  <r>
    <x v="7"/>
    <x v="9"/>
    <n v="159"/>
    <n v="1"/>
    <s v="GYO63"/>
    <n v="99"/>
    <n v="0"/>
    <s v="ร้านที่2"/>
    <s v="ด** เ***ญยิ่ง"/>
    <s v="สุรินทร์"/>
    <s v="-"/>
    <s v=""/>
    <s v="29/03/2026 15:19"/>
    <s v="-"/>
    <s v="J&amp;T COD"/>
    <s v="Tiktok"/>
    <s v="จ่ายทีหลัง / COD"/>
    <s v=""/>
    <s v="794115086516"/>
    <s v="29/03/2026 15:19"/>
  </r>
  <r>
    <x v="5"/>
    <x v="5"/>
    <n v="66.666666666666671"/>
    <n v="3"/>
    <s v="GYO61"/>
    <n v="129"/>
    <n v="0"/>
    <s v="ร้านที่2"/>
    <s v="ก***า"/>
    <s v="กาญจนบุรี"/>
    <s v="-"/>
    <s v=""/>
    <s v="29/03/2026 15:17"/>
    <s v="-"/>
    <s v="J&amp;T Express"/>
    <s v="Tiktok"/>
    <s v="tiktok"/>
    <s v=""/>
    <s v="794100827645"/>
    <s v="29/03/2026 15:17"/>
  </r>
  <r>
    <x v="14"/>
    <x v="16"/>
    <n v="200"/>
    <n v="1"/>
    <s v="GYO60"/>
    <n v="198"/>
    <n v="0"/>
    <s v="ร้านที่2"/>
    <s v=""/>
    <s v=""/>
    <s v="-"/>
    <s v=""/>
    <s v="-"/>
    <s v="-"/>
    <s v="Standard shipping"/>
    <s v="Tiktok"/>
    <s v="-"/>
    <s v=""/>
    <s v="-"/>
    <s v="29/03/2026 15:16"/>
  </r>
  <r>
    <x v="9"/>
    <x v="11"/>
    <n v="159"/>
    <n v="1"/>
    <s v="GYO60"/>
    <n v="198"/>
    <n v="0"/>
    <s v="ร้านที่2"/>
    <s v=""/>
    <s v=""/>
    <s v="-"/>
    <s v=""/>
    <s v="-"/>
    <s v="-"/>
    <s v="Standard shipping"/>
    <s v="Tiktok"/>
    <s v="-"/>
    <s v=""/>
    <s v="-"/>
    <s v="29/03/2026 15:16"/>
  </r>
  <r>
    <x v="2"/>
    <x v="2"/>
    <n v="33.333333333333336"/>
    <n v="3"/>
    <s v="GYO59"/>
    <n v="100"/>
    <n v="0"/>
    <s v="ร้านที่2"/>
    <s v="ช**   ร***์"/>
    <s v="นครปฐม"/>
    <s v="-"/>
    <s v=""/>
    <s v="29/03/2026 15:17"/>
    <s v="-"/>
    <s v="J&amp;T Express"/>
    <s v="Tiktok"/>
    <s v="tiktok"/>
    <s v=""/>
    <s v="794110736661"/>
    <s v="29/03/2026 15:16"/>
  </r>
  <r>
    <x v="2"/>
    <x v="2"/>
    <n v="33.333333333333336"/>
    <n v="3"/>
    <s v="GYO58"/>
    <n v="100"/>
    <n v="0"/>
    <s v="ร้านที่2"/>
    <s v="ส***สสร  อ***เเสง"/>
    <s v="ปทุมธานี"/>
    <s v="-"/>
    <s v=""/>
    <s v="29/03/2026 15:15"/>
    <s v="-"/>
    <s v="J&amp;T COD"/>
    <s v="Tiktok"/>
    <s v="จ่ายทีหลัง / COD"/>
    <s v="ไม่เอากล้วยหอมกับกาเเฟค่ะ"/>
    <s v="794188124520"/>
    <s v="29/03/2026 15:15"/>
  </r>
  <r>
    <x v="0"/>
    <x v="0"/>
    <n v="159"/>
    <n v="2"/>
    <s v="GYO57"/>
    <n v="198"/>
    <n v="0"/>
    <s v="ร้านที่2"/>
    <s v="ก***นากร  ว***ะธรรม"/>
    <s v="นครราชสีมา"/>
    <s v="-"/>
    <s v=""/>
    <s v="29/03/2026 15:17"/>
    <s v="-"/>
    <s v="J&amp;T Express"/>
    <s v="Tiktok"/>
    <s v="tiktok"/>
    <s v=""/>
    <s v="794193927586"/>
    <s v="29/03/2026 15:15"/>
  </r>
  <r>
    <x v="11"/>
    <x v="13"/>
    <n v="50"/>
    <n v="3"/>
    <s v="GYO56"/>
    <n v="99"/>
    <n v="0"/>
    <s v="ร้านที่2"/>
    <s v="ต***"/>
    <s v="กรุงเทพมหานคร"/>
    <s v="-"/>
    <s v=""/>
    <s v="29/03/2026 15:15"/>
    <s v="-"/>
    <s v="J&amp;T COD"/>
    <s v="Tiktok"/>
    <s v="จ่ายทีหลัง / COD"/>
    <s v=""/>
    <s v="794163558624"/>
    <s v="29/03/2026 15:15"/>
  </r>
  <r>
    <x v="2"/>
    <x v="2"/>
    <n v="33.333333333333336"/>
    <n v="3"/>
    <s v="GYO55"/>
    <n v="100"/>
    <n v="0"/>
    <s v="ร้านที่2"/>
    <s v="น***พริน ง***มืองตึง"/>
    <s v="ลำปาง"/>
    <s v="-"/>
    <s v=""/>
    <s v="29/03/2026 15:15"/>
    <s v="-"/>
    <s v="J&amp;T Express"/>
    <s v="Tiktok"/>
    <s v="tiktok"/>
    <s v="ขอ รสมะพร้าวน้ำหอม , กล้วยหอมมะพร้าวเผา , เผือกมะพร้าวอ่อน ค่ะ"/>
    <s v="794155124512"/>
    <s v="29/03/2026 15:14"/>
  </r>
  <r>
    <x v="2"/>
    <x v="2"/>
    <n v="33.333333333333336"/>
    <n v="6"/>
    <s v="GYO53"/>
    <n v="200"/>
    <n v="0"/>
    <s v="ร้านที่2"/>
    <s v="อ***มา  อ***ร์แก้ว"/>
    <s v="นครศรีธรรมราช"/>
    <s v="-"/>
    <s v=""/>
    <s v="29/03/2026 15:12"/>
    <s v="-"/>
    <s v="J&amp;T Express"/>
    <s v="Tiktok"/>
    <s v="tiktok"/>
    <s v="ฝอยทอง 3 อีก3 คละ"/>
    <s v="794171713580"/>
    <s v="29/03/2026 15:12"/>
  </r>
  <r>
    <x v="9"/>
    <x v="11"/>
    <n v="159"/>
    <n v="1"/>
    <s v="GYO52"/>
    <n v="99"/>
    <n v="0"/>
    <s v="ร้านที่4"/>
    <s v="ส***ฒนา โ***มงคล"/>
    <s v="กรุงเทพฯ"/>
    <s v="-"/>
    <s v=""/>
    <s v="29/03/2026 15:11"/>
    <s v="-"/>
    <s v="J&amp;T COD"/>
    <s v="Tiktok"/>
    <s v="จ่ายทีหลัง / COD"/>
    <s v=""/>
    <s v="794162517643"/>
    <s v="29/03/2026 15:11"/>
  </r>
  <r>
    <x v="10"/>
    <x v="12"/>
    <n v="99"/>
    <n v="1"/>
    <s v="GYO51"/>
    <n v="199"/>
    <n v="20"/>
    <s v="ร้านที่2"/>
    <s v="ก***ฟ"/>
    <s v="ตราด"/>
    <s v="-"/>
    <s v=""/>
    <s v="29/03/2026 15:11"/>
    <s v="-"/>
    <s v="J&amp;T Express"/>
    <s v="Tiktok"/>
    <s v="tiktok"/>
    <s v=""/>
    <s v="794169435603"/>
    <s v="29/03/2026 15:11"/>
  </r>
  <r>
    <x v="14"/>
    <x v="16"/>
    <n v="99"/>
    <n v="1"/>
    <s v="GYO51"/>
    <n v="199"/>
    <n v="20"/>
    <s v="ร้านที่2"/>
    <s v="ก***ฟ"/>
    <s v="ตราด"/>
    <s v="-"/>
    <s v=""/>
    <s v="29/03/2026 15:11"/>
    <s v="-"/>
    <s v="J&amp;T Express"/>
    <s v="Tiktok"/>
    <s v="tiktok"/>
    <s v=""/>
    <s v="794169435603"/>
    <s v="29/03/2026 15:11"/>
  </r>
  <r>
    <x v="2"/>
    <x v="2"/>
    <n v="33.333333333333336"/>
    <n v="3"/>
    <s v="GYO48"/>
    <n v="100"/>
    <n v="0"/>
    <s v="ร้านที่2"/>
    <s v="ก***นา แ***เกลี้ยง"/>
    <s v="นครศรีธรรมราช"/>
    <s v="-"/>
    <s v=""/>
    <s v="29/03/2026 15:08"/>
    <s v="-"/>
    <s v="J&amp;T COD"/>
    <s v="Tiktok"/>
    <s v="จ่ายทีหลัง / COD"/>
    <s v=""/>
    <s v="794100332664"/>
    <s v="29/03/2026 15:08"/>
  </r>
  <r>
    <x v="11"/>
    <x v="13"/>
    <n v="50"/>
    <n v="3"/>
    <s v="GYO47"/>
    <n v="0"/>
    <n v="0"/>
    <s v="ร้านที่2"/>
    <s v="ภ***วรรณ"/>
    <s v="กรุงเทพฯ"/>
    <s v="-"/>
    <s v=""/>
    <s v="29/03/2026 15:08"/>
    <s v="-"/>
    <s v="J&amp;T Express"/>
    <s v="Tiktok"/>
    <s v="tiktok"/>
    <s v=""/>
    <s v="794195449482"/>
    <s v="29/03/2026 15:08"/>
  </r>
  <r>
    <x v="10"/>
    <x v="12"/>
    <n v="99"/>
    <n v="1"/>
    <s v="GYO47"/>
    <n v="0"/>
    <n v="0"/>
    <s v="ร้านที่2"/>
    <s v="ภ***วรรณ"/>
    <s v="กรุงเทพฯ"/>
    <s v="-"/>
    <s v=""/>
    <s v="29/03/2026 15:08"/>
    <s v="-"/>
    <s v="J&amp;T Express"/>
    <s v="Tiktok"/>
    <s v="tiktok"/>
    <s v=""/>
    <s v="794195449482"/>
    <s v="29/03/2026 15:08"/>
  </r>
  <r>
    <x v="14"/>
    <x v="16"/>
    <n v="99"/>
    <n v="1"/>
    <s v="GYO47"/>
    <n v="0"/>
    <n v="0"/>
    <s v="ร้านที่2"/>
    <s v="ภ***วรรณ"/>
    <s v="กรุงเทพฯ"/>
    <s v="-"/>
    <s v=""/>
    <s v="29/03/2026 15:08"/>
    <s v="-"/>
    <s v="J&amp;T Express"/>
    <s v="Tiktok"/>
    <s v="tiktok"/>
    <s v=""/>
    <s v="794195449482"/>
    <s v="29/03/2026 15:08"/>
  </r>
  <r>
    <x v="10"/>
    <x v="12"/>
    <n v="99"/>
    <n v="2"/>
    <s v="GYO46"/>
    <n v="0"/>
    <n v="0"/>
    <s v="ร้านที่2"/>
    <s v="ป***สุดา ล***น"/>
    <s v="กรุงเทพฯ"/>
    <s v="-"/>
    <s v=""/>
    <s v="29/03/2026 15:08"/>
    <s v="-"/>
    <s v="J&amp;T Express"/>
    <s v="Tiktok"/>
    <s v="tiktok"/>
    <s v=""/>
    <s v="794110435635"/>
    <s v="29/03/2026 15:08"/>
  </r>
  <r>
    <x v="2"/>
    <x v="2"/>
    <n v="50"/>
    <n v="6"/>
    <s v="GYO45"/>
    <n v="200"/>
    <n v="0"/>
    <s v="ร้านที่2"/>
    <s v="ป***าน โ***ถม"/>
    <s v="สุโขทัย"/>
    <s v="-"/>
    <s v=""/>
    <s v="29/03/2026 15:07"/>
    <s v="-"/>
    <s v="J&amp;T Express"/>
    <s v="Tiktok"/>
    <s v="tiktok"/>
    <s v=""/>
    <s v="794166263553"/>
    <s v="29/03/2026 15:07"/>
  </r>
  <r>
    <x v="11"/>
    <x v="13"/>
    <n v="50"/>
    <n v="3"/>
    <s v="GYO44"/>
    <n v="99"/>
    <n v="0"/>
    <s v="ร้านที่2"/>
    <s v="น***ธ ค***ม่วง"/>
    <s v="กำแพงเพชร"/>
    <s v="-"/>
    <s v=""/>
    <s v="29/03/2026 15:06"/>
    <s v="-"/>
    <s v="J&amp;T Express"/>
    <s v="Tiktok"/>
    <s v="tiktok"/>
    <s v=""/>
    <s v="794159822680"/>
    <s v="29/03/2026 15:06"/>
  </r>
  <r>
    <x v="4"/>
    <x v="22"/>
    <n v="120"/>
    <n v="1"/>
    <s v="GYO42"/>
    <n v="90"/>
    <n v="0"/>
    <s v="ร้านที่2"/>
    <s v="ล***  น***ทธิ์"/>
    <s v="ชุมพร"/>
    <s v="-"/>
    <s v=""/>
    <s v="29/03/2026 15:06"/>
    <s v="-"/>
    <s v="J&amp;T COD"/>
    <s v="Tiktok"/>
    <s v="จ่ายทีหลัง / COD"/>
    <s v=""/>
    <s v="794157545613"/>
    <s v="29/03/2026 15:06"/>
  </r>
  <r>
    <x v="2"/>
    <x v="2"/>
    <n v="33.333333333333336"/>
    <n v="3"/>
    <s v="GYO40"/>
    <n v="100"/>
    <n v="0"/>
    <s v="ร้านที่2"/>
    <s v="ณ***ัช  ร***์พิชิต"/>
    <s v="กรุงเทพฯ"/>
    <s v="-"/>
    <s v=""/>
    <s v="29/03/2026 15:05"/>
    <s v="-"/>
    <s v="J&amp;T Express"/>
    <s v="Tiktok"/>
    <s v="tiktok"/>
    <s v=""/>
    <s v="794161933666"/>
    <s v="29/03/2026 15:04"/>
  </r>
  <r>
    <x v="10"/>
    <x v="12"/>
    <n v="99"/>
    <n v="1"/>
    <s v="GYO39"/>
    <n v="158"/>
    <n v="0"/>
    <s v="ร้านที่2"/>
    <s v="เ***วี ข***อง"/>
    <s v="พังงา"/>
    <s v="-"/>
    <s v=""/>
    <s v="29/03/2026 15:02"/>
    <s v="-"/>
    <s v="J&amp;T COD"/>
    <s v="Tiktok"/>
    <s v="จ่ายทีหลัง / COD"/>
    <s v=""/>
    <s v="794118558634"/>
    <s v="29/03/2026 15:02"/>
  </r>
  <r>
    <x v="14"/>
    <x v="16"/>
    <n v="99"/>
    <n v="1"/>
    <s v="GYO39"/>
    <n v="158"/>
    <n v="0"/>
    <s v="ร้านที่2"/>
    <s v="เ***วี ข***อง"/>
    <s v="พังงา"/>
    <s v="-"/>
    <s v=""/>
    <s v="29/03/2026 15:02"/>
    <s v="-"/>
    <s v="J&amp;T COD"/>
    <s v="Tiktok"/>
    <s v="จ่ายทีหลัง / COD"/>
    <s v=""/>
    <s v="794118558634"/>
    <s v="29/03/2026 15:02"/>
  </r>
  <r>
    <x v="2"/>
    <x v="2"/>
    <n v="50"/>
    <n v="6"/>
    <s v="GYO38"/>
    <n v="200"/>
    <n v="0"/>
    <s v="ร้านที่2"/>
    <s v="จ***ทิพย์ อ***อง"/>
    <s v="พะเยา"/>
    <s v="-"/>
    <s v=""/>
    <s v="29/03/2026 15:01"/>
    <s v="-"/>
    <s v="J&amp;T COD"/>
    <s v="Tiktok"/>
    <s v="จ่ายทีหลัง / COD"/>
    <s v=""/>
    <s v="794138185595"/>
    <s v="29/03/2026 15:01"/>
  </r>
  <r>
    <x v="10"/>
    <x v="12"/>
    <n v="200"/>
    <n v="1"/>
    <s v="GYO37"/>
    <n v="79"/>
    <n v="0"/>
    <s v="ร้านที่2"/>
    <s v="จ***ร์ฉาย เ***กน่วม"/>
    <s v="ปทุมธานี"/>
    <s v="-"/>
    <s v=""/>
    <s v="29/03/2026 15:00"/>
    <s v="-"/>
    <s v="J&amp;T COD"/>
    <s v="Tiktok"/>
    <s v="จ่ายทีหลัง / COD"/>
    <s v=""/>
    <s v="-"/>
    <s v="29/03/2026 15:00"/>
  </r>
  <r>
    <x v="10"/>
    <x v="12"/>
    <n v="99"/>
    <n v="2"/>
    <s v="GYO36"/>
    <n v="258"/>
    <n v="0"/>
    <s v="ร้านที่2"/>
    <s v="น***ร ศ***วงค์"/>
    <s v="ขอนแก่น"/>
    <s v="-"/>
    <s v=""/>
    <s v="29/03/2026 15:00"/>
    <s v="-"/>
    <s v="J&amp;T Express"/>
    <s v="Tiktok"/>
    <s v="tiktok"/>
    <s v="เค้กเบาหวิวขอ เผือกสักอันด้วยนะคะ ขอบคุณค่ะ"/>
    <s v="794184916593"/>
    <s v="29/03/2026 15:00"/>
  </r>
  <r>
    <x v="2"/>
    <x v="2"/>
    <n v="33.333333333333336"/>
    <n v="3"/>
    <s v="GYO36"/>
    <n v="258"/>
    <n v="0"/>
    <s v="ร้านที่2"/>
    <s v="น***ร ศ***วงค์"/>
    <s v="ขอนแก่น"/>
    <s v="-"/>
    <s v=""/>
    <s v="29/03/2026 15:00"/>
    <s v="-"/>
    <s v="J&amp;T Express"/>
    <s v="Tiktok"/>
    <s v="tiktok"/>
    <s v="เค้กเบาหวิวขอ เผือกสักอันด้วยนะคะ ขอบคุณค่ะ"/>
    <s v="794184916593"/>
    <s v="29/03/2026 15:00"/>
  </r>
  <r>
    <x v="2"/>
    <x v="2"/>
    <n v="50"/>
    <n v="6"/>
    <s v="GYO35"/>
    <n v="200"/>
    <n v="0"/>
    <s v="ร้านที่2"/>
    <s v="ไ***จน์ ร***ีนพรัตน์"/>
    <s v="กรุงเทพฯ"/>
    <s v="-"/>
    <s v=""/>
    <s v="29/03/2026 14:59"/>
    <s v="-"/>
    <s v="J&amp;T Express"/>
    <s v="Tiktok"/>
    <s v="tiktok"/>
    <s v=""/>
    <s v="794184265512"/>
    <s v="29/03/2026 14:58"/>
  </r>
  <r>
    <x v="2"/>
    <x v="2"/>
    <n v="33.333333333333336"/>
    <n v="3"/>
    <s v="GYO34"/>
    <n v="109"/>
    <n v="9"/>
    <s v="ร้านที่2"/>
    <s v="ช***มา"/>
    <s v="นครปฐม"/>
    <s v="-"/>
    <s v=""/>
    <s v="29/03/2026 14:58"/>
    <s v="-"/>
    <s v="J&amp;T Express"/>
    <s v="Tiktok"/>
    <s v="tiktok"/>
    <s v="ฝอยทอง2_x000a_เผือก1"/>
    <s v="794136692440"/>
    <s v="29/03/2026 14:56"/>
  </r>
  <r>
    <x v="2"/>
    <x v="2"/>
    <n v="50"/>
    <n v="6"/>
    <s v="GYO33"/>
    <n v="200"/>
    <n v="0"/>
    <s v="ร้านที่2"/>
    <s v="เ***บุญฤทธิ์ แ***ล่"/>
    <s v="สงขลา"/>
    <s v="-"/>
    <s v=""/>
    <s v="29/03/2026 14:56"/>
    <s v="-"/>
    <s v="J&amp;T COD"/>
    <s v="Tiktok"/>
    <s v="จ่ายทีหลัง / COD"/>
    <s v=""/>
    <s v="794118060562"/>
    <s v="29/03/2026 14:56"/>
  </r>
  <r>
    <x v="2"/>
    <x v="2"/>
    <n v="33.333333333333336"/>
    <n v="3"/>
    <s v="GYO32"/>
    <n v="100"/>
    <n v="0"/>
    <s v="ร้านที่2"/>
    <s v="โ***รส ก***กำเนิด"/>
    <s v="สมุทรสงคราม"/>
    <s v="-"/>
    <s v=""/>
    <s v="29/03/2026 14:56"/>
    <s v="-"/>
    <s v="J&amp;T Express"/>
    <s v="Tiktok"/>
    <s v="tiktok"/>
    <s v=""/>
    <s v="794195613632"/>
    <s v="29/03/2026 14:55"/>
  </r>
  <r>
    <x v="5"/>
    <x v="5"/>
    <n v="66.666666666666671"/>
    <n v="3"/>
    <s v="GYO31"/>
    <n v="100"/>
    <n v="0"/>
    <s v="ร้านที่2"/>
    <s v="k***ttha p***phetphaisan"/>
    <s v="ตาก"/>
    <s v="-"/>
    <s v=""/>
    <s v="29/03/2026 14:54"/>
    <s v="-"/>
    <s v="J&amp;T Express"/>
    <s v="Tiktok"/>
    <s v="tiktok"/>
    <s v=""/>
    <s v="794156345662"/>
    <s v="29/03/2026 14:54"/>
  </r>
  <r>
    <x v="1"/>
    <x v="8"/>
    <n v="66.333333333333329"/>
    <n v="3"/>
    <s v="GYO30"/>
    <n v="220"/>
    <n v="0"/>
    <s v="ร้านที่4"/>
    <s v="ไ***น แ***ั้น"/>
    <s v="อำเภอเมืองเพชรบูรณ์"/>
    <s v="-"/>
    <s v=""/>
    <s v="29/03/2026 14:54"/>
    <s v="-"/>
    <s v="J&amp;T COD"/>
    <s v="Tiktok"/>
    <s v="จ่ายทีหลัง / COD"/>
    <s v=""/>
    <s v="794199224674"/>
    <s v="29/03/2026 14:54"/>
  </r>
  <r>
    <x v="11"/>
    <x v="13"/>
    <n v="50"/>
    <n v="3"/>
    <s v="GYO29"/>
    <n v="99"/>
    <n v="0"/>
    <s v="ร้านที่2"/>
    <s v="น***ึ้ง ส***งใจธรรม"/>
    <s v="สุพรรณบุรี"/>
    <s v="-"/>
    <s v=""/>
    <s v="29/03/2026 14:54"/>
    <s v="-"/>
    <s v="J&amp;T COD"/>
    <s v="Tiktok"/>
    <s v="จ่ายทีหลัง / COD"/>
    <s v=""/>
    <s v="794119351616"/>
    <s v="29/03/2026 14:54"/>
  </r>
  <r>
    <x v="2"/>
    <x v="2"/>
    <n v="50"/>
    <n v="6"/>
    <s v="GYO28"/>
    <n v="200"/>
    <n v="0"/>
    <s v="ร้านที่2"/>
    <s v="ป** แ***ทอง"/>
    <s v="อุทัยธานี"/>
    <s v="-"/>
    <s v=""/>
    <s v="29/03/2026 14:52"/>
    <s v="-"/>
    <s v="J&amp;T COD"/>
    <s v="Tiktok"/>
    <s v="จ่ายทีหลัง / COD"/>
    <s v=""/>
    <s v="794128053563"/>
    <s v="29/03/2026 14:52"/>
  </r>
  <r>
    <x v="12"/>
    <x v="14"/>
    <n v="89.5"/>
    <n v="2"/>
    <s v="GYO27"/>
    <n v="0"/>
    <n v="0"/>
    <s v="ร้านที่2"/>
    <s v="อ** ณ***ันท์ เ***นรอบ"/>
    <s v="สมุทรปราการ"/>
    <s v="-"/>
    <s v=""/>
    <s v="29/03/2026 14:52"/>
    <s v="-"/>
    <s v="J&amp;T Express"/>
    <s v="Tiktok"/>
    <s v="tiktok"/>
    <s v=""/>
    <s v="794193764615"/>
    <s v="29/03/2026 14:52"/>
  </r>
  <r>
    <x v="2"/>
    <x v="2"/>
    <n v="33.333333333333336"/>
    <n v="3"/>
    <s v="GYO26"/>
    <n v="100"/>
    <n v="0"/>
    <s v="ร้านที่2"/>
    <s v="ท***ัตน์"/>
    <s v="ระยอง"/>
    <s v="-"/>
    <s v=""/>
    <s v="29/03/2026 14:49"/>
    <s v="-"/>
    <s v="J&amp;T COD"/>
    <s v="Tiktok"/>
    <s v="จ่ายทีหลัง / COD"/>
    <s v=""/>
    <s v="794130735672"/>
    <s v="29/03/2026 14:49"/>
  </r>
  <r>
    <x v="2"/>
    <x v="2"/>
    <n v="50"/>
    <n v="6"/>
    <s v="GYO25"/>
    <n v="200"/>
    <n v="0"/>
    <s v="ร้านที่2"/>
    <s v="พ***ากร  จ***ะวงศรี"/>
    <s v="กรุงเทพฯ"/>
    <s v="-"/>
    <s v=""/>
    <s v="29/03/2026 14:48"/>
    <s v="-"/>
    <s v="J&amp;T COD"/>
    <s v="Tiktok"/>
    <s v="จ่ายทีหลัง / COD"/>
    <s v=""/>
    <s v="794186788555"/>
    <s v="29/03/2026 14:49"/>
  </r>
  <r>
    <x v="2"/>
    <x v="2"/>
    <n v="33.333333333333336"/>
    <n v="3"/>
    <s v="GYO24"/>
    <n v="100"/>
    <n v="0"/>
    <s v="ร้านที่2"/>
    <s v="ณ***ล เ***มานนท์"/>
    <s v="สมุทรปราการ"/>
    <s v="-"/>
    <s v=""/>
    <s v="29/03/2026 14:48"/>
    <s v="-"/>
    <s v="J&amp;T COD"/>
    <s v="Tiktok"/>
    <s v="จ่ายทีหลัง / COD"/>
    <s v=""/>
    <s v="794137134641"/>
    <s v="29/03/2026 14:48"/>
  </r>
  <r>
    <x v="12"/>
    <x v="14"/>
    <n v="89.5"/>
    <n v="2"/>
    <s v="GYO23"/>
    <n v="249"/>
    <n v="0"/>
    <s v="ร้านที่2"/>
    <s v="ศ***ารา ซ***อก"/>
    <s v="นครราชสีมา"/>
    <s v="-"/>
    <s v=""/>
    <s v="29/03/2026 14:46"/>
    <s v="-"/>
    <s v="J&amp;T COD"/>
    <s v="Tiktok"/>
    <s v="จ่ายทีหลัง / COD"/>
    <s v=""/>
    <s v="794135755486"/>
    <s v="29/03/2026 14:46"/>
  </r>
  <r>
    <x v="11"/>
    <x v="13"/>
    <n v="50"/>
    <n v="3"/>
    <s v="GYO23"/>
    <n v="249"/>
    <n v="0"/>
    <s v="ร้านที่2"/>
    <s v="ศ***ารา ซ***อก"/>
    <s v="นครราชสีมา"/>
    <s v="-"/>
    <s v=""/>
    <s v="29/03/2026 14:46"/>
    <s v="-"/>
    <s v="J&amp;T COD"/>
    <s v="Tiktok"/>
    <s v="จ่ายทีหลัง / COD"/>
    <s v=""/>
    <s v="794135755486"/>
    <s v="29/03/2026 14:46"/>
  </r>
  <r>
    <x v="10"/>
    <x v="12"/>
    <n v="200"/>
    <n v="1"/>
    <s v="GYO22"/>
    <n v="99"/>
    <n v="0"/>
    <s v="ร้านที่2"/>
    <s v="J***ana D***kwatana"/>
    <s v="ตาก"/>
    <s v="-"/>
    <s v=""/>
    <s v="29/03/2026 14:47"/>
    <s v="-"/>
    <s v="J&amp;T Express"/>
    <s v="Tiktok"/>
    <s v="tiktok"/>
    <s v=""/>
    <s v="-"/>
    <s v="29/03/2026 14:46"/>
  </r>
  <r>
    <x v="2"/>
    <x v="2"/>
    <n v="33.333333333333336"/>
    <n v="3"/>
    <s v="GYO20"/>
    <n v="100"/>
    <n v="0"/>
    <s v="ร้านที่2"/>
    <s v="จ***นา แ***รักษ์"/>
    <s v="พัทลุง"/>
    <s v="-"/>
    <s v=""/>
    <s v="29/03/2026 14:45"/>
    <s v="-"/>
    <s v="J&amp;T COD"/>
    <s v="Tiktok"/>
    <s v="จ่ายทีหลัง / COD"/>
    <s v=""/>
    <s v="794177539665"/>
    <s v="29/03/2026 14:45"/>
  </r>
  <r>
    <x v="9"/>
    <x v="11"/>
    <n v="159"/>
    <n v="1"/>
    <s v="GYO19"/>
    <n v="298"/>
    <n v="0"/>
    <s v="ร้านที่1"/>
    <s v="ส******น"/>
    <s v="******ระฝาง ตำบลผาจุก ตำบลผาจุก อำเภอเมืองอุตรดิตถ์ จังหวัดอุตรดิตถ์ 53000"/>
    <s v="53000"/>
    <s v="81"/>
    <s v="29/03/2026 14:45"/>
    <s v="-"/>
    <s v="SPX Express"/>
    <s v="Shopee"/>
    <s v="shopee"/>
    <s v=""/>
    <s v="TH263510238524A"/>
    <s v="29/03/2026 14:45"/>
  </r>
  <r>
    <x v="7"/>
    <x v="9"/>
    <n v="139"/>
    <n v="1"/>
    <s v="GYO19"/>
    <n v="298"/>
    <n v="0"/>
    <s v="ร้านที่1"/>
    <s v="ส******น"/>
    <s v="******ระฝาง ตำบลผาจุก ตำบลผาจุก อำเภอเมืองอุตรดิตถ์ จังหวัดอุตรดิตถ์ 53000"/>
    <s v="53000"/>
    <s v="81"/>
    <s v="29/03/2026 14:45"/>
    <s v="-"/>
    <s v="SPX Express"/>
    <s v="Shopee"/>
    <s v="shopee"/>
    <s v=""/>
    <s v="TH263510238524A"/>
    <s v="29/03/2026 14:45"/>
  </r>
  <r>
    <x v="11"/>
    <x v="13"/>
    <n v="50"/>
    <n v="3"/>
    <s v="GYO17"/>
    <n v="99"/>
    <n v="0"/>
    <s v="ร้านที่2"/>
    <s v="ก*** ส***"/>
    <s v="สมุทรปราการ"/>
    <s v="-"/>
    <s v=""/>
    <s v="29/03/2026 14:44"/>
    <s v="-"/>
    <s v="J&amp;T COD"/>
    <s v="Tiktok"/>
    <s v="จ่ายทีหลัง / COD"/>
    <s v=""/>
    <s v="794162354613"/>
    <s v="29/03/2026 14:45"/>
  </r>
  <r>
    <x v="2"/>
    <x v="2"/>
    <n v="33.333333333333336"/>
    <n v="6"/>
    <s v="GYO16"/>
    <n v="200"/>
    <n v="0"/>
    <s v="ร้านที่2"/>
    <s v="ด***ีดาว ส***รณบุปผา"/>
    <s v="ระยอง"/>
    <s v="-"/>
    <s v=""/>
    <s v="29/03/2026 14:44"/>
    <s v="-"/>
    <s v="J&amp;T COD"/>
    <s v="Tiktok"/>
    <s v="จ่ายทีหลัง / COD"/>
    <s v=""/>
    <s v="794179055574"/>
    <s v="29/03/2026 14:44"/>
  </r>
  <r>
    <x v="2"/>
    <x v="2"/>
    <n v="33.333333333333336"/>
    <n v="3"/>
    <s v="GYO14"/>
    <n v="100"/>
    <n v="0"/>
    <s v="ร้านที่2"/>
    <s v=""/>
    <s v=""/>
    <s v="-"/>
    <s v=""/>
    <s v="-"/>
    <s v="-"/>
    <s v="Next-day delivery"/>
    <s v="Tiktok"/>
    <s v="-"/>
    <s v=""/>
    <s v="-"/>
    <s v="29/03/2026 14:43"/>
  </r>
  <r>
    <x v="2"/>
    <x v="2"/>
    <n v="33.333333333333336"/>
    <n v="6"/>
    <s v="GYO13"/>
    <n v="200"/>
    <n v="0"/>
    <s v="ร้านที่2"/>
    <s v="ต***"/>
    <s v="นครศรีธรรมราช"/>
    <s v="-"/>
    <s v=""/>
    <s v="29/03/2026 14:43"/>
    <s v="-"/>
    <s v="J&amp;T COD"/>
    <s v="Tiktok"/>
    <s v="จ่ายทีหลัง / COD"/>
    <s v=""/>
    <s v="794163855531"/>
    <s v="29/03/2026 14:43"/>
  </r>
  <r>
    <x v="2"/>
    <x v="2"/>
    <n v="50"/>
    <n v="6"/>
    <s v="GYO11"/>
    <n v="200"/>
    <n v="0"/>
    <s v="ร้านที่2"/>
    <s v=""/>
    <s v=""/>
    <s v="-"/>
    <s v=""/>
    <s v="-"/>
    <s v="-"/>
    <s v="Standard shipping"/>
    <s v="Tiktok"/>
    <s v="-"/>
    <s v=""/>
    <s v="-"/>
    <s v="29/03/2026 14:43"/>
  </r>
  <r>
    <x v="2"/>
    <x v="2"/>
    <n v="33.333333333333336"/>
    <n v="3"/>
    <s v="GYO10"/>
    <n v="100"/>
    <n v="0"/>
    <s v="ร้านที่2"/>
    <s v="น***อุษนีย์ ร***ไชย"/>
    <s v="นครราชสีมา"/>
    <s v="-"/>
    <s v=""/>
    <s v="29/03/2026 14:43"/>
    <s v="-"/>
    <s v="J&amp;T COD"/>
    <s v="Tiktok"/>
    <s v="จ่ายทีหลัง / COD"/>
    <s v=""/>
    <s v="794181931653"/>
    <s v="29/03/2026 14:43"/>
  </r>
  <r>
    <x v="2"/>
    <x v="2"/>
    <n v="33.333333333333336"/>
    <n v="3"/>
    <s v="GYO8"/>
    <n v="129"/>
    <n v="29"/>
    <s v="ร้านที่2"/>
    <s v="จ***ภา"/>
    <s v="สุพรรณบุรี"/>
    <s v="-"/>
    <s v=""/>
    <s v="29/03/2026 14:42"/>
    <s v="-"/>
    <s v="J&amp;T COD"/>
    <s v="Tiktok"/>
    <s v="จ่ายทีหลัง / COD"/>
    <s v=""/>
    <s v="794157817600"/>
    <s v="29/03/2026 14:42"/>
  </r>
  <r>
    <x v="10"/>
    <x v="12"/>
    <n v="200"/>
    <n v="2"/>
    <s v="GYO7"/>
    <n v="158"/>
    <n v="0"/>
    <s v="ร้านที่2"/>
    <s v="ศ***ร บ***าย"/>
    <s v="สระแก้ว"/>
    <s v="-"/>
    <s v=""/>
    <s v="29/03/2026 14:41"/>
    <s v="-"/>
    <s v="J&amp;T COD"/>
    <s v="Tiktok"/>
    <s v="จ่ายทีหลัง / COD"/>
    <s v=""/>
    <s v="794121955642"/>
    <s v="29/03/2026 14:41"/>
  </r>
  <r>
    <x v="1"/>
    <x v="8"/>
    <n v="80"/>
    <n v="1"/>
    <s v="GYO6"/>
    <n v="80"/>
    <n v="0"/>
    <s v="ร้านที่1"/>
    <s v="อ******ย"/>
    <s v="******ือง จ.เลย ตำบลกกดู่ อำเภอเมืองเลย จังหวัดเลย 42000"/>
    <s v="42000"/>
    <s v="72"/>
    <s v="29/03/2026 14:41"/>
    <s v="-"/>
    <s v="SPX Express"/>
    <s v="Shopee"/>
    <s v="shopee"/>
    <s v=""/>
    <s v="TH269682801052J"/>
    <s v="29/03/2026 14:40"/>
  </r>
  <r>
    <x v="10"/>
    <x v="12"/>
    <n v="99"/>
    <n v="2"/>
    <s v="GYO5"/>
    <n v="158"/>
    <n v="0"/>
    <s v="ร้านที่2"/>
    <s v="อ***รัตน์"/>
    <s v="สุรินทร์"/>
    <s v="-"/>
    <s v=""/>
    <s v="29/03/2026 14:40"/>
    <s v="-"/>
    <s v="J&amp;T COD"/>
    <s v="Tiktok"/>
    <s v="จ่ายทีหลัง / COD"/>
    <s v=""/>
    <s v="794124038621"/>
    <s v="29/03/2026 14:40"/>
  </r>
  <r>
    <x v="7"/>
    <x v="9"/>
    <n v="139"/>
    <n v="1"/>
    <s v="GYO3"/>
    <n v="219"/>
    <n v="0"/>
    <s v="ร้านที่1"/>
    <s v="บ******)"/>
    <s v="******กระแจะ ตำบลวังกระแจะ อำเภอเมืองตราด จังหวัดตราด 23000"/>
    <s v="23000"/>
    <s v="71"/>
    <s v="29/03/2026 14:36"/>
    <s v="-"/>
    <s v="SPX Express"/>
    <s v="Shopee"/>
    <s v="shopee"/>
    <s v=""/>
    <s v="TH266458382186Q"/>
    <s v="29/03/2026 14:36"/>
  </r>
  <r>
    <x v="1"/>
    <x v="8"/>
    <n v="80"/>
    <n v="1"/>
    <s v="GYO3"/>
    <n v="219"/>
    <n v="0"/>
    <s v="ร้านที่1"/>
    <s v="บ******)"/>
    <s v="******กระแจะ ตำบลวังกระแจะ อำเภอเมืองตราด จังหวัดตราด 23000"/>
    <s v="23000"/>
    <s v="71"/>
    <s v="29/03/2026 14:36"/>
    <s v="-"/>
    <s v="SPX Express"/>
    <s v="Shopee"/>
    <s v="shopee"/>
    <s v=""/>
    <s v="TH266458382186Q"/>
    <s v="29/03/2026 14:36"/>
  </r>
  <r>
    <x v="7"/>
    <x v="9"/>
    <n v="0"/>
    <n v="1"/>
    <s v="GYO2"/>
    <n v="0"/>
    <n v="0"/>
    <s v="ร้านที่4"/>
    <s v="ม***์ที่ชอบกินขนม"/>
    <s v="กาญจนบุรี"/>
    <s v="-"/>
    <s v=""/>
    <s v="29/03/2026 14:36"/>
    <s v="-"/>
    <s v="J&amp;T Express"/>
    <s v="Tiktok"/>
    <s v="tiktok"/>
    <s v=""/>
    <s v="794125509645"/>
    <s v="29/03/2026 14:36"/>
  </r>
  <r>
    <x v="16"/>
    <x v="18"/>
    <n v="35"/>
    <n v="8"/>
    <s v="GYO1"/>
    <n v="342"/>
    <n v="14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29/03/2026 15:04"/>
    <s v="-"/>
    <s v="SPX Express"/>
    <s v="Shopee"/>
    <s v="shopee"/>
    <s v=""/>
    <s v="-"/>
    <s v="29/03/2026 14:34"/>
  </r>
  <r>
    <x v="7"/>
    <x v="9"/>
    <n v="159"/>
    <n v="1"/>
    <s v="GYO0"/>
    <n v="99"/>
    <n v="0"/>
    <s v="ร้านที่4"/>
    <s v="t***n"/>
    <s v="ปทุมธานี"/>
    <s v="-"/>
    <s v=""/>
    <s v="29/03/2026 14:34"/>
    <s v="-"/>
    <s v="J&amp;T Express"/>
    <s v="Tiktok"/>
    <s v="tiktok"/>
    <s v=""/>
    <s v="794186906634"/>
    <s v="29/03/2026 14:34"/>
  </r>
  <r>
    <x v="2"/>
    <x v="2"/>
    <n v="50"/>
    <n v="6"/>
    <s v="GYN97"/>
    <n v="238"/>
    <n v="38"/>
    <s v="ร้านที่2"/>
    <s v="u***7579737117209"/>
    <s v="ราชบุรี"/>
    <s v="-"/>
    <s v=""/>
    <s v="29/03/2026 14:04"/>
    <s v="-"/>
    <s v="J&amp;T COD"/>
    <s v="Tiktok"/>
    <s v="จ่ายทีหลัง / COD"/>
    <s v=""/>
    <s v="794198775580"/>
    <s v="29/03/2026 14:06"/>
  </r>
  <r>
    <x v="11"/>
    <x v="13"/>
    <n v="50"/>
    <n v="3"/>
    <s v="GYN96"/>
    <n v="99"/>
    <n v="0"/>
    <s v="ร้านที่2"/>
    <s v="ว* ศ***"/>
    <s v="สุรินทร์"/>
    <s v="-"/>
    <s v=""/>
    <s v="29/03/2026 13:56"/>
    <s v="-"/>
    <s v="J&amp;T COD"/>
    <s v="Tiktok"/>
    <s v="จ่ายทีหลัง / COD"/>
    <s v=""/>
    <s v="794184150616"/>
    <s v="29/03/2026 13:56"/>
  </r>
  <r>
    <x v="7"/>
    <x v="9"/>
    <n v="159"/>
    <n v="1"/>
    <s v="GYN94"/>
    <n v="99"/>
    <n v="0"/>
    <s v="ร้านที่4"/>
    <s v="บ***ืน เ***ยงตรง"/>
    <s v="สมุทรปราการ"/>
    <s v="-"/>
    <s v=""/>
    <s v="29/03/2026 13:27"/>
    <s v="-"/>
    <s v="J&amp;T COD"/>
    <s v="Tiktok"/>
    <s v="จ่ายทีหลัง / COD"/>
    <s v=""/>
    <s v="794155688502"/>
    <s v="29/03/2026 13:27"/>
  </r>
  <r>
    <x v="2"/>
    <x v="2"/>
    <n v="50"/>
    <n v="6"/>
    <s v="GYN93"/>
    <n v="200"/>
    <n v="0"/>
    <s v="ร้านที่2"/>
    <s v="พ***์วิภา อ***ร์คล้าย"/>
    <s v="ชัยนาท"/>
    <s v="-"/>
    <s v=""/>
    <s v="29/03/2026 13:27"/>
    <s v="-"/>
    <s v="J&amp;T COD"/>
    <s v="Tiktok"/>
    <s v="จ่ายทีหลัง / COD"/>
    <s v=""/>
    <s v="794180654540"/>
    <s v="29/03/2026 13:27"/>
  </r>
  <r>
    <x v="2"/>
    <x v="2"/>
    <n v="50"/>
    <n v="6"/>
    <s v="GYN92"/>
    <n v="229"/>
    <n v="29"/>
    <s v="ร้านที่2"/>
    <s v="a***ananoosurp"/>
    <s v="สระบุรี"/>
    <s v="-"/>
    <s v=""/>
    <s v="29/03/2026 13:06"/>
    <s v="-"/>
    <s v="Flash Express Thailand COD"/>
    <s v="Tiktok"/>
    <s v="จ่ายทีหลัง / COD"/>
    <s v=""/>
    <s v="THT100356YSVY8Z"/>
    <s v="29/03/2026 13:06"/>
  </r>
  <r>
    <x v="5"/>
    <x v="5"/>
    <n v="66.666666666666671"/>
    <n v="6"/>
    <s v="GYN91"/>
    <n v="248.08"/>
    <n v="0"/>
    <s v="ร้านที่2"/>
    <s v="จ***อ อ***ย ก***ระ"/>
    <s v="สงขลา"/>
    <s v="-"/>
    <s v=""/>
    <s v="29/03/2026 13:01"/>
    <s v="-"/>
    <s v="J&amp;T Express"/>
    <s v="Tiktok"/>
    <s v="tiktok"/>
    <s v=""/>
    <s v="794190547640"/>
    <s v="29/03/2026 13:01"/>
  </r>
  <r>
    <x v="1"/>
    <x v="1"/>
    <n v="68"/>
    <n v="1"/>
    <s v="GYN90"/>
    <n v="68"/>
    <n v="0"/>
    <s v="ร้านที่3"/>
    <s v="เจริญพร อ่อนน้อมดี"/>
    <s v="69/6 ม 3 ต พันท้ายนรสิงท์ อ เมือง จ สมุทรสาคร 74000_x000a__x000a_เมืองสมุทรสาคร/ Mueang Samut Sakhonสมุทรสาคร/ Samut Sakhon_x000a_74000"/>
    <s v="74000"/>
    <s v="660922744552"/>
    <s v="29/03/2026 12:45"/>
    <s v="-"/>
    <s v="Kerry_dropoff"/>
    <s v="Lazada"/>
    <s v="lazada"/>
    <s v=""/>
    <s v="LEXPU0672251103"/>
    <s v="29/03/2026 12:45"/>
  </r>
  <r>
    <x v="5"/>
    <x v="5"/>
    <n v="66.666666666666671"/>
    <n v="6"/>
    <s v="GYN89"/>
    <n v="210"/>
    <n v="10"/>
    <s v="ร้านที่4"/>
    <s v="ว***า"/>
    <s v="เชียงราย"/>
    <s v="-"/>
    <s v=""/>
    <s v="29/03/2026 12:21"/>
    <s v="-"/>
    <s v="J&amp;T Express"/>
    <s v="Tiktok"/>
    <s v="tiktok"/>
    <s v=""/>
    <s v="794104545640"/>
    <s v="29/03/2026 12:20"/>
  </r>
  <r>
    <x v="0"/>
    <x v="0"/>
    <n v="159"/>
    <n v="1"/>
    <s v="GYN88"/>
    <n v="258"/>
    <n v="0"/>
    <s v="ร้านที่2"/>
    <s v="จ***นา เ***ชู"/>
    <s v="สุราษฎร์ธานี"/>
    <s v="-"/>
    <s v=""/>
    <s v="29/03/2026 12:19"/>
    <s v="-"/>
    <s v="J&amp;T COD"/>
    <s v="Tiktok"/>
    <s v="จ่ายทีหลัง / COD"/>
    <s v=""/>
    <s v="794110920573"/>
    <s v="29/03/2026 12:19"/>
  </r>
  <r>
    <x v="7"/>
    <x v="9"/>
    <n v="159"/>
    <n v="1"/>
    <s v="GYN88"/>
    <n v="258"/>
    <n v="0"/>
    <s v="ร้านที่2"/>
    <s v="จ***นา เ***ชู"/>
    <s v="สุราษฎร์ธานี"/>
    <s v="-"/>
    <s v=""/>
    <s v="29/03/2026 12:19"/>
    <s v="-"/>
    <s v="J&amp;T COD"/>
    <s v="Tiktok"/>
    <s v="จ่ายทีหลัง / COD"/>
    <s v=""/>
    <s v="794110920573"/>
    <s v="29/03/2026 12:19"/>
  </r>
  <r>
    <x v="16"/>
    <x v="18"/>
    <n v="27.5"/>
    <n v="4"/>
    <s v="GYN87"/>
    <n v="178"/>
    <n v="13"/>
    <s v="ร้านที่2"/>
    <s v="จ***ศักดิ์"/>
    <s v="ขอนแก่น"/>
    <s v="-"/>
    <s v=""/>
    <s v="29/03/2026 12:03"/>
    <s v="-"/>
    <s v="J&amp;T COD"/>
    <s v="Tiktok"/>
    <s v="จ่ายทีหลัง / COD"/>
    <s v=""/>
    <s v="794164556673"/>
    <s v="29/03/2026 12:03"/>
  </r>
  <r>
    <x v="9"/>
    <x v="11"/>
    <n v="159"/>
    <n v="1"/>
    <s v="GYN86"/>
    <n v="198"/>
    <n v="0"/>
    <s v="ร้านที่2"/>
    <s v="ย***ี  ข***อาด"/>
    <s v="กรุงเทพมหานคร"/>
    <s v="-"/>
    <s v=""/>
    <s v="29/03/2026 11:45"/>
    <s v="-"/>
    <s v="J&amp;T Express"/>
    <s v="Tiktok"/>
    <s v="tiktok"/>
    <s v=""/>
    <s v="794012570971"/>
    <s v="29/03/2026 11:44"/>
  </r>
  <r>
    <x v="8"/>
    <x v="10"/>
    <n v="159"/>
    <n v="1"/>
    <s v="GYN86"/>
    <n v="198"/>
    <n v="0"/>
    <s v="ร้านที่2"/>
    <s v="ย***ี  ข***อาด"/>
    <s v="กรุงเทพมหานคร"/>
    <s v="-"/>
    <s v=""/>
    <s v="29/03/2026 11:45"/>
    <s v="-"/>
    <s v="J&amp;T Express"/>
    <s v="Tiktok"/>
    <s v="tiktok"/>
    <s v=""/>
    <s v="794012570971"/>
    <s v="29/03/2026 11:44"/>
  </r>
  <r>
    <x v="0"/>
    <x v="0"/>
    <n v="159"/>
    <n v="1"/>
    <s v="GYN85"/>
    <n v="99"/>
    <n v="0"/>
    <s v="ร้านที่4"/>
    <s v="ว***ิสาข์"/>
    <s v="เชียงใหม่"/>
    <s v="-"/>
    <s v=""/>
    <s v="29/03/2026 11:37"/>
    <s v="-"/>
    <s v="J&amp;T Express"/>
    <s v="Tiktok"/>
    <s v="tiktok"/>
    <s v=""/>
    <s v="794030060935"/>
    <s v="29/03/2026 11:37"/>
  </r>
  <r>
    <x v="2"/>
    <x v="2"/>
    <n v="50"/>
    <n v="6"/>
    <s v="GYN84"/>
    <n v="200"/>
    <n v="0"/>
    <s v="ร้านที่2"/>
    <s v="เ***ลักษ์  ก***ิสิงห์สกุล"/>
    <s v="กรุงเทพฯ"/>
    <s v="-"/>
    <s v=""/>
    <s v="29/03/2026 11:37"/>
    <s v="-"/>
    <s v="J&amp;T Express"/>
    <s v="Tiktok"/>
    <s v="tiktok"/>
    <s v=""/>
    <s v="794035791953"/>
    <s v="29/03/2026 11:37"/>
  </r>
  <r>
    <x v="7"/>
    <x v="9"/>
    <n v="159"/>
    <n v="1"/>
    <s v="GYN82"/>
    <n v="129"/>
    <n v="0"/>
    <s v="ร้านที่2"/>
    <s v="n***ุวรรณี ธ***ิเวศน์"/>
    <s v="กรุงเทพฯ"/>
    <s v="-"/>
    <s v=""/>
    <s v="29/03/2026 11:33"/>
    <s v="-"/>
    <s v="J&amp;T Express"/>
    <s v="Tiktok"/>
    <s v="tiktok"/>
    <s v=""/>
    <s v="794065973993"/>
    <s v="29/03/2026 11:33"/>
  </r>
  <r>
    <x v="16"/>
    <x v="18"/>
    <n v="50"/>
    <n v="1"/>
    <s v="GYN81"/>
    <n v="50"/>
    <n v="0"/>
    <s v="ร้านที่2"/>
    <s v="ณ***์ชญา  เ***องปฐมชัย"/>
    <s v="ปทุมธานี"/>
    <s v="-"/>
    <s v=""/>
    <s v="29/03/2026 11:32"/>
    <s v="-"/>
    <s v="J&amp;T Express"/>
    <s v="Tiktok"/>
    <s v="tiktok"/>
    <s v=""/>
    <s v="794015261966"/>
    <s v="29/03/2026 11:32"/>
  </r>
  <r>
    <x v="2"/>
    <x v="2"/>
    <n v="50"/>
    <n v="6"/>
    <s v="GYN80"/>
    <n v="200"/>
    <n v="0"/>
    <s v="ร้านที่2"/>
    <s v="น***นสญญอาจ"/>
    <s v="นนทบุรี"/>
    <s v="-"/>
    <s v=""/>
    <s v="29/03/2026 11:15"/>
    <s v="-"/>
    <s v="Flash Express Thailand COD"/>
    <s v="Tiktok"/>
    <s v="จ่ายทีหลัง / COD"/>
    <s v=""/>
    <s v="THT030656X46C8Z"/>
    <s v="29/03/2026 11:15"/>
  </r>
  <r>
    <x v="2"/>
    <x v="2"/>
    <n v="50"/>
    <n v="6"/>
    <s v="GYN79"/>
    <n v="200"/>
    <n v="0"/>
    <s v="ร้านที่2"/>
    <s v="อ***  ม***ข เ***"/>
    <s v="กาญจนบุรี"/>
    <s v="-"/>
    <s v=""/>
    <s v="29/03/2026 11:12"/>
    <s v="-"/>
    <s v="J&amp;T Express"/>
    <s v="Tiktok"/>
    <s v="tiktok"/>
    <s v=""/>
    <s v="794053870993"/>
    <s v="29/03/2026 11:12"/>
  </r>
  <r>
    <x v="2"/>
    <x v="2"/>
    <n v="33.333333333333336"/>
    <n v="3"/>
    <s v="GYN78"/>
    <n v="100"/>
    <n v="0"/>
    <s v="ร้านที่2"/>
    <s v="พ***ไพลิน ย***์ทอง"/>
    <s v="กรุงเทพฯ"/>
    <s v="-"/>
    <s v=""/>
    <s v="29/03/2026 11:06"/>
    <s v="-"/>
    <s v="J&amp;T Express"/>
    <s v="Tiktok"/>
    <s v="tiktok"/>
    <s v=""/>
    <s v="794074798996"/>
    <s v="29/03/2026 11:06"/>
  </r>
  <r>
    <x v="13"/>
    <x v="15"/>
    <n v="12"/>
    <n v="30"/>
    <s v="GYN77"/>
    <n v="260"/>
    <n v="0"/>
    <s v="ร้านที่2"/>
    <s v="แ***ันทร์ ส***รณรงค์"/>
    <s v="สกลนคร"/>
    <s v="-"/>
    <s v=""/>
    <s v="29/03/2026 11:00"/>
    <s v="-"/>
    <s v="J&amp;T Express"/>
    <s v="Tiktok"/>
    <s v="tiktok"/>
    <s v=""/>
    <s v="794099668961"/>
    <s v="29/03/2026 11:00"/>
  </r>
  <r>
    <x v="2"/>
    <x v="2"/>
    <n v="50"/>
    <n v="6"/>
    <s v="GYN76"/>
    <n v="200"/>
    <n v="0"/>
    <s v="ร้านที่2"/>
    <s v="n**"/>
    <s v="อุทัยธานี"/>
    <s v="-"/>
    <s v=""/>
    <s v="29/03/2026 10:58"/>
    <s v="-"/>
    <s v="J&amp;T COD"/>
    <s v="Tiktok"/>
    <s v="จ่ายทีหลัง / COD"/>
    <s v=""/>
    <s v="794052870995"/>
    <s v="29/03/2026 10:58"/>
  </r>
  <r>
    <x v="18"/>
    <x v="23"/>
    <n v="75"/>
    <n v="1"/>
    <s v="GYN75"/>
    <n v="102"/>
    <n v="27"/>
    <s v="ร้านที่1"/>
    <s v="ค**ส"/>
    <s v="******ไทรงาม จ.กำแพงเพชร ตำบลหนองคล้า อำเภอไทรงาม จังหวัดกำแพงเพชร 62150"/>
    <s v="62150"/>
    <s v="78"/>
    <s v="29/03/2026 11:28"/>
    <s v="-"/>
    <s v="SPX Express"/>
    <s v="Shopee"/>
    <s v="shopee"/>
    <s v=""/>
    <s v="-"/>
    <s v="29/03/2026 10:58"/>
  </r>
  <r>
    <x v="5"/>
    <x v="5"/>
    <n v="66.666666666666671"/>
    <n v="3"/>
    <s v="GYN74"/>
    <n v="100"/>
    <n v="0"/>
    <s v="ร้านที่2"/>
    <s v="พ***ไพลิน ย***์ทอง"/>
    <s v="กรุงเทพฯ"/>
    <s v="-"/>
    <s v=""/>
    <s v="29/03/2026 10:54"/>
    <s v="-"/>
    <s v="J&amp;T Express"/>
    <s v="Tiktok"/>
    <s v="tiktok"/>
    <s v=""/>
    <s v="794082786932"/>
    <s v="29/03/2026 10:54"/>
  </r>
  <r>
    <x v="2"/>
    <x v="2"/>
    <n v="50"/>
    <n v="6"/>
    <s v="GYN73"/>
    <n v="235"/>
    <n v="35"/>
    <s v="ร้านที่2"/>
    <s v="ส***ย.  ก***หาญ"/>
    <s v="กรุงเทพฯ"/>
    <s v="-"/>
    <s v=""/>
    <s v="29/03/2026 10:49"/>
    <s v="-"/>
    <s v="J&amp;T COD"/>
    <s v="Tiktok"/>
    <s v="จ่ายทีหลัง / COD"/>
    <s v=""/>
    <s v="794016393940"/>
    <s v="29/03/2026 10:49"/>
  </r>
  <r>
    <x v="5"/>
    <x v="5"/>
    <n v="66.666666666666671"/>
    <n v="3"/>
    <s v="GYN72"/>
    <n v="129"/>
    <n v="0"/>
    <s v="ร้านที่2"/>
    <s v="อ***ญา ท***ก"/>
    <s v="ปทุมธานี"/>
    <s v="-"/>
    <s v=""/>
    <s v="29/03/2026 10:35"/>
    <s v="-"/>
    <s v="J&amp;T Express"/>
    <s v="Tiktok"/>
    <s v="tiktok"/>
    <s v=""/>
    <s v="794060786934"/>
    <s v="29/03/2026 10:35"/>
  </r>
  <r>
    <x v="2"/>
    <x v="2"/>
    <n v="33.333333333333336"/>
    <n v="3"/>
    <s v="GYN71"/>
    <n v="100"/>
    <n v="0"/>
    <s v="ร้านที่2"/>
    <s v="ป***ุม  ต***บัวทอง"/>
    <s v="เทศบาลนครนครปฐม"/>
    <s v="-"/>
    <s v=""/>
    <s v="29/03/2026 10:35"/>
    <s v="-"/>
    <s v="J&amp;T COD"/>
    <s v="Tiktok"/>
    <s v="จ่ายทีหลัง / COD"/>
    <s v="เผือกมะพร้าว  มะพร้าวน้ำหอม  มะพร้าวเผา"/>
    <s v="794000079924"/>
    <s v="29/03/2026 10:35"/>
  </r>
  <r>
    <x v="2"/>
    <x v="2"/>
    <n v="50"/>
    <n v="6"/>
    <s v="GYN70"/>
    <n v="200"/>
    <n v="0"/>
    <s v="ร้านที่2"/>
    <s v="น***ร ข***อง"/>
    <s v="กรุงเทพฯ"/>
    <s v="-"/>
    <s v=""/>
    <s v="29/03/2026 10:35"/>
    <s v="-"/>
    <s v="J&amp;T Express"/>
    <s v="Tiktok"/>
    <s v="tiktok"/>
    <s v=""/>
    <s v="794013075973"/>
    <s v="29/03/2026 10:35"/>
  </r>
  <r>
    <x v="2"/>
    <x v="2"/>
    <n v="50"/>
    <n v="6"/>
    <s v="GYN68"/>
    <n v="200"/>
    <n v="0"/>
    <s v="ร้านที่2"/>
    <s v="น***าวแคทลียา บ***แสงดี"/>
    <s v="นนทบุรี"/>
    <s v="-"/>
    <s v=""/>
    <s v="29/03/2026 10:32"/>
    <s v="-"/>
    <s v="J&amp;T Express"/>
    <s v="Tiktok"/>
    <s v="tiktok"/>
    <s v=""/>
    <s v="794067475983"/>
    <s v="29/03/2026 10:32"/>
  </r>
  <r>
    <x v="12"/>
    <x v="14"/>
    <n v="89.5"/>
    <n v="2"/>
    <s v="GYN67"/>
    <n v="150"/>
    <n v="0"/>
    <s v="ร้านที่2"/>
    <s v="ส***นดา น***ก้ว"/>
    <s v="ชลบุรี"/>
    <s v="-"/>
    <s v=""/>
    <s v="29/03/2026 10:30"/>
    <s v="-"/>
    <s v="J&amp;T Express"/>
    <s v="Tiktok"/>
    <s v="tiktok"/>
    <s v=""/>
    <s v="794073182906"/>
    <s v="29/03/2026 10:30"/>
  </r>
  <r>
    <x v="14"/>
    <x v="16"/>
    <n v="150"/>
    <n v="1"/>
    <s v="GYN64"/>
    <n v="199"/>
    <n v="0"/>
    <s v="ร้านที่1"/>
    <s v="อัมราห้วยทรายบ"/>
    <s v=",ติดส์เช่นส์49/4ม,12ต,บางปะกงอ,บางปะกงจ,ฉะเชิงเทรา 24130"/>
    <s v="24130"/>
    <s v="0847010576"/>
    <s v="29/03/2026 10:17"/>
    <s v="t0832622509@gmail.com"/>
    <s v="EMS COD"/>
    <s v="facebook"/>
    <s v="กสิกร"/>
    <s v=""/>
    <s v="WA111976196TH"/>
    <s v="29/03/2026 10:16"/>
  </r>
  <r>
    <x v="10"/>
    <x v="12"/>
    <n v="150"/>
    <n v="1"/>
    <s v="GYN64"/>
    <n v="199"/>
    <n v="0"/>
    <s v="ร้านที่1"/>
    <s v="อัมราห้วยทรายบ"/>
    <s v=",ติดส์เช่นส์49/4ม,12ต,บางปะกงอ,บางปะกงจ,ฉะเชิงเทรา 24130"/>
    <s v="24130"/>
    <s v="0847010576"/>
    <s v="29/03/2026 10:17"/>
    <s v="t0832622509@gmail.com"/>
    <s v="EMS COD"/>
    <s v="facebook"/>
    <s v="กสิกร"/>
    <s v=""/>
    <s v="WA111976196TH"/>
    <s v="29/03/2026 10:16"/>
  </r>
  <r>
    <x v="2"/>
    <x v="2"/>
    <n v="50"/>
    <n v="6"/>
    <s v="GYN63"/>
    <n v="200"/>
    <n v="0"/>
    <s v="ร้านที่2"/>
    <s v="ศ***า พ***"/>
    <s v="สมุทรปราการ"/>
    <s v="-"/>
    <s v=""/>
    <s v="29/03/2026 10:10"/>
    <s v="-"/>
    <s v="J&amp;T COD"/>
    <s v="Tiktok"/>
    <s v="จ่ายทีหลัง / COD"/>
    <s v=""/>
    <s v="794021391940"/>
    <s v="29/03/2026 10:10"/>
  </r>
  <r>
    <x v="2"/>
    <x v="2"/>
    <n v="33.333333333333336"/>
    <n v="3"/>
    <s v="GYN62"/>
    <n v="100"/>
    <n v="0"/>
    <s v="ร้านที่4"/>
    <s v="แ***ันทร์  อ***ะคร"/>
    <s v="มหาสารคาม"/>
    <s v="-"/>
    <s v=""/>
    <s v="29/03/2026 10:09"/>
    <s v="-"/>
    <s v="J&amp;T Express"/>
    <s v="Tiktok"/>
    <s v="tiktok"/>
    <s v=""/>
    <s v="794009996990"/>
    <s v="29/03/2026 10:09"/>
  </r>
  <r>
    <x v="10"/>
    <x v="12"/>
    <n v="200"/>
    <n v="1"/>
    <s v="GYN61"/>
    <n v="79"/>
    <n v="0"/>
    <s v="ร้านที่2"/>
    <s v="อ***รัตน์"/>
    <s v="กรุงเทพฯ"/>
    <s v="-"/>
    <s v=""/>
    <s v="30/03/2026 08:46"/>
    <s v="-"/>
    <s v="J&amp;T Express"/>
    <s v="Tiktok"/>
    <s v="tiktok"/>
    <s v=""/>
    <s v="-"/>
    <s v="29/03/2026 10:09"/>
  </r>
  <r>
    <x v="9"/>
    <x v="7"/>
    <n v="109"/>
    <n v="1"/>
    <s v="GYN60"/>
    <n v="119"/>
    <n v="10"/>
    <s v="ร้านที่3"/>
    <s v="พัสสินี  เรืองวัชรารัตน์"/>
    <s v="98/42 ม.ฟ้ากรีนเนอรี่ นีโอลา วงแหวนลำลูกกา คลอง7 98/42 · บึงคำพร้อย/ Bueng Kham Phroi_x000a__x000a_ลำลูกกา/ Lam Luk Kaปทุมธานี/ Pathum Thani_x000a_12150"/>
    <s v="12150"/>
    <s v="660804536235"/>
    <s v="29/03/2026 10:08"/>
    <s v="-"/>
    <s v="Kerry_dropoff"/>
    <s v="Lazada"/>
    <s v="lazada"/>
    <s v=""/>
    <s v="LEXPU0672248902"/>
    <s v="29/03/2026 10:08"/>
  </r>
  <r>
    <x v="2"/>
    <x v="2"/>
    <n v="50"/>
    <n v="6"/>
    <s v="GYN59"/>
    <n v="200"/>
    <n v="0"/>
    <s v="ร้านที่2"/>
    <s v="เ**"/>
    <s v="นครปฐม"/>
    <s v="-"/>
    <s v=""/>
    <s v="29/03/2026 10:07"/>
    <s v="-"/>
    <s v="J&amp;T COD"/>
    <s v="Tiktok"/>
    <s v="จ่ายทีหลัง / COD"/>
    <s v=""/>
    <s v="794024595932"/>
    <s v="29/03/2026 10:07"/>
  </r>
  <r>
    <x v="12"/>
    <x v="14"/>
    <n v="89.5"/>
    <n v="4"/>
    <s v="GYN58"/>
    <n v="300"/>
    <n v="0"/>
    <s v="ร้านที่2"/>
    <s v="ค***รียานุช ค***ี"/>
    <s v="ศรีสะเกษ"/>
    <s v="-"/>
    <s v=""/>
    <s v="29/03/2026 10:07"/>
    <s v="-"/>
    <s v="J&amp;T COD"/>
    <s v="Tiktok"/>
    <s v="จ่ายทีหลัง / COD"/>
    <s v=""/>
    <s v="794068065921"/>
    <s v="29/03/2026 10:07"/>
  </r>
  <r>
    <x v="10"/>
    <x v="12"/>
    <n v="99"/>
    <n v="2"/>
    <s v="GYN57"/>
    <n v="158"/>
    <n v="0"/>
    <s v="ร้านที่2"/>
    <s v="ก***ิดา  พ***า"/>
    <s v="อุตรดิตถ์"/>
    <s v="-"/>
    <s v=""/>
    <s v="29/03/2026 10:07"/>
    <s v="-"/>
    <s v="J&amp;T Express"/>
    <s v="Tiktok"/>
    <s v="tiktok"/>
    <s v=""/>
    <s v="794021983915"/>
    <s v="29/03/2026 10:07"/>
  </r>
  <r>
    <x v="2"/>
    <x v="2"/>
    <n v="33.333333333333336"/>
    <n v="3"/>
    <s v="GYN56"/>
    <n v="100"/>
    <n v="0"/>
    <s v="ร้านที่2"/>
    <s v="พ***ัย บ***า"/>
    <s v="เทศบาลนครอุบลราชธานี"/>
    <s v="-"/>
    <s v=""/>
    <s v="29/03/2026 10:04"/>
    <s v="-"/>
    <s v="J&amp;T COD"/>
    <s v="Tiktok"/>
    <s v="จ่ายทีหลัง / COD"/>
    <s v=""/>
    <s v="794010102001"/>
    <s v="29/03/2026 10:04"/>
  </r>
  <r>
    <x v="2"/>
    <x v="2"/>
    <n v="50"/>
    <n v="6"/>
    <s v="GYN55"/>
    <n v="200"/>
    <n v="0"/>
    <s v="ร้านที่2"/>
    <s v="ค** อ***รณ์ ม***"/>
    <s v="สุรินทร์"/>
    <s v="-"/>
    <s v=""/>
    <s v="29/03/2026 09:59"/>
    <s v="-"/>
    <s v="J&amp;T Express"/>
    <s v="Tiktok"/>
    <s v="tiktok"/>
    <s v=""/>
    <s v="794074797946"/>
    <s v="29/03/2026 09:58"/>
  </r>
  <r>
    <x v="10"/>
    <x v="12"/>
    <n v="99"/>
    <n v="2"/>
    <s v="GYN54"/>
    <n v="237"/>
    <n v="0"/>
    <s v="ร้านที่2"/>
    <s v="บ**"/>
    <s v="Bangkok"/>
    <s v="-"/>
    <s v=""/>
    <s v="29/03/2026 11:34"/>
    <s v="-"/>
    <s v="J&amp;T Express"/>
    <s v="Tiktok"/>
    <s v="tiktok"/>
    <s v=""/>
    <s v="794014377962"/>
    <s v="29/03/2026 09:57"/>
  </r>
  <r>
    <x v="14"/>
    <x v="16"/>
    <n v="200"/>
    <n v="1"/>
    <s v="GYN54"/>
    <n v="237"/>
    <n v="0"/>
    <s v="ร้านที่2"/>
    <s v="บ**"/>
    <s v="Bangkok"/>
    <s v="-"/>
    <s v=""/>
    <s v="29/03/2026 11:34"/>
    <s v="-"/>
    <s v="J&amp;T Express"/>
    <s v="Tiktok"/>
    <s v="tiktok"/>
    <s v=""/>
    <s v="794014377962"/>
    <s v="29/03/2026 09:57"/>
  </r>
  <r>
    <x v="10"/>
    <x v="12"/>
    <n v="200"/>
    <n v="2"/>
    <s v="GYN53"/>
    <n v="158"/>
    <n v="0"/>
    <s v="ร้านที่2"/>
    <s v="ค***ศิธร เ***ิจิตร์"/>
    <s v="ฉะเชิงเทรา"/>
    <s v="-"/>
    <s v=""/>
    <s v="29/03/2026 09:56"/>
    <s v="-"/>
    <s v="J&amp;T Express"/>
    <s v="Tiktok"/>
    <s v="tiktok"/>
    <s v=""/>
    <s v="794006781901"/>
    <s v="29/03/2026 09:56"/>
  </r>
  <r>
    <x v="14"/>
    <x v="16"/>
    <n v="200"/>
    <n v="1"/>
    <s v="GYN52"/>
    <n v="158"/>
    <n v="0"/>
    <s v="ร้านที่2"/>
    <s v="น** เ***นีแพงตา"/>
    <s v="ปราจีนบุรี"/>
    <s v="-"/>
    <s v=""/>
    <s v="29/03/2026 09:55"/>
    <s v="-"/>
    <s v="J&amp;T COD"/>
    <s v="Tiktok"/>
    <s v="จ่ายทีหลัง / COD"/>
    <s v=""/>
    <s v="794024455991"/>
    <s v="29/03/2026 09:55"/>
  </r>
  <r>
    <x v="10"/>
    <x v="12"/>
    <n v="200"/>
    <n v="1"/>
    <s v="GYN52"/>
    <n v="158"/>
    <n v="0"/>
    <s v="ร้านที่2"/>
    <s v="น** เ***นีแพงตา"/>
    <s v="ปราจีนบุรี"/>
    <s v="-"/>
    <s v=""/>
    <s v="29/03/2026 09:55"/>
    <s v="-"/>
    <s v="J&amp;T COD"/>
    <s v="Tiktok"/>
    <s v="จ่ายทีหลัง / COD"/>
    <s v=""/>
    <s v="794024455991"/>
    <s v="29/03/2026 09:55"/>
  </r>
  <r>
    <x v="14"/>
    <x v="16"/>
    <n v="200"/>
    <n v="1"/>
    <s v="GYN51"/>
    <n v="89"/>
    <n v="10"/>
    <s v="ร้านที่2"/>
    <s v="ว***า ต***ธสง"/>
    <s v="อุดรธานี"/>
    <s v="-"/>
    <s v=""/>
    <s v="29/03/2026 09:55"/>
    <s v="-"/>
    <s v="J&amp;T COD"/>
    <s v="Tiktok"/>
    <s v="จ่ายทีหลัง / COD"/>
    <s v=""/>
    <s v="794069669934"/>
    <s v="29/03/2026 09:55"/>
  </r>
  <r>
    <x v="5"/>
    <x v="5"/>
    <n v="66.666666666666671"/>
    <n v="3"/>
    <s v="GYN50"/>
    <n v="100"/>
    <n v="0"/>
    <s v="ร้านที่2"/>
    <s v="ม***ัตน์ พ***หิรัญ"/>
    <s v="นนทบุรี"/>
    <s v="-"/>
    <s v=""/>
    <s v="29/03/2026 09:54"/>
    <s v="-"/>
    <s v="Flash Express Thailand"/>
    <s v="Tiktok"/>
    <s v="tiktok"/>
    <s v=""/>
    <s v="THT030656WPUY5Z"/>
    <s v="29/03/2026 09:54"/>
  </r>
  <r>
    <x v="2"/>
    <x v="2"/>
    <n v="50"/>
    <n v="6"/>
    <s v="GYN49"/>
    <n v="200"/>
    <n v="0"/>
    <s v="ร้านที่2"/>
    <s v="อ***ิศ ก***ยกวน"/>
    <s v="พิษณุโลก"/>
    <s v="-"/>
    <s v=""/>
    <s v="29/03/2026 09:54"/>
    <s v="-"/>
    <s v="J&amp;T COD"/>
    <s v="Tiktok"/>
    <s v="จ่ายทีหลัง / COD"/>
    <s v=""/>
    <s v="794062472980"/>
    <s v="29/03/2026 09:54"/>
  </r>
  <r>
    <x v="5"/>
    <x v="5"/>
    <n v="66.666666666666671"/>
    <n v="3"/>
    <s v="GYN48"/>
    <n v="199"/>
    <n v="0"/>
    <s v="ร้านที่2"/>
    <s v="ว***น์ ท***ะกุก"/>
    <s v="เทศบาลนครสุราษฎร์ธานี"/>
    <s v="-"/>
    <s v=""/>
    <s v="29/03/2026 09:52"/>
    <s v="-"/>
    <s v="J&amp;T COD"/>
    <s v="Tiktok"/>
    <s v="จ่ายทีหลัง / COD"/>
    <s v=""/>
    <s v="794020866925"/>
    <s v="29/03/2026 09:52"/>
  </r>
  <r>
    <x v="7"/>
    <x v="9"/>
    <n v="159"/>
    <n v="1"/>
    <s v="GYN48"/>
    <n v="199"/>
    <n v="0"/>
    <s v="ร้านที่2"/>
    <s v="ว***น์ ท***ะกุก"/>
    <s v="เทศบาลนครสุราษฎร์ธานี"/>
    <s v="-"/>
    <s v=""/>
    <s v="29/03/2026 09:52"/>
    <s v="-"/>
    <s v="J&amp;T COD"/>
    <s v="Tiktok"/>
    <s v="จ่ายทีหลัง / COD"/>
    <s v=""/>
    <s v="794020866925"/>
    <s v="29/03/2026 09:52"/>
  </r>
  <r>
    <x v="2"/>
    <x v="2"/>
    <n v="33.333333333333336"/>
    <n v="12"/>
    <s v="GYN47"/>
    <n v="400"/>
    <n v="0"/>
    <s v="ร้านที่2"/>
    <s v="ส***ทร์ทิพย์ เ***นอก"/>
    <s v="เพชรบูรณ์"/>
    <s v="-"/>
    <s v=""/>
    <s v="29/03/2026 09:52"/>
    <s v="-"/>
    <s v="J&amp;T COD"/>
    <s v="Tiktok"/>
    <s v="จ่ายทีหลัง / COD"/>
    <s v="ฝอยเอาแค่1 เนยนมเอาแค่1  ที่เหลืออย่างอีกค่ะ"/>
    <s v="794055060971"/>
    <s v="29/03/2026 09:52"/>
  </r>
  <r>
    <x v="5"/>
    <x v="5"/>
    <n v="66.666666666666671"/>
    <n v="6"/>
    <s v="GYN46"/>
    <n v="200"/>
    <n v="0"/>
    <s v="ร้านที่2"/>
    <s v="บ**"/>
    <s v="Bangkok"/>
    <s v="-"/>
    <s v=""/>
    <s v="29/03/2026 09:52"/>
    <s v="-"/>
    <s v="J&amp;T Express"/>
    <s v="Tiktok"/>
    <s v="tiktok"/>
    <s v=""/>
    <s v="794088383933"/>
    <s v="29/03/2026 09:52"/>
  </r>
  <r>
    <x v="2"/>
    <x v="2"/>
    <n v="50"/>
    <n v="6"/>
    <s v="GYN45"/>
    <n v="200"/>
    <n v="0"/>
    <s v="ร้านที่2"/>
    <s v="ช***นิตยา ม***ร้อย"/>
    <s v="ชุมพร"/>
    <s v="-"/>
    <s v=""/>
    <s v="29/03/2026 09:50"/>
    <s v="-"/>
    <s v="J&amp;T COD"/>
    <s v="Tiktok"/>
    <s v="จ่ายทีหลัง / COD"/>
    <s v=""/>
    <s v="794093197936"/>
    <s v="29/03/2026 09:50"/>
  </r>
  <r>
    <x v="5"/>
    <x v="5"/>
    <n v="66.666666666666671"/>
    <n v="3"/>
    <s v="GYN44"/>
    <n v="100"/>
    <n v="0"/>
    <s v="ร้านที่2"/>
    <s v="ช***าวีร์วรวิสิฐพล"/>
    <s v="เชียงใหม่"/>
    <s v="-"/>
    <s v=""/>
    <s v="29/03/2026 09:48"/>
    <s v="-"/>
    <s v="J&amp;T COD"/>
    <s v="Tiktok"/>
    <s v="จ่ายทีหลัง / COD"/>
    <s v=""/>
    <s v="794082661960"/>
    <s v="29/03/2026 09:48"/>
  </r>
  <r>
    <x v="5"/>
    <x v="5"/>
    <n v="66.666666666666671"/>
    <n v="3"/>
    <s v="GYN43"/>
    <n v="100"/>
    <n v="0"/>
    <s v="ร้านที่2"/>
    <s v="ส***ด ท***ิริ"/>
    <s v="กรุงเทพฯ"/>
    <s v="-"/>
    <s v=""/>
    <s v="29/03/2026 09:48"/>
    <s v="-"/>
    <s v="J&amp;T Express"/>
    <s v="Tiktok"/>
    <s v="tiktok"/>
    <s v=""/>
    <s v="794021465963"/>
    <s v="29/03/2026 09:48"/>
  </r>
  <r>
    <x v="2"/>
    <x v="2"/>
    <n v="50"/>
    <n v="6"/>
    <s v="GYN42"/>
    <n v="200"/>
    <n v="0"/>
    <s v="ร้านที่2"/>
    <s v="G***"/>
    <s v="พิษณุโลก"/>
    <s v="-"/>
    <s v=""/>
    <s v="29/03/2026 09:46"/>
    <s v="-"/>
    <s v="J&amp;T COD"/>
    <s v="Tiktok"/>
    <s v="จ่ายทีหลัง / COD"/>
    <s v=""/>
    <s v="794025473964"/>
    <s v="29/03/2026 09:46"/>
  </r>
  <r>
    <x v="2"/>
    <x v="2"/>
    <n v="33.333333333333336"/>
    <n v="3"/>
    <s v="GYN41"/>
    <n v="100"/>
    <n v="0"/>
    <s v="ร้านที่2"/>
    <s v="เ***"/>
    <s v="ชลบุรี"/>
    <s v="-"/>
    <s v=""/>
    <s v="29/03/2026 12:10"/>
    <s v="-"/>
    <s v="J&amp;T Express"/>
    <s v="Tiktok"/>
    <s v="tiktok"/>
    <s v=""/>
    <s v="794120610603"/>
    <s v="29/03/2026 09:46"/>
  </r>
  <r>
    <x v="2"/>
    <x v="2"/>
    <n v="33.333333333333336"/>
    <n v="6"/>
    <s v="GYN40"/>
    <n v="200"/>
    <n v="0"/>
    <s v="ร้านที่2"/>
    <s v="ส***ุนี พ***หิรัญ"/>
    <s v="กาญจนบุรี"/>
    <s v="-"/>
    <s v=""/>
    <s v="29/03/2026 09:46"/>
    <s v="-"/>
    <s v="J&amp;T Express"/>
    <s v="Tiktok"/>
    <s v="tiktok"/>
    <s v="เผือก2 มะพร้าว2 ฝอยทอง2"/>
    <s v="794061071926"/>
    <s v="29/03/2026 09:46"/>
  </r>
  <r>
    <x v="2"/>
    <x v="2"/>
    <n v="33.333333333333336"/>
    <n v="3"/>
    <s v="GYN39"/>
    <n v="199"/>
    <n v="0"/>
    <s v="ร้านที่2"/>
    <s v="น***สาวณัฐกานต์​ ไ***ยะ​"/>
    <s v="ฉะเชิงเทรา"/>
    <s v="-"/>
    <s v=""/>
    <s v="29/03/2026 09:45"/>
    <s v="-"/>
    <s v="J&amp;T Express"/>
    <s v="Tiktok"/>
    <s v="tiktok"/>
    <s v=""/>
    <s v="794081577951"/>
    <s v="29/03/2026 09:45"/>
  </r>
  <r>
    <x v="10"/>
    <x v="12"/>
    <n v="200"/>
    <n v="1"/>
    <s v="GYN39"/>
    <n v="199"/>
    <n v="0"/>
    <s v="ร้านที่2"/>
    <s v="น***สาวณัฐกานต์​ ไ***ยะ​"/>
    <s v="ฉะเชิงเทรา"/>
    <s v="-"/>
    <s v=""/>
    <s v="29/03/2026 09:45"/>
    <s v="-"/>
    <s v="J&amp;T Express"/>
    <s v="Tiktok"/>
    <s v="tiktok"/>
    <s v=""/>
    <s v="794081577951"/>
    <s v="29/03/2026 09:45"/>
  </r>
  <r>
    <x v="2"/>
    <x v="2"/>
    <n v="33.333333333333336"/>
    <n v="3"/>
    <s v="GYN38"/>
    <n v="100"/>
    <n v="0"/>
    <s v="ร้านที่2"/>
    <s v="ส***กร ย***าวรกูล"/>
    <s v="กรุงเทพมหานคร"/>
    <s v="-"/>
    <s v=""/>
    <s v="29/03/2026 09:45"/>
    <s v="-"/>
    <s v="J&amp;T COD"/>
    <s v="Tiktok"/>
    <s v="จ่ายทีหลัง / COD"/>
    <s v="รส กล้วยหอม มะพร้าว เผือก ค่ะ"/>
    <s v="794055588970"/>
    <s v="29/03/2026 09:45"/>
  </r>
  <r>
    <x v="2"/>
    <x v="2"/>
    <n v="33.333333333333336"/>
    <n v="3"/>
    <s v="GYN37"/>
    <n v="100"/>
    <n v="0"/>
    <s v="ร้านที่2"/>
    <s v="ณ***ล ค***งณรงค์"/>
    <s v="พระนครศรีอยุธยา"/>
    <s v="-"/>
    <s v=""/>
    <s v="29/03/2026 09:45"/>
    <s v="-"/>
    <s v="J&amp;T COD"/>
    <s v="Tiktok"/>
    <s v="จ่ายทีหลัง / COD"/>
    <s v=""/>
    <s v="794017104005"/>
    <s v="29/03/2026 09:45"/>
  </r>
  <r>
    <x v="2"/>
    <x v="2"/>
    <n v="33.333333333333336"/>
    <n v="3"/>
    <s v="GYN36"/>
    <n v="100"/>
    <n v="0"/>
    <s v="ร้านที่2"/>
    <s v="ภ***าพัชญ์  ส***ักดิ์"/>
    <s v="กาญจนบุรี"/>
    <s v="-"/>
    <s v=""/>
    <s v="29/03/2026 09:45"/>
    <s v="-"/>
    <s v="J&amp;T COD"/>
    <s v="Tiktok"/>
    <s v="จ่ายทีหลัง / COD"/>
    <s v=""/>
    <s v="794014304005"/>
    <s v="29/03/2026 09:45"/>
  </r>
  <r>
    <x v="2"/>
    <x v="2"/>
    <n v="33.333333333333336"/>
    <n v="3"/>
    <s v="GYN35"/>
    <n v="100"/>
    <n v="0"/>
    <s v="ร้านที่2"/>
    <s v="ข***เกล้า"/>
    <s v="สุโขทัย"/>
    <s v="-"/>
    <s v=""/>
    <s v="29/03/2026 09:45"/>
    <s v="-"/>
    <s v="J&amp;T COD"/>
    <s v="Tiktok"/>
    <s v="จ่ายทีหลัง / COD"/>
    <s v=""/>
    <s v="794012681932"/>
    <s v="29/03/2026 09:45"/>
  </r>
  <r>
    <x v="2"/>
    <x v="2"/>
    <n v="33.333333333333336"/>
    <n v="3"/>
    <s v="GYN34"/>
    <n v="100"/>
    <n v="0"/>
    <s v="ร้านที่2"/>
    <s v="ว***าวัลย์ น***้วง"/>
    <s v="กำแพงเพชร"/>
    <s v="-"/>
    <s v=""/>
    <s v="29/03/2026 09:44"/>
    <s v="-"/>
    <s v="J&amp;T COD"/>
    <s v="Tiktok"/>
    <s v="จ่ายทีหลัง / COD"/>
    <s v=""/>
    <s v="794076682921"/>
    <s v="29/03/2026 09:44"/>
  </r>
  <r>
    <x v="2"/>
    <x v="2"/>
    <n v="33.333333333333336"/>
    <n v="6"/>
    <s v="GYN33"/>
    <n v="200"/>
    <n v="0"/>
    <s v="ร้านที่2"/>
    <s v="R***hicha S***et"/>
    <s v="ปราจีนบุรี"/>
    <s v="-"/>
    <s v=""/>
    <s v="29/03/2026 09:44"/>
    <s v="-"/>
    <s v="J&amp;T COD"/>
    <s v="Tiktok"/>
    <s v="จ่ายทีหลัง / COD"/>
    <s v="ฝอยทอง 2 มะพร้าว 2 กล้วยหอม 2"/>
    <s v="794034781993"/>
    <s v="29/03/2026 09:44"/>
  </r>
  <r>
    <x v="2"/>
    <x v="2"/>
    <n v="33.333333333333336"/>
    <n v="3"/>
    <s v="GYN32"/>
    <n v="100"/>
    <n v="0"/>
    <s v="ร้านที่2"/>
    <s v="พ***ลอย พ***อง"/>
    <s v="พระนครศรีอยุธยา"/>
    <s v="-"/>
    <s v=""/>
    <s v="29/03/2026 09:46"/>
    <s v="-"/>
    <s v="J&amp;T Express"/>
    <s v="Tiktok"/>
    <s v="tiktok"/>
    <s v=""/>
    <s v="794098596981"/>
    <s v="29/03/2026 09:44"/>
  </r>
  <r>
    <x v="2"/>
    <x v="2"/>
    <n v="33.333333333333336"/>
    <n v="3"/>
    <s v="GYN30"/>
    <n v="100"/>
    <n v="0"/>
    <s v="ร้านที่2"/>
    <s v="k**"/>
    <s v="กรุงเทพฯ"/>
    <s v="-"/>
    <s v=""/>
    <s v="29/03/2026 09:43"/>
    <s v="-"/>
    <s v="J&amp;T Express"/>
    <s v="Tiktok"/>
    <s v="tiktok"/>
    <s v=""/>
    <s v="794045394984"/>
    <s v="29/03/2026 09:43"/>
  </r>
  <r>
    <x v="2"/>
    <x v="2"/>
    <n v="33.333333333333336"/>
    <n v="6"/>
    <s v="GYN29"/>
    <n v="200"/>
    <n v="0"/>
    <s v="ร้านที่2"/>
    <s v="V***or X"/>
    <s v="หนองคาย"/>
    <s v="-"/>
    <s v=""/>
    <s v="29/03/2026 09:41"/>
    <s v="-"/>
    <s v="J&amp;T COD"/>
    <s v="Tiktok"/>
    <s v="จ่ายทีหลัง / COD"/>
    <s v=""/>
    <s v="794081078954"/>
    <s v="29/03/2026 09:41"/>
  </r>
  <r>
    <x v="2"/>
    <x v="2"/>
    <n v="33.333333333333336"/>
    <n v="3"/>
    <s v="GYN28"/>
    <n v="100"/>
    <n v="0"/>
    <s v="ร้านที่2"/>
    <s v="ว***า ฟ***งิน"/>
    <s v="สุพรรณบุรี"/>
    <s v="-"/>
    <s v=""/>
    <s v="29/03/2026 09:41"/>
    <s v="-"/>
    <s v="J&amp;T COD"/>
    <s v="Tiktok"/>
    <s v="จ่ายทีหลัง / COD"/>
    <s v=""/>
    <s v="794045685904"/>
    <s v="29/03/2026 09:41"/>
  </r>
  <r>
    <x v="4"/>
    <x v="22"/>
    <n v="120"/>
    <n v="1"/>
    <s v="GYN27"/>
    <n v="100"/>
    <n v="0"/>
    <s v="ร้านที่2"/>
    <s v="ภ***ร แ***ฉีย"/>
    <s v="เทศบาลนครเชียงใหม่"/>
    <s v="-"/>
    <s v=""/>
    <s v="29/03/2026 09:41"/>
    <s v="-"/>
    <s v="J&amp;T COD"/>
    <s v="Tiktok"/>
    <s v="จ่ายทีหลัง / COD"/>
    <s v=""/>
    <s v="794035468962"/>
    <s v="29/03/2026 09:41"/>
  </r>
  <r>
    <x v="2"/>
    <x v="2"/>
    <n v="33.333333333333336"/>
    <n v="6"/>
    <s v="GYN26"/>
    <n v="200"/>
    <n v="0"/>
    <s v="ร้านที่2"/>
    <s v="ส***รณ ป***บจันทร์ "/>
    <s v="สุรินทร์"/>
    <s v="-"/>
    <s v=""/>
    <s v="29/03/2026 09:40"/>
    <s v="-"/>
    <s v="J&amp;T Express"/>
    <s v="Tiktok"/>
    <s v="tiktok"/>
    <s v=""/>
    <s v="794060393921"/>
    <s v="29/03/2026 09:40"/>
  </r>
  <r>
    <x v="2"/>
    <x v="2"/>
    <n v="33.333333333333336"/>
    <n v="3"/>
    <s v="GYN24"/>
    <n v="100"/>
    <n v="0"/>
    <s v="ร้านที่2"/>
    <s v="ด***"/>
    <s v="สงขลา"/>
    <s v="-"/>
    <s v=""/>
    <s v="29/03/2026 09:38"/>
    <s v="-"/>
    <s v="J&amp;T COD"/>
    <s v="Tiktok"/>
    <s v="จ่ายทีหลัง / COD"/>
    <s v=""/>
    <s v="794019591971"/>
    <s v="29/03/2026 09:38"/>
  </r>
  <r>
    <x v="2"/>
    <x v="2"/>
    <n v="50"/>
    <n v="6"/>
    <s v="GYN23"/>
    <n v="200"/>
    <n v="0"/>
    <s v="ร้านที่2"/>
    <s v="ป***"/>
    <s v="อุบลราชธานี"/>
    <s v="-"/>
    <s v=""/>
    <s v="29/03/2026 09:19"/>
    <s v="-"/>
    <s v="J&amp;T Express"/>
    <s v="Tiktok"/>
    <s v="tiktok"/>
    <s v=""/>
    <s v="794092475945"/>
    <s v="29/03/2026 09:18"/>
  </r>
  <r>
    <x v="2"/>
    <x v="2"/>
    <n v="50"/>
    <n v="6"/>
    <s v="GYN21"/>
    <n v="200"/>
    <n v="0"/>
    <s v="ร้านที่2"/>
    <s v="ว***า ศ***ุวรรณ"/>
    <s v="พิจิตร"/>
    <s v="-"/>
    <s v=""/>
    <s v="29/03/2026 09:08"/>
    <s v="-"/>
    <s v="J&amp;T COD"/>
    <s v="Tiktok"/>
    <s v="จ่ายทีหลัง / COD"/>
    <s v=""/>
    <s v="794086196912"/>
    <s v="29/03/2026 09:09"/>
  </r>
  <r>
    <x v="11"/>
    <x v="13"/>
    <n v="50"/>
    <n v="3"/>
    <s v="GYN20"/>
    <n v="100"/>
    <n v="0"/>
    <s v="ร้านที่1"/>
    <s v="ว******อ"/>
    <s v="******งศรีเมือง ตำบลทุ่งศรีเมือง อำเภอสุวรรณภูมิ จังหวัดร้อยเอ็ด 45130"/>
    <s v="45130"/>
    <s v="86"/>
    <s v="29/03/2026 09:38"/>
    <s v="-"/>
    <s v="SPX Express"/>
    <s v="Shopee"/>
    <s v="shopee"/>
    <s v=""/>
    <s v="-"/>
    <s v="29/03/2026 09:08"/>
  </r>
  <r>
    <x v="2"/>
    <x v="2"/>
    <n v="50"/>
    <n v="6"/>
    <s v="GYN19"/>
    <n v="200"/>
    <n v="0"/>
    <s v="ร้านที่2"/>
    <s v="ส***ญญา. จ***รวรกาญจน์"/>
    <s v="จันทบุรี"/>
    <s v="-"/>
    <s v=""/>
    <s v="29/03/2026 09:08"/>
    <s v="-"/>
    <s v="J&amp;T COD"/>
    <s v="Tiktok"/>
    <s v="จ่ายทีหลัง / COD"/>
    <s v=""/>
    <s v="794033079943"/>
    <s v="29/03/2026 09:08"/>
  </r>
  <r>
    <x v="2"/>
    <x v="2"/>
    <n v="50"/>
    <n v="6"/>
    <s v="GYN18"/>
    <n v="200"/>
    <n v="0"/>
    <s v="ร้านที่2"/>
    <s v="น***พรจิตร แ***ฉิมพลี"/>
    <s v="นครราชสีมา"/>
    <s v="-"/>
    <s v=""/>
    <s v="29/03/2026 09:07"/>
    <s v="-"/>
    <s v="J&amp;T COD"/>
    <s v="Tiktok"/>
    <s v="จ่ายทีหลัง / COD"/>
    <s v=""/>
    <s v="794082879951"/>
    <s v="29/03/2026 09:07"/>
  </r>
  <r>
    <x v="3"/>
    <x v="3"/>
    <n v="54.5"/>
    <n v="2"/>
    <s v="GYN17"/>
    <n v="198.55"/>
    <n v="0"/>
    <s v="ร้านที่3"/>
    <s v="ครีม นวรินทร์"/>
    <s v="หอพักสุกฤตปภาพินท์ อยุธยา หอสีส้ม 7หมู่ที่3 ถนนโรจนะ ต.ไผ่ลิง_x000a__x000a_พระนครศรีอยุธยา/ Phra Nakhon Si Ayutthayaพระนครศรีอยุธยา/ Phra Nakhon Si Ayutthaya_x000a_13000"/>
    <s v="13000"/>
    <s v="660960411715"/>
    <s v="29/03/2026 08:45"/>
    <s v="-"/>
    <s v="Kerry_dropoff"/>
    <s v="Lazada"/>
    <s v="lazada"/>
    <s v=""/>
    <s v="LEXPU0672252663"/>
    <s v="29/03/2026 08:45"/>
  </r>
  <r>
    <x v="4"/>
    <x v="24"/>
    <n v="95"/>
    <n v="1"/>
    <s v="GYN17"/>
    <n v="198.55"/>
    <n v="0"/>
    <s v="ร้านที่3"/>
    <s v="ครีม นวรินทร์"/>
    <s v="หอพักสุกฤตปภาพินท์ อยุธยา หอสีส้ม 7หมู่ที่3 ถนนโรจนะ ต.ไผ่ลิง_x000a__x000a_พระนครศรีอยุธยา/ Phra Nakhon Si Ayutthayaพระนครศรีอยุธยา/ Phra Nakhon Si Ayutthaya_x000a_13000"/>
    <s v="13000"/>
    <s v="660960411715"/>
    <s v="29/03/2026 08:45"/>
    <s v="-"/>
    <s v="Kerry_dropoff"/>
    <s v="Lazada"/>
    <s v="lazada"/>
    <s v=""/>
    <s v="LEXPU0672252663"/>
    <s v="29/03/2026 08:45"/>
  </r>
  <r>
    <x v="2"/>
    <x v="2"/>
    <n v="50"/>
    <n v="6"/>
    <s v="GYN16"/>
    <n v="200"/>
    <n v="0"/>
    <s v="ร้านที่2"/>
    <s v="C***y"/>
    <s v="กรุงเทพฯ"/>
    <s v="-"/>
    <s v=""/>
    <s v="29/03/2026 08:32"/>
    <s v="-"/>
    <s v="J&amp;T Express"/>
    <s v="Tiktok"/>
    <s v="tiktok"/>
    <s v=""/>
    <s v="794012996910"/>
    <s v="29/03/2026 08:32"/>
  </r>
  <r>
    <x v="2"/>
    <x v="2"/>
    <n v="65"/>
    <n v="9"/>
    <s v="GYN15"/>
    <n v="302.95"/>
    <n v="0"/>
    <s v="ร้านที่2"/>
    <s v="ศ***ุฒิ  บ***าวา"/>
    <s v="พะเยา"/>
    <s v="-"/>
    <s v=""/>
    <s v="29/03/2026 08:27"/>
    <s v="-"/>
    <s v="J&amp;T Express"/>
    <s v="Tiktok"/>
    <s v="tiktok"/>
    <s v=""/>
    <s v="794055471926"/>
    <s v="29/03/2026 08:27"/>
  </r>
  <r>
    <x v="2"/>
    <x v="2"/>
    <n v="50"/>
    <n v="6"/>
    <s v="GYN14"/>
    <n v="203"/>
    <n v="3"/>
    <s v="ร้านที่2"/>
    <s v="ส*** เ***รชา"/>
    <s v="หนองคาย"/>
    <s v="-"/>
    <s v=""/>
    <s v="29/03/2026 08:12"/>
    <s v="-"/>
    <s v="J&amp;T Express"/>
    <s v="Tiktok"/>
    <s v="tiktok"/>
    <s v=""/>
    <s v="794013078935"/>
    <s v="29/03/2026 08:12"/>
  </r>
  <r>
    <x v="7"/>
    <x v="9"/>
    <n v="159"/>
    <n v="1"/>
    <s v="GYN13"/>
    <n v="129"/>
    <n v="0"/>
    <s v="ร้านที่2"/>
    <s v="โ***กา "/>
    <s v="กรุงเทพฯ"/>
    <s v="-"/>
    <s v=""/>
    <s v="29/03/2026 08:10"/>
    <s v="-"/>
    <s v="J&amp;T Express"/>
    <s v="Tiktok"/>
    <s v="tiktok"/>
    <s v=""/>
    <s v="794024069926"/>
    <s v="29/03/2026 08:10"/>
  </r>
  <r>
    <x v="2"/>
    <x v="2"/>
    <n v="40"/>
    <n v="10"/>
    <s v="GYN12"/>
    <n v="350"/>
    <n v="0"/>
    <s v="ร้านที่4"/>
    <s v="ป***ีต"/>
    <s v="กรุงเทพฯ"/>
    <s v="-"/>
    <s v=""/>
    <s v="29/03/2026 08:03"/>
    <s v="-"/>
    <s v="J&amp;T Express"/>
    <s v="Tiktok"/>
    <s v="tiktok"/>
    <s v=""/>
    <s v="794058470925"/>
    <s v="29/03/2026 08:03"/>
  </r>
  <r>
    <x v="2"/>
    <x v="2"/>
    <n v="50"/>
    <n v="6"/>
    <s v="GYN11"/>
    <n v="200"/>
    <n v="0"/>
    <s v="ร้านที่2"/>
    <s v="น***รณ    เ***ํา"/>
    <s v="พังงา"/>
    <s v="-"/>
    <s v=""/>
    <s v="29/03/2026 07:51"/>
    <s v="-"/>
    <s v="J&amp;T COD"/>
    <s v="Tiktok"/>
    <s v="จ่ายทีหลัง / COD"/>
    <s v=""/>
    <s v="794033190904"/>
    <s v="29/03/2026 07:51"/>
  </r>
  <r>
    <x v="9"/>
    <x v="11"/>
    <n v="159"/>
    <n v="1"/>
    <s v="GYN10"/>
    <n v="129"/>
    <n v="0"/>
    <s v="ร้านที่2"/>
    <s v="ส***รณิกา ค***"/>
    <s v="กาญจนบุรี"/>
    <s v="-"/>
    <s v=""/>
    <s v="29/03/2026 07:45"/>
    <s v="-"/>
    <s v="J&amp;T COD"/>
    <s v="Tiktok"/>
    <s v="จ่ายทีหลัง / COD"/>
    <s v=""/>
    <s v="794058172994"/>
    <s v="29/03/2026 07:45"/>
  </r>
  <r>
    <x v="2"/>
    <x v="2"/>
    <n v="50"/>
    <n v="6"/>
    <s v="GYN9"/>
    <n v="200"/>
    <n v="0"/>
    <s v="ร้านที่2"/>
    <s v="อ*** ด***ขมกาง"/>
    <s v="สระบุรี"/>
    <s v="-"/>
    <s v=""/>
    <s v="29/03/2026 07:42"/>
    <s v="-"/>
    <s v="J&amp;T COD"/>
    <s v="Tiktok"/>
    <s v="จ่ายทีหลัง / COD"/>
    <s v=""/>
    <s v="794058781994"/>
    <s v="29/03/2026 07:42"/>
  </r>
  <r>
    <x v="2"/>
    <x v="2"/>
    <n v="50"/>
    <n v="6"/>
    <s v="GYN8"/>
    <n v="200"/>
    <n v="0"/>
    <s v="ร้านที่2"/>
    <s v="ธ***ถา"/>
    <s v="กรุงเทพฯ"/>
    <s v="-"/>
    <s v=""/>
    <s v="29/03/2026 07:40"/>
    <s v="-"/>
    <s v="J&amp;T Express"/>
    <s v="Tiktok"/>
    <s v="tiktok"/>
    <s v=""/>
    <s v="794099983994"/>
    <s v="29/03/2026 07:40"/>
  </r>
  <r>
    <x v="10"/>
    <x v="12"/>
    <n v="99"/>
    <n v="1"/>
    <s v="GYN6"/>
    <n v="179"/>
    <n v="0"/>
    <s v="ร้านที่2"/>
    <s v="ไ***รย์ อ***ุลนะ"/>
    <s v="Chachoengsao"/>
    <s v="-"/>
    <s v=""/>
    <s v="29/03/2026 07:23"/>
    <s v="-"/>
    <s v="J&amp;T Express"/>
    <s v="Tiktok"/>
    <s v="tiktok"/>
    <s v=""/>
    <s v="794037251991"/>
    <s v="29/03/2026 07:23"/>
  </r>
  <r>
    <x v="14"/>
    <x v="16"/>
    <n v="99"/>
    <n v="1"/>
    <s v="GYN6"/>
    <n v="179"/>
    <n v="0"/>
    <s v="ร้านที่2"/>
    <s v="ไ***รย์ อ***ุลนะ"/>
    <s v="Chachoengsao"/>
    <s v="-"/>
    <s v=""/>
    <s v="29/03/2026 07:23"/>
    <s v="-"/>
    <s v="J&amp;T Express"/>
    <s v="Tiktok"/>
    <s v="tiktok"/>
    <s v=""/>
    <s v="794037251991"/>
    <s v="29/03/2026 07:23"/>
  </r>
  <r>
    <x v="12"/>
    <x v="14"/>
    <n v="89.5"/>
    <n v="2"/>
    <s v="GYN5"/>
    <n v="249"/>
    <n v="0"/>
    <s v="ร้านที่2"/>
    <s v="ส***ักษณ์  เ***่อนเพชร"/>
    <s v="สระบุรี"/>
    <s v="-"/>
    <s v=""/>
    <s v="29/03/2026 07:22"/>
    <s v="-"/>
    <s v="J&amp;T Express"/>
    <s v="Tiktok"/>
    <s v="tiktok"/>
    <s v=""/>
    <s v="794120053322"/>
    <s v="29/03/2026 07:22"/>
  </r>
  <r>
    <x v="11"/>
    <x v="13"/>
    <n v="50"/>
    <n v="3"/>
    <s v="GYN5"/>
    <n v="249"/>
    <n v="0"/>
    <s v="ร้านที่2"/>
    <s v="ส***ักษณ์  เ***่อนเพชร"/>
    <s v="สระบุรี"/>
    <s v="-"/>
    <s v=""/>
    <s v="29/03/2026 07:22"/>
    <s v="-"/>
    <s v="J&amp;T Express"/>
    <s v="Tiktok"/>
    <s v="tiktok"/>
    <s v=""/>
    <s v="794120053322"/>
    <s v="29/03/2026 07:22"/>
  </r>
  <r>
    <x v="4"/>
    <x v="22"/>
    <n v="84"/>
    <n v="1"/>
    <s v="GYN4"/>
    <n v="84"/>
    <n v="0"/>
    <s v="ร้านที่2"/>
    <s v="อ******ล"/>
    <s v="******1 ตำบลครน ตำบลครน อำเภอสวี จังหวัดชุมพร 86130"/>
    <s v="86130"/>
    <s v="85"/>
    <s v="29/03/2026 07:29"/>
    <s v="-"/>
    <s v="SPX Express"/>
    <s v="Shopee"/>
    <s v="shopee"/>
    <s v=""/>
    <s v="TH263318943057L"/>
    <s v="29/03/2026 06:59"/>
  </r>
  <r>
    <x v="2"/>
    <x v="2"/>
    <n v="50"/>
    <n v="6"/>
    <s v="GYN3"/>
    <n v="200"/>
    <n v="0"/>
    <s v="ร้านที่2"/>
    <s v="เ***จิตร  ค***มูล"/>
    <s v="เลย"/>
    <s v="-"/>
    <s v=""/>
    <s v="29/03/2026 06:55"/>
    <s v="-"/>
    <s v="J&amp;T COD"/>
    <s v="Tiktok"/>
    <s v="จ่ายทีหลัง / COD"/>
    <s v=""/>
    <s v="794066870925"/>
    <s v="29/03/2026 06:55"/>
  </r>
  <r>
    <x v="2"/>
    <x v="2"/>
    <n v="50"/>
    <n v="6"/>
    <s v="GYN2"/>
    <n v="200"/>
    <n v="0"/>
    <s v="ร้านที่2"/>
    <s v="น***น เ***บุญมา"/>
    <s v="อ่างทอง"/>
    <s v="-"/>
    <s v=""/>
    <s v="29/03/2026 06:36"/>
    <s v="-"/>
    <s v="J&amp;T COD"/>
    <s v="Tiktok"/>
    <s v="จ่ายทีหลัง / COD"/>
    <s v=""/>
    <s v="794010581862"/>
    <s v="29/03/2026 06:36"/>
  </r>
  <r>
    <x v="2"/>
    <x v="2"/>
    <n v="50"/>
    <n v="6"/>
    <s v="GYN1"/>
    <n v="200"/>
    <n v="0"/>
    <s v="ร้านที่2"/>
    <s v="เ***จา   ค***ภัย"/>
    <s v="สมุทรปราการ"/>
    <s v="-"/>
    <s v=""/>
    <s v="29/03/2026 06:19"/>
    <s v="-"/>
    <s v="J&amp;T COD"/>
    <s v="Tiktok"/>
    <s v="จ่ายทีหลัง / COD"/>
    <s v=""/>
    <s v="794007987850"/>
    <s v="29/03/2026 06:19"/>
  </r>
  <r>
    <x v="2"/>
    <x v="2"/>
    <n v="33.333333333333336"/>
    <n v="6"/>
    <s v="GYN0"/>
    <n v="192.5"/>
    <n v="0"/>
    <s v="ร้านที่4"/>
    <s v="ส***ิวุฒิ เ***โกเมต"/>
    <s v="กรุงเทพมหานคร"/>
    <s v="-"/>
    <s v=""/>
    <s v="29/03/2026 06:07"/>
    <s v="-"/>
    <s v="J&amp;T Express"/>
    <s v="Tiktok"/>
    <s v="tiktok"/>
    <s v=""/>
    <s v="794007666885"/>
    <s v="29/03/2026 06:06"/>
  </r>
  <r>
    <x v="1"/>
    <x v="1"/>
    <n v="80"/>
    <n v="1"/>
    <s v="GYM99"/>
    <n v="80"/>
    <n v="0"/>
    <s v="ร้านที่3"/>
    <s v="นนทยา...เปืยรักใค่ร"/>
    <s v="59/2ม4ต..ดอนแฝก._x000a__x000a_นครชัยศรี/ Nakhon Chai Siนครปฐม/ Nakhon Pathom_x000a_73120"/>
    <s v="73120"/>
    <s v="660801818251"/>
    <s v="29/03/2026 06:00"/>
    <s v="-"/>
    <s v="Kerry_dropoff"/>
    <s v="Lazada"/>
    <s v="lazada"/>
    <s v=""/>
    <s v="LEXPU0671814056"/>
    <s v="29/03/2026 06:00"/>
  </r>
  <r>
    <x v="7"/>
    <x v="7"/>
    <n v="104"/>
    <n v="1"/>
    <s v="GYM98"/>
    <n v="234"/>
    <n v="26"/>
    <s v="ร้านที่3"/>
    <s v="มยุรา  มะใบ"/>
    <s v="27/5  ม. 1 ต.  หนองไม้แดง_x000a__x000a_เมืองชลบุรี/ Mueang Chon Buriชลบุรี/ Chonburi_x000a_20000"/>
    <s v="20000"/>
    <s v="660971761620"/>
    <s v="29/03/2026 05:45"/>
    <s v="-"/>
    <s v="Kerry_dropoff"/>
    <s v="Lazada"/>
    <s v="lazada"/>
    <s v=""/>
    <s v="LEXPU0671830109"/>
    <s v="29/03/2026 05:45"/>
  </r>
  <r>
    <x v="8"/>
    <x v="7"/>
    <n v="104"/>
    <n v="1"/>
    <s v="GYM98"/>
    <n v="234"/>
    <n v="26"/>
    <s v="ร้านที่3"/>
    <s v="มยุรา  มะใบ"/>
    <s v="27/5  ม. 1 ต.  หนองไม้แดง_x000a__x000a_เมืองชลบุรี/ Mueang Chon Buriชลบุรี/ Chonburi_x000a_20000"/>
    <s v="20000"/>
    <s v="660971761620"/>
    <s v="29/03/2026 05:45"/>
    <s v="-"/>
    <s v="Kerry_dropoff"/>
    <s v="Lazada"/>
    <s v="lazada"/>
    <s v=""/>
    <s v="LEXPU0671830109"/>
    <s v="29/03/2026 05:45"/>
  </r>
  <r>
    <x v="7"/>
    <x v="9"/>
    <n v="159"/>
    <n v="1"/>
    <s v="GYM97"/>
    <n v="99"/>
    <n v="0"/>
    <s v="ร้านที่4"/>
    <s v="ว*** ร***ล็ก"/>
    <s v="ชัยนาท"/>
    <s v="-"/>
    <s v=""/>
    <s v="29/03/2026 04:32"/>
    <s v="-"/>
    <s v="J&amp;T COD"/>
    <s v="Tiktok"/>
    <s v="จ่ายทีหลัง / COD"/>
    <s v=""/>
    <s v="794064665870"/>
    <s v="29/03/2026 04:32"/>
  </r>
  <r>
    <x v="2"/>
    <x v="2"/>
    <n v="50"/>
    <n v="6"/>
    <s v="GYM96"/>
    <n v="200"/>
    <n v="0"/>
    <s v="ร้านที่2"/>
    <s v="ส***สา ร***ระสาน"/>
    <s v="ชลบุรี"/>
    <s v="-"/>
    <s v=""/>
    <s v="29/03/2026 04:00"/>
    <s v="-"/>
    <s v="J&amp;T Express"/>
    <s v="Tiktok"/>
    <s v="tiktok"/>
    <s v=""/>
    <s v="794052379864"/>
    <s v="29/03/2026 04:00"/>
  </r>
  <r>
    <x v="2"/>
    <x v="2"/>
    <n v="50"/>
    <n v="6"/>
    <s v="GYM95"/>
    <n v="200"/>
    <n v="0"/>
    <s v="ร้านที่2"/>
    <s v="ก***้ว แ***ิเชียร"/>
    <s v="สงขลา"/>
    <s v="-"/>
    <s v=""/>
    <s v="29/03/2026 02:37"/>
    <s v="-"/>
    <s v="J&amp;T Express"/>
    <s v="Tiktok"/>
    <s v="tiktok"/>
    <s v=""/>
    <s v="794019053892"/>
    <s v="29/03/2026 02:37"/>
  </r>
  <r>
    <x v="2"/>
    <x v="2"/>
    <n v="50"/>
    <n v="6"/>
    <s v="GYM91"/>
    <n v="200"/>
    <n v="0"/>
    <s v="ร้านที่2"/>
    <s v="น*** พ***ประดิษฐ์"/>
    <s v="นครราชสีมา"/>
    <s v="-"/>
    <s v=""/>
    <s v="29/03/2026 01:36"/>
    <s v="-"/>
    <s v="J&amp;T Express"/>
    <s v="Tiktok"/>
    <s v="tiktok"/>
    <s v=""/>
    <s v="794081269881"/>
    <s v="29/03/2026 01:36"/>
  </r>
  <r>
    <x v="7"/>
    <x v="9"/>
    <n v="159"/>
    <n v="1"/>
    <s v="GYM90"/>
    <n v="258"/>
    <n v="0"/>
    <s v="ร้านที่2"/>
    <s v="ม***ัตน์ แ***อี่ยม"/>
    <s v="ประจวบคีรีขันธ์"/>
    <s v="-"/>
    <s v=""/>
    <s v="29/03/2026 01:29"/>
    <s v="-"/>
    <s v="J&amp;T Express"/>
    <s v="Tiktok"/>
    <s v="tiktok"/>
    <s v=""/>
    <s v="794020067864"/>
    <s v="29/03/2026 01:29"/>
  </r>
  <r>
    <x v="8"/>
    <x v="10"/>
    <n v="159"/>
    <n v="1"/>
    <s v="GYM90"/>
    <n v="258"/>
    <n v="0"/>
    <s v="ร้านที่2"/>
    <s v="ม***ัตน์ แ***อี่ยม"/>
    <s v="ประจวบคีรีขันธ์"/>
    <s v="-"/>
    <s v=""/>
    <s v="29/03/2026 01:29"/>
    <s v="-"/>
    <s v="J&amp;T Express"/>
    <s v="Tiktok"/>
    <s v="tiktok"/>
    <s v=""/>
    <s v="794020067864"/>
    <s v="29/03/2026 01:29"/>
  </r>
  <r>
    <x v="0"/>
    <x v="25"/>
    <n v="109"/>
    <n v="2"/>
    <s v="GYM88"/>
    <n v="245"/>
    <n v="27"/>
    <s v="ร้านที่1"/>
    <s v="เสฏฐีรัตน์ นิมานวัฒนา"/>
    <s v="198/5  ถช้างเผือก_x000a__x000a_เมืองเชียงใหม่/ Mueang Chiang Maiเชียงใหม่/ Chiang Mai_x000a_50300"/>
    <s v="50300"/>
    <s v="660808942936"/>
    <s v="29/03/2026 01:22"/>
    <s v="-"/>
    <s v="Kerry_dropoff"/>
    <s v="Lazada"/>
    <s v="lazada"/>
    <s v=""/>
    <s v="LEXPU0671836641"/>
    <s v="29/03/2026 01:22"/>
  </r>
  <r>
    <x v="2"/>
    <x v="2"/>
    <n v="50"/>
    <n v="6"/>
    <s v="GYM87"/>
    <n v="237.86"/>
    <n v="31"/>
    <s v="ร้านที่1"/>
    <s v="ณัทณพงศ์ ณัฐชญาพัฒน์"/>
    <s v="201/56 มบ.ทิพย์นคร ซ.ประชาอุทิศ 76 ถ.ประชาอุทิศ แขวงทุ่งครุเขตทุ่งครุ_x000a__x000a_ราษฎร์บูรณะ/ Rat Buranaกรุงเทพมหานคร/ Bangkok_x000a_10140"/>
    <s v="10140"/>
    <s v="660816124164"/>
    <s v="29/03/2026 01:19"/>
    <s v="-"/>
    <s v="Kerry_dropoff"/>
    <s v="Lazada"/>
    <s v="lazada"/>
    <s v=""/>
    <s v="LEXPU0671812987"/>
    <s v="29/03/2026 01:19"/>
  </r>
  <r>
    <x v="1"/>
    <x v="8"/>
    <n v="80"/>
    <n v="1"/>
    <s v="GYM86"/>
    <n v="80"/>
    <n v="0"/>
    <s v="ร้านที่1"/>
    <s v="พ******ย"/>
    <s v="****** บ้านโนนสง่า ตำบลสระใคร ตำบลสระใคร อำเภอสระใคร จังหวัดหนองคาย 43100"/>
    <s v="43100"/>
    <s v="42"/>
    <s v="29/03/2026 01:08"/>
    <s v="-"/>
    <s v="SPX Express"/>
    <s v="Shopee"/>
    <s v="shopee"/>
    <s v=""/>
    <s v="TH265374996882Z"/>
    <s v="29/03/2026 01:08"/>
  </r>
  <r>
    <x v="8"/>
    <x v="10"/>
    <n v="139"/>
    <n v="2"/>
    <s v="GYM85"/>
    <n v="1015.8"/>
    <n v="0"/>
    <s v="ร้านที่1"/>
    <s v="คุณสุภาพร   กุลชาติ"/>
    <s v="บริษัท ซีอาร์ซีไทวัสดุ จำกัด สาขาศาลายา แผนกบริการลูกค้า (ออฟฟิศโครงสร้างด้านหลัง) เลขที่ 8 หมู่ 1 ตำบลทรงคนอง เลขที่ 8 ม.1 · บางเตย/ Bang Toei_x000a__x000a_สามพราน/ Sam Phranนครปฐม/ Nakhon Pathom_x000a_73210"/>
    <s v="73210"/>
    <s v="660949045619"/>
    <s v="29/03/2026 01:01"/>
    <s v="-"/>
    <s v="Kerry_dropoff"/>
    <s v="Lazada"/>
    <s v="lazada"/>
    <s v=""/>
    <s v="LEXPU0671830279"/>
    <s v="29/03/2026 01:01"/>
  </r>
  <r>
    <x v="9"/>
    <x v="11"/>
    <n v="139"/>
    <n v="2"/>
    <s v="GYM85"/>
    <n v="1015.8"/>
    <n v="0"/>
    <s v="ร้านที่1"/>
    <s v="คุณสุภาพร   กุลชาติ"/>
    <s v="บริษัท ซีอาร์ซีไทวัสดุ จำกัด สาขาศาลายา แผนกบริการลูกค้า (ออฟฟิศโครงสร้างด้านหลัง) เลขที่ 8 หมู่ 1 ตำบลทรงคนอง เลขที่ 8 ม.1 · บางเตย/ Bang Toei_x000a__x000a_สามพราน/ Sam Phranนครปฐม/ Nakhon Pathom_x000a_73210"/>
    <s v="73210"/>
    <s v="660949045619"/>
    <s v="29/03/2026 01:01"/>
    <s v="-"/>
    <s v="Kerry_dropoff"/>
    <s v="Lazada"/>
    <s v="lazada"/>
    <s v=""/>
    <s v="LEXPU0671830279"/>
    <s v="29/03/2026 01:01"/>
  </r>
  <r>
    <x v="0"/>
    <x v="0"/>
    <n v="139"/>
    <n v="3"/>
    <s v="GYM85"/>
    <n v="1015.8"/>
    <n v="0"/>
    <s v="ร้านที่1"/>
    <s v="คุณสุภาพร   กุลชาติ"/>
    <s v="บริษัท ซีอาร์ซีไทวัสดุ จำกัด สาขาศาลายา แผนกบริการลูกค้า (ออฟฟิศโครงสร้างด้านหลัง) เลขที่ 8 หมู่ 1 ตำบลทรงคนอง เลขที่ 8 ม.1 · บางเตย/ Bang Toei_x000a__x000a_สามพราน/ Sam Phranนครปฐม/ Nakhon Pathom_x000a_73210"/>
    <s v="73210"/>
    <s v="660949045619"/>
    <s v="29/03/2026 01:01"/>
    <s v="-"/>
    <s v="Kerry_dropoff"/>
    <s v="Lazada"/>
    <s v="lazada"/>
    <s v=""/>
    <s v="LEXPU0671830279"/>
    <s v="29/03/2026 01:01"/>
  </r>
  <r>
    <x v="7"/>
    <x v="9"/>
    <n v="139"/>
    <n v="3"/>
    <s v="GYM85"/>
    <n v="1015.8"/>
    <n v="0"/>
    <s v="ร้านที่1"/>
    <s v="คุณสุภาพร   กุลชาติ"/>
    <s v="บริษัท ซีอาร์ซีไทวัสดุ จำกัด สาขาศาลายา แผนกบริการลูกค้า (ออฟฟิศโครงสร้างด้านหลัง) เลขที่ 8 หมู่ 1 ตำบลทรงคนอง เลขที่ 8 ม.1 · บางเตย/ Bang Toei_x000a__x000a_สามพราน/ Sam Phranนครปฐม/ Nakhon Pathom_x000a_73210"/>
    <s v="73210"/>
    <s v="660949045619"/>
    <s v="29/03/2026 01:01"/>
    <s v="-"/>
    <s v="Kerry_dropoff"/>
    <s v="Lazada"/>
    <s v="lazada"/>
    <s v=""/>
    <s v="LEXPU0671830279"/>
    <s v="29/03/2026 01:01"/>
  </r>
  <r>
    <x v="2"/>
    <x v="2"/>
    <n v="50"/>
    <n v="6"/>
    <s v="GYM83"/>
    <n v="200"/>
    <n v="0"/>
    <s v="ร้านที่2"/>
    <s v="โ**"/>
    <s v="เชียงใหม่"/>
    <s v="-"/>
    <s v=""/>
    <s v="29/03/2026 00:34"/>
    <s v="-"/>
    <s v="J&amp;T COD"/>
    <s v="Tiktok"/>
    <s v="จ่ายทีหลัง / COD"/>
    <s v=""/>
    <s v="794094062882"/>
    <s v="29/03/2026 00:34"/>
  </r>
  <r>
    <x v="2"/>
    <x v="2"/>
    <n v="50"/>
    <n v="6"/>
    <s v="GYM82"/>
    <n v="200"/>
    <n v="0"/>
    <s v="ร้านที่2"/>
    <s v="ภ***ศยา ก***ืองน้อย"/>
    <s v="ชัยภูมิ"/>
    <s v="-"/>
    <s v=""/>
    <s v="29/03/2026 00:15"/>
    <s v="-"/>
    <s v="J&amp;T COD"/>
    <s v="Tiktok"/>
    <s v="จ่ายทีหลัง / COD"/>
    <s v=""/>
    <s v="794036773854"/>
    <s v="29/03/2026 00:22"/>
  </r>
  <r>
    <x v="1"/>
    <x v="8"/>
    <n v="80"/>
    <n v="1"/>
    <s v="GYM81"/>
    <n v="80"/>
    <n v="0"/>
    <s v="ร้านที่1"/>
    <s v="ป******ร"/>
    <s v="******เผือก ตำบลช้างเผือก อำเภอเมืองเชียงใหม่ จังหวัดเชียงใหม่ 50300"/>
    <s v="50300"/>
    <s v="47"/>
    <s v="29/03/2026 00:50"/>
    <s v="-"/>
    <s v="SPX Express"/>
    <s v="Shopee"/>
    <s v="shopee"/>
    <s v=""/>
    <s v="TH266453799038K"/>
    <s v="29/03/2026 00:21"/>
  </r>
</pivotCacheRecords>
</file>

<file path=xl/pivotCache/pivotCacheRecords3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">
  <r>
    <x v="0"/>
    <x v="0"/>
    <n v="33.333333333333336"/>
    <n v="3"/>
    <s v="GYT37"/>
    <n v="100"/>
    <n v="0"/>
    <s v="ร้านที่4"/>
    <s v="ก***  พ***ไพบูลย์"/>
    <s v="ตาก"/>
    <s v="-"/>
    <s v=""/>
    <s v="30/03/2026 23:58"/>
    <s v="-"/>
    <s v="J&amp;T COD"/>
    <s v="Tiktok"/>
    <s v="จ่ายทีหลัง / COD"/>
    <s v=""/>
    <s v="-"/>
    <s v="30/03/2026 23:58"/>
  </r>
  <r>
    <x v="1"/>
    <x v="1"/>
    <n v="119"/>
    <n v="1"/>
    <s v="GYT34"/>
    <n v="559"/>
    <n v="0"/>
    <s v="ร้านที่1"/>
    <s v="พ******์"/>
    <s v="******  4หมู่6  ตำบล.เมืองยาง อ.เมืองยาง จ.นครราชสีมา 30270 อำเภอเมืองยาง จังหวัดนครราชสีมา 30270"/>
    <s v="30270"/>
    <s v="52"/>
    <s v="30/03/2026 23:44"/>
    <s v="-"/>
    <s v="SPX Express"/>
    <s v="Shopee"/>
    <s v="shopee"/>
    <s v=""/>
    <s v="TH269599137755B"/>
    <s v="30/03/2026 23:43"/>
  </r>
  <r>
    <x v="2"/>
    <x v="2"/>
    <n v="119"/>
    <n v="1"/>
    <s v="GYT34"/>
    <n v="559"/>
    <n v="0"/>
    <s v="ร้านที่1"/>
    <s v="พ******์"/>
    <s v="******  4หมู่6  ตำบล.เมืองยาง อ.เมืองยาง จ.นครราชสีมา 30270 อำเภอเมืองยาง จังหวัดนครราชสีมา 30270"/>
    <s v="30270"/>
    <s v="52"/>
    <s v="30/03/2026 23:44"/>
    <s v="-"/>
    <s v="SPX Express"/>
    <s v="Shopee"/>
    <s v="shopee"/>
    <s v=""/>
    <s v="TH269599137755B"/>
    <s v="30/03/2026 23:43"/>
  </r>
  <r>
    <x v="3"/>
    <x v="3"/>
    <n v="119"/>
    <n v="1"/>
    <s v="GYT34"/>
    <n v="559"/>
    <n v="0"/>
    <s v="ร้านที่1"/>
    <s v="พ******์"/>
    <s v="******  4หมู่6  ตำบล.เมืองยาง อ.เมืองยาง จ.นครราชสีมา 30270 อำเภอเมืองยาง จังหวัดนครราชสีมา 30270"/>
    <s v="30270"/>
    <s v="52"/>
    <s v="30/03/2026 23:44"/>
    <s v="-"/>
    <s v="SPX Express"/>
    <s v="Shopee"/>
    <s v="shopee"/>
    <s v=""/>
    <s v="TH269599137755B"/>
    <s v="30/03/2026 23:43"/>
  </r>
  <r>
    <x v="4"/>
    <x v="4"/>
    <n v="120"/>
    <n v="1"/>
    <s v="GYT34"/>
    <n v="559"/>
    <n v="0"/>
    <s v="ร้านที่1"/>
    <s v="พ******์"/>
    <s v="******  4หมู่6  ตำบล.เมืองยาง อ.เมืองยาง จ.นครราชสีมา 30270 อำเภอเมืองยาง จังหวัดนครราชสีมา 30270"/>
    <s v="30270"/>
    <s v="52"/>
    <s v="30/03/2026 23:44"/>
    <s v="-"/>
    <s v="SPX Express"/>
    <s v="Shopee"/>
    <s v="shopee"/>
    <s v=""/>
    <s v="TH269599137755B"/>
    <s v="30/03/2026 23:43"/>
  </r>
  <r>
    <x v="5"/>
    <x v="5"/>
    <n v="99"/>
    <n v="2"/>
    <s v="GYT33"/>
    <n v="403.04"/>
    <n v="0"/>
    <s v="ร้านที่2"/>
    <s v="Y***ngSk"/>
    <s v="ชลบุรี"/>
    <s v="-"/>
    <s v=""/>
    <s v="30/03/2026 22:56"/>
    <s v="-"/>
    <s v="J&amp;T Express"/>
    <s v="Tiktok"/>
    <s v="tiktok"/>
    <s v=""/>
    <s v="-"/>
    <s v="30/03/2026 22:56"/>
  </r>
  <r>
    <x v="6"/>
    <x v="6"/>
    <n v="99"/>
    <n v="2"/>
    <s v="GYT33"/>
    <n v="403.04"/>
    <n v="0"/>
    <s v="ร้านที่2"/>
    <s v="Y***ngSk"/>
    <s v="ชลบุรี"/>
    <s v="-"/>
    <s v=""/>
    <s v="30/03/2026 22:56"/>
    <s v="-"/>
    <s v="J&amp;T Express"/>
    <s v="Tiktok"/>
    <s v="tiktok"/>
    <s v=""/>
    <s v="-"/>
    <s v="30/03/2026 22:56"/>
  </r>
  <r>
    <x v="7"/>
    <x v="7"/>
    <n v="50"/>
    <n v="3"/>
    <s v="GYT33"/>
    <n v="403.04"/>
    <n v="0"/>
    <s v="ร้านที่2"/>
    <s v="Y***ngSk"/>
    <s v="ชลบุรี"/>
    <s v="-"/>
    <s v=""/>
    <s v="30/03/2026 22:56"/>
    <s v="-"/>
    <s v="J&amp;T Express"/>
    <s v="Tiktok"/>
    <s v="tiktok"/>
    <s v=""/>
    <s v="-"/>
    <s v="30/03/2026 22:56"/>
  </r>
  <r>
    <x v="8"/>
    <x v="8"/>
    <n v="66"/>
    <n v="1"/>
    <s v="GYT31"/>
    <n v="249"/>
    <n v="0"/>
    <s v="ร้านที่1"/>
    <s v="ย******์"/>
    <s v="******วงบางนาใต้ แขวงบางนาใต้ เขตบางนา จังหวัดกรุงเทพมหานคร 10260"/>
    <s v="10260"/>
    <s v="12"/>
    <s v="30/03/2026 22:49"/>
    <s v="-"/>
    <s v="SPX Express"/>
    <s v="Shopee"/>
    <s v="shopee"/>
    <s v=""/>
    <s v="-"/>
    <s v="30/03/2026 22:49"/>
  </r>
  <r>
    <x v="9"/>
    <x v="9"/>
    <n v="66"/>
    <n v="1"/>
    <s v="GYT31"/>
    <n v="249"/>
    <n v="0"/>
    <s v="ร้านที่1"/>
    <s v="ย******์"/>
    <s v="******วงบางนาใต้ แขวงบางนาใต้ เขตบางนา จังหวัดกรุงเทพมหานคร 10260"/>
    <s v="10260"/>
    <s v="12"/>
    <s v="30/03/2026 22:49"/>
    <s v="-"/>
    <s v="SPX Express"/>
    <s v="Shopee"/>
    <s v="shopee"/>
    <s v=""/>
    <s v="-"/>
    <s v="30/03/2026 22:49"/>
  </r>
  <r>
    <x v="10"/>
    <x v="10"/>
    <n v="67"/>
    <n v="1"/>
    <s v="GYT31"/>
    <n v="249"/>
    <n v="0"/>
    <s v="ร้านที่1"/>
    <s v="ย******์"/>
    <s v="******วงบางนาใต้ แขวงบางนาใต้ เขตบางนา จังหวัดกรุงเทพมหานคร 10260"/>
    <s v="10260"/>
    <s v="12"/>
    <s v="30/03/2026 22:49"/>
    <s v="-"/>
    <s v="SPX Express"/>
    <s v="Shopee"/>
    <s v="shopee"/>
    <s v=""/>
    <s v="-"/>
    <s v="30/03/2026 22:49"/>
  </r>
  <r>
    <x v="7"/>
    <x v="7"/>
    <n v="50"/>
    <n v="3"/>
    <s v="GYT29"/>
    <n v="100"/>
    <n v="0"/>
    <s v="ร้านที่2"/>
    <s v="ว***ุต  ม***ศรี"/>
    <s v="นนทบุรี"/>
    <s v="-"/>
    <s v=""/>
    <s v="30/03/2026 22:36"/>
    <s v="-"/>
    <s v="J&amp;T COD"/>
    <s v="Tiktok"/>
    <s v="จ่ายทีหลัง / COD"/>
    <s v=""/>
    <s v="-"/>
    <s v="30/03/2026 22:36"/>
  </r>
  <r>
    <x v="0"/>
    <x v="0"/>
    <n v="33.333333333333336"/>
    <n v="3"/>
    <s v="GYT28"/>
    <n v="100"/>
    <n v="0"/>
    <s v="ร้านที่4"/>
    <s v="อ***รา ร***ันธ์"/>
    <s v="กรุงเทพฯ"/>
    <s v="-"/>
    <s v=""/>
    <s v="30/03/2026 22:34"/>
    <s v="-"/>
    <s v="J&amp;T Express"/>
    <s v="Tiktok"/>
    <s v="tiktok"/>
    <s v="เอารสกาแฟ  มะพร้าวน้ำหอม  กล้วยหอมมะพร้าวเผา ค่ะ"/>
    <s v="-"/>
    <s v="30/03/2026 22:34"/>
  </r>
  <r>
    <x v="0"/>
    <x v="0"/>
    <n v="33.333333333333336"/>
    <n v="6"/>
    <s v="GYT27"/>
    <n v="298"/>
    <n v="0"/>
    <s v="ร้านที่1"/>
    <s v="ค******)"/>
    <s v="******ทียน-ชายทะเล, แขวงท่าข้าม เขตบางขุนเทียน กรุงเทพมหานคร, 10510 10150 แขวงท่าข้าม เขตบางขุนเทียน จังหวัดกรุงเทพมหานคร 10150"/>
    <s v="10150"/>
    <s v="76"/>
    <s v="30/03/2026 22:28"/>
    <s v="-"/>
    <s v="SPX Express"/>
    <s v="Shopee"/>
    <s v="shopee"/>
    <s v=""/>
    <s v="-"/>
    <s v="30/03/2026 22:28"/>
  </r>
  <r>
    <x v="0"/>
    <x v="0"/>
    <n v="50"/>
    <n v="6"/>
    <s v="GYT25"/>
    <n v="191.6"/>
    <n v="0"/>
    <s v="ร้านที่2"/>
    <s v="ห***งจ้า"/>
    <s v="ขอนแก่น"/>
    <s v="-"/>
    <s v=""/>
    <s v="30/03/2026 22:19"/>
    <s v="-"/>
    <s v="J&amp;T COD"/>
    <s v="Tiktok"/>
    <s v="จ่ายทีหลัง / COD"/>
    <s v=""/>
    <s v="-"/>
    <s v="30/03/2026 22:19"/>
  </r>
  <r>
    <x v="0"/>
    <x v="0"/>
    <n v="33.333333333333336"/>
    <n v="3"/>
    <s v="GYT24"/>
    <n v="149"/>
    <n v="0"/>
    <s v="ร้านที่1"/>
    <s v="ส******ก"/>
    <s v="******้อย ตำบลบึงคำพร้อย อำเภอลำลูกกา จังหวัดปทุมธานี 12150"/>
    <s v="12150"/>
    <s v="40"/>
    <s v="30/03/2026 22:16"/>
    <s v="-"/>
    <s v="SPX Express"/>
    <s v="Shopee"/>
    <s v="shopee"/>
    <s v=""/>
    <s v="-"/>
    <s v="30/03/2026 22:16"/>
  </r>
  <r>
    <x v="0"/>
    <x v="0"/>
    <n v="33.333333333333336"/>
    <n v="3"/>
    <s v="GYT23"/>
    <n v="100"/>
    <n v="0"/>
    <s v="ร้านที่4"/>
    <s v="จ***ร ไ***ัตน์"/>
    <s v="พัทลุง"/>
    <s v="-"/>
    <s v=""/>
    <s v="30/03/2026 21:58"/>
    <s v="-"/>
    <s v="J&amp;T COD"/>
    <s v="Tiktok"/>
    <s v="จ่ายทีหลัง / COD"/>
    <s v=""/>
    <s v="-"/>
    <s v="30/03/2026 21:58"/>
  </r>
  <r>
    <x v="10"/>
    <x v="10"/>
    <n v="66.333333333333329"/>
    <n v="3"/>
    <s v="GYT22"/>
    <n v="250"/>
    <n v="0"/>
    <s v="ร้านที่1"/>
    <s v="ศ******ี"/>
    <s v="******ทางหลวงชนบท ชบ.4082, ตำบล คลองพลู 405 หมู่ 1 ตำบลคลองพลู ตำบลคลองพลู อำเภอหนองใหญ่ จังหวัดชลบุรี 20190"/>
    <s v="20190"/>
    <s v="09"/>
    <s v="30/03/2026 21:57"/>
    <s v="-"/>
    <s v="SPX Express"/>
    <s v="Shopee"/>
    <s v="shopee"/>
    <s v=""/>
    <s v="-"/>
    <s v="30/03/2026 21:57"/>
  </r>
  <r>
    <x v="11"/>
    <x v="11"/>
    <n v="49"/>
    <n v="1"/>
    <s v="GYT21"/>
    <n v="49"/>
    <n v="0"/>
    <s v="ร้านที่1"/>
    <s v="ป***์"/>
    <s v="******งเลขที่101 ตำบลคลองข่อย อำเภอปากเกร็ด จังหวัดนนทบุรี 11120"/>
    <s v="11120"/>
    <s v="20"/>
    <s v="30/03/2026 21:56"/>
    <s v="-"/>
    <s v="SPX Express"/>
    <s v="Shopee"/>
    <s v="shopee"/>
    <s v=""/>
    <s v="-"/>
    <s v="30/03/2026 21:55"/>
  </r>
  <r>
    <x v="12"/>
    <x v="12"/>
    <n v="54.5"/>
    <n v="2"/>
    <s v="GYT20"/>
    <n v="85"/>
    <n v="0"/>
    <s v="ร้านที่1"/>
    <s v="ศันสนีย์"/>
    <s v="บ้านน้อย104หมู่6ตกันจุอ.บึงสามพัน จ.เพชรบูรณ์ · กันจุ/ Kanchu_x000a__x000a_บึงสามพัน/ Bueng Sam Phanเพชรบูรณ์/ Phetchabun_x000a_67160"/>
    <s v="67160"/>
    <s v="660817151596"/>
    <s v="30/03/2026 21:50"/>
    <s v="-"/>
    <s v="Kerry_dropoff"/>
    <s v="Lazada"/>
    <s v="lazada"/>
    <s v=""/>
    <s v="TH63088HY0AG5D"/>
    <s v="30/03/2026 21:50"/>
  </r>
  <r>
    <x v="3"/>
    <x v="13"/>
    <n v="109"/>
    <n v="2"/>
    <s v="GYT19"/>
    <n v="691"/>
    <n v="37"/>
    <s v="ร้านที่1"/>
    <s v="พิมพ์พิชชา อัศวขจร"/>
    <s v="165/6ตึกชินแมนชันร์ ห้อง p3 ม.9ช.เฉลิมพระเกียรติ17 ต.หนองปรือ อ.บางละมุง จ.ชลบุรี ซอยเฉลิมพระเกียรติ 17เมืองพัทยาบางละมุงชลบุรี20150 พิมพ์พิชชา อัศวขจร 0932096109 165/6ตึกชินแมนชันร์ ห้อง p3 ม.9ช.เฉลิมพระเกียรติ17 ต.หนองปรือ อ.บางละมุง จ.ชลบุรี ซอยเฉลิมพระเกียรติ 17เมืองพัทยาบางละมุงชลบุรี20150 · หนองปรือ/ Nong Prue_x000a__x000a_บางละมุง/ Bang Lamungชลบุรี/ Chonburi_x000a_20150"/>
    <s v="20150"/>
    <s v="660932096109"/>
    <s v="30/03/2026 21:40"/>
    <s v="-"/>
    <s v="Kerry_dropoff"/>
    <s v="Lazada"/>
    <s v="lazada"/>
    <s v=""/>
    <s v="-"/>
    <s v="30/03/2026 21:40"/>
  </r>
  <r>
    <x v="2"/>
    <x v="13"/>
    <n v="109"/>
    <n v="2"/>
    <s v="GYT19"/>
    <n v="691"/>
    <n v="37"/>
    <s v="ร้านที่1"/>
    <s v="พิมพ์พิชชา อัศวขจร"/>
    <s v="165/6ตึกชินแมนชันร์ ห้อง p3 ม.9ช.เฉลิมพระเกียรติ17 ต.หนองปรือ อ.บางละมุง จ.ชลบุรี ซอยเฉลิมพระเกียรติ 17เมืองพัทยาบางละมุงชลบุรี20150 พิมพ์พิชชา อัศวขจร 0932096109 165/6ตึกชินแมนชันร์ ห้อง p3 ม.9ช.เฉลิมพระเกียรติ17 ต.หนองปรือ อ.บางละมุง จ.ชลบุรี ซอยเฉลิมพระเกียรติ 17เมืองพัทยาบางละมุงชลบุรี20150 · หนองปรือ/ Nong Prue_x000a__x000a_บางละมุง/ Bang Lamungชลบุรี/ Chonburi_x000a_20150"/>
    <s v="20150"/>
    <s v="660932096109"/>
    <s v="30/03/2026 21:40"/>
    <s v="-"/>
    <s v="Kerry_dropoff"/>
    <s v="Lazada"/>
    <s v="lazada"/>
    <s v=""/>
    <s v="-"/>
    <s v="30/03/2026 21:40"/>
  </r>
  <r>
    <x v="4"/>
    <x v="13"/>
    <n v="109"/>
    <n v="2"/>
    <s v="GYT19"/>
    <n v="691"/>
    <n v="37"/>
    <s v="ร้านที่1"/>
    <s v="พิมพ์พิชชา อัศวขจร"/>
    <s v="165/6ตึกชินแมนชันร์ ห้อง p3 ม.9ช.เฉลิมพระเกียรติ17 ต.หนองปรือ อ.บางละมุง จ.ชลบุรี ซอยเฉลิมพระเกียรติ 17เมืองพัทยาบางละมุงชลบุรี20150 พิมพ์พิชชา อัศวขจร 0932096109 165/6ตึกชินแมนชันร์ ห้อง p3 ม.9ช.เฉลิมพระเกียรติ17 ต.หนองปรือ อ.บางละมุง จ.ชลบุรี ซอยเฉลิมพระเกียรติ 17เมืองพัทยาบางละมุงชลบุรี20150 · หนองปรือ/ Nong Prue_x000a__x000a_บางละมุง/ Bang Lamungชลบุรี/ Chonburi_x000a_20150"/>
    <s v="20150"/>
    <s v="660932096109"/>
    <s v="30/03/2026 21:40"/>
    <s v="-"/>
    <s v="Kerry_dropoff"/>
    <s v="Lazada"/>
    <s v="lazada"/>
    <s v=""/>
    <s v="-"/>
    <s v="30/03/2026 21:40"/>
  </r>
  <r>
    <x v="9"/>
    <x v="9"/>
    <n v="99"/>
    <n v="1"/>
    <s v="GYT18"/>
    <n v="99"/>
    <n v="0"/>
    <s v="ร้านที่1"/>
    <s v="ช***า"/>
    <s v="******คำ, อำเภอเมืองหนองคาย ตำบลหาดคำ อำเภอเมืองหนองคาย จังหวัดหนองคาย 43000"/>
    <s v="43000"/>
    <s v="49"/>
    <s v="30/03/2026 21:36"/>
    <s v="-"/>
    <s v="SPX Express"/>
    <s v="Shopee"/>
    <s v="shopee"/>
    <s v=""/>
    <s v="-"/>
    <s v="30/03/2026 21:35"/>
  </r>
  <r>
    <x v="0"/>
    <x v="0"/>
    <n v="50"/>
    <n v="6"/>
    <s v="GYT17"/>
    <n v="182"/>
    <n v="0"/>
    <s v="ร้านที่2"/>
    <s v="ส***ม ม***นม"/>
    <s v="พระนครศรีอยุธยา"/>
    <s v="-"/>
    <s v=""/>
    <s v="30/03/2026 21:32"/>
    <s v="-"/>
    <s v="Flash Express Thailand"/>
    <s v="Tiktok"/>
    <s v="tiktok"/>
    <s v=""/>
    <s v="THT05055717DJ0Z"/>
    <s v="30/03/2026 21:32"/>
  </r>
  <r>
    <x v="0"/>
    <x v="0"/>
    <n v="50"/>
    <n v="12"/>
    <s v="GYT15"/>
    <n v="340"/>
    <n v="0"/>
    <s v="ร้านที่2"/>
    <s v="อ***ชา ร***าประภาภรณ์"/>
    <s v="ลำพูน"/>
    <s v="-"/>
    <s v=""/>
    <s v="30/03/2026 21:30"/>
    <s v="-"/>
    <s v="J&amp;T COD"/>
    <s v="Tiktok"/>
    <s v="จ่ายทีหลัง / COD"/>
    <s v=""/>
    <s v="-"/>
    <s v="30/03/2026 21:31"/>
  </r>
  <r>
    <x v="0"/>
    <x v="0"/>
    <n v="33.333333333333336"/>
    <n v="3"/>
    <s v="GYT14"/>
    <n v="100"/>
    <n v="0"/>
    <s v="ร้านที่4"/>
    <s v="ส***สินี ท***ีเพชร"/>
    <s v="สุราษฎร์ธานี"/>
    <s v="-"/>
    <s v=""/>
    <s v="30/03/2026 21:24"/>
    <s v="-"/>
    <s v="J&amp;T COD"/>
    <s v="Tiktok"/>
    <s v="จ่ายทีหลัง / COD"/>
    <s v="รับเป็นฝอยทอง 1 มะพร้าวน้ำหอม 1 เนยนม1  ขอบคุณค่า❤️"/>
    <s v="-"/>
    <s v="30/03/2026 21:24"/>
  </r>
  <r>
    <x v="3"/>
    <x v="3"/>
    <n v="159"/>
    <n v="1"/>
    <s v="GYT13"/>
    <n v="159"/>
    <n v="0"/>
    <s v="ร้านที่2"/>
    <s v="ภ***นี พ***ี"/>
    <s v="ชลบุรี"/>
    <s v="-"/>
    <s v=""/>
    <s v="30/03/2026 21:19"/>
    <s v="-"/>
    <s v="J&amp;T COD"/>
    <s v="Tiktok"/>
    <s v="จ่ายทีหลัง / COD"/>
    <s v=""/>
    <s v="-"/>
    <s v="30/03/2026 21:19"/>
  </r>
  <r>
    <x v="10"/>
    <x v="10"/>
    <n v="66.333333333333329"/>
    <n v="3"/>
    <s v="GYT12"/>
    <n v="330"/>
    <n v="0"/>
    <s v="ร้านที่1"/>
    <s v="พ******น"/>
    <s v="******ปี ห้องวิชาการ ตำบลพระเหลา อำเภอพนา จังหวัดอำนาจเจริญ 37180"/>
    <s v="37180"/>
    <s v="87"/>
    <s v="30/03/2026 21:12"/>
    <s v="-"/>
    <s v="SPX Express"/>
    <s v="Shopee"/>
    <s v="shopee"/>
    <s v=""/>
    <s v="-"/>
    <s v="30/03/2026 21:12"/>
  </r>
  <r>
    <x v="10"/>
    <x v="10"/>
    <n v="80"/>
    <n v="1"/>
    <s v="GYT12"/>
    <n v="330"/>
    <n v="0"/>
    <s v="ร้านที่1"/>
    <s v="พ******น"/>
    <s v="******ปี ห้องวิชาการ ตำบลพระเหลา อำเภอพนา จังหวัดอำนาจเจริญ 37180"/>
    <s v="37180"/>
    <s v="87"/>
    <s v="30/03/2026 21:12"/>
    <s v="-"/>
    <s v="SPX Express"/>
    <s v="Shopee"/>
    <s v="shopee"/>
    <s v=""/>
    <s v="-"/>
    <s v="30/03/2026 21:12"/>
  </r>
  <r>
    <x v="0"/>
    <x v="0"/>
    <n v="50"/>
    <n v="6"/>
    <s v="GYT11"/>
    <n v="220"/>
    <n v="38"/>
    <s v="ร้านที่2"/>
    <s v="ส***ร เ***ดี"/>
    <s v="เทศบาลนครอุบลราชธานี"/>
    <s v="-"/>
    <s v=""/>
    <s v="30/03/2026 21:04"/>
    <s v="-"/>
    <s v="J&amp;T Express"/>
    <s v="Tiktok"/>
    <s v="tiktok"/>
    <s v=""/>
    <s v="-"/>
    <s v="30/03/2026 21:03"/>
  </r>
  <r>
    <x v="0"/>
    <x v="0"/>
    <n v="50"/>
    <n v="6"/>
    <s v="GYT10"/>
    <n v="182"/>
    <n v="0"/>
    <s v="ร้านที่2"/>
    <s v="อ*** พ***วี"/>
    <s v="ยะลา"/>
    <s v="-"/>
    <s v=""/>
    <s v="30/03/2026 20:55"/>
    <s v="-"/>
    <s v="J&amp;T Express"/>
    <s v="Tiktok"/>
    <s v="tiktok"/>
    <s v=""/>
    <s v="-"/>
    <s v="30/03/2026 20:55"/>
  </r>
  <r>
    <x v="13"/>
    <x v="14"/>
    <n v="66.666666666666671"/>
    <n v="3"/>
    <s v="GYT9"/>
    <n v="273"/>
    <n v="0"/>
    <s v="ร้านที่2"/>
    <s v="g***cychuangchote"/>
    <s v="สมุทรปราการ"/>
    <s v="-"/>
    <s v=""/>
    <s v="30/03/2026 20:52"/>
    <s v="-"/>
    <s v="J&amp;T Express"/>
    <s v="Tiktok"/>
    <s v="tiktok"/>
    <s v=""/>
    <s v="-"/>
    <s v="30/03/2026 20:52"/>
  </r>
  <r>
    <x v="0"/>
    <x v="0"/>
    <n v="50"/>
    <n v="6"/>
    <s v="GYT9"/>
    <n v="273"/>
    <n v="0"/>
    <s v="ร้านที่2"/>
    <s v="g***cychuangchote"/>
    <s v="สมุทรปราการ"/>
    <s v="-"/>
    <s v=""/>
    <s v="30/03/2026 20:52"/>
    <s v="-"/>
    <s v="J&amp;T Express"/>
    <s v="Tiktok"/>
    <s v="tiktok"/>
    <s v=""/>
    <s v="-"/>
    <s v="30/03/2026 20:52"/>
  </r>
  <r>
    <x v="0"/>
    <x v="0"/>
    <n v="33.333333333333336"/>
    <n v="3"/>
    <s v="GYT8"/>
    <n v="100"/>
    <n v="0"/>
    <s v="ร้านที่4"/>
    <s v="ธ***า พ***เมตา"/>
    <s v="ปราจีนบุรี"/>
    <s v="-"/>
    <s v=""/>
    <s v="30/03/2026 20:47"/>
    <s v="-"/>
    <s v="J&amp;T COD"/>
    <s v="Tiktok"/>
    <s v="จ่ายทีหลัง / COD"/>
    <s v=""/>
    <s v="-"/>
    <s v="30/03/2026 20:47"/>
  </r>
  <r>
    <x v="14"/>
    <x v="15"/>
    <n v="14"/>
    <n v="1"/>
    <s v="GYT7"/>
    <n v="14"/>
    <n v="0"/>
    <s v="ร้านที่1"/>
    <s v="ย******ย"/>
    <s v="******โข้ง, ตำบล บ้านโข้ง, อำเภออู่ทอง ตำบลบ้านโข้ง อำเภออู่ทอง จังหวัดสุพรรณบุรี 72160"/>
    <s v="72160"/>
    <s v="98"/>
    <s v="30/03/2026 21:15"/>
    <s v="-"/>
    <s v="SPX Express"/>
    <s v="Shopee"/>
    <s v="shopee"/>
    <s v=""/>
    <s v="-"/>
    <s v="30/03/2026 20:45"/>
  </r>
  <r>
    <x v="10"/>
    <x v="10"/>
    <n v="80"/>
    <n v="1"/>
    <s v="GYT6"/>
    <n v="80"/>
    <n v="0"/>
    <s v="ร้านที่1"/>
    <s v="เ******น"/>
    <s v="******ูเขียว ตำบลสะพานหิน อำเภอหนองมะโมง จังหวัดชัยนาท 17120"/>
    <s v="17120"/>
    <s v="52"/>
    <s v="30/03/2026 20:50"/>
    <s v="-"/>
    <s v="SPX Express"/>
    <s v="Shopee"/>
    <s v="shopee"/>
    <s v=""/>
    <s v="-"/>
    <s v="30/03/2026 20:43"/>
  </r>
  <r>
    <x v="0"/>
    <x v="0"/>
    <n v="33.333333333333336"/>
    <n v="3"/>
    <s v="GYT5"/>
    <n v="100"/>
    <n v="0"/>
    <s v="ร้านที่4"/>
    <s v="น** จ***พร เ***าเขตการณ์"/>
    <s v="สมุทรปราการ"/>
    <s v="-"/>
    <s v=""/>
    <s v="30/03/2026 20:42"/>
    <s v="-"/>
    <s v="J&amp;T COD"/>
    <s v="Tiktok"/>
    <s v="จ่ายทีหลัง / COD"/>
    <s v=""/>
    <s v="-"/>
    <s v="30/03/2026 20:42"/>
  </r>
  <r>
    <x v="0"/>
    <x v="0"/>
    <n v="50"/>
    <n v="6"/>
    <s v="GYT4"/>
    <n v="182"/>
    <n v="0"/>
    <s v="ร้านที่2"/>
    <s v="ว***รา ล***นี"/>
    <s v="ร้อยเอ็ด"/>
    <s v="-"/>
    <s v=""/>
    <s v="30/03/2026 20:32"/>
    <s v="-"/>
    <s v="J&amp;T COD"/>
    <s v="Tiktok"/>
    <s v="จ่ายทีหลัง / COD"/>
    <s v=""/>
    <s v="-"/>
    <s v="30/03/2026 20:32"/>
  </r>
  <r>
    <x v="0"/>
    <x v="0"/>
    <n v="50"/>
    <n v="12"/>
    <s v="GYT3"/>
    <n v="340"/>
    <n v="0"/>
    <s v="ร้านที่2"/>
    <s v="ว***า ป***ใจ"/>
    <s v="กำแพงเพชร"/>
    <s v="-"/>
    <s v=""/>
    <s v="30/03/2026 20:16"/>
    <s v="-"/>
    <s v="J&amp;T Express"/>
    <s v="Tiktok"/>
    <s v="tiktok"/>
    <s v=""/>
    <s v="-"/>
    <s v="30/03/2026 20:16"/>
  </r>
  <r>
    <x v="11"/>
    <x v="11"/>
    <n v="27.5"/>
    <n v="4"/>
    <s v="GYT2"/>
    <n v="165"/>
    <n v="0"/>
    <s v="ร้านที่1"/>
    <s v="ก******จ"/>
    <s v="******อเมืองระนอง ตำบลบางริ้น อำเภอเมืองระนอง จังหวัดระนอง 85000"/>
    <s v="85000"/>
    <s v="72"/>
    <s v="30/03/2026 20:46"/>
    <s v="-"/>
    <s v="SPX Express"/>
    <s v="Shopee"/>
    <s v="shopee"/>
    <s v=""/>
    <s v="-"/>
    <s v="30/03/2026 20:16"/>
  </r>
  <r>
    <x v="13"/>
    <x v="14"/>
    <n v="66.666666666666671"/>
    <n v="6"/>
    <s v="GYT1"/>
    <n v="258"/>
    <n v="0"/>
    <s v="ร้านที่1"/>
    <s v="ส******์"/>
    <s v="******140, หมู่ที่ 6, ตำบล ทุ่งยั้ง, อำเภอลับแล ตำบลทุ่งยั้ง อำเภอลับแล จังหวัดอุตรดิตถ์ 53210"/>
    <s v="53210"/>
    <s v="04"/>
    <s v="30/03/2026 20:32"/>
    <s v="-"/>
    <s v="SPX Express"/>
    <s v="Shopee"/>
    <s v="shopee"/>
    <s v=""/>
    <s v="-"/>
    <s v="30/03/2026 20:02"/>
  </r>
  <r>
    <x v="0"/>
    <x v="0"/>
    <n v="65"/>
    <n v="12"/>
    <s v="GYS99"/>
    <n v="396"/>
    <n v="0"/>
    <s v="ร้านที่2"/>
    <s v="ส***นดา ส***ารัตน์"/>
    <s v="พังงา"/>
    <s v="-"/>
    <s v=""/>
    <s v="30/03/2026 19:55"/>
    <s v="-"/>
    <s v="J&amp;T COD"/>
    <s v="Tiktok"/>
    <s v="จ่ายทีหลัง / COD"/>
    <s v=""/>
    <s v="-"/>
    <s v="30/03/2026 19:55"/>
  </r>
  <r>
    <x v="13"/>
    <x v="14"/>
    <n v="33"/>
    <n v="10"/>
    <s v="GYS98"/>
    <n v="351.12"/>
    <n v="0"/>
    <s v="ร้านที่2"/>
    <s v="ส***นดา ส***ารัตน์"/>
    <s v="พังงา"/>
    <s v="-"/>
    <s v=""/>
    <s v="30/03/2026 19:54"/>
    <s v="-"/>
    <s v="J&amp;T COD"/>
    <s v="Tiktok"/>
    <s v="จ่ายทีหลัง / COD"/>
    <s v=""/>
    <s v="-"/>
    <s v="30/03/2026 19:54"/>
  </r>
  <r>
    <x v="3"/>
    <x v="3"/>
    <n v="139"/>
    <n v="1"/>
    <s v="GYS97"/>
    <n v="238"/>
    <n v="0"/>
    <s v="ร้านที่1"/>
    <s v="อ******ี"/>
    <s v="******อนห้า อ.เนินขาม จ.ชัยนาท  17130 Tel.0625480026 ตำบลสุขเดือนห้า อำเภอเนินขาม จังหวัดชัยนาท 17130"/>
    <s v="17130"/>
    <s v="26"/>
    <s v="30/03/2026 19:53"/>
    <s v="-"/>
    <s v="SPX Express"/>
    <s v="Shopee"/>
    <s v="shopee"/>
    <s v=""/>
    <s v="TH265590079980M"/>
    <s v="30/03/2026 19:53"/>
  </r>
  <r>
    <x v="9"/>
    <x v="9"/>
    <n v="99"/>
    <n v="1"/>
    <s v="GYS97"/>
    <n v="238"/>
    <n v="0"/>
    <s v="ร้านที่1"/>
    <s v="อ******ี"/>
    <s v="******อนห้า อ.เนินขาม จ.ชัยนาท  17130 Tel.0625480026 ตำบลสุขเดือนห้า อำเภอเนินขาม จังหวัดชัยนาท 17130"/>
    <s v="17130"/>
    <s v="26"/>
    <s v="30/03/2026 19:53"/>
    <s v="-"/>
    <s v="SPX Express"/>
    <s v="Shopee"/>
    <s v="shopee"/>
    <s v=""/>
    <s v="TH265590079980M"/>
    <s v="30/03/2026 19:53"/>
  </r>
  <r>
    <x v="11"/>
    <x v="11"/>
    <n v="33.333333333333336"/>
    <n v="3"/>
    <s v="GYS96"/>
    <n v="144.1"/>
    <n v="29"/>
    <s v="ร้านที่1"/>
    <s v="ปิยะรัตน์ ประกอบกิจ"/>
    <s v="149 หมู่ 5 ต.แม่ปูคา -  149 หมู่ 5 ต.แม่ปูคา, -· แม่ปูคา_x000a__x000a_สันกำแพง/ San Kamphaengเชียงใหม่/ Chiang Mai_x000a_50130"/>
    <s v="50130"/>
    <s v="660990357808"/>
    <s v="30/03/2026 19:48"/>
    <s v="-"/>
    <s v="Kerry_dropoff"/>
    <s v="Lazada"/>
    <s v="lazada"/>
    <s v=""/>
    <s v="-"/>
    <s v="30/03/2026 19:48"/>
  </r>
  <r>
    <x v="13"/>
    <x v="14"/>
    <n v="66.666666666666671"/>
    <n v="3"/>
    <s v="GYS95"/>
    <n v="103"/>
    <n v="3"/>
    <s v="ร้านที่2"/>
    <s v="น***ดา ท***่อ"/>
    <s v="อุบลราชธานี"/>
    <s v="-"/>
    <s v=""/>
    <s v="30/03/2026 19:35"/>
    <s v="-"/>
    <s v="J&amp;T COD"/>
    <s v="Tiktok"/>
    <s v="จ่ายทีหลัง / COD"/>
    <s v=""/>
    <s v="-"/>
    <s v="30/03/2026 19:35"/>
  </r>
  <r>
    <x v="0"/>
    <x v="0"/>
    <n v="33.333333333333336"/>
    <n v="3"/>
    <s v="GYS94"/>
    <n v="100"/>
    <n v="0"/>
    <s v="ร้านที่2"/>
    <s v="w***rak"/>
    <s v="กรุงเทพฯ"/>
    <s v="-"/>
    <s v=""/>
    <s v="30/03/2026 19:30"/>
    <s v="-"/>
    <s v="J&amp;T COD"/>
    <s v="Tiktok"/>
    <s v="จ่ายทีหลัง / COD"/>
    <s v=""/>
    <s v="-"/>
    <s v="30/03/2026 19:30"/>
  </r>
  <r>
    <x v="0"/>
    <x v="0"/>
    <n v="33.333333333333336"/>
    <n v="3"/>
    <s v="GYS93"/>
    <n v="100"/>
    <n v="0"/>
    <s v="ร้านที่4"/>
    <s v="ก***แก้ว ย***ะสาร"/>
    <s v="สงขลา"/>
    <s v="-"/>
    <s v=""/>
    <s v="30/03/2026 19:30"/>
    <s v="-"/>
    <s v="J&amp;T COD"/>
    <s v="Tiktok"/>
    <s v="จ่ายทีหลัง / COD"/>
    <s v=""/>
    <s v="-"/>
    <s v="30/03/2026 19:30"/>
  </r>
  <r>
    <x v="0"/>
    <x v="0"/>
    <n v="33.333333333333336"/>
    <n v="3"/>
    <s v="GYS92"/>
    <n v="135"/>
    <n v="35"/>
    <s v="ร้านที่4"/>
    <s v=".***thon A***ng"/>
    <s v="สมุทรปราการ"/>
    <s v="-"/>
    <s v=""/>
    <s v="30/03/2026 19:29"/>
    <s v="-"/>
    <s v="J&amp;T COD"/>
    <s v="Tiktok"/>
    <s v="จ่ายทีหลัง / COD"/>
    <s v=""/>
    <s v="-"/>
    <s v="30/03/2026 19:29"/>
  </r>
  <r>
    <x v="0"/>
    <x v="0"/>
    <n v="33.333333333333336"/>
    <n v="3"/>
    <s v="GYS91"/>
    <n v="100"/>
    <n v="0"/>
    <s v="ร้านที่4"/>
    <s v="อ***รัตน์ พ***์ดี"/>
    <s v="เชียงราย"/>
    <s v="-"/>
    <s v=""/>
    <s v="30/03/2026 19:25"/>
    <s v="-"/>
    <s v="J&amp;T COD"/>
    <s v="Tiktok"/>
    <s v="จ่ายทีหลัง / COD"/>
    <s v=""/>
    <s v="-"/>
    <s v="30/03/2026 19:25"/>
  </r>
  <r>
    <x v="0"/>
    <x v="0"/>
    <n v="33.333333333333336"/>
    <n v="3"/>
    <s v="GYS90"/>
    <n v="100"/>
    <n v="0"/>
    <s v="ร้านที่4"/>
    <s v="ค***ง ข***กิจ"/>
    <s v="ชัยภูมิ"/>
    <s v="-"/>
    <s v=""/>
    <s v="30/03/2026 19:24"/>
    <s v="-"/>
    <s v="J&amp;T COD"/>
    <s v="Tiktok"/>
    <s v="จ่ายทีหลัง / COD"/>
    <s v=""/>
    <s v="-"/>
    <s v="30/03/2026 19:24"/>
  </r>
  <r>
    <x v="0"/>
    <x v="0"/>
    <n v="33.333333333333336"/>
    <n v="3"/>
    <s v="GYS88"/>
    <n v="100"/>
    <n v="0"/>
    <s v="ร้านที่4"/>
    <s v="ค***ะถิน"/>
    <s v="แพร่"/>
    <s v="-"/>
    <s v=""/>
    <s v="30/03/2026 19:21"/>
    <s v="-"/>
    <s v="J&amp;T COD"/>
    <s v="Tiktok"/>
    <s v="จ่ายทีหลัง / COD"/>
    <s v=""/>
    <s v="-"/>
    <s v="30/03/2026 19:21"/>
  </r>
  <r>
    <x v="0"/>
    <x v="0"/>
    <n v="33.333333333333336"/>
    <n v="3"/>
    <s v="GYS87"/>
    <n v="100"/>
    <n v="0"/>
    <s v="ร้านที่4"/>
    <s v="ล***  โ***งเศรษฐี"/>
    <s v="สมุทรปราการ"/>
    <s v="-"/>
    <s v=""/>
    <s v="30/03/2026 19:19"/>
    <s v="-"/>
    <s v="J&amp;T COD"/>
    <s v="Tiktok"/>
    <s v="จ่ายทีหลัง / COD"/>
    <s v=""/>
    <s v="-"/>
    <s v="30/03/2026 19:19"/>
  </r>
  <r>
    <x v="0"/>
    <x v="0"/>
    <n v="33.333333333333336"/>
    <n v="3"/>
    <s v="GYS86"/>
    <n v="100"/>
    <n v="0"/>
    <s v="ร้านที่4"/>
    <s v="ก***นก ช***ใจ"/>
    <s v="กรุงเทพฯ"/>
    <s v="-"/>
    <s v=""/>
    <s v="30/03/2026 19:18"/>
    <s v="-"/>
    <s v="J&amp;T COD"/>
    <s v="Tiktok"/>
    <s v="จ่ายทีหลัง / COD"/>
    <s v=""/>
    <s v="-"/>
    <s v="30/03/2026 19:18"/>
  </r>
  <r>
    <x v="0"/>
    <x v="0"/>
    <n v="33.333333333333336"/>
    <n v="3"/>
    <s v="GYS85"/>
    <n v="100"/>
    <n v="0"/>
    <s v="ร้านที่4"/>
    <s v="ส***ร  ธ***ศิริพร"/>
    <s v="ราชบุรี"/>
    <s v="-"/>
    <s v=""/>
    <s v="30/03/2026 19:18"/>
    <s v="-"/>
    <s v="J&amp;T COD"/>
    <s v="Tiktok"/>
    <s v="จ่ายทีหลัง / COD"/>
    <s v=""/>
    <s v="-"/>
    <s v="30/03/2026 19:18"/>
  </r>
  <r>
    <x v="0"/>
    <x v="0"/>
    <n v="33.333333333333336"/>
    <n v="3"/>
    <s v="GYS84"/>
    <n v="100"/>
    <n v="0"/>
    <s v="ร้านที่4"/>
    <s v="S***is P***ertmahachoc"/>
    <s v="ระยอง"/>
    <s v="-"/>
    <s v=""/>
    <s v="30/03/2026 19:17"/>
    <s v="-"/>
    <s v="J&amp;T COD"/>
    <s v="Tiktok"/>
    <s v="จ่ายทีหลัง / COD"/>
    <s v=""/>
    <s v="-"/>
    <s v="30/03/2026 19:17"/>
  </r>
  <r>
    <x v="6"/>
    <x v="6"/>
    <n v="200"/>
    <n v="1"/>
    <s v="GYS83"/>
    <n v="99"/>
    <n v="0"/>
    <s v="ร้านที่4"/>
    <s v="ส***ุ้ง ส***ุ้ง"/>
    <s v="พระนครศรีอยุธยา"/>
    <s v="-"/>
    <s v=""/>
    <s v="30/03/2026 19:16"/>
    <s v="-"/>
    <s v="J&amp;T COD"/>
    <s v="Tiktok"/>
    <s v="จ่ายทีหลัง / COD"/>
    <s v=""/>
    <s v="-"/>
    <s v="30/03/2026 19:16"/>
  </r>
  <r>
    <x v="0"/>
    <x v="0"/>
    <n v="33.333333333333336"/>
    <n v="3"/>
    <s v="GYS82"/>
    <n v="100"/>
    <n v="0"/>
    <s v="ร้านที่4"/>
    <s v="น***ตน์ พ***พวง"/>
    <s v="ชลบุรี"/>
    <s v="-"/>
    <s v=""/>
    <s v="30/03/2026 19:13"/>
    <s v="-"/>
    <s v="J&amp;T COD"/>
    <s v="Tiktok"/>
    <s v="จ่ายทีหลัง / COD"/>
    <s v=""/>
    <s v="-"/>
    <s v="30/03/2026 19:13"/>
  </r>
  <r>
    <x v="0"/>
    <x v="0"/>
    <n v="33.333333333333336"/>
    <n v="3"/>
    <s v="GYS81"/>
    <n v="100"/>
    <n v="0"/>
    <s v="ร้านที่4"/>
    <s v="ห***ฝน  ข***า"/>
    <s v="ลำพูน"/>
    <s v="-"/>
    <s v=""/>
    <s v="30/03/2026 19:13"/>
    <s v="-"/>
    <s v="J&amp;T COD"/>
    <s v="Tiktok"/>
    <s v="จ่ายทีหลัง / COD"/>
    <s v=""/>
    <s v="-"/>
    <s v="30/03/2026 19:13"/>
  </r>
  <r>
    <x v="6"/>
    <x v="6"/>
    <n v="200"/>
    <n v="1"/>
    <s v="GYS80"/>
    <n v="99"/>
    <n v="0"/>
    <s v="ร้านที่4"/>
    <s v="อ***ษา เ***ดวง"/>
    <s v="กรุงเทพฯ"/>
    <s v="-"/>
    <s v=""/>
    <s v="30/03/2026 19:11"/>
    <s v="-"/>
    <s v="J&amp;T COD"/>
    <s v="Tiktok"/>
    <s v="จ่ายทีหลัง / COD"/>
    <s v=""/>
    <s v="-"/>
    <s v="30/03/2026 19:12"/>
  </r>
  <r>
    <x v="14"/>
    <x v="15"/>
    <n v="14"/>
    <n v="1"/>
    <s v="GYS79"/>
    <n v="14"/>
    <n v="0"/>
    <s v="ร้านที่1"/>
    <s v="เ******ณ"/>
    <s v="******ตำบลโพธิ์แทน อำเภอองครักษ์ จังหวัดนครนายก 26120"/>
    <s v="26120"/>
    <s v="62"/>
    <s v="30/03/2026 19:09"/>
    <s v="-"/>
    <s v="SPX Express"/>
    <s v="Shopee"/>
    <s v="shopee"/>
    <s v=""/>
    <s v="-"/>
    <s v="30/03/2026 19:09"/>
  </r>
  <r>
    <x v="0"/>
    <x v="0"/>
    <n v="33.333333333333336"/>
    <n v="3"/>
    <s v="GYS78"/>
    <n v="100"/>
    <n v="0"/>
    <s v="ร้านที่4"/>
    <s v="ส*** ด***สันทัดชัย"/>
    <s v="เทศบาลนครอุดรธานี"/>
    <s v="-"/>
    <s v=""/>
    <s v="30/03/2026 19:04"/>
    <s v="-"/>
    <s v="J&amp;T COD"/>
    <s v="Tiktok"/>
    <s v="จ่ายทีหลัง / COD"/>
    <s v=""/>
    <s v="-"/>
    <s v="30/03/2026 19:04"/>
  </r>
  <r>
    <x v="0"/>
    <x v="0"/>
    <n v="33.333333333333336"/>
    <n v="3"/>
    <s v="GYS77"/>
    <n v="100"/>
    <n v="0"/>
    <s v="ร้านที่4"/>
    <s v="จ***ค์ อ***ไชย"/>
    <s v="สมุทรปราการ"/>
    <s v="-"/>
    <s v=""/>
    <s v="30/03/2026 19:04"/>
    <s v="-"/>
    <s v="J&amp;T COD"/>
    <s v="Tiktok"/>
    <s v="จ่ายทีหลัง / COD"/>
    <s v=""/>
    <s v="-"/>
    <s v="30/03/2026 19:04"/>
  </r>
  <r>
    <x v="0"/>
    <x v="0"/>
    <n v="33.333333333333336"/>
    <n v="3"/>
    <s v="GYS76"/>
    <n v="100"/>
    <n v="0"/>
    <s v="ร้านที่4"/>
    <s v="อ***"/>
    <s v="กาฬสินธุ์"/>
    <s v="-"/>
    <s v=""/>
    <s v="30/03/2026 19:02"/>
    <s v="-"/>
    <s v="J&amp;T COD"/>
    <s v="Tiktok"/>
    <s v="จ่ายทีหลัง / COD"/>
    <s v=""/>
    <s v="-"/>
    <s v="30/03/2026 19:02"/>
  </r>
  <r>
    <x v="0"/>
    <x v="0"/>
    <n v="33.333333333333336"/>
    <n v="3"/>
    <s v="GYS75"/>
    <n v="399"/>
    <n v="0"/>
    <s v="ร้านที่1"/>
    <s v="จ******ล"/>
    <s v="******.กะไหล ตำบลกะไหล อำเภอตะกั่วทุ่ง จังหวัดพังงา 82130"/>
    <s v="82130"/>
    <s v="07"/>
    <s v="30/03/2026 18:59"/>
    <s v="-"/>
    <s v="SPX Express"/>
    <s v="Shopee"/>
    <s v="shopee"/>
    <s v=""/>
    <s v="-"/>
    <s v="30/03/2026 18:59"/>
  </r>
  <r>
    <x v="13"/>
    <x v="14"/>
    <n v="66.666666666666671"/>
    <n v="3"/>
    <s v="GYS75"/>
    <n v="399"/>
    <n v="0"/>
    <s v="ร้านที่1"/>
    <s v="จ******ล"/>
    <s v="******.กะไหล ตำบลกะไหล อำเภอตะกั่วทุ่ง จังหวัดพังงา 82130"/>
    <s v="82130"/>
    <s v="07"/>
    <s v="30/03/2026 18:59"/>
    <s v="-"/>
    <s v="SPX Express"/>
    <s v="Shopee"/>
    <s v="shopee"/>
    <s v=""/>
    <s v="-"/>
    <s v="30/03/2026 18:59"/>
  </r>
  <r>
    <x v="4"/>
    <x v="4"/>
    <n v="139"/>
    <n v="1"/>
    <s v="GYS75"/>
    <n v="399"/>
    <n v="0"/>
    <s v="ร้านที่1"/>
    <s v="จ******ล"/>
    <s v="******.กะไหล ตำบลกะไหล อำเภอตะกั่วทุ่ง จังหวัดพังงา 82130"/>
    <s v="82130"/>
    <s v="07"/>
    <s v="30/03/2026 18:59"/>
    <s v="-"/>
    <s v="SPX Express"/>
    <s v="Shopee"/>
    <s v="shopee"/>
    <s v=""/>
    <s v="-"/>
    <s v="30/03/2026 18:59"/>
  </r>
  <r>
    <x v="5"/>
    <x v="5"/>
    <n v="99"/>
    <n v="1"/>
    <s v="GYS74"/>
    <n v="171.5"/>
    <n v="0"/>
    <s v="ร้านที่4"/>
    <s v="น** ส**  บ***ข"/>
    <s v="สมุทรปราการ"/>
    <s v="-"/>
    <s v=""/>
    <s v="30/03/2026 18:59"/>
    <s v="-"/>
    <s v="J&amp;T COD"/>
    <s v="Tiktok"/>
    <s v="จ่ายทีหลัง / COD"/>
    <s v=""/>
    <s v="-"/>
    <s v="30/03/2026 18:59"/>
  </r>
  <r>
    <x v="6"/>
    <x v="6"/>
    <n v="99"/>
    <n v="1"/>
    <s v="GYS74"/>
    <n v="171.5"/>
    <n v="0"/>
    <s v="ร้านที่4"/>
    <s v="น** ส**  บ***ข"/>
    <s v="สมุทรปราการ"/>
    <s v="-"/>
    <s v=""/>
    <s v="30/03/2026 18:59"/>
    <s v="-"/>
    <s v="J&amp;T COD"/>
    <s v="Tiktok"/>
    <s v="จ่ายทีหลัง / COD"/>
    <s v=""/>
    <s v="-"/>
    <s v="30/03/2026 18:59"/>
  </r>
  <r>
    <x v="7"/>
    <x v="7"/>
    <n v="50"/>
    <n v="3"/>
    <s v="GYS73"/>
    <n v="100"/>
    <n v="0"/>
    <s v="ร้านที่2"/>
    <s v="ม***าลา ม***มลิซา เ***่,แคร์แน็ต c***apronatt"/>
    <s v="หนองบัวลำภู"/>
    <s v="-"/>
    <s v=""/>
    <s v="30/03/2026 18:50"/>
    <s v="-"/>
    <s v="J&amp;T COD"/>
    <s v="Tiktok"/>
    <s v="จ่ายทีหลัง / COD"/>
    <s v=""/>
    <s v="-"/>
    <s v="30/03/2026 18:50"/>
  </r>
  <r>
    <x v="13"/>
    <x v="14"/>
    <n v="66.666666666666671"/>
    <n v="3"/>
    <s v="GYS72"/>
    <n v="425"/>
    <n v="0"/>
    <s v="ร้านที่2"/>
    <s v="เ***โน ย***น"/>
    <s v="อุบลราชธานี"/>
    <s v="-"/>
    <s v=""/>
    <s v="30/03/2026 18:45"/>
    <s v="-"/>
    <s v="J&amp;T COD"/>
    <s v="Tiktok"/>
    <s v="จ่ายทีหลัง / COD"/>
    <s v=""/>
    <s v="-"/>
    <s v="30/03/2026 18:46"/>
  </r>
  <r>
    <x v="7"/>
    <x v="7"/>
    <n v="50"/>
    <n v="9"/>
    <s v="GYS72"/>
    <n v="425"/>
    <n v="0"/>
    <s v="ร้านที่2"/>
    <s v="เ***โน ย***น"/>
    <s v="อุบลราชธานี"/>
    <s v="-"/>
    <s v=""/>
    <s v="30/03/2026 18:45"/>
    <s v="-"/>
    <s v="J&amp;T COD"/>
    <s v="Tiktok"/>
    <s v="จ่ายทีหลัง / COD"/>
    <s v=""/>
    <s v="-"/>
    <s v="30/03/2026 18:46"/>
  </r>
  <r>
    <x v="0"/>
    <x v="0"/>
    <n v="33.333333333333336"/>
    <n v="3"/>
    <s v="GYS72"/>
    <n v="425"/>
    <n v="0"/>
    <s v="ร้านที่2"/>
    <s v="เ***โน ย***น"/>
    <s v="อุบลราชธานี"/>
    <s v="-"/>
    <s v=""/>
    <s v="30/03/2026 18:45"/>
    <s v="-"/>
    <s v="J&amp;T COD"/>
    <s v="Tiktok"/>
    <s v="จ่ายทีหลัง / COD"/>
    <s v=""/>
    <s v="-"/>
    <s v="30/03/2026 18:46"/>
  </r>
  <r>
    <x v="11"/>
    <x v="11"/>
    <n v="27.5"/>
    <n v="4"/>
    <s v="GYS71"/>
    <n v="181"/>
    <n v="16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30/03/2026 19:11"/>
    <s v="-"/>
    <s v="SPX Express"/>
    <s v="Shopee"/>
    <s v="shopee"/>
    <s v=""/>
    <s v="-"/>
    <s v="30/03/2026 18:41"/>
  </r>
  <r>
    <x v="0"/>
    <x v="0"/>
    <n v="33.333333333333336"/>
    <n v="6"/>
    <s v="GYS69"/>
    <n v="192.5"/>
    <n v="0"/>
    <s v="ร้านที่4"/>
    <s v="พ*** ว***ทธิ์"/>
    <s v="เทศบาลนครพิษณุโลก"/>
    <s v="-"/>
    <s v=""/>
    <s v="30/03/2026 18:23"/>
    <s v="-"/>
    <s v="J&amp;T Express"/>
    <s v="Tiktok"/>
    <s v="tiktok"/>
    <s v=""/>
    <s v="-"/>
    <s v="30/03/2026 18:23"/>
  </r>
  <r>
    <x v="14"/>
    <x v="15"/>
    <n v="14"/>
    <n v="2"/>
    <s v="GYS68"/>
    <n v="28"/>
    <n v="0"/>
    <s v="ร้านที่1"/>
    <s v="ญ******ร"/>
    <s v="******ห้วยข้าวก่ำ, อำเภอจุน ตำบลห้วยข้าวก่ำ อำเภอจุน จังหวัดพะเยา 56150"/>
    <s v="56150"/>
    <s v="39"/>
    <s v="30/03/2026 17:44"/>
    <s v="-"/>
    <s v="SPX Express"/>
    <s v="Shopee"/>
    <s v="shopee"/>
    <s v=""/>
    <s v="-"/>
    <s v="30/03/2026 17:14"/>
  </r>
  <r>
    <x v="13"/>
    <x v="14"/>
    <n v="66.666666666666671"/>
    <n v="3"/>
    <s v="GYS67"/>
    <n v="0"/>
    <n v="0"/>
    <s v="ร้านที่2"/>
    <s v="อ*** จ***ร์รุ่ง"/>
    <s v="เทศบาลนครสุราษฎร์ธานี"/>
    <s v="-"/>
    <s v=""/>
    <s v="30/03/2026 16:53"/>
    <s v="-"/>
    <s v="J&amp;T Express"/>
    <s v="Tiktok"/>
    <s v="tiktok"/>
    <s v=""/>
    <s v="-"/>
    <s v="30/03/2026 16:59"/>
  </r>
  <r>
    <x v="15"/>
    <x v="16"/>
    <n v="89.5"/>
    <n v="2"/>
    <s v="GYS66"/>
    <n v="0"/>
    <n v="0"/>
    <s v="ร้านที่2"/>
    <s v="ป***สุดา ล***น"/>
    <s v="กรุงเทพฯ"/>
    <s v="-"/>
    <s v=""/>
    <s v="30/03/2026 16:52"/>
    <s v="-"/>
    <s v="J&amp;T Express"/>
    <s v="Tiktok"/>
    <s v="tiktok"/>
    <s v=""/>
    <s v="-"/>
    <s v="30/03/2026 16:59"/>
  </r>
  <r>
    <x v="15"/>
    <x v="16"/>
    <n v="89.5"/>
    <n v="2"/>
    <s v="GYS65"/>
    <n v="0"/>
    <n v="0"/>
    <s v="ร้านที่2"/>
    <s v="ป***ปักของอร่อย"/>
    <s v="กรุงเทพฯ"/>
    <s v="-"/>
    <s v=""/>
    <s v="30/03/2026 16:51"/>
    <s v="-"/>
    <s v="J&amp;T Express"/>
    <s v="Tiktok"/>
    <s v="tiktok"/>
    <s v=""/>
    <s v="-"/>
    <s v="30/03/2026 16:58"/>
  </r>
  <r>
    <x v="13"/>
    <x v="14"/>
    <n v="66.666666666666671"/>
    <n v="3"/>
    <s v="GYS64"/>
    <n v="0"/>
    <n v="0"/>
    <s v="ร้านที่2"/>
    <s v="พ**"/>
    <s v="ระยอง"/>
    <s v="-"/>
    <s v=""/>
    <s v="30/03/2026 16:50"/>
    <s v="-"/>
    <s v="J&amp;T Express"/>
    <s v="Tiktok"/>
    <s v="tiktok"/>
    <s v=""/>
    <s v="-"/>
    <s v="30/03/2026 16:58"/>
  </r>
  <r>
    <x v="6"/>
    <x v="6"/>
    <n v="99"/>
    <n v="2"/>
    <s v="GYS63"/>
    <n v="0"/>
    <n v="0"/>
    <s v="ร้านที่2"/>
    <s v="เ***ลี่"/>
    <s v="ขอนแก่น"/>
    <s v="-"/>
    <s v=""/>
    <s v="30/03/2026 16:48"/>
    <s v="-"/>
    <s v="J&amp;T Express"/>
    <s v="Tiktok"/>
    <s v="tiktok"/>
    <s v=""/>
    <s v="-"/>
    <s v="30/03/2026 16:49"/>
  </r>
  <r>
    <x v="10"/>
    <x v="10"/>
    <n v="120"/>
    <n v="3"/>
    <s v="GYS62"/>
    <n v="300"/>
    <n v="0"/>
    <s v="ร้านที่2"/>
    <s v="ป***วีร์  ด***ฤทธิ์อนันต์"/>
    <s v="แม่ฮ่องสอน"/>
    <s v="-"/>
    <s v=""/>
    <s v="30/03/2026 16:41"/>
    <s v="-"/>
    <s v="J&amp;T COD"/>
    <s v="Tiktok"/>
    <s v="จ่ายทีหลัง / COD"/>
    <s v=""/>
    <s v="-"/>
    <s v="30/03/2026 16:41"/>
  </r>
  <r>
    <x v="1"/>
    <x v="1"/>
    <n v="159"/>
    <n v="1"/>
    <s v="GYS61"/>
    <n v="99"/>
    <n v="0"/>
    <s v="ร้านที่2"/>
    <s v="ม***นเอ  เ***นมา"/>
    <s v="กรุงเทพมหานคร"/>
    <s v="-"/>
    <s v=""/>
    <s v="30/03/2026 16:38"/>
    <s v="-"/>
    <s v="J&amp;T Express"/>
    <s v="Tiktok"/>
    <s v="tiktok"/>
    <s v=""/>
    <s v="-"/>
    <s v="30/03/2026 16:37"/>
  </r>
  <r>
    <x v="11"/>
    <x v="11"/>
    <n v="50"/>
    <n v="1"/>
    <s v="GYS60"/>
    <n v="50"/>
    <n v="0"/>
    <s v="ร้านที่2"/>
    <s v="ร***รัตน์"/>
    <s v="บุรีรัมย์"/>
    <s v="-"/>
    <s v=""/>
    <s v="30/03/2026 16:35"/>
    <s v="-"/>
    <s v="J&amp;T COD"/>
    <s v="Tiktok"/>
    <s v="จ่ายทีหลัง / COD"/>
    <s v=""/>
    <s v="-"/>
    <s v="30/03/2026 16:35"/>
  </r>
  <r>
    <x v="0"/>
    <x v="0"/>
    <n v="33.333333333333336"/>
    <n v="3"/>
    <s v="GYS59"/>
    <n v="398"/>
    <n v="0"/>
    <s v="ร้านที่1"/>
    <s v="เ******์"/>
    <s v="******าหาร 1 ถนน เอกชัย แขวงบางบอนใต้ แขวงบางบอนใต้ เขตบางบอน จังหวัดกรุงเทพมหานคร 10150"/>
    <s v="10150"/>
    <s v="41"/>
    <s v="30/03/2026 16:58"/>
    <s v="-"/>
    <s v="SPX Express"/>
    <s v="Shopee"/>
    <s v="shopee"/>
    <s v=""/>
    <s v="-"/>
    <s v="30/03/2026 16:28"/>
  </r>
  <r>
    <x v="8"/>
    <x v="8"/>
    <n v="66"/>
    <n v="1"/>
    <s v="GYS59"/>
    <n v="398"/>
    <n v="0"/>
    <s v="ร้านที่1"/>
    <s v="เ******์"/>
    <s v="******าหาร 1 ถนน เอกชัย แขวงบางบอนใต้ แขวงบางบอนใต้ เขตบางบอน จังหวัดกรุงเทพมหานคร 10150"/>
    <s v="10150"/>
    <s v="41"/>
    <s v="30/03/2026 16:58"/>
    <s v="-"/>
    <s v="SPX Express"/>
    <s v="Shopee"/>
    <s v="shopee"/>
    <s v=""/>
    <s v="-"/>
    <s v="30/03/2026 16:28"/>
  </r>
  <r>
    <x v="9"/>
    <x v="9"/>
    <n v="66"/>
    <n v="1"/>
    <s v="GYS59"/>
    <n v="398"/>
    <n v="0"/>
    <s v="ร้านที่1"/>
    <s v="เ******์"/>
    <s v="******าหาร 1 ถนน เอกชัย แขวงบางบอนใต้ แขวงบางบอนใต้ เขตบางบอน จังหวัดกรุงเทพมหานคร 10150"/>
    <s v="10150"/>
    <s v="41"/>
    <s v="30/03/2026 16:58"/>
    <s v="-"/>
    <s v="SPX Express"/>
    <s v="Shopee"/>
    <s v="shopee"/>
    <s v=""/>
    <s v="-"/>
    <s v="30/03/2026 16:28"/>
  </r>
  <r>
    <x v="10"/>
    <x v="10"/>
    <n v="67"/>
    <n v="1"/>
    <s v="GYS59"/>
    <n v="398"/>
    <n v="0"/>
    <s v="ร้านที่1"/>
    <s v="เ******์"/>
    <s v="******าหาร 1 ถนน เอกชัย แขวงบางบอนใต้ แขวงบางบอนใต้ เขตบางบอน จังหวัดกรุงเทพมหานคร 10150"/>
    <s v="10150"/>
    <s v="41"/>
    <s v="30/03/2026 16:58"/>
    <s v="-"/>
    <s v="SPX Express"/>
    <s v="Shopee"/>
    <s v="shopee"/>
    <s v=""/>
    <s v="-"/>
    <s v="30/03/2026 16:28"/>
  </r>
  <r>
    <x v="4"/>
    <x v="4"/>
    <n v="159"/>
    <n v="1"/>
    <s v="GYS58"/>
    <n v="129"/>
    <n v="0"/>
    <s v="ร้านที่2"/>
    <s v="ว***กร ก***จันทร์เทศ"/>
    <s v="อุตรดิตถ์"/>
    <s v="-"/>
    <s v=""/>
    <s v="30/03/2026 16:24"/>
    <s v="-"/>
    <s v="J&amp;T COD"/>
    <s v="Tiktok"/>
    <s v="จ่ายทีหลัง / COD"/>
    <s v=""/>
    <s v="-"/>
    <s v="30/03/2026 16:24"/>
  </r>
  <r>
    <x v="0"/>
    <x v="0"/>
    <n v="50"/>
    <n v="12"/>
    <s v="GYS57"/>
    <n v="400"/>
    <n v="0"/>
    <s v="ร้านที่2"/>
    <s v="จ***  ช***ะชา"/>
    <s v="นครปฐม"/>
    <s v="-"/>
    <s v=""/>
    <s v="30/03/2026 16:20"/>
    <s v="-"/>
    <s v="J&amp;T COD"/>
    <s v="Tiktok"/>
    <s v="จ่ายทีหลัง / COD"/>
    <s v=""/>
    <s v="-"/>
    <s v="30/03/2026 16:20"/>
  </r>
  <r>
    <x v="10"/>
    <x v="10"/>
    <n v="66.333333333333329"/>
    <n v="3"/>
    <s v="GYS56"/>
    <n v="216.8"/>
    <n v="9"/>
    <s v="ร้านที่3"/>
    <s v="สุลารัตน์  บุญแก่น"/>
    <s v="45/1หมู่6 ต.ดอนใหญ่_x000a__x000a_บางแพ/ Bang Phaeราชบุรี/ Ratchaburi_x000a_70160"/>
    <s v="70160"/>
    <s v="660818131594"/>
    <s v="30/03/2026 16:17"/>
    <s v="-"/>
    <s v="Kerry_dropoff"/>
    <s v="Lazada"/>
    <s v="lazada"/>
    <s v=""/>
    <s v="LEXPU0672552544"/>
    <s v="30/03/2026 16:15"/>
  </r>
  <r>
    <x v="9"/>
    <x v="17"/>
    <n v="120"/>
    <n v="1"/>
    <s v="GYS55"/>
    <n v="100"/>
    <n v="0"/>
    <s v="ร้านที่2"/>
    <s v="ว***ญา ส***่อง"/>
    <s v="กรุงเทพฯ"/>
    <s v="-"/>
    <s v=""/>
    <s v="30/03/2026 16:15"/>
    <s v="-"/>
    <s v="J&amp;T COD"/>
    <s v="Tiktok"/>
    <s v="จ่ายทีหลัง / COD"/>
    <s v=""/>
    <s v="-"/>
    <s v="30/03/2026 16:15"/>
  </r>
  <r>
    <x v="14"/>
    <x v="15"/>
    <n v="14"/>
    <n v="1"/>
    <s v="GYS53"/>
    <n v="14"/>
    <n v="0"/>
    <s v="ร้านที่1"/>
    <s v="น******ย"/>
    <s v="******คกหม้อ, อำเภอชุมแสง ตำบลโคกหม้อ อำเภอชุมแสง จังหวัดนครสวรรค์ 60120"/>
    <s v="60120"/>
    <s v="40"/>
    <s v="30/03/2026 16:11"/>
    <s v="-"/>
    <s v="SPX Express"/>
    <s v="Shopee"/>
    <s v="shopee"/>
    <s v=""/>
    <s v="-"/>
    <s v="30/03/2026 16:11"/>
  </r>
  <r>
    <x v="13"/>
    <x v="14"/>
    <n v="66.666666666666671"/>
    <n v="3"/>
    <s v="GYS52"/>
    <n v="129"/>
    <n v="0"/>
    <s v="ร้านที่2"/>
    <s v="ส***สา"/>
    <s v="Suphan Buri"/>
    <s v="-"/>
    <s v=""/>
    <s v="30/03/2026 16:01"/>
    <s v="-"/>
    <s v="J&amp;T Express"/>
    <s v="Tiktok"/>
    <s v="tiktok"/>
    <s v=""/>
    <s v="-"/>
    <s v="30/03/2026 16:01"/>
  </r>
  <r>
    <x v="10"/>
    <x v="10"/>
    <n v="66.333333333333329"/>
    <n v="3"/>
    <s v="GYS51"/>
    <n v="250"/>
    <n v="0"/>
    <s v="ร้านที่2"/>
    <s v="จ***ก ร***พิมล"/>
    <s v="ปทุมธานี"/>
    <s v="-"/>
    <s v=""/>
    <s v="30/03/2026 15:51"/>
    <s v="-"/>
    <s v="J&amp;T COD"/>
    <s v="Tiktok"/>
    <s v="จ่ายทีหลัง / COD"/>
    <s v=""/>
    <s v="-"/>
    <s v="30/03/2026 15:51"/>
  </r>
  <r>
    <x v="2"/>
    <x v="13"/>
    <n v="109"/>
    <n v="1"/>
    <s v="GYS50"/>
    <n v="116"/>
    <n v="7"/>
    <s v="ร้านที่1"/>
    <s v="ปวริศา รักภูเสน(มิ้ล ฝากหิ้วมาคาซาน)"/>
    <s v="โครงการบ้านเอื้ออาทรสมุทรปราการ 4 ตึก11 เลขที่ 1211/18 ชั้น2 ถนนสุขุมวิทสายเก่า · บางปูใหม่/ Bang Pu Mai_x000a__x000a_เมืองสมุทรปราการ/ Mueang Samut Prakanสมุทรปราการ/ Samut Prakan_x000a_10280"/>
    <s v="10280"/>
    <s v="660812638852"/>
    <s v="30/03/2026 15:48"/>
    <s v="-"/>
    <s v="Kerry_dropoff"/>
    <s v="Lazada"/>
    <s v="lazada"/>
    <s v=""/>
    <s v="LEXPU0672558701"/>
    <s v="30/03/2026 15:48"/>
  </r>
  <r>
    <x v="13"/>
    <x v="14"/>
    <n v="66.666666666666671"/>
    <n v="3"/>
    <s v="GYS49"/>
    <n v="111"/>
    <n v="0"/>
    <s v="ร้านที่1"/>
    <s v="น******ม"/>
    <s v="******ี หมู่ที่ 5 ตำบลสุมเส้า อำเภอเพ็ญ จังหวัดอุดรธานี 41150"/>
    <s v="41150"/>
    <s v="30"/>
    <s v="30/03/2026 15:45"/>
    <s v="-"/>
    <s v="SPX Express"/>
    <s v="Shopee"/>
    <s v="shopee"/>
    <s v=""/>
    <s v="-"/>
    <s v="30/03/2026 15:45"/>
  </r>
  <r>
    <x v="14"/>
    <x v="15"/>
    <n v="15"/>
    <n v="5"/>
    <s v="GYS48"/>
    <n v="134"/>
    <n v="59"/>
    <s v="ร้านที่2"/>
    <s v="ธ******ง"/>
    <s v="******รวย จ.นนทบุรี ตำบลปลายบาง อำเภอบางกรวย จังหวัดนนทบุรี 11130"/>
    <s v="11130"/>
    <s v="43"/>
    <s v="30/03/2026 15:42"/>
    <s v="-"/>
    <s v="SPX Express"/>
    <s v="Shopee"/>
    <s v="shopee"/>
    <s v=""/>
    <s v="-"/>
    <s v="30/03/2026 15:41"/>
  </r>
  <r>
    <x v="0"/>
    <x v="0"/>
    <n v="33.333333333333336"/>
    <n v="3"/>
    <s v="GYS47"/>
    <n v="200"/>
    <n v="0"/>
    <s v="ร้านที่2"/>
    <s v="น***กษณ์ ไ***าส"/>
    <s v="ระยอง"/>
    <s v="-"/>
    <s v=""/>
    <s v="30/03/2026 15:41"/>
    <s v="-"/>
    <s v="J&amp;T Express"/>
    <s v="Tiktok"/>
    <s v="tiktok"/>
    <s v=""/>
    <s v="-"/>
    <s v="30/03/2026 15:41"/>
  </r>
  <r>
    <x v="0"/>
    <x v="0"/>
    <n v="33.333333333333336"/>
    <n v="3"/>
    <s v="GYS46"/>
    <n v="200"/>
    <n v="0"/>
    <s v="ร้านที่2"/>
    <s v="ป***า ว***มาตย์"/>
    <s v="ระยอง"/>
    <s v="-"/>
    <s v=""/>
    <s v="30/03/2026 15:37"/>
    <s v="-"/>
    <s v="J&amp;T Express"/>
    <s v="Tiktok"/>
    <s v="tiktok"/>
    <s v=""/>
    <s v="-"/>
    <s v="30/03/2026 15:37"/>
  </r>
  <r>
    <x v="11"/>
    <x v="11"/>
    <n v="33.333333333333336"/>
    <n v="3"/>
    <s v="GYS45"/>
    <n v="150"/>
    <n v="0"/>
    <s v="ร้านที่2"/>
    <s v="น***าว น***า  เ***มตะเพียนทอง"/>
    <s v="ปราจีนบุรี"/>
    <s v="-"/>
    <s v=""/>
    <s v="30/03/2026 15:36"/>
    <s v="-"/>
    <s v="J&amp;T COD"/>
    <s v="Tiktok"/>
    <s v="จ่ายทีหลัง / COD"/>
    <s v=""/>
    <s v="-"/>
    <s v="30/03/2026 15:36"/>
  </r>
  <r>
    <x v="0"/>
    <x v="0"/>
    <n v="33.333333333333336"/>
    <n v="3"/>
    <s v="GYS43"/>
    <n v="100"/>
    <n v="0"/>
    <s v="ร้านที่2"/>
    <s v="น***อารีรัตน์. เ***อนอาราม"/>
    <s v="สมุทรปราการ"/>
    <s v="-"/>
    <s v=""/>
    <s v="30/03/2026 15:34"/>
    <s v="-"/>
    <s v="J&amp;T Express"/>
    <s v="Tiktok"/>
    <s v="tiktok"/>
    <s v=""/>
    <s v="-"/>
    <s v="30/03/2026 15:33"/>
  </r>
  <r>
    <x v="0"/>
    <x v="0"/>
    <n v="33.333333333333336"/>
    <n v="3"/>
    <s v="GYS42"/>
    <n v="203"/>
    <n v="3"/>
    <s v="ร้านที่2"/>
    <s v="เ***า พ***ยางกูร"/>
    <s v="ฉะเชิงเทรา"/>
    <s v="-"/>
    <s v=""/>
    <s v="30/03/2026 15:32"/>
    <s v="-"/>
    <s v="J&amp;T Express"/>
    <s v="Tiktok"/>
    <s v="tiktok"/>
    <s v=""/>
    <s v="-"/>
    <s v="30/03/2026 15:32"/>
  </r>
  <r>
    <x v="7"/>
    <x v="7"/>
    <n v="50"/>
    <n v="3"/>
    <s v="GYS40"/>
    <n v="99"/>
    <n v="0"/>
    <s v="ร้านที่2"/>
    <s v="ร***าวดี"/>
    <s v="ปทุมธานี"/>
    <s v="-"/>
    <s v=""/>
    <s v="30/03/2026 15:24"/>
    <s v="-"/>
    <s v="J&amp;T COD"/>
    <s v="Tiktok"/>
    <s v="จ่ายทีหลัง / COD"/>
    <s v=""/>
    <s v="-"/>
    <s v="30/03/2026 15:24"/>
  </r>
  <r>
    <x v="12"/>
    <x v="12"/>
    <n v="65"/>
    <n v="2"/>
    <s v="GYS39"/>
    <n v="200"/>
    <n v="0"/>
    <s v="ร้านที่10"/>
    <s v="ลดาวัลย์ รุ่งเรืองผล"/>
    <s v="71ซ.ราชปรารภ12_x000a_ถนนราชปรารภ_x000a_แขวงมักกะสัน_x000a_เขตราชเทวี_x000a_กทม. 10400"/>
    <s v="10400"/>
    <s v="0878253708"/>
    <s v="30/03/2026 15:17"/>
    <s v="t0832622509@gmail.com"/>
    <s v="EMS COD"/>
    <s v="facebook"/>
    <s v="กสิกร"/>
    <s v=""/>
    <s v="-"/>
    <s v="30/03/2026 15:16"/>
  </r>
  <r>
    <x v="16"/>
    <x v="18"/>
    <n v="65"/>
    <n v="2"/>
    <s v="GYS39"/>
    <n v="200"/>
    <n v="0"/>
    <s v="ร้านที่10"/>
    <s v="ลดาวัลย์ รุ่งเรืองผล"/>
    <s v="71ซ.ราชปรารภ12_x000a_ถนนราชปรารภ_x000a_แขวงมักกะสัน_x000a_เขตราชเทวี_x000a_กทม. 10400"/>
    <s v="10400"/>
    <s v="0878253708"/>
    <s v="30/03/2026 15:17"/>
    <s v="t0832622509@gmail.com"/>
    <s v="EMS COD"/>
    <s v="facebook"/>
    <s v="กสิกร"/>
    <s v=""/>
    <s v="-"/>
    <s v="30/03/2026 15:16"/>
  </r>
  <r>
    <x v="17"/>
    <x v="19"/>
    <n v="65"/>
    <n v="2"/>
    <s v="GYS39"/>
    <n v="200"/>
    <n v="0"/>
    <s v="ร้านที่10"/>
    <s v="ลดาวัลย์ รุ่งเรืองผล"/>
    <s v="71ซ.ราชปรารภ12_x000a_ถนนราชปรารภ_x000a_แขวงมักกะสัน_x000a_เขตราชเทวี_x000a_กทม. 10400"/>
    <s v="10400"/>
    <s v="0878253708"/>
    <s v="30/03/2026 15:17"/>
    <s v="t0832622509@gmail.com"/>
    <s v="EMS COD"/>
    <s v="facebook"/>
    <s v="กสิกร"/>
    <s v=""/>
    <s v="-"/>
    <s v="30/03/2026 15:16"/>
  </r>
  <r>
    <x v="10"/>
    <x v="10"/>
    <n v="80"/>
    <n v="2"/>
    <s v="GYS38"/>
    <n v="160"/>
    <n v="0"/>
    <s v="ร้านที่1"/>
    <s v="ป******์"/>
    <s v="******3 ตำบลหนองไข่น้ำ อำเภอเมืองนครราชสีมา จังหวัดนครราชสีมา 30000"/>
    <s v="30000"/>
    <s v="46"/>
    <s v="30/03/2026 15:15"/>
    <s v="-"/>
    <s v="SPX Express"/>
    <s v="Shopee"/>
    <s v="shopee"/>
    <s v=""/>
    <s v="-"/>
    <s v="30/03/2026 15:15"/>
  </r>
  <r>
    <x v="7"/>
    <x v="7"/>
    <n v="50"/>
    <n v="3"/>
    <s v="GYS37"/>
    <n v="99"/>
    <n v="0"/>
    <s v="ร้านที่2"/>
    <s v="ธ***ัศน์ ค***คี"/>
    <s v="ปทุมธานี"/>
    <s v="-"/>
    <s v=""/>
    <s v="30/03/2026 15:10"/>
    <s v="-"/>
    <s v="J&amp;T COD"/>
    <s v="Tiktok"/>
    <s v="จ่ายทีหลัง / COD"/>
    <s v=""/>
    <s v="-"/>
    <s v="30/03/2026 15:10"/>
  </r>
  <r>
    <x v="14"/>
    <x v="15"/>
    <n v="14"/>
    <n v="2"/>
    <s v="GYS36"/>
    <n v="34"/>
    <n v="6"/>
    <s v="ร้านที่1"/>
    <s v="ณ******ี"/>
    <s v="******ลห้วยข้าวก่ำ อำเภอจุน จังหวัดพะเยา 56150"/>
    <s v="56150"/>
    <s v="32"/>
    <s v="-"/>
    <s v="-"/>
    <s v=""/>
    <s v="Shopee"/>
    <s v="-"/>
    <s v=""/>
    <s v="-"/>
    <s v="30/03/2026 15:06"/>
  </r>
  <r>
    <x v="0"/>
    <x v="0"/>
    <n v="33.333333333333336"/>
    <n v="3"/>
    <s v="GYS35"/>
    <n v="100"/>
    <n v="0"/>
    <s v="ร้านที่2"/>
    <s v="K***ng z**"/>
    <s v="Phetchaburi"/>
    <s v="-"/>
    <s v=""/>
    <s v="30/03/2026 15:05"/>
    <s v="-"/>
    <s v="J&amp;T COD"/>
    <s v="Tiktok"/>
    <s v="จ่ายทีหลัง / COD"/>
    <s v=""/>
    <s v="-"/>
    <s v="30/03/2026 15:05"/>
  </r>
  <r>
    <x v="0"/>
    <x v="0"/>
    <n v="33.333333333333336"/>
    <n v="3"/>
    <s v="GYS34"/>
    <n v="100"/>
    <n v="0"/>
    <s v="ร้านที่2"/>
    <s v="ก***าโมถาวร"/>
    <s v="เพชรบุรี"/>
    <s v="-"/>
    <s v=""/>
    <s v="30/03/2026 15:05"/>
    <s v="-"/>
    <s v="J&amp;T COD"/>
    <s v="Tiktok"/>
    <s v="จ่ายทีหลัง / COD"/>
    <s v=""/>
    <s v="-"/>
    <s v="30/03/2026 15:05"/>
  </r>
  <r>
    <x v="13"/>
    <x v="14"/>
    <n v="66.666666666666671"/>
    <n v="3"/>
    <s v="GYS33"/>
    <n v="300"/>
    <n v="0"/>
    <s v="ร้านที่2"/>
    <s v="ว***า เ***ูงเนิน"/>
    <s v="ชัยภูมิ"/>
    <s v="-"/>
    <s v=""/>
    <s v="30/03/2026 15:05"/>
    <s v="-"/>
    <s v="J&amp;T Express"/>
    <s v="Tiktok"/>
    <s v="tiktok"/>
    <s v=""/>
    <s v="-"/>
    <s v="30/03/2026 15:05"/>
  </r>
  <r>
    <x v="0"/>
    <x v="0"/>
    <n v="50"/>
    <n v="6"/>
    <s v="GYS33"/>
    <n v="300"/>
    <n v="0"/>
    <s v="ร้านที่2"/>
    <s v="ว***า เ***ูงเนิน"/>
    <s v="ชัยภูมิ"/>
    <s v="-"/>
    <s v=""/>
    <s v="30/03/2026 15:05"/>
    <s v="-"/>
    <s v="J&amp;T Express"/>
    <s v="Tiktok"/>
    <s v="tiktok"/>
    <s v=""/>
    <s v="-"/>
    <s v="30/03/2026 15:05"/>
  </r>
  <r>
    <x v="0"/>
    <x v="0"/>
    <n v="33.333333333333336"/>
    <n v="3"/>
    <s v="GYS32"/>
    <n v="100"/>
    <n v="0"/>
    <s v="ร้านที่4"/>
    <s v="ป***ี จ***ร์แสง"/>
    <s v="กรุงเทพฯ"/>
    <s v="-"/>
    <s v=""/>
    <s v="30/03/2026 15:02"/>
    <s v="-"/>
    <s v="J&amp;T COD"/>
    <s v="Tiktok"/>
    <s v="จ่ายทีหลัง / COD"/>
    <s v=""/>
    <s v="-"/>
    <s v="30/03/2026 15:02"/>
  </r>
  <r>
    <x v="14"/>
    <x v="15"/>
    <n v="14"/>
    <n v="2"/>
    <s v="GYS31"/>
    <n v="34"/>
    <n v="6"/>
    <s v="ร้านที่1"/>
    <s v="ผ******ร"/>
    <s v="******ก่ำ ตำบลห้วยข้าวก่ำ อำเภอจุน จังหวัดพะเยา 56150"/>
    <s v="56150"/>
    <s v="86"/>
    <s v="30/03/2026 15:32"/>
    <s v="-"/>
    <s v="SPX Express"/>
    <s v="Shopee"/>
    <s v="shopee"/>
    <s v=""/>
    <s v="-"/>
    <s v="30/03/2026 15:02"/>
  </r>
  <r>
    <x v="13"/>
    <x v="14"/>
    <n v="66.666666666666671"/>
    <n v="3"/>
    <s v="GYS30"/>
    <n v="129"/>
    <n v="0"/>
    <s v="ร้านที่2"/>
    <s v="ส*** เ***สุวรรณ์"/>
    <s v="Phitsanulok"/>
    <s v="-"/>
    <s v=""/>
    <s v="30/03/2026 15:02"/>
    <s v="-"/>
    <s v="J&amp;T Express"/>
    <s v="Tiktok"/>
    <s v="tiktok"/>
    <s v=""/>
    <s v="-"/>
    <s v="30/03/2026 15:01"/>
  </r>
  <r>
    <x v="15"/>
    <x v="16"/>
    <n v="89.5"/>
    <n v="2"/>
    <s v="GYS29"/>
    <n v="350"/>
    <n v="0"/>
    <s v="ร้านที่2"/>
    <s v="ก***ารัตน์"/>
    <s v="สระแก้ว"/>
    <s v="-"/>
    <s v=""/>
    <s v="30/03/2026 15:00"/>
    <s v="-"/>
    <s v="J&amp;T COD"/>
    <s v="Tiktok"/>
    <s v="จ่ายทีหลัง / COD"/>
    <s v=""/>
    <s v="-"/>
    <s v="30/03/2026 15:00"/>
  </r>
  <r>
    <x v="13"/>
    <x v="14"/>
    <n v="66.666666666666671"/>
    <n v="3"/>
    <s v="GYS29"/>
    <n v="350"/>
    <n v="0"/>
    <s v="ร้านที่2"/>
    <s v="ก***ารัตน์"/>
    <s v="สระแก้ว"/>
    <s v="-"/>
    <s v=""/>
    <s v="30/03/2026 15:00"/>
    <s v="-"/>
    <s v="J&amp;T COD"/>
    <s v="Tiktok"/>
    <s v="จ่ายทีหลัง / COD"/>
    <s v=""/>
    <s v="-"/>
    <s v="30/03/2026 15:00"/>
  </r>
  <r>
    <x v="9"/>
    <x v="17"/>
    <n v="120"/>
    <n v="1"/>
    <s v="GYS29"/>
    <n v="350"/>
    <n v="0"/>
    <s v="ร้านที่2"/>
    <s v="ก***ารัตน์"/>
    <s v="สระแก้ว"/>
    <s v="-"/>
    <s v=""/>
    <s v="30/03/2026 15:00"/>
    <s v="-"/>
    <s v="J&amp;T COD"/>
    <s v="Tiktok"/>
    <s v="จ่ายทีหลัง / COD"/>
    <s v=""/>
    <s v="-"/>
    <s v="30/03/2026 15:00"/>
  </r>
  <r>
    <x v="13"/>
    <x v="14"/>
    <n v="66.666666666666671"/>
    <n v="3"/>
    <s v="GYS27"/>
    <n v="100"/>
    <n v="0"/>
    <s v="ร้านที่2"/>
    <s v="บ***หล บ***หล"/>
    <s v="ลำพูน"/>
    <s v="-"/>
    <s v=""/>
    <s v="30/03/2026 14:56"/>
    <s v="-"/>
    <s v="J&amp;T COD"/>
    <s v="Tiktok"/>
    <s v="จ่ายทีหลัง / COD"/>
    <s v=""/>
    <s v="-"/>
    <s v="30/03/2026 14:56"/>
  </r>
  <r>
    <x v="13"/>
    <x v="14"/>
    <n v="66.666666666666671"/>
    <n v="3"/>
    <s v="GYS26"/>
    <n v="100"/>
    <n v="0"/>
    <s v="ร้านที่2"/>
    <s v="เ***ร์พงศ์  ล***ศิลา"/>
    <s v="กรุงเทพฯ"/>
    <s v="-"/>
    <s v=""/>
    <s v="30/03/2026 14:56"/>
    <s v="-"/>
    <s v="J&amp;T COD"/>
    <s v="Tiktok"/>
    <s v="จ่ายทีหลัง / COD"/>
    <s v=""/>
    <s v="-"/>
    <s v="30/03/2026 14:56"/>
  </r>
  <r>
    <x v="0"/>
    <x v="0"/>
    <n v="50"/>
    <n v="6"/>
    <s v="GYS25"/>
    <n v="200"/>
    <n v="0"/>
    <s v="ร้านที่2"/>
    <s v="ศ***ฒิ แ***หนองสังข์"/>
    <s v="ระยอง"/>
    <s v="-"/>
    <s v=""/>
    <s v="30/03/2026 14:54"/>
    <s v="-"/>
    <s v="J&amp;T COD"/>
    <s v="Tiktok"/>
    <s v="จ่ายทีหลัง / COD"/>
    <s v=""/>
    <s v="-"/>
    <s v="30/03/2026 14:54"/>
  </r>
  <r>
    <x v="14"/>
    <x v="15"/>
    <n v="14"/>
    <n v="2"/>
    <s v="GYS24"/>
    <n v="44"/>
    <n v="16"/>
    <s v="ร้านที่1"/>
    <s v="ผ******ร"/>
    <s v="******้วยข้าวก่ำ, อำเภอจุน ตำบลห้วยข้าวก่ำ อำเภอจุน จังหวัดพะเยา 56150"/>
    <s v="56150"/>
    <s v="86"/>
    <s v="30/03/2026 15:24"/>
    <s v="-"/>
    <s v="SPX Express"/>
    <s v="Shopee"/>
    <s v="shopee"/>
    <s v=""/>
    <s v="-"/>
    <s v="30/03/2026 14:54"/>
  </r>
  <r>
    <x v="13"/>
    <x v="14"/>
    <n v="66.666666666666671"/>
    <n v="3"/>
    <s v="GYS23"/>
    <n v="100"/>
    <n v="0"/>
    <s v="ร้านที่2"/>
    <s v="พ***"/>
    <s v="สุราษฎร์ธานี"/>
    <s v="-"/>
    <s v=""/>
    <s v="30/03/2026 14:54"/>
    <s v="-"/>
    <s v="J&amp;T COD"/>
    <s v="Tiktok"/>
    <s v="จ่ายทีหลัง / COD"/>
    <s v=""/>
    <s v="-"/>
    <s v="30/03/2026 14:54"/>
  </r>
  <r>
    <x v="0"/>
    <x v="0"/>
    <n v="33.333333333333336"/>
    <n v="3"/>
    <s v="GYS22"/>
    <n v="100"/>
    <n v="0"/>
    <s v="ร้านที่2"/>
    <s v="ก*** ช***นะเวช"/>
    <s v="ระยอง"/>
    <s v="-"/>
    <s v=""/>
    <s v="30/03/2026 14:51"/>
    <s v="-"/>
    <s v="J&amp;T COD"/>
    <s v="Tiktok"/>
    <s v="จ่ายทีหลัง / COD"/>
    <s v=""/>
    <s v="-"/>
    <s v="30/03/2026 14:51"/>
  </r>
  <r>
    <x v="13"/>
    <x v="14"/>
    <n v="66.666666666666671"/>
    <n v="3"/>
    <s v="GYS21"/>
    <n v="129"/>
    <n v="0"/>
    <s v="ร้านที่2"/>
    <s v="อ**"/>
    <s v="Samut Sakhon"/>
    <s v="-"/>
    <s v=""/>
    <s v="30/03/2026 14:51"/>
    <s v="-"/>
    <s v="J&amp;T Express"/>
    <s v="Tiktok"/>
    <s v="tiktok"/>
    <s v=""/>
    <s v="-"/>
    <s v="30/03/2026 14:51"/>
  </r>
  <r>
    <x v="0"/>
    <x v="0"/>
    <n v="33.333333333333336"/>
    <n v="3"/>
    <s v="GYS20"/>
    <n v="100"/>
    <n v="0"/>
    <s v="ร้านที่2"/>
    <s v="ค***กมล​รัตน์​ ต***​จรูญ​ศรี​"/>
    <s v="กรุงเทพฯ"/>
    <s v="-"/>
    <s v=""/>
    <s v="30/03/2026 14:49"/>
    <s v="-"/>
    <s v="J&amp;T Express"/>
    <s v="Tiktok"/>
    <s v="tiktok"/>
    <s v=""/>
    <s v="-"/>
    <s v="30/03/2026 14:49"/>
  </r>
  <r>
    <x v="13"/>
    <x v="14"/>
    <n v="66.666666666666671"/>
    <n v="3"/>
    <s v="GYS19"/>
    <n v="300"/>
    <n v="0"/>
    <s v="ร้านที่2"/>
    <s v="ภ***า จ***ราเพ็ญ"/>
    <s v="กรุงเทพฯ"/>
    <s v="-"/>
    <s v=""/>
    <s v="30/03/2026 14:48"/>
    <s v="-"/>
    <s v="J&amp;T Express"/>
    <s v="Tiktok"/>
    <s v="tiktok"/>
    <s v=""/>
    <s v="-"/>
    <s v="30/03/2026 14:48"/>
  </r>
  <r>
    <x v="0"/>
    <x v="0"/>
    <n v="50"/>
    <n v="6"/>
    <s v="GYS19"/>
    <n v="300"/>
    <n v="0"/>
    <s v="ร้านที่2"/>
    <s v="ภ***า จ***ราเพ็ญ"/>
    <s v="กรุงเทพฯ"/>
    <s v="-"/>
    <s v=""/>
    <s v="30/03/2026 14:48"/>
    <s v="-"/>
    <s v="J&amp;T Express"/>
    <s v="Tiktok"/>
    <s v="tiktok"/>
    <s v=""/>
    <s v="-"/>
    <s v="30/03/2026 14:48"/>
  </r>
  <r>
    <x v="0"/>
    <x v="0"/>
    <n v="33.333333333333336"/>
    <n v="3"/>
    <s v="GYS18"/>
    <n v="100"/>
    <n v="0"/>
    <s v="ร้านที่2"/>
    <s v="น***วาน"/>
    <s v="เทศบาลนครนครศรีธรรมราช"/>
    <s v="-"/>
    <s v=""/>
    <s v="30/03/2026 14:48"/>
    <s v="-"/>
    <s v="J&amp;T Express"/>
    <s v="Tiktok"/>
    <s v="tiktok"/>
    <s v=""/>
    <s v="-"/>
    <s v="30/03/2026 14:48"/>
  </r>
  <r>
    <x v="0"/>
    <x v="0"/>
    <n v="33.333333333333336"/>
    <n v="3"/>
    <s v="GYS17"/>
    <n v="100"/>
    <n v="0"/>
    <s v="ร้านที่2"/>
    <s v="ป***า เ***นกูล"/>
    <s v="สระบุรี"/>
    <s v="-"/>
    <s v=""/>
    <s v="30/03/2026 14:47"/>
    <s v="-"/>
    <s v="J&amp;T COD"/>
    <s v="Tiktok"/>
    <s v="จ่ายทีหลัง / COD"/>
    <s v=""/>
    <s v="-"/>
    <s v="30/03/2026 14:47"/>
  </r>
  <r>
    <x v="18"/>
    <x v="20"/>
    <n v="75"/>
    <n v="1"/>
    <s v="GYS16"/>
    <n v="209"/>
    <n v="134"/>
    <s v="ร้านที่10"/>
    <s v="โสภณ จิรพงศ์ชัยกุล"/>
    <s v="24/123 หมู่1 ต.ราไวย์ อ.เมือง จ.ภูเก็ต · ราไวย์/ Rawai_x000a__x000a_เมืองภูเก็ต/ Mueang Phuketภูเก็ต/ Phuket_x000a_83130"/>
    <s v="83130"/>
    <s v="660936475271"/>
    <s v="30/03/2026 14:47"/>
    <s v="-"/>
    <s v="Kerry_dropoff"/>
    <s v="Lazada"/>
    <s v="lazada"/>
    <s v=""/>
    <s v="-"/>
    <s v="30/03/2026 14:47"/>
  </r>
  <r>
    <x v="0"/>
    <x v="0"/>
    <n v="65"/>
    <n v="6"/>
    <s v="GYS15"/>
    <n v="200"/>
    <n v="0"/>
    <s v="ร้านที่10"/>
    <s v="สุภาพรรณ แซ่อึ้ง"/>
    <s v="129/80 ม. 5_x000a_ถ.แพรกษา _x000a_ต.แพรกษา _x000a_อ.เมีอง_x000a_จ.สมุมรปราการ 10280"/>
    <s v="10280"/>
    <s v="0829182621"/>
    <s v="30/03/2026 14:44"/>
    <s v="t0832622509@gmail.com"/>
    <s v="EMS COD"/>
    <s v="facebook"/>
    <s v="กสิกร"/>
    <s v=""/>
    <s v="-"/>
    <s v="30/03/2026 14:44"/>
  </r>
  <r>
    <x v="1"/>
    <x v="1"/>
    <n v="139"/>
    <n v="1"/>
    <s v="GYS14"/>
    <n v="215"/>
    <n v="0"/>
    <s v="ร้านที่10"/>
    <s v="สุรีรัตน์ ศิริทิพย์สกุล"/>
    <s v="ที่อยู่ 588 หมู่ที่ 4 อาคารโอทาวเวอร์ ตำบลบางขุนกอง อำเภอบางกรวย จังหวัดนนทบุรี                             โทร 11130"/>
    <s v="11130"/>
    <s v="0818096640"/>
    <s v="30/03/2026 14:43"/>
    <s v="t0832622509@gmail.com"/>
    <s v="EMS COD"/>
    <s v="facebook"/>
    <s v="กสิกร"/>
    <s v=""/>
    <s v="-"/>
    <s v="30/03/2026 14:43"/>
  </r>
  <r>
    <x v="4"/>
    <x v="4"/>
    <n v="139"/>
    <n v="1"/>
    <s v="GYS14"/>
    <n v="215"/>
    <n v="0"/>
    <s v="ร้านที่10"/>
    <s v="สุรีรัตน์ ศิริทิพย์สกุล"/>
    <s v="ที่อยู่ 588 หมู่ที่ 4 อาคารโอทาวเวอร์ ตำบลบางขุนกอง อำเภอบางกรวย จังหวัดนนทบุรี                             โทร 11130"/>
    <s v="11130"/>
    <s v="0818096640"/>
    <s v="30/03/2026 14:43"/>
    <s v="t0832622509@gmail.com"/>
    <s v="EMS COD"/>
    <s v="facebook"/>
    <s v="กสิกร"/>
    <s v=""/>
    <s v="-"/>
    <s v="30/03/2026 14:43"/>
  </r>
  <r>
    <x v="0"/>
    <x v="0"/>
    <n v="50"/>
    <n v="6"/>
    <s v="GYS13"/>
    <n v="200"/>
    <n v="0"/>
    <s v="ร้านที่2"/>
    <s v="ร***าติ ร***ิจ"/>
    <s v="นนทบุรี"/>
    <s v="-"/>
    <s v=""/>
    <s v="30/03/2026 14:40"/>
    <s v="-"/>
    <s v="J&amp;T Express"/>
    <s v="Tiktok"/>
    <s v="tiktok"/>
    <s v=""/>
    <s v="-"/>
    <s v="30/03/2026 14:40"/>
  </r>
  <r>
    <x v="0"/>
    <x v="0"/>
    <n v="65"/>
    <n v="6"/>
    <s v="GYS12"/>
    <n v="200"/>
    <n v="0"/>
    <s v="ร้านที่10"/>
    <s v="จารุณี สมน้อย "/>
    <s v="344 ถ.โพธิ์กลาง ต.ในเมือง อ.เมือง จ.นครราชสีมา 30000"/>
    <s v="30000"/>
    <s v="0933296490"/>
    <s v="30/03/2026 14:39"/>
    <s v="t0832622509@gmail.com"/>
    <s v="EMS COD"/>
    <s v="facebook"/>
    <s v="กสิกร"/>
    <s v=""/>
    <s v="-"/>
    <s v="30/03/2026 14:39"/>
  </r>
  <r>
    <x v="0"/>
    <x v="0"/>
    <n v="65"/>
    <n v="6"/>
    <s v="GYS11"/>
    <n v="200"/>
    <n v="0"/>
    <s v="ร้านที่10"/>
    <s v="อนงค์ คำสุ"/>
    <s v="198 หมู่3 ตำบลบ้านสาง_x000a_อำเภอเมือง  จังหวัดพะเยา 56000"/>
    <s v="56000"/>
    <s v="0622935254"/>
    <s v="30/03/2026 14:38"/>
    <s v="t0832622509@gmail.com"/>
    <s v="EMS COD"/>
    <s v="facebook"/>
    <s v="กสิกร"/>
    <s v=""/>
    <s v="-"/>
    <s v="30/03/2026 14:38"/>
  </r>
  <r>
    <x v="0"/>
    <x v="0"/>
    <n v="65"/>
    <n v="6"/>
    <s v="GYS10"/>
    <n v="200"/>
    <n v="0"/>
    <s v="ร้านที่10"/>
    <s v="กรกนก วงศ์สวัสดิ์"/>
    <s v="128 ม.1 ต.เขาพระ อ.พิปูน_x000a_จ.นครศรีธรรมราช 80270"/>
    <s v="80270"/>
    <s v="0822751763"/>
    <s v="30/03/2026 14:37"/>
    <s v="t0832622509@gmail.com"/>
    <s v="EMS COD"/>
    <s v="facebook"/>
    <s v="กสิกร"/>
    <s v=""/>
    <s v="-"/>
    <s v="30/03/2026 14:36"/>
  </r>
  <r>
    <x v="7"/>
    <x v="7"/>
    <n v="50"/>
    <n v="3"/>
    <s v="GYS9"/>
    <n v="99"/>
    <n v="0"/>
    <s v="ร้านที่2"/>
    <s v="ร***ี ท***้อย"/>
    <s v="เพชรบูรณ์"/>
    <s v="-"/>
    <s v=""/>
    <s v="30/03/2026 14:36"/>
    <s v="-"/>
    <s v="J&amp;T COD"/>
    <s v="Tiktok"/>
    <s v="จ่ายทีหลัง / COD"/>
    <s v=""/>
    <s v="-"/>
    <s v="30/03/2026 14:36"/>
  </r>
  <r>
    <x v="0"/>
    <x v="0"/>
    <n v="65"/>
    <n v="6"/>
    <s v="GYS8"/>
    <n v="200"/>
    <n v="0"/>
    <s v="ร้านที่10"/>
    <s v="หิรัณญ์ชกรณ์​ สุขสอาด"/>
    <s v="สำนักสงฆ์หนองหอยเก่า หมู่4บ้านหนองหอย_x000a_ต.วังตะเคียน อ.กบินทร์บุรี จ.ปราจีนบุรี 25110"/>
    <s v="25110"/>
    <s v="0830626153"/>
    <s v="30/03/2026 14:36"/>
    <s v="t0832622509@gmail.com"/>
    <s v="EMS COD"/>
    <s v="facebook"/>
    <s v="กสิกร"/>
    <s v=""/>
    <s v="-"/>
    <s v="30/03/2026 14:35"/>
  </r>
  <r>
    <x v="0"/>
    <x v="0"/>
    <n v="50"/>
    <n v="6"/>
    <s v="GYS7"/>
    <n v="200"/>
    <n v="0"/>
    <s v="ร้านที่2"/>
    <s v="ใ***ย"/>
    <s v="ปทุมธานี"/>
    <s v="-"/>
    <s v=""/>
    <s v="30/03/2026 14:34"/>
    <s v="-"/>
    <s v="J&amp;T COD"/>
    <s v="Tiktok"/>
    <s v="จ่ายทีหลัง / COD"/>
    <s v=""/>
    <s v="-"/>
    <s v="30/03/2026 14:34"/>
  </r>
  <r>
    <x v="0"/>
    <x v="0"/>
    <n v="65"/>
    <n v="6"/>
    <s v="GYS6"/>
    <n v="200"/>
    <n v="0"/>
    <s v="ร้านที่10"/>
    <s v="อาภรณ๋ ศรีศัมภุวงศ์"/>
    <s v="105/244 เคหะร่มเกล้า_x000a_คลองสองต้นนุ่น_x000a_ลาดกระบัง_x000a_กรุงเทพ 10520"/>
    <s v="10520"/>
    <s v="0847529604"/>
    <s v="30/03/2026 14:35"/>
    <s v="t0832622509@gmail.com"/>
    <s v="EMS COD"/>
    <s v="facebook"/>
    <s v="กสิกร"/>
    <s v=""/>
    <s v="-"/>
    <s v="30/03/2026 14:34"/>
  </r>
  <r>
    <x v="0"/>
    <x v="0"/>
    <n v="65"/>
    <n v="6"/>
    <s v="GYS5"/>
    <n v="200"/>
    <n v="0"/>
    <s v="ร้านที่10"/>
    <s v="น.ส.ชุลีกร เจริญจันทร์"/>
    <s v="8/23 ม.4 เดอะไพน์รีสอร์ท ต.โคกช้าง อ.บางไทร จ.พระนครศรีอยุธยา 13190"/>
    <s v="13190"/>
    <s v="0946527887"/>
    <s v="30/03/2026 12:01"/>
    <s v="t0832622509@gmail.com"/>
    <s v="EMS"/>
    <s v="facebook"/>
    <s v="กสิกร"/>
    <s v=""/>
    <s v="-"/>
    <s v="30/03/2026 14:33"/>
  </r>
  <r>
    <x v="0"/>
    <x v="0"/>
    <n v="65"/>
    <n v="6"/>
    <s v="GYS4"/>
    <n v="200"/>
    <n v="0"/>
    <s v="ร้านที่10"/>
    <s v="ศรีอาภา พลธีระ"/>
    <s v="317/34 ซอยพหลโยธิน67/1 รีเจ้นโฮม2 แขวงอนุสาวรีย์ เขตบางเขน กรุงเทพ 10220"/>
    <s v="10220"/>
    <s v="0843770895"/>
    <s v="30/03/2026 14:33"/>
    <s v="t0832622509@gmail.com"/>
    <s v="EMS COD"/>
    <s v="facebook"/>
    <s v="กสิกร"/>
    <s v=""/>
    <s v="-"/>
    <s v="30/03/2026 14:32"/>
  </r>
  <r>
    <x v="7"/>
    <x v="7"/>
    <n v="50"/>
    <n v="3"/>
    <s v="GYS3"/>
    <n v="99"/>
    <n v="0"/>
    <s v="ร้านที่2"/>
    <s v="ภ*** ป***มพลอย"/>
    <s v="อุบลราชธานี"/>
    <s v="-"/>
    <s v=""/>
    <s v="30/03/2026 14:32"/>
    <s v="-"/>
    <s v="J&amp;T COD"/>
    <s v="Tiktok"/>
    <s v="จ่ายทีหลัง / COD"/>
    <s v=""/>
    <s v="-"/>
    <s v="30/03/2026 14:32"/>
  </r>
  <r>
    <x v="7"/>
    <x v="7"/>
    <n v="50"/>
    <n v="3"/>
    <s v="GYS2"/>
    <n v="99"/>
    <n v="0"/>
    <s v="ร้านที่2"/>
    <s v="ด***ดือน ข***ยศ"/>
    <s v="เชียงราย"/>
    <s v="-"/>
    <s v=""/>
    <s v="30/03/2026 14:31"/>
    <s v="-"/>
    <s v="J&amp;T COD"/>
    <s v="Tiktok"/>
    <s v="จ่ายทีหลัง / COD"/>
    <s v=""/>
    <s v="-"/>
    <s v="30/03/2026 14:31"/>
  </r>
  <r>
    <x v="0"/>
    <x v="0"/>
    <n v="50"/>
    <n v="6"/>
    <s v="GYS1"/>
    <n v="200"/>
    <n v="0"/>
    <s v="ร้านที่2"/>
    <s v="ส***ัย จ***าเจริญ"/>
    <s v="นครราชสีมา"/>
    <s v="-"/>
    <s v=""/>
    <s v="30/03/2026 14:30"/>
    <s v="-"/>
    <s v="J&amp;T COD"/>
    <s v="Tiktok"/>
    <s v="จ่ายทีหลัง / COD"/>
    <s v=""/>
    <s v="-"/>
    <s v="30/03/2026 14:31"/>
  </r>
  <r>
    <x v="5"/>
    <x v="5"/>
    <n v="99"/>
    <n v="1"/>
    <s v="GYS0"/>
    <n v="179"/>
    <n v="0"/>
    <s v="ร้านที่4"/>
    <s v="ม***ตา บ***บ"/>
    <s v="ภูเก็ต"/>
    <s v="-"/>
    <s v=""/>
    <s v="30/03/2026 14:29"/>
    <s v="-"/>
    <s v="J&amp;T COD"/>
    <s v="Tiktok"/>
    <s v="จ่ายทีหลัง / COD"/>
    <s v=""/>
    <s v="-"/>
    <s v="30/03/2026 14:30"/>
  </r>
  <r>
    <x v="6"/>
    <x v="6"/>
    <n v="99"/>
    <n v="1"/>
    <s v="GYS0"/>
    <n v="179"/>
    <n v="0"/>
    <s v="ร้านที่4"/>
    <s v="ม***ตา บ***บ"/>
    <s v="ภูเก็ต"/>
    <s v="-"/>
    <s v=""/>
    <s v="30/03/2026 14:29"/>
    <s v="-"/>
    <s v="J&amp;T COD"/>
    <s v="Tiktok"/>
    <s v="จ่ายทีหลัง / COD"/>
    <s v=""/>
    <s v="-"/>
    <s v="30/03/2026 14:30"/>
  </r>
  <r>
    <x v="14"/>
    <x v="15"/>
    <n v="14"/>
    <n v="2"/>
    <s v="GYR99"/>
    <n v="28"/>
    <n v="0"/>
    <s v="ร้านที่1"/>
    <s v="น******ย"/>
    <s v="******1, ตำบลพยอม, อำเภอวังน้อย ตำบลพยอม อำเภอวังน้อย จังหวัดพระนครศรีอยุธยา 13170"/>
    <s v="13170"/>
    <s v="20"/>
    <s v="30/03/2026 14:57"/>
    <s v="-"/>
    <s v="SPX Express"/>
    <s v="Shopee"/>
    <s v="shopee"/>
    <s v=""/>
    <s v="-"/>
    <s v="30/03/2026 14:27"/>
  </r>
  <r>
    <x v="10"/>
    <x v="10"/>
    <n v="69.900000000000006"/>
    <n v="10"/>
    <s v="GYR98"/>
    <n v="839"/>
    <n v="39"/>
    <s v="ร้านที่1"/>
    <s v="ส******ะ"/>
    <s v="******ธิ์, ตำบล ไชยราช ตำบลไชยราช อำเภอบางสะพานน้อย จังหวัดประจวบคีรีขันธ์ 77170"/>
    <s v="77170"/>
    <s v="04"/>
    <s v="30/03/2026 14:50"/>
    <s v="-"/>
    <s v="SPX Express"/>
    <s v="Shopee"/>
    <s v="shopee"/>
    <s v=""/>
    <s v="-"/>
    <s v="30/03/2026 14:20"/>
  </r>
  <r>
    <x v="0"/>
    <x v="0"/>
    <n v="50"/>
    <n v="6"/>
    <s v="GYR97"/>
    <n v="200"/>
    <n v="0"/>
    <s v="ร้านที่2"/>
    <s v=""/>
    <s v=""/>
    <s v="-"/>
    <s v=""/>
    <s v="-"/>
    <s v="-"/>
    <s v="Next-day delivery"/>
    <s v="Tiktok"/>
    <s v="-"/>
    <s v=""/>
    <s v="-"/>
    <s v="30/03/2026 14:17"/>
  </r>
  <r>
    <x v="7"/>
    <x v="7"/>
    <n v="50"/>
    <n v="3"/>
    <s v="GYR96"/>
    <n v="99"/>
    <n v="0"/>
    <s v="ร้านที่2"/>
    <s v="พ***ษา เ***ว้ม"/>
    <s v="กรุงเทพฯ"/>
    <s v="-"/>
    <s v=""/>
    <s v="30/03/2026 14:15"/>
    <s v="-"/>
    <s v="J&amp;T COD"/>
    <s v="Tiktok"/>
    <s v="จ่ายทีหลัง / COD"/>
    <s v=""/>
    <s v="-"/>
    <s v="30/03/2026 14:16"/>
  </r>
  <r>
    <x v="0"/>
    <x v="0"/>
    <n v="65"/>
    <n v="6"/>
    <s v="GYR95"/>
    <n v="200"/>
    <n v="0"/>
    <s v="ร้านที่10"/>
    <s v="คุนตาสุบีล"/>
    <s v="91ถนนสุนทรวีจิตรตในเมีอง อ.เภอเมีอง จ.นครพนม 48000"/>
    <s v="48000"/>
    <s v="0626657271"/>
    <s v="30/03/2026 11:16"/>
    <s v="t0832622509@gmail.com"/>
    <s v="EMS"/>
    <s v="facebook"/>
    <s v="กสิกร"/>
    <s v=""/>
    <s v="-"/>
    <s v="30/03/2026 14:13"/>
  </r>
  <r>
    <x v="0"/>
    <x v="0"/>
    <n v="65"/>
    <n v="6"/>
    <s v="GYR94"/>
    <n v="200"/>
    <n v="0"/>
    <s v="ร้านที่10"/>
    <s v="นางชลธิชา ศรีสมุทร"/>
    <s v="8/5 หมู่3 ตำบลพรุใน _x000a_อำเภอเกาะยาว จังหวัดพังงา _x000a_ 83000"/>
    <s v="83000"/>
    <s v="0952565047"/>
    <s v="30/03/2026 14:12"/>
    <s v="t0832622509@gmail.com"/>
    <s v="EMS COD"/>
    <s v="facebook"/>
    <s v="กสิกร"/>
    <s v=""/>
    <s v="-"/>
    <s v="30/03/2026 14:12"/>
  </r>
  <r>
    <x v="0"/>
    <x v="0"/>
    <n v="65"/>
    <n v="6"/>
    <s v="GYR93"/>
    <n v="200"/>
    <n v="0"/>
    <s v="ร้านที่10"/>
    <s v="อำนาจ ปานกลาง"/>
    <s v="191ม.9ต ท่าชนะ อ ท่าชนะ จ สุราษฎร์ธานี _x000a_ 84170"/>
    <s v="84170"/>
    <s v="0844474731"/>
    <s v="30/03/2026 14:11"/>
    <s v="t0832622509@gmail.com"/>
    <s v="EMS COD"/>
    <s v="facebook"/>
    <s v="กสิกร"/>
    <s v=""/>
    <s v="-"/>
    <s v="30/03/2026 14:11"/>
  </r>
  <r>
    <x v="0"/>
    <x v="0"/>
    <n v="65"/>
    <n v="6"/>
    <s v="GYR92"/>
    <n v="200"/>
    <n v="0"/>
    <s v="ร้านที่10"/>
    <s v="ปิยะรัตน์ พรหมปฏิมา"/>
    <s v="199 / 54 ซอย 8_x000a_หมู่ ที่  9_x000a_ถนน พุทธมณฑล _x000a_สาย 4_x000a_ตำบล กระทุ่มล้ม_x000a_อ.  สามพราน_x000a_จ.  นครปฐม 73220"/>
    <s v="73220"/>
    <s v="0958675957"/>
    <s v="30/03/2026 14:10"/>
    <s v="t0832622509@gmail.com"/>
    <s v="EMS COD"/>
    <s v="facebook"/>
    <s v="กสิกร"/>
    <s v=""/>
    <s v="-"/>
    <s v="30/03/2026 14:09"/>
  </r>
  <r>
    <x v="6"/>
    <x v="6"/>
    <n v="150"/>
    <n v="1"/>
    <s v="GYR90"/>
    <n v="199"/>
    <n v="0"/>
    <s v="ร้านที่1"/>
    <s v="คุณยุพดี ชัยกิมานนท์ "/>
    <s v="20 ซอย 6 ถนนบางคล้าแปลงยาวตำบลบางคล้าอำเภอบางคล้าจังหวัดฉะเชิงเทรา โทรศัพท์  24110"/>
    <s v="24110"/>
    <s v="0868299094"/>
    <s v="30/03/2026 14:07"/>
    <s v="t0832622509@gmail.com"/>
    <s v="EMS COD"/>
    <s v="facebook"/>
    <s v="กสิกร"/>
    <s v=""/>
    <s v="-"/>
    <s v="30/03/2026 14:06"/>
  </r>
  <r>
    <x v="5"/>
    <x v="5"/>
    <n v="150"/>
    <n v="1"/>
    <s v="GYR90"/>
    <n v="199"/>
    <n v="0"/>
    <s v="ร้านที่1"/>
    <s v="คุณยุพดี ชัยกิมานนท์ "/>
    <s v="20 ซอย 6 ถนนบางคล้าแปลงยาวตำบลบางคล้าอำเภอบางคล้าจังหวัดฉะเชิงเทรา โทรศัพท์  24110"/>
    <s v="24110"/>
    <s v="0868299094"/>
    <s v="30/03/2026 14:07"/>
    <s v="t0832622509@gmail.com"/>
    <s v="EMS COD"/>
    <s v="facebook"/>
    <s v="กสิกร"/>
    <s v=""/>
    <s v="-"/>
    <s v="30/03/2026 14:06"/>
  </r>
  <r>
    <x v="0"/>
    <x v="0"/>
    <n v="65"/>
    <n v="6"/>
    <s v="GYR89"/>
    <n v="200"/>
    <n v="0"/>
    <s v="ร้านที่10"/>
    <s v="จำเรียง พิกุลทอง"/>
    <s v=" 5/124หมู่10หมู่บ้านมาลัยทองธานี2 ต.บ้านสวน อ.เมือง จ.ชลบุรีโทร 20000"/>
    <s v="20000"/>
    <s v="0875618433"/>
    <s v="30/03/2026 14:05"/>
    <s v="t0832622509@gmail.com"/>
    <s v="EMS COD"/>
    <s v="facebook"/>
    <s v="กสิกร"/>
    <s v=""/>
    <s v="-"/>
    <s v="30/03/2026 14:05"/>
  </r>
  <r>
    <x v="6"/>
    <x v="6"/>
    <n v="150"/>
    <n v="1"/>
    <s v="GYR88"/>
    <n v="199"/>
    <n v="0"/>
    <s v="ร้านที่1"/>
    <s v="เกษรา เกิดมณี"/>
    <s v="ห้องพักกฤษดา(ห้อง11)_x000a_147หมู่21 ต.ท่าพระ_x000a_อ.เมือง_x000a_จ.ขอนแก่น_x000a_เบอร์ 40260"/>
    <s v="40260"/>
    <s v="0800137851"/>
    <s v="30/03/2026 14:04"/>
    <s v="t0832622509@gmail.com"/>
    <s v="EMS COD"/>
    <s v="facebook"/>
    <s v="กสิกร"/>
    <s v=""/>
    <s v="-"/>
    <s v="30/03/2026 14:04"/>
  </r>
  <r>
    <x v="5"/>
    <x v="5"/>
    <n v="150"/>
    <n v="1"/>
    <s v="GYR88"/>
    <n v="199"/>
    <n v="0"/>
    <s v="ร้านที่1"/>
    <s v="เกษรา เกิดมณี"/>
    <s v="ห้องพักกฤษดา(ห้อง11)_x000a_147หมู่21 ต.ท่าพระ_x000a_อ.เมือง_x000a_จ.ขอนแก่น_x000a_เบอร์ 40260"/>
    <s v="40260"/>
    <s v="0800137851"/>
    <s v="30/03/2026 14:04"/>
    <s v="t0832622509@gmail.com"/>
    <s v="EMS COD"/>
    <s v="facebook"/>
    <s v="กสิกร"/>
    <s v=""/>
    <s v="-"/>
    <s v="30/03/2026 14:04"/>
  </r>
  <r>
    <x v="0"/>
    <x v="0"/>
    <n v="65"/>
    <n v="6"/>
    <s v="GYR87"/>
    <n v="200"/>
    <n v="0"/>
    <s v="ร้านที่10"/>
    <s v="สาวิณี ผลลิ้มสุขสันติ"/>
    <s v="43/1 ม.5_x000a_ต. โพธิ์ประทับช้าง_x000a_อ. โพธิ์ประทับช้าง_x000a_จ. พิจิตร 66190"/>
    <s v="66190"/>
    <s v="0947261825"/>
    <s v="30/03/2026 14:03"/>
    <s v="t0832622509@gmail.com"/>
    <s v="EMS COD"/>
    <s v="facebook"/>
    <s v="กสิกร"/>
    <s v=""/>
    <s v="-"/>
    <s v="30/03/2026 14:03"/>
  </r>
  <r>
    <x v="0"/>
    <x v="0"/>
    <n v="65"/>
    <n v="6"/>
    <s v="GYR86"/>
    <n v="200"/>
    <n v="0"/>
    <s v="ร้านที่10"/>
    <s v="Be Happy Nee"/>
    <s v="29/1542 ถ.หทัยราษฎร์ ซอย39 แขวงสามวาตะวันตก เขตคลองสามวา กทม 10510"/>
    <s v="10510"/>
    <s v="0928766944"/>
    <s v="30/03/2026 14:02"/>
    <s v="t0832622509@gmail.com"/>
    <s v="EMS COD"/>
    <s v="facebook"/>
    <s v="กสิกร"/>
    <s v=""/>
    <s v="-"/>
    <s v="30/03/2026 14:02"/>
  </r>
  <r>
    <x v="11"/>
    <x v="11"/>
    <n v="35"/>
    <n v="8"/>
    <s v="GYR85"/>
    <n v="328"/>
    <n v="0"/>
    <s v="ร้านที่1"/>
    <s v="เ******์"/>
    <s v="******.ศรีมงคล ตำบลศรีมงคล อำเภอไทรโยค จังหวัดกาญจนบุรี 71150"/>
    <s v="71150"/>
    <s v="51"/>
    <s v="30/03/2026 14:32"/>
    <s v="-"/>
    <s v="SPX Express"/>
    <s v="Shopee"/>
    <s v="shopee"/>
    <s v=""/>
    <s v="-"/>
    <s v="30/03/2026 14:02"/>
  </r>
  <r>
    <x v="10"/>
    <x v="10"/>
    <n v="120"/>
    <n v="5"/>
    <s v="GYR84"/>
    <n v="480.7"/>
    <n v="0"/>
    <s v="ร้านที่2"/>
    <s v="น***ัว ฉ***ศักดิ์"/>
    <s v="กระบี่"/>
    <s v="-"/>
    <s v=""/>
    <s v="30/03/2026 14:01"/>
    <s v="-"/>
    <s v="J&amp;T COD"/>
    <s v="Tiktok"/>
    <s v="จ่ายทีหลัง / COD"/>
    <s v=""/>
    <s v="-"/>
    <s v="30/03/2026 14:01"/>
  </r>
  <r>
    <x v="5"/>
    <x v="5"/>
    <n v="150"/>
    <n v="1"/>
    <s v="GYR83"/>
    <n v="199"/>
    <n v="0"/>
    <s v="ร้านที่1"/>
    <s v="สุจิตรา  ไชยโชติ  ฝ่ายการช่าง"/>
    <s v="การท่าเรือแห่งประเทศไทย  444 ถนนท่าเรือ  แขวงคลองเตย เขตคลองเตย กทม. มือถือ  วันและเวลาราชการ 10110"/>
    <s v="10110"/>
    <s v="0863089893"/>
    <s v="30/03/2026 14:01"/>
    <s v="t0832622509@gmail.com"/>
    <s v="EMS COD"/>
    <s v="facebook"/>
    <s v="กสิกร"/>
    <s v=""/>
    <s v="-"/>
    <s v="30/03/2026 14:00"/>
  </r>
  <r>
    <x v="6"/>
    <x v="6"/>
    <n v="150"/>
    <n v="1"/>
    <s v="GYR83"/>
    <n v="199"/>
    <n v="0"/>
    <s v="ร้านที่1"/>
    <s v="สุจิตรา  ไชยโชติ  ฝ่ายการช่าง"/>
    <s v="การท่าเรือแห่งประเทศไทย  444 ถนนท่าเรือ  แขวงคลองเตย เขตคลองเตย กทม. มือถือ  วันและเวลาราชการ 10110"/>
    <s v="10110"/>
    <s v="0863089893"/>
    <s v="30/03/2026 14:01"/>
    <s v="t0832622509@gmail.com"/>
    <s v="EMS COD"/>
    <s v="facebook"/>
    <s v="กสิกร"/>
    <s v=""/>
    <s v="-"/>
    <s v="30/03/2026 14:00"/>
  </r>
  <r>
    <x v="0"/>
    <x v="0"/>
    <n v="65"/>
    <n v="6"/>
    <s v="GYR82"/>
    <n v="200"/>
    <n v="0"/>
    <s v="ร้านที่10"/>
    <s v="วิศัลยา มาจุ่ม"/>
    <s v="147 ม.8 ต.ห้วยไร่ อ.หล่มสัก จ.เพชรบูรณ์ 67110"/>
    <s v="67110"/>
    <s v="0818878404"/>
    <s v="30/03/2026 13:59"/>
    <s v="t0832622509@gmail.com"/>
    <s v="EMS COD"/>
    <s v="facebook"/>
    <s v="กสิกร"/>
    <s v=""/>
    <s v="-"/>
    <s v="30/03/2026 13:58"/>
  </r>
  <r>
    <x v="7"/>
    <x v="7"/>
    <n v="50"/>
    <n v="3"/>
    <s v="GYR81"/>
    <n v="300"/>
    <n v="0"/>
    <s v="ร้านที่1"/>
    <s v="พัชรินทร์ จารุยานนท์"/>
    <s v="188/304 ซอย 4_x000a_ ถนนกรุงเทพฯ-ปทุมธานี_x000a_ ตำบล บางเดื่อ  อำเภอเมือง จังหวัดปทุมธานี _x000a_086-101-4244 12000"/>
    <s v="12000"/>
    <s v="0879355857"/>
    <s v="30/03/2026 13:58"/>
    <s v="t0832622509@gmail.com"/>
    <s v="EMS COD"/>
    <s v="facebook"/>
    <s v="กสิกร"/>
    <s v=""/>
    <s v="-"/>
    <s v="30/03/2026 13:57"/>
  </r>
  <r>
    <x v="0"/>
    <x v="0"/>
    <n v="65"/>
    <n v="6"/>
    <s v="GYR81"/>
    <n v="300"/>
    <n v="0"/>
    <s v="ร้านที่1"/>
    <s v="พัชรินทร์ จารุยานนท์"/>
    <s v="188/304 ซอย 4_x000a_ ถนนกรุงเทพฯ-ปทุมธานี_x000a_ ตำบล บางเดื่อ  อำเภอเมือง จังหวัดปทุมธานี _x000a_086-101-4244 12000"/>
    <s v="12000"/>
    <s v="0879355857"/>
    <s v="30/03/2026 13:58"/>
    <s v="t0832622509@gmail.com"/>
    <s v="EMS COD"/>
    <s v="facebook"/>
    <s v="กสิกร"/>
    <s v=""/>
    <s v="-"/>
    <s v="30/03/2026 13:57"/>
  </r>
  <r>
    <x v="0"/>
    <x v="0"/>
    <n v="65"/>
    <n v="12"/>
    <s v="GYR80"/>
    <n v="400"/>
    <n v="0"/>
    <s v="ร้านที่10"/>
    <s v="ชื่อ คุณ  นิศา   ไทยขนส่ง "/>
    <s v="ที่อยู่ 37 พระราม 9  ซอย60   (ซอย8เสรี)ถนนพระราม9 เขตสวนหลวง  แขวงสวนกลวง  ก.ท.ม  _x000a_เบอร์โทร 10250"/>
    <s v="10250"/>
    <s v="0828981886"/>
    <s v="30/03/2026 09:59"/>
    <s v="t0832622509@gmail.com"/>
    <s v="EMS"/>
    <s v="facebook"/>
    <s v="กสิกร"/>
    <s v=""/>
    <s v="-"/>
    <s v="30/03/2026 13:56"/>
  </r>
  <r>
    <x v="10"/>
    <x v="10"/>
    <n v="66.333333333333329"/>
    <n v="15"/>
    <s v="GYR79"/>
    <n v="1250"/>
    <n v="0"/>
    <s v="ร้านที่2"/>
    <s v="น***ัว ฉ***ศักดิ์"/>
    <s v="กระบี่"/>
    <s v="-"/>
    <s v=""/>
    <s v="30/03/2026 13:54"/>
    <s v="-"/>
    <s v="J&amp;T COD"/>
    <s v="Tiktok"/>
    <s v="จ่ายทีหลัง / COD"/>
    <s v=""/>
    <s v="-"/>
    <s v="30/03/2026 13:54"/>
  </r>
  <r>
    <x v="0"/>
    <x v="0"/>
    <n v="65"/>
    <n v="12"/>
    <s v="GYR78"/>
    <n v="400"/>
    <n v="0"/>
    <s v="ร้านที่10"/>
    <s v="รักชนก กรัดจินดา"/>
    <s v="45/2 ม.1 ต.ดอนลาน อ.ผักไห่ จ.อยุธยา 13280"/>
    <s v="13280"/>
    <s v="0611903596"/>
    <s v="30/03/2026 09:59"/>
    <s v="t0832622509@gmail.com"/>
    <s v="EMS"/>
    <s v="facebook"/>
    <s v="กสิกร"/>
    <s v=""/>
    <s v="-"/>
    <s v="30/03/2026 13:53"/>
  </r>
  <r>
    <x v="0"/>
    <x v="0"/>
    <n v="65"/>
    <n v="12"/>
    <s v="GYR77"/>
    <n v="400"/>
    <n v="0"/>
    <s v="ร้านที่10"/>
    <s v="คุณรัตนาพร มากนัก "/>
    <s v="133/444 ม.3 ม.พฤษาวิลล์ 33_x000a_ซอยวัดส้มเกลี้ยง ( วัดแพรก ) _x000a_ตำบล ปลายทาง อ. บางกรวย_x000a_จ.นนทบุรี _x000a__x000a_สำรอง 094-5451287 11130"/>
    <s v="11130"/>
    <s v="0851433126"/>
    <s v="30/03/2026 13:51"/>
    <s v="t0832622509@gmail.com"/>
    <s v="EMS COD"/>
    <s v="facebook"/>
    <s v="กสิกร"/>
    <s v=""/>
    <s v="-"/>
    <s v="30/03/2026 13:50"/>
  </r>
  <r>
    <x v="4"/>
    <x v="4"/>
    <n v="159"/>
    <n v="1"/>
    <s v="GYR76"/>
    <n v="129"/>
    <n v="0"/>
    <s v="ร้านที่2"/>
    <s v="เ***ณี เ***ทอง"/>
    <s v="ศรีสะเกษ"/>
    <s v="-"/>
    <s v=""/>
    <s v="30/03/2026 13:50"/>
    <s v="-"/>
    <s v="J&amp;T COD"/>
    <s v="Tiktok"/>
    <s v="จ่ายทีหลัง / COD"/>
    <s v=""/>
    <s v="-"/>
    <s v="30/03/2026 13:50"/>
  </r>
  <r>
    <x v="0"/>
    <x v="0"/>
    <n v="65"/>
    <n v="6"/>
    <s v="GYR75"/>
    <n v="200"/>
    <n v="0"/>
    <s v="ร้านที่10"/>
    <s v="ชลาลัย  ชินจอหอ"/>
    <s v="198/2 หมู่บ้านประปานคร ซ.8_x000a_ถ.นาสร้าง_x000a_ต.นครปฐม_x000a_อ.เมือง_x000a_จ.นครปฐม 73000"/>
    <s v="73000"/>
    <s v="0899425019"/>
    <s v="30/03/2026 13:50"/>
    <s v="t0832622509@gmail.com"/>
    <s v="EMS COD"/>
    <s v="facebook"/>
    <s v="กสิกร"/>
    <s v=""/>
    <s v="-"/>
    <s v="30/03/2026 13:49"/>
  </r>
  <r>
    <x v="0"/>
    <x v="0"/>
    <n v="65"/>
    <n v="6"/>
    <s v="GYR74"/>
    <n v="200"/>
    <n v="0"/>
    <s v="ร้านที่10"/>
    <s v="อุไรวรรณ ลดาพนิตกุล"/>
    <s v="เลขที่ 193/4 ซ.เพชรเกษม 69 _x000a_แขวงหลักสอง _x000a_เขตบางแค กรุงเทพฯ _x000a_โทร 10160"/>
    <s v="10160"/>
    <s v="0891308621"/>
    <s v="30/03/2026 13:47"/>
    <s v="t0832622509@gmail.com"/>
    <s v="EMS COD"/>
    <s v="facebook"/>
    <s v="กสิกร"/>
    <s v=""/>
    <s v="-"/>
    <s v="30/03/2026 13:47"/>
  </r>
  <r>
    <x v="7"/>
    <x v="7"/>
    <n v="50"/>
    <n v="3"/>
    <s v="GYR73"/>
    <n v="100"/>
    <n v="0"/>
    <s v="ร้านที่1"/>
    <s v="ชื่อ จารีย์ ไร่ใหญ่"/>
    <s v="ที่อยู่จัดส่ง_x000a_โทร _x000a_ที่อยู่ 3 หมู่ 8 ตำบลอ่าวนาง อำเภอเมืองกระบี่ จังหวัดกระบี่  81210"/>
    <s v="81210"/>
    <s v="0936699342"/>
    <s v="30/03/2026 13:46"/>
    <s v="t0832622509@gmail.com"/>
    <s v="EMS COD"/>
    <s v="facebook"/>
    <s v="กสิกร"/>
    <s v=""/>
    <s v="-"/>
    <s v="30/03/2026 13:46"/>
  </r>
  <r>
    <x v="14"/>
    <x v="15"/>
    <n v="14"/>
    <n v="2"/>
    <s v="GYR72"/>
    <n v="44"/>
    <n v="16"/>
    <s v="ร้านที่1"/>
    <s v="ก******์"/>
    <s v="******ลชุมแพ, อำเภอชุมแพ อยุ่ในรั่วเดี่ยวกันกับ ป.ณ ชุมแพ ตำบลชุมแพ อำเภอชุมแพ จังหวัดขอนแก่น 40130"/>
    <s v="40130"/>
    <s v="73"/>
    <s v="30/03/2026 14:17"/>
    <s v="-"/>
    <s v="SPX Express"/>
    <s v="Shopee"/>
    <s v="shopee"/>
    <s v=""/>
    <s v="-"/>
    <s v="30/03/2026 13:45"/>
  </r>
  <r>
    <x v="6"/>
    <x v="6"/>
    <n v="150"/>
    <n v="1"/>
    <s v="GYR71"/>
    <n v="199"/>
    <n v="0"/>
    <s v="ร้านที่1"/>
    <s v="กัลยา ทองสงฆ์"/>
    <s v="(ร้านจี๊ดโบราณ)_x000a_388 ม.7 ต.ธรรมมา_x000a_มูล อ.เมือง_x000a_จ.ชัยนาท 17000"/>
    <s v="17000"/>
    <s v="0834952253"/>
    <s v="30/03/2026 08:58"/>
    <s v="t0832622509@gmail.com"/>
    <s v="EMS"/>
    <s v="facebook"/>
    <s v="กสิกร"/>
    <s v=""/>
    <s v="-"/>
    <s v="30/03/2026 13:44"/>
  </r>
  <r>
    <x v="5"/>
    <x v="5"/>
    <n v="150"/>
    <n v="1"/>
    <s v="GYR71"/>
    <n v="199"/>
    <n v="0"/>
    <s v="ร้านที่1"/>
    <s v="กัลยา ทองสงฆ์"/>
    <s v="(ร้านจี๊ดโบราณ)_x000a_388 ม.7 ต.ธรรมมา_x000a_มูล อ.เมือง_x000a_จ.ชัยนาท 17000"/>
    <s v="17000"/>
    <s v="0834952253"/>
    <s v="30/03/2026 08:58"/>
    <s v="t0832622509@gmail.com"/>
    <s v="EMS"/>
    <s v="facebook"/>
    <s v="กสิกร"/>
    <s v=""/>
    <s v="-"/>
    <s v="30/03/2026 13:44"/>
  </r>
  <r>
    <x v="7"/>
    <x v="7"/>
    <n v="50"/>
    <n v="3"/>
    <s v="GYR70"/>
    <n v="100"/>
    <n v="0"/>
    <s v="ร้านที่1"/>
    <s v="คุณบังอร ไข่แก้ว"/>
    <s v="101/27 แสงสุภา_x000a_เขาน้อย_x000a_ต.หนองปรือ_x000a_อ.บางละมุง_x000a_จ.ซลบุรี _x000a_ 20150"/>
    <s v="20150"/>
    <s v="0918720392"/>
    <s v="30/03/2026 13:43"/>
    <s v="t0832622509@gmail.com"/>
    <s v="EMS COD"/>
    <s v="facebook"/>
    <s v="กสิกร"/>
    <s v=""/>
    <s v="-"/>
    <s v="30/03/2026 13:43"/>
  </r>
  <r>
    <x v="6"/>
    <x v="6"/>
    <n v="150"/>
    <n v="1"/>
    <s v="GYR69"/>
    <n v="199"/>
    <n v="0"/>
    <s v="ร้านที่1"/>
    <s v="โอ๊ต ภัทรชัย แห่งวัง โชคทวีทรัพย์"/>
    <s v="ที่อยู่ _x000a_ห้องพักกัปตันแพไม้ (ห้อง36) _x000a_11/4 ตำบลหัวหิน อำเภอหัวหิน_x000a_จังหวัดประจวบคีรีขันธ์  77110"/>
    <s v="77110"/>
    <s v="0907927989"/>
    <s v="30/03/2026 13:42"/>
    <s v="t0832622509@gmail.com"/>
    <s v="EMS COD"/>
    <s v="facebook"/>
    <s v="กสิกร"/>
    <s v=""/>
    <s v="-"/>
    <s v="30/03/2026 13:42"/>
  </r>
  <r>
    <x v="5"/>
    <x v="5"/>
    <n v="150"/>
    <n v="1"/>
    <s v="GYR69"/>
    <n v="199"/>
    <n v="0"/>
    <s v="ร้านที่1"/>
    <s v="โอ๊ต ภัทรชัย แห่งวัง โชคทวีทรัพย์"/>
    <s v="ที่อยู่ _x000a_ห้องพักกัปตันแพไม้ (ห้อง36) _x000a_11/4 ตำบลหัวหิน อำเภอหัวหิน_x000a_จังหวัดประจวบคีรีขันธ์  77110"/>
    <s v="77110"/>
    <s v="0907927989"/>
    <s v="30/03/2026 13:42"/>
    <s v="t0832622509@gmail.com"/>
    <s v="EMS COD"/>
    <s v="facebook"/>
    <s v="กสิกร"/>
    <s v=""/>
    <s v="-"/>
    <s v="30/03/2026 13:42"/>
  </r>
  <r>
    <x v="6"/>
    <x v="6"/>
    <n v="150"/>
    <n v="1"/>
    <s v="GYR68"/>
    <n v="199"/>
    <n v="0"/>
    <s v="ร้านที่1"/>
    <s v="น.ส.ขวัญฤดี เชยชม"/>
    <s v="159/1หมู่ที่1 ต.เนินพระปรางค์_x000a_อ.สองพี่น้อง จ.สุพรรณบุรี _x000a_โทร  72110"/>
    <s v="72110"/>
    <s v="0840263787"/>
    <s v="30/03/2026 13:41"/>
    <s v="t0832622509@gmail.com"/>
    <s v="EMS COD"/>
    <s v="facebook"/>
    <s v="กสิกร"/>
    <s v=""/>
    <s v="-"/>
    <s v="30/03/2026 13:41"/>
  </r>
  <r>
    <x v="5"/>
    <x v="5"/>
    <n v="150"/>
    <n v="1"/>
    <s v="GYR68"/>
    <n v="199"/>
    <n v="0"/>
    <s v="ร้านที่1"/>
    <s v="น.ส.ขวัญฤดี เชยชม"/>
    <s v="159/1หมู่ที่1 ต.เนินพระปรางค์_x000a_อ.สองพี่น้อง จ.สุพรรณบุรี _x000a_โทร  72110"/>
    <s v="72110"/>
    <s v="0840263787"/>
    <s v="30/03/2026 13:41"/>
    <s v="t0832622509@gmail.com"/>
    <s v="EMS COD"/>
    <s v="facebook"/>
    <s v="กสิกร"/>
    <s v=""/>
    <s v="-"/>
    <s v="30/03/2026 13:41"/>
  </r>
  <r>
    <x v="6"/>
    <x v="6"/>
    <n v="150"/>
    <n v="1"/>
    <s v="GYR67"/>
    <n v="199"/>
    <n v="0"/>
    <s v="ร้านที่1"/>
    <s v="มะยุรี"/>
    <s v="หมู่บ้านนลินยา209/13_x000a_อ.หนองจอก_x000a_แขวงหนองจอก_x000a_เขตก.ท.ม_x000a_โทร 10530"/>
    <s v="10530"/>
    <s v="0892355404"/>
    <s v="30/03/2026 13:40"/>
    <s v="t0832622509@gmail.com"/>
    <s v="EMS COD"/>
    <s v="facebook"/>
    <s v="กสิกร"/>
    <s v=""/>
    <s v="-"/>
    <s v="30/03/2026 13:40"/>
  </r>
  <r>
    <x v="5"/>
    <x v="5"/>
    <n v="150"/>
    <n v="1"/>
    <s v="GYR67"/>
    <n v="199"/>
    <n v="0"/>
    <s v="ร้านที่1"/>
    <s v="มะยุรี"/>
    <s v="หมู่บ้านนลินยา209/13_x000a_อ.หนองจอก_x000a_แขวงหนองจอก_x000a_เขตก.ท.ม_x000a_โทร 10530"/>
    <s v="10530"/>
    <s v="0892355404"/>
    <s v="30/03/2026 13:40"/>
    <s v="t0832622509@gmail.com"/>
    <s v="EMS COD"/>
    <s v="facebook"/>
    <s v="กสิกร"/>
    <s v=""/>
    <s v="-"/>
    <s v="30/03/2026 13:40"/>
  </r>
  <r>
    <x v="6"/>
    <x v="6"/>
    <n v="150"/>
    <n v="2"/>
    <s v="GYR66"/>
    <n v="199"/>
    <n v="0"/>
    <s v="ร้านที่1"/>
    <s v="ชูเกียรติ รัตนเสรีเกียรติ"/>
    <s v="2007/132 (หอพักรัตน) ซอยประชาสงเคราะห์ 38 (ตลาดเกียรติทงชัย)_x000a_ถนนประชาสงเคราะห์_x000a_แขวงรัชดาภิเษก_x000a_เขตดินแดง_x000a_กทม_x000a_Thailand 10400"/>
    <s v="10400"/>
    <s v="66816483139"/>
    <s v="30/03/2026 13:38"/>
    <s v="t0832622509@gmail.com"/>
    <s v="EMS COD"/>
    <s v="facebook"/>
    <s v="กสิกร"/>
    <s v=""/>
    <s v="-"/>
    <s v="30/03/2026 13:37"/>
  </r>
  <r>
    <x v="7"/>
    <x v="7"/>
    <n v="50"/>
    <n v="3"/>
    <s v="GYR65"/>
    <n v="100"/>
    <n v="0"/>
    <s v="ร้านที่1"/>
    <s v="อารี จังสถิตย์กุล"/>
    <s v="44/34ซอยมิตรภาพ32/1 ถนนมิตรภาพ_x000a_ต.ในเมือง อ.เมืองจ.ขอนแก่น 40000, ในเมือง_x000a_เมือง, ขอนแก่น _x000a_ 40000"/>
    <s v="40000"/>
    <s v="0845114456"/>
    <s v="29/03/2026 11:04"/>
    <s v="t0832622509@gmail.com"/>
    <s v="EMS"/>
    <s v="facebook"/>
    <s v="กสิกร"/>
    <s v=""/>
    <s v="-"/>
    <s v="30/03/2026 13:35"/>
  </r>
  <r>
    <x v="7"/>
    <x v="7"/>
    <n v="50"/>
    <n v="6"/>
    <s v="GYR64"/>
    <n v="200"/>
    <n v="0"/>
    <s v="ร้านที่1"/>
    <s v="ภัททิยา า.มิวันเปี้ย"/>
    <s v="105หมู่1ตทุ่งศรีอร้องกวางจแพร่_x000a_ทุ่งศรี_x000a_แพร่_x000a_Thailand  54140 54140"/>
    <s v="54140"/>
    <s v="0657135769"/>
    <s v="30/03/2026 13:34"/>
    <s v="t0832622509@gmail.com"/>
    <s v="EMS COD"/>
    <s v="facebook"/>
    <s v="กสิกร"/>
    <s v=""/>
    <s v="-"/>
    <s v="30/03/2026 13:34"/>
  </r>
  <r>
    <x v="12"/>
    <x v="12"/>
    <n v="54.5"/>
    <n v="2"/>
    <s v="GYR63"/>
    <n v="85"/>
    <n v="0"/>
    <s v="ร้านที่1"/>
    <s v="สุทธินันท์ สุภากรเดช"/>
    <s v="930/30ก. เอกชัย ซอย5 ต.มหาชัย_x000a__x000a_เมืองสมุทรสาคร/ Mueang Samut Sakhonสมุทรสาคร/ Samut Sakhon_x000a_74000"/>
    <s v="74000"/>
    <s v="660895244474"/>
    <s v="30/03/2026 13:32"/>
    <s v="-"/>
    <s v="Kerry_dropoff"/>
    <s v="Lazada"/>
    <s v="lazada"/>
    <s v=""/>
    <s v="LEXPU0672556003"/>
    <s v="30/03/2026 13:32"/>
  </r>
  <r>
    <x v="7"/>
    <x v="7"/>
    <n v="50"/>
    <n v="3"/>
    <s v="GYR62"/>
    <n v="99"/>
    <n v="0"/>
    <s v="ร้านที่2"/>
    <s v=""/>
    <s v=""/>
    <s v="-"/>
    <s v=""/>
    <s v="-"/>
    <s v="-"/>
    <s v="Next-day delivery"/>
    <s v="Tiktok"/>
    <s v="-"/>
    <s v=""/>
    <s v="-"/>
    <s v="30/03/2026 13:31"/>
  </r>
  <r>
    <x v="7"/>
    <x v="7"/>
    <n v="50"/>
    <n v="9"/>
    <s v="GYR61"/>
    <n v="300"/>
    <n v="0"/>
    <s v="ร้านที่1"/>
    <s v="จตุรวิธ สลัดทุกข์"/>
    <s v="23 หมู่11 ปากซอย._x000a_11/21_x000a_ต.คลองสาม_x000a_อ.คลองหลวง_x000a_จ.ปทุมธานี_x000a_โทร  12120"/>
    <s v="12120"/>
    <s v="0895106059"/>
    <s v="29/03/2026 09:44"/>
    <s v="t0832622509@gmail.com"/>
    <s v="EMS"/>
    <s v="facebook"/>
    <s v="กสิกร"/>
    <s v=""/>
    <s v="-"/>
    <s v="30/03/2026 13:30"/>
  </r>
  <r>
    <x v="7"/>
    <x v="7"/>
    <n v="50"/>
    <n v="3"/>
    <s v="GYR60"/>
    <n v="100"/>
    <n v="0"/>
    <s v="ร้านที่1"/>
    <s v="สมพรทุ่งสี่"/>
    <s v="100/2ม2ตปากทางอเมืองจพิจิตรโทร 66000"/>
    <s v="66000"/>
    <s v="0814290074"/>
    <s v="30/03/2026 13:29"/>
    <s v="t0832622509@gmail.com"/>
    <s v="EMS COD"/>
    <s v="facebook"/>
    <s v="กสิกร"/>
    <s v=""/>
    <s v="-"/>
    <s v="30/03/2026 13:29"/>
  </r>
  <r>
    <x v="5"/>
    <x v="5"/>
    <n v="150"/>
    <n v="1"/>
    <s v="GYR59"/>
    <n v="199"/>
    <n v="0"/>
    <s v="ร้านที่1"/>
    <s v="รุ่งสุรีย์. สิงหโตทอง"/>
    <s v="  33/1-2 หมู่ 1 ต.หนองอิรุณ อ.บ้านบึง จ.ชลบุรี  โทร  20220"/>
    <s v="20220"/>
    <s v="0993031388"/>
    <s v="30/03/2026 13:28"/>
    <s v="t0832622509@gmail.com"/>
    <s v="EMS COD"/>
    <s v="facebook"/>
    <s v="กสิกร"/>
    <s v=""/>
    <s v="-"/>
    <s v="30/03/2026 13:27"/>
  </r>
  <r>
    <x v="6"/>
    <x v="6"/>
    <n v="150"/>
    <n v="1"/>
    <s v="GYR59"/>
    <n v="199"/>
    <n v="0"/>
    <s v="ร้านที่1"/>
    <s v="รุ่งสุรีย์. สิงหโตทอง"/>
    <s v="  33/1-2 หมู่ 1 ต.หนองอิรุณ อ.บ้านบึง จ.ชลบุรี  โทร  20220"/>
    <s v="20220"/>
    <s v="0993031388"/>
    <s v="30/03/2026 13:28"/>
    <s v="t0832622509@gmail.com"/>
    <s v="EMS COD"/>
    <s v="facebook"/>
    <s v="กสิกร"/>
    <s v=""/>
    <s v="-"/>
    <s v="30/03/2026 13:27"/>
  </r>
  <r>
    <x v="6"/>
    <x v="6"/>
    <n v="150"/>
    <n v="1"/>
    <s v="GYR58"/>
    <n v="199"/>
    <n v="0"/>
    <s v="ร้านที่1"/>
    <s v=" พระใบฎีกา สมบูรณ์ โสภโณ"/>
    <s v="วัดโสภิตาราม(พระสมบูรณ์)199ม12บ้านนาศรีต.สะอาดอ.น้ำพองจ.ขอนเเก่นโทร 40310"/>
    <s v="40310"/>
    <s v="0639195526"/>
    <s v="30/03/2026 13:25"/>
    <s v="t0832622509@gmail.com"/>
    <s v="EMS COD"/>
    <s v="facebook"/>
    <s v="กสิกร"/>
    <s v=""/>
    <s v="-"/>
    <s v="30/03/2026 13:25"/>
  </r>
  <r>
    <x v="5"/>
    <x v="5"/>
    <n v="150"/>
    <n v="1"/>
    <s v="GYR58"/>
    <n v="199"/>
    <n v="0"/>
    <s v="ร้านที่1"/>
    <s v=" พระใบฎีกา สมบูรณ์ โสภโณ"/>
    <s v="วัดโสภิตาราม(พระสมบูรณ์)199ม12บ้านนาศรีต.สะอาดอ.น้ำพองจ.ขอนเเก่นโทร 40310"/>
    <s v="40310"/>
    <s v="0639195526"/>
    <s v="30/03/2026 13:25"/>
    <s v="t0832622509@gmail.com"/>
    <s v="EMS COD"/>
    <s v="facebook"/>
    <s v="กสิกร"/>
    <s v=""/>
    <s v="-"/>
    <s v="30/03/2026 13:25"/>
  </r>
  <r>
    <x v="7"/>
    <x v="7"/>
    <n v="50"/>
    <n v="3"/>
    <s v="GYR57"/>
    <n v="100"/>
    <n v="0"/>
    <s v="ร้านที่1"/>
    <s v="นาย.ธนโชติ.จองศิริกุล"/>
    <s v=".466/236.ซอย.5.หมู่บ้านรุ่งเรือง.2.ถ.พรหมประกาย.ต.หมากแข้ง.อ.เมือง.จว.อุดรธานี..โทร. 41000"/>
    <s v="41000"/>
    <s v="0910508999"/>
    <s v="30/03/2026 13:24"/>
    <s v="t0832622509@gmail.com"/>
    <s v="EMS COD"/>
    <s v="facebook"/>
    <s v="กสิกร"/>
    <s v=""/>
    <s v="-"/>
    <s v="30/03/2026 13:24"/>
  </r>
  <r>
    <x v="13"/>
    <x v="14"/>
    <n v="66.666666666666671"/>
    <n v="3"/>
    <s v="GYR56"/>
    <n v="129"/>
    <n v="0"/>
    <s v="ร้านที่2"/>
    <s v="เ***ซ์ โ***"/>
    <s v="สมุทรปราการ"/>
    <s v="-"/>
    <s v=""/>
    <s v="30/03/2026 13:16"/>
    <s v="-"/>
    <s v="J&amp;T COD"/>
    <s v="Tiktok"/>
    <s v="จ่ายทีหลัง / COD"/>
    <s v=""/>
    <s v="-"/>
    <s v="30/03/2026 13:16"/>
  </r>
  <r>
    <x v="15"/>
    <x v="16"/>
    <n v="89.5"/>
    <n v="2"/>
    <s v="GYR55"/>
    <n v="379"/>
    <n v="0"/>
    <s v="ร้านที่1"/>
    <s v="นพวรรณ ชีวะเกรียงไกร"/>
    <s v=" หมู่บ้านคาซ่าวิลล์หทัยราษฎร์ หมู่ 18 เลขที่ 55/176 ชอย 33 ต.บึงคำพร้อย อ.ลำลูกกา จ.ปทุม ธานี _x000a_ 12150"/>
    <s v="12150"/>
    <s v="0866361551"/>
    <s v="30/03/2026 13:16"/>
    <s v="t0832622509@gmail.com"/>
    <s v="EMS COD"/>
    <s v="facebook"/>
    <s v="กสิกร"/>
    <s v=""/>
    <s v="-"/>
    <s v="30/03/2026 13:15"/>
  </r>
  <r>
    <x v="0"/>
    <x v="0"/>
    <n v="65"/>
    <n v="6"/>
    <s v="GYR55"/>
    <n v="379"/>
    <n v="0"/>
    <s v="ร้านที่1"/>
    <s v="นพวรรณ ชีวะเกรียงไกร"/>
    <s v=" หมู่บ้านคาซ่าวิลล์หทัยราษฎร์ หมู่ 18 เลขที่ 55/176 ชอย 33 ต.บึงคำพร้อย อ.ลำลูกกา จ.ปทุม ธานี _x000a_ 12150"/>
    <s v="12150"/>
    <s v="0866361551"/>
    <s v="30/03/2026 13:16"/>
    <s v="t0832622509@gmail.com"/>
    <s v="EMS COD"/>
    <s v="facebook"/>
    <s v="กสิกร"/>
    <s v=""/>
    <s v="-"/>
    <s v="30/03/2026 13:15"/>
  </r>
  <r>
    <x v="0"/>
    <x v="0"/>
    <n v="50"/>
    <n v="6"/>
    <s v="GYR54"/>
    <n v="200"/>
    <n v="0"/>
    <s v="ร้านที่2"/>
    <s v="บ***รียน บ***ต"/>
    <s v="อุดรธานี"/>
    <s v="-"/>
    <s v=""/>
    <s v="30/03/2026 13:12"/>
    <s v="-"/>
    <s v="J&amp;T Express"/>
    <s v="Tiktok"/>
    <s v="tiktok"/>
    <s v=""/>
    <s v="-"/>
    <s v="30/03/2026 13:12"/>
  </r>
  <r>
    <x v="0"/>
    <x v="0"/>
    <n v="65"/>
    <n v="6"/>
    <s v="GYR53"/>
    <n v="200"/>
    <n v="0"/>
    <s v="ร้านที่10"/>
    <s v="กิตติยา ติยะวรากุล"/>
    <s v="49/16 หมู่บ้านลภาวัน14_x000a_ถ.รัตนาธิเบศร์_x000a_บางรักใหญ่_x000a_บางบัวทอง_x000a_นนทบุรี_x000a_Thailand 11110"/>
    <s v="11110"/>
    <s v="66952517859"/>
    <s v="30/03/2026 09:29"/>
    <s v="t0832622509@gmail.com"/>
    <s v="EMS"/>
    <s v="facebook"/>
    <s v="กสิกร"/>
    <s v=""/>
    <s v="-"/>
    <s v="30/03/2026 13:11"/>
  </r>
  <r>
    <x v="0"/>
    <x v="0"/>
    <n v="33.333333333333336"/>
    <n v="3"/>
    <s v="GYR52"/>
    <n v="100"/>
    <n v="0"/>
    <s v="ร้านที่4"/>
    <s v="เ***ซ์ โ***"/>
    <s v="สมุทรปราการ"/>
    <s v="-"/>
    <s v=""/>
    <s v="30/03/2026 13:10"/>
    <s v="-"/>
    <s v="J&amp;T COD"/>
    <s v="Tiktok"/>
    <s v="จ่ายทีหลัง / COD"/>
    <s v=""/>
    <s v="-"/>
    <s v="30/03/2026 13:10"/>
  </r>
  <r>
    <x v="0"/>
    <x v="0"/>
    <n v="33.333333333333336"/>
    <n v="3"/>
    <s v="GYR51"/>
    <n v="100"/>
    <n v="0"/>
    <s v="ร้านที่4"/>
    <s v="ศ***า"/>
    <s v="ลำปาง"/>
    <s v="-"/>
    <s v=""/>
    <s v="30/03/2026 13:04"/>
    <s v="-"/>
    <s v="J&amp;T COD"/>
    <s v="Tiktok"/>
    <s v="จ่ายทีหลัง / COD"/>
    <s v="ไม่รับรสกาแฟค่ะ เผือกมะพร้าวอ่อน2 เนยนม1ค่ะ"/>
    <s v="-"/>
    <s v="30/03/2026 13:04"/>
  </r>
  <r>
    <x v="0"/>
    <x v="0"/>
    <n v="50"/>
    <n v="6"/>
    <s v="GYR50"/>
    <n v="384.86"/>
    <n v="0"/>
    <s v="ร้านที่2"/>
    <s v="ว***า เ***ญสุข"/>
    <s v="สมุทรปราการ"/>
    <s v="-"/>
    <s v=""/>
    <s v="30/03/2026 13:04"/>
    <s v="-"/>
    <s v="J&amp;T Express"/>
    <s v="Tiktok"/>
    <s v="tiktok"/>
    <s v=""/>
    <s v="-"/>
    <s v="30/03/2026 13:04"/>
  </r>
  <r>
    <x v="0"/>
    <x v="0"/>
    <n v="50"/>
    <n v="6"/>
    <s v="GYR50"/>
    <n v="384.86"/>
    <n v="0"/>
    <s v="ร้านที่2"/>
    <s v="ว***า เ***ญสุข"/>
    <s v="สมุทรปราการ"/>
    <s v="-"/>
    <s v=""/>
    <s v="30/03/2026 13:04"/>
    <s v="-"/>
    <s v="J&amp;T Express"/>
    <s v="Tiktok"/>
    <s v="tiktok"/>
    <s v=""/>
    <s v="-"/>
    <s v="30/03/2026 13:04"/>
  </r>
  <r>
    <x v="3"/>
    <x v="3"/>
    <n v="139"/>
    <n v="1"/>
    <s v="GYR49"/>
    <n v="433"/>
    <n v="16"/>
    <s v="ร้านที่1"/>
    <s v="เ******ล"/>
    <s v="******ประเทศไทย (64/25 หมู่2 ต.เสม็ด อ.เมือง จ.ชลบุรี 20130 ตามหมุดเลยค่า) ตำบลเสม็ด อำเภอเมืองชลบุรี จังหวัดชลบุรี 20000"/>
    <s v="20000"/>
    <s v="64"/>
    <s v="30/03/2026 13:30"/>
    <s v="-"/>
    <s v="SPX Express"/>
    <s v="Shopee"/>
    <s v="shopee"/>
    <s v=""/>
    <s v="-"/>
    <s v="30/03/2026 13:00"/>
  </r>
  <r>
    <x v="4"/>
    <x v="4"/>
    <n v="139"/>
    <n v="2"/>
    <s v="GYR49"/>
    <n v="433"/>
    <n v="16"/>
    <s v="ร้านที่1"/>
    <s v="เ******ล"/>
    <s v="******ประเทศไทย (64/25 หมู่2 ต.เสม็ด อ.เมือง จ.ชลบุรี 20130 ตามหมุดเลยค่า) ตำบลเสม็ด อำเภอเมืองชลบุรี จังหวัดชลบุรี 20000"/>
    <s v="20000"/>
    <s v="64"/>
    <s v="30/03/2026 13:30"/>
    <s v="-"/>
    <s v="SPX Express"/>
    <s v="Shopee"/>
    <s v="shopee"/>
    <s v=""/>
    <s v="-"/>
    <s v="30/03/2026 13:00"/>
  </r>
  <r>
    <x v="0"/>
    <x v="0"/>
    <n v="50"/>
    <n v="6"/>
    <s v="GYR48"/>
    <n v="200"/>
    <n v="0"/>
    <s v="ร้านที่2"/>
    <s v="ส*** เ***องฟู"/>
    <s v="กรุงเทพฯ"/>
    <s v="-"/>
    <s v=""/>
    <s v="30/03/2026 12:55"/>
    <s v="-"/>
    <s v="J&amp;T COD"/>
    <s v="Tiktok"/>
    <s v="จ่ายทีหลัง / COD"/>
    <s v=""/>
    <s v="-"/>
    <s v="30/03/2026 12:55"/>
  </r>
  <r>
    <x v="3"/>
    <x v="13"/>
    <n v="92.65"/>
    <n v="2"/>
    <s v="GYR47"/>
    <n v="211.3"/>
    <n v="26"/>
    <s v="ร้านที่1"/>
    <s v="จิรัฎฐ์ มากชู"/>
    <s v="ตลาดใหม่ 448/4 · ตลาด/ Talat_x000a__x000a_เมืองสุราษฎร์ธานี/ Mueang Surat Thaniสุราษฎร์ธานี/ Surat Thani_x000a_84000"/>
    <s v="84000"/>
    <s v="660858822053"/>
    <s v="30/03/2026 12:54"/>
    <s v="-"/>
    <s v="Kerry_dropoff"/>
    <s v="Lazada"/>
    <s v="lazada"/>
    <s v=""/>
    <s v="-"/>
    <s v="30/03/2026 12:54"/>
  </r>
  <r>
    <x v="0"/>
    <x v="0"/>
    <n v="50"/>
    <n v="6"/>
    <s v="GYR46"/>
    <n v="200"/>
    <n v="0"/>
    <s v="ร้านที่2"/>
    <s v="จ***ภรณ์  ม***ถียร"/>
    <s v="สระบุรี"/>
    <s v="-"/>
    <s v=""/>
    <s v="30/03/2026 12:29"/>
    <s v="-"/>
    <s v="J&amp;T COD"/>
    <s v="Tiktok"/>
    <s v="จ่ายทีหลัง / COD"/>
    <s v=""/>
    <s v="-"/>
    <s v="30/03/2026 12:29"/>
  </r>
  <r>
    <x v="0"/>
    <x v="0"/>
    <n v="50"/>
    <n v="6"/>
    <s v="GYR45"/>
    <n v="200"/>
    <n v="0"/>
    <s v="ร้านที่2"/>
    <s v="แ***.สกาวรัตน์.ชูรัตน์วัชรากร324หมู่12บ.เทพมงคลเหนือ"/>
    <s v="อำนาจเจริญ"/>
    <s v="-"/>
    <s v=""/>
    <s v="30/03/2026 12:21"/>
    <s v="-"/>
    <s v="J&amp;T COD"/>
    <s v="Tiktok"/>
    <s v="จ่ายทีหลัง / COD"/>
    <s v=""/>
    <s v="-"/>
    <s v="30/03/2026 12:21"/>
  </r>
  <r>
    <x v="0"/>
    <x v="0"/>
    <n v="50"/>
    <n v="6"/>
    <s v="GYR44"/>
    <n v="230"/>
    <n v="30"/>
    <s v="ร้านที่2"/>
    <s v="ห***ิศ เ***อแก้ว"/>
    <s v="ศรีสะเกษ"/>
    <s v="-"/>
    <s v=""/>
    <s v="30/03/2026 12:14"/>
    <s v="-"/>
    <s v="J&amp;T Express"/>
    <s v="Tiktok"/>
    <s v="tiktok"/>
    <s v=""/>
    <s v="-"/>
    <s v="30/03/2026 12:14"/>
  </r>
  <r>
    <x v="4"/>
    <x v="4"/>
    <n v="159"/>
    <n v="1"/>
    <s v="GYR43"/>
    <n v="158"/>
    <n v="29"/>
    <s v="ร้านที่2"/>
    <s v="u***12719907603201"/>
    <s v="นครสวรรค์"/>
    <s v="-"/>
    <s v=""/>
    <s v="30/03/2026 12:13"/>
    <s v="-"/>
    <s v="J&amp;T COD"/>
    <s v="Tiktok"/>
    <s v="จ่ายทีหลัง / COD"/>
    <s v=""/>
    <s v="-"/>
    <s v="30/03/2026 12:13"/>
  </r>
  <r>
    <x v="0"/>
    <x v="0"/>
    <n v="50"/>
    <n v="6"/>
    <s v="GYR42"/>
    <n v="200"/>
    <n v="0"/>
    <s v="ร้านที่2"/>
    <s v="ส***ภรณ์ ภ***ง"/>
    <s v="ปทุมธานี"/>
    <s v="-"/>
    <s v=""/>
    <s v="30/03/2026 12:00"/>
    <s v="-"/>
    <s v="J&amp;T COD"/>
    <s v="Tiktok"/>
    <s v="จ่ายทีหลัง / COD"/>
    <s v=""/>
    <s v="-"/>
    <s v="30/03/2026 12:00"/>
  </r>
  <r>
    <x v="8"/>
    <x v="21"/>
    <n v="93"/>
    <n v="1"/>
    <s v="GYR41"/>
    <n v="93"/>
    <n v="0"/>
    <s v="ร้านที่1"/>
    <s v="ป******ง"/>
    <s v="****** จ.นครสวรรค์ 60140 ตำบลหัวหวาย อำเภอตาคลี จังหวัดนครสวรรค์ 60140"/>
    <s v="60140"/>
    <s v="96"/>
    <s v="30/03/2026 12:29"/>
    <s v="-"/>
    <s v="SPX Express"/>
    <s v="Shopee"/>
    <s v="shopee"/>
    <s v=""/>
    <s v="-"/>
    <s v="30/03/2026 11:59"/>
  </r>
  <r>
    <x v="0"/>
    <x v="0"/>
    <n v="65"/>
    <n v="6"/>
    <s v="GYR40"/>
    <n v="200"/>
    <n v="0"/>
    <s v="ร้านที่10"/>
    <s v="พิศมัย  วงศ์วันดี"/>
    <s v="438 โรงเรียนมารีย์พิทักษ์_x000a_ถ.นิตโย ต.หนองบัว_x000a_อ.เมือง จ.อุดรธานี_x000a_ 41000"/>
    <s v="41000"/>
    <s v="0932923828"/>
    <s v="29/03/2026 22:41"/>
    <s v="t0832622509@gmail.com"/>
    <s v="EMS"/>
    <s v="facebook"/>
    <s v="กสิกร"/>
    <s v=""/>
    <s v="-"/>
    <s v="30/03/2026 11:58"/>
  </r>
  <r>
    <x v="13"/>
    <x v="14"/>
    <n v="33"/>
    <n v="20"/>
    <s v="GYR39"/>
    <n v="798"/>
    <n v="0"/>
    <s v="ร้านที่2"/>
    <s v="เ***์"/>
    <s v="นครปฐม"/>
    <s v="-"/>
    <s v=""/>
    <s v="30/03/2026 11:58"/>
    <s v="-"/>
    <s v="J&amp;T COD"/>
    <s v="Tiktok"/>
    <s v="จ่ายทีหลัง / COD"/>
    <s v=""/>
    <s v="794104842775"/>
    <s v="30/03/2026 11:58"/>
  </r>
  <r>
    <x v="3"/>
    <x v="3"/>
    <n v="139"/>
    <n v="1"/>
    <s v="GYR38"/>
    <n v="215"/>
    <n v="0"/>
    <s v="ร้านที่10"/>
    <s v="จรรยา ศรีฉ่ำ"/>
    <s v="13/36ธรรมบูชา1_x000a_ต ในเมือง_x000a_อ  เมือง_x000a_จ  พิษณุโลก 65000"/>
    <s v="65000"/>
    <s v="0894617135"/>
    <s v="30/03/2026 11:58"/>
    <s v="t0832622509@gmail.com"/>
    <s v="EMS COD"/>
    <s v="facebook"/>
    <s v="กสิกร"/>
    <s v=""/>
    <s v="-"/>
    <s v="30/03/2026 11:57"/>
  </r>
  <r>
    <x v="1"/>
    <x v="1"/>
    <n v="139"/>
    <n v="1"/>
    <s v="GYR38"/>
    <n v="215"/>
    <n v="0"/>
    <s v="ร้านที่10"/>
    <s v="จรรยา ศรีฉ่ำ"/>
    <s v="13/36ธรรมบูชา1_x000a_ต ในเมือง_x000a_อ  เมือง_x000a_จ  พิษณุโลก 65000"/>
    <s v="65000"/>
    <s v="0894617135"/>
    <s v="30/03/2026 11:58"/>
    <s v="t0832622509@gmail.com"/>
    <s v="EMS COD"/>
    <s v="facebook"/>
    <s v="กสิกร"/>
    <s v=""/>
    <s v="-"/>
    <s v="30/03/2026 11:57"/>
  </r>
  <r>
    <x v="14"/>
    <x v="15"/>
    <n v="14"/>
    <n v="2"/>
    <s v="GYR37"/>
    <n v="43"/>
    <n v="15"/>
    <s v="ร้านที่1"/>
    <s v="พ*****ค"/>
    <s v="******5, แขวง ดอกไม้, เขตประเวศ แขวงดอกไม้ เขตประเวศ จังหวัดกรุงเทพมหานคร 10250"/>
    <s v="10250"/>
    <s v="83"/>
    <s v="30/03/2026 11:57"/>
    <s v="-"/>
    <s v="SPX Express"/>
    <s v="Shopee"/>
    <s v="shopee"/>
    <s v=""/>
    <s v="-"/>
    <s v="30/03/2026 11:57"/>
  </r>
  <r>
    <x v="1"/>
    <x v="1"/>
    <n v="139"/>
    <n v="1"/>
    <s v="GYR36"/>
    <n v="215"/>
    <n v="0"/>
    <s v="ร้านที่10"/>
    <s v="พิกุลสุวรรณมาโจ"/>
    <s v="28/3 ถ.สุทธิมรรค  ต. ศรีบุญเรือง อ. เมือง จ.มุกดาหาร  4900 49000"/>
    <s v="49000"/>
    <s v="0868594894"/>
    <s v="30/03/2026 11:53"/>
    <s v="t0832622509@gmail.com"/>
    <s v="EMS COD"/>
    <s v="facebook"/>
    <s v="กสิกร"/>
    <s v=""/>
    <s v="-"/>
    <s v="30/03/2026 11:53"/>
  </r>
  <r>
    <x v="2"/>
    <x v="2"/>
    <n v="139"/>
    <n v="1"/>
    <s v="GYR36"/>
    <n v="215"/>
    <n v="0"/>
    <s v="ร้านที่10"/>
    <s v="พิกุลสุวรรณมาโจ"/>
    <s v="28/3 ถ.สุทธิมรรค  ต. ศรีบุญเรือง อ. เมือง จ.มุกดาหาร  4900 49000"/>
    <s v="49000"/>
    <s v="0868594894"/>
    <s v="30/03/2026 11:53"/>
    <s v="t0832622509@gmail.com"/>
    <s v="EMS COD"/>
    <s v="facebook"/>
    <s v="กสิกร"/>
    <s v=""/>
    <s v="-"/>
    <s v="30/03/2026 11:53"/>
  </r>
  <r>
    <x v="0"/>
    <x v="0"/>
    <n v="50"/>
    <n v="6"/>
    <s v="GYR35"/>
    <n v="200"/>
    <n v="0"/>
    <s v="ร้านที่2"/>
    <s v="โ***ตา เ***เเดง"/>
    <s v="เพชรบุรี"/>
    <s v="-"/>
    <s v=""/>
    <s v="30/03/2026 11:50"/>
    <s v="-"/>
    <s v="J&amp;T COD"/>
    <s v="Tiktok"/>
    <s v="จ่ายทีหลัง / COD"/>
    <s v=""/>
    <s v="794130949710"/>
    <s v="30/03/2026 11:50"/>
  </r>
  <r>
    <x v="0"/>
    <x v="0"/>
    <n v="65"/>
    <n v="6"/>
    <s v="GYR34"/>
    <n v="415"/>
    <n v="0"/>
    <s v="ร้านที่10"/>
    <s v="กำไล"/>
    <s v="140/1  หมู่  3  ตำบลบ้านคลอง  อำเภอเมือง  พิษณุโลก  โทร 65000"/>
    <s v="65000"/>
    <s v="0805058536"/>
    <s v="30/03/2026 11:50"/>
    <s v="t0832622509@gmail.com"/>
    <s v="EMS COD"/>
    <s v="facebook"/>
    <s v="กสิกร"/>
    <s v=""/>
    <s v="-"/>
    <s v="30/03/2026 11:49"/>
  </r>
  <r>
    <x v="3"/>
    <x v="3"/>
    <n v="139"/>
    <n v="2"/>
    <s v="GYR34"/>
    <n v="415"/>
    <n v="0"/>
    <s v="ร้านที่10"/>
    <s v="กำไล"/>
    <s v="140/1  หมู่  3  ตำบลบ้านคลอง  อำเภอเมือง  พิษณุโลก  โทร 65000"/>
    <s v="65000"/>
    <s v="0805058536"/>
    <s v="30/03/2026 11:50"/>
    <s v="t0832622509@gmail.com"/>
    <s v="EMS COD"/>
    <s v="facebook"/>
    <s v="กสิกร"/>
    <s v=""/>
    <s v="-"/>
    <s v="30/03/2026 11:49"/>
  </r>
  <r>
    <x v="0"/>
    <x v="0"/>
    <n v="65"/>
    <n v="6"/>
    <s v="GYR33"/>
    <n v="200"/>
    <n v="0"/>
    <s v="ร้านที่10"/>
    <s v="อรนภา เนาว์สา"/>
    <s v="63/1 ม.11 ต.หนองรี  อ.ลำสนธิ จ.ลพบุรี  15190_x000a_หนองรี_x000a_ลพบุรี_x000a_Thailand 15190"/>
    <s v="15190"/>
    <s v="0931169373"/>
    <s v="30/03/2026 11:48"/>
    <s v="t0832622509@gmail.com"/>
    <s v="EMS COD"/>
    <s v="facebook"/>
    <s v="กสิกร"/>
    <s v=""/>
    <s v="-"/>
    <s v="30/03/2026 11:48"/>
  </r>
  <r>
    <x v="0"/>
    <x v="0"/>
    <n v="65"/>
    <n v="6"/>
    <s v="GYR32"/>
    <n v="200"/>
    <n v="0"/>
    <s v="ร้านที่10"/>
    <s v="ถาวร  เนาว์สา"/>
    <s v="128 ม.14 ต.บ้านไร่_x000a_อ.เทพสถิต  จ.ชัยภูมิ _x000a_ 36230"/>
    <s v="36230"/>
    <s v="0828712691"/>
    <s v="29/03/2026 15:49"/>
    <s v="t0832622509@gmail.com"/>
    <s v="EMS"/>
    <s v="facebook"/>
    <s v="กสิกร"/>
    <s v=""/>
    <s v="-"/>
    <s v="30/03/2026 11:46"/>
  </r>
  <r>
    <x v="0"/>
    <x v="0"/>
    <n v="65"/>
    <n v="6"/>
    <s v="GYR30"/>
    <n v="200"/>
    <n v="0"/>
    <s v="ร้านที่10"/>
    <s v="ประภา แก้วศิริ"/>
    <s v="210 ม 7_x000a_ต ห้วยหมอนทอง_x000a_อ  กําแพงแสน_x000a_จ นครปฐม 73140"/>
    <s v="73140"/>
    <s v="0814820909"/>
    <s v="30/03/2026 11:45"/>
    <s v="t0832622509@gmail.com"/>
    <s v="EMS COD"/>
    <s v="facebook"/>
    <s v="กสิกร"/>
    <s v=""/>
    <s v="-"/>
    <s v="30/03/2026 11:44"/>
  </r>
  <r>
    <x v="0"/>
    <x v="0"/>
    <n v="65"/>
    <n v="6"/>
    <s v="GYR29"/>
    <n v="200"/>
    <n v="0"/>
    <s v="ร้านที่10"/>
    <s v="วัชรี ครุฑจับนาค"/>
    <s v="หอพักโชติรดา 88/22 ม.2 ต.พิมพา อ.บางปะกง จ.ฉะเชิงเทรา _x000a_เบอร์ 24130"/>
    <s v="24130"/>
    <s v="0935691178"/>
    <s v="30/03/2026 09:05"/>
    <s v="t0832622509@gmail.com"/>
    <s v="EMS"/>
    <s v="facebook"/>
    <s v="กสิกร"/>
    <s v=""/>
    <s v="-"/>
    <s v="30/03/2026 11:43"/>
  </r>
  <r>
    <x v="0"/>
    <x v="0"/>
    <n v="65"/>
    <n v="6"/>
    <s v="GYR28"/>
    <n v="200"/>
    <n v="0"/>
    <s v="ร้านที่10"/>
    <s v="อ้อ"/>
    <s v="21 ซอยพระราม3/29_x000a_ถนนพระราม3_x000a_แขวงบางโพงพาง_x000a_เขตยานนาวา_x000a_กรุงเทพฯ 10120"/>
    <s v="10120"/>
    <s v="0898995506"/>
    <s v="30/03/2026 11:42"/>
    <s v="t0832622509@gmail.com"/>
    <s v="EMS COD"/>
    <s v="facebook"/>
    <s v="กสิกร"/>
    <s v=""/>
    <s v="-"/>
    <s v="30/03/2026 11:42"/>
  </r>
  <r>
    <x v="0"/>
    <x v="0"/>
    <n v="65"/>
    <n v="6"/>
    <s v="GYR27"/>
    <n v="200"/>
    <n v="0"/>
    <s v="ร้านที่10"/>
    <s v="ชลาลัย       "/>
    <s v="32/2 หมู่ 11           ถนนสารคาม-วาปี    ซอยไปรษณีย์       ตำบลแวงน่าง       อำเภอเมืองจ.มหาสารคาม 44000"/>
    <s v="44000"/>
    <s v="0885536546"/>
    <s v="30/03/2026 11:41"/>
    <s v="t0832622509@gmail.com"/>
    <s v="EMS COD"/>
    <s v="facebook"/>
    <s v="กสิกร"/>
    <s v=""/>
    <s v="-"/>
    <s v="30/03/2026 11:41"/>
  </r>
  <r>
    <x v="10"/>
    <x v="10"/>
    <n v="80"/>
    <n v="1"/>
    <s v="GYR26"/>
    <n v="80"/>
    <n v="0"/>
    <s v="ร้านที่1"/>
    <s v="พ******ย"/>
    <s v="******รถไฟฟ้าไทรม้า 200/181 ซ.2/4 ตำบลไทรม้า อำเภอเมืองนนทบุรี จังหวัดนนทบุรี 11000"/>
    <s v="11000"/>
    <s v="85"/>
    <s v="30/03/2026 11:40"/>
    <s v="-"/>
    <s v="SPX Express"/>
    <s v="Shopee"/>
    <s v="shopee"/>
    <s v=""/>
    <s v="TH260371985382O"/>
    <s v="30/03/2026 11:40"/>
  </r>
  <r>
    <x v="0"/>
    <x v="0"/>
    <n v="65"/>
    <n v="6"/>
    <s v="GYR25"/>
    <n v="200"/>
    <n v="0"/>
    <s v="ร้านที่10"/>
    <s v="จรรยา สัตนาโค"/>
    <s v="69 หมู่ 15 บ้านหนองโนใหม่ ต.ปอพาน อ.นาเชือก จ.มหาสารคาม 44170"/>
    <s v="44170"/>
    <s v="0879520357"/>
    <s v="30/03/2026 11:40"/>
    <s v="t0832622509@gmail.com"/>
    <s v="EMS COD"/>
    <s v="facebook"/>
    <s v="กสิกร"/>
    <s v=""/>
    <s v="-"/>
    <s v="30/03/2026 11:39"/>
  </r>
  <r>
    <x v="0"/>
    <x v="0"/>
    <n v="65"/>
    <n v="6"/>
    <s v="GYR23"/>
    <n v="200"/>
    <n v="0"/>
    <s v="ร้านที่10"/>
    <s v="มาลี "/>
    <s v="468/165ซ.3/6มบ.บุราสิริท่าข้าม_x000a_ถ.อนามัยงามเจริญ_x000a_แขวง ท่าข้าม_x000a_เขต บางขุนเทียน_x000a_กรุงเทพ 10150"/>
    <s v="10150"/>
    <s v="0892042741"/>
    <s v="30/03/2026 08:24"/>
    <s v="t0832622509@gmail.com"/>
    <s v="EMS"/>
    <s v="facebook"/>
    <s v="กสิกร"/>
    <s v=""/>
    <s v="-"/>
    <s v="30/03/2026 11:35"/>
  </r>
  <r>
    <x v="0"/>
    <x v="0"/>
    <n v="65"/>
    <n v="6"/>
    <s v="GYR22"/>
    <n v="200"/>
    <n v="0"/>
    <s v="ร้านที่10"/>
    <s v="กิม ย่ง"/>
    <s v="905ม.1_x000a_ต.หนองนาคำ_x000a_อ.เมือง_x000a_อุดรธานี_x000a_Thailand 41000"/>
    <s v="41000"/>
    <s v="66651076737"/>
    <s v="30/03/2026 11:34"/>
    <s v="t0832622509@gmail.com"/>
    <s v="EMS COD"/>
    <s v="facebook"/>
    <s v="กสิกร"/>
    <s v=""/>
    <s v="-"/>
    <s v="30/03/2026 11:34"/>
  </r>
  <r>
    <x v="0"/>
    <x v="0"/>
    <n v="65"/>
    <n v="6"/>
    <s v="GYR21"/>
    <n v="200"/>
    <n v="0"/>
    <s v="ร้านที่10"/>
    <s v="พรรณี ศีรสุวรรณ์"/>
    <s v="55/58ช.วัดโพธิวราราม_x000a_ต.หมากแข้ง อ.เมือง. จ.อุดรธานี_x000a__x000a_       41000 41000"/>
    <s v="41000"/>
    <s v="0832865027"/>
    <s v="30/03/2026 22:41"/>
    <s v="t0832622509@gmail.com"/>
    <s v="EMS"/>
    <s v="facebook"/>
    <s v="กสิกร"/>
    <s v=""/>
    <s v="-"/>
    <s v="30/03/2026 11:31"/>
  </r>
  <r>
    <x v="13"/>
    <x v="14"/>
    <n v="66.666666666666671"/>
    <n v="3"/>
    <s v="GYR20"/>
    <n v="100"/>
    <n v="0"/>
    <s v="ร้านที่4"/>
    <s v="ธ***นู จ***ะสีใส"/>
    <s v="กาญจนบุรี"/>
    <s v="-"/>
    <s v=""/>
    <s v="30/03/2026 11:28"/>
    <s v="-"/>
    <s v="J&amp;T COD"/>
    <s v="Tiktok"/>
    <s v="จ่ายทีหลัง / COD"/>
    <s v=""/>
    <s v="794131633724"/>
    <s v="30/03/2026 11:28"/>
  </r>
  <r>
    <x v="0"/>
    <x v="0"/>
    <n v="50"/>
    <n v="12"/>
    <s v="GYR19"/>
    <n v="400"/>
    <n v="0"/>
    <s v="ร้านที่2"/>
    <s v="น** ว***า เ***ดอนไพร"/>
    <s v="เทศบาลนครนครปฐม"/>
    <s v="-"/>
    <s v=""/>
    <s v="30/03/2026 11:28"/>
    <s v="-"/>
    <s v="J&amp;T Express"/>
    <s v="Tiktok"/>
    <s v="tiktok"/>
    <s v=""/>
    <s v="794150132753"/>
    <s v="30/03/2026 11:28"/>
  </r>
  <r>
    <x v="4"/>
    <x v="4"/>
    <n v="159"/>
    <n v="1"/>
    <s v="GYR18"/>
    <n v="129"/>
    <n v="0"/>
    <s v="ร้านที่2"/>
    <s v="อ***นา เ***รไพฑูรย์"/>
    <s v="สิงห์บุรี"/>
    <s v="-"/>
    <s v=""/>
    <s v="30/03/2026 11:25"/>
    <s v="-"/>
    <s v="J&amp;T COD"/>
    <s v="Tiktok"/>
    <s v="จ่ายทีหลัง / COD"/>
    <s v=""/>
    <s v="794173346750"/>
    <s v="30/03/2026 11:25"/>
  </r>
  <r>
    <x v="0"/>
    <x v="0"/>
    <n v="65"/>
    <n v="6"/>
    <s v="GYR17"/>
    <n v="200"/>
    <n v="0"/>
    <s v="ร้านที่10"/>
    <s v="สมนึก เทศนุ้ย"/>
    <s v="50/1 ม.5 บ้านลำโกฎิทอง ตำบล/แขวง: ชัยบาดาล_x000a_อำเภอ/เขต: ชัยบาดาล_x000a_จังหวัด: ลพบุรี 15230"/>
    <s v="15230"/>
    <s v="0867524434"/>
    <s v="29/03/2026 20:41"/>
    <s v="t0832622509@gmail.com"/>
    <s v="EMS"/>
    <s v="facebook"/>
    <s v="กสิกร"/>
    <s v=""/>
    <s v="-"/>
    <s v="30/03/2026 11:25"/>
  </r>
  <r>
    <x v="18"/>
    <x v="22"/>
    <n v="75"/>
    <n v="1"/>
    <s v="GYR16"/>
    <n v="525"/>
    <n v="50"/>
    <s v="ร้านที่10"/>
    <s v="พิศมัย ศรีสุวรรณวงศ์"/>
    <s v="บริษัท เบทาโกรเกษตรอุตสาหกรรม จำกัด _x000a_144 ม.10 บ้านหนองขาม_x000a_ต.ตาคลี. อ.ตาคลี_x000a_จ.นครสวรรค์. 60140"/>
    <s v="60140"/>
    <s v="0897834478"/>
    <s v="29/03/2026 18:59"/>
    <s v="t0832622509@gmail.com"/>
    <s v="EMS"/>
    <s v="facebook"/>
    <s v="กสิกร"/>
    <s v=""/>
    <s v="-"/>
    <s v="30/03/2026 11:23"/>
  </r>
  <r>
    <x v="0"/>
    <x v="0"/>
    <n v="65"/>
    <n v="12"/>
    <s v="GYR16"/>
    <n v="525"/>
    <n v="50"/>
    <s v="ร้านที่10"/>
    <s v="พิศมัย ศรีสุวรรณวงศ์"/>
    <s v="บริษัท เบทาโกรเกษตรอุตสาหกรรม จำกัด _x000a_144 ม.10 บ้านหนองขาม_x000a_ต.ตาคลี. อ.ตาคลี_x000a_จ.นครสวรรค์. 60140"/>
    <s v="60140"/>
    <s v="0897834478"/>
    <s v="29/03/2026 18:59"/>
    <s v="t0832622509@gmail.com"/>
    <s v="EMS"/>
    <s v="facebook"/>
    <s v="กสิกร"/>
    <s v=""/>
    <s v="-"/>
    <s v="30/03/2026 11:23"/>
  </r>
  <r>
    <x v="0"/>
    <x v="0"/>
    <n v="50"/>
    <n v="6"/>
    <s v="GYR15"/>
    <n v="229"/>
    <n v="29"/>
    <s v="ร้านที่2"/>
    <s v="เ*** แ***เลิศ"/>
    <s v="สิงห์บุรี"/>
    <s v="-"/>
    <s v=""/>
    <s v="30/03/2026 11:21"/>
    <s v="-"/>
    <s v="J&amp;T Express"/>
    <s v="Tiktok"/>
    <s v="tiktok"/>
    <s v=""/>
    <s v="794133743723"/>
    <s v="30/03/2026 11:21"/>
  </r>
  <r>
    <x v="0"/>
    <x v="0"/>
    <n v="65"/>
    <n v="6"/>
    <s v="GYR14"/>
    <n v="200"/>
    <n v="0"/>
    <s v="ร้านที่10"/>
    <s v="Wasinee Wansobsint"/>
    <s v="ส่ง:-333ม.5 ต.หนองพลับ_x000a_อ.หัวหิน_x000a_จ.ประจวบคีรีขันธุ์ 77110"/>
    <s v="77110"/>
    <s v="0632718866"/>
    <s v="30/03/2026 11:21"/>
    <s v="t0832622509@gmail.com"/>
    <s v="EMS COD"/>
    <s v="facebook"/>
    <s v="กสิกร"/>
    <s v=""/>
    <s v="-"/>
    <s v="30/03/2026 11:21"/>
  </r>
  <r>
    <x v="0"/>
    <x v="0"/>
    <n v="65"/>
    <n v="6"/>
    <s v="GYR13"/>
    <n v="200"/>
    <n v="0"/>
    <s v="ร้านที่10"/>
    <s v="คุณทัศนีย์   "/>
    <s v="554 ซอย4 หมู่ 4 _x000a_ถนนสัมพันธ์สุข_x000a_ตำบลบ้านจั่น อำเภอเมือง จังหวัดอุดรธานี 41000"/>
    <s v="41000"/>
    <s v="0872232240"/>
    <s v="30/03/2026 11:20"/>
    <s v="t0832622509@gmail.com"/>
    <s v="EMS COD"/>
    <s v="facebook"/>
    <s v="กสิกร"/>
    <s v=""/>
    <s v="-"/>
    <s v="30/03/2026 11:20"/>
  </r>
  <r>
    <x v="0"/>
    <x v="0"/>
    <n v="65"/>
    <n v="6"/>
    <s v="GYR12"/>
    <n v="200"/>
    <n v="0"/>
    <s v="ร้านที่10"/>
    <s v="นางจันทร์เพ็ญ เกียรติขจร "/>
    <s v="80/336 ม 14 ต.สูงเนิน อ. สูงเนิน จ. นครราชสีมา 30170"/>
    <s v="30170"/>
    <s v="0961923585"/>
    <s v="30/03/2026 15:34"/>
    <s v="t0832622509@gmail.com"/>
    <s v="EMS"/>
    <s v="facebook"/>
    <s v="กสิกร"/>
    <s v=""/>
    <s v="-"/>
    <s v="30/03/2026 11:19"/>
  </r>
  <r>
    <x v="0"/>
    <x v="0"/>
    <n v="65"/>
    <n v="6"/>
    <s v="GYR11"/>
    <n v="200"/>
    <n v="0"/>
    <s v="ร้านที่10"/>
    <s v="ผุสดี"/>
    <s v="40/77 หมุ่ 4 ต.คลองสามอ.คลองหลวง จ.ปทุมธานี 12120"/>
    <s v="12120"/>
    <s v="0814293225"/>
    <s v="30/03/2026 11:19"/>
    <s v="t0832622509@gmail.com"/>
    <s v="EMS COD"/>
    <s v="facebook"/>
    <s v="กสิกร"/>
    <s v=""/>
    <s v="-"/>
    <s v="30/03/2026 11:18"/>
  </r>
  <r>
    <x v="0"/>
    <x v="0"/>
    <n v="65"/>
    <n v="6"/>
    <s v="GYR10"/>
    <n v="200"/>
    <n v="0"/>
    <s v="ร้านที่10"/>
    <s v="Thanathip Phoklang"/>
    <s v="วังสมบูรณ์_x000a_สระเเก้ว_x000a_Thailand 27250"/>
    <s v="27250"/>
    <s v="66931809232"/>
    <s v="30/03/2026 11:18"/>
    <s v="t0832622509@gmail.com"/>
    <s v="EMS COD"/>
    <s v="facebook"/>
    <s v="กสิกร"/>
    <s v=""/>
    <s v="-"/>
    <s v="30/03/2026 11:17"/>
  </r>
  <r>
    <x v="0"/>
    <x v="0"/>
    <n v="65"/>
    <n v="6"/>
    <s v="GYR9"/>
    <n v="200"/>
    <n v="0"/>
    <s v="ร้านที่10"/>
    <s v="แสงเดือนผลโพธิ์"/>
    <s v="4หมู่4บ.ยูนิค_x000a_ต.หนองแกอ.พระพุทธบาท_x000a_จ.สระบุรี 18120"/>
    <s v="18120"/>
    <s v="0889146126"/>
    <s v="30/03/2026 11:17"/>
    <s v="t0832622509@gmail.com"/>
    <s v="EMS COD"/>
    <s v="facebook"/>
    <s v="กสิกร"/>
    <s v=""/>
    <s v="-"/>
    <s v="30/03/2026 11:17"/>
  </r>
  <r>
    <x v="0"/>
    <x v="0"/>
    <n v="65"/>
    <n v="6"/>
    <s v="GYR8"/>
    <n v="200"/>
    <n v="0"/>
    <s v="ร้านที่10"/>
    <s v="คุณบุญสม หว่านเงิน"/>
    <s v="87/1 หมู่ 4 ซอยมหาสุข ต.บางพึ่ง อ.บ้านหมี่ จ.ลพบุรี  15180"/>
    <s v="15180"/>
    <s v="0842925884"/>
    <s v="30/03/2026 11:16"/>
    <s v="t0832622509@gmail.com"/>
    <s v="EMS COD"/>
    <s v="facebook"/>
    <s v="กสิกร"/>
    <s v=""/>
    <s v="-"/>
    <s v="30/03/2026 11:16"/>
  </r>
  <r>
    <x v="0"/>
    <x v="0"/>
    <n v="33.333333333333336"/>
    <n v="3"/>
    <s v="GYR7"/>
    <n v="187"/>
    <n v="38"/>
    <s v="ร้านที่1"/>
    <s v="น******น"/>
    <s v="******นจอก, ตำบล นาโพธิ์, อำเภอนาโพธิ์ ตำบลนาโพธิ์ อำเภอนาโพธิ์ จังหวัดบุรีรัมย์ 31230"/>
    <s v="31230"/>
    <s v="48"/>
    <s v="30/03/2026 11:16"/>
    <s v="-"/>
    <s v="SPX Express"/>
    <s v="Shopee"/>
    <s v="shopee"/>
    <s v=""/>
    <s v="TH261832441247D"/>
    <s v="30/03/2026 11:15"/>
  </r>
  <r>
    <x v="2"/>
    <x v="2"/>
    <n v="139"/>
    <n v="2"/>
    <s v="GYR6"/>
    <n v="430"/>
    <n v="0"/>
    <s v="ร้านที่10"/>
    <s v="Kwan Kwan Prontip"/>
    <s v="11/35 คอนโดเดอะวันพลัสแกรนด์หัวหมาก_x000a_ถนนหัวหมาก (ซอยหัวหมาก 18)_x000a_หัวหมาก_x000a_บางกะปิ_x000a_กรุงเทพฯ_x000a_Thailand 10240"/>
    <s v="10240"/>
    <s v="66841476266"/>
    <s v="30/03/2026 11:15"/>
    <s v="t0832622509@gmail.com"/>
    <s v="EMS COD"/>
    <s v="facebook"/>
    <s v="กสิกร"/>
    <s v=""/>
    <s v="-"/>
    <s v="30/03/2026 11:15"/>
  </r>
  <r>
    <x v="4"/>
    <x v="4"/>
    <n v="139"/>
    <n v="2"/>
    <s v="GYR6"/>
    <n v="430"/>
    <n v="0"/>
    <s v="ร้านที่10"/>
    <s v="Kwan Kwan Prontip"/>
    <s v="11/35 คอนโดเดอะวันพลัสแกรนด์หัวหมาก_x000a_ถนนหัวหมาก (ซอยหัวหมาก 18)_x000a_หัวหมาก_x000a_บางกะปิ_x000a_กรุงเทพฯ_x000a_Thailand 10240"/>
    <s v="10240"/>
    <s v="66841476266"/>
    <s v="30/03/2026 11:15"/>
    <s v="t0832622509@gmail.com"/>
    <s v="EMS COD"/>
    <s v="facebook"/>
    <s v="กสิกร"/>
    <s v=""/>
    <s v="-"/>
    <s v="30/03/2026 11:15"/>
  </r>
  <r>
    <x v="9"/>
    <x v="9"/>
    <n v="99"/>
    <n v="1"/>
    <s v="GYR5"/>
    <n v="179"/>
    <n v="0"/>
    <s v="ร้านที่1"/>
    <s v="ย******์"/>
    <s v="******บลนาหม่อม ตำบลนาหม่อม อำเภอนาหม่อม จังหวัดสงขลา 90310"/>
    <s v="90310"/>
    <s v="47"/>
    <s v="30/03/2026 11:14"/>
    <s v="-"/>
    <s v="SPX Express"/>
    <s v="Shopee"/>
    <s v="shopee"/>
    <s v=""/>
    <s v="TH262864869308T"/>
    <s v="30/03/2026 11:14"/>
  </r>
  <r>
    <x v="10"/>
    <x v="10"/>
    <n v="80"/>
    <n v="1"/>
    <s v="GYR5"/>
    <n v="179"/>
    <n v="0"/>
    <s v="ร้านที่1"/>
    <s v="ย******์"/>
    <s v="******บลนาหม่อม ตำบลนาหม่อม อำเภอนาหม่อม จังหวัดสงขลา 90310"/>
    <s v="90310"/>
    <s v="47"/>
    <s v="30/03/2026 11:14"/>
    <s v="-"/>
    <s v="SPX Express"/>
    <s v="Shopee"/>
    <s v="shopee"/>
    <s v=""/>
    <s v="TH262864869308T"/>
    <s v="30/03/2026 11:14"/>
  </r>
  <r>
    <x v="13"/>
    <x v="14"/>
    <n v="66.666666666666671"/>
    <n v="3"/>
    <s v="GYR4"/>
    <n v="111"/>
    <n v="0"/>
    <s v="ร้านที่1"/>
    <s v="ณ******ี"/>
    <s v="******86, ซอย รุ่งเรืองสามเสนนอก, เขตห้วยขวาง แขวงสามเสนนอก เขตห้วยขวาง จังหวัดกรุงเทพมหานคร 10310"/>
    <s v="10310"/>
    <s v="79"/>
    <s v="30/03/2026 11:44"/>
    <s v="-"/>
    <s v="Flash Express"/>
    <s v="Shopee"/>
    <s v="shopee"/>
    <s v=""/>
    <s v="TH01518HV54B7B"/>
    <s v="30/03/2026 11:14"/>
  </r>
  <r>
    <x v="0"/>
    <x v="0"/>
    <n v="65"/>
    <n v="6"/>
    <s v="GYR3"/>
    <n v="200"/>
    <n v="0"/>
    <s v="ร้านที่10"/>
    <s v="คุณเรวดี  บุญแต้ม"/>
    <s v="222/1 ซ.รุ่งเรือง_x000a_ถ.สุขสวัสดิ์_x000a_แขวง/เขตราษฎร์บูรณะ_x000a_กรุงเทพฯ_x000a_#โทรก่อนออกมาส่ง**_x000a_# 10140"/>
    <s v="10140"/>
    <s v="0814137719"/>
    <s v="30/03/2026 11:14"/>
    <s v="t0832622509@gmail.com"/>
    <s v="EMS COD"/>
    <s v="facebook"/>
    <s v="กสิกร"/>
    <s v=""/>
    <s v="-"/>
    <s v="30/03/2026 11:13"/>
  </r>
  <r>
    <x v="0"/>
    <x v="0"/>
    <n v="50"/>
    <n v="6"/>
    <s v="GYR2"/>
    <n v="200"/>
    <n v="0"/>
    <s v="ร้านที่2"/>
    <s v="ค***ุภพินทุ์ ร***ุศิริ"/>
    <s v="พังงา"/>
    <s v="-"/>
    <s v=""/>
    <s v="30/03/2026 11:12"/>
    <s v="-"/>
    <s v="J&amp;T COD"/>
    <s v="Tiktok"/>
    <s v="จ่ายทีหลัง / COD"/>
    <s v=""/>
    <s v="794158826705"/>
    <s v="30/03/2026 11:12"/>
  </r>
  <r>
    <x v="0"/>
    <x v="0"/>
    <n v="65"/>
    <n v="6"/>
    <s v="GYR1"/>
    <n v="200"/>
    <n v="0"/>
    <s v="ร้านที่10"/>
    <s v="มัทนา พุทธมาตย์"/>
    <s v="32/42 ลุมพินีทาวน์ชิป_x000a_ซ ฺรังสิตนครนายก28/1_x000a_ต.ประชาธิปัตย์_x000a_อ. เป็นธัญบุรี_x000a_จ.ปทุมธานี_x000a_ โทร 12130"/>
    <s v="12130"/>
    <s v="0822335980"/>
    <s v="30/03/2026 11:12"/>
    <s v="t0832622509@gmail.com"/>
    <s v="EMS COD"/>
    <s v="facebook"/>
    <s v="กสิกร"/>
    <s v=""/>
    <s v="-"/>
    <s v="30/03/2026 11:12"/>
  </r>
  <r>
    <x v="13"/>
    <x v="14"/>
    <n v="66.666666666666671"/>
    <n v="3"/>
    <s v="GYR0"/>
    <n v="149"/>
    <n v="38"/>
    <s v="ร้านที่1"/>
    <s v="น******ญ"/>
    <s v="******ง จังหวุดอุดรธานี ตำบลนาดี อำเภอเมืองอุดรธานี จังหวัดอุดรธานี 41000"/>
    <s v="41000"/>
    <s v="80"/>
    <s v="30/03/2026 11:12"/>
    <s v="-"/>
    <s v="SPX Express"/>
    <s v="Shopee"/>
    <s v="shopee"/>
    <s v=""/>
    <s v="TH269942245290O"/>
    <s v="30/03/2026 11:12"/>
  </r>
  <r>
    <x v="0"/>
    <x v="0"/>
    <n v="65"/>
    <n v="6"/>
    <s v="GYQ99"/>
    <n v="200"/>
    <n v="0"/>
    <s v="ร้านที่10"/>
    <s v="ทัศนีย์ เสียงเย็น"/>
    <s v="1ม.1 ต.บางกระเบา อ.บ้านสร้าง จ.ปราจีนบุรี 25150"/>
    <s v="25150"/>
    <s v="0640230503"/>
    <s v="30/03/2026 11:12"/>
    <s v="t0832622509@gmail.com"/>
    <s v="EMS COD"/>
    <s v="facebook"/>
    <s v="กสิกร"/>
    <s v=""/>
    <s v="-"/>
    <s v="30/03/2026 11:11"/>
  </r>
  <r>
    <x v="11"/>
    <x v="11"/>
    <n v="33.333333333333336"/>
    <n v="3"/>
    <s v="GYQ97"/>
    <n v="188"/>
    <n v="38"/>
    <s v="ร้านที่2"/>
    <s v="ส***ญญา   ก***ัมย์"/>
    <s v="บุรีรัมย์"/>
    <s v="-"/>
    <s v=""/>
    <s v="30/03/2026 11:11"/>
    <s v="-"/>
    <s v="J&amp;T Express"/>
    <s v="Tiktok"/>
    <s v="tiktok"/>
    <s v=""/>
    <s v="794141586700"/>
    <s v="30/03/2026 11:11"/>
  </r>
  <r>
    <x v="0"/>
    <x v="0"/>
    <n v="65"/>
    <n v="6"/>
    <s v="GYQ96"/>
    <n v="200"/>
    <n v="0"/>
    <s v="ร้านที่10"/>
    <s v="ที่อยู่ นพพล ศรีสมบัติ "/>
    <s v="สุขสบายเกตส์เฮาส์ 254/7 ถ.ประจักษ์ศิลปาคม ต.หมากแข้ง อ. เมือง จ.อุดรธานี _x000a_โทร. 41000"/>
    <s v="41000"/>
    <s v="0834078219"/>
    <s v="30/03/2026 11:11"/>
    <s v="t0832622509@gmail.com"/>
    <s v="EMS COD"/>
    <s v="facebook"/>
    <s v="กสิกร"/>
    <s v=""/>
    <s v="-"/>
    <s v="30/03/2026 11:11"/>
  </r>
  <r>
    <x v="3"/>
    <x v="3"/>
    <n v="139"/>
    <n v="1"/>
    <s v="GYQ95"/>
    <n v="139"/>
    <n v="0"/>
    <s v="ร้านที่1"/>
    <s v="ว******์"/>
    <s v="******ือง จ.พิพิษณุโลก ตำบลท่าโพธิ์ อำเภอเมืองพิษณุโลก จังหวัดพิษณุโลก 65000"/>
    <s v="65000"/>
    <s v="04"/>
    <s v="30/03/2026 11:38"/>
    <s v="-"/>
    <s v="SPX Express"/>
    <s v="Shopee"/>
    <s v="shopee"/>
    <s v=""/>
    <s v="TH2668645224934"/>
    <s v="30/03/2026 11:08"/>
  </r>
  <r>
    <x v="0"/>
    <x v="0"/>
    <n v="50"/>
    <n v="6"/>
    <s v="GYQ94"/>
    <n v="200"/>
    <n v="0"/>
    <s v="ร้านที่2"/>
    <s v="T*** D***hatong"/>
    <s v="แพร่"/>
    <s v="-"/>
    <s v=""/>
    <s v="30/03/2026 11:07"/>
    <s v="-"/>
    <s v="J&amp;T COD"/>
    <s v="Tiktok"/>
    <s v="จ่ายทีหลัง / COD"/>
    <s v=""/>
    <s v="794153424713"/>
    <s v="30/03/2026 11:07"/>
  </r>
  <r>
    <x v="0"/>
    <x v="0"/>
    <n v="65"/>
    <n v="6"/>
    <s v="GYQ91"/>
    <n v="200"/>
    <n v="0"/>
    <s v="ร้านที่10"/>
    <s v="นาวี  บุญฤทธิ์"/>
    <s v="937/28ถ.เศรฐกิจ1ต.มหาชัยอ.เมือง_x000a_จ.สมุทรสาคร_x000a_ 74000"/>
    <s v="74000"/>
    <s v="0818473678"/>
    <s v="30/03/2026 11:07"/>
    <s v="t0832622509@gmail.com"/>
    <s v="EMS COD"/>
    <s v="facebook"/>
    <s v="กสิกร"/>
    <s v=""/>
    <s v="-"/>
    <s v="30/03/2026 11:06"/>
  </r>
  <r>
    <x v="9"/>
    <x v="9"/>
    <n v="99"/>
    <n v="1"/>
    <s v="GYQ90"/>
    <n v="179"/>
    <n v="0"/>
    <s v="ร้านที่1"/>
    <s v="อ******ี"/>
    <s v="******ัว, อำเภอเกษตรสมบูรณ์ ตำบลบ้านบัว อำเภอเกษตรสมบูรณ์ จังหวัดชัยภูมิ 36120"/>
    <s v="36120"/>
    <s v="12"/>
    <s v="30/03/2026 11:10"/>
    <s v="-"/>
    <s v="SPX Express"/>
    <s v="Shopee"/>
    <s v="shopee"/>
    <s v=""/>
    <s v="TH260895138655O"/>
    <s v="30/03/2026 11:06"/>
  </r>
  <r>
    <x v="10"/>
    <x v="10"/>
    <n v="80"/>
    <n v="1"/>
    <s v="GYQ90"/>
    <n v="179"/>
    <n v="0"/>
    <s v="ร้านที่1"/>
    <s v="อ******ี"/>
    <s v="******ัว, อำเภอเกษตรสมบูรณ์ ตำบลบ้านบัว อำเภอเกษตรสมบูรณ์ จังหวัดชัยภูมิ 36120"/>
    <s v="36120"/>
    <s v="12"/>
    <s v="30/03/2026 11:10"/>
    <s v="-"/>
    <s v="SPX Express"/>
    <s v="Shopee"/>
    <s v="shopee"/>
    <s v=""/>
    <s v="TH260895138655O"/>
    <s v="30/03/2026 11:06"/>
  </r>
  <r>
    <x v="0"/>
    <x v="0"/>
    <n v="65"/>
    <n v="6"/>
    <s v="GYQ89"/>
    <n v="200"/>
    <n v="0"/>
    <s v="ร้านที่10"/>
    <s v="อลิศรา​  ทะอินตา"/>
    <s v="370 ม.3 ต.ท่าวังทอง_x000a_อ.เมือง จ.พะเยา 56000"/>
    <s v="56000"/>
    <s v="0891365543"/>
    <s v="30/03/2026 11:05"/>
    <s v="t0832622509@gmail.com"/>
    <s v="EMS COD"/>
    <s v="facebook"/>
    <s v="กสิกร"/>
    <s v=""/>
    <s v="-"/>
    <s v="30/03/2026 11:05"/>
  </r>
  <r>
    <x v="0"/>
    <x v="0"/>
    <n v="50"/>
    <n v="6"/>
    <s v="GYQ88"/>
    <n v="200"/>
    <n v="0"/>
    <s v="ร้านที่2"/>
    <s v="ช***า ห***วล"/>
    <s v="ระยอง"/>
    <s v="-"/>
    <s v=""/>
    <s v="30/03/2026 11:04"/>
    <s v="-"/>
    <s v="J&amp;T COD"/>
    <s v="Tiktok"/>
    <s v="จ่ายทีหลัง / COD"/>
    <s v=""/>
    <s v="794105617782"/>
    <s v="30/03/2026 11:04"/>
  </r>
  <r>
    <x v="1"/>
    <x v="1"/>
    <n v="139"/>
    <n v="3"/>
    <s v="GYQ87"/>
    <n v="645"/>
    <n v="0"/>
    <s v="ร้านที่10"/>
    <s v="ไพฑูรย์ เต็มโภคา"/>
    <s v="80/2 ม.1ต.แม่น้ำ อ.เกาะสมุย จ.สุราษ. 84330"/>
    <s v="84330"/>
    <s v="0839682987"/>
    <s v="30/03/2026 11:03"/>
    <s v="t0832622509@gmail.com"/>
    <s v="EMS COD"/>
    <s v="facebook"/>
    <s v="กสิกร"/>
    <s v=""/>
    <s v="-"/>
    <s v="30/03/2026 11:03"/>
  </r>
  <r>
    <x v="2"/>
    <x v="2"/>
    <n v="139"/>
    <n v="3"/>
    <s v="GYQ87"/>
    <n v="645"/>
    <n v="0"/>
    <s v="ร้านที่10"/>
    <s v="ไพฑูรย์ เต็มโภคา"/>
    <s v="80/2 ม.1ต.แม่น้ำ อ.เกาะสมุย จ.สุราษ. 84330"/>
    <s v="84330"/>
    <s v="0839682987"/>
    <s v="30/03/2026 11:03"/>
    <s v="t0832622509@gmail.com"/>
    <s v="EMS COD"/>
    <s v="facebook"/>
    <s v="กสิกร"/>
    <s v=""/>
    <s v="-"/>
    <s v="30/03/2026 11:03"/>
  </r>
  <r>
    <x v="0"/>
    <x v="0"/>
    <n v="65"/>
    <n v="6"/>
    <s v="GYQ86"/>
    <n v="200"/>
    <n v="0"/>
    <s v="ร้านที่10"/>
    <s v="เฉลิมขวัญ วงศ์สวัสดิ์"/>
    <s v="135 หมู่ 1 ต.หมากเขึยบ อ.เมือง จศรีสะเกษ _x000a_โทร. 33000"/>
    <s v="33000"/>
    <s v="0844549070"/>
    <s v="30/03/2026 11:02"/>
    <s v="t0832622509@gmail.com"/>
    <s v="EMS COD"/>
    <s v="facebook"/>
    <s v="กสิกร"/>
    <s v=""/>
    <s v="-"/>
    <s v="30/03/2026 11:01"/>
  </r>
  <r>
    <x v="0"/>
    <x v="0"/>
    <n v="65"/>
    <n v="6"/>
    <s v="GYQ85"/>
    <n v="200"/>
    <n v="0"/>
    <s v="ร้านที่10"/>
    <s v="กัลยาณี ใจประการ"/>
    <s v=" รพ.ป่าแดด ต.ป่าแดด อ.ป่าแดด จ.เชียงราย /tel. 57190"/>
    <s v="57190"/>
    <s v="0892624277"/>
    <s v="30/03/2026 11:01"/>
    <s v="t0832622509@gmail.com"/>
    <s v="EMS COD"/>
    <s v="facebook"/>
    <s v="กสิกร"/>
    <s v=""/>
    <s v="-"/>
    <s v="30/03/2026 11:00"/>
  </r>
  <r>
    <x v="0"/>
    <x v="0"/>
    <n v="50"/>
    <n v="6"/>
    <s v="GYQ84"/>
    <n v="235"/>
    <n v="35"/>
    <s v="ร้านที่2"/>
    <s v="ช***อน พ***ันทึก"/>
    <s v="กรุงเทพฯ"/>
    <s v="-"/>
    <s v=""/>
    <s v="30/03/2026 10:51"/>
    <s v="-"/>
    <s v="J&amp;T COD"/>
    <s v="Tiktok"/>
    <s v="จ่ายทีหลัง / COD"/>
    <s v=""/>
    <s v="794139821716"/>
    <s v="30/03/2026 10:51"/>
  </r>
  <r>
    <x v="12"/>
    <x v="12"/>
    <n v="54.5"/>
    <n v="2"/>
    <s v="GYQ83"/>
    <n v="1453.98"/>
    <n v="17"/>
    <s v="ร้านที่1"/>
    <s v="กรกช ไชยมงคล"/>
    <s v="ร้านกาแฟ สุดซอยซ้ายมือ  269 หมู่1 ซ.เทศบาล5 · พุเตย/ Phu Toei_x000a__x000a_วิเชียรบุรี/ Wichian Buriเพชรบูรณ์/ Phetchabun_x000a_67180"/>
    <s v="67180"/>
    <s v="660842091580"/>
    <s v="30/03/2026 10:42"/>
    <s v="-"/>
    <s v="Kerry_dropoff"/>
    <s v="Lazada"/>
    <s v="lazada"/>
    <s v=""/>
    <s v="-"/>
    <s v="30/03/2026 10:42"/>
  </r>
  <r>
    <x v="12"/>
    <x v="12"/>
    <n v="54.5"/>
    <n v="2"/>
    <s v="GYQ83"/>
    <n v="1453.98"/>
    <n v="17"/>
    <s v="ร้านที่1"/>
    <s v="กรกช ไชยมงคล"/>
    <s v="ร้านกาแฟ สุดซอยซ้ายมือ  269 หมู่1 ซ.เทศบาล5 · พุเตย/ Phu Toei_x000a__x000a_วิเชียรบุรี/ Wichian Buriเพชรบูรณ์/ Phetchabun_x000a_67180"/>
    <s v="67180"/>
    <s v="660842091580"/>
    <s v="30/03/2026 10:42"/>
    <s v="-"/>
    <s v="Kerry_dropoff"/>
    <s v="Lazada"/>
    <s v="lazada"/>
    <s v=""/>
    <s v="-"/>
    <s v="30/03/2026 10:42"/>
  </r>
  <r>
    <x v="19"/>
    <x v="23"/>
    <n v="10"/>
    <n v="50"/>
    <s v="GYQ83"/>
    <n v="1453.98"/>
    <n v="17"/>
    <s v="ร้านที่1"/>
    <s v="กรกช ไชยมงคล"/>
    <s v="ร้านกาแฟ สุดซอยซ้ายมือ  269 หมู่1 ซ.เทศบาล5 · พุเตย/ Phu Toei_x000a__x000a_วิเชียรบุรี/ Wichian Buriเพชรบูรณ์/ Phetchabun_x000a_67180"/>
    <s v="67180"/>
    <s v="660842091580"/>
    <s v="30/03/2026 10:42"/>
    <s v="-"/>
    <s v="Kerry_dropoff"/>
    <s v="Lazada"/>
    <s v="lazada"/>
    <s v=""/>
    <s v="-"/>
    <s v="30/03/2026 10:42"/>
  </r>
  <r>
    <x v="0"/>
    <x v="0"/>
    <n v="50"/>
    <n v="6"/>
    <s v="GYQ83"/>
    <n v="1453.98"/>
    <n v="17"/>
    <s v="ร้านที่1"/>
    <s v="กรกช ไชยมงคล"/>
    <s v="ร้านกาแฟ สุดซอยซ้ายมือ  269 หมู่1 ซ.เทศบาล5 · พุเตย/ Phu Toei_x000a__x000a_วิเชียรบุรี/ Wichian Buriเพชรบูรณ์/ Phetchabun_x000a_67180"/>
    <s v="67180"/>
    <s v="660842091580"/>
    <s v="30/03/2026 10:42"/>
    <s v="-"/>
    <s v="Kerry_dropoff"/>
    <s v="Lazada"/>
    <s v="lazada"/>
    <s v=""/>
    <s v="-"/>
    <s v="30/03/2026 10:42"/>
  </r>
  <r>
    <x v="0"/>
    <x v="0"/>
    <n v="50"/>
    <n v="6"/>
    <s v="GYQ83"/>
    <n v="1453.98"/>
    <n v="17"/>
    <s v="ร้านที่1"/>
    <s v="กรกช ไชยมงคล"/>
    <s v="ร้านกาแฟ สุดซอยซ้ายมือ  269 หมู่1 ซ.เทศบาล5 · พุเตย/ Phu Toei_x000a__x000a_วิเชียรบุรี/ Wichian Buriเพชรบูรณ์/ Phetchabun_x000a_67180"/>
    <s v="67180"/>
    <s v="660842091580"/>
    <s v="30/03/2026 10:42"/>
    <s v="-"/>
    <s v="Kerry_dropoff"/>
    <s v="Lazada"/>
    <s v="lazada"/>
    <s v=""/>
    <s v="-"/>
    <s v="30/03/2026 10:42"/>
  </r>
  <r>
    <x v="13"/>
    <x v="14"/>
    <n v="33"/>
    <n v="10"/>
    <s v="GYQ83"/>
    <n v="1453.98"/>
    <n v="17"/>
    <s v="ร้านที่1"/>
    <s v="กรกช ไชยมงคล"/>
    <s v="ร้านกาแฟ สุดซอยซ้ายมือ  269 หมู่1 ซ.เทศบาล5 · พุเตย/ Phu Toei_x000a__x000a_วิเชียรบุรี/ Wichian Buriเพชรบูรณ์/ Phetchabun_x000a_67180"/>
    <s v="67180"/>
    <s v="660842091580"/>
    <s v="30/03/2026 10:42"/>
    <s v="-"/>
    <s v="Kerry_dropoff"/>
    <s v="Lazada"/>
    <s v="lazada"/>
    <s v=""/>
    <s v="-"/>
    <s v="30/03/2026 10:42"/>
  </r>
  <r>
    <x v="4"/>
    <x v="4"/>
    <n v="159"/>
    <n v="1"/>
    <s v="GYQ82"/>
    <n v="164"/>
    <n v="35"/>
    <s v="ร้านที่2"/>
    <s v="แ**"/>
    <s v="กรุงเทพฯ"/>
    <s v="-"/>
    <s v=""/>
    <s v="30/03/2026 10:41"/>
    <s v="-"/>
    <s v="J&amp;T COD"/>
    <s v="Tiktok"/>
    <s v="จ่ายทีหลัง / COD"/>
    <s v=""/>
    <s v="794189748741"/>
    <s v="30/03/2026 10:41"/>
  </r>
  <r>
    <x v="0"/>
    <x v="0"/>
    <n v="65"/>
    <n v="12"/>
    <s v="GYQ80"/>
    <n v="400"/>
    <n v="0"/>
    <s v="ร้านที่10"/>
    <s v="ส่งพิชัยรัตน์.ไล่กสิกรรม"/>
    <s v="..หบพฤกษาวิลล์..27/255..ถ.สามวา..เฃตมีนบุรี.แฃวมีนบุรี.กรุงเทพ. 10510"/>
    <s v="10510"/>
    <s v="0851360738"/>
    <s v="29/03/2026 11:29"/>
    <s v="t0832622509@gmail.com"/>
    <s v="EMS"/>
    <s v="facebook"/>
    <s v="กสิกร"/>
    <s v=""/>
    <s v="-"/>
    <s v="30/03/2026 10:37"/>
  </r>
  <r>
    <x v="0"/>
    <x v="0"/>
    <n v="65"/>
    <n v="6"/>
    <s v="GYQ79"/>
    <n v="200"/>
    <n v="0"/>
    <s v="ร้านที่10"/>
    <s v="แนน "/>
    <s v="57 ม.9 ต.ตระแสง อ.เมือง จ.สุรินทร์ 32000"/>
    <s v="32000"/>
    <s v="0953073882"/>
    <s v="30/03/2026 10:36"/>
    <s v="t0832622509@gmail.com"/>
    <s v="EMS COD"/>
    <s v="facebook"/>
    <s v="กสิกร"/>
    <s v=""/>
    <s v="-"/>
    <s v="30/03/2026 10:36"/>
  </r>
  <r>
    <x v="0"/>
    <x v="0"/>
    <n v="65"/>
    <n v="6"/>
    <s v="GYQ78"/>
    <n v="200"/>
    <n v="0"/>
    <s v="ร้านที่10"/>
    <s v="มณฑา พักสกุล"/>
    <s v=" 598 ซ. สวนพลู5 ถนนสาทรใต้_x000a_แขวงทุ่งมหาเมฆ_x000a_เขตสาทร_x000a_กรุงเทพมหานคร_x000a_ โทร 10120"/>
    <s v="10120"/>
    <s v="0854749937"/>
    <s v="30/03/2026 10:33"/>
    <s v="t0832622509@gmail.com"/>
    <s v="EMS COD"/>
    <s v="facebook"/>
    <s v="กสิกร"/>
    <s v=""/>
    <s v="-"/>
    <s v="30/03/2026 10:33"/>
  </r>
  <r>
    <x v="0"/>
    <x v="0"/>
    <n v="50"/>
    <n v="6"/>
    <s v="GYQ77"/>
    <n v="229"/>
    <n v="29"/>
    <s v="ร้านที่2"/>
    <s v="ส***นตรา ก***ิด"/>
    <s v="อ่างทอง"/>
    <s v="-"/>
    <s v=""/>
    <s v="30/03/2026 10:32"/>
    <s v="-"/>
    <s v="J&amp;T COD"/>
    <s v="Tiktok"/>
    <s v="จ่ายทีหลัง / COD"/>
    <s v=""/>
    <s v="794131620730"/>
    <s v="30/03/2026 10:32"/>
  </r>
  <r>
    <x v="0"/>
    <x v="0"/>
    <n v="65"/>
    <n v="12"/>
    <s v="GYQ76"/>
    <n v="400"/>
    <n v="0"/>
    <s v="ร้านที่10"/>
    <s v="รัตนา บมขุนทด"/>
    <s v="เซเว่นยางราก_x000a_ 191 ม.9 ต.ยางราก อ.โคกเจริญ จ.ลพบุรี 15250"/>
    <s v="15250"/>
    <s v="0917042003"/>
    <s v="30/03/2026 10:31"/>
    <s v="t0832622509@gmail.com"/>
    <s v="EMS COD"/>
    <s v="facebook"/>
    <s v="กสิกร"/>
    <s v=""/>
    <s v="-"/>
    <s v="30/03/2026 10:31"/>
  </r>
  <r>
    <x v="13"/>
    <x v="14"/>
    <n v="66.666666666666671"/>
    <n v="3"/>
    <s v="GYQ75"/>
    <n v="111"/>
    <n v="0"/>
    <s v="ร้านที่1"/>
    <s v="ว******์"/>
    <s v="******ฒนานคร จ.สระแก้ว ตำบลหนองตะเคียนบอน อำเภอวัฒนานคร จังหวัดสระแก้ว 27160"/>
    <s v="27160"/>
    <s v="04"/>
    <s v="30/03/2026 10:59"/>
    <s v="-"/>
    <s v="SPX Express"/>
    <s v="Shopee"/>
    <s v="shopee"/>
    <s v=""/>
    <s v="TH268740551040R"/>
    <s v="30/03/2026 10:29"/>
  </r>
  <r>
    <x v="0"/>
    <x v="0"/>
    <n v="65"/>
    <n v="6"/>
    <s v="GYQ73"/>
    <n v="200"/>
    <n v="0"/>
    <s v="ร้านที่10"/>
    <s v="กาญจนา"/>
    <s v="129/16ถสุขุมวิทตมาบตาพุดอเมืองจระยอง/ 21150"/>
    <s v="21150"/>
    <s v="0909718572"/>
    <s v="30/03/2026 10:27"/>
    <s v="t0832622509@gmail.com"/>
    <s v="EMS COD"/>
    <s v="facebook"/>
    <s v="กสิกร"/>
    <s v=""/>
    <s v="-"/>
    <s v="30/03/2026 10:27"/>
  </r>
  <r>
    <x v="0"/>
    <x v="0"/>
    <n v="65"/>
    <n v="6"/>
    <s v="GYQ72"/>
    <n v="200"/>
    <n v="0"/>
    <s v="ร้านที่10"/>
    <s v="นายวัชระ ท้วมเทียบ"/>
    <s v="ที่อยู่_x000a_ร้านขายต้นไม้ 796 ม.2 ต.ในเมือง อ.เมือง จ.หนองคาย 43000"/>
    <s v="43000"/>
    <s v="0986425125"/>
    <s v="30/03/2026 10:25"/>
    <s v="t0832622509@gmail.com"/>
    <s v="EMS COD"/>
    <s v="facebook"/>
    <s v="กสิกร"/>
    <s v=""/>
    <s v="-"/>
    <s v="30/03/2026 10:25"/>
  </r>
  <r>
    <x v="0"/>
    <x v="0"/>
    <n v="65"/>
    <n v="6"/>
    <s v="GYQ71"/>
    <n v="200"/>
    <n v="0"/>
    <s v="ร้านที่10"/>
    <s v="สมคิด มีนาค"/>
    <s v="60/1ม.2_x000a_ต.หนองปลิงอ.เมือง_x000a_จ.นครสวรรค์_x000a_เก็บเงินปลายทางโทร 60000"/>
    <s v="60000"/>
    <s v="0836891098"/>
    <s v="30/03/2026 10:23"/>
    <s v="t0832622509@gmail.com"/>
    <s v="EMS COD"/>
    <s v="facebook"/>
    <s v="กสิกร"/>
    <s v=""/>
    <s v="-"/>
    <s v="30/03/2026 10:23"/>
  </r>
  <r>
    <x v="0"/>
    <x v="0"/>
    <n v="65"/>
    <n v="6"/>
    <s v="GYQ70"/>
    <n v="200"/>
    <n v="0"/>
    <s v="ร้านที่10"/>
    <s v="**ที่อยู่ สุพัตรา ภูคำ "/>
    <s v="หอพักเจริญสุขแมนชั่น 18/3 ม.2 ต.บ้านใหม่ อ.ปากเกร็ด จ.นนทบุรี 11120"/>
    <s v="11120"/>
    <s v="0829952760"/>
    <s v="30/03/2026 10:21"/>
    <s v="t0832622509@gmail.com"/>
    <s v="EMS COD"/>
    <s v="facebook"/>
    <s v="กสิกร"/>
    <s v=""/>
    <s v="-"/>
    <s v="30/03/2026 10:21"/>
  </r>
  <r>
    <x v="13"/>
    <x v="14"/>
    <n v="66.666666666666671"/>
    <n v="3"/>
    <s v="GYQ69"/>
    <n v="100"/>
    <n v="0"/>
    <s v="ร้านที่2"/>
    <s v="ป***ญา"/>
    <s v="กรุงเทพฯ"/>
    <s v="-"/>
    <s v=""/>
    <s v="30/03/2026 10:21"/>
    <s v="-"/>
    <s v="J&amp;T Express"/>
    <s v="Tiktok"/>
    <s v="tiktok"/>
    <s v=""/>
    <s v="794140957783"/>
    <s v="30/03/2026 10:21"/>
  </r>
  <r>
    <x v="0"/>
    <x v="0"/>
    <n v="65"/>
    <n v="6"/>
    <s v="GYQ68"/>
    <n v="200"/>
    <n v="0"/>
    <s v="ร้านที่10"/>
    <s v="ชื่อเข็มทองยังฉิม"/>
    <s v="บ้านเลขที่144/4ม.12_x000a_ต.ช่องสาริกา อ.พัฒนานิคม_x000a_จ.ลพบุรี _x000a_ 15220"/>
    <s v="15220"/>
    <s v="0654394001"/>
    <s v="29/03/2026 10:21"/>
    <s v="t0832622509@gmail.com"/>
    <s v="EMS"/>
    <s v="facebook"/>
    <s v="กสิกร"/>
    <s v=""/>
    <s v="-"/>
    <s v="30/03/2026 10:20"/>
  </r>
  <r>
    <x v="0"/>
    <x v="0"/>
    <n v="65"/>
    <n v="6"/>
    <s v="GYQ67"/>
    <n v="200"/>
    <n v="0"/>
    <s v="ร้านที่10"/>
    <s v="สมพร"/>
    <s v="147หมู่5 ต.สายห้วยแก้ว อ.บ้านหมี่ ลพบุรี โทร 15110"/>
    <s v="15110"/>
    <s v="0899031854"/>
    <s v="30/03/2026 10:20"/>
    <s v="t0832622509@gmail.com"/>
    <s v="EMS COD"/>
    <s v="facebook"/>
    <s v="กสิกร"/>
    <s v=""/>
    <s v="-"/>
    <s v="30/03/2026 10:19"/>
  </r>
  <r>
    <x v="0"/>
    <x v="0"/>
    <n v="65"/>
    <n v="6"/>
    <s v="GYQ66"/>
    <n v="200"/>
    <n v="0"/>
    <s v="ร้านที่10"/>
    <s v="ธัญว์รัตน์ จันทร์ศรี"/>
    <s v="86/13ม.11ซ.ช่อแก้ว1 ก.ม.27_x000a_ถ.พหลโยธิน64_x000a_คูคต ลำลูกกา_x000a_ปทุมธานี _x000a__x000a_ 12130"/>
    <s v="12130"/>
    <s v="0649341791"/>
    <s v="30/03/2026 10:18"/>
    <s v="t0832622509@gmail.com"/>
    <s v="EMS COD"/>
    <s v="facebook"/>
    <s v="กสิกร"/>
    <s v=""/>
    <s v="-"/>
    <s v="30/03/2026 10:17"/>
  </r>
  <r>
    <x v="0"/>
    <x v="0"/>
    <n v="65"/>
    <n v="6"/>
    <s v="GYQ65"/>
    <n v="200"/>
    <n v="0"/>
    <s v="ร้านที่10"/>
    <s v="พิมพร  ศิริแสง"/>
    <s v="546ปากซอยเอกชัย66/4ถนนเอกชัยแขวงคลองบางพรานเขตบางบอน_x000a_กรุงเทพ_x000a_ 10150"/>
    <s v="10150"/>
    <s v="0923788872"/>
    <s v="30/03/2026 10:16"/>
    <s v="t0832622509@gmail.com"/>
    <s v="EMS COD"/>
    <s v="facebook"/>
    <s v="กสิกร"/>
    <s v=""/>
    <s v="-"/>
    <s v="30/03/2026 10:16"/>
  </r>
  <r>
    <x v="0"/>
    <x v="0"/>
    <n v="65"/>
    <n v="6"/>
    <s v="GYQ64"/>
    <n v="200"/>
    <n v="0"/>
    <s v="ร้านที่10"/>
    <s v="ณัฐ"/>
    <s v="319/47 ม.1  _x000a_ ต.สนามชัย อ.เมือง _x000a_ จ.สุพรรณบุรี _x000a_ T: 72000"/>
    <s v="72000"/>
    <s v="0810192929"/>
    <s v="30/03/2026 10:15"/>
    <s v="t0832622509@gmail.com"/>
    <s v="EMS COD"/>
    <s v="facebook"/>
    <s v="กสิกร"/>
    <s v=""/>
    <s v="-"/>
    <s v="30/03/2026 10:15"/>
  </r>
  <r>
    <x v="0"/>
    <x v="0"/>
    <n v="65"/>
    <n v="6"/>
    <s v="GYQ63"/>
    <n v="200"/>
    <n v="0"/>
    <s v="ร้านที่10"/>
    <s v="นางจรรยา  คำวงษา"/>
    <s v="24 บ้านกิตติพงษ์ _x000a_ถนนสมุทรบรรหาร_x000a_ต.ในเมือง_x000a_อ.เมือง_x000a_จ.นครพนม 48000"/>
    <s v="48000"/>
    <s v="0914144100"/>
    <s v="29/03/2026 10:02"/>
    <s v="t0832622509@gmail.com"/>
    <s v="EMS"/>
    <s v="facebook"/>
    <s v="กสิกร"/>
    <s v=""/>
    <s v="-"/>
    <s v="30/03/2026 10:14"/>
  </r>
  <r>
    <x v="0"/>
    <x v="0"/>
    <n v="65"/>
    <n v="6"/>
    <s v="GYQ62"/>
    <n v="200"/>
    <n v="0"/>
    <s v="ร้านที่10"/>
    <s v="อดุลย์ จันทร์คง"/>
    <s v="42 ม.2 บ้านดงเกษม ต.นาแสง อ.ศรีวิไล จ.บึงกาฬ       โทร  38210"/>
    <s v="38210"/>
    <s v="0817035502"/>
    <s v="30/03/2026 10:13"/>
    <s v="t0832622509@gmail.com"/>
    <s v="EMS COD"/>
    <s v="facebook"/>
    <s v="กสิกร"/>
    <s v=""/>
    <s v="-"/>
    <s v="30/03/2026 10:12"/>
  </r>
  <r>
    <x v="0"/>
    <x v="0"/>
    <n v="65"/>
    <n v="6"/>
    <s v="GYQ61"/>
    <n v="200"/>
    <n v="0"/>
    <s v="ร้านที่10"/>
    <s v="นางเบญญาภา เหมือนแพร"/>
    <s v="14/63 หมู่ 2 หมู่บ้านบัวทองธานี พาร์ควิลล์ 1_x000a_ซอยเทศบาล 2 ถนน บางกรวย-ไทยน้อย_x000a_ตำบลพิมลราช อำเภอบางบัวทอง_x000a_จังหวัดนนทบุรี 11110"/>
    <s v="11110"/>
    <s v="0817703195"/>
    <s v="30/03/2026 10:11"/>
    <s v="t0832622509@gmail.com"/>
    <s v="EMS COD"/>
    <s v="facebook"/>
    <s v="กสิกร"/>
    <s v=""/>
    <s v="-"/>
    <s v="30/03/2026 10:11"/>
  </r>
  <r>
    <x v="0"/>
    <x v="0"/>
    <n v="65"/>
    <n v="6"/>
    <s v="GYQ60"/>
    <n v="200"/>
    <n v="0"/>
    <s v="ร้านที่10"/>
    <s v="กรรณิการ์ ชัยมงคล"/>
    <s v="34 ม.8 ต.วังซ่าน_x000a_อ.แม่วงค์ _x000a_จ.นครสวรรค์ _x000a_ 60150"/>
    <s v="60150"/>
    <s v="0991629434"/>
    <s v="30/03/2026 10:10"/>
    <s v="t0832622509@gmail.com"/>
    <s v="EMS COD"/>
    <s v="facebook"/>
    <s v="กสิกร"/>
    <s v=""/>
    <s v="-"/>
    <s v="30/03/2026 10:10"/>
  </r>
  <r>
    <x v="0"/>
    <x v="0"/>
    <n v="65"/>
    <n v="6"/>
    <s v="GYQ59"/>
    <n v="200"/>
    <n v="0"/>
    <s v="ร้านที่10"/>
    <s v="สมศักดิ์"/>
    <s v="62/50 มบ.เดอะลอฟท์ แกเลอเรีย ม.9 ต.ลาดสวาย ลำลูกกา ปทุมธานี 12150"/>
    <s v="12150"/>
    <s v="0814268498"/>
    <s v="30/03/2026 10:09"/>
    <s v="t0832622509@gmail.com"/>
    <s v="EMS COD"/>
    <s v="facebook"/>
    <s v="กสิกร"/>
    <s v=""/>
    <s v="-"/>
    <s v="30/03/2026 10:09"/>
  </r>
  <r>
    <x v="0"/>
    <x v="0"/>
    <n v="50"/>
    <n v="6"/>
    <s v="GYQ58"/>
    <n v="200"/>
    <n v="0"/>
    <s v="ร้านที่2"/>
    <s v="เ***ตา เ***มพรสกุล"/>
    <s v="กรุงเทพฯ"/>
    <s v="-"/>
    <s v=""/>
    <s v="30/03/2026 10:07"/>
    <s v="-"/>
    <s v="J&amp;T COD"/>
    <s v="Tiktok"/>
    <s v="จ่ายทีหลัง / COD"/>
    <s v="เนยนม3ฝอยทอง3"/>
    <s v="794186214776"/>
    <s v="30/03/2026 10:07"/>
  </r>
  <r>
    <x v="0"/>
    <x v="0"/>
    <n v="65"/>
    <n v="6"/>
    <s v="GYQ57"/>
    <n v="200"/>
    <n v="0"/>
    <s v="ร้านที่10"/>
    <s v="เสาวภา "/>
    <s v=" _x000a_28ม.2ต.ท่าหลวง  อ.มะขาม  จ.จันทบุรี   22150"/>
    <s v="22150"/>
    <s v="0614452743"/>
    <s v="30/03/2026 10:07"/>
    <s v="t0832622509@gmail.com"/>
    <s v="EMS COD"/>
    <s v="facebook"/>
    <s v="กสิกร"/>
    <s v=""/>
    <s v="-"/>
    <s v="30/03/2026 10:06"/>
  </r>
  <r>
    <x v="10"/>
    <x v="24"/>
    <n v="63.5"/>
    <n v="4"/>
    <s v="GYQ56"/>
    <n v="268"/>
    <n v="14"/>
    <s v="ร้านที่3"/>
    <s v="วรวรรณ สุวรรณนที"/>
    <s v="290 ม.5 ซอยพระราชวิรียาภรณ์ 3 ต.บางพึ่ง_x000a__x000a_พระประแดง/ Phra Pradaengสมุทรปราการ/ Samut Prakan_x000a_10130"/>
    <s v="10130"/>
    <s v="660860701500"/>
    <s v="30/03/2026 10:06"/>
    <s v="-"/>
    <s v="Kerry_dropoff"/>
    <s v="Lazada"/>
    <s v="lazada"/>
    <s v=""/>
    <s v="LEXPU0672554613"/>
    <s v="30/03/2026 10:06"/>
  </r>
  <r>
    <x v="0"/>
    <x v="0"/>
    <n v="65"/>
    <n v="6"/>
    <s v="GYQ55"/>
    <n v="200"/>
    <n v="0"/>
    <s v="ร้านที่10"/>
    <s v="Nui Dechakaisaya"/>
    <s v="9/23 หมู่6_x000a_บึงบา_x000a_หนองเสือ_x000a_ปทุมธานี_x000a_Thailand 12170"/>
    <s v="12170"/>
    <s v="66999234221"/>
    <s v="30/03/2026 10:06"/>
    <s v="t0832622509@gmail.com"/>
    <s v="EMS COD"/>
    <s v="facebook"/>
    <s v="กสิกร"/>
    <s v=""/>
    <s v="-"/>
    <s v="30/03/2026 10:05"/>
  </r>
  <r>
    <x v="0"/>
    <x v="0"/>
    <n v="65"/>
    <n v="6"/>
    <s v="GYQ54"/>
    <n v="200"/>
    <n v="0"/>
    <s v="ร้านที่10"/>
    <s v="สุนันท์ษา ทองรัตน์"/>
    <s v="เลขที่333หมู่6_x000a_ถ.หน้าวัดบ้านเดื่อ_x000a_ต.หมากแข้ง_x000a_อ.เมือง_x000a_จ.อุดรธานี 41000"/>
    <s v="41000"/>
    <s v="0945201384"/>
    <s v="30/03/2026 10:05"/>
    <s v="t0832622509@gmail.com"/>
    <s v="EMS COD"/>
    <s v="facebook"/>
    <s v="กสิกร"/>
    <s v=""/>
    <s v="-"/>
    <s v="30/03/2026 10:04"/>
  </r>
  <r>
    <x v="0"/>
    <x v="0"/>
    <n v="33.333333333333336"/>
    <n v="3"/>
    <s v="GYQ52"/>
    <n v="100"/>
    <n v="0"/>
    <s v="ร้านที่2"/>
    <s v="ส***ภา ว***แก้ว ข**"/>
    <s v="สมุทรสาคร"/>
    <s v="-"/>
    <s v=""/>
    <s v="30/03/2026 10:01"/>
    <s v="-"/>
    <s v="J&amp;T COD"/>
    <s v="Tiktok"/>
    <s v="จ่ายทีหลัง / COD"/>
    <s v=""/>
    <s v="794118374711"/>
    <s v="30/03/2026 10:01"/>
  </r>
  <r>
    <x v="0"/>
    <x v="0"/>
    <n v="65"/>
    <n v="6"/>
    <s v="GYQ51"/>
    <n v="200"/>
    <n v="0"/>
    <s v="ร้านที่10"/>
    <s v="ชนิตา ชัยวารินทร์"/>
    <s v="49/89_x000a_(เสนานคร)_x000a_หมู่ 4 ต.ท่าสาย_x000a_อ.เมือง_x000a_จ.เชียงราย 57000"/>
    <s v="57000"/>
    <s v="0928130333"/>
    <s v="30/03/2026 10:01"/>
    <s v="t0832622509@gmail.com"/>
    <s v="EMS COD"/>
    <s v="facebook"/>
    <s v="กสิกร"/>
    <s v=""/>
    <s v="-"/>
    <s v="30/03/2026 10:00"/>
  </r>
  <r>
    <x v="2"/>
    <x v="2"/>
    <n v="139"/>
    <n v="1"/>
    <s v="GYQ50"/>
    <n v="215"/>
    <n v="0"/>
    <s v="ร้านที่10"/>
    <s v="ประจวบ  แย้มมนัส"/>
    <s v="322/49 ม.พาทิโอพัฒนาการ32 ซ.พัฒนาการ32 แขวงสวนหลวง  เขตสวนหลวง กรุงเทพ โทร  10250"/>
    <s v="10250"/>
    <s v="0816992662"/>
    <s v="30/03/2026 10:00"/>
    <s v="t0832622509@gmail.com"/>
    <s v="EMS COD"/>
    <s v="facebook"/>
    <s v="กสิกร"/>
    <s v=""/>
    <s v="-"/>
    <s v="30/03/2026 09:59"/>
  </r>
  <r>
    <x v="3"/>
    <x v="3"/>
    <n v="139"/>
    <n v="1"/>
    <s v="GYQ50"/>
    <n v="215"/>
    <n v="0"/>
    <s v="ร้านที่10"/>
    <s v="ประจวบ  แย้มมนัส"/>
    <s v="322/49 ม.พาทิโอพัฒนาการ32 ซ.พัฒนาการ32 แขวงสวนหลวง  เขตสวนหลวง กรุงเทพ โทร  10250"/>
    <s v="10250"/>
    <s v="0816992662"/>
    <s v="30/03/2026 10:00"/>
    <s v="t0832622509@gmail.com"/>
    <s v="EMS COD"/>
    <s v="facebook"/>
    <s v="กสิกร"/>
    <s v=""/>
    <s v="-"/>
    <s v="30/03/2026 09:59"/>
  </r>
  <r>
    <x v="3"/>
    <x v="3"/>
    <n v="139"/>
    <n v="2"/>
    <s v="GYQ49"/>
    <n v="215"/>
    <n v="0"/>
    <s v="ร้านที่10"/>
    <s v=" นันธิกา อินตะนัย"/>
    <s v="85/1ม.12บ.ทุ่งทองต.ทุ่งแล้งอ.ลองจ.แพร่เบอร์ 54150"/>
    <s v="54150"/>
    <s v="0906739800"/>
    <s v="30/03/2026 09:59"/>
    <s v="t0832622509@gmail.com"/>
    <s v="EMS COD"/>
    <s v="facebook"/>
    <s v="กสิกร"/>
    <s v=""/>
    <s v="-"/>
    <s v="30/03/2026 09:58"/>
  </r>
  <r>
    <x v="13"/>
    <x v="14"/>
    <n v="66.666666666666671"/>
    <n v="3"/>
    <s v="GYQ47"/>
    <n v="100"/>
    <n v="0"/>
    <s v="ร้านที่2"/>
    <s v="ส***วน ร***า"/>
    <s v="ชลบุรี"/>
    <s v="-"/>
    <s v=""/>
    <s v="30/03/2026 09:44"/>
    <s v="-"/>
    <s v="J&amp;T COD"/>
    <s v="Tiktok"/>
    <s v="จ่ายทีหลัง / COD"/>
    <s v=""/>
    <s v="794167230732"/>
    <s v="30/03/2026 09:44"/>
  </r>
  <r>
    <x v="13"/>
    <x v="14"/>
    <n v="66.666666666666671"/>
    <n v="3"/>
    <s v="GYQ46"/>
    <n v="100"/>
    <n v="0"/>
    <s v="ร้านที่2"/>
    <s v="ป***ิลกันนะ"/>
    <s v="กาญจนบุรี"/>
    <s v="-"/>
    <s v=""/>
    <s v="30/03/2026 09:44"/>
    <s v="-"/>
    <s v="J&amp;T COD"/>
    <s v="Tiktok"/>
    <s v="จ่ายทีหลัง / COD"/>
    <s v=""/>
    <s v="794181350782"/>
    <s v="30/03/2026 09:44"/>
  </r>
  <r>
    <x v="5"/>
    <x v="5"/>
    <n v="200"/>
    <n v="1"/>
    <s v="GYQ45"/>
    <n v="99"/>
    <n v="0"/>
    <s v="ร้านที่2"/>
    <s v="ว***วัลย์ อ***ง"/>
    <s v="เทศบาลนครเชียงใหม่"/>
    <s v="-"/>
    <s v=""/>
    <s v="30/03/2026 09:44"/>
    <s v="-"/>
    <s v="J&amp;T Express"/>
    <s v="Tiktok"/>
    <s v="tiktok"/>
    <s v=""/>
    <s v="794191344796"/>
    <s v="30/03/2026 09:44"/>
  </r>
  <r>
    <x v="0"/>
    <x v="0"/>
    <n v="33.333333333333336"/>
    <n v="3"/>
    <s v="GYQ43"/>
    <n v="100"/>
    <n v="0"/>
    <s v="ร้านที่2"/>
    <s v="ว***ดา ท***นตร"/>
    <s v="กาฬสินธุ์"/>
    <s v="-"/>
    <s v=""/>
    <s v="30/03/2026 09:38"/>
    <s v="-"/>
    <s v="J&amp;T COD"/>
    <s v="Tiktok"/>
    <s v="จ่ายทีหลัง / COD"/>
    <s v=""/>
    <s v="794180770714"/>
    <s v="30/03/2026 09:39"/>
  </r>
  <r>
    <x v="0"/>
    <x v="0"/>
    <n v="33.333333333333336"/>
    <n v="3"/>
    <s v="GYQ42"/>
    <n v="199"/>
    <n v="0"/>
    <s v="ร้านที่2"/>
    <s v="ล***รดา ส***ิเรือวงศ์"/>
    <s v="กรุงเทพมหานคร"/>
    <s v="-"/>
    <s v=""/>
    <s v="30/03/2026 09:37"/>
    <s v="-"/>
    <s v="J&amp;T Express"/>
    <s v="Tiktok"/>
    <s v="tiktok"/>
    <s v=""/>
    <s v="794117742736"/>
    <s v="30/03/2026 09:37"/>
  </r>
  <r>
    <x v="5"/>
    <x v="5"/>
    <n v="200"/>
    <n v="1"/>
    <s v="GYQ42"/>
    <n v="199"/>
    <n v="0"/>
    <s v="ร้านที่2"/>
    <s v="ล***รดา ส***ิเรือวงศ์"/>
    <s v="กรุงเทพมหานคร"/>
    <s v="-"/>
    <s v=""/>
    <s v="30/03/2026 09:37"/>
    <s v="-"/>
    <s v="J&amp;T Express"/>
    <s v="Tiktok"/>
    <s v="tiktok"/>
    <s v=""/>
    <s v="794117742736"/>
    <s v="30/03/2026 09:37"/>
  </r>
  <r>
    <x v="20"/>
    <x v="25"/>
    <n v="12"/>
    <n v="30"/>
    <s v="GYQ41"/>
    <n v="260"/>
    <n v="0"/>
    <s v="ร้านที่2"/>
    <s v="ป***า ส***"/>
    <s v="เทศบาลนครขอนแก่น"/>
    <s v="-"/>
    <s v=""/>
    <s v="30/03/2026 09:37"/>
    <s v="-"/>
    <s v="J&amp;T COD"/>
    <s v="Tiktok"/>
    <s v="จ่ายทีหลัง / COD"/>
    <s v=""/>
    <s v="794107783744"/>
    <s v="30/03/2026 09:37"/>
  </r>
  <r>
    <x v="15"/>
    <x v="16"/>
    <n v="99"/>
    <n v="1"/>
    <s v="GYQ40"/>
    <n v="88"/>
    <n v="0"/>
    <s v="ร้านที่2"/>
    <s v="ป***ี จ***ร์แสง"/>
    <s v="กรุงเทพฯ"/>
    <s v="-"/>
    <s v=""/>
    <s v="30/03/2026 09:36"/>
    <s v="-"/>
    <s v="J&amp;T COD"/>
    <s v="Tiktok"/>
    <s v="จ่ายทีหลัง / COD"/>
    <s v=""/>
    <s v="794125223710"/>
    <s v="30/03/2026 09:36"/>
  </r>
  <r>
    <x v="0"/>
    <x v="0"/>
    <n v="33.333333333333336"/>
    <n v="3"/>
    <s v="GYQ39"/>
    <n v="100"/>
    <n v="0"/>
    <s v="ร้านที่2"/>
    <s v=""/>
    <s v=""/>
    <s v="-"/>
    <s v=""/>
    <s v="-"/>
    <s v="-"/>
    <s v="Standard shipping"/>
    <s v="Tiktok"/>
    <s v="-"/>
    <s v=""/>
    <s v="-"/>
    <s v="30/03/2026 09:36"/>
  </r>
  <r>
    <x v="0"/>
    <x v="0"/>
    <n v="50"/>
    <n v="6"/>
    <s v="GYQ37"/>
    <n v="182"/>
    <n v="0"/>
    <s v="ร้านที่2"/>
    <s v="ป***.ป่าน"/>
    <s v="พระนครศรีอยุธยา"/>
    <s v="-"/>
    <s v=""/>
    <s v="30/03/2026 09:34"/>
    <s v="-"/>
    <s v="J&amp;T Express"/>
    <s v="Tiktok"/>
    <s v="tiktok"/>
    <s v=""/>
    <s v="794156153722"/>
    <s v="30/03/2026 09:33"/>
  </r>
  <r>
    <x v="0"/>
    <x v="0"/>
    <n v="50"/>
    <n v="6"/>
    <s v="GYQ36"/>
    <n v="200"/>
    <n v="0"/>
    <s v="ร้านที่2"/>
    <s v="ก***ิยา  ค***"/>
    <s v="สิงห์บุรี"/>
    <s v="-"/>
    <s v=""/>
    <s v="30/03/2026 09:33"/>
    <s v="-"/>
    <s v="J&amp;T COD"/>
    <s v="Tiktok"/>
    <s v="จ่ายทีหลัง / COD"/>
    <s v=""/>
    <s v="794147753733"/>
    <s v="30/03/2026 09:33"/>
  </r>
  <r>
    <x v="0"/>
    <x v="0"/>
    <n v="50"/>
    <n v="6"/>
    <s v="GYQ35"/>
    <n v="200"/>
    <n v="0"/>
    <s v="ร้านที่2"/>
    <s v="ป***ากร   โ***"/>
    <s v="ขอนแก่น"/>
    <s v="-"/>
    <s v=""/>
    <s v="30/03/2026 09:27"/>
    <s v="-"/>
    <s v="J&amp;T COD"/>
    <s v="Tiktok"/>
    <s v="จ่ายทีหลัง / COD"/>
    <s v=""/>
    <s v="794189439702"/>
    <s v="30/03/2026 09:27"/>
  </r>
  <r>
    <x v="3"/>
    <x v="3"/>
    <n v="139"/>
    <n v="1"/>
    <s v="GYQ34"/>
    <n v="139"/>
    <n v="0"/>
    <s v="ร้านที่1"/>
    <s v="ร******ง"/>
    <s v="******, ซอย กิ่งแก้ว 37, ราชาเทวะ, อำเภอบางพลี ตำบลราชาเทวะ อำเภอบางพลี จังหวัดสมุทรปราการ 10540"/>
    <s v="10540"/>
    <s v="28"/>
    <s v="30/03/2026 09:08"/>
    <s v="-"/>
    <s v="SPX Express"/>
    <s v="Shopee"/>
    <s v="shopee"/>
    <s v=""/>
    <s v="TH2625337749547"/>
    <s v="30/03/2026 09:08"/>
  </r>
  <r>
    <x v="2"/>
    <x v="2"/>
    <n v="159"/>
    <n v="1"/>
    <s v="GYQ33"/>
    <n v="298"/>
    <n v="0"/>
    <s v="ร้านที่1"/>
    <s v="N******l"/>
    <s v="******อย วชิรธรรม 14, ถนน สุขุมวิท 101/1, แขวง บางนาเหนือ, เขตบางนา แขวงบางนาเหนือ เขตบางนา จังหวัดกรุงเทพมหานคร 10260"/>
    <s v="10260"/>
    <s v="34"/>
    <s v="30/03/2026 08:55"/>
    <s v="-"/>
    <s v="SPX Express"/>
    <s v="Shopee"/>
    <s v="shopee"/>
    <s v=""/>
    <s v="TH264286948554O"/>
    <s v="30/03/2026 08:55"/>
  </r>
  <r>
    <x v="3"/>
    <x v="3"/>
    <n v="139"/>
    <n v="1"/>
    <s v="GYQ33"/>
    <n v="298"/>
    <n v="0"/>
    <s v="ร้านที่1"/>
    <s v="N******l"/>
    <s v="******อย วชิรธรรม 14, ถนน สุขุมวิท 101/1, แขวง บางนาเหนือ, เขตบางนา แขวงบางนาเหนือ เขตบางนา จังหวัดกรุงเทพมหานคร 10260"/>
    <s v="10260"/>
    <s v="34"/>
    <s v="30/03/2026 08:55"/>
    <s v="-"/>
    <s v="SPX Express"/>
    <s v="Shopee"/>
    <s v="shopee"/>
    <s v=""/>
    <s v="TH264286948554O"/>
    <s v="30/03/2026 08:55"/>
  </r>
  <r>
    <x v="10"/>
    <x v="10"/>
    <n v="80"/>
    <n v="1"/>
    <s v="GYQ32"/>
    <n v="80"/>
    <n v="0"/>
    <s v="ร้านที่1"/>
    <s v="ธ******์"/>
    <s v="******ลควนกลาง อำเภอพิปูน จังหวัดนครศรีธรรมราช 80270"/>
    <s v="80270"/>
    <s v="49"/>
    <s v="-"/>
    <s v="-"/>
    <s v=""/>
    <s v="Shopee"/>
    <s v="-"/>
    <s v=""/>
    <s v="-"/>
    <s v="30/03/2026 08:43"/>
  </r>
  <r>
    <x v="10"/>
    <x v="10"/>
    <n v="66.333333333333329"/>
    <n v="3"/>
    <s v="GYQ31"/>
    <n v="249"/>
    <n v="0"/>
    <s v="ร้านที่2"/>
    <s v="อ******์"/>
    <s v="******ม ตำบลส้าน อำเภอเวียงสา จังหวัดน่าน 55110"/>
    <s v="55110"/>
    <s v="22"/>
    <s v="30/03/2026 08:38"/>
    <s v="-"/>
    <s v="SPX Express"/>
    <s v="Shopee"/>
    <s v="shopee"/>
    <s v=""/>
    <s v="TH264346786806U"/>
    <s v="30/03/2026 08:38"/>
  </r>
  <r>
    <x v="0"/>
    <x v="0"/>
    <n v="50"/>
    <n v="6"/>
    <s v="GYQ30"/>
    <n v="200"/>
    <n v="0"/>
    <s v="ร้านที่2"/>
    <s v="อ*** แ***สมทรัพย์"/>
    <s v="กรุงเทพฯ"/>
    <s v="-"/>
    <s v=""/>
    <s v="30/03/2026 08:32"/>
    <s v="-"/>
    <s v="J&amp;T COD"/>
    <s v="Tiktok"/>
    <s v="จ่ายทีหลัง / COD"/>
    <s v=""/>
    <s v="794178143710"/>
    <s v="30/03/2026 08:32"/>
  </r>
  <r>
    <x v="0"/>
    <x v="0"/>
    <n v="50"/>
    <n v="6"/>
    <s v="GYQ29"/>
    <n v="200"/>
    <n v="0"/>
    <s v="ร้านที่2"/>
    <s v="น***จ้ะ.มารศรี.คชวงษ์"/>
    <s v="สระแก้ว"/>
    <s v="-"/>
    <s v=""/>
    <s v="30/03/2026 08:30"/>
    <s v="-"/>
    <s v="J&amp;T COD"/>
    <s v="Tiktok"/>
    <s v="จ่ายทีหลัง / COD"/>
    <s v=""/>
    <s v="794176549736"/>
    <s v="30/03/2026 08:30"/>
  </r>
  <r>
    <x v="0"/>
    <x v="0"/>
    <n v="50"/>
    <n v="6"/>
    <s v="GYQ28"/>
    <n v="200"/>
    <n v="0"/>
    <s v="ร้านที่2"/>
    <s v="ป***้อย"/>
    <s v="ปทุมธานี"/>
    <s v="-"/>
    <s v=""/>
    <s v="30/03/2026 08:25"/>
    <s v="-"/>
    <s v="J&amp;T COD"/>
    <s v="Tiktok"/>
    <s v="จ่ายทีหลัง / COD"/>
    <s v=""/>
    <s v="794121036704"/>
    <s v="30/03/2026 08:25"/>
  </r>
  <r>
    <x v="2"/>
    <x v="2"/>
    <n v="159"/>
    <n v="1"/>
    <s v="GYQ27"/>
    <n v="298"/>
    <n v="0"/>
    <s v="ร้านที่1"/>
    <s v="จ******ม"/>
    <s v="******ย จ.นนทบุรี ตำบลศาลากลาง อำเภอบางกรวย จังหวัดนนทบุรี 11130"/>
    <s v="11130"/>
    <s v="49"/>
    <s v="30/03/2026 08:51"/>
    <s v="-"/>
    <s v="SPX Express"/>
    <s v="Shopee"/>
    <s v="shopee"/>
    <s v=""/>
    <s v="TH267473565061Q"/>
    <s v="30/03/2026 08:21"/>
  </r>
  <r>
    <x v="4"/>
    <x v="4"/>
    <n v="139"/>
    <n v="1"/>
    <s v="GYQ27"/>
    <n v="298"/>
    <n v="0"/>
    <s v="ร้านที่1"/>
    <s v="จ******ม"/>
    <s v="******ย จ.นนทบุรี ตำบลศาลากลาง อำเภอบางกรวย จังหวัดนนทบุรี 11130"/>
    <s v="11130"/>
    <s v="49"/>
    <s v="30/03/2026 08:51"/>
    <s v="-"/>
    <s v="SPX Express"/>
    <s v="Shopee"/>
    <s v="shopee"/>
    <s v=""/>
    <s v="TH267473565061Q"/>
    <s v="30/03/2026 08:21"/>
  </r>
  <r>
    <x v="10"/>
    <x v="10"/>
    <n v="66.333333333333329"/>
    <n v="3"/>
    <s v="GYQ26"/>
    <n v="250"/>
    <n v="0"/>
    <s v="ร้านที่1"/>
    <s v="ธ******ว"/>
    <s v="******ถนนเลียบทางด่วน, แขวงทุ่งครุ แขวงทุ่งครุ เขตทุ่งครุ จังหวัดกรุงเทพมหานคร 10140"/>
    <s v="10140"/>
    <s v="14"/>
    <s v="30/03/2026 08:16"/>
    <s v="-"/>
    <s v="SPX Express"/>
    <s v="Shopee"/>
    <s v="shopee"/>
    <s v=""/>
    <s v="TH268423788041A"/>
    <s v="30/03/2026 08:15"/>
  </r>
  <r>
    <x v="13"/>
    <x v="14"/>
    <n v="66.666666666666671"/>
    <n v="6"/>
    <s v="GYQ25"/>
    <n v="258"/>
    <n v="0"/>
    <s v="ร้านที่1"/>
    <s v="ล******ว"/>
    <s v="******้า, ซอย ถนนควนดอกไม้, ตำบล เขามีเกียรติ, อำเภอสะเดา ตำบลเขามีเกียรติ อำเภอสะเดา จังหวัดสงขลา 90170"/>
    <s v="90170"/>
    <s v="19"/>
    <s v="30/03/2026 08:11"/>
    <s v="-"/>
    <s v="SPX Express"/>
    <s v="Shopee"/>
    <s v="shopee"/>
    <s v=""/>
    <s v="TH268453528787Q"/>
    <s v="30/03/2026 08:10"/>
  </r>
  <r>
    <x v="0"/>
    <x v="0"/>
    <n v="65"/>
    <n v="6"/>
    <s v="GYQ24"/>
    <n v="200"/>
    <n v="0"/>
    <s v="ร้านที่10"/>
    <s v="ย่าเฮือง กลมอ่อน"/>
    <s v="75 หมู่5 ตำบล หลุมข้าว อำเภอ โคกสำโรง จังหวัด ลพบุรี 15120"/>
    <s v="15120"/>
    <s v="0923724265"/>
    <s v="29/03/2026 11:50"/>
    <s v="t0832622509@gmail.com"/>
    <s v="EMS"/>
    <s v="facebook"/>
    <s v="กสิกร"/>
    <s v=""/>
    <s v="WB214415459TH"/>
    <s v="30/03/2026 07:44"/>
  </r>
  <r>
    <x v="0"/>
    <x v="0"/>
    <n v="65"/>
    <n v="6"/>
    <s v="GYQ23"/>
    <n v="200"/>
    <n v="0"/>
    <s v="ร้านที่10"/>
    <s v="มุจลินท์ ไทรทอง"/>
    <s v="992/11ถ.วิเชียรโชฎก_x000a_ต.มหาชัย อ.เมือง_x000a_สมุทรสาคร _x000a_โทร. 74000"/>
    <s v="74000"/>
    <s v="0823562347"/>
    <s v="29/03/2026 11:56"/>
    <s v="t0832622509@gmail.com"/>
    <s v="EMS"/>
    <s v="facebook"/>
    <s v="กสิกร"/>
    <s v=""/>
    <s v="WB214415445TH"/>
    <s v="30/03/2026 07:43"/>
  </r>
  <r>
    <x v="0"/>
    <x v="0"/>
    <n v="65"/>
    <n v="6"/>
    <s v="GYQ22"/>
    <n v="200"/>
    <n v="0"/>
    <s v="ร้านที่10"/>
    <s v="นางสาวขวัญฤดี ผิวเอี่ยม"/>
    <s v="ตระแบกใหญ่หมู่10 เลขที่99_x000a_ ตำบลเขวาสินรินทร์_x000a_อำเภอเขวาสินทร์ จังหวัดสุรินทร์ 32000"/>
    <s v="32000"/>
    <s v="0933405214"/>
    <s v="29/03/2026 11:46"/>
    <s v="t0832622509@gmail.com"/>
    <s v="EMS"/>
    <s v="facebook"/>
    <s v="กสิกร"/>
    <s v=""/>
    <s v="WB214415431TH"/>
    <s v="30/03/2026 07:41"/>
  </r>
  <r>
    <x v="21"/>
    <x v="26"/>
    <n v="65"/>
    <n v="2"/>
    <s v="GYQ21"/>
    <n v="400"/>
    <n v="0"/>
    <s v="ร้านที่10"/>
    <s v="นางละออง แสนอุบล "/>
    <s v="86/7 บ.กุดค้า ต.ทุ่งฝน อ.ทุ่งฝน จ.อุดรธานี 41310"/>
    <s v="41310"/>
    <s v="0823037217"/>
    <s v="29/03/2026 11:54"/>
    <s v="t0832622509@gmail.com"/>
    <s v="EMS"/>
    <s v="facebook"/>
    <s v="กสิกร"/>
    <s v=""/>
    <s v="WB214415428TH"/>
    <s v="30/03/2026 07:40"/>
  </r>
  <r>
    <x v="22"/>
    <x v="27"/>
    <n v="65"/>
    <n v="2"/>
    <s v="GYQ21"/>
    <n v="400"/>
    <n v="0"/>
    <s v="ร้านที่10"/>
    <s v="นางละออง แสนอุบล "/>
    <s v="86/7 บ.กุดค้า ต.ทุ่งฝน อ.ทุ่งฝน จ.อุดรธานี 41310"/>
    <s v="41310"/>
    <s v="0823037217"/>
    <s v="29/03/2026 11:54"/>
    <s v="t0832622509@gmail.com"/>
    <s v="EMS"/>
    <s v="facebook"/>
    <s v="กสิกร"/>
    <s v=""/>
    <s v="WB214415428TH"/>
    <s v="30/03/2026 07:40"/>
  </r>
  <r>
    <x v="23"/>
    <x v="28"/>
    <n v="65"/>
    <n v="2"/>
    <s v="GYQ21"/>
    <n v="400"/>
    <n v="0"/>
    <s v="ร้านที่10"/>
    <s v="นางละออง แสนอุบล "/>
    <s v="86/7 บ.กุดค้า ต.ทุ่งฝน อ.ทุ่งฝน จ.อุดรธานี 41310"/>
    <s v="41310"/>
    <s v="0823037217"/>
    <s v="29/03/2026 11:54"/>
    <s v="t0832622509@gmail.com"/>
    <s v="EMS"/>
    <s v="facebook"/>
    <s v="กสิกร"/>
    <s v=""/>
    <s v="WB214415428TH"/>
    <s v="30/03/2026 07:40"/>
  </r>
  <r>
    <x v="17"/>
    <x v="19"/>
    <n v="65"/>
    <n v="2"/>
    <s v="GYQ21"/>
    <n v="400"/>
    <n v="0"/>
    <s v="ร้านที่10"/>
    <s v="นางละออง แสนอุบล "/>
    <s v="86/7 บ.กุดค้า ต.ทุ่งฝน อ.ทุ่งฝน จ.อุดรธานี 41310"/>
    <s v="41310"/>
    <s v="0823037217"/>
    <s v="29/03/2026 11:54"/>
    <s v="t0832622509@gmail.com"/>
    <s v="EMS"/>
    <s v="facebook"/>
    <s v="กสิกร"/>
    <s v=""/>
    <s v="WB214415428TH"/>
    <s v="30/03/2026 07:40"/>
  </r>
  <r>
    <x v="24"/>
    <x v="29"/>
    <n v="65"/>
    <n v="2"/>
    <s v="GYQ21"/>
    <n v="400"/>
    <n v="0"/>
    <s v="ร้านที่10"/>
    <s v="นางละออง แสนอุบล "/>
    <s v="86/7 บ.กุดค้า ต.ทุ่งฝน อ.ทุ่งฝน จ.อุดรธานี 41310"/>
    <s v="41310"/>
    <s v="0823037217"/>
    <s v="29/03/2026 11:54"/>
    <s v="t0832622509@gmail.com"/>
    <s v="EMS"/>
    <s v="facebook"/>
    <s v="กสิกร"/>
    <s v=""/>
    <s v="WB214415428TH"/>
    <s v="30/03/2026 07:40"/>
  </r>
  <r>
    <x v="12"/>
    <x v="12"/>
    <n v="65"/>
    <n v="2"/>
    <s v="GYQ21"/>
    <n v="400"/>
    <n v="0"/>
    <s v="ร้านที่10"/>
    <s v="นางละออง แสนอุบล "/>
    <s v="86/7 บ.กุดค้า ต.ทุ่งฝน อ.ทุ่งฝน จ.อุดรธานี 41310"/>
    <s v="41310"/>
    <s v="0823037217"/>
    <s v="29/03/2026 11:54"/>
    <s v="t0832622509@gmail.com"/>
    <s v="EMS"/>
    <s v="facebook"/>
    <s v="กสิกร"/>
    <s v=""/>
    <s v="WB214415428TH"/>
    <s v="30/03/2026 07:39"/>
  </r>
  <r>
    <x v="4"/>
    <x v="4"/>
    <n v="139"/>
    <n v="2"/>
    <s v="GYQ20"/>
    <n v="215"/>
    <n v="0"/>
    <s v="ร้านที่10"/>
    <s v="รัมภาพงศ์จันทร์วิไล"/>
    <s v="หมู่บ้านศรัญญา189ซ.9ถ.พระราม2ซ.68อขวงแสมดำเขตบางขุนเทียนกทม. 10150"/>
    <s v="10150"/>
    <s v="0812852448"/>
    <s v="29/03/2026 11:56"/>
    <s v="t0832622509@gmail.com"/>
    <s v="EMS"/>
    <s v="facebook"/>
    <s v="กสิกร"/>
    <s v=""/>
    <s v="WB214415414TH"/>
    <s v="30/03/2026 07:37"/>
  </r>
  <r>
    <x v="5"/>
    <x v="5"/>
    <n v="200"/>
    <n v="1"/>
    <s v="GYQ19"/>
    <n v="102"/>
    <n v="3"/>
    <s v="ร้านที่2"/>
    <s v="เ***นฉาย ส***์สา"/>
    <s v="อุบลราชธานี"/>
    <s v="-"/>
    <s v=""/>
    <s v="30/03/2026 07:32"/>
    <s v="-"/>
    <s v="J&amp;T Express"/>
    <s v="Tiktok"/>
    <s v="tiktok"/>
    <s v=""/>
    <s v="794165748795"/>
    <s v="30/03/2026 07:32"/>
  </r>
  <r>
    <x v="11"/>
    <x v="11"/>
    <n v="50"/>
    <n v="1"/>
    <s v="GYQ18"/>
    <n v="79"/>
    <n v="29"/>
    <s v="ร้านที่2"/>
    <s v="ล***ง ส***มนัย"/>
    <s v="พิจิตร"/>
    <s v="-"/>
    <s v=""/>
    <s v="30/03/2026 07:20"/>
    <s v="-"/>
    <s v="J&amp;T Express"/>
    <s v="Tiktok"/>
    <s v="tiktok"/>
    <s v=""/>
    <s v="794141785706"/>
    <s v="30/03/2026 07:20"/>
  </r>
  <r>
    <x v="2"/>
    <x v="2"/>
    <n v="159"/>
    <n v="1"/>
    <s v="GYQ17"/>
    <n v="129"/>
    <n v="0"/>
    <s v="ร้านที่2"/>
    <s v="น***ทธิ์ ล***ัว"/>
    <s v="เพชรบุรี"/>
    <s v="-"/>
    <s v=""/>
    <s v="30/03/2026 07:09"/>
    <s v="-"/>
    <s v="J&amp;T COD"/>
    <s v="Tiktok"/>
    <s v="จ่ายทีหลัง / COD"/>
    <s v=""/>
    <s v="794189227731"/>
    <s v="30/03/2026 07:10"/>
  </r>
  <r>
    <x v="13"/>
    <x v="14"/>
    <n v="66.666666666666671"/>
    <n v="3"/>
    <s v="GYQ16"/>
    <n v="129"/>
    <n v="0"/>
    <s v="ร้านที่2"/>
    <s v="ว***ณ  บ***ืด"/>
    <s v="อุบลราชธานี"/>
    <s v="-"/>
    <s v=""/>
    <s v="30/03/2026 07:07"/>
    <s v="-"/>
    <s v="J&amp;T Express"/>
    <s v="Tiktok"/>
    <s v="tiktok"/>
    <s v=""/>
    <s v="794186951784"/>
    <s v="30/03/2026 07:10"/>
  </r>
  <r>
    <x v="2"/>
    <x v="30"/>
    <n v="103.55"/>
    <n v="1"/>
    <s v="GYQ15"/>
    <n v="424.2"/>
    <n v="10"/>
    <s v="ร้านที่3"/>
    <s v="วิศิษฎ์ พึ่งพระพร"/>
    <s v="363 หมู่บ้านวีรวัฒน์ บางแคเหนือ_x000a__x000a_บางแค/ Bang Khaeกรุงเทพมหานคร/ Bangkok_x000a_10160"/>
    <s v="10160"/>
    <s v="660895116953"/>
    <s v="30/03/2026 07:06"/>
    <s v="-"/>
    <s v="Kerry_dropoff"/>
    <s v="Lazada"/>
    <s v="lazada"/>
    <s v=""/>
    <s v="LEXPU0672560400"/>
    <s v="30/03/2026 07:06"/>
  </r>
  <r>
    <x v="1"/>
    <x v="30"/>
    <n v="103.55"/>
    <n v="2"/>
    <s v="GYQ15"/>
    <n v="424.2"/>
    <n v="10"/>
    <s v="ร้านที่3"/>
    <s v="วิศิษฎ์ พึ่งพระพร"/>
    <s v="363 หมู่บ้านวีรวัฒน์ บางแคเหนือ_x000a__x000a_บางแค/ Bang Khaeกรุงเทพมหานคร/ Bangkok_x000a_10160"/>
    <s v="10160"/>
    <s v="660895116953"/>
    <s v="30/03/2026 07:06"/>
    <s v="-"/>
    <s v="Kerry_dropoff"/>
    <s v="Lazada"/>
    <s v="lazada"/>
    <s v=""/>
    <s v="LEXPU0672560400"/>
    <s v="30/03/2026 07:06"/>
  </r>
  <r>
    <x v="4"/>
    <x v="30"/>
    <n v="103.55"/>
    <n v="1"/>
    <s v="GYQ15"/>
    <n v="424.2"/>
    <n v="10"/>
    <s v="ร้านที่3"/>
    <s v="วิศิษฎ์ พึ่งพระพร"/>
    <s v="363 หมู่บ้านวีรวัฒน์ บางแคเหนือ_x000a__x000a_บางแค/ Bang Khaeกรุงเทพมหานคร/ Bangkok_x000a_10160"/>
    <s v="10160"/>
    <s v="660895116953"/>
    <s v="30/03/2026 07:06"/>
    <s v="-"/>
    <s v="Kerry_dropoff"/>
    <s v="Lazada"/>
    <s v="lazada"/>
    <s v=""/>
    <s v="LEXPU0672560400"/>
    <s v="30/03/2026 07:06"/>
  </r>
  <r>
    <x v="0"/>
    <x v="0"/>
    <n v="50"/>
    <n v="6"/>
    <s v="GYQ13"/>
    <n v="203"/>
    <n v="3"/>
    <s v="ร้านที่2"/>
    <s v="น***ทร์  จ***ร์ศิริ"/>
    <s v="สุรินทร์"/>
    <s v="-"/>
    <s v=""/>
    <s v="30/03/2026 06:44"/>
    <s v="-"/>
    <s v="J&amp;T Express"/>
    <s v="Tiktok"/>
    <s v="tiktok"/>
    <s v=""/>
    <s v="794134604620"/>
    <s v="30/03/2026 06:42"/>
  </r>
  <r>
    <x v="0"/>
    <x v="0"/>
    <n v="50"/>
    <n v="6"/>
    <s v="GYQ12"/>
    <n v="203"/>
    <n v="3"/>
    <s v="ร้านที่2"/>
    <s v="น***ทร์  จ***ร์ศิริ"/>
    <s v="สุรินทร์"/>
    <s v="-"/>
    <s v=""/>
    <s v="30/03/2026 06:41"/>
    <s v="-"/>
    <s v="J&amp;T COD"/>
    <s v="Tiktok"/>
    <s v="จ่ายทีหลัง / COD"/>
    <s v=""/>
    <s v="794147609673"/>
    <s v="30/03/2026 06:41"/>
  </r>
  <r>
    <x v="10"/>
    <x v="10"/>
    <n v="80"/>
    <n v="1"/>
    <s v="GYQ11"/>
    <n v="80"/>
    <n v="0"/>
    <s v="ร้านที่1"/>
    <s v="ม******ี"/>
    <s v="******สิริเพลส 203หมุ่4ต.มาบยางพร ตำบลมาบยางพร อำเภอปลวกแดง จังหวัดระยอง 21140"/>
    <s v="21140"/>
    <s v="76"/>
    <s v="30/03/2026 07:08"/>
    <s v="-"/>
    <s v="SPX Express"/>
    <s v="Shopee"/>
    <s v="shopee"/>
    <s v=""/>
    <s v="TH265133300272L"/>
    <s v="30/03/2026 06:35"/>
  </r>
  <r>
    <x v="10"/>
    <x v="24"/>
    <n v="68"/>
    <n v="1"/>
    <s v="GYQ10"/>
    <n v="68"/>
    <n v="0"/>
    <s v="ร้านที่3"/>
    <s v="พรศิริ  พงศ์พเยีย"/>
    <s v="86 ม.5 ต.ทับกฤช อ.ชุมแสง_x000a__x000a_ชุมแสง/ Chum Saengนครสวรรค์/ Nakhon Sawan_x000a_60250"/>
    <s v="60250"/>
    <s v="660917536382"/>
    <s v="30/03/2026 05:41"/>
    <s v="-"/>
    <s v="Kerry_dropoff"/>
    <s v="Lazada"/>
    <s v="lazada"/>
    <s v=""/>
    <s v="TH56038HU3093B"/>
    <s v="30/03/2026 05:39"/>
  </r>
  <r>
    <x v="0"/>
    <x v="0"/>
    <n v="50"/>
    <n v="6"/>
    <s v="GYQ9"/>
    <n v="200"/>
    <n v="0"/>
    <s v="ร้านที่2"/>
    <s v="t***itaair"/>
    <s v="สงขลา"/>
    <s v="-"/>
    <s v=""/>
    <s v="30/03/2026 05:37"/>
    <s v="-"/>
    <s v="J&amp;T COD"/>
    <s v="Tiktok"/>
    <s v="จ่ายทีหลัง / COD"/>
    <s v=""/>
    <s v="794124003643"/>
    <s v="30/03/2026 05:38"/>
  </r>
  <r>
    <x v="0"/>
    <x v="0"/>
    <n v="50"/>
    <n v="6"/>
    <s v="GYQ8"/>
    <n v="200"/>
    <n v="0"/>
    <s v="ร้านที่2"/>
    <s v="แ**"/>
    <s v="เชียงใหม่"/>
    <s v="-"/>
    <s v=""/>
    <s v="30/03/2026 05:17"/>
    <s v="-"/>
    <s v="J&amp;T COD"/>
    <s v="Tiktok"/>
    <s v="จ่ายทีหลัง / COD"/>
    <s v=""/>
    <s v="794140001653"/>
    <s v="30/03/2026 05:17"/>
  </r>
  <r>
    <x v="2"/>
    <x v="13"/>
    <n v="109"/>
    <n v="1"/>
    <s v="GYQ7"/>
    <n v="116"/>
    <n v="7"/>
    <s v="ร้านที่1"/>
    <s v="ปาริชาด  เทียนทอง"/>
    <s v="47/41หมู่3     ข้างโรงเรียนปากเกร็ด  หอพักรุ้งทอง   จ.นนทบุรี · ปากเกร็ด/ Pak Kret_x000a__x000a_ปากเกร็ด/ Pak Kretนนทบุรี/ Nonthaburi_x000a_11120"/>
    <s v="11120"/>
    <s v="660902861971"/>
    <s v="30/03/2026 05:05"/>
    <s v="-"/>
    <s v="Kerry_dropoff"/>
    <s v="Lazada"/>
    <s v="lazada"/>
    <s v=""/>
    <s v="LEXPU0672248762"/>
    <s v="30/03/2026 05:05"/>
  </r>
  <r>
    <x v="10"/>
    <x v="10"/>
    <n v="66.333333333333329"/>
    <n v="3"/>
    <s v="GYQ6"/>
    <n v="250"/>
    <n v="0"/>
    <s v="ร้านที่2"/>
    <s v="ส***รัตน์ ค***ญฐิติสกุล"/>
    <s v="บุรีรัมย์"/>
    <s v="-"/>
    <s v=""/>
    <s v="30/03/2026 05:01"/>
    <s v="-"/>
    <s v="J&amp;T COD"/>
    <s v="Tiktok"/>
    <s v="จ่ายทีหลัง / COD"/>
    <s v=""/>
    <s v="794104420675"/>
    <s v="30/03/2026 05:02"/>
  </r>
  <r>
    <x v="10"/>
    <x v="10"/>
    <n v="66.333333333333329"/>
    <n v="3"/>
    <s v="GYQ5"/>
    <n v="250"/>
    <n v="0"/>
    <s v="ร้านที่1"/>
    <s v="ล******ศ"/>
    <s v="******าน จ.อุดรธานี ตำบลโพนสูง อำเภอไชยวาน จังหวัดอุดรธานี 41290"/>
    <s v="41290"/>
    <s v="67"/>
    <s v="30/03/2026 04:56"/>
    <s v="-"/>
    <s v="SPX Express"/>
    <s v="Shopee"/>
    <s v="shopee"/>
    <s v=""/>
    <s v="TH2640715622383"/>
    <s v="30/03/2026 04:56"/>
  </r>
  <r>
    <x v="2"/>
    <x v="13"/>
    <n v="67.650000000000006"/>
    <n v="1"/>
    <s v="GYQ4"/>
    <n v="74.650000000000006"/>
    <n v="7"/>
    <s v="ร้านที่1"/>
    <s v="กัณฑกานต์ จิตรมานะศักดิ์"/>
    <s v="ถ.ราชดำเนิน ต.ท่าวัง อ.เมือง 1713 · ท่าวัง/ Tha Wang_x000a__x000a_เมืองนครศรีธรรมราช/ Mueang Nakhon Si Thammaratนครศรีธรรมราช/ Nakhon Si Thammarat_x000a_80000"/>
    <s v="80000"/>
    <s v="660857956815"/>
    <s v="30/03/2026 04:28"/>
    <s v="-"/>
    <s v="Kerry_dropoff"/>
    <s v="Lazada"/>
    <s v="lazada"/>
    <s v=""/>
    <s v="LEXPU0672248561"/>
    <s v="30/03/2026 04:27"/>
  </r>
  <r>
    <x v="0"/>
    <x v="0"/>
    <n v="50"/>
    <n v="6"/>
    <s v="GYQ3"/>
    <n v="200"/>
    <n v="0"/>
    <s v="ร้านที่2"/>
    <s v="ก***ิพย์  เ***ง"/>
    <s v="กรุงเทพฯ"/>
    <s v="-"/>
    <s v=""/>
    <s v="30/03/2026 04:25"/>
    <s v="-"/>
    <s v="J&amp;T Express"/>
    <s v="Tiktok"/>
    <s v="tiktok"/>
    <s v=""/>
    <s v="794167802680"/>
    <s v="30/03/2026 04:27"/>
  </r>
  <r>
    <x v="0"/>
    <x v="0"/>
    <n v="50"/>
    <n v="6"/>
    <s v="GYQ2"/>
    <n v="200"/>
    <n v="0"/>
    <s v="ร้านที่2"/>
    <s v="จ***พร ช***เล่น จ**"/>
    <s v="ปทุมธานี"/>
    <s v="-"/>
    <s v=""/>
    <s v="30/03/2026 03:45"/>
    <s v="-"/>
    <s v="J&amp;T COD"/>
    <s v="Tiktok"/>
    <s v="จ่ายทีหลัง / COD"/>
    <s v=""/>
    <s v="794194204661"/>
    <s v="30/03/2026 03:45"/>
  </r>
  <r>
    <x v="0"/>
    <x v="0"/>
    <n v="50"/>
    <n v="6"/>
    <s v="GYQ1"/>
    <n v="238"/>
    <n v="38"/>
    <s v="ร้านที่2"/>
    <s v="ด**"/>
    <s v="ตาก"/>
    <s v="-"/>
    <s v=""/>
    <s v="30/03/2026 03:01"/>
    <s v="-"/>
    <s v="J&amp;T COD"/>
    <s v="Tiktok"/>
    <s v="จ่ายทีหลัง / COD"/>
    <s v=""/>
    <s v="794172005675"/>
    <s v="30/03/2026 03:01"/>
  </r>
  <r>
    <x v="14"/>
    <x v="15"/>
    <n v="14"/>
    <n v="1"/>
    <s v="GYQ0"/>
    <n v="14"/>
    <n v="0"/>
    <s v="ร้านที่1"/>
    <s v="ณ******ง"/>
    <s v="******, รหัสไปรษณีย์ ตำบลบ่อโพง อำเภอนครหลวง จังหวัดพระนครศรีอยุธยา 13260"/>
    <s v="13260"/>
    <s v="54"/>
    <s v="30/03/2026 03:18"/>
    <s v="-"/>
    <s v="SPX Express"/>
    <s v="Shopee"/>
    <s v="shopee"/>
    <s v=""/>
    <s v="TH266680326454Z"/>
    <s v="30/03/2026 02:48"/>
  </r>
  <r>
    <x v="11"/>
    <x v="11"/>
    <n v="27.5"/>
    <n v="4"/>
    <s v="GYP99"/>
    <n v="165"/>
    <n v="0"/>
    <s v="ร้านที่1"/>
    <s v="ธ****า"/>
    <s v="******/1, ตำบลท่าชะมวง, อำเภอรัตภูมิ ตำบลท่าชะมวง อำเภอรัตภูมิ จังหวัดสงขลา 90180"/>
    <s v="90180"/>
    <s v="43"/>
    <s v="30/03/2026 02:06"/>
    <s v="-"/>
    <s v="SPX Express"/>
    <s v="Shopee"/>
    <s v="shopee"/>
    <s v=""/>
    <s v="TH264324276570O"/>
    <s v="30/03/2026 02:06"/>
  </r>
  <r>
    <x v="5"/>
    <x v="5"/>
    <n v="200"/>
    <n v="1"/>
    <s v="GYP98"/>
    <n v="137"/>
    <n v="38"/>
    <s v="ร้านที่2"/>
    <s v="ด***ร  ง***ัก"/>
    <s v="ระยอง"/>
    <s v="-"/>
    <s v=""/>
    <s v="30/03/2026 01:56"/>
    <s v="-"/>
    <s v="J&amp;T COD"/>
    <s v="Tiktok"/>
    <s v="จ่ายทีหลัง / COD"/>
    <s v=""/>
    <s v="794186937703"/>
    <s v="30/03/2026 01:56"/>
  </r>
  <r>
    <x v="4"/>
    <x v="4"/>
    <n v="159"/>
    <n v="1"/>
    <s v="GYP97"/>
    <n v="129"/>
    <n v="0"/>
    <s v="ร้านที่2"/>
    <s v="T*** A***"/>
    <s v="ราชบุรี"/>
    <s v="-"/>
    <s v=""/>
    <s v="30/03/2026 01:06"/>
    <s v="-"/>
    <s v="J&amp;T COD"/>
    <s v="Tiktok"/>
    <s v="จ่ายทีหลัง / COD"/>
    <s v=""/>
    <s v="794158976590"/>
    <s v="30/03/2026 01:12"/>
  </r>
  <r>
    <x v="11"/>
    <x v="11"/>
    <n v="49"/>
    <n v="1"/>
    <s v="GYP96"/>
    <n v="49"/>
    <n v="0"/>
    <s v="ร้านที่1"/>
    <s v="บ******จ"/>
    <s v="******ก่า ตำบลรังสิต อำเภอธัญบุรี จังหวัดปทุมธานี 12110"/>
    <s v="12110"/>
    <s v="88"/>
    <s v="30/03/2026 01:04"/>
    <s v="-"/>
    <s v="SPX Express"/>
    <s v="Shopee"/>
    <s v="shopee"/>
    <s v=""/>
    <s v="TH266296216665Y"/>
    <s v="30/03/2026 01:04"/>
  </r>
  <r>
    <x v="0"/>
    <x v="0"/>
    <n v="33.333333333333336"/>
    <n v="3"/>
    <s v="GYP95"/>
    <n v="100"/>
    <n v="0"/>
    <s v="ร้านที่2"/>
    <s v="ก***ิมา ป***ัฒน์"/>
    <s v="สมุทรปราการ"/>
    <s v="-"/>
    <s v=""/>
    <s v="30/03/2026 00:40"/>
    <s v="-"/>
    <s v="J&amp;T COD"/>
    <s v="Tiktok"/>
    <s v="จ่ายทีหลัง / COD"/>
    <s v=""/>
    <s v="794123016676"/>
    <s v="30/03/2026 00:40"/>
  </r>
  <r>
    <x v="10"/>
    <x v="24"/>
    <n v="0"/>
    <n v="1"/>
    <s v="GYP94"/>
    <n v="0"/>
    <n v="0"/>
    <s v="ร้านที่3"/>
    <s v="สุชาดา"/>
    <s v="2 ซ.พึ่งมี22 โทรO818068177+++++++++ · บางจาก/ Bang Chak_x000a__x000a_พระโขนง/ Prakhanognกรุงเทพมหานคร/ Bangkok_x000a_10260"/>
    <s v="10260"/>
    <s v="660850732143"/>
    <s v="30/03/2026 00:37"/>
    <s v="-"/>
    <s v="Kerry_dropoff"/>
    <s v="Lazada"/>
    <s v="lazada"/>
    <s v=""/>
    <s v="LEXPU0672253242"/>
    <s v="30/03/2026 00:37"/>
  </r>
  <r>
    <x v="0"/>
    <x v="0"/>
    <n v="50"/>
    <n v="6"/>
    <s v="GYP93"/>
    <n v="350"/>
    <n v="0"/>
    <s v="ร้านที่2"/>
    <s v="F***cis j***ph"/>
    <s v="Udon Thani"/>
    <s v="-"/>
    <s v=""/>
    <s v="30/03/2026 00:34"/>
    <s v="-"/>
    <s v="J&amp;T COD"/>
    <s v="Tiktok"/>
    <s v="จ่ายทีหลัง / COD"/>
    <s v=""/>
    <s v="794165138616"/>
    <s v="30/03/2026 00:34"/>
  </r>
  <r>
    <x v="13"/>
    <x v="14"/>
    <n v="66.666666666666671"/>
    <n v="3"/>
    <s v="GYP92"/>
    <n v="379"/>
    <n v="0"/>
    <s v="ร้านที่2"/>
    <s v="ส***รัตน์ ค***น"/>
    <s v="ลำพูน"/>
    <s v="-"/>
    <s v=""/>
    <s v="30/03/2026 00:27"/>
    <s v="-"/>
    <s v="J&amp;T COD"/>
    <s v="Tiktok"/>
    <s v="จ่ายทีหลัง / COD"/>
    <s v=""/>
    <s v="794145616692"/>
    <s v="30/03/2026 00:27"/>
  </r>
  <r>
    <x v="10"/>
    <x v="10"/>
    <n v="66.333333333333329"/>
    <n v="3"/>
    <s v="GYP92"/>
    <n v="379"/>
    <n v="0"/>
    <s v="ร้านที่2"/>
    <s v="ส***รัตน์ ค***น"/>
    <s v="ลำพูน"/>
    <s v="-"/>
    <s v=""/>
    <s v="30/03/2026 00:27"/>
    <s v="-"/>
    <s v="J&amp;T COD"/>
    <s v="Tiktok"/>
    <s v="จ่ายทีหลัง / COD"/>
    <s v=""/>
    <s v="794145616692"/>
    <s v="30/03/2026 00:27"/>
  </r>
  <r>
    <x v="4"/>
    <x v="4"/>
    <n v="159"/>
    <n v="1"/>
    <s v="GYP91"/>
    <n v="129"/>
    <n v="0"/>
    <s v="ร้านที่2"/>
    <s v="ป***ดา ส***์โห"/>
    <s v="นครราชสีมา"/>
    <s v="-"/>
    <s v=""/>
    <s v="30/03/2026 00:18"/>
    <s v="-"/>
    <s v="J&amp;T COD"/>
    <s v="Tiktok"/>
    <s v="จ่ายทีหลัง / COD"/>
    <s v=""/>
    <s v="794151851533"/>
    <s v="30/03/2026 00:22"/>
  </r>
  <r>
    <x v="0"/>
    <x v="0"/>
    <n v="50"/>
    <n v="6"/>
    <s v="GYP90"/>
    <n v="200"/>
    <n v="0"/>
    <s v="ร้านที่2"/>
    <s v="ส***ติ ข***อน"/>
    <s v="นนทบุรี"/>
    <s v="-"/>
    <s v=""/>
    <s v="30/03/2026 00:16"/>
    <s v="-"/>
    <s v="J&amp;T Express"/>
    <s v="Tiktok"/>
    <s v="tiktok"/>
    <s v=""/>
    <s v="794131122676"/>
    <s v="30/03/2026 00:22"/>
  </r>
</pivotCacheRecords>
</file>

<file path=xl/pivotCache/pivotCacheRecords3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4">
  <r>
    <x v="0"/>
    <x v="0"/>
    <n v="66.666666666666671"/>
    <n v="3"/>
    <s v="GYX42"/>
    <n v="300"/>
    <n v="0"/>
    <s v="ร้านที่2"/>
    <s v="น***ิมา ค***ิศ"/>
    <s v="ชลบุรี"/>
    <s v="-"/>
    <s v=""/>
    <s v="31/03/2026 23:53"/>
    <s v="-"/>
    <s v="J&amp;T Express"/>
    <s v="Tiktok"/>
    <s v="tiktok"/>
    <s v=""/>
    <s v="794218947981"/>
    <s v="31/03/2026 23:52"/>
  </r>
  <r>
    <x v="1"/>
    <x v="1"/>
    <n v="50"/>
    <n v="6"/>
    <s v="GYX42"/>
    <n v="300"/>
    <n v="0"/>
    <s v="ร้านที่2"/>
    <s v="น***ิมา ค***ิศ"/>
    <s v="ชลบุรี"/>
    <s v="-"/>
    <s v=""/>
    <s v="31/03/2026 23:53"/>
    <s v="-"/>
    <s v="J&amp;T Express"/>
    <s v="Tiktok"/>
    <s v="tiktok"/>
    <s v=""/>
    <s v="794218947981"/>
    <s v="31/03/2026 23:52"/>
  </r>
  <r>
    <x v="0"/>
    <x v="0"/>
    <n v="66.666666666666671"/>
    <n v="3"/>
    <s v="GYX41"/>
    <n v="100"/>
    <n v="0"/>
    <s v="ร้านที่2"/>
    <s v="ย***ทธ โ***ทอง"/>
    <s v="สมุทรปราการ"/>
    <s v="-"/>
    <s v=""/>
    <s v="31/03/2026 23:41"/>
    <s v="-"/>
    <s v="J&amp;T COD"/>
    <s v="Tiktok"/>
    <s v="จ่ายทีหลัง / COD"/>
    <s v=""/>
    <s v="794214680980"/>
    <s v="31/03/2026 23:41"/>
  </r>
  <r>
    <x v="0"/>
    <x v="0"/>
    <n v="66.666666666666671"/>
    <n v="3"/>
    <s v="GYX40"/>
    <n v="100"/>
    <n v="0"/>
    <s v="ร้านที่2"/>
    <s v="อ***อาสัน ม***็ง"/>
    <s v="นราธิวาส"/>
    <s v="-"/>
    <s v=""/>
    <s v="31/03/2026 23:36"/>
    <s v="-"/>
    <s v="J&amp;T COD"/>
    <s v="Tiktok"/>
    <s v="จ่ายทีหลัง / COD"/>
    <s v=""/>
    <s v="794236708042"/>
    <s v="31/03/2026 23:36"/>
  </r>
  <r>
    <x v="1"/>
    <x v="1"/>
    <n v="50"/>
    <n v="6"/>
    <s v="GYX39"/>
    <n v="200"/>
    <n v="0"/>
    <s v="ร้านที่2"/>
    <s v="ป***า"/>
    <s v="จันทบุรี"/>
    <s v="-"/>
    <s v=""/>
    <s v="31/03/2026 23:35"/>
    <s v="-"/>
    <s v="J&amp;T COD"/>
    <s v="Tiktok"/>
    <s v="จ่ายทีหลัง / COD"/>
    <s v=""/>
    <s v="794228528096"/>
    <s v="31/03/2026 23:35"/>
  </r>
  <r>
    <x v="1"/>
    <x v="1"/>
    <n v="33.333333333333336"/>
    <n v="3"/>
    <s v="GYX38"/>
    <n v="100"/>
    <n v="0"/>
    <s v="ร้านที่4"/>
    <s v="เ*** ม***พิมพ์กลาง"/>
    <s v="ชลบุรี"/>
    <s v="-"/>
    <s v=""/>
    <s v="31/03/2026 23:33"/>
    <s v="-"/>
    <s v="J&amp;T COD"/>
    <s v="Tiktok"/>
    <s v="จ่ายทีหลัง / COD"/>
    <s v=""/>
    <s v="794227968004"/>
    <s v="31/03/2026 23:33"/>
  </r>
  <r>
    <x v="2"/>
    <x v="2"/>
    <n v="109"/>
    <n v="1"/>
    <s v="GYX37"/>
    <n v="353"/>
    <n v="26"/>
    <s v="ร้านที่1"/>
    <s v="Jinny Jeff"/>
    <s v="21/1 ม.4 ต.บ่อผุด · บ่อผุด/ Bo Phut_x000a__x000a_เกาะสมุย/ Ko Samuiสุราษฎร์ธานี/ Surat Thani_x000a_84320"/>
    <s v="84320"/>
    <s v="660819081156"/>
    <s v="31/03/2026 23:32"/>
    <s v="-"/>
    <s v="Kerry_dropoff"/>
    <s v="Lazada"/>
    <s v="lazada"/>
    <s v=""/>
    <s v="TH68048J2J1F3F1"/>
    <s v="31/03/2026 23:32"/>
  </r>
  <r>
    <x v="3"/>
    <x v="2"/>
    <n v="109"/>
    <n v="1"/>
    <s v="GYX37"/>
    <n v="353"/>
    <n v="26"/>
    <s v="ร้านที่1"/>
    <s v="Jinny Jeff"/>
    <s v="21/1 ม.4 ต.บ่อผุด · บ่อผุด/ Bo Phut_x000a__x000a_เกาะสมุย/ Ko Samuiสุราษฎร์ธานี/ Surat Thani_x000a_84320"/>
    <s v="84320"/>
    <s v="660819081156"/>
    <s v="31/03/2026 23:32"/>
    <s v="-"/>
    <s v="Kerry_dropoff"/>
    <s v="Lazada"/>
    <s v="lazada"/>
    <s v=""/>
    <s v="TH68048J2J1F3F1"/>
    <s v="31/03/2026 23:32"/>
  </r>
  <r>
    <x v="4"/>
    <x v="2"/>
    <n v="109"/>
    <n v="1"/>
    <s v="GYX37"/>
    <n v="353"/>
    <n v="26"/>
    <s v="ร้านที่1"/>
    <s v="Jinny Jeff"/>
    <s v="21/1 ม.4 ต.บ่อผุด · บ่อผุด/ Bo Phut_x000a__x000a_เกาะสมุย/ Ko Samuiสุราษฎร์ธานี/ Surat Thani_x000a_84320"/>
    <s v="84320"/>
    <s v="660819081156"/>
    <s v="31/03/2026 23:32"/>
    <s v="-"/>
    <s v="Kerry_dropoff"/>
    <s v="Lazada"/>
    <s v="lazada"/>
    <s v=""/>
    <s v="TH68048J2J1F3F1"/>
    <s v="31/03/2026 23:32"/>
  </r>
  <r>
    <x v="3"/>
    <x v="3"/>
    <n v="159"/>
    <n v="1"/>
    <s v="GYX36"/>
    <n v="129"/>
    <n v="0"/>
    <s v="ร้านที่2"/>
    <s v="u***6122781406141"/>
    <s v="ชลบุรี"/>
    <s v="-"/>
    <s v=""/>
    <s v="31/03/2026 23:25"/>
    <s v="-"/>
    <s v="J&amp;T COD"/>
    <s v="Tiktok"/>
    <s v="จ่ายทีหลัง / COD"/>
    <s v=""/>
    <s v="794251040940"/>
    <s v="31/03/2026 23:25"/>
  </r>
  <r>
    <x v="5"/>
    <x v="4"/>
    <n v="150"/>
    <n v="1"/>
    <s v="GYX35"/>
    <n v="129"/>
    <n v="0"/>
    <s v="ร้านที่2"/>
    <s v="อ***อาสัน ม***็ง"/>
    <s v="นราธิวาส"/>
    <s v="-"/>
    <s v=""/>
    <s v="31/03/2026 23:24"/>
    <s v="-"/>
    <s v="J&amp;T COD"/>
    <s v="Tiktok"/>
    <s v="จ่ายทีหลัง / COD"/>
    <s v=""/>
    <s v="794232210951"/>
    <s v="31/03/2026 23:24"/>
  </r>
  <r>
    <x v="1"/>
    <x v="1"/>
    <n v="33.333333333333336"/>
    <n v="3"/>
    <s v="GYX34"/>
    <n v="100"/>
    <n v="0"/>
    <s v="ร้านที่2"/>
    <s v="น** ป** ค***เหนิด  ค***"/>
    <s v="สุโขทัย"/>
    <s v="-"/>
    <s v=""/>
    <s v="31/03/2026 23:24"/>
    <s v="-"/>
    <s v="J&amp;T Express"/>
    <s v="Tiktok"/>
    <s v="tiktok"/>
    <s v=""/>
    <s v="794230692021"/>
    <s v="31/03/2026 23:24"/>
  </r>
  <r>
    <x v="1"/>
    <x v="1"/>
    <n v="33.333333333333336"/>
    <n v="3"/>
    <s v="GYX33"/>
    <n v="100"/>
    <n v="0"/>
    <s v="ร้านที่4"/>
    <s v="โ***"/>
    <s v="ลพบุรี"/>
    <s v="-"/>
    <s v=""/>
    <s v="31/03/2026 23:22"/>
    <s v="-"/>
    <s v="J&amp;T COD"/>
    <s v="Tiktok"/>
    <s v="จ่ายทีหลัง / COD"/>
    <s v=""/>
    <s v="794267293002"/>
    <s v="31/03/2026 23:22"/>
  </r>
  <r>
    <x v="1"/>
    <x v="1"/>
    <n v="33.333333333333336"/>
    <n v="3"/>
    <s v="GYX32"/>
    <n v="100"/>
    <n v="0"/>
    <s v="ร้านที่4"/>
    <s v="j***pajeed"/>
    <s v="กรุงเทพฯ"/>
    <s v="-"/>
    <s v=""/>
    <s v="31/03/2026 23:21"/>
    <s v="-"/>
    <s v="J&amp;T Express"/>
    <s v="Tiktok"/>
    <s v="tiktok"/>
    <s v=""/>
    <s v="794316909142"/>
    <s v="31/03/2026 23:20"/>
  </r>
  <r>
    <x v="1"/>
    <x v="1"/>
    <n v="33.333333333333336"/>
    <n v="3"/>
    <s v="GYX31"/>
    <n v="100"/>
    <n v="0"/>
    <s v="ร้านที่4"/>
    <s v="ส***รณา เ***ภิเษกสิทธิ์"/>
    <s v="สุพรรณบุรี"/>
    <s v="-"/>
    <s v=""/>
    <s v="31/03/2026 23:19"/>
    <s v="-"/>
    <s v="J&amp;T COD"/>
    <s v="Tiktok"/>
    <s v="จ่ายทีหลัง / COD"/>
    <s v=""/>
    <s v="794278087072"/>
    <s v="31/03/2026 23:20"/>
  </r>
  <r>
    <x v="1"/>
    <x v="1"/>
    <n v="33.333333333333336"/>
    <n v="3"/>
    <s v="GYX30"/>
    <n v="100"/>
    <n v="0"/>
    <s v="ร้านที่4"/>
    <s v="K**"/>
    <s v="ราชบุรี"/>
    <s v="-"/>
    <s v=""/>
    <s v="31/03/2026 23:19"/>
    <s v="-"/>
    <s v="J&amp;T Express"/>
    <s v="Tiktok"/>
    <s v="tiktok"/>
    <s v=""/>
    <s v="794209487094"/>
    <s v="31/03/2026 23:19"/>
  </r>
  <r>
    <x v="1"/>
    <x v="1"/>
    <n v="33.333333333333336"/>
    <n v="3"/>
    <s v="GYX29"/>
    <n v="100"/>
    <n v="0"/>
    <s v="ร้านที่4"/>
    <s v="อ***ฉ้ะ ห***วล"/>
    <s v="กระบี่"/>
    <s v="-"/>
    <s v=""/>
    <s v="31/03/2026 23:15"/>
    <s v="-"/>
    <s v="J&amp;T COD"/>
    <s v="Tiktok"/>
    <s v="จ่ายทีหลัง / COD"/>
    <s v=""/>
    <s v="794274686085"/>
    <s v="31/03/2026 23:15"/>
  </r>
  <r>
    <x v="1"/>
    <x v="1"/>
    <n v="50"/>
    <n v="6"/>
    <s v="GYX28"/>
    <n v="200"/>
    <n v="0"/>
    <s v="ร้านที่2"/>
    <s v="น***ัลยา ล***กุลวราภิวัฒน์"/>
    <s v="ราชบุรี"/>
    <s v="-"/>
    <s v=""/>
    <s v="31/03/2026 23:13"/>
    <s v="-"/>
    <s v="J&amp;T Express"/>
    <s v="Tiktok"/>
    <s v="tiktok"/>
    <s v=""/>
    <s v="794226216044"/>
    <s v="31/03/2026 23:13"/>
  </r>
  <r>
    <x v="0"/>
    <x v="0"/>
    <n v="66.666666666666671"/>
    <n v="3"/>
    <s v="GYX27"/>
    <n v="377.52"/>
    <n v="0"/>
    <s v="ร้านที่2"/>
    <s v="เ***ชนก อ***ัน"/>
    <s v="ปทุมธานี"/>
    <s v="-"/>
    <s v=""/>
    <s v="31/03/2026 23:12"/>
    <s v="-"/>
    <s v="Flash Express Thailand"/>
    <s v="Tiktok"/>
    <s v="tiktok"/>
    <s v=""/>
    <s v="THT0402573QN08Z"/>
    <s v="31/03/2026 23:12"/>
  </r>
  <r>
    <x v="1"/>
    <x v="1"/>
    <n v="50"/>
    <n v="6"/>
    <s v="GYX27"/>
    <n v="377.52"/>
    <n v="0"/>
    <s v="ร้านที่2"/>
    <s v="เ***ชนก อ***ัน"/>
    <s v="ปทุมธานี"/>
    <s v="-"/>
    <s v=""/>
    <s v="31/03/2026 23:12"/>
    <s v="-"/>
    <s v="Flash Express Thailand"/>
    <s v="Tiktok"/>
    <s v="tiktok"/>
    <s v=""/>
    <s v="THT0402573QN08Z"/>
    <s v="31/03/2026 23:12"/>
  </r>
  <r>
    <x v="5"/>
    <x v="4"/>
    <n v="150"/>
    <n v="1"/>
    <s v="GYX27"/>
    <n v="377.52"/>
    <n v="0"/>
    <s v="ร้านที่2"/>
    <s v="เ***ชนก อ***ัน"/>
    <s v="ปทุมธานี"/>
    <s v="-"/>
    <s v=""/>
    <s v="31/03/2026 23:12"/>
    <s v="-"/>
    <s v="Flash Express Thailand"/>
    <s v="Tiktok"/>
    <s v="tiktok"/>
    <s v=""/>
    <s v="THT0402573QN08Z"/>
    <s v="31/03/2026 23:12"/>
  </r>
  <r>
    <x v="1"/>
    <x v="1"/>
    <n v="33.333333333333336"/>
    <n v="3"/>
    <s v="GYX26"/>
    <n v="100"/>
    <n v="0"/>
    <s v="ร้านที่4"/>
    <s v="u***76255459868763"/>
    <s v="แม่ฮ่องสอน"/>
    <s v="-"/>
    <s v=""/>
    <s v="31/03/2026 23:11"/>
    <s v="-"/>
    <s v="J&amp;T COD"/>
    <s v="Tiktok"/>
    <s v="จ่ายทีหลัง / COD"/>
    <s v=""/>
    <s v="794265444033"/>
    <s v="31/03/2026 23:11"/>
  </r>
  <r>
    <x v="1"/>
    <x v="1"/>
    <n v="33.333333333333336"/>
    <n v="3"/>
    <s v="GYX25"/>
    <n v="100"/>
    <n v="0"/>
    <s v="ร้านที่4"/>
    <s v="ม***ิกา ไ***ำภา"/>
    <s v="บุรีรัมย์"/>
    <s v="-"/>
    <s v=""/>
    <s v="31/03/2026 23:07"/>
    <s v="-"/>
    <s v="J&amp;T COD"/>
    <s v="Tiktok"/>
    <s v="จ่ายทีหลัง / COD"/>
    <s v=""/>
    <s v="794249450035"/>
    <s v="31/03/2026 23:07"/>
  </r>
  <r>
    <x v="1"/>
    <x v="1"/>
    <n v="33.333333333333336"/>
    <n v="3"/>
    <s v="GYX23"/>
    <n v="100"/>
    <n v="0"/>
    <s v="ร้านที่4"/>
    <s v="ผ** ไ***าดา"/>
    <s v="สงขลา"/>
    <s v="-"/>
    <s v=""/>
    <s v="31/03/2026 23:01"/>
    <s v="-"/>
    <s v="J&amp;T COD"/>
    <s v="Tiktok"/>
    <s v="จ่ายทีหลัง / COD"/>
    <s v=""/>
    <s v="794223250030"/>
    <s v="31/03/2026 23:01"/>
  </r>
  <r>
    <x v="1"/>
    <x v="1"/>
    <n v="33.333333333333336"/>
    <n v="3"/>
    <s v="GYX22"/>
    <n v="100"/>
    <n v="0"/>
    <s v="ร้านที่4"/>
    <s v="บ***าทิพย์ เ***เงิน"/>
    <s v="ฉะเชิงเทรา"/>
    <s v="-"/>
    <s v=""/>
    <s v="31/03/2026 22:58"/>
    <s v="-"/>
    <s v="J&amp;T COD"/>
    <s v="Tiktok"/>
    <s v="จ่ายทีหลัง / COD"/>
    <s v=""/>
    <s v="794255842026"/>
    <s v="31/03/2026 22:58"/>
  </r>
  <r>
    <x v="1"/>
    <x v="1"/>
    <n v="33.333333333333336"/>
    <n v="3"/>
    <s v="GYX21"/>
    <n v="100"/>
    <n v="0"/>
    <s v="ร้านที่4"/>
    <s v="ว***ะปานี อ***ศรี"/>
    <s v="นนทบุรี"/>
    <s v="-"/>
    <s v=""/>
    <s v="31/03/2026 22:48"/>
    <s v="-"/>
    <s v="J&amp;T COD"/>
    <s v="Tiktok"/>
    <s v="จ่ายทีหลัง / COD"/>
    <s v=""/>
    <s v="794292642021"/>
    <s v="31/03/2026 22:49"/>
  </r>
  <r>
    <x v="1"/>
    <x v="1"/>
    <n v="33.333333333333336"/>
    <n v="3"/>
    <s v="GYX20"/>
    <n v="100"/>
    <n v="0"/>
    <s v="ร้านที่4"/>
    <s v="ฉ***รรณ ป***ารักษ์"/>
    <s v="นนทบุรี"/>
    <s v="-"/>
    <s v=""/>
    <s v="31/03/2026 22:47"/>
    <s v="-"/>
    <s v="Flash Express Thailand COD"/>
    <s v="Tiktok"/>
    <s v="จ่ายทีหลัง / COD"/>
    <s v=""/>
    <s v="THT0306573AZ69Z"/>
    <s v="31/03/2026 22:47"/>
  </r>
  <r>
    <x v="1"/>
    <x v="1"/>
    <n v="33.333333333333336"/>
    <n v="3"/>
    <s v="GYX19"/>
    <n v="100"/>
    <n v="0"/>
    <s v="ร้านที่4"/>
    <s v="จ***พร ส***รณรัตน์"/>
    <s v="ตราด"/>
    <s v="-"/>
    <s v=""/>
    <s v="31/03/2026 22:46"/>
    <s v="-"/>
    <s v="J&amp;T COD"/>
    <s v="Tiktok"/>
    <s v="จ่ายทีหลัง / COD"/>
    <s v=""/>
    <s v="794265444044"/>
    <s v="31/03/2026 22:46"/>
  </r>
  <r>
    <x v="1"/>
    <x v="1"/>
    <n v="33.333333333333336"/>
    <n v="3"/>
    <s v="GYX18"/>
    <n v="100"/>
    <n v="0"/>
    <s v="ร้านที่4"/>
    <s v="ส***ษา ส***ตร"/>
    <s v="นครราชสีมา"/>
    <s v="-"/>
    <s v=""/>
    <s v="31/03/2026 22:45"/>
    <s v="-"/>
    <s v="J&amp;T COD"/>
    <s v="Tiktok"/>
    <s v="จ่ายทีหลัง / COD"/>
    <s v=""/>
    <s v="794231846041"/>
    <s v="31/03/2026 22:45"/>
  </r>
  <r>
    <x v="6"/>
    <x v="5"/>
    <n v="139"/>
    <n v="1"/>
    <s v="GYX17"/>
    <n v="139"/>
    <n v="0"/>
    <s v="ร้านที่1"/>
    <s v="ล******์"/>
    <s v="****** ตำบลท่าปลา อำเภอท่าปลา จังหวัดอุตรดิตถ์ 53150"/>
    <s v="53150"/>
    <s v="44"/>
    <s v="31/03/2026 22:45"/>
    <s v="-"/>
    <s v="SPX Express"/>
    <s v="Shopee"/>
    <s v="shopee"/>
    <s v=""/>
    <s v="TH268240489676W"/>
    <s v="31/03/2026 22:45"/>
  </r>
  <r>
    <x v="1"/>
    <x v="1"/>
    <n v="33.333333333333336"/>
    <n v="3"/>
    <s v="GYX16"/>
    <n v="100"/>
    <n v="0"/>
    <s v="ร้านที่4"/>
    <s v="ส***ง ส***ติ"/>
    <s v="กรุงเทพฯ"/>
    <s v="-"/>
    <s v=""/>
    <s v="31/03/2026 22:43"/>
    <s v="-"/>
    <s v="J&amp;T COD"/>
    <s v="Tiktok"/>
    <s v="จ่ายทีหลัง / COD"/>
    <s v=""/>
    <s v="794272441045"/>
    <s v="31/03/2026 22:43"/>
  </r>
  <r>
    <x v="1"/>
    <x v="1"/>
    <n v="33.333333333333336"/>
    <n v="3"/>
    <s v="GYX15"/>
    <n v="100"/>
    <n v="0"/>
    <s v="ร้านที่2"/>
    <s v="ร***เยาะ ม***็ง"/>
    <s v="ปัตตานี"/>
    <s v="-"/>
    <s v=""/>
    <s v="31/03/2026 22:42"/>
    <s v="-"/>
    <s v="J&amp;T Express"/>
    <s v="Tiktok"/>
    <s v="tiktok"/>
    <s v=""/>
    <s v="794225045062"/>
    <s v="31/03/2026 22:42"/>
  </r>
  <r>
    <x v="1"/>
    <x v="1"/>
    <n v="33.333333333333336"/>
    <n v="3"/>
    <s v="GYX14"/>
    <n v="100"/>
    <n v="0"/>
    <s v="ร้านที่4"/>
    <s v="อ***ัตน์ ซ***เกษม"/>
    <s v="ราชบุรี"/>
    <s v="-"/>
    <s v=""/>
    <s v="31/03/2026 22:40"/>
    <s v="-"/>
    <s v="J&amp;T COD"/>
    <s v="Tiktok"/>
    <s v="จ่ายทีหลัง / COD"/>
    <s v=""/>
    <s v="794247845053"/>
    <s v="31/03/2026 22:40"/>
  </r>
  <r>
    <x v="1"/>
    <x v="1"/>
    <n v="33.333333333333336"/>
    <n v="3"/>
    <s v="GYX13"/>
    <n v="100"/>
    <n v="0"/>
    <s v="ร้านที่4"/>
    <s v="อ***ร ค***ยวน"/>
    <s v="กระบี่"/>
    <s v="-"/>
    <s v=""/>
    <s v="31/03/2026 22:38"/>
    <s v="-"/>
    <s v="J&amp;T COD"/>
    <s v="Tiktok"/>
    <s v="จ่ายทีหลัง / COD"/>
    <s v=""/>
    <s v="794201365016"/>
    <s v="31/03/2026 22:38"/>
  </r>
  <r>
    <x v="1"/>
    <x v="1"/>
    <n v="33.333333333333336"/>
    <n v="3"/>
    <s v="GYX12"/>
    <n v="100"/>
    <n v="0"/>
    <s v="ร้านที่4"/>
    <s v="น***ฉลา บ***มาล"/>
    <s v="สุราษฎร์ธานี"/>
    <s v="-"/>
    <s v=""/>
    <s v="31/03/2026 22:38"/>
    <s v="-"/>
    <s v="J&amp;T COD"/>
    <s v="Tiktok"/>
    <s v="จ่ายทีหลัง / COD"/>
    <s v=""/>
    <s v="794252841071"/>
    <s v="31/03/2026 22:38"/>
  </r>
  <r>
    <x v="1"/>
    <x v="1"/>
    <n v="33.333333333333336"/>
    <n v="3"/>
    <s v="GYX11"/>
    <n v="100"/>
    <n v="0"/>
    <s v="ร้านที่4"/>
    <s v="ร***รัตน์  เ***ญทรัพย์"/>
    <s v="กรุงเทพฯ"/>
    <s v="-"/>
    <s v=""/>
    <s v="31/03/2026 22:37"/>
    <s v="-"/>
    <s v="J&amp;T Express"/>
    <s v="Tiktok"/>
    <s v="tiktok"/>
    <s v=""/>
    <s v="794396504160"/>
    <s v="31/03/2026 22:37"/>
  </r>
  <r>
    <x v="1"/>
    <x v="1"/>
    <n v="33.333333333333336"/>
    <n v="3"/>
    <s v="GYX10"/>
    <n v="111"/>
    <n v="11"/>
    <s v="ร้านที่2"/>
    <s v="ธ***ชัย น***รต"/>
    <s v="นครศรีธรรมราช"/>
    <s v="-"/>
    <s v=""/>
    <s v="31/03/2026 22:35"/>
    <s v="-"/>
    <s v="J&amp;T COD"/>
    <s v="Tiktok"/>
    <s v="จ่ายทีหลัง / COD"/>
    <s v=""/>
    <s v="794374509165"/>
    <s v="31/03/2026 22:35"/>
  </r>
  <r>
    <x v="1"/>
    <x v="1"/>
    <n v="33.333333333333336"/>
    <n v="3"/>
    <s v="GYX9"/>
    <n v="100"/>
    <n v="0"/>
    <s v="ร้านที่4"/>
    <s v="ณ***ภัทร"/>
    <s v="ปทุมธานี"/>
    <s v="-"/>
    <s v=""/>
    <s v="31/03/2026 22:33"/>
    <s v="-"/>
    <s v="J&amp;T Express"/>
    <s v="Tiktok"/>
    <s v="tiktok"/>
    <s v=""/>
    <s v="794219447066"/>
    <s v="31/03/2026 22:32"/>
  </r>
  <r>
    <x v="7"/>
    <x v="6"/>
    <n v="50"/>
    <n v="5"/>
    <s v="GYX8"/>
    <n v="245"/>
    <n v="0"/>
    <s v="ร้านที่1"/>
    <s v="ส*****ต"/>
    <s v="******้านหนองละแก ตำบลบ่อรัง ตำบลบ่อรัง อำเภอวิเชียรบุรี จังหวัดเพชรบูรณ์ 67130"/>
    <s v="67130"/>
    <s v="34"/>
    <s v="31/03/2026 22:29"/>
    <s v="-"/>
    <s v="SPX Express"/>
    <s v="Shopee"/>
    <s v="shopee"/>
    <s v=""/>
    <s v="TH265019485098U"/>
    <s v="31/03/2026 22:29"/>
  </r>
  <r>
    <x v="8"/>
    <x v="7"/>
    <n v="99"/>
    <n v="1"/>
    <s v="GYX7"/>
    <n v="0"/>
    <n v="0"/>
    <s v="ร้านที่4"/>
    <s v="ล** ส***ยะ"/>
    <s v="จันทบุรี"/>
    <s v="-"/>
    <s v=""/>
    <s v="31/03/2026 22:29"/>
    <s v="-"/>
    <s v="J&amp;T Express"/>
    <s v="Tiktok"/>
    <s v="tiktok"/>
    <s v=""/>
    <s v="794232384982"/>
    <s v="31/03/2026 22:29"/>
  </r>
  <r>
    <x v="9"/>
    <x v="8"/>
    <n v="99"/>
    <n v="1"/>
    <s v="GYX7"/>
    <n v="0"/>
    <n v="0"/>
    <s v="ร้านที่4"/>
    <s v="ล** ส***ยะ"/>
    <s v="จันทบุรี"/>
    <s v="-"/>
    <s v=""/>
    <s v="31/03/2026 22:29"/>
    <s v="-"/>
    <s v="J&amp;T Express"/>
    <s v="Tiktok"/>
    <s v="tiktok"/>
    <s v=""/>
    <s v="794232384982"/>
    <s v="31/03/2026 22:29"/>
  </r>
  <r>
    <x v="8"/>
    <x v="7"/>
    <n v="99"/>
    <n v="1"/>
    <s v="GYX6"/>
    <n v="0"/>
    <n v="0"/>
    <s v="ร้านที่4"/>
    <s v="ศ***า ส***จ"/>
    <s v="กรุงเทพมหานคร"/>
    <s v="-"/>
    <s v=""/>
    <s v="31/03/2026 22:28"/>
    <s v="-"/>
    <s v="J&amp;T Express"/>
    <s v="Tiktok"/>
    <s v="tiktok"/>
    <s v=""/>
    <s v="794215272911"/>
    <s v="31/03/2026 22:28"/>
  </r>
  <r>
    <x v="9"/>
    <x v="8"/>
    <n v="99"/>
    <n v="1"/>
    <s v="GYX6"/>
    <n v="0"/>
    <n v="0"/>
    <s v="ร้านที่4"/>
    <s v="ศ***า ส***จ"/>
    <s v="กรุงเทพมหานคร"/>
    <s v="-"/>
    <s v=""/>
    <s v="31/03/2026 22:28"/>
    <s v="-"/>
    <s v="J&amp;T Express"/>
    <s v="Tiktok"/>
    <s v="tiktok"/>
    <s v=""/>
    <s v="794215272911"/>
    <s v="31/03/2026 22:28"/>
  </r>
  <r>
    <x v="0"/>
    <x v="0"/>
    <n v="33"/>
    <n v="10"/>
    <s v="GYX5"/>
    <n v="343.82"/>
    <n v="0"/>
    <s v="ร้านที่1"/>
    <s v="จารุวรรณ แก้วใสย์"/>
    <s v="582/221 ม.11 ห้องเบอร์4 ซากกระบอกซอย 2 ต. หนองขาม อ.ศรีราชา จ. ชลบุรี 20110 · ศรีราชา/ Si Racha_x000a__x000a_ศรีราชา/ Si Rachaชลบุรี/ Chonburi_x000a_20110"/>
    <s v="20110"/>
    <s v="660988367409"/>
    <s v="31/03/2026 22:29"/>
    <s v="-"/>
    <s v="Kerry_dropoff"/>
    <s v="Lazada"/>
    <s v="lazada"/>
    <s v=""/>
    <s v="LEXPU0673030444"/>
    <s v="31/03/2026 22:28"/>
  </r>
  <r>
    <x v="4"/>
    <x v="9"/>
    <n v="139"/>
    <n v="1"/>
    <s v="GYX4"/>
    <n v="256"/>
    <n v="0"/>
    <s v="ร้านที่1"/>
    <s v="ย****บ"/>
    <s v="******28 แขวงช่องนนทรี แขวงช่องนนทรี เขตยานนาวา จังหวัดกรุงเทพมหานคร 10120"/>
    <s v="10120"/>
    <s v="96"/>
    <s v="31/03/2026 22:56"/>
    <s v="-"/>
    <s v="SPX Express"/>
    <s v="Shopee"/>
    <s v="shopee"/>
    <s v=""/>
    <s v="TH2630761622038"/>
    <s v="31/03/2026 22:26"/>
  </r>
  <r>
    <x v="0"/>
    <x v="0"/>
    <n v="58"/>
    <n v="1"/>
    <s v="GYX4"/>
    <n v="256"/>
    <n v="0"/>
    <s v="ร้านที่1"/>
    <s v="ย****บ"/>
    <s v="******28 แขวงช่องนนทรี แขวงช่องนนทรี เขตยานนาวา จังหวัดกรุงเทพมหานคร 10120"/>
    <s v="10120"/>
    <s v="96"/>
    <s v="31/03/2026 22:56"/>
    <s v="-"/>
    <s v="SPX Express"/>
    <s v="Shopee"/>
    <s v="shopee"/>
    <s v=""/>
    <s v="TH2630761622038"/>
    <s v="31/03/2026 22:26"/>
  </r>
  <r>
    <x v="10"/>
    <x v="10"/>
    <n v="14"/>
    <n v="1"/>
    <s v="GYX4"/>
    <n v="14"/>
    <n v="0"/>
    <s v="ร้านที่1"/>
    <s v="ว******์"/>
    <s v="******อง อ.อู่ทอง ตำบลอู่ทอง อำเภออู่ทอง จังหวัดสุพรรณบุรี 72160"/>
    <s v="72160"/>
    <s v="25"/>
    <s v="31/03/2026 22:26"/>
    <s v="-"/>
    <s v="SPX Express"/>
    <s v="Shopee"/>
    <s v="shopee"/>
    <s v=""/>
    <s v="TH2666215533071"/>
    <s v="31/03/2026 22:26"/>
  </r>
  <r>
    <x v="11"/>
    <x v="11"/>
    <n v="59"/>
    <n v="1"/>
    <s v="GYX4"/>
    <n v="256"/>
    <n v="0"/>
    <s v="ร้านที่1"/>
    <s v="ย****บ"/>
    <s v="******28 แขวงช่องนนทรี แขวงช่องนนทรี เขตยานนาวา จังหวัดกรุงเทพมหานคร 10120"/>
    <s v="10120"/>
    <s v="96"/>
    <s v="31/03/2026 22:56"/>
    <s v="-"/>
    <s v="SPX Express"/>
    <s v="Shopee"/>
    <s v="shopee"/>
    <s v=""/>
    <s v="TH2630761622038"/>
    <s v="31/03/2026 22:26"/>
  </r>
  <r>
    <x v="1"/>
    <x v="1"/>
    <n v="33.333333333333336"/>
    <n v="3"/>
    <s v="GYX3"/>
    <n v="101"/>
    <n v="1"/>
    <s v="ร้านที่4"/>
    <s v="อ***ัตน์อินทนนท์"/>
    <s v="เชียงราย"/>
    <s v="-"/>
    <s v=""/>
    <s v="31/03/2026 22:20"/>
    <s v="-"/>
    <s v="J&amp;T COD"/>
    <s v="Tiktok"/>
    <s v="จ่ายทีหลัง / COD"/>
    <s v=""/>
    <s v="794214048062"/>
    <s v="31/03/2026 22:20"/>
  </r>
  <r>
    <x v="6"/>
    <x v="2"/>
    <n v="103.55"/>
    <n v="1"/>
    <s v="GYX2"/>
    <n v="110.55"/>
    <n v="7"/>
    <s v="ร้านที่1"/>
    <s v="ธัญญา หมานหีม"/>
    <s v="------------- 54/1  ม.1 · หัวเขา/ Hua Khao_x000a__x000a_สิงหนคร/ Singhanakhonสงขลา/ Songkhla_x000a_90280"/>
    <s v="90280"/>
    <s v="660899758280"/>
    <s v="31/03/2026 22:17"/>
    <s v="-"/>
    <s v="Kerry_dropoff"/>
    <s v="Lazada"/>
    <s v="lazada"/>
    <s v=""/>
    <s v="LEXPU0672955169"/>
    <s v="31/03/2026 22:17"/>
  </r>
  <r>
    <x v="10"/>
    <x v="10"/>
    <n v="14"/>
    <n v="2"/>
    <s v="GYX1"/>
    <n v="32"/>
    <n v="4"/>
    <s v="ร้านที่1"/>
    <s v="ข******ี"/>
    <s v="******ต.บางกระทึก ตำบลบางกระทึก อำเภอสามพราน จังหวัดนครปฐม 73210"/>
    <s v="73210"/>
    <s v="64"/>
    <s v="31/03/2026 22:13"/>
    <s v="-"/>
    <s v="Flash Express"/>
    <s v="Shopee"/>
    <s v="shopee"/>
    <s v=""/>
    <s v="TH15068J41NY9D"/>
    <s v="31/03/2026 22:13"/>
  </r>
  <r>
    <x v="1"/>
    <x v="1"/>
    <n v="50"/>
    <n v="6"/>
    <s v="GYW99"/>
    <n v="182"/>
    <n v="0"/>
    <s v="ร้านที่2"/>
    <s v="อ***ยา  โ***พิมพ์"/>
    <s v="สตูล"/>
    <s v="-"/>
    <s v=""/>
    <s v="31/03/2026 21:46"/>
    <s v="-"/>
    <s v="J&amp;T COD"/>
    <s v="Tiktok"/>
    <s v="จ่ายทีหลัง / COD"/>
    <s v=""/>
    <s v="794277213085"/>
    <s v="31/03/2026 21:46"/>
  </r>
  <r>
    <x v="1"/>
    <x v="1"/>
    <n v="50"/>
    <n v="6"/>
    <s v="GYW98"/>
    <n v="182"/>
    <n v="0"/>
    <s v="ร้านที่2"/>
    <s v="น**  บ***ไร่"/>
    <s v="กาญจนบุรี"/>
    <s v="-"/>
    <s v=""/>
    <s v="31/03/2026 21:38"/>
    <s v="-"/>
    <s v="J&amp;T COD"/>
    <s v="Tiktok"/>
    <s v="จ่ายทีหลัง / COD"/>
    <s v=""/>
    <s v="794208013056"/>
    <s v="31/03/2026 21:38"/>
  </r>
  <r>
    <x v="1"/>
    <x v="1"/>
    <n v="50"/>
    <n v="6"/>
    <s v="GYW97"/>
    <n v="182"/>
    <n v="0"/>
    <s v="ร้านที่2"/>
    <s v="อ*** ร***รี"/>
    <s v="ปทุมธานี"/>
    <s v="-"/>
    <s v=""/>
    <s v="31/03/2026 21:34"/>
    <s v="-"/>
    <s v="Flash Express Thailand COD"/>
    <s v="Tiktok"/>
    <s v="จ่ายทีหลัง / COD"/>
    <s v=""/>
    <s v="THT0402573QR68Z"/>
    <s v="31/03/2026 21:35"/>
  </r>
  <r>
    <x v="1"/>
    <x v="1"/>
    <n v="33.333333333333336"/>
    <n v="3"/>
    <s v="GYW96"/>
    <n v="100"/>
    <n v="0"/>
    <s v="ร้านที่4"/>
    <s v="s***tadam"/>
    <s v="นครสวรรค์"/>
    <s v="-"/>
    <s v=""/>
    <s v="31/03/2026 21:31"/>
    <s v="-"/>
    <s v="J&amp;T Express"/>
    <s v="Tiktok"/>
    <s v="tiktok"/>
    <s v=""/>
    <s v="794209045022"/>
    <s v="31/03/2026 21:31"/>
  </r>
  <r>
    <x v="5"/>
    <x v="4"/>
    <n v="93"/>
    <n v="1"/>
    <s v="GYW95"/>
    <n v="93"/>
    <n v="0"/>
    <s v="ร้านที่1"/>
    <s v="ว******ล"/>
    <s v="******กนายอำเภอ) ต.บาเจาะ ตำบลบาเจาะ อำเภอบาเจาะ จังหวัดนราธิวาส 96170"/>
    <s v="96170"/>
    <s v="78"/>
    <s v="-"/>
    <s v="-"/>
    <s v=""/>
    <s v="Shopee"/>
    <s v="-"/>
    <s v=""/>
    <s v="-"/>
    <s v="31/03/2026 21:26"/>
  </r>
  <r>
    <x v="0"/>
    <x v="0"/>
    <n v="66.666666666666671"/>
    <n v="3"/>
    <s v="GYW94"/>
    <n v="100"/>
    <n v="0"/>
    <s v="ร้านที่2"/>
    <s v="ค***ิศารัตน์"/>
    <s v="นครศรีธรรมราช"/>
    <s v="-"/>
    <s v=""/>
    <s v="31/03/2026 21:20"/>
    <s v="-"/>
    <s v="J&amp;T Express"/>
    <s v="Tiktok"/>
    <s v="tiktok"/>
    <s v=""/>
    <s v="794291086982"/>
    <s v="31/03/2026 21:20"/>
  </r>
  <r>
    <x v="1"/>
    <x v="1"/>
    <n v="40"/>
    <n v="10"/>
    <s v="GYW93"/>
    <n v="500"/>
    <n v="0"/>
    <s v="ร้านที่1"/>
    <s v="ว******)"/>
    <s v="******์ ประชาอุทิศ 72 แขวงทุ่งครุ เขตทุ่งครุ จังหวัดกรุงเทพมหานคร 10140"/>
    <s v="10140"/>
    <s v="36"/>
    <s v="31/03/2026 21:17"/>
    <s v="-"/>
    <s v="SPX Express"/>
    <s v="Shopee"/>
    <s v="shopee"/>
    <s v=""/>
    <s v="TH262517558291S"/>
    <s v="31/03/2026 21:17"/>
  </r>
  <r>
    <x v="2"/>
    <x v="2"/>
    <n v="109"/>
    <n v="1"/>
    <s v="GYW92"/>
    <n v="275.56"/>
    <n v="57.56"/>
    <s v="ร้านที่1"/>
    <s v="พิมพา เพิงขุนทด"/>
    <s v="บ้านหลังแรกติดถนนใหญ่ ทางเข้าบ้านเสลา ตรงข้ามโรงน้ำแข็ง 426/1 หมู่ 17 · บ้านเพชร/ Ban Phet_x000a__x000a_บำเหน็จณรงค์/ Bamnet Narongชัยภูมิ/ Chaiyaphum_x000a_36160"/>
    <s v="36160"/>
    <s v="660913366475"/>
    <s v="31/03/2026 21:14"/>
    <s v="-"/>
    <s v="Kerry_dropoff"/>
    <s v="Lazada"/>
    <s v="lazada"/>
    <s v=""/>
    <s v="TH33078J2J7D6B"/>
    <s v="31/03/2026 21:14"/>
  </r>
  <r>
    <x v="3"/>
    <x v="2"/>
    <n v="109"/>
    <n v="1"/>
    <s v="GYW92"/>
    <n v="275.56"/>
    <n v="57.56"/>
    <s v="ร้านที่1"/>
    <s v="พิมพา เพิงขุนทด"/>
    <s v="บ้านหลังแรกติดถนนใหญ่ ทางเข้าบ้านเสลา ตรงข้ามโรงน้ำแข็ง 426/1 หมู่ 17 · บ้านเพชร/ Ban Phet_x000a__x000a_บำเหน็จณรงค์/ Bamnet Narongชัยภูมิ/ Chaiyaphum_x000a_36160"/>
    <s v="36160"/>
    <s v="660913366475"/>
    <s v="31/03/2026 21:14"/>
    <s v="-"/>
    <s v="Kerry_dropoff"/>
    <s v="Lazada"/>
    <s v="lazada"/>
    <s v=""/>
    <s v="TH33078J2J7D6B"/>
    <s v="31/03/2026 21:14"/>
  </r>
  <r>
    <x v="1"/>
    <x v="1"/>
    <n v="50"/>
    <n v="6"/>
    <s v="GYW91"/>
    <n v="246.05"/>
    <n v="26"/>
    <s v="ร้านที่1"/>
    <s v="มณี คำเฉลียว"/>
    <s v="22 ม.5 ต.นาเลิง - - · นาเลิง/ Na Loeng_x000a__x000a_เสลภูมิ/ Selaphumร้อยเอ็ด/ Roi Et_x000a_45120"/>
    <s v="45120"/>
    <s v="660982281451"/>
    <s v="31/03/2026 21:14"/>
    <s v="-"/>
    <s v="Kerry_dropoff"/>
    <s v="Lazada"/>
    <s v="lazada"/>
    <s v=""/>
    <s v="LEXPU0672990059"/>
    <s v="31/03/2026 21:14"/>
  </r>
  <r>
    <x v="0"/>
    <x v="0"/>
    <n v="66.666666666666671"/>
    <n v="6"/>
    <s v="GYW90"/>
    <n v="338"/>
    <n v="0"/>
    <s v="ร้านที่1"/>
    <s v="น******น"/>
    <s v="******เมืองพิษณุโลก ตำบลมะขามสูง อำเภอเมืองพิษณุโลก จังหวัดพิษณุโลก 65000"/>
    <s v="65000"/>
    <s v="50"/>
    <s v="31/03/2026 21:12"/>
    <s v="-"/>
    <s v="SPX Express"/>
    <s v="Shopee"/>
    <s v="shopee"/>
    <s v=""/>
    <s v="TH267981288271C"/>
    <s v="31/03/2026 21:12"/>
  </r>
  <r>
    <x v="12"/>
    <x v="12"/>
    <n v="80"/>
    <n v="1"/>
    <s v="GYW90"/>
    <n v="338"/>
    <n v="0"/>
    <s v="ร้านที่1"/>
    <s v="น******น"/>
    <s v="******เมืองพิษณุโลก ตำบลมะขามสูง อำเภอเมืองพิษณุโลก จังหวัดพิษณุโลก 65000"/>
    <s v="65000"/>
    <s v="50"/>
    <s v="31/03/2026 21:12"/>
    <s v="-"/>
    <s v="SPX Express"/>
    <s v="Shopee"/>
    <s v="shopee"/>
    <s v=""/>
    <s v="TH267981288271C"/>
    <s v="31/03/2026 21:12"/>
  </r>
  <r>
    <x v="1"/>
    <x v="1"/>
    <n v="50"/>
    <n v="6"/>
    <s v="GYW89"/>
    <n v="182"/>
    <n v="0"/>
    <s v="ร้านที่2"/>
    <s v="แ** อ***งค์"/>
    <s v="พระนครศรีอยุธยา"/>
    <s v="-"/>
    <s v=""/>
    <s v="31/03/2026 21:10"/>
    <s v="-"/>
    <s v="J&amp;T COD"/>
    <s v="Tiktok"/>
    <s v="จ่ายทีหลัง / COD"/>
    <s v=""/>
    <s v="794241139016"/>
    <s v="31/03/2026 21:11"/>
  </r>
  <r>
    <x v="5"/>
    <x v="13"/>
    <n v="100"/>
    <n v="1"/>
    <s v="GYW88"/>
    <n v="148"/>
    <n v="48"/>
    <s v="ร้านที่1"/>
    <s v="raymond Matthews"/>
    <s v="60/8 Moo 4 Patta 3 Village · สัตหีบ/ Sattahip_x000a__x000a_สัตหีบ/ Sattahipชลบุรี/ Chonburi_x000a_20180"/>
    <s v="20180"/>
    <s v="660646056835"/>
    <s v="31/03/2026 21:11"/>
    <s v="-"/>
    <s v="Kerry_dropoff"/>
    <s v="Lazada"/>
    <s v="lazada"/>
    <s v=""/>
    <s v="LEXPU0673030989"/>
    <s v="31/03/2026 21:10"/>
  </r>
  <r>
    <x v="1"/>
    <x v="1"/>
    <n v="40"/>
    <n v="10"/>
    <s v="GYW87"/>
    <n v="303"/>
    <n v="0"/>
    <s v="ร้านที่2"/>
    <s v="ร***รรณ พ***์คำเกิด"/>
    <s v="ขอนแก่น"/>
    <s v="-"/>
    <s v=""/>
    <s v="31/03/2026 21:06"/>
    <s v="-"/>
    <s v="J&amp;T COD"/>
    <s v="Tiktok"/>
    <s v="จ่ายทีหลัง / COD"/>
    <s v=""/>
    <s v="794285607065"/>
    <s v="31/03/2026 21:08"/>
  </r>
  <r>
    <x v="13"/>
    <x v="14"/>
    <n v="89.5"/>
    <n v="2"/>
    <s v="GYW86"/>
    <n v="159"/>
    <n v="0"/>
    <s v="ร้านที่2"/>
    <s v="ก***ร ช***วรรณ"/>
    <s v="ตรัง"/>
    <s v="-"/>
    <s v=""/>
    <s v="31/03/2026 21:02"/>
    <s v="-"/>
    <s v="J&amp;T Express"/>
    <s v="Tiktok"/>
    <s v="tiktok"/>
    <s v=""/>
    <s v="794312709131"/>
    <s v="31/03/2026 21:02"/>
  </r>
  <r>
    <x v="1"/>
    <x v="1"/>
    <n v="50"/>
    <n v="6"/>
    <s v="GYW85"/>
    <n v="182"/>
    <n v="0"/>
    <s v="ร้านที่2"/>
    <s v="ก***ิมา ม***ธรรมไพบูลย์"/>
    <s v="ขอนแก่น"/>
    <s v="-"/>
    <s v=""/>
    <s v="31/03/2026 20:58"/>
    <s v="-"/>
    <s v="J&amp;T COD"/>
    <s v="Tiktok"/>
    <s v="จ่ายทีหลัง / COD"/>
    <s v=""/>
    <s v="794201137030"/>
    <s v="31/03/2026 20:58"/>
  </r>
  <r>
    <x v="14"/>
    <x v="15"/>
    <n v="75"/>
    <n v="1"/>
    <s v="GYW84"/>
    <n v="75"/>
    <n v="0"/>
    <s v="ร้านที่1"/>
    <s v="บ******ญ"/>
    <s v="******ทุ่งขวาง ตำบลทุ่งขวาง อำเภอกำแพงแสน จังหวัดนครปฐม 73140"/>
    <s v="73140"/>
    <s v="31"/>
    <s v="31/03/2026 21:24"/>
    <s v="-"/>
    <s v="Express Delivery (SHP Food)"/>
    <s v="Shopee"/>
    <s v="shopee"/>
    <s v=""/>
    <s v="3025485930493440097"/>
    <s v="31/03/2026 20:54"/>
  </r>
  <r>
    <x v="10"/>
    <x v="10"/>
    <n v="14"/>
    <n v="1"/>
    <s v="GYW83"/>
    <n v="14"/>
    <n v="0"/>
    <s v="ร้านที่1"/>
    <s v="จ******​"/>
    <s v="******บลม่วงค่อม ตำบลม่วงค่อม อำเภอชัยบาดาล จังหวัดลพบุรี 15230"/>
    <s v="15230"/>
    <s v="49"/>
    <s v="31/03/2026 21:24"/>
    <s v="-"/>
    <s v="SPX Express"/>
    <s v="Shopee"/>
    <s v="shopee"/>
    <s v=""/>
    <s v="TH2654750975658"/>
    <s v="31/03/2026 20:54"/>
  </r>
  <r>
    <x v="10"/>
    <x v="10"/>
    <n v="15"/>
    <n v="1"/>
    <s v="GYW82"/>
    <n v="15"/>
    <n v="0"/>
    <s v="ร้านที่2"/>
    <s v="จ******​"/>
    <s v="******บลม่วงค่อม ตำบลม่วงค่อม อำเภอชัยบาดาล จังหวัดลพบุรี 15230"/>
    <s v="15230"/>
    <s v="49"/>
    <s v="31/03/2026 21:24"/>
    <s v="-"/>
    <s v="SPX Express"/>
    <s v="Shopee"/>
    <s v="shopee"/>
    <s v=""/>
    <s v="TH2644232633189"/>
    <s v="31/03/2026 20:54"/>
  </r>
  <r>
    <x v="1"/>
    <x v="1"/>
    <n v="50"/>
    <n v="6"/>
    <s v="GYW81"/>
    <n v="182"/>
    <n v="0"/>
    <s v="ร้านที่2"/>
    <s v="น** บ***ง บ***ุทธิ์"/>
    <s v="สุพรรณบุรี"/>
    <s v="-"/>
    <s v=""/>
    <s v="31/03/2026 20:47"/>
    <s v="-"/>
    <s v="J&amp;T Express"/>
    <s v="Tiktok"/>
    <s v="tiktok"/>
    <s v="ไม่เอารสกาแฟค่ะคุณตากินไม่ได้"/>
    <s v="794213593935"/>
    <s v="31/03/2026 20:46"/>
  </r>
  <r>
    <x v="1"/>
    <x v="1"/>
    <n v="50"/>
    <n v="6"/>
    <s v="GYW80"/>
    <n v="182"/>
    <n v="0"/>
    <s v="ร้านที่2"/>
    <s v="พ***ล.ขึอขุนทด."/>
    <s v="นครราชสีมา"/>
    <s v="-"/>
    <s v=""/>
    <s v="31/03/2026 20:46"/>
    <s v="-"/>
    <s v="J&amp;T COD"/>
    <s v="Tiktok"/>
    <s v="จ่ายทีหลัง / COD"/>
    <s v=""/>
    <s v="794214612085"/>
    <s v="31/03/2026 20:46"/>
  </r>
  <r>
    <x v="1"/>
    <x v="1"/>
    <n v="50"/>
    <n v="6"/>
    <s v="GYW78"/>
    <n v="182"/>
    <n v="0"/>
    <s v="ร้านที่2"/>
    <s v="น***าฎ  ส***รักษ์"/>
    <s v="กรุงเทพฯ"/>
    <s v="-"/>
    <s v=""/>
    <s v="31/03/2026 20:44"/>
    <s v="-"/>
    <s v="J&amp;T Express"/>
    <s v="Tiktok"/>
    <s v="tiktok"/>
    <s v=""/>
    <s v="794237811065"/>
    <s v="31/03/2026 20:44"/>
  </r>
  <r>
    <x v="6"/>
    <x v="2"/>
    <n v="92.65"/>
    <n v="1"/>
    <s v="GYW77"/>
    <n v="102.65"/>
    <n v="10"/>
    <s v="ร้านที่1"/>
    <s v="สุวัฒน์ชัย บุญแย้ม"/>
    <s v="บ้านสวนดอยน้อยหมู13ต.หนองหารอ.สันทรายจ.เชียงใหม่50290 · หนองหาร/ Nong Han_x000a__x000a_สันทราย/ San Saiเชียงใหม่/ Chiang Mai_x000a_50290"/>
    <s v="50290"/>
    <s v="660814404218"/>
    <s v="31/03/2026 20:39"/>
    <s v="-"/>
    <s v="Kerry_dropoff"/>
    <s v="Lazada"/>
    <s v="lazada"/>
    <s v=""/>
    <s v="LEXPU0672954685"/>
    <s v="31/03/2026 20:38"/>
  </r>
  <r>
    <x v="1"/>
    <x v="1"/>
    <n v="33.333333333333336"/>
    <n v="3"/>
    <s v="GYW76"/>
    <n v="518"/>
    <n v="0"/>
    <s v="ร้านที่1"/>
    <s v="ส******ค"/>
    <s v="******รเดลี่ ถนน ลาดปลาเค้า แขวงจรเข้บัว แขวงจรเข้บัว เขตลาดพร้าว จังหวัดกรุงเทพมหานคร 10230"/>
    <s v="10230"/>
    <s v="10"/>
    <s v="31/03/2026 20:36"/>
    <s v="-"/>
    <s v="SPX Express"/>
    <s v="Shopee"/>
    <s v="shopee"/>
    <s v=""/>
    <s v="TH268921523885K"/>
    <s v="31/03/2026 20:35"/>
  </r>
  <r>
    <x v="0"/>
    <x v="0"/>
    <n v="66.666666666666671"/>
    <n v="3"/>
    <s v="GYW76"/>
    <n v="518"/>
    <n v="0"/>
    <s v="ร้านที่1"/>
    <s v="ส******ค"/>
    <s v="******รเดลี่ ถนน ลาดปลาเค้า แขวงจรเข้บัว แขวงจรเข้บัว เขตลาดพร้าว จังหวัดกรุงเทพมหานคร 10230"/>
    <s v="10230"/>
    <s v="10"/>
    <s v="31/03/2026 20:36"/>
    <s v="-"/>
    <s v="SPX Express"/>
    <s v="Shopee"/>
    <s v="shopee"/>
    <s v=""/>
    <s v="TH268921523885K"/>
    <s v="31/03/2026 20:35"/>
  </r>
  <r>
    <x v="12"/>
    <x v="12"/>
    <n v="80"/>
    <n v="3"/>
    <s v="GYW76"/>
    <n v="518"/>
    <n v="0"/>
    <s v="ร้านที่1"/>
    <s v="ส******ค"/>
    <s v="******รเดลี่ ถนน ลาดปลาเค้า แขวงจรเข้บัว แขวงจรเข้บัว เขตลาดพร้าว จังหวัดกรุงเทพมหานคร 10230"/>
    <s v="10230"/>
    <s v="10"/>
    <s v="31/03/2026 20:36"/>
    <s v="-"/>
    <s v="SPX Express"/>
    <s v="Shopee"/>
    <s v="shopee"/>
    <s v=""/>
    <s v="TH268921523885K"/>
    <s v="31/03/2026 20:35"/>
  </r>
  <r>
    <x v="12"/>
    <x v="12"/>
    <n v="80"/>
    <n v="2"/>
    <s v="GYW75"/>
    <n v="160"/>
    <n v="0"/>
    <s v="ร้านที่1"/>
    <s v="น******์"/>
    <s v="******ันตม ตำบลสังเม็ก อำเภอกันทรลักษ์ จังหวัดศรีสะเกษ 33110"/>
    <s v="33110"/>
    <s v="81"/>
    <s v="31/03/2026 20:34"/>
    <s v="-"/>
    <s v="SPX Express"/>
    <s v="Shopee"/>
    <s v="shopee"/>
    <s v=""/>
    <s v="TH268661804719H"/>
    <s v="31/03/2026 20:32"/>
  </r>
  <r>
    <x v="1"/>
    <x v="1"/>
    <n v="50"/>
    <n v="12"/>
    <s v="GYW74"/>
    <n v="340"/>
    <n v="0"/>
    <s v="ร้านที่2"/>
    <s v="น***นุวัตร ม***นที"/>
    <s v="หนองบัวลำภู"/>
    <s v="-"/>
    <s v=""/>
    <s v="31/03/2026 20:27"/>
    <s v="-"/>
    <s v="J&amp;T Express"/>
    <s v="Tiktok"/>
    <s v="tiktok"/>
    <s v=""/>
    <s v="794290402043"/>
    <s v="31/03/2026 20:27"/>
  </r>
  <r>
    <x v="2"/>
    <x v="16"/>
    <n v="119"/>
    <n v="1"/>
    <s v="GYW73"/>
    <n v="569"/>
    <n v="10"/>
    <s v="ร้านที่1"/>
    <s v="พ******ญ"/>
    <s v="******ตำบลตาเป๊ก อำเภอเฉลิมพระเกียรติ จังหวัดบุรีรัมย์ 31110"/>
    <s v="31110"/>
    <s v="51"/>
    <s v="31/03/2026 20:27"/>
    <s v="-"/>
    <s v="SPX Express"/>
    <s v="Shopee"/>
    <s v="shopee"/>
    <s v=""/>
    <s v="TH262263242441H"/>
    <s v="31/03/2026 20:27"/>
  </r>
  <r>
    <x v="3"/>
    <x v="3"/>
    <n v="119"/>
    <n v="1"/>
    <s v="GYW73"/>
    <n v="569"/>
    <n v="10"/>
    <s v="ร้านที่1"/>
    <s v="พ******ญ"/>
    <s v="******ตำบลตาเป๊ก อำเภอเฉลิมพระเกียรติ จังหวัดบุรีรัมย์ 31110"/>
    <s v="31110"/>
    <s v="51"/>
    <s v="31/03/2026 20:27"/>
    <s v="-"/>
    <s v="SPX Express"/>
    <s v="Shopee"/>
    <s v="shopee"/>
    <s v=""/>
    <s v="TH262263242441H"/>
    <s v="31/03/2026 20:27"/>
  </r>
  <r>
    <x v="6"/>
    <x v="5"/>
    <n v="119"/>
    <n v="1"/>
    <s v="GYW73"/>
    <n v="569"/>
    <n v="10"/>
    <s v="ร้านที่1"/>
    <s v="พ******ญ"/>
    <s v="******ตำบลตาเป๊ก อำเภอเฉลิมพระเกียรติ จังหวัดบุรีรัมย์ 31110"/>
    <s v="31110"/>
    <s v="51"/>
    <s v="31/03/2026 20:27"/>
    <s v="-"/>
    <s v="SPX Express"/>
    <s v="Shopee"/>
    <s v="shopee"/>
    <s v=""/>
    <s v="TH262263242441H"/>
    <s v="31/03/2026 20:27"/>
  </r>
  <r>
    <x v="4"/>
    <x v="9"/>
    <n v="120"/>
    <n v="1"/>
    <s v="GYW73"/>
    <n v="569"/>
    <n v="10"/>
    <s v="ร้านที่1"/>
    <s v="พ******ญ"/>
    <s v="******ตำบลตาเป๊ก อำเภอเฉลิมพระเกียรติ จังหวัดบุรีรัมย์ 31110"/>
    <s v="31110"/>
    <s v="51"/>
    <s v="31/03/2026 20:27"/>
    <s v="-"/>
    <s v="SPX Express"/>
    <s v="Shopee"/>
    <s v="shopee"/>
    <s v=""/>
    <s v="TH262263242441H"/>
    <s v="31/03/2026 20:27"/>
  </r>
  <r>
    <x v="1"/>
    <x v="1"/>
    <n v="40"/>
    <n v="10"/>
    <s v="GYW72"/>
    <n v="303"/>
    <n v="0"/>
    <s v="ร้านที่2"/>
    <s v="ว***ีภรณ์  ว***วาน"/>
    <s v="น่าน"/>
    <s v="-"/>
    <s v=""/>
    <s v="31/03/2026 20:26"/>
    <s v="-"/>
    <s v="J&amp;T Express"/>
    <s v="Tiktok"/>
    <s v="tiktok"/>
    <s v=""/>
    <s v="794254130014"/>
    <s v="31/03/2026 20:26"/>
  </r>
  <r>
    <x v="1"/>
    <x v="1"/>
    <n v="33.333333333333336"/>
    <n v="3"/>
    <s v="GYW71"/>
    <n v="100"/>
    <n v="0"/>
    <s v="ร้านที่4"/>
    <s v="ย***ี แ***ผล"/>
    <s v="ปทุมธานี"/>
    <s v="-"/>
    <s v=""/>
    <s v="31/03/2026 20:22"/>
    <s v="-"/>
    <s v="J&amp;T COD"/>
    <s v="Tiktok"/>
    <s v="จ่ายทีหลัง / COD"/>
    <s v=""/>
    <s v="794302007133"/>
    <s v="31/03/2026 20:22"/>
  </r>
  <r>
    <x v="1"/>
    <x v="1"/>
    <n v="33.333333333333336"/>
    <n v="3"/>
    <s v="GYW70"/>
    <n v="100"/>
    <n v="0"/>
    <s v="ร้านที่4"/>
    <s v="ก***"/>
    <s v="ยะลา"/>
    <s v="-"/>
    <s v=""/>
    <s v="31/03/2026 20:14"/>
    <s v="-"/>
    <s v="J&amp;T COD"/>
    <s v="Tiktok"/>
    <s v="จ่ายทีหลัง / COD"/>
    <s v=""/>
    <s v="794381517171"/>
    <s v="31/03/2026 20:14"/>
  </r>
  <r>
    <x v="15"/>
    <x v="17"/>
    <n v="83.333333333333329"/>
    <n v="3"/>
    <s v="GYW69"/>
    <n v="302.5"/>
    <n v="65"/>
    <s v="ร้านที่1"/>
    <s v="LOUIS"/>
    <s v="บจก.มิลเลี่ยนฯ75ม.3 ต.แคราย อ. กระทุ่มแบน ซ.แสงชัยพัฒนา_x000a__x000a_กระทุ่มแบน/ Krathum Baenสมุทรสาคร/ Samut Sakhon_x000a_74110"/>
    <s v="74110"/>
    <s v="660987569751"/>
    <s v="31/03/2026 20:12"/>
    <s v="-"/>
    <s v="Kerry_dropoff"/>
    <s v="Lazada"/>
    <s v="lazada"/>
    <s v=""/>
    <s v="LEXPU0673030688"/>
    <s v="31/03/2026 20:12"/>
  </r>
  <r>
    <x v="16"/>
    <x v="18"/>
    <n v="50"/>
    <n v="1"/>
    <s v="GYW68"/>
    <n v="50"/>
    <n v="0"/>
    <s v="ร้านที่2"/>
    <s v="ป***า ห***ล้า"/>
    <s v="อ่างทอง"/>
    <s v="-"/>
    <s v=""/>
    <s v="31/03/2026 20:10"/>
    <s v="-"/>
    <s v="J&amp;T COD"/>
    <s v="Tiktok"/>
    <s v="จ่ายทีหลัง / COD"/>
    <s v=""/>
    <s v="794307217152"/>
    <s v="31/03/2026 20:11"/>
  </r>
  <r>
    <x v="1"/>
    <x v="1"/>
    <n v="50"/>
    <n v="6"/>
    <s v="GYW66"/>
    <n v="182"/>
    <n v="0"/>
    <s v="ร้านที่2"/>
    <s v="อ***มา โ***์อินทร์"/>
    <s v="บึงกาฬ"/>
    <s v="-"/>
    <s v=""/>
    <s v="31/03/2026 20:00"/>
    <s v="-"/>
    <s v="J&amp;T COD"/>
    <s v="Tiktok"/>
    <s v="จ่ายทีหลัง / COD"/>
    <s v=""/>
    <s v="794267334000"/>
    <s v="31/03/2026 20:00"/>
  </r>
  <r>
    <x v="17"/>
    <x v="19"/>
    <n v="50"/>
    <n v="3"/>
    <s v="GYW65"/>
    <n v="100"/>
    <n v="0"/>
    <s v="ร้านที่2"/>
    <s v="ซ***อาอีฉ๊ะ ม***าเขต"/>
    <s v="สตูล"/>
    <s v="-"/>
    <s v=""/>
    <s v="01/04/2026 11:00"/>
    <s v="-"/>
    <s v="J&amp;T Express"/>
    <s v="Tiktok"/>
    <s v="tiktok"/>
    <s v=""/>
    <s v="-"/>
    <s v="31/03/2026 20:00"/>
  </r>
  <r>
    <x v="12"/>
    <x v="12"/>
    <n v="80"/>
    <n v="3"/>
    <s v="GYW64"/>
    <n v="278"/>
    <n v="38"/>
    <s v="ร้านที่1"/>
    <s v="ว******์"/>
    <s v="******, อำเภอมหาชนะชัย ตำบลคูเมือง อำเภอมหาชนะชัย จังหวัดยโสธร 35130"/>
    <s v="35130"/>
    <s v="53"/>
    <s v="31/03/2026 20:29"/>
    <s v="-"/>
    <s v="SPX Express"/>
    <s v="Shopee"/>
    <s v="shopee"/>
    <s v=""/>
    <s v="TH2645452177459"/>
    <s v="31/03/2026 19:59"/>
  </r>
  <r>
    <x v="1"/>
    <x v="1"/>
    <n v="50"/>
    <n v="18"/>
    <s v="GYW63"/>
    <n v="510"/>
    <n v="0"/>
    <s v="ร้านที่2"/>
    <s v="จ***นา จ***"/>
    <s v="ลำพูน"/>
    <s v="-"/>
    <s v=""/>
    <s v="31/03/2026 19:56"/>
    <s v="-"/>
    <s v="J&amp;T COD"/>
    <s v="Tiktok"/>
    <s v="จ่ายทีหลัง / COD"/>
    <s v=""/>
    <s v="794291716024"/>
    <s v="31/03/2026 19:56"/>
  </r>
  <r>
    <x v="1"/>
    <x v="1"/>
    <n v="33.333333333333336"/>
    <n v="6"/>
    <s v="GYW62"/>
    <n v="200"/>
    <n v="0"/>
    <s v="ร้านที่2"/>
    <s v="พ*** ฝ***ห้ปู่ด้วย"/>
    <s v="สระบุรี"/>
    <s v="-"/>
    <s v=""/>
    <s v="31/03/2026 19:44"/>
    <s v="-"/>
    <s v="J&amp;T Express"/>
    <s v="Tiktok"/>
    <s v="tiktok"/>
    <s v=""/>
    <s v="794289739003"/>
    <s v="31/03/2026 19:44"/>
  </r>
  <r>
    <x v="4"/>
    <x v="9"/>
    <n v="159"/>
    <n v="1"/>
    <s v="GYW60"/>
    <n v="151.5"/>
    <n v="0"/>
    <s v="ร้านที่4"/>
    <s v="ส***ก ข***ะเอียด"/>
    <s v="สุราษฎร์ธานี"/>
    <s v="-"/>
    <s v=""/>
    <s v="31/03/2026 19:37"/>
    <s v="-"/>
    <s v="J&amp;T COD"/>
    <s v="Tiktok"/>
    <s v="จ่ายทีหลัง / COD"/>
    <s v=""/>
    <s v="794265035981"/>
    <s v="31/03/2026 19:38"/>
  </r>
  <r>
    <x v="17"/>
    <x v="19"/>
    <n v="50"/>
    <n v="3"/>
    <s v="GYW59"/>
    <n v="110"/>
    <n v="10"/>
    <s v="ร้านที่2"/>
    <s v="เ*** ข***นดี"/>
    <s v="สกลนคร"/>
    <s v="-"/>
    <s v=""/>
    <s v="31/03/2026 19:35"/>
    <s v="-"/>
    <s v="J&amp;T COD"/>
    <s v="Tiktok"/>
    <s v="จ่ายทีหลัง / COD"/>
    <s v=""/>
    <s v="794227284900"/>
    <s v="31/03/2026 19:35"/>
  </r>
  <r>
    <x v="1"/>
    <x v="1"/>
    <n v="33.333333333333336"/>
    <n v="3"/>
    <s v="GYW58"/>
    <n v="100"/>
    <n v="0"/>
    <s v="ร้านที่2"/>
    <s v="ย***ี แ***ผล"/>
    <s v="ปทุมธานี"/>
    <s v="-"/>
    <s v=""/>
    <s v="31/03/2026 19:35"/>
    <s v="-"/>
    <s v="Flash Express Thailand COD"/>
    <s v="Tiktok"/>
    <s v="จ่ายทีหลัง / COD"/>
    <s v=""/>
    <s v="THT0406573R432Z"/>
    <s v="31/03/2026 19:35"/>
  </r>
  <r>
    <x v="3"/>
    <x v="3"/>
    <n v="159"/>
    <n v="1"/>
    <s v="GYW57"/>
    <n v="129"/>
    <n v="0"/>
    <s v="ร้านที่2"/>
    <s v="ส***ง ศ***ุระ"/>
    <s v="ระยอง"/>
    <s v="-"/>
    <s v=""/>
    <s v="31/03/2026 19:34"/>
    <s v="-"/>
    <s v="J&amp;T Express"/>
    <s v="Tiktok"/>
    <s v="tiktok"/>
    <s v=""/>
    <s v="794288960905"/>
    <s v="31/03/2026 19:33"/>
  </r>
  <r>
    <x v="1"/>
    <x v="1"/>
    <n v="33.333333333333336"/>
    <n v="3"/>
    <s v="GYW56"/>
    <n v="100"/>
    <n v="0"/>
    <s v="ร้านที่4"/>
    <s v="น***รัตน์ ห***กระโทก"/>
    <s v="ชุมพร"/>
    <s v="-"/>
    <s v=""/>
    <s v="31/03/2026 19:32"/>
    <s v="-"/>
    <s v="J&amp;T COD"/>
    <s v="Tiktok"/>
    <s v="จ่ายทีหลัง / COD"/>
    <s v=""/>
    <s v="794242642034"/>
    <s v="31/03/2026 19:32"/>
  </r>
  <r>
    <x v="1"/>
    <x v="1"/>
    <n v="33.333333333333336"/>
    <n v="3"/>
    <s v="GYW55"/>
    <n v="100"/>
    <n v="0"/>
    <s v="ร้านที่4"/>
    <s v="ร***าวัน ไ***วงสัก"/>
    <s v="สระบุรี"/>
    <s v="-"/>
    <s v=""/>
    <s v="31/03/2026 19:28"/>
    <s v="-"/>
    <s v="Flash Express Thailand COD"/>
    <s v="Tiktok"/>
    <s v="จ่ายทีหลัง / COD"/>
    <s v=""/>
    <s v="THT1004573R472Z"/>
    <s v="31/03/2026 19:28"/>
  </r>
  <r>
    <x v="1"/>
    <x v="1"/>
    <n v="33.333333333333336"/>
    <n v="3"/>
    <s v="GYW54"/>
    <n v="100"/>
    <n v="0"/>
    <s v="ร้านที่2"/>
    <s v="ช***า เ***มบุตร"/>
    <s v="พระนครศรีอยุธยา"/>
    <s v="-"/>
    <s v=""/>
    <s v="31/03/2026 19:24"/>
    <s v="-"/>
    <s v="Flash Express Thailand"/>
    <s v="Tiktok"/>
    <s v="tiktok"/>
    <s v=""/>
    <s v="THT0507573APN9Z"/>
    <s v="31/03/2026 19:23"/>
  </r>
  <r>
    <x v="10"/>
    <x v="10"/>
    <n v="14"/>
    <n v="1"/>
    <s v="GYW53"/>
    <n v="14"/>
    <n v="0"/>
    <s v="ร้านที่1"/>
    <s v="ค******น"/>
    <s v="******9 ตำบลเชียงรากน้อย อำเภอบางปะอิน จังหวัดพระนครศรีอยุธยา 13180"/>
    <s v="13180"/>
    <s v="92"/>
    <s v="31/03/2026 19:52"/>
    <s v="-"/>
    <s v="SPX Express"/>
    <s v="Shopee"/>
    <s v="shopee"/>
    <s v=""/>
    <s v="TH269733655545Y"/>
    <s v="31/03/2026 19:22"/>
  </r>
  <r>
    <x v="1"/>
    <x v="1"/>
    <n v="50"/>
    <n v="6"/>
    <s v="GYW52"/>
    <n v="200"/>
    <n v="0"/>
    <s v="ร้านที่2"/>
    <s v="k***e k***e"/>
    <s v="Roi Et"/>
    <s v="-"/>
    <s v=""/>
    <s v="31/03/2026 19:15"/>
    <s v="-"/>
    <s v="J&amp;T COD"/>
    <s v="Tiktok"/>
    <s v="จ่ายทีหลัง / COD"/>
    <s v=""/>
    <s v="794246620031"/>
    <s v="31/03/2026 19:16"/>
  </r>
  <r>
    <x v="10"/>
    <x v="10"/>
    <n v="14"/>
    <n v="2"/>
    <s v="GYW51"/>
    <n v="28"/>
    <n v="0"/>
    <s v="ร้านที่1"/>
    <s v="น******พ"/>
    <s v="******โนนสว่าง ตำบลกุดจิก ตำบลกุดจิก อำเภอเมืองหนองบัวลำภู จังหวัดหนองบัวลำภู 39000"/>
    <s v="39000"/>
    <s v="46"/>
    <s v="31/03/2026 19:12"/>
    <s v="-"/>
    <s v="SPX Express"/>
    <s v="Shopee"/>
    <s v="shopee"/>
    <s v=""/>
    <s v="TH262862707599Y"/>
    <s v="31/03/2026 19:12"/>
  </r>
  <r>
    <x v="1"/>
    <x v="1"/>
    <n v="50"/>
    <n v="6"/>
    <s v="GYW50"/>
    <n v="200"/>
    <n v="0"/>
    <s v="ร้านที่2"/>
    <s v="a**"/>
    <s v="กรุงเทพฯ"/>
    <s v="-"/>
    <s v=""/>
    <s v="31/03/2026 19:05"/>
    <s v="-"/>
    <s v="J&amp;T COD"/>
    <s v="Tiktok"/>
    <s v="จ่ายทีหลัง / COD"/>
    <s v=""/>
    <s v="794223815044"/>
    <s v="31/03/2026 19:05"/>
  </r>
  <r>
    <x v="0"/>
    <x v="0"/>
    <n v="66.666666666666671"/>
    <n v="3"/>
    <s v="GYW49"/>
    <n v="100"/>
    <n v="0"/>
    <s v="ร้านที่2"/>
    <s v="ก***ิพา"/>
    <s v="กรุงเทพฯ"/>
    <s v="-"/>
    <s v=""/>
    <s v="31/03/2026 18:52"/>
    <s v="-"/>
    <s v="J&amp;T Express"/>
    <s v="Tiktok"/>
    <s v="tiktok"/>
    <s v=""/>
    <s v="794212689970"/>
    <s v="31/03/2026 18:52"/>
  </r>
  <r>
    <x v="1"/>
    <x v="1"/>
    <n v="33.333333333333336"/>
    <n v="3"/>
    <s v="GYW47"/>
    <n v="388"/>
    <n v="0"/>
    <s v="ร้านที่2"/>
    <s v="Y***n"/>
    <s v="กรุงเทพฯ"/>
    <s v="-"/>
    <s v=""/>
    <s v="31/03/2026 18:34"/>
    <s v="-"/>
    <s v="J&amp;T Express"/>
    <s v="Tiktok"/>
    <s v="tiktok"/>
    <s v=""/>
    <s v="794228039975"/>
    <s v="31/03/2026 18:34"/>
  </r>
  <r>
    <x v="3"/>
    <x v="3"/>
    <n v="159"/>
    <n v="1"/>
    <s v="GYW47"/>
    <n v="388"/>
    <n v="0"/>
    <s v="ร้านที่2"/>
    <s v="Y***n"/>
    <s v="กรุงเทพฯ"/>
    <s v="-"/>
    <s v=""/>
    <s v="31/03/2026 18:34"/>
    <s v="-"/>
    <s v="J&amp;T Express"/>
    <s v="Tiktok"/>
    <s v="tiktok"/>
    <s v=""/>
    <s v="794228039975"/>
    <s v="31/03/2026 18:34"/>
  </r>
  <r>
    <x v="4"/>
    <x v="9"/>
    <n v="159"/>
    <n v="1"/>
    <s v="GYW47"/>
    <n v="388"/>
    <n v="0"/>
    <s v="ร้านที่2"/>
    <s v="Y***n"/>
    <s v="กรุงเทพฯ"/>
    <s v="-"/>
    <s v=""/>
    <s v="31/03/2026 18:34"/>
    <s v="-"/>
    <s v="J&amp;T Express"/>
    <s v="Tiktok"/>
    <s v="tiktok"/>
    <s v=""/>
    <s v="794228039975"/>
    <s v="31/03/2026 18:34"/>
  </r>
  <r>
    <x v="0"/>
    <x v="0"/>
    <n v="66.666666666666671"/>
    <n v="3"/>
    <s v="GYW46"/>
    <n v="100"/>
    <n v="0"/>
    <s v="ร้านที่2"/>
    <s v="ส***นต์ เ***ยมการ"/>
    <s v="ตรัง"/>
    <s v="-"/>
    <s v=""/>
    <s v="31/03/2026 18:32"/>
    <s v="-"/>
    <s v="J&amp;T Express"/>
    <s v="Tiktok"/>
    <s v="tiktok"/>
    <s v=""/>
    <s v="794284489994"/>
    <s v="31/03/2026 18:32"/>
  </r>
  <r>
    <x v="14"/>
    <x v="15"/>
    <n v="75"/>
    <n v="1"/>
    <s v="GYW45"/>
    <n v="112"/>
    <n v="37"/>
    <s v="ร้านที่1"/>
    <s v="ช******ม"/>
    <s v="******มศาลา ตำบลธรรมศาลา อำเภอเมืองนครปฐม จังหวัดนครปฐม 73000"/>
    <s v="73000"/>
    <s v="53"/>
    <s v="31/03/2026 18:58"/>
    <s v="-"/>
    <s v="SPX Express"/>
    <s v="Shopee"/>
    <s v="shopee"/>
    <s v=""/>
    <s v="TH264054006155G"/>
    <s v="31/03/2026 18:28"/>
  </r>
  <r>
    <x v="10"/>
    <x v="10"/>
    <n v="14"/>
    <n v="1"/>
    <s v="GYW44"/>
    <n v="14"/>
    <n v="0"/>
    <s v="ร้านที่1"/>
    <s v="อ******ะ"/>
    <s v="******นยาว ตำบลย่านยาว อำเภอสวรรคโลก จังหวัดสุโขทัย 64110"/>
    <s v="64110"/>
    <s v="90"/>
    <s v="31/03/2026 18:23"/>
    <s v="-"/>
    <s v="SPX Express"/>
    <s v="Shopee"/>
    <s v="shopee"/>
    <s v=""/>
    <s v="TH2697600867083"/>
    <s v="31/03/2026 18:23"/>
  </r>
  <r>
    <x v="10"/>
    <x v="10"/>
    <n v="14"/>
    <n v="1"/>
    <s v="GYW43"/>
    <n v="14"/>
    <n v="0"/>
    <s v="ร้านที่1"/>
    <s v="อ******ะ"/>
    <s v="******นยาว ตำบลย่านยาว อำเภอสวรรคโลก จังหวัดสุโขทัย 64110"/>
    <s v="64110"/>
    <s v="90"/>
    <s v="31/03/2026 18:22"/>
    <s v="-"/>
    <s v="SPX Express"/>
    <s v="Shopee"/>
    <s v="shopee"/>
    <s v=""/>
    <s v="TH2670933139447"/>
    <s v="31/03/2026 18:22"/>
  </r>
  <r>
    <x v="10"/>
    <x v="10"/>
    <n v="14"/>
    <n v="1"/>
    <s v="GYW42"/>
    <n v="14"/>
    <n v="0"/>
    <s v="ร้านที่1"/>
    <s v="อ******ะ"/>
    <s v="******นยาว ตำบลย่านยาว อำเภอสวรรคโลก จังหวัดสุโขทัย 64110"/>
    <s v="64110"/>
    <s v="90"/>
    <s v="31/03/2026 18:22"/>
    <s v="-"/>
    <s v="SPX Express"/>
    <s v="Shopee"/>
    <s v="shopee"/>
    <s v=""/>
    <s v="TH262585640232B"/>
    <s v="31/03/2026 18:22"/>
  </r>
  <r>
    <x v="10"/>
    <x v="10"/>
    <n v="14"/>
    <n v="1"/>
    <s v="GYW41"/>
    <n v="14"/>
    <n v="0"/>
    <s v="ร้านที่1"/>
    <s v="อ******ะ"/>
    <s v="******นยาว ตำบลย่านยาว อำเภอสวรรคโลก จังหวัดสุโขทัย 64110"/>
    <s v="64110"/>
    <s v="90"/>
    <s v="31/03/2026 18:51"/>
    <s v="-"/>
    <s v="SPX Express"/>
    <s v="Shopee"/>
    <s v="shopee"/>
    <s v=""/>
    <s v="TH261622142450Y"/>
    <s v="31/03/2026 18:21"/>
  </r>
  <r>
    <x v="1"/>
    <x v="1"/>
    <n v="33.333333333333336"/>
    <n v="3"/>
    <s v="GYW40"/>
    <n v="100"/>
    <n v="0"/>
    <s v="ร้านที่2"/>
    <s v="น***นงศักดิ์ พ***น"/>
    <s v="นครราชสีมา"/>
    <s v="-"/>
    <s v=""/>
    <s v="31/03/2026 18:06"/>
    <s v="-"/>
    <s v="J&amp;T COD"/>
    <s v="Tiktok"/>
    <s v="จ่ายทีหลัง / COD"/>
    <s v=""/>
    <s v="794396605144"/>
    <s v="31/03/2026 18:06"/>
  </r>
  <r>
    <x v="1"/>
    <x v="1"/>
    <n v="33.333333333333336"/>
    <n v="3"/>
    <s v="GYW39"/>
    <n v="100"/>
    <n v="0"/>
    <s v="ร้านที่2"/>
    <s v="โ*** ข**"/>
    <s v="สมุทรสงคราม"/>
    <s v="-"/>
    <s v=""/>
    <s v="31/03/2026 18:02"/>
    <s v="-"/>
    <s v="J&amp;T COD"/>
    <s v="Tiktok"/>
    <s v="จ่ายทีหลัง / COD"/>
    <s v=""/>
    <s v="794323403145"/>
    <s v="31/03/2026 18:03"/>
  </r>
  <r>
    <x v="1"/>
    <x v="1"/>
    <n v="33.333333333333336"/>
    <n v="3"/>
    <s v="GYW34"/>
    <n v="100"/>
    <n v="0"/>
    <s v="ร้านที่4"/>
    <s v="ส***ุนีย์ ร***ราวี"/>
    <s v="สุราษฎร์ธานี"/>
    <s v="-"/>
    <s v=""/>
    <s v="31/03/2026 17:46"/>
    <s v="-"/>
    <s v="J&amp;T COD"/>
    <s v="Tiktok"/>
    <s v="จ่ายทีหลัง / COD"/>
    <s v=""/>
    <s v="794387003130"/>
    <s v="31/03/2026 17:46"/>
  </r>
  <r>
    <x v="1"/>
    <x v="1"/>
    <n v="50"/>
    <n v="6"/>
    <s v="GYW33"/>
    <n v="200"/>
    <n v="0"/>
    <s v="ร้านที่2"/>
    <s v="แ**"/>
    <s v="เลย"/>
    <s v="-"/>
    <s v=""/>
    <s v="31/03/2026 17:47"/>
    <s v="-"/>
    <s v="J&amp;T Express"/>
    <s v="Tiktok"/>
    <s v="tiktok"/>
    <s v=""/>
    <s v="794208617053"/>
    <s v="31/03/2026 17:43"/>
  </r>
  <r>
    <x v="5"/>
    <x v="4"/>
    <n v="93"/>
    <n v="2"/>
    <s v="GYW32"/>
    <n v="186"/>
    <n v="0"/>
    <s v="ร้านที่1"/>
    <s v="ส******ภ"/>
    <s v="******ด 139 ม.1 ถนนมิตรภาพ, ตำบล ดอนหัวฬอ ตำบลดอนหัวฬ่อ อำเภอเมืองชลบุรี จังหวัดชลบุรี 20000"/>
    <s v="20000"/>
    <s v="01"/>
    <s v="31/03/2026 17:41"/>
    <s v="-"/>
    <s v="SPX Express"/>
    <s v="Shopee"/>
    <s v="shopee"/>
    <s v=""/>
    <s v="TH261762369265R"/>
    <s v="31/03/2026 17:41"/>
  </r>
  <r>
    <x v="1"/>
    <x v="1"/>
    <n v="50"/>
    <n v="6"/>
    <s v="GYW31"/>
    <n v="550"/>
    <n v="40"/>
    <s v="ร้านที่2"/>
    <s v="ช***รณ์ ห***อก"/>
    <s v="น่าน"/>
    <s v="-"/>
    <s v=""/>
    <s v="31/03/2026 17:38"/>
    <s v="-"/>
    <s v="J&amp;T COD"/>
    <s v="Tiktok"/>
    <s v="จ่ายทีหลัง / COD"/>
    <s v=""/>
    <s v="794268711051"/>
    <s v="31/03/2026 17:38"/>
  </r>
  <r>
    <x v="1"/>
    <x v="1"/>
    <n v="50"/>
    <n v="12"/>
    <s v="GYW31"/>
    <n v="550"/>
    <n v="40"/>
    <s v="ร้านที่2"/>
    <s v="ช***รณ์ ห***อก"/>
    <s v="น่าน"/>
    <s v="-"/>
    <s v=""/>
    <s v="31/03/2026 17:38"/>
    <s v="-"/>
    <s v="J&amp;T COD"/>
    <s v="Tiktok"/>
    <s v="จ่ายทีหลัง / COD"/>
    <s v=""/>
    <s v="794268711051"/>
    <s v="31/03/2026 17:38"/>
  </r>
  <r>
    <x v="17"/>
    <x v="19"/>
    <n v="50"/>
    <n v="3"/>
    <s v="GYW30"/>
    <n v="100"/>
    <n v="0"/>
    <s v="ร้านที่2"/>
    <s v="ป***ี จ***ร์แสง"/>
    <s v="กรุงเทพฯ"/>
    <s v="-"/>
    <s v=""/>
    <s v="31/03/2026 17:36"/>
    <s v="-"/>
    <s v="J&amp;T Express"/>
    <s v="Tiktok"/>
    <s v="tiktok"/>
    <s v=""/>
    <s v="794224685903"/>
    <s v="31/03/2026 17:35"/>
  </r>
  <r>
    <x v="12"/>
    <x v="12"/>
    <n v="120"/>
    <n v="1"/>
    <s v="GYW29"/>
    <n v="100"/>
    <n v="0"/>
    <s v="ร้านที่2"/>
    <s v="ว***จน์"/>
    <s v="เทศบาลนครนครปฐม"/>
    <s v="-"/>
    <s v=""/>
    <s v="31/03/2026 17:23"/>
    <s v="-"/>
    <s v="J&amp;T Express"/>
    <s v="Tiktok"/>
    <s v="tiktok"/>
    <s v=""/>
    <s v="794292012916"/>
    <s v="31/03/2026 17:23"/>
  </r>
  <r>
    <x v="1"/>
    <x v="1"/>
    <n v="33.333333333333336"/>
    <n v="3"/>
    <s v="GYW28"/>
    <n v="110"/>
    <n v="10"/>
    <s v="ร้านที่4"/>
    <s v="อ***งค์  โ***ก้ว"/>
    <s v="สุรินทร์"/>
    <s v="-"/>
    <s v=""/>
    <s v="31/03/2026 17:20"/>
    <s v="-"/>
    <s v="J&amp;T COD"/>
    <s v="Tiktok"/>
    <s v="จ่ายทีหลัง / COD"/>
    <s v=""/>
    <s v="794273095081"/>
    <s v="31/03/2026 17:20"/>
  </r>
  <r>
    <x v="1"/>
    <x v="1"/>
    <n v="33.333333333333336"/>
    <n v="3"/>
    <s v="GYW27"/>
    <n v="100"/>
    <n v="0"/>
    <s v="ร้านที่4"/>
    <s v="ท***์ธาดา ล***ุวรรณ์"/>
    <s v="สตูล"/>
    <s v="-"/>
    <s v=""/>
    <s v="31/03/2026 17:09"/>
    <s v="-"/>
    <s v="J&amp;T Express"/>
    <s v="Tiktok"/>
    <s v="tiktok"/>
    <s v=""/>
    <s v="794279293076"/>
    <s v="31/03/2026 17:09"/>
  </r>
  <r>
    <x v="1"/>
    <x v="1"/>
    <n v="33.333333333333336"/>
    <n v="3"/>
    <s v="GYW26"/>
    <n v="100"/>
    <n v="0"/>
    <s v="ร้านที่4"/>
    <s v="ร***ันท์ จ***าศรัย"/>
    <s v="สตูล"/>
    <s v="-"/>
    <s v=""/>
    <s v="31/03/2026 17:07"/>
    <s v="-"/>
    <s v="J&amp;T COD"/>
    <s v="Tiktok"/>
    <s v="จ่ายทีหลัง / COD"/>
    <s v=""/>
    <s v="794330514110"/>
    <s v="31/03/2026 17:07"/>
  </r>
  <r>
    <x v="1"/>
    <x v="1"/>
    <n v="33.333333333333336"/>
    <n v="3"/>
    <s v="GYW25"/>
    <n v="100"/>
    <n v="0"/>
    <s v="ร้านที่4"/>
    <s v="b***y589"/>
    <s v="นครศรีธรรมราช"/>
    <s v="-"/>
    <s v=""/>
    <s v="31/03/2026 17:06"/>
    <s v="-"/>
    <s v="J&amp;T COD"/>
    <s v="Tiktok"/>
    <s v="จ่ายทีหลัง / COD"/>
    <s v=""/>
    <s v="794312202106"/>
    <s v="31/03/2026 17:07"/>
  </r>
  <r>
    <x v="1"/>
    <x v="1"/>
    <n v="33.333333333333336"/>
    <n v="3"/>
    <s v="GYW23"/>
    <n v="100"/>
    <n v="0"/>
    <s v="ร้านที่4"/>
    <s v="ฐ***า ส***งการนอก"/>
    <s v="นครราชสีมา"/>
    <s v="-"/>
    <s v=""/>
    <s v="31/03/2026 17:05"/>
    <s v="-"/>
    <s v="J&amp;T COD"/>
    <s v="Tiktok"/>
    <s v="จ่ายทีหลัง / COD"/>
    <s v=""/>
    <s v="794342712144"/>
    <s v="31/03/2026 17:07"/>
  </r>
  <r>
    <x v="1"/>
    <x v="1"/>
    <n v="33.333333333333336"/>
    <n v="3"/>
    <s v="GYW22"/>
    <n v="138"/>
    <n v="38"/>
    <s v="ร้านที่4"/>
    <s v="ต**"/>
    <s v="สงขลา"/>
    <s v="-"/>
    <s v=""/>
    <s v="31/03/2026 17:05"/>
    <s v="-"/>
    <s v="J&amp;T COD"/>
    <s v="Tiktok"/>
    <s v="จ่ายทีหลัง / COD"/>
    <s v=""/>
    <s v="794381314134"/>
    <s v="31/03/2026 17:06"/>
  </r>
  <r>
    <x v="1"/>
    <x v="1"/>
    <n v="33.333333333333336"/>
    <n v="3"/>
    <s v="GYW20"/>
    <n v="100"/>
    <n v="0"/>
    <s v="ร้านที่4"/>
    <s v="w***eeวันดี"/>
    <s v="นครนายก"/>
    <s v="-"/>
    <s v=""/>
    <s v="31/03/2026 17:04"/>
    <s v="-"/>
    <s v="J&amp;T COD"/>
    <s v="Tiktok"/>
    <s v="จ่ายทีหลัง / COD"/>
    <s v=""/>
    <s v="794254291095"/>
    <s v="31/03/2026 17:05"/>
  </r>
  <r>
    <x v="1"/>
    <x v="1"/>
    <n v="65"/>
    <n v="9"/>
    <s v="GYW18"/>
    <n v="299"/>
    <n v="0"/>
    <s v="ร้านที่2"/>
    <s v="ส***ติ​ จ***น่วม​"/>
    <s v="ปทุมธานี"/>
    <s v="-"/>
    <s v=""/>
    <s v="31/03/2026 17:03"/>
    <s v="-"/>
    <s v="J&amp;T COD"/>
    <s v="Tiktok"/>
    <s v="จ่ายทีหลัง / COD"/>
    <s v=""/>
    <s v="794229727071"/>
    <s v="31/03/2026 17:04"/>
  </r>
  <r>
    <x v="1"/>
    <x v="1"/>
    <n v="33.333333333333336"/>
    <n v="3"/>
    <s v="GYW17"/>
    <n v="100"/>
    <n v="0"/>
    <s v="ร้านที่4"/>
    <s v="ศ***นนียย์  จ***ตรแแก้ว"/>
    <s v="พังงา"/>
    <s v="-"/>
    <s v=""/>
    <s v="31/03/2026 17:02"/>
    <s v="-"/>
    <s v="J&amp;T COD"/>
    <s v="Tiktok"/>
    <s v="จ่ายทีหลัง / COD"/>
    <s v=""/>
    <s v="794207697080"/>
    <s v="31/03/2026 17:04"/>
  </r>
  <r>
    <x v="1"/>
    <x v="1"/>
    <n v="33.333333333333336"/>
    <n v="3"/>
    <s v="GYW16"/>
    <n v="100"/>
    <n v="0"/>
    <s v="ร้านที่4"/>
    <s v="น***น ช***ูสืบ"/>
    <s v="ลำปาง"/>
    <s v="-"/>
    <s v=""/>
    <s v="31/03/2026 17:02"/>
    <s v="-"/>
    <s v="J&amp;T COD"/>
    <s v="Tiktok"/>
    <s v="จ่ายทีหลัง / COD"/>
    <s v=""/>
    <s v="794335113191"/>
    <s v="31/03/2026 17:02"/>
  </r>
  <r>
    <x v="1"/>
    <x v="1"/>
    <n v="33.333333333333336"/>
    <n v="3"/>
    <s v="GYW15"/>
    <n v="100"/>
    <n v="0"/>
    <s v="ร้านที่4"/>
    <s v="ล***ิกา ก***นเกา"/>
    <s v="กรุงเทพฯ"/>
    <s v="-"/>
    <s v=""/>
    <s v="31/03/2026 17:02"/>
    <s v="-"/>
    <s v="J&amp;T COD"/>
    <s v="Tiktok"/>
    <s v="จ่ายทีหลัง / COD"/>
    <s v=""/>
    <s v="794341206116"/>
    <s v="31/03/2026 17:02"/>
  </r>
  <r>
    <x v="1"/>
    <x v="1"/>
    <n v="33.333333333333336"/>
    <n v="3"/>
    <s v="GYW14"/>
    <n v="100"/>
    <n v="0"/>
    <s v="ร้านที่4"/>
    <s v="ว***ือน พ***ติอนันต์"/>
    <s v="กรุงเทพฯ"/>
    <s v="-"/>
    <s v=""/>
    <s v="31/03/2026 17:01"/>
    <s v="-"/>
    <s v="J&amp;T COD"/>
    <s v="Tiktok"/>
    <s v="จ่ายทีหลัง / COD"/>
    <s v=""/>
    <s v="794321713172"/>
    <s v="31/03/2026 17:01"/>
  </r>
  <r>
    <x v="1"/>
    <x v="1"/>
    <n v="33.333333333333336"/>
    <n v="3"/>
    <s v="GYW13"/>
    <n v="100"/>
    <n v="0"/>
    <s v="ร้านที่4"/>
    <s v="ธ***รัตน์ โ***ี"/>
    <s v="เชียงใหม่"/>
    <s v="-"/>
    <s v=""/>
    <s v="31/03/2026 17:00"/>
    <s v="-"/>
    <s v="J&amp;T COD"/>
    <s v="Tiktok"/>
    <s v="จ่ายทีหลัง / COD"/>
    <s v=""/>
    <s v="794321922100"/>
    <s v="31/03/2026 17:00"/>
  </r>
  <r>
    <x v="17"/>
    <x v="19"/>
    <n v="50"/>
    <n v="3"/>
    <s v="GYW12"/>
    <n v="118"/>
    <n v="18"/>
    <s v="ร้านที่2"/>
    <s v="บ*** โ***ปัญโญ"/>
    <s v="นครราชสีมา"/>
    <s v="-"/>
    <s v=""/>
    <s v="31/03/2026 16:56"/>
    <s v="-"/>
    <s v="J&amp;T COD"/>
    <s v="Tiktok"/>
    <s v="จ่ายทีหลัง / COD"/>
    <s v=""/>
    <s v="794263194944"/>
    <s v="31/03/2026 16:56"/>
  </r>
  <r>
    <x v="1"/>
    <x v="1"/>
    <n v="50"/>
    <n v="6"/>
    <s v="GYW11"/>
    <n v="200"/>
    <n v="0"/>
    <s v="ร้านที่2"/>
    <s v="จ***บ้โยเกิร์ต."/>
    <s v="นครราชสีมา"/>
    <s v="-"/>
    <s v=""/>
    <s v="31/03/2026 16:55"/>
    <s v="-"/>
    <s v="J&amp;T Express"/>
    <s v="Tiktok"/>
    <s v="tiktok"/>
    <s v=""/>
    <s v="794216334026"/>
    <s v="31/03/2026 16:55"/>
  </r>
  <r>
    <x v="1"/>
    <x v="1"/>
    <n v="33.333333333333336"/>
    <n v="3"/>
    <s v="GYW10"/>
    <n v="100"/>
    <n v="0"/>
    <s v="ร้านที่4"/>
    <s v="ช***ิทธิ์ ก***ดาว์"/>
    <s v="Bangkok"/>
    <s v="-"/>
    <s v=""/>
    <s v="31/03/2026 16:54"/>
    <s v="-"/>
    <s v="J&amp;T Express"/>
    <s v="Tiktok"/>
    <s v="tiktok"/>
    <s v=""/>
    <s v="794389718146"/>
    <s v="31/03/2026 16:54"/>
  </r>
  <r>
    <x v="1"/>
    <x v="1"/>
    <n v="33.333333333333336"/>
    <n v="3"/>
    <s v="GYW9"/>
    <n v="100"/>
    <n v="0"/>
    <s v="ร้านที่4"/>
    <s v="ป***าธร ด***น"/>
    <s v="กาญจนบุรี"/>
    <s v="-"/>
    <s v=""/>
    <s v="31/03/2026 16:52"/>
    <s v="-"/>
    <s v="J&amp;T COD"/>
    <s v="Tiktok"/>
    <s v="จ่ายทีหลัง / COD"/>
    <s v=""/>
    <s v="794226892060"/>
    <s v="31/03/2026 16:53"/>
  </r>
  <r>
    <x v="17"/>
    <x v="19"/>
    <n v="50"/>
    <n v="3"/>
    <s v="GYW8"/>
    <n v="389.3"/>
    <n v="0"/>
    <s v="ร้านที่2"/>
    <s v="Y***ngSk"/>
    <s v="ชลบุรี"/>
    <s v="-"/>
    <s v=""/>
    <s v="31/03/2026 16:52"/>
    <s v="-"/>
    <s v="J&amp;T Express"/>
    <s v="Tiktok"/>
    <s v="tiktok"/>
    <s v=""/>
    <s v="794213844992"/>
    <s v="31/03/2026 16:53"/>
  </r>
  <r>
    <x v="8"/>
    <x v="7"/>
    <n v="99"/>
    <n v="2"/>
    <s v="GYW8"/>
    <n v="389.3"/>
    <n v="0"/>
    <s v="ร้านที่2"/>
    <s v="Y***ngSk"/>
    <s v="ชลบุรี"/>
    <s v="-"/>
    <s v=""/>
    <s v="31/03/2026 16:52"/>
    <s v="-"/>
    <s v="J&amp;T Express"/>
    <s v="Tiktok"/>
    <s v="tiktok"/>
    <s v=""/>
    <s v="794213844992"/>
    <s v="31/03/2026 16:53"/>
  </r>
  <r>
    <x v="9"/>
    <x v="8"/>
    <n v="99"/>
    <n v="2"/>
    <s v="GYW8"/>
    <n v="389.3"/>
    <n v="0"/>
    <s v="ร้านที่2"/>
    <s v="Y***ngSk"/>
    <s v="ชลบุรี"/>
    <s v="-"/>
    <s v=""/>
    <s v="31/03/2026 16:52"/>
    <s v="-"/>
    <s v="J&amp;T Express"/>
    <s v="Tiktok"/>
    <s v="tiktok"/>
    <s v=""/>
    <s v="794213844992"/>
    <s v="31/03/2026 16:53"/>
  </r>
  <r>
    <x v="15"/>
    <x v="17"/>
    <n v="83.333333333333329"/>
    <n v="3"/>
    <s v="GYW7"/>
    <n v="237.5"/>
    <n v="0"/>
    <s v="ร้านที่4"/>
    <s v="ส***ราพร อ***คร้าม"/>
    <s v="ชัยนาท"/>
    <s v="-"/>
    <s v=""/>
    <s v="31/03/2026 16:50"/>
    <s v="-"/>
    <s v="J&amp;T Express"/>
    <s v="Tiktok"/>
    <s v="tiktok"/>
    <s v=""/>
    <s v="794299818955"/>
    <s v="31/03/2026 16:52"/>
  </r>
  <r>
    <x v="1"/>
    <x v="1"/>
    <n v="33.333333333333336"/>
    <n v="3"/>
    <s v="GYW6"/>
    <n v="100"/>
    <n v="0"/>
    <s v="ร้านที่4"/>
    <s v="ค***บญจพร"/>
    <s v="กรุงเทพมหานคร"/>
    <s v="-"/>
    <s v=""/>
    <s v="31/03/2026 16:50"/>
    <s v="-"/>
    <s v="J&amp;T COD"/>
    <s v="Tiktok"/>
    <s v="จ่ายทีหลัง / COD"/>
    <s v=""/>
    <s v="794304918190"/>
    <s v="31/03/2026 16:52"/>
  </r>
  <r>
    <x v="17"/>
    <x v="19"/>
    <n v="50"/>
    <n v="3"/>
    <s v="GYW5"/>
    <n v="100"/>
    <n v="0"/>
    <s v="ร้านที่2"/>
    <s v="น***กัลฑิมา ส***สมอ"/>
    <s v="กรุงเทพมหานคร"/>
    <s v="-"/>
    <s v=""/>
    <s v="31/03/2026 16:48"/>
    <s v="-"/>
    <s v="J&amp;T COD"/>
    <s v="Tiktok"/>
    <s v="จ่ายทีหลัง / COD"/>
    <s v=""/>
    <s v="794282592950"/>
    <s v="31/03/2026 16:49"/>
  </r>
  <r>
    <x v="1"/>
    <x v="1"/>
    <n v="33.333333333333336"/>
    <n v="3"/>
    <s v="GYW4"/>
    <n v="100"/>
    <n v="0"/>
    <s v="ร้านที่4"/>
    <s v="ศ***ญา ป***ุวรรณ"/>
    <s v="กรุงเทพมหานคร"/>
    <s v="-"/>
    <s v=""/>
    <s v="31/03/2026 16:48"/>
    <s v="-"/>
    <s v="J&amp;T COD"/>
    <s v="Tiktok"/>
    <s v="จ่ายทีหลัง / COD"/>
    <s v=""/>
    <s v="794320323112"/>
    <s v="31/03/2026 16:49"/>
  </r>
  <r>
    <x v="0"/>
    <x v="0"/>
    <n v="66.666666666666671"/>
    <n v="3"/>
    <s v="GYW3"/>
    <n v="129"/>
    <n v="0"/>
    <s v="ร้านที่1"/>
    <s v="น******์"/>
    <s v="******ำรักษ์, อำเภอธัญบุรี ตำบลบึงน้ำรักษ์ อำเภอธัญบุรี จังหวัดปทุมธานี 12110"/>
    <s v="12110"/>
    <s v="78"/>
    <s v="31/03/2026 17:15"/>
    <s v="-"/>
    <s v="SPX Express"/>
    <s v="Shopee"/>
    <s v="shopee"/>
    <s v=""/>
    <s v="TH268274315994V"/>
    <s v="31/03/2026 16:45"/>
  </r>
  <r>
    <x v="1"/>
    <x v="1"/>
    <n v="33.333333333333336"/>
    <n v="3"/>
    <s v="GYW2"/>
    <n v="100"/>
    <n v="0"/>
    <s v="ร้านที่4"/>
    <s v="h***yatnwe467"/>
    <s v="Phuket"/>
    <s v="-"/>
    <s v=""/>
    <s v="31/03/2026 16:44"/>
    <s v="-"/>
    <s v="J&amp;T COD"/>
    <s v="Tiktok"/>
    <s v="จ่ายทีหลัง / COD"/>
    <s v=""/>
    <s v="794345122115"/>
    <s v="31/03/2026 16:44"/>
  </r>
  <r>
    <x v="1"/>
    <x v="1"/>
    <n v="33.333333333333336"/>
    <n v="6"/>
    <s v="GYW1"/>
    <n v="238"/>
    <n v="38"/>
    <s v="ร้านที่2"/>
    <s v="ค***ฤษ"/>
    <s v="Ubon Ratchathani"/>
    <s v="-"/>
    <s v=""/>
    <s v="31/03/2026 16:42"/>
    <s v="-"/>
    <s v="J&amp;T COD"/>
    <s v="Tiktok"/>
    <s v="จ่ายทีหลัง / COD"/>
    <s v=""/>
    <s v="794252139052"/>
    <s v="31/03/2026 16:43"/>
  </r>
  <r>
    <x v="17"/>
    <x v="19"/>
    <n v="50"/>
    <n v="3"/>
    <s v="GYW0"/>
    <n v="100"/>
    <n v="0"/>
    <s v="ร้านที่2"/>
    <s v="น***วรรณี บ***ิบรอฮีม"/>
    <s v="สมุทรปราการ"/>
    <s v="-"/>
    <s v=""/>
    <s v="31/03/2026 16:37"/>
    <s v="-"/>
    <s v="J&amp;T COD"/>
    <s v="Tiktok"/>
    <s v="จ่ายทีหลัง / COD"/>
    <s v=""/>
    <s v="794244990965"/>
    <s v="31/03/2026 16:37"/>
  </r>
  <r>
    <x v="0"/>
    <x v="0"/>
    <n v="66.666666666666671"/>
    <n v="3"/>
    <s v="GYV98"/>
    <n v="103"/>
    <n v="3"/>
    <s v="ร้านที่2"/>
    <s v="พ***ว์ ข***จู"/>
    <s v="ชลบุรี"/>
    <s v="-"/>
    <s v=""/>
    <s v="31/03/2026 16:26"/>
    <s v="-"/>
    <s v="J&amp;T COD"/>
    <s v="Tiktok"/>
    <s v="จ่ายทีหลัง / COD"/>
    <s v=""/>
    <s v="794263693915"/>
    <s v="31/03/2026 16:26"/>
  </r>
  <r>
    <x v="1"/>
    <x v="1"/>
    <n v="50"/>
    <n v="6"/>
    <s v="GYV97"/>
    <n v="200"/>
    <n v="0"/>
    <s v="ร้านที่2"/>
    <s v="น***า ป***ภัย"/>
    <s v="กรุงเทพฯ"/>
    <s v="-"/>
    <s v=""/>
    <s v="31/03/2026 16:25"/>
    <s v="-"/>
    <s v="J&amp;T COD"/>
    <s v="Tiktok"/>
    <s v="จ่ายทีหลัง / COD"/>
    <s v=""/>
    <s v="794219221003"/>
    <s v="31/03/2026 16:25"/>
  </r>
  <r>
    <x v="1"/>
    <x v="1"/>
    <n v="33.333333333333336"/>
    <n v="3"/>
    <s v="GYV96"/>
    <n v="100"/>
    <n v="0"/>
    <s v="ร้านที่2"/>
    <s v="ร***ราภรณ์ เ***รบุรี"/>
    <s v="เทศบาลนครนครราชสีมา"/>
    <s v="-"/>
    <s v=""/>
    <s v="31/03/2026 16:19"/>
    <s v="-"/>
    <s v="J&amp;T Express"/>
    <s v="Tiktok"/>
    <s v="tiktok"/>
    <s v=""/>
    <s v="794220956082"/>
    <s v="31/03/2026 16:19"/>
  </r>
  <r>
    <x v="0"/>
    <x v="0"/>
    <n v="66.666666666666671"/>
    <n v="12"/>
    <s v="GYV95"/>
    <n v="340"/>
    <n v="0"/>
    <s v="ร้านที่2"/>
    <s v="ม***ี ป***ำมา"/>
    <s v="ชลบุรี"/>
    <s v="-"/>
    <s v=""/>
    <s v="31/03/2026 16:17"/>
    <s v="-"/>
    <s v="J&amp;T COD"/>
    <s v="Tiktok"/>
    <s v="จ่ายทีหลัง / COD"/>
    <s v=""/>
    <s v="794274483951"/>
    <s v="31/03/2026 16:17"/>
  </r>
  <r>
    <x v="1"/>
    <x v="1"/>
    <n v="33.333333333333336"/>
    <n v="3"/>
    <s v="GYV94"/>
    <n v="100"/>
    <n v="0"/>
    <s v="ร้านที่2"/>
    <s v="น***ระกล พ***พเยีย 8* ม* 5 ต***บกฤช อ***มแสง จ***รสวรรค์ 6***0"/>
    <s v="นครสวรรค์"/>
    <s v="-"/>
    <s v=""/>
    <s v="31/03/2026 16:15"/>
    <s v="-"/>
    <s v="J&amp;T COD"/>
    <s v="Tiktok"/>
    <s v="จ่ายทีหลัง / COD"/>
    <s v=""/>
    <s v="794224359084"/>
    <s v="31/03/2026 16:15"/>
  </r>
  <r>
    <x v="17"/>
    <x v="19"/>
    <n v="50"/>
    <n v="3"/>
    <s v="GYV93"/>
    <n v="299"/>
    <n v="0"/>
    <s v="ร้านที่1"/>
    <s v="พิมพ์ณชา ปู่หนู"/>
    <s v="89/86 ม.2 ต.บ้านกรด อ.บางประอิน จ.อยุธยา _x000a_ 13160"/>
    <s v="13160"/>
    <s v="0925104926"/>
    <s v="31/03/2026 16:11"/>
    <s v="sompear3955@gmail.com"/>
    <s v="EMS COD"/>
    <s v="facebook"/>
    <s v="กสิกร"/>
    <s v=""/>
    <s v="WA112620415TH"/>
    <s v="31/03/2026 16:11"/>
  </r>
  <r>
    <x v="9"/>
    <x v="8"/>
    <n v="99"/>
    <n v="1"/>
    <s v="GYV93"/>
    <n v="299"/>
    <n v="0"/>
    <s v="ร้านที่1"/>
    <s v="พิมพ์ณชา ปู่หนู"/>
    <s v="89/86 ม.2 ต.บ้านกรด อ.บางประอิน จ.อยุธยา _x000a_ 13160"/>
    <s v="13160"/>
    <s v="0925104926"/>
    <s v="31/03/2026 16:11"/>
    <s v="sompear3955@gmail.com"/>
    <s v="EMS COD"/>
    <s v="facebook"/>
    <s v="กสิกร"/>
    <s v=""/>
    <s v="WA112620415TH"/>
    <s v="31/03/2026 16:11"/>
  </r>
  <r>
    <x v="8"/>
    <x v="7"/>
    <n v="99"/>
    <n v="1"/>
    <s v="GYV93"/>
    <n v="299"/>
    <n v="0"/>
    <s v="ร้านที่1"/>
    <s v="พิมพ์ณชา ปู่หนู"/>
    <s v="89/86 ม.2 ต.บ้านกรด อ.บางประอิน จ.อยุธยา _x000a_ 13160"/>
    <s v="13160"/>
    <s v="0925104926"/>
    <s v="31/03/2026 16:11"/>
    <s v="sompear3955@gmail.com"/>
    <s v="EMS COD"/>
    <s v="facebook"/>
    <s v="กสิกร"/>
    <s v=""/>
    <s v="WA112620415TH"/>
    <s v="31/03/2026 16:11"/>
  </r>
  <r>
    <x v="1"/>
    <x v="1"/>
    <n v="33.333333333333336"/>
    <n v="3"/>
    <s v="GYV92"/>
    <n v="100"/>
    <n v="0"/>
    <s v="ร้านที่2"/>
    <s v="ป***าพร     ค***้ว"/>
    <s v="นครราชสีมา"/>
    <s v="-"/>
    <s v=""/>
    <s v="31/03/2026 16:04"/>
    <s v="-"/>
    <s v="J&amp;T COD"/>
    <s v="Tiktok"/>
    <s v="จ่ายทีหลัง / COD"/>
    <s v=""/>
    <s v="794269559075"/>
    <s v="31/03/2026 16:04"/>
  </r>
  <r>
    <x v="0"/>
    <x v="0"/>
    <n v="66.666666666666671"/>
    <n v="6"/>
    <s v="GYV91"/>
    <n v="200"/>
    <n v="0"/>
    <s v="ร้านที่2"/>
    <s v="ม*** เ***สุข"/>
    <s v="ระยอง"/>
    <s v="-"/>
    <s v=""/>
    <s v="31/03/2026 16:00"/>
    <s v="-"/>
    <s v="J&amp;T COD"/>
    <s v="Tiktok"/>
    <s v="จ่ายทีหลัง / COD"/>
    <s v=""/>
    <s v="794219905010"/>
    <s v="31/03/2026 16:00"/>
  </r>
  <r>
    <x v="16"/>
    <x v="18"/>
    <n v="49"/>
    <n v="1"/>
    <s v="GYV90"/>
    <n v="49"/>
    <n v="0"/>
    <s v="ร้านที่1"/>
    <s v="ภ******์"/>
    <s v="******์หมู่บ้านผกาแก้วตปากแพรกอเมืองจกาญจนบุรี Tp ตำบลปากแพรก อำเภอเมืองกาญจนบุรี จังหวัดกาญจนบุรี 71000"/>
    <s v="71000"/>
    <s v="71"/>
    <s v="31/03/2026 16:30"/>
    <s v="-"/>
    <s v="SPX Express"/>
    <s v="Shopee"/>
    <s v="shopee"/>
    <s v=""/>
    <s v="TH261086368845M"/>
    <s v="31/03/2026 16:00"/>
  </r>
  <r>
    <x v="0"/>
    <x v="0"/>
    <n v="66.666666666666671"/>
    <n v="3"/>
    <s v="GYV89"/>
    <n v="100"/>
    <n v="0"/>
    <s v="ร้านที่2"/>
    <s v="ก***นา ร***ะ"/>
    <s v="นนทบุรี"/>
    <s v="-"/>
    <s v=""/>
    <s v="31/03/2026 15:53"/>
    <s v="-"/>
    <s v="Flash Express Thailand"/>
    <s v="Tiktok"/>
    <s v="tiktok"/>
    <s v=""/>
    <s v="THT0306573Q4X0Z"/>
    <s v="31/03/2026 15:53"/>
  </r>
  <r>
    <x v="8"/>
    <x v="7"/>
    <n v="100"/>
    <n v="2"/>
    <s v="GYV88"/>
    <n v="199"/>
    <n v="0"/>
    <s v="ร้านที่1"/>
    <s v="อิงอร เจตพล"/>
    <s v="12/2ม.8ต.เกาะจันทร์_x000a_อ.เกาะจันทร์จ.ชลบุรี_x000a_ 20240"/>
    <s v="20240"/>
    <s v="0921019880"/>
    <s v="31/03/2026 15:49"/>
    <s v="sompear3955@gmail.com"/>
    <s v="EMS COD"/>
    <s v="facebook"/>
    <s v="กสิกร"/>
    <s v=""/>
    <s v="WA112620429TH"/>
    <s v="31/03/2026 15:49"/>
  </r>
  <r>
    <x v="17"/>
    <x v="19"/>
    <n v="50"/>
    <n v="3"/>
    <s v="GYV87"/>
    <n v="100"/>
    <n v="0"/>
    <s v="ร้านที่2"/>
    <s v="ส***ย์"/>
    <s v="กรุงเทพมหานคร"/>
    <s v="-"/>
    <s v=""/>
    <s v="31/03/2026 15:46"/>
    <s v="-"/>
    <s v="J&amp;T COD"/>
    <s v="Tiktok"/>
    <s v="จ่ายทีหลัง / COD"/>
    <s v=""/>
    <s v="794283470982"/>
    <s v="31/03/2026 15:46"/>
  </r>
  <r>
    <x v="3"/>
    <x v="3"/>
    <n v="159"/>
    <n v="1"/>
    <s v="GYV86"/>
    <n v="100"/>
    <n v="0"/>
    <s v="ร้านที่2"/>
    <s v="น*** อ***โต ต***ลือดหมู"/>
    <s v="พระนครศรีอยุธยา"/>
    <s v="-"/>
    <s v=""/>
    <s v="31/03/2026 15:46"/>
    <s v="-"/>
    <s v="J&amp;T COD"/>
    <s v="Tiktok"/>
    <s v="จ่ายทีหลัง / COD"/>
    <s v=""/>
    <s v="794234649913"/>
    <s v="31/03/2026 15:46"/>
  </r>
  <r>
    <x v="6"/>
    <x v="5"/>
    <n v="159"/>
    <n v="1"/>
    <s v="GYV85"/>
    <n v="100"/>
    <n v="0"/>
    <s v="ร้านที่2"/>
    <s v="N***y"/>
    <s v="ชลบุรี"/>
    <s v="-"/>
    <s v=""/>
    <s v="31/03/2026 15:46"/>
    <s v="-"/>
    <s v="J&amp;T Express"/>
    <s v="Tiktok"/>
    <s v="tiktok"/>
    <s v=""/>
    <s v="794235841921"/>
    <s v="31/03/2026 15:46"/>
  </r>
  <r>
    <x v="1"/>
    <x v="1"/>
    <n v="65"/>
    <n v="12"/>
    <s v="GYV84"/>
    <n v="400"/>
    <n v="0"/>
    <s v="ร้านที่10"/>
    <s v="พันธ์ คำน้อย"/>
    <s v="101 หมู่4 ต.ปล้อง_x000a_อ.เทิง จ.เชียงราย_x000a_ 57230"/>
    <s v="57230"/>
    <s v="0622627261"/>
    <s v="31/03/2026 15:43"/>
    <s v="sompear3955@gmail.com"/>
    <s v="EMS"/>
    <s v="facebook"/>
    <s v="กสิกร"/>
    <s v=""/>
    <s v="WB214666222TH"/>
    <s v="31/03/2026 15:44"/>
  </r>
  <r>
    <x v="1"/>
    <x v="1"/>
    <n v="50"/>
    <n v="6"/>
    <s v="GYV83"/>
    <n v="200"/>
    <n v="0"/>
    <s v="ร้านที่2"/>
    <s v="ส***ร  พ***ิช"/>
    <s v="สมุทรปราการ"/>
    <s v="-"/>
    <s v=""/>
    <s v="31/03/2026 15:44"/>
    <s v="-"/>
    <s v="J&amp;T Express"/>
    <s v="Tiktok"/>
    <s v="tiktok"/>
    <s v=""/>
    <s v="794209740015"/>
    <s v="31/03/2026 15:44"/>
  </r>
  <r>
    <x v="4"/>
    <x v="2"/>
    <n v="92.65"/>
    <n v="1"/>
    <s v="GYV82"/>
    <n v="99.65"/>
    <n v="7"/>
    <s v="ร้านที่1"/>
    <s v="ยุวภา ไชยงาม"/>
    <s v="บ้านเลขที่ 236 หมู่6 ตำบล เหล่าเสือโก้ก อำเภอ เหล่าเสือโก้_x000a__x000a_เหล่าเสือโก้ก/ Lao Suea Kokอุบลราชธานี/ Ubon Ratchathani_x000a_34000"/>
    <s v="34000"/>
    <s v="660822691562"/>
    <s v="31/03/2026 15:43"/>
    <s v="-"/>
    <s v="Kerry_dropoff"/>
    <s v="Lazada"/>
    <s v="lazada"/>
    <s v=""/>
    <s v="TH31238J2KTN2A"/>
    <s v="31/03/2026 15:43"/>
  </r>
  <r>
    <x v="12"/>
    <x v="12"/>
    <n v="120"/>
    <n v="2"/>
    <s v="GYV81"/>
    <n v="200"/>
    <n v="0"/>
    <s v="ร้านที่2"/>
    <s v="อ***วรรณ์ ป***ะเสาร์"/>
    <s v="หนองคาย"/>
    <s v="-"/>
    <s v=""/>
    <s v="31/03/2026 15:38"/>
    <s v="-"/>
    <s v="J&amp;T COD"/>
    <s v="Tiktok"/>
    <s v="จ่ายทีหลัง / COD"/>
    <s v=""/>
    <s v="794230813924"/>
    <s v="31/03/2026 15:38"/>
  </r>
  <r>
    <x v="0"/>
    <x v="0"/>
    <n v="66.666666666666671"/>
    <n v="3"/>
    <s v="GYV80"/>
    <n v="100"/>
    <n v="0"/>
    <s v="ร้านที่2"/>
    <s v="ส***ิชัย พ***ลิขิต"/>
    <s v="นนทบุรี"/>
    <s v="-"/>
    <s v=""/>
    <s v="31/03/2026 15:32"/>
    <s v="-"/>
    <s v="J&amp;T COD"/>
    <s v="Tiktok"/>
    <s v="จ่ายทีหลัง / COD"/>
    <s v=""/>
    <s v="794286910056"/>
    <s v="31/03/2026 15:32"/>
  </r>
  <r>
    <x v="0"/>
    <x v="0"/>
    <n v="66.666666666666671"/>
    <n v="3"/>
    <s v="GYV79"/>
    <n v="100"/>
    <n v="0"/>
    <s v="ร้านที่2"/>
    <s v="ก***้า ก***หิน แ***ิ"/>
    <s v="กรุงเทพฯ"/>
    <s v="-"/>
    <s v=""/>
    <s v="31/03/2026 15:31"/>
    <s v="-"/>
    <s v="J&amp;T Express"/>
    <s v="Tiktok"/>
    <s v="tiktok"/>
    <s v=""/>
    <s v="794287904056"/>
    <s v="31/03/2026 15:31"/>
  </r>
  <r>
    <x v="1"/>
    <x v="1"/>
    <n v="33.333333333333336"/>
    <n v="3"/>
    <s v="GYV78"/>
    <n v="100"/>
    <n v="0"/>
    <s v="ร้านที่2"/>
    <s v="จ***ดี ณ***อง"/>
    <s v="ตรัง"/>
    <s v="-"/>
    <s v=""/>
    <s v="31/03/2026 15:30"/>
    <s v="-"/>
    <s v="J&amp;T Express"/>
    <s v="Tiktok"/>
    <s v="tiktok"/>
    <s v=""/>
    <s v="794319805156"/>
    <s v="31/03/2026 15:29"/>
  </r>
  <r>
    <x v="16"/>
    <x v="18"/>
    <n v="33.333333333333336"/>
    <n v="3"/>
    <s v="GYV77"/>
    <n v="150"/>
    <n v="0"/>
    <s v="ร้านที่2"/>
    <s v="ก***ิพัฒน์ เ***ญผล"/>
    <s v="พระนครศรีอยุธยา"/>
    <s v="-"/>
    <s v=""/>
    <s v="31/03/2026 15:25"/>
    <s v="-"/>
    <s v="J&amp;T Express"/>
    <s v="Tiktok"/>
    <s v="tiktok"/>
    <s v=""/>
    <s v="794373132103"/>
    <s v="31/03/2026 15:24"/>
  </r>
  <r>
    <x v="12"/>
    <x v="12"/>
    <n v="80"/>
    <n v="3"/>
    <s v="GYV76"/>
    <n v="240"/>
    <n v="0"/>
    <s v="ร้านที่1"/>
    <s v="น******่"/>
    <s v="******องไข่น้ำ, อำเภอหนองแค ตำบลหนองไข่น้ำ อำเภอหนองแค จังหวัดสระบุรี 18140"/>
    <s v="18140"/>
    <s v="45"/>
    <s v="31/03/2026 15:21"/>
    <s v="-"/>
    <s v="SPX Express"/>
    <s v="Shopee"/>
    <s v="shopee"/>
    <s v=""/>
    <s v="TH262125854646A"/>
    <s v="31/03/2026 15:21"/>
  </r>
  <r>
    <x v="0"/>
    <x v="0"/>
    <n v="66.666666666666671"/>
    <n v="3"/>
    <s v="GYV75"/>
    <n v="100"/>
    <n v="0"/>
    <s v="ร้านที่2"/>
    <s v="น***ิพย์ ท***ูล"/>
    <s v="กำแพงเพชร"/>
    <s v="-"/>
    <s v=""/>
    <s v="31/03/2026 15:20"/>
    <s v="-"/>
    <s v="J&amp;T COD"/>
    <s v="Tiktok"/>
    <s v="จ่ายทีหลัง / COD"/>
    <s v=""/>
    <s v="794273491900"/>
    <s v="31/03/2026 15:20"/>
  </r>
  <r>
    <x v="2"/>
    <x v="16"/>
    <n v="159"/>
    <n v="1"/>
    <s v="GYV74"/>
    <n v="100"/>
    <n v="0"/>
    <s v="ร้านที่2"/>
    <s v="ถ***จิตต์"/>
    <s v="สุพรรณบุรี"/>
    <s v="-"/>
    <s v=""/>
    <s v="31/03/2026 15:04"/>
    <s v="-"/>
    <s v="J&amp;T COD"/>
    <s v="Tiktok"/>
    <s v="จ่ายทีหลัง / COD"/>
    <s v=""/>
    <s v="794244960924"/>
    <s v="31/03/2026 15:04"/>
  </r>
  <r>
    <x v="1"/>
    <x v="1"/>
    <n v="33.333333333333336"/>
    <n v="3"/>
    <s v="GYV73"/>
    <n v="100"/>
    <n v="0"/>
    <s v="ร้านที่2"/>
    <s v="ฐ***ภา ก***วด"/>
    <s v="จังหวัดฉะเชิงเทรา"/>
    <s v="-"/>
    <s v=""/>
    <s v="31/03/2026 15:01"/>
    <s v="-"/>
    <s v="J&amp;T COD"/>
    <s v="Tiktok"/>
    <s v="จ่ายทีหลัง / COD"/>
    <s v=""/>
    <s v="794364200162"/>
    <s v="31/03/2026 15:01"/>
  </r>
  <r>
    <x v="1"/>
    <x v="1"/>
    <n v="33.333333333333336"/>
    <n v="3"/>
    <s v="GYV72"/>
    <n v="100"/>
    <n v="0"/>
    <s v="ร้านที่2"/>
    <s v="จ***กษ์ ว***ุ"/>
    <s v="ร้อยเอ็ด"/>
    <s v="-"/>
    <s v=""/>
    <s v="31/03/2026 15:01"/>
    <s v="-"/>
    <s v="J&amp;T COD"/>
    <s v="Tiktok"/>
    <s v="จ่ายทีหลัง / COD"/>
    <s v=""/>
    <s v="794354000171"/>
    <s v="31/03/2026 15:01"/>
  </r>
  <r>
    <x v="0"/>
    <x v="0"/>
    <n v="66.666666666666671"/>
    <n v="3"/>
    <s v="GYV71"/>
    <n v="229"/>
    <n v="0"/>
    <s v="ร้านที่2"/>
    <s v="แ***ทียน ธ***หาย"/>
    <s v="ยโสธร"/>
    <s v="-"/>
    <s v=""/>
    <s v="31/03/2026 15:00"/>
    <s v="-"/>
    <s v="J&amp;T COD"/>
    <s v="Tiktok"/>
    <s v="จ่ายทีหลัง / COD"/>
    <s v=""/>
    <s v="794203833964"/>
    <s v="31/03/2026 15:01"/>
  </r>
  <r>
    <x v="3"/>
    <x v="3"/>
    <n v="159"/>
    <n v="1"/>
    <s v="GYV71"/>
    <n v="229"/>
    <n v="0"/>
    <s v="ร้านที่2"/>
    <s v="แ***ทียน ธ***หาย"/>
    <s v="ยโสธร"/>
    <s v="-"/>
    <s v=""/>
    <s v="31/03/2026 15:00"/>
    <s v="-"/>
    <s v="J&amp;T COD"/>
    <s v="Tiktok"/>
    <s v="จ่ายทีหลัง / COD"/>
    <s v=""/>
    <s v="794203833964"/>
    <s v="31/03/2026 15:01"/>
  </r>
  <r>
    <x v="1"/>
    <x v="1"/>
    <n v="50"/>
    <n v="6"/>
    <s v="GYV70"/>
    <n v="200"/>
    <n v="0"/>
    <s v="ร้านที่2"/>
    <s v="จ***อ อ***ย ก***ระ"/>
    <s v="สงขลา"/>
    <s v="-"/>
    <s v=""/>
    <s v="31/03/2026 14:59"/>
    <s v="-"/>
    <s v="J&amp;T Express"/>
    <s v="Tiktok"/>
    <s v="tiktok"/>
    <s v=""/>
    <s v="794210427010"/>
    <s v="31/03/2026 14:59"/>
  </r>
  <r>
    <x v="1"/>
    <x v="1"/>
    <n v="33.333333333333336"/>
    <n v="3"/>
    <s v="GYV68"/>
    <n v="100"/>
    <n v="0"/>
    <s v="ร้านที่2"/>
    <s v="อ***"/>
    <s v="สงขลา"/>
    <s v="-"/>
    <s v=""/>
    <s v="31/03/2026 14:53"/>
    <s v="-"/>
    <s v="J&amp;T Express"/>
    <s v="Tiktok"/>
    <s v="tiktok"/>
    <s v="ไม่เอารสกาแฟกับเนยนมนะคะ"/>
    <s v="794260992976"/>
    <s v="31/03/2026 14:53"/>
  </r>
  <r>
    <x v="9"/>
    <x v="8"/>
    <n v="200"/>
    <n v="1"/>
    <s v="GYV67"/>
    <n v="79"/>
    <n v="0"/>
    <s v="ร้านที่2"/>
    <s v="ก***กิ๊ก"/>
    <s v="บุรีรัมย์"/>
    <s v="-"/>
    <s v=""/>
    <s v="31/03/2026 14:53"/>
    <s v="-"/>
    <s v="J&amp;T Express"/>
    <s v="Tiktok"/>
    <s v="tiktok"/>
    <s v=""/>
    <s v="794297686932"/>
    <s v="31/03/2026 14:53"/>
  </r>
  <r>
    <x v="11"/>
    <x v="11"/>
    <n v="54.5"/>
    <n v="2"/>
    <s v="GYV65"/>
    <n v="90.75"/>
    <n v="10"/>
    <s v="ร้านที่1"/>
    <s v="พิมวดี เกิดพวงแก้ว"/>
    <s v="64ซอยพุทธบูชา 39แยก5 · บางมด/ Bang Mot_x000a__x000a_ทุ่งครุ/ Thung Khruกรุงเทพมหานคร/ Bangkok_x000a_10140"/>
    <s v="10140"/>
    <s v="660892332319"/>
    <s v="31/03/2026 14:52"/>
    <s v="-"/>
    <s v="Kerry_dropoff"/>
    <s v="Lazada"/>
    <s v="lazada"/>
    <s v=""/>
    <s v="LEXPU0673029663"/>
    <s v="31/03/2026 14:52"/>
  </r>
  <r>
    <x v="17"/>
    <x v="19"/>
    <n v="50"/>
    <n v="3"/>
    <s v="GYV64"/>
    <n v="100"/>
    <n v="0"/>
    <s v="ร้านที่2"/>
    <s v="โ***้น"/>
    <s v="นนทบุรี"/>
    <s v="-"/>
    <s v=""/>
    <s v="31/03/2026 14:51"/>
    <s v="-"/>
    <s v="J&amp;T COD"/>
    <s v="Tiktok"/>
    <s v="จ่ายทีหลัง / COD"/>
    <s v=""/>
    <s v="794229476983"/>
    <s v="31/03/2026 14:51"/>
  </r>
  <r>
    <x v="1"/>
    <x v="1"/>
    <n v="33.333333333333336"/>
    <n v="3"/>
    <s v="GYV63"/>
    <n v="100"/>
    <n v="0"/>
    <s v="ร้านที่2"/>
    <s v="ธ***ภรณ์ ส***วี"/>
    <s v="กระบี่"/>
    <s v="-"/>
    <s v=""/>
    <s v="31/03/2026 14:50"/>
    <s v="-"/>
    <s v="J&amp;T COD"/>
    <s v="Tiktok"/>
    <s v="จ่ายทีหลัง / COD"/>
    <s v="ขอไม่เอารสกาเเฟนะคะ เป็นคนไม่ทานกาเเฟค่ะ"/>
    <s v="794285687926"/>
    <s v="31/03/2026 14:50"/>
  </r>
  <r>
    <x v="16"/>
    <x v="18"/>
    <n v="27.5"/>
    <n v="4"/>
    <s v="GYV62"/>
    <n v="165"/>
    <n v="0"/>
    <s v="ร้านที่2"/>
    <s v="น**"/>
    <s v="เชียงราย"/>
    <s v="-"/>
    <s v=""/>
    <s v="31/03/2026 14:50"/>
    <s v="-"/>
    <s v="J&amp;T COD"/>
    <s v="Tiktok"/>
    <s v="จ่ายทีหลัง / COD"/>
    <s v=""/>
    <s v="794354339100"/>
    <s v="31/03/2026 14:50"/>
  </r>
  <r>
    <x v="17"/>
    <x v="19"/>
    <n v="50"/>
    <n v="3"/>
    <s v="GYV60"/>
    <n v="100"/>
    <n v="0"/>
    <s v="ร้านที่1"/>
    <s v="สุพีชา จวอรรถ"/>
    <s v="132หมู่7ต คลองตาคน_x000a_อ โพธาราม จ ราชบุรี_x000a_ 70120"/>
    <s v="70120"/>
    <s v="0937591840"/>
    <s v="31/03/2026 14:49"/>
    <s v="sompear3955@gmail.com"/>
    <s v="EMS COD"/>
    <s v="facebook"/>
    <s v="กสิกร"/>
    <s v=""/>
    <s v="WA112620432TH"/>
    <s v="31/03/2026 14:49"/>
  </r>
  <r>
    <x v="1"/>
    <x v="1"/>
    <n v="33.333333333333336"/>
    <n v="3"/>
    <s v="GYV59"/>
    <n v="100"/>
    <n v="0"/>
    <s v="ร้านที่2"/>
    <s v="ว***นา เ***งพิทยา"/>
    <s v="อุตรดิตถ์"/>
    <s v="-"/>
    <s v=""/>
    <s v="31/03/2026 14:48"/>
    <s v="-"/>
    <s v="J&amp;T COD"/>
    <s v="Tiktok"/>
    <s v="จ่ายทีหลัง / COD"/>
    <s v=""/>
    <s v="794322327120"/>
    <s v="31/03/2026 14:48"/>
  </r>
  <r>
    <x v="1"/>
    <x v="1"/>
    <n v="33.333333333333336"/>
    <n v="3"/>
    <s v="GYV57"/>
    <n v="100"/>
    <n v="0"/>
    <s v="ร้านที่2"/>
    <s v="แ***จันทร์ ส***ะทา"/>
    <s v="อุบลราชธานี"/>
    <s v="-"/>
    <s v=""/>
    <s v="31/03/2026 14:48"/>
    <s v="-"/>
    <s v="J&amp;T Express"/>
    <s v="Tiktok"/>
    <s v="tiktok"/>
    <s v=""/>
    <s v="794398008176"/>
    <s v="31/03/2026 14:47"/>
  </r>
  <r>
    <x v="1"/>
    <x v="1"/>
    <n v="33.333333333333336"/>
    <n v="3"/>
    <s v="GYV56"/>
    <n v="100"/>
    <n v="0"/>
    <s v="ร้านที่2"/>
    <s v="ส***รัตน์ ส***วา"/>
    <s v="ชลบุรี"/>
    <s v="-"/>
    <s v=""/>
    <s v="31/03/2026 14:47"/>
    <s v="-"/>
    <s v="J&amp;T COD"/>
    <s v="Tiktok"/>
    <s v="จ่ายทีหลัง / COD"/>
    <s v=""/>
    <s v="794334525121"/>
    <s v="31/03/2026 14:47"/>
  </r>
  <r>
    <x v="1"/>
    <x v="1"/>
    <n v="65"/>
    <n v="6"/>
    <s v="GYV55"/>
    <n v="200"/>
    <n v="0"/>
    <s v="ร้านที่10"/>
    <s v="ฐปนีย์ แก้วประชา"/>
    <s v="752/13 ถนนทหารบก_x000a_ตำบลบ่อพลับ_x000a_อำเภอเมืองนครปฐม_x000a_จังหวัดนครปฐม_x000a_ 73000"/>
    <s v="73000"/>
    <s v="66928077092"/>
    <s v="31/03/2026 14:47"/>
    <s v="sompear3955@gmail.com"/>
    <s v="EMS COD"/>
    <s v="facebook"/>
    <s v="กสิกร"/>
    <s v=""/>
    <s v="WA112620446TH"/>
    <s v="31/03/2026 14:47"/>
  </r>
  <r>
    <x v="0"/>
    <x v="0"/>
    <n v="66.666666666666671"/>
    <n v="3"/>
    <s v="GYV54"/>
    <n v="100"/>
    <n v="0"/>
    <s v="ร้านที่2"/>
    <s v="น***ลักษณ์ แ***ศักดิ์"/>
    <s v="เชียงราย"/>
    <s v="-"/>
    <s v=""/>
    <s v="31/03/2026 14:45"/>
    <s v="-"/>
    <s v="J&amp;T COD"/>
    <s v="Tiktok"/>
    <s v="จ่ายทีหลัง / COD"/>
    <s v=""/>
    <s v="794211093911"/>
    <s v="31/03/2026 14:46"/>
  </r>
  <r>
    <x v="0"/>
    <x v="0"/>
    <n v="66.666666666666671"/>
    <n v="3"/>
    <s v="GYV53"/>
    <n v="100"/>
    <n v="0"/>
    <s v="ร้านที่2"/>
    <s v="ส***ยะ"/>
    <s v="สมุทรสาคร"/>
    <s v="-"/>
    <s v=""/>
    <s v="31/03/2026 14:45"/>
    <s v="-"/>
    <s v="J&amp;T COD"/>
    <s v="Tiktok"/>
    <s v="จ่ายทีหลัง / COD"/>
    <s v=""/>
    <s v="794296881976"/>
    <s v="31/03/2026 14:45"/>
  </r>
  <r>
    <x v="1"/>
    <x v="1"/>
    <n v="33.333333333333336"/>
    <n v="3"/>
    <s v="GYV52"/>
    <n v="100"/>
    <n v="0"/>
    <s v="ร้านที่2"/>
    <s v="เ***รัตน์ อ***ะโชติ"/>
    <s v="จังหวัดสุโขทัย"/>
    <s v="-"/>
    <s v=""/>
    <s v="31/03/2026 14:40"/>
    <s v="-"/>
    <s v="J&amp;T COD"/>
    <s v="Tiktok"/>
    <s v="จ่ายทีหลัง / COD"/>
    <s v=""/>
    <s v="794210045064"/>
    <s v="31/03/2026 14:40"/>
  </r>
  <r>
    <x v="1"/>
    <x v="1"/>
    <n v="50"/>
    <n v="6"/>
    <s v="GYV50"/>
    <n v="238"/>
    <n v="38"/>
    <s v="ร้านที่2"/>
    <s v="P***t L**"/>
    <s v="Ranong"/>
    <s v="-"/>
    <s v=""/>
    <s v="31/03/2026 14:34"/>
    <s v="-"/>
    <s v="J&amp;T COD"/>
    <s v="Tiktok"/>
    <s v="จ่ายทีหลัง / COD"/>
    <s v=""/>
    <s v="794277216040"/>
    <s v="31/03/2026 14:34"/>
  </r>
  <r>
    <x v="1"/>
    <x v="1"/>
    <n v="33.333333333333336"/>
    <n v="3"/>
    <s v="GYV49"/>
    <n v="100"/>
    <n v="0"/>
    <s v="ร้านที่2"/>
    <s v="ป***รินทร์ ข***อก"/>
    <s v="บุรีรัมย์"/>
    <s v="-"/>
    <s v=""/>
    <s v="31/03/2026 14:32"/>
    <s v="-"/>
    <s v="J&amp;T COD"/>
    <s v="Tiktok"/>
    <s v="จ่ายทีหลัง / COD"/>
    <s v=""/>
    <s v="794213157091"/>
    <s v="31/03/2026 14:32"/>
  </r>
  <r>
    <x v="1"/>
    <x v="1"/>
    <n v="33.333333333333336"/>
    <n v="3"/>
    <s v="GYV47"/>
    <n v="100"/>
    <n v="0"/>
    <s v="ร้านที่2"/>
    <s v="ค***พนธ์   ช***ข"/>
    <s v="นนทบุรี"/>
    <s v="-"/>
    <s v=""/>
    <s v="31/03/2026 14:30"/>
    <s v="-"/>
    <s v="Flash Express Thailand COD"/>
    <s v="Tiktok"/>
    <s v="จ่ายทีหลัง / COD"/>
    <s v=""/>
    <s v="THT0306573APG9Z"/>
    <s v="31/03/2026 14:30"/>
  </r>
  <r>
    <x v="1"/>
    <x v="1"/>
    <n v="33.333333333333336"/>
    <n v="3"/>
    <s v="GYV46"/>
    <n v="100"/>
    <n v="0"/>
    <s v="ร้านที่2"/>
    <s v="ว***า"/>
    <s v="เทศบาลนครนครราชสีมา"/>
    <s v="-"/>
    <s v=""/>
    <s v="31/03/2026 14:27"/>
    <s v="-"/>
    <s v="J&amp;T COD"/>
    <s v="Tiktok"/>
    <s v="จ่ายทีหลัง / COD"/>
    <s v=""/>
    <s v="794262760082"/>
    <s v="31/03/2026 14:27"/>
  </r>
  <r>
    <x v="1"/>
    <x v="1"/>
    <n v="33.333333333333336"/>
    <n v="3"/>
    <s v="GYV45"/>
    <n v="100"/>
    <n v="0"/>
    <s v="ร้านที่2"/>
    <s v="ท***มพร ข***เนตร"/>
    <s v="ขอนแก่น"/>
    <s v="-"/>
    <s v=""/>
    <s v="31/03/2026 14:26"/>
    <s v="-"/>
    <s v="J&amp;T Express"/>
    <s v="Tiktok"/>
    <s v="tiktok"/>
    <s v=""/>
    <s v="794365609181"/>
    <s v="31/03/2026 14:25"/>
  </r>
  <r>
    <x v="1"/>
    <x v="1"/>
    <n v="33.333333333333336"/>
    <n v="3"/>
    <s v="GYV43"/>
    <n v="100"/>
    <n v="0"/>
    <s v="ร้านที่2"/>
    <s v="ส***ชวดี ท***สือ"/>
    <s v="นนทบุรี"/>
    <s v="-"/>
    <s v=""/>
    <s v="31/03/2026 14:22"/>
    <s v="-"/>
    <s v="J&amp;T Express"/>
    <s v="Tiktok"/>
    <s v="tiktok"/>
    <s v=""/>
    <s v="794357609183"/>
    <s v="31/03/2026 14:21"/>
  </r>
  <r>
    <x v="17"/>
    <x v="19"/>
    <n v="50"/>
    <n v="3"/>
    <s v="GYV42"/>
    <n v="138"/>
    <n v="38"/>
    <s v="ร้านที่2"/>
    <s v="อ***วรรณ แ***์พิทักษ์"/>
    <s v="ตราด"/>
    <s v="-"/>
    <s v=""/>
    <s v="31/03/2026 14:22"/>
    <s v="-"/>
    <s v="J&amp;T Express"/>
    <s v="Tiktok"/>
    <s v="tiktok"/>
    <s v=""/>
    <s v="794299190963"/>
    <s v="31/03/2026 14:21"/>
  </r>
  <r>
    <x v="1"/>
    <x v="1"/>
    <n v="33.333333333333336"/>
    <n v="6"/>
    <s v="GYV41"/>
    <n v="200"/>
    <n v="0"/>
    <s v="ร้านที่2"/>
    <s v="ส***ัย ว***ค์"/>
    <s v="กรุงเทพฯ"/>
    <s v="-"/>
    <s v=""/>
    <s v="31/03/2026 14:20"/>
    <s v="-"/>
    <s v="J&amp;T Express"/>
    <s v="Tiktok"/>
    <s v="tiktok"/>
    <s v=""/>
    <s v="794209026004"/>
    <s v="31/03/2026 14:18"/>
  </r>
  <r>
    <x v="1"/>
    <x v="1"/>
    <n v="40"/>
    <n v="10"/>
    <s v="GYV38"/>
    <n v="330"/>
    <n v="0"/>
    <s v="ร้านที่2"/>
    <s v="ช***รงค์  ส***ยุด"/>
    <s v="สตูล"/>
    <s v="-"/>
    <s v=""/>
    <s v="31/03/2026 14:13"/>
    <s v="-"/>
    <s v="J&amp;T Express"/>
    <s v="Tiktok"/>
    <s v="tiktok"/>
    <s v=""/>
    <s v="794242006073"/>
    <s v="31/03/2026 14:16"/>
  </r>
  <r>
    <x v="1"/>
    <x v="1"/>
    <n v="33.333333333333336"/>
    <n v="3"/>
    <s v="GYV37"/>
    <n v="100"/>
    <n v="0"/>
    <s v="ร้านที่4"/>
    <s v="พ***ี  ท***ุตร"/>
    <s v="สมุทรปราการ"/>
    <s v="-"/>
    <s v=""/>
    <s v="31/03/2026 14:13"/>
    <s v="-"/>
    <s v="J&amp;T COD"/>
    <s v="Tiktok"/>
    <s v="จ่ายทีหลัง / COD"/>
    <s v=""/>
    <s v="794341728132"/>
    <s v="31/03/2026 14:16"/>
  </r>
  <r>
    <x v="1"/>
    <x v="1"/>
    <n v="33.333333333333336"/>
    <n v="3"/>
    <s v="GYV36"/>
    <n v="100"/>
    <n v="0"/>
    <s v="ร้านที่2"/>
    <s v="น***กษณ์ เ***ฤทธิ์"/>
    <s v="เพชรบูรณ์"/>
    <s v="-"/>
    <s v=""/>
    <s v="31/03/2026 14:13"/>
    <s v="-"/>
    <s v="J&amp;T COD"/>
    <s v="Tiktok"/>
    <s v="จ่ายทีหลัง / COD"/>
    <s v=""/>
    <s v="794349403186"/>
    <s v="31/03/2026 14:16"/>
  </r>
  <r>
    <x v="1"/>
    <x v="1"/>
    <n v="33.333333333333336"/>
    <n v="3"/>
    <s v="GYV35"/>
    <n v="100"/>
    <n v="0"/>
    <s v="ร้านที่2"/>
    <s v="l***nue"/>
    <s v="ชลบุรี"/>
    <s v="-"/>
    <s v=""/>
    <s v="31/03/2026 14:14"/>
    <s v="-"/>
    <s v="J&amp;T Express"/>
    <s v="Tiktok"/>
    <s v="tiktok"/>
    <s v=""/>
    <s v="794360102174"/>
    <s v="31/03/2026 14:16"/>
  </r>
  <r>
    <x v="1"/>
    <x v="1"/>
    <n v="33.333333333333336"/>
    <n v="3"/>
    <s v="GYV34"/>
    <n v="100"/>
    <n v="0"/>
    <s v="ร้านที่2"/>
    <s v="ก***ิดา บ***อม"/>
    <s v="อุทัยธานี"/>
    <s v="-"/>
    <s v=""/>
    <s v="31/03/2026 14:12"/>
    <s v="-"/>
    <s v="J&amp;T COD"/>
    <s v="Tiktok"/>
    <s v="จ่ายทีหลัง / COD"/>
    <s v=""/>
    <s v="794232293035"/>
    <s v="31/03/2026 14:16"/>
  </r>
  <r>
    <x v="1"/>
    <x v="1"/>
    <n v="33.333333333333336"/>
    <n v="3"/>
    <s v="GYV33"/>
    <n v="100"/>
    <n v="0"/>
    <s v="ร้านที่2"/>
    <s v="ร***ที ก***นทอง"/>
    <s v="พิษณุโลก"/>
    <s v="-"/>
    <s v=""/>
    <s v="31/03/2026 14:12"/>
    <s v="-"/>
    <s v="J&amp;T Express"/>
    <s v="Tiktok"/>
    <s v="tiktok"/>
    <s v=""/>
    <s v="794298293025"/>
    <s v="31/03/2026 14:16"/>
  </r>
  <r>
    <x v="5"/>
    <x v="20"/>
    <n v="66.333333333333329"/>
    <n v="3"/>
    <s v="GYV32"/>
    <n v="249"/>
    <n v="0"/>
    <s v="ร้านที่1"/>
    <s v="น******จ"/>
    <s v="******.พุทธมณฑลสาย4  อ.สามพราน จ.นครปฐม73220 ตำบลกระทุ่มล้ม อำเภอสามพราน จังหวัดนครปฐม 73220"/>
    <s v="73220"/>
    <s v="78"/>
    <s v="31/03/2026 14:15"/>
    <s v="-"/>
    <s v="Flash Express"/>
    <s v="Shopee"/>
    <s v="shopee"/>
    <s v=""/>
    <s v="TH15068J328R0J"/>
    <s v="31/03/2026 14:15"/>
  </r>
  <r>
    <x v="9"/>
    <x v="8"/>
    <n v="100"/>
    <n v="2"/>
    <s v="GYV32"/>
    <n v="199"/>
    <n v="0"/>
    <s v="ร้านที่1"/>
    <s v="วิศิษฐ์ ธรรมศรีสวัสดิ์"/>
    <s v="36 ม.6 ต.เสม็ด อ.เมือง ชลบุรี 20000"/>
    <s v="20000"/>
    <s v="0805814392"/>
    <s v="31/03/2026 14:15"/>
    <s v="sompear3955@gmail.com"/>
    <s v="EMS COD"/>
    <s v="facebook"/>
    <s v="กสิกร"/>
    <s v=""/>
    <s v="WA112620450TH"/>
    <s v="31/03/2026 14:15"/>
  </r>
  <r>
    <x v="4"/>
    <x v="9"/>
    <n v="139"/>
    <n v="1"/>
    <s v="GYV31"/>
    <n v="139"/>
    <n v="0"/>
    <s v="ร้านที่1"/>
    <s v="น******ร"/>
    <s v="******ผักกาดหญ้า ตำบลนาเลิง อำเภอเสลภูมิ จังหวัดร้อยเอ็ด 45120"/>
    <s v="45120"/>
    <s v="68"/>
    <s v="31/03/2026 14:15"/>
    <s v="-"/>
    <s v="SPX Express"/>
    <s v="Shopee"/>
    <s v="shopee"/>
    <s v=""/>
    <s v="TH263452814350Z"/>
    <s v="31/03/2026 14:15"/>
  </r>
  <r>
    <x v="0"/>
    <x v="0"/>
    <n v="66.666666666666671"/>
    <n v="3"/>
    <s v="GYV30"/>
    <n v="100"/>
    <n v="0"/>
    <s v="ร้านที่2"/>
    <s v="ส***ิดา เ***รกล้า"/>
    <s v="อุบลราชธานี"/>
    <s v="-"/>
    <s v=""/>
    <s v="31/03/2026 14:10"/>
    <s v="-"/>
    <s v="J&amp;T COD"/>
    <s v="Tiktok"/>
    <s v="จ่ายทีหลัง / COD"/>
    <s v=""/>
    <s v="794287290904"/>
    <s v="31/03/2026 14:14"/>
  </r>
  <r>
    <x v="17"/>
    <x v="19"/>
    <n v="50"/>
    <n v="3"/>
    <s v="GYV29"/>
    <n v="100"/>
    <n v="0"/>
    <s v="ร้านที่1"/>
    <s v="วิรัช"/>
    <s v="99/81 พนาสนธ์ซิตี้_x000a_บางเมือง สมุทรปราการ  10270"/>
    <s v="10270"/>
    <s v="0928253535"/>
    <s v="31/03/2026 14:14"/>
    <s v="sompear3955@gmail.com"/>
    <s v="EMS COD"/>
    <s v="facebook"/>
    <s v="กสิกร"/>
    <s v=""/>
    <s v="WA112620463TH"/>
    <s v="31/03/2026 14:13"/>
  </r>
  <r>
    <x v="17"/>
    <x v="19"/>
    <n v="50"/>
    <n v="3"/>
    <s v="GYV28"/>
    <n v="220"/>
    <n v="0"/>
    <s v="ร้านที่1"/>
    <s v="คุณสุกานดา"/>
    <s v=" จรัญสนิทวงศ์ 35 ปากน้ำฝั่งเหนือ 4 1/71 บางพรมตลิ่งชัน  กทม 10170"/>
    <s v="10170"/>
    <s v="0968833892"/>
    <s v="31/03/2026 14:12"/>
    <s v="sompear3955@gmail.com"/>
    <s v="EMS COD"/>
    <s v="facebook"/>
    <s v="กสิกร"/>
    <s v=""/>
    <s v="WA112620477TH"/>
    <s v="31/03/2026 14:12"/>
  </r>
  <r>
    <x v="15"/>
    <x v="17"/>
    <n v="120"/>
    <n v="1"/>
    <s v="GYV28"/>
    <n v="220"/>
    <n v="0"/>
    <s v="ร้านที่1"/>
    <s v="คุณสุกานดา"/>
    <s v=" จรัญสนิทวงศ์ 35 ปากน้ำฝั่งเหนือ 4 1/71 บางพรมตลิ่งชัน  กทม 10170"/>
    <s v="10170"/>
    <s v="0968833892"/>
    <s v="31/03/2026 14:12"/>
    <s v="sompear3955@gmail.com"/>
    <s v="EMS COD"/>
    <s v="facebook"/>
    <s v="กสิกร"/>
    <s v=""/>
    <s v="WA112620477TH"/>
    <s v="31/03/2026 14:12"/>
  </r>
  <r>
    <x v="1"/>
    <x v="1"/>
    <n v="65"/>
    <n v="6"/>
    <s v="GYV27"/>
    <n v="200"/>
    <n v="0"/>
    <s v="ร้านที่10"/>
    <s v="ธัญวลัย  บุญปลอด  "/>
    <s v="72/1 ม.8 ต.บางคูวัด อ.เมือง จ.ปทุมธานี 12000"/>
    <s v="12000"/>
    <s v="0820450853"/>
    <s v="31/03/2026 13:23"/>
    <s v="sompear3955@gmail.com"/>
    <s v="EMS"/>
    <s v="facebook"/>
    <s v="กสิกร"/>
    <s v=""/>
    <s v="WB214666236TH"/>
    <s v="31/03/2026 14:10"/>
  </r>
  <r>
    <x v="8"/>
    <x v="7"/>
    <n v="99"/>
    <n v="1"/>
    <s v="GYV26"/>
    <n v="0"/>
    <n v="0"/>
    <s v="ร้านที่4"/>
    <s v="ส***พร เ***วละออ"/>
    <s v="พิจิตร"/>
    <s v="-"/>
    <s v=""/>
    <s v="31/03/2026 14:04"/>
    <s v="-"/>
    <s v="J&amp;T Express"/>
    <s v="Tiktok"/>
    <s v="tiktok"/>
    <s v=""/>
    <s v="794245878904"/>
    <s v="31/03/2026 14:06"/>
  </r>
  <r>
    <x v="9"/>
    <x v="8"/>
    <n v="99"/>
    <n v="1"/>
    <s v="GYV26"/>
    <n v="0"/>
    <n v="0"/>
    <s v="ร้านที่4"/>
    <s v="ส***พร เ***วละออ"/>
    <s v="พิจิตร"/>
    <s v="-"/>
    <s v=""/>
    <s v="31/03/2026 14:04"/>
    <s v="-"/>
    <s v="J&amp;T Express"/>
    <s v="Tiktok"/>
    <s v="tiktok"/>
    <s v=""/>
    <s v="794245878904"/>
    <s v="31/03/2026 14:06"/>
  </r>
  <r>
    <x v="9"/>
    <x v="8"/>
    <n v="0"/>
    <n v="1"/>
    <s v="GYV25"/>
    <n v="0"/>
    <n v="0"/>
    <s v="ร้านที่4"/>
    <s v="อ** ณ***ันท์ เ***นรอบ"/>
    <s v="สมุทรปราการ"/>
    <s v="-"/>
    <s v=""/>
    <s v="31/03/2026 14:02"/>
    <s v="-"/>
    <s v="J&amp;T Express"/>
    <s v="Tiktok"/>
    <s v="tiktok"/>
    <s v=""/>
    <s v="794258398986"/>
    <s v="31/03/2026 14:02"/>
  </r>
  <r>
    <x v="9"/>
    <x v="8"/>
    <n v="100"/>
    <n v="1"/>
    <s v="GYV24"/>
    <n v="199"/>
    <n v="0"/>
    <s v="ร้านที่1"/>
    <s v="เฉลียว นามสุข"/>
    <s v="845/16_x000a_ซอยจันทร์43แยก33_x000a_แขวงทุ่งวัดดอน_x000a_เขตสาทร_x000a_กรุงเทพ 10120"/>
    <s v="10120"/>
    <s v="0997547467"/>
    <s v="31/03/2026 13:59"/>
    <s v="sompear3955@gmail.com"/>
    <s v="EMS COD"/>
    <s v="facebook"/>
    <s v="กสิกร"/>
    <s v=""/>
    <s v="WA112620485TH"/>
    <s v="31/03/2026 13:59"/>
  </r>
  <r>
    <x v="8"/>
    <x v="7"/>
    <n v="99"/>
    <n v="1"/>
    <s v="GYV24"/>
    <n v="199"/>
    <n v="0"/>
    <s v="ร้านที่1"/>
    <s v="เฉลียว นามสุข"/>
    <s v="845/16_x000a_ซอยจันทร์43แยก33_x000a_แขวงทุ่งวัดดอน_x000a_เขตสาทร_x000a_กรุงเทพ 10120"/>
    <s v="10120"/>
    <s v="0997547467"/>
    <s v="31/03/2026 13:59"/>
    <s v="sompear3955@gmail.com"/>
    <s v="EMS COD"/>
    <s v="facebook"/>
    <s v="กสิกร"/>
    <s v=""/>
    <s v="WA112620485TH"/>
    <s v="31/03/2026 13:59"/>
  </r>
  <r>
    <x v="3"/>
    <x v="3"/>
    <n v="159"/>
    <n v="1"/>
    <s v="GYV22"/>
    <n v="159"/>
    <n v="0"/>
    <s v="ร้านที่1"/>
    <s v="น******ช"/>
    <s v="******มสอง 56 แยก 1        (สุดซอย)แขวงแสมดำ แขวงแสมดำ เขตบางขุนเทียน จังหวัดกรุงเทพมหานคร 10150"/>
    <s v="10150"/>
    <s v="52"/>
    <s v="31/03/2026 14:28"/>
    <s v="-"/>
    <s v="SPX Express"/>
    <s v="Shopee"/>
    <s v="shopee"/>
    <s v=""/>
    <s v="TH268785683030X"/>
    <s v="31/03/2026 13:58"/>
  </r>
  <r>
    <x v="3"/>
    <x v="3"/>
    <n v="139"/>
    <n v="1"/>
    <s v="GYV21"/>
    <n v="215"/>
    <n v="0"/>
    <s v="ร้านที่10"/>
    <s v="คุณฟ้า "/>
    <s v="ที่อยู่ 8 ซอย 2 หมู่บ้านสวนแหลมทอง 2 พัฒนาการ เขตสวนหลวง กทม _x000a_ 10250"/>
    <s v="10250"/>
    <s v="0932329299"/>
    <s v="31/03/2026 13:58"/>
    <s v="sompear3955@gmail.com"/>
    <s v="EMS COD"/>
    <s v="facebook"/>
    <s v="กสิกร"/>
    <s v=""/>
    <s v="WA112620494TH"/>
    <s v="31/03/2026 13:58"/>
  </r>
  <r>
    <x v="4"/>
    <x v="9"/>
    <n v="139"/>
    <n v="1"/>
    <s v="GYV21"/>
    <n v="215"/>
    <n v="0"/>
    <s v="ร้านที่10"/>
    <s v="คุณฟ้า "/>
    <s v="ที่อยู่ 8 ซอย 2 หมู่บ้านสวนแหลมทอง 2 พัฒนาการ เขตสวนหลวง กทม _x000a_ 10250"/>
    <s v="10250"/>
    <s v="0932329299"/>
    <s v="31/03/2026 13:58"/>
    <s v="sompear3955@gmail.com"/>
    <s v="EMS COD"/>
    <s v="facebook"/>
    <s v="กสิกร"/>
    <s v=""/>
    <s v="WA112620494TH"/>
    <s v="31/03/2026 13:58"/>
  </r>
  <r>
    <x v="17"/>
    <x v="19"/>
    <n v="50"/>
    <n v="6"/>
    <s v="GYV20"/>
    <n v="200"/>
    <n v="0"/>
    <s v="ร้านที่1"/>
    <s v="สยุมพร หยุม หยุม"/>
    <s v="61 สุวรรณสถิต_x000a_สี่แยกคงคาราม ถ.ราชดำเนิน_x000a_ต.คลองกระแชง_x000a_อ.เมือง เพชรบุรี _x000a_ 76000"/>
    <s v="76000"/>
    <s v="0854456909"/>
    <s v="31/03/2026 13:57"/>
    <s v="sompear3955@gmail.com"/>
    <s v="EMS COD"/>
    <s v="facebook"/>
    <s v="กสิกร"/>
    <s v=""/>
    <s v="WA112620503TH"/>
    <s v="31/03/2026 13:57"/>
  </r>
  <r>
    <x v="10"/>
    <x v="10"/>
    <n v="15"/>
    <n v="5"/>
    <s v="GYV18"/>
    <n v="112"/>
    <n v="37"/>
    <s v="ร้านที่2"/>
    <s v="ส******ร"/>
    <s v="******ีสำราญ อำเภอสองพี่น้อง จังหวัดสุพรรณบุรี 72110"/>
    <s v="72110"/>
    <s v="89"/>
    <s v="31/03/2026 14:25"/>
    <s v="-"/>
    <s v="SPX Express"/>
    <s v="Shopee"/>
    <s v="shopee"/>
    <s v=""/>
    <s v="TH265765497863B"/>
    <s v="31/03/2026 13:55"/>
  </r>
  <r>
    <x v="10"/>
    <x v="10"/>
    <n v="15"/>
    <n v="5"/>
    <s v="GYV17"/>
    <n v="112"/>
    <n v="37"/>
    <s v="ร้านที่2"/>
    <s v="ส******ร"/>
    <s v="******ีสำราญ อำเภอสองพี่น้อง จังหวัดสุพรรณบุรี 72110"/>
    <s v="72110"/>
    <s v="89"/>
    <s v="31/03/2026 14:24"/>
    <s v="-"/>
    <s v="SPX Express"/>
    <s v="Shopee"/>
    <s v="shopee"/>
    <s v=""/>
    <s v="TH2609799438633"/>
    <s v="31/03/2026 13:54"/>
  </r>
  <r>
    <x v="17"/>
    <x v="19"/>
    <n v="50"/>
    <n v="3"/>
    <s v="GYV16"/>
    <n v="100"/>
    <n v="0"/>
    <s v="ร้านที่1"/>
    <s v="ธีรวัฒน์ ธีรวัฒวงศ์"/>
    <s v="_x000a_99/253, ซอย สายไหม 49, แขวง สายไหม เขตสายไหม กรุงเทพมหานคร _x000a_ 10220"/>
    <s v="10220"/>
    <s v="0817124482"/>
    <s v="31/03/2026 13:56"/>
    <s v="sompear3955@gmail.com"/>
    <s v="EMS COD"/>
    <s v="facebook"/>
    <s v="กสิกร"/>
    <s v=""/>
    <s v="WA112620517TH"/>
    <s v="31/03/2026 13:53"/>
  </r>
  <r>
    <x v="16"/>
    <x v="18"/>
    <n v="33.333333333333336"/>
    <n v="3"/>
    <s v="GYV15"/>
    <n v="150"/>
    <n v="0"/>
    <s v="ร้านที่2"/>
    <s v="ห***"/>
    <s v="กรุงเทพฯ"/>
    <s v="-"/>
    <s v=""/>
    <s v="31/03/2026 13:52"/>
    <s v="-"/>
    <s v="J&amp;T COD"/>
    <s v="Tiktok"/>
    <s v="จ่ายทีหลัง / COD"/>
    <s v=""/>
    <s v="794389214150"/>
    <s v="31/03/2026 13:52"/>
  </r>
  <r>
    <x v="17"/>
    <x v="19"/>
    <n v="50"/>
    <n v="3"/>
    <s v="GYV14"/>
    <n v="299"/>
    <n v="0"/>
    <s v="ร้านที่1"/>
    <s v="รมย์รวินทร์ ศรุตยา"/>
    <s v="หมู่บ้านวงศกรเพลส ซอย5_x000a_เลขที่ 55/22 หมู่3_x000a_ต.บางตีนเป็ด อ.เมืองฉะเชิงเทรา_x000a_จ.ฉะเชิงเทรา_x000a_ 24000"/>
    <s v="24000"/>
    <s v="0952358175"/>
    <s v="31/03/2026 13:52"/>
    <s v="sompear3955@gmail.com"/>
    <s v="EMS COD"/>
    <s v="facebook"/>
    <s v="กสิกร"/>
    <s v=""/>
    <s v="WA112620525TH"/>
    <s v="31/03/2026 13:52"/>
  </r>
  <r>
    <x v="9"/>
    <x v="8"/>
    <n v="99"/>
    <n v="1"/>
    <s v="GYV14"/>
    <n v="299"/>
    <n v="0"/>
    <s v="ร้านที่1"/>
    <s v="รมย์รวินทร์ ศรุตยา"/>
    <s v="หมู่บ้านวงศกรเพลส ซอย5_x000a_เลขที่ 55/22 หมู่3_x000a_ต.บางตีนเป็ด อ.เมืองฉะเชิงเทรา_x000a_จ.ฉะเชิงเทรา_x000a_ 24000"/>
    <s v="24000"/>
    <s v="0952358175"/>
    <s v="31/03/2026 13:52"/>
    <s v="sompear3955@gmail.com"/>
    <s v="EMS COD"/>
    <s v="facebook"/>
    <s v="กสิกร"/>
    <s v=""/>
    <s v="WA112620525TH"/>
    <s v="31/03/2026 13:52"/>
  </r>
  <r>
    <x v="8"/>
    <x v="7"/>
    <n v="99"/>
    <n v="1"/>
    <s v="GYV14"/>
    <n v="299"/>
    <n v="0"/>
    <s v="ร้านที่1"/>
    <s v="รมย์รวินทร์ ศรุตยา"/>
    <s v="หมู่บ้านวงศกรเพลส ซอย5_x000a_เลขที่ 55/22 หมู่3_x000a_ต.บางตีนเป็ด อ.เมืองฉะเชิงเทรา_x000a_จ.ฉะเชิงเทรา_x000a_ 24000"/>
    <s v="24000"/>
    <s v="0952358175"/>
    <s v="31/03/2026 13:52"/>
    <s v="sompear3955@gmail.com"/>
    <s v="EMS COD"/>
    <s v="facebook"/>
    <s v="กสิกร"/>
    <s v=""/>
    <s v="WA112620525TH"/>
    <s v="31/03/2026 13:52"/>
  </r>
  <r>
    <x v="17"/>
    <x v="19"/>
    <n v="50"/>
    <n v="3"/>
    <s v="GYV13"/>
    <n v="100"/>
    <n v="0"/>
    <s v="ร้านที่1"/>
    <s v="คุณปรารถนา เชียงส่ง "/>
    <s v="7/84 ซ.รังสิต-นครนายก 34/1 ต.ประชาธิปัตย์ อ.ธัญญบุรี จ.ปทุมธานี _x000a_ 12130"/>
    <s v="12130"/>
    <s v="0882945645"/>
    <s v="31/03/2026 13:51"/>
    <s v="sompear3955@gmail.com"/>
    <s v="EMS COD"/>
    <s v="facebook"/>
    <s v="กสิกร"/>
    <s v=""/>
    <s v="WA112620534TH"/>
    <s v="31/03/2026 13:51"/>
  </r>
  <r>
    <x v="17"/>
    <x v="19"/>
    <n v="50"/>
    <n v="3"/>
    <s v="GYV12"/>
    <n v="200"/>
    <n v="0"/>
    <s v="ร้านที่2"/>
    <s v="ห*** ส***"/>
    <s v="เพชรบุรี"/>
    <s v="-"/>
    <s v=""/>
    <s v="31/03/2026 13:51"/>
    <s v="-"/>
    <s v="J&amp;T COD"/>
    <s v="Tiktok"/>
    <s v="จ่ายทีหลัง / COD"/>
    <s v=""/>
    <s v="794256146924"/>
    <s v="31/03/2026 13:51"/>
  </r>
  <r>
    <x v="1"/>
    <x v="1"/>
    <n v="33.333333333333336"/>
    <n v="3"/>
    <s v="GYV12"/>
    <n v="200"/>
    <n v="0"/>
    <s v="ร้านที่2"/>
    <s v="ห*** ส***"/>
    <s v="เพชรบุรี"/>
    <s v="-"/>
    <s v=""/>
    <s v="31/03/2026 13:51"/>
    <s v="-"/>
    <s v="J&amp;T COD"/>
    <s v="Tiktok"/>
    <s v="จ่ายทีหลัง / COD"/>
    <s v=""/>
    <s v="794256146924"/>
    <s v="31/03/2026 13:51"/>
  </r>
  <r>
    <x v="3"/>
    <x v="21"/>
    <n v="103.55"/>
    <n v="1"/>
    <s v="GYV11"/>
    <n v="103.55"/>
    <n v="0"/>
    <s v="ร้านที่3"/>
    <s v="วีรภัทร มุ่งไฝ่ดี"/>
    <s v="เศรษฐวิถี1 189/1ม.1 · สามง่าม/ Sam Ngam_x000a__x000a_ดอนตูม/ Don Tumนครปฐม/ Nakhon Pathom_x000a_73150"/>
    <s v="73150"/>
    <s v="660949653017"/>
    <s v="31/03/2026 13:50"/>
    <s v="-"/>
    <s v="Kerry_dropoff"/>
    <s v="Lazada"/>
    <s v="lazada"/>
    <s v=""/>
    <s v="LEXPU0672953911"/>
    <s v="31/03/2026 13:50"/>
  </r>
  <r>
    <x v="17"/>
    <x v="19"/>
    <n v="50"/>
    <n v="6"/>
    <s v="GYV10"/>
    <n v="200"/>
    <n v="0"/>
    <s v="ร้านที่1"/>
    <s v="คณิตตา"/>
    <s v="หมู่บ้านพิมาน2/35ตำบลเหมืองแก้วอำเภอแม่ริมเซียงใหม่ 50180"/>
    <s v="50180"/>
    <s v="0896324884"/>
    <s v="31/03/2026 13:49"/>
    <s v="sompear3955@gmail.com"/>
    <s v="EMS COD"/>
    <s v="facebook"/>
    <s v="กสิกร"/>
    <s v=""/>
    <s v="WA112620548TH"/>
    <s v="31/03/2026 13:48"/>
  </r>
  <r>
    <x v="3"/>
    <x v="3"/>
    <n v="159"/>
    <n v="4"/>
    <s v="GYV9"/>
    <n v="636"/>
    <n v="0"/>
    <s v="ร้านที่1"/>
    <s v="น******ช"/>
    <s v="******มสอง 56 แยก 1        (สุดซอย)แขวงแสมดำ แขวงแสมดำ เขตบางขุนเทียน จังหวัดกรุงเทพมหานคร 10150"/>
    <s v="10150"/>
    <s v="52"/>
    <s v="31/03/2026 14:18"/>
    <s v="-"/>
    <s v="SPX Express"/>
    <s v="Shopee"/>
    <s v="shopee"/>
    <s v=""/>
    <s v="TH2608075653679"/>
    <s v="31/03/2026 13:47"/>
  </r>
  <r>
    <x v="17"/>
    <x v="19"/>
    <n v="50"/>
    <n v="3"/>
    <s v="GYV8"/>
    <n v="100"/>
    <n v="0"/>
    <s v="ร้านที่1"/>
    <s v="คุณชุติกาญจน์ ธนะวัฒน์"/>
    <s v="58 ซอยนวมินทร์ 90_x000a_แขวงรามอินทรา_x000a_เขตคันนายาว_x000a_กรุงเทพฯ _x000a_ 10230"/>
    <s v="10230"/>
    <s v="0966322305"/>
    <s v="31/03/2026 13:48"/>
    <s v="sompear3955@gmail.com"/>
    <s v="EMS COD"/>
    <s v="facebook"/>
    <s v="กสิกร"/>
    <s v=""/>
    <s v="WA112620551TH"/>
    <s v="31/03/2026 13:47"/>
  </r>
  <r>
    <x v="9"/>
    <x v="8"/>
    <n v="100"/>
    <n v="1"/>
    <s v="GYV7"/>
    <n v="199"/>
    <n v="0"/>
    <s v="ร้านที่1"/>
    <s v="คุณจันทิมา ขณะรัตน์"/>
    <s v="ภัทรศรีพัฒน์ ทาวเวอร์ 15/157 ซ.พัฒนาการ 54 ถ.พัฒนาการ แขวงพัฒนาการ เขตสวนหลวง กรุงเทพฯ  10250"/>
    <s v="10250"/>
    <s v="0925923523"/>
    <s v="30/03/2026 17:04"/>
    <s v="sompear3955@gmail.com"/>
    <s v="EMS"/>
    <s v="facebook"/>
    <s v="กสิกร"/>
    <s v=""/>
    <s v="WB214666240TH"/>
    <s v="31/03/2026 13:46"/>
  </r>
  <r>
    <x v="8"/>
    <x v="7"/>
    <n v="99"/>
    <n v="1"/>
    <s v="GYV7"/>
    <n v="199"/>
    <n v="0"/>
    <s v="ร้านที่1"/>
    <s v="คุณจันทิมา ขณะรัตน์"/>
    <s v="ภัทรศรีพัฒน์ ทาวเวอร์ 15/157 ซ.พัฒนาการ 54 ถ.พัฒนาการ แขวงพัฒนาการ เขตสวนหลวง กรุงเทพฯ  10250"/>
    <s v="10250"/>
    <s v="0925923523"/>
    <s v="30/03/2026 17:04"/>
    <s v="sompear3955@gmail.com"/>
    <s v="EMS"/>
    <s v="facebook"/>
    <s v="กสิกร"/>
    <s v=""/>
    <s v="WB214666240TH"/>
    <s v="31/03/2026 13:46"/>
  </r>
  <r>
    <x v="9"/>
    <x v="8"/>
    <n v="100"/>
    <n v="1"/>
    <s v="GYV6"/>
    <n v="199"/>
    <n v="0"/>
    <s v="ร้านที่1"/>
    <s v="อภิญญาณ์ หงษาภรณีบุตร"/>
    <s v="***ขนส่งติดต่อหลังบ่ายโมง***_x000a_1225/19 ซอยจันทร์ 18/7 แยก 1 _x000a_ถนนจันทร์ แขวงทุ่งวัดดอน_x000a_เขตสาทร กทม _x000a_  ***ขนส่งติดต่อหลังบ่ายโมง*** 10120"/>
    <s v="10120"/>
    <s v="0616455616"/>
    <s v="31/03/2026 13:45"/>
    <s v="sompear3955@gmail.com"/>
    <s v="EMS COD"/>
    <s v="facebook"/>
    <s v="กสิกร"/>
    <s v=""/>
    <s v="WA112620565TH"/>
    <s v="31/03/2026 13:45"/>
  </r>
  <r>
    <x v="8"/>
    <x v="7"/>
    <n v="99"/>
    <n v="1"/>
    <s v="GYV6"/>
    <n v="199"/>
    <n v="0"/>
    <s v="ร้านที่1"/>
    <s v="อภิญญาณ์ หงษาภรณีบุตร"/>
    <s v="***ขนส่งติดต่อหลังบ่ายโมง***_x000a_1225/19 ซอยจันทร์ 18/7 แยก 1 _x000a_ถนนจันทร์ แขวงทุ่งวัดดอน_x000a_เขตสาทร กทม _x000a_  ***ขนส่งติดต่อหลังบ่ายโมง*** 10120"/>
    <s v="10120"/>
    <s v="0616455616"/>
    <s v="31/03/2026 13:45"/>
    <s v="sompear3955@gmail.com"/>
    <s v="EMS COD"/>
    <s v="facebook"/>
    <s v="กสิกร"/>
    <s v=""/>
    <s v="WA112620565TH"/>
    <s v="31/03/2026 13:45"/>
  </r>
  <r>
    <x v="4"/>
    <x v="9"/>
    <n v="139"/>
    <n v="5"/>
    <s v="GYV5"/>
    <n v="704"/>
    <n v="9"/>
    <s v="ร้านที่1"/>
    <s v="น******ช"/>
    <s v="******มสอง 56 แยก 1        (สุดซอย)แขวงแสมดำ แขวงแสมดำ เขตบางขุนเทียน จังหวัดกรุงเทพมหานคร 10150"/>
    <s v="10150"/>
    <s v="52"/>
    <s v="31/03/2026 14:15"/>
    <s v="-"/>
    <s v="SPX Express"/>
    <s v="Shopee"/>
    <s v="shopee"/>
    <s v=""/>
    <s v="TH263846172210G"/>
    <s v="31/03/2026 13:44"/>
  </r>
  <r>
    <x v="1"/>
    <x v="1"/>
    <n v="50"/>
    <n v="6"/>
    <s v="GYV4"/>
    <n v="182"/>
    <n v="0"/>
    <s v="ร้านที่2"/>
    <s v="ณ***ุฒิ ว***ตรจินดา"/>
    <s v="พัทลุง"/>
    <s v="-"/>
    <s v=""/>
    <s v="31/03/2026 13:44"/>
    <s v="-"/>
    <s v="J&amp;T COD"/>
    <s v="Tiktok"/>
    <s v="จ่ายทีหลัง / COD"/>
    <s v=""/>
    <s v="794277732054"/>
    <s v="31/03/2026 13:44"/>
  </r>
  <r>
    <x v="17"/>
    <x v="19"/>
    <n v="50"/>
    <n v="3"/>
    <s v="GYV3"/>
    <n v="100"/>
    <n v="0"/>
    <s v="ร้านที่1"/>
    <s v="จัดส่ง...พิชัย  "/>
    <s v=" วัดห้วยโรงใน ต.ห้วยโรง_x000a_อ. ร้องกวาง จ.แพร่_x000a_ 54140"/>
    <s v="54140"/>
    <s v="0959502497"/>
    <s v="31/03/2026 13:44"/>
    <s v="sompear3955@gmail.com"/>
    <s v="EMS COD"/>
    <s v="facebook"/>
    <s v="กสิกร"/>
    <s v=""/>
    <s v="WA112620579TH"/>
    <s v="31/03/2026 13:44"/>
  </r>
  <r>
    <x v="9"/>
    <x v="8"/>
    <n v="100"/>
    <n v="1"/>
    <s v="GYV2"/>
    <n v="199"/>
    <n v="0"/>
    <s v="ร้านที่1"/>
    <s v="เปิ้ล"/>
    <s v="95/4 หมู่ 9 บริษัทโรจนีเทรดดิ้งตำบลคลองสองอำเภอคลองหลวงจังหวัดปทุมธานี _x000a_ 12120"/>
    <s v="12120"/>
    <s v="0839272156"/>
    <s v="31/03/2026 13:44"/>
    <s v="sompear3955@gmail.com"/>
    <s v="EMS COD"/>
    <s v="facebook"/>
    <s v="กสิกร"/>
    <s v=""/>
    <s v="WA112620596TH"/>
    <s v="31/03/2026 13:43"/>
  </r>
  <r>
    <x v="8"/>
    <x v="7"/>
    <n v="99"/>
    <n v="1"/>
    <s v="GYV2"/>
    <n v="199"/>
    <n v="0"/>
    <s v="ร้านที่1"/>
    <s v="เปิ้ล"/>
    <s v="95/4 หมู่ 9 บริษัทโรจนีเทรดดิ้งตำบลคลองสองอำเภอคลองหลวงจังหวัดปทุมธานี _x000a_ 12120"/>
    <s v="12120"/>
    <s v="0839272156"/>
    <s v="31/03/2026 13:44"/>
    <s v="sompear3955@gmail.com"/>
    <s v="EMS COD"/>
    <s v="facebook"/>
    <s v="กสิกร"/>
    <s v=""/>
    <s v="WA112620596TH"/>
    <s v="31/03/2026 13:43"/>
  </r>
  <r>
    <x v="9"/>
    <x v="8"/>
    <n v="100"/>
    <n v="1"/>
    <s v="GYV1"/>
    <n v="199"/>
    <n v="0"/>
    <s v="ร้านที่1"/>
    <s v="วาลิกา"/>
    <s v="24 ถ.ลาดพร้าว ซ.65/1 ขว.สะพานสอง ข.วังทองหลาง กทม 10310"/>
    <s v="10310"/>
    <s v="0819140052"/>
    <s v="31/03/2026 13:43"/>
    <s v="sompear3955@gmail.com"/>
    <s v="EMS COD"/>
    <s v="facebook"/>
    <s v="กสิกร"/>
    <s v=""/>
    <s v="WA112620605TH"/>
    <s v="31/03/2026 13:41"/>
  </r>
  <r>
    <x v="8"/>
    <x v="7"/>
    <n v="99"/>
    <n v="1"/>
    <s v="GYV1"/>
    <n v="199"/>
    <n v="0"/>
    <s v="ร้านที่1"/>
    <s v="วาลิกา"/>
    <s v="24 ถ.ลาดพร้าว ซ.65/1 ขว.สะพานสอง ข.วังทองหลาง กทม 10310"/>
    <s v="10310"/>
    <s v="0819140052"/>
    <s v="31/03/2026 13:43"/>
    <s v="sompear3955@gmail.com"/>
    <s v="EMS COD"/>
    <s v="facebook"/>
    <s v="กสิกร"/>
    <s v=""/>
    <s v="WA112620605TH"/>
    <s v="31/03/2026 13:41"/>
  </r>
  <r>
    <x v="9"/>
    <x v="8"/>
    <n v="100"/>
    <n v="1"/>
    <s v="GYV0"/>
    <n v="199"/>
    <n v="0"/>
    <s v="ร้านที่1"/>
    <s v="รัตนา  สุศันสนีย์"/>
    <s v="8/3 ถ.สันติราษฎร์ ต.หน้าเมือง_x000a_อ.เมือง_x000a_จ.ฉะเชิงเทรา_x000a_ 24000"/>
    <s v="24000"/>
    <s v="0982560820"/>
    <s v="31/03/2026 13:41"/>
    <s v="sompear3955@gmail.com"/>
    <s v="EMS COD"/>
    <s v="facebook"/>
    <s v="กสิกร"/>
    <s v=""/>
    <s v="WA112620619TH"/>
    <s v="31/03/2026 13:40"/>
  </r>
  <r>
    <x v="8"/>
    <x v="7"/>
    <n v="99"/>
    <n v="1"/>
    <s v="GYV0"/>
    <n v="199"/>
    <n v="0"/>
    <s v="ร้านที่1"/>
    <s v="รัตนา  สุศันสนีย์"/>
    <s v="8/3 ถ.สันติราษฎร์ ต.หน้าเมือง_x000a_อ.เมือง_x000a_จ.ฉะเชิงเทรา_x000a_ 24000"/>
    <s v="24000"/>
    <s v="0982560820"/>
    <s v="31/03/2026 13:41"/>
    <s v="sompear3955@gmail.com"/>
    <s v="EMS COD"/>
    <s v="facebook"/>
    <s v="กสิกร"/>
    <s v=""/>
    <s v="WA112620619TH"/>
    <s v="31/03/2026 13:40"/>
  </r>
  <r>
    <x v="2"/>
    <x v="16"/>
    <n v="139"/>
    <n v="4"/>
    <s v="GYU99"/>
    <n v="556"/>
    <n v="0"/>
    <s v="ร้านที่1"/>
    <s v="น******ช"/>
    <s v="******มสอง 56 แยก 1        (สุดซอย)แขวงแสมดำ แขวงแสมดำ เขตบางขุนเทียน จังหวัดกรุงเทพมหานคร 10150"/>
    <s v="10150"/>
    <s v="52"/>
    <s v="31/03/2026 14:13"/>
    <s v="-"/>
    <s v="SPX Express"/>
    <s v="Shopee"/>
    <s v="shopee"/>
    <s v=""/>
    <s v="TH264466955702G"/>
    <s v="31/03/2026 13:37"/>
  </r>
  <r>
    <x v="8"/>
    <x v="7"/>
    <n v="99"/>
    <n v="1"/>
    <s v="GYU97"/>
    <n v="0"/>
    <n v="0"/>
    <s v="ร้านที่4"/>
    <s v="ม***ค์"/>
    <s v="สระบุรี"/>
    <s v="-"/>
    <s v=""/>
    <s v="31/03/2026 13:33"/>
    <s v="-"/>
    <s v="J&amp;T Express"/>
    <s v="Tiktok"/>
    <s v="tiktok"/>
    <s v=""/>
    <s v="794234781944"/>
    <s v="31/03/2026 13:33"/>
  </r>
  <r>
    <x v="9"/>
    <x v="8"/>
    <n v="99"/>
    <n v="1"/>
    <s v="GYU97"/>
    <n v="0"/>
    <n v="0"/>
    <s v="ร้านที่4"/>
    <s v="ม***ค์"/>
    <s v="สระบุรี"/>
    <s v="-"/>
    <s v=""/>
    <s v="31/03/2026 13:33"/>
    <s v="-"/>
    <s v="J&amp;T Express"/>
    <s v="Tiktok"/>
    <s v="tiktok"/>
    <s v=""/>
    <s v="794234781944"/>
    <s v="31/03/2026 13:33"/>
  </r>
  <r>
    <x v="1"/>
    <x v="1"/>
    <n v="50"/>
    <n v="6"/>
    <s v="GYU96"/>
    <n v="182"/>
    <n v="0"/>
    <s v="ร้านที่2"/>
    <s v="ม***ย เ***ทอง"/>
    <s v="จันทบุรี"/>
    <s v="-"/>
    <s v=""/>
    <s v="31/03/2026 13:38"/>
    <s v="-"/>
    <s v="J&amp;T Express"/>
    <s v="Tiktok"/>
    <s v="tiktok"/>
    <s v=""/>
    <s v="794229135070"/>
    <s v="31/03/2026 13:31"/>
  </r>
  <r>
    <x v="1"/>
    <x v="1"/>
    <n v="50"/>
    <n v="6"/>
    <s v="GYU95"/>
    <n v="182"/>
    <n v="0"/>
    <s v="ร้านที่2"/>
    <s v="ท***า ค***"/>
    <s v="อุบลราชธานี"/>
    <s v="-"/>
    <s v=""/>
    <s v="31/03/2026 13:30"/>
    <s v="-"/>
    <s v="J&amp;T COD"/>
    <s v="Tiktok"/>
    <s v="จ่ายทีหลัง / COD"/>
    <s v=""/>
    <s v="794248624013"/>
    <s v="31/03/2026 13:30"/>
  </r>
  <r>
    <x v="8"/>
    <x v="7"/>
    <n v="99"/>
    <n v="1"/>
    <s v="GYU94"/>
    <n v="0"/>
    <n v="0"/>
    <s v="ร้านที่4"/>
    <s v="แ**"/>
    <s v="พิษณุโลก"/>
    <s v="-"/>
    <s v=""/>
    <s v="31/03/2026 13:30"/>
    <s v="-"/>
    <s v="J&amp;T Express"/>
    <s v="Tiktok"/>
    <s v="tiktok"/>
    <s v=""/>
    <s v="794215580981"/>
    <s v="31/03/2026 13:30"/>
  </r>
  <r>
    <x v="9"/>
    <x v="8"/>
    <n v="99"/>
    <n v="1"/>
    <s v="GYU94"/>
    <n v="0"/>
    <n v="0"/>
    <s v="ร้านที่4"/>
    <s v="แ**"/>
    <s v="พิษณุโลก"/>
    <s v="-"/>
    <s v=""/>
    <s v="31/03/2026 13:30"/>
    <s v="-"/>
    <s v="J&amp;T Express"/>
    <s v="Tiktok"/>
    <s v="tiktok"/>
    <s v=""/>
    <s v="794215580981"/>
    <s v="31/03/2026 13:30"/>
  </r>
  <r>
    <x v="10"/>
    <x v="10"/>
    <n v="14"/>
    <n v="2"/>
    <s v="GYU93"/>
    <n v="44"/>
    <n v="16"/>
    <s v="ร้านที่1"/>
    <s v="อ******่"/>
    <s v="******ชัย27 แขวงบางขุนเทียน เขตจอมทอง จังหวัดกรุงเทพมหานคร 10150"/>
    <s v="10150"/>
    <s v="58"/>
    <s v="31/03/2026 13:59"/>
    <s v="-"/>
    <s v="SPX Express"/>
    <s v="Shopee"/>
    <s v="shopee"/>
    <s v=""/>
    <s v="TH263273601868X"/>
    <s v="31/03/2026 13:30"/>
  </r>
  <r>
    <x v="9"/>
    <x v="8"/>
    <n v="100"/>
    <n v="1"/>
    <s v="GYU92"/>
    <n v="199"/>
    <n v="0"/>
    <s v="ร้านที่1"/>
    <s v="สมานชัย ช."/>
    <s v="9 ซอยแสงอุทัยทิพย์ ถนนดินแดง เขตดินแดง_x000a_ดินแดง_x000a_ดินแดง_x000a_กทม_x000a_ 10400"/>
    <s v="10400"/>
    <s v="66817552945"/>
    <s v="31/03/2026 13:30"/>
    <s v="sompear3955@gmail.com"/>
    <s v="EMS COD"/>
    <s v="facebook"/>
    <s v="กสิกร"/>
    <s v=""/>
    <s v="WA112620622TH"/>
    <s v="31/03/2026 13:29"/>
  </r>
  <r>
    <x v="8"/>
    <x v="7"/>
    <n v="99"/>
    <n v="1"/>
    <s v="GYU92"/>
    <n v="199"/>
    <n v="0"/>
    <s v="ร้านที่1"/>
    <s v="สมานชัย ช."/>
    <s v="9 ซอยแสงอุทัยทิพย์ ถนนดินแดง เขตดินแดง_x000a_ดินแดง_x000a_ดินแดง_x000a_กทม_x000a_ 10400"/>
    <s v="10400"/>
    <s v="66817552945"/>
    <s v="31/03/2026 13:30"/>
    <s v="sompear3955@gmail.com"/>
    <s v="EMS COD"/>
    <s v="facebook"/>
    <s v="กสิกร"/>
    <s v=""/>
    <s v="WA112620622TH"/>
    <s v="31/03/2026 13:29"/>
  </r>
  <r>
    <x v="17"/>
    <x v="19"/>
    <n v="50"/>
    <n v="6"/>
    <s v="GYU91"/>
    <n v="200"/>
    <n v="0"/>
    <s v="ร้านที่1"/>
    <s v="จตุพร บุญแฝง"/>
    <s v="241/19 ซอยประดู่ (ซอยย่อยซอยปลาทู) ถนนริมคลองประปาฝั่งซ้าย แขวงบางซื่อ เขตบางซื่อ กรุงเทพฯ _x000a__x000a_ 10800"/>
    <s v="10800"/>
    <s v="0846779119"/>
    <s v="30/03/2026 17:06"/>
    <s v="sompear3955@gmail.com"/>
    <s v="EMS"/>
    <s v="facebook"/>
    <s v="กสิกร"/>
    <s v=""/>
    <s v="WB214666253TH"/>
    <s v="31/03/2026 13:28"/>
  </r>
  <r>
    <x v="2"/>
    <x v="16"/>
    <n v="159"/>
    <n v="1"/>
    <s v="GYU90"/>
    <n v="159"/>
    <n v="0"/>
    <s v="ร้านที่2"/>
    <s v="พ***นัส ว***สภาราม"/>
    <s v="พิษณุโลก"/>
    <s v="-"/>
    <s v=""/>
    <s v="31/03/2026 13:27"/>
    <s v="-"/>
    <s v="J&amp;T COD"/>
    <s v="Tiktok"/>
    <s v="จ่ายทีหลัง / COD"/>
    <s v=""/>
    <s v="794254649941"/>
    <s v="31/03/2026 13:27"/>
  </r>
  <r>
    <x v="8"/>
    <x v="7"/>
    <n v="99"/>
    <n v="1"/>
    <s v="GYU89"/>
    <n v="0"/>
    <n v="0"/>
    <s v="ร้านที่4"/>
    <s v="โ***า"/>
    <s v="ระนอง"/>
    <s v="-"/>
    <s v=""/>
    <s v="31/03/2026 13:27"/>
    <s v="-"/>
    <s v="J&amp;T Express"/>
    <s v="Tiktok"/>
    <s v="tiktok"/>
    <s v=""/>
    <s v="794231467912"/>
    <s v="31/03/2026 13:27"/>
  </r>
  <r>
    <x v="9"/>
    <x v="8"/>
    <n v="99"/>
    <n v="1"/>
    <s v="GYU89"/>
    <n v="0"/>
    <n v="0"/>
    <s v="ร้านที่4"/>
    <s v="โ***า"/>
    <s v="ระนอง"/>
    <s v="-"/>
    <s v=""/>
    <s v="31/03/2026 13:27"/>
    <s v="-"/>
    <s v="J&amp;T Express"/>
    <s v="Tiktok"/>
    <s v="tiktok"/>
    <s v=""/>
    <s v="794231467912"/>
    <s v="31/03/2026 13:27"/>
  </r>
  <r>
    <x v="1"/>
    <x v="1"/>
    <n v="33.333333333333336"/>
    <n v="3"/>
    <s v="GYU88"/>
    <n v="100"/>
    <n v="0"/>
    <s v="ร้านที่2"/>
    <s v="S** J***"/>
    <s v="เชียงใหม่"/>
    <s v="-"/>
    <s v=""/>
    <s v="31/03/2026 13:26"/>
    <s v="-"/>
    <s v="J&amp;T COD"/>
    <s v="Tiktok"/>
    <s v="จ่ายทีหลัง / COD"/>
    <s v=""/>
    <s v="794240891043"/>
    <s v="31/03/2026 13:26"/>
  </r>
  <r>
    <x v="17"/>
    <x v="19"/>
    <n v="50"/>
    <n v="3"/>
    <s v="GYU87"/>
    <n v="100"/>
    <n v="0"/>
    <s v="ร้านที่1"/>
    <s v="นส.ฐานิต จิตจรัสแสง"/>
    <s v="10/97 หมู่ 6 หมู่บ้านสินธานี 1_x000a_ถนนนวมินทร์ ซอย 93_x000a_แขวงนวมินทร์ เขตบึงกุ่ม_x000a_กรุงเทพ  10240"/>
    <s v="10240"/>
    <s v="0869838915"/>
    <s v="31/03/2026 13:25"/>
    <s v="sompear3955@gmail.com"/>
    <s v="EMS COD"/>
    <s v="facebook"/>
    <s v="กสิกร"/>
    <s v=""/>
    <s v="WA112620640TH"/>
    <s v="31/03/2026 13:25"/>
  </r>
  <r>
    <x v="17"/>
    <x v="19"/>
    <n v="50"/>
    <n v="3"/>
    <s v="GYU86"/>
    <n v="100"/>
    <n v="0"/>
    <s v="ร้านที่1"/>
    <s v="เกศ"/>
    <s v="26/311ร้อยห้อง(ร้านค้า)ม.8ต.อ้อมใหญ่อ.สามพรานจ.นครปฐม_x000a_ 73160"/>
    <s v="73160"/>
    <s v="0816409286"/>
    <s v="31/03/2026 13:24"/>
    <s v="sompear3955@gmail.com"/>
    <s v="EMS COD"/>
    <s v="facebook"/>
    <s v="กสิกร"/>
    <s v=""/>
    <s v="WA112620667TH"/>
    <s v="31/03/2026 13:23"/>
  </r>
  <r>
    <x v="17"/>
    <x v="19"/>
    <n v="50"/>
    <n v="3"/>
    <s v="GYU85"/>
    <n v="100"/>
    <n v="0"/>
    <s v="ร้านที่1"/>
    <s v=" Kittipak Mongkolvanich"/>
    <s v="25/145 นวมินทร์131คลองกุ่ม บึ่งกุ่ม กทม ( 10230"/>
    <s v="10230"/>
    <s v="0959593669"/>
    <s v="31/03/2026 13:23"/>
    <s v="sompear3955@gmail.com"/>
    <s v="EMS COD"/>
    <s v="facebook"/>
    <s v="กสิกร"/>
    <s v=""/>
    <s v="-"/>
    <s v="31/03/2026 13:22"/>
  </r>
  <r>
    <x v="17"/>
    <x v="19"/>
    <n v="50"/>
    <n v="3"/>
    <s v="GYU84"/>
    <n v="100"/>
    <n v="0"/>
    <s v="ร้านที่1"/>
    <s v="ชื่อ คุณสุจิตรา ธรรมพรต"/>
    <s v="ที่อยู่ 102, 102/1 หมู่ 14 ซ.สุขสวัสดิ์ 70 แยก 10 ตำบลบางครุ อำเภอพระประแดง จังหวัดสมุทรปราการ  10130"/>
    <s v="10130"/>
    <s v="0870926400"/>
    <s v="31/03/2026 13:22"/>
    <s v="sompear3955@gmail.com"/>
    <s v="EMS COD"/>
    <s v="facebook"/>
    <s v="กสิกร"/>
    <s v=""/>
    <s v="WA112620684TH"/>
    <s v="31/03/2026 13:22"/>
  </r>
  <r>
    <x v="1"/>
    <x v="1"/>
    <n v="50"/>
    <n v="6"/>
    <s v="GYU83"/>
    <n v="182"/>
    <n v="0"/>
    <s v="ร้านที่2"/>
    <s v="พ***พชร  ก***งเสีอ"/>
    <s v="สมุทรปราการ"/>
    <s v="-"/>
    <s v=""/>
    <s v="31/03/2026 13:21"/>
    <s v="-"/>
    <s v="J&amp;T COD"/>
    <s v="Tiktok"/>
    <s v="จ่ายทีหลัง / COD"/>
    <s v=""/>
    <s v="794228537082"/>
    <s v="31/03/2026 13:21"/>
  </r>
  <r>
    <x v="17"/>
    <x v="19"/>
    <n v="50"/>
    <n v="3"/>
    <s v="GYU82"/>
    <n v="100"/>
    <n v="0"/>
    <s v="ร้านที่1"/>
    <s v="Lukkana Tommy"/>
    <s v="819 ม.5_x000a_ต.บ้านกล้วย_x000a_อ.เมือง_x000a_ชัยนาท_x000a_ 17000"/>
    <s v="17000"/>
    <s v="66817340748"/>
    <s v="31/03/2026 13:18"/>
    <s v="sompear3955@gmail.com"/>
    <s v="EMS COD"/>
    <s v="facebook"/>
    <s v="กสิกร"/>
    <s v=""/>
    <s v="-"/>
    <s v="31/03/2026 13:17"/>
  </r>
  <r>
    <x v="10"/>
    <x v="10"/>
    <n v="14"/>
    <n v="2"/>
    <s v="GYU81"/>
    <n v="32"/>
    <n v="4"/>
    <s v="ร้านที่1"/>
    <s v="ก**ก"/>
    <s v="******นโต้รุ่งสระแก้ว) ตำบลทะเลชุบศร อำเภอเมืองลพบุรี จังหวัดลพบุรี 15000"/>
    <s v="15000"/>
    <s v="26"/>
    <s v="31/03/2026 13:47"/>
    <s v="-"/>
    <s v="SPX Express"/>
    <s v="Shopee"/>
    <s v="shopee"/>
    <s v=""/>
    <s v="TH262085303777J"/>
    <s v="31/03/2026 13:16"/>
  </r>
  <r>
    <x v="1"/>
    <x v="1"/>
    <n v="50"/>
    <n v="6"/>
    <s v="GYU80"/>
    <n v="182"/>
    <n v="0"/>
    <s v="ร้านที่2"/>
    <s v="ส***จ ใ***เนียม"/>
    <s v="สุรินทร์"/>
    <s v="-"/>
    <s v=""/>
    <s v="31/03/2026 13:06"/>
    <s v="-"/>
    <s v="J&amp;T COD"/>
    <s v="Tiktok"/>
    <s v="จ่ายทีหลัง / COD"/>
    <s v=""/>
    <s v="794233821021"/>
    <s v="31/03/2026 13:07"/>
  </r>
  <r>
    <x v="1"/>
    <x v="1"/>
    <n v="50"/>
    <n v="6"/>
    <s v="GYU79"/>
    <n v="182"/>
    <n v="0"/>
    <s v="ร้านที่2"/>
    <s v="ค***รรยา เ***นน้อย"/>
    <s v="กำแพงเพชร"/>
    <s v="-"/>
    <s v=""/>
    <s v="31/03/2026 13:02"/>
    <s v="-"/>
    <s v="J&amp;T COD"/>
    <s v="Tiktok"/>
    <s v="จ่ายทีหลัง / COD"/>
    <s v=""/>
    <s v="794228827022"/>
    <s v="31/03/2026 13:02"/>
  </r>
  <r>
    <x v="1"/>
    <x v="1"/>
    <n v="50"/>
    <n v="6"/>
    <s v="GYU77"/>
    <n v="182"/>
    <n v="0"/>
    <s v="ร้านที่2"/>
    <s v="ส***ร ค***นม์"/>
    <s v="พระนครศรีอยุธยา"/>
    <s v="-"/>
    <s v=""/>
    <s v="31/03/2026 13:00"/>
    <s v="-"/>
    <s v="J&amp;T Express"/>
    <s v="Tiktok"/>
    <s v="tiktok"/>
    <s v=""/>
    <s v="794294738075"/>
    <s v="31/03/2026 13:00"/>
  </r>
  <r>
    <x v="1"/>
    <x v="1"/>
    <n v="50"/>
    <n v="6"/>
    <s v="GYU75"/>
    <n v="182"/>
    <n v="0"/>
    <s v="ร้านที่2"/>
    <s v="ม***นุส"/>
    <s v="กาญจนบุรี"/>
    <s v="-"/>
    <s v=""/>
    <s v="31/03/2026 12:50"/>
    <s v="-"/>
    <s v="J&amp;T COD"/>
    <s v="Tiktok"/>
    <s v="จ่ายทีหลัง / COD"/>
    <s v=""/>
    <s v="794239029021"/>
    <s v="31/03/2026 12:50"/>
  </r>
  <r>
    <x v="1"/>
    <x v="1"/>
    <n v="50"/>
    <n v="6"/>
    <s v="GYU74"/>
    <n v="182"/>
    <n v="0"/>
    <s v="ร้านที่2"/>
    <s v="ก***ายดูดดื่ม"/>
    <s v="อุตรดิตถ์"/>
    <s v="-"/>
    <s v=""/>
    <s v="31/03/2026 12:50"/>
    <s v="-"/>
    <s v="J&amp;T Express"/>
    <s v="Tiktok"/>
    <s v="tiktok"/>
    <s v=""/>
    <s v="794280028032"/>
    <s v="31/03/2026 12:49"/>
  </r>
  <r>
    <x v="1"/>
    <x v="1"/>
    <n v="50"/>
    <n v="6"/>
    <s v="GYU73"/>
    <n v="182"/>
    <n v="0"/>
    <s v="ร้านที่2"/>
    <s v="แ**"/>
    <s v="กรุงเทพฯ"/>
    <s v="-"/>
    <s v=""/>
    <s v="31/03/2026 12:45"/>
    <s v="-"/>
    <s v="J&amp;T COD"/>
    <s v="Tiktok"/>
    <s v="จ่ายทีหลัง / COD"/>
    <s v=""/>
    <s v="794253540065"/>
    <s v="31/03/2026 12:45"/>
  </r>
  <r>
    <x v="10"/>
    <x v="10"/>
    <n v="14"/>
    <n v="1"/>
    <s v="GYU72"/>
    <n v="24"/>
    <n v="10"/>
    <s v="ร้านที่1"/>
    <s v="C******n"/>
    <s v="******นระดมสุข, ตำบลเมืองยาง, อำเภอชำนิ ตำบลเมืองยาง อำเภอชำนิ จังหวัดบุรีรัมย์ 31110"/>
    <s v="31110"/>
    <s v="27"/>
    <s v="31/03/2026 13:10"/>
    <s v="-"/>
    <s v="SPX Express"/>
    <s v="Shopee"/>
    <s v="shopee"/>
    <s v=""/>
    <s v="TH2667661605898"/>
    <s v="31/03/2026 12:40"/>
  </r>
  <r>
    <x v="1"/>
    <x v="1"/>
    <n v="50"/>
    <n v="6"/>
    <s v="GYU71"/>
    <n v="200"/>
    <n v="0"/>
    <s v="ร้านที่2"/>
    <s v="ข***ฐา ย***รมทอง"/>
    <s v="สงขลา"/>
    <s v="-"/>
    <s v=""/>
    <s v="31/03/2026 12:36"/>
    <s v="-"/>
    <s v="J&amp;T COD"/>
    <s v="Tiktok"/>
    <s v="จ่ายทีหลัง / COD"/>
    <s v=""/>
    <s v="794244621026"/>
    <s v="31/03/2026 12:36"/>
  </r>
  <r>
    <x v="1"/>
    <x v="1"/>
    <n v="33.333333333333336"/>
    <n v="3"/>
    <s v="GYU70"/>
    <n v="100"/>
    <n v="0"/>
    <s v="ร้านที่4"/>
    <s v="ล***า อ***ฆนนท์"/>
    <s v="นครสวรรค์"/>
    <s v="-"/>
    <s v=""/>
    <s v="31/03/2026 12:35"/>
    <s v="-"/>
    <s v="J&amp;T COD"/>
    <s v="Tiktok"/>
    <s v="จ่ายทีหลัง / COD"/>
    <s v=""/>
    <s v="794248096040"/>
    <s v="31/03/2026 12:35"/>
  </r>
  <r>
    <x v="10"/>
    <x v="10"/>
    <n v="14"/>
    <n v="2"/>
    <s v="GYU69"/>
    <n v="44"/>
    <n v="16"/>
    <s v="ร้านที่1"/>
    <s v="ว******์"/>
    <s v="******รางาย   ตำบลบางคูรัต ตำบลบางคูรัด อำเภอบางบัวทอง จังหวัดนนทบุรี 11110"/>
    <s v="11110"/>
    <s v="75"/>
    <s v="31/03/2026 12:20"/>
    <s v="-"/>
    <s v="SPX Express"/>
    <s v="Shopee"/>
    <s v="shopee"/>
    <s v=""/>
    <s v="TH2682480790000"/>
    <s v="31/03/2026 12:19"/>
  </r>
  <r>
    <x v="12"/>
    <x v="12"/>
    <n v="80"/>
    <n v="1"/>
    <s v="GYU68"/>
    <n v="80"/>
    <n v="0"/>
    <s v="ร้านที่1"/>
    <s v="ค******ี"/>
    <s v="******แวก 79 แขวงคลองขวาง แขวงคลองขวาง เขตภาษีเจริญ จังหวัดกรุงเทพมหานคร 10160"/>
    <s v="10160"/>
    <s v="55"/>
    <s v="31/03/2026 12:18"/>
    <s v="-"/>
    <s v="SPX Express"/>
    <s v="Shopee"/>
    <s v="shopee"/>
    <s v=""/>
    <s v="TH269046870045W"/>
    <s v="31/03/2026 12:18"/>
  </r>
  <r>
    <x v="12"/>
    <x v="22"/>
    <n v="76"/>
    <n v="1"/>
    <s v="GYU67"/>
    <n v="178"/>
    <n v="7"/>
    <s v="ร้านที่3"/>
    <s v="นาย โชคชัย ตั้งพงษ์จำเริญ"/>
    <s v="30 ซ ประชาราษฎร์9 ต.ตลาดขวัญ อ.เมื่ิองนนทบุรี่ จ.นนทบุรี่ 30_x000a__x000a_เมืองนนทบุรี/ Mueang Nonthaburiนนทบุรี/ Nonthaburi_x000a_11000"/>
    <s v="11000"/>
    <s v="660826134376"/>
    <s v="31/03/2026 12:17"/>
    <s v="-"/>
    <s v="Kerry_dropoff"/>
    <s v="Lazada"/>
    <s v="lazada"/>
    <s v=""/>
    <s v="LEXPU0673029492"/>
    <s v="31/03/2026 12:17"/>
  </r>
  <r>
    <x v="15"/>
    <x v="23"/>
    <n v="95"/>
    <n v="1"/>
    <s v="GYU67"/>
    <n v="178"/>
    <n v="7"/>
    <s v="ร้านที่3"/>
    <s v="นาย โชคชัย ตั้งพงษ์จำเริญ"/>
    <s v="30 ซ ประชาราษฎร์9 ต.ตลาดขวัญ อ.เมื่ิองนนทบุรี่ จ.นนทบุรี่ 30_x000a__x000a_เมืองนนทบุรี/ Mueang Nonthaburiนนทบุรี/ Nonthaburi_x000a_11000"/>
    <s v="11000"/>
    <s v="660826134376"/>
    <s v="31/03/2026 12:17"/>
    <s v="-"/>
    <s v="Kerry_dropoff"/>
    <s v="Lazada"/>
    <s v="lazada"/>
    <s v=""/>
    <s v="LEXPU0673029492"/>
    <s v="31/03/2026 12:17"/>
  </r>
  <r>
    <x v="1"/>
    <x v="1"/>
    <n v="33.333333333333336"/>
    <n v="3"/>
    <s v="GYU66"/>
    <n v="100"/>
    <n v="0"/>
    <s v="ร้านที่4"/>
    <s v="ม***ียน ห***คุณ"/>
    <s v="ปทุมธานี"/>
    <s v="-"/>
    <s v=""/>
    <s v="31/03/2026 12:11"/>
    <s v="-"/>
    <s v="J&amp;T COD"/>
    <s v="Tiktok"/>
    <s v="จ่ายทีหลัง / COD"/>
    <s v=""/>
    <s v="794208293056"/>
    <s v="31/03/2026 12:11"/>
  </r>
  <r>
    <x v="1"/>
    <x v="1"/>
    <n v="33.333333333333336"/>
    <n v="3"/>
    <s v="GYU65"/>
    <n v="100"/>
    <n v="0"/>
    <s v="ร้านที่4"/>
    <s v="ม***ียน ห***คุณ"/>
    <s v="ปทุมธานี"/>
    <s v="-"/>
    <s v=""/>
    <s v="31/03/2026 12:10"/>
    <s v="-"/>
    <s v="J&amp;T COD"/>
    <s v="Tiktok"/>
    <s v="จ่ายทีหลัง / COD"/>
    <s v=""/>
    <s v="794308701196"/>
    <s v="31/03/2026 12:10"/>
  </r>
  <r>
    <x v="8"/>
    <x v="7"/>
    <n v="200"/>
    <n v="1"/>
    <s v="GYU64"/>
    <n v="99"/>
    <n v="0"/>
    <s v="ร้านที่2"/>
    <s v="ศ***ุธ"/>
    <s v="Chaiyaphum"/>
    <s v="-"/>
    <s v=""/>
    <s v="31/03/2026 12:01"/>
    <s v="-"/>
    <s v="J&amp;T Express"/>
    <s v="Tiktok"/>
    <s v="tiktok"/>
    <s v=""/>
    <s v="794295192994"/>
    <s v="31/03/2026 12:01"/>
  </r>
  <r>
    <x v="3"/>
    <x v="3"/>
    <n v="159"/>
    <n v="1"/>
    <s v="GYU63"/>
    <n v="129"/>
    <n v="0"/>
    <s v="ร้านที่2"/>
    <s v="พ***พร ช***"/>
    <s v="ขอนแก่น"/>
    <s v="-"/>
    <s v=""/>
    <s v="31/03/2026 11:46"/>
    <s v="-"/>
    <s v="J&amp;T COD"/>
    <s v="Tiktok"/>
    <s v="จ่ายทีหลัง / COD"/>
    <s v=""/>
    <s v="794275406433"/>
    <s v="31/03/2026 11:46"/>
  </r>
  <r>
    <x v="0"/>
    <x v="0"/>
    <n v="66.666666666666671"/>
    <n v="3"/>
    <s v="GYU62"/>
    <n v="100"/>
    <n v="0"/>
    <s v="ร้านที่2"/>
    <s v="เ***นี เ***น"/>
    <s v="สตูล"/>
    <s v="-"/>
    <s v=""/>
    <s v="31/03/2026 11:39"/>
    <s v="-"/>
    <s v="J&amp;T Express"/>
    <s v="Tiktok"/>
    <s v="tiktok"/>
    <s v=""/>
    <s v="794202937426"/>
    <s v="31/03/2026 11:38"/>
  </r>
  <r>
    <x v="1"/>
    <x v="1"/>
    <n v="50"/>
    <n v="6"/>
    <s v="GYU61"/>
    <n v="200"/>
    <n v="0"/>
    <s v="ร้านที่2"/>
    <s v="เ***ศิริ"/>
    <s v="ร้อยเอ็ด"/>
    <s v="-"/>
    <s v=""/>
    <s v="31/03/2026 11:36"/>
    <s v="-"/>
    <s v="J&amp;T COD"/>
    <s v="Tiktok"/>
    <s v="จ่ายทีหลัง / COD"/>
    <s v=""/>
    <s v="794273022432"/>
    <s v="31/03/2026 11:36"/>
  </r>
  <r>
    <x v="0"/>
    <x v="0"/>
    <n v="66.666666666666671"/>
    <n v="3"/>
    <s v="GYU60"/>
    <n v="100"/>
    <n v="0"/>
    <s v="ร้านที่2"/>
    <s v="ศ***ิช  แ***ุญเรือง"/>
    <s v="นนทบุรี"/>
    <s v="-"/>
    <s v=""/>
    <s v="31/03/2026 11:31"/>
    <s v="-"/>
    <s v="Flash Express Thailand COD"/>
    <s v="Tiktok"/>
    <s v="จ่ายทีหลัง / COD"/>
    <s v=""/>
    <s v="THT0306571YU46Z"/>
    <s v="31/03/2026 11:31"/>
  </r>
  <r>
    <x v="0"/>
    <x v="0"/>
    <n v="66.666666666666671"/>
    <n v="3"/>
    <s v="GYU59"/>
    <n v="100"/>
    <n v="0"/>
    <s v="ร้านที่2"/>
    <s v="ว***"/>
    <s v="สระแก้ว"/>
    <s v="-"/>
    <s v=""/>
    <s v="31/03/2026 11:30"/>
    <s v="-"/>
    <s v="J&amp;T COD"/>
    <s v="Tiktok"/>
    <s v="จ่ายทีหลัง / COD"/>
    <s v=""/>
    <s v="794287732416"/>
    <s v="31/03/2026 11:30"/>
  </r>
  <r>
    <x v="0"/>
    <x v="0"/>
    <n v="66.666666666666671"/>
    <n v="3"/>
    <s v="GYU58"/>
    <n v="100"/>
    <n v="0"/>
    <s v="ร้านที่2"/>
    <s v=" M***e K***aner"/>
    <s v="เทศบาลนครเชียงใหม่"/>
    <s v="-"/>
    <s v=""/>
    <s v="31/03/2026 11:29"/>
    <s v="-"/>
    <s v="J&amp;T COD"/>
    <s v="Tiktok"/>
    <s v="จ่ายทีหลัง / COD"/>
    <s v=""/>
    <s v="794226210411"/>
    <s v="31/03/2026 11:30"/>
  </r>
  <r>
    <x v="0"/>
    <x v="0"/>
    <n v="66.666666666666671"/>
    <n v="3"/>
    <s v="GYU57"/>
    <n v="100"/>
    <n v="0"/>
    <s v="ร้านที่2"/>
    <s v=" M***e K***aner"/>
    <s v="เทศบาลนครเชียงใหม่"/>
    <s v="-"/>
    <s v=""/>
    <s v="31/03/2026 11:29"/>
    <s v="-"/>
    <s v="J&amp;T COD"/>
    <s v="Tiktok"/>
    <s v="จ่ายทีหลัง / COD"/>
    <s v=""/>
    <s v="794235018430"/>
    <s v="31/03/2026 11:29"/>
  </r>
  <r>
    <x v="0"/>
    <x v="0"/>
    <n v="66.666666666666671"/>
    <n v="3"/>
    <s v="GYU56"/>
    <n v="100"/>
    <n v="0"/>
    <s v="ร้านที่2"/>
    <s v=" M***e K***aner"/>
    <s v="เทศบาลนครเชียงใหม่"/>
    <s v="-"/>
    <s v=""/>
    <s v="31/03/2026 11:29"/>
    <s v="-"/>
    <s v="J&amp;T COD"/>
    <s v="Tiktok"/>
    <s v="จ่ายทีหลัง / COD"/>
    <s v=""/>
    <s v="794265412426"/>
    <s v="31/03/2026 11:29"/>
  </r>
  <r>
    <x v="8"/>
    <x v="7"/>
    <n v="200"/>
    <n v="1"/>
    <s v="GYU55"/>
    <n v="137"/>
    <n v="38"/>
    <s v="ร้านที่4"/>
    <s v="ว***า บ***็ม"/>
    <s v="สตูล"/>
    <s v="-"/>
    <s v=""/>
    <s v="31/03/2026 11:28"/>
    <s v="-"/>
    <s v="J&amp;T COD"/>
    <s v="Tiktok"/>
    <s v="จ่ายทีหลัง / COD"/>
    <s v=""/>
    <s v="794259137453"/>
    <s v="31/03/2026 11:29"/>
  </r>
  <r>
    <x v="0"/>
    <x v="0"/>
    <n v="66.666666666666671"/>
    <n v="6"/>
    <s v="GYU54"/>
    <n v="200"/>
    <n v="0"/>
    <s v="ร้านที่2"/>
    <s v=" M***e K***aner"/>
    <s v="เทศบาลนครเชียงใหม่"/>
    <s v="-"/>
    <s v=""/>
    <s v="31/03/2026 11:28"/>
    <s v="-"/>
    <s v="J&amp;T COD"/>
    <s v="Tiktok"/>
    <s v="จ่ายทีหลัง / COD"/>
    <s v=""/>
    <s v="794264600463"/>
    <s v="31/03/2026 11:28"/>
  </r>
  <r>
    <x v="12"/>
    <x v="12"/>
    <n v="66.333333333333329"/>
    <n v="3"/>
    <s v="GYU52"/>
    <n v="250"/>
    <n v="0"/>
    <s v="ร้านที่1"/>
    <s v="ด******น"/>
    <s v="******าชพฤกษ์ 9, ถนน ราชพฤกษ์, แขวงบางเชือกหนัง, เขตตลิ่งชัน แขวงบางเชือกหนัง เขตตลิ่งชัน จังหวัดกรุงเทพมหานคร 10170"/>
    <s v="10170"/>
    <s v="37"/>
    <s v="31/03/2026 11:26"/>
    <s v="-"/>
    <s v="SPX Express"/>
    <s v="Shopee"/>
    <s v="shopee"/>
    <s v=""/>
    <s v="TH2685252657393"/>
    <s v="31/03/2026 11:26"/>
  </r>
  <r>
    <x v="1"/>
    <x v="1"/>
    <n v="33.333333333333336"/>
    <n v="3"/>
    <s v="GYU51"/>
    <n v="100"/>
    <n v="0"/>
    <s v="ร้านที่2"/>
    <s v="จ***ทร์ ท***"/>
    <s v="ตาก"/>
    <s v="-"/>
    <s v=""/>
    <s v="31/03/2026 11:25"/>
    <s v="-"/>
    <s v="J&amp;T Express"/>
    <s v="Tiktok"/>
    <s v="tiktok"/>
    <s v=""/>
    <s v="794233425451"/>
    <s v="31/03/2026 11:25"/>
  </r>
  <r>
    <x v="1"/>
    <x v="1"/>
    <n v="33.333333333333336"/>
    <n v="12"/>
    <s v="GYU50"/>
    <n v="364"/>
    <n v="0"/>
    <s v="ร้านที่2"/>
    <s v="R***hicha S***et"/>
    <s v="ปราจีนบุรี"/>
    <s v="-"/>
    <s v=""/>
    <s v="31/03/2026 11:24"/>
    <s v="-"/>
    <s v="J&amp;T COD"/>
    <s v="Tiktok"/>
    <s v="จ่ายทีหลัง / COD"/>
    <s v="มะพร้าว 3 ฝอยทอง 3 เนยนม 3 กล้วยหอม 3"/>
    <s v="794221815424"/>
    <s v="31/03/2026 11:25"/>
  </r>
  <r>
    <x v="1"/>
    <x v="1"/>
    <n v="65"/>
    <n v="9"/>
    <s v="GYU49"/>
    <n v="299"/>
    <n v="0"/>
    <s v="ร้านที่2"/>
    <s v="น** โ*** โ***หญ่ น***นุ๊ก"/>
    <s v="พังงา"/>
    <s v="-"/>
    <s v=""/>
    <s v="31/03/2026 11:24"/>
    <s v="-"/>
    <s v="J&amp;T Express"/>
    <s v="Tiktok"/>
    <s v="tiktok"/>
    <s v=""/>
    <s v="794273014496"/>
    <s v="31/03/2026 11:24"/>
  </r>
  <r>
    <x v="1"/>
    <x v="1"/>
    <n v="33.333333333333336"/>
    <n v="3"/>
    <s v="GYU48"/>
    <n v="100"/>
    <n v="0"/>
    <s v="ร้านที่2"/>
    <s v="ฐ***ดา ส***่อง"/>
    <s v="พระนครศรีอยุธยา"/>
    <s v="-"/>
    <s v=""/>
    <s v="31/03/2026 11:23"/>
    <s v="-"/>
    <s v="J&amp;T Express"/>
    <s v="Tiktok"/>
    <s v="tiktok"/>
    <s v=""/>
    <s v="794223427454"/>
    <s v="31/03/2026 11:23"/>
  </r>
  <r>
    <x v="0"/>
    <x v="0"/>
    <n v="66.666666666666671"/>
    <n v="3"/>
    <s v="GYU47"/>
    <n v="100"/>
    <n v="0"/>
    <s v="ร้านที่2"/>
    <s v="R***arin"/>
    <s v="กาญจนบุรี"/>
    <s v="-"/>
    <s v=""/>
    <s v="31/03/2026 11:21"/>
    <s v="-"/>
    <s v="J&amp;T Express"/>
    <s v="Tiktok"/>
    <s v="tiktok"/>
    <s v=""/>
    <s v="794251612442"/>
    <s v="31/03/2026 11:21"/>
  </r>
  <r>
    <x v="1"/>
    <x v="1"/>
    <n v="50"/>
    <n v="6"/>
    <s v="GYU46"/>
    <n v="200"/>
    <n v="0"/>
    <s v="ร้านที่2"/>
    <s v="ท**"/>
    <s v="จันทบุรี"/>
    <s v="-"/>
    <s v=""/>
    <s v="31/03/2026 11:20"/>
    <s v="-"/>
    <s v="J&amp;T COD"/>
    <s v="Tiktok"/>
    <s v="จ่ายทีหลัง / COD"/>
    <s v=""/>
    <s v="794280020424"/>
    <s v="31/03/2026 11:21"/>
  </r>
  <r>
    <x v="0"/>
    <x v="0"/>
    <n v="66.666666666666671"/>
    <n v="3"/>
    <s v="GYU45"/>
    <n v="100"/>
    <n v="0"/>
    <s v="ร้านที่2"/>
    <s v="น***าว์ พ***กุล"/>
    <s v="กรุงเทพฯ"/>
    <s v="-"/>
    <s v=""/>
    <s v="31/03/2026 11:06"/>
    <s v="-"/>
    <s v="J&amp;T Express"/>
    <s v="Tiktok"/>
    <s v="tiktok"/>
    <s v=""/>
    <s v="794258535420"/>
    <s v="31/03/2026 11:05"/>
  </r>
  <r>
    <x v="8"/>
    <x v="7"/>
    <n v="200"/>
    <n v="1"/>
    <s v="GYU43"/>
    <n v="99"/>
    <n v="0"/>
    <s v="ร้านที่2"/>
    <s v="อ***ันท์ น***านเหมินท์"/>
    <s v="Chiang Mai"/>
    <s v="-"/>
    <s v=""/>
    <s v="31/03/2026 11:02"/>
    <s v="-"/>
    <s v="J&amp;T COD"/>
    <s v="Tiktok"/>
    <s v="จ่ายทีหลัง / COD"/>
    <s v=""/>
    <s v="794294211465"/>
    <s v="31/03/2026 11:02"/>
  </r>
  <r>
    <x v="1"/>
    <x v="1"/>
    <n v="40"/>
    <n v="10"/>
    <s v="GYU42"/>
    <n v="280.5"/>
    <n v="0"/>
    <s v="ร้านที่2"/>
    <s v="น***าว์ พ***กุล"/>
    <s v="กรุงเทพฯ"/>
    <s v="-"/>
    <s v=""/>
    <s v="31/03/2026 11:03"/>
    <s v="-"/>
    <s v="J&amp;T Express"/>
    <s v="Tiktok"/>
    <s v="tiktok"/>
    <s v=""/>
    <s v="794218614475"/>
    <s v="31/03/2026 11:02"/>
  </r>
  <r>
    <x v="1"/>
    <x v="1"/>
    <n v="33.333333333333336"/>
    <n v="3"/>
    <s v="GYU41"/>
    <n v="100"/>
    <n v="0"/>
    <s v="ร้านที่2"/>
    <s v="ส***ตร ม***่อน"/>
    <s v="อุบลราชธานี"/>
    <s v="-"/>
    <s v=""/>
    <s v="31/03/2026 10:59"/>
    <s v="-"/>
    <s v="J&amp;T COD"/>
    <s v="Tiktok"/>
    <s v="จ่ายทีหลัง / COD"/>
    <s v=""/>
    <s v="794239226443"/>
    <s v="31/03/2026 10:59"/>
  </r>
  <r>
    <x v="1"/>
    <x v="1"/>
    <n v="33.333333333333336"/>
    <n v="3"/>
    <s v="GYU36"/>
    <n v="100"/>
    <n v="0"/>
    <s v="ร้านที่2"/>
    <s v="ไ***ัตน์​ ร***กียรติไชย"/>
    <s v="กรุงเทพฯ"/>
    <s v="-"/>
    <s v=""/>
    <s v="31/03/2026 10:54"/>
    <s v="-"/>
    <s v="J&amp;T Express"/>
    <s v="Tiktok"/>
    <s v="tiktok"/>
    <s v=""/>
    <s v="794260541443"/>
    <s v="31/03/2026 10:54"/>
  </r>
  <r>
    <x v="3"/>
    <x v="3"/>
    <n v="159"/>
    <n v="1"/>
    <s v="GYU34"/>
    <n v="129"/>
    <n v="0"/>
    <s v="ร้านที่2"/>
    <s v="P*** U"/>
    <s v="แม่ฮ่องสอน"/>
    <s v="-"/>
    <s v=""/>
    <s v="31/03/2026 10:50"/>
    <s v="-"/>
    <s v="J&amp;T COD"/>
    <s v="Tiktok"/>
    <s v="จ่ายทีหลัง / COD"/>
    <s v=""/>
    <s v="794299605433"/>
    <s v="31/03/2026 10:50"/>
  </r>
  <r>
    <x v="1"/>
    <x v="1"/>
    <n v="33.333333333333336"/>
    <n v="3"/>
    <s v="GYU33"/>
    <n v="100"/>
    <n v="0"/>
    <s v="ร้านที่2"/>
    <s v="แ**"/>
    <s v="ปทุมธานี"/>
    <s v="-"/>
    <s v=""/>
    <s v="31/03/2026 10:49"/>
    <s v="-"/>
    <s v="J&amp;T Express"/>
    <s v="Tiktok"/>
    <s v="tiktok"/>
    <s v="เผือกมะพร้าวอ่อน กาแฟ เนยนม"/>
    <s v="794282217455"/>
    <s v="31/03/2026 10:50"/>
  </r>
  <r>
    <x v="0"/>
    <x v="0"/>
    <n v="66.666666666666671"/>
    <n v="3"/>
    <s v="GYU32"/>
    <n v="100"/>
    <n v="0"/>
    <s v="ร้านที่2"/>
    <s v="ว***ษญา ช***ักดี"/>
    <s v="ชัยภูมิ"/>
    <s v="-"/>
    <s v=""/>
    <s v="31/03/2026 10:49"/>
    <s v="-"/>
    <s v="J&amp;T Express"/>
    <s v="Tiktok"/>
    <s v="tiktok"/>
    <s v=""/>
    <s v="794292414440"/>
    <s v="31/03/2026 10:49"/>
  </r>
  <r>
    <x v="0"/>
    <x v="0"/>
    <n v="66.666666666666671"/>
    <n v="3"/>
    <s v="GYU31"/>
    <n v="100"/>
    <n v="0"/>
    <s v="ร้านที่2"/>
    <s v="ว***สินี  ก***าโทรก่อนส่ง"/>
    <s v="ปทุมธานี"/>
    <s v="-"/>
    <s v=""/>
    <s v="31/03/2026 10:49"/>
    <s v="-"/>
    <s v="J&amp;T Express"/>
    <s v="Tiktok"/>
    <s v="tiktok"/>
    <s v=""/>
    <s v="794229628426"/>
    <s v="31/03/2026 10:49"/>
  </r>
  <r>
    <x v="12"/>
    <x v="12"/>
    <n v="120"/>
    <n v="1"/>
    <s v="GYU30"/>
    <n v="89"/>
    <n v="0"/>
    <s v="ร้านที่2"/>
    <s v=" อ***ทิพย์. ป***ังสิต"/>
    <s v="เทศบาลนครนครราชสีมา"/>
    <s v="-"/>
    <s v=""/>
    <s v="31/03/2026 10:49"/>
    <s v="-"/>
    <s v="J&amp;T COD"/>
    <s v="Tiktok"/>
    <s v="จ่ายทีหลัง / COD"/>
    <s v=""/>
    <s v="794244406454"/>
    <s v="31/03/2026 10:49"/>
  </r>
  <r>
    <x v="12"/>
    <x v="12"/>
    <n v="120"/>
    <n v="1"/>
    <s v="GYU29"/>
    <n v="100"/>
    <n v="0"/>
    <s v="ร้านที่2"/>
    <s v="ว***ษญา ช***ักดี"/>
    <s v="ชัยภูมิ"/>
    <s v="-"/>
    <s v=""/>
    <s v="31/03/2026 10:48"/>
    <s v="-"/>
    <s v="J&amp;T Express"/>
    <s v="Tiktok"/>
    <s v="tiktok"/>
    <s v=""/>
    <s v="794276206441"/>
    <s v="31/03/2026 10:48"/>
  </r>
  <r>
    <x v="8"/>
    <x v="7"/>
    <n v="99"/>
    <n v="2"/>
    <s v="GYU27"/>
    <n v="171.5"/>
    <n v="0"/>
    <s v="ร้านที่4"/>
    <s v="อ***ยา"/>
    <s v="เพชรบุรี"/>
    <s v="-"/>
    <s v=""/>
    <s v="31/03/2026 10:46"/>
    <s v="-"/>
    <s v="J&amp;T COD"/>
    <s v="Tiktok"/>
    <s v="จ่ายทีหลัง / COD"/>
    <s v=""/>
    <s v="794261410456"/>
    <s v="31/03/2026 10:47"/>
  </r>
  <r>
    <x v="1"/>
    <x v="1"/>
    <n v="33.333333333333336"/>
    <n v="3"/>
    <s v="GYU26"/>
    <n v="100"/>
    <n v="0"/>
    <s v="ร้านที่4"/>
    <s v="ม***ช ค***งบัวคง"/>
    <s v="นครศรีธรรมราช"/>
    <s v="-"/>
    <s v=""/>
    <s v="31/03/2026 10:46"/>
    <s v="-"/>
    <s v="J&amp;T COD"/>
    <s v="Tiktok"/>
    <s v="จ่ายทีหลัง / COD"/>
    <s v=""/>
    <s v="794293344434"/>
    <s v="31/03/2026 10:47"/>
  </r>
  <r>
    <x v="1"/>
    <x v="1"/>
    <n v="33.333333333333336"/>
    <n v="3"/>
    <s v="GYU23"/>
    <n v="100"/>
    <n v="0"/>
    <s v="ร้านที่2"/>
    <s v="Y***"/>
    <s v="กรุงเทพฯ"/>
    <s v="-"/>
    <s v=""/>
    <s v="31/03/2026 10:43"/>
    <s v="-"/>
    <s v="J&amp;T COD"/>
    <s v="Tiktok"/>
    <s v="จ่ายทีหลัง / COD"/>
    <s v="รบกวนขอเป็นเนยนมกับรสมะพร้าวนะคะ ขอบคุณค่ะ"/>
    <s v="794229332433"/>
    <s v="31/03/2026 10:43"/>
  </r>
  <r>
    <x v="1"/>
    <x v="1"/>
    <n v="33.333333333333336"/>
    <n v="3"/>
    <s v="GYU21"/>
    <n v="100"/>
    <n v="0"/>
    <s v="ร้านที่2"/>
    <s v="ซ***ตส"/>
    <s v="นนทบุรี"/>
    <s v="-"/>
    <s v=""/>
    <s v="31/03/2026 10:40"/>
    <s v="-"/>
    <s v="J&amp;T COD"/>
    <s v="Tiktok"/>
    <s v="จ่ายทีหลัง / COD"/>
    <s v=""/>
    <s v="794254421472"/>
    <s v="31/03/2026 10:40"/>
  </r>
  <r>
    <x v="1"/>
    <x v="1"/>
    <n v="33.333333333333336"/>
    <n v="3"/>
    <s v="GYU20"/>
    <n v="100"/>
    <n v="0"/>
    <s v="ร้านที่2"/>
    <s v="จ***ร์เพ็ญ บ***วส"/>
    <s v="กาฬสินธุ์"/>
    <s v="-"/>
    <s v=""/>
    <s v="31/03/2026 10:39"/>
    <s v="-"/>
    <s v="J&amp;T COD"/>
    <s v="Tiktok"/>
    <s v="จ่ายทีหลัง / COD"/>
    <s v=""/>
    <s v="794213628482"/>
    <s v="31/03/2026 10:39"/>
  </r>
  <r>
    <x v="0"/>
    <x v="0"/>
    <n v="66.666666666666671"/>
    <n v="3"/>
    <s v="GYU17"/>
    <n v="100"/>
    <n v="0"/>
    <s v="ร้านที่2"/>
    <s v="น***ึ้ง"/>
    <s v="พิษณุโลก"/>
    <s v="-"/>
    <s v=""/>
    <s v="31/03/2026 10:39"/>
    <s v="-"/>
    <s v="J&amp;T COD"/>
    <s v="Tiktok"/>
    <s v="จ่ายทีหลัง / COD"/>
    <s v=""/>
    <s v="794261322492"/>
    <s v="31/03/2026 10:39"/>
  </r>
  <r>
    <x v="0"/>
    <x v="0"/>
    <n v="66.666666666666671"/>
    <n v="3"/>
    <s v="GYU16"/>
    <n v="100"/>
    <n v="0"/>
    <s v="ร้านที่2"/>
    <s v="ศ***ุดา อ***โชติ"/>
    <s v="ราชบุรี"/>
    <s v="-"/>
    <s v=""/>
    <s v="31/03/2026 10:39"/>
    <s v="-"/>
    <s v="J&amp;T Express"/>
    <s v="Tiktok"/>
    <s v="tiktok"/>
    <s v=""/>
    <s v="794283720495"/>
    <s v="31/03/2026 10:39"/>
  </r>
  <r>
    <x v="1"/>
    <x v="1"/>
    <n v="33.333333333333336"/>
    <n v="3"/>
    <s v="GYU15"/>
    <n v="100"/>
    <n v="0"/>
    <s v="ร้านที่2"/>
    <s v="พ* พ***าา"/>
    <s v="นครพนม"/>
    <s v="-"/>
    <s v=""/>
    <s v="31/03/2026 10:34"/>
    <s v="-"/>
    <s v="J&amp;T Express"/>
    <s v="Tiktok"/>
    <s v="tiktok"/>
    <s v=""/>
    <s v="794298341465"/>
    <s v="31/03/2026 10:34"/>
  </r>
  <r>
    <x v="1"/>
    <x v="1"/>
    <n v="33.333333333333336"/>
    <n v="3"/>
    <s v="GYU14"/>
    <n v="100"/>
    <n v="0"/>
    <s v="ร้านที่2"/>
    <s v="ส***ทัย อ***ร์นา"/>
    <s v="ชัยนาท"/>
    <s v="-"/>
    <s v=""/>
    <s v="31/03/2026 10:33"/>
    <s v="-"/>
    <s v="J&amp;T COD"/>
    <s v="Tiktok"/>
    <s v="จ่ายทีหลัง / COD"/>
    <s v=""/>
    <s v="794216140476"/>
    <s v="31/03/2026 10:33"/>
  </r>
  <r>
    <x v="1"/>
    <x v="1"/>
    <n v="33.333333333333336"/>
    <n v="3"/>
    <s v="GYU13"/>
    <n v="100"/>
    <n v="0"/>
    <s v="ร้านที่2"/>
    <s v="แ**  ส**  บ***ลี้ยง"/>
    <s v="ศรีสะเกษ"/>
    <s v="-"/>
    <s v=""/>
    <s v="31/03/2026 10:33"/>
    <s v="-"/>
    <s v="J&amp;T COD"/>
    <s v="Tiktok"/>
    <s v="จ่ายทีหลัง / COD"/>
    <s v=""/>
    <s v="794277345455"/>
    <s v="31/03/2026 10:33"/>
  </r>
  <r>
    <x v="0"/>
    <x v="0"/>
    <n v="66.666666666666671"/>
    <n v="3"/>
    <s v="GYU12"/>
    <n v="100"/>
    <n v="0"/>
    <s v="ร้านที่4"/>
    <s v="น***ิญา ด***ญญา"/>
    <s v="อ่างทอง"/>
    <s v="-"/>
    <s v=""/>
    <s v="31/03/2026 10:31"/>
    <s v="-"/>
    <s v="J&amp;T COD"/>
    <s v="Tiktok"/>
    <s v="จ่ายทีหลัง / COD"/>
    <s v=""/>
    <s v="794250600496"/>
    <s v="31/03/2026 10:31"/>
  </r>
  <r>
    <x v="0"/>
    <x v="0"/>
    <n v="66.666666666666671"/>
    <n v="6"/>
    <s v="GYU11"/>
    <n v="200"/>
    <n v="0"/>
    <s v="ร้านที่2"/>
    <s v="แ**  ส**  บ***ลี้ยง"/>
    <s v="ศรีสะเกษ"/>
    <s v="-"/>
    <s v=""/>
    <s v="31/03/2026 10:24"/>
    <s v="-"/>
    <s v="J&amp;T COD"/>
    <s v="Tiktok"/>
    <s v="จ่ายทีหลัง / COD"/>
    <s v=""/>
    <s v="794233529456"/>
    <s v="31/03/2026 10:24"/>
  </r>
  <r>
    <x v="0"/>
    <x v="0"/>
    <n v="66.666666666666671"/>
    <n v="3"/>
    <s v="GYU10"/>
    <n v="100"/>
    <n v="0"/>
    <s v="ร้านที่2"/>
    <s v="ว***ลักษณ์    ถ***พรรณ์"/>
    <s v="สุรินทร์"/>
    <s v="-"/>
    <s v=""/>
    <s v="31/03/2026 10:19"/>
    <s v="-"/>
    <s v="J&amp;T COD"/>
    <s v="Tiktok"/>
    <s v="จ่ายทีหลัง / COD"/>
    <s v=""/>
    <s v="794293402490"/>
    <s v="31/03/2026 10:19"/>
  </r>
  <r>
    <x v="0"/>
    <x v="0"/>
    <n v="66.666666666666671"/>
    <n v="3"/>
    <s v="GYU7"/>
    <n v="100"/>
    <n v="0"/>
    <s v="ร้านที่2"/>
    <s v="พ***นาฏ โ***ีย์"/>
    <s v="สุโขทัย"/>
    <s v="-"/>
    <s v=""/>
    <s v="31/03/2026 10:16"/>
    <s v="-"/>
    <s v="J&amp;T COD"/>
    <s v="Tiktok"/>
    <s v="จ่ายทีหลัง / COD"/>
    <s v=""/>
    <s v="794237524485"/>
    <s v="31/03/2026 10:16"/>
  </r>
  <r>
    <x v="0"/>
    <x v="0"/>
    <n v="66.666666666666671"/>
    <n v="3"/>
    <s v="GYU6"/>
    <n v="100"/>
    <n v="0"/>
    <s v="ร้านที่2"/>
    <s v="อ***ช ส***มนึก"/>
    <s v="กรุงเทพฯ"/>
    <s v="-"/>
    <s v=""/>
    <s v="31/03/2026 10:11"/>
    <s v="-"/>
    <s v="J&amp;T COD"/>
    <s v="Tiktok"/>
    <s v="จ่ายทีหลัง / COD"/>
    <s v=""/>
    <s v="794287407491"/>
    <s v="31/03/2026 10:11"/>
  </r>
  <r>
    <x v="1"/>
    <x v="1"/>
    <n v="65"/>
    <n v="9"/>
    <s v="GYU5"/>
    <n v="373.1"/>
    <n v="14"/>
    <s v="ร้านที่1"/>
    <s v="กนกวรรณ เหล่าธิติพงศ์"/>
    <s v="71/24 บ้านและสวนลากูน  ถนนพรานนก-พุทธมณฑลสาย 4 · บางพรม/ Bang Phrom_x000a__x000a_ตลิ่งชัน/ Taling Chanกรุงเทพมหานคร/ Bangkok_x000a_10170"/>
    <s v="10170"/>
    <s v="660817703600"/>
    <s v="31/03/2026 10:09"/>
    <s v="-"/>
    <s v="Kerry_dropoff"/>
    <s v="Lazada"/>
    <s v="lazada"/>
    <s v=""/>
    <s v="LEXPU0672990124"/>
    <s v="31/03/2026 10:09"/>
  </r>
  <r>
    <x v="1"/>
    <x v="1"/>
    <n v="33.333333333333336"/>
    <n v="3"/>
    <s v="GYU3"/>
    <n v="100"/>
    <n v="0"/>
    <s v="ร้านที่4"/>
    <s v="น***กมณฑน์ ก***นาวงศ์ธร"/>
    <s v="ลพบุรี"/>
    <s v="-"/>
    <s v=""/>
    <s v="31/03/2026 09:52"/>
    <s v="-"/>
    <s v="J&amp;T COD"/>
    <s v="Tiktok"/>
    <s v="จ่ายทีหลัง / COD"/>
    <s v=""/>
    <s v="794243439415"/>
    <s v="31/03/2026 09:52"/>
  </r>
  <r>
    <x v="0"/>
    <x v="0"/>
    <n v="66.666666666666671"/>
    <n v="3"/>
    <s v="GYU2"/>
    <n v="111"/>
    <n v="0"/>
    <s v="ร้านที่1"/>
    <s v="ร*ญ"/>
    <s v="******ใหญ่ ตำบลกลาง ตำบลกลาง อำเภอเดชอุดม จังหวัดอุบลราชธานี 34160"/>
    <s v="34160"/>
    <s v="13"/>
    <s v="31/03/2026 09:50"/>
    <s v="-"/>
    <s v="SPX Express"/>
    <s v="Shopee"/>
    <s v="shopee"/>
    <s v=""/>
    <s v="TH2682427622688"/>
    <s v="31/03/2026 09:50"/>
  </r>
  <r>
    <x v="1"/>
    <x v="1"/>
    <n v="33.333333333333336"/>
    <n v="3"/>
    <s v="GYU1"/>
    <n v="100"/>
    <n v="0"/>
    <s v="ร้านที่2"/>
    <s v="น***้"/>
    <s v="สมุทรปราการ"/>
    <s v="-"/>
    <s v=""/>
    <s v="31/03/2026 09:45"/>
    <s v="-"/>
    <s v="J&amp;T COD"/>
    <s v="Tiktok"/>
    <s v="จ่ายทีหลัง / COD"/>
    <s v=""/>
    <s v="794263749495"/>
    <s v="31/03/2026 09:45"/>
  </r>
  <r>
    <x v="1"/>
    <x v="1"/>
    <n v="33.333333333333336"/>
    <n v="3"/>
    <s v="GYU0"/>
    <n v="100"/>
    <n v="0"/>
    <s v="ร้านที่4"/>
    <s v="พ***ี  ท***ุตร"/>
    <s v="สมุทรปราการ"/>
    <s v="-"/>
    <s v=""/>
    <s v="31/03/2026 09:44"/>
    <s v="-"/>
    <s v="J&amp;T COD"/>
    <s v="Tiktok"/>
    <s v="จ่ายทีหลัง / COD"/>
    <s v=""/>
    <s v="794257751405"/>
    <s v="31/03/2026 09:44"/>
  </r>
  <r>
    <x v="1"/>
    <x v="1"/>
    <n v="33.333333333333336"/>
    <n v="3"/>
    <s v="GYT99"/>
    <n v="100"/>
    <n v="0"/>
    <s v="ร้านที่2"/>
    <s v="M* l***-sheng l**"/>
    <s v="Bangkok"/>
    <s v="-"/>
    <s v=""/>
    <s v="31/03/2026 09:38"/>
    <s v="-"/>
    <s v="J&amp;T Express"/>
    <s v="Tiktok"/>
    <s v="tiktok"/>
    <s v=""/>
    <s v="794255944451"/>
    <s v="31/03/2026 09:38"/>
  </r>
  <r>
    <x v="0"/>
    <x v="0"/>
    <n v="66.666666666666671"/>
    <n v="3"/>
    <s v="GYT98"/>
    <n v="100"/>
    <n v="0"/>
    <s v="ร้านที่2"/>
    <s v="ฉ***แก้ว"/>
    <s v="ร้อยเอ็ด"/>
    <s v="-"/>
    <s v=""/>
    <s v="31/03/2026 09:37"/>
    <s v="-"/>
    <s v="J&amp;T COD"/>
    <s v="Tiktok"/>
    <s v="จ่ายทีหลัง / COD"/>
    <s v=""/>
    <s v="794284528472"/>
    <s v="31/03/2026 09:37"/>
  </r>
  <r>
    <x v="0"/>
    <x v="0"/>
    <n v="66.666666666666671"/>
    <n v="3"/>
    <s v="GYT97"/>
    <n v="100"/>
    <n v="0"/>
    <s v="ร้านที่2"/>
    <s v="น***้"/>
    <s v="สมุทรปราการ"/>
    <s v="-"/>
    <s v=""/>
    <s v="31/03/2026 09:35"/>
    <s v="-"/>
    <s v="J&amp;T COD"/>
    <s v="Tiktok"/>
    <s v="จ่ายทีหลัง / COD"/>
    <s v=""/>
    <s v="794285602482"/>
    <s v="31/03/2026 09:36"/>
  </r>
  <r>
    <x v="8"/>
    <x v="7"/>
    <n v="200"/>
    <n v="1"/>
    <s v="GYT96"/>
    <n v="128"/>
    <n v="29"/>
    <s v="ร้านที่4"/>
    <s v="เ**"/>
    <s v="สระบุรี"/>
    <s v="-"/>
    <s v=""/>
    <s v="31/03/2026 09:34"/>
    <s v="-"/>
    <s v="J&amp;T COD"/>
    <s v="Tiktok"/>
    <s v="จ่ายทีหลัง / COD"/>
    <s v=""/>
    <s v="794233217466"/>
    <s v="31/03/2026 09:34"/>
  </r>
  <r>
    <x v="4"/>
    <x v="2"/>
    <n v="109"/>
    <n v="1"/>
    <s v="GYT95"/>
    <n v="117"/>
    <n v="8"/>
    <s v="ร้านที่1"/>
    <s v="ป้าสมจิตร"/>
    <s v="ปั้มน้ำมันบ้านแก่ง  ตรงข้ามโรงเรียนบ้านแก่ง_x000a__x000a_ตรอน/ Tronอุตรดิตถ์/ Uttaradit_x000a_53140"/>
    <s v="53140"/>
    <s v="660624709216"/>
    <s v="31/03/2026 09:35"/>
    <s v="-"/>
    <s v="Kerry_dropoff"/>
    <s v="Lazada"/>
    <s v="lazada"/>
    <s v=""/>
    <s v="LEXPU0672956065"/>
    <s v="31/03/2026 09:34"/>
  </r>
  <r>
    <x v="2"/>
    <x v="16"/>
    <n v="139"/>
    <n v="1"/>
    <s v="GYT92"/>
    <n v="215"/>
    <n v="0"/>
    <s v="ร้านที่10"/>
    <s v="ญาณิศา "/>
    <s v="202/1 ม 7 ตำบลพลูตาหลวง อ สัตหีบ จ ชลบุรี  20180"/>
    <s v="20180"/>
    <s v="0890954528"/>
    <s v="31/03/2026 09:20"/>
    <s v="sompear3955@gmail.com"/>
    <s v="EMS COD"/>
    <s v="facebook"/>
    <s v="กสิกร"/>
    <s v=""/>
    <s v="WA112620707TH"/>
    <s v="31/03/2026 09:19"/>
  </r>
  <r>
    <x v="4"/>
    <x v="9"/>
    <n v="139"/>
    <n v="1"/>
    <s v="GYT92"/>
    <n v="215"/>
    <n v="0"/>
    <s v="ร้านที่10"/>
    <s v="ญาณิศา "/>
    <s v="202/1 ม 7 ตำบลพลูตาหลวง อ สัตหีบ จ ชลบุรี  20180"/>
    <s v="20180"/>
    <s v="0890954528"/>
    <s v="31/03/2026 09:20"/>
    <s v="sompear3955@gmail.com"/>
    <s v="EMS COD"/>
    <s v="facebook"/>
    <s v="กสิกร"/>
    <s v=""/>
    <s v="WA112620707TH"/>
    <s v="31/03/2026 09:19"/>
  </r>
  <r>
    <x v="2"/>
    <x v="16"/>
    <n v="139"/>
    <n v="1"/>
    <s v="GYT91"/>
    <n v="215"/>
    <n v="0"/>
    <s v="ร้านที่10"/>
    <s v="อรนุช"/>
    <s v="67 ซ.จันทน์6 ถนนจันทน์ แขวงทุ่งวัดดอน เขตสาทร กทม._x000a_ 10120"/>
    <s v="10120"/>
    <s v="0985695562"/>
    <s v="31/03/2026 09:18"/>
    <s v="sompear3955@gmail.com"/>
    <s v="EMS COD"/>
    <s v="facebook"/>
    <s v="กสิกร"/>
    <s v=""/>
    <s v="WA112620715TH"/>
    <s v="31/03/2026 09:17"/>
  </r>
  <r>
    <x v="3"/>
    <x v="3"/>
    <n v="139"/>
    <n v="1"/>
    <s v="GYT91"/>
    <n v="215"/>
    <n v="0"/>
    <s v="ร้านที่10"/>
    <s v="อรนุช"/>
    <s v="67 ซ.จันทน์6 ถนนจันทน์ แขวงทุ่งวัดดอน เขตสาทร กทม._x000a_ 10120"/>
    <s v="10120"/>
    <s v="0985695562"/>
    <s v="31/03/2026 09:18"/>
    <s v="sompear3955@gmail.com"/>
    <s v="EMS COD"/>
    <s v="facebook"/>
    <s v="กสิกร"/>
    <s v=""/>
    <s v="WA112620715TH"/>
    <s v="31/03/2026 09:17"/>
  </r>
  <r>
    <x v="1"/>
    <x v="1"/>
    <n v="65"/>
    <n v="6"/>
    <s v="GYT90"/>
    <n v="200"/>
    <n v="0"/>
    <s v="ร้านที่10"/>
    <s v="พิมพรรณ  ภัทรากุล"/>
    <s v="27ม.10 ต.ท่าผา อ.เกาะคา จ.ลำปาง 52130"/>
    <s v="52130"/>
    <s v="0815942504"/>
    <s v="31/03/2026 09:16"/>
    <s v="sompear3955@gmail.com"/>
    <s v="EMS COD"/>
    <s v="facebook"/>
    <s v="กสิกร"/>
    <s v=""/>
    <s v="WA112620724TH"/>
    <s v="31/03/2026 09:16"/>
  </r>
  <r>
    <x v="1"/>
    <x v="1"/>
    <n v="65"/>
    <n v="6"/>
    <s v="GYT89"/>
    <n v="200"/>
    <n v="0"/>
    <s v="ร้านที่10"/>
    <s v="วิภาวรรณ ศุภดล"/>
    <s v="329 หมู่ 2_x000a_ต.โคกกระชาย อ.ครบุรี_x000a_จ.นครราชสีมา 30250"/>
    <s v="30250"/>
    <s v="0856340027"/>
    <s v="31/03/2026 09:15"/>
    <s v="sompear3955@gmail.com"/>
    <s v="EMS COD"/>
    <s v="facebook"/>
    <s v="กสิกร"/>
    <s v=""/>
    <s v="WA112620738TH"/>
    <s v="31/03/2026 09:15"/>
  </r>
  <r>
    <x v="1"/>
    <x v="1"/>
    <n v="65"/>
    <n v="6"/>
    <s v="GYT88"/>
    <n v="200"/>
    <n v="0"/>
    <s v="ร้านที่10"/>
    <s v="พรใจ รุ่งเรืองฤทธิชัย"/>
    <s v="279/51 ก _x000a_ต. ท่าฉลอม_x000a_อ. เมือง_x000a_จ. สมุทรสาคร 74000"/>
    <s v="74000"/>
    <s v="0902456146"/>
    <s v="31/03/2026 10:49"/>
    <s v="sompear3955@gmail.com"/>
    <s v="EMS"/>
    <s v="facebook"/>
    <s v="กสิกร"/>
    <s v=""/>
    <s v="WB214666275TH"/>
    <s v="31/03/2026 09:14"/>
  </r>
  <r>
    <x v="0"/>
    <x v="0"/>
    <n v="66.666666666666671"/>
    <n v="3"/>
    <s v="GYT87"/>
    <n v="100"/>
    <n v="0"/>
    <s v="ร้านที่2"/>
    <s v="ธ***ย พ***า"/>
    <s v="ระยอง"/>
    <s v="-"/>
    <s v=""/>
    <s v="31/03/2026 09:13"/>
    <s v="-"/>
    <s v="J&amp;T Express"/>
    <s v="Tiktok"/>
    <s v="tiktok"/>
    <s v=""/>
    <s v="794277525462"/>
    <s v="31/03/2026 09:13"/>
  </r>
  <r>
    <x v="1"/>
    <x v="1"/>
    <n v="65"/>
    <n v="6"/>
    <s v="GYT86"/>
    <n v="200"/>
    <n v="0"/>
    <s v="ร้านที่10"/>
    <s v="คุณอรวิภา​ ก่ำใย​"/>
    <s v=" 12/62 หมู่บ้านเพชรวิลล่า ถนนเลียบคลองทวีวัฒนา แขวงศาลาธรรมสพน์ เขตทวีวัฒนา กรุงเทพมหานคร  10170"/>
    <s v="10170"/>
    <s v="0819225745"/>
    <s v="31/03/2026 09:13"/>
    <s v="sompear3955@gmail.com"/>
    <s v="EMS COD"/>
    <s v="facebook"/>
    <s v="กสิกร"/>
    <s v=""/>
    <s v="WA112620741TH"/>
    <s v="31/03/2026 09:12"/>
  </r>
  <r>
    <x v="10"/>
    <x v="10"/>
    <n v="14"/>
    <n v="1"/>
    <s v="GYT85"/>
    <n v="14"/>
    <n v="0"/>
    <s v="ร้านที่1"/>
    <s v="พ******ม"/>
    <s v="******้านเป็ด ตำบลบ้านเป็ด ตำบลบ้านเป็ด อำเภอเมืองขอนแก่น จังหวัดขอนแก่น 40000"/>
    <s v="40000"/>
    <s v="19"/>
    <s v="31/03/2026 09:05"/>
    <s v="-"/>
    <s v="SPX Express"/>
    <s v="Shopee"/>
    <s v="shopee"/>
    <s v=""/>
    <s v="TH260345389132Z"/>
    <s v="31/03/2026 09:05"/>
  </r>
  <r>
    <x v="5"/>
    <x v="20"/>
    <n v="66"/>
    <n v="1"/>
    <s v="GYT84"/>
    <n v="249"/>
    <n v="0"/>
    <s v="ร้านที่1"/>
    <s v="ศ******ว"/>
    <s v="******ฉาง ตำบลหนองฉาง อำเภอหนองฉาง จังหวัดอุทัยธานี 61110"/>
    <s v="61110"/>
    <s v="64"/>
    <s v="31/03/2026 09:29"/>
    <s v="-"/>
    <s v="SPX Express"/>
    <s v="Shopee"/>
    <s v="shopee"/>
    <s v=""/>
    <s v="TH262271724187Y"/>
    <s v="31/03/2026 08:59"/>
  </r>
  <r>
    <x v="15"/>
    <x v="17"/>
    <n v="66"/>
    <n v="1"/>
    <s v="GYT84"/>
    <n v="249"/>
    <n v="0"/>
    <s v="ร้านที่1"/>
    <s v="ศ******ว"/>
    <s v="******ฉาง ตำบลหนองฉาง อำเภอหนองฉาง จังหวัดอุทัยธานี 61110"/>
    <s v="61110"/>
    <s v="64"/>
    <s v="31/03/2026 09:29"/>
    <s v="-"/>
    <s v="SPX Express"/>
    <s v="Shopee"/>
    <s v="shopee"/>
    <s v=""/>
    <s v="TH262271724187Y"/>
    <s v="31/03/2026 08:59"/>
  </r>
  <r>
    <x v="12"/>
    <x v="12"/>
    <n v="67"/>
    <n v="1"/>
    <s v="GYT84"/>
    <n v="249"/>
    <n v="0"/>
    <s v="ร้านที่1"/>
    <s v="ศ******ว"/>
    <s v="******ฉาง ตำบลหนองฉาง อำเภอหนองฉาง จังหวัดอุทัยธานี 61110"/>
    <s v="61110"/>
    <s v="64"/>
    <s v="31/03/2026 09:29"/>
    <s v="-"/>
    <s v="SPX Express"/>
    <s v="Shopee"/>
    <s v="shopee"/>
    <s v=""/>
    <s v="TH262271724187Y"/>
    <s v="31/03/2026 08:59"/>
  </r>
  <r>
    <x v="1"/>
    <x v="1"/>
    <n v="33.333333333333336"/>
    <n v="3"/>
    <s v="GYT83"/>
    <n v="0"/>
    <n v="0"/>
    <s v="ร้านที่4"/>
    <s v="ณ***ดา ก***ำโรง"/>
    <s v="เทศบาลนครนครราชสีมา"/>
    <s v="-"/>
    <s v=""/>
    <s v="31/03/2026 08:53"/>
    <s v="-"/>
    <s v="J&amp;T Express"/>
    <s v="Tiktok"/>
    <s v="tiktok"/>
    <s v=""/>
    <s v="794285030405"/>
    <s v="31/03/2026 08:53"/>
  </r>
  <r>
    <x v="1"/>
    <x v="1"/>
    <n v="50"/>
    <n v="6"/>
    <s v="GYT81"/>
    <n v="182"/>
    <n v="0"/>
    <s v="ร้านที่2"/>
    <s v="P*** P***"/>
    <s v="Bangkok"/>
    <s v="-"/>
    <s v=""/>
    <s v="31/03/2026 08:47"/>
    <s v="-"/>
    <s v="J&amp;T COD"/>
    <s v="Tiktok"/>
    <s v="จ่ายทีหลัง / COD"/>
    <s v=""/>
    <s v="794207425432"/>
    <s v="31/03/2026 08:48"/>
  </r>
  <r>
    <x v="13"/>
    <x v="14"/>
    <n v="0"/>
    <n v="1"/>
    <s v="GYT80"/>
    <n v="0"/>
    <n v="0"/>
    <s v="ร้านที่2"/>
    <s v="อ***า ล***สง"/>
    <s v="เทศบาลนครเชียงใหม่"/>
    <s v="-"/>
    <s v=""/>
    <s v="31/03/2026 08:44"/>
    <s v="-"/>
    <s v="J&amp;T Express"/>
    <s v="Tiktok"/>
    <s v="tiktok"/>
    <s v=""/>
    <s v="794286204423"/>
    <s v="31/03/2026 08:44"/>
  </r>
  <r>
    <x v="0"/>
    <x v="0"/>
    <n v="66.666666666666671"/>
    <n v="3"/>
    <s v="GYT79"/>
    <n v="100"/>
    <n v="0"/>
    <s v="ร้านที่2"/>
    <s v="จ***ดา พ***ลทอง"/>
    <s v="สระบุรี"/>
    <s v="-"/>
    <s v=""/>
    <s v="31/03/2026 08:43"/>
    <s v="-"/>
    <s v="J&amp;T COD"/>
    <s v="Tiktok"/>
    <s v="จ่ายทีหลัง / COD"/>
    <s v=""/>
    <s v="794269407470"/>
    <s v="31/03/2026 08:43"/>
  </r>
  <r>
    <x v="13"/>
    <x v="14"/>
    <n v="89.5"/>
    <n v="2"/>
    <s v="GYT78"/>
    <n v="0"/>
    <n v="0"/>
    <s v="ร้านที่2"/>
    <s v="ร***อรุณ"/>
    <s v="อุบลราชธานี"/>
    <s v="-"/>
    <s v=""/>
    <s v="31/03/2026 08:40"/>
    <s v="-"/>
    <s v="J&amp;T Express"/>
    <s v="Tiktok"/>
    <s v="tiktok"/>
    <s v=""/>
    <s v="794245928431"/>
    <s v="31/03/2026 08:40"/>
  </r>
  <r>
    <x v="3"/>
    <x v="3"/>
    <n v="0"/>
    <n v="1"/>
    <s v="GYT77"/>
    <n v="0"/>
    <n v="0"/>
    <s v="ร้านที่2"/>
    <s v="ช***ท์ ท***ี"/>
    <s v="สงขลา"/>
    <s v="-"/>
    <s v=""/>
    <s v="31/03/2026 08:33"/>
    <s v="-"/>
    <s v="J&amp;T Express"/>
    <s v="Tiktok"/>
    <s v="tiktok"/>
    <s v=""/>
    <s v="794263922432"/>
    <s v="31/03/2026 08:33"/>
  </r>
  <r>
    <x v="0"/>
    <x v="0"/>
    <n v="66.666666666666671"/>
    <n v="3"/>
    <s v="GYT76"/>
    <n v="0"/>
    <n v="0"/>
    <s v="ร้านที่2"/>
    <s v="ค***งส์"/>
    <s v="สตูล"/>
    <s v="-"/>
    <s v=""/>
    <s v="31/03/2026 08:32"/>
    <s v="-"/>
    <s v="J&amp;T Express"/>
    <s v="Tiktok"/>
    <s v="tiktok"/>
    <s v=""/>
    <s v="794220805475"/>
    <s v="31/03/2026 08:32"/>
  </r>
  <r>
    <x v="1"/>
    <x v="1"/>
    <n v="33.333333333333336"/>
    <n v="3"/>
    <s v="GYT75"/>
    <n v="100"/>
    <n v="0"/>
    <s v="ร้านที่4"/>
    <s v="น***นำโชค แ***้ม"/>
    <s v="สุราษฎร์ธานี"/>
    <s v="-"/>
    <s v=""/>
    <s v="31/03/2026 08:30"/>
    <s v="-"/>
    <s v="J&amp;T COD"/>
    <s v="Tiktok"/>
    <s v="จ่ายทีหลัง / COD"/>
    <s v=""/>
    <s v="794251630406"/>
    <s v="31/03/2026 08:30"/>
  </r>
  <r>
    <x v="10"/>
    <x v="10"/>
    <n v="15"/>
    <n v="5"/>
    <s v="GYT74"/>
    <n v="142"/>
    <n v="67"/>
    <s v="ร้านที่2"/>
    <s v="ศ******ก"/>
    <s v="******ำบลบ้านใหม่ อำเภอครบุรี จังหวัดนครราชสีมา 30250"/>
    <s v="30250"/>
    <s v="48"/>
    <s v="31/03/2026 09:00"/>
    <s v="-"/>
    <s v="SPX Express"/>
    <s v="Shopee"/>
    <s v="shopee"/>
    <s v=""/>
    <s v="TH2606117335880"/>
    <s v="31/03/2026 08:29"/>
  </r>
  <r>
    <x v="8"/>
    <x v="7"/>
    <n v="200"/>
    <n v="1"/>
    <s v="GYT73"/>
    <n v="99"/>
    <n v="0"/>
    <s v="ร้านที่4"/>
    <s v="อ***ล บ***ูรณ์"/>
    <s v="กรุงเทพฯ"/>
    <s v="-"/>
    <s v=""/>
    <s v="31/03/2026 08:27"/>
    <s v="-"/>
    <s v="J&amp;T COD"/>
    <s v="Tiktok"/>
    <s v="จ่ายทีหลัง / COD"/>
    <s v=""/>
    <s v="794266532441"/>
    <s v="31/03/2026 08:27"/>
  </r>
  <r>
    <x v="1"/>
    <x v="1"/>
    <n v="50"/>
    <n v="6"/>
    <s v="GYT71"/>
    <n v="182"/>
    <n v="0"/>
    <s v="ร้านที่2"/>
    <s v="ส***น น***ยเพ็ชร"/>
    <s v="ขอนแก่น"/>
    <s v="-"/>
    <s v=""/>
    <s v="31/03/2026 08:14"/>
    <s v="-"/>
    <s v="J&amp;T Express"/>
    <s v="Tiktok"/>
    <s v="tiktok"/>
    <s v=""/>
    <s v="794229941422"/>
    <s v="31/03/2026 08:14"/>
  </r>
  <r>
    <x v="1"/>
    <x v="1"/>
    <n v="33.333333333333336"/>
    <n v="3"/>
    <s v="GYT70"/>
    <n v="100"/>
    <n v="0"/>
    <s v="ร้านที่4"/>
    <s v="เ***มาศ ป***ดง"/>
    <s v="กรุงเทพฯ"/>
    <s v="-"/>
    <s v=""/>
    <s v="31/03/2026 08:13"/>
    <s v="-"/>
    <s v="J&amp;T COD"/>
    <s v="Tiktok"/>
    <s v="จ่ายทีหลัง / COD"/>
    <s v=""/>
    <s v="794246556412"/>
    <s v="31/03/2026 08:13"/>
  </r>
  <r>
    <x v="1"/>
    <x v="1"/>
    <n v="50"/>
    <n v="6"/>
    <s v="GYT68"/>
    <n v="200"/>
    <n v="0"/>
    <s v="ร้านที่2"/>
    <s v="ส***เดือน  ศ***ุษย์"/>
    <s v="กรุงเทพฯ"/>
    <s v="-"/>
    <s v=""/>
    <s v="31/03/2026 08:02"/>
    <s v="-"/>
    <s v="J&amp;T Express"/>
    <s v="Tiktok"/>
    <s v="tiktok"/>
    <s v=""/>
    <s v="794212744426"/>
    <s v="31/03/2026 08:02"/>
  </r>
  <r>
    <x v="1"/>
    <x v="1"/>
    <n v="50"/>
    <n v="6"/>
    <s v="GYT67"/>
    <n v="400"/>
    <n v="0"/>
    <s v="ร้านที่2"/>
    <s v="ป***ุช ห***"/>
    <s v="พังงา"/>
    <s v="-"/>
    <s v=""/>
    <s v="31/03/2026 08:01"/>
    <s v="-"/>
    <s v="J&amp;T Express"/>
    <s v="Tiktok"/>
    <s v="tiktok"/>
    <s v=""/>
    <s v="794217216446"/>
    <s v="31/03/2026 08:01"/>
  </r>
  <r>
    <x v="1"/>
    <x v="1"/>
    <n v="50"/>
    <n v="6"/>
    <s v="GYT67"/>
    <n v="400"/>
    <n v="0"/>
    <s v="ร้านที่2"/>
    <s v="ป***ุช ห***"/>
    <s v="พังงา"/>
    <s v="-"/>
    <s v=""/>
    <s v="31/03/2026 08:01"/>
    <s v="-"/>
    <s v="J&amp;T Express"/>
    <s v="Tiktok"/>
    <s v="tiktok"/>
    <s v=""/>
    <s v="794217216446"/>
    <s v="31/03/2026 08:01"/>
  </r>
  <r>
    <x v="1"/>
    <x v="1"/>
    <n v="33.333333333333336"/>
    <n v="3"/>
    <s v="GYT66"/>
    <n v="118"/>
    <n v="18"/>
    <s v="ร้านที่4"/>
    <s v="น***  เ***ศิริเกียรติ"/>
    <s v="ปทุมธานี"/>
    <s v="-"/>
    <s v=""/>
    <s v="31/03/2026 07:55"/>
    <s v="-"/>
    <s v="J&amp;T COD"/>
    <s v="Tiktok"/>
    <s v="จ่ายทีหลัง / COD"/>
    <s v=""/>
    <s v="794298748471"/>
    <s v="31/03/2026 07:55"/>
  </r>
  <r>
    <x v="1"/>
    <x v="1"/>
    <n v="33.333333333333336"/>
    <n v="3"/>
    <s v="GYT65"/>
    <n v="100"/>
    <n v="0"/>
    <s v="ร้านที่4"/>
    <s v="เ***ญรัตน์  แ***อง"/>
    <s v="สมุทรสงคราม"/>
    <s v="-"/>
    <s v=""/>
    <s v="31/03/2026 07:49"/>
    <s v="-"/>
    <s v="J&amp;T COD"/>
    <s v="Tiktok"/>
    <s v="จ่ายทีหลัง / COD"/>
    <s v=""/>
    <s v="794253221462"/>
    <s v="31/03/2026 07:49"/>
  </r>
  <r>
    <x v="12"/>
    <x v="12"/>
    <n v="66.333333333333329"/>
    <n v="6"/>
    <s v="GYT64"/>
    <n v="500"/>
    <n v="0"/>
    <s v="ร้านที่1"/>
    <s v="ส******์"/>
    <s v="******ว) ถ.กลางเมือง ต.กุดเค้า ตำบลกุดเค้า อำเภอมัญจาคีรี จังหวัดขอนแก่น 40160"/>
    <s v="40160"/>
    <s v="55"/>
    <s v="31/03/2026 06:56"/>
    <s v="-"/>
    <s v="SPX Express"/>
    <s v="Shopee"/>
    <s v="shopee"/>
    <s v=""/>
    <s v="TH264394766082X"/>
    <s v="31/03/2026 06:54"/>
  </r>
  <r>
    <x v="16"/>
    <x v="18"/>
    <n v="49"/>
    <n v="1"/>
    <s v="GYT63"/>
    <n v="49"/>
    <n v="0"/>
    <s v="ร้านที่1"/>
    <s v="พ*ท"/>
    <s v="******กรุงหยัน, อำเภอทุ่งใหญ่ ตำบลกรุงหยัน อำเภอทุ่งใหญ่ จังหวัดนครศรีธรรมราช 80240"/>
    <s v="80240"/>
    <s v="03"/>
    <s v="31/03/2026 07:23"/>
    <s v="-"/>
    <s v="SPX Express"/>
    <s v="Shopee"/>
    <s v="shopee"/>
    <s v=""/>
    <s v="TH265929153635M"/>
    <s v="31/03/2026 06:53"/>
  </r>
  <r>
    <x v="1"/>
    <x v="1"/>
    <n v="33.333333333333336"/>
    <n v="3"/>
    <s v="GYT62"/>
    <n v="103"/>
    <n v="3"/>
    <s v="ร้านที่4"/>
    <s v="น***ธร ส***วงษ์"/>
    <s v="ฉะเชิงเทรา"/>
    <s v="-"/>
    <s v=""/>
    <s v="31/03/2026 06:14"/>
    <s v="-"/>
    <s v="J&amp;T COD"/>
    <s v="Tiktok"/>
    <s v="จ่ายทีหลัง / COD"/>
    <s v=""/>
    <s v="794298741316"/>
    <s v="31/03/2026 06:14"/>
  </r>
  <r>
    <x v="16"/>
    <x v="18"/>
    <n v="27.5"/>
    <n v="4"/>
    <s v="GYT61"/>
    <n v="165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31/03/2026 06:34"/>
    <s v="-"/>
    <s v="SPX Express"/>
    <s v="Shopee"/>
    <s v="shopee"/>
    <s v=""/>
    <s v="TH261389189409M"/>
    <s v="31/03/2026 06:04"/>
  </r>
  <r>
    <x v="10"/>
    <x v="10"/>
    <n v="14"/>
    <n v="1"/>
    <s v="GYT60"/>
    <n v="14"/>
    <n v="0"/>
    <s v="ร้านที่1"/>
    <s v="ใ******ช"/>
    <s v="******น้อย, ตำบล พระซอง, อำเภอนาแก ตำบลพระซอง อำเภอนาแก จังหวัดนครพนม 48130"/>
    <s v="48130"/>
    <s v="37"/>
    <s v="31/03/2026 05:59"/>
    <s v="-"/>
    <s v="SPX Express"/>
    <s v="Shopee"/>
    <s v="shopee"/>
    <s v=""/>
    <s v="TH2637359808353"/>
    <s v="31/03/2026 05:59"/>
  </r>
  <r>
    <x v="0"/>
    <x v="0"/>
    <n v="66.666666666666671"/>
    <n v="3"/>
    <s v="GYT59"/>
    <n v="111"/>
    <n v="0"/>
    <s v="ร้านที่1"/>
    <s v="ฤ******์"/>
    <s v="******้านแท่น, อำเภอชนบท ตำบลบ้านแท่น อำเภอชนบท จังหวัดขอนแก่น 40180"/>
    <s v="40180"/>
    <s v="64"/>
    <s v="31/03/2026 05:56"/>
    <s v="-"/>
    <s v="SPX Express"/>
    <s v="Shopee"/>
    <s v="shopee"/>
    <s v=""/>
    <s v="TH260129692676W"/>
    <s v="31/03/2026 05:56"/>
  </r>
  <r>
    <x v="1"/>
    <x v="1"/>
    <n v="33.333333333333336"/>
    <n v="3"/>
    <s v="GYT57"/>
    <n v="100"/>
    <n v="0"/>
    <s v="ร้านที่4"/>
    <s v="A***888.shop"/>
    <s v="สมุทรปราการ"/>
    <s v="-"/>
    <s v=""/>
    <s v="31/03/2026 05:42"/>
    <s v="-"/>
    <s v="J&amp;T COD"/>
    <s v="Tiktok"/>
    <s v="จ่ายทีหลัง / COD"/>
    <s v=""/>
    <s v="794274424300"/>
    <s v="31/03/2026 05:42"/>
  </r>
  <r>
    <x v="12"/>
    <x v="12"/>
    <n v="99"/>
    <n v="2"/>
    <s v="GYT56"/>
    <n v="198"/>
    <n v="0"/>
    <s v="ร้านที่1"/>
    <s v="ว******์"/>
    <s v="****** 11/2 แขวงท่าข้าม เขตบางขุนเทียน จังหวัดกรุงเทพมหานคร 10150"/>
    <s v="10150"/>
    <s v="19"/>
    <s v="31/03/2026 05:41"/>
    <s v="-"/>
    <s v="SPX Express"/>
    <s v="Shopee"/>
    <s v="shopee"/>
    <s v=""/>
    <s v="TH261496371294M"/>
    <s v="31/03/2026 05:41"/>
  </r>
  <r>
    <x v="0"/>
    <x v="0"/>
    <n v="66.666666666666671"/>
    <n v="3"/>
    <s v="GYT55"/>
    <n v="111"/>
    <n v="0"/>
    <s v="ร้านที่1"/>
    <s v="ก******์"/>
    <s v="******ลวง อ.โพนพิสัย จ.หนองคาย 43120 ตำบลทุ่งหลวง อำเภอโพนพิสัย จังหวัดหนองคาย 43120"/>
    <s v="43120"/>
    <s v="36"/>
    <s v="31/03/2026 05:36"/>
    <s v="-"/>
    <s v="SPX Express"/>
    <s v="Shopee"/>
    <s v="shopee"/>
    <s v=""/>
    <s v="TH263251930632W"/>
    <s v="31/03/2026 05:36"/>
  </r>
  <r>
    <x v="8"/>
    <x v="7"/>
    <n v="99"/>
    <n v="1"/>
    <s v="GYT54"/>
    <n v="171.5"/>
    <n v="0"/>
    <s v="ร้านที่4"/>
    <s v="ส***ญ"/>
    <s v="กรุงเทพฯ"/>
    <s v="-"/>
    <s v=""/>
    <s v="31/03/2026 05:30"/>
    <s v="-"/>
    <s v="J&amp;T Express"/>
    <s v="Tiktok"/>
    <s v="tiktok"/>
    <s v=""/>
    <s v="794275510965"/>
    <s v="31/03/2026 05:30"/>
  </r>
  <r>
    <x v="9"/>
    <x v="8"/>
    <n v="99"/>
    <n v="1"/>
    <s v="GYT54"/>
    <n v="171.5"/>
    <n v="0"/>
    <s v="ร้านที่4"/>
    <s v="ส***ญ"/>
    <s v="กรุงเทพฯ"/>
    <s v="-"/>
    <s v=""/>
    <s v="31/03/2026 05:30"/>
    <s v="-"/>
    <s v="J&amp;T Express"/>
    <s v="Tiktok"/>
    <s v="tiktok"/>
    <s v=""/>
    <s v="794275510965"/>
    <s v="31/03/2026 05:30"/>
  </r>
  <r>
    <x v="18"/>
    <x v="24"/>
    <n v="10"/>
    <n v="20"/>
    <s v="GYT53"/>
    <n v="400"/>
    <n v="0"/>
    <s v="ร้านที่2"/>
    <s v="เ***่"/>
    <s v="กรุงเทพฯ"/>
    <s v="-"/>
    <s v=""/>
    <s v="31/03/2026 04:25"/>
    <s v="-"/>
    <s v="J&amp;T COD"/>
    <s v="Tiktok"/>
    <s v="จ่ายทีหลัง / COD"/>
    <s v=""/>
    <s v="794232826391"/>
    <s v="31/03/2026 04:26"/>
  </r>
  <r>
    <x v="1"/>
    <x v="1"/>
    <n v="50"/>
    <n v="6"/>
    <s v="GYT53"/>
    <n v="400"/>
    <n v="0"/>
    <s v="ร้านที่2"/>
    <s v="เ***่"/>
    <s v="กรุงเทพฯ"/>
    <s v="-"/>
    <s v=""/>
    <s v="31/03/2026 04:25"/>
    <s v="-"/>
    <s v="J&amp;T COD"/>
    <s v="Tiktok"/>
    <s v="จ่ายทีหลัง / COD"/>
    <s v=""/>
    <s v="794232826391"/>
    <s v="31/03/2026 04:26"/>
  </r>
  <r>
    <x v="1"/>
    <x v="1"/>
    <n v="33.333333333333336"/>
    <n v="3"/>
    <s v="GYT52"/>
    <n v="100"/>
    <n v="0"/>
    <s v="ร้านที่4"/>
    <s v="บ***ักษณ์"/>
    <s v="กรุงเทพฯ"/>
    <s v="-"/>
    <s v=""/>
    <s v="31/03/2026 03:06"/>
    <s v="-"/>
    <s v="J&amp;T Express"/>
    <s v="Tiktok"/>
    <s v="tiktok"/>
    <s v="คละรสค่ะ"/>
    <s v="794231013380"/>
    <s v="31/03/2026 03:06"/>
  </r>
  <r>
    <x v="12"/>
    <x v="12"/>
    <n v="66.333333333333329"/>
    <n v="3"/>
    <s v="GYT51"/>
    <n v="212.5"/>
    <n v="0"/>
    <s v="ร้านที่4"/>
    <s v="ป***ดา บ***้วม"/>
    <s v="ฉะเชิงเทรา"/>
    <s v="-"/>
    <s v=""/>
    <s v="31/03/2026 02:59"/>
    <s v="-"/>
    <s v="J&amp;T Express"/>
    <s v="Tiktok"/>
    <s v="tiktok"/>
    <s v=""/>
    <s v="794227692171"/>
    <s v="31/03/2026 02:59"/>
  </r>
  <r>
    <x v="1"/>
    <x v="1"/>
    <n v="33.333333333333336"/>
    <n v="3"/>
    <s v="GYT50"/>
    <n v="149"/>
    <n v="0"/>
    <s v="ร้านที่1"/>
    <s v="ด******)"/>
    <s v="******อย รามอินทรา 39 ถนน รามอินทรา แขวงอนุสาวรีย์ เขตบางเขน จังหวัดกรุงเทพมหานคร 10220"/>
    <s v="10220"/>
    <s v="04"/>
    <s v="31/03/2026 02:37"/>
    <s v="-"/>
    <s v="SPX Express"/>
    <s v="Shopee"/>
    <s v="shopee"/>
    <s v=""/>
    <s v="TH263919070010U"/>
    <s v="31/03/2026 02:37"/>
  </r>
  <r>
    <x v="1"/>
    <x v="1"/>
    <n v="33.333333333333336"/>
    <n v="3"/>
    <s v="GYT49"/>
    <n v="149"/>
    <n v="0"/>
    <s v="ร้านที่1"/>
    <s v="อ******์"/>
    <s v="******องพระอุดม ตำบลคลองพระอุดม อำเภอลาดหลุมแก้ว จังหวัดปทุมธานี 12140"/>
    <s v="12140"/>
    <s v="83"/>
    <s v="31/03/2026 02:22"/>
    <s v="-"/>
    <s v="SPX Express"/>
    <s v="Shopee"/>
    <s v="shopee"/>
    <s v=""/>
    <s v="TH2625588442774"/>
    <s v="31/03/2026 02:22"/>
  </r>
  <r>
    <x v="10"/>
    <x v="10"/>
    <n v="14"/>
    <n v="1"/>
    <s v="GYT48"/>
    <n v="24"/>
    <n v="10"/>
    <s v="ร้านที่1"/>
    <s v="ป****า"/>
    <s v="****** Bang Khen, Lak Si, Bangkok แขวงตลาดบางเขน เขตหลักสี่ จังหวัดกรุงเทพมหานคร 10210"/>
    <s v="10210"/>
    <s v="60"/>
    <s v="31/03/2026 01:40"/>
    <s v="-"/>
    <s v="SPX Express"/>
    <s v="Shopee"/>
    <s v="shopee"/>
    <s v=""/>
    <s v="TH2635426520041"/>
    <s v="31/03/2026 01:39"/>
  </r>
  <r>
    <x v="4"/>
    <x v="25"/>
    <n v="109"/>
    <n v="3"/>
    <s v="GYT47"/>
    <n v="353"/>
    <n v="26"/>
    <s v="ร้านที่3"/>
    <s v="Ya Ya"/>
    <s v="15/160 หมู่ 3/ซอย 42/ ต.คลองหก /อ.คลองหลวง · คลองหก/ Khlong Hok_x000a__x000a_คลองหลวง/ Khlong Luangปทุมธานี/ Pathum Thani_x000a_12120"/>
    <s v="12120"/>
    <s v="660954806805"/>
    <s v="31/03/2026 01:31"/>
    <s v="-"/>
    <s v="Kerry_dropoff"/>
    <s v="Lazada"/>
    <s v="lazada"/>
    <s v=""/>
    <s v="LEXPU0672568770"/>
    <s v="31/03/2026 01:31"/>
  </r>
  <r>
    <x v="1"/>
    <x v="1"/>
    <n v="33.333333333333336"/>
    <n v="3"/>
    <s v="GYT45"/>
    <n v="260"/>
    <n v="0"/>
    <s v="ร้านที่1"/>
    <s v="อ******์"/>
    <s v="******ำบลเขาแดง อำเภอสะบ้าย้อย จังหวัดสงขลา 90210"/>
    <s v="90210"/>
    <s v="78"/>
    <s v="31/03/2026 01:21"/>
    <s v="-"/>
    <s v="SPX Express"/>
    <s v="Shopee"/>
    <s v="shopee"/>
    <s v=""/>
    <s v="TH265746664008Z"/>
    <s v="31/03/2026 01:21"/>
  </r>
  <r>
    <x v="0"/>
    <x v="0"/>
    <n v="66.666666666666671"/>
    <n v="3"/>
    <s v="GYT45"/>
    <n v="260"/>
    <n v="0"/>
    <s v="ร้านที่1"/>
    <s v="อ******์"/>
    <s v="******ำบลเขาแดง อำเภอสะบ้าย้อย จังหวัดสงขลา 90210"/>
    <s v="90210"/>
    <s v="78"/>
    <s v="31/03/2026 01:21"/>
    <s v="-"/>
    <s v="SPX Express"/>
    <s v="Shopee"/>
    <s v="shopee"/>
    <s v=""/>
    <s v="TH265746664008Z"/>
    <s v="31/03/2026 01:21"/>
  </r>
  <r>
    <x v="10"/>
    <x v="10"/>
    <n v="14"/>
    <n v="1"/>
    <s v="GYT44"/>
    <n v="24"/>
    <n v="10"/>
    <s v="ร้านที่1"/>
    <s v="ป****า"/>
    <s v="****** Bang Khen, Lak Si, Bangkok แขวงตลาดบางเขน เขตหลักสี่ จังหวัดกรุงเทพมหานคร 10210"/>
    <s v="10210"/>
    <s v="60"/>
    <s v="31/03/2026 01:21"/>
    <s v="-"/>
    <s v="SPX Express"/>
    <s v="Shopee"/>
    <s v="shopee"/>
    <s v=""/>
    <s v="TH266729520413Y"/>
    <s v="31/03/2026 01:21"/>
  </r>
  <r>
    <x v="16"/>
    <x v="18"/>
    <n v="27.5"/>
    <n v="4"/>
    <s v="GYT43"/>
    <n v="165"/>
    <n v="0"/>
    <s v="ร้านที่1"/>
    <s v="ก******จ"/>
    <s v="******อเมืองระนอง ตำบลบางริ้น อำเภอเมืองระนอง จังหวัดระนอง 85000"/>
    <s v="85000"/>
    <s v="72"/>
    <s v="31/03/2026 01:29"/>
    <s v="-"/>
    <s v="SPX Express"/>
    <s v="Shopee"/>
    <s v="shopee"/>
    <s v=""/>
    <s v="TH263592638994X"/>
    <s v="31/03/2026 00:59"/>
  </r>
  <r>
    <x v="1"/>
    <x v="1"/>
    <n v="33.333333333333336"/>
    <n v="3"/>
    <s v="GYT42"/>
    <n v="100"/>
    <n v="0"/>
    <s v="ร้านที่4"/>
    <s v="อ*** ช***สุก"/>
    <s v="กรุงเทพฯ"/>
    <s v="-"/>
    <s v=""/>
    <s v="31/03/2026 00:55"/>
    <s v="-"/>
    <s v="J&amp;T COD"/>
    <s v="Tiktok"/>
    <s v="จ่ายทีหลัง / COD"/>
    <s v=""/>
    <s v="794252345305"/>
    <s v="31/03/2026 00:55"/>
  </r>
  <r>
    <x v="1"/>
    <x v="1"/>
    <n v="50"/>
    <n v="6"/>
    <s v="GYT40"/>
    <n v="200"/>
    <n v="0"/>
    <s v="ร้านที่2"/>
    <s v="พ***ีพรรณ แ***คร่ำทอง"/>
    <s v="ลำปาง"/>
    <s v="-"/>
    <s v=""/>
    <s v="31/03/2026 00:40"/>
    <s v="-"/>
    <s v="J&amp;T COD"/>
    <s v="Tiktok"/>
    <s v="จ่ายทีหลัง / COD"/>
    <s v="ขอไม่รับกาแฟได้มั้ยค่ะ..ขอเนยนมแทนค่ะ🙏🏻🙏🏻"/>
    <s v="794230876143"/>
    <s v="31/03/2026 00:40"/>
  </r>
  <r>
    <x v="9"/>
    <x v="8"/>
    <n v="99"/>
    <n v="2"/>
    <s v="GYT39"/>
    <n v="179"/>
    <n v="0"/>
    <s v="ร้านที่2"/>
    <s v="ไ***ลย์ ล***รุณชัย"/>
    <s v="นนทบุรี"/>
    <s v="-"/>
    <s v=""/>
    <s v="31/03/2026 00:10"/>
    <s v="-"/>
    <s v="J&amp;T COD"/>
    <s v="Tiktok"/>
    <s v="จ่ายทีหลัง / COD"/>
    <s v=""/>
    <s v="794275117974"/>
    <s v="31/03/2026 00:21"/>
  </r>
  <r>
    <x v="1"/>
    <x v="1"/>
    <n v="65"/>
    <n v="9"/>
    <s v="GYT38"/>
    <n v="299"/>
    <n v="0"/>
    <s v="ร้านที่2"/>
    <s v="แ**"/>
    <s v="สุราษฎร์ธานี"/>
    <s v="-"/>
    <s v=""/>
    <s v="31/03/2026 00:03"/>
    <s v="-"/>
    <s v="J&amp;T COD"/>
    <s v="Tiktok"/>
    <s v="จ่ายทีหลัง / COD"/>
    <s v=""/>
    <s v="794225977263"/>
    <s v="31/03/2026 00: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CFCF4D-137D-4248-8C32-298CF3A95CF8}" name="PivotTable1" cacheId="9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38" firstHeaderRow="1" firstDataRow="1" firstDataCol="1"/>
  <pivotFields count="20">
    <pivotField axis="axisRow" showAll="0">
      <items count="15">
        <item x="4"/>
        <item x="13"/>
        <item x="0"/>
        <item x="8"/>
        <item x="11"/>
        <item x="12"/>
        <item x="5"/>
        <item x="3"/>
        <item x="6"/>
        <item x="1"/>
        <item x="2"/>
        <item x="7"/>
        <item x="10"/>
        <item x="9"/>
        <item t="default"/>
      </items>
    </pivotField>
    <pivotField axis="axisRow" showAll="0">
      <items count="20">
        <item x="15"/>
        <item x="7"/>
        <item x="2"/>
        <item x="3"/>
        <item x="1"/>
        <item x="6"/>
        <item x="4"/>
        <item x="5"/>
        <item x="8"/>
        <item x="10"/>
        <item x="0"/>
        <item x="16"/>
        <item x="17"/>
        <item x="14"/>
        <item x="11"/>
        <item x="18"/>
        <item x="12"/>
        <item x="13"/>
        <item x="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7">
    <i>
      <x/>
    </i>
    <i r="1">
      <x v="6"/>
    </i>
    <i>
      <x v="1"/>
    </i>
    <i r="1">
      <x v="12"/>
    </i>
    <i>
      <x v="2"/>
    </i>
    <i r="1">
      <x/>
    </i>
    <i r="1">
      <x v="9"/>
    </i>
    <i r="1">
      <x v="10"/>
    </i>
    <i>
      <x v="3"/>
    </i>
    <i r="1">
      <x v="8"/>
    </i>
    <i>
      <x v="4"/>
    </i>
    <i r="1">
      <x v="15"/>
    </i>
    <i r="1">
      <x v="16"/>
    </i>
    <i>
      <x v="5"/>
    </i>
    <i r="1">
      <x v="11"/>
    </i>
    <i r="1">
      <x v="13"/>
    </i>
    <i>
      <x v="6"/>
    </i>
    <i r="1">
      <x v="7"/>
    </i>
    <i>
      <x v="7"/>
    </i>
    <i r="1">
      <x v="3"/>
    </i>
    <i r="1">
      <x v="17"/>
    </i>
    <i>
      <x v="8"/>
    </i>
    <i r="1">
      <x v="5"/>
    </i>
    <i r="1">
      <x v="17"/>
    </i>
    <i>
      <x v="9"/>
    </i>
    <i r="1">
      <x v="4"/>
    </i>
    <i r="1">
      <x v="17"/>
    </i>
    <i>
      <x v="10"/>
    </i>
    <i r="1">
      <x v="2"/>
    </i>
    <i r="1">
      <x v="17"/>
    </i>
    <i>
      <x v="11"/>
    </i>
    <i r="1">
      <x v="1"/>
    </i>
    <i>
      <x v="12"/>
    </i>
    <i r="1">
      <x v="14"/>
    </i>
    <i>
      <x v="13"/>
    </i>
    <i r="1">
      <x v="18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07AD22-1894-402D-8826-AEB097AB0408}" name="PivotTable1" cacheId="9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0" firstHeaderRow="1" firstDataRow="1" firstDataCol="1"/>
  <pivotFields count="20">
    <pivotField axis="axisRow" showAll="0">
      <items count="16">
        <item x="7"/>
        <item x="13"/>
        <item x="0"/>
        <item x="3"/>
        <item x="6"/>
        <item x="9"/>
        <item x="1"/>
        <item x="12"/>
        <item x="8"/>
        <item x="4"/>
        <item x="2"/>
        <item x="5"/>
        <item x="10"/>
        <item x="11"/>
        <item x="14"/>
        <item t="default"/>
      </items>
    </pivotField>
    <pivotField axis="axisRow" showAll="0">
      <items count="21">
        <item x="12"/>
        <item x="5"/>
        <item x="9"/>
        <item x="2"/>
        <item x="4"/>
        <item x="8"/>
        <item x="16"/>
        <item x="1"/>
        <item x="3"/>
        <item x="0"/>
        <item x="11"/>
        <item x="10"/>
        <item x="17"/>
        <item x="15"/>
        <item x="14"/>
        <item x="13"/>
        <item x="18"/>
        <item x="7"/>
        <item x="6"/>
        <item x="1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9">
    <i>
      <x/>
    </i>
    <i r="1">
      <x v="5"/>
    </i>
    <i>
      <x v="1"/>
    </i>
    <i r="1">
      <x v="12"/>
    </i>
    <i>
      <x v="2"/>
    </i>
    <i r="1">
      <x v="9"/>
    </i>
    <i r="1">
      <x v="10"/>
    </i>
    <i>
      <x v="3"/>
    </i>
    <i r="1">
      <x v="8"/>
    </i>
    <i>
      <x v="4"/>
    </i>
    <i r="1">
      <x v="13"/>
    </i>
    <i r="1">
      <x v="16"/>
    </i>
    <i r="1">
      <x v="17"/>
    </i>
    <i>
      <x v="5"/>
    </i>
    <i r="1">
      <x v="11"/>
    </i>
    <i r="1">
      <x v="14"/>
    </i>
    <i>
      <x v="6"/>
    </i>
    <i r="1">
      <x v="7"/>
    </i>
    <i>
      <x v="7"/>
    </i>
    <i r="1">
      <x v="6"/>
    </i>
    <i>
      <x v="8"/>
    </i>
    <i r="1">
      <x v="2"/>
    </i>
    <i r="1">
      <x v="18"/>
    </i>
    <i>
      <x v="9"/>
    </i>
    <i r="1">
      <x v="4"/>
    </i>
    <i r="1">
      <x v="18"/>
    </i>
    <i>
      <x v="10"/>
    </i>
    <i r="1">
      <x v="3"/>
    </i>
    <i r="1">
      <x v="18"/>
    </i>
    <i>
      <x v="11"/>
    </i>
    <i r="1">
      <x v="1"/>
    </i>
    <i r="1">
      <x v="18"/>
    </i>
    <i>
      <x v="12"/>
    </i>
    <i r="1">
      <x/>
    </i>
    <i>
      <x v="13"/>
    </i>
    <i r="1">
      <x v="15"/>
    </i>
    <i>
      <x v="14"/>
    </i>
    <i r="1">
      <x v="19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87901-3D92-446F-BACD-70EF1D5BCCA3}" name="PivotTable2" cacheId="9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2" firstHeaderRow="1" firstDataRow="1" firstDataCol="1"/>
  <pivotFields count="20">
    <pivotField axis="axisRow" showAll="0">
      <items count="14">
        <item x="6"/>
        <item x="0"/>
        <item x="9"/>
        <item x="7"/>
        <item x="5"/>
        <item x="10"/>
        <item x="4"/>
        <item x="3"/>
        <item x="2"/>
        <item x="1"/>
        <item x="8"/>
        <item x="12"/>
        <item x="11"/>
        <item t="default"/>
      </items>
    </pivotField>
    <pivotField axis="axisRow" showAll="0">
      <items count="21">
        <item x="14"/>
        <item x="11"/>
        <item x="1"/>
        <item x="4"/>
        <item x="2"/>
        <item x="3"/>
        <item x="9"/>
        <item x="8"/>
        <item x="13"/>
        <item x="12"/>
        <item x="7"/>
        <item x="0"/>
        <item x="18"/>
        <item x="17"/>
        <item x="6"/>
        <item x="16"/>
        <item x="10"/>
        <item x="19"/>
        <item x="5"/>
        <item x="1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1">
    <i>
      <x/>
    </i>
    <i r="1">
      <x v="7"/>
    </i>
    <i>
      <x v="1"/>
    </i>
    <i r="1">
      <x v="10"/>
    </i>
    <i r="1">
      <x v="11"/>
    </i>
    <i>
      <x v="2"/>
    </i>
    <i r="1">
      <x v="9"/>
    </i>
    <i>
      <x v="3"/>
    </i>
    <i r="1">
      <x v="13"/>
    </i>
    <i r="1">
      <x v="16"/>
    </i>
    <i r="1">
      <x v="17"/>
    </i>
    <i>
      <x v="4"/>
    </i>
    <i r="1">
      <x v="12"/>
    </i>
    <i r="1">
      <x v="14"/>
    </i>
    <i>
      <x v="5"/>
    </i>
    <i r="1">
      <x v="8"/>
    </i>
    <i>
      <x v="6"/>
    </i>
    <i r="1">
      <x/>
    </i>
    <i r="1">
      <x v="3"/>
    </i>
    <i r="1">
      <x v="6"/>
    </i>
    <i r="1">
      <x v="18"/>
    </i>
    <i>
      <x v="7"/>
    </i>
    <i r="1">
      <x v="5"/>
    </i>
    <i r="1">
      <x v="6"/>
    </i>
    <i r="1">
      <x v="18"/>
    </i>
    <i>
      <x v="8"/>
    </i>
    <i r="1">
      <x v="4"/>
    </i>
    <i r="1">
      <x v="6"/>
    </i>
    <i r="1">
      <x v="18"/>
    </i>
    <i>
      <x v="9"/>
    </i>
    <i r="1">
      <x/>
    </i>
    <i r="1">
      <x v="2"/>
    </i>
    <i r="1">
      <x v="6"/>
    </i>
    <i r="1">
      <x v="18"/>
    </i>
    <i>
      <x v="10"/>
    </i>
    <i r="1">
      <x v="1"/>
    </i>
    <i>
      <x v="11"/>
    </i>
    <i r="1">
      <x v="15"/>
    </i>
    <i>
      <x v="12"/>
    </i>
    <i r="1">
      <x v="19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86DC93-E809-4DA6-879E-822F51AE9344}" name="PivotTable1" cacheId="9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1" firstHeaderRow="1" firstDataRow="1" firstDataCol="1"/>
  <pivotFields count="20">
    <pivotField axis="axisRow" showAll="0">
      <items count="15">
        <item x="3"/>
        <item x="2"/>
        <item x="4"/>
        <item x="1"/>
        <item x="0"/>
        <item x="6"/>
        <item x="7"/>
        <item x="5"/>
        <item x="11"/>
        <item x="10"/>
        <item x="9"/>
        <item x="8"/>
        <item x="12"/>
        <item x="13"/>
        <item t="default"/>
      </items>
    </pivotField>
    <pivotField axis="axisRow" showAll="0">
      <items count="22">
        <item x="13"/>
        <item x="17"/>
        <item x="8"/>
        <item x="9"/>
        <item x="5"/>
        <item x="10"/>
        <item x="11"/>
        <item x="15"/>
        <item x="3"/>
        <item x="6"/>
        <item x="7"/>
        <item x="4"/>
        <item x="20"/>
        <item x="2"/>
        <item x="0"/>
        <item x="14"/>
        <item x="1"/>
        <item x="18"/>
        <item x="12"/>
        <item x="16"/>
        <item x="1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0">
    <i>
      <x/>
    </i>
    <i r="1">
      <x v="8"/>
    </i>
    <i>
      <x v="1"/>
    </i>
    <i r="1">
      <x v="12"/>
    </i>
    <i r="1">
      <x v="13"/>
    </i>
    <i>
      <x v="2"/>
    </i>
    <i r="1">
      <x v="11"/>
    </i>
    <i>
      <x v="3"/>
    </i>
    <i r="1">
      <x v="16"/>
    </i>
    <i r="1">
      <x v="17"/>
    </i>
    <i>
      <x v="4"/>
    </i>
    <i r="1">
      <x v="14"/>
    </i>
    <i r="1">
      <x v="15"/>
    </i>
    <i>
      <x v="5"/>
    </i>
    <i r="1">
      <x v="9"/>
    </i>
    <i>
      <x v="6"/>
    </i>
    <i r="1">
      <x v="10"/>
    </i>
    <i>
      <x v="7"/>
    </i>
    <i r="1">
      <x/>
    </i>
    <i r="1">
      <x v="4"/>
    </i>
    <i r="1">
      <x v="7"/>
    </i>
    <i r="1">
      <x v="18"/>
    </i>
    <i>
      <x v="8"/>
    </i>
    <i r="1">
      <x v="6"/>
    </i>
    <i r="1">
      <x v="7"/>
    </i>
    <i>
      <x v="9"/>
    </i>
    <i r="1">
      <x v="5"/>
    </i>
    <i r="1">
      <x v="7"/>
    </i>
    <i r="1">
      <x v="18"/>
    </i>
    <i>
      <x v="10"/>
    </i>
    <i r="1">
      <x v="3"/>
    </i>
    <i r="1">
      <x v="18"/>
    </i>
    <i>
      <x v="11"/>
    </i>
    <i r="1">
      <x v="1"/>
    </i>
    <i r="1">
      <x v="2"/>
    </i>
    <i>
      <x v="12"/>
    </i>
    <i r="1">
      <x v="19"/>
    </i>
    <i>
      <x v="13"/>
    </i>
    <i r="1">
      <x v="20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EAEDD-2850-4B76-9561-CED98AC50677}" name="PivotTable1" cacheId="9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6" firstHeaderRow="1" firstDataRow="1" firstDataCol="1"/>
  <pivotFields count="20">
    <pivotField axis="axisRow" showAll="0">
      <items count="18">
        <item x="2"/>
        <item x="13"/>
        <item x="1"/>
        <item x="10"/>
        <item x="12"/>
        <item x="11"/>
        <item x="3"/>
        <item x="9"/>
        <item x="4"/>
        <item x="0"/>
        <item x="8"/>
        <item x="5"/>
        <item x="14"/>
        <item x="7"/>
        <item x="15"/>
        <item x="16"/>
        <item x="6"/>
        <item t="default"/>
      </items>
    </pivotField>
    <pivotField axis="axisRow" showAll="0">
      <items count="24">
        <item x="10"/>
        <item x="7"/>
        <item x="11"/>
        <item x="14"/>
        <item x="8"/>
        <item x="0"/>
        <item x="19"/>
        <item x="3"/>
        <item x="12"/>
        <item x="4"/>
        <item x="5"/>
        <item x="15"/>
        <item x="6"/>
        <item x="2"/>
        <item x="16"/>
        <item x="18"/>
        <item x="22"/>
        <item x="21"/>
        <item x="17"/>
        <item x="20"/>
        <item x="1"/>
        <item x="13"/>
        <item x="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5">
    <i>
      <x/>
    </i>
    <i r="1">
      <x v="7"/>
    </i>
    <i>
      <x v="1"/>
    </i>
    <i r="1">
      <x v="15"/>
    </i>
    <i>
      <x v="2"/>
    </i>
    <i r="1">
      <x v="10"/>
    </i>
    <i r="1">
      <x v="12"/>
    </i>
    <i r="1">
      <x v="13"/>
    </i>
    <i>
      <x v="3"/>
    </i>
    <i r="1">
      <x v="11"/>
    </i>
    <i>
      <x v="4"/>
    </i>
    <i r="1">
      <x v="16"/>
    </i>
    <i r="1">
      <x v="18"/>
    </i>
    <i>
      <x v="5"/>
    </i>
    <i r="1">
      <x v="14"/>
    </i>
    <i>
      <x v="6"/>
    </i>
    <i r="1">
      <x v="9"/>
    </i>
    <i>
      <x v="7"/>
    </i>
    <i r="1">
      <x v="8"/>
    </i>
    <i>
      <x v="8"/>
    </i>
    <i r="1">
      <x v="2"/>
    </i>
    <i r="1">
      <x v="5"/>
    </i>
    <i r="1">
      <x v="20"/>
    </i>
    <i>
      <x v="9"/>
    </i>
    <i r="1">
      <x v="4"/>
    </i>
    <i r="1">
      <x v="5"/>
    </i>
    <i r="1">
      <x v="20"/>
    </i>
    <i>
      <x v="10"/>
    </i>
    <i r="1">
      <x v="3"/>
    </i>
    <i r="1">
      <x v="5"/>
    </i>
    <i>
      <x v="11"/>
    </i>
    <i r="1">
      <x v="1"/>
    </i>
    <i r="1">
      <x v="5"/>
    </i>
    <i>
      <x v="12"/>
    </i>
    <i r="1">
      <x v="6"/>
    </i>
    <i>
      <x v="13"/>
    </i>
    <i r="1">
      <x/>
    </i>
    <i>
      <x v="14"/>
    </i>
    <i r="1">
      <x v="19"/>
    </i>
    <i>
      <x v="15"/>
    </i>
    <i r="1">
      <x v="17"/>
    </i>
    <i>
      <x v="16"/>
    </i>
    <i r="1">
      <x v="21"/>
    </i>
    <i r="1">
      <x v="22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031000-A83A-4E8A-A01D-4B122BC0C39B}" name="PivotTable1" cacheId="9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1" firstHeaderRow="1" firstDataRow="1" firstDataCol="1"/>
  <pivotFields count="20">
    <pivotField axis="axisRow" showAll="0">
      <items count="17">
        <item x="5"/>
        <item x="2"/>
        <item x="9"/>
        <item x="8"/>
        <item x="7"/>
        <item x="0"/>
        <item x="1"/>
        <item x="10"/>
        <item x="6"/>
        <item x="13"/>
        <item x="4"/>
        <item x="15"/>
        <item x="12"/>
        <item x="11"/>
        <item x="3"/>
        <item x="14"/>
        <item t="default"/>
      </items>
    </pivotField>
    <pivotField axis="axisRow" showAll="0">
      <items count="22">
        <item x="15"/>
        <item x="4"/>
        <item x="10"/>
        <item x="16"/>
        <item x="19"/>
        <item x="6"/>
        <item x="0"/>
        <item x="13"/>
        <item x="1"/>
        <item x="11"/>
        <item x="5"/>
        <item x="2"/>
        <item x="8"/>
        <item x="18"/>
        <item x="12"/>
        <item x="14"/>
        <item x="9"/>
        <item x="20"/>
        <item x="7"/>
        <item x="3"/>
        <item x="1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0">
    <i>
      <x/>
    </i>
    <i r="1">
      <x v="5"/>
    </i>
    <i>
      <x v="1"/>
    </i>
    <i r="1">
      <x v="10"/>
    </i>
    <i r="1">
      <x v="11"/>
    </i>
    <i>
      <x v="2"/>
    </i>
    <i r="1">
      <x v="9"/>
    </i>
    <i>
      <x v="3"/>
    </i>
    <i r="1">
      <x v="13"/>
    </i>
    <i r="1">
      <x v="16"/>
    </i>
    <i r="1">
      <x v="17"/>
    </i>
    <i>
      <x v="4"/>
    </i>
    <i r="1">
      <x v="12"/>
    </i>
    <i r="1">
      <x v="14"/>
    </i>
    <i>
      <x v="5"/>
    </i>
    <i r="1">
      <x v="6"/>
    </i>
    <i>
      <x v="6"/>
    </i>
    <i r="1">
      <x v="8"/>
    </i>
    <i>
      <x v="7"/>
    </i>
    <i r="1">
      <x v="7"/>
    </i>
    <i>
      <x v="8"/>
    </i>
    <i r="1">
      <x v="2"/>
    </i>
    <i r="1">
      <x v="3"/>
    </i>
    <i r="1">
      <x v="18"/>
    </i>
    <i>
      <x v="9"/>
    </i>
    <i r="1">
      <x v="3"/>
    </i>
    <i>
      <x v="10"/>
    </i>
    <i r="1">
      <x v="1"/>
    </i>
    <i r="1">
      <x v="3"/>
    </i>
    <i>
      <x v="11"/>
    </i>
    <i r="1">
      <x v="4"/>
    </i>
    <i>
      <x v="12"/>
    </i>
    <i r="1">
      <x/>
    </i>
    <i>
      <x v="13"/>
    </i>
    <i r="1">
      <x v="15"/>
    </i>
    <i>
      <x v="14"/>
    </i>
    <i r="1">
      <x v="19"/>
    </i>
    <i>
      <x v="15"/>
    </i>
    <i r="1">
      <x v="20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2F8D56-8EA9-4842-A844-E042B4B72EAA}" name="PivotTable2" cacheId="9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36" firstHeaderRow="1" firstDataRow="1" firstDataCol="1"/>
  <pivotFields count="20">
    <pivotField axis="axisRow" showAll="0">
      <items count="14">
        <item x="0"/>
        <item x="3"/>
        <item x="4"/>
        <item x="10"/>
        <item x="5"/>
        <item x="12"/>
        <item x="11"/>
        <item x="7"/>
        <item x="6"/>
        <item x="2"/>
        <item x="9"/>
        <item x="1"/>
        <item x="8"/>
        <item t="default"/>
      </items>
    </pivotField>
    <pivotField axis="axisRow" showAll="0">
      <items count="20">
        <item x="1"/>
        <item x="11"/>
        <item x="8"/>
        <item x="4"/>
        <item x="10"/>
        <item x="3"/>
        <item x="0"/>
        <item x="15"/>
        <item x="18"/>
        <item x="7"/>
        <item x="6"/>
        <item x="16"/>
        <item x="5"/>
        <item x="12"/>
        <item x="14"/>
        <item x="17"/>
        <item x="13"/>
        <item x="2"/>
        <item x="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5">
    <i>
      <x/>
    </i>
    <i r="1">
      <x v="6"/>
    </i>
    <i>
      <x v="1"/>
    </i>
    <i r="1">
      <x v="11"/>
    </i>
    <i r="1">
      <x v="12"/>
    </i>
    <i>
      <x v="2"/>
    </i>
    <i r="1">
      <x v="10"/>
    </i>
    <i>
      <x v="3"/>
    </i>
    <i r="1">
      <x v="14"/>
    </i>
    <i r="1">
      <x v="16"/>
    </i>
    <i>
      <x v="4"/>
    </i>
    <i r="1">
      <x v="9"/>
    </i>
    <i r="1">
      <x v="13"/>
    </i>
    <i r="1">
      <x v="15"/>
    </i>
    <i>
      <x v="5"/>
    </i>
    <i r="1">
      <x v="8"/>
    </i>
    <i>
      <x v="6"/>
    </i>
    <i r="1">
      <x v="7"/>
    </i>
    <i>
      <x v="7"/>
    </i>
    <i r="1">
      <x v="2"/>
    </i>
    <i r="1">
      <x v="17"/>
    </i>
    <i>
      <x v="8"/>
    </i>
    <i r="1">
      <x v="4"/>
    </i>
    <i r="1">
      <x v="17"/>
    </i>
    <i>
      <x v="9"/>
    </i>
    <i r="1">
      <x v="3"/>
    </i>
    <i r="1">
      <x v="5"/>
    </i>
    <i r="1">
      <x v="17"/>
    </i>
    <i>
      <x v="10"/>
    </i>
    <i r="1">
      <x v="1"/>
    </i>
    <i>
      <x v="11"/>
    </i>
    <i r="1">
      <x/>
    </i>
    <i>
      <x v="12"/>
    </i>
    <i r="1">
      <x v="18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5E30A8-1F62-4C73-8249-84EDEAF840AB}" name="PivotTable3" cacheId="9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2" firstHeaderRow="1" firstDataRow="1" firstDataCol="1"/>
  <pivotFields count="20">
    <pivotField axis="axisRow" showAll="0">
      <items count="17">
        <item x="2"/>
        <item x="7"/>
        <item x="4"/>
        <item x="0"/>
        <item x="12"/>
        <item x="13"/>
        <item x="14"/>
        <item x="10"/>
        <item x="15"/>
        <item x="8"/>
        <item x="3"/>
        <item x="6"/>
        <item x="5"/>
        <item x="11"/>
        <item x="1"/>
        <item x="9"/>
        <item t="default"/>
      </items>
    </pivotField>
    <pivotField axis="axisRow" showAll="0">
      <items count="23">
        <item x="13"/>
        <item x="6"/>
        <item x="9"/>
        <item x="7"/>
        <item x="3"/>
        <item x="5"/>
        <item x="20"/>
        <item x="2"/>
        <item x="21"/>
        <item x="12"/>
        <item x="17"/>
        <item x="0"/>
        <item x="10"/>
        <item x="4"/>
        <item x="16"/>
        <item x="8"/>
        <item x="15"/>
        <item x="19"/>
        <item x="14"/>
        <item x="18"/>
        <item x="1"/>
        <item x="1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1">
    <i>
      <x/>
    </i>
    <i r="1">
      <x v="7"/>
    </i>
    <i>
      <x v="1"/>
    </i>
    <i r="1">
      <x v="15"/>
    </i>
    <i>
      <x v="2"/>
    </i>
    <i r="1">
      <x v="12"/>
    </i>
    <i r="1">
      <x v="13"/>
    </i>
    <i>
      <x v="3"/>
    </i>
    <i r="1">
      <x v="11"/>
    </i>
    <i>
      <x v="4"/>
    </i>
    <i r="1">
      <x v="10"/>
    </i>
    <i r="1">
      <x v="16"/>
    </i>
    <i r="1">
      <x v="18"/>
    </i>
    <i>
      <x v="5"/>
    </i>
    <i r="1">
      <x v="14"/>
    </i>
    <i r="1">
      <x v="17"/>
    </i>
    <i>
      <x v="6"/>
    </i>
    <i r="1">
      <x v="6"/>
    </i>
    <i>
      <x v="7"/>
    </i>
    <i r="1">
      <x v="9"/>
    </i>
    <i>
      <x v="8"/>
    </i>
    <i r="1">
      <x v="8"/>
    </i>
    <i>
      <x v="9"/>
    </i>
    <i r="1">
      <x v="2"/>
    </i>
    <i r="1">
      <x v="5"/>
    </i>
    <i>
      <x v="10"/>
    </i>
    <i r="1">
      <x v="4"/>
    </i>
    <i r="1">
      <x v="5"/>
    </i>
    <i>
      <x v="11"/>
    </i>
    <i r="1">
      <x v="3"/>
    </i>
    <i r="1">
      <x v="19"/>
    </i>
    <i>
      <x v="12"/>
    </i>
    <i r="1">
      <x v="1"/>
    </i>
    <i r="1">
      <x v="19"/>
    </i>
    <i>
      <x v="13"/>
    </i>
    <i r="1">
      <x/>
    </i>
    <i>
      <x v="14"/>
    </i>
    <i r="1">
      <x v="20"/>
    </i>
    <i>
      <x v="15"/>
    </i>
    <i r="1">
      <x v="21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9155EE-B9FD-450B-833C-6DD04E067CC4}" name="PivotTable4" cacheId="98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6" firstHeaderRow="1" firstDataRow="1" firstDataCol="1"/>
  <pivotFields count="20">
    <pivotField axis="axisRow" showAll="0">
      <items count="19">
        <item x="2"/>
        <item x="11"/>
        <item x="6"/>
        <item x="5"/>
        <item x="15"/>
        <item x="3"/>
        <item x="17"/>
        <item x="14"/>
        <item x="10"/>
        <item x="13"/>
        <item x="4"/>
        <item x="7"/>
        <item x="9"/>
        <item x="8"/>
        <item x="1"/>
        <item x="0"/>
        <item x="12"/>
        <item x="16"/>
        <item t="default"/>
      </items>
    </pivotField>
    <pivotField axis="axisRow" showAll="0">
      <items count="29">
        <item x="26"/>
        <item x="1"/>
        <item x="13"/>
        <item x="5"/>
        <item x="17"/>
        <item x="10"/>
        <item x="8"/>
        <item x="2"/>
        <item x="27"/>
        <item x="19"/>
        <item x="11"/>
        <item x="20"/>
        <item x="18"/>
        <item x="9"/>
        <item x="24"/>
        <item x="6"/>
        <item x="12"/>
        <item x="7"/>
        <item x="21"/>
        <item x="14"/>
        <item x="23"/>
        <item x="3"/>
        <item x="16"/>
        <item x="25"/>
        <item x="22"/>
        <item x="4"/>
        <item x="0"/>
        <item x="1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5">
    <i>
      <x/>
    </i>
    <i r="1">
      <x v="7"/>
    </i>
    <i>
      <x v="1"/>
    </i>
    <i r="1">
      <x v="19"/>
    </i>
    <i>
      <x v="2"/>
    </i>
    <i r="1">
      <x v="12"/>
    </i>
    <i r="1">
      <x v="16"/>
    </i>
    <i r="1">
      <x v="17"/>
    </i>
    <i>
      <x v="3"/>
    </i>
    <i r="1">
      <x v="15"/>
    </i>
    <i>
      <x v="4"/>
    </i>
    <i r="1">
      <x v="14"/>
    </i>
    <i r="1">
      <x v="20"/>
    </i>
    <i r="1">
      <x v="24"/>
    </i>
    <i>
      <x v="5"/>
    </i>
    <i r="1">
      <x v="13"/>
    </i>
    <i r="1">
      <x v="18"/>
    </i>
    <i r="1">
      <x v="21"/>
    </i>
    <i r="1">
      <x v="22"/>
    </i>
    <i>
      <x v="6"/>
    </i>
    <i r="1">
      <x v="8"/>
    </i>
    <i>
      <x v="7"/>
    </i>
    <i r="1">
      <x v="11"/>
    </i>
    <i>
      <x v="8"/>
    </i>
    <i r="1">
      <x v="10"/>
    </i>
    <i>
      <x v="9"/>
    </i>
    <i r="1">
      <x v="9"/>
    </i>
    <i>
      <x v="10"/>
    </i>
    <i r="1">
      <x/>
    </i>
    <i r="1">
      <x v="3"/>
    </i>
    <i r="1">
      <x v="6"/>
    </i>
    <i r="1">
      <x v="25"/>
    </i>
    <i>
      <x v="11"/>
    </i>
    <i r="1">
      <x/>
    </i>
    <i r="1">
      <x v="5"/>
    </i>
    <i r="1">
      <x v="6"/>
    </i>
    <i r="1">
      <x v="25"/>
    </i>
    <i>
      <x v="12"/>
    </i>
    <i r="1">
      <x/>
    </i>
    <i r="1">
      <x v="4"/>
    </i>
    <i r="1">
      <x v="25"/>
    </i>
    <i>
      <x v="13"/>
    </i>
    <i r="1">
      <x/>
    </i>
    <i r="1">
      <x v="2"/>
    </i>
    <i r="1">
      <x v="6"/>
    </i>
    <i r="1">
      <x v="25"/>
    </i>
    <i>
      <x v="14"/>
    </i>
    <i r="1">
      <x v="1"/>
    </i>
    <i>
      <x v="15"/>
    </i>
    <i r="1">
      <x v="26"/>
    </i>
    <i>
      <x v="16"/>
    </i>
    <i r="1">
      <x v="27"/>
    </i>
    <i>
      <x v="17"/>
    </i>
    <i r="1">
      <x v="23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492305-E6CF-4203-8D3B-CB4B3A1456B0}" name="PivotTable5" cacheId="9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9" firstHeaderRow="1" firstDataRow="1" firstDataCol="1"/>
  <pivotFields count="20">
    <pivotField axis="axisRow" showAll="0">
      <items count="19">
        <item x="1"/>
        <item x="12"/>
        <item x="11"/>
        <item x="10"/>
        <item x="0"/>
        <item x="6"/>
        <item x="4"/>
        <item x="3"/>
        <item x="14"/>
        <item x="15"/>
        <item x="17"/>
        <item x="8"/>
        <item x="9"/>
        <item x="7"/>
        <item x="2"/>
        <item x="5"/>
        <item x="16"/>
        <item x="13"/>
        <item t="default"/>
      </items>
    </pivotField>
    <pivotField axis="axisRow" showAll="0">
      <items count="25">
        <item x="6"/>
        <item x="9"/>
        <item x="10"/>
        <item x="8"/>
        <item x="11"/>
        <item x="12"/>
        <item x="1"/>
        <item x="23"/>
        <item x="19"/>
        <item x="18"/>
        <item x="16"/>
        <item x="7"/>
        <item x="0"/>
        <item x="5"/>
        <item x="3"/>
        <item x="14"/>
        <item x="20"/>
        <item x="22"/>
        <item x="13"/>
        <item x="4"/>
        <item x="15"/>
        <item x="2"/>
        <item x="21"/>
        <item x="1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8">
    <i>
      <x/>
    </i>
    <i r="1">
      <x v="6"/>
    </i>
    <i>
      <x v="1"/>
    </i>
    <i r="1">
      <x v="10"/>
    </i>
    <i>
      <x v="2"/>
    </i>
    <i r="1">
      <x v="20"/>
    </i>
    <i>
      <x v="3"/>
    </i>
    <i r="1">
      <x v="15"/>
    </i>
    <i>
      <x v="4"/>
    </i>
    <i r="1">
      <x v="12"/>
    </i>
    <i r="1">
      <x v="13"/>
    </i>
    <i>
      <x v="5"/>
    </i>
    <i r="1">
      <x v="11"/>
    </i>
    <i>
      <x v="6"/>
    </i>
    <i r="1">
      <x v="16"/>
    </i>
    <i r="1">
      <x v="19"/>
    </i>
    <i>
      <x v="7"/>
    </i>
    <i r="1">
      <x v="14"/>
    </i>
    <i r="1">
      <x v="17"/>
    </i>
    <i r="1">
      <x v="18"/>
    </i>
    <i>
      <x v="8"/>
    </i>
    <i r="1">
      <x v="9"/>
    </i>
    <i>
      <x v="9"/>
    </i>
    <i r="1">
      <x v="8"/>
    </i>
    <i>
      <x v="10"/>
    </i>
    <i r="1">
      <x v="7"/>
    </i>
    <i>
      <x v="11"/>
    </i>
    <i r="1">
      <x v="2"/>
    </i>
    <i r="1">
      <x v="5"/>
    </i>
    <i r="1">
      <x v="21"/>
    </i>
    <i>
      <x v="12"/>
    </i>
    <i r="1">
      <x v="4"/>
    </i>
    <i r="1">
      <x v="5"/>
    </i>
    <i r="1">
      <x v="21"/>
    </i>
    <i>
      <x v="13"/>
    </i>
    <i r="1">
      <x v="3"/>
    </i>
    <i r="1">
      <x v="5"/>
    </i>
    <i r="1">
      <x v="21"/>
    </i>
    <i>
      <x v="14"/>
    </i>
    <i r="1">
      <x v="1"/>
    </i>
    <i r="1">
      <x v="21"/>
    </i>
    <i>
      <x v="15"/>
    </i>
    <i r="1">
      <x/>
    </i>
    <i>
      <x v="16"/>
    </i>
    <i r="1">
      <x v="22"/>
    </i>
    <i>
      <x v="17"/>
    </i>
    <i r="1">
      <x v="23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1FA357-C829-4E4D-A3E3-0E560B00DBF9}" name="PivotTable1" cacheId="10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3" firstHeaderRow="1" firstDataRow="1" firstDataCol="1"/>
  <pivotFields count="20">
    <pivotField axis="axisRow" showAll="0">
      <items count="17">
        <item x="2"/>
        <item x="12"/>
        <item x="4"/>
        <item x="11"/>
        <item x="8"/>
        <item x="7"/>
        <item x="6"/>
        <item x="9"/>
        <item x="10"/>
        <item x="13"/>
        <item x="1"/>
        <item x="5"/>
        <item x="0"/>
        <item x="3"/>
        <item x="15"/>
        <item x="14"/>
        <item t="default"/>
      </items>
    </pivotField>
    <pivotField axis="axisRow" showAll="0">
      <items count="23">
        <item x="16"/>
        <item x="15"/>
        <item x="4"/>
        <item x="0"/>
        <item x="20"/>
        <item x="6"/>
        <item x="1"/>
        <item x="12"/>
        <item x="2"/>
        <item x="11"/>
        <item x="10"/>
        <item x="13"/>
        <item x="7"/>
        <item x="5"/>
        <item x="8"/>
        <item x="17"/>
        <item x="14"/>
        <item x="9"/>
        <item x="19"/>
        <item x="3"/>
        <item x="21"/>
        <item x="1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2">
    <i>
      <x/>
    </i>
    <i r="1">
      <x v="8"/>
    </i>
    <i>
      <x v="1"/>
    </i>
    <i r="1">
      <x v="15"/>
    </i>
    <i>
      <x v="2"/>
    </i>
    <i r="1">
      <x v="1"/>
    </i>
    <i r="1">
      <x v="13"/>
    </i>
    <i>
      <x v="3"/>
    </i>
    <i r="1">
      <x v="11"/>
    </i>
    <i>
      <x v="4"/>
    </i>
    <i r="1">
      <x/>
    </i>
    <i r="1">
      <x v="17"/>
    </i>
    <i>
      <x v="5"/>
    </i>
    <i r="1">
      <x v="14"/>
    </i>
    <i r="1">
      <x v="16"/>
    </i>
    <i>
      <x v="6"/>
    </i>
    <i r="1">
      <x v="12"/>
    </i>
    <i>
      <x v="7"/>
    </i>
    <i r="1">
      <x v="10"/>
    </i>
    <i>
      <x v="8"/>
    </i>
    <i r="1">
      <x v="9"/>
    </i>
    <i>
      <x v="9"/>
    </i>
    <i r="1">
      <x v="4"/>
    </i>
    <i r="1">
      <x v="19"/>
    </i>
    <i>
      <x v="10"/>
    </i>
    <i r="1">
      <x v="6"/>
    </i>
    <i r="1">
      <x v="19"/>
    </i>
    <i>
      <x v="11"/>
    </i>
    <i r="1">
      <x v="5"/>
    </i>
    <i r="1">
      <x v="19"/>
    </i>
    <i>
      <x v="12"/>
    </i>
    <i r="1">
      <x v="3"/>
    </i>
    <i r="1">
      <x v="7"/>
    </i>
    <i r="1">
      <x v="19"/>
    </i>
    <i>
      <x v="13"/>
    </i>
    <i r="1">
      <x v="2"/>
    </i>
    <i>
      <x v="14"/>
    </i>
    <i r="1">
      <x v="18"/>
    </i>
    <i>
      <x v="15"/>
    </i>
    <i r="1">
      <x v="20"/>
    </i>
    <i r="1">
      <x v="21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5DC677-8AA3-475E-987D-9DDCE2DE75E2}" name="PivotTable2" cacheId="10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4" firstHeaderRow="1" firstDataRow="1" firstDataCol="1"/>
  <pivotFields count="20">
    <pivotField axis="axisRow" showAll="0">
      <items count="17">
        <item x="0"/>
        <item x="1"/>
        <item x="2"/>
        <item x="3"/>
        <item x="6"/>
        <item x="10"/>
        <item x="13"/>
        <item x="12"/>
        <item x="15"/>
        <item x="4"/>
        <item x="7"/>
        <item x="5"/>
        <item x="9"/>
        <item x="8"/>
        <item x="11"/>
        <item x="14"/>
        <item t="default"/>
      </items>
    </pivotField>
    <pivotField axis="axisRow" showAll="0">
      <items count="22">
        <item x="9"/>
        <item x="10"/>
        <item x="6"/>
        <item x="13"/>
        <item x="8"/>
        <item x="11"/>
        <item x="0"/>
        <item x="20"/>
        <item x="17"/>
        <item x="18"/>
        <item x="2"/>
        <item x="12"/>
        <item x="4"/>
        <item x="1"/>
        <item x="16"/>
        <item x="3"/>
        <item x="7"/>
        <item x="14"/>
        <item x="15"/>
        <item x="5"/>
        <item x="1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3">
    <i>
      <x/>
    </i>
    <i r="1">
      <x v="6"/>
    </i>
    <i>
      <x v="1"/>
    </i>
    <i r="1">
      <x v="12"/>
    </i>
    <i r="1">
      <x v="13"/>
    </i>
    <i>
      <x v="2"/>
    </i>
    <i r="1">
      <x v="10"/>
    </i>
    <i>
      <x v="3"/>
    </i>
    <i r="1">
      <x v="15"/>
    </i>
    <i r="1">
      <x v="18"/>
    </i>
    <i>
      <x v="4"/>
    </i>
    <i r="1">
      <x v="14"/>
    </i>
    <i r="1">
      <x v="16"/>
    </i>
    <i>
      <x v="5"/>
    </i>
    <i r="1">
      <x v="11"/>
    </i>
    <i>
      <x v="6"/>
    </i>
    <i r="1">
      <x v="9"/>
    </i>
    <i>
      <x v="7"/>
    </i>
    <i r="1">
      <x v="8"/>
    </i>
    <i>
      <x v="8"/>
    </i>
    <i r="1">
      <x v="7"/>
    </i>
    <i>
      <x v="9"/>
    </i>
    <i r="1">
      <x v="2"/>
    </i>
    <i r="1">
      <x v="5"/>
    </i>
    <i r="1">
      <x v="19"/>
    </i>
    <i>
      <x v="10"/>
    </i>
    <i r="1">
      <x v="4"/>
    </i>
    <i r="1">
      <x v="5"/>
    </i>
    <i r="1">
      <x v="19"/>
    </i>
    <i>
      <x v="11"/>
    </i>
    <i r="1">
      <x v="3"/>
    </i>
    <i r="1">
      <x v="5"/>
    </i>
    <i r="1">
      <x v="19"/>
    </i>
    <i>
      <x v="12"/>
    </i>
    <i r="1">
      <x v="1"/>
    </i>
    <i r="1">
      <x v="19"/>
    </i>
    <i>
      <x v="13"/>
    </i>
    <i r="1">
      <x/>
    </i>
    <i>
      <x v="14"/>
    </i>
    <i r="1">
      <x v="17"/>
    </i>
    <i>
      <x v="15"/>
    </i>
    <i r="1">
      <x v="20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DECDC9-0C54-4526-8F6A-49375EDDE95F}" name="PivotTable3" cacheId="10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9" firstHeaderRow="1" firstDataRow="1" firstDataCol="1"/>
  <pivotFields count="20">
    <pivotField axis="axisRow" showAll="0">
      <items count="19">
        <item x="0"/>
        <item x="6"/>
        <item x="2"/>
        <item x="4"/>
        <item x="5"/>
        <item x="10"/>
        <item x="11"/>
        <item x="17"/>
        <item x="7"/>
        <item x="9"/>
        <item x="3"/>
        <item x="8"/>
        <item x="1"/>
        <item x="13"/>
        <item x="14"/>
        <item x="12"/>
        <item x="16"/>
        <item x="15"/>
        <item t="default"/>
      </items>
    </pivotField>
    <pivotField axis="axisRow" showAll="0">
      <items count="26">
        <item x="15"/>
        <item x="17"/>
        <item x="9"/>
        <item x="11"/>
        <item x="10"/>
        <item x="8"/>
        <item x="23"/>
        <item x="0"/>
        <item x="7"/>
        <item x="22"/>
        <item x="12"/>
        <item x="3"/>
        <item x="14"/>
        <item x="2"/>
        <item x="5"/>
        <item x="18"/>
        <item x="6"/>
        <item x="4"/>
        <item x="24"/>
        <item x="13"/>
        <item x="21"/>
        <item x="16"/>
        <item x="19"/>
        <item x="1"/>
        <item x="2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8">
    <i>
      <x/>
    </i>
    <i r="1">
      <x v="7"/>
    </i>
    <i>
      <x v="1"/>
    </i>
    <i r="1">
      <x v="16"/>
    </i>
    <i>
      <x v="2"/>
    </i>
    <i r="1">
      <x v="10"/>
    </i>
    <i r="1">
      <x v="13"/>
    </i>
    <i r="1">
      <x v="14"/>
    </i>
    <i>
      <x v="3"/>
    </i>
    <i r="1">
      <x v="11"/>
    </i>
    <i>
      <x v="4"/>
    </i>
    <i r="1">
      <x v="17"/>
    </i>
    <i r="1">
      <x v="21"/>
    </i>
    <i>
      <x v="5"/>
    </i>
    <i r="1">
      <x v="15"/>
    </i>
    <i r="1">
      <x v="18"/>
    </i>
    <i r="1">
      <x v="19"/>
    </i>
    <i>
      <x v="6"/>
    </i>
    <i r="1">
      <x v="12"/>
    </i>
    <i>
      <x v="7"/>
    </i>
    <i r="1">
      <x v="9"/>
    </i>
    <i>
      <x v="8"/>
    </i>
    <i r="1">
      <x v="8"/>
    </i>
    <i>
      <x v="9"/>
    </i>
    <i r="1">
      <x v="3"/>
    </i>
    <i r="1">
      <x v="6"/>
    </i>
    <i>
      <x v="10"/>
    </i>
    <i r="1">
      <x v="5"/>
    </i>
    <i r="1">
      <x v="6"/>
    </i>
    <i r="1">
      <x v="23"/>
    </i>
    <i>
      <x v="11"/>
    </i>
    <i r="1">
      <x v="4"/>
    </i>
    <i r="1">
      <x v="23"/>
    </i>
    <i>
      <x v="12"/>
    </i>
    <i r="1">
      <x v="2"/>
    </i>
    <i r="1">
      <x v="6"/>
    </i>
    <i r="1">
      <x v="23"/>
    </i>
    <i>
      <x v="13"/>
    </i>
    <i r="1">
      <x v="1"/>
    </i>
    <i>
      <x v="14"/>
    </i>
    <i r="1">
      <x v="22"/>
    </i>
    <i>
      <x v="15"/>
    </i>
    <i r="1">
      <x/>
    </i>
    <i>
      <x v="16"/>
    </i>
    <i r="1">
      <x v="20"/>
    </i>
    <i>
      <x v="17"/>
    </i>
    <i r="1">
      <x v="24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072828-5B02-4465-8D48-A4527954393A}" name="PivotTable4" cacheId="10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7" firstHeaderRow="1" firstDataRow="1" firstDataCol="1"/>
  <pivotFields count="20">
    <pivotField axis="axisRow" showAll="0">
      <items count="18">
        <item x="4"/>
        <item x="6"/>
        <item x="12"/>
        <item x="2"/>
        <item x="7"/>
        <item x="16"/>
        <item x="13"/>
        <item x="14"/>
        <item x="1"/>
        <item x="10"/>
        <item x="3"/>
        <item x="0"/>
        <item x="8"/>
        <item x="9"/>
        <item x="15"/>
        <item x="11"/>
        <item x="5"/>
        <item t="default"/>
      </items>
    </pivotField>
    <pivotField axis="axisRow" showAll="0">
      <items count="25">
        <item x="11"/>
        <item x="10"/>
        <item x="12"/>
        <item x="21"/>
        <item x="9"/>
        <item x="3"/>
        <item x="18"/>
        <item x="4"/>
        <item x="1"/>
        <item x="19"/>
        <item x="17"/>
        <item x="22"/>
        <item x="6"/>
        <item x="7"/>
        <item x="23"/>
        <item x="14"/>
        <item x="8"/>
        <item x="15"/>
        <item x="2"/>
        <item x="16"/>
        <item x="13"/>
        <item x="20"/>
        <item x="0"/>
        <item x="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6">
    <i>
      <x/>
    </i>
    <i r="1">
      <x v="7"/>
    </i>
    <i>
      <x v="1"/>
    </i>
    <i r="1">
      <x v="12"/>
    </i>
    <i r="1">
      <x v="13"/>
    </i>
    <i>
      <x v="2"/>
    </i>
    <i r="1">
      <x v="10"/>
    </i>
    <i>
      <x v="3"/>
    </i>
    <i r="1">
      <x v="15"/>
    </i>
    <i r="1">
      <x v="18"/>
    </i>
    <i r="1">
      <x v="19"/>
    </i>
    <i r="1">
      <x v="20"/>
    </i>
    <i>
      <x v="4"/>
    </i>
    <i r="1">
      <x v="14"/>
    </i>
    <i r="1">
      <x v="16"/>
    </i>
    <i>
      <x v="5"/>
    </i>
    <i r="1">
      <x v="11"/>
    </i>
    <i>
      <x v="6"/>
    </i>
    <i r="1">
      <x v="6"/>
    </i>
    <i>
      <x v="7"/>
    </i>
    <i r="1">
      <x v="9"/>
    </i>
    <i>
      <x v="8"/>
    </i>
    <i r="1">
      <x v="8"/>
    </i>
    <i>
      <x v="9"/>
    </i>
    <i r="1">
      <x v="2"/>
    </i>
    <i>
      <x v="10"/>
    </i>
    <i r="1">
      <x v="4"/>
    </i>
    <i r="1">
      <x v="5"/>
    </i>
    <i r="1">
      <x v="22"/>
    </i>
    <i>
      <x v="11"/>
    </i>
    <i r="1">
      <x v="3"/>
    </i>
    <i r="1">
      <x v="5"/>
    </i>
    <i r="1">
      <x v="22"/>
    </i>
    <i>
      <x v="12"/>
    </i>
    <i r="1">
      <x v="1"/>
    </i>
    <i r="1">
      <x v="5"/>
    </i>
    <i r="1">
      <x v="22"/>
    </i>
    <i>
      <x v="13"/>
    </i>
    <i r="1">
      <x/>
    </i>
    <i>
      <x v="14"/>
    </i>
    <i r="1">
      <x v="21"/>
    </i>
    <i>
      <x v="15"/>
    </i>
    <i r="1">
      <x v="17"/>
    </i>
    <i>
      <x v="16"/>
    </i>
    <i r="1">
      <x v="23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CA57C5-6373-45A7-A848-7E4BF38F0F08}" name="PivotTable1" cacheId="10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6" firstHeaderRow="1" firstDataRow="1" firstDataCol="1"/>
  <pivotFields count="20">
    <pivotField axis="axisRow" showAll="0">
      <items count="22">
        <item x="0"/>
        <item x="14"/>
        <item x="15"/>
        <item x="5"/>
        <item x="7"/>
        <item x="13"/>
        <item x="12"/>
        <item x="11"/>
        <item x="17"/>
        <item x="18"/>
        <item x="20"/>
        <item x="4"/>
        <item x="19"/>
        <item x="3"/>
        <item x="16"/>
        <item x="6"/>
        <item x="2"/>
        <item x="9"/>
        <item x="10"/>
        <item x="8"/>
        <item x="1"/>
        <item t="default"/>
      </items>
    </pivotField>
    <pivotField axis="axisRow" showAll="0">
      <items count="28">
        <item x="19"/>
        <item x="20"/>
        <item x="10"/>
        <item x="2"/>
        <item x="3"/>
        <item x="11"/>
        <item x="21"/>
        <item x="8"/>
        <item x="22"/>
        <item x="0"/>
        <item x="23"/>
        <item x="24"/>
        <item x="4"/>
        <item x="25"/>
        <item x="7"/>
        <item x="13"/>
        <item x="5"/>
        <item x="14"/>
        <item x="26"/>
        <item x="18"/>
        <item x="9"/>
        <item x="15"/>
        <item x="12"/>
        <item x="17"/>
        <item x="16"/>
        <item x="6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5">
    <i>
      <x/>
    </i>
    <i r="1">
      <x v="9"/>
    </i>
    <i>
      <x v="1"/>
    </i>
    <i r="1">
      <x v="24"/>
    </i>
    <i>
      <x v="2"/>
    </i>
    <i r="1">
      <x v="23"/>
    </i>
    <i>
      <x v="3"/>
    </i>
    <i r="1">
      <x v="16"/>
    </i>
    <i>
      <x v="4"/>
    </i>
    <i r="1">
      <x v="14"/>
    </i>
    <i>
      <x v="5"/>
    </i>
    <i r="1">
      <x v="18"/>
    </i>
    <i r="1">
      <x v="21"/>
    </i>
    <i>
      <x v="6"/>
    </i>
    <i r="1">
      <x v="17"/>
    </i>
    <i r="1">
      <x v="19"/>
    </i>
    <i>
      <x v="7"/>
    </i>
    <i r="1">
      <x v="15"/>
    </i>
    <i>
      <x v="8"/>
    </i>
    <i r="1">
      <x v="8"/>
    </i>
    <i>
      <x v="9"/>
    </i>
    <i r="1">
      <x v="10"/>
    </i>
    <i>
      <x v="10"/>
    </i>
    <i r="1">
      <x v="13"/>
    </i>
    <i>
      <x v="11"/>
    </i>
    <i r="1">
      <x v="12"/>
    </i>
    <i>
      <x v="12"/>
    </i>
    <i r="1">
      <x v="11"/>
    </i>
    <i>
      <x v="13"/>
    </i>
    <i r="1">
      <x/>
    </i>
    <i r="1">
      <x v="4"/>
    </i>
    <i r="1">
      <x v="7"/>
    </i>
    <i r="1">
      <x v="25"/>
    </i>
    <i>
      <x v="14"/>
    </i>
    <i r="1">
      <x v="6"/>
    </i>
    <i r="1">
      <x v="7"/>
    </i>
    <i r="1">
      <x v="25"/>
    </i>
    <i>
      <x v="15"/>
    </i>
    <i r="1">
      <x v="1"/>
    </i>
    <i r="1">
      <x v="5"/>
    </i>
    <i r="1">
      <x v="25"/>
    </i>
    <i>
      <x v="16"/>
    </i>
    <i r="1">
      <x/>
    </i>
    <i r="1">
      <x v="3"/>
    </i>
    <i r="1">
      <x v="7"/>
    </i>
    <i r="1">
      <x v="25"/>
    </i>
    <i>
      <x v="17"/>
    </i>
    <i r="1">
      <x v="2"/>
    </i>
    <i>
      <x v="18"/>
    </i>
    <i r="1">
      <x v="22"/>
    </i>
    <i>
      <x v="19"/>
    </i>
    <i r="1">
      <x v="20"/>
    </i>
    <i>
      <x v="20"/>
    </i>
    <i r="1">
      <x v="26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B67342-E664-4269-939C-D41C73CA96FF}" name="PivotTable2" cacheId="10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8" firstHeaderRow="1" firstDataRow="1" firstDataCol="1"/>
  <pivotFields count="20">
    <pivotField axis="axisRow" showAll="0">
      <items count="18">
        <item x="1"/>
        <item x="14"/>
        <item x="15"/>
        <item x="8"/>
        <item x="2"/>
        <item x="10"/>
        <item x="11"/>
        <item x="13"/>
        <item x="3"/>
        <item x="6"/>
        <item x="0"/>
        <item x="9"/>
        <item x="5"/>
        <item x="4"/>
        <item x="7"/>
        <item x="12"/>
        <item x="16"/>
        <item t="default"/>
      </items>
    </pivotField>
    <pivotField axis="axisRow" showAll="0">
      <items count="24">
        <item x="6"/>
        <item x="9"/>
        <item x="0"/>
        <item x="14"/>
        <item x="19"/>
        <item x="8"/>
        <item x="1"/>
        <item x="5"/>
        <item x="3"/>
        <item x="17"/>
        <item x="12"/>
        <item x="2"/>
        <item x="15"/>
        <item x="10"/>
        <item x="7"/>
        <item x="20"/>
        <item x="21"/>
        <item x="11"/>
        <item x="13"/>
        <item x="18"/>
        <item x="16"/>
        <item x="4"/>
        <item x="2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7">
    <i>
      <x/>
    </i>
    <i r="1">
      <x v="6"/>
    </i>
    <i>
      <x v="1"/>
    </i>
    <i r="1">
      <x v="20"/>
    </i>
    <i>
      <x v="2"/>
    </i>
    <i r="1">
      <x v="19"/>
    </i>
    <i>
      <x v="3"/>
    </i>
    <i r="1">
      <x v="9"/>
    </i>
    <i r="1">
      <x v="13"/>
    </i>
    <i r="1">
      <x v="14"/>
    </i>
    <i>
      <x v="4"/>
    </i>
    <i r="1">
      <x v="11"/>
    </i>
    <i>
      <x v="5"/>
    </i>
    <i r="1">
      <x v="16"/>
    </i>
    <i r="1">
      <x v="17"/>
    </i>
    <i>
      <x v="6"/>
    </i>
    <i r="1">
      <x v="10"/>
    </i>
    <i r="1">
      <x v="15"/>
    </i>
    <i>
      <x v="7"/>
    </i>
    <i r="1">
      <x v="12"/>
    </i>
    <i>
      <x v="8"/>
    </i>
    <i r="1">
      <x v="8"/>
    </i>
    <i>
      <x v="9"/>
    </i>
    <i r="1">
      <x v="7"/>
    </i>
    <i>
      <x v="10"/>
    </i>
    <i r="1">
      <x v="2"/>
    </i>
    <i r="1">
      <x v="5"/>
    </i>
    <i r="1">
      <x v="21"/>
    </i>
    <i>
      <x v="11"/>
    </i>
    <i r="1">
      <x v="4"/>
    </i>
    <i r="1">
      <x v="5"/>
    </i>
    <i r="1">
      <x v="21"/>
    </i>
    <i>
      <x v="12"/>
    </i>
    <i r="1">
      <x v="3"/>
    </i>
    <i r="1">
      <x v="5"/>
    </i>
    <i r="1">
      <x v="21"/>
    </i>
    <i>
      <x v="13"/>
    </i>
    <i r="1">
      <x v="1"/>
    </i>
    <i r="1">
      <x v="5"/>
    </i>
    <i r="1">
      <x v="21"/>
    </i>
    <i>
      <x v="14"/>
    </i>
    <i r="1">
      <x/>
    </i>
    <i>
      <x v="15"/>
    </i>
    <i r="1">
      <x v="18"/>
    </i>
    <i>
      <x v="16"/>
    </i>
    <i r="1">
      <x v="22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56499C-2C8F-41D3-A271-C3D585DDF312}" name="PivotTable3" cacheId="10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0" firstHeaderRow="1" firstDataRow="1" firstDataCol="1"/>
  <pivotFields count="20">
    <pivotField axis="axisRow" showAll="0">
      <items count="19">
        <item x="2"/>
        <item x="11"/>
        <item x="12"/>
        <item x="3"/>
        <item x="7"/>
        <item x="5"/>
        <item x="14"/>
        <item x="17"/>
        <item x="13"/>
        <item x="4"/>
        <item x="0"/>
        <item x="15"/>
        <item x="9"/>
        <item x="10"/>
        <item x="8"/>
        <item x="16"/>
        <item x="1"/>
        <item x="6"/>
        <item t="default"/>
      </items>
    </pivotField>
    <pivotField axis="axisRow" showAll="0">
      <items count="29">
        <item x="11"/>
        <item x="14"/>
        <item x="0"/>
        <item x="13"/>
        <item x="21"/>
        <item x="17"/>
        <item x="2"/>
        <item x="3"/>
        <item x="5"/>
        <item x="19"/>
        <item x="9"/>
        <item x="10"/>
        <item x="23"/>
        <item x="25"/>
        <item x="4"/>
        <item x="26"/>
        <item x="6"/>
        <item x="20"/>
        <item x="24"/>
        <item x="18"/>
        <item x="8"/>
        <item x="22"/>
        <item x="16"/>
        <item x="15"/>
        <item x="12"/>
        <item x="27"/>
        <item x="1"/>
        <item x="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9">
    <i>
      <x/>
    </i>
    <i r="1">
      <x v="6"/>
    </i>
    <i r="1">
      <x v="7"/>
    </i>
    <i>
      <x v="1"/>
    </i>
    <i r="1">
      <x v="23"/>
    </i>
    <i>
      <x v="2"/>
    </i>
    <i r="1">
      <x v="22"/>
    </i>
    <i>
      <x v="3"/>
    </i>
    <i r="1">
      <x v="10"/>
    </i>
    <i r="1">
      <x v="13"/>
    </i>
    <i r="1">
      <x v="14"/>
    </i>
    <i>
      <x v="4"/>
    </i>
    <i r="1">
      <x v="11"/>
    </i>
    <i>
      <x v="5"/>
    </i>
    <i r="1">
      <x v="16"/>
    </i>
    <i r="1">
      <x v="19"/>
    </i>
    <i r="1">
      <x v="20"/>
    </i>
    <i>
      <x v="6"/>
    </i>
    <i r="1">
      <x v="15"/>
    </i>
    <i r="1">
      <x v="17"/>
    </i>
    <i r="1">
      <x v="18"/>
    </i>
    <i>
      <x v="7"/>
    </i>
    <i r="1">
      <x v="12"/>
    </i>
    <i>
      <x v="8"/>
    </i>
    <i r="1">
      <x v="9"/>
    </i>
    <i>
      <x v="9"/>
    </i>
    <i r="1">
      <x v="8"/>
    </i>
    <i>
      <x v="10"/>
    </i>
    <i r="1">
      <x v="2"/>
    </i>
    <i r="1">
      <x v="5"/>
    </i>
    <i r="1">
      <x v="24"/>
    </i>
    <i>
      <x v="11"/>
    </i>
    <i r="1">
      <x v="4"/>
    </i>
    <i r="1">
      <x v="24"/>
    </i>
    <i>
      <x v="12"/>
    </i>
    <i r="1">
      <x v="3"/>
    </i>
    <i r="1">
      <x v="24"/>
    </i>
    <i>
      <x v="13"/>
    </i>
    <i r="1">
      <x v="1"/>
    </i>
    <i>
      <x v="14"/>
    </i>
    <i r="1">
      <x/>
    </i>
    <i>
      <x v="15"/>
    </i>
    <i r="1">
      <x v="21"/>
    </i>
    <i>
      <x v="16"/>
    </i>
    <i r="1">
      <x v="26"/>
    </i>
    <i>
      <x v="17"/>
    </i>
    <i r="1">
      <x v="25"/>
    </i>
    <i r="1">
      <x v="27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9BCA01-EAAC-4AB8-9495-7AD7927C2020}" name="PivotTable1" cacheId="10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4" firstHeaderRow="1" firstDataRow="1" firstDataCol="1"/>
  <pivotFields count="20">
    <pivotField axis="axisRow" showAll="0">
      <items count="20">
        <item x="2"/>
        <item x="7"/>
        <item x="15"/>
        <item x="0"/>
        <item x="9"/>
        <item x="3"/>
        <item x="17"/>
        <item x="12"/>
        <item x="1"/>
        <item x="18"/>
        <item x="5"/>
        <item x="6"/>
        <item x="4"/>
        <item x="10"/>
        <item x="13"/>
        <item x="14"/>
        <item x="16"/>
        <item x="8"/>
        <item x="11"/>
        <item t="default"/>
      </items>
    </pivotField>
    <pivotField axis="axisRow" showAll="0">
      <items count="28">
        <item x="24"/>
        <item x="15"/>
        <item x="18"/>
        <item x="6"/>
        <item x="12"/>
        <item x="7"/>
        <item x="10"/>
        <item x="25"/>
        <item x="3"/>
        <item x="26"/>
        <item x="2"/>
        <item x="17"/>
        <item x="11"/>
        <item x="14"/>
        <item x="1"/>
        <item x="0"/>
        <item x="23"/>
        <item x="21"/>
        <item x="20"/>
        <item x="4"/>
        <item x="16"/>
        <item x="19"/>
        <item x="8"/>
        <item x="5"/>
        <item x="22"/>
        <item x="9"/>
        <item x="1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3">
    <i>
      <x/>
    </i>
    <i r="1">
      <x v="7"/>
    </i>
    <i r="1">
      <x v="8"/>
    </i>
    <i>
      <x v="1"/>
    </i>
    <i r="1">
      <x v="22"/>
    </i>
    <i>
      <x v="2"/>
    </i>
    <i r="1">
      <x v="21"/>
    </i>
    <i>
      <x v="3"/>
    </i>
    <i r="1">
      <x v="11"/>
    </i>
    <i r="1">
      <x v="14"/>
    </i>
    <i r="1">
      <x v="15"/>
    </i>
    <i>
      <x v="4"/>
    </i>
    <i r="1">
      <x v="12"/>
    </i>
    <i>
      <x v="5"/>
    </i>
    <i r="1">
      <x v="16"/>
    </i>
    <i r="1">
      <x v="19"/>
    </i>
    <i>
      <x v="6"/>
    </i>
    <i r="1">
      <x v="17"/>
    </i>
    <i>
      <x v="7"/>
    </i>
    <i r="1">
      <x v="13"/>
    </i>
    <i>
      <x v="8"/>
    </i>
    <i r="1">
      <x v="10"/>
    </i>
    <i>
      <x v="9"/>
    </i>
    <i r="1">
      <x v="9"/>
    </i>
    <i>
      <x v="10"/>
    </i>
    <i r="1">
      <x v="3"/>
    </i>
    <i r="1">
      <x v="6"/>
    </i>
    <i r="1">
      <x v="23"/>
    </i>
    <i>
      <x v="11"/>
    </i>
    <i r="1">
      <x v="5"/>
    </i>
    <i r="1">
      <x v="6"/>
    </i>
    <i r="1">
      <x v="23"/>
    </i>
    <i>
      <x v="12"/>
    </i>
    <i r="1">
      <x v="4"/>
    </i>
    <i r="1">
      <x v="6"/>
    </i>
    <i r="1">
      <x v="23"/>
    </i>
    <i>
      <x v="13"/>
    </i>
    <i r="1">
      <x v="2"/>
    </i>
    <i r="1">
      <x v="6"/>
    </i>
    <i r="1">
      <x v="23"/>
    </i>
    <i>
      <x v="14"/>
    </i>
    <i r="1">
      <x/>
    </i>
    <i r="1">
      <x v="1"/>
    </i>
    <i>
      <x v="15"/>
    </i>
    <i r="1">
      <x v="20"/>
    </i>
    <i>
      <x v="16"/>
    </i>
    <i r="1">
      <x v="18"/>
    </i>
    <i>
      <x v="17"/>
    </i>
    <i r="1">
      <x v="25"/>
    </i>
    <i>
      <x v="18"/>
    </i>
    <i r="1">
      <x v="24"/>
    </i>
    <i r="1">
      <x v="26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68249E-952E-4B96-81D6-A55286AFFBD7}" name="PivotTable2" cacheId="108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5" firstHeaderRow="1" firstDataRow="1" firstDataCol="1"/>
  <pivotFields count="20">
    <pivotField axis="axisRow" showAll="0">
      <items count="18">
        <item x="1"/>
        <item x="14"/>
        <item x="15"/>
        <item x="9"/>
        <item x="0"/>
        <item x="10"/>
        <item x="2"/>
        <item x="16"/>
        <item x="12"/>
        <item x="3"/>
        <item x="5"/>
        <item x="7"/>
        <item x="13"/>
        <item x="6"/>
        <item x="11"/>
        <item x="4"/>
        <item x="8"/>
        <item t="default"/>
      </items>
    </pivotField>
    <pivotField axis="axisRow" showAll="0">
      <items count="23">
        <item x="6"/>
        <item x="21"/>
        <item x="3"/>
        <item x="20"/>
        <item x="17"/>
        <item x="5"/>
        <item x="1"/>
        <item x="13"/>
        <item x="0"/>
        <item x="19"/>
        <item x="18"/>
        <item x="9"/>
        <item x="14"/>
        <item x="2"/>
        <item x="11"/>
        <item x="12"/>
        <item x="16"/>
        <item x="15"/>
        <item x="7"/>
        <item x="10"/>
        <item x="4"/>
        <item x="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4">
    <i>
      <x/>
    </i>
    <i r="1">
      <x v="6"/>
    </i>
    <i>
      <x v="1"/>
    </i>
    <i r="1">
      <x v="17"/>
    </i>
    <i>
      <x v="2"/>
    </i>
    <i r="1">
      <x v="16"/>
    </i>
    <i>
      <x v="3"/>
    </i>
    <i r="1">
      <x v="10"/>
    </i>
    <i r="1">
      <x v="11"/>
    </i>
    <i>
      <x v="4"/>
    </i>
    <i r="1">
      <x v="8"/>
    </i>
    <i>
      <x v="5"/>
    </i>
    <i r="1">
      <x v="14"/>
    </i>
    <i>
      <x v="6"/>
    </i>
    <i r="1">
      <x v="12"/>
    </i>
    <i r="1">
      <x v="13"/>
    </i>
    <i>
      <x v="7"/>
    </i>
    <i r="1">
      <x v="9"/>
    </i>
    <i>
      <x v="8"/>
    </i>
    <i r="1">
      <x v="7"/>
    </i>
    <i>
      <x v="9"/>
    </i>
    <i r="1">
      <x v="2"/>
    </i>
    <i r="1">
      <x v="5"/>
    </i>
    <i r="1">
      <x v="18"/>
    </i>
    <i>
      <x v="10"/>
    </i>
    <i r="1">
      <x v="4"/>
    </i>
    <i r="1">
      <x v="5"/>
    </i>
    <i r="1">
      <x v="18"/>
    </i>
    <i>
      <x v="11"/>
    </i>
    <i r="1">
      <x v="3"/>
    </i>
    <i r="1">
      <x v="18"/>
    </i>
    <i>
      <x v="12"/>
    </i>
    <i r="1">
      <x v="1"/>
    </i>
    <i r="1">
      <x v="5"/>
    </i>
    <i>
      <x v="13"/>
    </i>
    <i r="1">
      <x/>
    </i>
    <i>
      <x v="14"/>
    </i>
    <i r="1">
      <x v="15"/>
    </i>
    <i>
      <x v="15"/>
    </i>
    <i r="1">
      <x v="20"/>
    </i>
    <i>
      <x v="16"/>
    </i>
    <i r="1">
      <x v="19"/>
    </i>
    <i r="1">
      <x v="21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02E3E5-6EBE-4058-BA9F-F0E53C07F06C}" name="PivotTable3" cacheId="10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2" firstHeaderRow="1" firstDataRow="1" firstDataCol="1"/>
  <pivotFields count="20">
    <pivotField axis="axisRow" showAll="0">
      <items count="21">
        <item x="3"/>
        <item x="0"/>
        <item x="15"/>
        <item x="10"/>
        <item x="9"/>
        <item x="19"/>
        <item x="1"/>
        <item x="12"/>
        <item x="6"/>
        <item x="11"/>
        <item x="5"/>
        <item x="8"/>
        <item x="2"/>
        <item x="14"/>
        <item x="16"/>
        <item x="4"/>
        <item x="13"/>
        <item x="7"/>
        <item x="18"/>
        <item x="17"/>
        <item t="default"/>
      </items>
    </pivotField>
    <pivotField axis="axisRow" showAll="0">
      <items count="27">
        <item x="4"/>
        <item x="17"/>
        <item x="8"/>
        <item x="18"/>
        <item x="16"/>
        <item x="2"/>
        <item x="3"/>
        <item x="5"/>
        <item x="11"/>
        <item x="6"/>
        <item x="9"/>
        <item x="13"/>
        <item x="24"/>
        <item x="10"/>
        <item x="21"/>
        <item x="12"/>
        <item x="1"/>
        <item x="7"/>
        <item x="22"/>
        <item x="25"/>
        <item x="14"/>
        <item x="15"/>
        <item x="0"/>
        <item x="23"/>
        <item x="20"/>
        <item x="1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1">
    <i>
      <x/>
    </i>
    <i r="1">
      <x v="6"/>
    </i>
    <i>
      <x v="1"/>
    </i>
    <i r="1">
      <x v="22"/>
    </i>
    <i>
      <x v="2"/>
    </i>
    <i r="1">
      <x v="21"/>
    </i>
    <i>
      <x v="3"/>
    </i>
    <i r="1">
      <x v="12"/>
    </i>
    <i r="1">
      <x v="13"/>
    </i>
    <i>
      <x v="4"/>
    </i>
    <i r="1">
      <x v="10"/>
    </i>
    <i>
      <x v="5"/>
    </i>
    <i r="1">
      <x v="14"/>
    </i>
    <i r="1">
      <x v="18"/>
    </i>
    <i r="1">
      <x v="19"/>
    </i>
    <i>
      <x v="6"/>
    </i>
    <i r="1">
      <x v="15"/>
    </i>
    <i r="1">
      <x v="16"/>
    </i>
    <i>
      <x v="7"/>
    </i>
    <i r="1">
      <x v="11"/>
    </i>
    <i>
      <x v="8"/>
    </i>
    <i r="1">
      <x v="9"/>
    </i>
    <i>
      <x v="9"/>
    </i>
    <i r="1">
      <x v="8"/>
    </i>
    <i>
      <x v="10"/>
    </i>
    <i r="1">
      <x v="7"/>
    </i>
    <i>
      <x v="11"/>
    </i>
    <i r="1">
      <x v="2"/>
    </i>
    <i r="1">
      <x v="5"/>
    </i>
    <i r="1">
      <x v="23"/>
    </i>
    <i>
      <x v="12"/>
    </i>
    <i r="1">
      <x v="4"/>
    </i>
    <i r="1">
      <x v="5"/>
    </i>
    <i>
      <x v="13"/>
    </i>
    <i r="1">
      <x v="3"/>
    </i>
    <i r="1">
      <x v="5"/>
    </i>
    <i r="1">
      <x v="23"/>
    </i>
    <i>
      <x v="14"/>
    </i>
    <i r="1">
      <x v="1"/>
    </i>
    <i r="1">
      <x v="23"/>
    </i>
    <i>
      <x v="15"/>
    </i>
    <i r="1">
      <x/>
    </i>
    <i>
      <x v="16"/>
    </i>
    <i r="1">
      <x v="20"/>
    </i>
    <i>
      <x v="17"/>
    </i>
    <i r="1">
      <x v="17"/>
    </i>
    <i>
      <x v="18"/>
    </i>
    <i r="1">
      <x v="24"/>
    </i>
    <i>
      <x v="19"/>
    </i>
    <i r="1">
      <x v="25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820F58-51FF-44C6-B1E2-203CB482E64F}" name="PivotTable4" cacheId="11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3" firstHeaderRow="1" firstDataRow="1" firstDataCol="1"/>
  <pivotFields count="20">
    <pivotField axis="axisRow" showAll="0">
      <items count="18">
        <item x="2"/>
        <item x="4"/>
        <item x="5"/>
        <item x="6"/>
        <item x="10"/>
        <item x="11"/>
        <item x="9"/>
        <item x="12"/>
        <item x="14"/>
        <item x="16"/>
        <item x="0"/>
        <item x="3"/>
        <item x="13"/>
        <item x="7"/>
        <item x="1"/>
        <item x="8"/>
        <item x="15"/>
        <item t="default"/>
      </items>
    </pivotField>
    <pivotField axis="axisRow" showAll="0">
      <items count="23">
        <item x="1"/>
        <item x="7"/>
        <item x="3"/>
        <item x="15"/>
        <item x="16"/>
        <item x="0"/>
        <item x="2"/>
        <item x="20"/>
        <item x="17"/>
        <item x="21"/>
        <item x="10"/>
        <item x="14"/>
        <item x="19"/>
        <item x="6"/>
        <item x="11"/>
        <item x="9"/>
        <item x="18"/>
        <item x="12"/>
        <item x="8"/>
        <item x="5"/>
        <item x="4"/>
        <item x="1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2">
    <i>
      <x/>
    </i>
    <i r="1">
      <x v="6"/>
    </i>
    <i>
      <x v="1"/>
    </i>
    <i r="1">
      <x v="20"/>
    </i>
    <i>
      <x v="2"/>
    </i>
    <i r="1">
      <x v="19"/>
    </i>
    <i>
      <x v="3"/>
    </i>
    <i r="1">
      <x v="9"/>
    </i>
    <i r="1">
      <x v="12"/>
    </i>
    <i r="1">
      <x v="13"/>
    </i>
    <i>
      <x v="4"/>
    </i>
    <i r="1">
      <x v="10"/>
    </i>
    <i>
      <x v="5"/>
    </i>
    <i r="1">
      <x v="17"/>
    </i>
    <i>
      <x v="6"/>
    </i>
    <i r="1">
      <x v="14"/>
    </i>
    <i r="1">
      <x v="15"/>
    </i>
    <i>
      <x v="7"/>
    </i>
    <i r="1">
      <x v="11"/>
    </i>
    <i>
      <x v="8"/>
    </i>
    <i r="1">
      <x v="8"/>
    </i>
    <i>
      <x v="9"/>
    </i>
    <i r="1">
      <x v="7"/>
    </i>
    <i>
      <x v="10"/>
    </i>
    <i r="1">
      <x v="2"/>
    </i>
    <i r="1">
      <x v="5"/>
    </i>
    <i r="1">
      <x v="21"/>
    </i>
    <i>
      <x v="11"/>
    </i>
    <i r="1">
      <x v="4"/>
    </i>
    <i r="1">
      <x v="5"/>
    </i>
    <i>
      <x v="12"/>
    </i>
    <i r="1">
      <x v="3"/>
    </i>
    <i r="1">
      <x v="5"/>
    </i>
    <i>
      <x v="13"/>
    </i>
    <i r="1">
      <x v="1"/>
    </i>
    <i>
      <x v="14"/>
    </i>
    <i r="1">
      <x/>
    </i>
    <i>
      <x v="15"/>
    </i>
    <i r="1">
      <x v="18"/>
    </i>
    <i>
      <x v="16"/>
    </i>
    <i r="1">
      <x v="16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A441D2-4538-4036-BC8C-E008A3563001}" name="PivotTable1" cacheId="11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8" firstHeaderRow="1" firstDataRow="1" firstDataCol="1"/>
  <pivotFields count="20">
    <pivotField axis="axisRow" showAll="0">
      <items count="18">
        <item x="0"/>
        <item x="11"/>
        <item x="13"/>
        <item x="14"/>
        <item x="8"/>
        <item x="4"/>
        <item x="2"/>
        <item x="10"/>
        <item x="15"/>
        <item x="16"/>
        <item x="1"/>
        <item x="7"/>
        <item x="5"/>
        <item x="6"/>
        <item x="9"/>
        <item x="3"/>
        <item x="12"/>
        <item t="default"/>
      </items>
    </pivotField>
    <pivotField axis="axisRow" showAll="0">
      <items count="24">
        <item x="3"/>
        <item x="9"/>
        <item x="10"/>
        <item x="5"/>
        <item x="7"/>
        <item x="1"/>
        <item x="12"/>
        <item x="0"/>
        <item x="20"/>
        <item x="22"/>
        <item x="4"/>
        <item x="18"/>
        <item x="21"/>
        <item x="8"/>
        <item x="19"/>
        <item x="17"/>
        <item x="2"/>
        <item x="13"/>
        <item x="11"/>
        <item x="15"/>
        <item x="16"/>
        <item x="14"/>
        <item x="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7">
    <i>
      <x/>
    </i>
    <i r="1">
      <x v="7"/>
    </i>
    <i>
      <x v="1"/>
    </i>
    <i r="1">
      <x v="21"/>
    </i>
    <i>
      <x v="2"/>
    </i>
    <i r="1">
      <x v="20"/>
    </i>
    <i>
      <x v="3"/>
    </i>
    <i r="1">
      <x v="15"/>
    </i>
    <i>
      <x v="4"/>
    </i>
    <i r="1">
      <x v="9"/>
    </i>
    <i r="1">
      <x v="12"/>
    </i>
    <i r="1">
      <x v="13"/>
    </i>
    <i>
      <x v="5"/>
    </i>
    <i r="1">
      <x v="10"/>
    </i>
    <i>
      <x v="6"/>
    </i>
    <i r="1">
      <x v="16"/>
    </i>
    <i r="1">
      <x v="18"/>
    </i>
    <i>
      <x v="7"/>
    </i>
    <i r="1">
      <x v="14"/>
    </i>
    <i r="1">
      <x v="17"/>
    </i>
    <i>
      <x v="8"/>
    </i>
    <i r="1">
      <x v="11"/>
    </i>
    <i>
      <x v="9"/>
    </i>
    <i r="1">
      <x v="8"/>
    </i>
    <i>
      <x v="10"/>
    </i>
    <i r="1">
      <x v="2"/>
    </i>
    <i r="1">
      <x v="5"/>
    </i>
    <i r="1">
      <x v="22"/>
    </i>
    <i>
      <x v="11"/>
    </i>
    <i r="1">
      <x v="4"/>
    </i>
    <i r="1">
      <x v="5"/>
    </i>
    <i r="1">
      <x v="22"/>
    </i>
    <i>
      <x v="12"/>
    </i>
    <i r="1">
      <x v="3"/>
    </i>
    <i r="1">
      <x v="5"/>
    </i>
    <i r="1">
      <x v="22"/>
    </i>
    <i>
      <x v="13"/>
    </i>
    <i r="1">
      <x v="1"/>
    </i>
    <i r="1">
      <x v="5"/>
    </i>
    <i r="1">
      <x v="22"/>
    </i>
    <i>
      <x v="14"/>
    </i>
    <i r="1">
      <x v="6"/>
    </i>
    <i>
      <x v="15"/>
    </i>
    <i r="1">
      <x/>
    </i>
    <i>
      <x v="16"/>
    </i>
    <i r="1">
      <x v="19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795C25-3F55-4238-B645-F7BC0F834F30}" name="PivotTable1" cacheId="11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35" firstHeaderRow="1" firstDataRow="1" firstDataCol="1"/>
  <pivotFields count="20">
    <pivotField axis="axisRow" showAll="0">
      <items count="15">
        <item x="0"/>
        <item x="13"/>
        <item x="8"/>
        <item x="9"/>
        <item x="7"/>
        <item x="5"/>
        <item x="11"/>
        <item x="6"/>
        <item x="4"/>
        <item x="2"/>
        <item x="10"/>
        <item x="1"/>
        <item x="3"/>
        <item x="12"/>
        <item t="default"/>
      </items>
    </pivotField>
    <pivotField axis="axisRow" showAll="0">
      <items count="18">
        <item x="16"/>
        <item x="1"/>
        <item x="10"/>
        <item x="6"/>
        <item x="2"/>
        <item x="4"/>
        <item x="13"/>
        <item x="0"/>
        <item x="11"/>
        <item x="9"/>
        <item x="8"/>
        <item x="15"/>
        <item x="14"/>
        <item x="5"/>
        <item x="12"/>
        <item x="7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4">
    <i>
      <x/>
    </i>
    <i r="1">
      <x v="7"/>
    </i>
    <i>
      <x v="1"/>
    </i>
    <i r="1">
      <x v="12"/>
    </i>
    <i>
      <x v="2"/>
    </i>
    <i r="1">
      <x v="10"/>
    </i>
    <i>
      <x v="3"/>
    </i>
    <i r="1">
      <x v="9"/>
    </i>
    <i>
      <x v="4"/>
    </i>
    <i r="1">
      <x v="15"/>
    </i>
    <i>
      <x v="5"/>
    </i>
    <i r="1">
      <x v="11"/>
    </i>
    <i r="1">
      <x v="13"/>
    </i>
    <i>
      <x v="6"/>
    </i>
    <i r="1">
      <x v="8"/>
    </i>
    <i>
      <x v="7"/>
    </i>
    <i r="1">
      <x/>
    </i>
    <i r="1">
      <x v="3"/>
    </i>
    <i r="1">
      <x v="6"/>
    </i>
    <i>
      <x v="8"/>
    </i>
    <i r="1">
      <x v="5"/>
    </i>
    <i r="1">
      <x v="6"/>
    </i>
    <i>
      <x v="9"/>
    </i>
    <i r="1">
      <x v="4"/>
    </i>
    <i>
      <x v="10"/>
    </i>
    <i r="1">
      <x v="2"/>
    </i>
    <i r="1">
      <x v="6"/>
    </i>
    <i>
      <x v="11"/>
    </i>
    <i r="1">
      <x v="1"/>
    </i>
    <i>
      <x v="12"/>
    </i>
    <i r="1">
      <x v="16"/>
    </i>
    <i>
      <x v="13"/>
    </i>
    <i r="1">
      <x v="14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44C807-05DF-4EF0-BF10-7A25B3205399}" name="PivotTable2" cacheId="11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3" firstHeaderRow="1" firstDataRow="1" firstDataCol="1"/>
  <pivotFields count="20">
    <pivotField axis="axisRow" showAll="0">
      <items count="18">
        <item x="2"/>
        <item x="8"/>
        <item x="12"/>
        <item x="16"/>
        <item x="0"/>
        <item x="7"/>
        <item x="3"/>
        <item x="15"/>
        <item x="13"/>
        <item x="11"/>
        <item x="10"/>
        <item x="4"/>
        <item x="6"/>
        <item x="5"/>
        <item x="14"/>
        <item x="1"/>
        <item x="9"/>
        <item t="default"/>
      </items>
    </pivotField>
    <pivotField axis="axisRow" showAll="0">
      <items count="22">
        <item x="19"/>
        <item x="1"/>
        <item x="17"/>
        <item x="4"/>
        <item x="5"/>
        <item x="6"/>
        <item x="12"/>
        <item x="2"/>
        <item x="10"/>
        <item x="11"/>
        <item x="14"/>
        <item x="7"/>
        <item x="15"/>
        <item x="0"/>
        <item x="18"/>
        <item x="20"/>
        <item x="16"/>
        <item x="3"/>
        <item x="9"/>
        <item x="13"/>
        <item x="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2">
    <i>
      <x/>
    </i>
    <i r="1">
      <x v="7"/>
    </i>
    <i>
      <x v="1"/>
    </i>
    <i r="1">
      <x v="20"/>
    </i>
    <i>
      <x v="2"/>
    </i>
    <i r="1">
      <x v="19"/>
    </i>
    <i>
      <x v="3"/>
    </i>
    <i r="1">
      <x v="15"/>
    </i>
    <i>
      <x v="4"/>
    </i>
    <i r="1">
      <x v="13"/>
    </i>
    <i>
      <x v="5"/>
    </i>
    <i r="1">
      <x v="11"/>
    </i>
    <i>
      <x v="6"/>
    </i>
    <i r="1">
      <x v="10"/>
    </i>
    <i r="1">
      <x v="17"/>
    </i>
    <i>
      <x v="7"/>
    </i>
    <i r="1">
      <x v="14"/>
    </i>
    <i r="1">
      <x v="16"/>
    </i>
    <i>
      <x v="8"/>
    </i>
    <i r="1">
      <x v="12"/>
    </i>
    <i>
      <x v="9"/>
    </i>
    <i r="1">
      <x v="9"/>
    </i>
    <i>
      <x v="10"/>
    </i>
    <i r="1">
      <x v="8"/>
    </i>
    <i>
      <x v="11"/>
    </i>
    <i r="1">
      <x v="3"/>
    </i>
    <i r="1">
      <x v="6"/>
    </i>
    <i>
      <x v="12"/>
    </i>
    <i r="1">
      <x v="5"/>
    </i>
    <i r="1">
      <x v="6"/>
    </i>
    <i>
      <x v="13"/>
    </i>
    <i r="1">
      <x/>
    </i>
    <i r="1">
      <x v="4"/>
    </i>
    <i r="1">
      <x v="6"/>
    </i>
    <i>
      <x v="14"/>
    </i>
    <i r="1">
      <x v="2"/>
    </i>
    <i r="1">
      <x v="6"/>
    </i>
    <i>
      <x v="15"/>
    </i>
    <i r="1">
      <x v="1"/>
    </i>
    <i>
      <x v="16"/>
    </i>
    <i r="1">
      <x v="18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6CE0B7-E579-4E30-808A-BA956A2C587D}" name="PivotTable1" cacheId="11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7" firstHeaderRow="1" firstDataRow="1" firstDataCol="1"/>
  <pivotFields count="20">
    <pivotField axis="axisRow" showAll="0">
      <items count="22">
        <item x="3"/>
        <item x="12"/>
        <item x="13"/>
        <item x="19"/>
        <item x="11"/>
        <item x="16"/>
        <item x="0"/>
        <item x="10"/>
        <item x="14"/>
        <item x="20"/>
        <item x="6"/>
        <item x="17"/>
        <item x="4"/>
        <item x="9"/>
        <item x="8"/>
        <item x="7"/>
        <item x="2"/>
        <item x="1"/>
        <item x="18"/>
        <item x="5"/>
        <item x="15"/>
        <item t="default"/>
      </items>
    </pivotField>
    <pivotField axis="axisRow" showAll="0">
      <items count="29">
        <item x="2"/>
        <item x="7"/>
        <item x="4"/>
        <item x="8"/>
        <item x="9"/>
        <item x="17"/>
        <item x="3"/>
        <item x="22"/>
        <item x="6"/>
        <item x="26"/>
        <item x="16"/>
        <item x="20"/>
        <item x="18"/>
        <item x="27"/>
        <item x="11"/>
        <item x="10"/>
        <item x="25"/>
        <item x="15"/>
        <item x="24"/>
        <item x="0"/>
        <item x="21"/>
        <item x="1"/>
        <item x="13"/>
        <item x="12"/>
        <item x="14"/>
        <item x="19"/>
        <item x="5"/>
        <item x="2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6">
    <i>
      <x/>
    </i>
    <i r="1">
      <x v="6"/>
    </i>
    <i>
      <x v="1"/>
    </i>
    <i r="1">
      <x v="23"/>
    </i>
    <i>
      <x v="2"/>
    </i>
    <i r="1">
      <x v="22"/>
    </i>
    <i>
      <x v="3"/>
    </i>
    <i r="1">
      <x v="16"/>
    </i>
    <i>
      <x v="4"/>
    </i>
    <i r="1">
      <x v="10"/>
    </i>
    <i r="1">
      <x v="13"/>
    </i>
    <i r="1">
      <x v="14"/>
    </i>
    <i>
      <x v="5"/>
    </i>
    <i r="1">
      <x v="11"/>
    </i>
    <i>
      <x v="6"/>
    </i>
    <i r="1">
      <x v="19"/>
    </i>
    <i r="1">
      <x v="20"/>
    </i>
    <i>
      <x v="7"/>
    </i>
    <i r="1">
      <x v="15"/>
    </i>
    <i r="1">
      <x v="17"/>
    </i>
    <i>
      <x v="8"/>
    </i>
    <i r="1">
      <x v="12"/>
    </i>
    <i>
      <x v="9"/>
    </i>
    <i r="1">
      <x v="9"/>
    </i>
    <i>
      <x v="10"/>
    </i>
    <i r="1">
      <x v="8"/>
    </i>
    <i>
      <x v="11"/>
    </i>
    <i r="1">
      <x v="7"/>
    </i>
    <i>
      <x v="12"/>
    </i>
    <i r="1">
      <x v="2"/>
    </i>
    <i r="1">
      <x v="5"/>
    </i>
    <i r="1">
      <x v="24"/>
    </i>
    <i>
      <x v="13"/>
    </i>
    <i r="1">
      <x v="4"/>
    </i>
    <i r="1">
      <x v="5"/>
    </i>
    <i r="1">
      <x v="24"/>
    </i>
    <i>
      <x v="14"/>
    </i>
    <i r="1">
      <x v="3"/>
    </i>
    <i r="1">
      <x v="5"/>
    </i>
    <i r="1">
      <x v="24"/>
    </i>
    <i>
      <x v="15"/>
    </i>
    <i r="1">
      <x v="1"/>
    </i>
    <i r="1">
      <x v="5"/>
    </i>
    <i r="1">
      <x v="24"/>
    </i>
    <i>
      <x v="16"/>
    </i>
    <i r="1">
      <x/>
    </i>
    <i>
      <x v="17"/>
    </i>
    <i r="1">
      <x v="21"/>
    </i>
    <i>
      <x v="18"/>
    </i>
    <i r="1">
      <x v="18"/>
    </i>
    <i>
      <x v="19"/>
    </i>
    <i r="1">
      <x v="26"/>
    </i>
    <i>
      <x v="20"/>
    </i>
    <i r="1">
      <x v="25"/>
    </i>
    <i r="1">
      <x v="27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5E13DB-BDF0-45ED-A0AB-68E8C0D55714}" name="PivotTable1" cacheId="11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0" firstHeaderRow="1" firstDataRow="1" firstDataCol="1"/>
  <pivotFields count="20">
    <pivotField axis="axisRow" showAll="0">
      <items count="19">
        <item x="2"/>
        <item x="4"/>
        <item x="0"/>
        <item x="3"/>
        <item x="5"/>
        <item x="12"/>
        <item x="9"/>
        <item x="17"/>
        <item x="15"/>
        <item x="16"/>
        <item x="1"/>
        <item x="10"/>
        <item x="7"/>
        <item x="8"/>
        <item x="11"/>
        <item x="13"/>
        <item x="6"/>
        <item x="14"/>
        <item t="default"/>
      </items>
    </pivotField>
    <pivotField axis="axisRow" showAll="0">
      <items count="25">
        <item x="14"/>
        <item x="10"/>
        <item x="1"/>
        <item x="9"/>
        <item x="13"/>
        <item x="12"/>
        <item x="3"/>
        <item x="22"/>
        <item x="21"/>
        <item x="23"/>
        <item x="18"/>
        <item x="4"/>
        <item x="11"/>
        <item x="2"/>
        <item x="0"/>
        <item x="15"/>
        <item x="6"/>
        <item x="16"/>
        <item x="19"/>
        <item x="17"/>
        <item x="5"/>
        <item x="8"/>
        <item x="7"/>
        <item x="2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9">
    <i>
      <x/>
    </i>
    <i r="1">
      <x v="6"/>
    </i>
    <i>
      <x v="1"/>
    </i>
    <i r="1">
      <x v="20"/>
    </i>
    <i>
      <x v="2"/>
    </i>
    <i r="1">
      <x v="10"/>
    </i>
    <i r="1">
      <x v="13"/>
    </i>
    <i r="1">
      <x v="14"/>
    </i>
    <i>
      <x v="3"/>
    </i>
    <i r="1">
      <x v="11"/>
    </i>
    <i>
      <x v="4"/>
    </i>
    <i r="1">
      <x v="16"/>
    </i>
    <i r="1">
      <x v="17"/>
    </i>
    <i r="1">
      <x v="18"/>
    </i>
    <i>
      <x v="5"/>
    </i>
    <i r="1">
      <x v="15"/>
    </i>
    <i>
      <x v="6"/>
    </i>
    <i r="1">
      <x v="12"/>
    </i>
    <i>
      <x v="7"/>
    </i>
    <i r="1">
      <x v="9"/>
    </i>
    <i>
      <x v="8"/>
    </i>
    <i r="1">
      <x v="8"/>
    </i>
    <i>
      <x v="9"/>
    </i>
    <i r="1">
      <x v="7"/>
    </i>
    <i>
      <x v="10"/>
    </i>
    <i r="1">
      <x v="2"/>
    </i>
    <i r="1">
      <x v="5"/>
    </i>
    <i r="1">
      <x v="21"/>
    </i>
    <i>
      <x v="11"/>
    </i>
    <i r="1">
      <x v="4"/>
    </i>
    <i r="1">
      <x v="5"/>
    </i>
    <i r="1">
      <x v="21"/>
    </i>
    <i>
      <x v="12"/>
    </i>
    <i r="1">
      <x v="3"/>
    </i>
    <i r="1">
      <x v="5"/>
    </i>
    <i r="1">
      <x v="21"/>
    </i>
    <i>
      <x v="13"/>
    </i>
    <i r="1">
      <x v="1"/>
    </i>
    <i r="1">
      <x v="5"/>
    </i>
    <i r="1">
      <x v="21"/>
    </i>
    <i>
      <x v="14"/>
    </i>
    <i r="1">
      <x/>
    </i>
    <i>
      <x v="15"/>
    </i>
    <i r="1">
      <x v="19"/>
    </i>
    <i>
      <x v="16"/>
    </i>
    <i r="1">
      <x v="22"/>
    </i>
    <i>
      <x v="17"/>
    </i>
    <i r="1">
      <x v="23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EEFFE5-A99D-4629-A314-95FF01B5B79F}" name="PivotTable2" cacheId="11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1" firstHeaderRow="1" firstDataRow="1" firstDataCol="1"/>
  <pivotFields count="20">
    <pivotField axis="axisRow" showAll="0">
      <items count="20">
        <item x="7"/>
        <item x="0"/>
        <item x="5"/>
        <item x="15"/>
        <item x="6"/>
        <item x="11"/>
        <item x="8"/>
        <item x="10"/>
        <item x="16"/>
        <item x="13"/>
        <item x="12"/>
        <item x="4"/>
        <item x="3"/>
        <item x="2"/>
        <item x="1"/>
        <item x="18"/>
        <item x="9"/>
        <item x="14"/>
        <item x="17"/>
        <item t="default"/>
      </items>
    </pivotField>
    <pivotField axis="axisRow" showAll="0">
      <items count="26">
        <item x="11"/>
        <item x="1"/>
        <item x="4"/>
        <item x="2"/>
        <item x="3"/>
        <item x="10"/>
        <item x="24"/>
        <item x="8"/>
        <item x="14"/>
        <item x="16"/>
        <item x="13"/>
        <item x="21"/>
        <item x="7"/>
        <item x="6"/>
        <item x="12"/>
        <item x="20"/>
        <item x="15"/>
        <item x="19"/>
        <item x="23"/>
        <item x="9"/>
        <item x="18"/>
        <item x="5"/>
        <item x="0"/>
        <item x="17"/>
        <item x="2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0">
    <i>
      <x/>
    </i>
    <i r="1">
      <x v="7"/>
    </i>
    <i>
      <x v="1"/>
    </i>
    <i r="1">
      <x v="22"/>
    </i>
    <i>
      <x v="2"/>
    </i>
    <i r="1">
      <x v="21"/>
    </i>
    <i>
      <x v="3"/>
    </i>
    <i r="1">
      <x v="15"/>
    </i>
    <i>
      <x v="4"/>
    </i>
    <i r="1">
      <x v="12"/>
    </i>
    <i r="1">
      <x v="13"/>
    </i>
    <i>
      <x v="5"/>
    </i>
    <i r="1">
      <x v="10"/>
    </i>
    <i>
      <x v="6"/>
    </i>
    <i r="1">
      <x v="16"/>
    </i>
    <i r="1">
      <x v="19"/>
    </i>
    <i>
      <x v="7"/>
    </i>
    <i r="1">
      <x v="14"/>
    </i>
    <i r="1">
      <x v="17"/>
    </i>
    <i r="1">
      <x v="18"/>
    </i>
    <i>
      <x v="8"/>
    </i>
    <i r="1">
      <x v="11"/>
    </i>
    <i>
      <x v="9"/>
    </i>
    <i r="1">
      <x v="9"/>
    </i>
    <i>
      <x v="10"/>
    </i>
    <i r="1">
      <x v="8"/>
    </i>
    <i>
      <x v="11"/>
    </i>
    <i r="1">
      <x v="2"/>
    </i>
    <i r="1">
      <x v="5"/>
    </i>
    <i>
      <x v="12"/>
    </i>
    <i r="1">
      <x v="4"/>
    </i>
    <i r="1">
      <x v="5"/>
    </i>
    <i r="1">
      <x v="23"/>
    </i>
    <i>
      <x v="13"/>
    </i>
    <i r="1">
      <x v="3"/>
    </i>
    <i r="1">
      <x v="5"/>
    </i>
    <i r="1">
      <x v="23"/>
    </i>
    <i>
      <x v="14"/>
    </i>
    <i r="1">
      <x v="1"/>
    </i>
    <i r="1">
      <x v="5"/>
    </i>
    <i r="1">
      <x v="23"/>
    </i>
    <i>
      <x v="15"/>
    </i>
    <i r="1">
      <x v="6"/>
    </i>
    <i>
      <x v="16"/>
    </i>
    <i r="1">
      <x/>
    </i>
    <i>
      <x v="17"/>
    </i>
    <i r="1">
      <x v="20"/>
    </i>
    <i>
      <x v="18"/>
    </i>
    <i r="1">
      <x v="24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226A70-89F9-4054-A447-A98510C09ED9}" name="PivotTable3" cacheId="11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3" firstHeaderRow="1" firstDataRow="1" firstDataCol="1"/>
  <pivotFields count="20">
    <pivotField axis="axisRow" showAll="0">
      <items count="18">
        <item x="0"/>
        <item x="1"/>
        <item x="2"/>
        <item x="8"/>
        <item x="3"/>
        <item x="12"/>
        <item x="16"/>
        <item x="10"/>
        <item x="15"/>
        <item x="13"/>
        <item x="5"/>
        <item x="7"/>
        <item x="6"/>
        <item x="14"/>
        <item x="11"/>
        <item x="9"/>
        <item x="4"/>
        <item t="default"/>
      </items>
    </pivotField>
    <pivotField axis="axisRow" showAll="0">
      <items count="22">
        <item x="13"/>
        <item x="17"/>
        <item x="5"/>
        <item x="6"/>
        <item x="7"/>
        <item x="11"/>
        <item x="0"/>
        <item x="16"/>
        <item x="15"/>
        <item x="14"/>
        <item x="18"/>
        <item x="3"/>
        <item x="10"/>
        <item x="8"/>
        <item x="19"/>
        <item x="12"/>
        <item x="20"/>
        <item x="9"/>
        <item x="2"/>
        <item x="1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2">
    <i>
      <x/>
    </i>
    <i r="1">
      <x v="6"/>
    </i>
    <i>
      <x v="1"/>
    </i>
    <i r="1">
      <x v="19"/>
    </i>
    <i>
      <x v="2"/>
    </i>
    <i r="1">
      <x v="18"/>
    </i>
    <i>
      <x v="3"/>
    </i>
    <i r="1">
      <x v="13"/>
    </i>
    <i>
      <x v="4"/>
    </i>
    <i r="1">
      <x v="8"/>
    </i>
    <i r="1">
      <x v="11"/>
    </i>
    <i r="1">
      <x v="12"/>
    </i>
    <i r="1">
      <x v="14"/>
    </i>
    <i>
      <x v="5"/>
    </i>
    <i r="1">
      <x v="9"/>
    </i>
    <i>
      <x v="6"/>
    </i>
    <i r="1">
      <x v="16"/>
    </i>
    <i>
      <x v="7"/>
    </i>
    <i r="1">
      <x v="15"/>
    </i>
    <i>
      <x v="8"/>
    </i>
    <i r="1">
      <x v="10"/>
    </i>
    <i>
      <x v="9"/>
    </i>
    <i r="1">
      <x v="7"/>
    </i>
    <i>
      <x v="10"/>
    </i>
    <i r="1">
      <x v="2"/>
    </i>
    <i r="1">
      <x v="5"/>
    </i>
    <i>
      <x v="11"/>
    </i>
    <i r="1">
      <x v="4"/>
    </i>
    <i r="1">
      <x v="5"/>
    </i>
    <i>
      <x v="12"/>
    </i>
    <i r="1">
      <x v="3"/>
    </i>
    <i r="1">
      <x v="5"/>
    </i>
    <i>
      <x v="13"/>
    </i>
    <i r="1">
      <x v="1"/>
    </i>
    <i r="1">
      <x v="5"/>
    </i>
    <i>
      <x v="14"/>
    </i>
    <i r="1">
      <x/>
    </i>
    <i>
      <x v="15"/>
    </i>
    <i r="1">
      <x v="17"/>
    </i>
    <i>
      <x v="16"/>
    </i>
    <i r="1">
      <x v="20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11FE62-2ACD-40BC-BBD0-835D61E736A1}" name="PivotTable1" cacheId="118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0" firstHeaderRow="1" firstDataRow="1" firstDataCol="1"/>
  <pivotFields count="20">
    <pivotField axis="axisRow" showAll="0">
      <items count="20">
        <item x="2"/>
        <item x="10"/>
        <item x="14"/>
        <item x="6"/>
        <item x="1"/>
        <item x="5"/>
        <item x="4"/>
        <item x="15"/>
        <item x="12"/>
        <item x="3"/>
        <item x="7"/>
        <item x="0"/>
        <item x="9"/>
        <item x="8"/>
        <item x="16"/>
        <item x="11"/>
        <item x="13"/>
        <item x="17"/>
        <item x="18"/>
        <item t="default"/>
      </items>
    </pivotField>
    <pivotField axis="axisRow" showAll="0">
      <items count="27">
        <item x="18"/>
        <item x="10"/>
        <item x="9"/>
        <item x="11"/>
        <item x="0"/>
        <item x="25"/>
        <item x="2"/>
        <item x="3"/>
        <item x="21"/>
        <item x="5"/>
        <item x="14"/>
        <item x="1"/>
        <item x="8"/>
        <item x="17"/>
        <item x="6"/>
        <item x="22"/>
        <item x="20"/>
        <item x="15"/>
        <item x="4"/>
        <item x="24"/>
        <item x="13"/>
        <item x="16"/>
        <item x="12"/>
        <item x="7"/>
        <item x="19"/>
        <item x="2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9">
    <i>
      <x/>
    </i>
    <i r="1">
      <x v="6"/>
    </i>
    <i>
      <x v="1"/>
    </i>
    <i r="1">
      <x v="22"/>
    </i>
    <i>
      <x v="2"/>
    </i>
    <i r="1">
      <x v="21"/>
    </i>
    <i>
      <x v="3"/>
    </i>
    <i r="1">
      <x v="14"/>
    </i>
    <i>
      <x v="4"/>
    </i>
    <i r="1">
      <x v="11"/>
    </i>
    <i r="1">
      <x v="12"/>
    </i>
    <i>
      <x v="5"/>
    </i>
    <i r="1">
      <x v="9"/>
    </i>
    <i>
      <x v="6"/>
    </i>
    <i r="1">
      <x v="8"/>
    </i>
    <i r="1">
      <x v="15"/>
    </i>
    <i r="1">
      <x v="18"/>
    </i>
    <i r="1">
      <x v="19"/>
    </i>
    <i>
      <x v="7"/>
    </i>
    <i r="1">
      <x v="13"/>
    </i>
    <i r="1">
      <x v="16"/>
    </i>
    <i>
      <x v="8"/>
    </i>
    <i r="1">
      <x v="10"/>
    </i>
    <i>
      <x v="9"/>
    </i>
    <i r="1">
      <x v="7"/>
    </i>
    <i>
      <x v="10"/>
    </i>
    <i r="1">
      <x v="2"/>
    </i>
    <i r="1">
      <x v="23"/>
    </i>
    <i>
      <x v="11"/>
    </i>
    <i r="1">
      <x v="4"/>
    </i>
    <i r="1">
      <x v="5"/>
    </i>
    <i r="1">
      <x v="23"/>
    </i>
    <i>
      <x v="12"/>
    </i>
    <i r="1">
      <x v="3"/>
    </i>
    <i r="1">
      <x v="23"/>
    </i>
    <i>
      <x v="13"/>
    </i>
    <i r="1">
      <x v="1"/>
    </i>
    <i r="1">
      <x v="23"/>
    </i>
    <i>
      <x v="14"/>
    </i>
    <i r="1">
      <x/>
    </i>
    <i>
      <x v="15"/>
    </i>
    <i r="1">
      <x v="20"/>
    </i>
    <i>
      <x v="16"/>
    </i>
    <i r="1">
      <x v="17"/>
    </i>
    <i>
      <x v="17"/>
    </i>
    <i r="1">
      <x v="24"/>
    </i>
    <i>
      <x v="18"/>
    </i>
    <i r="1">
      <x v="25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290E9B-BE66-49E1-A936-1A1516776CFA}" name="PivotTable1" cacheId="11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62" firstHeaderRow="1" firstDataRow="1" firstDataCol="1"/>
  <pivotFields count="20">
    <pivotField axis="axisRow" showAll="0">
      <items count="26">
        <item x="0"/>
        <item x="5"/>
        <item x="6"/>
        <item x="19"/>
        <item x="10"/>
        <item x="13"/>
        <item x="9"/>
        <item x="8"/>
        <item x="15"/>
        <item x="17"/>
        <item x="23"/>
        <item x="24"/>
        <item x="12"/>
        <item x="16"/>
        <item x="21"/>
        <item x="22"/>
        <item x="4"/>
        <item x="3"/>
        <item x="2"/>
        <item x="1"/>
        <item x="11"/>
        <item x="7"/>
        <item x="20"/>
        <item x="14"/>
        <item x="18"/>
        <item t="default"/>
      </items>
    </pivotField>
    <pivotField axis="axisRow" showAll="0">
      <items count="32">
        <item x="11"/>
        <item x="1"/>
        <item x="4"/>
        <item x="2"/>
        <item x="3"/>
        <item x="13"/>
        <item x="26"/>
        <item x="19"/>
        <item x="0"/>
        <item x="27"/>
        <item x="28"/>
        <item x="18"/>
        <item x="12"/>
        <item x="29"/>
        <item x="14"/>
        <item x="16"/>
        <item x="24"/>
        <item x="10"/>
        <item x="8"/>
        <item x="23"/>
        <item x="17"/>
        <item x="21"/>
        <item x="25"/>
        <item x="9"/>
        <item x="7"/>
        <item x="6"/>
        <item x="5"/>
        <item x="30"/>
        <item x="20"/>
        <item x="15"/>
        <item x="2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61">
    <i>
      <x/>
    </i>
    <i r="1">
      <x v="8"/>
    </i>
    <i>
      <x v="1"/>
    </i>
    <i r="1">
      <x v="26"/>
    </i>
    <i>
      <x v="2"/>
    </i>
    <i r="1">
      <x v="25"/>
    </i>
    <i>
      <x v="3"/>
    </i>
    <i r="1">
      <x v="19"/>
    </i>
    <i>
      <x v="4"/>
    </i>
    <i r="1">
      <x v="16"/>
    </i>
    <i r="1">
      <x v="17"/>
    </i>
    <i>
      <x v="5"/>
    </i>
    <i r="1">
      <x v="14"/>
    </i>
    <i>
      <x v="6"/>
    </i>
    <i r="1">
      <x v="20"/>
    </i>
    <i r="1">
      <x v="23"/>
    </i>
    <i>
      <x v="7"/>
    </i>
    <i r="1">
      <x v="18"/>
    </i>
    <i r="1">
      <x v="21"/>
    </i>
    <i>
      <x v="8"/>
    </i>
    <i r="1">
      <x v="15"/>
    </i>
    <i>
      <x v="9"/>
    </i>
    <i r="1">
      <x v="7"/>
    </i>
    <i>
      <x v="10"/>
    </i>
    <i r="1">
      <x v="10"/>
    </i>
    <i>
      <x v="11"/>
    </i>
    <i r="1">
      <x v="13"/>
    </i>
    <i>
      <x v="12"/>
    </i>
    <i r="1">
      <x v="12"/>
    </i>
    <i>
      <x v="13"/>
    </i>
    <i r="1">
      <x v="11"/>
    </i>
    <i>
      <x v="14"/>
    </i>
    <i r="1">
      <x v="6"/>
    </i>
    <i>
      <x v="15"/>
    </i>
    <i r="1">
      <x v="9"/>
    </i>
    <i>
      <x v="16"/>
    </i>
    <i r="1">
      <x v="2"/>
    </i>
    <i r="1">
      <x v="5"/>
    </i>
    <i r="1">
      <x v="27"/>
    </i>
    <i>
      <x v="17"/>
    </i>
    <i r="1">
      <x v="4"/>
    </i>
    <i r="1">
      <x v="5"/>
    </i>
    <i>
      <x v="18"/>
    </i>
    <i r="1">
      <x v="3"/>
    </i>
    <i r="1">
      <x v="5"/>
    </i>
    <i r="1">
      <x v="27"/>
    </i>
    <i>
      <x v="19"/>
    </i>
    <i r="1">
      <x v="1"/>
    </i>
    <i r="1">
      <x v="27"/>
    </i>
    <i>
      <x v="20"/>
    </i>
    <i r="1">
      <x/>
    </i>
    <i>
      <x v="21"/>
    </i>
    <i r="1">
      <x v="24"/>
    </i>
    <i>
      <x v="22"/>
    </i>
    <i r="1">
      <x v="22"/>
    </i>
    <i>
      <x v="23"/>
    </i>
    <i r="1">
      <x v="29"/>
    </i>
    <i>
      <x v="24"/>
    </i>
    <i r="1">
      <x v="28"/>
    </i>
    <i r="1">
      <x v="30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7B0544-FF85-4521-946D-589B49E37B85}" name="PivotTable1" cacheId="12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0" firstHeaderRow="1" firstDataRow="1" firstDataCol="1"/>
  <pivotFields count="20">
    <pivotField axis="axisRow" showAll="0">
      <items count="20">
        <item x="1"/>
        <item x="8"/>
        <item x="9"/>
        <item x="18"/>
        <item x="12"/>
        <item x="0"/>
        <item x="15"/>
        <item x="5"/>
        <item x="13"/>
        <item x="7"/>
        <item x="11"/>
        <item x="4"/>
        <item x="6"/>
        <item x="3"/>
        <item x="2"/>
        <item x="16"/>
        <item x="17"/>
        <item x="10"/>
        <item x="14"/>
        <item t="default"/>
      </items>
    </pivotField>
    <pivotField axis="axisRow" showAll="0">
      <items count="27">
        <item x="13"/>
        <item x="25"/>
        <item x="18"/>
        <item x="16"/>
        <item x="9"/>
        <item x="3"/>
        <item x="5"/>
        <item x="2"/>
        <item x="1"/>
        <item x="11"/>
        <item x="6"/>
        <item x="0"/>
        <item x="14"/>
        <item x="22"/>
        <item x="12"/>
        <item x="20"/>
        <item x="24"/>
        <item x="4"/>
        <item x="17"/>
        <item x="23"/>
        <item x="19"/>
        <item x="8"/>
        <item x="7"/>
        <item x="21"/>
        <item x="10"/>
        <item x="1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9">
    <i>
      <x/>
    </i>
    <i r="1">
      <x v="8"/>
    </i>
    <i>
      <x v="1"/>
    </i>
    <i r="1">
      <x v="22"/>
    </i>
    <i>
      <x v="2"/>
    </i>
    <i r="1">
      <x v="21"/>
    </i>
    <i>
      <x v="3"/>
    </i>
    <i r="1">
      <x v="16"/>
    </i>
    <i>
      <x v="4"/>
    </i>
    <i r="1">
      <x v="13"/>
    </i>
    <i r="1">
      <x v="14"/>
    </i>
    <i>
      <x v="5"/>
    </i>
    <i r="1">
      <x v="11"/>
    </i>
    <i>
      <x v="6"/>
    </i>
    <i r="1">
      <x v="18"/>
    </i>
    <i r="1">
      <x v="19"/>
    </i>
    <i>
      <x v="7"/>
    </i>
    <i r="1">
      <x/>
    </i>
    <i r="1">
      <x v="15"/>
    </i>
    <i r="1">
      <x v="17"/>
    </i>
    <i>
      <x v="8"/>
    </i>
    <i r="1">
      <x v="12"/>
    </i>
    <i>
      <x v="9"/>
    </i>
    <i r="1">
      <x v="10"/>
    </i>
    <i>
      <x v="10"/>
    </i>
    <i r="1">
      <x v="9"/>
    </i>
    <i>
      <x v="11"/>
    </i>
    <i r="1">
      <x v="1"/>
    </i>
    <i r="1">
      <x v="4"/>
    </i>
    <i r="1">
      <x v="7"/>
    </i>
    <i>
      <x v="12"/>
    </i>
    <i r="1">
      <x v="6"/>
    </i>
    <i r="1">
      <x v="7"/>
    </i>
    <i>
      <x v="13"/>
    </i>
    <i r="1">
      <x v="5"/>
    </i>
    <i r="1">
      <x v="7"/>
    </i>
    <i r="1">
      <x v="23"/>
    </i>
    <i>
      <x v="14"/>
    </i>
    <i r="1">
      <x v="3"/>
    </i>
    <i r="1">
      <x v="7"/>
    </i>
    <i>
      <x v="15"/>
    </i>
    <i r="1">
      <x v="2"/>
    </i>
    <i>
      <x v="16"/>
    </i>
    <i r="1">
      <x v="20"/>
    </i>
    <i>
      <x v="17"/>
    </i>
    <i r="1">
      <x v="24"/>
    </i>
    <i>
      <x v="18"/>
    </i>
    <i r="1">
      <x v="25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8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9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10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1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12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3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14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15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16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pivotTable" Target="../pivotTables/pivotTable22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pivotTable" Target="../pivotTables/pivotTable25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70A44-8E24-460E-AEF1-23CC5E2DF68D}">
  <sheetPr>
    <tabColor rgb="FFFF0000"/>
    <pageSetUpPr fitToPage="1"/>
  </sheetPr>
  <dimension ref="A1:CY248"/>
  <sheetViews>
    <sheetView zoomScale="70" zoomScaleNormal="70" workbookViewId="0">
      <pane xSplit="7" ySplit="4" topLeftCell="H224" activePane="bottomRight" state="frozen"/>
      <selection activeCell="U207" sqref="U207"/>
      <selection pane="topRight" activeCell="U207" sqref="U207"/>
      <selection pane="bottomLeft" activeCell="U207" sqref="U207"/>
      <selection pane="bottomRight" activeCell="C253" sqref="C253"/>
    </sheetView>
  </sheetViews>
  <sheetFormatPr defaultColWidth="8.81640625" defaultRowHeight="23.4" x14ac:dyDescent="0.25"/>
  <cols>
    <col min="1" max="2" width="10.1796875" style="5" customWidth="1"/>
    <col min="3" max="3" width="85" style="4" customWidth="1"/>
    <col min="4" max="4" width="9.453125" style="13" customWidth="1"/>
    <col min="5" max="5" width="9.81640625" style="4" customWidth="1"/>
    <col min="6" max="6" width="8.1796875" style="4" customWidth="1"/>
    <col min="7" max="7" width="16.08984375" style="13" customWidth="1"/>
    <col min="8" max="8" width="7.81640625" style="10" bestFit="1" customWidth="1"/>
    <col min="9" max="9" width="6.453125" style="5" bestFit="1" customWidth="1"/>
    <col min="10" max="10" width="17.453125" style="15" bestFit="1" customWidth="1"/>
    <col min="11" max="11" width="7.81640625" style="10" bestFit="1" customWidth="1"/>
    <col min="12" max="12" width="6.453125" style="5" bestFit="1" customWidth="1"/>
    <col min="13" max="13" width="17.453125" style="15" bestFit="1" customWidth="1"/>
    <col min="14" max="14" width="7.81640625" style="10" bestFit="1" customWidth="1"/>
    <col min="15" max="15" width="6.453125" style="5" bestFit="1" customWidth="1"/>
    <col min="16" max="16" width="17.453125" style="15" bestFit="1" customWidth="1"/>
    <col min="17" max="17" width="7.81640625" style="10" bestFit="1" customWidth="1"/>
    <col min="18" max="18" width="6.453125" style="5" bestFit="1" customWidth="1"/>
    <col min="19" max="19" width="17.453125" style="15" bestFit="1" customWidth="1"/>
    <col min="20" max="20" width="7.81640625" style="10" bestFit="1" customWidth="1"/>
    <col min="21" max="21" width="6.453125" style="5" bestFit="1" customWidth="1"/>
    <col min="22" max="22" width="17.453125" style="15" bestFit="1" customWidth="1"/>
    <col min="23" max="23" width="7.81640625" style="10" bestFit="1" customWidth="1"/>
    <col min="24" max="24" width="6.453125" style="5" bestFit="1" customWidth="1"/>
    <col min="25" max="25" width="17.453125" style="15" bestFit="1" customWidth="1"/>
    <col min="26" max="26" width="7.81640625" style="10" bestFit="1" customWidth="1"/>
    <col min="27" max="27" width="6.453125" style="5" bestFit="1" customWidth="1"/>
    <col min="28" max="28" width="17.453125" style="15" bestFit="1" customWidth="1"/>
    <col min="29" max="29" width="7.81640625" style="10" bestFit="1" customWidth="1"/>
    <col min="30" max="30" width="6.453125" style="5" bestFit="1" customWidth="1"/>
    <col min="31" max="31" width="17.453125" style="15" bestFit="1" customWidth="1"/>
    <col min="32" max="32" width="7.81640625" style="10" bestFit="1" customWidth="1"/>
    <col min="33" max="33" width="6.453125" style="5" bestFit="1" customWidth="1"/>
    <col min="34" max="34" width="17.453125" style="15" bestFit="1" customWidth="1"/>
    <col min="35" max="35" width="7.81640625" style="10" bestFit="1" customWidth="1"/>
    <col min="36" max="36" width="6.453125" style="5" bestFit="1" customWidth="1"/>
    <col min="37" max="37" width="17.453125" style="15" bestFit="1" customWidth="1"/>
    <col min="38" max="38" width="7.81640625" style="10" bestFit="1" customWidth="1"/>
    <col min="39" max="39" width="6.453125" style="5" bestFit="1" customWidth="1"/>
    <col min="40" max="40" width="17.453125" style="15" bestFit="1" customWidth="1"/>
    <col min="41" max="41" width="7.81640625" style="10" bestFit="1" customWidth="1"/>
    <col min="42" max="42" width="6.453125" style="5" bestFit="1" customWidth="1"/>
    <col min="43" max="43" width="17.453125" style="15" bestFit="1" customWidth="1"/>
    <col min="44" max="44" width="7.81640625" style="10" bestFit="1" customWidth="1"/>
    <col min="45" max="45" width="6.453125" style="5" bestFit="1" customWidth="1"/>
    <col min="46" max="46" width="17.453125" style="15" bestFit="1" customWidth="1"/>
    <col min="47" max="47" width="7.81640625" style="10" bestFit="1" customWidth="1"/>
    <col min="48" max="48" width="6.453125" style="5" bestFit="1" customWidth="1"/>
    <col min="49" max="49" width="17.453125" style="15" bestFit="1" customWidth="1"/>
    <col min="50" max="50" width="7.81640625" style="10" bestFit="1" customWidth="1"/>
    <col min="51" max="51" width="6.453125" style="5" bestFit="1" customWidth="1"/>
    <col min="52" max="52" width="17.453125" style="15" bestFit="1" customWidth="1"/>
    <col min="53" max="53" width="7.81640625" style="10" bestFit="1" customWidth="1"/>
    <col min="54" max="54" width="6.453125" style="5" bestFit="1" customWidth="1"/>
    <col min="55" max="55" width="17.453125" style="15" bestFit="1" customWidth="1"/>
    <col min="56" max="56" width="7.81640625" style="10" bestFit="1" customWidth="1"/>
    <col min="57" max="57" width="6.453125" style="5" bestFit="1" customWidth="1"/>
    <col min="58" max="58" width="17.453125" style="15" bestFit="1" customWidth="1"/>
    <col min="59" max="59" width="7.81640625" style="10" bestFit="1" customWidth="1"/>
    <col min="60" max="60" width="6.453125" style="5" bestFit="1" customWidth="1"/>
    <col min="61" max="61" width="17.453125" style="15" bestFit="1" customWidth="1"/>
    <col min="62" max="62" width="7.81640625" style="10" customWidth="1"/>
    <col min="63" max="63" width="6.453125" style="5" bestFit="1" customWidth="1"/>
    <col min="64" max="64" width="17.453125" style="15" bestFit="1" customWidth="1"/>
    <col min="65" max="65" width="7.81640625" style="10" bestFit="1" customWidth="1"/>
    <col min="66" max="66" width="6.453125" style="5" bestFit="1" customWidth="1"/>
    <col min="67" max="67" width="17.453125" style="15" bestFit="1" customWidth="1"/>
    <col min="68" max="68" width="7.81640625" style="10" bestFit="1" customWidth="1"/>
    <col min="69" max="69" width="6.453125" style="5" bestFit="1" customWidth="1"/>
    <col min="70" max="70" width="17.453125" style="15" bestFit="1" customWidth="1"/>
    <col min="71" max="71" width="7.81640625" style="10" bestFit="1" customWidth="1"/>
    <col min="72" max="72" width="6.453125" style="5" bestFit="1" customWidth="1"/>
    <col min="73" max="73" width="17.453125" style="15" bestFit="1" customWidth="1"/>
    <col min="74" max="74" width="7.81640625" style="10" bestFit="1" customWidth="1"/>
    <col min="75" max="75" width="6.453125" style="5" bestFit="1" customWidth="1"/>
    <col min="76" max="76" width="17.453125" style="15" bestFit="1" customWidth="1"/>
    <col min="77" max="77" width="7.81640625" style="10" bestFit="1" customWidth="1"/>
    <col min="78" max="78" width="6.453125" style="5" bestFit="1" customWidth="1"/>
    <col min="79" max="79" width="17.453125" style="15" bestFit="1" customWidth="1"/>
    <col min="80" max="80" width="7.81640625" style="10" bestFit="1" customWidth="1"/>
    <col min="81" max="81" width="6.453125" style="5" bestFit="1" customWidth="1"/>
    <col min="82" max="82" width="17.453125" style="15" bestFit="1" customWidth="1"/>
    <col min="83" max="83" width="7.81640625" style="10" bestFit="1" customWidth="1"/>
    <col min="84" max="84" width="6.453125" style="5" bestFit="1" customWidth="1"/>
    <col min="85" max="85" width="17.453125" style="15" bestFit="1" customWidth="1"/>
    <col min="86" max="86" width="7.81640625" style="10" bestFit="1" customWidth="1"/>
    <col min="87" max="87" width="6.453125" style="5" customWidth="1"/>
    <col min="88" max="88" width="17.453125" style="15" bestFit="1" customWidth="1"/>
    <col min="89" max="89" width="7.81640625" style="10" bestFit="1" customWidth="1"/>
    <col min="90" max="90" width="6.453125" style="5" bestFit="1" customWidth="1"/>
    <col min="91" max="91" width="17.453125" style="15" bestFit="1" customWidth="1"/>
    <col min="92" max="92" width="7.81640625" style="10" bestFit="1" customWidth="1"/>
    <col min="93" max="93" width="6.453125" style="5" bestFit="1" customWidth="1"/>
    <col min="94" max="94" width="17.453125" style="15" bestFit="1" customWidth="1"/>
    <col min="95" max="95" width="7.81640625" style="10" bestFit="1" customWidth="1"/>
    <col min="96" max="96" width="6.453125" style="5" bestFit="1" customWidth="1"/>
    <col min="97" max="97" width="17.453125" style="15" bestFit="1" customWidth="1"/>
    <col min="98" max="98" width="7.81640625" style="10" bestFit="1" customWidth="1"/>
    <col min="99" max="99" width="6.453125" style="5" bestFit="1" customWidth="1"/>
    <col min="100" max="100" width="17.453125" style="15" bestFit="1" customWidth="1"/>
    <col min="101" max="101" width="7.81640625" style="10" bestFit="1" customWidth="1"/>
    <col min="102" max="102" width="6.453125" style="5" bestFit="1" customWidth="1"/>
    <col min="103" max="103" width="17.453125" style="15" bestFit="1" customWidth="1"/>
    <col min="104" max="16384" width="8.81640625" style="4"/>
  </cols>
  <sheetData>
    <row r="1" spans="1:103" ht="28.8" x14ac:dyDescent="0.25">
      <c r="A1" s="7" t="s">
        <v>886</v>
      </c>
      <c r="B1" s="7"/>
      <c r="H1" s="4"/>
      <c r="I1" s="4"/>
      <c r="J1" s="13"/>
      <c r="K1" s="4"/>
      <c r="L1" s="4"/>
      <c r="M1" s="13"/>
      <c r="N1" s="4"/>
      <c r="O1" s="4"/>
      <c r="P1" s="13"/>
      <c r="Q1" s="4"/>
      <c r="R1" s="4"/>
      <c r="S1" s="13"/>
      <c r="T1" s="4"/>
      <c r="U1" s="4"/>
      <c r="V1" s="13"/>
      <c r="W1" s="4"/>
      <c r="X1" s="4"/>
      <c r="Y1" s="13"/>
      <c r="Z1" s="4"/>
      <c r="AA1" s="4"/>
      <c r="AB1" s="13"/>
      <c r="AC1" s="4"/>
      <c r="AD1" s="4"/>
      <c r="AE1" s="13"/>
      <c r="AF1" s="4"/>
      <c r="AG1" s="4"/>
      <c r="AH1" s="13"/>
      <c r="AI1" s="4"/>
      <c r="AJ1" s="4"/>
      <c r="AK1" s="13"/>
      <c r="AL1" s="4"/>
      <c r="AM1" s="4"/>
      <c r="AN1" s="13"/>
      <c r="AO1" s="4"/>
      <c r="AP1" s="4"/>
      <c r="AQ1" s="13"/>
      <c r="AR1" s="4"/>
      <c r="AS1" s="4"/>
      <c r="AT1" s="13"/>
      <c r="AU1" s="4"/>
      <c r="AV1" s="4"/>
      <c r="AW1" s="13"/>
      <c r="AX1" s="4"/>
      <c r="AY1" s="4"/>
      <c r="AZ1" s="13"/>
      <c r="BA1" s="4"/>
      <c r="BB1" s="4"/>
      <c r="BC1" s="13"/>
      <c r="BD1" s="4"/>
      <c r="BE1" s="4"/>
      <c r="BF1" s="13"/>
      <c r="BG1" s="4"/>
      <c r="BH1" s="4"/>
      <c r="BI1" s="13"/>
      <c r="BJ1" s="4"/>
      <c r="BK1" s="4"/>
      <c r="BL1" s="13"/>
      <c r="BM1" s="4"/>
      <c r="BN1" s="4"/>
      <c r="BO1" s="13"/>
      <c r="BP1" s="4"/>
      <c r="BQ1" s="4"/>
      <c r="BR1" s="13"/>
      <c r="BS1" s="4"/>
      <c r="BT1" s="4"/>
      <c r="BU1" s="13"/>
      <c r="BV1" s="4"/>
      <c r="BW1" s="4"/>
      <c r="BX1" s="13"/>
      <c r="BY1" s="4"/>
      <c r="BZ1" s="4"/>
      <c r="CA1" s="13"/>
      <c r="CB1" s="4"/>
      <c r="CC1" s="4"/>
      <c r="CD1" s="13"/>
      <c r="CE1" s="4"/>
      <c r="CF1" s="4"/>
      <c r="CG1" s="13"/>
      <c r="CH1" s="4"/>
      <c r="CI1" s="4"/>
      <c r="CJ1" s="13"/>
      <c r="CK1" s="4"/>
      <c r="CL1" s="4"/>
      <c r="CM1" s="13"/>
      <c r="CN1" s="4"/>
      <c r="CO1" s="4"/>
      <c r="CP1" s="13"/>
      <c r="CQ1" s="4"/>
      <c r="CR1" s="4"/>
      <c r="CS1" s="13"/>
      <c r="CT1" s="4"/>
      <c r="CU1" s="4"/>
      <c r="CV1" s="13"/>
      <c r="CW1" s="4"/>
      <c r="CX1" s="4"/>
      <c r="CY1" s="13"/>
    </row>
    <row r="2" spans="1:103" s="8" customFormat="1" ht="26.4" x14ac:dyDescent="0.25">
      <c r="A2" s="9"/>
      <c r="B2" s="9"/>
      <c r="D2" s="20"/>
      <c r="E2" s="16">
        <f>SUBTOTAL(9,E5:E10472)</f>
        <v>28862</v>
      </c>
      <c r="F2" s="17">
        <f t="shared" ref="F2:AJ2" si="0">SUBTOTAL(9,F5:F10472)</f>
        <v>0</v>
      </c>
      <c r="G2" s="18">
        <f>SUBTOTAL(9,G5:G10472)</f>
        <v>737683.74999999977</v>
      </c>
      <c r="H2" s="16">
        <f t="shared" si="0"/>
        <v>697</v>
      </c>
      <c r="I2" s="17">
        <f t="shared" si="0"/>
        <v>0</v>
      </c>
      <c r="J2" s="18">
        <f t="shared" si="0"/>
        <v>19605.75</v>
      </c>
      <c r="K2" s="16">
        <f t="shared" si="0"/>
        <v>807</v>
      </c>
      <c r="L2" s="17">
        <f t="shared" si="0"/>
        <v>0</v>
      </c>
      <c r="M2" s="18">
        <f t="shared" si="0"/>
        <v>22940.489999999998</v>
      </c>
      <c r="N2" s="16">
        <f t="shared" si="0"/>
        <v>999</v>
      </c>
      <c r="O2" s="17">
        <f t="shared" si="0"/>
        <v>0</v>
      </c>
      <c r="P2" s="18">
        <f t="shared" si="0"/>
        <v>28627.45</v>
      </c>
      <c r="Q2" s="16">
        <f t="shared" si="0"/>
        <v>414</v>
      </c>
      <c r="R2" s="17">
        <f t="shared" si="0"/>
        <v>0</v>
      </c>
      <c r="S2" s="18">
        <f t="shared" si="0"/>
        <v>12203.900000000001</v>
      </c>
      <c r="T2" s="16">
        <f t="shared" si="0"/>
        <v>1375</v>
      </c>
      <c r="U2" s="17">
        <f t="shared" si="0"/>
        <v>0</v>
      </c>
      <c r="V2" s="18">
        <f t="shared" si="0"/>
        <v>33963.58</v>
      </c>
      <c r="W2" s="16">
        <f t="shared" si="0"/>
        <v>927</v>
      </c>
      <c r="X2" s="17">
        <f t="shared" si="0"/>
        <v>0</v>
      </c>
      <c r="Y2" s="18">
        <f t="shared" si="0"/>
        <v>23464.36</v>
      </c>
      <c r="Z2" s="16">
        <f t="shared" si="0"/>
        <v>586</v>
      </c>
      <c r="AA2" s="17">
        <f t="shared" si="0"/>
        <v>0</v>
      </c>
      <c r="AB2" s="18">
        <f t="shared" si="0"/>
        <v>17345.18</v>
      </c>
      <c r="AC2" s="16">
        <f t="shared" si="0"/>
        <v>943</v>
      </c>
      <c r="AD2" s="17">
        <f t="shared" si="0"/>
        <v>0</v>
      </c>
      <c r="AE2" s="18">
        <f t="shared" si="0"/>
        <v>22656.45</v>
      </c>
      <c r="AF2" s="16">
        <f t="shared" si="0"/>
        <v>949</v>
      </c>
      <c r="AG2" s="17">
        <f t="shared" si="0"/>
        <v>0</v>
      </c>
      <c r="AH2" s="18">
        <f t="shared" si="0"/>
        <v>23199.54</v>
      </c>
      <c r="AI2" s="16">
        <f t="shared" si="0"/>
        <v>1016</v>
      </c>
      <c r="AJ2" s="17">
        <f t="shared" si="0"/>
        <v>0</v>
      </c>
      <c r="AK2" s="18">
        <f t="shared" ref="AK2:BP2" si="1">SUBTOTAL(9,AK5:AK10472)</f>
        <v>24670.579999999998</v>
      </c>
      <c r="AL2" s="16">
        <f t="shared" si="1"/>
        <v>733</v>
      </c>
      <c r="AM2" s="17">
        <f t="shared" si="1"/>
        <v>0</v>
      </c>
      <c r="AN2" s="18">
        <f t="shared" si="1"/>
        <v>18935.25</v>
      </c>
      <c r="AO2" s="16">
        <f t="shared" si="1"/>
        <v>718</v>
      </c>
      <c r="AP2" s="17">
        <f t="shared" si="1"/>
        <v>0</v>
      </c>
      <c r="AQ2" s="18">
        <f t="shared" si="1"/>
        <v>21708.960000000003</v>
      </c>
      <c r="AR2" s="16">
        <f t="shared" si="1"/>
        <v>932</v>
      </c>
      <c r="AS2" s="17">
        <f t="shared" si="1"/>
        <v>0</v>
      </c>
      <c r="AT2" s="18">
        <f t="shared" si="1"/>
        <v>22084.069999999996</v>
      </c>
      <c r="AU2" s="16">
        <f t="shared" si="1"/>
        <v>685</v>
      </c>
      <c r="AV2" s="17">
        <f t="shared" si="1"/>
        <v>0</v>
      </c>
      <c r="AW2" s="18">
        <f t="shared" si="1"/>
        <v>19860.48</v>
      </c>
      <c r="AX2" s="16">
        <f t="shared" si="1"/>
        <v>1198</v>
      </c>
      <c r="AY2" s="17">
        <f t="shared" si="1"/>
        <v>0</v>
      </c>
      <c r="AZ2" s="18">
        <f t="shared" si="1"/>
        <v>29269.210000000003</v>
      </c>
      <c r="BA2" s="16">
        <f t="shared" si="1"/>
        <v>884</v>
      </c>
      <c r="BB2" s="17">
        <f t="shared" si="1"/>
        <v>0</v>
      </c>
      <c r="BC2" s="18">
        <f t="shared" si="1"/>
        <v>23397.62</v>
      </c>
      <c r="BD2" s="16">
        <f t="shared" si="1"/>
        <v>885</v>
      </c>
      <c r="BE2" s="17">
        <f t="shared" si="1"/>
        <v>0</v>
      </c>
      <c r="BF2" s="18">
        <f t="shared" si="1"/>
        <v>23521.780000000002</v>
      </c>
      <c r="BG2" s="16">
        <f t="shared" si="1"/>
        <v>841</v>
      </c>
      <c r="BH2" s="17">
        <f t="shared" si="1"/>
        <v>0</v>
      </c>
      <c r="BI2" s="18">
        <f t="shared" si="1"/>
        <v>21920.98</v>
      </c>
      <c r="BJ2" s="16">
        <f t="shared" si="1"/>
        <v>542</v>
      </c>
      <c r="BK2" s="17">
        <f t="shared" si="1"/>
        <v>0</v>
      </c>
      <c r="BL2" s="18">
        <f t="shared" si="1"/>
        <v>14358.779999999999</v>
      </c>
      <c r="BM2" s="16">
        <f t="shared" si="1"/>
        <v>890</v>
      </c>
      <c r="BN2" s="17">
        <f t="shared" si="1"/>
        <v>0</v>
      </c>
      <c r="BO2" s="18">
        <f t="shared" si="1"/>
        <v>22568.15</v>
      </c>
      <c r="BP2" s="16">
        <f t="shared" si="1"/>
        <v>1240</v>
      </c>
      <c r="BQ2" s="17">
        <f t="shared" ref="BQ2:CY2" si="2">SUBTOTAL(9,BQ5:BQ10472)</f>
        <v>0</v>
      </c>
      <c r="BR2" s="18">
        <f t="shared" si="2"/>
        <v>30534.830000000005</v>
      </c>
      <c r="BS2" s="16">
        <f t="shared" si="2"/>
        <v>978</v>
      </c>
      <c r="BT2" s="17">
        <f t="shared" si="2"/>
        <v>0</v>
      </c>
      <c r="BU2" s="18">
        <f t="shared" si="2"/>
        <v>25103.23</v>
      </c>
      <c r="BV2" s="16">
        <f t="shared" si="2"/>
        <v>968</v>
      </c>
      <c r="BW2" s="17">
        <f t="shared" si="2"/>
        <v>0</v>
      </c>
      <c r="BX2" s="18">
        <f t="shared" si="2"/>
        <v>23610.730000000003</v>
      </c>
      <c r="BY2" s="16">
        <f t="shared" si="2"/>
        <v>988</v>
      </c>
      <c r="BZ2" s="17">
        <f t="shared" si="2"/>
        <v>0</v>
      </c>
      <c r="CA2" s="18">
        <f t="shared" si="2"/>
        <v>27341.67</v>
      </c>
      <c r="CB2" s="16">
        <f t="shared" si="2"/>
        <v>1370</v>
      </c>
      <c r="CC2" s="17">
        <f t="shared" si="2"/>
        <v>0</v>
      </c>
      <c r="CD2" s="18">
        <f t="shared" si="2"/>
        <v>32186.629999999997</v>
      </c>
      <c r="CE2" s="16">
        <f t="shared" si="2"/>
        <v>661</v>
      </c>
      <c r="CF2" s="17">
        <f t="shared" si="2"/>
        <v>0</v>
      </c>
      <c r="CG2" s="18">
        <f t="shared" si="2"/>
        <v>17865.950000000004</v>
      </c>
      <c r="CH2" s="16">
        <f t="shared" si="2"/>
        <v>624</v>
      </c>
      <c r="CI2" s="17">
        <f t="shared" si="2"/>
        <v>0</v>
      </c>
      <c r="CJ2" s="18">
        <f t="shared" si="2"/>
        <v>16659.04</v>
      </c>
      <c r="CK2" s="16">
        <f t="shared" si="2"/>
        <v>1001</v>
      </c>
      <c r="CL2" s="17">
        <f t="shared" si="2"/>
        <v>0</v>
      </c>
      <c r="CM2" s="18">
        <f t="shared" si="2"/>
        <v>22815.11</v>
      </c>
      <c r="CN2" s="16">
        <f t="shared" si="2"/>
        <v>1156</v>
      </c>
      <c r="CO2" s="17">
        <f t="shared" si="2"/>
        <v>0</v>
      </c>
      <c r="CP2" s="18">
        <f t="shared" si="2"/>
        <v>27755.639999999996</v>
      </c>
      <c r="CQ2" s="16">
        <f t="shared" si="2"/>
        <v>1547</v>
      </c>
      <c r="CR2" s="17">
        <f t="shared" si="2"/>
        <v>0</v>
      </c>
      <c r="CS2" s="18">
        <f t="shared" si="2"/>
        <v>36820.319999999992</v>
      </c>
      <c r="CT2" s="16">
        <f t="shared" si="2"/>
        <v>1308</v>
      </c>
      <c r="CU2" s="17">
        <f t="shared" si="2"/>
        <v>0</v>
      </c>
      <c r="CV2" s="18">
        <f t="shared" si="2"/>
        <v>30688.040000000005</v>
      </c>
      <c r="CW2" s="16">
        <f t="shared" si="2"/>
        <v>6524</v>
      </c>
      <c r="CX2" s="17">
        <f t="shared" si="2"/>
        <v>0</v>
      </c>
      <c r="CY2" s="18">
        <f t="shared" si="2"/>
        <v>171383.11</v>
      </c>
    </row>
    <row r="3" spans="1:103" s="8" customFormat="1" ht="26.4" x14ac:dyDescent="0.25">
      <c r="A3" s="109" t="s">
        <v>0</v>
      </c>
      <c r="B3" s="109" t="s">
        <v>0</v>
      </c>
      <c r="C3" s="109" t="s">
        <v>125</v>
      </c>
      <c r="D3" s="110" t="s">
        <v>127</v>
      </c>
      <c r="E3" s="111" t="s">
        <v>885</v>
      </c>
      <c r="F3" s="111"/>
      <c r="G3" s="111"/>
      <c r="H3" s="108">
        <v>244409</v>
      </c>
      <c r="I3" s="108"/>
      <c r="J3" s="108"/>
      <c r="K3" s="108">
        <v>244410</v>
      </c>
      <c r="L3" s="108"/>
      <c r="M3" s="108"/>
      <c r="N3" s="108">
        <v>244411</v>
      </c>
      <c r="O3" s="108"/>
      <c r="P3" s="108"/>
      <c r="Q3" s="108">
        <v>244412</v>
      </c>
      <c r="R3" s="108"/>
      <c r="S3" s="108"/>
      <c r="T3" s="108">
        <v>244413</v>
      </c>
      <c r="U3" s="108"/>
      <c r="V3" s="108"/>
      <c r="W3" s="108">
        <v>244414</v>
      </c>
      <c r="X3" s="108"/>
      <c r="Y3" s="108"/>
      <c r="Z3" s="108">
        <v>244415</v>
      </c>
      <c r="AA3" s="108"/>
      <c r="AB3" s="108"/>
      <c r="AC3" s="108">
        <v>244416</v>
      </c>
      <c r="AD3" s="108"/>
      <c r="AE3" s="108"/>
      <c r="AF3" s="108">
        <v>244417</v>
      </c>
      <c r="AG3" s="108"/>
      <c r="AH3" s="108"/>
      <c r="AI3" s="108">
        <v>244418</v>
      </c>
      <c r="AJ3" s="108"/>
      <c r="AK3" s="108"/>
      <c r="AL3" s="108">
        <v>244419</v>
      </c>
      <c r="AM3" s="108"/>
      <c r="AN3" s="108"/>
      <c r="AO3" s="108">
        <v>244420</v>
      </c>
      <c r="AP3" s="108"/>
      <c r="AQ3" s="108"/>
      <c r="AR3" s="108">
        <v>244421</v>
      </c>
      <c r="AS3" s="108"/>
      <c r="AT3" s="108"/>
      <c r="AU3" s="108">
        <v>244422</v>
      </c>
      <c r="AV3" s="108"/>
      <c r="AW3" s="108"/>
      <c r="AX3" s="108">
        <v>244423</v>
      </c>
      <c r="AY3" s="108"/>
      <c r="AZ3" s="108"/>
      <c r="BA3" s="108">
        <v>244424</v>
      </c>
      <c r="BB3" s="108"/>
      <c r="BC3" s="108"/>
      <c r="BD3" s="108">
        <v>244425</v>
      </c>
      <c r="BE3" s="108"/>
      <c r="BF3" s="108"/>
      <c r="BG3" s="108">
        <v>244426</v>
      </c>
      <c r="BH3" s="108"/>
      <c r="BI3" s="108"/>
      <c r="BJ3" s="108">
        <v>244427</v>
      </c>
      <c r="BK3" s="108"/>
      <c r="BL3" s="108"/>
      <c r="BM3" s="108">
        <v>244428</v>
      </c>
      <c r="BN3" s="108"/>
      <c r="BO3" s="108"/>
      <c r="BP3" s="108">
        <v>244429</v>
      </c>
      <c r="BQ3" s="108"/>
      <c r="BR3" s="108"/>
      <c r="BS3" s="108">
        <v>244430</v>
      </c>
      <c r="BT3" s="108"/>
      <c r="BU3" s="108"/>
      <c r="BV3" s="108">
        <v>244431</v>
      </c>
      <c r="BW3" s="108"/>
      <c r="BX3" s="108"/>
      <c r="BY3" s="108">
        <v>244432</v>
      </c>
      <c r="BZ3" s="108"/>
      <c r="CA3" s="108"/>
      <c r="CB3" s="108">
        <v>244433</v>
      </c>
      <c r="CC3" s="108"/>
      <c r="CD3" s="108"/>
      <c r="CE3" s="108">
        <v>244434</v>
      </c>
      <c r="CF3" s="108"/>
      <c r="CG3" s="108"/>
      <c r="CH3" s="108">
        <v>244435</v>
      </c>
      <c r="CI3" s="108"/>
      <c r="CJ3" s="108"/>
      <c r="CK3" s="108">
        <v>244436</v>
      </c>
      <c r="CL3" s="108"/>
      <c r="CM3" s="108"/>
      <c r="CN3" s="108">
        <v>244437</v>
      </c>
      <c r="CO3" s="108"/>
      <c r="CP3" s="108"/>
      <c r="CQ3" s="108">
        <v>244438</v>
      </c>
      <c r="CR3" s="108"/>
      <c r="CS3" s="108"/>
      <c r="CT3" s="108">
        <v>244439</v>
      </c>
      <c r="CU3" s="108"/>
      <c r="CV3" s="108"/>
      <c r="CW3" s="108" t="s">
        <v>10288</v>
      </c>
      <c r="CX3" s="108"/>
      <c r="CY3" s="108"/>
    </row>
    <row r="4" spans="1:103" s="8" customFormat="1" ht="26.4" x14ac:dyDescent="0.25">
      <c r="A4" s="109"/>
      <c r="B4" s="109"/>
      <c r="C4" s="109"/>
      <c r="D4" s="110"/>
      <c r="E4" s="12" t="s">
        <v>1</v>
      </c>
      <c r="F4" s="12" t="s">
        <v>126</v>
      </c>
      <c r="G4" s="28" t="s">
        <v>128</v>
      </c>
      <c r="H4" s="11" t="s">
        <v>1</v>
      </c>
      <c r="I4" s="9" t="s">
        <v>126</v>
      </c>
      <c r="J4" s="14" t="s">
        <v>128</v>
      </c>
      <c r="K4" s="11" t="s">
        <v>1</v>
      </c>
      <c r="L4" s="9" t="s">
        <v>126</v>
      </c>
      <c r="M4" s="14" t="s">
        <v>128</v>
      </c>
      <c r="N4" s="11" t="s">
        <v>1</v>
      </c>
      <c r="O4" s="9" t="s">
        <v>126</v>
      </c>
      <c r="P4" s="14" t="s">
        <v>128</v>
      </c>
      <c r="Q4" s="11" t="s">
        <v>1</v>
      </c>
      <c r="R4" s="9" t="s">
        <v>126</v>
      </c>
      <c r="S4" s="14" t="s">
        <v>128</v>
      </c>
      <c r="T4" s="11" t="s">
        <v>1</v>
      </c>
      <c r="U4" s="9" t="s">
        <v>126</v>
      </c>
      <c r="V4" s="14" t="s">
        <v>128</v>
      </c>
      <c r="W4" s="11" t="s">
        <v>1</v>
      </c>
      <c r="X4" s="9" t="s">
        <v>126</v>
      </c>
      <c r="Y4" s="14" t="s">
        <v>128</v>
      </c>
      <c r="Z4" s="11" t="s">
        <v>1</v>
      </c>
      <c r="AA4" s="9" t="s">
        <v>126</v>
      </c>
      <c r="AB4" s="14" t="s">
        <v>128</v>
      </c>
      <c r="AC4" s="11" t="s">
        <v>1</v>
      </c>
      <c r="AD4" s="9" t="s">
        <v>126</v>
      </c>
      <c r="AE4" s="14" t="s">
        <v>128</v>
      </c>
      <c r="AF4" s="11" t="s">
        <v>1</v>
      </c>
      <c r="AG4" s="9" t="s">
        <v>126</v>
      </c>
      <c r="AH4" s="14" t="s">
        <v>128</v>
      </c>
      <c r="AI4" s="11" t="s">
        <v>1</v>
      </c>
      <c r="AJ4" s="9" t="s">
        <v>126</v>
      </c>
      <c r="AK4" s="14" t="s">
        <v>128</v>
      </c>
      <c r="AL4" s="11" t="s">
        <v>1</v>
      </c>
      <c r="AM4" s="9" t="s">
        <v>126</v>
      </c>
      <c r="AN4" s="14" t="s">
        <v>128</v>
      </c>
      <c r="AO4" s="11" t="s">
        <v>1</v>
      </c>
      <c r="AP4" s="9" t="s">
        <v>126</v>
      </c>
      <c r="AQ4" s="14" t="s">
        <v>128</v>
      </c>
      <c r="AR4" s="11" t="s">
        <v>1</v>
      </c>
      <c r="AS4" s="9" t="s">
        <v>126</v>
      </c>
      <c r="AT4" s="14" t="s">
        <v>128</v>
      </c>
      <c r="AU4" s="11" t="s">
        <v>1</v>
      </c>
      <c r="AV4" s="9" t="s">
        <v>126</v>
      </c>
      <c r="AW4" s="14" t="s">
        <v>128</v>
      </c>
      <c r="AX4" s="11" t="s">
        <v>1</v>
      </c>
      <c r="AY4" s="9" t="s">
        <v>126</v>
      </c>
      <c r="AZ4" s="14" t="s">
        <v>128</v>
      </c>
      <c r="BA4" s="11" t="s">
        <v>1</v>
      </c>
      <c r="BB4" s="9" t="s">
        <v>126</v>
      </c>
      <c r="BC4" s="14" t="s">
        <v>128</v>
      </c>
      <c r="BD4" s="11" t="s">
        <v>1</v>
      </c>
      <c r="BE4" s="9" t="s">
        <v>126</v>
      </c>
      <c r="BF4" s="14" t="s">
        <v>128</v>
      </c>
      <c r="BG4" s="11" t="s">
        <v>1</v>
      </c>
      <c r="BH4" s="9" t="s">
        <v>126</v>
      </c>
      <c r="BI4" s="14" t="s">
        <v>128</v>
      </c>
      <c r="BJ4" s="11" t="s">
        <v>1</v>
      </c>
      <c r="BK4" s="9" t="s">
        <v>126</v>
      </c>
      <c r="BL4" s="14" t="s">
        <v>128</v>
      </c>
      <c r="BM4" s="11" t="s">
        <v>1</v>
      </c>
      <c r="BN4" s="9" t="s">
        <v>126</v>
      </c>
      <c r="BO4" s="14" t="s">
        <v>128</v>
      </c>
      <c r="BP4" s="11" t="s">
        <v>1</v>
      </c>
      <c r="BQ4" s="9" t="s">
        <v>126</v>
      </c>
      <c r="BR4" s="14" t="s">
        <v>128</v>
      </c>
      <c r="BS4" s="11" t="s">
        <v>1</v>
      </c>
      <c r="BT4" s="9" t="s">
        <v>126</v>
      </c>
      <c r="BU4" s="14" t="s">
        <v>128</v>
      </c>
      <c r="BV4" s="11" t="s">
        <v>1</v>
      </c>
      <c r="BW4" s="9" t="s">
        <v>126</v>
      </c>
      <c r="BX4" s="14" t="s">
        <v>128</v>
      </c>
      <c r="BY4" s="11" t="s">
        <v>1</v>
      </c>
      <c r="BZ4" s="9" t="s">
        <v>126</v>
      </c>
      <c r="CA4" s="14" t="s">
        <v>128</v>
      </c>
      <c r="CB4" s="11" t="s">
        <v>1</v>
      </c>
      <c r="CC4" s="9" t="s">
        <v>126</v>
      </c>
      <c r="CD4" s="14" t="s">
        <v>128</v>
      </c>
      <c r="CE4" s="11" t="s">
        <v>1</v>
      </c>
      <c r="CF4" s="9" t="s">
        <v>126</v>
      </c>
      <c r="CG4" s="14" t="s">
        <v>128</v>
      </c>
      <c r="CH4" s="11" t="s">
        <v>1</v>
      </c>
      <c r="CI4" s="9" t="s">
        <v>126</v>
      </c>
      <c r="CJ4" s="14" t="s">
        <v>128</v>
      </c>
      <c r="CK4" s="11" t="s">
        <v>1</v>
      </c>
      <c r="CL4" s="9" t="s">
        <v>126</v>
      </c>
      <c r="CM4" s="14" t="s">
        <v>128</v>
      </c>
      <c r="CN4" s="11" t="s">
        <v>1</v>
      </c>
      <c r="CO4" s="9" t="s">
        <v>126</v>
      </c>
      <c r="CP4" s="14" t="s">
        <v>128</v>
      </c>
      <c r="CQ4" s="11" t="s">
        <v>1</v>
      </c>
      <c r="CR4" s="9" t="s">
        <v>126</v>
      </c>
      <c r="CS4" s="14" t="s">
        <v>128</v>
      </c>
      <c r="CT4" s="11" t="s">
        <v>1</v>
      </c>
      <c r="CU4" s="9" t="s">
        <v>126</v>
      </c>
      <c r="CV4" s="14" t="s">
        <v>128</v>
      </c>
      <c r="CW4" s="11" t="s">
        <v>1</v>
      </c>
      <c r="CX4" s="9" t="s">
        <v>126</v>
      </c>
      <c r="CY4" s="14" t="s">
        <v>128</v>
      </c>
    </row>
    <row r="5" spans="1:103" x14ac:dyDescent="0.25">
      <c r="A5" s="6" t="s">
        <v>147</v>
      </c>
      <c r="B5" s="6">
        <v>6</v>
      </c>
      <c r="C5" s="4" t="s">
        <v>148</v>
      </c>
      <c r="D5" s="13">
        <v>24.41</v>
      </c>
      <c r="E5" s="19">
        <f>+H5+K5+N5+Q5+T5+W5+Z5+AC5+AF5+AI5+AL5+AO5+AR5+AU5+AX5+BA5+BD5+BG5+BJ5+BM5+BP5+BS5+BV5+BY5+CB5+CE5+CH5+CK5+CN5+CQ5+CT5</f>
        <v>15725</v>
      </c>
      <c r="F5" s="5" t="s">
        <v>129</v>
      </c>
      <c r="G5" s="13">
        <f>+E5*D5</f>
        <v>383847.25</v>
      </c>
      <c r="H5" s="10">
        <f>IFERROR(VLOOKUP(A5,'1'!U:V,2,0),"0")</f>
        <v>274</v>
      </c>
      <c r="I5" s="5" t="s">
        <v>129</v>
      </c>
      <c r="J5" s="15">
        <f t="shared" ref="J5:J36" si="3">+H5*D5</f>
        <v>6688.34</v>
      </c>
      <c r="K5" s="10">
        <f>IFERROR(VLOOKUP(A5,'2'!U:V,2,0),"0")</f>
        <v>390</v>
      </c>
      <c r="L5" s="5" t="s">
        <v>129</v>
      </c>
      <c r="M5" s="15">
        <f t="shared" ref="M5:M36" si="4">+K5*D5</f>
        <v>9519.9</v>
      </c>
      <c r="N5" s="10">
        <f>IFERROR(VLOOKUP(A5,'3'!U:V,2,0),"0")</f>
        <v>487</v>
      </c>
      <c r="O5" s="5" t="s">
        <v>129</v>
      </c>
      <c r="P5" s="15">
        <f t="shared" ref="P5:P36" si="5">+N5*D5</f>
        <v>11887.67</v>
      </c>
      <c r="Q5" s="10">
        <f>IFERROR(VLOOKUP(A5,'4'!U:V,2,0),"0")</f>
        <v>176</v>
      </c>
      <c r="R5" s="5" t="s">
        <v>129</v>
      </c>
      <c r="S5" s="15">
        <f>+Q5*D5</f>
        <v>4296.16</v>
      </c>
      <c r="T5" s="10">
        <f>IFERROR(VLOOKUP(A5,'5'!U:V,2,0),"0")</f>
        <v>742</v>
      </c>
      <c r="U5" s="5" t="s">
        <v>129</v>
      </c>
      <c r="V5" s="15">
        <f t="shared" ref="V5:V36" si="6">+T5*D5</f>
        <v>18112.22</v>
      </c>
      <c r="W5" s="10">
        <f>IFERROR(VLOOKUP(A5,'6'!U:V,2,0),"0")</f>
        <v>615</v>
      </c>
      <c r="X5" s="5" t="s">
        <v>129</v>
      </c>
      <c r="Y5" s="15">
        <f t="shared" ref="Y5:Y36" si="7">+W5*D5</f>
        <v>15012.15</v>
      </c>
      <c r="Z5" s="10">
        <f>IFERROR(VLOOKUP(A5,'7'!U:V,2,0),"0")</f>
        <v>364</v>
      </c>
      <c r="AA5" s="5" t="s">
        <v>129</v>
      </c>
      <c r="AB5" s="15">
        <f t="shared" ref="AB5:AB36" si="8">+Z5*D5</f>
        <v>8885.24</v>
      </c>
      <c r="AC5" s="10">
        <f>IFERROR(VLOOKUP(A5,'8'!U:V,2,0),"0")</f>
        <v>573</v>
      </c>
      <c r="AD5" s="5" t="s">
        <v>129</v>
      </c>
      <c r="AE5" s="15">
        <f t="shared" ref="AE5:AE36" si="9">+AC5*D5</f>
        <v>13986.93</v>
      </c>
      <c r="AF5" s="10">
        <f>IFERROR(VLOOKUP(A5,'9'!U:V,2,0),"0")</f>
        <v>295</v>
      </c>
      <c r="AG5" s="5" t="s">
        <v>129</v>
      </c>
      <c r="AH5" s="15">
        <f t="shared" ref="AH5:AH36" si="10">+AF5*D5</f>
        <v>7200.95</v>
      </c>
      <c r="AI5" s="10">
        <f>IFERROR(VLOOKUP(A5,'10'!U:V,2,0),"0")</f>
        <v>529</v>
      </c>
      <c r="AJ5" s="5" t="s">
        <v>129</v>
      </c>
      <c r="AK5" s="15">
        <f t="shared" ref="AK5:AK36" si="11">+AI5*D5</f>
        <v>12912.89</v>
      </c>
      <c r="AL5" s="10">
        <f>IFERROR(VLOOKUP(A5,'11'!U:V,2,0),"0")</f>
        <v>434</v>
      </c>
      <c r="AM5" s="5" t="s">
        <v>129</v>
      </c>
      <c r="AN5" s="15">
        <f t="shared" ref="AN5:AN36" si="12">+AL5*D5</f>
        <v>10593.94</v>
      </c>
      <c r="AO5" s="10">
        <f>IFERROR(VLOOKUP(A5,'12'!U:V,2,0),"0")</f>
        <v>400</v>
      </c>
      <c r="AP5" s="5" t="s">
        <v>129</v>
      </c>
      <c r="AQ5" s="15">
        <f t="shared" ref="AQ5:AQ36" si="13">+AO5*D5</f>
        <v>9764</v>
      </c>
      <c r="AR5" s="10">
        <f>IFERROR(VLOOKUP(A5,'13'!U:V,2,0),"0")</f>
        <v>439</v>
      </c>
      <c r="AS5" s="5" t="s">
        <v>129</v>
      </c>
      <c r="AT5" s="15">
        <f t="shared" ref="AT5:AT36" si="14">+AR5*D5</f>
        <v>10715.99</v>
      </c>
      <c r="AU5" s="10">
        <f>IFERROR(VLOOKUP(A5,'14'!U:V,2,0),"0")</f>
        <v>181</v>
      </c>
      <c r="AV5" s="5" t="s">
        <v>129</v>
      </c>
      <c r="AW5" s="15">
        <f t="shared" ref="AW5:AW36" si="15">+AU5*D5</f>
        <v>4418.21</v>
      </c>
      <c r="AX5" s="10">
        <f>IFERROR(VLOOKUP(A5,'15'!U:V,2,0),"0")</f>
        <v>755</v>
      </c>
      <c r="AY5" s="5" t="s">
        <v>129</v>
      </c>
      <c r="AZ5" s="15">
        <f t="shared" ref="AZ5:AZ36" si="16">+AX5*D5</f>
        <v>18429.55</v>
      </c>
      <c r="BA5" s="10">
        <f>IFERROR(VLOOKUP(A5,'16'!U:V,2,0),"0")</f>
        <v>520</v>
      </c>
      <c r="BB5" s="5" t="s">
        <v>129</v>
      </c>
      <c r="BC5" s="15">
        <f t="shared" ref="BC5:BC36" si="17">+BA5*D5</f>
        <v>12693.2</v>
      </c>
      <c r="BD5" s="10">
        <f>IFERROR(VLOOKUP(A5,'17'!U:V,2,0),"0")</f>
        <v>445</v>
      </c>
      <c r="BE5" s="5" t="s">
        <v>129</v>
      </c>
      <c r="BF5" s="15">
        <f t="shared" ref="BF5:BF36" si="18">+BD5*D5</f>
        <v>10862.45</v>
      </c>
      <c r="BG5" s="10">
        <f>IFERROR(VLOOKUP(A5,'18'!U:V,2,0),"0")</f>
        <v>440</v>
      </c>
      <c r="BH5" s="5" t="s">
        <v>129</v>
      </c>
      <c r="BI5" s="15">
        <f>+BG5*D5</f>
        <v>10740.4</v>
      </c>
      <c r="BJ5" s="10">
        <f>IFERROR(VLOOKUP(A5,'19'!U:V,2,0),"0")</f>
        <v>320</v>
      </c>
      <c r="BK5" s="5" t="s">
        <v>129</v>
      </c>
      <c r="BL5" s="15">
        <f>+BJ5*D5</f>
        <v>7811.2</v>
      </c>
      <c r="BM5" s="10">
        <f>IFERROR(VLOOKUP(A5,'20'!U:V,2,0),"0")</f>
        <v>507</v>
      </c>
      <c r="BN5" s="5" t="s">
        <v>129</v>
      </c>
      <c r="BO5" s="15">
        <f>+BM5*D5</f>
        <v>12375.87</v>
      </c>
      <c r="BP5" s="10">
        <f>IFERROR(VLOOKUP(A5,'21'!U:V,2,0),"0")</f>
        <v>868</v>
      </c>
      <c r="BQ5" s="5" t="s">
        <v>129</v>
      </c>
      <c r="BR5" s="15">
        <f>+BP5*D5</f>
        <v>21187.88</v>
      </c>
      <c r="BS5" s="10">
        <f>IFERROR(VLOOKUP(A5,'22'!U:V,2,0),"0")</f>
        <v>655</v>
      </c>
      <c r="BT5" s="5" t="s">
        <v>129</v>
      </c>
      <c r="BU5" s="15">
        <f>+BS5*D5</f>
        <v>15988.55</v>
      </c>
      <c r="BV5" s="10">
        <f>IFERROR(VLOOKUP(A5,'23'!U:V,2,0),"0")</f>
        <v>657</v>
      </c>
      <c r="BW5" s="5" t="s">
        <v>129</v>
      </c>
      <c r="BX5" s="15">
        <f>+BV5*D5</f>
        <v>16037.37</v>
      </c>
      <c r="BY5" s="10">
        <f>IFERROR(VLOOKUP(A5,'24'!U:V,2,0),"0")</f>
        <v>441</v>
      </c>
      <c r="BZ5" s="5" t="s">
        <v>129</v>
      </c>
      <c r="CA5" s="15">
        <f>+BY5*D5</f>
        <v>10764.81</v>
      </c>
      <c r="CB5" s="10">
        <f>IFERROR(VLOOKUP(A5,'25'!U:V,2,0),"0")</f>
        <v>642</v>
      </c>
      <c r="CC5" s="5" t="s">
        <v>129</v>
      </c>
      <c r="CD5" s="15">
        <f>+CB5*D5</f>
        <v>15671.22</v>
      </c>
      <c r="CE5" s="10">
        <f>IFERROR(VLOOKUP(A5,'26'!U:V,2,0),"0")</f>
        <v>312</v>
      </c>
      <c r="CF5" s="5" t="s">
        <v>129</v>
      </c>
      <c r="CG5" s="15">
        <f>+CE5*D5</f>
        <v>7615.92</v>
      </c>
      <c r="CH5" s="10">
        <f>IFERROR(VLOOKUP(A5,'27'!U:V,2,0),"0")</f>
        <v>262</v>
      </c>
      <c r="CI5" s="5" t="s">
        <v>129</v>
      </c>
      <c r="CJ5" s="15">
        <f>+CH5*D5</f>
        <v>6395.42</v>
      </c>
      <c r="CK5" s="10">
        <f>IFERROR(VLOOKUP(A5,'28'!U:V,2,0),"0")</f>
        <v>535</v>
      </c>
      <c r="CL5" s="5" t="s">
        <v>129</v>
      </c>
      <c r="CM5" s="15">
        <f>+CK5*D5</f>
        <v>13059.35</v>
      </c>
      <c r="CN5" s="10">
        <f>IFERROR(VLOOKUP(A5,'29'!U:V,2,0),"0")</f>
        <v>695</v>
      </c>
      <c r="CO5" s="5" t="s">
        <v>129</v>
      </c>
      <c r="CP5" s="15">
        <f>+CN5*D5</f>
        <v>16964.95</v>
      </c>
      <c r="CQ5" s="10">
        <f>IFERROR(VLOOKUP(A5,'30'!U:V,2,0),"0")</f>
        <v>984</v>
      </c>
      <c r="CR5" s="5" t="s">
        <v>129</v>
      </c>
      <c r="CS5" s="15">
        <f>+CQ5*D5</f>
        <v>24019.439999999999</v>
      </c>
      <c r="CT5" s="10">
        <f>IFERROR(VLOOKUP(A5,'31'!U:V,2,0),"0")</f>
        <v>788</v>
      </c>
      <c r="CU5" s="5" t="s">
        <v>129</v>
      </c>
      <c r="CV5" s="15">
        <f>+CT5*D5</f>
        <v>19235.080000000002</v>
      </c>
      <c r="CW5" s="10" t="str">
        <f>IFERROR(VLOOKUP(B5,'B-plus'!A:D,4,0),"0")</f>
        <v>0</v>
      </c>
      <c r="CX5" s="5" t="s">
        <v>129</v>
      </c>
      <c r="CY5" s="15">
        <f>+CW5*D5</f>
        <v>0</v>
      </c>
    </row>
    <row r="6" spans="1:103" x14ac:dyDescent="0.25">
      <c r="A6" s="6" t="s">
        <v>20</v>
      </c>
      <c r="B6" s="6">
        <v>1004055</v>
      </c>
      <c r="C6" s="4" t="s">
        <v>21</v>
      </c>
      <c r="D6" s="13">
        <v>16.41</v>
      </c>
      <c r="E6" s="19">
        <f t="shared" ref="E6:E69" si="19">+H6+K6+N6+Q6+T6+W6+Z6+AC6+AF6+AI6+AL6+AO6+AR6+AU6+AX6+BA6+BD6+BG6+BJ6+BM6+BP6+BS6+BV6+BY6+CB6+CE6+CH6+CK6+CN6+CQ6+CT6</f>
        <v>12</v>
      </c>
      <c r="F6" s="5" t="s">
        <v>129</v>
      </c>
      <c r="G6" s="13">
        <f t="shared" ref="G6:G69" si="20">+E6*D6</f>
        <v>196.92000000000002</v>
      </c>
      <c r="H6" s="10" t="str">
        <f>IFERROR(VLOOKUP(A6,'1'!U:V,2,0),"0")</f>
        <v>0</v>
      </c>
      <c r="I6" s="5" t="s">
        <v>129</v>
      </c>
      <c r="J6" s="15">
        <f t="shared" si="3"/>
        <v>0</v>
      </c>
      <c r="K6" s="10" t="str">
        <f>IFERROR(VLOOKUP(A6,'2'!U:V,2,0),"0")</f>
        <v>0</v>
      </c>
      <c r="L6" s="5" t="s">
        <v>129</v>
      </c>
      <c r="M6" s="15">
        <f t="shared" si="4"/>
        <v>0</v>
      </c>
      <c r="N6" s="10" t="str">
        <f>IFERROR(VLOOKUP(A6,'3'!U:V,2,0),"0")</f>
        <v>0</v>
      </c>
      <c r="O6" s="5" t="s">
        <v>129</v>
      </c>
      <c r="P6" s="15">
        <f t="shared" si="5"/>
        <v>0</v>
      </c>
      <c r="Q6" s="10" t="str">
        <f>IFERROR(VLOOKUP(A6,'4'!U:V,2,0),"0")</f>
        <v>0</v>
      </c>
      <c r="R6" s="5" t="s">
        <v>129</v>
      </c>
      <c r="S6" s="15">
        <f t="shared" ref="S6:S36" si="21">+Q6*D6</f>
        <v>0</v>
      </c>
      <c r="T6" s="10" t="str">
        <f>IFERROR(VLOOKUP(A6,'5'!U:V,2,0),"0")</f>
        <v>0</v>
      </c>
      <c r="U6" s="5" t="s">
        <v>129</v>
      </c>
      <c r="V6" s="15">
        <f t="shared" si="6"/>
        <v>0</v>
      </c>
      <c r="W6" s="10" t="str">
        <f>IFERROR(VLOOKUP(A6,'6'!U:V,2,0),"0")</f>
        <v>0</v>
      </c>
      <c r="X6" s="5" t="s">
        <v>129</v>
      </c>
      <c r="Y6" s="15">
        <f t="shared" si="7"/>
        <v>0</v>
      </c>
      <c r="Z6" s="10" t="str">
        <f>IFERROR(VLOOKUP(A6,'7'!U:V,2,0),"0")</f>
        <v>0</v>
      </c>
      <c r="AA6" s="5" t="s">
        <v>129</v>
      </c>
      <c r="AB6" s="15">
        <f t="shared" si="8"/>
        <v>0</v>
      </c>
      <c r="AC6" s="10" t="str">
        <f>IFERROR(VLOOKUP(A6,'8'!U:V,2,0),"0")</f>
        <v>0</v>
      </c>
      <c r="AD6" s="5" t="s">
        <v>129</v>
      </c>
      <c r="AE6" s="15">
        <f t="shared" si="9"/>
        <v>0</v>
      </c>
      <c r="AF6" s="10" t="str">
        <f>IFERROR(VLOOKUP(A6,'9'!U:V,2,0),"0")</f>
        <v>0</v>
      </c>
      <c r="AG6" s="5" t="s">
        <v>129</v>
      </c>
      <c r="AH6" s="15">
        <f t="shared" si="10"/>
        <v>0</v>
      </c>
      <c r="AI6" s="10">
        <f>IFERROR(VLOOKUP(A6,'10'!U:V,2,0),"0")</f>
        <v>12</v>
      </c>
      <c r="AJ6" s="5" t="s">
        <v>129</v>
      </c>
      <c r="AK6" s="15">
        <f t="shared" si="11"/>
        <v>196.92000000000002</v>
      </c>
      <c r="AL6" s="10" t="str">
        <f>IFERROR(VLOOKUP(A6,'11'!U:V,2,0),"0")</f>
        <v>0</v>
      </c>
      <c r="AM6" s="5" t="s">
        <v>129</v>
      </c>
      <c r="AN6" s="15">
        <f t="shared" si="12"/>
        <v>0</v>
      </c>
      <c r="AO6" s="10" t="str">
        <f>IFERROR(VLOOKUP(A6,'12'!U:V,2,0),"0")</f>
        <v>0</v>
      </c>
      <c r="AP6" s="5" t="s">
        <v>129</v>
      </c>
      <c r="AQ6" s="15">
        <f t="shared" si="13"/>
        <v>0</v>
      </c>
      <c r="AR6" s="10" t="str">
        <f>IFERROR(VLOOKUP(A6,'13'!U:V,2,0),"0")</f>
        <v>0</v>
      </c>
      <c r="AS6" s="5" t="s">
        <v>129</v>
      </c>
      <c r="AT6" s="15">
        <f t="shared" si="14"/>
        <v>0</v>
      </c>
      <c r="AU6" s="10" t="str">
        <f>IFERROR(VLOOKUP(A6,'14'!U:V,2,0),"0")</f>
        <v>0</v>
      </c>
      <c r="AV6" s="5" t="s">
        <v>129</v>
      </c>
      <c r="AW6" s="15">
        <f t="shared" si="15"/>
        <v>0</v>
      </c>
      <c r="AX6" s="10" t="str">
        <f>IFERROR(VLOOKUP(A6,'15'!U:V,2,0),"0")</f>
        <v>0</v>
      </c>
      <c r="AY6" s="5" t="s">
        <v>129</v>
      </c>
      <c r="AZ6" s="15">
        <f t="shared" si="16"/>
        <v>0</v>
      </c>
      <c r="BA6" s="10" t="str">
        <f>IFERROR(VLOOKUP(A6,'16'!U:V,2,0),"0")</f>
        <v>0</v>
      </c>
      <c r="BB6" s="5" t="s">
        <v>129</v>
      </c>
      <c r="BC6" s="15">
        <f t="shared" si="17"/>
        <v>0</v>
      </c>
      <c r="BD6" s="10" t="str">
        <f>IFERROR(VLOOKUP(A6,'17'!U:V,2,0),"0")</f>
        <v>0</v>
      </c>
      <c r="BE6" s="5" t="s">
        <v>129</v>
      </c>
      <c r="BF6" s="15">
        <f t="shared" si="18"/>
        <v>0</v>
      </c>
      <c r="BG6" s="10" t="str">
        <f>IFERROR(VLOOKUP(A6,'18'!U:V,2,0),"0")</f>
        <v>0</v>
      </c>
      <c r="BH6" s="5" t="s">
        <v>129</v>
      </c>
      <c r="BI6" s="15">
        <f t="shared" ref="BI6:BI69" si="22">+BG6*D6</f>
        <v>0</v>
      </c>
      <c r="BJ6" s="10" t="str">
        <f>IFERROR(VLOOKUP(A6,'19'!U:V,2,0),"0")</f>
        <v>0</v>
      </c>
      <c r="BK6" s="5" t="s">
        <v>129</v>
      </c>
      <c r="BL6" s="15">
        <f t="shared" ref="BL6:BL69" si="23">+BJ6*D6</f>
        <v>0</v>
      </c>
      <c r="BM6" s="10" t="str">
        <f>IFERROR(VLOOKUP(A6,'20'!U:V,2,0),"0")</f>
        <v>0</v>
      </c>
      <c r="BN6" s="5" t="s">
        <v>129</v>
      </c>
      <c r="BO6" s="15">
        <f t="shared" ref="BO6:BO69" si="24">+BM6*D6</f>
        <v>0</v>
      </c>
      <c r="BP6" s="10" t="str">
        <f>IFERROR(VLOOKUP(A6,'21'!U:V,2,0),"0")</f>
        <v>0</v>
      </c>
      <c r="BQ6" s="5" t="s">
        <v>129</v>
      </c>
      <c r="BR6" s="15">
        <f t="shared" ref="BR6:BR69" si="25">+BP6*D6</f>
        <v>0</v>
      </c>
      <c r="BS6" s="10" t="str">
        <f>IFERROR(VLOOKUP(A6,'22'!U:V,2,0),"0")</f>
        <v>0</v>
      </c>
      <c r="BT6" s="5" t="s">
        <v>129</v>
      </c>
      <c r="BU6" s="15">
        <f t="shared" ref="BU6:BU69" si="26">+BS6*D6</f>
        <v>0</v>
      </c>
      <c r="BV6" s="10" t="str">
        <f>IFERROR(VLOOKUP(A6,'23'!U:V,2,0),"0")</f>
        <v>0</v>
      </c>
      <c r="BW6" s="5" t="s">
        <v>129</v>
      </c>
      <c r="BX6" s="15">
        <f t="shared" ref="BX6:BX69" si="27">+BV6*D6</f>
        <v>0</v>
      </c>
      <c r="BY6" s="10" t="str">
        <f>IFERROR(VLOOKUP(A6,'24'!U:V,2,0),"0")</f>
        <v>0</v>
      </c>
      <c r="BZ6" s="5" t="s">
        <v>129</v>
      </c>
      <c r="CA6" s="15">
        <f t="shared" ref="CA6:CA69" si="28">+BY6*D6</f>
        <v>0</v>
      </c>
      <c r="CB6" s="10" t="str">
        <f>IFERROR(VLOOKUP(A6,'25'!U:V,2,0),"0")</f>
        <v>0</v>
      </c>
      <c r="CC6" s="5" t="s">
        <v>129</v>
      </c>
      <c r="CD6" s="15">
        <f t="shared" ref="CD6:CD69" si="29">+CB6*D6</f>
        <v>0</v>
      </c>
      <c r="CE6" s="10" t="str">
        <f>IFERROR(VLOOKUP(A6,'26'!U:V,2,0),"0")</f>
        <v>0</v>
      </c>
      <c r="CF6" s="5" t="s">
        <v>129</v>
      </c>
      <c r="CG6" s="15">
        <f t="shared" ref="CG6:CG69" si="30">+CE6*D6</f>
        <v>0</v>
      </c>
      <c r="CH6" s="10" t="str">
        <f>IFERROR(VLOOKUP(A6,'27'!U:V,2,0),"0")</f>
        <v>0</v>
      </c>
      <c r="CI6" s="5" t="s">
        <v>129</v>
      </c>
      <c r="CJ6" s="15">
        <f t="shared" ref="CJ6:CJ69" si="31">+CH6*D6</f>
        <v>0</v>
      </c>
      <c r="CK6" s="10" t="str">
        <f>IFERROR(VLOOKUP(A6,'28'!U:V,2,0),"0")</f>
        <v>0</v>
      </c>
      <c r="CL6" s="5" t="s">
        <v>129</v>
      </c>
      <c r="CM6" s="15">
        <f t="shared" ref="CM6:CM69" si="32">+CK6*D6</f>
        <v>0</v>
      </c>
      <c r="CN6" s="10" t="str">
        <f>IFERROR(VLOOKUP(A6,'29'!U:V,2,0),"0")</f>
        <v>0</v>
      </c>
      <c r="CO6" s="5" t="s">
        <v>129</v>
      </c>
      <c r="CP6" s="15">
        <f t="shared" ref="CP6:CP69" si="33">+CN6*D6</f>
        <v>0</v>
      </c>
      <c r="CQ6" s="10" t="str">
        <f>IFERROR(VLOOKUP(A6,'30'!U:V,2,0),"0")</f>
        <v>0</v>
      </c>
      <c r="CR6" s="5" t="s">
        <v>129</v>
      </c>
      <c r="CS6" s="15">
        <f t="shared" ref="CS6:CS69" si="34">+CQ6*D6</f>
        <v>0</v>
      </c>
      <c r="CT6" s="10" t="str">
        <f>IFERROR(VLOOKUP(A6,'31'!U:V,2,0),"0")</f>
        <v>0</v>
      </c>
      <c r="CU6" s="5" t="s">
        <v>129</v>
      </c>
      <c r="CV6" s="15">
        <f t="shared" ref="CV6:CV69" si="35">+CT6*D6</f>
        <v>0</v>
      </c>
      <c r="CW6" s="10">
        <f>IFERROR(VLOOKUP(B6,'B-plus'!A:D,4,0),"0")</f>
        <v>321</v>
      </c>
      <c r="CX6" s="5" t="s">
        <v>129</v>
      </c>
      <c r="CY6" s="15">
        <f t="shared" ref="CY6:CY69" si="36">+CW6*D6</f>
        <v>5267.61</v>
      </c>
    </row>
    <row r="7" spans="1:103" x14ac:dyDescent="0.25">
      <c r="A7" s="6" t="s">
        <v>106</v>
      </c>
      <c r="B7" s="6">
        <v>1005761</v>
      </c>
      <c r="C7" s="4" t="s">
        <v>107</v>
      </c>
      <c r="D7" s="95">
        <v>17.5</v>
      </c>
      <c r="E7" s="19">
        <f t="shared" si="19"/>
        <v>0</v>
      </c>
      <c r="F7" s="5" t="s">
        <v>131</v>
      </c>
      <c r="G7" s="13">
        <f t="shared" si="20"/>
        <v>0</v>
      </c>
      <c r="H7" s="10" t="str">
        <f>IFERROR(VLOOKUP(A7,'1'!U:V,2,0),"0")</f>
        <v>0</v>
      </c>
      <c r="I7" s="5" t="s">
        <v>131</v>
      </c>
      <c r="J7" s="15">
        <f t="shared" si="3"/>
        <v>0</v>
      </c>
      <c r="K7" s="10" t="str">
        <f>IFERROR(VLOOKUP(A7,'2'!U:V,2,0),"0")</f>
        <v>0</v>
      </c>
      <c r="L7" s="5" t="s">
        <v>131</v>
      </c>
      <c r="M7" s="15">
        <f t="shared" si="4"/>
        <v>0</v>
      </c>
      <c r="N7" s="10" t="str">
        <f>IFERROR(VLOOKUP(A7,'3'!U:V,2,0),"0")</f>
        <v>0</v>
      </c>
      <c r="O7" s="5" t="s">
        <v>131</v>
      </c>
      <c r="P7" s="15">
        <f t="shared" si="5"/>
        <v>0</v>
      </c>
      <c r="Q7" s="10" t="str">
        <f>IFERROR(VLOOKUP(A7,'4'!U:V,2,0),"0")</f>
        <v>0</v>
      </c>
      <c r="R7" s="5" t="s">
        <v>131</v>
      </c>
      <c r="S7" s="15">
        <f t="shared" si="21"/>
        <v>0</v>
      </c>
      <c r="T7" s="10" t="str">
        <f>IFERROR(VLOOKUP(A7,'5'!U:V,2,0),"0")</f>
        <v>0</v>
      </c>
      <c r="U7" s="5" t="s">
        <v>131</v>
      </c>
      <c r="V7" s="15">
        <f t="shared" si="6"/>
        <v>0</v>
      </c>
      <c r="W7" s="10" t="str">
        <f>IFERROR(VLOOKUP(A7,'6'!U:V,2,0),"0")</f>
        <v>0</v>
      </c>
      <c r="X7" s="5" t="s">
        <v>131</v>
      </c>
      <c r="Y7" s="15">
        <f t="shared" si="7"/>
        <v>0</v>
      </c>
      <c r="Z7" s="10" t="str">
        <f>IFERROR(VLOOKUP(A7,'7'!U:V,2,0),"0")</f>
        <v>0</v>
      </c>
      <c r="AA7" s="5" t="s">
        <v>131</v>
      </c>
      <c r="AB7" s="15">
        <f t="shared" si="8"/>
        <v>0</v>
      </c>
      <c r="AC7" s="10" t="str">
        <f>IFERROR(VLOOKUP(A7,'8'!U:V,2,0),"0")</f>
        <v>0</v>
      </c>
      <c r="AD7" s="5" t="s">
        <v>131</v>
      </c>
      <c r="AE7" s="15">
        <f t="shared" si="9"/>
        <v>0</v>
      </c>
      <c r="AF7" s="10" t="str">
        <f>IFERROR(VLOOKUP(A7,'9'!U:V,2,0),"0")</f>
        <v>0</v>
      </c>
      <c r="AG7" s="5" t="s">
        <v>131</v>
      </c>
      <c r="AH7" s="15">
        <f t="shared" si="10"/>
        <v>0</v>
      </c>
      <c r="AI7" s="10" t="str">
        <f>IFERROR(VLOOKUP(A7,'10'!U:V,2,0),"0")</f>
        <v>0</v>
      </c>
      <c r="AJ7" s="5" t="s">
        <v>131</v>
      </c>
      <c r="AK7" s="15">
        <f t="shared" si="11"/>
        <v>0</v>
      </c>
      <c r="AL7" s="10" t="str">
        <f>IFERROR(VLOOKUP(A7,'11'!U:V,2,0),"0")</f>
        <v>0</v>
      </c>
      <c r="AM7" s="5" t="s">
        <v>131</v>
      </c>
      <c r="AN7" s="15">
        <f t="shared" si="12"/>
        <v>0</v>
      </c>
      <c r="AO7" s="10" t="str">
        <f>IFERROR(VLOOKUP(A7,'12'!U:V,2,0),"0")</f>
        <v>0</v>
      </c>
      <c r="AP7" s="5" t="s">
        <v>131</v>
      </c>
      <c r="AQ7" s="15">
        <f t="shared" si="13"/>
        <v>0</v>
      </c>
      <c r="AR7" s="10" t="str">
        <f>IFERROR(VLOOKUP(A7,'13'!U:V,2,0),"0")</f>
        <v>0</v>
      </c>
      <c r="AS7" s="5" t="s">
        <v>131</v>
      </c>
      <c r="AT7" s="15">
        <f t="shared" si="14"/>
        <v>0</v>
      </c>
      <c r="AU7" s="10" t="str">
        <f>IFERROR(VLOOKUP(A7,'14'!U:V,2,0),"0")</f>
        <v>0</v>
      </c>
      <c r="AV7" s="5" t="s">
        <v>131</v>
      </c>
      <c r="AW7" s="15">
        <f t="shared" si="15"/>
        <v>0</v>
      </c>
      <c r="AX7" s="10" t="str">
        <f>IFERROR(VLOOKUP(A7,'15'!U:V,2,0),"0")</f>
        <v>0</v>
      </c>
      <c r="AY7" s="5" t="s">
        <v>131</v>
      </c>
      <c r="AZ7" s="15">
        <f t="shared" si="16"/>
        <v>0</v>
      </c>
      <c r="BA7" s="10" t="str">
        <f>IFERROR(VLOOKUP(A7,'16'!U:V,2,0),"0")</f>
        <v>0</v>
      </c>
      <c r="BB7" s="5" t="s">
        <v>131</v>
      </c>
      <c r="BC7" s="15">
        <f t="shared" si="17"/>
        <v>0</v>
      </c>
      <c r="BD7" s="10" t="str">
        <f>IFERROR(VLOOKUP(A7,'17'!U:V,2,0),"0")</f>
        <v>0</v>
      </c>
      <c r="BE7" s="5" t="s">
        <v>131</v>
      </c>
      <c r="BF7" s="15">
        <f t="shared" si="18"/>
        <v>0</v>
      </c>
      <c r="BG7" s="10" t="str">
        <f>IFERROR(VLOOKUP(A7,'18'!U:V,2,0),"0")</f>
        <v>0</v>
      </c>
      <c r="BH7" s="5" t="s">
        <v>131</v>
      </c>
      <c r="BI7" s="15">
        <f t="shared" si="22"/>
        <v>0</v>
      </c>
      <c r="BJ7" s="10" t="str">
        <f>IFERROR(VLOOKUP(A7,'19'!U:V,2,0),"0")</f>
        <v>0</v>
      </c>
      <c r="BK7" s="5" t="s">
        <v>131</v>
      </c>
      <c r="BL7" s="15">
        <f t="shared" si="23"/>
        <v>0</v>
      </c>
      <c r="BM7" s="10" t="str">
        <f>IFERROR(VLOOKUP(A7,'20'!U:V,2,0),"0")</f>
        <v>0</v>
      </c>
      <c r="BN7" s="5" t="s">
        <v>131</v>
      </c>
      <c r="BO7" s="15">
        <f t="shared" si="24"/>
        <v>0</v>
      </c>
      <c r="BP7" s="10" t="str">
        <f>IFERROR(VLOOKUP(A7,'21'!U:V,2,0),"0")</f>
        <v>0</v>
      </c>
      <c r="BQ7" s="5" t="s">
        <v>131</v>
      </c>
      <c r="BR7" s="15">
        <f t="shared" si="25"/>
        <v>0</v>
      </c>
      <c r="BS7" s="10" t="str">
        <f>IFERROR(VLOOKUP(A7,'22'!U:V,2,0),"0")</f>
        <v>0</v>
      </c>
      <c r="BT7" s="5" t="s">
        <v>131</v>
      </c>
      <c r="BU7" s="15">
        <f t="shared" si="26"/>
        <v>0</v>
      </c>
      <c r="BV7" s="10" t="str">
        <f>IFERROR(VLOOKUP(A7,'23'!U:V,2,0),"0")</f>
        <v>0</v>
      </c>
      <c r="BW7" s="5" t="s">
        <v>131</v>
      </c>
      <c r="BX7" s="15">
        <f t="shared" si="27"/>
        <v>0</v>
      </c>
      <c r="BY7" s="10" t="str">
        <f>IFERROR(VLOOKUP(A7,'24'!U:V,2,0),"0")</f>
        <v>0</v>
      </c>
      <c r="BZ7" s="5" t="s">
        <v>131</v>
      </c>
      <c r="CA7" s="15">
        <f t="shared" si="28"/>
        <v>0</v>
      </c>
      <c r="CB7" s="10" t="str">
        <f>IFERROR(VLOOKUP(A7,'25'!U:V,2,0),"0")</f>
        <v>0</v>
      </c>
      <c r="CC7" s="5" t="s">
        <v>131</v>
      </c>
      <c r="CD7" s="15">
        <f t="shared" si="29"/>
        <v>0</v>
      </c>
      <c r="CE7" s="10" t="str">
        <f>IFERROR(VLOOKUP(A7,'26'!U:V,2,0),"0")</f>
        <v>0</v>
      </c>
      <c r="CF7" s="5" t="s">
        <v>131</v>
      </c>
      <c r="CG7" s="15">
        <f t="shared" si="30"/>
        <v>0</v>
      </c>
      <c r="CH7" s="10" t="str">
        <f>IFERROR(VLOOKUP(A7,'27'!U:V,2,0),"0")</f>
        <v>0</v>
      </c>
      <c r="CI7" s="5" t="s">
        <v>131</v>
      </c>
      <c r="CJ7" s="15">
        <f t="shared" si="31"/>
        <v>0</v>
      </c>
      <c r="CK7" s="10" t="str">
        <f>IFERROR(VLOOKUP(A7,'28'!U:V,2,0),"0")</f>
        <v>0</v>
      </c>
      <c r="CL7" s="5" t="s">
        <v>131</v>
      </c>
      <c r="CM7" s="15">
        <f t="shared" si="32"/>
        <v>0</v>
      </c>
      <c r="CN7" s="10" t="str">
        <f>IFERROR(VLOOKUP(A7,'29'!U:V,2,0),"0")</f>
        <v>0</v>
      </c>
      <c r="CO7" s="5" t="s">
        <v>131</v>
      </c>
      <c r="CP7" s="15">
        <f t="shared" si="33"/>
        <v>0</v>
      </c>
      <c r="CQ7" s="10" t="str">
        <f>IFERROR(VLOOKUP(A7,'30'!U:V,2,0),"0")</f>
        <v>0</v>
      </c>
      <c r="CR7" s="5" t="s">
        <v>131</v>
      </c>
      <c r="CS7" s="15">
        <f t="shared" si="34"/>
        <v>0</v>
      </c>
      <c r="CT7" s="10" t="str">
        <f>IFERROR(VLOOKUP(A7,'31'!U:V,2,0),"0")</f>
        <v>0</v>
      </c>
      <c r="CU7" s="5" t="s">
        <v>131</v>
      </c>
      <c r="CV7" s="15">
        <f t="shared" si="35"/>
        <v>0</v>
      </c>
      <c r="CW7" s="10" t="str">
        <f>IFERROR(VLOOKUP(B7,'B-plus'!A:D,4,0),"0")</f>
        <v>0</v>
      </c>
      <c r="CX7" s="5" t="s">
        <v>131</v>
      </c>
      <c r="CY7" s="15">
        <f t="shared" si="36"/>
        <v>0</v>
      </c>
    </row>
    <row r="8" spans="1:103" x14ac:dyDescent="0.25">
      <c r="A8" s="6" t="s">
        <v>151</v>
      </c>
      <c r="B8" s="6">
        <v>1100001</v>
      </c>
      <c r="C8" s="4" t="s">
        <v>152</v>
      </c>
      <c r="D8" s="13">
        <v>3.24</v>
      </c>
      <c r="E8" s="19">
        <f t="shared" si="19"/>
        <v>0</v>
      </c>
      <c r="F8" s="5" t="s">
        <v>130</v>
      </c>
      <c r="G8" s="13">
        <f t="shared" si="20"/>
        <v>0</v>
      </c>
      <c r="H8" s="10" t="str">
        <f>IFERROR(VLOOKUP(A8,'1'!U:V,2,0),"0")</f>
        <v>0</v>
      </c>
      <c r="I8" s="5" t="s">
        <v>130</v>
      </c>
      <c r="J8" s="15">
        <f t="shared" si="3"/>
        <v>0</v>
      </c>
      <c r="K8" s="10" t="str">
        <f>IFERROR(VLOOKUP(A8,'2'!U:V,2,0),"0")</f>
        <v>0</v>
      </c>
      <c r="L8" s="5" t="s">
        <v>130</v>
      </c>
      <c r="M8" s="15">
        <f t="shared" si="4"/>
        <v>0</v>
      </c>
      <c r="N8" s="10" t="str">
        <f>IFERROR(VLOOKUP(A8,'3'!U:V,2,0),"0")</f>
        <v>0</v>
      </c>
      <c r="O8" s="5" t="s">
        <v>130</v>
      </c>
      <c r="P8" s="15">
        <f t="shared" si="5"/>
        <v>0</v>
      </c>
      <c r="Q8" s="10" t="str">
        <f>IFERROR(VLOOKUP(A8,'4'!U:V,2,0),"0")</f>
        <v>0</v>
      </c>
      <c r="R8" s="5" t="s">
        <v>130</v>
      </c>
      <c r="S8" s="15">
        <f t="shared" si="21"/>
        <v>0</v>
      </c>
      <c r="T8" s="10" t="str">
        <f>IFERROR(VLOOKUP(A8,'5'!U:V,2,0),"0")</f>
        <v>0</v>
      </c>
      <c r="U8" s="5" t="s">
        <v>130</v>
      </c>
      <c r="V8" s="15">
        <f t="shared" si="6"/>
        <v>0</v>
      </c>
      <c r="W8" s="10" t="str">
        <f>IFERROR(VLOOKUP(A8,'6'!U:V,2,0),"0")</f>
        <v>0</v>
      </c>
      <c r="X8" s="5" t="s">
        <v>130</v>
      </c>
      <c r="Y8" s="15">
        <f t="shared" si="7"/>
        <v>0</v>
      </c>
      <c r="Z8" s="10" t="str">
        <f>IFERROR(VLOOKUP(A8,'7'!U:V,2,0),"0")</f>
        <v>0</v>
      </c>
      <c r="AA8" s="5" t="s">
        <v>130</v>
      </c>
      <c r="AB8" s="15">
        <f t="shared" si="8"/>
        <v>0</v>
      </c>
      <c r="AC8" s="10" t="str">
        <f>IFERROR(VLOOKUP(A8,'8'!U:V,2,0),"0")</f>
        <v>0</v>
      </c>
      <c r="AD8" s="5" t="s">
        <v>130</v>
      </c>
      <c r="AE8" s="15">
        <f t="shared" si="9"/>
        <v>0</v>
      </c>
      <c r="AF8" s="10" t="str">
        <f>IFERROR(VLOOKUP(A8,'9'!U:V,2,0),"0")</f>
        <v>0</v>
      </c>
      <c r="AG8" s="5" t="s">
        <v>130</v>
      </c>
      <c r="AH8" s="15">
        <f t="shared" si="10"/>
        <v>0</v>
      </c>
      <c r="AI8" s="10" t="str">
        <f>IFERROR(VLOOKUP(A8,'10'!U:V,2,0),"0")</f>
        <v>0</v>
      </c>
      <c r="AJ8" s="5" t="s">
        <v>130</v>
      </c>
      <c r="AK8" s="15">
        <f t="shared" si="11"/>
        <v>0</v>
      </c>
      <c r="AL8" s="10" t="str">
        <f>IFERROR(VLOOKUP(A8,'11'!U:V,2,0),"0")</f>
        <v>0</v>
      </c>
      <c r="AM8" s="5" t="s">
        <v>130</v>
      </c>
      <c r="AN8" s="15">
        <f t="shared" si="12"/>
        <v>0</v>
      </c>
      <c r="AO8" s="10" t="str">
        <f>IFERROR(VLOOKUP(A8,'12'!U:V,2,0),"0")</f>
        <v>0</v>
      </c>
      <c r="AP8" s="5" t="s">
        <v>130</v>
      </c>
      <c r="AQ8" s="15">
        <f t="shared" si="13"/>
        <v>0</v>
      </c>
      <c r="AR8" s="10" t="str">
        <f>IFERROR(VLOOKUP(A8,'13'!U:V,2,0),"0")</f>
        <v>0</v>
      </c>
      <c r="AS8" s="5" t="s">
        <v>130</v>
      </c>
      <c r="AT8" s="15">
        <f t="shared" si="14"/>
        <v>0</v>
      </c>
      <c r="AU8" s="10" t="str">
        <f>IFERROR(VLOOKUP(A8,'14'!U:V,2,0),"0")</f>
        <v>0</v>
      </c>
      <c r="AV8" s="5" t="s">
        <v>130</v>
      </c>
      <c r="AW8" s="15">
        <f t="shared" si="15"/>
        <v>0</v>
      </c>
      <c r="AX8" s="10" t="str">
        <f>IFERROR(VLOOKUP(A8,'15'!U:V,2,0),"0")</f>
        <v>0</v>
      </c>
      <c r="AY8" s="5" t="s">
        <v>130</v>
      </c>
      <c r="AZ8" s="15">
        <f t="shared" si="16"/>
        <v>0</v>
      </c>
      <c r="BA8" s="10" t="str">
        <f>IFERROR(VLOOKUP(A8,'16'!U:V,2,0),"0")</f>
        <v>0</v>
      </c>
      <c r="BB8" s="5" t="s">
        <v>130</v>
      </c>
      <c r="BC8" s="15">
        <f t="shared" si="17"/>
        <v>0</v>
      </c>
      <c r="BD8" s="10" t="str">
        <f>IFERROR(VLOOKUP(A8,'17'!U:V,2,0),"0")</f>
        <v>0</v>
      </c>
      <c r="BE8" s="5" t="s">
        <v>130</v>
      </c>
      <c r="BF8" s="15">
        <f t="shared" si="18"/>
        <v>0</v>
      </c>
      <c r="BG8" s="10" t="str">
        <f>IFERROR(VLOOKUP(A8,'18'!U:V,2,0),"0")</f>
        <v>0</v>
      </c>
      <c r="BH8" s="5" t="s">
        <v>130</v>
      </c>
      <c r="BI8" s="15">
        <f t="shared" si="22"/>
        <v>0</v>
      </c>
      <c r="BJ8" s="10" t="str">
        <f>IFERROR(VLOOKUP(A8,'19'!U:V,2,0),"0")</f>
        <v>0</v>
      </c>
      <c r="BK8" s="5" t="s">
        <v>130</v>
      </c>
      <c r="BL8" s="15">
        <f t="shared" si="23"/>
        <v>0</v>
      </c>
      <c r="BM8" s="10" t="str">
        <f>IFERROR(VLOOKUP(A8,'20'!U:V,2,0),"0")</f>
        <v>0</v>
      </c>
      <c r="BN8" s="5" t="s">
        <v>130</v>
      </c>
      <c r="BO8" s="15">
        <f t="shared" si="24"/>
        <v>0</v>
      </c>
      <c r="BP8" s="10" t="str">
        <f>IFERROR(VLOOKUP(A8,'21'!U:V,2,0),"0")</f>
        <v>0</v>
      </c>
      <c r="BQ8" s="5" t="s">
        <v>130</v>
      </c>
      <c r="BR8" s="15">
        <f t="shared" si="25"/>
        <v>0</v>
      </c>
      <c r="BS8" s="10" t="str">
        <f>IFERROR(VLOOKUP(A8,'22'!U:V,2,0),"0")</f>
        <v>0</v>
      </c>
      <c r="BT8" s="5" t="s">
        <v>130</v>
      </c>
      <c r="BU8" s="15">
        <f t="shared" si="26"/>
        <v>0</v>
      </c>
      <c r="BV8" s="10" t="str">
        <f>IFERROR(VLOOKUP(A8,'23'!U:V,2,0),"0")</f>
        <v>0</v>
      </c>
      <c r="BW8" s="5" t="s">
        <v>130</v>
      </c>
      <c r="BX8" s="15">
        <f t="shared" si="27"/>
        <v>0</v>
      </c>
      <c r="BY8" s="10" t="str">
        <f>IFERROR(VLOOKUP(A8,'24'!U:V,2,0),"0")</f>
        <v>0</v>
      </c>
      <c r="BZ8" s="5" t="s">
        <v>130</v>
      </c>
      <c r="CA8" s="15">
        <f t="shared" si="28"/>
        <v>0</v>
      </c>
      <c r="CB8" s="10" t="str">
        <f>IFERROR(VLOOKUP(A8,'25'!U:V,2,0),"0")</f>
        <v>0</v>
      </c>
      <c r="CC8" s="5" t="s">
        <v>130</v>
      </c>
      <c r="CD8" s="15">
        <f t="shared" si="29"/>
        <v>0</v>
      </c>
      <c r="CE8" s="10" t="str">
        <f>IFERROR(VLOOKUP(A8,'26'!U:V,2,0),"0")</f>
        <v>0</v>
      </c>
      <c r="CF8" s="5" t="s">
        <v>130</v>
      </c>
      <c r="CG8" s="15">
        <f t="shared" si="30"/>
        <v>0</v>
      </c>
      <c r="CH8" s="10" t="str">
        <f>IFERROR(VLOOKUP(A8,'27'!U:V,2,0),"0")</f>
        <v>0</v>
      </c>
      <c r="CI8" s="5" t="s">
        <v>130</v>
      </c>
      <c r="CJ8" s="15">
        <f t="shared" si="31"/>
        <v>0</v>
      </c>
      <c r="CK8" s="10" t="str">
        <f>IFERROR(VLOOKUP(A8,'28'!U:V,2,0),"0")</f>
        <v>0</v>
      </c>
      <c r="CL8" s="5" t="s">
        <v>130</v>
      </c>
      <c r="CM8" s="15">
        <f t="shared" si="32"/>
        <v>0</v>
      </c>
      <c r="CN8" s="10" t="str">
        <f>IFERROR(VLOOKUP(A8,'29'!U:V,2,0),"0")</f>
        <v>0</v>
      </c>
      <c r="CO8" s="5" t="s">
        <v>130</v>
      </c>
      <c r="CP8" s="15">
        <f t="shared" si="33"/>
        <v>0</v>
      </c>
      <c r="CQ8" s="10" t="str">
        <f>IFERROR(VLOOKUP(A8,'30'!U:V,2,0),"0")</f>
        <v>0</v>
      </c>
      <c r="CR8" s="5" t="s">
        <v>130</v>
      </c>
      <c r="CS8" s="15">
        <f t="shared" si="34"/>
        <v>0</v>
      </c>
      <c r="CT8" s="10" t="str">
        <f>IFERROR(VLOOKUP(A8,'31'!U:V,2,0),"0")</f>
        <v>0</v>
      </c>
      <c r="CU8" s="5" t="s">
        <v>130</v>
      </c>
      <c r="CV8" s="15">
        <f t="shared" si="35"/>
        <v>0</v>
      </c>
      <c r="CW8" s="10" t="str">
        <f>IFERROR(VLOOKUP(B8,'B-plus'!A:D,4,0),"0")</f>
        <v>0</v>
      </c>
      <c r="CX8" s="5" t="s">
        <v>130</v>
      </c>
      <c r="CY8" s="15">
        <f t="shared" si="36"/>
        <v>0</v>
      </c>
    </row>
    <row r="9" spans="1:103" x14ac:dyDescent="0.25">
      <c r="A9" s="6" t="s">
        <v>75</v>
      </c>
      <c r="B9" s="6">
        <v>1100002</v>
      </c>
      <c r="C9" s="4" t="s">
        <v>76</v>
      </c>
      <c r="D9" s="13">
        <v>19.39</v>
      </c>
      <c r="E9" s="19">
        <f t="shared" si="19"/>
        <v>12</v>
      </c>
      <c r="F9" s="5" t="s">
        <v>129</v>
      </c>
      <c r="G9" s="13">
        <f t="shared" si="20"/>
        <v>232.68</v>
      </c>
      <c r="H9" s="10" t="str">
        <f>IFERROR(VLOOKUP(A9,'1'!U:V,2,0),"0")</f>
        <v>0</v>
      </c>
      <c r="I9" s="5" t="s">
        <v>129</v>
      </c>
      <c r="J9" s="15">
        <f t="shared" si="3"/>
        <v>0</v>
      </c>
      <c r="K9" s="10" t="str">
        <f>IFERROR(VLOOKUP(A9,'2'!U:V,2,0),"0")</f>
        <v>0</v>
      </c>
      <c r="L9" s="5" t="s">
        <v>129</v>
      </c>
      <c r="M9" s="15">
        <f t="shared" si="4"/>
        <v>0</v>
      </c>
      <c r="N9" s="10" t="str">
        <f>IFERROR(VLOOKUP(A9,'3'!U:V,2,0),"0")</f>
        <v>0</v>
      </c>
      <c r="O9" s="5" t="s">
        <v>129</v>
      </c>
      <c r="P9" s="15">
        <f t="shared" si="5"/>
        <v>0</v>
      </c>
      <c r="Q9" s="10" t="str">
        <f>IFERROR(VLOOKUP(A9,'4'!U:V,2,0),"0")</f>
        <v>0</v>
      </c>
      <c r="R9" s="5" t="s">
        <v>129</v>
      </c>
      <c r="S9" s="15">
        <f t="shared" si="21"/>
        <v>0</v>
      </c>
      <c r="T9" s="10" t="str">
        <f>IFERROR(VLOOKUP(A9,'5'!U:V,2,0),"0")</f>
        <v>0</v>
      </c>
      <c r="U9" s="5" t="s">
        <v>129</v>
      </c>
      <c r="V9" s="15">
        <f t="shared" si="6"/>
        <v>0</v>
      </c>
      <c r="W9" s="10" t="str">
        <f>IFERROR(VLOOKUP(A9,'6'!U:V,2,0),"0")</f>
        <v>0</v>
      </c>
      <c r="X9" s="5" t="s">
        <v>129</v>
      </c>
      <c r="Y9" s="15">
        <f t="shared" si="7"/>
        <v>0</v>
      </c>
      <c r="Z9" s="10" t="str">
        <f>IFERROR(VLOOKUP(A9,'7'!U:V,2,0),"0")</f>
        <v>0</v>
      </c>
      <c r="AA9" s="5" t="s">
        <v>129</v>
      </c>
      <c r="AB9" s="15">
        <f t="shared" si="8"/>
        <v>0</v>
      </c>
      <c r="AC9" s="10" t="str">
        <f>IFERROR(VLOOKUP(A9,'8'!U:V,2,0),"0")</f>
        <v>0</v>
      </c>
      <c r="AD9" s="5" t="s">
        <v>129</v>
      </c>
      <c r="AE9" s="15">
        <f t="shared" si="9"/>
        <v>0</v>
      </c>
      <c r="AF9" s="10" t="str">
        <f>IFERROR(VLOOKUP(A9,'9'!U:V,2,0),"0")</f>
        <v>0</v>
      </c>
      <c r="AG9" s="5" t="s">
        <v>129</v>
      </c>
      <c r="AH9" s="15">
        <f t="shared" si="10"/>
        <v>0</v>
      </c>
      <c r="AI9" s="10">
        <f>IFERROR(VLOOKUP(A9,'10'!U:V,2,0),"0")</f>
        <v>12</v>
      </c>
      <c r="AJ9" s="5" t="s">
        <v>129</v>
      </c>
      <c r="AK9" s="15">
        <f t="shared" si="11"/>
        <v>232.68</v>
      </c>
      <c r="AL9" s="10" t="str">
        <f>IFERROR(VLOOKUP(A9,'11'!U:V,2,0),"0")</f>
        <v>0</v>
      </c>
      <c r="AM9" s="5" t="s">
        <v>129</v>
      </c>
      <c r="AN9" s="15">
        <f t="shared" si="12"/>
        <v>0</v>
      </c>
      <c r="AO9" s="10" t="str">
        <f>IFERROR(VLOOKUP(A9,'12'!U:V,2,0),"0")</f>
        <v>0</v>
      </c>
      <c r="AP9" s="5" t="s">
        <v>129</v>
      </c>
      <c r="AQ9" s="15">
        <f t="shared" si="13"/>
        <v>0</v>
      </c>
      <c r="AR9" s="10" t="str">
        <f>IFERROR(VLOOKUP(A9,'13'!U:V,2,0),"0")</f>
        <v>0</v>
      </c>
      <c r="AS9" s="5" t="s">
        <v>129</v>
      </c>
      <c r="AT9" s="15">
        <f t="shared" si="14"/>
        <v>0</v>
      </c>
      <c r="AU9" s="10" t="str">
        <f>IFERROR(VLOOKUP(A9,'14'!U:V,2,0),"0")</f>
        <v>0</v>
      </c>
      <c r="AV9" s="5" t="s">
        <v>129</v>
      </c>
      <c r="AW9" s="15">
        <f t="shared" si="15"/>
        <v>0</v>
      </c>
      <c r="AX9" s="10" t="str">
        <f>IFERROR(VLOOKUP(A9,'15'!U:V,2,0),"0")</f>
        <v>0</v>
      </c>
      <c r="AY9" s="5" t="s">
        <v>129</v>
      </c>
      <c r="AZ9" s="15">
        <f t="shared" si="16"/>
        <v>0</v>
      </c>
      <c r="BA9" s="10" t="str">
        <f>IFERROR(VLOOKUP(A9,'16'!U:V,2,0),"0")</f>
        <v>0</v>
      </c>
      <c r="BB9" s="5" t="s">
        <v>129</v>
      </c>
      <c r="BC9" s="15">
        <f t="shared" si="17"/>
        <v>0</v>
      </c>
      <c r="BD9" s="10" t="str">
        <f>IFERROR(VLOOKUP(A9,'17'!U:V,2,0),"0")</f>
        <v>0</v>
      </c>
      <c r="BE9" s="5" t="s">
        <v>129</v>
      </c>
      <c r="BF9" s="15">
        <f t="shared" si="18"/>
        <v>0</v>
      </c>
      <c r="BG9" s="10" t="str">
        <f>IFERROR(VLOOKUP(A9,'18'!U:V,2,0),"0")</f>
        <v>0</v>
      </c>
      <c r="BH9" s="5" t="s">
        <v>129</v>
      </c>
      <c r="BI9" s="15">
        <f t="shared" si="22"/>
        <v>0</v>
      </c>
      <c r="BJ9" s="10" t="str">
        <f>IFERROR(VLOOKUP(A9,'19'!U:V,2,0),"0")</f>
        <v>0</v>
      </c>
      <c r="BK9" s="5" t="s">
        <v>129</v>
      </c>
      <c r="BL9" s="15">
        <f t="shared" si="23"/>
        <v>0</v>
      </c>
      <c r="BM9" s="10" t="str">
        <f>IFERROR(VLOOKUP(A9,'20'!U:V,2,0),"0")</f>
        <v>0</v>
      </c>
      <c r="BN9" s="5" t="s">
        <v>129</v>
      </c>
      <c r="BO9" s="15">
        <f t="shared" si="24"/>
        <v>0</v>
      </c>
      <c r="BP9" s="10" t="str">
        <f>IFERROR(VLOOKUP(A9,'21'!U:V,2,0),"0")</f>
        <v>0</v>
      </c>
      <c r="BQ9" s="5" t="s">
        <v>129</v>
      </c>
      <c r="BR9" s="15">
        <f t="shared" si="25"/>
        <v>0</v>
      </c>
      <c r="BS9" s="10" t="str">
        <f>IFERROR(VLOOKUP(A9,'22'!U:V,2,0),"0")</f>
        <v>0</v>
      </c>
      <c r="BT9" s="5" t="s">
        <v>129</v>
      </c>
      <c r="BU9" s="15">
        <f t="shared" si="26"/>
        <v>0</v>
      </c>
      <c r="BV9" s="10" t="str">
        <f>IFERROR(VLOOKUP(A9,'23'!U:V,2,0),"0")</f>
        <v>0</v>
      </c>
      <c r="BW9" s="5" t="s">
        <v>129</v>
      </c>
      <c r="BX9" s="15">
        <f t="shared" si="27"/>
        <v>0</v>
      </c>
      <c r="BY9" s="10" t="str">
        <f>IFERROR(VLOOKUP(A9,'24'!U:V,2,0),"0")</f>
        <v>0</v>
      </c>
      <c r="BZ9" s="5" t="s">
        <v>129</v>
      </c>
      <c r="CA9" s="15">
        <f t="shared" si="28"/>
        <v>0</v>
      </c>
      <c r="CB9" s="10" t="str">
        <f>IFERROR(VLOOKUP(A9,'25'!U:V,2,0),"0")</f>
        <v>0</v>
      </c>
      <c r="CC9" s="5" t="s">
        <v>129</v>
      </c>
      <c r="CD9" s="15">
        <f t="shared" si="29"/>
        <v>0</v>
      </c>
      <c r="CE9" s="10" t="str">
        <f>IFERROR(VLOOKUP(A9,'26'!U:V,2,0),"0")</f>
        <v>0</v>
      </c>
      <c r="CF9" s="5" t="s">
        <v>129</v>
      </c>
      <c r="CG9" s="15">
        <f t="shared" si="30"/>
        <v>0</v>
      </c>
      <c r="CH9" s="10" t="str">
        <f>IFERROR(VLOOKUP(A9,'27'!U:V,2,0),"0")</f>
        <v>0</v>
      </c>
      <c r="CI9" s="5" t="s">
        <v>129</v>
      </c>
      <c r="CJ9" s="15">
        <f t="shared" si="31"/>
        <v>0</v>
      </c>
      <c r="CK9" s="10" t="str">
        <f>IFERROR(VLOOKUP(A9,'28'!U:V,2,0),"0")</f>
        <v>0</v>
      </c>
      <c r="CL9" s="5" t="s">
        <v>129</v>
      </c>
      <c r="CM9" s="15">
        <f t="shared" si="32"/>
        <v>0</v>
      </c>
      <c r="CN9" s="10" t="str">
        <f>IFERROR(VLOOKUP(A9,'29'!U:V,2,0),"0")</f>
        <v>0</v>
      </c>
      <c r="CO9" s="5" t="s">
        <v>129</v>
      </c>
      <c r="CP9" s="15">
        <f t="shared" si="33"/>
        <v>0</v>
      </c>
      <c r="CQ9" s="10" t="str">
        <f>IFERROR(VLOOKUP(A9,'30'!U:V,2,0),"0")</f>
        <v>0</v>
      </c>
      <c r="CR9" s="5" t="s">
        <v>129</v>
      </c>
      <c r="CS9" s="15">
        <f t="shared" si="34"/>
        <v>0</v>
      </c>
      <c r="CT9" s="10" t="str">
        <f>IFERROR(VLOOKUP(A9,'31'!U:V,2,0),"0")</f>
        <v>0</v>
      </c>
      <c r="CU9" s="5" t="s">
        <v>129</v>
      </c>
      <c r="CV9" s="15">
        <f t="shared" si="35"/>
        <v>0</v>
      </c>
      <c r="CW9" s="10" t="str">
        <f>IFERROR(VLOOKUP(B9,'B-plus'!A:D,4,0),"0")</f>
        <v>0</v>
      </c>
      <c r="CX9" s="5" t="s">
        <v>129</v>
      </c>
      <c r="CY9" s="15">
        <f t="shared" si="36"/>
        <v>0</v>
      </c>
    </row>
    <row r="10" spans="1:103" x14ac:dyDescent="0.25">
      <c r="A10" s="6" t="s">
        <v>195</v>
      </c>
      <c r="B10" s="6">
        <v>1100003</v>
      </c>
      <c r="C10" s="4" t="s">
        <v>196</v>
      </c>
      <c r="D10" s="13">
        <v>11.17</v>
      </c>
      <c r="E10" s="19">
        <f t="shared" si="19"/>
        <v>0</v>
      </c>
      <c r="F10" s="5" t="s">
        <v>133</v>
      </c>
      <c r="G10" s="13">
        <f t="shared" si="20"/>
        <v>0</v>
      </c>
      <c r="H10" s="10" t="str">
        <f>IFERROR(VLOOKUP(A10,'1'!U:V,2,0),"0")</f>
        <v>0</v>
      </c>
      <c r="I10" s="5" t="s">
        <v>133</v>
      </c>
      <c r="J10" s="15">
        <f t="shared" si="3"/>
        <v>0</v>
      </c>
      <c r="K10" s="10" t="str">
        <f>IFERROR(VLOOKUP(A10,'2'!U:V,2,0),"0")</f>
        <v>0</v>
      </c>
      <c r="L10" s="5" t="s">
        <v>133</v>
      </c>
      <c r="M10" s="15">
        <f t="shared" si="4"/>
        <v>0</v>
      </c>
      <c r="N10" s="10" t="str">
        <f>IFERROR(VLOOKUP(A10,'3'!U:V,2,0),"0")</f>
        <v>0</v>
      </c>
      <c r="O10" s="5" t="s">
        <v>133</v>
      </c>
      <c r="P10" s="15">
        <f t="shared" si="5"/>
        <v>0</v>
      </c>
      <c r="Q10" s="10" t="str">
        <f>IFERROR(VLOOKUP(A10,'4'!U:V,2,0),"0")</f>
        <v>0</v>
      </c>
      <c r="R10" s="5" t="s">
        <v>133</v>
      </c>
      <c r="S10" s="15">
        <f t="shared" si="21"/>
        <v>0</v>
      </c>
      <c r="T10" s="10" t="str">
        <f>IFERROR(VLOOKUP(A10,'5'!U:V,2,0),"0")</f>
        <v>0</v>
      </c>
      <c r="U10" s="5" t="s">
        <v>133</v>
      </c>
      <c r="V10" s="15">
        <f t="shared" si="6"/>
        <v>0</v>
      </c>
      <c r="W10" s="10" t="str">
        <f>IFERROR(VLOOKUP(A10,'6'!U:V,2,0),"0")</f>
        <v>0</v>
      </c>
      <c r="X10" s="5" t="s">
        <v>133</v>
      </c>
      <c r="Y10" s="15">
        <f t="shared" si="7"/>
        <v>0</v>
      </c>
      <c r="Z10" s="10" t="str">
        <f>IFERROR(VLOOKUP(A10,'7'!U:V,2,0),"0")</f>
        <v>0</v>
      </c>
      <c r="AA10" s="5" t="s">
        <v>133</v>
      </c>
      <c r="AB10" s="15">
        <f t="shared" si="8"/>
        <v>0</v>
      </c>
      <c r="AC10" s="10" t="str">
        <f>IFERROR(VLOOKUP(A10,'8'!U:V,2,0),"0")</f>
        <v>0</v>
      </c>
      <c r="AD10" s="5" t="s">
        <v>133</v>
      </c>
      <c r="AE10" s="15">
        <f t="shared" si="9"/>
        <v>0</v>
      </c>
      <c r="AF10" s="10" t="str">
        <f>IFERROR(VLOOKUP(A10,'9'!U:V,2,0),"0")</f>
        <v>0</v>
      </c>
      <c r="AG10" s="5" t="s">
        <v>133</v>
      </c>
      <c r="AH10" s="15">
        <f t="shared" si="10"/>
        <v>0</v>
      </c>
      <c r="AI10" s="10" t="str">
        <f>IFERROR(VLOOKUP(A10,'10'!U:V,2,0),"0")</f>
        <v>0</v>
      </c>
      <c r="AJ10" s="5" t="s">
        <v>133</v>
      </c>
      <c r="AK10" s="15">
        <f t="shared" si="11"/>
        <v>0</v>
      </c>
      <c r="AL10" s="10" t="str">
        <f>IFERROR(VLOOKUP(A10,'11'!U:V,2,0),"0")</f>
        <v>0</v>
      </c>
      <c r="AM10" s="5" t="s">
        <v>133</v>
      </c>
      <c r="AN10" s="15">
        <f t="shared" si="12"/>
        <v>0</v>
      </c>
      <c r="AO10" s="10" t="str">
        <f>IFERROR(VLOOKUP(A10,'12'!U:V,2,0),"0")</f>
        <v>0</v>
      </c>
      <c r="AP10" s="5" t="s">
        <v>133</v>
      </c>
      <c r="AQ10" s="15">
        <f t="shared" si="13"/>
        <v>0</v>
      </c>
      <c r="AR10" s="10" t="str">
        <f>IFERROR(VLOOKUP(A10,'13'!U:V,2,0),"0")</f>
        <v>0</v>
      </c>
      <c r="AS10" s="5" t="s">
        <v>133</v>
      </c>
      <c r="AT10" s="15">
        <f t="shared" si="14"/>
        <v>0</v>
      </c>
      <c r="AU10" s="10" t="str">
        <f>IFERROR(VLOOKUP(A10,'14'!U:V,2,0),"0")</f>
        <v>0</v>
      </c>
      <c r="AV10" s="5" t="s">
        <v>133</v>
      </c>
      <c r="AW10" s="15">
        <f t="shared" si="15"/>
        <v>0</v>
      </c>
      <c r="AX10" s="10" t="str">
        <f>IFERROR(VLOOKUP(A10,'15'!U:V,2,0),"0")</f>
        <v>0</v>
      </c>
      <c r="AY10" s="5" t="s">
        <v>133</v>
      </c>
      <c r="AZ10" s="15">
        <f t="shared" si="16"/>
        <v>0</v>
      </c>
      <c r="BA10" s="10" t="str">
        <f>IFERROR(VLOOKUP(A10,'16'!U:V,2,0),"0")</f>
        <v>0</v>
      </c>
      <c r="BB10" s="5" t="s">
        <v>133</v>
      </c>
      <c r="BC10" s="15">
        <f t="shared" si="17"/>
        <v>0</v>
      </c>
      <c r="BD10" s="10" t="str">
        <f>IFERROR(VLOOKUP(A10,'17'!U:V,2,0),"0")</f>
        <v>0</v>
      </c>
      <c r="BE10" s="5" t="s">
        <v>133</v>
      </c>
      <c r="BF10" s="15">
        <f t="shared" si="18"/>
        <v>0</v>
      </c>
      <c r="BG10" s="10" t="str">
        <f>IFERROR(VLOOKUP(A10,'18'!U:V,2,0),"0")</f>
        <v>0</v>
      </c>
      <c r="BH10" s="5" t="s">
        <v>133</v>
      </c>
      <c r="BI10" s="15">
        <f t="shared" si="22"/>
        <v>0</v>
      </c>
      <c r="BJ10" s="10" t="str">
        <f>IFERROR(VLOOKUP(A10,'19'!U:V,2,0),"0")</f>
        <v>0</v>
      </c>
      <c r="BK10" s="5" t="s">
        <v>133</v>
      </c>
      <c r="BL10" s="15">
        <f t="shared" si="23"/>
        <v>0</v>
      </c>
      <c r="BM10" s="10" t="str">
        <f>IFERROR(VLOOKUP(A10,'20'!U:V,2,0),"0")</f>
        <v>0</v>
      </c>
      <c r="BN10" s="5" t="s">
        <v>133</v>
      </c>
      <c r="BO10" s="15">
        <f t="shared" si="24"/>
        <v>0</v>
      </c>
      <c r="BP10" s="10" t="str">
        <f>IFERROR(VLOOKUP(A10,'21'!U:V,2,0),"0")</f>
        <v>0</v>
      </c>
      <c r="BQ10" s="5" t="s">
        <v>133</v>
      </c>
      <c r="BR10" s="15">
        <f t="shared" si="25"/>
        <v>0</v>
      </c>
      <c r="BS10" s="10" t="str">
        <f>IFERROR(VLOOKUP(A10,'22'!U:V,2,0),"0")</f>
        <v>0</v>
      </c>
      <c r="BT10" s="5" t="s">
        <v>133</v>
      </c>
      <c r="BU10" s="15">
        <f t="shared" si="26"/>
        <v>0</v>
      </c>
      <c r="BV10" s="10" t="str">
        <f>IFERROR(VLOOKUP(A10,'23'!U:V,2,0),"0")</f>
        <v>0</v>
      </c>
      <c r="BW10" s="5" t="s">
        <v>133</v>
      </c>
      <c r="BX10" s="15">
        <f t="shared" si="27"/>
        <v>0</v>
      </c>
      <c r="BY10" s="10" t="str">
        <f>IFERROR(VLOOKUP(A10,'24'!U:V,2,0),"0")</f>
        <v>0</v>
      </c>
      <c r="BZ10" s="5" t="s">
        <v>133</v>
      </c>
      <c r="CA10" s="15">
        <f t="shared" si="28"/>
        <v>0</v>
      </c>
      <c r="CB10" s="10" t="str">
        <f>IFERROR(VLOOKUP(A10,'25'!U:V,2,0),"0")</f>
        <v>0</v>
      </c>
      <c r="CC10" s="5" t="s">
        <v>133</v>
      </c>
      <c r="CD10" s="15">
        <f t="shared" si="29"/>
        <v>0</v>
      </c>
      <c r="CE10" s="10" t="str">
        <f>IFERROR(VLOOKUP(A10,'26'!U:V,2,0),"0")</f>
        <v>0</v>
      </c>
      <c r="CF10" s="5" t="s">
        <v>133</v>
      </c>
      <c r="CG10" s="15">
        <f t="shared" si="30"/>
        <v>0</v>
      </c>
      <c r="CH10" s="10" t="str">
        <f>IFERROR(VLOOKUP(A10,'27'!U:V,2,0),"0")</f>
        <v>0</v>
      </c>
      <c r="CI10" s="5" t="s">
        <v>133</v>
      </c>
      <c r="CJ10" s="15">
        <f t="shared" si="31"/>
        <v>0</v>
      </c>
      <c r="CK10" s="10" t="str">
        <f>IFERROR(VLOOKUP(A10,'28'!U:V,2,0),"0")</f>
        <v>0</v>
      </c>
      <c r="CL10" s="5" t="s">
        <v>133</v>
      </c>
      <c r="CM10" s="15">
        <f t="shared" si="32"/>
        <v>0</v>
      </c>
      <c r="CN10" s="10" t="str">
        <f>IFERROR(VLOOKUP(A10,'29'!U:V,2,0),"0")</f>
        <v>0</v>
      </c>
      <c r="CO10" s="5" t="s">
        <v>133</v>
      </c>
      <c r="CP10" s="15">
        <f t="shared" si="33"/>
        <v>0</v>
      </c>
      <c r="CQ10" s="10" t="str">
        <f>IFERROR(VLOOKUP(A10,'30'!U:V,2,0),"0")</f>
        <v>0</v>
      </c>
      <c r="CR10" s="5" t="s">
        <v>133</v>
      </c>
      <c r="CS10" s="15">
        <f t="shared" si="34"/>
        <v>0</v>
      </c>
      <c r="CT10" s="10" t="str">
        <f>IFERROR(VLOOKUP(A10,'31'!U:V,2,0),"0")</f>
        <v>0</v>
      </c>
      <c r="CU10" s="5" t="s">
        <v>133</v>
      </c>
      <c r="CV10" s="15">
        <f t="shared" si="35"/>
        <v>0</v>
      </c>
      <c r="CW10" s="10" t="str">
        <f>IFERROR(VLOOKUP(B10,'B-plus'!A:D,4,0),"0")</f>
        <v>0</v>
      </c>
      <c r="CX10" s="5" t="s">
        <v>133</v>
      </c>
      <c r="CY10" s="15">
        <f t="shared" si="36"/>
        <v>0</v>
      </c>
    </row>
    <row r="11" spans="1:103" x14ac:dyDescent="0.25">
      <c r="A11" s="6" t="s">
        <v>123</v>
      </c>
      <c r="B11" s="6">
        <v>1100004</v>
      </c>
      <c r="C11" s="4" t="s">
        <v>124</v>
      </c>
      <c r="D11" s="95">
        <v>13.03</v>
      </c>
      <c r="E11" s="19">
        <f t="shared" si="19"/>
        <v>0</v>
      </c>
      <c r="F11" s="5" t="s">
        <v>131</v>
      </c>
      <c r="G11" s="13">
        <f t="shared" si="20"/>
        <v>0</v>
      </c>
      <c r="H11" s="10" t="str">
        <f>IFERROR(VLOOKUP(A11,'1'!U:V,2,0),"0")</f>
        <v>0</v>
      </c>
      <c r="I11" s="5" t="s">
        <v>131</v>
      </c>
      <c r="J11" s="15">
        <f t="shared" si="3"/>
        <v>0</v>
      </c>
      <c r="K11" s="10" t="str">
        <f>IFERROR(VLOOKUP(A11,'2'!U:V,2,0),"0")</f>
        <v>0</v>
      </c>
      <c r="L11" s="5" t="s">
        <v>131</v>
      </c>
      <c r="M11" s="15">
        <f t="shared" si="4"/>
        <v>0</v>
      </c>
      <c r="N11" s="10" t="str">
        <f>IFERROR(VLOOKUP(A11,'3'!U:V,2,0),"0")</f>
        <v>0</v>
      </c>
      <c r="O11" s="5" t="s">
        <v>131</v>
      </c>
      <c r="P11" s="15">
        <f t="shared" si="5"/>
        <v>0</v>
      </c>
      <c r="Q11" s="10" t="str">
        <f>IFERROR(VLOOKUP(A11,'4'!U:V,2,0),"0")</f>
        <v>0</v>
      </c>
      <c r="R11" s="5" t="s">
        <v>131</v>
      </c>
      <c r="S11" s="15">
        <f t="shared" si="21"/>
        <v>0</v>
      </c>
      <c r="T11" s="10" t="str">
        <f>IFERROR(VLOOKUP(A11,'5'!U:V,2,0),"0")</f>
        <v>0</v>
      </c>
      <c r="U11" s="5" t="s">
        <v>131</v>
      </c>
      <c r="V11" s="15">
        <f t="shared" si="6"/>
        <v>0</v>
      </c>
      <c r="W11" s="10" t="str">
        <f>IFERROR(VLOOKUP(A11,'6'!U:V,2,0),"0")</f>
        <v>0</v>
      </c>
      <c r="X11" s="5" t="s">
        <v>131</v>
      </c>
      <c r="Y11" s="15">
        <f t="shared" si="7"/>
        <v>0</v>
      </c>
      <c r="Z11" s="10" t="str">
        <f>IFERROR(VLOOKUP(A11,'7'!U:V,2,0),"0")</f>
        <v>0</v>
      </c>
      <c r="AA11" s="5" t="s">
        <v>131</v>
      </c>
      <c r="AB11" s="15">
        <f t="shared" si="8"/>
        <v>0</v>
      </c>
      <c r="AC11" s="10" t="str">
        <f>IFERROR(VLOOKUP(A11,'8'!U:V,2,0),"0")</f>
        <v>0</v>
      </c>
      <c r="AD11" s="5" t="s">
        <v>131</v>
      </c>
      <c r="AE11" s="15">
        <f t="shared" si="9"/>
        <v>0</v>
      </c>
      <c r="AF11" s="10" t="str">
        <f>IFERROR(VLOOKUP(A11,'9'!U:V,2,0),"0")</f>
        <v>0</v>
      </c>
      <c r="AG11" s="5" t="s">
        <v>131</v>
      </c>
      <c r="AH11" s="15">
        <f t="shared" si="10"/>
        <v>0</v>
      </c>
      <c r="AI11" s="10" t="str">
        <f>IFERROR(VLOOKUP(A11,'10'!U:V,2,0),"0")</f>
        <v>0</v>
      </c>
      <c r="AJ11" s="5" t="s">
        <v>131</v>
      </c>
      <c r="AK11" s="15">
        <f t="shared" si="11"/>
        <v>0</v>
      </c>
      <c r="AL11" s="10" t="str">
        <f>IFERROR(VLOOKUP(A11,'11'!U:V,2,0),"0")</f>
        <v>0</v>
      </c>
      <c r="AM11" s="5" t="s">
        <v>131</v>
      </c>
      <c r="AN11" s="15">
        <f t="shared" si="12"/>
        <v>0</v>
      </c>
      <c r="AO11" s="10" t="str">
        <f>IFERROR(VLOOKUP(A11,'12'!U:V,2,0),"0")</f>
        <v>0</v>
      </c>
      <c r="AP11" s="5" t="s">
        <v>131</v>
      </c>
      <c r="AQ11" s="15">
        <f t="shared" si="13"/>
        <v>0</v>
      </c>
      <c r="AR11" s="10" t="str">
        <f>IFERROR(VLOOKUP(A11,'13'!U:V,2,0),"0")</f>
        <v>0</v>
      </c>
      <c r="AS11" s="5" t="s">
        <v>131</v>
      </c>
      <c r="AT11" s="15">
        <f t="shared" si="14"/>
        <v>0</v>
      </c>
      <c r="AU11" s="10" t="str">
        <f>IFERROR(VLOOKUP(A11,'14'!U:V,2,0),"0")</f>
        <v>0</v>
      </c>
      <c r="AV11" s="5" t="s">
        <v>131</v>
      </c>
      <c r="AW11" s="15">
        <f t="shared" si="15"/>
        <v>0</v>
      </c>
      <c r="AX11" s="10" t="str">
        <f>IFERROR(VLOOKUP(A11,'15'!U:V,2,0),"0")</f>
        <v>0</v>
      </c>
      <c r="AY11" s="5" t="s">
        <v>131</v>
      </c>
      <c r="AZ11" s="15">
        <f t="shared" si="16"/>
        <v>0</v>
      </c>
      <c r="BA11" s="10" t="str">
        <f>IFERROR(VLOOKUP(A11,'16'!U:V,2,0),"0")</f>
        <v>0</v>
      </c>
      <c r="BB11" s="5" t="s">
        <v>131</v>
      </c>
      <c r="BC11" s="15">
        <f t="shared" si="17"/>
        <v>0</v>
      </c>
      <c r="BD11" s="10" t="str">
        <f>IFERROR(VLOOKUP(A11,'17'!U:V,2,0),"0")</f>
        <v>0</v>
      </c>
      <c r="BE11" s="5" t="s">
        <v>131</v>
      </c>
      <c r="BF11" s="15">
        <f t="shared" si="18"/>
        <v>0</v>
      </c>
      <c r="BG11" s="10" t="str">
        <f>IFERROR(VLOOKUP(A11,'18'!U:V,2,0),"0")</f>
        <v>0</v>
      </c>
      <c r="BH11" s="5" t="s">
        <v>131</v>
      </c>
      <c r="BI11" s="15">
        <f t="shared" si="22"/>
        <v>0</v>
      </c>
      <c r="BJ11" s="10" t="str">
        <f>IFERROR(VLOOKUP(A11,'19'!U:V,2,0),"0")</f>
        <v>0</v>
      </c>
      <c r="BK11" s="5" t="s">
        <v>131</v>
      </c>
      <c r="BL11" s="15">
        <f t="shared" si="23"/>
        <v>0</v>
      </c>
      <c r="BM11" s="10" t="str">
        <f>IFERROR(VLOOKUP(A11,'20'!U:V,2,0),"0")</f>
        <v>0</v>
      </c>
      <c r="BN11" s="5" t="s">
        <v>131</v>
      </c>
      <c r="BO11" s="15">
        <f t="shared" si="24"/>
        <v>0</v>
      </c>
      <c r="BP11" s="10" t="str">
        <f>IFERROR(VLOOKUP(A11,'21'!U:V,2,0),"0")</f>
        <v>0</v>
      </c>
      <c r="BQ11" s="5" t="s">
        <v>131</v>
      </c>
      <c r="BR11" s="15">
        <f t="shared" si="25"/>
        <v>0</v>
      </c>
      <c r="BS11" s="10" t="str">
        <f>IFERROR(VLOOKUP(A11,'22'!U:V,2,0),"0")</f>
        <v>0</v>
      </c>
      <c r="BT11" s="5" t="s">
        <v>131</v>
      </c>
      <c r="BU11" s="15">
        <f t="shared" si="26"/>
        <v>0</v>
      </c>
      <c r="BV11" s="10" t="str">
        <f>IFERROR(VLOOKUP(A11,'23'!U:V,2,0),"0")</f>
        <v>0</v>
      </c>
      <c r="BW11" s="5" t="s">
        <v>131</v>
      </c>
      <c r="BX11" s="15">
        <f t="shared" si="27"/>
        <v>0</v>
      </c>
      <c r="BY11" s="10" t="str">
        <f>IFERROR(VLOOKUP(A11,'24'!U:V,2,0),"0")</f>
        <v>0</v>
      </c>
      <c r="BZ11" s="5" t="s">
        <v>131</v>
      </c>
      <c r="CA11" s="15">
        <f t="shared" si="28"/>
        <v>0</v>
      </c>
      <c r="CB11" s="10" t="str">
        <f>IFERROR(VLOOKUP(A11,'25'!U:V,2,0),"0")</f>
        <v>0</v>
      </c>
      <c r="CC11" s="5" t="s">
        <v>131</v>
      </c>
      <c r="CD11" s="15">
        <f t="shared" si="29"/>
        <v>0</v>
      </c>
      <c r="CE11" s="10" t="str">
        <f>IFERROR(VLOOKUP(A11,'26'!U:V,2,0),"0")</f>
        <v>0</v>
      </c>
      <c r="CF11" s="5" t="s">
        <v>131</v>
      </c>
      <c r="CG11" s="15">
        <f t="shared" si="30"/>
        <v>0</v>
      </c>
      <c r="CH11" s="10" t="str">
        <f>IFERROR(VLOOKUP(A11,'27'!U:V,2,0),"0")</f>
        <v>0</v>
      </c>
      <c r="CI11" s="5" t="s">
        <v>131</v>
      </c>
      <c r="CJ11" s="15">
        <f t="shared" si="31"/>
        <v>0</v>
      </c>
      <c r="CK11" s="10" t="str">
        <f>IFERROR(VLOOKUP(A11,'28'!U:V,2,0),"0")</f>
        <v>0</v>
      </c>
      <c r="CL11" s="5" t="s">
        <v>131</v>
      </c>
      <c r="CM11" s="15">
        <f t="shared" si="32"/>
        <v>0</v>
      </c>
      <c r="CN11" s="10" t="str">
        <f>IFERROR(VLOOKUP(A11,'29'!U:V,2,0),"0")</f>
        <v>0</v>
      </c>
      <c r="CO11" s="5" t="s">
        <v>131</v>
      </c>
      <c r="CP11" s="15">
        <f t="shared" si="33"/>
        <v>0</v>
      </c>
      <c r="CQ11" s="10" t="str">
        <f>IFERROR(VLOOKUP(A11,'30'!U:V,2,0),"0")</f>
        <v>0</v>
      </c>
      <c r="CR11" s="5" t="s">
        <v>131</v>
      </c>
      <c r="CS11" s="15">
        <f t="shared" si="34"/>
        <v>0</v>
      </c>
      <c r="CT11" s="10" t="str">
        <f>IFERROR(VLOOKUP(A11,'31'!U:V,2,0),"0")</f>
        <v>0</v>
      </c>
      <c r="CU11" s="5" t="s">
        <v>131</v>
      </c>
      <c r="CV11" s="15">
        <f t="shared" si="35"/>
        <v>0</v>
      </c>
      <c r="CW11" s="10" t="str">
        <f>IFERROR(VLOOKUP(B11,'B-plus'!A:D,4,0),"0")</f>
        <v>0</v>
      </c>
      <c r="CX11" s="5" t="s">
        <v>131</v>
      </c>
      <c r="CY11" s="15">
        <f t="shared" si="36"/>
        <v>0</v>
      </c>
    </row>
    <row r="12" spans="1:103" x14ac:dyDescent="0.25">
      <c r="A12" s="6" t="s">
        <v>99</v>
      </c>
      <c r="B12" s="6">
        <v>1111001</v>
      </c>
      <c r="C12" s="4" t="s">
        <v>100</v>
      </c>
      <c r="D12" s="13">
        <v>4.0999999999999996</v>
      </c>
      <c r="E12" s="19">
        <f t="shared" si="19"/>
        <v>1051</v>
      </c>
      <c r="F12" s="5" t="s">
        <v>130</v>
      </c>
      <c r="G12" s="13">
        <f t="shared" si="20"/>
        <v>4309.0999999999995</v>
      </c>
      <c r="H12" s="10">
        <f>IFERROR(VLOOKUP(A12,'1'!U:V,2,0),"0")</f>
        <v>40</v>
      </c>
      <c r="I12" s="5" t="s">
        <v>130</v>
      </c>
      <c r="J12" s="15">
        <f t="shared" si="3"/>
        <v>164</v>
      </c>
      <c r="K12" s="10">
        <f>IFERROR(VLOOKUP(A12,'2'!U:V,2,0),"0")</f>
        <v>30</v>
      </c>
      <c r="L12" s="5" t="s">
        <v>130</v>
      </c>
      <c r="M12" s="15">
        <f t="shared" si="4"/>
        <v>122.99999999999999</v>
      </c>
      <c r="N12" s="10" t="str">
        <f>IFERROR(VLOOKUP(A12,'3'!U:V,2,0),"0")</f>
        <v>0</v>
      </c>
      <c r="O12" s="5" t="s">
        <v>130</v>
      </c>
      <c r="P12" s="15">
        <f t="shared" si="5"/>
        <v>0</v>
      </c>
      <c r="Q12" s="10" t="str">
        <f>IFERROR(VLOOKUP(A12,'4'!U:V,2,0),"0")</f>
        <v>0</v>
      </c>
      <c r="R12" s="5" t="s">
        <v>130</v>
      </c>
      <c r="S12" s="15">
        <f t="shared" si="21"/>
        <v>0</v>
      </c>
      <c r="T12" s="10">
        <f>IFERROR(VLOOKUP(A12,'5'!U:V,2,0),"0")</f>
        <v>70</v>
      </c>
      <c r="U12" s="5" t="s">
        <v>130</v>
      </c>
      <c r="V12" s="15">
        <f t="shared" si="6"/>
        <v>287</v>
      </c>
      <c r="W12" s="10" t="str">
        <f>IFERROR(VLOOKUP(A12,'6'!U:V,2,0),"0")</f>
        <v>0</v>
      </c>
      <c r="X12" s="5" t="s">
        <v>130</v>
      </c>
      <c r="Y12" s="15">
        <f t="shared" si="7"/>
        <v>0</v>
      </c>
      <c r="Z12" s="10" t="str">
        <f>IFERROR(VLOOKUP(A12,'7'!U:V,2,0),"0")</f>
        <v>0</v>
      </c>
      <c r="AA12" s="5" t="s">
        <v>130</v>
      </c>
      <c r="AB12" s="15">
        <f t="shared" si="8"/>
        <v>0</v>
      </c>
      <c r="AC12" s="10">
        <f>IFERROR(VLOOKUP(A12,'8'!U:V,2,0),"0")</f>
        <v>60</v>
      </c>
      <c r="AD12" s="5" t="s">
        <v>130</v>
      </c>
      <c r="AE12" s="15">
        <f t="shared" si="9"/>
        <v>245.99999999999997</v>
      </c>
      <c r="AF12" s="10">
        <f>IFERROR(VLOOKUP(A12,'9'!U:V,2,0),"0")</f>
        <v>130</v>
      </c>
      <c r="AG12" s="5" t="s">
        <v>130</v>
      </c>
      <c r="AH12" s="15">
        <f t="shared" si="10"/>
        <v>533</v>
      </c>
      <c r="AI12" s="10">
        <f>IFERROR(VLOOKUP(A12,'10'!U:V,2,0),"0")</f>
        <v>80</v>
      </c>
      <c r="AJ12" s="5" t="s">
        <v>130</v>
      </c>
      <c r="AK12" s="15">
        <f t="shared" si="11"/>
        <v>328</v>
      </c>
      <c r="AL12" s="10">
        <f>IFERROR(VLOOKUP(A12,'11'!U:V,2,0),"0")</f>
        <v>30</v>
      </c>
      <c r="AM12" s="5" t="s">
        <v>130</v>
      </c>
      <c r="AN12" s="15">
        <f t="shared" si="12"/>
        <v>122.99999999999999</v>
      </c>
      <c r="AO12" s="10" t="str">
        <f>IFERROR(VLOOKUP(A12,'12'!U:V,2,0),"0")</f>
        <v>0</v>
      </c>
      <c r="AP12" s="5" t="s">
        <v>130</v>
      </c>
      <c r="AQ12" s="15">
        <f t="shared" si="13"/>
        <v>0</v>
      </c>
      <c r="AR12" s="10">
        <f>IFERROR(VLOOKUP(A12,'13'!U:V,2,0),"0")</f>
        <v>140</v>
      </c>
      <c r="AS12" s="5" t="s">
        <v>130</v>
      </c>
      <c r="AT12" s="15">
        <f t="shared" si="14"/>
        <v>574</v>
      </c>
      <c r="AU12" s="10" t="str">
        <f>IFERROR(VLOOKUP(A12,'14'!U:V,2,0),"0")</f>
        <v>0</v>
      </c>
      <c r="AV12" s="5" t="s">
        <v>130</v>
      </c>
      <c r="AW12" s="15">
        <f t="shared" si="15"/>
        <v>0</v>
      </c>
      <c r="AX12" s="10" t="str">
        <f>IFERROR(VLOOKUP(A12,'15'!U:V,2,0),"0")</f>
        <v>0</v>
      </c>
      <c r="AY12" s="5" t="s">
        <v>130</v>
      </c>
      <c r="AZ12" s="15">
        <f t="shared" si="16"/>
        <v>0</v>
      </c>
      <c r="BA12" s="10" t="str">
        <f>IFERROR(VLOOKUP(A12,'16'!U:V,2,0),"0")</f>
        <v>0</v>
      </c>
      <c r="BB12" s="5" t="s">
        <v>130</v>
      </c>
      <c r="BC12" s="15">
        <f t="shared" si="17"/>
        <v>0</v>
      </c>
      <c r="BD12" s="10" t="str">
        <f>IFERROR(VLOOKUP(A12,'17'!U:V,2,0),"0")</f>
        <v>0</v>
      </c>
      <c r="BE12" s="5" t="s">
        <v>130</v>
      </c>
      <c r="BF12" s="15">
        <f t="shared" si="18"/>
        <v>0</v>
      </c>
      <c r="BG12" s="10" t="str">
        <f>IFERROR(VLOOKUP(A12,'18'!U:V,2,0),"0")</f>
        <v>0</v>
      </c>
      <c r="BH12" s="5" t="s">
        <v>130</v>
      </c>
      <c r="BI12" s="15">
        <f t="shared" si="22"/>
        <v>0</v>
      </c>
      <c r="BJ12" s="10" t="str">
        <f>IFERROR(VLOOKUP(A12,'19'!U:V,2,0),"0")</f>
        <v>0</v>
      </c>
      <c r="BK12" s="5" t="s">
        <v>130</v>
      </c>
      <c r="BL12" s="15">
        <f t="shared" si="23"/>
        <v>0</v>
      </c>
      <c r="BM12" s="10" t="str">
        <f>IFERROR(VLOOKUP(A12,'20'!U:V,2,0),"0")</f>
        <v>0</v>
      </c>
      <c r="BN12" s="5" t="s">
        <v>130</v>
      </c>
      <c r="BO12" s="15">
        <f t="shared" si="24"/>
        <v>0</v>
      </c>
      <c r="BP12" s="10" t="str">
        <f>IFERROR(VLOOKUP(A12,'21'!U:V,2,0),"0")</f>
        <v>0</v>
      </c>
      <c r="BQ12" s="5" t="s">
        <v>130</v>
      </c>
      <c r="BR12" s="15">
        <f t="shared" si="25"/>
        <v>0</v>
      </c>
      <c r="BS12" s="10">
        <f>IFERROR(VLOOKUP(A12,'22'!U:V,2,0),"0")</f>
        <v>20</v>
      </c>
      <c r="BT12" s="5" t="s">
        <v>130</v>
      </c>
      <c r="BU12" s="15">
        <f t="shared" si="26"/>
        <v>82</v>
      </c>
      <c r="BV12" s="10">
        <f>IFERROR(VLOOKUP(A12,'23'!U:V,2,0),"0")</f>
        <v>10</v>
      </c>
      <c r="BW12" s="5" t="s">
        <v>130</v>
      </c>
      <c r="BX12" s="15">
        <f t="shared" si="27"/>
        <v>41</v>
      </c>
      <c r="BY12" s="10">
        <f>IFERROR(VLOOKUP(A12,'24'!U:V,2,0),"0")</f>
        <v>30</v>
      </c>
      <c r="BZ12" s="5" t="s">
        <v>130</v>
      </c>
      <c r="CA12" s="15">
        <f t="shared" si="28"/>
        <v>122.99999999999999</v>
      </c>
      <c r="CB12" s="10">
        <f>IFERROR(VLOOKUP(A12,'25'!U:V,2,0),"0")</f>
        <v>160</v>
      </c>
      <c r="CC12" s="5" t="s">
        <v>130</v>
      </c>
      <c r="CD12" s="15">
        <f t="shared" si="29"/>
        <v>656</v>
      </c>
      <c r="CE12" s="10" t="str">
        <f>IFERROR(VLOOKUP(A12,'26'!U:V,2,0),"0")</f>
        <v>0</v>
      </c>
      <c r="CF12" s="5" t="s">
        <v>130</v>
      </c>
      <c r="CG12" s="15">
        <f t="shared" si="30"/>
        <v>0</v>
      </c>
      <c r="CH12" s="10">
        <f>IFERROR(VLOOKUP(A12,'27'!U:V,2,0),"0")</f>
        <v>21</v>
      </c>
      <c r="CI12" s="5" t="s">
        <v>130</v>
      </c>
      <c r="CJ12" s="15">
        <f t="shared" si="31"/>
        <v>86.1</v>
      </c>
      <c r="CK12" s="10">
        <f>IFERROR(VLOOKUP(A12,'28'!U:V,2,0),"0")</f>
        <v>140</v>
      </c>
      <c r="CL12" s="5" t="s">
        <v>130</v>
      </c>
      <c r="CM12" s="15">
        <f t="shared" si="32"/>
        <v>574</v>
      </c>
      <c r="CN12" s="10">
        <f>IFERROR(VLOOKUP(A12,'29'!U:V,2,0),"0")</f>
        <v>20</v>
      </c>
      <c r="CO12" s="5" t="s">
        <v>130</v>
      </c>
      <c r="CP12" s="15">
        <f t="shared" si="33"/>
        <v>82</v>
      </c>
      <c r="CQ12" s="10">
        <f>IFERROR(VLOOKUP(A12,'30'!U:V,2,0),"0")</f>
        <v>50</v>
      </c>
      <c r="CR12" s="5" t="s">
        <v>130</v>
      </c>
      <c r="CS12" s="15">
        <f t="shared" si="34"/>
        <v>204.99999999999997</v>
      </c>
      <c r="CT12" s="10">
        <f>IFERROR(VLOOKUP(A12,'31'!U:V,2,0),"0")</f>
        <v>20</v>
      </c>
      <c r="CU12" s="5" t="s">
        <v>130</v>
      </c>
      <c r="CV12" s="15">
        <f t="shared" si="35"/>
        <v>82</v>
      </c>
      <c r="CW12" s="10" t="str">
        <f>IFERROR(VLOOKUP(B12,'B-plus'!A:D,4,0),"0")</f>
        <v>0</v>
      </c>
      <c r="CX12" s="5" t="s">
        <v>130</v>
      </c>
      <c r="CY12" s="15">
        <f t="shared" si="36"/>
        <v>0</v>
      </c>
    </row>
    <row r="13" spans="1:103" x14ac:dyDescent="0.25">
      <c r="A13" s="6" t="s">
        <v>22</v>
      </c>
      <c r="B13" s="6">
        <v>1111002</v>
      </c>
      <c r="C13" s="4" t="s">
        <v>213</v>
      </c>
      <c r="D13" s="95">
        <v>37.17</v>
      </c>
      <c r="E13" s="19">
        <f>+H13+K13+N13+Q13+T13+W13+Z13+AC13+AF13+AI13+AL13+AO13+AR13+AU13+AX13+BA13+BD13+BG13+BJ13+BM13+BP13+BS13+BV13+BY13+CB13+CE13+CH13+CK13+CN13+CQ13+CT13</f>
        <v>2696</v>
      </c>
      <c r="F13" s="5" t="s">
        <v>129</v>
      </c>
      <c r="G13" s="13">
        <f t="shared" si="20"/>
        <v>100210.32</v>
      </c>
      <c r="H13" s="10">
        <f>IFERROR(VLOOKUP(A13,'1'!U:V,2,0),"0")</f>
        <v>115</v>
      </c>
      <c r="I13" s="5" t="s">
        <v>129</v>
      </c>
      <c r="J13" s="15">
        <f t="shared" si="3"/>
        <v>4274.55</v>
      </c>
      <c r="K13" s="10">
        <f>IFERROR(VLOOKUP(A13,'2'!U:V,2,0),"0")</f>
        <v>125</v>
      </c>
      <c r="L13" s="5" t="s">
        <v>129</v>
      </c>
      <c r="M13" s="15">
        <f t="shared" si="4"/>
        <v>4646.25</v>
      </c>
      <c r="N13" s="10">
        <f>IFERROR(VLOOKUP(A13,'3'!U:V,2,0),"0")</f>
        <v>189</v>
      </c>
      <c r="O13" s="5" t="s">
        <v>129</v>
      </c>
      <c r="P13" s="15">
        <f t="shared" si="5"/>
        <v>7025.13</v>
      </c>
      <c r="Q13" s="10">
        <f>IFERROR(VLOOKUP(A13,'4'!U:V,2,0),"0")</f>
        <v>63</v>
      </c>
      <c r="R13" s="5" t="s">
        <v>129</v>
      </c>
      <c r="S13" s="15">
        <f t="shared" si="21"/>
        <v>2341.71</v>
      </c>
      <c r="T13" s="10">
        <f>IFERROR(VLOOKUP(A13,'5'!U:V,2,0),"0")</f>
        <v>141</v>
      </c>
      <c r="U13" s="5" t="s">
        <v>129</v>
      </c>
      <c r="V13" s="15">
        <f t="shared" si="6"/>
        <v>5240.97</v>
      </c>
      <c r="W13" s="10">
        <f>IFERROR(VLOOKUP(A13,'6'!U:V,2,0),"0")</f>
        <v>73</v>
      </c>
      <c r="X13" s="5" t="s">
        <v>129</v>
      </c>
      <c r="Y13" s="15">
        <f t="shared" si="7"/>
        <v>2713.4100000000003</v>
      </c>
      <c r="Z13" s="10">
        <f>IFERROR(VLOOKUP(A13,'7'!U:V,2,0),"0")</f>
        <v>35</v>
      </c>
      <c r="AA13" s="5" t="s">
        <v>129</v>
      </c>
      <c r="AB13" s="15">
        <f t="shared" si="8"/>
        <v>1300.95</v>
      </c>
      <c r="AC13" s="10">
        <f>IFERROR(VLOOKUP(A13,'8'!U:V,2,0),"0")</f>
        <v>41</v>
      </c>
      <c r="AD13" s="5" t="s">
        <v>129</v>
      </c>
      <c r="AE13" s="15">
        <f t="shared" si="9"/>
        <v>1523.97</v>
      </c>
      <c r="AF13" s="10">
        <f>IFERROR(VLOOKUP(A13,'9'!U:V,2,0),"0")</f>
        <v>127</v>
      </c>
      <c r="AG13" s="5" t="s">
        <v>129</v>
      </c>
      <c r="AH13" s="15">
        <f t="shared" si="10"/>
        <v>4720.59</v>
      </c>
      <c r="AI13" s="10">
        <f>IFERROR(VLOOKUP(A13,'10'!U:V,2,0),"0")</f>
        <v>86</v>
      </c>
      <c r="AJ13" s="5" t="s">
        <v>129</v>
      </c>
      <c r="AK13" s="15">
        <f t="shared" si="11"/>
        <v>3196.6200000000003</v>
      </c>
      <c r="AL13" s="10">
        <f>IFERROR(VLOOKUP(A13,'11'!U:V,2,0),"0")</f>
        <v>73</v>
      </c>
      <c r="AM13" s="5" t="s">
        <v>129</v>
      </c>
      <c r="AN13" s="15">
        <f t="shared" si="12"/>
        <v>2713.4100000000003</v>
      </c>
      <c r="AO13" s="10">
        <f>IFERROR(VLOOKUP(A13,'12'!U:V,2,0),"0")</f>
        <v>103</v>
      </c>
      <c r="AP13" s="5" t="s">
        <v>129</v>
      </c>
      <c r="AQ13" s="15">
        <f t="shared" si="13"/>
        <v>3828.51</v>
      </c>
      <c r="AR13" s="10">
        <f>IFERROR(VLOOKUP(A13,'13'!U:V,2,0),"0")</f>
        <v>80</v>
      </c>
      <c r="AS13" s="5" t="s">
        <v>129</v>
      </c>
      <c r="AT13" s="15">
        <f t="shared" si="14"/>
        <v>2973.6000000000004</v>
      </c>
      <c r="AU13" s="10">
        <f>IFERROR(VLOOKUP(A13,'14'!U:V,2,0),"0")</f>
        <v>154</v>
      </c>
      <c r="AV13" s="5" t="s">
        <v>129</v>
      </c>
      <c r="AW13" s="15">
        <f t="shared" si="15"/>
        <v>5724.18</v>
      </c>
      <c r="AX13" s="10">
        <f>IFERROR(VLOOKUP(A13,'15'!U:V,2,0),"0")</f>
        <v>66</v>
      </c>
      <c r="AY13" s="5" t="s">
        <v>129</v>
      </c>
      <c r="AZ13" s="15">
        <f t="shared" si="16"/>
        <v>2453.2200000000003</v>
      </c>
      <c r="BA13" s="10">
        <f>IFERROR(VLOOKUP(A13,'16'!U:V,2,0),"0")</f>
        <v>65</v>
      </c>
      <c r="BB13" s="5" t="s">
        <v>129</v>
      </c>
      <c r="BC13" s="15">
        <f t="shared" si="17"/>
        <v>2416.0500000000002</v>
      </c>
      <c r="BD13" s="10">
        <f>IFERROR(VLOOKUP(A13,'17'!U:V,2,0),"0")</f>
        <v>104</v>
      </c>
      <c r="BE13" s="5" t="s">
        <v>129</v>
      </c>
      <c r="BF13" s="15">
        <f t="shared" si="18"/>
        <v>3865.6800000000003</v>
      </c>
      <c r="BG13" s="10">
        <f>IFERROR(VLOOKUP(A13,'18'!U:V,2,0),"0")</f>
        <v>97</v>
      </c>
      <c r="BH13" s="5" t="s">
        <v>129</v>
      </c>
      <c r="BI13" s="15">
        <f t="shared" si="22"/>
        <v>3605.4900000000002</v>
      </c>
      <c r="BJ13" s="10">
        <f>IFERROR(VLOOKUP(A13,'19'!U:V,2,0),"0")</f>
        <v>61</v>
      </c>
      <c r="BK13" s="5" t="s">
        <v>129</v>
      </c>
      <c r="BL13" s="15">
        <f t="shared" si="23"/>
        <v>2267.37</v>
      </c>
      <c r="BM13" s="10">
        <f>IFERROR(VLOOKUP(A13,'20'!U:V,2,0),"0")</f>
        <v>89</v>
      </c>
      <c r="BN13" s="5" t="s">
        <v>129</v>
      </c>
      <c r="BO13" s="15">
        <f t="shared" si="24"/>
        <v>3308.13</v>
      </c>
      <c r="BP13" s="10">
        <f>IFERROR(VLOOKUP(A13,'21'!U:V,2,0),"0")</f>
        <v>55</v>
      </c>
      <c r="BQ13" s="5" t="s">
        <v>129</v>
      </c>
      <c r="BR13" s="15">
        <f t="shared" si="25"/>
        <v>2044.3500000000001</v>
      </c>
      <c r="BS13" s="10">
        <f>IFERROR(VLOOKUP(A13,'22'!U:V,2,0),"0")</f>
        <v>38</v>
      </c>
      <c r="BT13" s="5" t="s">
        <v>129</v>
      </c>
      <c r="BU13" s="15">
        <f t="shared" si="26"/>
        <v>1412.46</v>
      </c>
      <c r="BV13" s="10">
        <f>IFERROR(VLOOKUP(A13,'23'!U:V,2,0),"0")</f>
        <v>45</v>
      </c>
      <c r="BW13" s="5" t="s">
        <v>129</v>
      </c>
      <c r="BX13" s="15">
        <f t="shared" si="27"/>
        <v>1672.65</v>
      </c>
      <c r="BY13" s="10">
        <f>IFERROR(VLOOKUP(A13,'24'!U:V,2,0),"0")</f>
        <v>148</v>
      </c>
      <c r="BZ13" s="5" t="s">
        <v>129</v>
      </c>
      <c r="CA13" s="15">
        <f t="shared" si="28"/>
        <v>5501.16</v>
      </c>
      <c r="CB13" s="10">
        <f>IFERROR(VLOOKUP(A13,'25'!U:V,2,0),"0")</f>
        <v>134</v>
      </c>
      <c r="CC13" s="5" t="s">
        <v>129</v>
      </c>
      <c r="CD13" s="15">
        <f t="shared" si="29"/>
        <v>4980.7800000000007</v>
      </c>
      <c r="CE13" s="10">
        <f>IFERROR(VLOOKUP(A13,'26'!U:V,2,0),"0")</f>
        <v>99</v>
      </c>
      <c r="CF13" s="5" t="s">
        <v>129</v>
      </c>
      <c r="CG13" s="15">
        <f t="shared" si="30"/>
        <v>3679.8300000000004</v>
      </c>
      <c r="CH13" s="10">
        <f>IFERROR(VLOOKUP(A13,'27'!U:V,2,0),"0")</f>
        <v>103</v>
      </c>
      <c r="CI13" s="5" t="s">
        <v>129</v>
      </c>
      <c r="CJ13" s="15">
        <f t="shared" si="31"/>
        <v>3828.51</v>
      </c>
      <c r="CK13" s="10">
        <f>IFERROR(VLOOKUP(A13,'28'!U:V,2,0),"0")</f>
        <v>41</v>
      </c>
      <c r="CL13" s="5" t="s">
        <v>129</v>
      </c>
      <c r="CM13" s="15">
        <f t="shared" si="32"/>
        <v>1523.97</v>
      </c>
      <c r="CN13" s="10">
        <f>IFERROR(VLOOKUP(A13,'29'!U:V,2,0),"0")</f>
        <v>35</v>
      </c>
      <c r="CO13" s="5" t="s">
        <v>129</v>
      </c>
      <c r="CP13" s="15">
        <f t="shared" si="33"/>
        <v>1300.95</v>
      </c>
      <c r="CQ13" s="10">
        <f>IFERROR(VLOOKUP(A13,'30'!U:V,2,0),"0")</f>
        <v>77</v>
      </c>
      <c r="CR13" s="5" t="s">
        <v>129</v>
      </c>
      <c r="CS13" s="15">
        <f t="shared" si="34"/>
        <v>2862.09</v>
      </c>
      <c r="CT13" s="10">
        <f>IFERROR(VLOOKUP(A13,'31'!U:V,2,0),"0")</f>
        <v>34</v>
      </c>
      <c r="CU13" s="5" t="s">
        <v>129</v>
      </c>
      <c r="CV13" s="15">
        <f t="shared" si="35"/>
        <v>1263.78</v>
      </c>
      <c r="CW13" s="10">
        <f>IFERROR(VLOOKUP(B13,'B-plus'!A:D,4,0),"0")</f>
        <v>110</v>
      </c>
      <c r="CX13" s="5" t="s">
        <v>129</v>
      </c>
      <c r="CY13" s="15">
        <f t="shared" si="36"/>
        <v>4088.7000000000003</v>
      </c>
    </row>
    <row r="14" spans="1:103" x14ac:dyDescent="0.25">
      <c r="A14" s="6" t="s">
        <v>109</v>
      </c>
      <c r="B14" s="6" t="s">
        <v>109</v>
      </c>
      <c r="C14" s="4" t="s">
        <v>27</v>
      </c>
      <c r="D14" s="95">
        <v>37.17</v>
      </c>
      <c r="E14" s="19">
        <f t="shared" si="19"/>
        <v>0</v>
      </c>
      <c r="F14" s="5" t="s">
        <v>129</v>
      </c>
      <c r="G14" s="13">
        <f t="shared" si="20"/>
        <v>0</v>
      </c>
      <c r="H14" s="10" t="str">
        <f>IFERROR(VLOOKUP(A14,'1'!U:V,2,0),"0")</f>
        <v>0</v>
      </c>
      <c r="I14" s="5" t="s">
        <v>129</v>
      </c>
      <c r="J14" s="15">
        <f t="shared" si="3"/>
        <v>0</v>
      </c>
      <c r="K14" s="10" t="str">
        <f>IFERROR(VLOOKUP(A14,'2'!U:V,2,0),"0")</f>
        <v>0</v>
      </c>
      <c r="L14" s="5" t="s">
        <v>129</v>
      </c>
      <c r="M14" s="15">
        <f t="shared" si="4"/>
        <v>0</v>
      </c>
      <c r="N14" s="10" t="str">
        <f>IFERROR(VLOOKUP(A14,'3'!U:V,2,0),"0")</f>
        <v>0</v>
      </c>
      <c r="O14" s="5" t="s">
        <v>129</v>
      </c>
      <c r="P14" s="15">
        <f t="shared" si="5"/>
        <v>0</v>
      </c>
      <c r="Q14" s="10" t="str">
        <f>IFERROR(VLOOKUP(A14,'4'!U:V,2,0),"0")</f>
        <v>0</v>
      </c>
      <c r="R14" s="5" t="s">
        <v>129</v>
      </c>
      <c r="S14" s="15">
        <f t="shared" si="21"/>
        <v>0</v>
      </c>
      <c r="T14" s="10" t="str">
        <f>IFERROR(VLOOKUP(A14,'5'!U:V,2,0),"0")</f>
        <v>0</v>
      </c>
      <c r="U14" s="5" t="s">
        <v>129</v>
      </c>
      <c r="V14" s="15">
        <f t="shared" si="6"/>
        <v>0</v>
      </c>
      <c r="W14" s="10" t="str">
        <f>IFERROR(VLOOKUP(A14,'6'!U:V,2,0),"0")</f>
        <v>0</v>
      </c>
      <c r="X14" s="5" t="s">
        <v>129</v>
      </c>
      <c r="Y14" s="15">
        <f t="shared" si="7"/>
        <v>0</v>
      </c>
      <c r="Z14" s="10" t="str">
        <f>IFERROR(VLOOKUP(A14,'7'!U:V,2,0),"0")</f>
        <v>0</v>
      </c>
      <c r="AA14" s="5" t="s">
        <v>129</v>
      </c>
      <c r="AB14" s="15">
        <f t="shared" si="8"/>
        <v>0</v>
      </c>
      <c r="AC14" s="10" t="str">
        <f>IFERROR(VLOOKUP(A14,'8'!U:V,2,0),"0")</f>
        <v>0</v>
      </c>
      <c r="AD14" s="5" t="s">
        <v>129</v>
      </c>
      <c r="AE14" s="15">
        <f t="shared" si="9"/>
        <v>0</v>
      </c>
      <c r="AF14" s="10" t="str">
        <f>IFERROR(VLOOKUP(A14,'9'!U:V,2,0),"0")</f>
        <v>0</v>
      </c>
      <c r="AG14" s="5" t="s">
        <v>129</v>
      </c>
      <c r="AH14" s="15">
        <f t="shared" si="10"/>
        <v>0</v>
      </c>
      <c r="AI14" s="10" t="str">
        <f>IFERROR(VLOOKUP(A14,'10'!U:V,2,0),"0")</f>
        <v>0</v>
      </c>
      <c r="AJ14" s="5" t="s">
        <v>129</v>
      </c>
      <c r="AK14" s="15">
        <f t="shared" si="11"/>
        <v>0</v>
      </c>
      <c r="AL14" s="10" t="str">
        <f>IFERROR(VLOOKUP(A14,'11'!U:V,2,0),"0")</f>
        <v>0</v>
      </c>
      <c r="AM14" s="5" t="s">
        <v>129</v>
      </c>
      <c r="AN14" s="15">
        <f t="shared" si="12"/>
        <v>0</v>
      </c>
      <c r="AO14" s="10" t="str">
        <f>IFERROR(VLOOKUP(A14,'12'!U:V,2,0),"0")</f>
        <v>0</v>
      </c>
      <c r="AP14" s="5" t="s">
        <v>129</v>
      </c>
      <c r="AQ14" s="15">
        <f t="shared" si="13"/>
        <v>0</v>
      </c>
      <c r="AR14" s="10" t="str">
        <f>IFERROR(VLOOKUP(A14,'13'!U:V,2,0),"0")</f>
        <v>0</v>
      </c>
      <c r="AS14" s="5" t="s">
        <v>129</v>
      </c>
      <c r="AT14" s="15">
        <f t="shared" si="14"/>
        <v>0</v>
      </c>
      <c r="AU14" s="10" t="str">
        <f>IFERROR(VLOOKUP(A14,'14'!U:V,2,0),"0")</f>
        <v>0</v>
      </c>
      <c r="AV14" s="5" t="s">
        <v>129</v>
      </c>
      <c r="AW14" s="15">
        <f t="shared" si="15"/>
        <v>0</v>
      </c>
      <c r="AX14" s="10" t="str">
        <f>IFERROR(VLOOKUP(A14,'15'!U:V,2,0),"0")</f>
        <v>0</v>
      </c>
      <c r="AY14" s="5" t="s">
        <v>129</v>
      </c>
      <c r="AZ14" s="15">
        <f t="shared" si="16"/>
        <v>0</v>
      </c>
      <c r="BA14" s="10" t="str">
        <f>IFERROR(VLOOKUP(A14,'16'!U:V,2,0),"0")</f>
        <v>0</v>
      </c>
      <c r="BB14" s="5" t="s">
        <v>129</v>
      </c>
      <c r="BC14" s="15">
        <f t="shared" si="17"/>
        <v>0</v>
      </c>
      <c r="BD14" s="10" t="str">
        <f>IFERROR(VLOOKUP(A14,'17'!U:V,2,0),"0")</f>
        <v>0</v>
      </c>
      <c r="BE14" s="5" t="s">
        <v>129</v>
      </c>
      <c r="BF14" s="15">
        <f t="shared" si="18"/>
        <v>0</v>
      </c>
      <c r="BG14" s="10" t="str">
        <f>IFERROR(VLOOKUP(A14,'18'!U:V,2,0),"0")</f>
        <v>0</v>
      </c>
      <c r="BH14" s="5" t="s">
        <v>129</v>
      </c>
      <c r="BI14" s="15">
        <f t="shared" si="22"/>
        <v>0</v>
      </c>
      <c r="BJ14" s="10" t="str">
        <f>IFERROR(VLOOKUP(A14,'19'!U:V,2,0),"0")</f>
        <v>0</v>
      </c>
      <c r="BK14" s="5" t="s">
        <v>129</v>
      </c>
      <c r="BL14" s="15">
        <f t="shared" si="23"/>
        <v>0</v>
      </c>
      <c r="BM14" s="10" t="str">
        <f>IFERROR(VLOOKUP(A14,'20'!U:V,2,0),"0")</f>
        <v>0</v>
      </c>
      <c r="BN14" s="5" t="s">
        <v>129</v>
      </c>
      <c r="BO14" s="15">
        <f t="shared" si="24"/>
        <v>0</v>
      </c>
      <c r="BP14" s="10" t="str">
        <f>IFERROR(VLOOKUP(A14,'21'!U:V,2,0),"0")</f>
        <v>0</v>
      </c>
      <c r="BQ14" s="5" t="s">
        <v>129</v>
      </c>
      <c r="BR14" s="15">
        <f t="shared" si="25"/>
        <v>0</v>
      </c>
      <c r="BS14" s="10" t="str">
        <f>IFERROR(VLOOKUP(A14,'22'!U:V,2,0),"0")</f>
        <v>0</v>
      </c>
      <c r="BT14" s="5" t="s">
        <v>129</v>
      </c>
      <c r="BU14" s="15">
        <f t="shared" si="26"/>
        <v>0</v>
      </c>
      <c r="BV14" s="10" t="str">
        <f>IFERROR(VLOOKUP(A14,'23'!U:V,2,0),"0")</f>
        <v>0</v>
      </c>
      <c r="BW14" s="5" t="s">
        <v>129</v>
      </c>
      <c r="BX14" s="15">
        <f t="shared" si="27"/>
        <v>0</v>
      </c>
      <c r="BY14" s="10" t="str">
        <f>IFERROR(VLOOKUP(A14,'24'!U:V,2,0),"0")</f>
        <v>0</v>
      </c>
      <c r="BZ14" s="5" t="s">
        <v>129</v>
      </c>
      <c r="CA14" s="15">
        <f t="shared" si="28"/>
        <v>0</v>
      </c>
      <c r="CB14" s="10" t="str">
        <f>IFERROR(VLOOKUP(A14,'25'!U:V,2,0),"0")</f>
        <v>0</v>
      </c>
      <c r="CC14" s="5" t="s">
        <v>129</v>
      </c>
      <c r="CD14" s="15">
        <f t="shared" si="29"/>
        <v>0</v>
      </c>
      <c r="CE14" s="10" t="str">
        <f>IFERROR(VLOOKUP(A14,'26'!U:V,2,0),"0")</f>
        <v>0</v>
      </c>
      <c r="CF14" s="5" t="s">
        <v>129</v>
      </c>
      <c r="CG14" s="15">
        <f t="shared" si="30"/>
        <v>0</v>
      </c>
      <c r="CH14" s="10" t="str">
        <f>IFERROR(VLOOKUP(A14,'27'!U:V,2,0),"0")</f>
        <v>0</v>
      </c>
      <c r="CI14" s="5" t="s">
        <v>129</v>
      </c>
      <c r="CJ14" s="15">
        <f t="shared" si="31"/>
        <v>0</v>
      </c>
      <c r="CK14" s="10" t="str">
        <f>IFERROR(VLOOKUP(A14,'28'!U:V,2,0),"0")</f>
        <v>0</v>
      </c>
      <c r="CL14" s="5" t="s">
        <v>129</v>
      </c>
      <c r="CM14" s="15">
        <f t="shared" si="32"/>
        <v>0</v>
      </c>
      <c r="CN14" s="10" t="str">
        <f>IFERROR(VLOOKUP(A14,'29'!U:V,2,0),"0")</f>
        <v>0</v>
      </c>
      <c r="CO14" s="5" t="s">
        <v>129</v>
      </c>
      <c r="CP14" s="15">
        <f t="shared" si="33"/>
        <v>0</v>
      </c>
      <c r="CQ14" s="10" t="str">
        <f>IFERROR(VLOOKUP(A14,'30'!U:V,2,0),"0")</f>
        <v>0</v>
      </c>
      <c r="CR14" s="5" t="s">
        <v>129</v>
      </c>
      <c r="CS14" s="15">
        <f t="shared" si="34"/>
        <v>0</v>
      </c>
      <c r="CT14" s="10" t="str">
        <f>IFERROR(VLOOKUP(A14,'31'!U:V,2,0),"0")</f>
        <v>0</v>
      </c>
      <c r="CU14" s="5" t="s">
        <v>129</v>
      </c>
      <c r="CV14" s="15">
        <f t="shared" si="35"/>
        <v>0</v>
      </c>
      <c r="CW14" s="10" t="str">
        <f>IFERROR(VLOOKUP(B14,'B-plus'!A:D,4,0),"0")</f>
        <v>0</v>
      </c>
      <c r="CX14" s="5" t="s">
        <v>129</v>
      </c>
      <c r="CY14" s="15">
        <f t="shared" si="36"/>
        <v>0</v>
      </c>
    </row>
    <row r="15" spans="1:103" x14ac:dyDescent="0.25">
      <c r="A15" s="6" t="s">
        <v>191</v>
      </c>
      <c r="B15" s="6" t="s">
        <v>191</v>
      </c>
      <c r="C15" s="4" t="s">
        <v>192</v>
      </c>
      <c r="D15" s="95">
        <v>37.17</v>
      </c>
      <c r="E15" s="19">
        <f t="shared" si="19"/>
        <v>0</v>
      </c>
      <c r="F15" s="5" t="s">
        <v>129</v>
      </c>
      <c r="G15" s="13">
        <f t="shared" si="20"/>
        <v>0</v>
      </c>
      <c r="H15" s="10" t="str">
        <f>IFERROR(VLOOKUP(A15,'1'!U:V,2,0),"0")</f>
        <v>0</v>
      </c>
      <c r="I15" s="5" t="s">
        <v>129</v>
      </c>
      <c r="J15" s="15">
        <f t="shared" si="3"/>
        <v>0</v>
      </c>
      <c r="K15" s="10" t="str">
        <f>IFERROR(VLOOKUP(A15,'2'!U:V,2,0),"0")</f>
        <v>0</v>
      </c>
      <c r="L15" s="5" t="s">
        <v>129</v>
      </c>
      <c r="M15" s="15">
        <f t="shared" si="4"/>
        <v>0</v>
      </c>
      <c r="N15" s="10" t="str">
        <f>IFERROR(VLOOKUP(A15,'3'!U:V,2,0),"0")</f>
        <v>0</v>
      </c>
      <c r="O15" s="5" t="s">
        <v>129</v>
      </c>
      <c r="P15" s="15">
        <f t="shared" si="5"/>
        <v>0</v>
      </c>
      <c r="Q15" s="10" t="str">
        <f>IFERROR(VLOOKUP(A15,'4'!U:V,2,0),"0")</f>
        <v>0</v>
      </c>
      <c r="R15" s="5" t="s">
        <v>129</v>
      </c>
      <c r="S15" s="15">
        <f t="shared" si="21"/>
        <v>0</v>
      </c>
      <c r="T15" s="10" t="str">
        <f>IFERROR(VLOOKUP(A15,'5'!U:V,2,0),"0")</f>
        <v>0</v>
      </c>
      <c r="U15" s="5" t="s">
        <v>129</v>
      </c>
      <c r="V15" s="15">
        <f t="shared" si="6"/>
        <v>0</v>
      </c>
      <c r="W15" s="10" t="str">
        <f>IFERROR(VLOOKUP(A15,'6'!U:V,2,0),"0")</f>
        <v>0</v>
      </c>
      <c r="X15" s="5" t="s">
        <v>129</v>
      </c>
      <c r="Y15" s="15">
        <f t="shared" si="7"/>
        <v>0</v>
      </c>
      <c r="Z15" s="10" t="str">
        <f>IFERROR(VLOOKUP(A15,'7'!U:V,2,0),"0")</f>
        <v>0</v>
      </c>
      <c r="AA15" s="5" t="s">
        <v>129</v>
      </c>
      <c r="AB15" s="15">
        <f t="shared" si="8"/>
        <v>0</v>
      </c>
      <c r="AC15" s="10" t="str">
        <f>IFERROR(VLOOKUP(A15,'8'!U:V,2,0),"0")</f>
        <v>0</v>
      </c>
      <c r="AD15" s="5" t="s">
        <v>129</v>
      </c>
      <c r="AE15" s="15">
        <f t="shared" si="9"/>
        <v>0</v>
      </c>
      <c r="AF15" s="10" t="str">
        <f>IFERROR(VLOOKUP(A15,'9'!U:V,2,0),"0")</f>
        <v>0</v>
      </c>
      <c r="AG15" s="5" t="s">
        <v>129</v>
      </c>
      <c r="AH15" s="15">
        <f t="shared" si="10"/>
        <v>0</v>
      </c>
      <c r="AI15" s="10" t="str">
        <f>IFERROR(VLOOKUP(A15,'10'!U:V,2,0),"0")</f>
        <v>0</v>
      </c>
      <c r="AJ15" s="5" t="s">
        <v>129</v>
      </c>
      <c r="AK15" s="15">
        <f t="shared" si="11"/>
        <v>0</v>
      </c>
      <c r="AL15" s="10" t="str">
        <f>IFERROR(VLOOKUP(A15,'11'!U:V,2,0),"0")</f>
        <v>0</v>
      </c>
      <c r="AM15" s="5" t="s">
        <v>129</v>
      </c>
      <c r="AN15" s="15">
        <f t="shared" si="12"/>
        <v>0</v>
      </c>
      <c r="AO15" s="10" t="str">
        <f>IFERROR(VLOOKUP(A15,'12'!U:V,2,0),"0")</f>
        <v>0</v>
      </c>
      <c r="AP15" s="5" t="s">
        <v>129</v>
      </c>
      <c r="AQ15" s="15">
        <f t="shared" si="13"/>
        <v>0</v>
      </c>
      <c r="AR15" s="10" t="str">
        <f>IFERROR(VLOOKUP(A15,'13'!U:V,2,0),"0")</f>
        <v>0</v>
      </c>
      <c r="AS15" s="5" t="s">
        <v>129</v>
      </c>
      <c r="AT15" s="15">
        <f t="shared" si="14"/>
        <v>0</v>
      </c>
      <c r="AU15" s="10" t="str">
        <f>IFERROR(VLOOKUP(A15,'14'!U:V,2,0),"0")</f>
        <v>0</v>
      </c>
      <c r="AV15" s="5" t="s">
        <v>129</v>
      </c>
      <c r="AW15" s="15">
        <f t="shared" si="15"/>
        <v>0</v>
      </c>
      <c r="AX15" s="10" t="str">
        <f>IFERROR(VLOOKUP(A15,'15'!U:V,2,0),"0")</f>
        <v>0</v>
      </c>
      <c r="AY15" s="5" t="s">
        <v>129</v>
      </c>
      <c r="AZ15" s="15">
        <f t="shared" si="16"/>
        <v>0</v>
      </c>
      <c r="BA15" s="10" t="str">
        <f>IFERROR(VLOOKUP(A15,'16'!U:V,2,0),"0")</f>
        <v>0</v>
      </c>
      <c r="BB15" s="5" t="s">
        <v>129</v>
      </c>
      <c r="BC15" s="15">
        <f t="shared" si="17"/>
        <v>0</v>
      </c>
      <c r="BD15" s="10" t="str">
        <f>IFERROR(VLOOKUP(A15,'17'!U:V,2,0),"0")</f>
        <v>0</v>
      </c>
      <c r="BE15" s="5" t="s">
        <v>129</v>
      </c>
      <c r="BF15" s="15">
        <f t="shared" si="18"/>
        <v>0</v>
      </c>
      <c r="BG15" s="10" t="str">
        <f>IFERROR(VLOOKUP(A15,'18'!U:V,2,0),"0")</f>
        <v>0</v>
      </c>
      <c r="BH15" s="5" t="s">
        <v>129</v>
      </c>
      <c r="BI15" s="15">
        <f t="shared" si="22"/>
        <v>0</v>
      </c>
      <c r="BJ15" s="10" t="str">
        <f>IFERROR(VLOOKUP(A15,'19'!U:V,2,0),"0")</f>
        <v>0</v>
      </c>
      <c r="BK15" s="5" t="s">
        <v>129</v>
      </c>
      <c r="BL15" s="15">
        <f t="shared" si="23"/>
        <v>0</v>
      </c>
      <c r="BM15" s="10" t="str">
        <f>IFERROR(VLOOKUP(A15,'20'!U:V,2,0),"0")</f>
        <v>0</v>
      </c>
      <c r="BN15" s="5" t="s">
        <v>129</v>
      </c>
      <c r="BO15" s="15">
        <f t="shared" si="24"/>
        <v>0</v>
      </c>
      <c r="BP15" s="10" t="str">
        <f>IFERROR(VLOOKUP(A15,'21'!U:V,2,0),"0")</f>
        <v>0</v>
      </c>
      <c r="BQ15" s="5" t="s">
        <v>129</v>
      </c>
      <c r="BR15" s="15">
        <f t="shared" si="25"/>
        <v>0</v>
      </c>
      <c r="BS15" s="10" t="str">
        <f>IFERROR(VLOOKUP(A15,'22'!U:V,2,0),"0")</f>
        <v>0</v>
      </c>
      <c r="BT15" s="5" t="s">
        <v>129</v>
      </c>
      <c r="BU15" s="15">
        <f t="shared" si="26"/>
        <v>0</v>
      </c>
      <c r="BV15" s="10" t="str">
        <f>IFERROR(VLOOKUP(A15,'23'!U:V,2,0),"0")</f>
        <v>0</v>
      </c>
      <c r="BW15" s="5" t="s">
        <v>129</v>
      </c>
      <c r="BX15" s="15">
        <f t="shared" si="27"/>
        <v>0</v>
      </c>
      <c r="BY15" s="10" t="str">
        <f>IFERROR(VLOOKUP(A15,'24'!U:V,2,0),"0")</f>
        <v>0</v>
      </c>
      <c r="BZ15" s="5" t="s">
        <v>129</v>
      </c>
      <c r="CA15" s="15">
        <f t="shared" si="28"/>
        <v>0</v>
      </c>
      <c r="CB15" s="10" t="str">
        <f>IFERROR(VLOOKUP(A15,'25'!U:V,2,0),"0")</f>
        <v>0</v>
      </c>
      <c r="CC15" s="5" t="s">
        <v>129</v>
      </c>
      <c r="CD15" s="15">
        <f t="shared" si="29"/>
        <v>0</v>
      </c>
      <c r="CE15" s="10" t="str">
        <f>IFERROR(VLOOKUP(A15,'26'!U:V,2,0),"0")</f>
        <v>0</v>
      </c>
      <c r="CF15" s="5" t="s">
        <v>129</v>
      </c>
      <c r="CG15" s="15">
        <f t="shared" si="30"/>
        <v>0</v>
      </c>
      <c r="CH15" s="10" t="str">
        <f>IFERROR(VLOOKUP(A15,'27'!U:V,2,0),"0")</f>
        <v>0</v>
      </c>
      <c r="CI15" s="5" t="s">
        <v>129</v>
      </c>
      <c r="CJ15" s="15">
        <f t="shared" si="31"/>
        <v>0</v>
      </c>
      <c r="CK15" s="10" t="str">
        <f>IFERROR(VLOOKUP(A15,'28'!U:V,2,0),"0")</f>
        <v>0</v>
      </c>
      <c r="CL15" s="5" t="s">
        <v>129</v>
      </c>
      <c r="CM15" s="15">
        <f t="shared" si="32"/>
        <v>0</v>
      </c>
      <c r="CN15" s="10" t="str">
        <f>IFERROR(VLOOKUP(A15,'29'!U:V,2,0),"0")</f>
        <v>0</v>
      </c>
      <c r="CO15" s="5" t="s">
        <v>129</v>
      </c>
      <c r="CP15" s="15">
        <f t="shared" si="33"/>
        <v>0</v>
      </c>
      <c r="CQ15" s="10" t="str">
        <f>IFERROR(VLOOKUP(A15,'30'!U:V,2,0),"0")</f>
        <v>0</v>
      </c>
      <c r="CR15" s="5" t="s">
        <v>129</v>
      </c>
      <c r="CS15" s="15">
        <f t="shared" si="34"/>
        <v>0</v>
      </c>
      <c r="CT15" s="10" t="str">
        <f>IFERROR(VLOOKUP(A15,'31'!U:V,2,0),"0")</f>
        <v>0</v>
      </c>
      <c r="CU15" s="5" t="s">
        <v>129</v>
      </c>
      <c r="CV15" s="15">
        <f t="shared" si="35"/>
        <v>0</v>
      </c>
      <c r="CW15" s="10" t="str">
        <f>IFERROR(VLOOKUP(B15,'B-plus'!A:D,4,0),"0")</f>
        <v>0</v>
      </c>
      <c r="CX15" s="5" t="s">
        <v>129</v>
      </c>
      <c r="CY15" s="15">
        <f t="shared" si="36"/>
        <v>0</v>
      </c>
    </row>
    <row r="16" spans="1:103" x14ac:dyDescent="0.25">
      <c r="A16" s="6" t="s">
        <v>18</v>
      </c>
      <c r="B16" s="6">
        <v>1111008</v>
      </c>
      <c r="C16" s="4" t="s">
        <v>19</v>
      </c>
      <c r="D16" s="13">
        <v>14.31</v>
      </c>
      <c r="E16" s="19">
        <f t="shared" si="19"/>
        <v>2673</v>
      </c>
      <c r="F16" s="5" t="s">
        <v>129</v>
      </c>
      <c r="G16" s="13">
        <f t="shared" si="20"/>
        <v>38250.630000000005</v>
      </c>
      <c r="H16" s="10">
        <f>IFERROR(VLOOKUP(A16,'1'!U:V,2,0),"0")</f>
        <v>89</v>
      </c>
      <c r="I16" s="5" t="s">
        <v>129</v>
      </c>
      <c r="J16" s="15">
        <f t="shared" si="3"/>
        <v>1273.5900000000001</v>
      </c>
      <c r="K16" s="10">
        <f>IFERROR(VLOOKUP(A16,'2'!U:V,2,0),"0")</f>
        <v>81</v>
      </c>
      <c r="L16" s="5" t="s">
        <v>129</v>
      </c>
      <c r="M16" s="15">
        <f t="shared" si="4"/>
        <v>1159.1100000000001</v>
      </c>
      <c r="N16" s="10">
        <f>IFERROR(VLOOKUP(A16,'3'!U:V,2,0),"0")</f>
        <v>137</v>
      </c>
      <c r="O16" s="5" t="s">
        <v>129</v>
      </c>
      <c r="P16" s="15">
        <f t="shared" si="5"/>
        <v>1960.47</v>
      </c>
      <c r="Q16" s="10">
        <f>IFERROR(VLOOKUP(A16,'4'!U:V,2,0),"0")</f>
        <v>64</v>
      </c>
      <c r="R16" s="5" t="s">
        <v>129</v>
      </c>
      <c r="S16" s="15">
        <f t="shared" si="21"/>
        <v>915.84</v>
      </c>
      <c r="T16" s="10">
        <f>IFERROR(VLOOKUP(A16,'5'!U:V,2,0),"0")</f>
        <v>220</v>
      </c>
      <c r="U16" s="5" t="s">
        <v>129</v>
      </c>
      <c r="V16" s="15">
        <f t="shared" si="6"/>
        <v>3148.2000000000003</v>
      </c>
      <c r="W16" s="10">
        <f>IFERROR(VLOOKUP(A16,'6'!U:V,2,0),"0")</f>
        <v>105</v>
      </c>
      <c r="X16" s="5" t="s">
        <v>129</v>
      </c>
      <c r="Y16" s="15">
        <f t="shared" si="7"/>
        <v>1502.55</v>
      </c>
      <c r="Z16" s="10">
        <f>IFERROR(VLOOKUP(A16,'7'!U:V,2,0),"0")</f>
        <v>45</v>
      </c>
      <c r="AA16" s="5" t="s">
        <v>129</v>
      </c>
      <c r="AB16" s="15">
        <f t="shared" si="8"/>
        <v>643.95000000000005</v>
      </c>
      <c r="AC16" s="10">
        <f>IFERROR(VLOOKUP(A16,'8'!U:V,2,0),"0")</f>
        <v>146</v>
      </c>
      <c r="AD16" s="5" t="s">
        <v>129</v>
      </c>
      <c r="AE16" s="15">
        <f t="shared" si="9"/>
        <v>2089.2600000000002</v>
      </c>
      <c r="AF16" s="10">
        <f>IFERROR(VLOOKUP(A16,'9'!U:V,2,0),"0")</f>
        <v>97</v>
      </c>
      <c r="AG16" s="5" t="s">
        <v>129</v>
      </c>
      <c r="AH16" s="15">
        <f t="shared" si="10"/>
        <v>1388.07</v>
      </c>
      <c r="AI16" s="10">
        <f>IFERROR(VLOOKUP(A16,'10'!U:V,2,0),"0")</f>
        <v>149</v>
      </c>
      <c r="AJ16" s="5" t="s">
        <v>129</v>
      </c>
      <c r="AK16" s="15">
        <f t="shared" si="11"/>
        <v>2132.19</v>
      </c>
      <c r="AL16" s="10">
        <f>IFERROR(VLOOKUP(A16,'11'!U:V,2,0),"0")</f>
        <v>52</v>
      </c>
      <c r="AM16" s="5" t="s">
        <v>129</v>
      </c>
      <c r="AN16" s="15">
        <f t="shared" si="12"/>
        <v>744.12</v>
      </c>
      <c r="AO16" s="10">
        <f>IFERROR(VLOOKUP(A16,'12'!U:V,2,0),"0")</f>
        <v>63</v>
      </c>
      <c r="AP16" s="5" t="s">
        <v>129</v>
      </c>
      <c r="AQ16" s="15">
        <f t="shared" si="13"/>
        <v>901.53000000000009</v>
      </c>
      <c r="AR16" s="10">
        <f>IFERROR(VLOOKUP(A16,'13'!U:V,2,0),"0")</f>
        <v>87</v>
      </c>
      <c r="AS16" s="5" t="s">
        <v>129</v>
      </c>
      <c r="AT16" s="15">
        <f t="shared" si="14"/>
        <v>1244.97</v>
      </c>
      <c r="AU16" s="10">
        <f>IFERROR(VLOOKUP(A16,'14'!U:V,2,0),"0")</f>
        <v>61</v>
      </c>
      <c r="AV16" s="5" t="s">
        <v>129</v>
      </c>
      <c r="AW16" s="15">
        <f t="shared" si="15"/>
        <v>872.91000000000008</v>
      </c>
      <c r="AX16" s="10">
        <f>IFERROR(VLOOKUP(A16,'15'!U:V,2,0),"0")</f>
        <v>72</v>
      </c>
      <c r="AY16" s="5" t="s">
        <v>129</v>
      </c>
      <c r="AZ16" s="15">
        <f t="shared" si="16"/>
        <v>1030.32</v>
      </c>
      <c r="BA16" s="10">
        <f>IFERROR(VLOOKUP(A16,'16'!U:V,2,0),"0")</f>
        <v>77</v>
      </c>
      <c r="BB16" s="5" t="s">
        <v>129</v>
      </c>
      <c r="BC16" s="15">
        <f t="shared" si="17"/>
        <v>1101.8700000000001</v>
      </c>
      <c r="BD16" s="10">
        <f>IFERROR(VLOOKUP(A16,'17'!U:V,2,0),"0")</f>
        <v>85</v>
      </c>
      <c r="BE16" s="5" t="s">
        <v>129</v>
      </c>
      <c r="BF16" s="15">
        <f t="shared" si="18"/>
        <v>1216.3500000000001</v>
      </c>
      <c r="BG16" s="10">
        <f>IFERROR(VLOOKUP(A16,'18'!U:V,2,0),"0")</f>
        <v>46</v>
      </c>
      <c r="BH16" s="5" t="s">
        <v>129</v>
      </c>
      <c r="BI16" s="15">
        <f t="shared" si="22"/>
        <v>658.26</v>
      </c>
      <c r="BJ16" s="10">
        <f>IFERROR(VLOOKUP(A16,'19'!U:V,2,0),"0")</f>
        <v>45</v>
      </c>
      <c r="BK16" s="5" t="s">
        <v>129</v>
      </c>
      <c r="BL16" s="15">
        <f t="shared" si="23"/>
        <v>643.95000000000005</v>
      </c>
      <c r="BM16" s="10">
        <f>IFERROR(VLOOKUP(A16,'20'!U:V,2,0),"0")</f>
        <v>48</v>
      </c>
      <c r="BN16" s="5" t="s">
        <v>129</v>
      </c>
      <c r="BO16" s="15">
        <f t="shared" si="24"/>
        <v>686.88</v>
      </c>
      <c r="BP16" s="10">
        <f>IFERROR(VLOOKUP(A16,'21'!U:V,2,0),"0")</f>
        <v>55</v>
      </c>
      <c r="BQ16" s="5" t="s">
        <v>129</v>
      </c>
      <c r="BR16" s="15">
        <f t="shared" si="25"/>
        <v>787.05000000000007</v>
      </c>
      <c r="BS16" s="10">
        <f>IFERROR(VLOOKUP(A16,'22'!U:V,2,0),"0")</f>
        <v>71</v>
      </c>
      <c r="BT16" s="5" t="s">
        <v>129</v>
      </c>
      <c r="BU16" s="15">
        <f t="shared" si="26"/>
        <v>1016.01</v>
      </c>
      <c r="BV16" s="10">
        <f>IFERROR(VLOOKUP(A16,'23'!U:V,2,0),"0")</f>
        <v>94</v>
      </c>
      <c r="BW16" s="5" t="s">
        <v>129</v>
      </c>
      <c r="BX16" s="15">
        <f t="shared" si="27"/>
        <v>1345.14</v>
      </c>
      <c r="BY16" s="10">
        <f>IFERROR(VLOOKUP(A16,'24'!U:V,2,0),"0")</f>
        <v>85</v>
      </c>
      <c r="BZ16" s="5" t="s">
        <v>129</v>
      </c>
      <c r="CA16" s="15">
        <f t="shared" si="28"/>
        <v>1216.3500000000001</v>
      </c>
      <c r="CB16" s="10">
        <f>IFERROR(VLOOKUP(A16,'25'!U:V,2,0),"0")</f>
        <v>88</v>
      </c>
      <c r="CC16" s="5" t="s">
        <v>129</v>
      </c>
      <c r="CD16" s="15">
        <f t="shared" si="29"/>
        <v>1259.28</v>
      </c>
      <c r="CE16" s="10">
        <f>IFERROR(VLOOKUP(A16,'26'!U:V,2,0),"0")</f>
        <v>47</v>
      </c>
      <c r="CF16" s="5" t="s">
        <v>129</v>
      </c>
      <c r="CG16" s="15">
        <f t="shared" si="30"/>
        <v>672.57</v>
      </c>
      <c r="CH16" s="10">
        <f>IFERROR(VLOOKUP(A16,'27'!U:V,2,0),"0")</f>
        <v>55</v>
      </c>
      <c r="CI16" s="5" t="s">
        <v>129</v>
      </c>
      <c r="CJ16" s="15">
        <f t="shared" si="31"/>
        <v>787.05000000000007</v>
      </c>
      <c r="CK16" s="10">
        <f>IFERROR(VLOOKUP(A16,'28'!U:V,2,0),"0")</f>
        <v>34</v>
      </c>
      <c r="CL16" s="5" t="s">
        <v>129</v>
      </c>
      <c r="CM16" s="15">
        <f t="shared" si="32"/>
        <v>486.54</v>
      </c>
      <c r="CN16" s="10">
        <f>IFERROR(VLOOKUP(A16,'29'!U:V,2,0),"0")</f>
        <v>69</v>
      </c>
      <c r="CO16" s="5" t="s">
        <v>129</v>
      </c>
      <c r="CP16" s="15">
        <f t="shared" si="33"/>
        <v>987.39</v>
      </c>
      <c r="CQ16" s="10">
        <f>IFERROR(VLOOKUP(A16,'30'!U:V,2,0),"0")</f>
        <v>130</v>
      </c>
      <c r="CR16" s="5" t="s">
        <v>129</v>
      </c>
      <c r="CS16" s="15">
        <f t="shared" si="34"/>
        <v>1860.3</v>
      </c>
      <c r="CT16" s="10">
        <f>IFERROR(VLOOKUP(A16,'31'!U:V,2,0),"0")</f>
        <v>176</v>
      </c>
      <c r="CU16" s="5" t="s">
        <v>129</v>
      </c>
      <c r="CV16" s="15">
        <f t="shared" si="35"/>
        <v>2518.56</v>
      </c>
      <c r="CW16" s="10">
        <f>IFERROR(VLOOKUP(B16,'B-plus'!A:D,4,0),"0")</f>
        <v>94</v>
      </c>
      <c r="CX16" s="5" t="s">
        <v>129</v>
      </c>
      <c r="CY16" s="15">
        <f t="shared" si="36"/>
        <v>1345.14</v>
      </c>
    </row>
    <row r="17" spans="1:103" x14ac:dyDescent="0.25">
      <c r="A17" s="6" t="s">
        <v>101</v>
      </c>
      <c r="B17" s="6">
        <v>1111009</v>
      </c>
      <c r="C17" s="4" t="s">
        <v>74</v>
      </c>
      <c r="D17" s="13">
        <v>27.35</v>
      </c>
      <c r="E17" s="19">
        <f t="shared" si="19"/>
        <v>273</v>
      </c>
      <c r="F17" s="5" t="s">
        <v>129</v>
      </c>
      <c r="G17" s="13">
        <f t="shared" si="20"/>
        <v>7466.55</v>
      </c>
      <c r="H17" s="10">
        <f>IFERROR(VLOOKUP(A17,'1'!U:V,2,0),"0")</f>
        <v>12</v>
      </c>
      <c r="I17" s="5" t="s">
        <v>129</v>
      </c>
      <c r="J17" s="15">
        <f t="shared" si="3"/>
        <v>328.20000000000005</v>
      </c>
      <c r="K17" s="10">
        <f>IFERROR(VLOOKUP(A17,'2'!U:V,2,0),"0")</f>
        <v>21</v>
      </c>
      <c r="L17" s="5" t="s">
        <v>129</v>
      </c>
      <c r="M17" s="15">
        <f t="shared" si="4"/>
        <v>574.35</v>
      </c>
      <c r="N17" s="10">
        <f>IFERROR(VLOOKUP(A17,'3'!U:V,2,0),"0")</f>
        <v>6</v>
      </c>
      <c r="O17" s="5" t="s">
        <v>129</v>
      </c>
      <c r="P17" s="15">
        <f t="shared" si="5"/>
        <v>164.10000000000002</v>
      </c>
      <c r="Q17" s="10">
        <f>IFERROR(VLOOKUP(A17,'4'!U:V,2,0),"0")</f>
        <v>7</v>
      </c>
      <c r="R17" s="5" t="s">
        <v>129</v>
      </c>
      <c r="S17" s="15">
        <f t="shared" si="21"/>
        <v>191.45000000000002</v>
      </c>
      <c r="T17" s="10">
        <f>IFERROR(VLOOKUP(A17,'5'!U:V,2,0),"0")</f>
        <v>7</v>
      </c>
      <c r="U17" s="5" t="s">
        <v>129</v>
      </c>
      <c r="V17" s="15">
        <f t="shared" si="6"/>
        <v>191.45000000000002</v>
      </c>
      <c r="W17" s="10">
        <f>IFERROR(VLOOKUP(A17,'6'!U:V,2,0),"0")</f>
        <v>12</v>
      </c>
      <c r="X17" s="5" t="s">
        <v>129</v>
      </c>
      <c r="Y17" s="15">
        <f t="shared" si="7"/>
        <v>328.20000000000005</v>
      </c>
      <c r="Z17" s="10">
        <f>IFERROR(VLOOKUP(A17,'7'!U:V,2,0),"0")</f>
        <v>4</v>
      </c>
      <c r="AA17" s="5" t="s">
        <v>129</v>
      </c>
      <c r="AB17" s="15">
        <f t="shared" si="8"/>
        <v>109.4</v>
      </c>
      <c r="AC17" s="10">
        <f>IFERROR(VLOOKUP(A17,'8'!U:V,2,0),"0")</f>
        <v>8</v>
      </c>
      <c r="AD17" s="5" t="s">
        <v>129</v>
      </c>
      <c r="AE17" s="15">
        <f t="shared" si="9"/>
        <v>218.8</v>
      </c>
      <c r="AF17" s="10">
        <f>IFERROR(VLOOKUP(A17,'9'!U:V,2,0),"0")</f>
        <v>10</v>
      </c>
      <c r="AG17" s="5" t="s">
        <v>129</v>
      </c>
      <c r="AH17" s="15">
        <f t="shared" si="10"/>
        <v>273.5</v>
      </c>
      <c r="AI17" s="10">
        <f>IFERROR(VLOOKUP(A17,'10'!U:V,2,0),"0")</f>
        <v>20</v>
      </c>
      <c r="AJ17" s="5" t="s">
        <v>129</v>
      </c>
      <c r="AK17" s="15">
        <f t="shared" si="11"/>
        <v>547</v>
      </c>
      <c r="AL17" s="10">
        <f>IFERROR(VLOOKUP(A17,'11'!U:V,2,0),"0")</f>
        <v>3</v>
      </c>
      <c r="AM17" s="5" t="s">
        <v>129</v>
      </c>
      <c r="AN17" s="15">
        <f t="shared" si="12"/>
        <v>82.050000000000011</v>
      </c>
      <c r="AO17" s="10">
        <f>IFERROR(VLOOKUP(A17,'12'!U:V,2,0),"0")</f>
        <v>6</v>
      </c>
      <c r="AP17" s="5" t="s">
        <v>129</v>
      </c>
      <c r="AQ17" s="15">
        <f t="shared" si="13"/>
        <v>164.10000000000002</v>
      </c>
      <c r="AR17" s="10">
        <f>IFERROR(VLOOKUP(A17,'13'!U:V,2,0),"0")</f>
        <v>9</v>
      </c>
      <c r="AS17" s="5" t="s">
        <v>129</v>
      </c>
      <c r="AT17" s="15">
        <f t="shared" si="14"/>
        <v>246.15</v>
      </c>
      <c r="AU17" s="10">
        <f>IFERROR(VLOOKUP(A17,'14'!U:V,2,0),"0")</f>
        <v>7</v>
      </c>
      <c r="AV17" s="5" t="s">
        <v>129</v>
      </c>
      <c r="AW17" s="15">
        <f t="shared" si="15"/>
        <v>191.45000000000002</v>
      </c>
      <c r="AX17" s="10">
        <f>IFERROR(VLOOKUP(A17,'15'!U:V,2,0),"0")</f>
        <v>8</v>
      </c>
      <c r="AY17" s="5" t="s">
        <v>129</v>
      </c>
      <c r="AZ17" s="15">
        <f t="shared" si="16"/>
        <v>218.8</v>
      </c>
      <c r="BA17" s="10">
        <f>IFERROR(VLOOKUP(A17,'16'!U:V,2,0),"0")</f>
        <v>6</v>
      </c>
      <c r="BB17" s="5" t="s">
        <v>129</v>
      </c>
      <c r="BC17" s="15">
        <f t="shared" si="17"/>
        <v>164.10000000000002</v>
      </c>
      <c r="BD17" s="10">
        <f>IFERROR(VLOOKUP(A17,'17'!U:V,2,0),"0")</f>
        <v>15</v>
      </c>
      <c r="BE17" s="5" t="s">
        <v>129</v>
      </c>
      <c r="BF17" s="15">
        <f t="shared" si="18"/>
        <v>410.25</v>
      </c>
      <c r="BG17" s="10">
        <f>IFERROR(VLOOKUP(A17,'18'!U:V,2,0),"0")</f>
        <v>3</v>
      </c>
      <c r="BH17" s="5" t="s">
        <v>129</v>
      </c>
      <c r="BI17" s="15">
        <f t="shared" si="22"/>
        <v>82.050000000000011</v>
      </c>
      <c r="BJ17" s="10">
        <f>IFERROR(VLOOKUP(A17,'19'!U:V,2,0),"0")</f>
        <v>11</v>
      </c>
      <c r="BK17" s="5" t="s">
        <v>129</v>
      </c>
      <c r="BL17" s="15">
        <f t="shared" si="23"/>
        <v>300.85000000000002</v>
      </c>
      <c r="BM17" s="10">
        <f>IFERROR(VLOOKUP(A17,'20'!U:V,2,0),"0")</f>
        <v>4</v>
      </c>
      <c r="BN17" s="5" t="s">
        <v>129</v>
      </c>
      <c r="BO17" s="15">
        <f t="shared" si="24"/>
        <v>109.4</v>
      </c>
      <c r="BP17" s="10">
        <f>IFERROR(VLOOKUP(A17,'21'!U:V,2,0),"0")</f>
        <v>5</v>
      </c>
      <c r="BQ17" s="5" t="s">
        <v>129</v>
      </c>
      <c r="BR17" s="15">
        <f t="shared" si="25"/>
        <v>136.75</v>
      </c>
      <c r="BS17" s="10">
        <f>IFERROR(VLOOKUP(A17,'22'!U:V,2,0),"0")</f>
        <v>8</v>
      </c>
      <c r="BT17" s="5" t="s">
        <v>129</v>
      </c>
      <c r="BU17" s="15">
        <f t="shared" si="26"/>
        <v>218.8</v>
      </c>
      <c r="BV17" s="10">
        <f>IFERROR(VLOOKUP(A17,'23'!U:V,2,0),"0")</f>
        <v>9</v>
      </c>
      <c r="BW17" s="5" t="s">
        <v>129</v>
      </c>
      <c r="BX17" s="15">
        <f t="shared" si="27"/>
        <v>246.15</v>
      </c>
      <c r="BY17" s="10">
        <f>IFERROR(VLOOKUP(A17,'24'!U:V,2,0),"0")</f>
        <v>14</v>
      </c>
      <c r="BZ17" s="5" t="s">
        <v>129</v>
      </c>
      <c r="CA17" s="15">
        <f t="shared" si="28"/>
        <v>382.90000000000003</v>
      </c>
      <c r="CB17" s="10">
        <f>IFERROR(VLOOKUP(A17,'25'!U:V,2,0),"0")</f>
        <v>12</v>
      </c>
      <c r="CC17" s="5" t="s">
        <v>129</v>
      </c>
      <c r="CD17" s="15">
        <f t="shared" si="29"/>
        <v>328.20000000000005</v>
      </c>
      <c r="CE17" s="10">
        <f>IFERROR(VLOOKUP(A17,'26'!U:V,2,0),"0")</f>
        <v>7</v>
      </c>
      <c r="CF17" s="5" t="s">
        <v>129</v>
      </c>
      <c r="CG17" s="15">
        <f t="shared" si="30"/>
        <v>191.45000000000002</v>
      </c>
      <c r="CH17" s="10">
        <f>IFERROR(VLOOKUP(A17,'27'!U:V,2,0),"0")</f>
        <v>14</v>
      </c>
      <c r="CI17" s="5" t="s">
        <v>129</v>
      </c>
      <c r="CJ17" s="15">
        <f t="shared" si="31"/>
        <v>382.90000000000003</v>
      </c>
      <c r="CK17" s="10">
        <f>IFERROR(VLOOKUP(A17,'28'!U:V,2,0),"0")</f>
        <v>2</v>
      </c>
      <c r="CL17" s="5" t="s">
        <v>129</v>
      </c>
      <c r="CM17" s="15">
        <f t="shared" si="32"/>
        <v>54.7</v>
      </c>
      <c r="CN17" s="10">
        <f>IFERROR(VLOOKUP(A17,'29'!U:V,2,0),"0")</f>
        <v>6</v>
      </c>
      <c r="CO17" s="5" t="s">
        <v>129</v>
      </c>
      <c r="CP17" s="15">
        <f t="shared" si="33"/>
        <v>164.10000000000002</v>
      </c>
      <c r="CQ17" s="10">
        <f>IFERROR(VLOOKUP(A17,'30'!U:V,2,0),"0")</f>
        <v>8</v>
      </c>
      <c r="CR17" s="5" t="s">
        <v>129</v>
      </c>
      <c r="CS17" s="15">
        <f t="shared" si="34"/>
        <v>218.8</v>
      </c>
      <c r="CT17" s="10">
        <f>IFERROR(VLOOKUP(A17,'31'!U:V,2,0),"0")</f>
        <v>9</v>
      </c>
      <c r="CU17" s="5" t="s">
        <v>129</v>
      </c>
      <c r="CV17" s="15">
        <f t="shared" si="35"/>
        <v>246.15</v>
      </c>
      <c r="CW17" s="10">
        <f>IFERROR(VLOOKUP(B17,'B-plus'!A:D,4,0),"0")</f>
        <v>67</v>
      </c>
      <c r="CX17" s="5" t="s">
        <v>129</v>
      </c>
      <c r="CY17" s="15">
        <f t="shared" si="36"/>
        <v>1832.45</v>
      </c>
    </row>
    <row r="18" spans="1:103" x14ac:dyDescent="0.25">
      <c r="A18" s="6" t="s">
        <v>73</v>
      </c>
      <c r="B18" s="6" t="s">
        <v>73</v>
      </c>
      <c r="C18" s="4" t="s">
        <v>118</v>
      </c>
      <c r="D18" s="13">
        <v>27.35</v>
      </c>
      <c r="E18" s="19">
        <f t="shared" si="19"/>
        <v>0</v>
      </c>
      <c r="F18" s="5" t="s">
        <v>129</v>
      </c>
      <c r="G18" s="13">
        <f t="shared" si="20"/>
        <v>0</v>
      </c>
      <c r="H18" s="10" t="str">
        <f>IFERROR(VLOOKUP(A18,'1'!U:V,2,0),"0")</f>
        <v>0</v>
      </c>
      <c r="I18" s="5" t="s">
        <v>129</v>
      </c>
      <c r="J18" s="15">
        <f t="shared" si="3"/>
        <v>0</v>
      </c>
      <c r="K18" s="10" t="str">
        <f>IFERROR(VLOOKUP(A18,'2'!U:V,2,0),"0")</f>
        <v>0</v>
      </c>
      <c r="L18" s="5" t="s">
        <v>129</v>
      </c>
      <c r="M18" s="15">
        <f t="shared" si="4"/>
        <v>0</v>
      </c>
      <c r="N18" s="10" t="str">
        <f>IFERROR(VLOOKUP(A18,'3'!U:V,2,0),"0")</f>
        <v>0</v>
      </c>
      <c r="O18" s="5" t="s">
        <v>129</v>
      </c>
      <c r="P18" s="15">
        <f t="shared" si="5"/>
        <v>0</v>
      </c>
      <c r="Q18" s="10" t="str">
        <f>IFERROR(VLOOKUP(A18,'4'!U:V,2,0),"0")</f>
        <v>0</v>
      </c>
      <c r="R18" s="5" t="s">
        <v>129</v>
      </c>
      <c r="S18" s="15">
        <f t="shared" si="21"/>
        <v>0</v>
      </c>
      <c r="T18" s="10" t="str">
        <f>IFERROR(VLOOKUP(A18,'5'!U:V,2,0),"0")</f>
        <v>0</v>
      </c>
      <c r="U18" s="5" t="s">
        <v>129</v>
      </c>
      <c r="V18" s="15">
        <f t="shared" si="6"/>
        <v>0</v>
      </c>
      <c r="W18" s="10" t="str">
        <f>IFERROR(VLOOKUP(A18,'6'!U:V,2,0),"0")</f>
        <v>0</v>
      </c>
      <c r="X18" s="5" t="s">
        <v>129</v>
      </c>
      <c r="Y18" s="15">
        <f t="shared" si="7"/>
        <v>0</v>
      </c>
      <c r="Z18" s="10" t="str">
        <f>IFERROR(VLOOKUP(A18,'7'!U:V,2,0),"0")</f>
        <v>0</v>
      </c>
      <c r="AA18" s="5" t="s">
        <v>129</v>
      </c>
      <c r="AB18" s="15">
        <f t="shared" si="8"/>
        <v>0</v>
      </c>
      <c r="AC18" s="10" t="str">
        <f>IFERROR(VLOOKUP(A18,'8'!U:V,2,0),"0")</f>
        <v>0</v>
      </c>
      <c r="AD18" s="5" t="s">
        <v>129</v>
      </c>
      <c r="AE18" s="15">
        <f t="shared" si="9"/>
        <v>0</v>
      </c>
      <c r="AF18" s="10" t="str">
        <f>IFERROR(VLOOKUP(A18,'9'!U:V,2,0),"0")</f>
        <v>0</v>
      </c>
      <c r="AG18" s="5" t="s">
        <v>129</v>
      </c>
      <c r="AH18" s="15">
        <f t="shared" si="10"/>
        <v>0</v>
      </c>
      <c r="AI18" s="10" t="str">
        <f>IFERROR(VLOOKUP(A18,'10'!U:V,2,0),"0")</f>
        <v>0</v>
      </c>
      <c r="AJ18" s="5" t="s">
        <v>129</v>
      </c>
      <c r="AK18" s="15">
        <f t="shared" si="11"/>
        <v>0</v>
      </c>
      <c r="AL18" s="10" t="str">
        <f>IFERROR(VLOOKUP(A18,'11'!U:V,2,0),"0")</f>
        <v>0</v>
      </c>
      <c r="AM18" s="5" t="s">
        <v>129</v>
      </c>
      <c r="AN18" s="15">
        <f t="shared" si="12"/>
        <v>0</v>
      </c>
      <c r="AO18" s="10" t="str">
        <f>IFERROR(VLOOKUP(A18,'12'!U:V,2,0),"0")</f>
        <v>0</v>
      </c>
      <c r="AP18" s="5" t="s">
        <v>129</v>
      </c>
      <c r="AQ18" s="15">
        <f t="shared" si="13"/>
        <v>0</v>
      </c>
      <c r="AR18" s="10" t="str">
        <f>IFERROR(VLOOKUP(A18,'13'!U:V,2,0),"0")</f>
        <v>0</v>
      </c>
      <c r="AS18" s="5" t="s">
        <v>129</v>
      </c>
      <c r="AT18" s="15">
        <f t="shared" si="14"/>
        <v>0</v>
      </c>
      <c r="AU18" s="10" t="str">
        <f>IFERROR(VLOOKUP(A18,'14'!U:V,2,0),"0")</f>
        <v>0</v>
      </c>
      <c r="AV18" s="5" t="s">
        <v>129</v>
      </c>
      <c r="AW18" s="15">
        <f t="shared" si="15"/>
        <v>0</v>
      </c>
      <c r="AX18" s="10" t="str">
        <f>IFERROR(VLOOKUP(A18,'15'!U:V,2,0),"0")</f>
        <v>0</v>
      </c>
      <c r="AY18" s="5" t="s">
        <v>129</v>
      </c>
      <c r="AZ18" s="15">
        <f t="shared" si="16"/>
        <v>0</v>
      </c>
      <c r="BA18" s="10" t="str">
        <f>IFERROR(VLOOKUP(A18,'16'!U:V,2,0),"0")</f>
        <v>0</v>
      </c>
      <c r="BB18" s="5" t="s">
        <v>129</v>
      </c>
      <c r="BC18" s="15">
        <f t="shared" si="17"/>
        <v>0</v>
      </c>
      <c r="BD18" s="10" t="str">
        <f>IFERROR(VLOOKUP(A18,'17'!U:V,2,0),"0")</f>
        <v>0</v>
      </c>
      <c r="BE18" s="5" t="s">
        <v>129</v>
      </c>
      <c r="BF18" s="15">
        <f t="shared" si="18"/>
        <v>0</v>
      </c>
      <c r="BG18" s="10" t="str">
        <f>IFERROR(VLOOKUP(A18,'18'!U:V,2,0),"0")</f>
        <v>0</v>
      </c>
      <c r="BH18" s="5" t="s">
        <v>129</v>
      </c>
      <c r="BI18" s="15">
        <f t="shared" si="22"/>
        <v>0</v>
      </c>
      <c r="BJ18" s="10" t="str">
        <f>IFERROR(VLOOKUP(A18,'19'!U:V,2,0),"0")</f>
        <v>0</v>
      </c>
      <c r="BK18" s="5" t="s">
        <v>129</v>
      </c>
      <c r="BL18" s="15">
        <f t="shared" si="23"/>
        <v>0</v>
      </c>
      <c r="BM18" s="10" t="str">
        <f>IFERROR(VLOOKUP(A18,'20'!U:V,2,0),"0")</f>
        <v>0</v>
      </c>
      <c r="BN18" s="5" t="s">
        <v>129</v>
      </c>
      <c r="BO18" s="15">
        <f t="shared" si="24"/>
        <v>0</v>
      </c>
      <c r="BP18" s="10" t="str">
        <f>IFERROR(VLOOKUP(A18,'21'!U:V,2,0),"0")</f>
        <v>0</v>
      </c>
      <c r="BQ18" s="5" t="s">
        <v>129</v>
      </c>
      <c r="BR18" s="15">
        <f t="shared" si="25"/>
        <v>0</v>
      </c>
      <c r="BS18" s="10" t="str">
        <f>IFERROR(VLOOKUP(A18,'22'!U:V,2,0),"0")</f>
        <v>0</v>
      </c>
      <c r="BT18" s="5" t="s">
        <v>129</v>
      </c>
      <c r="BU18" s="15">
        <f t="shared" si="26"/>
        <v>0</v>
      </c>
      <c r="BV18" s="10" t="str">
        <f>IFERROR(VLOOKUP(A18,'23'!U:V,2,0),"0")</f>
        <v>0</v>
      </c>
      <c r="BW18" s="5" t="s">
        <v>129</v>
      </c>
      <c r="BX18" s="15">
        <f t="shared" si="27"/>
        <v>0</v>
      </c>
      <c r="BY18" s="10" t="str">
        <f>IFERROR(VLOOKUP(A18,'24'!U:V,2,0),"0")</f>
        <v>0</v>
      </c>
      <c r="BZ18" s="5" t="s">
        <v>129</v>
      </c>
      <c r="CA18" s="15">
        <f t="shared" si="28"/>
        <v>0</v>
      </c>
      <c r="CB18" s="10" t="str">
        <f>IFERROR(VLOOKUP(A18,'25'!U:V,2,0),"0")</f>
        <v>0</v>
      </c>
      <c r="CC18" s="5" t="s">
        <v>129</v>
      </c>
      <c r="CD18" s="15">
        <f t="shared" si="29"/>
        <v>0</v>
      </c>
      <c r="CE18" s="10" t="str">
        <f>IFERROR(VLOOKUP(A18,'26'!U:V,2,0),"0")</f>
        <v>0</v>
      </c>
      <c r="CF18" s="5" t="s">
        <v>129</v>
      </c>
      <c r="CG18" s="15">
        <f t="shared" si="30"/>
        <v>0</v>
      </c>
      <c r="CH18" s="10" t="str">
        <f>IFERROR(VLOOKUP(A18,'27'!U:V,2,0),"0")</f>
        <v>0</v>
      </c>
      <c r="CI18" s="5" t="s">
        <v>129</v>
      </c>
      <c r="CJ18" s="15">
        <f t="shared" si="31"/>
        <v>0</v>
      </c>
      <c r="CK18" s="10" t="str">
        <f>IFERROR(VLOOKUP(A18,'28'!U:V,2,0),"0")</f>
        <v>0</v>
      </c>
      <c r="CL18" s="5" t="s">
        <v>129</v>
      </c>
      <c r="CM18" s="15">
        <f t="shared" si="32"/>
        <v>0</v>
      </c>
      <c r="CN18" s="10" t="str">
        <f>IFERROR(VLOOKUP(A18,'29'!U:V,2,0),"0")</f>
        <v>0</v>
      </c>
      <c r="CO18" s="5" t="s">
        <v>129</v>
      </c>
      <c r="CP18" s="15">
        <f t="shared" si="33"/>
        <v>0</v>
      </c>
      <c r="CQ18" s="10" t="str">
        <f>IFERROR(VLOOKUP(A18,'30'!U:V,2,0),"0")</f>
        <v>0</v>
      </c>
      <c r="CR18" s="5" t="s">
        <v>129</v>
      </c>
      <c r="CS18" s="15">
        <f t="shared" si="34"/>
        <v>0</v>
      </c>
      <c r="CT18" s="10" t="str">
        <f>IFERROR(VLOOKUP(A18,'31'!U:V,2,0),"0")</f>
        <v>0</v>
      </c>
      <c r="CU18" s="5" t="s">
        <v>129</v>
      </c>
      <c r="CV18" s="15">
        <f t="shared" si="35"/>
        <v>0</v>
      </c>
      <c r="CW18" s="10" t="str">
        <f>IFERROR(VLOOKUP(B18,'B-plus'!A:D,4,0),"0")</f>
        <v>0</v>
      </c>
      <c r="CX18" s="5" t="s">
        <v>129</v>
      </c>
      <c r="CY18" s="15">
        <f t="shared" si="36"/>
        <v>0</v>
      </c>
    </row>
    <row r="19" spans="1:103" x14ac:dyDescent="0.25">
      <c r="A19" s="6" t="s">
        <v>159</v>
      </c>
      <c r="B19" s="6">
        <v>1111013</v>
      </c>
      <c r="C19" s="4" t="s">
        <v>160</v>
      </c>
      <c r="D19" s="13">
        <v>27.35</v>
      </c>
      <c r="E19" s="19">
        <f t="shared" si="19"/>
        <v>0</v>
      </c>
      <c r="F19" s="5" t="s">
        <v>129</v>
      </c>
      <c r="G19" s="13">
        <f t="shared" si="20"/>
        <v>0</v>
      </c>
      <c r="H19" s="10" t="str">
        <f>IFERROR(VLOOKUP(A19,'1'!U:V,2,0),"0")</f>
        <v>0</v>
      </c>
      <c r="I19" s="5" t="s">
        <v>129</v>
      </c>
      <c r="J19" s="15">
        <f t="shared" si="3"/>
        <v>0</v>
      </c>
      <c r="K19" s="10" t="str">
        <f>IFERROR(VLOOKUP(A19,'2'!U:V,2,0),"0")</f>
        <v>0</v>
      </c>
      <c r="L19" s="5" t="s">
        <v>129</v>
      </c>
      <c r="M19" s="15">
        <f t="shared" si="4"/>
        <v>0</v>
      </c>
      <c r="N19" s="10" t="str">
        <f>IFERROR(VLOOKUP(A19,'3'!U:V,2,0),"0")</f>
        <v>0</v>
      </c>
      <c r="O19" s="5" t="s">
        <v>129</v>
      </c>
      <c r="P19" s="15">
        <f t="shared" si="5"/>
        <v>0</v>
      </c>
      <c r="Q19" s="10" t="str">
        <f>IFERROR(VLOOKUP(A19,'4'!U:V,2,0),"0")</f>
        <v>0</v>
      </c>
      <c r="R19" s="5" t="s">
        <v>129</v>
      </c>
      <c r="S19" s="15">
        <f t="shared" si="21"/>
        <v>0</v>
      </c>
      <c r="T19" s="10" t="str">
        <f>IFERROR(VLOOKUP(A19,'5'!U:V,2,0),"0")</f>
        <v>0</v>
      </c>
      <c r="U19" s="5" t="s">
        <v>129</v>
      </c>
      <c r="V19" s="15">
        <f t="shared" si="6"/>
        <v>0</v>
      </c>
      <c r="W19" s="10" t="str">
        <f>IFERROR(VLOOKUP(A19,'6'!U:V,2,0),"0")</f>
        <v>0</v>
      </c>
      <c r="X19" s="5" t="s">
        <v>129</v>
      </c>
      <c r="Y19" s="15">
        <f t="shared" si="7"/>
        <v>0</v>
      </c>
      <c r="Z19" s="10" t="str">
        <f>IFERROR(VLOOKUP(A19,'7'!U:V,2,0),"0")</f>
        <v>0</v>
      </c>
      <c r="AA19" s="5" t="s">
        <v>129</v>
      </c>
      <c r="AB19" s="15">
        <f t="shared" si="8"/>
        <v>0</v>
      </c>
      <c r="AC19" s="10" t="str">
        <f>IFERROR(VLOOKUP(A19,'8'!U:V,2,0),"0")</f>
        <v>0</v>
      </c>
      <c r="AD19" s="5" t="s">
        <v>129</v>
      </c>
      <c r="AE19" s="15">
        <f t="shared" si="9"/>
        <v>0</v>
      </c>
      <c r="AF19" s="10" t="str">
        <f>IFERROR(VLOOKUP(A19,'9'!U:V,2,0),"0")</f>
        <v>0</v>
      </c>
      <c r="AG19" s="5" t="s">
        <v>129</v>
      </c>
      <c r="AH19" s="15">
        <f t="shared" si="10"/>
        <v>0</v>
      </c>
      <c r="AI19" s="10" t="str">
        <f>IFERROR(VLOOKUP(A19,'10'!U:V,2,0),"0")</f>
        <v>0</v>
      </c>
      <c r="AJ19" s="5" t="s">
        <v>129</v>
      </c>
      <c r="AK19" s="15">
        <f t="shared" si="11"/>
        <v>0</v>
      </c>
      <c r="AL19" s="10" t="str">
        <f>IFERROR(VLOOKUP(A19,'11'!U:V,2,0),"0")</f>
        <v>0</v>
      </c>
      <c r="AM19" s="5" t="s">
        <v>129</v>
      </c>
      <c r="AN19" s="15">
        <f t="shared" si="12"/>
        <v>0</v>
      </c>
      <c r="AO19" s="10" t="str">
        <f>IFERROR(VLOOKUP(A19,'12'!U:V,2,0),"0")</f>
        <v>0</v>
      </c>
      <c r="AP19" s="5" t="s">
        <v>129</v>
      </c>
      <c r="AQ19" s="15">
        <f t="shared" si="13"/>
        <v>0</v>
      </c>
      <c r="AR19" s="10" t="str">
        <f>IFERROR(VLOOKUP(A19,'13'!U:V,2,0),"0")</f>
        <v>0</v>
      </c>
      <c r="AS19" s="5" t="s">
        <v>129</v>
      </c>
      <c r="AT19" s="15">
        <f t="shared" si="14"/>
        <v>0</v>
      </c>
      <c r="AU19" s="10" t="str">
        <f>IFERROR(VLOOKUP(A19,'14'!U:V,2,0),"0")</f>
        <v>0</v>
      </c>
      <c r="AV19" s="5" t="s">
        <v>129</v>
      </c>
      <c r="AW19" s="15">
        <f t="shared" si="15"/>
        <v>0</v>
      </c>
      <c r="AX19" s="10" t="str">
        <f>IFERROR(VLOOKUP(A19,'15'!U:V,2,0),"0")</f>
        <v>0</v>
      </c>
      <c r="AY19" s="5" t="s">
        <v>129</v>
      </c>
      <c r="AZ19" s="15">
        <f t="shared" si="16"/>
        <v>0</v>
      </c>
      <c r="BA19" s="10" t="str">
        <f>IFERROR(VLOOKUP(A19,'16'!U:V,2,0),"0")</f>
        <v>0</v>
      </c>
      <c r="BB19" s="5" t="s">
        <v>129</v>
      </c>
      <c r="BC19" s="15">
        <f t="shared" si="17"/>
        <v>0</v>
      </c>
      <c r="BD19" s="10" t="str">
        <f>IFERROR(VLOOKUP(A19,'17'!U:V,2,0),"0")</f>
        <v>0</v>
      </c>
      <c r="BE19" s="5" t="s">
        <v>129</v>
      </c>
      <c r="BF19" s="15">
        <f t="shared" si="18"/>
        <v>0</v>
      </c>
      <c r="BG19" s="10" t="str">
        <f>IFERROR(VLOOKUP(A19,'18'!U:V,2,0),"0")</f>
        <v>0</v>
      </c>
      <c r="BH19" s="5" t="s">
        <v>129</v>
      </c>
      <c r="BI19" s="15">
        <f t="shared" si="22"/>
        <v>0</v>
      </c>
      <c r="BJ19" s="10" t="str">
        <f>IFERROR(VLOOKUP(A19,'19'!U:V,2,0),"0")</f>
        <v>0</v>
      </c>
      <c r="BK19" s="5" t="s">
        <v>129</v>
      </c>
      <c r="BL19" s="15">
        <f t="shared" si="23"/>
        <v>0</v>
      </c>
      <c r="BM19" s="10" t="str">
        <f>IFERROR(VLOOKUP(A19,'20'!U:V,2,0),"0")</f>
        <v>0</v>
      </c>
      <c r="BN19" s="5" t="s">
        <v>129</v>
      </c>
      <c r="BO19" s="15">
        <f t="shared" si="24"/>
        <v>0</v>
      </c>
      <c r="BP19" s="10" t="str">
        <f>IFERROR(VLOOKUP(A19,'21'!U:V,2,0),"0")</f>
        <v>0</v>
      </c>
      <c r="BQ19" s="5" t="s">
        <v>129</v>
      </c>
      <c r="BR19" s="15">
        <f t="shared" si="25"/>
        <v>0</v>
      </c>
      <c r="BS19" s="10" t="str">
        <f>IFERROR(VLOOKUP(A19,'22'!U:V,2,0),"0")</f>
        <v>0</v>
      </c>
      <c r="BT19" s="5" t="s">
        <v>129</v>
      </c>
      <c r="BU19" s="15">
        <f t="shared" si="26"/>
        <v>0</v>
      </c>
      <c r="BV19" s="10" t="str">
        <f>IFERROR(VLOOKUP(A19,'23'!U:V,2,0),"0")</f>
        <v>0</v>
      </c>
      <c r="BW19" s="5" t="s">
        <v>129</v>
      </c>
      <c r="BX19" s="15">
        <f t="shared" si="27"/>
        <v>0</v>
      </c>
      <c r="BY19" s="10" t="str">
        <f>IFERROR(VLOOKUP(A19,'24'!U:V,2,0),"0")</f>
        <v>0</v>
      </c>
      <c r="BZ19" s="5" t="s">
        <v>129</v>
      </c>
      <c r="CA19" s="15">
        <f t="shared" si="28"/>
        <v>0</v>
      </c>
      <c r="CB19" s="10" t="str">
        <f>IFERROR(VLOOKUP(A19,'25'!U:V,2,0),"0")</f>
        <v>0</v>
      </c>
      <c r="CC19" s="5" t="s">
        <v>129</v>
      </c>
      <c r="CD19" s="15">
        <f t="shared" si="29"/>
        <v>0</v>
      </c>
      <c r="CE19" s="10" t="str">
        <f>IFERROR(VLOOKUP(A19,'26'!U:V,2,0),"0")</f>
        <v>0</v>
      </c>
      <c r="CF19" s="5" t="s">
        <v>129</v>
      </c>
      <c r="CG19" s="15">
        <f t="shared" si="30"/>
        <v>0</v>
      </c>
      <c r="CH19" s="10" t="str">
        <f>IFERROR(VLOOKUP(A19,'27'!U:V,2,0),"0")</f>
        <v>0</v>
      </c>
      <c r="CI19" s="5" t="s">
        <v>129</v>
      </c>
      <c r="CJ19" s="15">
        <f t="shared" si="31"/>
        <v>0</v>
      </c>
      <c r="CK19" s="10" t="str">
        <f>IFERROR(VLOOKUP(A19,'28'!U:V,2,0),"0")</f>
        <v>0</v>
      </c>
      <c r="CL19" s="5" t="s">
        <v>129</v>
      </c>
      <c r="CM19" s="15">
        <f t="shared" si="32"/>
        <v>0</v>
      </c>
      <c r="CN19" s="10" t="str">
        <f>IFERROR(VLOOKUP(A19,'29'!U:V,2,0),"0")</f>
        <v>0</v>
      </c>
      <c r="CO19" s="5" t="s">
        <v>129</v>
      </c>
      <c r="CP19" s="15">
        <f t="shared" si="33"/>
        <v>0</v>
      </c>
      <c r="CQ19" s="10" t="str">
        <f>IFERROR(VLOOKUP(A19,'30'!U:V,2,0),"0")</f>
        <v>0</v>
      </c>
      <c r="CR19" s="5" t="s">
        <v>129</v>
      </c>
      <c r="CS19" s="15">
        <f t="shared" si="34"/>
        <v>0</v>
      </c>
      <c r="CT19" s="10" t="str">
        <f>IFERROR(VLOOKUP(A19,'31'!U:V,2,0),"0")</f>
        <v>0</v>
      </c>
      <c r="CU19" s="5" t="s">
        <v>129</v>
      </c>
      <c r="CV19" s="15">
        <f t="shared" si="35"/>
        <v>0</v>
      </c>
      <c r="CW19" s="10" t="str">
        <f>IFERROR(VLOOKUP(B19,'B-plus'!A:D,4,0),"0")</f>
        <v>0</v>
      </c>
      <c r="CX19" s="5" t="s">
        <v>129</v>
      </c>
      <c r="CY19" s="15">
        <f t="shared" si="36"/>
        <v>0</v>
      </c>
    </row>
    <row r="20" spans="1:103" x14ac:dyDescent="0.25">
      <c r="A20" s="6" t="s">
        <v>204</v>
      </c>
      <c r="B20" s="6">
        <v>1111015</v>
      </c>
      <c r="C20" s="4" t="s">
        <v>205</v>
      </c>
      <c r="D20" s="13">
        <v>27.35</v>
      </c>
      <c r="E20" s="19">
        <f t="shared" si="19"/>
        <v>0</v>
      </c>
      <c r="F20" s="5" t="s">
        <v>129</v>
      </c>
      <c r="G20" s="13">
        <f t="shared" si="20"/>
        <v>0</v>
      </c>
      <c r="H20" s="10" t="str">
        <f>IFERROR(VLOOKUP(A20,'1'!U:V,2,0),"0")</f>
        <v>0</v>
      </c>
      <c r="I20" s="5" t="s">
        <v>129</v>
      </c>
      <c r="J20" s="15">
        <f t="shared" si="3"/>
        <v>0</v>
      </c>
      <c r="K20" s="10" t="str">
        <f>IFERROR(VLOOKUP(A20,'2'!U:V,2,0),"0")</f>
        <v>0</v>
      </c>
      <c r="L20" s="5" t="s">
        <v>129</v>
      </c>
      <c r="M20" s="15">
        <f t="shared" si="4"/>
        <v>0</v>
      </c>
      <c r="N20" s="10" t="str">
        <f>IFERROR(VLOOKUP(A20,'3'!U:V,2,0),"0")</f>
        <v>0</v>
      </c>
      <c r="O20" s="5" t="s">
        <v>129</v>
      </c>
      <c r="P20" s="15">
        <f t="shared" si="5"/>
        <v>0</v>
      </c>
      <c r="Q20" s="10" t="str">
        <f>IFERROR(VLOOKUP(A20,'4'!U:V,2,0),"0")</f>
        <v>0</v>
      </c>
      <c r="R20" s="5" t="s">
        <v>129</v>
      </c>
      <c r="S20" s="15">
        <f t="shared" si="21"/>
        <v>0</v>
      </c>
      <c r="T20" s="10" t="str">
        <f>IFERROR(VLOOKUP(A20,'5'!U:V,2,0),"0")</f>
        <v>0</v>
      </c>
      <c r="U20" s="5" t="s">
        <v>129</v>
      </c>
      <c r="V20" s="15">
        <f t="shared" si="6"/>
        <v>0</v>
      </c>
      <c r="W20" s="10" t="str">
        <f>IFERROR(VLOOKUP(A20,'6'!U:V,2,0),"0")</f>
        <v>0</v>
      </c>
      <c r="X20" s="5" t="s">
        <v>129</v>
      </c>
      <c r="Y20" s="15">
        <f t="shared" si="7"/>
        <v>0</v>
      </c>
      <c r="Z20" s="10" t="str">
        <f>IFERROR(VLOOKUP(A20,'7'!U:V,2,0),"0")</f>
        <v>0</v>
      </c>
      <c r="AA20" s="5" t="s">
        <v>129</v>
      </c>
      <c r="AB20" s="15">
        <f t="shared" si="8"/>
        <v>0</v>
      </c>
      <c r="AC20" s="10" t="str">
        <f>IFERROR(VLOOKUP(A20,'8'!U:V,2,0),"0")</f>
        <v>0</v>
      </c>
      <c r="AD20" s="5" t="s">
        <v>129</v>
      </c>
      <c r="AE20" s="15">
        <f t="shared" si="9"/>
        <v>0</v>
      </c>
      <c r="AF20" s="10" t="str">
        <f>IFERROR(VLOOKUP(A20,'9'!U:V,2,0),"0")</f>
        <v>0</v>
      </c>
      <c r="AG20" s="5" t="s">
        <v>129</v>
      </c>
      <c r="AH20" s="15">
        <f t="shared" si="10"/>
        <v>0</v>
      </c>
      <c r="AI20" s="10" t="str">
        <f>IFERROR(VLOOKUP(A20,'10'!U:V,2,0),"0")</f>
        <v>0</v>
      </c>
      <c r="AJ20" s="5" t="s">
        <v>129</v>
      </c>
      <c r="AK20" s="15">
        <f t="shared" si="11"/>
        <v>0</v>
      </c>
      <c r="AL20" s="10" t="str">
        <f>IFERROR(VLOOKUP(A20,'11'!U:V,2,0),"0")</f>
        <v>0</v>
      </c>
      <c r="AM20" s="5" t="s">
        <v>129</v>
      </c>
      <c r="AN20" s="15">
        <f t="shared" si="12"/>
        <v>0</v>
      </c>
      <c r="AO20" s="10" t="str">
        <f>IFERROR(VLOOKUP(A20,'12'!U:V,2,0),"0")</f>
        <v>0</v>
      </c>
      <c r="AP20" s="5" t="s">
        <v>129</v>
      </c>
      <c r="AQ20" s="15">
        <f t="shared" si="13"/>
        <v>0</v>
      </c>
      <c r="AR20" s="10" t="str">
        <f>IFERROR(VLOOKUP(A20,'13'!U:V,2,0),"0")</f>
        <v>0</v>
      </c>
      <c r="AS20" s="5" t="s">
        <v>129</v>
      </c>
      <c r="AT20" s="15">
        <f t="shared" si="14"/>
        <v>0</v>
      </c>
      <c r="AU20" s="10" t="str">
        <f>IFERROR(VLOOKUP(A20,'14'!U:V,2,0),"0")</f>
        <v>0</v>
      </c>
      <c r="AV20" s="5" t="s">
        <v>129</v>
      </c>
      <c r="AW20" s="15">
        <f t="shared" si="15"/>
        <v>0</v>
      </c>
      <c r="AX20" s="10" t="str">
        <f>IFERROR(VLOOKUP(A20,'15'!U:V,2,0),"0")</f>
        <v>0</v>
      </c>
      <c r="AY20" s="5" t="s">
        <v>129</v>
      </c>
      <c r="AZ20" s="15">
        <f t="shared" si="16"/>
        <v>0</v>
      </c>
      <c r="BA20" s="10" t="str">
        <f>IFERROR(VLOOKUP(A20,'16'!U:V,2,0),"0")</f>
        <v>0</v>
      </c>
      <c r="BB20" s="5" t="s">
        <v>129</v>
      </c>
      <c r="BC20" s="15">
        <f t="shared" si="17"/>
        <v>0</v>
      </c>
      <c r="BD20" s="10" t="str">
        <f>IFERROR(VLOOKUP(A20,'17'!U:V,2,0),"0")</f>
        <v>0</v>
      </c>
      <c r="BE20" s="5" t="s">
        <v>129</v>
      </c>
      <c r="BF20" s="15">
        <f t="shared" si="18"/>
        <v>0</v>
      </c>
      <c r="BG20" s="10" t="str">
        <f>IFERROR(VLOOKUP(A20,'18'!U:V,2,0),"0")</f>
        <v>0</v>
      </c>
      <c r="BH20" s="5" t="s">
        <v>129</v>
      </c>
      <c r="BI20" s="15">
        <f t="shared" si="22"/>
        <v>0</v>
      </c>
      <c r="BJ20" s="10" t="str">
        <f>IFERROR(VLOOKUP(A20,'19'!U:V,2,0),"0")</f>
        <v>0</v>
      </c>
      <c r="BK20" s="5" t="s">
        <v>129</v>
      </c>
      <c r="BL20" s="15">
        <f t="shared" si="23"/>
        <v>0</v>
      </c>
      <c r="BM20" s="10" t="str">
        <f>IFERROR(VLOOKUP(A20,'20'!U:V,2,0),"0")</f>
        <v>0</v>
      </c>
      <c r="BN20" s="5" t="s">
        <v>129</v>
      </c>
      <c r="BO20" s="15">
        <f t="shared" si="24"/>
        <v>0</v>
      </c>
      <c r="BP20" s="10" t="str">
        <f>IFERROR(VLOOKUP(A20,'21'!U:V,2,0),"0")</f>
        <v>0</v>
      </c>
      <c r="BQ20" s="5" t="s">
        <v>129</v>
      </c>
      <c r="BR20" s="15">
        <f t="shared" si="25"/>
        <v>0</v>
      </c>
      <c r="BS20" s="10" t="str">
        <f>IFERROR(VLOOKUP(A20,'22'!U:V,2,0),"0")</f>
        <v>0</v>
      </c>
      <c r="BT20" s="5" t="s">
        <v>129</v>
      </c>
      <c r="BU20" s="15">
        <f t="shared" si="26"/>
        <v>0</v>
      </c>
      <c r="BV20" s="10" t="str">
        <f>IFERROR(VLOOKUP(A20,'23'!U:V,2,0),"0")</f>
        <v>0</v>
      </c>
      <c r="BW20" s="5" t="s">
        <v>129</v>
      </c>
      <c r="BX20" s="15">
        <f t="shared" si="27"/>
        <v>0</v>
      </c>
      <c r="BY20" s="10" t="str">
        <f>IFERROR(VLOOKUP(A20,'24'!U:V,2,0),"0")</f>
        <v>0</v>
      </c>
      <c r="BZ20" s="5" t="s">
        <v>129</v>
      </c>
      <c r="CA20" s="15">
        <f t="shared" si="28"/>
        <v>0</v>
      </c>
      <c r="CB20" s="10" t="str">
        <f>IFERROR(VLOOKUP(A20,'25'!U:V,2,0),"0")</f>
        <v>0</v>
      </c>
      <c r="CC20" s="5" t="s">
        <v>129</v>
      </c>
      <c r="CD20" s="15">
        <f t="shared" si="29"/>
        <v>0</v>
      </c>
      <c r="CE20" s="10" t="str">
        <f>IFERROR(VLOOKUP(A20,'26'!U:V,2,0),"0")</f>
        <v>0</v>
      </c>
      <c r="CF20" s="5" t="s">
        <v>129</v>
      </c>
      <c r="CG20" s="15">
        <f t="shared" si="30"/>
        <v>0</v>
      </c>
      <c r="CH20" s="10" t="str">
        <f>IFERROR(VLOOKUP(A20,'27'!U:V,2,0),"0")</f>
        <v>0</v>
      </c>
      <c r="CI20" s="5" t="s">
        <v>129</v>
      </c>
      <c r="CJ20" s="15">
        <f t="shared" si="31"/>
        <v>0</v>
      </c>
      <c r="CK20" s="10" t="str">
        <f>IFERROR(VLOOKUP(A20,'28'!U:V,2,0),"0")</f>
        <v>0</v>
      </c>
      <c r="CL20" s="5" t="s">
        <v>129</v>
      </c>
      <c r="CM20" s="15">
        <f t="shared" si="32"/>
        <v>0</v>
      </c>
      <c r="CN20" s="10" t="str">
        <f>IFERROR(VLOOKUP(A20,'29'!U:V,2,0),"0")</f>
        <v>0</v>
      </c>
      <c r="CO20" s="5" t="s">
        <v>129</v>
      </c>
      <c r="CP20" s="15">
        <f t="shared" si="33"/>
        <v>0</v>
      </c>
      <c r="CQ20" s="10" t="str">
        <f>IFERROR(VLOOKUP(A20,'30'!U:V,2,0),"0")</f>
        <v>0</v>
      </c>
      <c r="CR20" s="5" t="s">
        <v>129</v>
      </c>
      <c r="CS20" s="15">
        <f t="shared" si="34"/>
        <v>0</v>
      </c>
      <c r="CT20" s="10" t="str">
        <f>IFERROR(VLOOKUP(A20,'31'!U:V,2,0),"0")</f>
        <v>0</v>
      </c>
      <c r="CU20" s="5" t="s">
        <v>129</v>
      </c>
      <c r="CV20" s="15">
        <f t="shared" si="35"/>
        <v>0</v>
      </c>
      <c r="CW20" s="10" t="str">
        <f>IFERROR(VLOOKUP(B20,'B-plus'!A:D,4,0),"0")</f>
        <v>0</v>
      </c>
      <c r="CX20" s="5" t="s">
        <v>129</v>
      </c>
      <c r="CY20" s="15">
        <f t="shared" si="36"/>
        <v>0</v>
      </c>
    </row>
    <row r="21" spans="1:103" x14ac:dyDescent="0.25">
      <c r="A21" s="6" t="s">
        <v>211</v>
      </c>
      <c r="B21" s="6">
        <v>1111017</v>
      </c>
      <c r="C21" s="4" t="s">
        <v>212</v>
      </c>
      <c r="D21" s="13">
        <v>27.35</v>
      </c>
      <c r="E21" s="19">
        <f t="shared" si="19"/>
        <v>0</v>
      </c>
      <c r="F21" s="5" t="s">
        <v>129</v>
      </c>
      <c r="G21" s="13">
        <f t="shared" si="20"/>
        <v>0</v>
      </c>
      <c r="H21" s="10" t="str">
        <f>IFERROR(VLOOKUP(A21,'1'!U:V,2,0),"0")</f>
        <v>0</v>
      </c>
      <c r="I21" s="5" t="s">
        <v>129</v>
      </c>
      <c r="J21" s="15">
        <f t="shared" si="3"/>
        <v>0</v>
      </c>
      <c r="K21" s="10" t="str">
        <f>IFERROR(VLOOKUP(A21,'2'!U:V,2,0),"0")</f>
        <v>0</v>
      </c>
      <c r="L21" s="5" t="s">
        <v>129</v>
      </c>
      <c r="M21" s="15">
        <f t="shared" si="4"/>
        <v>0</v>
      </c>
      <c r="N21" s="10" t="str">
        <f>IFERROR(VLOOKUP(A21,'3'!U:V,2,0),"0")</f>
        <v>0</v>
      </c>
      <c r="O21" s="5" t="s">
        <v>129</v>
      </c>
      <c r="P21" s="15">
        <f t="shared" si="5"/>
        <v>0</v>
      </c>
      <c r="Q21" s="10" t="str">
        <f>IFERROR(VLOOKUP(A21,'4'!U:V,2,0),"0")</f>
        <v>0</v>
      </c>
      <c r="R21" s="5" t="s">
        <v>129</v>
      </c>
      <c r="S21" s="15">
        <f t="shared" si="21"/>
        <v>0</v>
      </c>
      <c r="T21" s="10" t="str">
        <f>IFERROR(VLOOKUP(A21,'5'!U:V,2,0),"0")</f>
        <v>0</v>
      </c>
      <c r="U21" s="5" t="s">
        <v>129</v>
      </c>
      <c r="V21" s="15">
        <f t="shared" si="6"/>
        <v>0</v>
      </c>
      <c r="W21" s="10" t="str">
        <f>IFERROR(VLOOKUP(A21,'6'!U:V,2,0),"0")</f>
        <v>0</v>
      </c>
      <c r="X21" s="5" t="s">
        <v>129</v>
      </c>
      <c r="Y21" s="15">
        <f t="shared" si="7"/>
        <v>0</v>
      </c>
      <c r="Z21" s="10" t="str">
        <f>IFERROR(VLOOKUP(A21,'7'!U:V,2,0),"0")</f>
        <v>0</v>
      </c>
      <c r="AA21" s="5" t="s">
        <v>129</v>
      </c>
      <c r="AB21" s="15">
        <f t="shared" si="8"/>
        <v>0</v>
      </c>
      <c r="AC21" s="10" t="str">
        <f>IFERROR(VLOOKUP(A21,'8'!U:V,2,0),"0")</f>
        <v>0</v>
      </c>
      <c r="AD21" s="5" t="s">
        <v>129</v>
      </c>
      <c r="AE21" s="15">
        <f t="shared" si="9"/>
        <v>0</v>
      </c>
      <c r="AF21" s="10" t="str">
        <f>IFERROR(VLOOKUP(A21,'9'!U:V,2,0),"0")</f>
        <v>0</v>
      </c>
      <c r="AG21" s="5" t="s">
        <v>129</v>
      </c>
      <c r="AH21" s="15">
        <f t="shared" si="10"/>
        <v>0</v>
      </c>
      <c r="AI21" s="10" t="str">
        <f>IFERROR(VLOOKUP(A21,'10'!U:V,2,0),"0")</f>
        <v>0</v>
      </c>
      <c r="AJ21" s="5" t="s">
        <v>129</v>
      </c>
      <c r="AK21" s="15">
        <f t="shared" si="11"/>
        <v>0</v>
      </c>
      <c r="AL21" s="10" t="str">
        <f>IFERROR(VLOOKUP(A21,'11'!U:V,2,0),"0")</f>
        <v>0</v>
      </c>
      <c r="AM21" s="5" t="s">
        <v>129</v>
      </c>
      <c r="AN21" s="15">
        <f t="shared" si="12"/>
        <v>0</v>
      </c>
      <c r="AO21" s="10" t="str">
        <f>IFERROR(VLOOKUP(A21,'12'!U:V,2,0),"0")</f>
        <v>0</v>
      </c>
      <c r="AP21" s="5" t="s">
        <v>129</v>
      </c>
      <c r="AQ21" s="15">
        <f t="shared" si="13"/>
        <v>0</v>
      </c>
      <c r="AR21" s="10" t="str">
        <f>IFERROR(VLOOKUP(A21,'13'!U:V,2,0),"0")</f>
        <v>0</v>
      </c>
      <c r="AS21" s="5" t="s">
        <v>129</v>
      </c>
      <c r="AT21" s="15">
        <f t="shared" si="14"/>
        <v>0</v>
      </c>
      <c r="AU21" s="10" t="str">
        <f>IFERROR(VLOOKUP(A21,'14'!U:V,2,0),"0")</f>
        <v>0</v>
      </c>
      <c r="AV21" s="5" t="s">
        <v>129</v>
      </c>
      <c r="AW21" s="15">
        <f t="shared" si="15"/>
        <v>0</v>
      </c>
      <c r="AX21" s="10" t="str">
        <f>IFERROR(VLOOKUP(A21,'15'!U:V,2,0),"0")</f>
        <v>0</v>
      </c>
      <c r="AY21" s="5" t="s">
        <v>129</v>
      </c>
      <c r="AZ21" s="15">
        <f t="shared" si="16"/>
        <v>0</v>
      </c>
      <c r="BA21" s="10" t="str">
        <f>IFERROR(VLOOKUP(A21,'16'!U:V,2,0),"0")</f>
        <v>0</v>
      </c>
      <c r="BB21" s="5" t="s">
        <v>129</v>
      </c>
      <c r="BC21" s="15">
        <f t="shared" si="17"/>
        <v>0</v>
      </c>
      <c r="BD21" s="10" t="str">
        <f>IFERROR(VLOOKUP(A21,'17'!U:V,2,0),"0")</f>
        <v>0</v>
      </c>
      <c r="BE21" s="5" t="s">
        <v>129</v>
      </c>
      <c r="BF21" s="15">
        <f t="shared" si="18"/>
        <v>0</v>
      </c>
      <c r="BG21" s="10" t="str">
        <f>IFERROR(VLOOKUP(A21,'18'!U:V,2,0),"0")</f>
        <v>0</v>
      </c>
      <c r="BH21" s="5" t="s">
        <v>129</v>
      </c>
      <c r="BI21" s="15">
        <f t="shared" si="22"/>
        <v>0</v>
      </c>
      <c r="BJ21" s="10" t="str">
        <f>IFERROR(VLOOKUP(A21,'19'!U:V,2,0),"0")</f>
        <v>0</v>
      </c>
      <c r="BK21" s="5" t="s">
        <v>129</v>
      </c>
      <c r="BL21" s="15">
        <f t="shared" si="23"/>
        <v>0</v>
      </c>
      <c r="BM21" s="10" t="str">
        <f>IFERROR(VLOOKUP(A21,'20'!U:V,2,0),"0")</f>
        <v>0</v>
      </c>
      <c r="BN21" s="5" t="s">
        <v>129</v>
      </c>
      <c r="BO21" s="15">
        <f t="shared" si="24"/>
        <v>0</v>
      </c>
      <c r="BP21" s="10" t="str">
        <f>IFERROR(VLOOKUP(A21,'21'!U:V,2,0),"0")</f>
        <v>0</v>
      </c>
      <c r="BQ21" s="5" t="s">
        <v>129</v>
      </c>
      <c r="BR21" s="15">
        <f t="shared" si="25"/>
        <v>0</v>
      </c>
      <c r="BS21" s="10" t="str">
        <f>IFERROR(VLOOKUP(A21,'22'!U:V,2,0),"0")</f>
        <v>0</v>
      </c>
      <c r="BT21" s="5" t="s">
        <v>129</v>
      </c>
      <c r="BU21" s="15">
        <f t="shared" si="26"/>
        <v>0</v>
      </c>
      <c r="BV21" s="10" t="str">
        <f>IFERROR(VLOOKUP(A21,'23'!U:V,2,0),"0")</f>
        <v>0</v>
      </c>
      <c r="BW21" s="5" t="s">
        <v>129</v>
      </c>
      <c r="BX21" s="15">
        <f t="shared" si="27"/>
        <v>0</v>
      </c>
      <c r="BY21" s="10" t="str">
        <f>IFERROR(VLOOKUP(A21,'24'!U:V,2,0),"0")</f>
        <v>0</v>
      </c>
      <c r="BZ21" s="5" t="s">
        <v>129</v>
      </c>
      <c r="CA21" s="15">
        <f t="shared" si="28"/>
        <v>0</v>
      </c>
      <c r="CB21" s="10" t="str">
        <f>IFERROR(VLOOKUP(A21,'25'!U:V,2,0),"0")</f>
        <v>0</v>
      </c>
      <c r="CC21" s="5" t="s">
        <v>129</v>
      </c>
      <c r="CD21" s="15">
        <f t="shared" si="29"/>
        <v>0</v>
      </c>
      <c r="CE21" s="10" t="str">
        <f>IFERROR(VLOOKUP(A21,'26'!U:V,2,0),"0")</f>
        <v>0</v>
      </c>
      <c r="CF21" s="5" t="s">
        <v>129</v>
      </c>
      <c r="CG21" s="15">
        <f t="shared" si="30"/>
        <v>0</v>
      </c>
      <c r="CH21" s="10" t="str">
        <f>IFERROR(VLOOKUP(A21,'27'!U:V,2,0),"0")</f>
        <v>0</v>
      </c>
      <c r="CI21" s="5" t="s">
        <v>129</v>
      </c>
      <c r="CJ21" s="15">
        <f t="shared" si="31"/>
        <v>0</v>
      </c>
      <c r="CK21" s="10" t="str">
        <f>IFERROR(VLOOKUP(A21,'28'!U:V,2,0),"0")</f>
        <v>0</v>
      </c>
      <c r="CL21" s="5" t="s">
        <v>129</v>
      </c>
      <c r="CM21" s="15">
        <f t="shared" si="32"/>
        <v>0</v>
      </c>
      <c r="CN21" s="10" t="str">
        <f>IFERROR(VLOOKUP(A21,'29'!U:V,2,0),"0")</f>
        <v>0</v>
      </c>
      <c r="CO21" s="5" t="s">
        <v>129</v>
      </c>
      <c r="CP21" s="15">
        <f t="shared" si="33"/>
        <v>0</v>
      </c>
      <c r="CQ21" s="10" t="str">
        <f>IFERROR(VLOOKUP(A21,'30'!U:V,2,0),"0")</f>
        <v>0</v>
      </c>
      <c r="CR21" s="5" t="s">
        <v>129</v>
      </c>
      <c r="CS21" s="15">
        <f t="shared" si="34"/>
        <v>0</v>
      </c>
      <c r="CT21" s="10" t="str">
        <f>IFERROR(VLOOKUP(A21,'31'!U:V,2,0),"0")</f>
        <v>0</v>
      </c>
      <c r="CU21" s="5" t="s">
        <v>129</v>
      </c>
      <c r="CV21" s="15">
        <f t="shared" si="35"/>
        <v>0</v>
      </c>
      <c r="CW21" s="10" t="str">
        <f>IFERROR(VLOOKUP(B21,'B-plus'!A:D,4,0),"0")</f>
        <v>0</v>
      </c>
      <c r="CX21" s="5" t="s">
        <v>129</v>
      </c>
      <c r="CY21" s="15">
        <f t="shared" si="36"/>
        <v>0</v>
      </c>
    </row>
    <row r="22" spans="1:103" x14ac:dyDescent="0.25">
      <c r="A22" s="6" t="s">
        <v>198</v>
      </c>
      <c r="B22" s="6">
        <v>1111019</v>
      </c>
      <c r="C22" s="4" t="s">
        <v>199</v>
      </c>
      <c r="D22" s="13">
        <v>27.35</v>
      </c>
      <c r="E22" s="19">
        <f t="shared" si="19"/>
        <v>0</v>
      </c>
      <c r="F22" s="5" t="s">
        <v>129</v>
      </c>
      <c r="G22" s="13">
        <f t="shared" si="20"/>
        <v>0</v>
      </c>
      <c r="H22" s="10" t="str">
        <f>IFERROR(VLOOKUP(A22,'1'!U:V,2,0),"0")</f>
        <v>0</v>
      </c>
      <c r="I22" s="5" t="s">
        <v>129</v>
      </c>
      <c r="J22" s="15">
        <f t="shared" si="3"/>
        <v>0</v>
      </c>
      <c r="K22" s="10" t="str">
        <f>IFERROR(VLOOKUP(A22,'2'!U:V,2,0),"0")</f>
        <v>0</v>
      </c>
      <c r="L22" s="5" t="s">
        <v>129</v>
      </c>
      <c r="M22" s="15">
        <f t="shared" si="4"/>
        <v>0</v>
      </c>
      <c r="N22" s="10" t="str">
        <f>IFERROR(VLOOKUP(A22,'3'!U:V,2,0),"0")</f>
        <v>0</v>
      </c>
      <c r="O22" s="5" t="s">
        <v>129</v>
      </c>
      <c r="P22" s="15">
        <f t="shared" si="5"/>
        <v>0</v>
      </c>
      <c r="Q22" s="10" t="str">
        <f>IFERROR(VLOOKUP(A22,'4'!U:V,2,0),"0")</f>
        <v>0</v>
      </c>
      <c r="R22" s="5" t="s">
        <v>129</v>
      </c>
      <c r="S22" s="15">
        <f t="shared" si="21"/>
        <v>0</v>
      </c>
      <c r="T22" s="10" t="str">
        <f>IFERROR(VLOOKUP(A22,'5'!U:V,2,0),"0")</f>
        <v>0</v>
      </c>
      <c r="U22" s="5" t="s">
        <v>129</v>
      </c>
      <c r="V22" s="15">
        <f t="shared" si="6"/>
        <v>0</v>
      </c>
      <c r="W22" s="10" t="str">
        <f>IFERROR(VLOOKUP(A22,'6'!U:V,2,0),"0")</f>
        <v>0</v>
      </c>
      <c r="X22" s="5" t="s">
        <v>129</v>
      </c>
      <c r="Y22" s="15">
        <f t="shared" si="7"/>
        <v>0</v>
      </c>
      <c r="Z22" s="10" t="str">
        <f>IFERROR(VLOOKUP(A22,'7'!U:V,2,0),"0")</f>
        <v>0</v>
      </c>
      <c r="AA22" s="5" t="s">
        <v>129</v>
      </c>
      <c r="AB22" s="15">
        <f t="shared" si="8"/>
        <v>0</v>
      </c>
      <c r="AC22" s="10" t="str">
        <f>IFERROR(VLOOKUP(A22,'8'!U:V,2,0),"0")</f>
        <v>0</v>
      </c>
      <c r="AD22" s="5" t="s">
        <v>129</v>
      </c>
      <c r="AE22" s="15">
        <f t="shared" si="9"/>
        <v>0</v>
      </c>
      <c r="AF22" s="10" t="str">
        <f>IFERROR(VLOOKUP(A22,'9'!U:V,2,0),"0")</f>
        <v>0</v>
      </c>
      <c r="AG22" s="5" t="s">
        <v>129</v>
      </c>
      <c r="AH22" s="15">
        <f t="shared" si="10"/>
        <v>0</v>
      </c>
      <c r="AI22" s="10" t="str">
        <f>IFERROR(VLOOKUP(A22,'10'!U:V,2,0),"0")</f>
        <v>0</v>
      </c>
      <c r="AJ22" s="5" t="s">
        <v>129</v>
      </c>
      <c r="AK22" s="15">
        <f t="shared" si="11"/>
        <v>0</v>
      </c>
      <c r="AL22" s="10" t="str">
        <f>IFERROR(VLOOKUP(A22,'11'!U:V,2,0),"0")</f>
        <v>0</v>
      </c>
      <c r="AM22" s="5" t="s">
        <v>129</v>
      </c>
      <c r="AN22" s="15">
        <f t="shared" si="12"/>
        <v>0</v>
      </c>
      <c r="AO22" s="10" t="str">
        <f>IFERROR(VLOOKUP(A22,'12'!U:V,2,0),"0")</f>
        <v>0</v>
      </c>
      <c r="AP22" s="5" t="s">
        <v>129</v>
      </c>
      <c r="AQ22" s="15">
        <f t="shared" si="13"/>
        <v>0</v>
      </c>
      <c r="AR22" s="10" t="str">
        <f>IFERROR(VLOOKUP(A22,'13'!U:V,2,0),"0")</f>
        <v>0</v>
      </c>
      <c r="AS22" s="5" t="s">
        <v>129</v>
      </c>
      <c r="AT22" s="15">
        <f t="shared" si="14"/>
        <v>0</v>
      </c>
      <c r="AU22" s="10" t="str">
        <f>IFERROR(VLOOKUP(A22,'14'!U:V,2,0),"0")</f>
        <v>0</v>
      </c>
      <c r="AV22" s="5" t="s">
        <v>129</v>
      </c>
      <c r="AW22" s="15">
        <f t="shared" si="15"/>
        <v>0</v>
      </c>
      <c r="AX22" s="10" t="str">
        <f>IFERROR(VLOOKUP(A22,'15'!U:V,2,0),"0")</f>
        <v>0</v>
      </c>
      <c r="AY22" s="5" t="s">
        <v>129</v>
      </c>
      <c r="AZ22" s="15">
        <f t="shared" si="16"/>
        <v>0</v>
      </c>
      <c r="BA22" s="10" t="str">
        <f>IFERROR(VLOOKUP(A22,'16'!U:V,2,0),"0")</f>
        <v>0</v>
      </c>
      <c r="BB22" s="5" t="s">
        <v>129</v>
      </c>
      <c r="BC22" s="15">
        <f t="shared" si="17"/>
        <v>0</v>
      </c>
      <c r="BD22" s="10" t="str">
        <f>IFERROR(VLOOKUP(A22,'17'!U:V,2,0),"0")</f>
        <v>0</v>
      </c>
      <c r="BE22" s="5" t="s">
        <v>129</v>
      </c>
      <c r="BF22" s="15">
        <f t="shared" si="18"/>
        <v>0</v>
      </c>
      <c r="BG22" s="10" t="str">
        <f>IFERROR(VLOOKUP(A22,'18'!U:V,2,0),"0")</f>
        <v>0</v>
      </c>
      <c r="BH22" s="5" t="s">
        <v>129</v>
      </c>
      <c r="BI22" s="15">
        <f t="shared" si="22"/>
        <v>0</v>
      </c>
      <c r="BJ22" s="10" t="str">
        <f>IFERROR(VLOOKUP(A22,'19'!U:V,2,0),"0")</f>
        <v>0</v>
      </c>
      <c r="BK22" s="5" t="s">
        <v>129</v>
      </c>
      <c r="BL22" s="15">
        <f t="shared" si="23"/>
        <v>0</v>
      </c>
      <c r="BM22" s="10" t="str">
        <f>IFERROR(VLOOKUP(A22,'20'!U:V,2,0),"0")</f>
        <v>0</v>
      </c>
      <c r="BN22" s="5" t="s">
        <v>129</v>
      </c>
      <c r="BO22" s="15">
        <f t="shared" si="24"/>
        <v>0</v>
      </c>
      <c r="BP22" s="10" t="str">
        <f>IFERROR(VLOOKUP(A22,'21'!U:V,2,0),"0")</f>
        <v>0</v>
      </c>
      <c r="BQ22" s="5" t="s">
        <v>129</v>
      </c>
      <c r="BR22" s="15">
        <f t="shared" si="25"/>
        <v>0</v>
      </c>
      <c r="BS22" s="10" t="str">
        <f>IFERROR(VLOOKUP(A22,'22'!U:V,2,0),"0")</f>
        <v>0</v>
      </c>
      <c r="BT22" s="5" t="s">
        <v>129</v>
      </c>
      <c r="BU22" s="15">
        <f t="shared" si="26"/>
        <v>0</v>
      </c>
      <c r="BV22" s="10" t="str">
        <f>IFERROR(VLOOKUP(A22,'23'!U:V,2,0),"0")</f>
        <v>0</v>
      </c>
      <c r="BW22" s="5" t="s">
        <v>129</v>
      </c>
      <c r="BX22" s="15">
        <f t="shared" si="27"/>
        <v>0</v>
      </c>
      <c r="BY22" s="10" t="str">
        <f>IFERROR(VLOOKUP(A22,'24'!U:V,2,0),"0")</f>
        <v>0</v>
      </c>
      <c r="BZ22" s="5" t="s">
        <v>129</v>
      </c>
      <c r="CA22" s="15">
        <f t="shared" si="28"/>
        <v>0</v>
      </c>
      <c r="CB22" s="10" t="str">
        <f>IFERROR(VLOOKUP(A22,'25'!U:V,2,0),"0")</f>
        <v>0</v>
      </c>
      <c r="CC22" s="5" t="s">
        <v>129</v>
      </c>
      <c r="CD22" s="15">
        <f t="shared" si="29"/>
        <v>0</v>
      </c>
      <c r="CE22" s="10" t="str">
        <f>IFERROR(VLOOKUP(A22,'26'!U:V,2,0),"0")</f>
        <v>0</v>
      </c>
      <c r="CF22" s="5" t="s">
        <v>129</v>
      </c>
      <c r="CG22" s="15">
        <f t="shared" si="30"/>
        <v>0</v>
      </c>
      <c r="CH22" s="10" t="str">
        <f>IFERROR(VLOOKUP(A22,'27'!U:V,2,0),"0")</f>
        <v>0</v>
      </c>
      <c r="CI22" s="5" t="s">
        <v>129</v>
      </c>
      <c r="CJ22" s="15">
        <f t="shared" si="31"/>
        <v>0</v>
      </c>
      <c r="CK22" s="10" t="str">
        <f>IFERROR(VLOOKUP(A22,'28'!U:V,2,0),"0")</f>
        <v>0</v>
      </c>
      <c r="CL22" s="5" t="s">
        <v>129</v>
      </c>
      <c r="CM22" s="15">
        <f t="shared" si="32"/>
        <v>0</v>
      </c>
      <c r="CN22" s="10" t="str">
        <f>IFERROR(VLOOKUP(A22,'29'!U:V,2,0),"0")</f>
        <v>0</v>
      </c>
      <c r="CO22" s="5" t="s">
        <v>129</v>
      </c>
      <c r="CP22" s="15">
        <f t="shared" si="33"/>
        <v>0</v>
      </c>
      <c r="CQ22" s="10" t="str">
        <f>IFERROR(VLOOKUP(A22,'30'!U:V,2,0),"0")</f>
        <v>0</v>
      </c>
      <c r="CR22" s="5" t="s">
        <v>129</v>
      </c>
      <c r="CS22" s="15">
        <f t="shared" si="34"/>
        <v>0</v>
      </c>
      <c r="CT22" s="10" t="str">
        <f>IFERROR(VLOOKUP(A22,'31'!U:V,2,0),"0")</f>
        <v>0</v>
      </c>
      <c r="CU22" s="5" t="s">
        <v>129</v>
      </c>
      <c r="CV22" s="15">
        <f t="shared" si="35"/>
        <v>0</v>
      </c>
      <c r="CW22" s="10" t="str">
        <f>IFERROR(VLOOKUP(B22,'B-plus'!A:D,4,0),"0")</f>
        <v>0</v>
      </c>
      <c r="CX22" s="5" t="s">
        <v>129</v>
      </c>
      <c r="CY22" s="15">
        <f t="shared" si="36"/>
        <v>0</v>
      </c>
    </row>
    <row r="23" spans="1:103" x14ac:dyDescent="0.25">
      <c r="A23" s="6" t="s">
        <v>206</v>
      </c>
      <c r="B23" s="6">
        <v>1111020</v>
      </c>
      <c r="C23" s="4" t="s">
        <v>207</v>
      </c>
      <c r="D23" s="13">
        <v>26.11</v>
      </c>
      <c r="E23" s="19">
        <f t="shared" si="19"/>
        <v>0</v>
      </c>
      <c r="F23" s="5" t="s">
        <v>129</v>
      </c>
      <c r="G23" s="13">
        <f t="shared" si="20"/>
        <v>0</v>
      </c>
      <c r="H23" s="10" t="str">
        <f>IFERROR(VLOOKUP(A23,'1'!U:V,2,0),"0")</f>
        <v>0</v>
      </c>
      <c r="I23" s="5" t="s">
        <v>129</v>
      </c>
      <c r="J23" s="15">
        <f t="shared" si="3"/>
        <v>0</v>
      </c>
      <c r="K23" s="10" t="str">
        <f>IFERROR(VLOOKUP(A23,'2'!U:V,2,0),"0")</f>
        <v>0</v>
      </c>
      <c r="L23" s="5" t="s">
        <v>129</v>
      </c>
      <c r="M23" s="15">
        <f t="shared" si="4"/>
        <v>0</v>
      </c>
      <c r="N23" s="10" t="str">
        <f>IFERROR(VLOOKUP(A23,'3'!U:V,2,0),"0")</f>
        <v>0</v>
      </c>
      <c r="O23" s="5" t="s">
        <v>129</v>
      </c>
      <c r="P23" s="15">
        <f t="shared" si="5"/>
        <v>0</v>
      </c>
      <c r="Q23" s="10" t="str">
        <f>IFERROR(VLOOKUP(A23,'4'!U:V,2,0),"0")</f>
        <v>0</v>
      </c>
      <c r="R23" s="5" t="s">
        <v>129</v>
      </c>
      <c r="S23" s="15">
        <f t="shared" si="21"/>
        <v>0</v>
      </c>
      <c r="T23" s="10" t="str">
        <f>IFERROR(VLOOKUP(A23,'5'!U:V,2,0),"0")</f>
        <v>0</v>
      </c>
      <c r="U23" s="5" t="s">
        <v>129</v>
      </c>
      <c r="V23" s="15">
        <f t="shared" si="6"/>
        <v>0</v>
      </c>
      <c r="W23" s="10" t="str">
        <f>IFERROR(VLOOKUP(A23,'6'!U:V,2,0),"0")</f>
        <v>0</v>
      </c>
      <c r="X23" s="5" t="s">
        <v>129</v>
      </c>
      <c r="Y23" s="15">
        <f t="shared" si="7"/>
        <v>0</v>
      </c>
      <c r="Z23" s="10" t="str">
        <f>IFERROR(VLOOKUP(A23,'7'!U:V,2,0),"0")</f>
        <v>0</v>
      </c>
      <c r="AA23" s="5" t="s">
        <v>129</v>
      </c>
      <c r="AB23" s="15">
        <f t="shared" si="8"/>
        <v>0</v>
      </c>
      <c r="AC23" s="10" t="str">
        <f>IFERROR(VLOOKUP(A23,'8'!U:V,2,0),"0")</f>
        <v>0</v>
      </c>
      <c r="AD23" s="5" t="s">
        <v>129</v>
      </c>
      <c r="AE23" s="15">
        <f t="shared" si="9"/>
        <v>0</v>
      </c>
      <c r="AF23" s="10" t="str">
        <f>IFERROR(VLOOKUP(A23,'9'!U:V,2,0),"0")</f>
        <v>0</v>
      </c>
      <c r="AG23" s="5" t="s">
        <v>129</v>
      </c>
      <c r="AH23" s="15">
        <f t="shared" si="10"/>
        <v>0</v>
      </c>
      <c r="AI23" s="10" t="str">
        <f>IFERROR(VLOOKUP(A23,'10'!U:V,2,0),"0")</f>
        <v>0</v>
      </c>
      <c r="AJ23" s="5" t="s">
        <v>129</v>
      </c>
      <c r="AK23" s="15">
        <f t="shared" si="11"/>
        <v>0</v>
      </c>
      <c r="AL23" s="10" t="str">
        <f>IFERROR(VLOOKUP(A23,'11'!U:V,2,0),"0")</f>
        <v>0</v>
      </c>
      <c r="AM23" s="5" t="s">
        <v>129</v>
      </c>
      <c r="AN23" s="15">
        <f t="shared" si="12"/>
        <v>0</v>
      </c>
      <c r="AO23" s="10" t="str">
        <f>IFERROR(VLOOKUP(A23,'12'!U:V,2,0),"0")</f>
        <v>0</v>
      </c>
      <c r="AP23" s="5" t="s">
        <v>129</v>
      </c>
      <c r="AQ23" s="15">
        <f t="shared" si="13"/>
        <v>0</v>
      </c>
      <c r="AR23" s="10" t="str">
        <f>IFERROR(VLOOKUP(A23,'13'!U:V,2,0),"0")</f>
        <v>0</v>
      </c>
      <c r="AS23" s="5" t="s">
        <v>129</v>
      </c>
      <c r="AT23" s="15">
        <f t="shared" si="14"/>
        <v>0</v>
      </c>
      <c r="AU23" s="10" t="str">
        <f>IFERROR(VLOOKUP(A23,'14'!U:V,2,0),"0")</f>
        <v>0</v>
      </c>
      <c r="AV23" s="5" t="s">
        <v>129</v>
      </c>
      <c r="AW23" s="15">
        <f t="shared" si="15"/>
        <v>0</v>
      </c>
      <c r="AX23" s="10" t="str">
        <f>IFERROR(VLOOKUP(A23,'15'!U:V,2,0),"0")</f>
        <v>0</v>
      </c>
      <c r="AY23" s="5" t="s">
        <v>129</v>
      </c>
      <c r="AZ23" s="15">
        <f t="shared" si="16"/>
        <v>0</v>
      </c>
      <c r="BA23" s="10" t="str">
        <f>IFERROR(VLOOKUP(A23,'16'!U:V,2,0),"0")</f>
        <v>0</v>
      </c>
      <c r="BB23" s="5" t="s">
        <v>129</v>
      </c>
      <c r="BC23" s="15">
        <f t="shared" si="17"/>
        <v>0</v>
      </c>
      <c r="BD23" s="10" t="str">
        <f>IFERROR(VLOOKUP(A23,'17'!U:V,2,0),"0")</f>
        <v>0</v>
      </c>
      <c r="BE23" s="5" t="s">
        <v>129</v>
      </c>
      <c r="BF23" s="15">
        <f t="shared" si="18"/>
        <v>0</v>
      </c>
      <c r="BG23" s="10" t="str">
        <f>IFERROR(VLOOKUP(A23,'18'!U:V,2,0),"0")</f>
        <v>0</v>
      </c>
      <c r="BH23" s="5" t="s">
        <v>129</v>
      </c>
      <c r="BI23" s="15">
        <f t="shared" si="22"/>
        <v>0</v>
      </c>
      <c r="BJ23" s="10" t="str">
        <f>IFERROR(VLOOKUP(A23,'19'!U:V,2,0),"0")</f>
        <v>0</v>
      </c>
      <c r="BK23" s="5" t="s">
        <v>129</v>
      </c>
      <c r="BL23" s="15">
        <f t="shared" si="23"/>
        <v>0</v>
      </c>
      <c r="BM23" s="10" t="str">
        <f>IFERROR(VLOOKUP(A23,'20'!U:V,2,0),"0")</f>
        <v>0</v>
      </c>
      <c r="BN23" s="5" t="s">
        <v>129</v>
      </c>
      <c r="BO23" s="15">
        <f t="shared" si="24"/>
        <v>0</v>
      </c>
      <c r="BP23" s="10" t="str">
        <f>IFERROR(VLOOKUP(A23,'21'!U:V,2,0),"0")</f>
        <v>0</v>
      </c>
      <c r="BQ23" s="5" t="s">
        <v>129</v>
      </c>
      <c r="BR23" s="15">
        <f t="shared" si="25"/>
        <v>0</v>
      </c>
      <c r="BS23" s="10" t="str">
        <f>IFERROR(VLOOKUP(A23,'22'!U:V,2,0),"0")</f>
        <v>0</v>
      </c>
      <c r="BT23" s="5" t="s">
        <v>129</v>
      </c>
      <c r="BU23" s="15">
        <f t="shared" si="26"/>
        <v>0</v>
      </c>
      <c r="BV23" s="10" t="str">
        <f>IFERROR(VLOOKUP(A23,'23'!U:V,2,0),"0")</f>
        <v>0</v>
      </c>
      <c r="BW23" s="5" t="s">
        <v>129</v>
      </c>
      <c r="BX23" s="15">
        <f t="shared" si="27"/>
        <v>0</v>
      </c>
      <c r="BY23" s="10" t="str">
        <f>IFERROR(VLOOKUP(A23,'24'!U:V,2,0),"0")</f>
        <v>0</v>
      </c>
      <c r="BZ23" s="5" t="s">
        <v>129</v>
      </c>
      <c r="CA23" s="15">
        <f t="shared" si="28"/>
        <v>0</v>
      </c>
      <c r="CB23" s="10" t="str">
        <f>IFERROR(VLOOKUP(A23,'25'!U:V,2,0),"0")</f>
        <v>0</v>
      </c>
      <c r="CC23" s="5" t="s">
        <v>129</v>
      </c>
      <c r="CD23" s="15">
        <f t="shared" si="29"/>
        <v>0</v>
      </c>
      <c r="CE23" s="10" t="str">
        <f>IFERROR(VLOOKUP(A23,'26'!U:V,2,0),"0")</f>
        <v>0</v>
      </c>
      <c r="CF23" s="5" t="s">
        <v>129</v>
      </c>
      <c r="CG23" s="15">
        <f t="shared" si="30"/>
        <v>0</v>
      </c>
      <c r="CH23" s="10" t="str">
        <f>IFERROR(VLOOKUP(A23,'27'!U:V,2,0),"0")</f>
        <v>0</v>
      </c>
      <c r="CI23" s="5" t="s">
        <v>129</v>
      </c>
      <c r="CJ23" s="15">
        <f t="shared" si="31"/>
        <v>0</v>
      </c>
      <c r="CK23" s="10" t="str">
        <f>IFERROR(VLOOKUP(A23,'28'!U:V,2,0),"0")</f>
        <v>0</v>
      </c>
      <c r="CL23" s="5" t="s">
        <v>129</v>
      </c>
      <c r="CM23" s="15">
        <f t="shared" si="32"/>
        <v>0</v>
      </c>
      <c r="CN23" s="10" t="str">
        <f>IFERROR(VLOOKUP(A23,'29'!U:V,2,0),"0")</f>
        <v>0</v>
      </c>
      <c r="CO23" s="5" t="s">
        <v>129</v>
      </c>
      <c r="CP23" s="15">
        <f t="shared" si="33"/>
        <v>0</v>
      </c>
      <c r="CQ23" s="10" t="str">
        <f>IFERROR(VLOOKUP(A23,'30'!U:V,2,0),"0")</f>
        <v>0</v>
      </c>
      <c r="CR23" s="5" t="s">
        <v>129</v>
      </c>
      <c r="CS23" s="15">
        <f t="shared" si="34"/>
        <v>0</v>
      </c>
      <c r="CT23" s="10" t="str">
        <f>IFERROR(VLOOKUP(A23,'31'!U:V,2,0),"0")</f>
        <v>0</v>
      </c>
      <c r="CU23" s="5" t="s">
        <v>129</v>
      </c>
      <c r="CV23" s="15">
        <f t="shared" si="35"/>
        <v>0</v>
      </c>
      <c r="CW23" s="10" t="str">
        <f>IFERROR(VLOOKUP(B23,'B-plus'!A:D,4,0),"0")</f>
        <v>0</v>
      </c>
      <c r="CX23" s="5" t="s">
        <v>129</v>
      </c>
      <c r="CY23" s="15">
        <f t="shared" si="36"/>
        <v>0</v>
      </c>
    </row>
    <row r="24" spans="1:103" x14ac:dyDescent="0.25">
      <c r="A24" s="6" t="s">
        <v>161</v>
      </c>
      <c r="B24" s="6">
        <v>1111022</v>
      </c>
      <c r="C24" s="4" t="s">
        <v>162</v>
      </c>
      <c r="D24" s="13">
        <v>13.66</v>
      </c>
      <c r="E24" s="19">
        <f t="shared" si="19"/>
        <v>0</v>
      </c>
      <c r="F24" s="5" t="s">
        <v>129</v>
      </c>
      <c r="G24" s="13">
        <f t="shared" si="20"/>
        <v>0</v>
      </c>
      <c r="H24" s="10" t="str">
        <f>IFERROR(VLOOKUP(A24,'1'!U:V,2,0),"0")</f>
        <v>0</v>
      </c>
      <c r="I24" s="5" t="s">
        <v>129</v>
      </c>
      <c r="J24" s="15">
        <f t="shared" si="3"/>
        <v>0</v>
      </c>
      <c r="K24" s="10" t="str">
        <f>IFERROR(VLOOKUP(A24,'2'!U:V,2,0),"0")</f>
        <v>0</v>
      </c>
      <c r="L24" s="5" t="s">
        <v>129</v>
      </c>
      <c r="M24" s="15">
        <f t="shared" si="4"/>
        <v>0</v>
      </c>
      <c r="N24" s="10" t="str">
        <f>IFERROR(VLOOKUP(A24,'3'!U:V,2,0),"0")</f>
        <v>0</v>
      </c>
      <c r="O24" s="5" t="s">
        <v>129</v>
      </c>
      <c r="P24" s="15">
        <f t="shared" si="5"/>
        <v>0</v>
      </c>
      <c r="Q24" s="10" t="str">
        <f>IFERROR(VLOOKUP(A24,'4'!U:V,2,0),"0")</f>
        <v>0</v>
      </c>
      <c r="R24" s="5" t="s">
        <v>129</v>
      </c>
      <c r="S24" s="15">
        <f t="shared" si="21"/>
        <v>0</v>
      </c>
      <c r="T24" s="10" t="str">
        <f>IFERROR(VLOOKUP(A24,'5'!U:V,2,0),"0")</f>
        <v>0</v>
      </c>
      <c r="U24" s="5" t="s">
        <v>129</v>
      </c>
      <c r="V24" s="15">
        <f t="shared" si="6"/>
        <v>0</v>
      </c>
      <c r="W24" s="10" t="str">
        <f>IFERROR(VLOOKUP(A24,'6'!U:V,2,0),"0")</f>
        <v>0</v>
      </c>
      <c r="X24" s="5" t="s">
        <v>129</v>
      </c>
      <c r="Y24" s="15">
        <f t="shared" si="7"/>
        <v>0</v>
      </c>
      <c r="Z24" s="10" t="str">
        <f>IFERROR(VLOOKUP(A24,'7'!U:V,2,0),"0")</f>
        <v>0</v>
      </c>
      <c r="AA24" s="5" t="s">
        <v>129</v>
      </c>
      <c r="AB24" s="15">
        <f t="shared" si="8"/>
        <v>0</v>
      </c>
      <c r="AC24" s="10" t="str">
        <f>IFERROR(VLOOKUP(A24,'8'!U:V,2,0),"0")</f>
        <v>0</v>
      </c>
      <c r="AD24" s="5" t="s">
        <v>129</v>
      </c>
      <c r="AE24" s="15">
        <f t="shared" si="9"/>
        <v>0</v>
      </c>
      <c r="AF24" s="10" t="str">
        <f>IFERROR(VLOOKUP(A24,'9'!U:V,2,0),"0")</f>
        <v>0</v>
      </c>
      <c r="AG24" s="5" t="s">
        <v>129</v>
      </c>
      <c r="AH24" s="15">
        <f t="shared" si="10"/>
        <v>0</v>
      </c>
      <c r="AI24" s="10" t="str">
        <f>IFERROR(VLOOKUP(A24,'10'!U:V,2,0),"0")</f>
        <v>0</v>
      </c>
      <c r="AJ24" s="5" t="s">
        <v>129</v>
      </c>
      <c r="AK24" s="15">
        <f t="shared" si="11"/>
        <v>0</v>
      </c>
      <c r="AL24" s="10" t="str">
        <f>IFERROR(VLOOKUP(A24,'11'!U:V,2,0),"0")</f>
        <v>0</v>
      </c>
      <c r="AM24" s="5" t="s">
        <v>129</v>
      </c>
      <c r="AN24" s="15">
        <f t="shared" si="12"/>
        <v>0</v>
      </c>
      <c r="AO24" s="10" t="str">
        <f>IFERROR(VLOOKUP(A24,'12'!U:V,2,0),"0")</f>
        <v>0</v>
      </c>
      <c r="AP24" s="5" t="s">
        <v>129</v>
      </c>
      <c r="AQ24" s="15">
        <f t="shared" si="13"/>
        <v>0</v>
      </c>
      <c r="AR24" s="10" t="str">
        <f>IFERROR(VLOOKUP(A24,'13'!U:V,2,0),"0")</f>
        <v>0</v>
      </c>
      <c r="AS24" s="5" t="s">
        <v>129</v>
      </c>
      <c r="AT24" s="15">
        <f t="shared" si="14"/>
        <v>0</v>
      </c>
      <c r="AU24" s="10" t="str">
        <f>IFERROR(VLOOKUP(A24,'14'!U:V,2,0),"0")</f>
        <v>0</v>
      </c>
      <c r="AV24" s="5" t="s">
        <v>129</v>
      </c>
      <c r="AW24" s="15">
        <f t="shared" si="15"/>
        <v>0</v>
      </c>
      <c r="AX24" s="10" t="str">
        <f>IFERROR(VLOOKUP(A24,'15'!U:V,2,0),"0")</f>
        <v>0</v>
      </c>
      <c r="AY24" s="5" t="s">
        <v>129</v>
      </c>
      <c r="AZ24" s="15">
        <f t="shared" si="16"/>
        <v>0</v>
      </c>
      <c r="BA24" s="10" t="str">
        <f>IFERROR(VLOOKUP(A24,'16'!U:V,2,0),"0")</f>
        <v>0</v>
      </c>
      <c r="BB24" s="5" t="s">
        <v>129</v>
      </c>
      <c r="BC24" s="15">
        <f t="shared" si="17"/>
        <v>0</v>
      </c>
      <c r="BD24" s="10" t="str">
        <f>IFERROR(VLOOKUP(A24,'17'!U:V,2,0),"0")</f>
        <v>0</v>
      </c>
      <c r="BE24" s="5" t="s">
        <v>129</v>
      </c>
      <c r="BF24" s="15">
        <f t="shared" si="18"/>
        <v>0</v>
      </c>
      <c r="BG24" s="10" t="str">
        <f>IFERROR(VLOOKUP(A24,'18'!U:V,2,0),"0")</f>
        <v>0</v>
      </c>
      <c r="BH24" s="5" t="s">
        <v>129</v>
      </c>
      <c r="BI24" s="15">
        <f t="shared" si="22"/>
        <v>0</v>
      </c>
      <c r="BJ24" s="10" t="str">
        <f>IFERROR(VLOOKUP(A24,'19'!U:V,2,0),"0")</f>
        <v>0</v>
      </c>
      <c r="BK24" s="5" t="s">
        <v>129</v>
      </c>
      <c r="BL24" s="15">
        <f t="shared" si="23"/>
        <v>0</v>
      </c>
      <c r="BM24" s="10" t="str">
        <f>IFERROR(VLOOKUP(A24,'20'!U:V,2,0),"0")</f>
        <v>0</v>
      </c>
      <c r="BN24" s="5" t="s">
        <v>129</v>
      </c>
      <c r="BO24" s="15">
        <f t="shared" si="24"/>
        <v>0</v>
      </c>
      <c r="BP24" s="10" t="str">
        <f>IFERROR(VLOOKUP(A24,'21'!U:V,2,0),"0")</f>
        <v>0</v>
      </c>
      <c r="BQ24" s="5" t="s">
        <v>129</v>
      </c>
      <c r="BR24" s="15">
        <f t="shared" si="25"/>
        <v>0</v>
      </c>
      <c r="BS24" s="10" t="str">
        <f>IFERROR(VLOOKUP(A24,'22'!U:V,2,0),"0")</f>
        <v>0</v>
      </c>
      <c r="BT24" s="5" t="s">
        <v>129</v>
      </c>
      <c r="BU24" s="15">
        <f t="shared" si="26"/>
        <v>0</v>
      </c>
      <c r="BV24" s="10" t="str">
        <f>IFERROR(VLOOKUP(A24,'23'!U:V,2,0),"0")</f>
        <v>0</v>
      </c>
      <c r="BW24" s="5" t="s">
        <v>129</v>
      </c>
      <c r="BX24" s="15">
        <f t="shared" si="27"/>
        <v>0</v>
      </c>
      <c r="BY24" s="10" t="str">
        <f>IFERROR(VLOOKUP(A24,'24'!U:V,2,0),"0")</f>
        <v>0</v>
      </c>
      <c r="BZ24" s="5" t="s">
        <v>129</v>
      </c>
      <c r="CA24" s="15">
        <f t="shared" si="28"/>
        <v>0</v>
      </c>
      <c r="CB24" s="10" t="str">
        <f>IFERROR(VLOOKUP(A24,'25'!U:V,2,0),"0")</f>
        <v>0</v>
      </c>
      <c r="CC24" s="5" t="s">
        <v>129</v>
      </c>
      <c r="CD24" s="15">
        <f t="shared" si="29"/>
        <v>0</v>
      </c>
      <c r="CE24" s="10" t="str">
        <f>IFERROR(VLOOKUP(A24,'26'!U:V,2,0),"0")</f>
        <v>0</v>
      </c>
      <c r="CF24" s="5" t="s">
        <v>129</v>
      </c>
      <c r="CG24" s="15">
        <f t="shared" si="30"/>
        <v>0</v>
      </c>
      <c r="CH24" s="10" t="str">
        <f>IFERROR(VLOOKUP(A24,'27'!U:V,2,0),"0")</f>
        <v>0</v>
      </c>
      <c r="CI24" s="5" t="s">
        <v>129</v>
      </c>
      <c r="CJ24" s="15">
        <f t="shared" si="31"/>
        <v>0</v>
      </c>
      <c r="CK24" s="10" t="str">
        <f>IFERROR(VLOOKUP(A24,'28'!U:V,2,0),"0")</f>
        <v>0</v>
      </c>
      <c r="CL24" s="5" t="s">
        <v>129</v>
      </c>
      <c r="CM24" s="15">
        <f t="shared" si="32"/>
        <v>0</v>
      </c>
      <c r="CN24" s="10" t="str">
        <f>IFERROR(VLOOKUP(A24,'29'!U:V,2,0),"0")</f>
        <v>0</v>
      </c>
      <c r="CO24" s="5" t="s">
        <v>129</v>
      </c>
      <c r="CP24" s="15">
        <f t="shared" si="33"/>
        <v>0</v>
      </c>
      <c r="CQ24" s="10" t="str">
        <f>IFERROR(VLOOKUP(A24,'30'!U:V,2,0),"0")</f>
        <v>0</v>
      </c>
      <c r="CR24" s="5" t="s">
        <v>129</v>
      </c>
      <c r="CS24" s="15">
        <f t="shared" si="34"/>
        <v>0</v>
      </c>
      <c r="CT24" s="10" t="str">
        <f>IFERROR(VLOOKUP(A24,'31'!U:V,2,0),"0")</f>
        <v>0</v>
      </c>
      <c r="CU24" s="5" t="s">
        <v>129</v>
      </c>
      <c r="CV24" s="15">
        <f t="shared" si="35"/>
        <v>0</v>
      </c>
      <c r="CW24" s="10" t="str">
        <f>IFERROR(VLOOKUP(B24,'B-plus'!A:D,4,0),"0")</f>
        <v>0</v>
      </c>
      <c r="CX24" s="5" t="s">
        <v>129</v>
      </c>
      <c r="CY24" s="15">
        <f t="shared" si="36"/>
        <v>0</v>
      </c>
    </row>
    <row r="25" spans="1:103" x14ac:dyDescent="0.25">
      <c r="A25" s="6" t="s">
        <v>72</v>
      </c>
      <c r="B25" s="6">
        <v>1111056</v>
      </c>
      <c r="C25" s="4" t="s">
        <v>108</v>
      </c>
      <c r="D25" s="13">
        <v>28.08</v>
      </c>
      <c r="E25" s="19">
        <f t="shared" si="19"/>
        <v>237</v>
      </c>
      <c r="F25" s="5" t="s">
        <v>129</v>
      </c>
      <c r="G25" s="13">
        <f t="shared" si="20"/>
        <v>6654.96</v>
      </c>
      <c r="H25" s="10">
        <f>IFERROR(VLOOKUP(A25,'1'!U:V,2,0),"0")</f>
        <v>6</v>
      </c>
      <c r="I25" s="5" t="s">
        <v>129</v>
      </c>
      <c r="J25" s="15">
        <f t="shared" si="3"/>
        <v>168.48</v>
      </c>
      <c r="K25" s="10">
        <f>IFERROR(VLOOKUP(A25,'2'!U:V,2,0),"0")</f>
        <v>14</v>
      </c>
      <c r="L25" s="5" t="s">
        <v>129</v>
      </c>
      <c r="M25" s="15">
        <f t="shared" si="4"/>
        <v>393.12</v>
      </c>
      <c r="N25" s="10">
        <f>IFERROR(VLOOKUP(A25,'3'!U:V,2,0),"0")</f>
        <v>9</v>
      </c>
      <c r="O25" s="5" t="s">
        <v>129</v>
      </c>
      <c r="P25" s="15">
        <f t="shared" si="5"/>
        <v>252.71999999999997</v>
      </c>
      <c r="Q25" s="10">
        <f>IFERROR(VLOOKUP(A25,'4'!U:V,2,0),"0")</f>
        <v>7</v>
      </c>
      <c r="R25" s="5" t="s">
        <v>129</v>
      </c>
      <c r="S25" s="15">
        <f t="shared" si="21"/>
        <v>196.56</v>
      </c>
      <c r="T25" s="10">
        <f>IFERROR(VLOOKUP(A25,'5'!U:V,2,0),"0")</f>
        <v>8</v>
      </c>
      <c r="U25" s="5" t="s">
        <v>129</v>
      </c>
      <c r="V25" s="15">
        <f t="shared" si="6"/>
        <v>224.64</v>
      </c>
      <c r="W25" s="10">
        <f>IFERROR(VLOOKUP(A25,'6'!U:V,2,0),"0")</f>
        <v>5</v>
      </c>
      <c r="X25" s="5" t="s">
        <v>129</v>
      </c>
      <c r="Y25" s="15">
        <f t="shared" si="7"/>
        <v>140.39999999999998</v>
      </c>
      <c r="Z25" s="10">
        <f>IFERROR(VLOOKUP(A25,'7'!U:V,2,0),"0")</f>
        <v>10</v>
      </c>
      <c r="AA25" s="5" t="s">
        <v>129</v>
      </c>
      <c r="AB25" s="15">
        <f t="shared" si="8"/>
        <v>280.79999999999995</v>
      </c>
      <c r="AC25" s="10">
        <f>IFERROR(VLOOKUP(A25,'8'!U:V,2,0),"0")</f>
        <v>3</v>
      </c>
      <c r="AD25" s="5" t="s">
        <v>129</v>
      </c>
      <c r="AE25" s="15">
        <f t="shared" si="9"/>
        <v>84.24</v>
      </c>
      <c r="AF25" s="10">
        <f>IFERROR(VLOOKUP(A25,'9'!U:V,2,0),"0")</f>
        <v>8</v>
      </c>
      <c r="AG25" s="5" t="s">
        <v>129</v>
      </c>
      <c r="AH25" s="15">
        <f t="shared" si="10"/>
        <v>224.64</v>
      </c>
      <c r="AI25" s="10">
        <f>IFERROR(VLOOKUP(A25,'10'!U:V,2,0),"0")</f>
        <v>21</v>
      </c>
      <c r="AJ25" s="5" t="s">
        <v>129</v>
      </c>
      <c r="AK25" s="15">
        <f t="shared" si="11"/>
        <v>589.67999999999995</v>
      </c>
      <c r="AL25" s="10">
        <f>IFERROR(VLOOKUP(A25,'11'!U:V,2,0),"0")</f>
        <v>7</v>
      </c>
      <c r="AM25" s="5" t="s">
        <v>129</v>
      </c>
      <c r="AN25" s="15">
        <f t="shared" si="12"/>
        <v>196.56</v>
      </c>
      <c r="AO25" s="10">
        <f>IFERROR(VLOOKUP(A25,'12'!U:V,2,0),"0")</f>
        <v>2</v>
      </c>
      <c r="AP25" s="5" t="s">
        <v>129</v>
      </c>
      <c r="AQ25" s="15">
        <f t="shared" si="13"/>
        <v>56.16</v>
      </c>
      <c r="AR25" s="10">
        <f>IFERROR(VLOOKUP(A25,'13'!U:V,2,0),"0")</f>
        <v>12</v>
      </c>
      <c r="AS25" s="5" t="s">
        <v>129</v>
      </c>
      <c r="AT25" s="15">
        <f t="shared" si="14"/>
        <v>336.96</v>
      </c>
      <c r="AU25" s="10">
        <f>IFERROR(VLOOKUP(A25,'14'!U:V,2,0),"0")</f>
        <v>10</v>
      </c>
      <c r="AV25" s="5" t="s">
        <v>129</v>
      </c>
      <c r="AW25" s="15">
        <f t="shared" si="15"/>
        <v>280.79999999999995</v>
      </c>
      <c r="AX25" s="10">
        <f>IFERROR(VLOOKUP(A25,'15'!U:V,2,0),"0")</f>
        <v>6</v>
      </c>
      <c r="AY25" s="5" t="s">
        <v>129</v>
      </c>
      <c r="AZ25" s="15">
        <f t="shared" si="16"/>
        <v>168.48</v>
      </c>
      <c r="BA25" s="10">
        <f>IFERROR(VLOOKUP(A25,'16'!U:V,2,0),"0")</f>
        <v>9</v>
      </c>
      <c r="BB25" s="5" t="s">
        <v>129</v>
      </c>
      <c r="BC25" s="15">
        <f t="shared" si="17"/>
        <v>252.71999999999997</v>
      </c>
      <c r="BD25" s="10">
        <f>IFERROR(VLOOKUP(A25,'17'!U:V,2,0),"0")</f>
        <v>16</v>
      </c>
      <c r="BE25" s="5" t="s">
        <v>129</v>
      </c>
      <c r="BF25" s="15">
        <f t="shared" si="18"/>
        <v>449.28</v>
      </c>
      <c r="BG25" s="10">
        <f>IFERROR(VLOOKUP(A25,'18'!U:V,2,0),"0")</f>
        <v>2</v>
      </c>
      <c r="BH25" s="5" t="s">
        <v>129</v>
      </c>
      <c r="BI25" s="15">
        <f t="shared" si="22"/>
        <v>56.16</v>
      </c>
      <c r="BJ25" s="10">
        <f>IFERROR(VLOOKUP(A25,'19'!U:V,2,0),"0")</f>
        <v>5</v>
      </c>
      <c r="BK25" s="5" t="s">
        <v>129</v>
      </c>
      <c r="BL25" s="15">
        <f t="shared" si="23"/>
        <v>140.39999999999998</v>
      </c>
      <c r="BM25" s="10">
        <f>IFERROR(VLOOKUP(A25,'20'!U:V,2,0),"0")</f>
        <v>4</v>
      </c>
      <c r="BN25" s="5" t="s">
        <v>129</v>
      </c>
      <c r="BO25" s="15">
        <f t="shared" si="24"/>
        <v>112.32</v>
      </c>
      <c r="BP25" s="10">
        <f>IFERROR(VLOOKUP(A25,'21'!U:V,2,0),"0")</f>
        <v>3</v>
      </c>
      <c r="BQ25" s="5" t="s">
        <v>129</v>
      </c>
      <c r="BR25" s="15">
        <f t="shared" si="25"/>
        <v>84.24</v>
      </c>
      <c r="BS25" s="10">
        <f>IFERROR(VLOOKUP(A25,'22'!U:V,2,0),"0")</f>
        <v>3</v>
      </c>
      <c r="BT25" s="5" t="s">
        <v>129</v>
      </c>
      <c r="BU25" s="15">
        <f t="shared" si="26"/>
        <v>84.24</v>
      </c>
      <c r="BV25" s="10">
        <f>IFERROR(VLOOKUP(A25,'23'!U:V,2,0),"0")</f>
        <v>6</v>
      </c>
      <c r="BW25" s="5" t="s">
        <v>129</v>
      </c>
      <c r="BX25" s="15">
        <f t="shared" si="27"/>
        <v>168.48</v>
      </c>
      <c r="BY25" s="10">
        <f>IFERROR(VLOOKUP(A25,'24'!U:V,2,0),"0")</f>
        <v>9</v>
      </c>
      <c r="BZ25" s="5" t="s">
        <v>129</v>
      </c>
      <c r="CA25" s="15">
        <f t="shared" si="28"/>
        <v>252.71999999999997</v>
      </c>
      <c r="CB25" s="10">
        <f>IFERROR(VLOOKUP(A25,'25'!U:V,2,0),"0")</f>
        <v>7</v>
      </c>
      <c r="CC25" s="5" t="s">
        <v>129</v>
      </c>
      <c r="CD25" s="15">
        <f t="shared" si="29"/>
        <v>196.56</v>
      </c>
      <c r="CE25" s="10">
        <f>IFERROR(VLOOKUP(A25,'26'!U:V,2,0),"0")</f>
        <v>2</v>
      </c>
      <c r="CF25" s="5" t="s">
        <v>129</v>
      </c>
      <c r="CG25" s="15">
        <f t="shared" si="30"/>
        <v>56.16</v>
      </c>
      <c r="CH25" s="10">
        <f>IFERROR(VLOOKUP(A25,'27'!U:V,2,0),"0")</f>
        <v>7</v>
      </c>
      <c r="CI25" s="5" t="s">
        <v>129</v>
      </c>
      <c r="CJ25" s="15">
        <f t="shared" si="31"/>
        <v>196.56</v>
      </c>
      <c r="CK25" s="10">
        <f>IFERROR(VLOOKUP(A25,'28'!U:V,2,0),"0")</f>
        <v>3</v>
      </c>
      <c r="CL25" s="5" t="s">
        <v>129</v>
      </c>
      <c r="CM25" s="15">
        <f t="shared" si="32"/>
        <v>84.24</v>
      </c>
      <c r="CN25" s="10">
        <f>IFERROR(VLOOKUP(A25,'29'!U:V,2,0),"0")</f>
        <v>20</v>
      </c>
      <c r="CO25" s="5" t="s">
        <v>129</v>
      </c>
      <c r="CP25" s="15">
        <f t="shared" si="33"/>
        <v>561.59999999999991</v>
      </c>
      <c r="CQ25" s="10">
        <f>IFERROR(VLOOKUP(A25,'30'!U:V,2,0),"0")</f>
        <v>3</v>
      </c>
      <c r="CR25" s="5" t="s">
        <v>129</v>
      </c>
      <c r="CS25" s="15">
        <f t="shared" si="34"/>
        <v>84.24</v>
      </c>
      <c r="CT25" s="10">
        <f>IFERROR(VLOOKUP(A25,'31'!U:V,2,0),"0")</f>
        <v>10</v>
      </c>
      <c r="CU25" s="5" t="s">
        <v>129</v>
      </c>
      <c r="CV25" s="15">
        <f t="shared" si="35"/>
        <v>280.79999999999995</v>
      </c>
      <c r="CW25" s="10">
        <f>IFERROR(VLOOKUP(B25,'B-plus'!A:D,4,0),"0")</f>
        <v>47</v>
      </c>
      <c r="CX25" s="5" t="s">
        <v>129</v>
      </c>
      <c r="CY25" s="15">
        <f t="shared" si="36"/>
        <v>1319.76</v>
      </c>
    </row>
    <row r="26" spans="1:103" x14ac:dyDescent="0.25">
      <c r="A26" s="6" t="s">
        <v>95</v>
      </c>
      <c r="B26" s="6">
        <v>1111057</v>
      </c>
      <c r="C26" s="4" t="s">
        <v>96</v>
      </c>
      <c r="D26" s="13">
        <v>3.11</v>
      </c>
      <c r="E26" s="19">
        <f t="shared" si="19"/>
        <v>0</v>
      </c>
      <c r="F26" s="5" t="s">
        <v>130</v>
      </c>
      <c r="G26" s="13">
        <f t="shared" si="20"/>
        <v>0</v>
      </c>
      <c r="H26" s="10" t="str">
        <f>IFERROR(VLOOKUP(A26,'1'!U:V,2,0),"0")</f>
        <v>0</v>
      </c>
      <c r="I26" s="5" t="s">
        <v>130</v>
      </c>
      <c r="J26" s="15">
        <f t="shared" si="3"/>
        <v>0</v>
      </c>
      <c r="K26" s="10" t="str">
        <f>IFERROR(VLOOKUP(A26,'2'!U:V,2,0),"0")</f>
        <v>0</v>
      </c>
      <c r="L26" s="5" t="s">
        <v>130</v>
      </c>
      <c r="M26" s="15">
        <f t="shared" si="4"/>
        <v>0</v>
      </c>
      <c r="N26" s="10" t="str">
        <f>IFERROR(VLOOKUP(A26,'3'!U:V,2,0),"0")</f>
        <v>0</v>
      </c>
      <c r="O26" s="5" t="s">
        <v>130</v>
      </c>
      <c r="P26" s="15">
        <f t="shared" si="5"/>
        <v>0</v>
      </c>
      <c r="Q26" s="10" t="str">
        <f>IFERROR(VLOOKUP(A26,'4'!U:V,2,0),"0")</f>
        <v>0</v>
      </c>
      <c r="R26" s="5" t="s">
        <v>130</v>
      </c>
      <c r="S26" s="15">
        <f t="shared" si="21"/>
        <v>0</v>
      </c>
      <c r="T26" s="10" t="str">
        <f>IFERROR(VLOOKUP(A26,'5'!U:V,2,0),"0")</f>
        <v>0</v>
      </c>
      <c r="U26" s="5" t="s">
        <v>130</v>
      </c>
      <c r="V26" s="15">
        <f t="shared" si="6"/>
        <v>0</v>
      </c>
      <c r="W26" s="10" t="str">
        <f>IFERROR(VLOOKUP(A26,'6'!U:V,2,0),"0")</f>
        <v>0</v>
      </c>
      <c r="X26" s="5" t="s">
        <v>130</v>
      </c>
      <c r="Y26" s="15">
        <f t="shared" si="7"/>
        <v>0</v>
      </c>
      <c r="Z26" s="10" t="str">
        <f>IFERROR(VLOOKUP(A26,'7'!U:V,2,0),"0")</f>
        <v>0</v>
      </c>
      <c r="AA26" s="5" t="s">
        <v>130</v>
      </c>
      <c r="AB26" s="15">
        <f t="shared" si="8"/>
        <v>0</v>
      </c>
      <c r="AC26" s="10" t="str">
        <f>IFERROR(VLOOKUP(A26,'8'!U:V,2,0),"0")</f>
        <v>0</v>
      </c>
      <c r="AD26" s="5" t="s">
        <v>130</v>
      </c>
      <c r="AE26" s="15">
        <f t="shared" si="9"/>
        <v>0</v>
      </c>
      <c r="AF26" s="10" t="str">
        <f>IFERROR(VLOOKUP(A26,'9'!U:V,2,0),"0")</f>
        <v>0</v>
      </c>
      <c r="AG26" s="5" t="s">
        <v>130</v>
      </c>
      <c r="AH26" s="15">
        <f t="shared" si="10"/>
        <v>0</v>
      </c>
      <c r="AI26" s="10" t="str">
        <f>IFERROR(VLOOKUP(A26,'10'!U:V,2,0),"0")</f>
        <v>0</v>
      </c>
      <c r="AJ26" s="5" t="s">
        <v>130</v>
      </c>
      <c r="AK26" s="15">
        <f t="shared" si="11"/>
        <v>0</v>
      </c>
      <c r="AL26" s="10" t="str">
        <f>IFERROR(VLOOKUP(A26,'11'!U:V,2,0),"0")</f>
        <v>0</v>
      </c>
      <c r="AM26" s="5" t="s">
        <v>130</v>
      </c>
      <c r="AN26" s="15">
        <f t="shared" si="12"/>
        <v>0</v>
      </c>
      <c r="AO26" s="10" t="str">
        <f>IFERROR(VLOOKUP(A26,'12'!U:V,2,0),"0")</f>
        <v>0</v>
      </c>
      <c r="AP26" s="5" t="s">
        <v>130</v>
      </c>
      <c r="AQ26" s="15">
        <f t="shared" si="13"/>
        <v>0</v>
      </c>
      <c r="AR26" s="10" t="str">
        <f>IFERROR(VLOOKUP(A26,'13'!U:V,2,0),"0")</f>
        <v>0</v>
      </c>
      <c r="AS26" s="5" t="s">
        <v>130</v>
      </c>
      <c r="AT26" s="15">
        <f t="shared" si="14"/>
        <v>0</v>
      </c>
      <c r="AU26" s="10" t="str">
        <f>IFERROR(VLOOKUP(A26,'14'!U:V,2,0),"0")</f>
        <v>0</v>
      </c>
      <c r="AV26" s="5" t="s">
        <v>130</v>
      </c>
      <c r="AW26" s="15">
        <f t="shared" si="15"/>
        <v>0</v>
      </c>
      <c r="AX26" s="10" t="str">
        <f>IFERROR(VLOOKUP(A26,'15'!U:V,2,0),"0")</f>
        <v>0</v>
      </c>
      <c r="AY26" s="5" t="s">
        <v>130</v>
      </c>
      <c r="AZ26" s="15">
        <f t="shared" si="16"/>
        <v>0</v>
      </c>
      <c r="BA26" s="10" t="str">
        <f>IFERROR(VLOOKUP(A26,'16'!U:V,2,0),"0")</f>
        <v>0</v>
      </c>
      <c r="BB26" s="5" t="s">
        <v>130</v>
      </c>
      <c r="BC26" s="15">
        <f t="shared" si="17"/>
        <v>0</v>
      </c>
      <c r="BD26" s="10" t="str">
        <f>IFERROR(VLOOKUP(A26,'17'!U:V,2,0),"0")</f>
        <v>0</v>
      </c>
      <c r="BE26" s="5" t="s">
        <v>130</v>
      </c>
      <c r="BF26" s="15">
        <f t="shared" si="18"/>
        <v>0</v>
      </c>
      <c r="BG26" s="10" t="str">
        <f>IFERROR(VLOOKUP(A26,'18'!U:V,2,0),"0")</f>
        <v>0</v>
      </c>
      <c r="BH26" s="5" t="s">
        <v>130</v>
      </c>
      <c r="BI26" s="15">
        <f t="shared" si="22"/>
        <v>0</v>
      </c>
      <c r="BJ26" s="10" t="str">
        <f>IFERROR(VLOOKUP(A26,'19'!U:V,2,0),"0")</f>
        <v>0</v>
      </c>
      <c r="BK26" s="5" t="s">
        <v>130</v>
      </c>
      <c r="BL26" s="15">
        <f t="shared" si="23"/>
        <v>0</v>
      </c>
      <c r="BM26" s="10" t="str">
        <f>IFERROR(VLOOKUP(A26,'20'!U:V,2,0),"0")</f>
        <v>0</v>
      </c>
      <c r="BN26" s="5" t="s">
        <v>130</v>
      </c>
      <c r="BO26" s="15">
        <f t="shared" si="24"/>
        <v>0</v>
      </c>
      <c r="BP26" s="10" t="str">
        <f>IFERROR(VLOOKUP(A26,'21'!U:V,2,0),"0")</f>
        <v>0</v>
      </c>
      <c r="BQ26" s="5" t="s">
        <v>130</v>
      </c>
      <c r="BR26" s="15">
        <f t="shared" si="25"/>
        <v>0</v>
      </c>
      <c r="BS26" s="10" t="str">
        <f>IFERROR(VLOOKUP(A26,'22'!U:V,2,0),"0")</f>
        <v>0</v>
      </c>
      <c r="BT26" s="5" t="s">
        <v>130</v>
      </c>
      <c r="BU26" s="15">
        <f t="shared" si="26"/>
        <v>0</v>
      </c>
      <c r="BV26" s="10" t="str">
        <f>IFERROR(VLOOKUP(A26,'23'!U:V,2,0),"0")</f>
        <v>0</v>
      </c>
      <c r="BW26" s="5" t="s">
        <v>130</v>
      </c>
      <c r="BX26" s="15">
        <f t="shared" si="27"/>
        <v>0</v>
      </c>
      <c r="BY26" s="10" t="str">
        <f>IFERROR(VLOOKUP(A26,'24'!U:V,2,0),"0")</f>
        <v>0</v>
      </c>
      <c r="BZ26" s="5" t="s">
        <v>130</v>
      </c>
      <c r="CA26" s="15">
        <f t="shared" si="28"/>
        <v>0</v>
      </c>
      <c r="CB26" s="10" t="str">
        <f>IFERROR(VLOOKUP(A26,'25'!U:V,2,0),"0")</f>
        <v>0</v>
      </c>
      <c r="CC26" s="5" t="s">
        <v>130</v>
      </c>
      <c r="CD26" s="15">
        <f t="shared" si="29"/>
        <v>0</v>
      </c>
      <c r="CE26" s="10" t="str">
        <f>IFERROR(VLOOKUP(A26,'26'!U:V,2,0),"0")</f>
        <v>0</v>
      </c>
      <c r="CF26" s="5" t="s">
        <v>130</v>
      </c>
      <c r="CG26" s="15">
        <f t="shared" si="30"/>
        <v>0</v>
      </c>
      <c r="CH26" s="10" t="str">
        <f>IFERROR(VLOOKUP(A26,'27'!U:V,2,0),"0")</f>
        <v>0</v>
      </c>
      <c r="CI26" s="5" t="s">
        <v>130</v>
      </c>
      <c r="CJ26" s="15">
        <f t="shared" si="31"/>
        <v>0</v>
      </c>
      <c r="CK26" s="10" t="str">
        <f>IFERROR(VLOOKUP(A26,'28'!U:V,2,0),"0")</f>
        <v>0</v>
      </c>
      <c r="CL26" s="5" t="s">
        <v>130</v>
      </c>
      <c r="CM26" s="15">
        <f t="shared" si="32"/>
        <v>0</v>
      </c>
      <c r="CN26" s="10" t="str">
        <f>IFERROR(VLOOKUP(A26,'29'!U:V,2,0),"0")</f>
        <v>0</v>
      </c>
      <c r="CO26" s="5" t="s">
        <v>130</v>
      </c>
      <c r="CP26" s="15">
        <f t="shared" si="33"/>
        <v>0</v>
      </c>
      <c r="CQ26" s="10" t="str">
        <f>IFERROR(VLOOKUP(A26,'30'!U:V,2,0),"0")</f>
        <v>0</v>
      </c>
      <c r="CR26" s="5" t="s">
        <v>130</v>
      </c>
      <c r="CS26" s="15">
        <f t="shared" si="34"/>
        <v>0</v>
      </c>
      <c r="CT26" s="10" t="str">
        <f>IFERROR(VLOOKUP(A26,'31'!U:V,2,0),"0")</f>
        <v>0</v>
      </c>
      <c r="CU26" s="5" t="s">
        <v>130</v>
      </c>
      <c r="CV26" s="15">
        <f t="shared" si="35"/>
        <v>0</v>
      </c>
      <c r="CW26" s="10" t="str">
        <f>IFERROR(VLOOKUP(B26,'B-plus'!A:D,4,0),"0")</f>
        <v>0</v>
      </c>
      <c r="CX26" s="5" t="s">
        <v>130</v>
      </c>
      <c r="CY26" s="15">
        <f t="shared" si="36"/>
        <v>0</v>
      </c>
    </row>
    <row r="27" spans="1:103" x14ac:dyDescent="0.25">
      <c r="A27" s="6" t="s">
        <v>70</v>
      </c>
      <c r="B27" s="6" t="s">
        <v>70</v>
      </c>
      <c r="C27" s="4" t="s">
        <v>71</v>
      </c>
      <c r="D27" s="13">
        <v>3.11</v>
      </c>
      <c r="E27" s="19">
        <f t="shared" si="19"/>
        <v>0</v>
      </c>
      <c r="F27" s="5" t="s">
        <v>130</v>
      </c>
      <c r="G27" s="13">
        <f t="shared" si="20"/>
        <v>0</v>
      </c>
      <c r="H27" s="10" t="str">
        <f>IFERROR(VLOOKUP(A27,'1'!U:V,2,0),"0")</f>
        <v>0</v>
      </c>
      <c r="I27" s="5" t="s">
        <v>130</v>
      </c>
      <c r="J27" s="15">
        <f t="shared" si="3"/>
        <v>0</v>
      </c>
      <c r="K27" s="10" t="str">
        <f>IFERROR(VLOOKUP(A27,'2'!U:V,2,0),"0")</f>
        <v>0</v>
      </c>
      <c r="L27" s="5" t="s">
        <v>130</v>
      </c>
      <c r="M27" s="15">
        <f t="shared" si="4"/>
        <v>0</v>
      </c>
      <c r="N27" s="10" t="str">
        <f>IFERROR(VLOOKUP(A27,'3'!U:V,2,0),"0")</f>
        <v>0</v>
      </c>
      <c r="O27" s="5" t="s">
        <v>130</v>
      </c>
      <c r="P27" s="15">
        <f t="shared" si="5"/>
        <v>0</v>
      </c>
      <c r="Q27" s="10" t="str">
        <f>IFERROR(VLOOKUP(A27,'4'!U:V,2,0),"0")</f>
        <v>0</v>
      </c>
      <c r="R27" s="5" t="s">
        <v>130</v>
      </c>
      <c r="S27" s="15">
        <f t="shared" si="21"/>
        <v>0</v>
      </c>
      <c r="T27" s="10" t="str">
        <f>IFERROR(VLOOKUP(A27,'5'!U:V,2,0),"0")</f>
        <v>0</v>
      </c>
      <c r="U27" s="5" t="s">
        <v>130</v>
      </c>
      <c r="V27" s="15">
        <f t="shared" si="6"/>
        <v>0</v>
      </c>
      <c r="W27" s="10" t="str">
        <f>IFERROR(VLOOKUP(A27,'6'!U:V,2,0),"0")</f>
        <v>0</v>
      </c>
      <c r="X27" s="5" t="s">
        <v>130</v>
      </c>
      <c r="Y27" s="15">
        <f t="shared" si="7"/>
        <v>0</v>
      </c>
      <c r="Z27" s="10" t="str">
        <f>IFERROR(VLOOKUP(A27,'7'!U:V,2,0),"0")</f>
        <v>0</v>
      </c>
      <c r="AA27" s="5" t="s">
        <v>130</v>
      </c>
      <c r="AB27" s="15">
        <f t="shared" si="8"/>
        <v>0</v>
      </c>
      <c r="AC27" s="10" t="str">
        <f>IFERROR(VLOOKUP(A27,'8'!U:V,2,0),"0")</f>
        <v>0</v>
      </c>
      <c r="AD27" s="5" t="s">
        <v>130</v>
      </c>
      <c r="AE27" s="15">
        <f t="shared" si="9"/>
        <v>0</v>
      </c>
      <c r="AF27" s="10" t="str">
        <f>IFERROR(VLOOKUP(A27,'9'!U:V,2,0),"0")</f>
        <v>0</v>
      </c>
      <c r="AG27" s="5" t="s">
        <v>130</v>
      </c>
      <c r="AH27" s="15">
        <f t="shared" si="10"/>
        <v>0</v>
      </c>
      <c r="AI27" s="10" t="str">
        <f>IFERROR(VLOOKUP(A27,'10'!U:V,2,0),"0")</f>
        <v>0</v>
      </c>
      <c r="AJ27" s="5" t="s">
        <v>130</v>
      </c>
      <c r="AK27" s="15">
        <f t="shared" si="11"/>
        <v>0</v>
      </c>
      <c r="AL27" s="10" t="str">
        <f>IFERROR(VLOOKUP(A27,'11'!U:V,2,0),"0")</f>
        <v>0</v>
      </c>
      <c r="AM27" s="5" t="s">
        <v>130</v>
      </c>
      <c r="AN27" s="15">
        <f t="shared" si="12"/>
        <v>0</v>
      </c>
      <c r="AO27" s="10" t="str">
        <f>IFERROR(VLOOKUP(A27,'12'!U:V,2,0),"0")</f>
        <v>0</v>
      </c>
      <c r="AP27" s="5" t="s">
        <v>130</v>
      </c>
      <c r="AQ27" s="15">
        <f t="shared" si="13"/>
        <v>0</v>
      </c>
      <c r="AR27" s="10" t="str">
        <f>IFERROR(VLOOKUP(A27,'13'!U:V,2,0),"0")</f>
        <v>0</v>
      </c>
      <c r="AS27" s="5" t="s">
        <v>130</v>
      </c>
      <c r="AT27" s="15">
        <f t="shared" si="14"/>
        <v>0</v>
      </c>
      <c r="AU27" s="10" t="str">
        <f>IFERROR(VLOOKUP(A27,'14'!U:V,2,0),"0")</f>
        <v>0</v>
      </c>
      <c r="AV27" s="5" t="s">
        <v>130</v>
      </c>
      <c r="AW27" s="15">
        <f t="shared" si="15"/>
        <v>0</v>
      </c>
      <c r="AX27" s="10" t="str">
        <f>IFERROR(VLOOKUP(A27,'15'!U:V,2,0),"0")</f>
        <v>0</v>
      </c>
      <c r="AY27" s="5" t="s">
        <v>130</v>
      </c>
      <c r="AZ27" s="15">
        <f t="shared" si="16"/>
        <v>0</v>
      </c>
      <c r="BA27" s="10" t="str">
        <f>IFERROR(VLOOKUP(A27,'16'!U:V,2,0),"0")</f>
        <v>0</v>
      </c>
      <c r="BB27" s="5" t="s">
        <v>130</v>
      </c>
      <c r="BC27" s="15">
        <f t="shared" si="17"/>
        <v>0</v>
      </c>
      <c r="BD27" s="10" t="str">
        <f>IFERROR(VLOOKUP(A27,'17'!U:V,2,0),"0")</f>
        <v>0</v>
      </c>
      <c r="BE27" s="5" t="s">
        <v>130</v>
      </c>
      <c r="BF27" s="15">
        <f t="shared" si="18"/>
        <v>0</v>
      </c>
      <c r="BG27" s="10" t="str">
        <f>IFERROR(VLOOKUP(A27,'18'!U:V,2,0),"0")</f>
        <v>0</v>
      </c>
      <c r="BH27" s="5" t="s">
        <v>130</v>
      </c>
      <c r="BI27" s="15">
        <f t="shared" si="22"/>
        <v>0</v>
      </c>
      <c r="BJ27" s="10" t="str">
        <f>IFERROR(VLOOKUP(A27,'19'!U:V,2,0),"0")</f>
        <v>0</v>
      </c>
      <c r="BK27" s="5" t="s">
        <v>130</v>
      </c>
      <c r="BL27" s="15">
        <f t="shared" si="23"/>
        <v>0</v>
      </c>
      <c r="BM27" s="10" t="str">
        <f>IFERROR(VLOOKUP(A27,'20'!U:V,2,0),"0")</f>
        <v>0</v>
      </c>
      <c r="BN27" s="5" t="s">
        <v>130</v>
      </c>
      <c r="BO27" s="15">
        <f t="shared" si="24"/>
        <v>0</v>
      </c>
      <c r="BP27" s="10" t="str">
        <f>IFERROR(VLOOKUP(A27,'21'!U:V,2,0),"0")</f>
        <v>0</v>
      </c>
      <c r="BQ27" s="5" t="s">
        <v>130</v>
      </c>
      <c r="BR27" s="15">
        <f t="shared" si="25"/>
        <v>0</v>
      </c>
      <c r="BS27" s="10" t="str">
        <f>IFERROR(VLOOKUP(A27,'22'!U:V,2,0),"0")</f>
        <v>0</v>
      </c>
      <c r="BT27" s="5" t="s">
        <v>130</v>
      </c>
      <c r="BU27" s="15">
        <f t="shared" si="26"/>
        <v>0</v>
      </c>
      <c r="BV27" s="10" t="str">
        <f>IFERROR(VLOOKUP(A27,'23'!U:V,2,0),"0")</f>
        <v>0</v>
      </c>
      <c r="BW27" s="5" t="s">
        <v>130</v>
      </c>
      <c r="BX27" s="15">
        <f t="shared" si="27"/>
        <v>0</v>
      </c>
      <c r="BY27" s="10" t="str">
        <f>IFERROR(VLOOKUP(A27,'24'!U:V,2,0),"0")</f>
        <v>0</v>
      </c>
      <c r="BZ27" s="5" t="s">
        <v>130</v>
      </c>
      <c r="CA27" s="15">
        <f t="shared" si="28"/>
        <v>0</v>
      </c>
      <c r="CB27" s="10" t="str">
        <f>IFERROR(VLOOKUP(A27,'25'!U:V,2,0),"0")</f>
        <v>0</v>
      </c>
      <c r="CC27" s="5" t="s">
        <v>130</v>
      </c>
      <c r="CD27" s="15">
        <f t="shared" si="29"/>
        <v>0</v>
      </c>
      <c r="CE27" s="10" t="str">
        <f>IFERROR(VLOOKUP(A27,'26'!U:V,2,0),"0")</f>
        <v>0</v>
      </c>
      <c r="CF27" s="5" t="s">
        <v>130</v>
      </c>
      <c r="CG27" s="15">
        <f t="shared" si="30"/>
        <v>0</v>
      </c>
      <c r="CH27" s="10" t="str">
        <f>IFERROR(VLOOKUP(A27,'27'!U:V,2,0),"0")</f>
        <v>0</v>
      </c>
      <c r="CI27" s="5" t="s">
        <v>130</v>
      </c>
      <c r="CJ27" s="15">
        <f t="shared" si="31"/>
        <v>0</v>
      </c>
      <c r="CK27" s="10" t="str">
        <f>IFERROR(VLOOKUP(A27,'28'!U:V,2,0),"0")</f>
        <v>0</v>
      </c>
      <c r="CL27" s="5" t="s">
        <v>130</v>
      </c>
      <c r="CM27" s="15">
        <f t="shared" si="32"/>
        <v>0</v>
      </c>
      <c r="CN27" s="10" t="str">
        <f>IFERROR(VLOOKUP(A27,'29'!U:V,2,0),"0")</f>
        <v>0</v>
      </c>
      <c r="CO27" s="5" t="s">
        <v>130</v>
      </c>
      <c r="CP27" s="15">
        <f t="shared" si="33"/>
        <v>0</v>
      </c>
      <c r="CQ27" s="10" t="str">
        <f>IFERROR(VLOOKUP(A27,'30'!U:V,2,0),"0")</f>
        <v>0</v>
      </c>
      <c r="CR27" s="5" t="s">
        <v>130</v>
      </c>
      <c r="CS27" s="15">
        <f t="shared" si="34"/>
        <v>0</v>
      </c>
      <c r="CT27" s="10" t="str">
        <f>IFERROR(VLOOKUP(A27,'31'!U:V,2,0),"0")</f>
        <v>0</v>
      </c>
      <c r="CU27" s="5" t="s">
        <v>130</v>
      </c>
      <c r="CV27" s="15">
        <f t="shared" si="35"/>
        <v>0</v>
      </c>
      <c r="CW27" s="10" t="str">
        <f>IFERROR(VLOOKUP(B27,'B-plus'!A:D,4,0),"0")</f>
        <v>0</v>
      </c>
      <c r="CX27" s="5" t="s">
        <v>130</v>
      </c>
      <c r="CY27" s="15">
        <f t="shared" si="36"/>
        <v>0</v>
      </c>
    </row>
    <row r="28" spans="1:103" x14ac:dyDescent="0.25">
      <c r="A28" s="6" t="s">
        <v>174</v>
      </c>
      <c r="B28" s="6" t="s">
        <v>174</v>
      </c>
      <c r="C28" s="4" t="s">
        <v>71</v>
      </c>
      <c r="D28" s="13">
        <v>3.11</v>
      </c>
      <c r="E28" s="19">
        <f t="shared" si="19"/>
        <v>0</v>
      </c>
      <c r="F28" s="5" t="s">
        <v>130</v>
      </c>
      <c r="G28" s="13">
        <f t="shared" si="20"/>
        <v>0</v>
      </c>
      <c r="H28" s="10" t="str">
        <f>IFERROR(VLOOKUP(A28,'1'!U:V,2,0),"0")</f>
        <v>0</v>
      </c>
      <c r="I28" s="5" t="s">
        <v>130</v>
      </c>
      <c r="J28" s="15">
        <f t="shared" si="3"/>
        <v>0</v>
      </c>
      <c r="K28" s="10" t="str">
        <f>IFERROR(VLOOKUP(A28,'2'!U:V,2,0),"0")</f>
        <v>0</v>
      </c>
      <c r="L28" s="5" t="s">
        <v>130</v>
      </c>
      <c r="M28" s="15">
        <f t="shared" si="4"/>
        <v>0</v>
      </c>
      <c r="N28" s="10" t="str">
        <f>IFERROR(VLOOKUP(A28,'3'!U:V,2,0),"0")</f>
        <v>0</v>
      </c>
      <c r="O28" s="5" t="s">
        <v>130</v>
      </c>
      <c r="P28" s="15">
        <f t="shared" si="5"/>
        <v>0</v>
      </c>
      <c r="Q28" s="10" t="str">
        <f>IFERROR(VLOOKUP(A28,'4'!U:V,2,0),"0")</f>
        <v>0</v>
      </c>
      <c r="R28" s="5" t="s">
        <v>130</v>
      </c>
      <c r="S28" s="15">
        <f t="shared" si="21"/>
        <v>0</v>
      </c>
      <c r="T28" s="10" t="str">
        <f>IFERROR(VLOOKUP(A28,'5'!U:V,2,0),"0")</f>
        <v>0</v>
      </c>
      <c r="U28" s="5" t="s">
        <v>130</v>
      </c>
      <c r="V28" s="15">
        <f t="shared" si="6"/>
        <v>0</v>
      </c>
      <c r="W28" s="10" t="str">
        <f>IFERROR(VLOOKUP(A28,'6'!U:V,2,0),"0")</f>
        <v>0</v>
      </c>
      <c r="X28" s="5" t="s">
        <v>130</v>
      </c>
      <c r="Y28" s="15">
        <f t="shared" si="7"/>
        <v>0</v>
      </c>
      <c r="Z28" s="10" t="str">
        <f>IFERROR(VLOOKUP(A28,'7'!U:V,2,0),"0")</f>
        <v>0</v>
      </c>
      <c r="AA28" s="5" t="s">
        <v>130</v>
      </c>
      <c r="AB28" s="15">
        <f t="shared" si="8"/>
        <v>0</v>
      </c>
      <c r="AC28" s="10" t="str">
        <f>IFERROR(VLOOKUP(A28,'8'!U:V,2,0),"0")</f>
        <v>0</v>
      </c>
      <c r="AD28" s="5" t="s">
        <v>130</v>
      </c>
      <c r="AE28" s="15">
        <f t="shared" si="9"/>
        <v>0</v>
      </c>
      <c r="AF28" s="10" t="str">
        <f>IFERROR(VLOOKUP(A28,'9'!U:V,2,0),"0")</f>
        <v>0</v>
      </c>
      <c r="AG28" s="5" t="s">
        <v>130</v>
      </c>
      <c r="AH28" s="15">
        <f t="shared" si="10"/>
        <v>0</v>
      </c>
      <c r="AI28" s="10" t="str">
        <f>IFERROR(VLOOKUP(A28,'10'!U:V,2,0),"0")</f>
        <v>0</v>
      </c>
      <c r="AJ28" s="5" t="s">
        <v>130</v>
      </c>
      <c r="AK28" s="15">
        <f t="shared" si="11"/>
        <v>0</v>
      </c>
      <c r="AL28" s="10" t="str">
        <f>IFERROR(VLOOKUP(A28,'11'!U:V,2,0),"0")</f>
        <v>0</v>
      </c>
      <c r="AM28" s="5" t="s">
        <v>130</v>
      </c>
      <c r="AN28" s="15">
        <f t="shared" si="12"/>
        <v>0</v>
      </c>
      <c r="AO28" s="10" t="str">
        <f>IFERROR(VLOOKUP(A28,'12'!U:V,2,0),"0")</f>
        <v>0</v>
      </c>
      <c r="AP28" s="5" t="s">
        <v>130</v>
      </c>
      <c r="AQ28" s="15">
        <f t="shared" si="13"/>
        <v>0</v>
      </c>
      <c r="AR28" s="10" t="str">
        <f>IFERROR(VLOOKUP(A28,'13'!U:V,2,0),"0")</f>
        <v>0</v>
      </c>
      <c r="AS28" s="5" t="s">
        <v>130</v>
      </c>
      <c r="AT28" s="15">
        <f t="shared" si="14"/>
        <v>0</v>
      </c>
      <c r="AU28" s="10" t="str">
        <f>IFERROR(VLOOKUP(A28,'14'!U:V,2,0),"0")</f>
        <v>0</v>
      </c>
      <c r="AV28" s="5" t="s">
        <v>130</v>
      </c>
      <c r="AW28" s="15">
        <f t="shared" si="15"/>
        <v>0</v>
      </c>
      <c r="AX28" s="10" t="str">
        <f>IFERROR(VLOOKUP(A28,'15'!U:V,2,0),"0")</f>
        <v>0</v>
      </c>
      <c r="AY28" s="5" t="s">
        <v>130</v>
      </c>
      <c r="AZ28" s="15">
        <f t="shared" si="16"/>
        <v>0</v>
      </c>
      <c r="BA28" s="10" t="str">
        <f>IFERROR(VLOOKUP(A28,'16'!U:V,2,0),"0")</f>
        <v>0</v>
      </c>
      <c r="BB28" s="5" t="s">
        <v>130</v>
      </c>
      <c r="BC28" s="15">
        <f t="shared" si="17"/>
        <v>0</v>
      </c>
      <c r="BD28" s="10" t="str">
        <f>IFERROR(VLOOKUP(A28,'17'!U:V,2,0),"0")</f>
        <v>0</v>
      </c>
      <c r="BE28" s="5" t="s">
        <v>130</v>
      </c>
      <c r="BF28" s="15">
        <f t="shared" si="18"/>
        <v>0</v>
      </c>
      <c r="BG28" s="10" t="str">
        <f>IFERROR(VLOOKUP(A28,'18'!U:V,2,0),"0")</f>
        <v>0</v>
      </c>
      <c r="BH28" s="5" t="s">
        <v>130</v>
      </c>
      <c r="BI28" s="15">
        <f t="shared" si="22"/>
        <v>0</v>
      </c>
      <c r="BJ28" s="10" t="str">
        <f>IFERROR(VLOOKUP(A28,'19'!U:V,2,0),"0")</f>
        <v>0</v>
      </c>
      <c r="BK28" s="5" t="s">
        <v>130</v>
      </c>
      <c r="BL28" s="15">
        <f t="shared" si="23"/>
        <v>0</v>
      </c>
      <c r="BM28" s="10" t="str">
        <f>IFERROR(VLOOKUP(A28,'20'!U:V,2,0),"0")</f>
        <v>0</v>
      </c>
      <c r="BN28" s="5" t="s">
        <v>130</v>
      </c>
      <c r="BO28" s="15">
        <f t="shared" si="24"/>
        <v>0</v>
      </c>
      <c r="BP28" s="10" t="str">
        <f>IFERROR(VLOOKUP(A28,'21'!U:V,2,0),"0")</f>
        <v>0</v>
      </c>
      <c r="BQ28" s="5" t="s">
        <v>130</v>
      </c>
      <c r="BR28" s="15">
        <f t="shared" si="25"/>
        <v>0</v>
      </c>
      <c r="BS28" s="10" t="str">
        <f>IFERROR(VLOOKUP(A28,'22'!U:V,2,0),"0")</f>
        <v>0</v>
      </c>
      <c r="BT28" s="5" t="s">
        <v>130</v>
      </c>
      <c r="BU28" s="15">
        <f t="shared" si="26"/>
        <v>0</v>
      </c>
      <c r="BV28" s="10" t="str">
        <f>IFERROR(VLOOKUP(A28,'23'!U:V,2,0),"0")</f>
        <v>0</v>
      </c>
      <c r="BW28" s="5" t="s">
        <v>130</v>
      </c>
      <c r="BX28" s="15">
        <f t="shared" si="27"/>
        <v>0</v>
      </c>
      <c r="BY28" s="10" t="str">
        <f>IFERROR(VLOOKUP(A28,'24'!U:V,2,0),"0")</f>
        <v>0</v>
      </c>
      <c r="BZ28" s="5" t="s">
        <v>130</v>
      </c>
      <c r="CA28" s="15">
        <f t="shared" si="28"/>
        <v>0</v>
      </c>
      <c r="CB28" s="10" t="str">
        <f>IFERROR(VLOOKUP(A28,'25'!U:V,2,0),"0")</f>
        <v>0</v>
      </c>
      <c r="CC28" s="5" t="s">
        <v>130</v>
      </c>
      <c r="CD28" s="15">
        <f t="shared" si="29"/>
        <v>0</v>
      </c>
      <c r="CE28" s="10" t="str">
        <f>IFERROR(VLOOKUP(A28,'26'!U:V,2,0),"0")</f>
        <v>0</v>
      </c>
      <c r="CF28" s="5" t="s">
        <v>130</v>
      </c>
      <c r="CG28" s="15">
        <f t="shared" si="30"/>
        <v>0</v>
      </c>
      <c r="CH28" s="10" t="str">
        <f>IFERROR(VLOOKUP(A28,'27'!U:V,2,0),"0")</f>
        <v>0</v>
      </c>
      <c r="CI28" s="5" t="s">
        <v>130</v>
      </c>
      <c r="CJ28" s="15">
        <f t="shared" si="31"/>
        <v>0</v>
      </c>
      <c r="CK28" s="10" t="str">
        <f>IFERROR(VLOOKUP(A28,'28'!U:V,2,0),"0")</f>
        <v>0</v>
      </c>
      <c r="CL28" s="5" t="s">
        <v>130</v>
      </c>
      <c r="CM28" s="15">
        <f t="shared" si="32"/>
        <v>0</v>
      </c>
      <c r="CN28" s="10" t="str">
        <f>IFERROR(VLOOKUP(A28,'29'!U:V,2,0),"0")</f>
        <v>0</v>
      </c>
      <c r="CO28" s="5" t="s">
        <v>130</v>
      </c>
      <c r="CP28" s="15">
        <f t="shared" si="33"/>
        <v>0</v>
      </c>
      <c r="CQ28" s="10" t="str">
        <f>IFERROR(VLOOKUP(A28,'30'!U:V,2,0),"0")</f>
        <v>0</v>
      </c>
      <c r="CR28" s="5" t="s">
        <v>130</v>
      </c>
      <c r="CS28" s="15">
        <f t="shared" si="34"/>
        <v>0</v>
      </c>
      <c r="CT28" s="10" t="str">
        <f>IFERROR(VLOOKUP(A28,'31'!U:V,2,0),"0")</f>
        <v>0</v>
      </c>
      <c r="CU28" s="5" t="s">
        <v>130</v>
      </c>
      <c r="CV28" s="15">
        <f t="shared" si="35"/>
        <v>0</v>
      </c>
      <c r="CW28" s="10" t="str">
        <f>IFERROR(VLOOKUP(B28,'B-plus'!A:D,4,0),"0")</f>
        <v>0</v>
      </c>
      <c r="CX28" s="5" t="s">
        <v>130</v>
      </c>
      <c r="CY28" s="15">
        <f t="shared" si="36"/>
        <v>0</v>
      </c>
    </row>
    <row r="29" spans="1:103" x14ac:dyDescent="0.25">
      <c r="A29" s="6" t="s">
        <v>85</v>
      </c>
      <c r="B29" s="6">
        <v>1111058</v>
      </c>
      <c r="C29" s="4" t="s">
        <v>86</v>
      </c>
      <c r="D29" s="95">
        <v>4.53</v>
      </c>
      <c r="E29" s="19">
        <f t="shared" si="19"/>
        <v>0</v>
      </c>
      <c r="F29" s="5" t="s">
        <v>130</v>
      </c>
      <c r="G29" s="13">
        <f t="shared" si="20"/>
        <v>0</v>
      </c>
      <c r="H29" s="10" t="str">
        <f>IFERROR(VLOOKUP(A29,'1'!U:V,2,0),"0")</f>
        <v>0</v>
      </c>
      <c r="I29" s="5" t="s">
        <v>130</v>
      </c>
      <c r="J29" s="15">
        <f t="shared" si="3"/>
        <v>0</v>
      </c>
      <c r="K29" s="10" t="str">
        <f>IFERROR(VLOOKUP(A29,'2'!U:V,2,0),"0")</f>
        <v>0</v>
      </c>
      <c r="L29" s="5" t="s">
        <v>130</v>
      </c>
      <c r="M29" s="15">
        <f t="shared" si="4"/>
        <v>0</v>
      </c>
      <c r="N29" s="10" t="str">
        <f>IFERROR(VLOOKUP(A29,'3'!U:V,2,0),"0")</f>
        <v>0</v>
      </c>
      <c r="O29" s="5" t="s">
        <v>130</v>
      </c>
      <c r="P29" s="15">
        <f t="shared" si="5"/>
        <v>0</v>
      </c>
      <c r="Q29" s="10" t="str">
        <f>IFERROR(VLOOKUP(A29,'4'!U:V,2,0),"0")</f>
        <v>0</v>
      </c>
      <c r="R29" s="5" t="s">
        <v>130</v>
      </c>
      <c r="S29" s="15">
        <f t="shared" si="21"/>
        <v>0</v>
      </c>
      <c r="T29" s="10" t="str">
        <f>IFERROR(VLOOKUP(A29,'5'!U:V,2,0),"0")</f>
        <v>0</v>
      </c>
      <c r="U29" s="5" t="s">
        <v>130</v>
      </c>
      <c r="V29" s="15">
        <f t="shared" si="6"/>
        <v>0</v>
      </c>
      <c r="W29" s="10" t="str">
        <f>IFERROR(VLOOKUP(A29,'6'!U:V,2,0),"0")</f>
        <v>0</v>
      </c>
      <c r="X29" s="5" t="s">
        <v>130</v>
      </c>
      <c r="Y29" s="15">
        <f t="shared" si="7"/>
        <v>0</v>
      </c>
      <c r="Z29" s="10" t="str">
        <f>IFERROR(VLOOKUP(A29,'7'!U:V,2,0),"0")</f>
        <v>0</v>
      </c>
      <c r="AA29" s="5" t="s">
        <v>130</v>
      </c>
      <c r="AB29" s="15">
        <f t="shared" si="8"/>
        <v>0</v>
      </c>
      <c r="AC29" s="10" t="str">
        <f>IFERROR(VLOOKUP(A29,'8'!U:V,2,0),"0")</f>
        <v>0</v>
      </c>
      <c r="AD29" s="5" t="s">
        <v>130</v>
      </c>
      <c r="AE29" s="15">
        <f t="shared" si="9"/>
        <v>0</v>
      </c>
      <c r="AF29" s="10" t="str">
        <f>IFERROR(VLOOKUP(A29,'9'!U:V,2,0),"0")</f>
        <v>0</v>
      </c>
      <c r="AG29" s="5" t="s">
        <v>130</v>
      </c>
      <c r="AH29" s="15">
        <f t="shared" si="10"/>
        <v>0</v>
      </c>
      <c r="AI29" s="10" t="str">
        <f>IFERROR(VLOOKUP(A29,'10'!U:V,2,0),"0")</f>
        <v>0</v>
      </c>
      <c r="AJ29" s="5" t="s">
        <v>130</v>
      </c>
      <c r="AK29" s="15">
        <f t="shared" si="11"/>
        <v>0</v>
      </c>
      <c r="AL29" s="10" t="str">
        <f>IFERROR(VLOOKUP(A29,'11'!U:V,2,0),"0")</f>
        <v>0</v>
      </c>
      <c r="AM29" s="5" t="s">
        <v>130</v>
      </c>
      <c r="AN29" s="15">
        <f t="shared" si="12"/>
        <v>0</v>
      </c>
      <c r="AO29" s="10" t="str">
        <f>IFERROR(VLOOKUP(A29,'12'!U:V,2,0),"0")</f>
        <v>0</v>
      </c>
      <c r="AP29" s="5" t="s">
        <v>130</v>
      </c>
      <c r="AQ29" s="15">
        <f t="shared" si="13"/>
        <v>0</v>
      </c>
      <c r="AR29" s="10" t="str">
        <f>IFERROR(VLOOKUP(A29,'13'!U:V,2,0),"0")</f>
        <v>0</v>
      </c>
      <c r="AS29" s="5" t="s">
        <v>130</v>
      </c>
      <c r="AT29" s="15">
        <f t="shared" si="14"/>
        <v>0</v>
      </c>
      <c r="AU29" s="10" t="str">
        <f>IFERROR(VLOOKUP(A29,'14'!U:V,2,0),"0")</f>
        <v>0</v>
      </c>
      <c r="AV29" s="5" t="s">
        <v>130</v>
      </c>
      <c r="AW29" s="15">
        <f t="shared" si="15"/>
        <v>0</v>
      </c>
      <c r="AX29" s="10" t="str">
        <f>IFERROR(VLOOKUP(A29,'15'!U:V,2,0),"0")</f>
        <v>0</v>
      </c>
      <c r="AY29" s="5" t="s">
        <v>130</v>
      </c>
      <c r="AZ29" s="15">
        <f t="shared" si="16"/>
        <v>0</v>
      </c>
      <c r="BA29" s="10" t="str">
        <f>IFERROR(VLOOKUP(A29,'16'!U:V,2,0),"0")</f>
        <v>0</v>
      </c>
      <c r="BB29" s="5" t="s">
        <v>130</v>
      </c>
      <c r="BC29" s="15">
        <f t="shared" si="17"/>
        <v>0</v>
      </c>
      <c r="BD29" s="10" t="str">
        <f>IFERROR(VLOOKUP(A29,'17'!U:V,2,0),"0")</f>
        <v>0</v>
      </c>
      <c r="BE29" s="5" t="s">
        <v>130</v>
      </c>
      <c r="BF29" s="15">
        <f t="shared" si="18"/>
        <v>0</v>
      </c>
      <c r="BG29" s="10" t="str">
        <f>IFERROR(VLOOKUP(A29,'18'!U:V,2,0),"0")</f>
        <v>0</v>
      </c>
      <c r="BH29" s="5" t="s">
        <v>130</v>
      </c>
      <c r="BI29" s="15">
        <f t="shared" si="22"/>
        <v>0</v>
      </c>
      <c r="BJ29" s="10" t="str">
        <f>IFERROR(VLOOKUP(A29,'19'!U:V,2,0),"0")</f>
        <v>0</v>
      </c>
      <c r="BK29" s="5" t="s">
        <v>130</v>
      </c>
      <c r="BL29" s="15">
        <f t="shared" si="23"/>
        <v>0</v>
      </c>
      <c r="BM29" s="10" t="str">
        <f>IFERROR(VLOOKUP(A29,'20'!U:V,2,0),"0")</f>
        <v>0</v>
      </c>
      <c r="BN29" s="5" t="s">
        <v>130</v>
      </c>
      <c r="BO29" s="15">
        <f t="shared" si="24"/>
        <v>0</v>
      </c>
      <c r="BP29" s="10" t="str">
        <f>IFERROR(VLOOKUP(A29,'21'!U:V,2,0),"0")</f>
        <v>0</v>
      </c>
      <c r="BQ29" s="5" t="s">
        <v>130</v>
      </c>
      <c r="BR29" s="15">
        <f t="shared" si="25"/>
        <v>0</v>
      </c>
      <c r="BS29" s="10" t="str">
        <f>IFERROR(VLOOKUP(A29,'22'!U:V,2,0),"0")</f>
        <v>0</v>
      </c>
      <c r="BT29" s="5" t="s">
        <v>130</v>
      </c>
      <c r="BU29" s="15">
        <f t="shared" si="26"/>
        <v>0</v>
      </c>
      <c r="BV29" s="10" t="str">
        <f>IFERROR(VLOOKUP(A29,'23'!U:V,2,0),"0")</f>
        <v>0</v>
      </c>
      <c r="BW29" s="5" t="s">
        <v>130</v>
      </c>
      <c r="BX29" s="15">
        <f t="shared" si="27"/>
        <v>0</v>
      </c>
      <c r="BY29" s="10" t="str">
        <f>IFERROR(VLOOKUP(A29,'24'!U:V,2,0),"0")</f>
        <v>0</v>
      </c>
      <c r="BZ29" s="5" t="s">
        <v>130</v>
      </c>
      <c r="CA29" s="15">
        <f t="shared" si="28"/>
        <v>0</v>
      </c>
      <c r="CB29" s="10" t="str">
        <f>IFERROR(VLOOKUP(A29,'25'!U:V,2,0),"0")</f>
        <v>0</v>
      </c>
      <c r="CC29" s="5" t="s">
        <v>130</v>
      </c>
      <c r="CD29" s="15">
        <f t="shared" si="29"/>
        <v>0</v>
      </c>
      <c r="CE29" s="10" t="str">
        <f>IFERROR(VLOOKUP(A29,'26'!U:V,2,0),"0")</f>
        <v>0</v>
      </c>
      <c r="CF29" s="5" t="s">
        <v>130</v>
      </c>
      <c r="CG29" s="15">
        <f t="shared" si="30"/>
        <v>0</v>
      </c>
      <c r="CH29" s="10" t="str">
        <f>IFERROR(VLOOKUP(A29,'27'!U:V,2,0),"0")</f>
        <v>0</v>
      </c>
      <c r="CI29" s="5" t="s">
        <v>130</v>
      </c>
      <c r="CJ29" s="15">
        <f t="shared" si="31"/>
        <v>0</v>
      </c>
      <c r="CK29" s="10" t="str">
        <f>IFERROR(VLOOKUP(A29,'28'!U:V,2,0),"0")</f>
        <v>0</v>
      </c>
      <c r="CL29" s="5" t="s">
        <v>130</v>
      </c>
      <c r="CM29" s="15">
        <f t="shared" si="32"/>
        <v>0</v>
      </c>
      <c r="CN29" s="10" t="str">
        <f>IFERROR(VLOOKUP(A29,'29'!U:V,2,0),"0")</f>
        <v>0</v>
      </c>
      <c r="CO29" s="5" t="s">
        <v>130</v>
      </c>
      <c r="CP29" s="15">
        <f t="shared" si="33"/>
        <v>0</v>
      </c>
      <c r="CQ29" s="10" t="str">
        <f>IFERROR(VLOOKUP(A29,'30'!U:V,2,0),"0")</f>
        <v>0</v>
      </c>
      <c r="CR29" s="5" t="s">
        <v>130</v>
      </c>
      <c r="CS29" s="15">
        <f t="shared" si="34"/>
        <v>0</v>
      </c>
      <c r="CT29" s="10" t="str">
        <f>IFERROR(VLOOKUP(A29,'31'!U:V,2,0),"0")</f>
        <v>0</v>
      </c>
      <c r="CU29" s="5" t="s">
        <v>130</v>
      </c>
      <c r="CV29" s="15">
        <f t="shared" si="35"/>
        <v>0</v>
      </c>
      <c r="CW29" s="10" t="str">
        <f>IFERROR(VLOOKUP(B29,'B-plus'!A:D,4,0),"0")</f>
        <v>0</v>
      </c>
      <c r="CX29" s="5" t="s">
        <v>130</v>
      </c>
      <c r="CY29" s="15">
        <f t="shared" si="36"/>
        <v>0</v>
      </c>
    </row>
    <row r="30" spans="1:103" x14ac:dyDescent="0.25">
      <c r="A30" s="6" t="s">
        <v>54</v>
      </c>
      <c r="B30" s="6" t="s">
        <v>54</v>
      </c>
      <c r="C30" s="4" t="s">
        <v>55</v>
      </c>
      <c r="D30" s="95">
        <v>4.53</v>
      </c>
      <c r="E30" s="19">
        <f t="shared" si="19"/>
        <v>0</v>
      </c>
      <c r="F30" s="5" t="s">
        <v>130</v>
      </c>
      <c r="G30" s="13">
        <f t="shared" si="20"/>
        <v>0</v>
      </c>
      <c r="H30" s="10" t="str">
        <f>IFERROR(VLOOKUP(A30,'1'!U:V,2,0),"0")</f>
        <v>0</v>
      </c>
      <c r="I30" s="5" t="s">
        <v>130</v>
      </c>
      <c r="J30" s="15">
        <f t="shared" si="3"/>
        <v>0</v>
      </c>
      <c r="K30" s="10" t="str">
        <f>IFERROR(VLOOKUP(A30,'2'!U:V,2,0),"0")</f>
        <v>0</v>
      </c>
      <c r="L30" s="5" t="s">
        <v>130</v>
      </c>
      <c r="M30" s="15">
        <f t="shared" si="4"/>
        <v>0</v>
      </c>
      <c r="N30" s="10" t="str">
        <f>IFERROR(VLOOKUP(A30,'3'!U:V,2,0),"0")</f>
        <v>0</v>
      </c>
      <c r="O30" s="5" t="s">
        <v>130</v>
      </c>
      <c r="P30" s="15">
        <f t="shared" si="5"/>
        <v>0</v>
      </c>
      <c r="Q30" s="10" t="str">
        <f>IFERROR(VLOOKUP(A30,'4'!U:V,2,0),"0")</f>
        <v>0</v>
      </c>
      <c r="R30" s="5" t="s">
        <v>130</v>
      </c>
      <c r="S30" s="15">
        <f t="shared" si="21"/>
        <v>0</v>
      </c>
      <c r="T30" s="10" t="str">
        <f>IFERROR(VLOOKUP(A30,'5'!U:V,2,0),"0")</f>
        <v>0</v>
      </c>
      <c r="U30" s="5" t="s">
        <v>130</v>
      </c>
      <c r="V30" s="15">
        <f t="shared" si="6"/>
        <v>0</v>
      </c>
      <c r="W30" s="10" t="str">
        <f>IFERROR(VLOOKUP(A30,'6'!U:V,2,0),"0")</f>
        <v>0</v>
      </c>
      <c r="X30" s="5" t="s">
        <v>130</v>
      </c>
      <c r="Y30" s="15">
        <f t="shared" si="7"/>
        <v>0</v>
      </c>
      <c r="Z30" s="10" t="str">
        <f>IFERROR(VLOOKUP(A30,'7'!U:V,2,0),"0")</f>
        <v>0</v>
      </c>
      <c r="AA30" s="5" t="s">
        <v>130</v>
      </c>
      <c r="AB30" s="15">
        <f t="shared" si="8"/>
        <v>0</v>
      </c>
      <c r="AC30" s="10" t="str">
        <f>IFERROR(VLOOKUP(A30,'8'!U:V,2,0),"0")</f>
        <v>0</v>
      </c>
      <c r="AD30" s="5" t="s">
        <v>130</v>
      </c>
      <c r="AE30" s="15">
        <f t="shared" si="9"/>
        <v>0</v>
      </c>
      <c r="AF30" s="10" t="str">
        <f>IFERROR(VLOOKUP(A30,'9'!U:V,2,0),"0")</f>
        <v>0</v>
      </c>
      <c r="AG30" s="5" t="s">
        <v>130</v>
      </c>
      <c r="AH30" s="15">
        <f t="shared" si="10"/>
        <v>0</v>
      </c>
      <c r="AI30" s="10" t="str">
        <f>IFERROR(VLOOKUP(A30,'10'!U:V,2,0),"0")</f>
        <v>0</v>
      </c>
      <c r="AJ30" s="5" t="s">
        <v>130</v>
      </c>
      <c r="AK30" s="15">
        <f t="shared" si="11"/>
        <v>0</v>
      </c>
      <c r="AL30" s="10" t="str">
        <f>IFERROR(VLOOKUP(A30,'11'!U:V,2,0),"0")</f>
        <v>0</v>
      </c>
      <c r="AM30" s="5" t="s">
        <v>130</v>
      </c>
      <c r="AN30" s="15">
        <f t="shared" si="12"/>
        <v>0</v>
      </c>
      <c r="AO30" s="10" t="str">
        <f>IFERROR(VLOOKUP(A30,'12'!U:V,2,0),"0")</f>
        <v>0</v>
      </c>
      <c r="AP30" s="5" t="s">
        <v>130</v>
      </c>
      <c r="AQ30" s="15">
        <f t="shared" si="13"/>
        <v>0</v>
      </c>
      <c r="AR30" s="10" t="str">
        <f>IFERROR(VLOOKUP(A30,'13'!U:V,2,0),"0")</f>
        <v>0</v>
      </c>
      <c r="AS30" s="5" t="s">
        <v>130</v>
      </c>
      <c r="AT30" s="15">
        <f t="shared" si="14"/>
        <v>0</v>
      </c>
      <c r="AU30" s="10" t="str">
        <f>IFERROR(VLOOKUP(A30,'14'!U:V,2,0),"0")</f>
        <v>0</v>
      </c>
      <c r="AV30" s="5" t="s">
        <v>130</v>
      </c>
      <c r="AW30" s="15">
        <f t="shared" si="15"/>
        <v>0</v>
      </c>
      <c r="AX30" s="10" t="str">
        <f>IFERROR(VLOOKUP(A30,'15'!U:V,2,0),"0")</f>
        <v>0</v>
      </c>
      <c r="AY30" s="5" t="s">
        <v>130</v>
      </c>
      <c r="AZ30" s="15">
        <f t="shared" si="16"/>
        <v>0</v>
      </c>
      <c r="BA30" s="10" t="str">
        <f>IFERROR(VLOOKUP(A30,'16'!U:V,2,0),"0")</f>
        <v>0</v>
      </c>
      <c r="BB30" s="5" t="s">
        <v>130</v>
      </c>
      <c r="BC30" s="15">
        <f t="shared" si="17"/>
        <v>0</v>
      </c>
      <c r="BD30" s="10" t="str">
        <f>IFERROR(VLOOKUP(A30,'17'!U:V,2,0),"0")</f>
        <v>0</v>
      </c>
      <c r="BE30" s="5" t="s">
        <v>130</v>
      </c>
      <c r="BF30" s="15">
        <f t="shared" si="18"/>
        <v>0</v>
      </c>
      <c r="BG30" s="10" t="str">
        <f>IFERROR(VLOOKUP(A30,'18'!U:V,2,0),"0")</f>
        <v>0</v>
      </c>
      <c r="BH30" s="5" t="s">
        <v>130</v>
      </c>
      <c r="BI30" s="15">
        <f t="shared" si="22"/>
        <v>0</v>
      </c>
      <c r="BJ30" s="10" t="str">
        <f>IFERROR(VLOOKUP(A30,'19'!U:V,2,0),"0")</f>
        <v>0</v>
      </c>
      <c r="BK30" s="5" t="s">
        <v>130</v>
      </c>
      <c r="BL30" s="15">
        <f t="shared" si="23"/>
        <v>0</v>
      </c>
      <c r="BM30" s="10" t="str">
        <f>IFERROR(VLOOKUP(A30,'20'!U:V,2,0),"0")</f>
        <v>0</v>
      </c>
      <c r="BN30" s="5" t="s">
        <v>130</v>
      </c>
      <c r="BO30" s="15">
        <f t="shared" si="24"/>
        <v>0</v>
      </c>
      <c r="BP30" s="10" t="str">
        <f>IFERROR(VLOOKUP(A30,'21'!U:V,2,0),"0")</f>
        <v>0</v>
      </c>
      <c r="BQ30" s="5" t="s">
        <v>130</v>
      </c>
      <c r="BR30" s="15">
        <f t="shared" si="25"/>
        <v>0</v>
      </c>
      <c r="BS30" s="10" t="str">
        <f>IFERROR(VLOOKUP(A30,'22'!U:V,2,0),"0")</f>
        <v>0</v>
      </c>
      <c r="BT30" s="5" t="s">
        <v>130</v>
      </c>
      <c r="BU30" s="15">
        <f t="shared" si="26"/>
        <v>0</v>
      </c>
      <c r="BV30" s="10" t="str">
        <f>IFERROR(VLOOKUP(A30,'23'!U:V,2,0),"0")</f>
        <v>0</v>
      </c>
      <c r="BW30" s="5" t="s">
        <v>130</v>
      </c>
      <c r="BX30" s="15">
        <f t="shared" si="27"/>
        <v>0</v>
      </c>
      <c r="BY30" s="10" t="str">
        <f>IFERROR(VLOOKUP(A30,'24'!U:V,2,0),"0")</f>
        <v>0</v>
      </c>
      <c r="BZ30" s="5" t="s">
        <v>130</v>
      </c>
      <c r="CA30" s="15">
        <f t="shared" si="28"/>
        <v>0</v>
      </c>
      <c r="CB30" s="10" t="str">
        <f>IFERROR(VLOOKUP(A30,'25'!U:V,2,0),"0")</f>
        <v>0</v>
      </c>
      <c r="CC30" s="5" t="s">
        <v>130</v>
      </c>
      <c r="CD30" s="15">
        <f t="shared" si="29"/>
        <v>0</v>
      </c>
      <c r="CE30" s="10" t="str">
        <f>IFERROR(VLOOKUP(A30,'26'!U:V,2,0),"0")</f>
        <v>0</v>
      </c>
      <c r="CF30" s="5" t="s">
        <v>130</v>
      </c>
      <c r="CG30" s="15">
        <f t="shared" si="30"/>
        <v>0</v>
      </c>
      <c r="CH30" s="10" t="str">
        <f>IFERROR(VLOOKUP(A30,'27'!U:V,2,0),"0")</f>
        <v>0</v>
      </c>
      <c r="CI30" s="5" t="s">
        <v>130</v>
      </c>
      <c r="CJ30" s="15">
        <f t="shared" si="31"/>
        <v>0</v>
      </c>
      <c r="CK30" s="10" t="str">
        <f>IFERROR(VLOOKUP(A30,'28'!U:V,2,0),"0")</f>
        <v>0</v>
      </c>
      <c r="CL30" s="5" t="s">
        <v>130</v>
      </c>
      <c r="CM30" s="15">
        <f t="shared" si="32"/>
        <v>0</v>
      </c>
      <c r="CN30" s="10" t="str">
        <f>IFERROR(VLOOKUP(A30,'29'!U:V,2,0),"0")</f>
        <v>0</v>
      </c>
      <c r="CO30" s="5" t="s">
        <v>130</v>
      </c>
      <c r="CP30" s="15">
        <f t="shared" si="33"/>
        <v>0</v>
      </c>
      <c r="CQ30" s="10" t="str">
        <f>IFERROR(VLOOKUP(A30,'30'!U:V,2,0),"0")</f>
        <v>0</v>
      </c>
      <c r="CR30" s="5" t="s">
        <v>130</v>
      </c>
      <c r="CS30" s="15">
        <f t="shared" si="34"/>
        <v>0</v>
      </c>
      <c r="CT30" s="10" t="str">
        <f>IFERROR(VLOOKUP(A30,'31'!U:V,2,0),"0")</f>
        <v>0</v>
      </c>
      <c r="CU30" s="5" t="s">
        <v>130</v>
      </c>
      <c r="CV30" s="15">
        <f t="shared" si="35"/>
        <v>0</v>
      </c>
      <c r="CW30" s="10" t="str">
        <f>IFERROR(VLOOKUP(B30,'B-plus'!A:D,4,0),"0")</f>
        <v>0</v>
      </c>
      <c r="CX30" s="5" t="s">
        <v>130</v>
      </c>
      <c r="CY30" s="15">
        <f t="shared" si="36"/>
        <v>0</v>
      </c>
    </row>
    <row r="31" spans="1:103" x14ac:dyDescent="0.25">
      <c r="A31" s="6" t="s">
        <v>166</v>
      </c>
      <c r="B31" s="6" t="s">
        <v>166</v>
      </c>
      <c r="C31" s="4" t="s">
        <v>55</v>
      </c>
      <c r="D31" s="95">
        <v>4.53</v>
      </c>
      <c r="E31" s="19">
        <f t="shared" si="19"/>
        <v>0</v>
      </c>
      <c r="F31" s="5" t="s">
        <v>130</v>
      </c>
      <c r="G31" s="13">
        <f t="shared" si="20"/>
        <v>0</v>
      </c>
      <c r="H31" s="10" t="str">
        <f>IFERROR(VLOOKUP(A31,'1'!U:V,2,0),"0")</f>
        <v>0</v>
      </c>
      <c r="I31" s="5" t="s">
        <v>130</v>
      </c>
      <c r="J31" s="15">
        <f t="shared" si="3"/>
        <v>0</v>
      </c>
      <c r="K31" s="10" t="str">
        <f>IFERROR(VLOOKUP(A31,'2'!U:V,2,0),"0")</f>
        <v>0</v>
      </c>
      <c r="L31" s="5" t="s">
        <v>130</v>
      </c>
      <c r="M31" s="15">
        <f t="shared" si="4"/>
        <v>0</v>
      </c>
      <c r="N31" s="10" t="str">
        <f>IFERROR(VLOOKUP(A31,'3'!U:V,2,0),"0")</f>
        <v>0</v>
      </c>
      <c r="O31" s="5" t="s">
        <v>130</v>
      </c>
      <c r="P31" s="15">
        <f t="shared" si="5"/>
        <v>0</v>
      </c>
      <c r="Q31" s="10" t="str">
        <f>IFERROR(VLOOKUP(A31,'4'!U:V,2,0),"0")</f>
        <v>0</v>
      </c>
      <c r="R31" s="5" t="s">
        <v>130</v>
      </c>
      <c r="S31" s="15">
        <f t="shared" si="21"/>
        <v>0</v>
      </c>
      <c r="T31" s="10" t="str">
        <f>IFERROR(VLOOKUP(A31,'5'!U:V,2,0),"0")</f>
        <v>0</v>
      </c>
      <c r="U31" s="5" t="s">
        <v>130</v>
      </c>
      <c r="V31" s="15">
        <f t="shared" si="6"/>
        <v>0</v>
      </c>
      <c r="W31" s="10" t="str">
        <f>IFERROR(VLOOKUP(A31,'6'!U:V,2,0),"0")</f>
        <v>0</v>
      </c>
      <c r="X31" s="5" t="s">
        <v>130</v>
      </c>
      <c r="Y31" s="15">
        <f t="shared" si="7"/>
        <v>0</v>
      </c>
      <c r="Z31" s="10" t="str">
        <f>IFERROR(VLOOKUP(A31,'7'!U:V,2,0),"0")</f>
        <v>0</v>
      </c>
      <c r="AA31" s="5" t="s">
        <v>130</v>
      </c>
      <c r="AB31" s="15">
        <f t="shared" si="8"/>
        <v>0</v>
      </c>
      <c r="AC31" s="10" t="str">
        <f>IFERROR(VLOOKUP(A31,'8'!U:V,2,0),"0")</f>
        <v>0</v>
      </c>
      <c r="AD31" s="5" t="s">
        <v>130</v>
      </c>
      <c r="AE31" s="15">
        <f t="shared" si="9"/>
        <v>0</v>
      </c>
      <c r="AF31" s="10" t="str">
        <f>IFERROR(VLOOKUP(A31,'9'!U:V,2,0),"0")</f>
        <v>0</v>
      </c>
      <c r="AG31" s="5" t="s">
        <v>130</v>
      </c>
      <c r="AH31" s="15">
        <f t="shared" si="10"/>
        <v>0</v>
      </c>
      <c r="AI31" s="10" t="str">
        <f>IFERROR(VLOOKUP(A31,'10'!U:V,2,0),"0")</f>
        <v>0</v>
      </c>
      <c r="AJ31" s="5" t="s">
        <v>130</v>
      </c>
      <c r="AK31" s="15">
        <f t="shared" si="11"/>
        <v>0</v>
      </c>
      <c r="AL31" s="10" t="str">
        <f>IFERROR(VLOOKUP(A31,'11'!U:V,2,0),"0")</f>
        <v>0</v>
      </c>
      <c r="AM31" s="5" t="s">
        <v>130</v>
      </c>
      <c r="AN31" s="15">
        <f t="shared" si="12"/>
        <v>0</v>
      </c>
      <c r="AO31" s="10" t="str">
        <f>IFERROR(VLOOKUP(A31,'12'!U:V,2,0),"0")</f>
        <v>0</v>
      </c>
      <c r="AP31" s="5" t="s">
        <v>130</v>
      </c>
      <c r="AQ31" s="15">
        <f t="shared" si="13"/>
        <v>0</v>
      </c>
      <c r="AR31" s="10" t="str">
        <f>IFERROR(VLOOKUP(A31,'13'!U:V,2,0),"0")</f>
        <v>0</v>
      </c>
      <c r="AS31" s="5" t="s">
        <v>130</v>
      </c>
      <c r="AT31" s="15">
        <f t="shared" si="14"/>
        <v>0</v>
      </c>
      <c r="AU31" s="10" t="str">
        <f>IFERROR(VLOOKUP(A31,'14'!U:V,2,0),"0")</f>
        <v>0</v>
      </c>
      <c r="AV31" s="5" t="s">
        <v>130</v>
      </c>
      <c r="AW31" s="15">
        <f t="shared" si="15"/>
        <v>0</v>
      </c>
      <c r="AX31" s="10" t="str">
        <f>IFERROR(VLOOKUP(A31,'15'!U:V,2,0),"0")</f>
        <v>0</v>
      </c>
      <c r="AY31" s="5" t="s">
        <v>130</v>
      </c>
      <c r="AZ31" s="15">
        <f t="shared" si="16"/>
        <v>0</v>
      </c>
      <c r="BA31" s="10" t="str">
        <f>IFERROR(VLOOKUP(A31,'16'!U:V,2,0),"0")</f>
        <v>0</v>
      </c>
      <c r="BB31" s="5" t="s">
        <v>130</v>
      </c>
      <c r="BC31" s="15">
        <f t="shared" si="17"/>
        <v>0</v>
      </c>
      <c r="BD31" s="10" t="str">
        <f>IFERROR(VLOOKUP(A31,'17'!U:V,2,0),"0")</f>
        <v>0</v>
      </c>
      <c r="BE31" s="5" t="s">
        <v>130</v>
      </c>
      <c r="BF31" s="15">
        <f t="shared" si="18"/>
        <v>0</v>
      </c>
      <c r="BG31" s="10" t="str">
        <f>IFERROR(VLOOKUP(A31,'18'!U:V,2,0),"0")</f>
        <v>0</v>
      </c>
      <c r="BH31" s="5" t="s">
        <v>130</v>
      </c>
      <c r="BI31" s="15">
        <f t="shared" si="22"/>
        <v>0</v>
      </c>
      <c r="BJ31" s="10" t="str">
        <f>IFERROR(VLOOKUP(A31,'19'!U:V,2,0),"0")</f>
        <v>0</v>
      </c>
      <c r="BK31" s="5" t="s">
        <v>130</v>
      </c>
      <c r="BL31" s="15">
        <f t="shared" si="23"/>
        <v>0</v>
      </c>
      <c r="BM31" s="10" t="str">
        <f>IFERROR(VLOOKUP(A31,'20'!U:V,2,0),"0")</f>
        <v>0</v>
      </c>
      <c r="BN31" s="5" t="s">
        <v>130</v>
      </c>
      <c r="BO31" s="15">
        <f t="shared" si="24"/>
        <v>0</v>
      </c>
      <c r="BP31" s="10" t="str">
        <f>IFERROR(VLOOKUP(A31,'21'!U:V,2,0),"0")</f>
        <v>0</v>
      </c>
      <c r="BQ31" s="5" t="s">
        <v>130</v>
      </c>
      <c r="BR31" s="15">
        <f t="shared" si="25"/>
        <v>0</v>
      </c>
      <c r="BS31" s="10" t="str">
        <f>IFERROR(VLOOKUP(A31,'22'!U:V,2,0),"0")</f>
        <v>0</v>
      </c>
      <c r="BT31" s="5" t="s">
        <v>130</v>
      </c>
      <c r="BU31" s="15">
        <f t="shared" si="26"/>
        <v>0</v>
      </c>
      <c r="BV31" s="10" t="str">
        <f>IFERROR(VLOOKUP(A31,'23'!U:V,2,0),"0")</f>
        <v>0</v>
      </c>
      <c r="BW31" s="5" t="s">
        <v>130</v>
      </c>
      <c r="BX31" s="15">
        <f t="shared" si="27"/>
        <v>0</v>
      </c>
      <c r="BY31" s="10" t="str">
        <f>IFERROR(VLOOKUP(A31,'24'!U:V,2,0),"0")</f>
        <v>0</v>
      </c>
      <c r="BZ31" s="5" t="s">
        <v>130</v>
      </c>
      <c r="CA31" s="15">
        <f t="shared" si="28"/>
        <v>0</v>
      </c>
      <c r="CB31" s="10" t="str">
        <f>IFERROR(VLOOKUP(A31,'25'!U:V,2,0),"0")</f>
        <v>0</v>
      </c>
      <c r="CC31" s="5" t="s">
        <v>130</v>
      </c>
      <c r="CD31" s="15">
        <f t="shared" si="29"/>
        <v>0</v>
      </c>
      <c r="CE31" s="10" t="str">
        <f>IFERROR(VLOOKUP(A31,'26'!U:V,2,0),"0")</f>
        <v>0</v>
      </c>
      <c r="CF31" s="5" t="s">
        <v>130</v>
      </c>
      <c r="CG31" s="15">
        <f t="shared" si="30"/>
        <v>0</v>
      </c>
      <c r="CH31" s="10" t="str">
        <f>IFERROR(VLOOKUP(A31,'27'!U:V,2,0),"0")</f>
        <v>0</v>
      </c>
      <c r="CI31" s="5" t="s">
        <v>130</v>
      </c>
      <c r="CJ31" s="15">
        <f t="shared" si="31"/>
        <v>0</v>
      </c>
      <c r="CK31" s="10" t="str">
        <f>IFERROR(VLOOKUP(A31,'28'!U:V,2,0),"0")</f>
        <v>0</v>
      </c>
      <c r="CL31" s="5" t="s">
        <v>130</v>
      </c>
      <c r="CM31" s="15">
        <f t="shared" si="32"/>
        <v>0</v>
      </c>
      <c r="CN31" s="10" t="str">
        <f>IFERROR(VLOOKUP(A31,'29'!U:V,2,0),"0")</f>
        <v>0</v>
      </c>
      <c r="CO31" s="5" t="s">
        <v>130</v>
      </c>
      <c r="CP31" s="15">
        <f t="shared" si="33"/>
        <v>0</v>
      </c>
      <c r="CQ31" s="10" t="str">
        <f>IFERROR(VLOOKUP(A31,'30'!U:V,2,0),"0")</f>
        <v>0</v>
      </c>
      <c r="CR31" s="5" t="s">
        <v>130</v>
      </c>
      <c r="CS31" s="15">
        <f t="shared" si="34"/>
        <v>0</v>
      </c>
      <c r="CT31" s="10" t="str">
        <f>IFERROR(VLOOKUP(A31,'31'!U:V,2,0),"0")</f>
        <v>0</v>
      </c>
      <c r="CU31" s="5" t="s">
        <v>130</v>
      </c>
      <c r="CV31" s="15">
        <f t="shared" si="35"/>
        <v>0</v>
      </c>
      <c r="CW31" s="10" t="str">
        <f>IFERROR(VLOOKUP(B31,'B-plus'!A:D,4,0),"0")</f>
        <v>0</v>
      </c>
      <c r="CX31" s="5" t="s">
        <v>130</v>
      </c>
      <c r="CY31" s="15">
        <f t="shared" si="36"/>
        <v>0</v>
      </c>
    </row>
    <row r="32" spans="1:103" x14ac:dyDescent="0.25">
      <c r="A32" s="6" t="s">
        <v>83</v>
      </c>
      <c r="B32" s="6">
        <v>1111059</v>
      </c>
      <c r="C32" s="4" t="s">
        <v>84</v>
      </c>
      <c r="D32" s="13">
        <v>2.92</v>
      </c>
      <c r="E32" s="19">
        <f t="shared" si="19"/>
        <v>0</v>
      </c>
      <c r="F32" s="5" t="s">
        <v>130</v>
      </c>
      <c r="G32" s="13">
        <f t="shared" si="20"/>
        <v>0</v>
      </c>
      <c r="H32" s="10" t="str">
        <f>IFERROR(VLOOKUP(A32,'1'!U:V,2,0),"0")</f>
        <v>0</v>
      </c>
      <c r="I32" s="5" t="s">
        <v>130</v>
      </c>
      <c r="J32" s="15">
        <f t="shared" si="3"/>
        <v>0</v>
      </c>
      <c r="K32" s="10" t="str">
        <f>IFERROR(VLOOKUP(A32,'2'!U:V,2,0),"0")</f>
        <v>0</v>
      </c>
      <c r="L32" s="5" t="s">
        <v>130</v>
      </c>
      <c r="M32" s="15">
        <f t="shared" si="4"/>
        <v>0</v>
      </c>
      <c r="N32" s="10" t="str">
        <f>IFERROR(VLOOKUP(A32,'3'!U:V,2,0),"0")</f>
        <v>0</v>
      </c>
      <c r="O32" s="5" t="s">
        <v>130</v>
      </c>
      <c r="P32" s="15">
        <f t="shared" si="5"/>
        <v>0</v>
      </c>
      <c r="Q32" s="10" t="str">
        <f>IFERROR(VLOOKUP(A32,'4'!U:V,2,0),"0")</f>
        <v>0</v>
      </c>
      <c r="R32" s="5" t="s">
        <v>130</v>
      </c>
      <c r="S32" s="15">
        <f t="shared" si="21"/>
        <v>0</v>
      </c>
      <c r="T32" s="10" t="str">
        <f>IFERROR(VLOOKUP(A32,'5'!U:V,2,0),"0")</f>
        <v>0</v>
      </c>
      <c r="U32" s="5" t="s">
        <v>130</v>
      </c>
      <c r="V32" s="15">
        <f t="shared" si="6"/>
        <v>0</v>
      </c>
      <c r="W32" s="10" t="str">
        <f>IFERROR(VLOOKUP(A32,'6'!U:V,2,0),"0")</f>
        <v>0</v>
      </c>
      <c r="X32" s="5" t="s">
        <v>130</v>
      </c>
      <c r="Y32" s="15">
        <f t="shared" si="7"/>
        <v>0</v>
      </c>
      <c r="Z32" s="10" t="str">
        <f>IFERROR(VLOOKUP(A32,'7'!U:V,2,0),"0")</f>
        <v>0</v>
      </c>
      <c r="AA32" s="5" t="s">
        <v>130</v>
      </c>
      <c r="AB32" s="15">
        <f t="shared" si="8"/>
        <v>0</v>
      </c>
      <c r="AC32" s="10" t="str">
        <f>IFERROR(VLOOKUP(A32,'8'!U:V,2,0),"0")</f>
        <v>0</v>
      </c>
      <c r="AD32" s="5" t="s">
        <v>130</v>
      </c>
      <c r="AE32" s="15">
        <f t="shared" si="9"/>
        <v>0</v>
      </c>
      <c r="AF32" s="10" t="str">
        <f>IFERROR(VLOOKUP(A32,'9'!U:V,2,0),"0")</f>
        <v>0</v>
      </c>
      <c r="AG32" s="5" t="s">
        <v>130</v>
      </c>
      <c r="AH32" s="15">
        <f t="shared" si="10"/>
        <v>0</v>
      </c>
      <c r="AI32" s="10" t="str">
        <f>IFERROR(VLOOKUP(A32,'10'!U:V,2,0),"0")</f>
        <v>0</v>
      </c>
      <c r="AJ32" s="5" t="s">
        <v>130</v>
      </c>
      <c r="AK32" s="15">
        <f t="shared" si="11"/>
        <v>0</v>
      </c>
      <c r="AL32" s="10" t="str">
        <f>IFERROR(VLOOKUP(A32,'11'!U:V,2,0),"0")</f>
        <v>0</v>
      </c>
      <c r="AM32" s="5" t="s">
        <v>130</v>
      </c>
      <c r="AN32" s="15">
        <f t="shared" si="12"/>
        <v>0</v>
      </c>
      <c r="AO32" s="10" t="str">
        <f>IFERROR(VLOOKUP(A32,'12'!U:V,2,0),"0")</f>
        <v>0</v>
      </c>
      <c r="AP32" s="5" t="s">
        <v>130</v>
      </c>
      <c r="AQ32" s="15">
        <f t="shared" si="13"/>
        <v>0</v>
      </c>
      <c r="AR32" s="10" t="str">
        <f>IFERROR(VLOOKUP(A32,'13'!U:V,2,0),"0")</f>
        <v>0</v>
      </c>
      <c r="AS32" s="5" t="s">
        <v>130</v>
      </c>
      <c r="AT32" s="15">
        <f t="shared" si="14"/>
        <v>0</v>
      </c>
      <c r="AU32" s="10" t="str">
        <f>IFERROR(VLOOKUP(A32,'14'!U:V,2,0),"0")</f>
        <v>0</v>
      </c>
      <c r="AV32" s="5" t="s">
        <v>130</v>
      </c>
      <c r="AW32" s="15">
        <f t="shared" si="15"/>
        <v>0</v>
      </c>
      <c r="AX32" s="10" t="str">
        <f>IFERROR(VLOOKUP(A32,'15'!U:V,2,0),"0")</f>
        <v>0</v>
      </c>
      <c r="AY32" s="5" t="s">
        <v>130</v>
      </c>
      <c r="AZ32" s="15">
        <f t="shared" si="16"/>
        <v>0</v>
      </c>
      <c r="BA32" s="10" t="str">
        <f>IFERROR(VLOOKUP(A32,'16'!U:V,2,0),"0")</f>
        <v>0</v>
      </c>
      <c r="BB32" s="5" t="s">
        <v>130</v>
      </c>
      <c r="BC32" s="15">
        <f t="shared" si="17"/>
        <v>0</v>
      </c>
      <c r="BD32" s="10" t="str">
        <f>IFERROR(VLOOKUP(A32,'17'!U:V,2,0),"0")</f>
        <v>0</v>
      </c>
      <c r="BE32" s="5" t="s">
        <v>130</v>
      </c>
      <c r="BF32" s="15">
        <f t="shared" si="18"/>
        <v>0</v>
      </c>
      <c r="BG32" s="10" t="str">
        <f>IFERROR(VLOOKUP(A32,'18'!U:V,2,0),"0")</f>
        <v>0</v>
      </c>
      <c r="BH32" s="5" t="s">
        <v>130</v>
      </c>
      <c r="BI32" s="15">
        <f t="shared" si="22"/>
        <v>0</v>
      </c>
      <c r="BJ32" s="10" t="str">
        <f>IFERROR(VLOOKUP(A32,'19'!U:V,2,0),"0")</f>
        <v>0</v>
      </c>
      <c r="BK32" s="5" t="s">
        <v>130</v>
      </c>
      <c r="BL32" s="15">
        <f t="shared" si="23"/>
        <v>0</v>
      </c>
      <c r="BM32" s="10" t="str">
        <f>IFERROR(VLOOKUP(A32,'20'!U:V,2,0),"0")</f>
        <v>0</v>
      </c>
      <c r="BN32" s="5" t="s">
        <v>130</v>
      </c>
      <c r="BO32" s="15">
        <f t="shared" si="24"/>
        <v>0</v>
      </c>
      <c r="BP32" s="10" t="str">
        <f>IFERROR(VLOOKUP(A32,'21'!U:V,2,0),"0")</f>
        <v>0</v>
      </c>
      <c r="BQ32" s="5" t="s">
        <v>130</v>
      </c>
      <c r="BR32" s="15">
        <f t="shared" si="25"/>
        <v>0</v>
      </c>
      <c r="BS32" s="10" t="str">
        <f>IFERROR(VLOOKUP(A32,'22'!U:V,2,0),"0")</f>
        <v>0</v>
      </c>
      <c r="BT32" s="5" t="s">
        <v>130</v>
      </c>
      <c r="BU32" s="15">
        <f t="shared" si="26"/>
        <v>0</v>
      </c>
      <c r="BV32" s="10" t="str">
        <f>IFERROR(VLOOKUP(A32,'23'!U:V,2,0),"0")</f>
        <v>0</v>
      </c>
      <c r="BW32" s="5" t="s">
        <v>130</v>
      </c>
      <c r="BX32" s="15">
        <f t="shared" si="27"/>
        <v>0</v>
      </c>
      <c r="BY32" s="10" t="str">
        <f>IFERROR(VLOOKUP(A32,'24'!U:V,2,0),"0")</f>
        <v>0</v>
      </c>
      <c r="BZ32" s="5" t="s">
        <v>130</v>
      </c>
      <c r="CA32" s="15">
        <f t="shared" si="28"/>
        <v>0</v>
      </c>
      <c r="CB32" s="10" t="str">
        <f>IFERROR(VLOOKUP(A32,'25'!U:V,2,0),"0")</f>
        <v>0</v>
      </c>
      <c r="CC32" s="5" t="s">
        <v>130</v>
      </c>
      <c r="CD32" s="15">
        <f t="shared" si="29"/>
        <v>0</v>
      </c>
      <c r="CE32" s="10" t="str">
        <f>IFERROR(VLOOKUP(A32,'26'!U:V,2,0),"0")</f>
        <v>0</v>
      </c>
      <c r="CF32" s="5" t="s">
        <v>130</v>
      </c>
      <c r="CG32" s="15">
        <f t="shared" si="30"/>
        <v>0</v>
      </c>
      <c r="CH32" s="10" t="str">
        <f>IFERROR(VLOOKUP(A32,'27'!U:V,2,0),"0")</f>
        <v>0</v>
      </c>
      <c r="CI32" s="5" t="s">
        <v>130</v>
      </c>
      <c r="CJ32" s="15">
        <f t="shared" si="31"/>
        <v>0</v>
      </c>
      <c r="CK32" s="10" t="str">
        <f>IFERROR(VLOOKUP(A32,'28'!U:V,2,0),"0")</f>
        <v>0</v>
      </c>
      <c r="CL32" s="5" t="s">
        <v>130</v>
      </c>
      <c r="CM32" s="15">
        <f t="shared" si="32"/>
        <v>0</v>
      </c>
      <c r="CN32" s="10" t="str">
        <f>IFERROR(VLOOKUP(A32,'29'!U:V,2,0),"0")</f>
        <v>0</v>
      </c>
      <c r="CO32" s="5" t="s">
        <v>130</v>
      </c>
      <c r="CP32" s="15">
        <f t="shared" si="33"/>
        <v>0</v>
      </c>
      <c r="CQ32" s="10" t="str">
        <f>IFERROR(VLOOKUP(A32,'30'!U:V,2,0),"0")</f>
        <v>0</v>
      </c>
      <c r="CR32" s="5" t="s">
        <v>130</v>
      </c>
      <c r="CS32" s="15">
        <f t="shared" si="34"/>
        <v>0</v>
      </c>
      <c r="CT32" s="10" t="str">
        <f>IFERROR(VLOOKUP(A32,'31'!U:V,2,0),"0")</f>
        <v>0</v>
      </c>
      <c r="CU32" s="5" t="s">
        <v>130</v>
      </c>
      <c r="CV32" s="15">
        <f t="shared" si="35"/>
        <v>0</v>
      </c>
      <c r="CW32" s="10" t="str">
        <f>IFERROR(VLOOKUP(B32,'B-plus'!A:D,4,0),"0")</f>
        <v>0</v>
      </c>
      <c r="CX32" s="5" t="s">
        <v>130</v>
      </c>
      <c r="CY32" s="15">
        <f t="shared" si="36"/>
        <v>0</v>
      </c>
    </row>
    <row r="33" spans="1:103" x14ac:dyDescent="0.25">
      <c r="A33" s="6" t="s">
        <v>52</v>
      </c>
      <c r="B33" s="6" t="s">
        <v>52</v>
      </c>
      <c r="C33" s="4" t="s">
        <v>53</v>
      </c>
      <c r="D33" s="13">
        <v>2.92</v>
      </c>
      <c r="E33" s="19">
        <f t="shared" si="19"/>
        <v>0</v>
      </c>
      <c r="F33" s="5" t="s">
        <v>130</v>
      </c>
      <c r="G33" s="13">
        <f t="shared" si="20"/>
        <v>0</v>
      </c>
      <c r="H33" s="10" t="str">
        <f>IFERROR(VLOOKUP(A33,'1'!U:V,2,0),"0")</f>
        <v>0</v>
      </c>
      <c r="I33" s="5" t="s">
        <v>130</v>
      </c>
      <c r="J33" s="15">
        <f t="shared" si="3"/>
        <v>0</v>
      </c>
      <c r="K33" s="10" t="str">
        <f>IFERROR(VLOOKUP(A33,'2'!U:V,2,0),"0")</f>
        <v>0</v>
      </c>
      <c r="L33" s="5" t="s">
        <v>130</v>
      </c>
      <c r="M33" s="15">
        <f t="shared" si="4"/>
        <v>0</v>
      </c>
      <c r="N33" s="10" t="str">
        <f>IFERROR(VLOOKUP(A33,'3'!U:V,2,0),"0")</f>
        <v>0</v>
      </c>
      <c r="O33" s="5" t="s">
        <v>130</v>
      </c>
      <c r="P33" s="15">
        <f t="shared" si="5"/>
        <v>0</v>
      </c>
      <c r="Q33" s="10" t="str">
        <f>IFERROR(VLOOKUP(A33,'4'!U:V,2,0),"0")</f>
        <v>0</v>
      </c>
      <c r="R33" s="5" t="s">
        <v>130</v>
      </c>
      <c r="S33" s="15">
        <f t="shared" si="21"/>
        <v>0</v>
      </c>
      <c r="T33" s="10" t="str">
        <f>IFERROR(VLOOKUP(A33,'5'!U:V,2,0),"0")</f>
        <v>0</v>
      </c>
      <c r="U33" s="5" t="s">
        <v>130</v>
      </c>
      <c r="V33" s="15">
        <f t="shared" si="6"/>
        <v>0</v>
      </c>
      <c r="W33" s="10" t="str">
        <f>IFERROR(VLOOKUP(A33,'6'!U:V,2,0),"0")</f>
        <v>0</v>
      </c>
      <c r="X33" s="5" t="s">
        <v>130</v>
      </c>
      <c r="Y33" s="15">
        <f t="shared" si="7"/>
        <v>0</v>
      </c>
      <c r="Z33" s="10" t="str">
        <f>IFERROR(VLOOKUP(A33,'7'!U:V,2,0),"0")</f>
        <v>0</v>
      </c>
      <c r="AA33" s="5" t="s">
        <v>130</v>
      </c>
      <c r="AB33" s="15">
        <f t="shared" si="8"/>
        <v>0</v>
      </c>
      <c r="AC33" s="10" t="str">
        <f>IFERROR(VLOOKUP(A33,'8'!U:V,2,0),"0")</f>
        <v>0</v>
      </c>
      <c r="AD33" s="5" t="s">
        <v>130</v>
      </c>
      <c r="AE33" s="15">
        <f t="shared" si="9"/>
        <v>0</v>
      </c>
      <c r="AF33" s="10" t="str">
        <f>IFERROR(VLOOKUP(A33,'9'!U:V,2,0),"0")</f>
        <v>0</v>
      </c>
      <c r="AG33" s="5" t="s">
        <v>130</v>
      </c>
      <c r="AH33" s="15">
        <f t="shared" si="10"/>
        <v>0</v>
      </c>
      <c r="AI33" s="10" t="str">
        <f>IFERROR(VLOOKUP(A33,'10'!U:V,2,0),"0")</f>
        <v>0</v>
      </c>
      <c r="AJ33" s="5" t="s">
        <v>130</v>
      </c>
      <c r="AK33" s="15">
        <f t="shared" si="11"/>
        <v>0</v>
      </c>
      <c r="AL33" s="10" t="str">
        <f>IFERROR(VLOOKUP(A33,'11'!U:V,2,0),"0")</f>
        <v>0</v>
      </c>
      <c r="AM33" s="5" t="s">
        <v>130</v>
      </c>
      <c r="AN33" s="15">
        <f t="shared" si="12"/>
        <v>0</v>
      </c>
      <c r="AO33" s="10" t="str">
        <f>IFERROR(VLOOKUP(A33,'12'!U:V,2,0),"0")</f>
        <v>0</v>
      </c>
      <c r="AP33" s="5" t="s">
        <v>130</v>
      </c>
      <c r="AQ33" s="15">
        <f t="shared" si="13"/>
        <v>0</v>
      </c>
      <c r="AR33" s="10" t="str">
        <f>IFERROR(VLOOKUP(A33,'13'!U:V,2,0),"0")</f>
        <v>0</v>
      </c>
      <c r="AS33" s="5" t="s">
        <v>130</v>
      </c>
      <c r="AT33" s="15">
        <f t="shared" si="14"/>
        <v>0</v>
      </c>
      <c r="AU33" s="10" t="str">
        <f>IFERROR(VLOOKUP(A33,'14'!U:V,2,0),"0")</f>
        <v>0</v>
      </c>
      <c r="AV33" s="5" t="s">
        <v>130</v>
      </c>
      <c r="AW33" s="15">
        <f t="shared" si="15"/>
        <v>0</v>
      </c>
      <c r="AX33" s="10" t="str">
        <f>IFERROR(VLOOKUP(A33,'15'!U:V,2,0),"0")</f>
        <v>0</v>
      </c>
      <c r="AY33" s="5" t="s">
        <v>130</v>
      </c>
      <c r="AZ33" s="15">
        <f t="shared" si="16"/>
        <v>0</v>
      </c>
      <c r="BA33" s="10" t="str">
        <f>IFERROR(VLOOKUP(A33,'16'!U:V,2,0),"0")</f>
        <v>0</v>
      </c>
      <c r="BB33" s="5" t="s">
        <v>130</v>
      </c>
      <c r="BC33" s="15">
        <f t="shared" si="17"/>
        <v>0</v>
      </c>
      <c r="BD33" s="10" t="str">
        <f>IFERROR(VLOOKUP(A33,'17'!U:V,2,0),"0")</f>
        <v>0</v>
      </c>
      <c r="BE33" s="5" t="s">
        <v>130</v>
      </c>
      <c r="BF33" s="15">
        <f t="shared" si="18"/>
        <v>0</v>
      </c>
      <c r="BG33" s="10" t="str">
        <f>IFERROR(VLOOKUP(A33,'18'!U:V,2,0),"0")</f>
        <v>0</v>
      </c>
      <c r="BH33" s="5" t="s">
        <v>130</v>
      </c>
      <c r="BI33" s="15">
        <f t="shared" si="22"/>
        <v>0</v>
      </c>
      <c r="BJ33" s="10" t="str">
        <f>IFERROR(VLOOKUP(A33,'19'!U:V,2,0),"0")</f>
        <v>0</v>
      </c>
      <c r="BK33" s="5" t="s">
        <v>130</v>
      </c>
      <c r="BL33" s="15">
        <f t="shared" si="23"/>
        <v>0</v>
      </c>
      <c r="BM33" s="10" t="str">
        <f>IFERROR(VLOOKUP(A33,'20'!U:V,2,0),"0")</f>
        <v>0</v>
      </c>
      <c r="BN33" s="5" t="s">
        <v>130</v>
      </c>
      <c r="BO33" s="15">
        <f t="shared" si="24"/>
        <v>0</v>
      </c>
      <c r="BP33" s="10" t="str">
        <f>IFERROR(VLOOKUP(A33,'21'!U:V,2,0),"0")</f>
        <v>0</v>
      </c>
      <c r="BQ33" s="5" t="s">
        <v>130</v>
      </c>
      <c r="BR33" s="15">
        <f t="shared" si="25"/>
        <v>0</v>
      </c>
      <c r="BS33" s="10" t="str">
        <f>IFERROR(VLOOKUP(A33,'22'!U:V,2,0),"0")</f>
        <v>0</v>
      </c>
      <c r="BT33" s="5" t="s">
        <v>130</v>
      </c>
      <c r="BU33" s="15">
        <f t="shared" si="26"/>
        <v>0</v>
      </c>
      <c r="BV33" s="10" t="str">
        <f>IFERROR(VLOOKUP(A33,'23'!U:V,2,0),"0")</f>
        <v>0</v>
      </c>
      <c r="BW33" s="5" t="s">
        <v>130</v>
      </c>
      <c r="BX33" s="15">
        <f t="shared" si="27"/>
        <v>0</v>
      </c>
      <c r="BY33" s="10" t="str">
        <f>IFERROR(VLOOKUP(A33,'24'!U:V,2,0),"0")</f>
        <v>0</v>
      </c>
      <c r="BZ33" s="5" t="s">
        <v>130</v>
      </c>
      <c r="CA33" s="15">
        <f t="shared" si="28"/>
        <v>0</v>
      </c>
      <c r="CB33" s="10" t="str">
        <f>IFERROR(VLOOKUP(A33,'25'!U:V,2,0),"0")</f>
        <v>0</v>
      </c>
      <c r="CC33" s="5" t="s">
        <v>130</v>
      </c>
      <c r="CD33" s="15">
        <f t="shared" si="29"/>
        <v>0</v>
      </c>
      <c r="CE33" s="10" t="str">
        <f>IFERROR(VLOOKUP(A33,'26'!U:V,2,0),"0")</f>
        <v>0</v>
      </c>
      <c r="CF33" s="5" t="s">
        <v>130</v>
      </c>
      <c r="CG33" s="15">
        <f t="shared" si="30"/>
        <v>0</v>
      </c>
      <c r="CH33" s="10" t="str">
        <f>IFERROR(VLOOKUP(A33,'27'!U:V,2,0),"0")</f>
        <v>0</v>
      </c>
      <c r="CI33" s="5" t="s">
        <v>130</v>
      </c>
      <c r="CJ33" s="15">
        <f t="shared" si="31"/>
        <v>0</v>
      </c>
      <c r="CK33" s="10" t="str">
        <f>IFERROR(VLOOKUP(A33,'28'!U:V,2,0),"0")</f>
        <v>0</v>
      </c>
      <c r="CL33" s="5" t="s">
        <v>130</v>
      </c>
      <c r="CM33" s="15">
        <f t="shared" si="32"/>
        <v>0</v>
      </c>
      <c r="CN33" s="10" t="str">
        <f>IFERROR(VLOOKUP(A33,'29'!U:V,2,0),"0")</f>
        <v>0</v>
      </c>
      <c r="CO33" s="5" t="s">
        <v>130</v>
      </c>
      <c r="CP33" s="15">
        <f t="shared" si="33"/>
        <v>0</v>
      </c>
      <c r="CQ33" s="10" t="str">
        <f>IFERROR(VLOOKUP(A33,'30'!U:V,2,0),"0")</f>
        <v>0</v>
      </c>
      <c r="CR33" s="5" t="s">
        <v>130</v>
      </c>
      <c r="CS33" s="15">
        <f t="shared" si="34"/>
        <v>0</v>
      </c>
      <c r="CT33" s="10" t="str">
        <f>IFERROR(VLOOKUP(A33,'31'!U:V,2,0),"0")</f>
        <v>0</v>
      </c>
      <c r="CU33" s="5" t="s">
        <v>130</v>
      </c>
      <c r="CV33" s="15">
        <f t="shared" si="35"/>
        <v>0</v>
      </c>
      <c r="CW33" s="10" t="str">
        <f>IFERROR(VLOOKUP(B33,'B-plus'!A:D,4,0),"0")</f>
        <v>0</v>
      </c>
      <c r="CX33" s="5" t="s">
        <v>130</v>
      </c>
      <c r="CY33" s="15">
        <f t="shared" si="36"/>
        <v>0</v>
      </c>
    </row>
    <row r="34" spans="1:103" x14ac:dyDescent="0.25">
      <c r="A34" s="6" t="s">
        <v>165</v>
      </c>
      <c r="B34" s="6" t="s">
        <v>165</v>
      </c>
      <c r="C34" s="4" t="s">
        <v>53</v>
      </c>
      <c r="D34" s="13">
        <v>2.92</v>
      </c>
      <c r="E34" s="19">
        <f t="shared" si="19"/>
        <v>0</v>
      </c>
      <c r="F34" s="5" t="s">
        <v>130</v>
      </c>
      <c r="G34" s="13">
        <f t="shared" si="20"/>
        <v>0</v>
      </c>
      <c r="H34" s="10" t="str">
        <f>IFERROR(VLOOKUP(A34,'1'!U:V,2,0),"0")</f>
        <v>0</v>
      </c>
      <c r="I34" s="5" t="s">
        <v>130</v>
      </c>
      <c r="J34" s="15">
        <f t="shared" si="3"/>
        <v>0</v>
      </c>
      <c r="K34" s="10" t="str">
        <f>IFERROR(VLOOKUP(A34,'2'!U:V,2,0),"0")</f>
        <v>0</v>
      </c>
      <c r="L34" s="5" t="s">
        <v>130</v>
      </c>
      <c r="M34" s="15">
        <f t="shared" si="4"/>
        <v>0</v>
      </c>
      <c r="N34" s="10" t="str">
        <f>IFERROR(VLOOKUP(A34,'3'!U:V,2,0),"0")</f>
        <v>0</v>
      </c>
      <c r="O34" s="5" t="s">
        <v>130</v>
      </c>
      <c r="P34" s="15">
        <f t="shared" si="5"/>
        <v>0</v>
      </c>
      <c r="Q34" s="10" t="str">
        <f>IFERROR(VLOOKUP(A34,'4'!U:V,2,0),"0")</f>
        <v>0</v>
      </c>
      <c r="R34" s="5" t="s">
        <v>130</v>
      </c>
      <c r="S34" s="15">
        <f t="shared" si="21"/>
        <v>0</v>
      </c>
      <c r="T34" s="10" t="str">
        <f>IFERROR(VLOOKUP(A34,'5'!U:V,2,0),"0")</f>
        <v>0</v>
      </c>
      <c r="U34" s="5" t="s">
        <v>130</v>
      </c>
      <c r="V34" s="15">
        <f t="shared" si="6"/>
        <v>0</v>
      </c>
      <c r="W34" s="10" t="str">
        <f>IFERROR(VLOOKUP(A34,'6'!U:V,2,0),"0")</f>
        <v>0</v>
      </c>
      <c r="X34" s="5" t="s">
        <v>130</v>
      </c>
      <c r="Y34" s="15">
        <f t="shared" si="7"/>
        <v>0</v>
      </c>
      <c r="Z34" s="10" t="str">
        <f>IFERROR(VLOOKUP(A34,'7'!U:V,2,0),"0")</f>
        <v>0</v>
      </c>
      <c r="AA34" s="5" t="s">
        <v>130</v>
      </c>
      <c r="AB34" s="15">
        <f t="shared" si="8"/>
        <v>0</v>
      </c>
      <c r="AC34" s="10" t="str">
        <f>IFERROR(VLOOKUP(A34,'8'!U:V,2,0),"0")</f>
        <v>0</v>
      </c>
      <c r="AD34" s="5" t="s">
        <v>130</v>
      </c>
      <c r="AE34" s="15">
        <f t="shared" si="9"/>
        <v>0</v>
      </c>
      <c r="AF34" s="10" t="str">
        <f>IFERROR(VLOOKUP(A34,'9'!U:V,2,0),"0")</f>
        <v>0</v>
      </c>
      <c r="AG34" s="5" t="s">
        <v>130</v>
      </c>
      <c r="AH34" s="15">
        <f t="shared" si="10"/>
        <v>0</v>
      </c>
      <c r="AI34" s="10" t="str">
        <f>IFERROR(VLOOKUP(A34,'10'!U:V,2,0),"0")</f>
        <v>0</v>
      </c>
      <c r="AJ34" s="5" t="s">
        <v>130</v>
      </c>
      <c r="AK34" s="15">
        <f t="shared" si="11"/>
        <v>0</v>
      </c>
      <c r="AL34" s="10" t="str">
        <f>IFERROR(VLOOKUP(A34,'11'!U:V,2,0),"0")</f>
        <v>0</v>
      </c>
      <c r="AM34" s="5" t="s">
        <v>130</v>
      </c>
      <c r="AN34" s="15">
        <f t="shared" si="12"/>
        <v>0</v>
      </c>
      <c r="AO34" s="10" t="str">
        <f>IFERROR(VLOOKUP(A34,'12'!U:V,2,0),"0")</f>
        <v>0</v>
      </c>
      <c r="AP34" s="5" t="s">
        <v>130</v>
      </c>
      <c r="AQ34" s="15">
        <f t="shared" si="13"/>
        <v>0</v>
      </c>
      <c r="AR34" s="10" t="str">
        <f>IFERROR(VLOOKUP(A34,'13'!U:V,2,0),"0")</f>
        <v>0</v>
      </c>
      <c r="AS34" s="5" t="s">
        <v>130</v>
      </c>
      <c r="AT34" s="15">
        <f t="shared" si="14"/>
        <v>0</v>
      </c>
      <c r="AU34" s="10" t="str">
        <f>IFERROR(VLOOKUP(A34,'14'!U:V,2,0),"0")</f>
        <v>0</v>
      </c>
      <c r="AV34" s="5" t="s">
        <v>130</v>
      </c>
      <c r="AW34" s="15">
        <f t="shared" si="15"/>
        <v>0</v>
      </c>
      <c r="AX34" s="10" t="str">
        <f>IFERROR(VLOOKUP(A34,'15'!U:V,2,0),"0")</f>
        <v>0</v>
      </c>
      <c r="AY34" s="5" t="s">
        <v>130</v>
      </c>
      <c r="AZ34" s="15">
        <f t="shared" si="16"/>
        <v>0</v>
      </c>
      <c r="BA34" s="10" t="str">
        <f>IFERROR(VLOOKUP(A34,'16'!U:V,2,0),"0")</f>
        <v>0</v>
      </c>
      <c r="BB34" s="5" t="s">
        <v>130</v>
      </c>
      <c r="BC34" s="15">
        <f t="shared" si="17"/>
        <v>0</v>
      </c>
      <c r="BD34" s="10" t="str">
        <f>IFERROR(VLOOKUP(A34,'17'!U:V,2,0),"0")</f>
        <v>0</v>
      </c>
      <c r="BE34" s="5" t="s">
        <v>130</v>
      </c>
      <c r="BF34" s="15">
        <f t="shared" si="18"/>
        <v>0</v>
      </c>
      <c r="BG34" s="10" t="str">
        <f>IFERROR(VLOOKUP(A34,'18'!U:V,2,0),"0")</f>
        <v>0</v>
      </c>
      <c r="BH34" s="5" t="s">
        <v>130</v>
      </c>
      <c r="BI34" s="15">
        <f t="shared" si="22"/>
        <v>0</v>
      </c>
      <c r="BJ34" s="10" t="str">
        <f>IFERROR(VLOOKUP(A34,'19'!U:V,2,0),"0")</f>
        <v>0</v>
      </c>
      <c r="BK34" s="5" t="s">
        <v>130</v>
      </c>
      <c r="BL34" s="15">
        <f t="shared" si="23"/>
        <v>0</v>
      </c>
      <c r="BM34" s="10" t="str">
        <f>IFERROR(VLOOKUP(A34,'20'!U:V,2,0),"0")</f>
        <v>0</v>
      </c>
      <c r="BN34" s="5" t="s">
        <v>130</v>
      </c>
      <c r="BO34" s="15">
        <f t="shared" si="24"/>
        <v>0</v>
      </c>
      <c r="BP34" s="10" t="str">
        <f>IFERROR(VLOOKUP(A34,'21'!U:V,2,0),"0")</f>
        <v>0</v>
      </c>
      <c r="BQ34" s="5" t="s">
        <v>130</v>
      </c>
      <c r="BR34" s="15">
        <f t="shared" si="25"/>
        <v>0</v>
      </c>
      <c r="BS34" s="10" t="str">
        <f>IFERROR(VLOOKUP(A34,'22'!U:V,2,0),"0")</f>
        <v>0</v>
      </c>
      <c r="BT34" s="5" t="s">
        <v>130</v>
      </c>
      <c r="BU34" s="15">
        <f t="shared" si="26"/>
        <v>0</v>
      </c>
      <c r="BV34" s="10" t="str">
        <f>IFERROR(VLOOKUP(A34,'23'!U:V,2,0),"0")</f>
        <v>0</v>
      </c>
      <c r="BW34" s="5" t="s">
        <v>130</v>
      </c>
      <c r="BX34" s="15">
        <f t="shared" si="27"/>
        <v>0</v>
      </c>
      <c r="BY34" s="10" t="str">
        <f>IFERROR(VLOOKUP(A34,'24'!U:V,2,0),"0")</f>
        <v>0</v>
      </c>
      <c r="BZ34" s="5" t="s">
        <v>130</v>
      </c>
      <c r="CA34" s="15">
        <f t="shared" si="28"/>
        <v>0</v>
      </c>
      <c r="CB34" s="10" t="str">
        <f>IFERROR(VLOOKUP(A34,'25'!U:V,2,0),"0")</f>
        <v>0</v>
      </c>
      <c r="CC34" s="5" t="s">
        <v>130</v>
      </c>
      <c r="CD34" s="15">
        <f t="shared" si="29"/>
        <v>0</v>
      </c>
      <c r="CE34" s="10" t="str">
        <f>IFERROR(VLOOKUP(A34,'26'!U:V,2,0),"0")</f>
        <v>0</v>
      </c>
      <c r="CF34" s="5" t="s">
        <v>130</v>
      </c>
      <c r="CG34" s="15">
        <f t="shared" si="30"/>
        <v>0</v>
      </c>
      <c r="CH34" s="10" t="str">
        <f>IFERROR(VLOOKUP(A34,'27'!U:V,2,0),"0")</f>
        <v>0</v>
      </c>
      <c r="CI34" s="5" t="s">
        <v>130</v>
      </c>
      <c r="CJ34" s="15">
        <f t="shared" si="31"/>
        <v>0</v>
      </c>
      <c r="CK34" s="10" t="str">
        <f>IFERROR(VLOOKUP(A34,'28'!U:V,2,0),"0")</f>
        <v>0</v>
      </c>
      <c r="CL34" s="5" t="s">
        <v>130</v>
      </c>
      <c r="CM34" s="15">
        <f t="shared" si="32"/>
        <v>0</v>
      </c>
      <c r="CN34" s="10" t="str">
        <f>IFERROR(VLOOKUP(A34,'29'!U:V,2,0),"0")</f>
        <v>0</v>
      </c>
      <c r="CO34" s="5" t="s">
        <v>130</v>
      </c>
      <c r="CP34" s="15">
        <f t="shared" si="33"/>
        <v>0</v>
      </c>
      <c r="CQ34" s="10" t="str">
        <f>IFERROR(VLOOKUP(A34,'30'!U:V,2,0),"0")</f>
        <v>0</v>
      </c>
      <c r="CR34" s="5" t="s">
        <v>130</v>
      </c>
      <c r="CS34" s="15">
        <f t="shared" si="34"/>
        <v>0</v>
      </c>
      <c r="CT34" s="10" t="str">
        <f>IFERROR(VLOOKUP(A34,'31'!U:V,2,0),"0")</f>
        <v>0</v>
      </c>
      <c r="CU34" s="5" t="s">
        <v>130</v>
      </c>
      <c r="CV34" s="15">
        <f t="shared" si="35"/>
        <v>0</v>
      </c>
      <c r="CW34" s="10" t="str">
        <f>IFERROR(VLOOKUP(B34,'B-plus'!A:D,4,0),"0")</f>
        <v>0</v>
      </c>
      <c r="CX34" s="5" t="s">
        <v>130</v>
      </c>
      <c r="CY34" s="15">
        <f t="shared" si="36"/>
        <v>0</v>
      </c>
    </row>
    <row r="35" spans="1:103" x14ac:dyDescent="0.25">
      <c r="A35" s="6" t="s">
        <v>79</v>
      </c>
      <c r="B35" s="6">
        <v>1111060</v>
      </c>
      <c r="C35" s="4" t="s">
        <v>80</v>
      </c>
      <c r="D35" s="13">
        <v>2.73</v>
      </c>
      <c r="E35" s="19">
        <f t="shared" si="19"/>
        <v>0</v>
      </c>
      <c r="F35" s="5" t="s">
        <v>130</v>
      </c>
      <c r="G35" s="13">
        <f t="shared" si="20"/>
        <v>0</v>
      </c>
      <c r="H35" s="10" t="str">
        <f>IFERROR(VLOOKUP(A35,'1'!U:V,2,0),"0")</f>
        <v>0</v>
      </c>
      <c r="I35" s="5" t="s">
        <v>130</v>
      </c>
      <c r="J35" s="15">
        <f t="shared" si="3"/>
        <v>0</v>
      </c>
      <c r="K35" s="10" t="str">
        <f>IFERROR(VLOOKUP(A35,'2'!U:V,2,0),"0")</f>
        <v>0</v>
      </c>
      <c r="L35" s="5" t="s">
        <v>130</v>
      </c>
      <c r="M35" s="15">
        <f t="shared" si="4"/>
        <v>0</v>
      </c>
      <c r="N35" s="10" t="str">
        <f>IFERROR(VLOOKUP(A35,'3'!U:V,2,0),"0")</f>
        <v>0</v>
      </c>
      <c r="O35" s="5" t="s">
        <v>130</v>
      </c>
      <c r="P35" s="15">
        <f t="shared" si="5"/>
        <v>0</v>
      </c>
      <c r="Q35" s="10" t="str">
        <f>IFERROR(VLOOKUP(A35,'4'!U:V,2,0),"0")</f>
        <v>0</v>
      </c>
      <c r="R35" s="5" t="s">
        <v>130</v>
      </c>
      <c r="S35" s="15">
        <f t="shared" si="21"/>
        <v>0</v>
      </c>
      <c r="T35" s="10" t="str">
        <f>IFERROR(VLOOKUP(A35,'5'!U:V,2,0),"0")</f>
        <v>0</v>
      </c>
      <c r="U35" s="5" t="s">
        <v>130</v>
      </c>
      <c r="V35" s="15">
        <f t="shared" si="6"/>
        <v>0</v>
      </c>
      <c r="W35" s="10" t="str">
        <f>IFERROR(VLOOKUP(A35,'6'!U:V,2,0),"0")</f>
        <v>0</v>
      </c>
      <c r="X35" s="5" t="s">
        <v>130</v>
      </c>
      <c r="Y35" s="15">
        <f t="shared" si="7"/>
        <v>0</v>
      </c>
      <c r="Z35" s="10" t="str">
        <f>IFERROR(VLOOKUP(A35,'7'!U:V,2,0),"0")</f>
        <v>0</v>
      </c>
      <c r="AA35" s="5" t="s">
        <v>130</v>
      </c>
      <c r="AB35" s="15">
        <f t="shared" si="8"/>
        <v>0</v>
      </c>
      <c r="AC35" s="10" t="str">
        <f>IFERROR(VLOOKUP(A35,'8'!U:V,2,0),"0")</f>
        <v>0</v>
      </c>
      <c r="AD35" s="5" t="s">
        <v>130</v>
      </c>
      <c r="AE35" s="15">
        <f t="shared" si="9"/>
        <v>0</v>
      </c>
      <c r="AF35" s="10" t="str">
        <f>IFERROR(VLOOKUP(A35,'9'!U:V,2,0),"0")</f>
        <v>0</v>
      </c>
      <c r="AG35" s="5" t="s">
        <v>130</v>
      </c>
      <c r="AH35" s="15">
        <f t="shared" si="10"/>
        <v>0</v>
      </c>
      <c r="AI35" s="10" t="str">
        <f>IFERROR(VLOOKUP(A35,'10'!U:V,2,0),"0")</f>
        <v>0</v>
      </c>
      <c r="AJ35" s="5" t="s">
        <v>130</v>
      </c>
      <c r="AK35" s="15">
        <f t="shared" si="11"/>
        <v>0</v>
      </c>
      <c r="AL35" s="10" t="str">
        <f>IFERROR(VLOOKUP(A35,'11'!U:V,2,0),"0")</f>
        <v>0</v>
      </c>
      <c r="AM35" s="5" t="s">
        <v>130</v>
      </c>
      <c r="AN35" s="15">
        <f t="shared" si="12"/>
        <v>0</v>
      </c>
      <c r="AO35" s="10" t="str">
        <f>IFERROR(VLOOKUP(A35,'12'!U:V,2,0),"0")</f>
        <v>0</v>
      </c>
      <c r="AP35" s="5" t="s">
        <v>130</v>
      </c>
      <c r="AQ35" s="15">
        <f t="shared" si="13"/>
        <v>0</v>
      </c>
      <c r="AR35" s="10" t="str">
        <f>IFERROR(VLOOKUP(A35,'13'!U:V,2,0),"0")</f>
        <v>0</v>
      </c>
      <c r="AS35" s="5" t="s">
        <v>130</v>
      </c>
      <c r="AT35" s="15">
        <f t="shared" si="14"/>
        <v>0</v>
      </c>
      <c r="AU35" s="10" t="str">
        <f>IFERROR(VLOOKUP(A35,'14'!U:V,2,0),"0")</f>
        <v>0</v>
      </c>
      <c r="AV35" s="5" t="s">
        <v>130</v>
      </c>
      <c r="AW35" s="15">
        <f t="shared" si="15"/>
        <v>0</v>
      </c>
      <c r="AX35" s="10" t="str">
        <f>IFERROR(VLOOKUP(A35,'15'!U:V,2,0),"0")</f>
        <v>0</v>
      </c>
      <c r="AY35" s="5" t="s">
        <v>130</v>
      </c>
      <c r="AZ35" s="15">
        <f t="shared" si="16"/>
        <v>0</v>
      </c>
      <c r="BA35" s="10" t="str">
        <f>IFERROR(VLOOKUP(A35,'16'!U:V,2,0),"0")</f>
        <v>0</v>
      </c>
      <c r="BB35" s="5" t="s">
        <v>130</v>
      </c>
      <c r="BC35" s="15">
        <f t="shared" si="17"/>
        <v>0</v>
      </c>
      <c r="BD35" s="10" t="str">
        <f>IFERROR(VLOOKUP(A35,'17'!U:V,2,0),"0")</f>
        <v>0</v>
      </c>
      <c r="BE35" s="5" t="s">
        <v>130</v>
      </c>
      <c r="BF35" s="15">
        <f t="shared" si="18"/>
        <v>0</v>
      </c>
      <c r="BG35" s="10" t="str">
        <f>IFERROR(VLOOKUP(A35,'18'!U:V,2,0),"0")</f>
        <v>0</v>
      </c>
      <c r="BH35" s="5" t="s">
        <v>130</v>
      </c>
      <c r="BI35" s="15">
        <f t="shared" si="22"/>
        <v>0</v>
      </c>
      <c r="BJ35" s="10" t="str">
        <f>IFERROR(VLOOKUP(A35,'19'!U:V,2,0),"0")</f>
        <v>0</v>
      </c>
      <c r="BK35" s="5" t="s">
        <v>130</v>
      </c>
      <c r="BL35" s="15">
        <f t="shared" si="23"/>
        <v>0</v>
      </c>
      <c r="BM35" s="10" t="str">
        <f>IFERROR(VLOOKUP(A35,'20'!U:V,2,0),"0")</f>
        <v>0</v>
      </c>
      <c r="BN35" s="5" t="s">
        <v>130</v>
      </c>
      <c r="BO35" s="15">
        <f t="shared" si="24"/>
        <v>0</v>
      </c>
      <c r="BP35" s="10" t="str">
        <f>IFERROR(VLOOKUP(A35,'21'!U:V,2,0),"0")</f>
        <v>0</v>
      </c>
      <c r="BQ35" s="5" t="s">
        <v>130</v>
      </c>
      <c r="BR35" s="15">
        <f t="shared" si="25"/>
        <v>0</v>
      </c>
      <c r="BS35" s="10" t="str">
        <f>IFERROR(VLOOKUP(A35,'22'!U:V,2,0),"0")</f>
        <v>0</v>
      </c>
      <c r="BT35" s="5" t="s">
        <v>130</v>
      </c>
      <c r="BU35" s="15">
        <f t="shared" si="26"/>
        <v>0</v>
      </c>
      <c r="BV35" s="10" t="str">
        <f>IFERROR(VLOOKUP(A35,'23'!U:V,2,0),"0")</f>
        <v>0</v>
      </c>
      <c r="BW35" s="5" t="s">
        <v>130</v>
      </c>
      <c r="BX35" s="15">
        <f t="shared" si="27"/>
        <v>0</v>
      </c>
      <c r="BY35" s="10" t="str">
        <f>IFERROR(VLOOKUP(A35,'24'!U:V,2,0),"0")</f>
        <v>0</v>
      </c>
      <c r="BZ35" s="5" t="s">
        <v>130</v>
      </c>
      <c r="CA35" s="15">
        <f t="shared" si="28"/>
        <v>0</v>
      </c>
      <c r="CB35" s="10" t="str">
        <f>IFERROR(VLOOKUP(A35,'25'!U:V,2,0),"0")</f>
        <v>0</v>
      </c>
      <c r="CC35" s="5" t="s">
        <v>130</v>
      </c>
      <c r="CD35" s="15">
        <f t="shared" si="29"/>
        <v>0</v>
      </c>
      <c r="CE35" s="10" t="str">
        <f>IFERROR(VLOOKUP(A35,'26'!U:V,2,0),"0")</f>
        <v>0</v>
      </c>
      <c r="CF35" s="5" t="s">
        <v>130</v>
      </c>
      <c r="CG35" s="15">
        <f t="shared" si="30"/>
        <v>0</v>
      </c>
      <c r="CH35" s="10" t="str">
        <f>IFERROR(VLOOKUP(A35,'27'!U:V,2,0),"0")</f>
        <v>0</v>
      </c>
      <c r="CI35" s="5" t="s">
        <v>130</v>
      </c>
      <c r="CJ35" s="15">
        <f t="shared" si="31"/>
        <v>0</v>
      </c>
      <c r="CK35" s="10" t="str">
        <f>IFERROR(VLOOKUP(A35,'28'!U:V,2,0),"0")</f>
        <v>0</v>
      </c>
      <c r="CL35" s="5" t="s">
        <v>130</v>
      </c>
      <c r="CM35" s="15">
        <f t="shared" si="32"/>
        <v>0</v>
      </c>
      <c r="CN35" s="10" t="str">
        <f>IFERROR(VLOOKUP(A35,'29'!U:V,2,0),"0")</f>
        <v>0</v>
      </c>
      <c r="CO35" s="5" t="s">
        <v>130</v>
      </c>
      <c r="CP35" s="15">
        <f t="shared" si="33"/>
        <v>0</v>
      </c>
      <c r="CQ35" s="10" t="str">
        <f>IFERROR(VLOOKUP(A35,'30'!U:V,2,0),"0")</f>
        <v>0</v>
      </c>
      <c r="CR35" s="5" t="s">
        <v>130</v>
      </c>
      <c r="CS35" s="15">
        <f t="shared" si="34"/>
        <v>0</v>
      </c>
      <c r="CT35" s="10" t="str">
        <f>IFERROR(VLOOKUP(A35,'31'!U:V,2,0),"0")</f>
        <v>0</v>
      </c>
      <c r="CU35" s="5" t="s">
        <v>130</v>
      </c>
      <c r="CV35" s="15">
        <f t="shared" si="35"/>
        <v>0</v>
      </c>
      <c r="CW35" s="10" t="str">
        <f>IFERROR(VLOOKUP(B35,'B-plus'!A:D,4,0),"0")</f>
        <v>0</v>
      </c>
      <c r="CX35" s="5" t="s">
        <v>130</v>
      </c>
      <c r="CY35" s="15">
        <f t="shared" si="36"/>
        <v>0</v>
      </c>
    </row>
    <row r="36" spans="1:103" x14ac:dyDescent="0.25">
      <c r="A36" s="6" t="s">
        <v>135</v>
      </c>
      <c r="B36" s="6">
        <v>1111061</v>
      </c>
      <c r="C36" s="4" t="s">
        <v>136</v>
      </c>
      <c r="D36" s="13">
        <v>4.0999999999999996</v>
      </c>
      <c r="E36" s="19">
        <f t="shared" si="19"/>
        <v>0</v>
      </c>
      <c r="F36" s="5" t="s">
        <v>130</v>
      </c>
      <c r="G36" s="13">
        <f t="shared" si="20"/>
        <v>0</v>
      </c>
      <c r="H36" s="10" t="str">
        <f>IFERROR(VLOOKUP(A36,'1'!U:V,2,0),"0")</f>
        <v>0</v>
      </c>
      <c r="I36" s="5" t="s">
        <v>130</v>
      </c>
      <c r="J36" s="15">
        <f t="shared" si="3"/>
        <v>0</v>
      </c>
      <c r="K36" s="10" t="str">
        <f>IFERROR(VLOOKUP(A36,'2'!U:V,2,0),"0")</f>
        <v>0</v>
      </c>
      <c r="L36" s="5" t="s">
        <v>130</v>
      </c>
      <c r="M36" s="15">
        <f t="shared" si="4"/>
        <v>0</v>
      </c>
      <c r="N36" s="10" t="str">
        <f>IFERROR(VLOOKUP(A36,'3'!U:V,2,0),"0")</f>
        <v>0</v>
      </c>
      <c r="O36" s="5" t="s">
        <v>130</v>
      </c>
      <c r="P36" s="15">
        <f t="shared" si="5"/>
        <v>0</v>
      </c>
      <c r="Q36" s="10" t="str">
        <f>IFERROR(VLOOKUP(A36,'4'!U:V,2,0),"0")</f>
        <v>0</v>
      </c>
      <c r="R36" s="5" t="s">
        <v>130</v>
      </c>
      <c r="S36" s="15">
        <f t="shared" si="21"/>
        <v>0</v>
      </c>
      <c r="T36" s="10" t="str">
        <f>IFERROR(VLOOKUP(A36,'5'!U:V,2,0),"0")</f>
        <v>0</v>
      </c>
      <c r="U36" s="5" t="s">
        <v>130</v>
      </c>
      <c r="V36" s="15">
        <f t="shared" si="6"/>
        <v>0</v>
      </c>
      <c r="W36" s="10" t="str">
        <f>IFERROR(VLOOKUP(A36,'6'!U:V,2,0),"0")</f>
        <v>0</v>
      </c>
      <c r="X36" s="5" t="s">
        <v>130</v>
      </c>
      <c r="Y36" s="15">
        <f t="shared" si="7"/>
        <v>0</v>
      </c>
      <c r="Z36" s="10" t="str">
        <f>IFERROR(VLOOKUP(A36,'7'!U:V,2,0),"0")</f>
        <v>0</v>
      </c>
      <c r="AA36" s="5" t="s">
        <v>130</v>
      </c>
      <c r="AB36" s="15">
        <f t="shared" si="8"/>
        <v>0</v>
      </c>
      <c r="AC36" s="10" t="str">
        <f>IFERROR(VLOOKUP(A36,'8'!U:V,2,0),"0")</f>
        <v>0</v>
      </c>
      <c r="AD36" s="5" t="s">
        <v>130</v>
      </c>
      <c r="AE36" s="15">
        <f t="shared" si="9"/>
        <v>0</v>
      </c>
      <c r="AF36" s="10" t="str">
        <f>IFERROR(VLOOKUP(A36,'9'!U:V,2,0),"0")</f>
        <v>0</v>
      </c>
      <c r="AG36" s="5" t="s">
        <v>130</v>
      </c>
      <c r="AH36" s="15">
        <f t="shared" si="10"/>
        <v>0</v>
      </c>
      <c r="AI36" s="10" t="str">
        <f>IFERROR(VLOOKUP(A36,'10'!U:V,2,0),"0")</f>
        <v>0</v>
      </c>
      <c r="AJ36" s="5" t="s">
        <v>130</v>
      </c>
      <c r="AK36" s="15">
        <f t="shared" si="11"/>
        <v>0</v>
      </c>
      <c r="AL36" s="10" t="str">
        <f>IFERROR(VLOOKUP(A36,'11'!U:V,2,0),"0")</f>
        <v>0</v>
      </c>
      <c r="AM36" s="5" t="s">
        <v>130</v>
      </c>
      <c r="AN36" s="15">
        <f t="shared" si="12"/>
        <v>0</v>
      </c>
      <c r="AO36" s="10" t="str">
        <f>IFERROR(VLOOKUP(A36,'12'!U:V,2,0),"0")</f>
        <v>0</v>
      </c>
      <c r="AP36" s="5" t="s">
        <v>130</v>
      </c>
      <c r="AQ36" s="15">
        <f t="shared" si="13"/>
        <v>0</v>
      </c>
      <c r="AR36" s="10" t="str">
        <f>IFERROR(VLOOKUP(A36,'13'!U:V,2,0),"0")</f>
        <v>0</v>
      </c>
      <c r="AS36" s="5" t="s">
        <v>130</v>
      </c>
      <c r="AT36" s="15">
        <f t="shared" si="14"/>
        <v>0</v>
      </c>
      <c r="AU36" s="10" t="str">
        <f>IFERROR(VLOOKUP(A36,'14'!U:V,2,0),"0")</f>
        <v>0</v>
      </c>
      <c r="AV36" s="5" t="s">
        <v>130</v>
      </c>
      <c r="AW36" s="15">
        <f t="shared" si="15"/>
        <v>0</v>
      </c>
      <c r="AX36" s="10" t="str">
        <f>IFERROR(VLOOKUP(A36,'15'!U:V,2,0),"0")</f>
        <v>0</v>
      </c>
      <c r="AY36" s="5" t="s">
        <v>130</v>
      </c>
      <c r="AZ36" s="15">
        <f t="shared" si="16"/>
        <v>0</v>
      </c>
      <c r="BA36" s="10" t="str">
        <f>IFERROR(VLOOKUP(A36,'16'!U:V,2,0),"0")</f>
        <v>0</v>
      </c>
      <c r="BB36" s="5" t="s">
        <v>130</v>
      </c>
      <c r="BC36" s="15">
        <f t="shared" si="17"/>
        <v>0</v>
      </c>
      <c r="BD36" s="10" t="str">
        <f>IFERROR(VLOOKUP(A36,'17'!U:V,2,0),"0")</f>
        <v>0</v>
      </c>
      <c r="BE36" s="5" t="s">
        <v>130</v>
      </c>
      <c r="BF36" s="15">
        <f t="shared" si="18"/>
        <v>0</v>
      </c>
      <c r="BG36" s="10" t="str">
        <f>IFERROR(VLOOKUP(A36,'18'!U:V,2,0),"0")</f>
        <v>0</v>
      </c>
      <c r="BH36" s="5" t="s">
        <v>130</v>
      </c>
      <c r="BI36" s="15">
        <f t="shared" si="22"/>
        <v>0</v>
      </c>
      <c r="BJ36" s="10" t="str">
        <f>IFERROR(VLOOKUP(A36,'19'!U:V,2,0),"0")</f>
        <v>0</v>
      </c>
      <c r="BK36" s="5" t="s">
        <v>130</v>
      </c>
      <c r="BL36" s="15">
        <f t="shared" si="23"/>
        <v>0</v>
      </c>
      <c r="BM36" s="10" t="str">
        <f>IFERROR(VLOOKUP(A36,'20'!U:V,2,0),"0")</f>
        <v>0</v>
      </c>
      <c r="BN36" s="5" t="s">
        <v>130</v>
      </c>
      <c r="BO36" s="15">
        <f t="shared" si="24"/>
        <v>0</v>
      </c>
      <c r="BP36" s="10" t="str">
        <f>IFERROR(VLOOKUP(A36,'21'!U:V,2,0),"0")</f>
        <v>0</v>
      </c>
      <c r="BQ36" s="5" t="s">
        <v>130</v>
      </c>
      <c r="BR36" s="15">
        <f t="shared" si="25"/>
        <v>0</v>
      </c>
      <c r="BS36" s="10" t="str">
        <f>IFERROR(VLOOKUP(A36,'22'!U:V,2,0),"0")</f>
        <v>0</v>
      </c>
      <c r="BT36" s="5" t="s">
        <v>130</v>
      </c>
      <c r="BU36" s="15">
        <f t="shared" si="26"/>
        <v>0</v>
      </c>
      <c r="BV36" s="10" t="str">
        <f>IFERROR(VLOOKUP(A36,'23'!U:V,2,0),"0")</f>
        <v>0</v>
      </c>
      <c r="BW36" s="5" t="s">
        <v>130</v>
      </c>
      <c r="BX36" s="15">
        <f t="shared" si="27"/>
        <v>0</v>
      </c>
      <c r="BY36" s="10" t="str">
        <f>IFERROR(VLOOKUP(A36,'24'!U:V,2,0),"0")</f>
        <v>0</v>
      </c>
      <c r="BZ36" s="5" t="s">
        <v>130</v>
      </c>
      <c r="CA36" s="15">
        <f t="shared" si="28"/>
        <v>0</v>
      </c>
      <c r="CB36" s="10" t="str">
        <f>IFERROR(VLOOKUP(A36,'25'!U:V,2,0),"0")</f>
        <v>0</v>
      </c>
      <c r="CC36" s="5" t="s">
        <v>130</v>
      </c>
      <c r="CD36" s="15">
        <f t="shared" si="29"/>
        <v>0</v>
      </c>
      <c r="CE36" s="10" t="str">
        <f>IFERROR(VLOOKUP(A36,'26'!U:V,2,0),"0")</f>
        <v>0</v>
      </c>
      <c r="CF36" s="5" t="s">
        <v>130</v>
      </c>
      <c r="CG36" s="15">
        <f t="shared" si="30"/>
        <v>0</v>
      </c>
      <c r="CH36" s="10" t="str">
        <f>IFERROR(VLOOKUP(A36,'27'!U:V,2,0),"0")</f>
        <v>0</v>
      </c>
      <c r="CI36" s="5" t="s">
        <v>130</v>
      </c>
      <c r="CJ36" s="15">
        <f t="shared" si="31"/>
        <v>0</v>
      </c>
      <c r="CK36" s="10" t="str">
        <f>IFERROR(VLOOKUP(A36,'28'!U:V,2,0),"0")</f>
        <v>0</v>
      </c>
      <c r="CL36" s="5" t="s">
        <v>130</v>
      </c>
      <c r="CM36" s="15">
        <f t="shared" si="32"/>
        <v>0</v>
      </c>
      <c r="CN36" s="10" t="str">
        <f>IFERROR(VLOOKUP(A36,'29'!U:V,2,0),"0")</f>
        <v>0</v>
      </c>
      <c r="CO36" s="5" t="s">
        <v>130</v>
      </c>
      <c r="CP36" s="15">
        <f t="shared" si="33"/>
        <v>0</v>
      </c>
      <c r="CQ36" s="10" t="str">
        <f>IFERROR(VLOOKUP(A36,'30'!U:V,2,0),"0")</f>
        <v>0</v>
      </c>
      <c r="CR36" s="5" t="s">
        <v>130</v>
      </c>
      <c r="CS36" s="15">
        <f t="shared" si="34"/>
        <v>0</v>
      </c>
      <c r="CT36" s="10" t="str">
        <f>IFERROR(VLOOKUP(A36,'31'!U:V,2,0),"0")</f>
        <v>0</v>
      </c>
      <c r="CU36" s="5" t="s">
        <v>130</v>
      </c>
      <c r="CV36" s="15">
        <f t="shared" si="35"/>
        <v>0</v>
      </c>
      <c r="CW36" s="10" t="str">
        <f>IFERROR(VLOOKUP(B36,'B-plus'!A:D,4,0),"0")</f>
        <v>0</v>
      </c>
      <c r="CX36" s="5" t="s">
        <v>130</v>
      </c>
      <c r="CY36" s="15">
        <f t="shared" si="36"/>
        <v>0</v>
      </c>
    </row>
    <row r="37" spans="1:103" x14ac:dyDescent="0.25">
      <c r="A37" s="6" t="s">
        <v>56</v>
      </c>
      <c r="B37" s="6" t="s">
        <v>56</v>
      </c>
      <c r="C37" s="4" t="s">
        <v>57</v>
      </c>
      <c r="D37" s="13">
        <v>4.0999999999999996</v>
      </c>
      <c r="E37" s="19">
        <f t="shared" si="19"/>
        <v>0</v>
      </c>
      <c r="F37" s="5" t="s">
        <v>130</v>
      </c>
      <c r="G37" s="13">
        <f t="shared" si="20"/>
        <v>0</v>
      </c>
      <c r="H37" s="10" t="str">
        <f>IFERROR(VLOOKUP(A37,'1'!U:V,2,0),"0")</f>
        <v>0</v>
      </c>
      <c r="I37" s="5" t="s">
        <v>130</v>
      </c>
      <c r="J37" s="15">
        <f t="shared" ref="J37:J68" si="37">+H37*D37</f>
        <v>0</v>
      </c>
      <c r="K37" s="10" t="str">
        <f>IFERROR(VLOOKUP(A37,'2'!U:V,2,0),"0")</f>
        <v>0</v>
      </c>
      <c r="L37" s="5" t="s">
        <v>130</v>
      </c>
      <c r="M37" s="15">
        <f t="shared" ref="M37:M68" si="38">+K37*D37</f>
        <v>0</v>
      </c>
      <c r="N37" s="10" t="str">
        <f>IFERROR(VLOOKUP(A37,'3'!U:V,2,0),"0")</f>
        <v>0</v>
      </c>
      <c r="O37" s="5" t="s">
        <v>130</v>
      </c>
      <c r="P37" s="15">
        <f t="shared" ref="P37:P68" si="39">+N37*D37</f>
        <v>0</v>
      </c>
      <c r="Q37" s="10" t="str">
        <f>IFERROR(VLOOKUP(A37,'4'!U:V,2,0),"0")</f>
        <v>0</v>
      </c>
      <c r="R37" s="5" t="s">
        <v>130</v>
      </c>
      <c r="S37" s="15">
        <f t="shared" ref="S37:S68" si="40">+Q37*D37</f>
        <v>0</v>
      </c>
      <c r="T37" s="10" t="str">
        <f>IFERROR(VLOOKUP(A37,'5'!U:V,2,0),"0")</f>
        <v>0</v>
      </c>
      <c r="U37" s="5" t="s">
        <v>130</v>
      </c>
      <c r="V37" s="15">
        <f t="shared" ref="V37:V68" si="41">+T37*D37</f>
        <v>0</v>
      </c>
      <c r="W37" s="10" t="str">
        <f>IFERROR(VLOOKUP(A37,'6'!U:V,2,0),"0")</f>
        <v>0</v>
      </c>
      <c r="X37" s="5" t="s">
        <v>130</v>
      </c>
      <c r="Y37" s="15">
        <f t="shared" ref="Y37:Y68" si="42">+W37*D37</f>
        <v>0</v>
      </c>
      <c r="Z37" s="10" t="str">
        <f>IFERROR(VLOOKUP(A37,'7'!U:V,2,0),"0")</f>
        <v>0</v>
      </c>
      <c r="AA37" s="5" t="s">
        <v>130</v>
      </c>
      <c r="AB37" s="15">
        <f t="shared" ref="AB37:AB68" si="43">+Z37*D37</f>
        <v>0</v>
      </c>
      <c r="AC37" s="10" t="str">
        <f>IFERROR(VLOOKUP(A37,'8'!U:V,2,0),"0")</f>
        <v>0</v>
      </c>
      <c r="AD37" s="5" t="s">
        <v>130</v>
      </c>
      <c r="AE37" s="15">
        <f t="shared" ref="AE37:AE68" si="44">+AC37*D37</f>
        <v>0</v>
      </c>
      <c r="AF37" s="10" t="str">
        <f>IFERROR(VLOOKUP(A37,'9'!U:V,2,0),"0")</f>
        <v>0</v>
      </c>
      <c r="AG37" s="5" t="s">
        <v>130</v>
      </c>
      <c r="AH37" s="15">
        <f t="shared" ref="AH37:AH68" si="45">+AF37*D37</f>
        <v>0</v>
      </c>
      <c r="AI37" s="10" t="str">
        <f>IFERROR(VLOOKUP(A37,'10'!U:V,2,0),"0")</f>
        <v>0</v>
      </c>
      <c r="AJ37" s="5" t="s">
        <v>130</v>
      </c>
      <c r="AK37" s="15">
        <f t="shared" ref="AK37:AK68" si="46">+AI37*D37</f>
        <v>0</v>
      </c>
      <c r="AL37" s="10" t="str">
        <f>IFERROR(VLOOKUP(A37,'11'!U:V,2,0),"0")</f>
        <v>0</v>
      </c>
      <c r="AM37" s="5" t="s">
        <v>130</v>
      </c>
      <c r="AN37" s="15">
        <f t="shared" ref="AN37:AN68" si="47">+AL37*D37</f>
        <v>0</v>
      </c>
      <c r="AO37" s="10" t="str">
        <f>IFERROR(VLOOKUP(A37,'12'!U:V,2,0),"0")</f>
        <v>0</v>
      </c>
      <c r="AP37" s="5" t="s">
        <v>130</v>
      </c>
      <c r="AQ37" s="15">
        <f t="shared" ref="AQ37:AQ68" si="48">+AO37*D37</f>
        <v>0</v>
      </c>
      <c r="AR37" s="10" t="str">
        <f>IFERROR(VLOOKUP(A37,'13'!U:V,2,0),"0")</f>
        <v>0</v>
      </c>
      <c r="AS37" s="5" t="s">
        <v>130</v>
      </c>
      <c r="AT37" s="15">
        <f t="shared" ref="AT37:AT68" si="49">+AR37*D37</f>
        <v>0</v>
      </c>
      <c r="AU37" s="10" t="str">
        <f>IFERROR(VLOOKUP(A37,'14'!U:V,2,0),"0")</f>
        <v>0</v>
      </c>
      <c r="AV37" s="5" t="s">
        <v>130</v>
      </c>
      <c r="AW37" s="15">
        <f t="shared" ref="AW37:AW68" si="50">+AU37*D37</f>
        <v>0</v>
      </c>
      <c r="AX37" s="10" t="str">
        <f>IFERROR(VLOOKUP(A37,'15'!U:V,2,0),"0")</f>
        <v>0</v>
      </c>
      <c r="AY37" s="5" t="s">
        <v>130</v>
      </c>
      <c r="AZ37" s="15">
        <f t="shared" ref="AZ37:AZ68" si="51">+AX37*D37</f>
        <v>0</v>
      </c>
      <c r="BA37" s="10" t="str">
        <f>IFERROR(VLOOKUP(A37,'16'!U:V,2,0),"0")</f>
        <v>0</v>
      </c>
      <c r="BB37" s="5" t="s">
        <v>130</v>
      </c>
      <c r="BC37" s="15">
        <f t="shared" ref="BC37:BC68" si="52">+BA37*D37</f>
        <v>0</v>
      </c>
      <c r="BD37" s="10" t="str">
        <f>IFERROR(VLOOKUP(A37,'17'!U:V,2,0),"0")</f>
        <v>0</v>
      </c>
      <c r="BE37" s="5" t="s">
        <v>130</v>
      </c>
      <c r="BF37" s="15">
        <f t="shared" ref="BF37:BF68" si="53">+BD37*D37</f>
        <v>0</v>
      </c>
      <c r="BG37" s="10" t="str">
        <f>IFERROR(VLOOKUP(A37,'18'!U:V,2,0),"0")</f>
        <v>0</v>
      </c>
      <c r="BH37" s="5" t="s">
        <v>130</v>
      </c>
      <c r="BI37" s="15">
        <f t="shared" si="22"/>
        <v>0</v>
      </c>
      <c r="BJ37" s="10" t="str">
        <f>IFERROR(VLOOKUP(A37,'19'!U:V,2,0),"0")</f>
        <v>0</v>
      </c>
      <c r="BK37" s="5" t="s">
        <v>130</v>
      </c>
      <c r="BL37" s="15">
        <f t="shared" si="23"/>
        <v>0</v>
      </c>
      <c r="BM37" s="10" t="str">
        <f>IFERROR(VLOOKUP(A37,'20'!U:V,2,0),"0")</f>
        <v>0</v>
      </c>
      <c r="BN37" s="5" t="s">
        <v>130</v>
      </c>
      <c r="BO37" s="15">
        <f t="shared" si="24"/>
        <v>0</v>
      </c>
      <c r="BP37" s="10" t="str">
        <f>IFERROR(VLOOKUP(A37,'21'!U:V,2,0),"0")</f>
        <v>0</v>
      </c>
      <c r="BQ37" s="5" t="s">
        <v>130</v>
      </c>
      <c r="BR37" s="15">
        <f t="shared" si="25"/>
        <v>0</v>
      </c>
      <c r="BS37" s="10" t="str">
        <f>IFERROR(VLOOKUP(A37,'22'!U:V,2,0),"0")</f>
        <v>0</v>
      </c>
      <c r="BT37" s="5" t="s">
        <v>130</v>
      </c>
      <c r="BU37" s="15">
        <f t="shared" si="26"/>
        <v>0</v>
      </c>
      <c r="BV37" s="10" t="str">
        <f>IFERROR(VLOOKUP(A37,'23'!U:V,2,0),"0")</f>
        <v>0</v>
      </c>
      <c r="BW37" s="5" t="s">
        <v>130</v>
      </c>
      <c r="BX37" s="15">
        <f t="shared" si="27"/>
        <v>0</v>
      </c>
      <c r="BY37" s="10" t="str">
        <f>IFERROR(VLOOKUP(A37,'24'!U:V,2,0),"0")</f>
        <v>0</v>
      </c>
      <c r="BZ37" s="5" t="s">
        <v>130</v>
      </c>
      <c r="CA37" s="15">
        <f t="shared" si="28"/>
        <v>0</v>
      </c>
      <c r="CB37" s="10" t="str">
        <f>IFERROR(VLOOKUP(A37,'25'!U:V,2,0),"0")</f>
        <v>0</v>
      </c>
      <c r="CC37" s="5" t="s">
        <v>130</v>
      </c>
      <c r="CD37" s="15">
        <f t="shared" si="29"/>
        <v>0</v>
      </c>
      <c r="CE37" s="10" t="str">
        <f>IFERROR(VLOOKUP(A37,'26'!U:V,2,0),"0")</f>
        <v>0</v>
      </c>
      <c r="CF37" s="5" t="s">
        <v>130</v>
      </c>
      <c r="CG37" s="15">
        <f t="shared" si="30"/>
        <v>0</v>
      </c>
      <c r="CH37" s="10" t="str">
        <f>IFERROR(VLOOKUP(A37,'27'!U:V,2,0),"0")</f>
        <v>0</v>
      </c>
      <c r="CI37" s="5" t="s">
        <v>130</v>
      </c>
      <c r="CJ37" s="15">
        <f t="shared" si="31"/>
        <v>0</v>
      </c>
      <c r="CK37" s="10" t="str">
        <f>IFERROR(VLOOKUP(A37,'28'!U:V,2,0),"0")</f>
        <v>0</v>
      </c>
      <c r="CL37" s="5" t="s">
        <v>130</v>
      </c>
      <c r="CM37" s="15">
        <f t="shared" si="32"/>
        <v>0</v>
      </c>
      <c r="CN37" s="10" t="str">
        <f>IFERROR(VLOOKUP(A37,'29'!U:V,2,0),"0")</f>
        <v>0</v>
      </c>
      <c r="CO37" s="5" t="s">
        <v>130</v>
      </c>
      <c r="CP37" s="15">
        <f t="shared" si="33"/>
        <v>0</v>
      </c>
      <c r="CQ37" s="10" t="str">
        <f>IFERROR(VLOOKUP(A37,'30'!U:V,2,0),"0")</f>
        <v>0</v>
      </c>
      <c r="CR37" s="5" t="s">
        <v>130</v>
      </c>
      <c r="CS37" s="15">
        <f t="shared" si="34"/>
        <v>0</v>
      </c>
      <c r="CT37" s="10" t="str">
        <f>IFERROR(VLOOKUP(A37,'31'!U:V,2,0),"0")</f>
        <v>0</v>
      </c>
      <c r="CU37" s="5" t="s">
        <v>130</v>
      </c>
      <c r="CV37" s="15">
        <f t="shared" si="35"/>
        <v>0</v>
      </c>
      <c r="CW37" s="10" t="str">
        <f>IFERROR(VLOOKUP(B37,'B-plus'!A:D,4,0),"0")</f>
        <v>0</v>
      </c>
      <c r="CX37" s="5" t="s">
        <v>130</v>
      </c>
      <c r="CY37" s="15">
        <f t="shared" si="36"/>
        <v>0</v>
      </c>
    </row>
    <row r="38" spans="1:103" x14ac:dyDescent="0.25">
      <c r="A38" s="6" t="s">
        <v>167</v>
      </c>
      <c r="B38" s="6" t="s">
        <v>167</v>
      </c>
      <c r="C38" s="4" t="s">
        <v>57</v>
      </c>
      <c r="D38" s="13">
        <v>4.0999999999999996</v>
      </c>
      <c r="E38" s="19">
        <f t="shared" si="19"/>
        <v>0</v>
      </c>
      <c r="F38" s="5" t="s">
        <v>130</v>
      </c>
      <c r="G38" s="13">
        <f t="shared" si="20"/>
        <v>0</v>
      </c>
      <c r="H38" s="10" t="str">
        <f>IFERROR(VLOOKUP(A38,'1'!U:V,2,0),"0")</f>
        <v>0</v>
      </c>
      <c r="I38" s="5" t="s">
        <v>130</v>
      </c>
      <c r="J38" s="15">
        <f t="shared" si="37"/>
        <v>0</v>
      </c>
      <c r="K38" s="10" t="str">
        <f>IFERROR(VLOOKUP(A38,'2'!U:V,2,0),"0")</f>
        <v>0</v>
      </c>
      <c r="L38" s="5" t="s">
        <v>130</v>
      </c>
      <c r="M38" s="15">
        <f t="shared" si="38"/>
        <v>0</v>
      </c>
      <c r="N38" s="10" t="str">
        <f>IFERROR(VLOOKUP(A38,'3'!U:V,2,0),"0")</f>
        <v>0</v>
      </c>
      <c r="O38" s="5" t="s">
        <v>130</v>
      </c>
      <c r="P38" s="15">
        <f t="shared" si="39"/>
        <v>0</v>
      </c>
      <c r="Q38" s="10" t="str">
        <f>IFERROR(VLOOKUP(A38,'4'!U:V,2,0),"0")</f>
        <v>0</v>
      </c>
      <c r="R38" s="5" t="s">
        <v>130</v>
      </c>
      <c r="S38" s="15">
        <f t="shared" si="40"/>
        <v>0</v>
      </c>
      <c r="T38" s="10" t="str">
        <f>IFERROR(VLOOKUP(A38,'5'!U:V,2,0),"0")</f>
        <v>0</v>
      </c>
      <c r="U38" s="5" t="s">
        <v>130</v>
      </c>
      <c r="V38" s="15">
        <f t="shared" si="41"/>
        <v>0</v>
      </c>
      <c r="W38" s="10" t="str">
        <f>IFERROR(VLOOKUP(A38,'6'!U:V,2,0),"0")</f>
        <v>0</v>
      </c>
      <c r="X38" s="5" t="s">
        <v>130</v>
      </c>
      <c r="Y38" s="15">
        <f t="shared" si="42"/>
        <v>0</v>
      </c>
      <c r="Z38" s="10" t="str">
        <f>IFERROR(VLOOKUP(A38,'7'!U:V,2,0),"0")</f>
        <v>0</v>
      </c>
      <c r="AA38" s="5" t="s">
        <v>130</v>
      </c>
      <c r="AB38" s="15">
        <f t="shared" si="43"/>
        <v>0</v>
      </c>
      <c r="AC38" s="10" t="str">
        <f>IFERROR(VLOOKUP(A38,'8'!U:V,2,0),"0")</f>
        <v>0</v>
      </c>
      <c r="AD38" s="5" t="s">
        <v>130</v>
      </c>
      <c r="AE38" s="15">
        <f t="shared" si="44"/>
        <v>0</v>
      </c>
      <c r="AF38" s="10" t="str">
        <f>IFERROR(VLOOKUP(A38,'9'!U:V,2,0),"0")</f>
        <v>0</v>
      </c>
      <c r="AG38" s="5" t="s">
        <v>130</v>
      </c>
      <c r="AH38" s="15">
        <f t="shared" si="45"/>
        <v>0</v>
      </c>
      <c r="AI38" s="10" t="str">
        <f>IFERROR(VLOOKUP(A38,'10'!U:V,2,0),"0")</f>
        <v>0</v>
      </c>
      <c r="AJ38" s="5" t="s">
        <v>130</v>
      </c>
      <c r="AK38" s="15">
        <f t="shared" si="46"/>
        <v>0</v>
      </c>
      <c r="AL38" s="10" t="str">
        <f>IFERROR(VLOOKUP(A38,'11'!U:V,2,0),"0")</f>
        <v>0</v>
      </c>
      <c r="AM38" s="5" t="s">
        <v>130</v>
      </c>
      <c r="AN38" s="15">
        <f t="shared" si="47"/>
        <v>0</v>
      </c>
      <c r="AO38" s="10" t="str">
        <f>IFERROR(VLOOKUP(A38,'12'!U:V,2,0),"0")</f>
        <v>0</v>
      </c>
      <c r="AP38" s="5" t="s">
        <v>130</v>
      </c>
      <c r="AQ38" s="15">
        <f t="shared" si="48"/>
        <v>0</v>
      </c>
      <c r="AR38" s="10" t="str">
        <f>IFERROR(VLOOKUP(A38,'13'!U:V,2,0),"0")</f>
        <v>0</v>
      </c>
      <c r="AS38" s="5" t="s">
        <v>130</v>
      </c>
      <c r="AT38" s="15">
        <f t="shared" si="49"/>
        <v>0</v>
      </c>
      <c r="AU38" s="10" t="str">
        <f>IFERROR(VLOOKUP(A38,'14'!U:V,2,0),"0")</f>
        <v>0</v>
      </c>
      <c r="AV38" s="5" t="s">
        <v>130</v>
      </c>
      <c r="AW38" s="15">
        <f t="shared" si="50"/>
        <v>0</v>
      </c>
      <c r="AX38" s="10" t="str">
        <f>IFERROR(VLOOKUP(A38,'15'!U:V,2,0),"0")</f>
        <v>0</v>
      </c>
      <c r="AY38" s="5" t="s">
        <v>130</v>
      </c>
      <c r="AZ38" s="15">
        <f t="shared" si="51"/>
        <v>0</v>
      </c>
      <c r="BA38" s="10" t="str">
        <f>IFERROR(VLOOKUP(A38,'16'!U:V,2,0),"0")</f>
        <v>0</v>
      </c>
      <c r="BB38" s="5" t="s">
        <v>130</v>
      </c>
      <c r="BC38" s="15">
        <f t="shared" si="52"/>
        <v>0</v>
      </c>
      <c r="BD38" s="10" t="str">
        <f>IFERROR(VLOOKUP(A38,'17'!U:V,2,0),"0")</f>
        <v>0</v>
      </c>
      <c r="BE38" s="5" t="s">
        <v>130</v>
      </c>
      <c r="BF38" s="15">
        <f t="shared" si="53"/>
        <v>0</v>
      </c>
      <c r="BG38" s="10" t="str">
        <f>IFERROR(VLOOKUP(A38,'18'!U:V,2,0),"0")</f>
        <v>0</v>
      </c>
      <c r="BH38" s="5" t="s">
        <v>130</v>
      </c>
      <c r="BI38" s="15">
        <f t="shared" si="22"/>
        <v>0</v>
      </c>
      <c r="BJ38" s="10" t="str">
        <f>IFERROR(VLOOKUP(A38,'19'!U:V,2,0),"0")</f>
        <v>0</v>
      </c>
      <c r="BK38" s="5" t="s">
        <v>130</v>
      </c>
      <c r="BL38" s="15">
        <f t="shared" si="23"/>
        <v>0</v>
      </c>
      <c r="BM38" s="10" t="str">
        <f>IFERROR(VLOOKUP(A38,'20'!U:V,2,0),"0")</f>
        <v>0</v>
      </c>
      <c r="BN38" s="5" t="s">
        <v>130</v>
      </c>
      <c r="BO38" s="15">
        <f t="shared" si="24"/>
        <v>0</v>
      </c>
      <c r="BP38" s="10" t="str">
        <f>IFERROR(VLOOKUP(A38,'21'!U:V,2,0),"0")</f>
        <v>0</v>
      </c>
      <c r="BQ38" s="5" t="s">
        <v>130</v>
      </c>
      <c r="BR38" s="15">
        <f t="shared" si="25"/>
        <v>0</v>
      </c>
      <c r="BS38" s="10" t="str">
        <f>IFERROR(VLOOKUP(A38,'22'!U:V,2,0),"0")</f>
        <v>0</v>
      </c>
      <c r="BT38" s="5" t="s">
        <v>130</v>
      </c>
      <c r="BU38" s="15">
        <f t="shared" si="26"/>
        <v>0</v>
      </c>
      <c r="BV38" s="10" t="str">
        <f>IFERROR(VLOOKUP(A38,'23'!U:V,2,0),"0")</f>
        <v>0</v>
      </c>
      <c r="BW38" s="5" t="s">
        <v>130</v>
      </c>
      <c r="BX38" s="15">
        <f t="shared" si="27"/>
        <v>0</v>
      </c>
      <c r="BY38" s="10" t="str">
        <f>IFERROR(VLOOKUP(A38,'24'!U:V,2,0),"0")</f>
        <v>0</v>
      </c>
      <c r="BZ38" s="5" t="s">
        <v>130</v>
      </c>
      <c r="CA38" s="15">
        <f t="shared" si="28"/>
        <v>0</v>
      </c>
      <c r="CB38" s="10" t="str">
        <f>IFERROR(VLOOKUP(A38,'25'!U:V,2,0),"0")</f>
        <v>0</v>
      </c>
      <c r="CC38" s="5" t="s">
        <v>130</v>
      </c>
      <c r="CD38" s="15">
        <f t="shared" si="29"/>
        <v>0</v>
      </c>
      <c r="CE38" s="10" t="str">
        <f>IFERROR(VLOOKUP(A38,'26'!U:V,2,0),"0")</f>
        <v>0</v>
      </c>
      <c r="CF38" s="5" t="s">
        <v>130</v>
      </c>
      <c r="CG38" s="15">
        <f t="shared" si="30"/>
        <v>0</v>
      </c>
      <c r="CH38" s="10" t="str">
        <f>IFERROR(VLOOKUP(A38,'27'!U:V,2,0),"0")</f>
        <v>0</v>
      </c>
      <c r="CI38" s="5" t="s">
        <v>130</v>
      </c>
      <c r="CJ38" s="15">
        <f t="shared" si="31"/>
        <v>0</v>
      </c>
      <c r="CK38" s="10" t="str">
        <f>IFERROR(VLOOKUP(A38,'28'!U:V,2,0),"0")</f>
        <v>0</v>
      </c>
      <c r="CL38" s="5" t="s">
        <v>130</v>
      </c>
      <c r="CM38" s="15">
        <f t="shared" si="32"/>
        <v>0</v>
      </c>
      <c r="CN38" s="10" t="str">
        <f>IFERROR(VLOOKUP(A38,'29'!U:V,2,0),"0")</f>
        <v>0</v>
      </c>
      <c r="CO38" s="5" t="s">
        <v>130</v>
      </c>
      <c r="CP38" s="15">
        <f t="shared" si="33"/>
        <v>0</v>
      </c>
      <c r="CQ38" s="10" t="str">
        <f>IFERROR(VLOOKUP(A38,'30'!U:V,2,0),"0")</f>
        <v>0</v>
      </c>
      <c r="CR38" s="5" t="s">
        <v>130</v>
      </c>
      <c r="CS38" s="15">
        <f t="shared" si="34"/>
        <v>0</v>
      </c>
      <c r="CT38" s="10" t="str">
        <f>IFERROR(VLOOKUP(A38,'31'!U:V,2,0),"0")</f>
        <v>0</v>
      </c>
      <c r="CU38" s="5" t="s">
        <v>130</v>
      </c>
      <c r="CV38" s="15">
        <f t="shared" si="35"/>
        <v>0</v>
      </c>
      <c r="CW38" s="10" t="str">
        <f>IFERROR(VLOOKUP(B38,'B-plus'!A:D,4,0),"0")</f>
        <v>0</v>
      </c>
      <c r="CX38" s="5" t="s">
        <v>130</v>
      </c>
      <c r="CY38" s="15">
        <f t="shared" si="36"/>
        <v>0</v>
      </c>
    </row>
    <row r="39" spans="1:103" x14ac:dyDescent="0.25">
      <c r="A39" s="6" t="s">
        <v>149</v>
      </c>
      <c r="B39" s="6">
        <v>1111062</v>
      </c>
      <c r="C39" s="4" t="s">
        <v>150</v>
      </c>
      <c r="D39" s="13">
        <v>2.99</v>
      </c>
      <c r="E39" s="19">
        <f t="shared" si="19"/>
        <v>0</v>
      </c>
      <c r="F39" s="5" t="s">
        <v>130</v>
      </c>
      <c r="G39" s="13">
        <f t="shared" si="20"/>
        <v>0</v>
      </c>
      <c r="H39" s="10" t="str">
        <f>IFERROR(VLOOKUP(A39,'1'!U:V,2,0),"0")</f>
        <v>0</v>
      </c>
      <c r="I39" s="5" t="s">
        <v>130</v>
      </c>
      <c r="J39" s="15">
        <f t="shared" si="37"/>
        <v>0</v>
      </c>
      <c r="K39" s="10" t="str">
        <f>IFERROR(VLOOKUP(A39,'2'!U:V,2,0),"0")</f>
        <v>0</v>
      </c>
      <c r="L39" s="5" t="s">
        <v>130</v>
      </c>
      <c r="M39" s="15">
        <f t="shared" si="38"/>
        <v>0</v>
      </c>
      <c r="N39" s="10" t="str">
        <f>IFERROR(VLOOKUP(A39,'3'!U:V,2,0),"0")</f>
        <v>0</v>
      </c>
      <c r="O39" s="5" t="s">
        <v>130</v>
      </c>
      <c r="P39" s="15">
        <f t="shared" si="39"/>
        <v>0</v>
      </c>
      <c r="Q39" s="10" t="str">
        <f>IFERROR(VLOOKUP(A39,'4'!U:V,2,0),"0")</f>
        <v>0</v>
      </c>
      <c r="R39" s="5" t="s">
        <v>130</v>
      </c>
      <c r="S39" s="15">
        <f t="shared" si="40"/>
        <v>0</v>
      </c>
      <c r="T39" s="10" t="str">
        <f>IFERROR(VLOOKUP(A39,'5'!U:V,2,0),"0")</f>
        <v>0</v>
      </c>
      <c r="U39" s="5" t="s">
        <v>130</v>
      </c>
      <c r="V39" s="15">
        <f t="shared" si="41"/>
        <v>0</v>
      </c>
      <c r="W39" s="10" t="str">
        <f>IFERROR(VLOOKUP(A39,'6'!U:V,2,0),"0")</f>
        <v>0</v>
      </c>
      <c r="X39" s="5" t="s">
        <v>130</v>
      </c>
      <c r="Y39" s="15">
        <f t="shared" si="42"/>
        <v>0</v>
      </c>
      <c r="Z39" s="10" t="str">
        <f>IFERROR(VLOOKUP(A39,'7'!U:V,2,0),"0")</f>
        <v>0</v>
      </c>
      <c r="AA39" s="5" t="s">
        <v>130</v>
      </c>
      <c r="AB39" s="15">
        <f t="shared" si="43"/>
        <v>0</v>
      </c>
      <c r="AC39" s="10" t="str">
        <f>IFERROR(VLOOKUP(A39,'8'!U:V,2,0),"0")</f>
        <v>0</v>
      </c>
      <c r="AD39" s="5" t="s">
        <v>130</v>
      </c>
      <c r="AE39" s="15">
        <f t="shared" si="44"/>
        <v>0</v>
      </c>
      <c r="AF39" s="10" t="str">
        <f>IFERROR(VLOOKUP(A39,'9'!U:V,2,0),"0")</f>
        <v>0</v>
      </c>
      <c r="AG39" s="5" t="s">
        <v>130</v>
      </c>
      <c r="AH39" s="15">
        <f t="shared" si="45"/>
        <v>0</v>
      </c>
      <c r="AI39" s="10" t="str">
        <f>IFERROR(VLOOKUP(A39,'10'!U:V,2,0),"0")</f>
        <v>0</v>
      </c>
      <c r="AJ39" s="5" t="s">
        <v>130</v>
      </c>
      <c r="AK39" s="15">
        <f t="shared" si="46"/>
        <v>0</v>
      </c>
      <c r="AL39" s="10" t="str">
        <f>IFERROR(VLOOKUP(A39,'11'!U:V,2,0),"0")</f>
        <v>0</v>
      </c>
      <c r="AM39" s="5" t="s">
        <v>130</v>
      </c>
      <c r="AN39" s="15">
        <f t="shared" si="47"/>
        <v>0</v>
      </c>
      <c r="AO39" s="10" t="str">
        <f>IFERROR(VLOOKUP(A39,'12'!U:V,2,0),"0")</f>
        <v>0</v>
      </c>
      <c r="AP39" s="5" t="s">
        <v>130</v>
      </c>
      <c r="AQ39" s="15">
        <f t="shared" si="48"/>
        <v>0</v>
      </c>
      <c r="AR39" s="10" t="str">
        <f>IFERROR(VLOOKUP(A39,'13'!U:V,2,0),"0")</f>
        <v>0</v>
      </c>
      <c r="AS39" s="5" t="s">
        <v>130</v>
      </c>
      <c r="AT39" s="15">
        <f t="shared" si="49"/>
        <v>0</v>
      </c>
      <c r="AU39" s="10" t="str">
        <f>IFERROR(VLOOKUP(A39,'14'!U:V,2,0),"0")</f>
        <v>0</v>
      </c>
      <c r="AV39" s="5" t="s">
        <v>130</v>
      </c>
      <c r="AW39" s="15">
        <f t="shared" si="50"/>
        <v>0</v>
      </c>
      <c r="AX39" s="10" t="str">
        <f>IFERROR(VLOOKUP(A39,'15'!U:V,2,0),"0")</f>
        <v>0</v>
      </c>
      <c r="AY39" s="5" t="s">
        <v>130</v>
      </c>
      <c r="AZ39" s="15">
        <f t="shared" si="51"/>
        <v>0</v>
      </c>
      <c r="BA39" s="10" t="str">
        <f>IFERROR(VLOOKUP(A39,'16'!U:V,2,0),"0")</f>
        <v>0</v>
      </c>
      <c r="BB39" s="5" t="s">
        <v>130</v>
      </c>
      <c r="BC39" s="15">
        <f t="shared" si="52"/>
        <v>0</v>
      </c>
      <c r="BD39" s="10" t="str">
        <f>IFERROR(VLOOKUP(A39,'17'!U:V,2,0),"0")</f>
        <v>0</v>
      </c>
      <c r="BE39" s="5" t="s">
        <v>130</v>
      </c>
      <c r="BF39" s="15">
        <f t="shared" si="53"/>
        <v>0</v>
      </c>
      <c r="BG39" s="10" t="str">
        <f>IFERROR(VLOOKUP(A39,'18'!U:V,2,0),"0")</f>
        <v>0</v>
      </c>
      <c r="BH39" s="5" t="s">
        <v>130</v>
      </c>
      <c r="BI39" s="15">
        <f t="shared" si="22"/>
        <v>0</v>
      </c>
      <c r="BJ39" s="10" t="str">
        <f>IFERROR(VLOOKUP(A39,'19'!U:V,2,0),"0")</f>
        <v>0</v>
      </c>
      <c r="BK39" s="5" t="s">
        <v>130</v>
      </c>
      <c r="BL39" s="15">
        <f t="shared" si="23"/>
        <v>0</v>
      </c>
      <c r="BM39" s="10" t="str">
        <f>IFERROR(VLOOKUP(A39,'20'!U:V,2,0),"0")</f>
        <v>0</v>
      </c>
      <c r="BN39" s="5" t="s">
        <v>130</v>
      </c>
      <c r="BO39" s="15">
        <f t="shared" si="24"/>
        <v>0</v>
      </c>
      <c r="BP39" s="10" t="str">
        <f>IFERROR(VLOOKUP(A39,'21'!U:V,2,0),"0")</f>
        <v>0</v>
      </c>
      <c r="BQ39" s="5" t="s">
        <v>130</v>
      </c>
      <c r="BR39" s="15">
        <f t="shared" si="25"/>
        <v>0</v>
      </c>
      <c r="BS39" s="10" t="str">
        <f>IFERROR(VLOOKUP(A39,'22'!U:V,2,0),"0")</f>
        <v>0</v>
      </c>
      <c r="BT39" s="5" t="s">
        <v>130</v>
      </c>
      <c r="BU39" s="15">
        <f t="shared" si="26"/>
        <v>0</v>
      </c>
      <c r="BV39" s="10" t="str">
        <f>IFERROR(VLOOKUP(A39,'23'!U:V,2,0),"0")</f>
        <v>0</v>
      </c>
      <c r="BW39" s="5" t="s">
        <v>130</v>
      </c>
      <c r="BX39" s="15">
        <f t="shared" si="27"/>
        <v>0</v>
      </c>
      <c r="BY39" s="10" t="str">
        <f>IFERROR(VLOOKUP(A39,'24'!U:V,2,0),"0")</f>
        <v>0</v>
      </c>
      <c r="BZ39" s="5" t="s">
        <v>130</v>
      </c>
      <c r="CA39" s="15">
        <f t="shared" si="28"/>
        <v>0</v>
      </c>
      <c r="CB39" s="10" t="str">
        <f>IFERROR(VLOOKUP(A39,'25'!U:V,2,0),"0")</f>
        <v>0</v>
      </c>
      <c r="CC39" s="5" t="s">
        <v>130</v>
      </c>
      <c r="CD39" s="15">
        <f t="shared" si="29"/>
        <v>0</v>
      </c>
      <c r="CE39" s="10" t="str">
        <f>IFERROR(VLOOKUP(A39,'26'!U:V,2,0),"0")</f>
        <v>0</v>
      </c>
      <c r="CF39" s="5" t="s">
        <v>130</v>
      </c>
      <c r="CG39" s="15">
        <f t="shared" si="30"/>
        <v>0</v>
      </c>
      <c r="CH39" s="10" t="str">
        <f>IFERROR(VLOOKUP(A39,'27'!U:V,2,0),"0")</f>
        <v>0</v>
      </c>
      <c r="CI39" s="5" t="s">
        <v>130</v>
      </c>
      <c r="CJ39" s="15">
        <f t="shared" si="31"/>
        <v>0</v>
      </c>
      <c r="CK39" s="10" t="str">
        <f>IFERROR(VLOOKUP(A39,'28'!U:V,2,0),"0")</f>
        <v>0</v>
      </c>
      <c r="CL39" s="5" t="s">
        <v>130</v>
      </c>
      <c r="CM39" s="15">
        <f t="shared" si="32"/>
        <v>0</v>
      </c>
      <c r="CN39" s="10" t="str">
        <f>IFERROR(VLOOKUP(A39,'29'!U:V,2,0),"0")</f>
        <v>0</v>
      </c>
      <c r="CO39" s="5" t="s">
        <v>130</v>
      </c>
      <c r="CP39" s="15">
        <f t="shared" si="33"/>
        <v>0</v>
      </c>
      <c r="CQ39" s="10" t="str">
        <f>IFERROR(VLOOKUP(A39,'30'!U:V,2,0),"0")</f>
        <v>0</v>
      </c>
      <c r="CR39" s="5" t="s">
        <v>130</v>
      </c>
      <c r="CS39" s="15">
        <f t="shared" si="34"/>
        <v>0</v>
      </c>
      <c r="CT39" s="10" t="str">
        <f>IFERROR(VLOOKUP(A39,'31'!U:V,2,0),"0")</f>
        <v>0</v>
      </c>
      <c r="CU39" s="5" t="s">
        <v>130</v>
      </c>
      <c r="CV39" s="15">
        <f t="shared" si="35"/>
        <v>0</v>
      </c>
      <c r="CW39" s="10" t="str">
        <f>IFERROR(VLOOKUP(B39,'B-plus'!A:D,4,0),"0")</f>
        <v>0</v>
      </c>
      <c r="CX39" s="5" t="s">
        <v>130</v>
      </c>
      <c r="CY39" s="15">
        <f t="shared" si="36"/>
        <v>0</v>
      </c>
    </row>
    <row r="40" spans="1:103" x14ac:dyDescent="0.25">
      <c r="A40" s="6" t="s">
        <v>50</v>
      </c>
      <c r="B40" s="6" t="s">
        <v>50</v>
      </c>
      <c r="C40" s="4" t="s">
        <v>51</v>
      </c>
      <c r="D40" s="13">
        <v>2.99</v>
      </c>
      <c r="E40" s="19">
        <f t="shared" si="19"/>
        <v>0</v>
      </c>
      <c r="F40" s="5" t="s">
        <v>130</v>
      </c>
      <c r="G40" s="13">
        <f t="shared" si="20"/>
        <v>0</v>
      </c>
      <c r="H40" s="10" t="str">
        <f>IFERROR(VLOOKUP(A40,'1'!U:V,2,0),"0")</f>
        <v>0</v>
      </c>
      <c r="I40" s="5" t="s">
        <v>130</v>
      </c>
      <c r="J40" s="15">
        <f t="shared" si="37"/>
        <v>0</v>
      </c>
      <c r="K40" s="10" t="str">
        <f>IFERROR(VLOOKUP(A40,'2'!U:V,2,0),"0")</f>
        <v>0</v>
      </c>
      <c r="L40" s="5" t="s">
        <v>130</v>
      </c>
      <c r="M40" s="15">
        <f t="shared" si="38"/>
        <v>0</v>
      </c>
      <c r="N40" s="10" t="str">
        <f>IFERROR(VLOOKUP(A40,'3'!U:V,2,0),"0")</f>
        <v>0</v>
      </c>
      <c r="O40" s="5" t="s">
        <v>130</v>
      </c>
      <c r="P40" s="15">
        <f t="shared" si="39"/>
        <v>0</v>
      </c>
      <c r="Q40" s="10" t="str">
        <f>IFERROR(VLOOKUP(A40,'4'!U:V,2,0),"0")</f>
        <v>0</v>
      </c>
      <c r="R40" s="5" t="s">
        <v>130</v>
      </c>
      <c r="S40" s="15">
        <f t="shared" si="40"/>
        <v>0</v>
      </c>
      <c r="T40" s="10" t="str">
        <f>IFERROR(VLOOKUP(A40,'5'!U:V,2,0),"0")</f>
        <v>0</v>
      </c>
      <c r="U40" s="5" t="s">
        <v>130</v>
      </c>
      <c r="V40" s="15">
        <f t="shared" si="41"/>
        <v>0</v>
      </c>
      <c r="W40" s="10" t="str">
        <f>IFERROR(VLOOKUP(A40,'6'!U:V,2,0),"0")</f>
        <v>0</v>
      </c>
      <c r="X40" s="5" t="s">
        <v>130</v>
      </c>
      <c r="Y40" s="15">
        <f t="shared" si="42"/>
        <v>0</v>
      </c>
      <c r="Z40" s="10" t="str">
        <f>IFERROR(VLOOKUP(A40,'7'!U:V,2,0),"0")</f>
        <v>0</v>
      </c>
      <c r="AA40" s="5" t="s">
        <v>130</v>
      </c>
      <c r="AB40" s="15">
        <f t="shared" si="43"/>
        <v>0</v>
      </c>
      <c r="AC40" s="10" t="str">
        <f>IFERROR(VLOOKUP(A40,'8'!U:V,2,0),"0")</f>
        <v>0</v>
      </c>
      <c r="AD40" s="5" t="s">
        <v>130</v>
      </c>
      <c r="AE40" s="15">
        <f t="shared" si="44"/>
        <v>0</v>
      </c>
      <c r="AF40" s="10" t="str">
        <f>IFERROR(VLOOKUP(A40,'9'!U:V,2,0),"0")</f>
        <v>0</v>
      </c>
      <c r="AG40" s="5" t="s">
        <v>130</v>
      </c>
      <c r="AH40" s="15">
        <f t="shared" si="45"/>
        <v>0</v>
      </c>
      <c r="AI40" s="10" t="str">
        <f>IFERROR(VLOOKUP(A40,'10'!U:V,2,0),"0")</f>
        <v>0</v>
      </c>
      <c r="AJ40" s="5" t="s">
        <v>130</v>
      </c>
      <c r="AK40" s="15">
        <f t="shared" si="46"/>
        <v>0</v>
      </c>
      <c r="AL40" s="10" t="str">
        <f>IFERROR(VLOOKUP(A40,'11'!U:V,2,0),"0")</f>
        <v>0</v>
      </c>
      <c r="AM40" s="5" t="s">
        <v>130</v>
      </c>
      <c r="AN40" s="15">
        <f t="shared" si="47"/>
        <v>0</v>
      </c>
      <c r="AO40" s="10" t="str">
        <f>IFERROR(VLOOKUP(A40,'12'!U:V,2,0),"0")</f>
        <v>0</v>
      </c>
      <c r="AP40" s="5" t="s">
        <v>130</v>
      </c>
      <c r="AQ40" s="15">
        <f t="shared" si="48"/>
        <v>0</v>
      </c>
      <c r="AR40" s="10" t="str">
        <f>IFERROR(VLOOKUP(A40,'13'!U:V,2,0),"0")</f>
        <v>0</v>
      </c>
      <c r="AS40" s="5" t="s">
        <v>130</v>
      </c>
      <c r="AT40" s="15">
        <f t="shared" si="49"/>
        <v>0</v>
      </c>
      <c r="AU40" s="10" t="str">
        <f>IFERROR(VLOOKUP(A40,'14'!U:V,2,0),"0")</f>
        <v>0</v>
      </c>
      <c r="AV40" s="5" t="s">
        <v>130</v>
      </c>
      <c r="AW40" s="15">
        <f t="shared" si="50"/>
        <v>0</v>
      </c>
      <c r="AX40" s="10" t="str">
        <f>IFERROR(VLOOKUP(A40,'15'!U:V,2,0),"0")</f>
        <v>0</v>
      </c>
      <c r="AY40" s="5" t="s">
        <v>130</v>
      </c>
      <c r="AZ40" s="15">
        <f t="shared" si="51"/>
        <v>0</v>
      </c>
      <c r="BA40" s="10" t="str">
        <f>IFERROR(VLOOKUP(A40,'16'!U:V,2,0),"0")</f>
        <v>0</v>
      </c>
      <c r="BB40" s="5" t="s">
        <v>130</v>
      </c>
      <c r="BC40" s="15">
        <f t="shared" si="52"/>
        <v>0</v>
      </c>
      <c r="BD40" s="10" t="str">
        <f>IFERROR(VLOOKUP(A40,'17'!U:V,2,0),"0")</f>
        <v>0</v>
      </c>
      <c r="BE40" s="5" t="s">
        <v>130</v>
      </c>
      <c r="BF40" s="15">
        <f t="shared" si="53"/>
        <v>0</v>
      </c>
      <c r="BG40" s="10" t="str">
        <f>IFERROR(VLOOKUP(A40,'18'!U:V,2,0),"0")</f>
        <v>0</v>
      </c>
      <c r="BH40" s="5" t="s">
        <v>130</v>
      </c>
      <c r="BI40" s="15">
        <f t="shared" si="22"/>
        <v>0</v>
      </c>
      <c r="BJ40" s="10" t="str">
        <f>IFERROR(VLOOKUP(A40,'19'!U:V,2,0),"0")</f>
        <v>0</v>
      </c>
      <c r="BK40" s="5" t="s">
        <v>130</v>
      </c>
      <c r="BL40" s="15">
        <f t="shared" si="23"/>
        <v>0</v>
      </c>
      <c r="BM40" s="10" t="str">
        <f>IFERROR(VLOOKUP(A40,'20'!U:V,2,0),"0")</f>
        <v>0</v>
      </c>
      <c r="BN40" s="5" t="s">
        <v>130</v>
      </c>
      <c r="BO40" s="15">
        <f t="shared" si="24"/>
        <v>0</v>
      </c>
      <c r="BP40" s="10" t="str">
        <f>IFERROR(VLOOKUP(A40,'21'!U:V,2,0),"0")</f>
        <v>0</v>
      </c>
      <c r="BQ40" s="5" t="s">
        <v>130</v>
      </c>
      <c r="BR40" s="15">
        <f t="shared" si="25"/>
        <v>0</v>
      </c>
      <c r="BS40" s="10" t="str">
        <f>IFERROR(VLOOKUP(A40,'22'!U:V,2,0),"0")</f>
        <v>0</v>
      </c>
      <c r="BT40" s="5" t="s">
        <v>130</v>
      </c>
      <c r="BU40" s="15">
        <f t="shared" si="26"/>
        <v>0</v>
      </c>
      <c r="BV40" s="10" t="str">
        <f>IFERROR(VLOOKUP(A40,'23'!U:V,2,0),"0")</f>
        <v>0</v>
      </c>
      <c r="BW40" s="5" t="s">
        <v>130</v>
      </c>
      <c r="BX40" s="15">
        <f t="shared" si="27"/>
        <v>0</v>
      </c>
      <c r="BY40" s="10" t="str">
        <f>IFERROR(VLOOKUP(A40,'24'!U:V,2,0),"0")</f>
        <v>0</v>
      </c>
      <c r="BZ40" s="5" t="s">
        <v>130</v>
      </c>
      <c r="CA40" s="15">
        <f t="shared" si="28"/>
        <v>0</v>
      </c>
      <c r="CB40" s="10" t="str">
        <f>IFERROR(VLOOKUP(A40,'25'!U:V,2,0),"0")</f>
        <v>0</v>
      </c>
      <c r="CC40" s="5" t="s">
        <v>130</v>
      </c>
      <c r="CD40" s="15">
        <f t="shared" si="29"/>
        <v>0</v>
      </c>
      <c r="CE40" s="10" t="str">
        <f>IFERROR(VLOOKUP(A40,'26'!U:V,2,0),"0")</f>
        <v>0</v>
      </c>
      <c r="CF40" s="5" t="s">
        <v>130</v>
      </c>
      <c r="CG40" s="15">
        <f t="shared" si="30"/>
        <v>0</v>
      </c>
      <c r="CH40" s="10" t="str">
        <f>IFERROR(VLOOKUP(A40,'27'!U:V,2,0),"0")</f>
        <v>0</v>
      </c>
      <c r="CI40" s="5" t="s">
        <v>130</v>
      </c>
      <c r="CJ40" s="15">
        <f t="shared" si="31"/>
        <v>0</v>
      </c>
      <c r="CK40" s="10" t="str">
        <f>IFERROR(VLOOKUP(A40,'28'!U:V,2,0),"0")</f>
        <v>0</v>
      </c>
      <c r="CL40" s="5" t="s">
        <v>130</v>
      </c>
      <c r="CM40" s="15">
        <f t="shared" si="32"/>
        <v>0</v>
      </c>
      <c r="CN40" s="10" t="str">
        <f>IFERROR(VLOOKUP(A40,'29'!U:V,2,0),"0")</f>
        <v>0</v>
      </c>
      <c r="CO40" s="5" t="s">
        <v>130</v>
      </c>
      <c r="CP40" s="15">
        <f t="shared" si="33"/>
        <v>0</v>
      </c>
      <c r="CQ40" s="10" t="str">
        <f>IFERROR(VLOOKUP(A40,'30'!U:V,2,0),"0")</f>
        <v>0</v>
      </c>
      <c r="CR40" s="5" t="s">
        <v>130</v>
      </c>
      <c r="CS40" s="15">
        <f t="shared" si="34"/>
        <v>0</v>
      </c>
      <c r="CT40" s="10" t="str">
        <f>IFERROR(VLOOKUP(A40,'31'!U:V,2,0),"0")</f>
        <v>0</v>
      </c>
      <c r="CU40" s="5" t="s">
        <v>130</v>
      </c>
      <c r="CV40" s="15">
        <f t="shared" si="35"/>
        <v>0</v>
      </c>
      <c r="CW40" s="10" t="str">
        <f>IFERROR(VLOOKUP(B40,'B-plus'!A:D,4,0),"0")</f>
        <v>0</v>
      </c>
      <c r="CX40" s="5" t="s">
        <v>130</v>
      </c>
      <c r="CY40" s="15">
        <f t="shared" si="36"/>
        <v>0</v>
      </c>
    </row>
    <row r="41" spans="1:103" x14ac:dyDescent="0.25">
      <c r="A41" s="6" t="s">
        <v>89</v>
      </c>
      <c r="B41" s="6">
        <v>1111063</v>
      </c>
      <c r="C41" s="4" t="s">
        <v>90</v>
      </c>
      <c r="D41" s="13">
        <v>2.75</v>
      </c>
      <c r="E41" s="19">
        <f t="shared" si="19"/>
        <v>0</v>
      </c>
      <c r="F41" s="5" t="s">
        <v>130</v>
      </c>
      <c r="G41" s="13">
        <f t="shared" si="20"/>
        <v>0</v>
      </c>
      <c r="H41" s="10" t="str">
        <f>IFERROR(VLOOKUP(A41,'1'!U:V,2,0),"0")</f>
        <v>0</v>
      </c>
      <c r="I41" s="5" t="s">
        <v>130</v>
      </c>
      <c r="J41" s="15">
        <f t="shared" si="37"/>
        <v>0</v>
      </c>
      <c r="K41" s="10" t="str">
        <f>IFERROR(VLOOKUP(A41,'2'!U:V,2,0),"0")</f>
        <v>0</v>
      </c>
      <c r="L41" s="5" t="s">
        <v>130</v>
      </c>
      <c r="M41" s="15">
        <f t="shared" si="38"/>
        <v>0</v>
      </c>
      <c r="N41" s="10" t="str">
        <f>IFERROR(VLOOKUP(A41,'3'!U:V,2,0),"0")</f>
        <v>0</v>
      </c>
      <c r="O41" s="5" t="s">
        <v>130</v>
      </c>
      <c r="P41" s="15">
        <f t="shared" si="39"/>
        <v>0</v>
      </c>
      <c r="Q41" s="10" t="str">
        <f>IFERROR(VLOOKUP(A41,'4'!U:V,2,0),"0")</f>
        <v>0</v>
      </c>
      <c r="R41" s="5" t="s">
        <v>130</v>
      </c>
      <c r="S41" s="15">
        <f t="shared" si="40"/>
        <v>0</v>
      </c>
      <c r="T41" s="10" t="str">
        <f>IFERROR(VLOOKUP(A41,'5'!U:V,2,0),"0")</f>
        <v>0</v>
      </c>
      <c r="U41" s="5" t="s">
        <v>130</v>
      </c>
      <c r="V41" s="15">
        <f t="shared" si="41"/>
        <v>0</v>
      </c>
      <c r="W41" s="10" t="str">
        <f>IFERROR(VLOOKUP(A41,'6'!U:V,2,0),"0")</f>
        <v>0</v>
      </c>
      <c r="X41" s="5" t="s">
        <v>130</v>
      </c>
      <c r="Y41" s="15">
        <f t="shared" si="42"/>
        <v>0</v>
      </c>
      <c r="Z41" s="10" t="str">
        <f>IFERROR(VLOOKUP(A41,'7'!U:V,2,0),"0")</f>
        <v>0</v>
      </c>
      <c r="AA41" s="5" t="s">
        <v>130</v>
      </c>
      <c r="AB41" s="15">
        <f t="shared" si="43"/>
        <v>0</v>
      </c>
      <c r="AC41" s="10" t="str">
        <f>IFERROR(VLOOKUP(A41,'8'!U:V,2,0),"0")</f>
        <v>0</v>
      </c>
      <c r="AD41" s="5" t="s">
        <v>130</v>
      </c>
      <c r="AE41" s="15">
        <f t="shared" si="44"/>
        <v>0</v>
      </c>
      <c r="AF41" s="10" t="str">
        <f>IFERROR(VLOOKUP(A41,'9'!U:V,2,0),"0")</f>
        <v>0</v>
      </c>
      <c r="AG41" s="5" t="s">
        <v>130</v>
      </c>
      <c r="AH41" s="15">
        <f t="shared" si="45"/>
        <v>0</v>
      </c>
      <c r="AI41" s="10" t="str">
        <f>IFERROR(VLOOKUP(A41,'10'!U:V,2,0),"0")</f>
        <v>0</v>
      </c>
      <c r="AJ41" s="5" t="s">
        <v>130</v>
      </c>
      <c r="AK41" s="15">
        <f t="shared" si="46"/>
        <v>0</v>
      </c>
      <c r="AL41" s="10" t="str">
        <f>IFERROR(VLOOKUP(A41,'11'!U:V,2,0),"0")</f>
        <v>0</v>
      </c>
      <c r="AM41" s="5" t="s">
        <v>130</v>
      </c>
      <c r="AN41" s="15">
        <f t="shared" si="47"/>
        <v>0</v>
      </c>
      <c r="AO41" s="10" t="str">
        <f>IFERROR(VLOOKUP(A41,'12'!U:V,2,0),"0")</f>
        <v>0</v>
      </c>
      <c r="AP41" s="5" t="s">
        <v>130</v>
      </c>
      <c r="AQ41" s="15">
        <f t="shared" si="48"/>
        <v>0</v>
      </c>
      <c r="AR41" s="10" t="str">
        <f>IFERROR(VLOOKUP(A41,'13'!U:V,2,0),"0")</f>
        <v>0</v>
      </c>
      <c r="AS41" s="5" t="s">
        <v>130</v>
      </c>
      <c r="AT41" s="15">
        <f t="shared" si="49"/>
        <v>0</v>
      </c>
      <c r="AU41" s="10" t="str">
        <f>IFERROR(VLOOKUP(A41,'14'!U:V,2,0),"0")</f>
        <v>0</v>
      </c>
      <c r="AV41" s="5" t="s">
        <v>130</v>
      </c>
      <c r="AW41" s="15">
        <f t="shared" si="50"/>
        <v>0</v>
      </c>
      <c r="AX41" s="10" t="str">
        <f>IFERROR(VLOOKUP(A41,'15'!U:V,2,0),"0")</f>
        <v>0</v>
      </c>
      <c r="AY41" s="5" t="s">
        <v>130</v>
      </c>
      <c r="AZ41" s="15">
        <f t="shared" si="51"/>
        <v>0</v>
      </c>
      <c r="BA41" s="10" t="str">
        <f>IFERROR(VLOOKUP(A41,'16'!U:V,2,0),"0")</f>
        <v>0</v>
      </c>
      <c r="BB41" s="5" t="s">
        <v>130</v>
      </c>
      <c r="BC41" s="15">
        <f t="shared" si="52"/>
        <v>0</v>
      </c>
      <c r="BD41" s="10" t="str">
        <f>IFERROR(VLOOKUP(A41,'17'!U:V,2,0),"0")</f>
        <v>0</v>
      </c>
      <c r="BE41" s="5" t="s">
        <v>130</v>
      </c>
      <c r="BF41" s="15">
        <f t="shared" si="53"/>
        <v>0</v>
      </c>
      <c r="BG41" s="10" t="str">
        <f>IFERROR(VLOOKUP(A41,'18'!U:V,2,0),"0")</f>
        <v>0</v>
      </c>
      <c r="BH41" s="5" t="s">
        <v>130</v>
      </c>
      <c r="BI41" s="15">
        <f t="shared" si="22"/>
        <v>0</v>
      </c>
      <c r="BJ41" s="10" t="str">
        <f>IFERROR(VLOOKUP(A41,'19'!U:V,2,0),"0")</f>
        <v>0</v>
      </c>
      <c r="BK41" s="5" t="s">
        <v>130</v>
      </c>
      <c r="BL41" s="15">
        <f t="shared" si="23"/>
        <v>0</v>
      </c>
      <c r="BM41" s="10" t="str">
        <f>IFERROR(VLOOKUP(A41,'20'!U:V,2,0),"0")</f>
        <v>0</v>
      </c>
      <c r="BN41" s="5" t="s">
        <v>130</v>
      </c>
      <c r="BO41" s="15">
        <f t="shared" si="24"/>
        <v>0</v>
      </c>
      <c r="BP41" s="10" t="str">
        <f>IFERROR(VLOOKUP(A41,'21'!U:V,2,0),"0")</f>
        <v>0</v>
      </c>
      <c r="BQ41" s="5" t="s">
        <v>130</v>
      </c>
      <c r="BR41" s="15">
        <f t="shared" si="25"/>
        <v>0</v>
      </c>
      <c r="BS41" s="10" t="str">
        <f>IFERROR(VLOOKUP(A41,'22'!U:V,2,0),"0")</f>
        <v>0</v>
      </c>
      <c r="BT41" s="5" t="s">
        <v>130</v>
      </c>
      <c r="BU41" s="15">
        <f t="shared" si="26"/>
        <v>0</v>
      </c>
      <c r="BV41" s="10" t="str">
        <f>IFERROR(VLOOKUP(A41,'23'!U:V,2,0),"0")</f>
        <v>0</v>
      </c>
      <c r="BW41" s="5" t="s">
        <v>130</v>
      </c>
      <c r="BX41" s="15">
        <f t="shared" si="27"/>
        <v>0</v>
      </c>
      <c r="BY41" s="10" t="str">
        <f>IFERROR(VLOOKUP(A41,'24'!U:V,2,0),"0")</f>
        <v>0</v>
      </c>
      <c r="BZ41" s="5" t="s">
        <v>130</v>
      </c>
      <c r="CA41" s="15">
        <f t="shared" si="28"/>
        <v>0</v>
      </c>
      <c r="CB41" s="10" t="str">
        <f>IFERROR(VLOOKUP(A41,'25'!U:V,2,0),"0")</f>
        <v>0</v>
      </c>
      <c r="CC41" s="5" t="s">
        <v>130</v>
      </c>
      <c r="CD41" s="15">
        <f t="shared" si="29"/>
        <v>0</v>
      </c>
      <c r="CE41" s="10" t="str">
        <f>IFERROR(VLOOKUP(A41,'26'!U:V,2,0),"0")</f>
        <v>0</v>
      </c>
      <c r="CF41" s="5" t="s">
        <v>130</v>
      </c>
      <c r="CG41" s="15">
        <f t="shared" si="30"/>
        <v>0</v>
      </c>
      <c r="CH41" s="10" t="str">
        <f>IFERROR(VLOOKUP(A41,'27'!U:V,2,0),"0")</f>
        <v>0</v>
      </c>
      <c r="CI41" s="5" t="s">
        <v>130</v>
      </c>
      <c r="CJ41" s="15">
        <f t="shared" si="31"/>
        <v>0</v>
      </c>
      <c r="CK41" s="10" t="str">
        <f>IFERROR(VLOOKUP(A41,'28'!U:V,2,0),"0")</f>
        <v>0</v>
      </c>
      <c r="CL41" s="5" t="s">
        <v>130</v>
      </c>
      <c r="CM41" s="15">
        <f t="shared" si="32"/>
        <v>0</v>
      </c>
      <c r="CN41" s="10" t="str">
        <f>IFERROR(VLOOKUP(A41,'29'!U:V,2,0),"0")</f>
        <v>0</v>
      </c>
      <c r="CO41" s="5" t="s">
        <v>130</v>
      </c>
      <c r="CP41" s="15">
        <f t="shared" si="33"/>
        <v>0</v>
      </c>
      <c r="CQ41" s="10" t="str">
        <f>IFERROR(VLOOKUP(A41,'30'!U:V,2,0),"0")</f>
        <v>0</v>
      </c>
      <c r="CR41" s="5" t="s">
        <v>130</v>
      </c>
      <c r="CS41" s="15">
        <f t="shared" si="34"/>
        <v>0</v>
      </c>
      <c r="CT41" s="10" t="str">
        <f>IFERROR(VLOOKUP(A41,'31'!U:V,2,0),"0")</f>
        <v>0</v>
      </c>
      <c r="CU41" s="5" t="s">
        <v>130</v>
      </c>
      <c r="CV41" s="15">
        <f t="shared" si="35"/>
        <v>0</v>
      </c>
      <c r="CW41" s="10" t="str">
        <f>IFERROR(VLOOKUP(B41,'B-plus'!A:D,4,0),"0")</f>
        <v>0</v>
      </c>
      <c r="CX41" s="5" t="s">
        <v>130</v>
      </c>
      <c r="CY41" s="15">
        <f t="shared" si="36"/>
        <v>0</v>
      </c>
    </row>
    <row r="42" spans="1:103" x14ac:dyDescent="0.25">
      <c r="A42" s="6" t="s">
        <v>58</v>
      </c>
      <c r="B42" s="6" t="s">
        <v>58</v>
      </c>
      <c r="C42" s="4" t="s">
        <v>59</v>
      </c>
      <c r="D42" s="13">
        <v>2.75</v>
      </c>
      <c r="E42" s="19">
        <f t="shared" si="19"/>
        <v>0</v>
      </c>
      <c r="F42" s="5" t="s">
        <v>130</v>
      </c>
      <c r="G42" s="13">
        <f t="shared" si="20"/>
        <v>0</v>
      </c>
      <c r="H42" s="10" t="str">
        <f>IFERROR(VLOOKUP(A42,'1'!U:V,2,0),"0")</f>
        <v>0</v>
      </c>
      <c r="I42" s="5" t="s">
        <v>130</v>
      </c>
      <c r="J42" s="15">
        <f t="shared" si="37"/>
        <v>0</v>
      </c>
      <c r="K42" s="10" t="str">
        <f>IFERROR(VLOOKUP(A42,'2'!U:V,2,0),"0")</f>
        <v>0</v>
      </c>
      <c r="L42" s="5" t="s">
        <v>130</v>
      </c>
      <c r="M42" s="15">
        <f t="shared" si="38"/>
        <v>0</v>
      </c>
      <c r="N42" s="10" t="str">
        <f>IFERROR(VLOOKUP(A42,'3'!U:V,2,0),"0")</f>
        <v>0</v>
      </c>
      <c r="O42" s="5" t="s">
        <v>130</v>
      </c>
      <c r="P42" s="15">
        <f t="shared" si="39"/>
        <v>0</v>
      </c>
      <c r="Q42" s="10" t="str">
        <f>IFERROR(VLOOKUP(A42,'4'!U:V,2,0),"0")</f>
        <v>0</v>
      </c>
      <c r="R42" s="5" t="s">
        <v>130</v>
      </c>
      <c r="S42" s="15">
        <f t="shared" si="40"/>
        <v>0</v>
      </c>
      <c r="T42" s="10" t="str">
        <f>IFERROR(VLOOKUP(A42,'5'!U:V,2,0),"0")</f>
        <v>0</v>
      </c>
      <c r="U42" s="5" t="s">
        <v>130</v>
      </c>
      <c r="V42" s="15">
        <f t="shared" si="41"/>
        <v>0</v>
      </c>
      <c r="W42" s="10" t="str">
        <f>IFERROR(VLOOKUP(A42,'6'!U:V,2,0),"0")</f>
        <v>0</v>
      </c>
      <c r="X42" s="5" t="s">
        <v>130</v>
      </c>
      <c r="Y42" s="15">
        <f t="shared" si="42"/>
        <v>0</v>
      </c>
      <c r="Z42" s="10" t="str">
        <f>IFERROR(VLOOKUP(A42,'7'!U:V,2,0),"0")</f>
        <v>0</v>
      </c>
      <c r="AA42" s="5" t="s">
        <v>130</v>
      </c>
      <c r="AB42" s="15">
        <f t="shared" si="43"/>
        <v>0</v>
      </c>
      <c r="AC42" s="10" t="str">
        <f>IFERROR(VLOOKUP(A42,'8'!U:V,2,0),"0")</f>
        <v>0</v>
      </c>
      <c r="AD42" s="5" t="s">
        <v>130</v>
      </c>
      <c r="AE42" s="15">
        <f t="shared" si="44"/>
        <v>0</v>
      </c>
      <c r="AF42" s="10" t="str">
        <f>IFERROR(VLOOKUP(A42,'9'!U:V,2,0),"0")</f>
        <v>0</v>
      </c>
      <c r="AG42" s="5" t="s">
        <v>130</v>
      </c>
      <c r="AH42" s="15">
        <f t="shared" si="45"/>
        <v>0</v>
      </c>
      <c r="AI42" s="10" t="str">
        <f>IFERROR(VLOOKUP(A42,'10'!U:V,2,0),"0")</f>
        <v>0</v>
      </c>
      <c r="AJ42" s="5" t="s">
        <v>130</v>
      </c>
      <c r="AK42" s="15">
        <f t="shared" si="46"/>
        <v>0</v>
      </c>
      <c r="AL42" s="10" t="str">
        <f>IFERROR(VLOOKUP(A42,'11'!U:V,2,0),"0")</f>
        <v>0</v>
      </c>
      <c r="AM42" s="5" t="s">
        <v>130</v>
      </c>
      <c r="AN42" s="15">
        <f t="shared" si="47"/>
        <v>0</v>
      </c>
      <c r="AO42" s="10" t="str">
        <f>IFERROR(VLOOKUP(A42,'12'!U:V,2,0),"0")</f>
        <v>0</v>
      </c>
      <c r="AP42" s="5" t="s">
        <v>130</v>
      </c>
      <c r="AQ42" s="15">
        <f t="shared" si="48"/>
        <v>0</v>
      </c>
      <c r="AR42" s="10" t="str">
        <f>IFERROR(VLOOKUP(A42,'13'!U:V,2,0),"0")</f>
        <v>0</v>
      </c>
      <c r="AS42" s="5" t="s">
        <v>130</v>
      </c>
      <c r="AT42" s="15">
        <f t="shared" si="49"/>
        <v>0</v>
      </c>
      <c r="AU42" s="10" t="str">
        <f>IFERROR(VLOOKUP(A42,'14'!U:V,2,0),"0")</f>
        <v>0</v>
      </c>
      <c r="AV42" s="5" t="s">
        <v>130</v>
      </c>
      <c r="AW42" s="15">
        <f t="shared" si="50"/>
        <v>0</v>
      </c>
      <c r="AX42" s="10" t="str">
        <f>IFERROR(VLOOKUP(A42,'15'!U:V,2,0),"0")</f>
        <v>0</v>
      </c>
      <c r="AY42" s="5" t="s">
        <v>130</v>
      </c>
      <c r="AZ42" s="15">
        <f t="shared" si="51"/>
        <v>0</v>
      </c>
      <c r="BA42" s="10" t="str">
        <f>IFERROR(VLOOKUP(A42,'16'!U:V,2,0),"0")</f>
        <v>0</v>
      </c>
      <c r="BB42" s="5" t="s">
        <v>130</v>
      </c>
      <c r="BC42" s="15">
        <f t="shared" si="52"/>
        <v>0</v>
      </c>
      <c r="BD42" s="10" t="str">
        <f>IFERROR(VLOOKUP(A42,'17'!U:V,2,0),"0")</f>
        <v>0</v>
      </c>
      <c r="BE42" s="5" t="s">
        <v>130</v>
      </c>
      <c r="BF42" s="15">
        <f t="shared" si="53"/>
        <v>0</v>
      </c>
      <c r="BG42" s="10" t="str">
        <f>IFERROR(VLOOKUP(A42,'18'!U:V,2,0),"0")</f>
        <v>0</v>
      </c>
      <c r="BH42" s="5" t="s">
        <v>130</v>
      </c>
      <c r="BI42" s="15">
        <f t="shared" si="22"/>
        <v>0</v>
      </c>
      <c r="BJ42" s="10" t="str">
        <f>IFERROR(VLOOKUP(A42,'19'!U:V,2,0),"0")</f>
        <v>0</v>
      </c>
      <c r="BK42" s="5" t="s">
        <v>130</v>
      </c>
      <c r="BL42" s="15">
        <f t="shared" si="23"/>
        <v>0</v>
      </c>
      <c r="BM42" s="10" t="str">
        <f>IFERROR(VLOOKUP(A42,'20'!U:V,2,0),"0")</f>
        <v>0</v>
      </c>
      <c r="BN42" s="5" t="s">
        <v>130</v>
      </c>
      <c r="BO42" s="15">
        <f t="shared" si="24"/>
        <v>0</v>
      </c>
      <c r="BP42" s="10" t="str">
        <f>IFERROR(VLOOKUP(A42,'21'!U:V,2,0),"0")</f>
        <v>0</v>
      </c>
      <c r="BQ42" s="5" t="s">
        <v>130</v>
      </c>
      <c r="BR42" s="15">
        <f t="shared" si="25"/>
        <v>0</v>
      </c>
      <c r="BS42" s="10" t="str">
        <f>IFERROR(VLOOKUP(A42,'22'!U:V,2,0),"0")</f>
        <v>0</v>
      </c>
      <c r="BT42" s="5" t="s">
        <v>130</v>
      </c>
      <c r="BU42" s="15">
        <f t="shared" si="26"/>
        <v>0</v>
      </c>
      <c r="BV42" s="10" t="str">
        <f>IFERROR(VLOOKUP(A42,'23'!U:V,2,0),"0")</f>
        <v>0</v>
      </c>
      <c r="BW42" s="5" t="s">
        <v>130</v>
      </c>
      <c r="BX42" s="15">
        <f t="shared" si="27"/>
        <v>0</v>
      </c>
      <c r="BY42" s="10" t="str">
        <f>IFERROR(VLOOKUP(A42,'24'!U:V,2,0),"0")</f>
        <v>0</v>
      </c>
      <c r="BZ42" s="5" t="s">
        <v>130</v>
      </c>
      <c r="CA42" s="15">
        <f t="shared" si="28"/>
        <v>0</v>
      </c>
      <c r="CB42" s="10" t="str">
        <f>IFERROR(VLOOKUP(A42,'25'!U:V,2,0),"0")</f>
        <v>0</v>
      </c>
      <c r="CC42" s="5" t="s">
        <v>130</v>
      </c>
      <c r="CD42" s="15">
        <f t="shared" si="29"/>
        <v>0</v>
      </c>
      <c r="CE42" s="10" t="str">
        <f>IFERROR(VLOOKUP(A42,'26'!U:V,2,0),"0")</f>
        <v>0</v>
      </c>
      <c r="CF42" s="5" t="s">
        <v>130</v>
      </c>
      <c r="CG42" s="15">
        <f t="shared" si="30"/>
        <v>0</v>
      </c>
      <c r="CH42" s="10" t="str">
        <f>IFERROR(VLOOKUP(A42,'27'!U:V,2,0),"0")</f>
        <v>0</v>
      </c>
      <c r="CI42" s="5" t="s">
        <v>130</v>
      </c>
      <c r="CJ42" s="15">
        <f t="shared" si="31"/>
        <v>0</v>
      </c>
      <c r="CK42" s="10" t="str">
        <f>IFERROR(VLOOKUP(A42,'28'!U:V,2,0),"0")</f>
        <v>0</v>
      </c>
      <c r="CL42" s="5" t="s">
        <v>130</v>
      </c>
      <c r="CM42" s="15">
        <f t="shared" si="32"/>
        <v>0</v>
      </c>
      <c r="CN42" s="10" t="str">
        <f>IFERROR(VLOOKUP(A42,'29'!U:V,2,0),"0")</f>
        <v>0</v>
      </c>
      <c r="CO42" s="5" t="s">
        <v>130</v>
      </c>
      <c r="CP42" s="15">
        <f t="shared" si="33"/>
        <v>0</v>
      </c>
      <c r="CQ42" s="10" t="str">
        <f>IFERROR(VLOOKUP(A42,'30'!U:V,2,0),"0")</f>
        <v>0</v>
      </c>
      <c r="CR42" s="5" t="s">
        <v>130</v>
      </c>
      <c r="CS42" s="15">
        <f t="shared" si="34"/>
        <v>0</v>
      </c>
      <c r="CT42" s="10" t="str">
        <f>IFERROR(VLOOKUP(A42,'31'!U:V,2,0),"0")</f>
        <v>0</v>
      </c>
      <c r="CU42" s="5" t="s">
        <v>130</v>
      </c>
      <c r="CV42" s="15">
        <f t="shared" si="35"/>
        <v>0</v>
      </c>
      <c r="CW42" s="10" t="str">
        <f>IFERROR(VLOOKUP(B42,'B-plus'!A:D,4,0),"0")</f>
        <v>0</v>
      </c>
      <c r="CX42" s="5" t="s">
        <v>130</v>
      </c>
      <c r="CY42" s="15">
        <f t="shared" si="36"/>
        <v>0</v>
      </c>
    </row>
    <row r="43" spans="1:103" x14ac:dyDescent="0.25">
      <c r="A43" s="6" t="s">
        <v>168</v>
      </c>
      <c r="B43" s="6" t="s">
        <v>168</v>
      </c>
      <c r="C43" s="4" t="s">
        <v>59</v>
      </c>
      <c r="D43" s="13">
        <v>2.75</v>
      </c>
      <c r="E43" s="19">
        <f t="shared" si="19"/>
        <v>0</v>
      </c>
      <c r="F43" s="5" t="s">
        <v>130</v>
      </c>
      <c r="G43" s="13">
        <f t="shared" si="20"/>
        <v>0</v>
      </c>
      <c r="H43" s="10" t="str">
        <f>IFERROR(VLOOKUP(A43,'1'!U:V,2,0),"0")</f>
        <v>0</v>
      </c>
      <c r="I43" s="5" t="s">
        <v>130</v>
      </c>
      <c r="J43" s="15">
        <f t="shared" si="37"/>
        <v>0</v>
      </c>
      <c r="K43" s="10" t="str">
        <f>IFERROR(VLOOKUP(A43,'2'!U:V,2,0),"0")</f>
        <v>0</v>
      </c>
      <c r="L43" s="5" t="s">
        <v>130</v>
      </c>
      <c r="M43" s="15">
        <f t="shared" si="38"/>
        <v>0</v>
      </c>
      <c r="N43" s="10" t="str">
        <f>IFERROR(VLOOKUP(A43,'3'!U:V,2,0),"0")</f>
        <v>0</v>
      </c>
      <c r="O43" s="5" t="s">
        <v>130</v>
      </c>
      <c r="P43" s="15">
        <f t="shared" si="39"/>
        <v>0</v>
      </c>
      <c r="Q43" s="10" t="str">
        <f>IFERROR(VLOOKUP(A43,'4'!U:V,2,0),"0")</f>
        <v>0</v>
      </c>
      <c r="R43" s="5" t="s">
        <v>130</v>
      </c>
      <c r="S43" s="15">
        <f t="shared" si="40"/>
        <v>0</v>
      </c>
      <c r="T43" s="10" t="str">
        <f>IFERROR(VLOOKUP(A43,'5'!U:V,2,0),"0")</f>
        <v>0</v>
      </c>
      <c r="U43" s="5" t="s">
        <v>130</v>
      </c>
      <c r="V43" s="15">
        <f t="shared" si="41"/>
        <v>0</v>
      </c>
      <c r="W43" s="10" t="str">
        <f>IFERROR(VLOOKUP(A43,'6'!U:V,2,0),"0")</f>
        <v>0</v>
      </c>
      <c r="X43" s="5" t="s">
        <v>130</v>
      </c>
      <c r="Y43" s="15">
        <f t="shared" si="42"/>
        <v>0</v>
      </c>
      <c r="Z43" s="10" t="str">
        <f>IFERROR(VLOOKUP(A43,'7'!U:V,2,0),"0")</f>
        <v>0</v>
      </c>
      <c r="AA43" s="5" t="s">
        <v>130</v>
      </c>
      <c r="AB43" s="15">
        <f t="shared" si="43"/>
        <v>0</v>
      </c>
      <c r="AC43" s="10" t="str">
        <f>IFERROR(VLOOKUP(A43,'8'!U:V,2,0),"0")</f>
        <v>0</v>
      </c>
      <c r="AD43" s="5" t="s">
        <v>130</v>
      </c>
      <c r="AE43" s="15">
        <f t="shared" si="44"/>
        <v>0</v>
      </c>
      <c r="AF43" s="10" t="str">
        <f>IFERROR(VLOOKUP(A43,'9'!U:V,2,0),"0")</f>
        <v>0</v>
      </c>
      <c r="AG43" s="5" t="s">
        <v>130</v>
      </c>
      <c r="AH43" s="15">
        <f t="shared" si="45"/>
        <v>0</v>
      </c>
      <c r="AI43" s="10" t="str">
        <f>IFERROR(VLOOKUP(A43,'10'!U:V,2,0),"0")</f>
        <v>0</v>
      </c>
      <c r="AJ43" s="5" t="s">
        <v>130</v>
      </c>
      <c r="AK43" s="15">
        <f t="shared" si="46"/>
        <v>0</v>
      </c>
      <c r="AL43" s="10" t="str">
        <f>IFERROR(VLOOKUP(A43,'11'!U:V,2,0),"0")</f>
        <v>0</v>
      </c>
      <c r="AM43" s="5" t="s">
        <v>130</v>
      </c>
      <c r="AN43" s="15">
        <f t="shared" si="47"/>
        <v>0</v>
      </c>
      <c r="AO43" s="10" t="str">
        <f>IFERROR(VLOOKUP(A43,'12'!U:V,2,0),"0")</f>
        <v>0</v>
      </c>
      <c r="AP43" s="5" t="s">
        <v>130</v>
      </c>
      <c r="AQ43" s="15">
        <f t="shared" si="48"/>
        <v>0</v>
      </c>
      <c r="AR43" s="10" t="str">
        <f>IFERROR(VLOOKUP(A43,'13'!U:V,2,0),"0")</f>
        <v>0</v>
      </c>
      <c r="AS43" s="5" t="s">
        <v>130</v>
      </c>
      <c r="AT43" s="15">
        <f t="shared" si="49"/>
        <v>0</v>
      </c>
      <c r="AU43" s="10" t="str">
        <f>IFERROR(VLOOKUP(A43,'14'!U:V,2,0),"0")</f>
        <v>0</v>
      </c>
      <c r="AV43" s="5" t="s">
        <v>130</v>
      </c>
      <c r="AW43" s="15">
        <f t="shared" si="50"/>
        <v>0</v>
      </c>
      <c r="AX43" s="10" t="str">
        <f>IFERROR(VLOOKUP(A43,'15'!U:V,2,0),"0")</f>
        <v>0</v>
      </c>
      <c r="AY43" s="5" t="s">
        <v>130</v>
      </c>
      <c r="AZ43" s="15">
        <f t="shared" si="51"/>
        <v>0</v>
      </c>
      <c r="BA43" s="10" t="str">
        <f>IFERROR(VLOOKUP(A43,'16'!U:V,2,0),"0")</f>
        <v>0</v>
      </c>
      <c r="BB43" s="5" t="s">
        <v>130</v>
      </c>
      <c r="BC43" s="15">
        <f t="shared" si="52"/>
        <v>0</v>
      </c>
      <c r="BD43" s="10" t="str">
        <f>IFERROR(VLOOKUP(A43,'17'!U:V,2,0),"0")</f>
        <v>0</v>
      </c>
      <c r="BE43" s="5" t="s">
        <v>130</v>
      </c>
      <c r="BF43" s="15">
        <f t="shared" si="53"/>
        <v>0</v>
      </c>
      <c r="BG43" s="10" t="str">
        <f>IFERROR(VLOOKUP(A43,'18'!U:V,2,0),"0")</f>
        <v>0</v>
      </c>
      <c r="BH43" s="5" t="s">
        <v>130</v>
      </c>
      <c r="BI43" s="15">
        <f t="shared" si="22"/>
        <v>0</v>
      </c>
      <c r="BJ43" s="10" t="str">
        <f>IFERROR(VLOOKUP(A43,'19'!U:V,2,0),"0")</f>
        <v>0</v>
      </c>
      <c r="BK43" s="5" t="s">
        <v>130</v>
      </c>
      <c r="BL43" s="15">
        <f t="shared" si="23"/>
        <v>0</v>
      </c>
      <c r="BM43" s="10" t="str">
        <f>IFERROR(VLOOKUP(A43,'20'!U:V,2,0),"0")</f>
        <v>0</v>
      </c>
      <c r="BN43" s="5" t="s">
        <v>130</v>
      </c>
      <c r="BO43" s="15">
        <f t="shared" si="24"/>
        <v>0</v>
      </c>
      <c r="BP43" s="10" t="str">
        <f>IFERROR(VLOOKUP(A43,'21'!U:V,2,0),"0")</f>
        <v>0</v>
      </c>
      <c r="BQ43" s="5" t="s">
        <v>130</v>
      </c>
      <c r="BR43" s="15">
        <f t="shared" si="25"/>
        <v>0</v>
      </c>
      <c r="BS43" s="10" t="str">
        <f>IFERROR(VLOOKUP(A43,'22'!U:V,2,0),"0")</f>
        <v>0</v>
      </c>
      <c r="BT43" s="5" t="s">
        <v>130</v>
      </c>
      <c r="BU43" s="15">
        <f t="shared" si="26"/>
        <v>0</v>
      </c>
      <c r="BV43" s="10" t="str">
        <f>IFERROR(VLOOKUP(A43,'23'!U:V,2,0),"0")</f>
        <v>0</v>
      </c>
      <c r="BW43" s="5" t="s">
        <v>130</v>
      </c>
      <c r="BX43" s="15">
        <f t="shared" si="27"/>
        <v>0</v>
      </c>
      <c r="BY43" s="10" t="str">
        <f>IFERROR(VLOOKUP(A43,'24'!U:V,2,0),"0")</f>
        <v>0</v>
      </c>
      <c r="BZ43" s="5" t="s">
        <v>130</v>
      </c>
      <c r="CA43" s="15">
        <f t="shared" si="28"/>
        <v>0</v>
      </c>
      <c r="CB43" s="10" t="str">
        <f>IFERROR(VLOOKUP(A43,'25'!U:V,2,0),"0")</f>
        <v>0</v>
      </c>
      <c r="CC43" s="5" t="s">
        <v>130</v>
      </c>
      <c r="CD43" s="15">
        <f t="shared" si="29"/>
        <v>0</v>
      </c>
      <c r="CE43" s="10" t="str">
        <f>IFERROR(VLOOKUP(A43,'26'!U:V,2,0),"0")</f>
        <v>0</v>
      </c>
      <c r="CF43" s="5" t="s">
        <v>130</v>
      </c>
      <c r="CG43" s="15">
        <f t="shared" si="30"/>
        <v>0</v>
      </c>
      <c r="CH43" s="10" t="str">
        <f>IFERROR(VLOOKUP(A43,'27'!U:V,2,0),"0")</f>
        <v>0</v>
      </c>
      <c r="CI43" s="5" t="s">
        <v>130</v>
      </c>
      <c r="CJ43" s="15">
        <f t="shared" si="31"/>
        <v>0</v>
      </c>
      <c r="CK43" s="10" t="str">
        <f>IFERROR(VLOOKUP(A43,'28'!U:V,2,0),"0")</f>
        <v>0</v>
      </c>
      <c r="CL43" s="5" t="s">
        <v>130</v>
      </c>
      <c r="CM43" s="15">
        <f t="shared" si="32"/>
        <v>0</v>
      </c>
      <c r="CN43" s="10" t="str">
        <f>IFERROR(VLOOKUP(A43,'29'!U:V,2,0),"0")</f>
        <v>0</v>
      </c>
      <c r="CO43" s="5" t="s">
        <v>130</v>
      </c>
      <c r="CP43" s="15">
        <f t="shared" si="33"/>
        <v>0</v>
      </c>
      <c r="CQ43" s="10" t="str">
        <f>IFERROR(VLOOKUP(A43,'30'!U:V,2,0),"0")</f>
        <v>0</v>
      </c>
      <c r="CR43" s="5" t="s">
        <v>130</v>
      </c>
      <c r="CS43" s="15">
        <f t="shared" si="34"/>
        <v>0</v>
      </c>
      <c r="CT43" s="10" t="str">
        <f>IFERROR(VLOOKUP(A43,'31'!U:V,2,0),"0")</f>
        <v>0</v>
      </c>
      <c r="CU43" s="5" t="s">
        <v>130</v>
      </c>
      <c r="CV43" s="15">
        <f t="shared" si="35"/>
        <v>0</v>
      </c>
      <c r="CW43" s="10" t="str">
        <f>IFERROR(VLOOKUP(B43,'B-plus'!A:D,4,0),"0")</f>
        <v>0</v>
      </c>
      <c r="CX43" s="5" t="s">
        <v>130</v>
      </c>
      <c r="CY43" s="15">
        <f t="shared" si="36"/>
        <v>0</v>
      </c>
    </row>
    <row r="44" spans="1:103" x14ac:dyDescent="0.25">
      <c r="A44" s="6" t="s">
        <v>137</v>
      </c>
      <c r="B44" s="6">
        <v>1111064</v>
      </c>
      <c r="C44" s="4" t="s">
        <v>138</v>
      </c>
      <c r="D44" s="13">
        <v>2.73</v>
      </c>
      <c r="E44" s="19">
        <f t="shared" si="19"/>
        <v>0</v>
      </c>
      <c r="F44" s="5" t="s">
        <v>130</v>
      </c>
      <c r="G44" s="13">
        <f t="shared" si="20"/>
        <v>0</v>
      </c>
      <c r="H44" s="10" t="str">
        <f>IFERROR(VLOOKUP(A44,'1'!U:V,2,0),"0")</f>
        <v>0</v>
      </c>
      <c r="I44" s="5" t="s">
        <v>130</v>
      </c>
      <c r="J44" s="15">
        <f t="shared" si="37"/>
        <v>0</v>
      </c>
      <c r="K44" s="10" t="str">
        <f>IFERROR(VLOOKUP(A44,'2'!U:V,2,0),"0")</f>
        <v>0</v>
      </c>
      <c r="L44" s="5" t="s">
        <v>130</v>
      </c>
      <c r="M44" s="15">
        <f t="shared" si="38"/>
        <v>0</v>
      </c>
      <c r="N44" s="10" t="str">
        <f>IFERROR(VLOOKUP(A44,'3'!U:V,2,0),"0")</f>
        <v>0</v>
      </c>
      <c r="O44" s="5" t="s">
        <v>130</v>
      </c>
      <c r="P44" s="15">
        <f t="shared" si="39"/>
        <v>0</v>
      </c>
      <c r="Q44" s="10" t="str">
        <f>IFERROR(VLOOKUP(A44,'4'!U:V,2,0),"0")</f>
        <v>0</v>
      </c>
      <c r="R44" s="5" t="s">
        <v>130</v>
      </c>
      <c r="S44" s="15">
        <f t="shared" si="40"/>
        <v>0</v>
      </c>
      <c r="T44" s="10" t="str">
        <f>IFERROR(VLOOKUP(A44,'5'!U:V,2,0),"0")</f>
        <v>0</v>
      </c>
      <c r="U44" s="5" t="s">
        <v>130</v>
      </c>
      <c r="V44" s="15">
        <f t="shared" si="41"/>
        <v>0</v>
      </c>
      <c r="W44" s="10" t="str">
        <f>IFERROR(VLOOKUP(A44,'6'!U:V,2,0),"0")</f>
        <v>0</v>
      </c>
      <c r="X44" s="5" t="s">
        <v>130</v>
      </c>
      <c r="Y44" s="15">
        <f t="shared" si="42"/>
        <v>0</v>
      </c>
      <c r="Z44" s="10" t="str">
        <f>IFERROR(VLOOKUP(A44,'7'!U:V,2,0),"0")</f>
        <v>0</v>
      </c>
      <c r="AA44" s="5" t="s">
        <v>130</v>
      </c>
      <c r="AB44" s="15">
        <f t="shared" si="43"/>
        <v>0</v>
      </c>
      <c r="AC44" s="10" t="str">
        <f>IFERROR(VLOOKUP(A44,'8'!U:V,2,0),"0")</f>
        <v>0</v>
      </c>
      <c r="AD44" s="5" t="s">
        <v>130</v>
      </c>
      <c r="AE44" s="15">
        <f t="shared" si="44"/>
        <v>0</v>
      </c>
      <c r="AF44" s="10" t="str">
        <f>IFERROR(VLOOKUP(A44,'9'!U:V,2,0),"0")</f>
        <v>0</v>
      </c>
      <c r="AG44" s="5" t="s">
        <v>130</v>
      </c>
      <c r="AH44" s="15">
        <f t="shared" si="45"/>
        <v>0</v>
      </c>
      <c r="AI44" s="10" t="str">
        <f>IFERROR(VLOOKUP(A44,'10'!U:V,2,0),"0")</f>
        <v>0</v>
      </c>
      <c r="AJ44" s="5" t="s">
        <v>130</v>
      </c>
      <c r="AK44" s="15">
        <f t="shared" si="46"/>
        <v>0</v>
      </c>
      <c r="AL44" s="10" t="str">
        <f>IFERROR(VLOOKUP(A44,'11'!U:V,2,0),"0")</f>
        <v>0</v>
      </c>
      <c r="AM44" s="5" t="s">
        <v>130</v>
      </c>
      <c r="AN44" s="15">
        <f t="shared" si="47"/>
        <v>0</v>
      </c>
      <c r="AO44" s="10" t="str">
        <f>IFERROR(VLOOKUP(A44,'12'!U:V,2,0),"0")</f>
        <v>0</v>
      </c>
      <c r="AP44" s="5" t="s">
        <v>130</v>
      </c>
      <c r="AQ44" s="15">
        <f t="shared" si="48"/>
        <v>0</v>
      </c>
      <c r="AR44" s="10" t="str">
        <f>IFERROR(VLOOKUP(A44,'13'!U:V,2,0),"0")</f>
        <v>0</v>
      </c>
      <c r="AS44" s="5" t="s">
        <v>130</v>
      </c>
      <c r="AT44" s="15">
        <f t="shared" si="49"/>
        <v>0</v>
      </c>
      <c r="AU44" s="10" t="str">
        <f>IFERROR(VLOOKUP(A44,'14'!U:V,2,0),"0")</f>
        <v>0</v>
      </c>
      <c r="AV44" s="5" t="s">
        <v>130</v>
      </c>
      <c r="AW44" s="15">
        <f t="shared" si="50"/>
        <v>0</v>
      </c>
      <c r="AX44" s="10" t="str">
        <f>IFERROR(VLOOKUP(A44,'15'!U:V,2,0),"0")</f>
        <v>0</v>
      </c>
      <c r="AY44" s="5" t="s">
        <v>130</v>
      </c>
      <c r="AZ44" s="15">
        <f t="shared" si="51"/>
        <v>0</v>
      </c>
      <c r="BA44" s="10" t="str">
        <f>IFERROR(VLOOKUP(A44,'16'!U:V,2,0),"0")</f>
        <v>0</v>
      </c>
      <c r="BB44" s="5" t="s">
        <v>130</v>
      </c>
      <c r="BC44" s="15">
        <f t="shared" si="52"/>
        <v>0</v>
      </c>
      <c r="BD44" s="10" t="str">
        <f>IFERROR(VLOOKUP(A44,'17'!U:V,2,0),"0")</f>
        <v>0</v>
      </c>
      <c r="BE44" s="5" t="s">
        <v>130</v>
      </c>
      <c r="BF44" s="15">
        <f t="shared" si="53"/>
        <v>0</v>
      </c>
      <c r="BG44" s="10" t="str">
        <f>IFERROR(VLOOKUP(A44,'18'!U:V,2,0),"0")</f>
        <v>0</v>
      </c>
      <c r="BH44" s="5" t="s">
        <v>130</v>
      </c>
      <c r="BI44" s="15">
        <f t="shared" si="22"/>
        <v>0</v>
      </c>
      <c r="BJ44" s="10" t="str">
        <f>IFERROR(VLOOKUP(A44,'19'!U:V,2,0),"0")</f>
        <v>0</v>
      </c>
      <c r="BK44" s="5" t="s">
        <v>130</v>
      </c>
      <c r="BL44" s="15">
        <f t="shared" si="23"/>
        <v>0</v>
      </c>
      <c r="BM44" s="10" t="str">
        <f>IFERROR(VLOOKUP(A44,'20'!U:V,2,0),"0")</f>
        <v>0</v>
      </c>
      <c r="BN44" s="5" t="s">
        <v>130</v>
      </c>
      <c r="BO44" s="15">
        <f t="shared" si="24"/>
        <v>0</v>
      </c>
      <c r="BP44" s="10" t="str">
        <f>IFERROR(VLOOKUP(A44,'21'!U:V,2,0),"0")</f>
        <v>0</v>
      </c>
      <c r="BQ44" s="5" t="s">
        <v>130</v>
      </c>
      <c r="BR44" s="15">
        <f t="shared" si="25"/>
        <v>0</v>
      </c>
      <c r="BS44" s="10" t="str">
        <f>IFERROR(VLOOKUP(A44,'22'!U:V,2,0),"0")</f>
        <v>0</v>
      </c>
      <c r="BT44" s="5" t="s">
        <v>130</v>
      </c>
      <c r="BU44" s="15">
        <f t="shared" si="26"/>
        <v>0</v>
      </c>
      <c r="BV44" s="10" t="str">
        <f>IFERROR(VLOOKUP(A44,'23'!U:V,2,0),"0")</f>
        <v>0</v>
      </c>
      <c r="BW44" s="5" t="s">
        <v>130</v>
      </c>
      <c r="BX44" s="15">
        <f t="shared" si="27"/>
        <v>0</v>
      </c>
      <c r="BY44" s="10" t="str">
        <f>IFERROR(VLOOKUP(A44,'24'!U:V,2,0),"0")</f>
        <v>0</v>
      </c>
      <c r="BZ44" s="5" t="s">
        <v>130</v>
      </c>
      <c r="CA44" s="15">
        <f t="shared" si="28"/>
        <v>0</v>
      </c>
      <c r="CB44" s="10" t="str">
        <f>IFERROR(VLOOKUP(A44,'25'!U:V,2,0),"0")</f>
        <v>0</v>
      </c>
      <c r="CC44" s="5" t="s">
        <v>130</v>
      </c>
      <c r="CD44" s="15">
        <f t="shared" si="29"/>
        <v>0</v>
      </c>
      <c r="CE44" s="10" t="str">
        <f>IFERROR(VLOOKUP(A44,'26'!U:V,2,0),"0")</f>
        <v>0</v>
      </c>
      <c r="CF44" s="5" t="s">
        <v>130</v>
      </c>
      <c r="CG44" s="15">
        <f t="shared" si="30"/>
        <v>0</v>
      </c>
      <c r="CH44" s="10" t="str">
        <f>IFERROR(VLOOKUP(A44,'27'!U:V,2,0),"0")</f>
        <v>0</v>
      </c>
      <c r="CI44" s="5" t="s">
        <v>130</v>
      </c>
      <c r="CJ44" s="15">
        <f t="shared" si="31"/>
        <v>0</v>
      </c>
      <c r="CK44" s="10" t="str">
        <f>IFERROR(VLOOKUP(A44,'28'!U:V,2,0),"0")</f>
        <v>0</v>
      </c>
      <c r="CL44" s="5" t="s">
        <v>130</v>
      </c>
      <c r="CM44" s="15">
        <f t="shared" si="32"/>
        <v>0</v>
      </c>
      <c r="CN44" s="10" t="str">
        <f>IFERROR(VLOOKUP(A44,'29'!U:V,2,0),"0")</f>
        <v>0</v>
      </c>
      <c r="CO44" s="5" t="s">
        <v>130</v>
      </c>
      <c r="CP44" s="15">
        <f t="shared" si="33"/>
        <v>0</v>
      </c>
      <c r="CQ44" s="10" t="str">
        <f>IFERROR(VLOOKUP(A44,'30'!U:V,2,0),"0")</f>
        <v>0</v>
      </c>
      <c r="CR44" s="5" t="s">
        <v>130</v>
      </c>
      <c r="CS44" s="15">
        <f t="shared" si="34"/>
        <v>0</v>
      </c>
      <c r="CT44" s="10" t="str">
        <f>IFERROR(VLOOKUP(A44,'31'!U:V,2,0),"0")</f>
        <v>0</v>
      </c>
      <c r="CU44" s="5" t="s">
        <v>130</v>
      </c>
      <c r="CV44" s="15">
        <f t="shared" si="35"/>
        <v>0</v>
      </c>
      <c r="CW44" s="10" t="str">
        <f>IFERROR(VLOOKUP(B44,'B-plus'!A:D,4,0),"0")</f>
        <v>0</v>
      </c>
      <c r="CX44" s="5" t="s">
        <v>130</v>
      </c>
      <c r="CY44" s="15">
        <f t="shared" si="36"/>
        <v>0</v>
      </c>
    </row>
    <row r="45" spans="1:103" x14ac:dyDescent="0.25">
      <c r="A45" s="6" t="s">
        <v>66</v>
      </c>
      <c r="B45" s="6" t="s">
        <v>66</v>
      </c>
      <c r="C45" s="4" t="s">
        <v>67</v>
      </c>
      <c r="D45" s="13">
        <v>2.73</v>
      </c>
      <c r="E45" s="19">
        <f t="shared" si="19"/>
        <v>0</v>
      </c>
      <c r="F45" s="5" t="s">
        <v>130</v>
      </c>
      <c r="G45" s="13">
        <f t="shared" si="20"/>
        <v>0</v>
      </c>
      <c r="H45" s="10" t="str">
        <f>IFERROR(VLOOKUP(A45,'1'!U:V,2,0),"0")</f>
        <v>0</v>
      </c>
      <c r="I45" s="5" t="s">
        <v>130</v>
      </c>
      <c r="J45" s="15">
        <f t="shared" si="37"/>
        <v>0</v>
      </c>
      <c r="K45" s="10" t="str">
        <f>IFERROR(VLOOKUP(A45,'2'!U:V,2,0),"0")</f>
        <v>0</v>
      </c>
      <c r="L45" s="5" t="s">
        <v>130</v>
      </c>
      <c r="M45" s="15">
        <f t="shared" si="38"/>
        <v>0</v>
      </c>
      <c r="N45" s="10" t="str">
        <f>IFERROR(VLOOKUP(A45,'3'!U:V,2,0),"0")</f>
        <v>0</v>
      </c>
      <c r="O45" s="5" t="s">
        <v>130</v>
      </c>
      <c r="P45" s="15">
        <f t="shared" si="39"/>
        <v>0</v>
      </c>
      <c r="Q45" s="10" t="str">
        <f>IFERROR(VLOOKUP(A45,'4'!U:V,2,0),"0")</f>
        <v>0</v>
      </c>
      <c r="R45" s="5" t="s">
        <v>130</v>
      </c>
      <c r="S45" s="15">
        <f t="shared" si="40"/>
        <v>0</v>
      </c>
      <c r="T45" s="10" t="str">
        <f>IFERROR(VLOOKUP(A45,'5'!U:V,2,0),"0")</f>
        <v>0</v>
      </c>
      <c r="U45" s="5" t="s">
        <v>130</v>
      </c>
      <c r="V45" s="15">
        <f t="shared" si="41"/>
        <v>0</v>
      </c>
      <c r="W45" s="10" t="str">
        <f>IFERROR(VLOOKUP(A45,'6'!U:V,2,0),"0")</f>
        <v>0</v>
      </c>
      <c r="X45" s="5" t="s">
        <v>130</v>
      </c>
      <c r="Y45" s="15">
        <f t="shared" si="42"/>
        <v>0</v>
      </c>
      <c r="Z45" s="10" t="str">
        <f>IFERROR(VLOOKUP(A45,'7'!U:V,2,0),"0")</f>
        <v>0</v>
      </c>
      <c r="AA45" s="5" t="s">
        <v>130</v>
      </c>
      <c r="AB45" s="15">
        <f t="shared" si="43"/>
        <v>0</v>
      </c>
      <c r="AC45" s="10" t="str">
        <f>IFERROR(VLOOKUP(A45,'8'!U:V,2,0),"0")</f>
        <v>0</v>
      </c>
      <c r="AD45" s="5" t="s">
        <v>130</v>
      </c>
      <c r="AE45" s="15">
        <f t="shared" si="44"/>
        <v>0</v>
      </c>
      <c r="AF45" s="10" t="str">
        <f>IFERROR(VLOOKUP(A45,'9'!U:V,2,0),"0")</f>
        <v>0</v>
      </c>
      <c r="AG45" s="5" t="s">
        <v>130</v>
      </c>
      <c r="AH45" s="15">
        <f t="shared" si="45"/>
        <v>0</v>
      </c>
      <c r="AI45" s="10" t="str">
        <f>IFERROR(VLOOKUP(A45,'10'!U:V,2,0),"0")</f>
        <v>0</v>
      </c>
      <c r="AJ45" s="5" t="s">
        <v>130</v>
      </c>
      <c r="AK45" s="15">
        <f t="shared" si="46"/>
        <v>0</v>
      </c>
      <c r="AL45" s="10" t="str">
        <f>IFERROR(VLOOKUP(A45,'11'!U:V,2,0),"0")</f>
        <v>0</v>
      </c>
      <c r="AM45" s="5" t="s">
        <v>130</v>
      </c>
      <c r="AN45" s="15">
        <f t="shared" si="47"/>
        <v>0</v>
      </c>
      <c r="AO45" s="10" t="str">
        <f>IFERROR(VLOOKUP(A45,'12'!U:V,2,0),"0")</f>
        <v>0</v>
      </c>
      <c r="AP45" s="5" t="s">
        <v>130</v>
      </c>
      <c r="AQ45" s="15">
        <f t="shared" si="48"/>
        <v>0</v>
      </c>
      <c r="AR45" s="10" t="str">
        <f>IFERROR(VLOOKUP(A45,'13'!U:V,2,0),"0")</f>
        <v>0</v>
      </c>
      <c r="AS45" s="5" t="s">
        <v>130</v>
      </c>
      <c r="AT45" s="15">
        <f t="shared" si="49"/>
        <v>0</v>
      </c>
      <c r="AU45" s="10" t="str">
        <f>IFERROR(VLOOKUP(A45,'14'!U:V,2,0),"0")</f>
        <v>0</v>
      </c>
      <c r="AV45" s="5" t="s">
        <v>130</v>
      </c>
      <c r="AW45" s="15">
        <f t="shared" si="50"/>
        <v>0</v>
      </c>
      <c r="AX45" s="10" t="str">
        <f>IFERROR(VLOOKUP(A45,'15'!U:V,2,0),"0")</f>
        <v>0</v>
      </c>
      <c r="AY45" s="5" t="s">
        <v>130</v>
      </c>
      <c r="AZ45" s="15">
        <f t="shared" si="51"/>
        <v>0</v>
      </c>
      <c r="BA45" s="10" t="str">
        <f>IFERROR(VLOOKUP(A45,'16'!U:V,2,0),"0")</f>
        <v>0</v>
      </c>
      <c r="BB45" s="5" t="s">
        <v>130</v>
      </c>
      <c r="BC45" s="15">
        <f t="shared" si="52"/>
        <v>0</v>
      </c>
      <c r="BD45" s="10" t="str">
        <f>IFERROR(VLOOKUP(A45,'17'!U:V,2,0),"0")</f>
        <v>0</v>
      </c>
      <c r="BE45" s="5" t="s">
        <v>130</v>
      </c>
      <c r="BF45" s="15">
        <f t="shared" si="53"/>
        <v>0</v>
      </c>
      <c r="BG45" s="10" t="str">
        <f>IFERROR(VLOOKUP(A45,'18'!U:V,2,0),"0")</f>
        <v>0</v>
      </c>
      <c r="BH45" s="5" t="s">
        <v>130</v>
      </c>
      <c r="BI45" s="15">
        <f t="shared" si="22"/>
        <v>0</v>
      </c>
      <c r="BJ45" s="10" t="str">
        <f>IFERROR(VLOOKUP(A45,'19'!U:V,2,0),"0")</f>
        <v>0</v>
      </c>
      <c r="BK45" s="5" t="s">
        <v>130</v>
      </c>
      <c r="BL45" s="15">
        <f t="shared" si="23"/>
        <v>0</v>
      </c>
      <c r="BM45" s="10" t="str">
        <f>IFERROR(VLOOKUP(A45,'20'!U:V,2,0),"0")</f>
        <v>0</v>
      </c>
      <c r="BN45" s="5" t="s">
        <v>130</v>
      </c>
      <c r="BO45" s="15">
        <f t="shared" si="24"/>
        <v>0</v>
      </c>
      <c r="BP45" s="10" t="str">
        <f>IFERROR(VLOOKUP(A45,'21'!U:V,2,0),"0")</f>
        <v>0</v>
      </c>
      <c r="BQ45" s="5" t="s">
        <v>130</v>
      </c>
      <c r="BR45" s="15">
        <f t="shared" si="25"/>
        <v>0</v>
      </c>
      <c r="BS45" s="10" t="str">
        <f>IFERROR(VLOOKUP(A45,'22'!U:V,2,0),"0")</f>
        <v>0</v>
      </c>
      <c r="BT45" s="5" t="s">
        <v>130</v>
      </c>
      <c r="BU45" s="15">
        <f t="shared" si="26"/>
        <v>0</v>
      </c>
      <c r="BV45" s="10" t="str">
        <f>IFERROR(VLOOKUP(A45,'23'!U:V,2,0),"0")</f>
        <v>0</v>
      </c>
      <c r="BW45" s="5" t="s">
        <v>130</v>
      </c>
      <c r="BX45" s="15">
        <f t="shared" si="27"/>
        <v>0</v>
      </c>
      <c r="BY45" s="10" t="str">
        <f>IFERROR(VLOOKUP(A45,'24'!U:V,2,0),"0")</f>
        <v>0</v>
      </c>
      <c r="BZ45" s="5" t="s">
        <v>130</v>
      </c>
      <c r="CA45" s="15">
        <f t="shared" si="28"/>
        <v>0</v>
      </c>
      <c r="CB45" s="10" t="str">
        <f>IFERROR(VLOOKUP(A45,'25'!U:V,2,0),"0")</f>
        <v>0</v>
      </c>
      <c r="CC45" s="5" t="s">
        <v>130</v>
      </c>
      <c r="CD45" s="15">
        <f t="shared" si="29"/>
        <v>0</v>
      </c>
      <c r="CE45" s="10" t="str">
        <f>IFERROR(VLOOKUP(A45,'26'!U:V,2,0),"0")</f>
        <v>0</v>
      </c>
      <c r="CF45" s="5" t="s">
        <v>130</v>
      </c>
      <c r="CG45" s="15">
        <f t="shared" si="30"/>
        <v>0</v>
      </c>
      <c r="CH45" s="10" t="str">
        <f>IFERROR(VLOOKUP(A45,'27'!U:V,2,0),"0")</f>
        <v>0</v>
      </c>
      <c r="CI45" s="5" t="s">
        <v>130</v>
      </c>
      <c r="CJ45" s="15">
        <f t="shared" si="31"/>
        <v>0</v>
      </c>
      <c r="CK45" s="10" t="str">
        <f>IFERROR(VLOOKUP(A45,'28'!U:V,2,0),"0")</f>
        <v>0</v>
      </c>
      <c r="CL45" s="5" t="s">
        <v>130</v>
      </c>
      <c r="CM45" s="15">
        <f t="shared" si="32"/>
        <v>0</v>
      </c>
      <c r="CN45" s="10" t="str">
        <f>IFERROR(VLOOKUP(A45,'29'!U:V,2,0),"0")</f>
        <v>0</v>
      </c>
      <c r="CO45" s="5" t="s">
        <v>130</v>
      </c>
      <c r="CP45" s="15">
        <f t="shared" si="33"/>
        <v>0</v>
      </c>
      <c r="CQ45" s="10" t="str">
        <f>IFERROR(VLOOKUP(A45,'30'!U:V,2,0),"0")</f>
        <v>0</v>
      </c>
      <c r="CR45" s="5" t="s">
        <v>130</v>
      </c>
      <c r="CS45" s="15">
        <f t="shared" si="34"/>
        <v>0</v>
      </c>
      <c r="CT45" s="10" t="str">
        <f>IFERROR(VLOOKUP(A45,'31'!U:V,2,0),"0")</f>
        <v>0</v>
      </c>
      <c r="CU45" s="5" t="s">
        <v>130</v>
      </c>
      <c r="CV45" s="15">
        <f t="shared" si="35"/>
        <v>0</v>
      </c>
      <c r="CW45" s="10" t="str">
        <f>IFERROR(VLOOKUP(B45,'B-plus'!A:D,4,0),"0")</f>
        <v>0</v>
      </c>
      <c r="CX45" s="5" t="s">
        <v>130</v>
      </c>
      <c r="CY45" s="15">
        <f t="shared" si="36"/>
        <v>0</v>
      </c>
    </row>
    <row r="46" spans="1:103" x14ac:dyDescent="0.25">
      <c r="A46" s="6" t="s">
        <v>172</v>
      </c>
      <c r="B46" s="6" t="s">
        <v>172</v>
      </c>
      <c r="C46" s="4" t="s">
        <v>67</v>
      </c>
      <c r="D46" s="13">
        <v>2.73</v>
      </c>
      <c r="E46" s="19">
        <f t="shared" si="19"/>
        <v>0</v>
      </c>
      <c r="F46" s="5" t="s">
        <v>130</v>
      </c>
      <c r="G46" s="13">
        <f t="shared" si="20"/>
        <v>0</v>
      </c>
      <c r="H46" s="10" t="str">
        <f>IFERROR(VLOOKUP(A46,'1'!U:V,2,0),"0")</f>
        <v>0</v>
      </c>
      <c r="I46" s="5" t="s">
        <v>130</v>
      </c>
      <c r="J46" s="15">
        <f t="shared" si="37"/>
        <v>0</v>
      </c>
      <c r="K46" s="10" t="str">
        <f>IFERROR(VLOOKUP(A46,'2'!U:V,2,0),"0")</f>
        <v>0</v>
      </c>
      <c r="L46" s="5" t="s">
        <v>130</v>
      </c>
      <c r="M46" s="15">
        <f t="shared" si="38"/>
        <v>0</v>
      </c>
      <c r="N46" s="10" t="str">
        <f>IFERROR(VLOOKUP(A46,'3'!U:V,2,0),"0")</f>
        <v>0</v>
      </c>
      <c r="O46" s="5" t="s">
        <v>130</v>
      </c>
      <c r="P46" s="15">
        <f t="shared" si="39"/>
        <v>0</v>
      </c>
      <c r="Q46" s="10" t="str">
        <f>IFERROR(VLOOKUP(A46,'4'!U:V,2,0),"0")</f>
        <v>0</v>
      </c>
      <c r="R46" s="5" t="s">
        <v>130</v>
      </c>
      <c r="S46" s="15">
        <f t="shared" si="40"/>
        <v>0</v>
      </c>
      <c r="T46" s="10" t="str">
        <f>IFERROR(VLOOKUP(A46,'5'!U:V,2,0),"0")</f>
        <v>0</v>
      </c>
      <c r="U46" s="5" t="s">
        <v>130</v>
      </c>
      <c r="V46" s="15">
        <f t="shared" si="41"/>
        <v>0</v>
      </c>
      <c r="W46" s="10" t="str">
        <f>IFERROR(VLOOKUP(A46,'6'!U:V,2,0),"0")</f>
        <v>0</v>
      </c>
      <c r="X46" s="5" t="s">
        <v>130</v>
      </c>
      <c r="Y46" s="15">
        <f t="shared" si="42"/>
        <v>0</v>
      </c>
      <c r="Z46" s="10" t="str">
        <f>IFERROR(VLOOKUP(A46,'7'!U:V,2,0),"0")</f>
        <v>0</v>
      </c>
      <c r="AA46" s="5" t="s">
        <v>130</v>
      </c>
      <c r="AB46" s="15">
        <f t="shared" si="43"/>
        <v>0</v>
      </c>
      <c r="AC46" s="10" t="str">
        <f>IFERROR(VLOOKUP(A46,'8'!U:V,2,0),"0")</f>
        <v>0</v>
      </c>
      <c r="AD46" s="5" t="s">
        <v>130</v>
      </c>
      <c r="AE46" s="15">
        <f t="shared" si="44"/>
        <v>0</v>
      </c>
      <c r="AF46" s="10" t="str">
        <f>IFERROR(VLOOKUP(A46,'9'!U:V,2,0),"0")</f>
        <v>0</v>
      </c>
      <c r="AG46" s="5" t="s">
        <v>130</v>
      </c>
      <c r="AH46" s="15">
        <f t="shared" si="45"/>
        <v>0</v>
      </c>
      <c r="AI46" s="10" t="str">
        <f>IFERROR(VLOOKUP(A46,'10'!U:V,2,0),"0")</f>
        <v>0</v>
      </c>
      <c r="AJ46" s="5" t="s">
        <v>130</v>
      </c>
      <c r="AK46" s="15">
        <f t="shared" si="46"/>
        <v>0</v>
      </c>
      <c r="AL46" s="10" t="str">
        <f>IFERROR(VLOOKUP(A46,'11'!U:V,2,0),"0")</f>
        <v>0</v>
      </c>
      <c r="AM46" s="5" t="s">
        <v>130</v>
      </c>
      <c r="AN46" s="15">
        <f t="shared" si="47"/>
        <v>0</v>
      </c>
      <c r="AO46" s="10" t="str">
        <f>IFERROR(VLOOKUP(A46,'12'!U:V,2,0),"0")</f>
        <v>0</v>
      </c>
      <c r="AP46" s="5" t="s">
        <v>130</v>
      </c>
      <c r="AQ46" s="15">
        <f t="shared" si="48"/>
        <v>0</v>
      </c>
      <c r="AR46" s="10" t="str">
        <f>IFERROR(VLOOKUP(A46,'13'!U:V,2,0),"0")</f>
        <v>0</v>
      </c>
      <c r="AS46" s="5" t="s">
        <v>130</v>
      </c>
      <c r="AT46" s="15">
        <f t="shared" si="49"/>
        <v>0</v>
      </c>
      <c r="AU46" s="10" t="str">
        <f>IFERROR(VLOOKUP(A46,'14'!U:V,2,0),"0")</f>
        <v>0</v>
      </c>
      <c r="AV46" s="5" t="s">
        <v>130</v>
      </c>
      <c r="AW46" s="15">
        <f t="shared" si="50"/>
        <v>0</v>
      </c>
      <c r="AX46" s="10" t="str">
        <f>IFERROR(VLOOKUP(A46,'15'!U:V,2,0),"0")</f>
        <v>0</v>
      </c>
      <c r="AY46" s="5" t="s">
        <v>130</v>
      </c>
      <c r="AZ46" s="15">
        <f t="shared" si="51"/>
        <v>0</v>
      </c>
      <c r="BA46" s="10" t="str">
        <f>IFERROR(VLOOKUP(A46,'16'!U:V,2,0),"0")</f>
        <v>0</v>
      </c>
      <c r="BB46" s="5" t="s">
        <v>130</v>
      </c>
      <c r="BC46" s="15">
        <f t="shared" si="52"/>
        <v>0</v>
      </c>
      <c r="BD46" s="10" t="str">
        <f>IFERROR(VLOOKUP(A46,'17'!U:V,2,0),"0")</f>
        <v>0</v>
      </c>
      <c r="BE46" s="5" t="s">
        <v>130</v>
      </c>
      <c r="BF46" s="15">
        <f t="shared" si="53"/>
        <v>0</v>
      </c>
      <c r="BG46" s="10" t="str">
        <f>IFERROR(VLOOKUP(A46,'18'!U:V,2,0),"0")</f>
        <v>0</v>
      </c>
      <c r="BH46" s="5" t="s">
        <v>130</v>
      </c>
      <c r="BI46" s="15">
        <f t="shared" si="22"/>
        <v>0</v>
      </c>
      <c r="BJ46" s="10" t="str">
        <f>IFERROR(VLOOKUP(A46,'19'!U:V,2,0),"0")</f>
        <v>0</v>
      </c>
      <c r="BK46" s="5" t="s">
        <v>130</v>
      </c>
      <c r="BL46" s="15">
        <f t="shared" si="23"/>
        <v>0</v>
      </c>
      <c r="BM46" s="10" t="str">
        <f>IFERROR(VLOOKUP(A46,'20'!U:V,2,0),"0")</f>
        <v>0</v>
      </c>
      <c r="BN46" s="5" t="s">
        <v>130</v>
      </c>
      <c r="BO46" s="15">
        <f t="shared" si="24"/>
        <v>0</v>
      </c>
      <c r="BP46" s="10" t="str">
        <f>IFERROR(VLOOKUP(A46,'21'!U:V,2,0),"0")</f>
        <v>0</v>
      </c>
      <c r="BQ46" s="5" t="s">
        <v>130</v>
      </c>
      <c r="BR46" s="15">
        <f t="shared" si="25"/>
        <v>0</v>
      </c>
      <c r="BS46" s="10" t="str">
        <f>IFERROR(VLOOKUP(A46,'22'!U:V,2,0),"0")</f>
        <v>0</v>
      </c>
      <c r="BT46" s="5" t="s">
        <v>130</v>
      </c>
      <c r="BU46" s="15">
        <f t="shared" si="26"/>
        <v>0</v>
      </c>
      <c r="BV46" s="10" t="str">
        <f>IFERROR(VLOOKUP(A46,'23'!U:V,2,0),"0")</f>
        <v>0</v>
      </c>
      <c r="BW46" s="5" t="s">
        <v>130</v>
      </c>
      <c r="BX46" s="15">
        <f t="shared" si="27"/>
        <v>0</v>
      </c>
      <c r="BY46" s="10" t="str">
        <f>IFERROR(VLOOKUP(A46,'24'!U:V,2,0),"0")</f>
        <v>0</v>
      </c>
      <c r="BZ46" s="5" t="s">
        <v>130</v>
      </c>
      <c r="CA46" s="15">
        <f t="shared" si="28"/>
        <v>0</v>
      </c>
      <c r="CB46" s="10" t="str">
        <f>IFERROR(VLOOKUP(A46,'25'!U:V,2,0),"0")</f>
        <v>0</v>
      </c>
      <c r="CC46" s="5" t="s">
        <v>130</v>
      </c>
      <c r="CD46" s="15">
        <f t="shared" si="29"/>
        <v>0</v>
      </c>
      <c r="CE46" s="10" t="str">
        <f>IFERROR(VLOOKUP(A46,'26'!U:V,2,0),"0")</f>
        <v>0</v>
      </c>
      <c r="CF46" s="5" t="s">
        <v>130</v>
      </c>
      <c r="CG46" s="15">
        <f t="shared" si="30"/>
        <v>0</v>
      </c>
      <c r="CH46" s="10" t="str">
        <f>IFERROR(VLOOKUP(A46,'27'!U:V,2,0),"0")</f>
        <v>0</v>
      </c>
      <c r="CI46" s="5" t="s">
        <v>130</v>
      </c>
      <c r="CJ46" s="15">
        <f t="shared" si="31"/>
        <v>0</v>
      </c>
      <c r="CK46" s="10" t="str">
        <f>IFERROR(VLOOKUP(A46,'28'!U:V,2,0),"0")</f>
        <v>0</v>
      </c>
      <c r="CL46" s="5" t="s">
        <v>130</v>
      </c>
      <c r="CM46" s="15">
        <f t="shared" si="32"/>
        <v>0</v>
      </c>
      <c r="CN46" s="10" t="str">
        <f>IFERROR(VLOOKUP(A46,'29'!U:V,2,0),"0")</f>
        <v>0</v>
      </c>
      <c r="CO46" s="5" t="s">
        <v>130</v>
      </c>
      <c r="CP46" s="15">
        <f t="shared" si="33"/>
        <v>0</v>
      </c>
      <c r="CQ46" s="10" t="str">
        <f>IFERROR(VLOOKUP(A46,'30'!U:V,2,0),"0")</f>
        <v>0</v>
      </c>
      <c r="CR46" s="5" t="s">
        <v>130</v>
      </c>
      <c r="CS46" s="15">
        <f t="shared" si="34"/>
        <v>0</v>
      </c>
      <c r="CT46" s="10" t="str">
        <f>IFERROR(VLOOKUP(A46,'31'!U:V,2,0),"0")</f>
        <v>0</v>
      </c>
      <c r="CU46" s="5" t="s">
        <v>130</v>
      </c>
      <c r="CV46" s="15">
        <f t="shared" si="35"/>
        <v>0</v>
      </c>
      <c r="CW46" s="10" t="str">
        <f>IFERROR(VLOOKUP(B46,'B-plus'!A:D,4,0),"0")</f>
        <v>0</v>
      </c>
      <c r="CX46" s="5" t="s">
        <v>130</v>
      </c>
      <c r="CY46" s="15">
        <f t="shared" si="36"/>
        <v>0</v>
      </c>
    </row>
    <row r="47" spans="1:103" x14ac:dyDescent="0.25">
      <c r="A47" s="6" t="s">
        <v>81</v>
      </c>
      <c r="B47" s="6">
        <v>1111065</v>
      </c>
      <c r="C47" s="4" t="s">
        <v>82</v>
      </c>
      <c r="D47" s="13">
        <v>2.74</v>
      </c>
      <c r="E47" s="19">
        <f t="shared" si="19"/>
        <v>0</v>
      </c>
      <c r="F47" s="5" t="s">
        <v>130</v>
      </c>
      <c r="G47" s="13">
        <f t="shared" si="20"/>
        <v>0</v>
      </c>
      <c r="H47" s="10" t="str">
        <f>IFERROR(VLOOKUP(A47,'1'!U:V,2,0),"0")</f>
        <v>0</v>
      </c>
      <c r="I47" s="5" t="s">
        <v>130</v>
      </c>
      <c r="J47" s="15">
        <f t="shared" si="37"/>
        <v>0</v>
      </c>
      <c r="K47" s="10" t="str">
        <f>IFERROR(VLOOKUP(A47,'2'!U:V,2,0),"0")</f>
        <v>0</v>
      </c>
      <c r="L47" s="5" t="s">
        <v>130</v>
      </c>
      <c r="M47" s="15">
        <f t="shared" si="38"/>
        <v>0</v>
      </c>
      <c r="N47" s="10" t="str">
        <f>IFERROR(VLOOKUP(A47,'3'!U:V,2,0),"0")</f>
        <v>0</v>
      </c>
      <c r="O47" s="5" t="s">
        <v>130</v>
      </c>
      <c r="P47" s="15">
        <f t="shared" si="39"/>
        <v>0</v>
      </c>
      <c r="Q47" s="10" t="str">
        <f>IFERROR(VLOOKUP(A47,'4'!U:V,2,0),"0")</f>
        <v>0</v>
      </c>
      <c r="R47" s="5" t="s">
        <v>130</v>
      </c>
      <c r="S47" s="15">
        <f t="shared" si="40"/>
        <v>0</v>
      </c>
      <c r="T47" s="10" t="str">
        <f>IFERROR(VLOOKUP(A47,'5'!U:V,2,0),"0")</f>
        <v>0</v>
      </c>
      <c r="U47" s="5" t="s">
        <v>130</v>
      </c>
      <c r="V47" s="15">
        <f t="shared" si="41"/>
        <v>0</v>
      </c>
      <c r="W47" s="10" t="str">
        <f>IFERROR(VLOOKUP(A47,'6'!U:V,2,0),"0")</f>
        <v>0</v>
      </c>
      <c r="X47" s="5" t="s">
        <v>130</v>
      </c>
      <c r="Y47" s="15">
        <f t="shared" si="42"/>
        <v>0</v>
      </c>
      <c r="Z47" s="10" t="str">
        <f>IFERROR(VLOOKUP(A47,'7'!U:V,2,0),"0")</f>
        <v>0</v>
      </c>
      <c r="AA47" s="5" t="s">
        <v>130</v>
      </c>
      <c r="AB47" s="15">
        <f t="shared" si="43"/>
        <v>0</v>
      </c>
      <c r="AC47" s="10" t="str">
        <f>IFERROR(VLOOKUP(A47,'8'!U:V,2,0),"0")</f>
        <v>0</v>
      </c>
      <c r="AD47" s="5" t="s">
        <v>130</v>
      </c>
      <c r="AE47" s="15">
        <f t="shared" si="44"/>
        <v>0</v>
      </c>
      <c r="AF47" s="10" t="str">
        <f>IFERROR(VLOOKUP(A47,'9'!U:V,2,0),"0")</f>
        <v>0</v>
      </c>
      <c r="AG47" s="5" t="s">
        <v>130</v>
      </c>
      <c r="AH47" s="15">
        <f t="shared" si="45"/>
        <v>0</v>
      </c>
      <c r="AI47" s="10" t="str">
        <f>IFERROR(VLOOKUP(A47,'10'!U:V,2,0),"0")</f>
        <v>0</v>
      </c>
      <c r="AJ47" s="5" t="s">
        <v>130</v>
      </c>
      <c r="AK47" s="15">
        <f t="shared" si="46"/>
        <v>0</v>
      </c>
      <c r="AL47" s="10" t="str">
        <f>IFERROR(VLOOKUP(A47,'11'!U:V,2,0),"0")</f>
        <v>0</v>
      </c>
      <c r="AM47" s="5" t="s">
        <v>130</v>
      </c>
      <c r="AN47" s="15">
        <f t="shared" si="47"/>
        <v>0</v>
      </c>
      <c r="AO47" s="10" t="str">
        <f>IFERROR(VLOOKUP(A47,'12'!U:V,2,0),"0")</f>
        <v>0</v>
      </c>
      <c r="AP47" s="5" t="s">
        <v>130</v>
      </c>
      <c r="AQ47" s="15">
        <f t="shared" si="48"/>
        <v>0</v>
      </c>
      <c r="AR47" s="10" t="str">
        <f>IFERROR(VLOOKUP(A47,'13'!U:V,2,0),"0")</f>
        <v>0</v>
      </c>
      <c r="AS47" s="5" t="s">
        <v>130</v>
      </c>
      <c r="AT47" s="15">
        <f t="shared" si="49"/>
        <v>0</v>
      </c>
      <c r="AU47" s="10" t="str">
        <f>IFERROR(VLOOKUP(A47,'14'!U:V,2,0),"0")</f>
        <v>0</v>
      </c>
      <c r="AV47" s="5" t="s">
        <v>130</v>
      </c>
      <c r="AW47" s="15">
        <f t="shared" si="50"/>
        <v>0</v>
      </c>
      <c r="AX47" s="10" t="str">
        <f>IFERROR(VLOOKUP(A47,'15'!U:V,2,0),"0")</f>
        <v>0</v>
      </c>
      <c r="AY47" s="5" t="s">
        <v>130</v>
      </c>
      <c r="AZ47" s="15">
        <f t="shared" si="51"/>
        <v>0</v>
      </c>
      <c r="BA47" s="10" t="str">
        <f>IFERROR(VLOOKUP(A47,'16'!U:V,2,0),"0")</f>
        <v>0</v>
      </c>
      <c r="BB47" s="5" t="s">
        <v>130</v>
      </c>
      <c r="BC47" s="15">
        <f t="shared" si="52"/>
        <v>0</v>
      </c>
      <c r="BD47" s="10" t="str">
        <f>IFERROR(VLOOKUP(A47,'17'!U:V,2,0),"0")</f>
        <v>0</v>
      </c>
      <c r="BE47" s="5" t="s">
        <v>130</v>
      </c>
      <c r="BF47" s="15">
        <f t="shared" si="53"/>
        <v>0</v>
      </c>
      <c r="BG47" s="10" t="str">
        <f>IFERROR(VLOOKUP(A47,'18'!U:V,2,0),"0")</f>
        <v>0</v>
      </c>
      <c r="BH47" s="5" t="s">
        <v>130</v>
      </c>
      <c r="BI47" s="15">
        <f t="shared" si="22"/>
        <v>0</v>
      </c>
      <c r="BJ47" s="10" t="str">
        <f>IFERROR(VLOOKUP(A47,'19'!U:V,2,0),"0")</f>
        <v>0</v>
      </c>
      <c r="BK47" s="5" t="s">
        <v>130</v>
      </c>
      <c r="BL47" s="15">
        <f t="shared" si="23"/>
        <v>0</v>
      </c>
      <c r="BM47" s="10" t="str">
        <f>IFERROR(VLOOKUP(A47,'20'!U:V,2,0),"0")</f>
        <v>0</v>
      </c>
      <c r="BN47" s="5" t="s">
        <v>130</v>
      </c>
      <c r="BO47" s="15">
        <f t="shared" si="24"/>
        <v>0</v>
      </c>
      <c r="BP47" s="10" t="str">
        <f>IFERROR(VLOOKUP(A47,'21'!U:V,2,0),"0")</f>
        <v>0</v>
      </c>
      <c r="BQ47" s="5" t="s">
        <v>130</v>
      </c>
      <c r="BR47" s="15">
        <f t="shared" si="25"/>
        <v>0</v>
      </c>
      <c r="BS47" s="10" t="str">
        <f>IFERROR(VLOOKUP(A47,'22'!U:V,2,0),"0")</f>
        <v>0</v>
      </c>
      <c r="BT47" s="5" t="s">
        <v>130</v>
      </c>
      <c r="BU47" s="15">
        <f t="shared" si="26"/>
        <v>0</v>
      </c>
      <c r="BV47" s="10" t="str">
        <f>IFERROR(VLOOKUP(A47,'23'!U:V,2,0),"0")</f>
        <v>0</v>
      </c>
      <c r="BW47" s="5" t="s">
        <v>130</v>
      </c>
      <c r="BX47" s="15">
        <f t="shared" si="27"/>
        <v>0</v>
      </c>
      <c r="BY47" s="10" t="str">
        <f>IFERROR(VLOOKUP(A47,'24'!U:V,2,0),"0")</f>
        <v>0</v>
      </c>
      <c r="BZ47" s="5" t="s">
        <v>130</v>
      </c>
      <c r="CA47" s="15">
        <f t="shared" si="28"/>
        <v>0</v>
      </c>
      <c r="CB47" s="10" t="str">
        <f>IFERROR(VLOOKUP(A47,'25'!U:V,2,0),"0")</f>
        <v>0</v>
      </c>
      <c r="CC47" s="5" t="s">
        <v>130</v>
      </c>
      <c r="CD47" s="15">
        <f t="shared" si="29"/>
        <v>0</v>
      </c>
      <c r="CE47" s="10" t="str">
        <f>IFERROR(VLOOKUP(A47,'26'!U:V,2,0),"0")</f>
        <v>0</v>
      </c>
      <c r="CF47" s="5" t="s">
        <v>130</v>
      </c>
      <c r="CG47" s="15">
        <f t="shared" si="30"/>
        <v>0</v>
      </c>
      <c r="CH47" s="10" t="str">
        <f>IFERROR(VLOOKUP(A47,'27'!U:V,2,0),"0")</f>
        <v>0</v>
      </c>
      <c r="CI47" s="5" t="s">
        <v>130</v>
      </c>
      <c r="CJ47" s="15">
        <f t="shared" si="31"/>
        <v>0</v>
      </c>
      <c r="CK47" s="10" t="str">
        <f>IFERROR(VLOOKUP(A47,'28'!U:V,2,0),"0")</f>
        <v>0</v>
      </c>
      <c r="CL47" s="5" t="s">
        <v>130</v>
      </c>
      <c r="CM47" s="15">
        <f t="shared" si="32"/>
        <v>0</v>
      </c>
      <c r="CN47" s="10" t="str">
        <f>IFERROR(VLOOKUP(A47,'29'!U:V,2,0),"0")</f>
        <v>0</v>
      </c>
      <c r="CO47" s="5" t="s">
        <v>130</v>
      </c>
      <c r="CP47" s="15">
        <f t="shared" si="33"/>
        <v>0</v>
      </c>
      <c r="CQ47" s="10" t="str">
        <f>IFERROR(VLOOKUP(A47,'30'!U:V,2,0),"0")</f>
        <v>0</v>
      </c>
      <c r="CR47" s="5" t="s">
        <v>130</v>
      </c>
      <c r="CS47" s="15">
        <f t="shared" si="34"/>
        <v>0</v>
      </c>
      <c r="CT47" s="10" t="str">
        <f>IFERROR(VLOOKUP(A47,'31'!U:V,2,0),"0")</f>
        <v>0</v>
      </c>
      <c r="CU47" s="5" t="s">
        <v>130</v>
      </c>
      <c r="CV47" s="15">
        <f t="shared" si="35"/>
        <v>0</v>
      </c>
      <c r="CW47" s="10" t="str">
        <f>IFERROR(VLOOKUP(B47,'B-plus'!A:D,4,0),"0")</f>
        <v>0</v>
      </c>
      <c r="CX47" s="5" t="s">
        <v>130</v>
      </c>
      <c r="CY47" s="15">
        <f t="shared" si="36"/>
        <v>0</v>
      </c>
    </row>
    <row r="48" spans="1:103" x14ac:dyDescent="0.25">
      <c r="A48" s="6" t="s">
        <v>91</v>
      </c>
      <c r="B48" s="6">
        <v>1111066</v>
      </c>
      <c r="C48" s="4" t="s">
        <v>92</v>
      </c>
      <c r="D48" s="13">
        <v>2.97</v>
      </c>
      <c r="E48" s="19">
        <f t="shared" si="19"/>
        <v>0</v>
      </c>
      <c r="F48" s="5" t="s">
        <v>130</v>
      </c>
      <c r="G48" s="13">
        <f t="shared" si="20"/>
        <v>0</v>
      </c>
      <c r="H48" s="10" t="str">
        <f>IFERROR(VLOOKUP(A48,'1'!U:V,2,0),"0")</f>
        <v>0</v>
      </c>
      <c r="I48" s="5" t="s">
        <v>130</v>
      </c>
      <c r="J48" s="15">
        <f t="shared" si="37"/>
        <v>0</v>
      </c>
      <c r="K48" s="10" t="str">
        <f>IFERROR(VLOOKUP(A48,'2'!U:V,2,0),"0")</f>
        <v>0</v>
      </c>
      <c r="L48" s="5" t="s">
        <v>130</v>
      </c>
      <c r="M48" s="15">
        <f t="shared" si="38"/>
        <v>0</v>
      </c>
      <c r="N48" s="10" t="str">
        <f>IFERROR(VLOOKUP(A48,'3'!U:V,2,0),"0")</f>
        <v>0</v>
      </c>
      <c r="O48" s="5" t="s">
        <v>130</v>
      </c>
      <c r="P48" s="15">
        <f t="shared" si="39"/>
        <v>0</v>
      </c>
      <c r="Q48" s="10" t="str">
        <f>IFERROR(VLOOKUP(A48,'4'!U:V,2,0),"0")</f>
        <v>0</v>
      </c>
      <c r="R48" s="5" t="s">
        <v>130</v>
      </c>
      <c r="S48" s="15">
        <f t="shared" si="40"/>
        <v>0</v>
      </c>
      <c r="T48" s="10" t="str">
        <f>IFERROR(VLOOKUP(A48,'5'!U:V,2,0),"0")</f>
        <v>0</v>
      </c>
      <c r="U48" s="5" t="s">
        <v>130</v>
      </c>
      <c r="V48" s="15">
        <f t="shared" si="41"/>
        <v>0</v>
      </c>
      <c r="W48" s="10" t="str">
        <f>IFERROR(VLOOKUP(A48,'6'!U:V,2,0),"0")</f>
        <v>0</v>
      </c>
      <c r="X48" s="5" t="s">
        <v>130</v>
      </c>
      <c r="Y48" s="15">
        <f t="shared" si="42"/>
        <v>0</v>
      </c>
      <c r="Z48" s="10" t="str">
        <f>IFERROR(VLOOKUP(A48,'7'!U:V,2,0),"0")</f>
        <v>0</v>
      </c>
      <c r="AA48" s="5" t="s">
        <v>130</v>
      </c>
      <c r="AB48" s="15">
        <f t="shared" si="43"/>
        <v>0</v>
      </c>
      <c r="AC48" s="10" t="str">
        <f>IFERROR(VLOOKUP(A48,'8'!U:V,2,0),"0")</f>
        <v>0</v>
      </c>
      <c r="AD48" s="5" t="s">
        <v>130</v>
      </c>
      <c r="AE48" s="15">
        <f t="shared" si="44"/>
        <v>0</v>
      </c>
      <c r="AF48" s="10" t="str">
        <f>IFERROR(VLOOKUP(A48,'9'!U:V,2,0),"0")</f>
        <v>0</v>
      </c>
      <c r="AG48" s="5" t="s">
        <v>130</v>
      </c>
      <c r="AH48" s="15">
        <f t="shared" si="45"/>
        <v>0</v>
      </c>
      <c r="AI48" s="10" t="str">
        <f>IFERROR(VLOOKUP(A48,'10'!U:V,2,0),"0")</f>
        <v>0</v>
      </c>
      <c r="AJ48" s="5" t="s">
        <v>130</v>
      </c>
      <c r="AK48" s="15">
        <f t="shared" si="46"/>
        <v>0</v>
      </c>
      <c r="AL48" s="10" t="str">
        <f>IFERROR(VLOOKUP(A48,'11'!U:V,2,0),"0")</f>
        <v>0</v>
      </c>
      <c r="AM48" s="5" t="s">
        <v>130</v>
      </c>
      <c r="AN48" s="15">
        <f t="shared" si="47"/>
        <v>0</v>
      </c>
      <c r="AO48" s="10" t="str">
        <f>IFERROR(VLOOKUP(A48,'12'!U:V,2,0),"0")</f>
        <v>0</v>
      </c>
      <c r="AP48" s="5" t="s">
        <v>130</v>
      </c>
      <c r="AQ48" s="15">
        <f t="shared" si="48"/>
        <v>0</v>
      </c>
      <c r="AR48" s="10" t="str">
        <f>IFERROR(VLOOKUP(A48,'13'!U:V,2,0),"0")</f>
        <v>0</v>
      </c>
      <c r="AS48" s="5" t="s">
        <v>130</v>
      </c>
      <c r="AT48" s="15">
        <f t="shared" si="49"/>
        <v>0</v>
      </c>
      <c r="AU48" s="10" t="str">
        <f>IFERROR(VLOOKUP(A48,'14'!U:V,2,0),"0")</f>
        <v>0</v>
      </c>
      <c r="AV48" s="5" t="s">
        <v>130</v>
      </c>
      <c r="AW48" s="15">
        <f t="shared" si="50"/>
        <v>0</v>
      </c>
      <c r="AX48" s="10" t="str">
        <f>IFERROR(VLOOKUP(A48,'15'!U:V,2,0),"0")</f>
        <v>0</v>
      </c>
      <c r="AY48" s="5" t="s">
        <v>130</v>
      </c>
      <c r="AZ48" s="15">
        <f t="shared" si="51"/>
        <v>0</v>
      </c>
      <c r="BA48" s="10" t="str">
        <f>IFERROR(VLOOKUP(A48,'16'!U:V,2,0),"0")</f>
        <v>0</v>
      </c>
      <c r="BB48" s="5" t="s">
        <v>130</v>
      </c>
      <c r="BC48" s="15">
        <f t="shared" si="52"/>
        <v>0</v>
      </c>
      <c r="BD48" s="10" t="str">
        <f>IFERROR(VLOOKUP(A48,'17'!U:V,2,0),"0")</f>
        <v>0</v>
      </c>
      <c r="BE48" s="5" t="s">
        <v>130</v>
      </c>
      <c r="BF48" s="15">
        <f t="shared" si="53"/>
        <v>0</v>
      </c>
      <c r="BG48" s="10" t="str">
        <f>IFERROR(VLOOKUP(A48,'18'!U:V,2,0),"0")</f>
        <v>0</v>
      </c>
      <c r="BH48" s="5" t="s">
        <v>130</v>
      </c>
      <c r="BI48" s="15">
        <f t="shared" si="22"/>
        <v>0</v>
      </c>
      <c r="BJ48" s="10" t="str">
        <f>IFERROR(VLOOKUP(A48,'19'!U:V,2,0),"0")</f>
        <v>0</v>
      </c>
      <c r="BK48" s="5" t="s">
        <v>130</v>
      </c>
      <c r="BL48" s="15">
        <f t="shared" si="23"/>
        <v>0</v>
      </c>
      <c r="BM48" s="10" t="str">
        <f>IFERROR(VLOOKUP(A48,'20'!U:V,2,0),"0")</f>
        <v>0</v>
      </c>
      <c r="BN48" s="5" t="s">
        <v>130</v>
      </c>
      <c r="BO48" s="15">
        <f t="shared" si="24"/>
        <v>0</v>
      </c>
      <c r="BP48" s="10" t="str">
        <f>IFERROR(VLOOKUP(A48,'21'!U:V,2,0),"0")</f>
        <v>0</v>
      </c>
      <c r="BQ48" s="5" t="s">
        <v>130</v>
      </c>
      <c r="BR48" s="15">
        <f t="shared" si="25"/>
        <v>0</v>
      </c>
      <c r="BS48" s="10" t="str">
        <f>IFERROR(VLOOKUP(A48,'22'!U:V,2,0),"0")</f>
        <v>0</v>
      </c>
      <c r="BT48" s="5" t="s">
        <v>130</v>
      </c>
      <c r="BU48" s="15">
        <f t="shared" si="26"/>
        <v>0</v>
      </c>
      <c r="BV48" s="10" t="str">
        <f>IFERROR(VLOOKUP(A48,'23'!U:V,2,0),"0")</f>
        <v>0</v>
      </c>
      <c r="BW48" s="5" t="s">
        <v>130</v>
      </c>
      <c r="BX48" s="15">
        <f t="shared" si="27"/>
        <v>0</v>
      </c>
      <c r="BY48" s="10" t="str">
        <f>IFERROR(VLOOKUP(A48,'24'!U:V,2,0),"0")</f>
        <v>0</v>
      </c>
      <c r="BZ48" s="5" t="s">
        <v>130</v>
      </c>
      <c r="CA48" s="15">
        <f t="shared" si="28"/>
        <v>0</v>
      </c>
      <c r="CB48" s="10" t="str">
        <f>IFERROR(VLOOKUP(A48,'25'!U:V,2,0),"0")</f>
        <v>0</v>
      </c>
      <c r="CC48" s="5" t="s">
        <v>130</v>
      </c>
      <c r="CD48" s="15">
        <f t="shared" si="29"/>
        <v>0</v>
      </c>
      <c r="CE48" s="10" t="str">
        <f>IFERROR(VLOOKUP(A48,'26'!U:V,2,0),"0")</f>
        <v>0</v>
      </c>
      <c r="CF48" s="5" t="s">
        <v>130</v>
      </c>
      <c r="CG48" s="15">
        <f t="shared" si="30"/>
        <v>0</v>
      </c>
      <c r="CH48" s="10" t="str">
        <f>IFERROR(VLOOKUP(A48,'27'!U:V,2,0),"0")</f>
        <v>0</v>
      </c>
      <c r="CI48" s="5" t="s">
        <v>130</v>
      </c>
      <c r="CJ48" s="15">
        <f t="shared" si="31"/>
        <v>0</v>
      </c>
      <c r="CK48" s="10" t="str">
        <f>IFERROR(VLOOKUP(A48,'28'!U:V,2,0),"0")</f>
        <v>0</v>
      </c>
      <c r="CL48" s="5" t="s">
        <v>130</v>
      </c>
      <c r="CM48" s="15">
        <f t="shared" si="32"/>
        <v>0</v>
      </c>
      <c r="CN48" s="10" t="str">
        <f>IFERROR(VLOOKUP(A48,'29'!U:V,2,0),"0")</f>
        <v>0</v>
      </c>
      <c r="CO48" s="5" t="s">
        <v>130</v>
      </c>
      <c r="CP48" s="15">
        <f t="shared" si="33"/>
        <v>0</v>
      </c>
      <c r="CQ48" s="10" t="str">
        <f>IFERROR(VLOOKUP(A48,'30'!U:V,2,0),"0")</f>
        <v>0</v>
      </c>
      <c r="CR48" s="5" t="s">
        <v>130</v>
      </c>
      <c r="CS48" s="15">
        <f t="shared" si="34"/>
        <v>0</v>
      </c>
      <c r="CT48" s="10" t="str">
        <f>IFERROR(VLOOKUP(A48,'31'!U:V,2,0),"0")</f>
        <v>0</v>
      </c>
      <c r="CU48" s="5" t="s">
        <v>130</v>
      </c>
      <c r="CV48" s="15">
        <f t="shared" si="35"/>
        <v>0</v>
      </c>
      <c r="CW48" s="10" t="str">
        <f>IFERROR(VLOOKUP(B48,'B-plus'!A:D,4,0),"0")</f>
        <v>0</v>
      </c>
      <c r="CX48" s="5" t="s">
        <v>130</v>
      </c>
      <c r="CY48" s="15">
        <f t="shared" si="36"/>
        <v>0</v>
      </c>
    </row>
    <row r="49" spans="1:103" x14ac:dyDescent="0.25">
      <c r="A49" s="6" t="s">
        <v>64</v>
      </c>
      <c r="B49" s="6" t="s">
        <v>64</v>
      </c>
      <c r="C49" s="4" t="s">
        <v>65</v>
      </c>
      <c r="D49" s="13">
        <v>2.97</v>
      </c>
      <c r="E49" s="19">
        <f t="shared" si="19"/>
        <v>0</v>
      </c>
      <c r="F49" s="5" t="s">
        <v>130</v>
      </c>
      <c r="G49" s="13">
        <f t="shared" si="20"/>
        <v>0</v>
      </c>
      <c r="H49" s="10" t="str">
        <f>IFERROR(VLOOKUP(A49,'1'!U:V,2,0),"0")</f>
        <v>0</v>
      </c>
      <c r="I49" s="5" t="s">
        <v>130</v>
      </c>
      <c r="J49" s="15">
        <f t="shared" si="37"/>
        <v>0</v>
      </c>
      <c r="K49" s="10" t="str">
        <f>IFERROR(VLOOKUP(A49,'2'!U:V,2,0),"0")</f>
        <v>0</v>
      </c>
      <c r="L49" s="5" t="s">
        <v>130</v>
      </c>
      <c r="M49" s="15">
        <f t="shared" si="38"/>
        <v>0</v>
      </c>
      <c r="N49" s="10" t="str">
        <f>IFERROR(VLOOKUP(A49,'3'!U:V,2,0),"0")</f>
        <v>0</v>
      </c>
      <c r="O49" s="5" t="s">
        <v>130</v>
      </c>
      <c r="P49" s="15">
        <f t="shared" si="39"/>
        <v>0</v>
      </c>
      <c r="Q49" s="10" t="str">
        <f>IFERROR(VLOOKUP(A49,'4'!U:V,2,0),"0")</f>
        <v>0</v>
      </c>
      <c r="R49" s="5" t="s">
        <v>130</v>
      </c>
      <c r="S49" s="15">
        <f t="shared" si="40"/>
        <v>0</v>
      </c>
      <c r="T49" s="10" t="str">
        <f>IFERROR(VLOOKUP(A49,'5'!U:V,2,0),"0")</f>
        <v>0</v>
      </c>
      <c r="U49" s="5" t="s">
        <v>130</v>
      </c>
      <c r="V49" s="15">
        <f t="shared" si="41"/>
        <v>0</v>
      </c>
      <c r="W49" s="10" t="str">
        <f>IFERROR(VLOOKUP(A49,'6'!U:V,2,0),"0")</f>
        <v>0</v>
      </c>
      <c r="X49" s="5" t="s">
        <v>130</v>
      </c>
      <c r="Y49" s="15">
        <f t="shared" si="42"/>
        <v>0</v>
      </c>
      <c r="Z49" s="10" t="str">
        <f>IFERROR(VLOOKUP(A49,'7'!U:V,2,0),"0")</f>
        <v>0</v>
      </c>
      <c r="AA49" s="5" t="s">
        <v>130</v>
      </c>
      <c r="AB49" s="15">
        <f t="shared" si="43"/>
        <v>0</v>
      </c>
      <c r="AC49" s="10" t="str">
        <f>IFERROR(VLOOKUP(A49,'8'!U:V,2,0),"0")</f>
        <v>0</v>
      </c>
      <c r="AD49" s="5" t="s">
        <v>130</v>
      </c>
      <c r="AE49" s="15">
        <f t="shared" si="44"/>
        <v>0</v>
      </c>
      <c r="AF49" s="10" t="str">
        <f>IFERROR(VLOOKUP(A49,'9'!U:V,2,0),"0")</f>
        <v>0</v>
      </c>
      <c r="AG49" s="5" t="s">
        <v>130</v>
      </c>
      <c r="AH49" s="15">
        <f t="shared" si="45"/>
        <v>0</v>
      </c>
      <c r="AI49" s="10" t="str">
        <f>IFERROR(VLOOKUP(A49,'10'!U:V,2,0),"0")</f>
        <v>0</v>
      </c>
      <c r="AJ49" s="5" t="s">
        <v>130</v>
      </c>
      <c r="AK49" s="15">
        <f t="shared" si="46"/>
        <v>0</v>
      </c>
      <c r="AL49" s="10" t="str">
        <f>IFERROR(VLOOKUP(A49,'11'!U:V,2,0),"0")</f>
        <v>0</v>
      </c>
      <c r="AM49" s="5" t="s">
        <v>130</v>
      </c>
      <c r="AN49" s="15">
        <f t="shared" si="47"/>
        <v>0</v>
      </c>
      <c r="AO49" s="10" t="str">
        <f>IFERROR(VLOOKUP(A49,'12'!U:V,2,0),"0")</f>
        <v>0</v>
      </c>
      <c r="AP49" s="5" t="s">
        <v>130</v>
      </c>
      <c r="AQ49" s="15">
        <f t="shared" si="48"/>
        <v>0</v>
      </c>
      <c r="AR49" s="10" t="str">
        <f>IFERROR(VLOOKUP(A49,'13'!U:V,2,0),"0")</f>
        <v>0</v>
      </c>
      <c r="AS49" s="5" t="s">
        <v>130</v>
      </c>
      <c r="AT49" s="15">
        <f t="shared" si="49"/>
        <v>0</v>
      </c>
      <c r="AU49" s="10" t="str">
        <f>IFERROR(VLOOKUP(A49,'14'!U:V,2,0),"0")</f>
        <v>0</v>
      </c>
      <c r="AV49" s="5" t="s">
        <v>130</v>
      </c>
      <c r="AW49" s="15">
        <f t="shared" si="50"/>
        <v>0</v>
      </c>
      <c r="AX49" s="10" t="str">
        <f>IFERROR(VLOOKUP(A49,'15'!U:V,2,0),"0")</f>
        <v>0</v>
      </c>
      <c r="AY49" s="5" t="s">
        <v>130</v>
      </c>
      <c r="AZ49" s="15">
        <f t="shared" si="51"/>
        <v>0</v>
      </c>
      <c r="BA49" s="10" t="str">
        <f>IFERROR(VLOOKUP(A49,'16'!U:V,2,0),"0")</f>
        <v>0</v>
      </c>
      <c r="BB49" s="5" t="s">
        <v>130</v>
      </c>
      <c r="BC49" s="15">
        <f t="shared" si="52"/>
        <v>0</v>
      </c>
      <c r="BD49" s="10" t="str">
        <f>IFERROR(VLOOKUP(A49,'17'!U:V,2,0),"0")</f>
        <v>0</v>
      </c>
      <c r="BE49" s="5" t="s">
        <v>130</v>
      </c>
      <c r="BF49" s="15">
        <f t="shared" si="53"/>
        <v>0</v>
      </c>
      <c r="BG49" s="10" t="str">
        <f>IFERROR(VLOOKUP(A49,'18'!U:V,2,0),"0")</f>
        <v>0</v>
      </c>
      <c r="BH49" s="5" t="s">
        <v>130</v>
      </c>
      <c r="BI49" s="15">
        <f t="shared" si="22"/>
        <v>0</v>
      </c>
      <c r="BJ49" s="10" t="str">
        <f>IFERROR(VLOOKUP(A49,'19'!U:V,2,0),"0")</f>
        <v>0</v>
      </c>
      <c r="BK49" s="5" t="s">
        <v>130</v>
      </c>
      <c r="BL49" s="15">
        <f t="shared" si="23"/>
        <v>0</v>
      </c>
      <c r="BM49" s="10" t="str">
        <f>IFERROR(VLOOKUP(A49,'20'!U:V,2,0),"0")</f>
        <v>0</v>
      </c>
      <c r="BN49" s="5" t="s">
        <v>130</v>
      </c>
      <c r="BO49" s="15">
        <f t="shared" si="24"/>
        <v>0</v>
      </c>
      <c r="BP49" s="10" t="str">
        <f>IFERROR(VLOOKUP(A49,'21'!U:V,2,0),"0")</f>
        <v>0</v>
      </c>
      <c r="BQ49" s="5" t="s">
        <v>130</v>
      </c>
      <c r="BR49" s="15">
        <f t="shared" si="25"/>
        <v>0</v>
      </c>
      <c r="BS49" s="10" t="str">
        <f>IFERROR(VLOOKUP(A49,'22'!U:V,2,0),"0")</f>
        <v>0</v>
      </c>
      <c r="BT49" s="5" t="s">
        <v>130</v>
      </c>
      <c r="BU49" s="15">
        <f t="shared" si="26"/>
        <v>0</v>
      </c>
      <c r="BV49" s="10" t="str">
        <f>IFERROR(VLOOKUP(A49,'23'!U:V,2,0),"0")</f>
        <v>0</v>
      </c>
      <c r="BW49" s="5" t="s">
        <v>130</v>
      </c>
      <c r="BX49" s="15">
        <f t="shared" si="27"/>
        <v>0</v>
      </c>
      <c r="BY49" s="10" t="str">
        <f>IFERROR(VLOOKUP(A49,'24'!U:V,2,0),"0")</f>
        <v>0</v>
      </c>
      <c r="BZ49" s="5" t="s">
        <v>130</v>
      </c>
      <c r="CA49" s="15">
        <f t="shared" si="28"/>
        <v>0</v>
      </c>
      <c r="CB49" s="10" t="str">
        <f>IFERROR(VLOOKUP(A49,'25'!U:V,2,0),"0")</f>
        <v>0</v>
      </c>
      <c r="CC49" s="5" t="s">
        <v>130</v>
      </c>
      <c r="CD49" s="15">
        <f t="shared" si="29"/>
        <v>0</v>
      </c>
      <c r="CE49" s="10" t="str">
        <f>IFERROR(VLOOKUP(A49,'26'!U:V,2,0),"0")</f>
        <v>0</v>
      </c>
      <c r="CF49" s="5" t="s">
        <v>130</v>
      </c>
      <c r="CG49" s="15">
        <f t="shared" si="30"/>
        <v>0</v>
      </c>
      <c r="CH49" s="10" t="str">
        <f>IFERROR(VLOOKUP(A49,'27'!U:V,2,0),"0")</f>
        <v>0</v>
      </c>
      <c r="CI49" s="5" t="s">
        <v>130</v>
      </c>
      <c r="CJ49" s="15">
        <f t="shared" si="31"/>
        <v>0</v>
      </c>
      <c r="CK49" s="10" t="str">
        <f>IFERROR(VLOOKUP(A49,'28'!U:V,2,0),"0")</f>
        <v>0</v>
      </c>
      <c r="CL49" s="5" t="s">
        <v>130</v>
      </c>
      <c r="CM49" s="15">
        <f t="shared" si="32"/>
        <v>0</v>
      </c>
      <c r="CN49" s="10" t="str">
        <f>IFERROR(VLOOKUP(A49,'29'!U:V,2,0),"0")</f>
        <v>0</v>
      </c>
      <c r="CO49" s="5" t="s">
        <v>130</v>
      </c>
      <c r="CP49" s="15">
        <f t="shared" si="33"/>
        <v>0</v>
      </c>
      <c r="CQ49" s="10" t="str">
        <f>IFERROR(VLOOKUP(A49,'30'!U:V,2,0),"0")</f>
        <v>0</v>
      </c>
      <c r="CR49" s="5" t="s">
        <v>130</v>
      </c>
      <c r="CS49" s="15">
        <f t="shared" si="34"/>
        <v>0</v>
      </c>
      <c r="CT49" s="10" t="str">
        <f>IFERROR(VLOOKUP(A49,'31'!U:V,2,0),"0")</f>
        <v>0</v>
      </c>
      <c r="CU49" s="5" t="s">
        <v>130</v>
      </c>
      <c r="CV49" s="15">
        <f t="shared" si="35"/>
        <v>0</v>
      </c>
      <c r="CW49" s="10" t="str">
        <f>IFERROR(VLOOKUP(B49,'B-plus'!A:D,4,0),"0")</f>
        <v>0</v>
      </c>
      <c r="CX49" s="5" t="s">
        <v>130</v>
      </c>
      <c r="CY49" s="15">
        <f t="shared" si="36"/>
        <v>0</v>
      </c>
    </row>
    <row r="50" spans="1:103" x14ac:dyDescent="0.25">
      <c r="A50" s="6" t="s">
        <v>170</v>
      </c>
      <c r="B50" s="6" t="s">
        <v>170</v>
      </c>
      <c r="C50" s="4" t="s">
        <v>65</v>
      </c>
      <c r="D50" s="13">
        <v>2.97</v>
      </c>
      <c r="E50" s="19">
        <f t="shared" si="19"/>
        <v>0</v>
      </c>
      <c r="F50" s="5" t="s">
        <v>130</v>
      </c>
      <c r="G50" s="13">
        <f t="shared" si="20"/>
        <v>0</v>
      </c>
      <c r="H50" s="10" t="str">
        <f>IFERROR(VLOOKUP(A50,'1'!U:V,2,0),"0")</f>
        <v>0</v>
      </c>
      <c r="I50" s="5" t="s">
        <v>130</v>
      </c>
      <c r="J50" s="15">
        <f t="shared" si="37"/>
        <v>0</v>
      </c>
      <c r="K50" s="10" t="str">
        <f>IFERROR(VLOOKUP(A50,'2'!U:V,2,0),"0")</f>
        <v>0</v>
      </c>
      <c r="L50" s="5" t="s">
        <v>130</v>
      </c>
      <c r="M50" s="15">
        <f t="shared" si="38"/>
        <v>0</v>
      </c>
      <c r="N50" s="10" t="str">
        <f>IFERROR(VLOOKUP(A50,'3'!U:V,2,0),"0")</f>
        <v>0</v>
      </c>
      <c r="O50" s="5" t="s">
        <v>130</v>
      </c>
      <c r="P50" s="15">
        <f t="shared" si="39"/>
        <v>0</v>
      </c>
      <c r="Q50" s="10" t="str">
        <f>IFERROR(VLOOKUP(A50,'4'!U:V,2,0),"0")</f>
        <v>0</v>
      </c>
      <c r="R50" s="5" t="s">
        <v>130</v>
      </c>
      <c r="S50" s="15">
        <f t="shared" si="40"/>
        <v>0</v>
      </c>
      <c r="T50" s="10" t="str">
        <f>IFERROR(VLOOKUP(A50,'5'!U:V,2,0),"0")</f>
        <v>0</v>
      </c>
      <c r="U50" s="5" t="s">
        <v>130</v>
      </c>
      <c r="V50" s="15">
        <f t="shared" si="41"/>
        <v>0</v>
      </c>
      <c r="W50" s="10" t="str">
        <f>IFERROR(VLOOKUP(A50,'6'!U:V,2,0),"0")</f>
        <v>0</v>
      </c>
      <c r="X50" s="5" t="s">
        <v>130</v>
      </c>
      <c r="Y50" s="15">
        <f t="shared" si="42"/>
        <v>0</v>
      </c>
      <c r="Z50" s="10" t="str">
        <f>IFERROR(VLOOKUP(A50,'7'!U:V,2,0),"0")</f>
        <v>0</v>
      </c>
      <c r="AA50" s="5" t="s">
        <v>130</v>
      </c>
      <c r="AB50" s="15">
        <f t="shared" si="43"/>
        <v>0</v>
      </c>
      <c r="AC50" s="10" t="str">
        <f>IFERROR(VLOOKUP(A50,'8'!U:V,2,0),"0")</f>
        <v>0</v>
      </c>
      <c r="AD50" s="5" t="s">
        <v>130</v>
      </c>
      <c r="AE50" s="15">
        <f t="shared" si="44"/>
        <v>0</v>
      </c>
      <c r="AF50" s="10" t="str">
        <f>IFERROR(VLOOKUP(A50,'9'!U:V,2,0),"0")</f>
        <v>0</v>
      </c>
      <c r="AG50" s="5" t="s">
        <v>130</v>
      </c>
      <c r="AH50" s="15">
        <f t="shared" si="45"/>
        <v>0</v>
      </c>
      <c r="AI50" s="10" t="str">
        <f>IFERROR(VLOOKUP(A50,'10'!U:V,2,0),"0")</f>
        <v>0</v>
      </c>
      <c r="AJ50" s="5" t="s">
        <v>130</v>
      </c>
      <c r="AK50" s="15">
        <f t="shared" si="46"/>
        <v>0</v>
      </c>
      <c r="AL50" s="10" t="str">
        <f>IFERROR(VLOOKUP(A50,'11'!U:V,2,0),"0")</f>
        <v>0</v>
      </c>
      <c r="AM50" s="5" t="s">
        <v>130</v>
      </c>
      <c r="AN50" s="15">
        <f t="shared" si="47"/>
        <v>0</v>
      </c>
      <c r="AO50" s="10" t="str">
        <f>IFERROR(VLOOKUP(A50,'12'!U:V,2,0),"0")</f>
        <v>0</v>
      </c>
      <c r="AP50" s="5" t="s">
        <v>130</v>
      </c>
      <c r="AQ50" s="15">
        <f t="shared" si="48"/>
        <v>0</v>
      </c>
      <c r="AR50" s="10" t="str">
        <f>IFERROR(VLOOKUP(A50,'13'!U:V,2,0),"0")</f>
        <v>0</v>
      </c>
      <c r="AS50" s="5" t="s">
        <v>130</v>
      </c>
      <c r="AT50" s="15">
        <f t="shared" si="49"/>
        <v>0</v>
      </c>
      <c r="AU50" s="10" t="str">
        <f>IFERROR(VLOOKUP(A50,'14'!U:V,2,0),"0")</f>
        <v>0</v>
      </c>
      <c r="AV50" s="5" t="s">
        <v>130</v>
      </c>
      <c r="AW50" s="15">
        <f t="shared" si="50"/>
        <v>0</v>
      </c>
      <c r="AX50" s="10" t="str">
        <f>IFERROR(VLOOKUP(A50,'15'!U:V,2,0),"0")</f>
        <v>0</v>
      </c>
      <c r="AY50" s="5" t="s">
        <v>130</v>
      </c>
      <c r="AZ50" s="15">
        <f t="shared" si="51"/>
        <v>0</v>
      </c>
      <c r="BA50" s="10" t="str">
        <f>IFERROR(VLOOKUP(A50,'16'!U:V,2,0),"0")</f>
        <v>0</v>
      </c>
      <c r="BB50" s="5" t="s">
        <v>130</v>
      </c>
      <c r="BC50" s="15">
        <f t="shared" si="52"/>
        <v>0</v>
      </c>
      <c r="BD50" s="10" t="str">
        <f>IFERROR(VLOOKUP(A50,'17'!U:V,2,0),"0")</f>
        <v>0</v>
      </c>
      <c r="BE50" s="5" t="s">
        <v>130</v>
      </c>
      <c r="BF50" s="15">
        <f t="shared" si="53"/>
        <v>0</v>
      </c>
      <c r="BG50" s="10" t="str">
        <f>IFERROR(VLOOKUP(A50,'18'!U:V,2,0),"0")</f>
        <v>0</v>
      </c>
      <c r="BH50" s="5" t="s">
        <v>130</v>
      </c>
      <c r="BI50" s="15">
        <f t="shared" si="22"/>
        <v>0</v>
      </c>
      <c r="BJ50" s="10" t="str">
        <f>IFERROR(VLOOKUP(A50,'19'!U:V,2,0),"0")</f>
        <v>0</v>
      </c>
      <c r="BK50" s="5" t="s">
        <v>130</v>
      </c>
      <c r="BL50" s="15">
        <f t="shared" si="23"/>
        <v>0</v>
      </c>
      <c r="BM50" s="10" t="str">
        <f>IFERROR(VLOOKUP(A50,'20'!U:V,2,0),"0")</f>
        <v>0</v>
      </c>
      <c r="BN50" s="5" t="s">
        <v>130</v>
      </c>
      <c r="BO50" s="15">
        <f t="shared" si="24"/>
        <v>0</v>
      </c>
      <c r="BP50" s="10" t="str">
        <f>IFERROR(VLOOKUP(A50,'21'!U:V,2,0),"0")</f>
        <v>0</v>
      </c>
      <c r="BQ50" s="5" t="s">
        <v>130</v>
      </c>
      <c r="BR50" s="15">
        <f t="shared" si="25"/>
        <v>0</v>
      </c>
      <c r="BS50" s="10" t="str">
        <f>IFERROR(VLOOKUP(A50,'22'!U:V,2,0),"0")</f>
        <v>0</v>
      </c>
      <c r="BT50" s="5" t="s">
        <v>130</v>
      </c>
      <c r="BU50" s="15">
        <f t="shared" si="26"/>
        <v>0</v>
      </c>
      <c r="BV50" s="10" t="str">
        <f>IFERROR(VLOOKUP(A50,'23'!U:V,2,0),"0")</f>
        <v>0</v>
      </c>
      <c r="BW50" s="5" t="s">
        <v>130</v>
      </c>
      <c r="BX50" s="15">
        <f t="shared" si="27"/>
        <v>0</v>
      </c>
      <c r="BY50" s="10" t="str">
        <f>IFERROR(VLOOKUP(A50,'24'!U:V,2,0),"0")</f>
        <v>0</v>
      </c>
      <c r="BZ50" s="5" t="s">
        <v>130</v>
      </c>
      <c r="CA50" s="15">
        <f t="shared" si="28"/>
        <v>0</v>
      </c>
      <c r="CB50" s="10" t="str">
        <f>IFERROR(VLOOKUP(A50,'25'!U:V,2,0),"0")</f>
        <v>0</v>
      </c>
      <c r="CC50" s="5" t="s">
        <v>130</v>
      </c>
      <c r="CD50" s="15">
        <f t="shared" si="29"/>
        <v>0</v>
      </c>
      <c r="CE50" s="10" t="str">
        <f>IFERROR(VLOOKUP(A50,'26'!U:V,2,0),"0")</f>
        <v>0</v>
      </c>
      <c r="CF50" s="5" t="s">
        <v>130</v>
      </c>
      <c r="CG50" s="15">
        <f t="shared" si="30"/>
        <v>0</v>
      </c>
      <c r="CH50" s="10" t="str">
        <f>IFERROR(VLOOKUP(A50,'27'!U:V,2,0),"0")</f>
        <v>0</v>
      </c>
      <c r="CI50" s="5" t="s">
        <v>130</v>
      </c>
      <c r="CJ50" s="15">
        <f t="shared" si="31"/>
        <v>0</v>
      </c>
      <c r="CK50" s="10" t="str">
        <f>IFERROR(VLOOKUP(A50,'28'!U:V,2,0),"0")</f>
        <v>0</v>
      </c>
      <c r="CL50" s="5" t="s">
        <v>130</v>
      </c>
      <c r="CM50" s="15">
        <f t="shared" si="32"/>
        <v>0</v>
      </c>
      <c r="CN50" s="10" t="str">
        <f>IFERROR(VLOOKUP(A50,'29'!U:V,2,0),"0")</f>
        <v>0</v>
      </c>
      <c r="CO50" s="5" t="s">
        <v>130</v>
      </c>
      <c r="CP50" s="15">
        <f t="shared" si="33"/>
        <v>0</v>
      </c>
      <c r="CQ50" s="10" t="str">
        <f>IFERROR(VLOOKUP(A50,'30'!U:V,2,0),"0")</f>
        <v>0</v>
      </c>
      <c r="CR50" s="5" t="s">
        <v>130</v>
      </c>
      <c r="CS50" s="15">
        <f t="shared" si="34"/>
        <v>0</v>
      </c>
      <c r="CT50" s="10" t="str">
        <f>IFERROR(VLOOKUP(A50,'31'!U:V,2,0),"0")</f>
        <v>0</v>
      </c>
      <c r="CU50" s="5" t="s">
        <v>130</v>
      </c>
      <c r="CV50" s="15">
        <f t="shared" si="35"/>
        <v>0</v>
      </c>
      <c r="CW50" s="10" t="str">
        <f>IFERROR(VLOOKUP(B50,'B-plus'!A:D,4,0),"0")</f>
        <v>0</v>
      </c>
      <c r="CX50" s="5" t="s">
        <v>130</v>
      </c>
      <c r="CY50" s="15">
        <f t="shared" si="36"/>
        <v>0</v>
      </c>
    </row>
    <row r="51" spans="1:103" x14ac:dyDescent="0.25">
      <c r="A51" s="6" t="s">
        <v>97</v>
      </c>
      <c r="B51" s="6">
        <v>1111067</v>
      </c>
      <c r="C51" s="4" t="s">
        <v>98</v>
      </c>
      <c r="D51" s="13">
        <v>3.45</v>
      </c>
      <c r="E51" s="19">
        <f t="shared" si="19"/>
        <v>0</v>
      </c>
      <c r="F51" s="5" t="s">
        <v>130</v>
      </c>
      <c r="G51" s="13">
        <f t="shared" si="20"/>
        <v>0</v>
      </c>
      <c r="H51" s="10" t="str">
        <f>IFERROR(VLOOKUP(A51,'1'!U:V,2,0),"0")</f>
        <v>0</v>
      </c>
      <c r="I51" s="5" t="s">
        <v>130</v>
      </c>
      <c r="J51" s="15">
        <f t="shared" si="37"/>
        <v>0</v>
      </c>
      <c r="K51" s="10" t="str">
        <f>IFERROR(VLOOKUP(A51,'2'!U:V,2,0),"0")</f>
        <v>0</v>
      </c>
      <c r="L51" s="5" t="s">
        <v>130</v>
      </c>
      <c r="M51" s="15">
        <f t="shared" si="38"/>
        <v>0</v>
      </c>
      <c r="N51" s="10" t="str">
        <f>IFERROR(VLOOKUP(A51,'3'!U:V,2,0),"0")</f>
        <v>0</v>
      </c>
      <c r="O51" s="5" t="s">
        <v>130</v>
      </c>
      <c r="P51" s="15">
        <f t="shared" si="39"/>
        <v>0</v>
      </c>
      <c r="Q51" s="10" t="str">
        <f>IFERROR(VLOOKUP(A51,'4'!U:V,2,0),"0")</f>
        <v>0</v>
      </c>
      <c r="R51" s="5" t="s">
        <v>130</v>
      </c>
      <c r="S51" s="15">
        <f t="shared" si="40"/>
        <v>0</v>
      </c>
      <c r="T51" s="10" t="str">
        <f>IFERROR(VLOOKUP(A51,'5'!U:V,2,0),"0")</f>
        <v>0</v>
      </c>
      <c r="U51" s="5" t="s">
        <v>130</v>
      </c>
      <c r="V51" s="15">
        <f t="shared" si="41"/>
        <v>0</v>
      </c>
      <c r="W51" s="10" t="str">
        <f>IFERROR(VLOOKUP(A51,'6'!U:V,2,0),"0")</f>
        <v>0</v>
      </c>
      <c r="X51" s="5" t="s">
        <v>130</v>
      </c>
      <c r="Y51" s="15">
        <f t="shared" si="42"/>
        <v>0</v>
      </c>
      <c r="Z51" s="10" t="str">
        <f>IFERROR(VLOOKUP(A51,'7'!U:V,2,0),"0")</f>
        <v>0</v>
      </c>
      <c r="AA51" s="5" t="s">
        <v>130</v>
      </c>
      <c r="AB51" s="15">
        <f t="shared" si="43"/>
        <v>0</v>
      </c>
      <c r="AC51" s="10" t="str">
        <f>IFERROR(VLOOKUP(A51,'8'!U:V,2,0),"0")</f>
        <v>0</v>
      </c>
      <c r="AD51" s="5" t="s">
        <v>130</v>
      </c>
      <c r="AE51" s="15">
        <f t="shared" si="44"/>
        <v>0</v>
      </c>
      <c r="AF51" s="10" t="str">
        <f>IFERROR(VLOOKUP(A51,'9'!U:V,2,0),"0")</f>
        <v>0</v>
      </c>
      <c r="AG51" s="5" t="s">
        <v>130</v>
      </c>
      <c r="AH51" s="15">
        <f t="shared" si="45"/>
        <v>0</v>
      </c>
      <c r="AI51" s="10" t="str">
        <f>IFERROR(VLOOKUP(A51,'10'!U:V,2,0),"0")</f>
        <v>0</v>
      </c>
      <c r="AJ51" s="5" t="s">
        <v>130</v>
      </c>
      <c r="AK51" s="15">
        <f t="shared" si="46"/>
        <v>0</v>
      </c>
      <c r="AL51" s="10" t="str">
        <f>IFERROR(VLOOKUP(A51,'11'!U:V,2,0),"0")</f>
        <v>0</v>
      </c>
      <c r="AM51" s="5" t="s">
        <v>130</v>
      </c>
      <c r="AN51" s="15">
        <f t="shared" si="47"/>
        <v>0</v>
      </c>
      <c r="AO51" s="10" t="str">
        <f>IFERROR(VLOOKUP(A51,'12'!U:V,2,0),"0")</f>
        <v>0</v>
      </c>
      <c r="AP51" s="5" t="s">
        <v>130</v>
      </c>
      <c r="AQ51" s="15">
        <f t="shared" si="48"/>
        <v>0</v>
      </c>
      <c r="AR51" s="10" t="str">
        <f>IFERROR(VLOOKUP(A51,'13'!U:V,2,0),"0")</f>
        <v>0</v>
      </c>
      <c r="AS51" s="5" t="s">
        <v>130</v>
      </c>
      <c r="AT51" s="15">
        <f t="shared" si="49"/>
        <v>0</v>
      </c>
      <c r="AU51" s="10" t="str">
        <f>IFERROR(VLOOKUP(A51,'14'!U:V,2,0),"0")</f>
        <v>0</v>
      </c>
      <c r="AV51" s="5" t="s">
        <v>130</v>
      </c>
      <c r="AW51" s="15">
        <f t="shared" si="50"/>
        <v>0</v>
      </c>
      <c r="AX51" s="10" t="str">
        <f>IFERROR(VLOOKUP(A51,'15'!U:V,2,0),"0")</f>
        <v>0</v>
      </c>
      <c r="AY51" s="5" t="s">
        <v>130</v>
      </c>
      <c r="AZ51" s="15">
        <f t="shared" si="51"/>
        <v>0</v>
      </c>
      <c r="BA51" s="10" t="str">
        <f>IFERROR(VLOOKUP(A51,'16'!U:V,2,0),"0")</f>
        <v>0</v>
      </c>
      <c r="BB51" s="5" t="s">
        <v>130</v>
      </c>
      <c r="BC51" s="15">
        <f t="shared" si="52"/>
        <v>0</v>
      </c>
      <c r="BD51" s="10" t="str">
        <f>IFERROR(VLOOKUP(A51,'17'!U:V,2,0),"0")</f>
        <v>0</v>
      </c>
      <c r="BE51" s="5" t="s">
        <v>130</v>
      </c>
      <c r="BF51" s="15">
        <f t="shared" si="53"/>
        <v>0</v>
      </c>
      <c r="BG51" s="10" t="str">
        <f>IFERROR(VLOOKUP(A51,'18'!U:V,2,0),"0")</f>
        <v>0</v>
      </c>
      <c r="BH51" s="5" t="s">
        <v>130</v>
      </c>
      <c r="BI51" s="15">
        <f t="shared" si="22"/>
        <v>0</v>
      </c>
      <c r="BJ51" s="10" t="str">
        <f>IFERROR(VLOOKUP(A51,'19'!U:V,2,0),"0")</f>
        <v>0</v>
      </c>
      <c r="BK51" s="5" t="s">
        <v>130</v>
      </c>
      <c r="BL51" s="15">
        <f t="shared" si="23"/>
        <v>0</v>
      </c>
      <c r="BM51" s="10" t="str">
        <f>IFERROR(VLOOKUP(A51,'20'!U:V,2,0),"0")</f>
        <v>0</v>
      </c>
      <c r="BN51" s="5" t="s">
        <v>130</v>
      </c>
      <c r="BO51" s="15">
        <f t="shared" si="24"/>
        <v>0</v>
      </c>
      <c r="BP51" s="10" t="str">
        <f>IFERROR(VLOOKUP(A51,'21'!U:V,2,0),"0")</f>
        <v>0</v>
      </c>
      <c r="BQ51" s="5" t="s">
        <v>130</v>
      </c>
      <c r="BR51" s="15">
        <f t="shared" si="25"/>
        <v>0</v>
      </c>
      <c r="BS51" s="10" t="str">
        <f>IFERROR(VLOOKUP(A51,'22'!U:V,2,0),"0")</f>
        <v>0</v>
      </c>
      <c r="BT51" s="5" t="s">
        <v>130</v>
      </c>
      <c r="BU51" s="15">
        <f t="shared" si="26"/>
        <v>0</v>
      </c>
      <c r="BV51" s="10" t="str">
        <f>IFERROR(VLOOKUP(A51,'23'!U:V,2,0),"0")</f>
        <v>0</v>
      </c>
      <c r="BW51" s="5" t="s">
        <v>130</v>
      </c>
      <c r="BX51" s="15">
        <f t="shared" si="27"/>
        <v>0</v>
      </c>
      <c r="BY51" s="10" t="str">
        <f>IFERROR(VLOOKUP(A51,'24'!U:V,2,0),"0")</f>
        <v>0</v>
      </c>
      <c r="BZ51" s="5" t="s">
        <v>130</v>
      </c>
      <c r="CA51" s="15">
        <f t="shared" si="28"/>
        <v>0</v>
      </c>
      <c r="CB51" s="10" t="str">
        <f>IFERROR(VLOOKUP(A51,'25'!U:V,2,0),"0")</f>
        <v>0</v>
      </c>
      <c r="CC51" s="5" t="s">
        <v>130</v>
      </c>
      <c r="CD51" s="15">
        <f t="shared" si="29"/>
        <v>0</v>
      </c>
      <c r="CE51" s="10" t="str">
        <f>IFERROR(VLOOKUP(A51,'26'!U:V,2,0),"0")</f>
        <v>0</v>
      </c>
      <c r="CF51" s="5" t="s">
        <v>130</v>
      </c>
      <c r="CG51" s="15">
        <f t="shared" si="30"/>
        <v>0</v>
      </c>
      <c r="CH51" s="10" t="str">
        <f>IFERROR(VLOOKUP(A51,'27'!U:V,2,0),"0")</f>
        <v>0</v>
      </c>
      <c r="CI51" s="5" t="s">
        <v>130</v>
      </c>
      <c r="CJ51" s="15">
        <f t="shared" si="31"/>
        <v>0</v>
      </c>
      <c r="CK51" s="10" t="str">
        <f>IFERROR(VLOOKUP(A51,'28'!U:V,2,0),"0")</f>
        <v>0</v>
      </c>
      <c r="CL51" s="5" t="s">
        <v>130</v>
      </c>
      <c r="CM51" s="15">
        <f t="shared" si="32"/>
        <v>0</v>
      </c>
      <c r="CN51" s="10" t="str">
        <f>IFERROR(VLOOKUP(A51,'29'!U:V,2,0),"0")</f>
        <v>0</v>
      </c>
      <c r="CO51" s="5" t="s">
        <v>130</v>
      </c>
      <c r="CP51" s="15">
        <f t="shared" si="33"/>
        <v>0</v>
      </c>
      <c r="CQ51" s="10" t="str">
        <f>IFERROR(VLOOKUP(A51,'30'!U:V,2,0),"0")</f>
        <v>0</v>
      </c>
      <c r="CR51" s="5" t="s">
        <v>130</v>
      </c>
      <c r="CS51" s="15">
        <f t="shared" si="34"/>
        <v>0</v>
      </c>
      <c r="CT51" s="10" t="str">
        <f>IFERROR(VLOOKUP(A51,'31'!U:V,2,0),"0")</f>
        <v>0</v>
      </c>
      <c r="CU51" s="5" t="s">
        <v>130</v>
      </c>
      <c r="CV51" s="15">
        <f t="shared" si="35"/>
        <v>0</v>
      </c>
      <c r="CW51" s="10" t="str">
        <f>IFERROR(VLOOKUP(B51,'B-plus'!A:D,4,0),"0")</f>
        <v>0</v>
      </c>
      <c r="CX51" s="5" t="s">
        <v>130</v>
      </c>
      <c r="CY51" s="15">
        <f t="shared" si="36"/>
        <v>0</v>
      </c>
    </row>
    <row r="52" spans="1:103" x14ac:dyDescent="0.25">
      <c r="A52" s="6" t="s">
        <v>68</v>
      </c>
      <c r="B52" s="6" t="s">
        <v>68</v>
      </c>
      <c r="C52" s="4" t="s">
        <v>69</v>
      </c>
      <c r="D52" s="13">
        <v>3.45</v>
      </c>
      <c r="E52" s="19">
        <f t="shared" si="19"/>
        <v>0</v>
      </c>
      <c r="F52" s="5" t="s">
        <v>130</v>
      </c>
      <c r="G52" s="13">
        <f t="shared" si="20"/>
        <v>0</v>
      </c>
      <c r="H52" s="10" t="str">
        <f>IFERROR(VLOOKUP(A52,'1'!U:V,2,0),"0")</f>
        <v>0</v>
      </c>
      <c r="I52" s="5" t="s">
        <v>130</v>
      </c>
      <c r="J52" s="15">
        <f t="shared" si="37"/>
        <v>0</v>
      </c>
      <c r="K52" s="10" t="str">
        <f>IFERROR(VLOOKUP(A52,'2'!U:V,2,0),"0")</f>
        <v>0</v>
      </c>
      <c r="L52" s="5" t="s">
        <v>130</v>
      </c>
      <c r="M52" s="15">
        <f t="shared" si="38"/>
        <v>0</v>
      </c>
      <c r="N52" s="10" t="str">
        <f>IFERROR(VLOOKUP(A52,'3'!U:V,2,0),"0")</f>
        <v>0</v>
      </c>
      <c r="O52" s="5" t="s">
        <v>130</v>
      </c>
      <c r="P52" s="15">
        <f t="shared" si="39"/>
        <v>0</v>
      </c>
      <c r="Q52" s="10" t="str">
        <f>IFERROR(VLOOKUP(A52,'4'!U:V,2,0),"0")</f>
        <v>0</v>
      </c>
      <c r="R52" s="5" t="s">
        <v>130</v>
      </c>
      <c r="S52" s="15">
        <f t="shared" si="40"/>
        <v>0</v>
      </c>
      <c r="T52" s="10" t="str">
        <f>IFERROR(VLOOKUP(A52,'5'!U:V,2,0),"0")</f>
        <v>0</v>
      </c>
      <c r="U52" s="5" t="s">
        <v>130</v>
      </c>
      <c r="V52" s="15">
        <f t="shared" si="41"/>
        <v>0</v>
      </c>
      <c r="W52" s="10" t="str">
        <f>IFERROR(VLOOKUP(A52,'6'!U:V,2,0),"0")</f>
        <v>0</v>
      </c>
      <c r="X52" s="5" t="s">
        <v>130</v>
      </c>
      <c r="Y52" s="15">
        <f t="shared" si="42"/>
        <v>0</v>
      </c>
      <c r="Z52" s="10" t="str">
        <f>IFERROR(VLOOKUP(A52,'7'!U:V,2,0),"0")</f>
        <v>0</v>
      </c>
      <c r="AA52" s="5" t="s">
        <v>130</v>
      </c>
      <c r="AB52" s="15">
        <f t="shared" si="43"/>
        <v>0</v>
      </c>
      <c r="AC52" s="10" t="str">
        <f>IFERROR(VLOOKUP(A52,'8'!U:V,2,0),"0")</f>
        <v>0</v>
      </c>
      <c r="AD52" s="5" t="s">
        <v>130</v>
      </c>
      <c r="AE52" s="15">
        <f t="shared" si="44"/>
        <v>0</v>
      </c>
      <c r="AF52" s="10" t="str">
        <f>IFERROR(VLOOKUP(A52,'9'!U:V,2,0),"0")</f>
        <v>0</v>
      </c>
      <c r="AG52" s="5" t="s">
        <v>130</v>
      </c>
      <c r="AH52" s="15">
        <f t="shared" si="45"/>
        <v>0</v>
      </c>
      <c r="AI52" s="10" t="str">
        <f>IFERROR(VLOOKUP(A52,'10'!U:V,2,0),"0")</f>
        <v>0</v>
      </c>
      <c r="AJ52" s="5" t="s">
        <v>130</v>
      </c>
      <c r="AK52" s="15">
        <f t="shared" si="46"/>
        <v>0</v>
      </c>
      <c r="AL52" s="10" t="str">
        <f>IFERROR(VLOOKUP(A52,'11'!U:V,2,0),"0")</f>
        <v>0</v>
      </c>
      <c r="AM52" s="5" t="s">
        <v>130</v>
      </c>
      <c r="AN52" s="15">
        <f t="shared" si="47"/>
        <v>0</v>
      </c>
      <c r="AO52" s="10" t="str">
        <f>IFERROR(VLOOKUP(A52,'12'!U:V,2,0),"0")</f>
        <v>0</v>
      </c>
      <c r="AP52" s="5" t="s">
        <v>130</v>
      </c>
      <c r="AQ52" s="15">
        <f t="shared" si="48"/>
        <v>0</v>
      </c>
      <c r="AR52" s="10" t="str">
        <f>IFERROR(VLOOKUP(A52,'13'!U:V,2,0),"0")</f>
        <v>0</v>
      </c>
      <c r="AS52" s="5" t="s">
        <v>130</v>
      </c>
      <c r="AT52" s="15">
        <f t="shared" si="49"/>
        <v>0</v>
      </c>
      <c r="AU52" s="10" t="str">
        <f>IFERROR(VLOOKUP(A52,'14'!U:V,2,0),"0")</f>
        <v>0</v>
      </c>
      <c r="AV52" s="5" t="s">
        <v>130</v>
      </c>
      <c r="AW52" s="15">
        <f t="shared" si="50"/>
        <v>0</v>
      </c>
      <c r="AX52" s="10" t="str">
        <f>IFERROR(VLOOKUP(A52,'15'!U:V,2,0),"0")</f>
        <v>0</v>
      </c>
      <c r="AY52" s="5" t="s">
        <v>130</v>
      </c>
      <c r="AZ52" s="15">
        <f t="shared" si="51"/>
        <v>0</v>
      </c>
      <c r="BA52" s="10" t="str">
        <f>IFERROR(VLOOKUP(A52,'16'!U:V,2,0),"0")</f>
        <v>0</v>
      </c>
      <c r="BB52" s="5" t="s">
        <v>130</v>
      </c>
      <c r="BC52" s="15">
        <f t="shared" si="52"/>
        <v>0</v>
      </c>
      <c r="BD52" s="10" t="str">
        <f>IFERROR(VLOOKUP(A52,'17'!U:V,2,0),"0")</f>
        <v>0</v>
      </c>
      <c r="BE52" s="5" t="s">
        <v>130</v>
      </c>
      <c r="BF52" s="15">
        <f t="shared" si="53"/>
        <v>0</v>
      </c>
      <c r="BG52" s="10" t="str">
        <f>IFERROR(VLOOKUP(A52,'18'!U:V,2,0),"0")</f>
        <v>0</v>
      </c>
      <c r="BH52" s="5" t="s">
        <v>130</v>
      </c>
      <c r="BI52" s="15">
        <f t="shared" si="22"/>
        <v>0</v>
      </c>
      <c r="BJ52" s="10" t="str">
        <f>IFERROR(VLOOKUP(A52,'19'!U:V,2,0),"0")</f>
        <v>0</v>
      </c>
      <c r="BK52" s="5" t="s">
        <v>130</v>
      </c>
      <c r="BL52" s="15">
        <f t="shared" si="23"/>
        <v>0</v>
      </c>
      <c r="BM52" s="10" t="str">
        <f>IFERROR(VLOOKUP(A52,'20'!U:V,2,0),"0")</f>
        <v>0</v>
      </c>
      <c r="BN52" s="5" t="s">
        <v>130</v>
      </c>
      <c r="BO52" s="15">
        <f t="shared" si="24"/>
        <v>0</v>
      </c>
      <c r="BP52" s="10" t="str">
        <f>IFERROR(VLOOKUP(A52,'21'!U:V,2,0),"0")</f>
        <v>0</v>
      </c>
      <c r="BQ52" s="5" t="s">
        <v>130</v>
      </c>
      <c r="BR52" s="15">
        <f t="shared" si="25"/>
        <v>0</v>
      </c>
      <c r="BS52" s="10" t="str">
        <f>IFERROR(VLOOKUP(A52,'22'!U:V,2,0),"0")</f>
        <v>0</v>
      </c>
      <c r="BT52" s="5" t="s">
        <v>130</v>
      </c>
      <c r="BU52" s="15">
        <f t="shared" si="26"/>
        <v>0</v>
      </c>
      <c r="BV52" s="10" t="str">
        <f>IFERROR(VLOOKUP(A52,'23'!U:V,2,0),"0")</f>
        <v>0</v>
      </c>
      <c r="BW52" s="5" t="s">
        <v>130</v>
      </c>
      <c r="BX52" s="15">
        <f t="shared" si="27"/>
        <v>0</v>
      </c>
      <c r="BY52" s="10" t="str">
        <f>IFERROR(VLOOKUP(A52,'24'!U:V,2,0),"0")</f>
        <v>0</v>
      </c>
      <c r="BZ52" s="5" t="s">
        <v>130</v>
      </c>
      <c r="CA52" s="15">
        <f t="shared" si="28"/>
        <v>0</v>
      </c>
      <c r="CB52" s="10" t="str">
        <f>IFERROR(VLOOKUP(A52,'25'!U:V,2,0),"0")</f>
        <v>0</v>
      </c>
      <c r="CC52" s="5" t="s">
        <v>130</v>
      </c>
      <c r="CD52" s="15">
        <f t="shared" si="29"/>
        <v>0</v>
      </c>
      <c r="CE52" s="10" t="str">
        <f>IFERROR(VLOOKUP(A52,'26'!U:V,2,0),"0")</f>
        <v>0</v>
      </c>
      <c r="CF52" s="5" t="s">
        <v>130</v>
      </c>
      <c r="CG52" s="15">
        <f t="shared" si="30"/>
        <v>0</v>
      </c>
      <c r="CH52" s="10" t="str">
        <f>IFERROR(VLOOKUP(A52,'27'!U:V,2,0),"0")</f>
        <v>0</v>
      </c>
      <c r="CI52" s="5" t="s">
        <v>130</v>
      </c>
      <c r="CJ52" s="15">
        <f t="shared" si="31"/>
        <v>0</v>
      </c>
      <c r="CK52" s="10" t="str">
        <f>IFERROR(VLOOKUP(A52,'28'!U:V,2,0),"0")</f>
        <v>0</v>
      </c>
      <c r="CL52" s="5" t="s">
        <v>130</v>
      </c>
      <c r="CM52" s="15">
        <f t="shared" si="32"/>
        <v>0</v>
      </c>
      <c r="CN52" s="10" t="str">
        <f>IFERROR(VLOOKUP(A52,'29'!U:V,2,0),"0")</f>
        <v>0</v>
      </c>
      <c r="CO52" s="5" t="s">
        <v>130</v>
      </c>
      <c r="CP52" s="15">
        <f t="shared" si="33"/>
        <v>0</v>
      </c>
      <c r="CQ52" s="10" t="str">
        <f>IFERROR(VLOOKUP(A52,'30'!U:V,2,0),"0")</f>
        <v>0</v>
      </c>
      <c r="CR52" s="5" t="s">
        <v>130</v>
      </c>
      <c r="CS52" s="15">
        <f t="shared" si="34"/>
        <v>0</v>
      </c>
      <c r="CT52" s="10" t="str">
        <f>IFERROR(VLOOKUP(A52,'31'!U:V,2,0),"0")</f>
        <v>0</v>
      </c>
      <c r="CU52" s="5" t="s">
        <v>130</v>
      </c>
      <c r="CV52" s="15">
        <f t="shared" si="35"/>
        <v>0</v>
      </c>
      <c r="CW52" s="10" t="str">
        <f>IFERROR(VLOOKUP(B52,'B-plus'!A:D,4,0),"0")</f>
        <v>0</v>
      </c>
      <c r="CX52" s="5" t="s">
        <v>130</v>
      </c>
      <c r="CY52" s="15">
        <f t="shared" si="36"/>
        <v>0</v>
      </c>
    </row>
    <row r="53" spans="1:103" x14ac:dyDescent="0.25">
      <c r="A53" s="6" t="s">
        <v>173</v>
      </c>
      <c r="B53" s="6" t="s">
        <v>173</v>
      </c>
      <c r="C53" s="4" t="s">
        <v>69</v>
      </c>
      <c r="D53" s="13">
        <v>3.45</v>
      </c>
      <c r="E53" s="19">
        <f t="shared" si="19"/>
        <v>0</v>
      </c>
      <c r="F53" s="5" t="s">
        <v>130</v>
      </c>
      <c r="G53" s="13">
        <f t="shared" si="20"/>
        <v>0</v>
      </c>
      <c r="H53" s="10" t="str">
        <f>IFERROR(VLOOKUP(A53,'1'!U:V,2,0),"0")</f>
        <v>0</v>
      </c>
      <c r="I53" s="5" t="s">
        <v>130</v>
      </c>
      <c r="J53" s="15">
        <f t="shared" si="37"/>
        <v>0</v>
      </c>
      <c r="K53" s="10" t="str">
        <f>IFERROR(VLOOKUP(A53,'2'!U:V,2,0),"0")</f>
        <v>0</v>
      </c>
      <c r="L53" s="5" t="s">
        <v>130</v>
      </c>
      <c r="M53" s="15">
        <f t="shared" si="38"/>
        <v>0</v>
      </c>
      <c r="N53" s="10" t="str">
        <f>IFERROR(VLOOKUP(A53,'3'!U:V,2,0),"0")</f>
        <v>0</v>
      </c>
      <c r="O53" s="5" t="s">
        <v>130</v>
      </c>
      <c r="P53" s="15">
        <f t="shared" si="39"/>
        <v>0</v>
      </c>
      <c r="Q53" s="10" t="str">
        <f>IFERROR(VLOOKUP(A53,'4'!U:V,2,0),"0")</f>
        <v>0</v>
      </c>
      <c r="R53" s="5" t="s">
        <v>130</v>
      </c>
      <c r="S53" s="15">
        <f t="shared" si="40"/>
        <v>0</v>
      </c>
      <c r="T53" s="10" t="str">
        <f>IFERROR(VLOOKUP(A53,'5'!U:V,2,0),"0")</f>
        <v>0</v>
      </c>
      <c r="U53" s="5" t="s">
        <v>130</v>
      </c>
      <c r="V53" s="15">
        <f t="shared" si="41"/>
        <v>0</v>
      </c>
      <c r="W53" s="10" t="str">
        <f>IFERROR(VLOOKUP(A53,'6'!U:V,2,0),"0")</f>
        <v>0</v>
      </c>
      <c r="X53" s="5" t="s">
        <v>130</v>
      </c>
      <c r="Y53" s="15">
        <f t="shared" si="42"/>
        <v>0</v>
      </c>
      <c r="Z53" s="10" t="str">
        <f>IFERROR(VLOOKUP(A53,'7'!U:V,2,0),"0")</f>
        <v>0</v>
      </c>
      <c r="AA53" s="5" t="s">
        <v>130</v>
      </c>
      <c r="AB53" s="15">
        <f t="shared" si="43"/>
        <v>0</v>
      </c>
      <c r="AC53" s="10" t="str">
        <f>IFERROR(VLOOKUP(A53,'8'!U:V,2,0),"0")</f>
        <v>0</v>
      </c>
      <c r="AD53" s="5" t="s">
        <v>130</v>
      </c>
      <c r="AE53" s="15">
        <f t="shared" si="44"/>
        <v>0</v>
      </c>
      <c r="AF53" s="10" t="str">
        <f>IFERROR(VLOOKUP(A53,'9'!U:V,2,0),"0")</f>
        <v>0</v>
      </c>
      <c r="AG53" s="5" t="s">
        <v>130</v>
      </c>
      <c r="AH53" s="15">
        <f t="shared" si="45"/>
        <v>0</v>
      </c>
      <c r="AI53" s="10" t="str">
        <f>IFERROR(VLOOKUP(A53,'10'!U:V,2,0),"0")</f>
        <v>0</v>
      </c>
      <c r="AJ53" s="5" t="s">
        <v>130</v>
      </c>
      <c r="AK53" s="15">
        <f t="shared" si="46"/>
        <v>0</v>
      </c>
      <c r="AL53" s="10" t="str">
        <f>IFERROR(VLOOKUP(A53,'11'!U:V,2,0),"0")</f>
        <v>0</v>
      </c>
      <c r="AM53" s="5" t="s">
        <v>130</v>
      </c>
      <c r="AN53" s="15">
        <f t="shared" si="47"/>
        <v>0</v>
      </c>
      <c r="AO53" s="10" t="str">
        <f>IFERROR(VLOOKUP(A53,'12'!U:V,2,0),"0")</f>
        <v>0</v>
      </c>
      <c r="AP53" s="5" t="s">
        <v>130</v>
      </c>
      <c r="AQ53" s="15">
        <f t="shared" si="48"/>
        <v>0</v>
      </c>
      <c r="AR53" s="10" t="str">
        <f>IFERROR(VLOOKUP(A53,'13'!U:V,2,0),"0")</f>
        <v>0</v>
      </c>
      <c r="AS53" s="5" t="s">
        <v>130</v>
      </c>
      <c r="AT53" s="15">
        <f t="shared" si="49"/>
        <v>0</v>
      </c>
      <c r="AU53" s="10" t="str">
        <f>IFERROR(VLOOKUP(A53,'14'!U:V,2,0),"0")</f>
        <v>0</v>
      </c>
      <c r="AV53" s="5" t="s">
        <v>130</v>
      </c>
      <c r="AW53" s="15">
        <f t="shared" si="50"/>
        <v>0</v>
      </c>
      <c r="AX53" s="10" t="str">
        <f>IFERROR(VLOOKUP(A53,'15'!U:V,2,0),"0")</f>
        <v>0</v>
      </c>
      <c r="AY53" s="5" t="s">
        <v>130</v>
      </c>
      <c r="AZ53" s="15">
        <f t="shared" si="51"/>
        <v>0</v>
      </c>
      <c r="BA53" s="10" t="str">
        <f>IFERROR(VLOOKUP(A53,'16'!U:V,2,0),"0")</f>
        <v>0</v>
      </c>
      <c r="BB53" s="5" t="s">
        <v>130</v>
      </c>
      <c r="BC53" s="15">
        <f t="shared" si="52"/>
        <v>0</v>
      </c>
      <c r="BD53" s="10" t="str">
        <f>IFERROR(VLOOKUP(A53,'17'!U:V,2,0),"0")</f>
        <v>0</v>
      </c>
      <c r="BE53" s="5" t="s">
        <v>130</v>
      </c>
      <c r="BF53" s="15">
        <f t="shared" si="53"/>
        <v>0</v>
      </c>
      <c r="BG53" s="10" t="str">
        <f>IFERROR(VLOOKUP(A53,'18'!U:V,2,0),"0")</f>
        <v>0</v>
      </c>
      <c r="BH53" s="5" t="s">
        <v>130</v>
      </c>
      <c r="BI53" s="15">
        <f t="shared" si="22"/>
        <v>0</v>
      </c>
      <c r="BJ53" s="10" t="str">
        <f>IFERROR(VLOOKUP(A53,'19'!U:V,2,0),"0")</f>
        <v>0</v>
      </c>
      <c r="BK53" s="5" t="s">
        <v>130</v>
      </c>
      <c r="BL53" s="15">
        <f t="shared" si="23"/>
        <v>0</v>
      </c>
      <c r="BM53" s="10" t="str">
        <f>IFERROR(VLOOKUP(A53,'20'!U:V,2,0),"0")</f>
        <v>0</v>
      </c>
      <c r="BN53" s="5" t="s">
        <v>130</v>
      </c>
      <c r="BO53" s="15">
        <f t="shared" si="24"/>
        <v>0</v>
      </c>
      <c r="BP53" s="10" t="str">
        <f>IFERROR(VLOOKUP(A53,'21'!U:V,2,0),"0")</f>
        <v>0</v>
      </c>
      <c r="BQ53" s="5" t="s">
        <v>130</v>
      </c>
      <c r="BR53" s="15">
        <f t="shared" si="25"/>
        <v>0</v>
      </c>
      <c r="BS53" s="10" t="str">
        <f>IFERROR(VLOOKUP(A53,'22'!U:V,2,0),"0")</f>
        <v>0</v>
      </c>
      <c r="BT53" s="5" t="s">
        <v>130</v>
      </c>
      <c r="BU53" s="15">
        <f t="shared" si="26"/>
        <v>0</v>
      </c>
      <c r="BV53" s="10" t="str">
        <f>IFERROR(VLOOKUP(A53,'23'!U:V,2,0),"0")</f>
        <v>0</v>
      </c>
      <c r="BW53" s="5" t="s">
        <v>130</v>
      </c>
      <c r="BX53" s="15">
        <f t="shared" si="27"/>
        <v>0</v>
      </c>
      <c r="BY53" s="10" t="str">
        <f>IFERROR(VLOOKUP(A53,'24'!U:V,2,0),"0")</f>
        <v>0</v>
      </c>
      <c r="BZ53" s="5" t="s">
        <v>130</v>
      </c>
      <c r="CA53" s="15">
        <f t="shared" si="28"/>
        <v>0</v>
      </c>
      <c r="CB53" s="10" t="str">
        <f>IFERROR(VLOOKUP(A53,'25'!U:V,2,0),"0")</f>
        <v>0</v>
      </c>
      <c r="CC53" s="5" t="s">
        <v>130</v>
      </c>
      <c r="CD53" s="15">
        <f t="shared" si="29"/>
        <v>0</v>
      </c>
      <c r="CE53" s="10" t="str">
        <f>IFERROR(VLOOKUP(A53,'26'!U:V,2,0),"0")</f>
        <v>0</v>
      </c>
      <c r="CF53" s="5" t="s">
        <v>130</v>
      </c>
      <c r="CG53" s="15">
        <f t="shared" si="30"/>
        <v>0</v>
      </c>
      <c r="CH53" s="10" t="str">
        <f>IFERROR(VLOOKUP(A53,'27'!U:V,2,0),"0")</f>
        <v>0</v>
      </c>
      <c r="CI53" s="5" t="s">
        <v>130</v>
      </c>
      <c r="CJ53" s="15">
        <f t="shared" si="31"/>
        <v>0</v>
      </c>
      <c r="CK53" s="10" t="str">
        <f>IFERROR(VLOOKUP(A53,'28'!U:V,2,0),"0")</f>
        <v>0</v>
      </c>
      <c r="CL53" s="5" t="s">
        <v>130</v>
      </c>
      <c r="CM53" s="15">
        <f t="shared" si="32"/>
        <v>0</v>
      </c>
      <c r="CN53" s="10" t="str">
        <f>IFERROR(VLOOKUP(A53,'29'!U:V,2,0),"0")</f>
        <v>0</v>
      </c>
      <c r="CO53" s="5" t="s">
        <v>130</v>
      </c>
      <c r="CP53" s="15">
        <f t="shared" si="33"/>
        <v>0</v>
      </c>
      <c r="CQ53" s="10" t="str">
        <f>IFERROR(VLOOKUP(A53,'30'!U:V,2,0),"0")</f>
        <v>0</v>
      </c>
      <c r="CR53" s="5" t="s">
        <v>130</v>
      </c>
      <c r="CS53" s="15">
        <f t="shared" si="34"/>
        <v>0</v>
      </c>
      <c r="CT53" s="10" t="str">
        <f>IFERROR(VLOOKUP(A53,'31'!U:V,2,0),"0")</f>
        <v>0</v>
      </c>
      <c r="CU53" s="5" t="s">
        <v>130</v>
      </c>
      <c r="CV53" s="15">
        <f t="shared" si="35"/>
        <v>0</v>
      </c>
      <c r="CW53" s="10" t="str">
        <f>IFERROR(VLOOKUP(B53,'B-plus'!A:D,4,0),"0")</f>
        <v>0</v>
      </c>
      <c r="CX53" s="5" t="s">
        <v>130</v>
      </c>
      <c r="CY53" s="15">
        <f t="shared" si="36"/>
        <v>0</v>
      </c>
    </row>
    <row r="54" spans="1:103" x14ac:dyDescent="0.25">
      <c r="A54" s="6" t="s">
        <v>93</v>
      </c>
      <c r="B54" s="6">
        <v>1111068</v>
      </c>
      <c r="C54" s="4" t="s">
        <v>94</v>
      </c>
      <c r="D54" s="13">
        <v>2.87</v>
      </c>
      <c r="E54" s="19">
        <f t="shared" si="19"/>
        <v>0</v>
      </c>
      <c r="F54" s="5" t="s">
        <v>130</v>
      </c>
      <c r="G54" s="13">
        <f t="shared" si="20"/>
        <v>0</v>
      </c>
      <c r="H54" s="10" t="str">
        <f>IFERROR(VLOOKUP(A54,'1'!U:V,2,0),"0")</f>
        <v>0</v>
      </c>
      <c r="I54" s="5" t="s">
        <v>130</v>
      </c>
      <c r="J54" s="15">
        <f t="shared" si="37"/>
        <v>0</v>
      </c>
      <c r="K54" s="10" t="str">
        <f>IFERROR(VLOOKUP(A54,'2'!U:V,2,0),"0")</f>
        <v>0</v>
      </c>
      <c r="L54" s="5" t="s">
        <v>130</v>
      </c>
      <c r="M54" s="15">
        <f t="shared" si="38"/>
        <v>0</v>
      </c>
      <c r="N54" s="10" t="str">
        <f>IFERROR(VLOOKUP(A54,'3'!U:V,2,0),"0")</f>
        <v>0</v>
      </c>
      <c r="O54" s="5" t="s">
        <v>130</v>
      </c>
      <c r="P54" s="15">
        <f t="shared" si="39"/>
        <v>0</v>
      </c>
      <c r="Q54" s="10" t="str">
        <f>IFERROR(VLOOKUP(A54,'4'!U:V,2,0),"0")</f>
        <v>0</v>
      </c>
      <c r="R54" s="5" t="s">
        <v>130</v>
      </c>
      <c r="S54" s="15">
        <f t="shared" si="40"/>
        <v>0</v>
      </c>
      <c r="T54" s="10" t="str">
        <f>IFERROR(VLOOKUP(A54,'5'!U:V,2,0),"0")</f>
        <v>0</v>
      </c>
      <c r="U54" s="5" t="s">
        <v>130</v>
      </c>
      <c r="V54" s="15">
        <f t="shared" si="41"/>
        <v>0</v>
      </c>
      <c r="W54" s="10" t="str">
        <f>IFERROR(VLOOKUP(A54,'6'!U:V,2,0),"0")</f>
        <v>0</v>
      </c>
      <c r="X54" s="5" t="s">
        <v>130</v>
      </c>
      <c r="Y54" s="15">
        <f t="shared" si="42"/>
        <v>0</v>
      </c>
      <c r="Z54" s="10" t="str">
        <f>IFERROR(VLOOKUP(A54,'7'!U:V,2,0),"0")</f>
        <v>0</v>
      </c>
      <c r="AA54" s="5" t="s">
        <v>130</v>
      </c>
      <c r="AB54" s="15">
        <f t="shared" si="43"/>
        <v>0</v>
      </c>
      <c r="AC54" s="10" t="str">
        <f>IFERROR(VLOOKUP(A54,'8'!U:V,2,0),"0")</f>
        <v>0</v>
      </c>
      <c r="AD54" s="5" t="s">
        <v>130</v>
      </c>
      <c r="AE54" s="15">
        <f t="shared" si="44"/>
        <v>0</v>
      </c>
      <c r="AF54" s="10" t="str">
        <f>IFERROR(VLOOKUP(A54,'9'!U:V,2,0),"0")</f>
        <v>0</v>
      </c>
      <c r="AG54" s="5" t="s">
        <v>130</v>
      </c>
      <c r="AH54" s="15">
        <f t="shared" si="45"/>
        <v>0</v>
      </c>
      <c r="AI54" s="10" t="str">
        <f>IFERROR(VLOOKUP(A54,'10'!U:V,2,0),"0")</f>
        <v>0</v>
      </c>
      <c r="AJ54" s="5" t="s">
        <v>130</v>
      </c>
      <c r="AK54" s="15">
        <f t="shared" si="46"/>
        <v>0</v>
      </c>
      <c r="AL54" s="10" t="str">
        <f>IFERROR(VLOOKUP(A54,'11'!U:V,2,0),"0")</f>
        <v>0</v>
      </c>
      <c r="AM54" s="5" t="s">
        <v>130</v>
      </c>
      <c r="AN54" s="15">
        <f t="shared" si="47"/>
        <v>0</v>
      </c>
      <c r="AO54" s="10" t="str">
        <f>IFERROR(VLOOKUP(A54,'12'!U:V,2,0),"0")</f>
        <v>0</v>
      </c>
      <c r="AP54" s="5" t="s">
        <v>130</v>
      </c>
      <c r="AQ54" s="15">
        <f t="shared" si="48"/>
        <v>0</v>
      </c>
      <c r="AR54" s="10" t="str">
        <f>IFERROR(VLOOKUP(A54,'13'!U:V,2,0),"0")</f>
        <v>0</v>
      </c>
      <c r="AS54" s="5" t="s">
        <v>130</v>
      </c>
      <c r="AT54" s="15">
        <f t="shared" si="49"/>
        <v>0</v>
      </c>
      <c r="AU54" s="10" t="str">
        <f>IFERROR(VLOOKUP(A54,'14'!U:V,2,0),"0")</f>
        <v>0</v>
      </c>
      <c r="AV54" s="5" t="s">
        <v>130</v>
      </c>
      <c r="AW54" s="15">
        <f t="shared" si="50"/>
        <v>0</v>
      </c>
      <c r="AX54" s="10" t="str">
        <f>IFERROR(VLOOKUP(A54,'15'!U:V,2,0),"0")</f>
        <v>0</v>
      </c>
      <c r="AY54" s="5" t="s">
        <v>130</v>
      </c>
      <c r="AZ54" s="15">
        <f t="shared" si="51"/>
        <v>0</v>
      </c>
      <c r="BA54" s="10" t="str">
        <f>IFERROR(VLOOKUP(A54,'16'!U:V,2,0),"0")</f>
        <v>0</v>
      </c>
      <c r="BB54" s="5" t="s">
        <v>130</v>
      </c>
      <c r="BC54" s="15">
        <f t="shared" si="52"/>
        <v>0</v>
      </c>
      <c r="BD54" s="10" t="str">
        <f>IFERROR(VLOOKUP(A54,'17'!U:V,2,0),"0")</f>
        <v>0</v>
      </c>
      <c r="BE54" s="5" t="s">
        <v>130</v>
      </c>
      <c r="BF54" s="15">
        <f t="shared" si="53"/>
        <v>0</v>
      </c>
      <c r="BG54" s="10" t="str">
        <f>IFERROR(VLOOKUP(A54,'18'!U:V,2,0),"0")</f>
        <v>0</v>
      </c>
      <c r="BH54" s="5" t="s">
        <v>130</v>
      </c>
      <c r="BI54" s="15">
        <f t="shared" si="22"/>
        <v>0</v>
      </c>
      <c r="BJ54" s="10" t="str">
        <f>IFERROR(VLOOKUP(A54,'19'!U:V,2,0),"0")</f>
        <v>0</v>
      </c>
      <c r="BK54" s="5" t="s">
        <v>130</v>
      </c>
      <c r="BL54" s="15">
        <f t="shared" si="23"/>
        <v>0</v>
      </c>
      <c r="BM54" s="10" t="str">
        <f>IFERROR(VLOOKUP(A54,'20'!U:V,2,0),"0")</f>
        <v>0</v>
      </c>
      <c r="BN54" s="5" t="s">
        <v>130</v>
      </c>
      <c r="BO54" s="15">
        <f t="shared" si="24"/>
        <v>0</v>
      </c>
      <c r="BP54" s="10" t="str">
        <f>IFERROR(VLOOKUP(A54,'21'!U:V,2,0),"0")</f>
        <v>0</v>
      </c>
      <c r="BQ54" s="5" t="s">
        <v>130</v>
      </c>
      <c r="BR54" s="15">
        <f t="shared" si="25"/>
        <v>0</v>
      </c>
      <c r="BS54" s="10" t="str">
        <f>IFERROR(VLOOKUP(A54,'22'!U:V,2,0),"0")</f>
        <v>0</v>
      </c>
      <c r="BT54" s="5" t="s">
        <v>130</v>
      </c>
      <c r="BU54" s="15">
        <f t="shared" si="26"/>
        <v>0</v>
      </c>
      <c r="BV54" s="10" t="str">
        <f>IFERROR(VLOOKUP(A54,'23'!U:V,2,0),"0")</f>
        <v>0</v>
      </c>
      <c r="BW54" s="5" t="s">
        <v>130</v>
      </c>
      <c r="BX54" s="15">
        <f t="shared" si="27"/>
        <v>0</v>
      </c>
      <c r="BY54" s="10" t="str">
        <f>IFERROR(VLOOKUP(A54,'24'!U:V,2,0),"0")</f>
        <v>0</v>
      </c>
      <c r="BZ54" s="5" t="s">
        <v>130</v>
      </c>
      <c r="CA54" s="15">
        <f t="shared" si="28"/>
        <v>0</v>
      </c>
      <c r="CB54" s="10" t="str">
        <f>IFERROR(VLOOKUP(A54,'25'!U:V,2,0),"0")</f>
        <v>0</v>
      </c>
      <c r="CC54" s="5" t="s">
        <v>130</v>
      </c>
      <c r="CD54" s="15">
        <f t="shared" si="29"/>
        <v>0</v>
      </c>
      <c r="CE54" s="10" t="str">
        <f>IFERROR(VLOOKUP(A54,'26'!U:V,2,0),"0")</f>
        <v>0</v>
      </c>
      <c r="CF54" s="5" t="s">
        <v>130</v>
      </c>
      <c r="CG54" s="15">
        <f t="shared" si="30"/>
        <v>0</v>
      </c>
      <c r="CH54" s="10" t="str">
        <f>IFERROR(VLOOKUP(A54,'27'!U:V,2,0),"0")</f>
        <v>0</v>
      </c>
      <c r="CI54" s="5" t="s">
        <v>130</v>
      </c>
      <c r="CJ54" s="15">
        <f t="shared" si="31"/>
        <v>0</v>
      </c>
      <c r="CK54" s="10" t="str">
        <f>IFERROR(VLOOKUP(A54,'28'!U:V,2,0),"0")</f>
        <v>0</v>
      </c>
      <c r="CL54" s="5" t="s">
        <v>130</v>
      </c>
      <c r="CM54" s="15">
        <f t="shared" si="32"/>
        <v>0</v>
      </c>
      <c r="CN54" s="10" t="str">
        <f>IFERROR(VLOOKUP(A54,'29'!U:V,2,0),"0")</f>
        <v>0</v>
      </c>
      <c r="CO54" s="5" t="s">
        <v>130</v>
      </c>
      <c r="CP54" s="15">
        <f t="shared" si="33"/>
        <v>0</v>
      </c>
      <c r="CQ54" s="10" t="str">
        <f>IFERROR(VLOOKUP(A54,'30'!U:V,2,0),"0")</f>
        <v>0</v>
      </c>
      <c r="CR54" s="5" t="s">
        <v>130</v>
      </c>
      <c r="CS54" s="15">
        <f t="shared" si="34"/>
        <v>0</v>
      </c>
      <c r="CT54" s="10" t="str">
        <f>IFERROR(VLOOKUP(A54,'31'!U:V,2,0),"0")</f>
        <v>0</v>
      </c>
      <c r="CU54" s="5" t="s">
        <v>130</v>
      </c>
      <c r="CV54" s="15">
        <f t="shared" si="35"/>
        <v>0</v>
      </c>
      <c r="CW54" s="10" t="str">
        <f>IFERROR(VLOOKUP(B54,'B-plus'!A:D,4,0),"0")</f>
        <v>0</v>
      </c>
      <c r="CX54" s="5" t="s">
        <v>130</v>
      </c>
      <c r="CY54" s="15">
        <f t="shared" si="36"/>
        <v>0</v>
      </c>
    </row>
    <row r="55" spans="1:103" x14ac:dyDescent="0.25">
      <c r="A55" s="6" t="s">
        <v>62</v>
      </c>
      <c r="B55" s="6" t="s">
        <v>62</v>
      </c>
      <c r="C55" s="4" t="s">
        <v>63</v>
      </c>
      <c r="D55" s="13">
        <v>2.87</v>
      </c>
      <c r="E55" s="19">
        <f t="shared" si="19"/>
        <v>0</v>
      </c>
      <c r="F55" s="5" t="s">
        <v>130</v>
      </c>
      <c r="G55" s="13">
        <f t="shared" si="20"/>
        <v>0</v>
      </c>
      <c r="H55" s="10" t="str">
        <f>IFERROR(VLOOKUP(A55,'1'!U:V,2,0),"0")</f>
        <v>0</v>
      </c>
      <c r="I55" s="5" t="s">
        <v>130</v>
      </c>
      <c r="J55" s="15">
        <f t="shared" si="37"/>
        <v>0</v>
      </c>
      <c r="K55" s="10" t="str">
        <f>IFERROR(VLOOKUP(A55,'2'!U:V,2,0),"0")</f>
        <v>0</v>
      </c>
      <c r="L55" s="5" t="s">
        <v>130</v>
      </c>
      <c r="M55" s="15">
        <f t="shared" si="38"/>
        <v>0</v>
      </c>
      <c r="N55" s="10" t="str">
        <f>IFERROR(VLOOKUP(A55,'3'!U:V,2,0),"0")</f>
        <v>0</v>
      </c>
      <c r="O55" s="5" t="s">
        <v>130</v>
      </c>
      <c r="P55" s="15">
        <f t="shared" si="39"/>
        <v>0</v>
      </c>
      <c r="Q55" s="10" t="str">
        <f>IFERROR(VLOOKUP(A55,'4'!U:V,2,0),"0")</f>
        <v>0</v>
      </c>
      <c r="R55" s="5" t="s">
        <v>130</v>
      </c>
      <c r="S55" s="15">
        <f t="shared" si="40"/>
        <v>0</v>
      </c>
      <c r="T55" s="10" t="str">
        <f>IFERROR(VLOOKUP(A55,'5'!U:V,2,0),"0")</f>
        <v>0</v>
      </c>
      <c r="U55" s="5" t="s">
        <v>130</v>
      </c>
      <c r="V55" s="15">
        <f t="shared" si="41"/>
        <v>0</v>
      </c>
      <c r="W55" s="10" t="str">
        <f>IFERROR(VLOOKUP(A55,'6'!U:V,2,0),"0")</f>
        <v>0</v>
      </c>
      <c r="X55" s="5" t="s">
        <v>130</v>
      </c>
      <c r="Y55" s="15">
        <f t="shared" si="42"/>
        <v>0</v>
      </c>
      <c r="Z55" s="10" t="str">
        <f>IFERROR(VLOOKUP(A55,'7'!U:V,2,0),"0")</f>
        <v>0</v>
      </c>
      <c r="AA55" s="5" t="s">
        <v>130</v>
      </c>
      <c r="AB55" s="15">
        <f t="shared" si="43"/>
        <v>0</v>
      </c>
      <c r="AC55" s="10" t="str">
        <f>IFERROR(VLOOKUP(A55,'8'!U:V,2,0),"0")</f>
        <v>0</v>
      </c>
      <c r="AD55" s="5" t="s">
        <v>130</v>
      </c>
      <c r="AE55" s="15">
        <f t="shared" si="44"/>
        <v>0</v>
      </c>
      <c r="AF55" s="10" t="str">
        <f>IFERROR(VLOOKUP(A55,'9'!U:V,2,0),"0")</f>
        <v>0</v>
      </c>
      <c r="AG55" s="5" t="s">
        <v>130</v>
      </c>
      <c r="AH55" s="15">
        <f t="shared" si="45"/>
        <v>0</v>
      </c>
      <c r="AI55" s="10" t="str">
        <f>IFERROR(VLOOKUP(A55,'10'!U:V,2,0),"0")</f>
        <v>0</v>
      </c>
      <c r="AJ55" s="5" t="s">
        <v>130</v>
      </c>
      <c r="AK55" s="15">
        <f t="shared" si="46"/>
        <v>0</v>
      </c>
      <c r="AL55" s="10" t="str">
        <f>IFERROR(VLOOKUP(A55,'11'!U:V,2,0),"0")</f>
        <v>0</v>
      </c>
      <c r="AM55" s="5" t="s">
        <v>130</v>
      </c>
      <c r="AN55" s="15">
        <f t="shared" si="47"/>
        <v>0</v>
      </c>
      <c r="AO55" s="10" t="str">
        <f>IFERROR(VLOOKUP(A55,'12'!U:V,2,0),"0")</f>
        <v>0</v>
      </c>
      <c r="AP55" s="5" t="s">
        <v>130</v>
      </c>
      <c r="AQ55" s="15">
        <f t="shared" si="48"/>
        <v>0</v>
      </c>
      <c r="AR55" s="10" t="str">
        <f>IFERROR(VLOOKUP(A55,'13'!U:V,2,0),"0")</f>
        <v>0</v>
      </c>
      <c r="AS55" s="5" t="s">
        <v>130</v>
      </c>
      <c r="AT55" s="15">
        <f t="shared" si="49"/>
        <v>0</v>
      </c>
      <c r="AU55" s="10" t="str">
        <f>IFERROR(VLOOKUP(A55,'14'!U:V,2,0),"0")</f>
        <v>0</v>
      </c>
      <c r="AV55" s="5" t="s">
        <v>130</v>
      </c>
      <c r="AW55" s="15">
        <f t="shared" si="50"/>
        <v>0</v>
      </c>
      <c r="AX55" s="10" t="str">
        <f>IFERROR(VLOOKUP(A55,'15'!U:V,2,0),"0")</f>
        <v>0</v>
      </c>
      <c r="AY55" s="5" t="s">
        <v>130</v>
      </c>
      <c r="AZ55" s="15">
        <f t="shared" si="51"/>
        <v>0</v>
      </c>
      <c r="BA55" s="10" t="str">
        <f>IFERROR(VLOOKUP(A55,'16'!U:V,2,0),"0")</f>
        <v>0</v>
      </c>
      <c r="BB55" s="5" t="s">
        <v>130</v>
      </c>
      <c r="BC55" s="15">
        <f t="shared" si="52"/>
        <v>0</v>
      </c>
      <c r="BD55" s="10" t="str">
        <f>IFERROR(VLOOKUP(A55,'17'!U:V,2,0),"0")</f>
        <v>0</v>
      </c>
      <c r="BE55" s="5" t="s">
        <v>130</v>
      </c>
      <c r="BF55" s="15">
        <f t="shared" si="53"/>
        <v>0</v>
      </c>
      <c r="BG55" s="10" t="str">
        <f>IFERROR(VLOOKUP(A55,'18'!U:V,2,0),"0")</f>
        <v>0</v>
      </c>
      <c r="BH55" s="5" t="s">
        <v>130</v>
      </c>
      <c r="BI55" s="15">
        <f t="shared" si="22"/>
        <v>0</v>
      </c>
      <c r="BJ55" s="10" t="str">
        <f>IFERROR(VLOOKUP(A55,'19'!U:V,2,0),"0")</f>
        <v>0</v>
      </c>
      <c r="BK55" s="5" t="s">
        <v>130</v>
      </c>
      <c r="BL55" s="15">
        <f t="shared" si="23"/>
        <v>0</v>
      </c>
      <c r="BM55" s="10" t="str">
        <f>IFERROR(VLOOKUP(A55,'20'!U:V,2,0),"0")</f>
        <v>0</v>
      </c>
      <c r="BN55" s="5" t="s">
        <v>130</v>
      </c>
      <c r="BO55" s="15">
        <f t="shared" si="24"/>
        <v>0</v>
      </c>
      <c r="BP55" s="10" t="str">
        <f>IFERROR(VLOOKUP(A55,'21'!U:V,2,0),"0")</f>
        <v>0</v>
      </c>
      <c r="BQ55" s="5" t="s">
        <v>130</v>
      </c>
      <c r="BR55" s="15">
        <f t="shared" si="25"/>
        <v>0</v>
      </c>
      <c r="BS55" s="10" t="str">
        <f>IFERROR(VLOOKUP(A55,'22'!U:V,2,0),"0")</f>
        <v>0</v>
      </c>
      <c r="BT55" s="5" t="s">
        <v>130</v>
      </c>
      <c r="BU55" s="15">
        <f t="shared" si="26"/>
        <v>0</v>
      </c>
      <c r="BV55" s="10" t="str">
        <f>IFERROR(VLOOKUP(A55,'23'!U:V,2,0),"0")</f>
        <v>0</v>
      </c>
      <c r="BW55" s="5" t="s">
        <v>130</v>
      </c>
      <c r="BX55" s="15">
        <f t="shared" si="27"/>
        <v>0</v>
      </c>
      <c r="BY55" s="10" t="str">
        <f>IFERROR(VLOOKUP(A55,'24'!U:V,2,0),"0")</f>
        <v>0</v>
      </c>
      <c r="BZ55" s="5" t="s">
        <v>130</v>
      </c>
      <c r="CA55" s="15">
        <f t="shared" si="28"/>
        <v>0</v>
      </c>
      <c r="CB55" s="10" t="str">
        <f>IFERROR(VLOOKUP(A55,'25'!U:V,2,0),"0")</f>
        <v>0</v>
      </c>
      <c r="CC55" s="5" t="s">
        <v>130</v>
      </c>
      <c r="CD55" s="15">
        <f t="shared" si="29"/>
        <v>0</v>
      </c>
      <c r="CE55" s="10" t="str">
        <f>IFERROR(VLOOKUP(A55,'26'!U:V,2,0),"0")</f>
        <v>0</v>
      </c>
      <c r="CF55" s="5" t="s">
        <v>130</v>
      </c>
      <c r="CG55" s="15">
        <f t="shared" si="30"/>
        <v>0</v>
      </c>
      <c r="CH55" s="10" t="str">
        <f>IFERROR(VLOOKUP(A55,'27'!U:V,2,0),"0")</f>
        <v>0</v>
      </c>
      <c r="CI55" s="5" t="s">
        <v>130</v>
      </c>
      <c r="CJ55" s="15">
        <f t="shared" si="31"/>
        <v>0</v>
      </c>
      <c r="CK55" s="10" t="str">
        <f>IFERROR(VLOOKUP(A55,'28'!U:V,2,0),"0")</f>
        <v>0</v>
      </c>
      <c r="CL55" s="5" t="s">
        <v>130</v>
      </c>
      <c r="CM55" s="15">
        <f t="shared" si="32"/>
        <v>0</v>
      </c>
      <c r="CN55" s="10" t="str">
        <f>IFERROR(VLOOKUP(A55,'29'!U:V,2,0),"0")</f>
        <v>0</v>
      </c>
      <c r="CO55" s="5" t="s">
        <v>130</v>
      </c>
      <c r="CP55" s="15">
        <f t="shared" si="33"/>
        <v>0</v>
      </c>
      <c r="CQ55" s="10" t="str">
        <f>IFERROR(VLOOKUP(A55,'30'!U:V,2,0),"0")</f>
        <v>0</v>
      </c>
      <c r="CR55" s="5" t="s">
        <v>130</v>
      </c>
      <c r="CS55" s="15">
        <f t="shared" si="34"/>
        <v>0</v>
      </c>
      <c r="CT55" s="10" t="str">
        <f>IFERROR(VLOOKUP(A55,'31'!U:V,2,0),"0")</f>
        <v>0</v>
      </c>
      <c r="CU55" s="5" t="s">
        <v>130</v>
      </c>
      <c r="CV55" s="15">
        <f t="shared" si="35"/>
        <v>0</v>
      </c>
      <c r="CW55" s="10" t="str">
        <f>IFERROR(VLOOKUP(B55,'B-plus'!A:D,4,0),"0")</f>
        <v>0</v>
      </c>
      <c r="CX55" s="5" t="s">
        <v>130</v>
      </c>
      <c r="CY55" s="15">
        <f t="shared" si="36"/>
        <v>0</v>
      </c>
    </row>
    <row r="56" spans="1:103" x14ac:dyDescent="0.25">
      <c r="A56" s="6" t="s">
        <v>171</v>
      </c>
      <c r="B56" s="6" t="s">
        <v>171</v>
      </c>
      <c r="C56" s="4" t="s">
        <v>63</v>
      </c>
      <c r="D56" s="13">
        <v>2.87</v>
      </c>
      <c r="E56" s="19">
        <f t="shared" si="19"/>
        <v>0</v>
      </c>
      <c r="F56" s="5" t="s">
        <v>130</v>
      </c>
      <c r="G56" s="13">
        <f t="shared" si="20"/>
        <v>0</v>
      </c>
      <c r="H56" s="10" t="str">
        <f>IFERROR(VLOOKUP(A56,'1'!U:V,2,0),"0")</f>
        <v>0</v>
      </c>
      <c r="I56" s="5" t="s">
        <v>130</v>
      </c>
      <c r="J56" s="15">
        <f t="shared" si="37"/>
        <v>0</v>
      </c>
      <c r="K56" s="10" t="str">
        <f>IFERROR(VLOOKUP(A56,'2'!U:V,2,0),"0")</f>
        <v>0</v>
      </c>
      <c r="L56" s="5" t="s">
        <v>130</v>
      </c>
      <c r="M56" s="15">
        <f t="shared" si="38"/>
        <v>0</v>
      </c>
      <c r="N56" s="10" t="str">
        <f>IFERROR(VLOOKUP(A56,'3'!U:V,2,0),"0")</f>
        <v>0</v>
      </c>
      <c r="O56" s="5" t="s">
        <v>130</v>
      </c>
      <c r="P56" s="15">
        <f t="shared" si="39"/>
        <v>0</v>
      </c>
      <c r="Q56" s="10" t="str">
        <f>IFERROR(VLOOKUP(A56,'4'!U:V,2,0),"0")</f>
        <v>0</v>
      </c>
      <c r="R56" s="5" t="s">
        <v>130</v>
      </c>
      <c r="S56" s="15">
        <f t="shared" si="40"/>
        <v>0</v>
      </c>
      <c r="T56" s="10" t="str">
        <f>IFERROR(VLOOKUP(A56,'5'!U:V,2,0),"0")</f>
        <v>0</v>
      </c>
      <c r="U56" s="5" t="s">
        <v>130</v>
      </c>
      <c r="V56" s="15">
        <f t="shared" si="41"/>
        <v>0</v>
      </c>
      <c r="W56" s="10" t="str">
        <f>IFERROR(VLOOKUP(A56,'6'!U:V,2,0),"0")</f>
        <v>0</v>
      </c>
      <c r="X56" s="5" t="s">
        <v>130</v>
      </c>
      <c r="Y56" s="15">
        <f t="shared" si="42"/>
        <v>0</v>
      </c>
      <c r="Z56" s="10" t="str">
        <f>IFERROR(VLOOKUP(A56,'7'!U:V,2,0),"0")</f>
        <v>0</v>
      </c>
      <c r="AA56" s="5" t="s">
        <v>130</v>
      </c>
      <c r="AB56" s="15">
        <f t="shared" si="43"/>
        <v>0</v>
      </c>
      <c r="AC56" s="10" t="str">
        <f>IFERROR(VLOOKUP(A56,'8'!U:V,2,0),"0")</f>
        <v>0</v>
      </c>
      <c r="AD56" s="5" t="s">
        <v>130</v>
      </c>
      <c r="AE56" s="15">
        <f t="shared" si="44"/>
        <v>0</v>
      </c>
      <c r="AF56" s="10" t="str">
        <f>IFERROR(VLOOKUP(A56,'9'!U:V,2,0),"0")</f>
        <v>0</v>
      </c>
      <c r="AG56" s="5" t="s">
        <v>130</v>
      </c>
      <c r="AH56" s="15">
        <f t="shared" si="45"/>
        <v>0</v>
      </c>
      <c r="AI56" s="10" t="str">
        <f>IFERROR(VLOOKUP(A56,'10'!U:V,2,0),"0")</f>
        <v>0</v>
      </c>
      <c r="AJ56" s="5" t="s">
        <v>130</v>
      </c>
      <c r="AK56" s="15">
        <f t="shared" si="46"/>
        <v>0</v>
      </c>
      <c r="AL56" s="10" t="str">
        <f>IFERROR(VLOOKUP(A56,'11'!U:V,2,0),"0")</f>
        <v>0</v>
      </c>
      <c r="AM56" s="5" t="s">
        <v>130</v>
      </c>
      <c r="AN56" s="15">
        <f t="shared" si="47"/>
        <v>0</v>
      </c>
      <c r="AO56" s="10" t="str">
        <f>IFERROR(VLOOKUP(A56,'12'!U:V,2,0),"0")</f>
        <v>0</v>
      </c>
      <c r="AP56" s="5" t="s">
        <v>130</v>
      </c>
      <c r="AQ56" s="15">
        <f t="shared" si="48"/>
        <v>0</v>
      </c>
      <c r="AR56" s="10" t="str">
        <f>IFERROR(VLOOKUP(A56,'13'!U:V,2,0),"0")</f>
        <v>0</v>
      </c>
      <c r="AS56" s="5" t="s">
        <v>130</v>
      </c>
      <c r="AT56" s="15">
        <f t="shared" si="49"/>
        <v>0</v>
      </c>
      <c r="AU56" s="10" t="str">
        <f>IFERROR(VLOOKUP(A56,'14'!U:V,2,0),"0")</f>
        <v>0</v>
      </c>
      <c r="AV56" s="5" t="s">
        <v>130</v>
      </c>
      <c r="AW56" s="15">
        <f t="shared" si="50"/>
        <v>0</v>
      </c>
      <c r="AX56" s="10" t="str">
        <f>IFERROR(VLOOKUP(A56,'15'!U:V,2,0),"0")</f>
        <v>0</v>
      </c>
      <c r="AY56" s="5" t="s">
        <v>130</v>
      </c>
      <c r="AZ56" s="15">
        <f t="shared" si="51"/>
        <v>0</v>
      </c>
      <c r="BA56" s="10" t="str">
        <f>IFERROR(VLOOKUP(A56,'16'!U:V,2,0),"0")</f>
        <v>0</v>
      </c>
      <c r="BB56" s="5" t="s">
        <v>130</v>
      </c>
      <c r="BC56" s="15">
        <f t="shared" si="52"/>
        <v>0</v>
      </c>
      <c r="BD56" s="10" t="str">
        <f>IFERROR(VLOOKUP(A56,'17'!U:V,2,0),"0")</f>
        <v>0</v>
      </c>
      <c r="BE56" s="5" t="s">
        <v>130</v>
      </c>
      <c r="BF56" s="15">
        <f t="shared" si="53"/>
        <v>0</v>
      </c>
      <c r="BG56" s="10" t="str">
        <f>IFERROR(VLOOKUP(A56,'18'!U:V,2,0),"0")</f>
        <v>0</v>
      </c>
      <c r="BH56" s="5" t="s">
        <v>130</v>
      </c>
      <c r="BI56" s="15">
        <f t="shared" si="22"/>
        <v>0</v>
      </c>
      <c r="BJ56" s="10" t="str">
        <f>IFERROR(VLOOKUP(A56,'19'!U:V,2,0),"0")</f>
        <v>0</v>
      </c>
      <c r="BK56" s="5" t="s">
        <v>130</v>
      </c>
      <c r="BL56" s="15">
        <f t="shared" si="23"/>
        <v>0</v>
      </c>
      <c r="BM56" s="10" t="str">
        <f>IFERROR(VLOOKUP(A56,'20'!U:V,2,0),"0")</f>
        <v>0</v>
      </c>
      <c r="BN56" s="5" t="s">
        <v>130</v>
      </c>
      <c r="BO56" s="15">
        <f t="shared" si="24"/>
        <v>0</v>
      </c>
      <c r="BP56" s="10" t="str">
        <f>IFERROR(VLOOKUP(A56,'21'!U:V,2,0),"0")</f>
        <v>0</v>
      </c>
      <c r="BQ56" s="5" t="s">
        <v>130</v>
      </c>
      <c r="BR56" s="15">
        <f t="shared" si="25"/>
        <v>0</v>
      </c>
      <c r="BS56" s="10" t="str">
        <f>IFERROR(VLOOKUP(A56,'22'!U:V,2,0),"0")</f>
        <v>0</v>
      </c>
      <c r="BT56" s="5" t="s">
        <v>130</v>
      </c>
      <c r="BU56" s="15">
        <f t="shared" si="26"/>
        <v>0</v>
      </c>
      <c r="BV56" s="10" t="str">
        <f>IFERROR(VLOOKUP(A56,'23'!U:V,2,0),"0")</f>
        <v>0</v>
      </c>
      <c r="BW56" s="5" t="s">
        <v>130</v>
      </c>
      <c r="BX56" s="15">
        <f t="shared" si="27"/>
        <v>0</v>
      </c>
      <c r="BY56" s="10" t="str">
        <f>IFERROR(VLOOKUP(A56,'24'!U:V,2,0),"0")</f>
        <v>0</v>
      </c>
      <c r="BZ56" s="5" t="s">
        <v>130</v>
      </c>
      <c r="CA56" s="15">
        <f t="shared" si="28"/>
        <v>0</v>
      </c>
      <c r="CB56" s="10" t="str">
        <f>IFERROR(VLOOKUP(A56,'25'!U:V,2,0),"0")</f>
        <v>0</v>
      </c>
      <c r="CC56" s="5" t="s">
        <v>130</v>
      </c>
      <c r="CD56" s="15">
        <f t="shared" si="29"/>
        <v>0</v>
      </c>
      <c r="CE56" s="10" t="str">
        <f>IFERROR(VLOOKUP(A56,'26'!U:V,2,0),"0")</f>
        <v>0</v>
      </c>
      <c r="CF56" s="5" t="s">
        <v>130</v>
      </c>
      <c r="CG56" s="15">
        <f t="shared" si="30"/>
        <v>0</v>
      </c>
      <c r="CH56" s="10" t="str">
        <f>IFERROR(VLOOKUP(A56,'27'!U:V,2,0),"0")</f>
        <v>0</v>
      </c>
      <c r="CI56" s="5" t="s">
        <v>130</v>
      </c>
      <c r="CJ56" s="15">
        <f t="shared" si="31"/>
        <v>0</v>
      </c>
      <c r="CK56" s="10" t="str">
        <f>IFERROR(VLOOKUP(A56,'28'!U:V,2,0),"0")</f>
        <v>0</v>
      </c>
      <c r="CL56" s="5" t="s">
        <v>130</v>
      </c>
      <c r="CM56" s="15">
        <f t="shared" si="32"/>
        <v>0</v>
      </c>
      <c r="CN56" s="10" t="str">
        <f>IFERROR(VLOOKUP(A56,'29'!U:V,2,0),"0")</f>
        <v>0</v>
      </c>
      <c r="CO56" s="5" t="s">
        <v>130</v>
      </c>
      <c r="CP56" s="15">
        <f t="shared" si="33"/>
        <v>0</v>
      </c>
      <c r="CQ56" s="10" t="str">
        <f>IFERROR(VLOOKUP(A56,'30'!U:V,2,0),"0")</f>
        <v>0</v>
      </c>
      <c r="CR56" s="5" t="s">
        <v>130</v>
      </c>
      <c r="CS56" s="15">
        <f t="shared" si="34"/>
        <v>0</v>
      </c>
      <c r="CT56" s="10" t="str">
        <f>IFERROR(VLOOKUP(A56,'31'!U:V,2,0),"0")</f>
        <v>0</v>
      </c>
      <c r="CU56" s="5" t="s">
        <v>130</v>
      </c>
      <c r="CV56" s="15">
        <f t="shared" si="35"/>
        <v>0</v>
      </c>
      <c r="CW56" s="10" t="str">
        <f>IFERROR(VLOOKUP(B56,'B-plus'!A:D,4,0),"0")</f>
        <v>0</v>
      </c>
      <c r="CX56" s="5" t="s">
        <v>130</v>
      </c>
      <c r="CY56" s="15">
        <f t="shared" si="36"/>
        <v>0</v>
      </c>
    </row>
    <row r="57" spans="1:103" x14ac:dyDescent="0.25">
      <c r="A57" s="6" t="s">
        <v>87</v>
      </c>
      <c r="B57" s="6">
        <v>1111069</v>
      </c>
      <c r="C57" s="4" t="s">
        <v>88</v>
      </c>
      <c r="D57" s="13">
        <v>2.73</v>
      </c>
      <c r="E57" s="19">
        <f t="shared" si="19"/>
        <v>0</v>
      </c>
      <c r="F57" s="5" t="s">
        <v>130</v>
      </c>
      <c r="G57" s="13">
        <f t="shared" si="20"/>
        <v>0</v>
      </c>
      <c r="H57" s="10" t="str">
        <f>IFERROR(VLOOKUP(A57,'1'!U:V,2,0),"0")</f>
        <v>0</v>
      </c>
      <c r="I57" s="5" t="s">
        <v>130</v>
      </c>
      <c r="J57" s="15">
        <f t="shared" si="37"/>
        <v>0</v>
      </c>
      <c r="K57" s="10" t="str">
        <f>IFERROR(VLOOKUP(A57,'2'!U:V,2,0),"0")</f>
        <v>0</v>
      </c>
      <c r="L57" s="5" t="s">
        <v>130</v>
      </c>
      <c r="M57" s="15">
        <f t="shared" si="38"/>
        <v>0</v>
      </c>
      <c r="N57" s="10" t="str">
        <f>IFERROR(VLOOKUP(A57,'3'!U:V,2,0),"0")</f>
        <v>0</v>
      </c>
      <c r="O57" s="5" t="s">
        <v>130</v>
      </c>
      <c r="P57" s="15">
        <f t="shared" si="39"/>
        <v>0</v>
      </c>
      <c r="Q57" s="10" t="str">
        <f>IFERROR(VLOOKUP(A57,'4'!U:V,2,0),"0")</f>
        <v>0</v>
      </c>
      <c r="R57" s="5" t="s">
        <v>130</v>
      </c>
      <c r="S57" s="15">
        <f t="shared" si="40"/>
        <v>0</v>
      </c>
      <c r="T57" s="10" t="str">
        <f>IFERROR(VLOOKUP(A57,'5'!U:V,2,0),"0")</f>
        <v>0</v>
      </c>
      <c r="U57" s="5" t="s">
        <v>130</v>
      </c>
      <c r="V57" s="15">
        <f t="shared" si="41"/>
        <v>0</v>
      </c>
      <c r="W57" s="10" t="str">
        <f>IFERROR(VLOOKUP(A57,'6'!U:V,2,0),"0")</f>
        <v>0</v>
      </c>
      <c r="X57" s="5" t="s">
        <v>130</v>
      </c>
      <c r="Y57" s="15">
        <f t="shared" si="42"/>
        <v>0</v>
      </c>
      <c r="Z57" s="10" t="str">
        <f>IFERROR(VLOOKUP(A57,'7'!U:V,2,0),"0")</f>
        <v>0</v>
      </c>
      <c r="AA57" s="5" t="s">
        <v>130</v>
      </c>
      <c r="AB57" s="15">
        <f t="shared" si="43"/>
        <v>0</v>
      </c>
      <c r="AC57" s="10" t="str">
        <f>IFERROR(VLOOKUP(A57,'8'!U:V,2,0),"0")</f>
        <v>0</v>
      </c>
      <c r="AD57" s="5" t="s">
        <v>130</v>
      </c>
      <c r="AE57" s="15">
        <f t="shared" si="44"/>
        <v>0</v>
      </c>
      <c r="AF57" s="10" t="str">
        <f>IFERROR(VLOOKUP(A57,'9'!U:V,2,0),"0")</f>
        <v>0</v>
      </c>
      <c r="AG57" s="5" t="s">
        <v>130</v>
      </c>
      <c r="AH57" s="15">
        <f t="shared" si="45"/>
        <v>0</v>
      </c>
      <c r="AI57" s="10" t="str">
        <f>IFERROR(VLOOKUP(A57,'10'!U:V,2,0),"0")</f>
        <v>0</v>
      </c>
      <c r="AJ57" s="5" t="s">
        <v>130</v>
      </c>
      <c r="AK57" s="15">
        <f t="shared" si="46"/>
        <v>0</v>
      </c>
      <c r="AL57" s="10" t="str">
        <f>IFERROR(VLOOKUP(A57,'11'!U:V,2,0),"0")</f>
        <v>0</v>
      </c>
      <c r="AM57" s="5" t="s">
        <v>130</v>
      </c>
      <c r="AN57" s="15">
        <f t="shared" si="47"/>
        <v>0</v>
      </c>
      <c r="AO57" s="10" t="str">
        <f>IFERROR(VLOOKUP(A57,'12'!U:V,2,0),"0")</f>
        <v>0</v>
      </c>
      <c r="AP57" s="5" t="s">
        <v>130</v>
      </c>
      <c r="AQ57" s="15">
        <f t="shared" si="48"/>
        <v>0</v>
      </c>
      <c r="AR57" s="10" t="str">
        <f>IFERROR(VLOOKUP(A57,'13'!U:V,2,0),"0")</f>
        <v>0</v>
      </c>
      <c r="AS57" s="5" t="s">
        <v>130</v>
      </c>
      <c r="AT57" s="15">
        <f t="shared" si="49"/>
        <v>0</v>
      </c>
      <c r="AU57" s="10" t="str">
        <f>IFERROR(VLOOKUP(A57,'14'!U:V,2,0),"0")</f>
        <v>0</v>
      </c>
      <c r="AV57" s="5" t="s">
        <v>130</v>
      </c>
      <c r="AW57" s="15">
        <f t="shared" si="50"/>
        <v>0</v>
      </c>
      <c r="AX57" s="10" t="str">
        <f>IFERROR(VLOOKUP(A57,'15'!U:V,2,0),"0")</f>
        <v>0</v>
      </c>
      <c r="AY57" s="5" t="s">
        <v>130</v>
      </c>
      <c r="AZ57" s="15">
        <f t="shared" si="51"/>
        <v>0</v>
      </c>
      <c r="BA57" s="10" t="str">
        <f>IFERROR(VLOOKUP(A57,'16'!U:V,2,0),"0")</f>
        <v>0</v>
      </c>
      <c r="BB57" s="5" t="s">
        <v>130</v>
      </c>
      <c r="BC57" s="15">
        <f t="shared" si="52"/>
        <v>0</v>
      </c>
      <c r="BD57" s="10" t="str">
        <f>IFERROR(VLOOKUP(A57,'17'!U:V,2,0),"0")</f>
        <v>0</v>
      </c>
      <c r="BE57" s="5" t="s">
        <v>130</v>
      </c>
      <c r="BF57" s="15">
        <f t="shared" si="53"/>
        <v>0</v>
      </c>
      <c r="BG57" s="10" t="str">
        <f>IFERROR(VLOOKUP(A57,'18'!U:V,2,0),"0")</f>
        <v>0</v>
      </c>
      <c r="BH57" s="5" t="s">
        <v>130</v>
      </c>
      <c r="BI57" s="15">
        <f t="shared" si="22"/>
        <v>0</v>
      </c>
      <c r="BJ57" s="10" t="str">
        <f>IFERROR(VLOOKUP(A57,'19'!U:V,2,0),"0")</f>
        <v>0</v>
      </c>
      <c r="BK57" s="5" t="s">
        <v>130</v>
      </c>
      <c r="BL57" s="15">
        <f t="shared" si="23"/>
        <v>0</v>
      </c>
      <c r="BM57" s="10" t="str">
        <f>IFERROR(VLOOKUP(A57,'20'!U:V,2,0),"0")</f>
        <v>0</v>
      </c>
      <c r="BN57" s="5" t="s">
        <v>130</v>
      </c>
      <c r="BO57" s="15">
        <f t="shared" si="24"/>
        <v>0</v>
      </c>
      <c r="BP57" s="10" t="str">
        <f>IFERROR(VLOOKUP(A57,'21'!U:V,2,0),"0")</f>
        <v>0</v>
      </c>
      <c r="BQ57" s="5" t="s">
        <v>130</v>
      </c>
      <c r="BR57" s="15">
        <f t="shared" si="25"/>
        <v>0</v>
      </c>
      <c r="BS57" s="10" t="str">
        <f>IFERROR(VLOOKUP(A57,'22'!U:V,2,0),"0")</f>
        <v>0</v>
      </c>
      <c r="BT57" s="5" t="s">
        <v>130</v>
      </c>
      <c r="BU57" s="15">
        <f t="shared" si="26"/>
        <v>0</v>
      </c>
      <c r="BV57" s="10" t="str">
        <f>IFERROR(VLOOKUP(A57,'23'!U:V,2,0),"0")</f>
        <v>0</v>
      </c>
      <c r="BW57" s="5" t="s">
        <v>130</v>
      </c>
      <c r="BX57" s="15">
        <f t="shared" si="27"/>
        <v>0</v>
      </c>
      <c r="BY57" s="10" t="str">
        <f>IFERROR(VLOOKUP(A57,'24'!U:V,2,0),"0")</f>
        <v>0</v>
      </c>
      <c r="BZ57" s="5" t="s">
        <v>130</v>
      </c>
      <c r="CA57" s="15">
        <f t="shared" si="28"/>
        <v>0</v>
      </c>
      <c r="CB57" s="10" t="str">
        <f>IFERROR(VLOOKUP(A57,'25'!U:V,2,0),"0")</f>
        <v>0</v>
      </c>
      <c r="CC57" s="5" t="s">
        <v>130</v>
      </c>
      <c r="CD57" s="15">
        <f t="shared" si="29"/>
        <v>0</v>
      </c>
      <c r="CE57" s="10" t="str">
        <f>IFERROR(VLOOKUP(A57,'26'!U:V,2,0),"0")</f>
        <v>0</v>
      </c>
      <c r="CF57" s="5" t="s">
        <v>130</v>
      </c>
      <c r="CG57" s="15">
        <f t="shared" si="30"/>
        <v>0</v>
      </c>
      <c r="CH57" s="10" t="str">
        <f>IFERROR(VLOOKUP(A57,'27'!U:V,2,0),"0")</f>
        <v>0</v>
      </c>
      <c r="CI57" s="5" t="s">
        <v>130</v>
      </c>
      <c r="CJ57" s="15">
        <f t="shared" si="31"/>
        <v>0</v>
      </c>
      <c r="CK57" s="10" t="str">
        <f>IFERROR(VLOOKUP(A57,'28'!U:V,2,0),"0")</f>
        <v>0</v>
      </c>
      <c r="CL57" s="5" t="s">
        <v>130</v>
      </c>
      <c r="CM57" s="15">
        <f t="shared" si="32"/>
        <v>0</v>
      </c>
      <c r="CN57" s="10" t="str">
        <f>IFERROR(VLOOKUP(A57,'29'!U:V,2,0),"0")</f>
        <v>0</v>
      </c>
      <c r="CO57" s="5" t="s">
        <v>130</v>
      </c>
      <c r="CP57" s="15">
        <f t="shared" si="33"/>
        <v>0</v>
      </c>
      <c r="CQ57" s="10" t="str">
        <f>IFERROR(VLOOKUP(A57,'30'!U:V,2,0),"0")</f>
        <v>0</v>
      </c>
      <c r="CR57" s="5" t="s">
        <v>130</v>
      </c>
      <c r="CS57" s="15">
        <f t="shared" si="34"/>
        <v>0</v>
      </c>
      <c r="CT57" s="10" t="str">
        <f>IFERROR(VLOOKUP(A57,'31'!U:V,2,0),"0")</f>
        <v>0</v>
      </c>
      <c r="CU57" s="5" t="s">
        <v>130</v>
      </c>
      <c r="CV57" s="15">
        <f t="shared" si="35"/>
        <v>0</v>
      </c>
      <c r="CW57" s="10" t="str">
        <f>IFERROR(VLOOKUP(B57,'B-plus'!A:D,4,0),"0")</f>
        <v>0</v>
      </c>
      <c r="CX57" s="5" t="s">
        <v>130</v>
      </c>
      <c r="CY57" s="15">
        <f t="shared" si="36"/>
        <v>0</v>
      </c>
    </row>
    <row r="58" spans="1:103" x14ac:dyDescent="0.25">
      <c r="A58" s="6" t="s">
        <v>60</v>
      </c>
      <c r="B58" s="6" t="s">
        <v>60</v>
      </c>
      <c r="C58" s="4" t="s">
        <v>61</v>
      </c>
      <c r="D58" s="13">
        <v>2.73</v>
      </c>
      <c r="E58" s="19">
        <f t="shared" si="19"/>
        <v>0</v>
      </c>
      <c r="F58" s="5" t="s">
        <v>130</v>
      </c>
      <c r="G58" s="13">
        <f t="shared" si="20"/>
        <v>0</v>
      </c>
      <c r="H58" s="10" t="str">
        <f>IFERROR(VLOOKUP(A58,'1'!U:V,2,0),"0")</f>
        <v>0</v>
      </c>
      <c r="I58" s="5" t="s">
        <v>130</v>
      </c>
      <c r="J58" s="15">
        <f t="shared" si="37"/>
        <v>0</v>
      </c>
      <c r="K58" s="10" t="str">
        <f>IFERROR(VLOOKUP(A58,'2'!U:V,2,0),"0")</f>
        <v>0</v>
      </c>
      <c r="L58" s="5" t="s">
        <v>130</v>
      </c>
      <c r="M58" s="15">
        <f t="shared" si="38"/>
        <v>0</v>
      </c>
      <c r="N58" s="10" t="str">
        <f>IFERROR(VLOOKUP(A58,'3'!U:V,2,0),"0")</f>
        <v>0</v>
      </c>
      <c r="O58" s="5" t="s">
        <v>130</v>
      </c>
      <c r="P58" s="15">
        <f t="shared" si="39"/>
        <v>0</v>
      </c>
      <c r="Q58" s="10" t="str">
        <f>IFERROR(VLOOKUP(A58,'4'!U:V,2,0),"0")</f>
        <v>0</v>
      </c>
      <c r="R58" s="5" t="s">
        <v>130</v>
      </c>
      <c r="S58" s="15">
        <f t="shared" si="40"/>
        <v>0</v>
      </c>
      <c r="T58" s="10" t="str">
        <f>IFERROR(VLOOKUP(A58,'5'!U:V,2,0),"0")</f>
        <v>0</v>
      </c>
      <c r="U58" s="5" t="s">
        <v>130</v>
      </c>
      <c r="V58" s="15">
        <f t="shared" si="41"/>
        <v>0</v>
      </c>
      <c r="W58" s="10" t="str">
        <f>IFERROR(VLOOKUP(A58,'6'!U:V,2,0),"0")</f>
        <v>0</v>
      </c>
      <c r="X58" s="5" t="s">
        <v>130</v>
      </c>
      <c r="Y58" s="15">
        <f t="shared" si="42"/>
        <v>0</v>
      </c>
      <c r="Z58" s="10" t="str">
        <f>IFERROR(VLOOKUP(A58,'7'!U:V,2,0),"0")</f>
        <v>0</v>
      </c>
      <c r="AA58" s="5" t="s">
        <v>130</v>
      </c>
      <c r="AB58" s="15">
        <f t="shared" si="43"/>
        <v>0</v>
      </c>
      <c r="AC58" s="10" t="str">
        <f>IFERROR(VLOOKUP(A58,'8'!U:V,2,0),"0")</f>
        <v>0</v>
      </c>
      <c r="AD58" s="5" t="s">
        <v>130</v>
      </c>
      <c r="AE58" s="15">
        <f t="shared" si="44"/>
        <v>0</v>
      </c>
      <c r="AF58" s="10" t="str">
        <f>IFERROR(VLOOKUP(A58,'9'!U:V,2,0),"0")</f>
        <v>0</v>
      </c>
      <c r="AG58" s="5" t="s">
        <v>130</v>
      </c>
      <c r="AH58" s="15">
        <f t="shared" si="45"/>
        <v>0</v>
      </c>
      <c r="AI58" s="10" t="str">
        <f>IFERROR(VLOOKUP(A58,'10'!U:V,2,0),"0")</f>
        <v>0</v>
      </c>
      <c r="AJ58" s="5" t="s">
        <v>130</v>
      </c>
      <c r="AK58" s="15">
        <f t="shared" si="46"/>
        <v>0</v>
      </c>
      <c r="AL58" s="10" t="str">
        <f>IFERROR(VLOOKUP(A58,'11'!U:V,2,0),"0")</f>
        <v>0</v>
      </c>
      <c r="AM58" s="5" t="s">
        <v>130</v>
      </c>
      <c r="AN58" s="15">
        <f t="shared" si="47"/>
        <v>0</v>
      </c>
      <c r="AO58" s="10" t="str">
        <f>IFERROR(VLOOKUP(A58,'12'!U:V,2,0),"0")</f>
        <v>0</v>
      </c>
      <c r="AP58" s="5" t="s">
        <v>130</v>
      </c>
      <c r="AQ58" s="15">
        <f t="shared" si="48"/>
        <v>0</v>
      </c>
      <c r="AR58" s="10" t="str">
        <f>IFERROR(VLOOKUP(A58,'13'!U:V,2,0),"0")</f>
        <v>0</v>
      </c>
      <c r="AS58" s="5" t="s">
        <v>130</v>
      </c>
      <c r="AT58" s="15">
        <f t="shared" si="49"/>
        <v>0</v>
      </c>
      <c r="AU58" s="10" t="str">
        <f>IFERROR(VLOOKUP(A58,'14'!U:V,2,0),"0")</f>
        <v>0</v>
      </c>
      <c r="AV58" s="5" t="s">
        <v>130</v>
      </c>
      <c r="AW58" s="15">
        <f t="shared" si="50"/>
        <v>0</v>
      </c>
      <c r="AX58" s="10" t="str">
        <f>IFERROR(VLOOKUP(A58,'15'!U:V,2,0),"0")</f>
        <v>0</v>
      </c>
      <c r="AY58" s="5" t="s">
        <v>130</v>
      </c>
      <c r="AZ58" s="15">
        <f t="shared" si="51"/>
        <v>0</v>
      </c>
      <c r="BA58" s="10" t="str">
        <f>IFERROR(VLOOKUP(A58,'16'!U:V,2,0),"0")</f>
        <v>0</v>
      </c>
      <c r="BB58" s="5" t="s">
        <v>130</v>
      </c>
      <c r="BC58" s="15">
        <f t="shared" si="52"/>
        <v>0</v>
      </c>
      <c r="BD58" s="10" t="str">
        <f>IFERROR(VLOOKUP(A58,'17'!U:V,2,0),"0")</f>
        <v>0</v>
      </c>
      <c r="BE58" s="5" t="s">
        <v>130</v>
      </c>
      <c r="BF58" s="15">
        <f t="shared" si="53"/>
        <v>0</v>
      </c>
      <c r="BG58" s="10" t="str">
        <f>IFERROR(VLOOKUP(A58,'18'!U:V,2,0),"0")</f>
        <v>0</v>
      </c>
      <c r="BH58" s="5" t="s">
        <v>130</v>
      </c>
      <c r="BI58" s="15">
        <f t="shared" si="22"/>
        <v>0</v>
      </c>
      <c r="BJ58" s="10" t="str">
        <f>IFERROR(VLOOKUP(A58,'19'!U:V,2,0),"0")</f>
        <v>0</v>
      </c>
      <c r="BK58" s="5" t="s">
        <v>130</v>
      </c>
      <c r="BL58" s="15">
        <f t="shared" si="23"/>
        <v>0</v>
      </c>
      <c r="BM58" s="10" t="str">
        <f>IFERROR(VLOOKUP(A58,'20'!U:V,2,0),"0")</f>
        <v>0</v>
      </c>
      <c r="BN58" s="5" t="s">
        <v>130</v>
      </c>
      <c r="BO58" s="15">
        <f t="shared" si="24"/>
        <v>0</v>
      </c>
      <c r="BP58" s="10" t="str">
        <f>IFERROR(VLOOKUP(A58,'21'!U:V,2,0),"0")</f>
        <v>0</v>
      </c>
      <c r="BQ58" s="5" t="s">
        <v>130</v>
      </c>
      <c r="BR58" s="15">
        <f t="shared" si="25"/>
        <v>0</v>
      </c>
      <c r="BS58" s="10" t="str">
        <f>IFERROR(VLOOKUP(A58,'22'!U:V,2,0),"0")</f>
        <v>0</v>
      </c>
      <c r="BT58" s="5" t="s">
        <v>130</v>
      </c>
      <c r="BU58" s="15">
        <f t="shared" si="26"/>
        <v>0</v>
      </c>
      <c r="BV58" s="10" t="str">
        <f>IFERROR(VLOOKUP(A58,'23'!U:V,2,0),"0")</f>
        <v>0</v>
      </c>
      <c r="BW58" s="5" t="s">
        <v>130</v>
      </c>
      <c r="BX58" s="15">
        <f t="shared" si="27"/>
        <v>0</v>
      </c>
      <c r="BY58" s="10" t="str">
        <f>IFERROR(VLOOKUP(A58,'24'!U:V,2,0),"0")</f>
        <v>0</v>
      </c>
      <c r="BZ58" s="5" t="s">
        <v>130</v>
      </c>
      <c r="CA58" s="15">
        <f t="shared" si="28"/>
        <v>0</v>
      </c>
      <c r="CB58" s="10" t="str">
        <f>IFERROR(VLOOKUP(A58,'25'!U:V,2,0),"0")</f>
        <v>0</v>
      </c>
      <c r="CC58" s="5" t="s">
        <v>130</v>
      </c>
      <c r="CD58" s="15">
        <f t="shared" si="29"/>
        <v>0</v>
      </c>
      <c r="CE58" s="10" t="str">
        <f>IFERROR(VLOOKUP(A58,'26'!U:V,2,0),"0")</f>
        <v>0</v>
      </c>
      <c r="CF58" s="5" t="s">
        <v>130</v>
      </c>
      <c r="CG58" s="15">
        <f t="shared" si="30"/>
        <v>0</v>
      </c>
      <c r="CH58" s="10" t="str">
        <f>IFERROR(VLOOKUP(A58,'27'!U:V,2,0),"0")</f>
        <v>0</v>
      </c>
      <c r="CI58" s="5" t="s">
        <v>130</v>
      </c>
      <c r="CJ58" s="15">
        <f t="shared" si="31"/>
        <v>0</v>
      </c>
      <c r="CK58" s="10" t="str">
        <f>IFERROR(VLOOKUP(A58,'28'!U:V,2,0),"0")</f>
        <v>0</v>
      </c>
      <c r="CL58" s="5" t="s">
        <v>130</v>
      </c>
      <c r="CM58" s="15">
        <f t="shared" si="32"/>
        <v>0</v>
      </c>
      <c r="CN58" s="10" t="str">
        <f>IFERROR(VLOOKUP(A58,'29'!U:V,2,0),"0")</f>
        <v>0</v>
      </c>
      <c r="CO58" s="5" t="s">
        <v>130</v>
      </c>
      <c r="CP58" s="15">
        <f t="shared" si="33"/>
        <v>0</v>
      </c>
      <c r="CQ58" s="10" t="str">
        <f>IFERROR(VLOOKUP(A58,'30'!U:V,2,0),"0")</f>
        <v>0</v>
      </c>
      <c r="CR58" s="5" t="s">
        <v>130</v>
      </c>
      <c r="CS58" s="15">
        <f t="shared" si="34"/>
        <v>0</v>
      </c>
      <c r="CT58" s="10" t="str">
        <f>IFERROR(VLOOKUP(A58,'31'!U:V,2,0),"0")</f>
        <v>0</v>
      </c>
      <c r="CU58" s="5" t="s">
        <v>130</v>
      </c>
      <c r="CV58" s="15">
        <f t="shared" si="35"/>
        <v>0</v>
      </c>
      <c r="CW58" s="10" t="str">
        <f>IFERROR(VLOOKUP(B58,'B-plus'!A:D,4,0),"0")</f>
        <v>0</v>
      </c>
      <c r="CX58" s="5" t="s">
        <v>130</v>
      </c>
      <c r="CY58" s="15">
        <f t="shared" si="36"/>
        <v>0</v>
      </c>
    </row>
    <row r="59" spans="1:103" x14ac:dyDescent="0.25">
      <c r="A59" s="6" t="s">
        <v>169</v>
      </c>
      <c r="B59" s="6" t="s">
        <v>169</v>
      </c>
      <c r="C59" s="4" t="s">
        <v>61</v>
      </c>
      <c r="D59" s="13">
        <v>2.73</v>
      </c>
      <c r="E59" s="19">
        <f t="shared" si="19"/>
        <v>0</v>
      </c>
      <c r="F59" s="5" t="s">
        <v>130</v>
      </c>
      <c r="G59" s="13">
        <f t="shared" si="20"/>
        <v>0</v>
      </c>
      <c r="H59" s="10" t="str">
        <f>IFERROR(VLOOKUP(A59,'1'!U:V,2,0),"0")</f>
        <v>0</v>
      </c>
      <c r="I59" s="5" t="s">
        <v>130</v>
      </c>
      <c r="J59" s="15">
        <f t="shared" si="37"/>
        <v>0</v>
      </c>
      <c r="K59" s="10" t="str">
        <f>IFERROR(VLOOKUP(A59,'2'!U:V,2,0),"0")</f>
        <v>0</v>
      </c>
      <c r="L59" s="5" t="s">
        <v>130</v>
      </c>
      <c r="M59" s="15">
        <f t="shared" si="38"/>
        <v>0</v>
      </c>
      <c r="N59" s="10" t="str">
        <f>IFERROR(VLOOKUP(A59,'3'!U:V,2,0),"0")</f>
        <v>0</v>
      </c>
      <c r="O59" s="5" t="s">
        <v>130</v>
      </c>
      <c r="P59" s="15">
        <f t="shared" si="39"/>
        <v>0</v>
      </c>
      <c r="Q59" s="10" t="str">
        <f>IFERROR(VLOOKUP(A59,'4'!U:V,2,0),"0")</f>
        <v>0</v>
      </c>
      <c r="R59" s="5" t="s">
        <v>130</v>
      </c>
      <c r="S59" s="15">
        <f t="shared" si="40"/>
        <v>0</v>
      </c>
      <c r="T59" s="10" t="str">
        <f>IFERROR(VLOOKUP(A59,'5'!U:V,2,0),"0")</f>
        <v>0</v>
      </c>
      <c r="U59" s="5" t="s">
        <v>130</v>
      </c>
      <c r="V59" s="15">
        <f t="shared" si="41"/>
        <v>0</v>
      </c>
      <c r="W59" s="10" t="str">
        <f>IFERROR(VLOOKUP(A59,'6'!U:V,2,0),"0")</f>
        <v>0</v>
      </c>
      <c r="X59" s="5" t="s">
        <v>130</v>
      </c>
      <c r="Y59" s="15">
        <f t="shared" si="42"/>
        <v>0</v>
      </c>
      <c r="Z59" s="10" t="str">
        <f>IFERROR(VLOOKUP(A59,'7'!U:V,2,0),"0")</f>
        <v>0</v>
      </c>
      <c r="AA59" s="5" t="s">
        <v>130</v>
      </c>
      <c r="AB59" s="15">
        <f t="shared" si="43"/>
        <v>0</v>
      </c>
      <c r="AC59" s="10" t="str">
        <f>IFERROR(VLOOKUP(A59,'8'!U:V,2,0),"0")</f>
        <v>0</v>
      </c>
      <c r="AD59" s="5" t="s">
        <v>130</v>
      </c>
      <c r="AE59" s="15">
        <f t="shared" si="44"/>
        <v>0</v>
      </c>
      <c r="AF59" s="10" t="str">
        <f>IFERROR(VLOOKUP(A59,'9'!U:V,2,0),"0")</f>
        <v>0</v>
      </c>
      <c r="AG59" s="5" t="s">
        <v>130</v>
      </c>
      <c r="AH59" s="15">
        <f t="shared" si="45"/>
        <v>0</v>
      </c>
      <c r="AI59" s="10" t="str">
        <f>IFERROR(VLOOKUP(A59,'10'!U:V,2,0),"0")</f>
        <v>0</v>
      </c>
      <c r="AJ59" s="5" t="s">
        <v>130</v>
      </c>
      <c r="AK59" s="15">
        <f t="shared" si="46"/>
        <v>0</v>
      </c>
      <c r="AL59" s="10" t="str">
        <f>IFERROR(VLOOKUP(A59,'11'!U:V,2,0),"0")</f>
        <v>0</v>
      </c>
      <c r="AM59" s="5" t="s">
        <v>130</v>
      </c>
      <c r="AN59" s="15">
        <f t="shared" si="47"/>
        <v>0</v>
      </c>
      <c r="AO59" s="10" t="str">
        <f>IFERROR(VLOOKUP(A59,'12'!U:V,2,0),"0")</f>
        <v>0</v>
      </c>
      <c r="AP59" s="5" t="s">
        <v>130</v>
      </c>
      <c r="AQ59" s="15">
        <f t="shared" si="48"/>
        <v>0</v>
      </c>
      <c r="AR59" s="10" t="str">
        <f>IFERROR(VLOOKUP(A59,'13'!U:V,2,0),"0")</f>
        <v>0</v>
      </c>
      <c r="AS59" s="5" t="s">
        <v>130</v>
      </c>
      <c r="AT59" s="15">
        <f t="shared" si="49"/>
        <v>0</v>
      </c>
      <c r="AU59" s="10" t="str">
        <f>IFERROR(VLOOKUP(A59,'14'!U:V,2,0),"0")</f>
        <v>0</v>
      </c>
      <c r="AV59" s="5" t="s">
        <v>130</v>
      </c>
      <c r="AW59" s="15">
        <f t="shared" si="50"/>
        <v>0</v>
      </c>
      <c r="AX59" s="10" t="str">
        <f>IFERROR(VLOOKUP(A59,'15'!U:V,2,0),"0")</f>
        <v>0</v>
      </c>
      <c r="AY59" s="5" t="s">
        <v>130</v>
      </c>
      <c r="AZ59" s="15">
        <f t="shared" si="51"/>
        <v>0</v>
      </c>
      <c r="BA59" s="10" t="str">
        <f>IFERROR(VLOOKUP(A59,'16'!U:V,2,0),"0")</f>
        <v>0</v>
      </c>
      <c r="BB59" s="5" t="s">
        <v>130</v>
      </c>
      <c r="BC59" s="15">
        <f t="shared" si="52"/>
        <v>0</v>
      </c>
      <c r="BD59" s="10" t="str">
        <f>IFERROR(VLOOKUP(A59,'17'!U:V,2,0),"0")</f>
        <v>0</v>
      </c>
      <c r="BE59" s="5" t="s">
        <v>130</v>
      </c>
      <c r="BF59" s="15">
        <f t="shared" si="53"/>
        <v>0</v>
      </c>
      <c r="BG59" s="10" t="str">
        <f>IFERROR(VLOOKUP(A59,'18'!U:V,2,0),"0")</f>
        <v>0</v>
      </c>
      <c r="BH59" s="5" t="s">
        <v>130</v>
      </c>
      <c r="BI59" s="15">
        <f t="shared" si="22"/>
        <v>0</v>
      </c>
      <c r="BJ59" s="10" t="str">
        <f>IFERROR(VLOOKUP(A59,'19'!U:V,2,0),"0")</f>
        <v>0</v>
      </c>
      <c r="BK59" s="5" t="s">
        <v>130</v>
      </c>
      <c r="BL59" s="15">
        <f t="shared" si="23"/>
        <v>0</v>
      </c>
      <c r="BM59" s="10" t="str">
        <f>IFERROR(VLOOKUP(A59,'20'!U:V,2,0),"0")</f>
        <v>0</v>
      </c>
      <c r="BN59" s="5" t="s">
        <v>130</v>
      </c>
      <c r="BO59" s="15">
        <f t="shared" si="24"/>
        <v>0</v>
      </c>
      <c r="BP59" s="10" t="str">
        <f>IFERROR(VLOOKUP(A59,'21'!U:V,2,0),"0")</f>
        <v>0</v>
      </c>
      <c r="BQ59" s="5" t="s">
        <v>130</v>
      </c>
      <c r="BR59" s="15">
        <f t="shared" si="25"/>
        <v>0</v>
      </c>
      <c r="BS59" s="10" t="str">
        <f>IFERROR(VLOOKUP(A59,'22'!U:V,2,0),"0")</f>
        <v>0</v>
      </c>
      <c r="BT59" s="5" t="s">
        <v>130</v>
      </c>
      <c r="BU59" s="15">
        <f t="shared" si="26"/>
        <v>0</v>
      </c>
      <c r="BV59" s="10" t="str">
        <f>IFERROR(VLOOKUP(A59,'23'!U:V,2,0),"0")</f>
        <v>0</v>
      </c>
      <c r="BW59" s="5" t="s">
        <v>130</v>
      </c>
      <c r="BX59" s="15">
        <f t="shared" si="27"/>
        <v>0</v>
      </c>
      <c r="BY59" s="10" t="str">
        <f>IFERROR(VLOOKUP(A59,'24'!U:V,2,0),"0")</f>
        <v>0</v>
      </c>
      <c r="BZ59" s="5" t="s">
        <v>130</v>
      </c>
      <c r="CA59" s="15">
        <f t="shared" si="28"/>
        <v>0</v>
      </c>
      <c r="CB59" s="10" t="str">
        <f>IFERROR(VLOOKUP(A59,'25'!U:V,2,0),"0")</f>
        <v>0</v>
      </c>
      <c r="CC59" s="5" t="s">
        <v>130</v>
      </c>
      <c r="CD59" s="15">
        <f t="shared" si="29"/>
        <v>0</v>
      </c>
      <c r="CE59" s="10" t="str">
        <f>IFERROR(VLOOKUP(A59,'26'!U:V,2,0),"0")</f>
        <v>0</v>
      </c>
      <c r="CF59" s="5" t="s">
        <v>130</v>
      </c>
      <c r="CG59" s="15">
        <f t="shared" si="30"/>
        <v>0</v>
      </c>
      <c r="CH59" s="10" t="str">
        <f>IFERROR(VLOOKUP(A59,'27'!U:V,2,0),"0")</f>
        <v>0</v>
      </c>
      <c r="CI59" s="5" t="s">
        <v>130</v>
      </c>
      <c r="CJ59" s="15">
        <f t="shared" si="31"/>
        <v>0</v>
      </c>
      <c r="CK59" s="10" t="str">
        <f>IFERROR(VLOOKUP(A59,'28'!U:V,2,0),"0")</f>
        <v>0</v>
      </c>
      <c r="CL59" s="5" t="s">
        <v>130</v>
      </c>
      <c r="CM59" s="15">
        <f t="shared" si="32"/>
        <v>0</v>
      </c>
      <c r="CN59" s="10" t="str">
        <f>IFERROR(VLOOKUP(A59,'29'!U:V,2,0),"0")</f>
        <v>0</v>
      </c>
      <c r="CO59" s="5" t="s">
        <v>130</v>
      </c>
      <c r="CP59" s="15">
        <f t="shared" si="33"/>
        <v>0</v>
      </c>
      <c r="CQ59" s="10" t="str">
        <f>IFERROR(VLOOKUP(A59,'30'!U:V,2,0),"0")</f>
        <v>0</v>
      </c>
      <c r="CR59" s="5" t="s">
        <v>130</v>
      </c>
      <c r="CS59" s="15">
        <f t="shared" si="34"/>
        <v>0</v>
      </c>
      <c r="CT59" s="10" t="str">
        <f>IFERROR(VLOOKUP(A59,'31'!U:V,2,0),"0")</f>
        <v>0</v>
      </c>
      <c r="CU59" s="5" t="s">
        <v>130</v>
      </c>
      <c r="CV59" s="15">
        <f t="shared" si="35"/>
        <v>0</v>
      </c>
      <c r="CW59" s="10" t="str">
        <f>IFERROR(VLOOKUP(B59,'B-plus'!A:D,4,0),"0")</f>
        <v>0</v>
      </c>
      <c r="CX59" s="5" t="s">
        <v>130</v>
      </c>
      <c r="CY59" s="15">
        <f t="shared" si="36"/>
        <v>0</v>
      </c>
    </row>
    <row r="60" spans="1:103" x14ac:dyDescent="0.25">
      <c r="A60" s="6" t="s">
        <v>185</v>
      </c>
      <c r="B60" s="6">
        <v>1111070</v>
      </c>
      <c r="C60" s="4" t="s">
        <v>186</v>
      </c>
      <c r="D60" s="13">
        <v>3.15</v>
      </c>
      <c r="E60" s="19">
        <f t="shared" si="19"/>
        <v>0</v>
      </c>
      <c r="F60" s="5" t="s">
        <v>130</v>
      </c>
      <c r="G60" s="13">
        <f t="shared" si="20"/>
        <v>0</v>
      </c>
      <c r="H60" s="10" t="str">
        <f>IFERROR(VLOOKUP(A60,'1'!U:V,2,0),"0")</f>
        <v>0</v>
      </c>
      <c r="I60" s="5" t="s">
        <v>130</v>
      </c>
      <c r="J60" s="15">
        <f t="shared" si="37"/>
        <v>0</v>
      </c>
      <c r="K60" s="10" t="str">
        <f>IFERROR(VLOOKUP(A60,'2'!U:V,2,0),"0")</f>
        <v>0</v>
      </c>
      <c r="L60" s="5" t="s">
        <v>130</v>
      </c>
      <c r="M60" s="15">
        <f t="shared" si="38"/>
        <v>0</v>
      </c>
      <c r="N60" s="10" t="str">
        <f>IFERROR(VLOOKUP(A60,'3'!U:V,2,0),"0")</f>
        <v>0</v>
      </c>
      <c r="O60" s="5" t="s">
        <v>130</v>
      </c>
      <c r="P60" s="15">
        <f t="shared" si="39"/>
        <v>0</v>
      </c>
      <c r="Q60" s="10" t="str">
        <f>IFERROR(VLOOKUP(A60,'4'!U:V,2,0),"0")</f>
        <v>0</v>
      </c>
      <c r="R60" s="5" t="s">
        <v>130</v>
      </c>
      <c r="S60" s="15">
        <f t="shared" si="40"/>
        <v>0</v>
      </c>
      <c r="T60" s="10" t="str">
        <f>IFERROR(VLOOKUP(A60,'5'!U:V,2,0),"0")</f>
        <v>0</v>
      </c>
      <c r="U60" s="5" t="s">
        <v>130</v>
      </c>
      <c r="V60" s="15">
        <f t="shared" si="41"/>
        <v>0</v>
      </c>
      <c r="W60" s="10" t="str">
        <f>IFERROR(VLOOKUP(A60,'6'!U:V,2,0),"0")</f>
        <v>0</v>
      </c>
      <c r="X60" s="5" t="s">
        <v>130</v>
      </c>
      <c r="Y60" s="15">
        <f t="shared" si="42"/>
        <v>0</v>
      </c>
      <c r="Z60" s="10" t="str">
        <f>IFERROR(VLOOKUP(A60,'7'!U:V,2,0),"0")</f>
        <v>0</v>
      </c>
      <c r="AA60" s="5" t="s">
        <v>130</v>
      </c>
      <c r="AB60" s="15">
        <f t="shared" si="43"/>
        <v>0</v>
      </c>
      <c r="AC60" s="10" t="str">
        <f>IFERROR(VLOOKUP(A60,'8'!U:V,2,0),"0")</f>
        <v>0</v>
      </c>
      <c r="AD60" s="5" t="s">
        <v>130</v>
      </c>
      <c r="AE60" s="15">
        <f t="shared" si="44"/>
        <v>0</v>
      </c>
      <c r="AF60" s="10" t="str">
        <f>IFERROR(VLOOKUP(A60,'9'!U:V,2,0),"0")</f>
        <v>0</v>
      </c>
      <c r="AG60" s="5" t="s">
        <v>130</v>
      </c>
      <c r="AH60" s="15">
        <f t="shared" si="45"/>
        <v>0</v>
      </c>
      <c r="AI60" s="10" t="str">
        <f>IFERROR(VLOOKUP(A60,'10'!U:V,2,0),"0")</f>
        <v>0</v>
      </c>
      <c r="AJ60" s="5" t="s">
        <v>130</v>
      </c>
      <c r="AK60" s="15">
        <f t="shared" si="46"/>
        <v>0</v>
      </c>
      <c r="AL60" s="10" t="str">
        <f>IFERROR(VLOOKUP(A60,'11'!U:V,2,0),"0")</f>
        <v>0</v>
      </c>
      <c r="AM60" s="5" t="s">
        <v>130</v>
      </c>
      <c r="AN60" s="15">
        <f t="shared" si="47"/>
        <v>0</v>
      </c>
      <c r="AO60" s="10" t="str">
        <f>IFERROR(VLOOKUP(A60,'12'!U:V,2,0),"0")</f>
        <v>0</v>
      </c>
      <c r="AP60" s="5" t="s">
        <v>130</v>
      </c>
      <c r="AQ60" s="15">
        <f t="shared" si="48"/>
        <v>0</v>
      </c>
      <c r="AR60" s="10" t="str">
        <f>IFERROR(VLOOKUP(A60,'13'!U:V,2,0),"0")</f>
        <v>0</v>
      </c>
      <c r="AS60" s="5" t="s">
        <v>130</v>
      </c>
      <c r="AT60" s="15">
        <f t="shared" si="49"/>
        <v>0</v>
      </c>
      <c r="AU60" s="10" t="str">
        <f>IFERROR(VLOOKUP(A60,'14'!U:V,2,0),"0")</f>
        <v>0</v>
      </c>
      <c r="AV60" s="5" t="s">
        <v>130</v>
      </c>
      <c r="AW60" s="15">
        <f t="shared" si="50"/>
        <v>0</v>
      </c>
      <c r="AX60" s="10" t="str">
        <f>IFERROR(VLOOKUP(A60,'15'!U:V,2,0),"0")</f>
        <v>0</v>
      </c>
      <c r="AY60" s="5" t="s">
        <v>130</v>
      </c>
      <c r="AZ60" s="15">
        <f t="shared" si="51"/>
        <v>0</v>
      </c>
      <c r="BA60" s="10" t="str">
        <f>IFERROR(VLOOKUP(A60,'16'!U:V,2,0),"0")</f>
        <v>0</v>
      </c>
      <c r="BB60" s="5" t="s">
        <v>130</v>
      </c>
      <c r="BC60" s="15">
        <f t="shared" si="52"/>
        <v>0</v>
      </c>
      <c r="BD60" s="10" t="str">
        <f>IFERROR(VLOOKUP(A60,'17'!U:V,2,0),"0")</f>
        <v>0</v>
      </c>
      <c r="BE60" s="5" t="s">
        <v>130</v>
      </c>
      <c r="BF60" s="15">
        <f t="shared" si="53"/>
        <v>0</v>
      </c>
      <c r="BG60" s="10" t="str">
        <f>IFERROR(VLOOKUP(A60,'18'!U:V,2,0),"0")</f>
        <v>0</v>
      </c>
      <c r="BH60" s="5" t="s">
        <v>130</v>
      </c>
      <c r="BI60" s="15">
        <f t="shared" si="22"/>
        <v>0</v>
      </c>
      <c r="BJ60" s="10" t="str">
        <f>IFERROR(VLOOKUP(A60,'19'!U:V,2,0),"0")</f>
        <v>0</v>
      </c>
      <c r="BK60" s="5" t="s">
        <v>130</v>
      </c>
      <c r="BL60" s="15">
        <f t="shared" si="23"/>
        <v>0</v>
      </c>
      <c r="BM60" s="10" t="str">
        <f>IFERROR(VLOOKUP(A60,'20'!U:V,2,0),"0")</f>
        <v>0</v>
      </c>
      <c r="BN60" s="5" t="s">
        <v>130</v>
      </c>
      <c r="BO60" s="15">
        <f t="shared" si="24"/>
        <v>0</v>
      </c>
      <c r="BP60" s="10" t="str">
        <f>IFERROR(VLOOKUP(A60,'21'!U:V,2,0),"0")</f>
        <v>0</v>
      </c>
      <c r="BQ60" s="5" t="s">
        <v>130</v>
      </c>
      <c r="BR60" s="15">
        <f t="shared" si="25"/>
        <v>0</v>
      </c>
      <c r="BS60" s="10" t="str">
        <f>IFERROR(VLOOKUP(A60,'22'!U:V,2,0),"0")</f>
        <v>0</v>
      </c>
      <c r="BT60" s="5" t="s">
        <v>130</v>
      </c>
      <c r="BU60" s="15">
        <f t="shared" si="26"/>
        <v>0</v>
      </c>
      <c r="BV60" s="10" t="str">
        <f>IFERROR(VLOOKUP(A60,'23'!U:V,2,0),"0")</f>
        <v>0</v>
      </c>
      <c r="BW60" s="5" t="s">
        <v>130</v>
      </c>
      <c r="BX60" s="15">
        <f t="shared" si="27"/>
        <v>0</v>
      </c>
      <c r="BY60" s="10" t="str">
        <f>IFERROR(VLOOKUP(A60,'24'!U:V,2,0),"0")</f>
        <v>0</v>
      </c>
      <c r="BZ60" s="5" t="s">
        <v>130</v>
      </c>
      <c r="CA60" s="15">
        <f t="shared" si="28"/>
        <v>0</v>
      </c>
      <c r="CB60" s="10" t="str">
        <f>IFERROR(VLOOKUP(A60,'25'!U:V,2,0),"0")</f>
        <v>0</v>
      </c>
      <c r="CC60" s="5" t="s">
        <v>130</v>
      </c>
      <c r="CD60" s="15">
        <f t="shared" si="29"/>
        <v>0</v>
      </c>
      <c r="CE60" s="10" t="str">
        <f>IFERROR(VLOOKUP(A60,'26'!U:V,2,0),"0")</f>
        <v>0</v>
      </c>
      <c r="CF60" s="5" t="s">
        <v>130</v>
      </c>
      <c r="CG60" s="15">
        <f t="shared" si="30"/>
        <v>0</v>
      </c>
      <c r="CH60" s="10" t="str">
        <f>IFERROR(VLOOKUP(A60,'27'!U:V,2,0),"0")</f>
        <v>0</v>
      </c>
      <c r="CI60" s="5" t="s">
        <v>130</v>
      </c>
      <c r="CJ60" s="15">
        <f t="shared" si="31"/>
        <v>0</v>
      </c>
      <c r="CK60" s="10" t="str">
        <f>IFERROR(VLOOKUP(A60,'28'!U:V,2,0),"0")</f>
        <v>0</v>
      </c>
      <c r="CL60" s="5" t="s">
        <v>130</v>
      </c>
      <c r="CM60" s="15">
        <f t="shared" si="32"/>
        <v>0</v>
      </c>
      <c r="CN60" s="10" t="str">
        <f>IFERROR(VLOOKUP(A60,'29'!U:V,2,0),"0")</f>
        <v>0</v>
      </c>
      <c r="CO60" s="5" t="s">
        <v>130</v>
      </c>
      <c r="CP60" s="15">
        <f t="shared" si="33"/>
        <v>0</v>
      </c>
      <c r="CQ60" s="10" t="str">
        <f>IFERROR(VLOOKUP(A60,'30'!U:V,2,0),"0")</f>
        <v>0</v>
      </c>
      <c r="CR60" s="5" t="s">
        <v>130</v>
      </c>
      <c r="CS60" s="15">
        <f t="shared" si="34"/>
        <v>0</v>
      </c>
      <c r="CT60" s="10" t="str">
        <f>IFERROR(VLOOKUP(A60,'31'!U:V,2,0),"0")</f>
        <v>0</v>
      </c>
      <c r="CU60" s="5" t="s">
        <v>130</v>
      </c>
      <c r="CV60" s="15">
        <f t="shared" si="35"/>
        <v>0</v>
      </c>
      <c r="CW60" s="10" t="str">
        <f>IFERROR(VLOOKUP(B60,'B-plus'!A:D,4,0),"0")</f>
        <v>0</v>
      </c>
      <c r="CX60" s="5" t="s">
        <v>130</v>
      </c>
      <c r="CY60" s="15">
        <f t="shared" si="36"/>
        <v>0</v>
      </c>
    </row>
    <row r="61" spans="1:103" x14ac:dyDescent="0.25">
      <c r="A61" s="6" t="s">
        <v>183</v>
      </c>
      <c r="B61" s="6">
        <v>1111071</v>
      </c>
      <c r="C61" s="4" t="s">
        <v>184</v>
      </c>
      <c r="D61" s="13">
        <v>2.79</v>
      </c>
      <c r="E61" s="19">
        <f t="shared" si="19"/>
        <v>0</v>
      </c>
      <c r="F61" s="5" t="s">
        <v>130</v>
      </c>
      <c r="G61" s="13">
        <f t="shared" si="20"/>
        <v>0</v>
      </c>
      <c r="H61" s="10" t="str">
        <f>IFERROR(VLOOKUP(A61,'1'!U:V,2,0),"0")</f>
        <v>0</v>
      </c>
      <c r="I61" s="5" t="s">
        <v>130</v>
      </c>
      <c r="J61" s="15">
        <f t="shared" si="37"/>
        <v>0</v>
      </c>
      <c r="K61" s="10" t="str">
        <f>IFERROR(VLOOKUP(A61,'2'!U:V,2,0),"0")</f>
        <v>0</v>
      </c>
      <c r="L61" s="5" t="s">
        <v>130</v>
      </c>
      <c r="M61" s="15">
        <f t="shared" si="38"/>
        <v>0</v>
      </c>
      <c r="N61" s="10" t="str">
        <f>IFERROR(VLOOKUP(A61,'3'!U:V,2,0),"0")</f>
        <v>0</v>
      </c>
      <c r="O61" s="5" t="s">
        <v>130</v>
      </c>
      <c r="P61" s="15">
        <f t="shared" si="39"/>
        <v>0</v>
      </c>
      <c r="Q61" s="10" t="str">
        <f>IFERROR(VLOOKUP(A61,'4'!U:V,2,0),"0")</f>
        <v>0</v>
      </c>
      <c r="R61" s="5" t="s">
        <v>130</v>
      </c>
      <c r="S61" s="15">
        <f t="shared" si="40"/>
        <v>0</v>
      </c>
      <c r="T61" s="10" t="str">
        <f>IFERROR(VLOOKUP(A61,'5'!U:V,2,0),"0")</f>
        <v>0</v>
      </c>
      <c r="U61" s="5" t="s">
        <v>130</v>
      </c>
      <c r="V61" s="15">
        <f t="shared" si="41"/>
        <v>0</v>
      </c>
      <c r="W61" s="10" t="str">
        <f>IFERROR(VLOOKUP(A61,'6'!U:V,2,0),"0")</f>
        <v>0</v>
      </c>
      <c r="X61" s="5" t="s">
        <v>130</v>
      </c>
      <c r="Y61" s="15">
        <f t="shared" si="42"/>
        <v>0</v>
      </c>
      <c r="Z61" s="10" t="str">
        <f>IFERROR(VLOOKUP(A61,'7'!U:V,2,0),"0")</f>
        <v>0</v>
      </c>
      <c r="AA61" s="5" t="s">
        <v>130</v>
      </c>
      <c r="AB61" s="15">
        <f t="shared" si="43"/>
        <v>0</v>
      </c>
      <c r="AC61" s="10" t="str">
        <f>IFERROR(VLOOKUP(A61,'8'!U:V,2,0),"0")</f>
        <v>0</v>
      </c>
      <c r="AD61" s="5" t="s">
        <v>130</v>
      </c>
      <c r="AE61" s="15">
        <f t="shared" si="44"/>
        <v>0</v>
      </c>
      <c r="AF61" s="10" t="str">
        <f>IFERROR(VLOOKUP(A61,'9'!U:V,2,0),"0")</f>
        <v>0</v>
      </c>
      <c r="AG61" s="5" t="s">
        <v>130</v>
      </c>
      <c r="AH61" s="15">
        <f t="shared" si="45"/>
        <v>0</v>
      </c>
      <c r="AI61" s="10" t="str">
        <f>IFERROR(VLOOKUP(A61,'10'!U:V,2,0),"0")</f>
        <v>0</v>
      </c>
      <c r="AJ61" s="5" t="s">
        <v>130</v>
      </c>
      <c r="AK61" s="15">
        <f t="shared" si="46"/>
        <v>0</v>
      </c>
      <c r="AL61" s="10" t="str">
        <f>IFERROR(VLOOKUP(A61,'11'!U:V,2,0),"0")</f>
        <v>0</v>
      </c>
      <c r="AM61" s="5" t="s">
        <v>130</v>
      </c>
      <c r="AN61" s="15">
        <f t="shared" si="47"/>
        <v>0</v>
      </c>
      <c r="AO61" s="10" t="str">
        <f>IFERROR(VLOOKUP(A61,'12'!U:V,2,0),"0")</f>
        <v>0</v>
      </c>
      <c r="AP61" s="5" t="s">
        <v>130</v>
      </c>
      <c r="AQ61" s="15">
        <f t="shared" si="48"/>
        <v>0</v>
      </c>
      <c r="AR61" s="10" t="str">
        <f>IFERROR(VLOOKUP(A61,'13'!U:V,2,0),"0")</f>
        <v>0</v>
      </c>
      <c r="AS61" s="5" t="s">
        <v>130</v>
      </c>
      <c r="AT61" s="15">
        <f t="shared" si="49"/>
        <v>0</v>
      </c>
      <c r="AU61" s="10" t="str">
        <f>IFERROR(VLOOKUP(A61,'14'!U:V,2,0),"0")</f>
        <v>0</v>
      </c>
      <c r="AV61" s="5" t="s">
        <v>130</v>
      </c>
      <c r="AW61" s="15">
        <f t="shared" si="50"/>
        <v>0</v>
      </c>
      <c r="AX61" s="10" t="str">
        <f>IFERROR(VLOOKUP(A61,'15'!U:V,2,0),"0")</f>
        <v>0</v>
      </c>
      <c r="AY61" s="5" t="s">
        <v>130</v>
      </c>
      <c r="AZ61" s="15">
        <f t="shared" si="51"/>
        <v>0</v>
      </c>
      <c r="BA61" s="10" t="str">
        <f>IFERROR(VLOOKUP(A61,'16'!U:V,2,0),"0")</f>
        <v>0</v>
      </c>
      <c r="BB61" s="5" t="s">
        <v>130</v>
      </c>
      <c r="BC61" s="15">
        <f t="shared" si="52"/>
        <v>0</v>
      </c>
      <c r="BD61" s="10" t="str">
        <f>IFERROR(VLOOKUP(A61,'17'!U:V,2,0),"0")</f>
        <v>0</v>
      </c>
      <c r="BE61" s="5" t="s">
        <v>130</v>
      </c>
      <c r="BF61" s="15">
        <f t="shared" si="53"/>
        <v>0</v>
      </c>
      <c r="BG61" s="10" t="str">
        <f>IFERROR(VLOOKUP(A61,'18'!U:V,2,0),"0")</f>
        <v>0</v>
      </c>
      <c r="BH61" s="5" t="s">
        <v>130</v>
      </c>
      <c r="BI61" s="15">
        <f t="shared" si="22"/>
        <v>0</v>
      </c>
      <c r="BJ61" s="10" t="str">
        <f>IFERROR(VLOOKUP(A61,'19'!U:V,2,0),"0")</f>
        <v>0</v>
      </c>
      <c r="BK61" s="5" t="s">
        <v>130</v>
      </c>
      <c r="BL61" s="15">
        <f t="shared" si="23"/>
        <v>0</v>
      </c>
      <c r="BM61" s="10" t="str">
        <f>IFERROR(VLOOKUP(A61,'20'!U:V,2,0),"0")</f>
        <v>0</v>
      </c>
      <c r="BN61" s="5" t="s">
        <v>130</v>
      </c>
      <c r="BO61" s="15">
        <f t="shared" si="24"/>
        <v>0</v>
      </c>
      <c r="BP61" s="10" t="str">
        <f>IFERROR(VLOOKUP(A61,'21'!U:V,2,0),"0")</f>
        <v>0</v>
      </c>
      <c r="BQ61" s="5" t="s">
        <v>130</v>
      </c>
      <c r="BR61" s="15">
        <f t="shared" si="25"/>
        <v>0</v>
      </c>
      <c r="BS61" s="10" t="str">
        <f>IFERROR(VLOOKUP(A61,'22'!U:V,2,0),"0")</f>
        <v>0</v>
      </c>
      <c r="BT61" s="5" t="s">
        <v>130</v>
      </c>
      <c r="BU61" s="15">
        <f t="shared" si="26"/>
        <v>0</v>
      </c>
      <c r="BV61" s="10" t="str">
        <f>IFERROR(VLOOKUP(A61,'23'!U:V,2,0),"0")</f>
        <v>0</v>
      </c>
      <c r="BW61" s="5" t="s">
        <v>130</v>
      </c>
      <c r="BX61" s="15">
        <f t="shared" si="27"/>
        <v>0</v>
      </c>
      <c r="BY61" s="10" t="str">
        <f>IFERROR(VLOOKUP(A61,'24'!U:V,2,0),"0")</f>
        <v>0</v>
      </c>
      <c r="BZ61" s="5" t="s">
        <v>130</v>
      </c>
      <c r="CA61" s="15">
        <f t="shared" si="28"/>
        <v>0</v>
      </c>
      <c r="CB61" s="10" t="str">
        <f>IFERROR(VLOOKUP(A61,'25'!U:V,2,0),"0")</f>
        <v>0</v>
      </c>
      <c r="CC61" s="5" t="s">
        <v>130</v>
      </c>
      <c r="CD61" s="15">
        <f t="shared" si="29"/>
        <v>0</v>
      </c>
      <c r="CE61" s="10" t="str">
        <f>IFERROR(VLOOKUP(A61,'26'!U:V,2,0),"0")</f>
        <v>0</v>
      </c>
      <c r="CF61" s="5" t="s">
        <v>130</v>
      </c>
      <c r="CG61" s="15">
        <f t="shared" si="30"/>
        <v>0</v>
      </c>
      <c r="CH61" s="10" t="str">
        <f>IFERROR(VLOOKUP(A61,'27'!U:V,2,0),"0")</f>
        <v>0</v>
      </c>
      <c r="CI61" s="5" t="s">
        <v>130</v>
      </c>
      <c r="CJ61" s="15">
        <f t="shared" si="31"/>
        <v>0</v>
      </c>
      <c r="CK61" s="10" t="str">
        <f>IFERROR(VLOOKUP(A61,'28'!U:V,2,0),"0")</f>
        <v>0</v>
      </c>
      <c r="CL61" s="5" t="s">
        <v>130</v>
      </c>
      <c r="CM61" s="15">
        <f t="shared" si="32"/>
        <v>0</v>
      </c>
      <c r="CN61" s="10" t="str">
        <f>IFERROR(VLOOKUP(A61,'29'!U:V,2,0),"0")</f>
        <v>0</v>
      </c>
      <c r="CO61" s="5" t="s">
        <v>130</v>
      </c>
      <c r="CP61" s="15">
        <f t="shared" si="33"/>
        <v>0</v>
      </c>
      <c r="CQ61" s="10" t="str">
        <f>IFERROR(VLOOKUP(A61,'30'!U:V,2,0),"0")</f>
        <v>0</v>
      </c>
      <c r="CR61" s="5" t="s">
        <v>130</v>
      </c>
      <c r="CS61" s="15">
        <f t="shared" si="34"/>
        <v>0</v>
      </c>
      <c r="CT61" s="10" t="str">
        <f>IFERROR(VLOOKUP(A61,'31'!U:V,2,0),"0")</f>
        <v>0</v>
      </c>
      <c r="CU61" s="5" t="s">
        <v>130</v>
      </c>
      <c r="CV61" s="15">
        <f t="shared" si="35"/>
        <v>0</v>
      </c>
      <c r="CW61" s="10" t="str">
        <f>IFERROR(VLOOKUP(B61,'B-plus'!A:D,4,0),"0")</f>
        <v>0</v>
      </c>
      <c r="CX61" s="5" t="s">
        <v>130</v>
      </c>
      <c r="CY61" s="15">
        <f t="shared" si="36"/>
        <v>0</v>
      </c>
    </row>
    <row r="62" spans="1:103" x14ac:dyDescent="0.25">
      <c r="A62" s="6" t="s">
        <v>182</v>
      </c>
      <c r="B62" s="6">
        <v>1111074</v>
      </c>
      <c r="C62" s="4" t="s">
        <v>49</v>
      </c>
      <c r="D62" s="13">
        <v>3.18</v>
      </c>
      <c r="E62" s="19">
        <f t="shared" si="19"/>
        <v>0</v>
      </c>
      <c r="F62" s="5" t="s">
        <v>130</v>
      </c>
      <c r="G62" s="13">
        <f t="shared" si="20"/>
        <v>0</v>
      </c>
      <c r="H62" s="10" t="str">
        <f>IFERROR(VLOOKUP(A62,'1'!U:V,2,0),"0")</f>
        <v>0</v>
      </c>
      <c r="I62" s="5" t="s">
        <v>130</v>
      </c>
      <c r="J62" s="15">
        <f t="shared" si="37"/>
        <v>0</v>
      </c>
      <c r="K62" s="10" t="str">
        <f>IFERROR(VLOOKUP(A62,'2'!U:V,2,0),"0")</f>
        <v>0</v>
      </c>
      <c r="L62" s="5" t="s">
        <v>130</v>
      </c>
      <c r="M62" s="15">
        <f t="shared" si="38"/>
        <v>0</v>
      </c>
      <c r="N62" s="10" t="str">
        <f>IFERROR(VLOOKUP(A62,'3'!U:V,2,0),"0")</f>
        <v>0</v>
      </c>
      <c r="O62" s="5" t="s">
        <v>130</v>
      </c>
      <c r="P62" s="15">
        <f t="shared" si="39"/>
        <v>0</v>
      </c>
      <c r="Q62" s="10" t="str">
        <f>IFERROR(VLOOKUP(A62,'4'!U:V,2,0),"0")</f>
        <v>0</v>
      </c>
      <c r="R62" s="5" t="s">
        <v>130</v>
      </c>
      <c r="S62" s="15">
        <f t="shared" si="40"/>
        <v>0</v>
      </c>
      <c r="T62" s="10" t="str">
        <f>IFERROR(VLOOKUP(A62,'5'!U:V,2,0),"0")</f>
        <v>0</v>
      </c>
      <c r="U62" s="5" t="s">
        <v>130</v>
      </c>
      <c r="V62" s="15">
        <f t="shared" si="41"/>
        <v>0</v>
      </c>
      <c r="W62" s="10" t="str">
        <f>IFERROR(VLOOKUP(A62,'6'!U:V,2,0),"0")</f>
        <v>0</v>
      </c>
      <c r="X62" s="5" t="s">
        <v>130</v>
      </c>
      <c r="Y62" s="15">
        <f t="shared" si="42"/>
        <v>0</v>
      </c>
      <c r="Z62" s="10" t="str">
        <f>IFERROR(VLOOKUP(A62,'7'!U:V,2,0),"0")</f>
        <v>0</v>
      </c>
      <c r="AA62" s="5" t="s">
        <v>130</v>
      </c>
      <c r="AB62" s="15">
        <f t="shared" si="43"/>
        <v>0</v>
      </c>
      <c r="AC62" s="10" t="str">
        <f>IFERROR(VLOOKUP(A62,'8'!U:V,2,0),"0")</f>
        <v>0</v>
      </c>
      <c r="AD62" s="5" t="s">
        <v>130</v>
      </c>
      <c r="AE62" s="15">
        <f t="shared" si="44"/>
        <v>0</v>
      </c>
      <c r="AF62" s="10" t="str">
        <f>IFERROR(VLOOKUP(A62,'9'!U:V,2,0),"0")</f>
        <v>0</v>
      </c>
      <c r="AG62" s="5" t="s">
        <v>130</v>
      </c>
      <c r="AH62" s="15">
        <f t="shared" si="45"/>
        <v>0</v>
      </c>
      <c r="AI62" s="10" t="str">
        <f>IFERROR(VLOOKUP(A62,'10'!U:V,2,0),"0")</f>
        <v>0</v>
      </c>
      <c r="AJ62" s="5" t="s">
        <v>130</v>
      </c>
      <c r="AK62" s="15">
        <f t="shared" si="46"/>
        <v>0</v>
      </c>
      <c r="AL62" s="10" t="str">
        <f>IFERROR(VLOOKUP(A62,'11'!U:V,2,0),"0")</f>
        <v>0</v>
      </c>
      <c r="AM62" s="5" t="s">
        <v>130</v>
      </c>
      <c r="AN62" s="15">
        <f t="shared" si="47"/>
        <v>0</v>
      </c>
      <c r="AO62" s="10" t="str">
        <f>IFERROR(VLOOKUP(A62,'12'!U:V,2,0),"0")</f>
        <v>0</v>
      </c>
      <c r="AP62" s="5" t="s">
        <v>130</v>
      </c>
      <c r="AQ62" s="15">
        <f t="shared" si="48"/>
        <v>0</v>
      </c>
      <c r="AR62" s="10" t="str">
        <f>IFERROR(VLOOKUP(A62,'13'!U:V,2,0),"0")</f>
        <v>0</v>
      </c>
      <c r="AS62" s="5" t="s">
        <v>130</v>
      </c>
      <c r="AT62" s="15">
        <f t="shared" si="49"/>
        <v>0</v>
      </c>
      <c r="AU62" s="10" t="str">
        <f>IFERROR(VLOOKUP(A62,'14'!U:V,2,0),"0")</f>
        <v>0</v>
      </c>
      <c r="AV62" s="5" t="s">
        <v>130</v>
      </c>
      <c r="AW62" s="15">
        <f t="shared" si="50"/>
        <v>0</v>
      </c>
      <c r="AX62" s="10" t="str">
        <f>IFERROR(VLOOKUP(A62,'15'!U:V,2,0),"0")</f>
        <v>0</v>
      </c>
      <c r="AY62" s="5" t="s">
        <v>130</v>
      </c>
      <c r="AZ62" s="15">
        <f t="shared" si="51"/>
        <v>0</v>
      </c>
      <c r="BA62" s="10" t="str">
        <f>IFERROR(VLOOKUP(A62,'16'!U:V,2,0),"0")</f>
        <v>0</v>
      </c>
      <c r="BB62" s="5" t="s">
        <v>130</v>
      </c>
      <c r="BC62" s="15">
        <f t="shared" si="52"/>
        <v>0</v>
      </c>
      <c r="BD62" s="10" t="str">
        <f>IFERROR(VLOOKUP(A62,'17'!U:V,2,0),"0")</f>
        <v>0</v>
      </c>
      <c r="BE62" s="5" t="s">
        <v>130</v>
      </c>
      <c r="BF62" s="15">
        <f t="shared" si="53"/>
        <v>0</v>
      </c>
      <c r="BG62" s="10" t="str">
        <f>IFERROR(VLOOKUP(A62,'18'!U:V,2,0),"0")</f>
        <v>0</v>
      </c>
      <c r="BH62" s="5" t="s">
        <v>130</v>
      </c>
      <c r="BI62" s="15">
        <f t="shared" si="22"/>
        <v>0</v>
      </c>
      <c r="BJ62" s="10" t="str">
        <f>IFERROR(VLOOKUP(A62,'19'!U:V,2,0),"0")</f>
        <v>0</v>
      </c>
      <c r="BK62" s="5" t="s">
        <v>130</v>
      </c>
      <c r="BL62" s="15">
        <f t="shared" si="23"/>
        <v>0</v>
      </c>
      <c r="BM62" s="10" t="str">
        <f>IFERROR(VLOOKUP(A62,'20'!U:V,2,0),"0")</f>
        <v>0</v>
      </c>
      <c r="BN62" s="5" t="s">
        <v>130</v>
      </c>
      <c r="BO62" s="15">
        <f t="shared" si="24"/>
        <v>0</v>
      </c>
      <c r="BP62" s="10" t="str">
        <f>IFERROR(VLOOKUP(A62,'21'!U:V,2,0),"0")</f>
        <v>0</v>
      </c>
      <c r="BQ62" s="5" t="s">
        <v>130</v>
      </c>
      <c r="BR62" s="15">
        <f t="shared" si="25"/>
        <v>0</v>
      </c>
      <c r="BS62" s="10" t="str">
        <f>IFERROR(VLOOKUP(A62,'22'!U:V,2,0),"0")</f>
        <v>0</v>
      </c>
      <c r="BT62" s="5" t="s">
        <v>130</v>
      </c>
      <c r="BU62" s="15">
        <f t="shared" si="26"/>
        <v>0</v>
      </c>
      <c r="BV62" s="10" t="str">
        <f>IFERROR(VLOOKUP(A62,'23'!U:V,2,0),"0")</f>
        <v>0</v>
      </c>
      <c r="BW62" s="5" t="s">
        <v>130</v>
      </c>
      <c r="BX62" s="15">
        <f t="shared" si="27"/>
        <v>0</v>
      </c>
      <c r="BY62" s="10" t="str">
        <f>IFERROR(VLOOKUP(A62,'24'!U:V,2,0),"0")</f>
        <v>0</v>
      </c>
      <c r="BZ62" s="5" t="s">
        <v>130</v>
      </c>
      <c r="CA62" s="15">
        <f t="shared" si="28"/>
        <v>0</v>
      </c>
      <c r="CB62" s="10" t="str">
        <f>IFERROR(VLOOKUP(A62,'25'!U:V,2,0),"0")</f>
        <v>0</v>
      </c>
      <c r="CC62" s="5" t="s">
        <v>130</v>
      </c>
      <c r="CD62" s="15">
        <f t="shared" si="29"/>
        <v>0</v>
      </c>
      <c r="CE62" s="10" t="str">
        <f>IFERROR(VLOOKUP(A62,'26'!U:V,2,0),"0")</f>
        <v>0</v>
      </c>
      <c r="CF62" s="5" t="s">
        <v>130</v>
      </c>
      <c r="CG62" s="15">
        <f t="shared" si="30"/>
        <v>0</v>
      </c>
      <c r="CH62" s="10" t="str">
        <f>IFERROR(VLOOKUP(A62,'27'!U:V,2,0),"0")</f>
        <v>0</v>
      </c>
      <c r="CI62" s="5" t="s">
        <v>130</v>
      </c>
      <c r="CJ62" s="15">
        <f t="shared" si="31"/>
        <v>0</v>
      </c>
      <c r="CK62" s="10" t="str">
        <f>IFERROR(VLOOKUP(A62,'28'!U:V,2,0),"0")</f>
        <v>0</v>
      </c>
      <c r="CL62" s="5" t="s">
        <v>130</v>
      </c>
      <c r="CM62" s="15">
        <f t="shared" si="32"/>
        <v>0</v>
      </c>
      <c r="CN62" s="10" t="str">
        <f>IFERROR(VLOOKUP(A62,'29'!U:V,2,0),"0")</f>
        <v>0</v>
      </c>
      <c r="CO62" s="5" t="s">
        <v>130</v>
      </c>
      <c r="CP62" s="15">
        <f t="shared" si="33"/>
        <v>0</v>
      </c>
      <c r="CQ62" s="10" t="str">
        <f>IFERROR(VLOOKUP(A62,'30'!U:V,2,0),"0")</f>
        <v>0</v>
      </c>
      <c r="CR62" s="5" t="s">
        <v>130</v>
      </c>
      <c r="CS62" s="15">
        <f t="shared" si="34"/>
        <v>0</v>
      </c>
      <c r="CT62" s="10" t="str">
        <f>IFERROR(VLOOKUP(A62,'31'!U:V,2,0),"0")</f>
        <v>0</v>
      </c>
      <c r="CU62" s="5" t="s">
        <v>130</v>
      </c>
      <c r="CV62" s="15">
        <f t="shared" si="35"/>
        <v>0</v>
      </c>
      <c r="CW62" s="10" t="str">
        <f>IFERROR(VLOOKUP(B62,'B-plus'!A:D,4,0),"0")</f>
        <v>0</v>
      </c>
      <c r="CX62" s="5" t="s">
        <v>130</v>
      </c>
      <c r="CY62" s="15">
        <f t="shared" si="36"/>
        <v>0</v>
      </c>
    </row>
    <row r="63" spans="1:103" x14ac:dyDescent="0.25">
      <c r="A63" s="6" t="s">
        <v>48</v>
      </c>
      <c r="B63" s="6" t="s">
        <v>48</v>
      </c>
      <c r="C63" s="4" t="s">
        <v>49</v>
      </c>
      <c r="D63" s="13">
        <v>3.18</v>
      </c>
      <c r="E63" s="19">
        <f t="shared" si="19"/>
        <v>0</v>
      </c>
      <c r="F63" s="5" t="s">
        <v>130</v>
      </c>
      <c r="G63" s="13">
        <f t="shared" si="20"/>
        <v>0</v>
      </c>
      <c r="H63" s="10" t="str">
        <f>IFERROR(VLOOKUP(A63,'1'!U:V,2,0),"0")</f>
        <v>0</v>
      </c>
      <c r="I63" s="5" t="s">
        <v>130</v>
      </c>
      <c r="J63" s="15">
        <f t="shared" si="37"/>
        <v>0</v>
      </c>
      <c r="K63" s="10" t="str">
        <f>IFERROR(VLOOKUP(A63,'2'!U:V,2,0),"0")</f>
        <v>0</v>
      </c>
      <c r="L63" s="5" t="s">
        <v>130</v>
      </c>
      <c r="M63" s="15">
        <f t="shared" si="38"/>
        <v>0</v>
      </c>
      <c r="N63" s="10" t="str">
        <f>IFERROR(VLOOKUP(A63,'3'!U:V,2,0),"0")</f>
        <v>0</v>
      </c>
      <c r="O63" s="5" t="s">
        <v>130</v>
      </c>
      <c r="P63" s="15">
        <f t="shared" si="39"/>
        <v>0</v>
      </c>
      <c r="Q63" s="10" t="str">
        <f>IFERROR(VLOOKUP(A63,'4'!U:V,2,0),"0")</f>
        <v>0</v>
      </c>
      <c r="R63" s="5" t="s">
        <v>130</v>
      </c>
      <c r="S63" s="15">
        <f t="shared" si="40"/>
        <v>0</v>
      </c>
      <c r="T63" s="10" t="str">
        <f>IFERROR(VLOOKUP(A63,'5'!U:V,2,0),"0")</f>
        <v>0</v>
      </c>
      <c r="U63" s="5" t="s">
        <v>130</v>
      </c>
      <c r="V63" s="15">
        <f t="shared" si="41"/>
        <v>0</v>
      </c>
      <c r="W63" s="10" t="str">
        <f>IFERROR(VLOOKUP(A63,'6'!U:V,2,0),"0")</f>
        <v>0</v>
      </c>
      <c r="X63" s="5" t="s">
        <v>130</v>
      </c>
      <c r="Y63" s="15">
        <f t="shared" si="42"/>
        <v>0</v>
      </c>
      <c r="Z63" s="10" t="str">
        <f>IFERROR(VLOOKUP(A63,'7'!U:V,2,0),"0")</f>
        <v>0</v>
      </c>
      <c r="AA63" s="5" t="s">
        <v>130</v>
      </c>
      <c r="AB63" s="15">
        <f t="shared" si="43"/>
        <v>0</v>
      </c>
      <c r="AC63" s="10" t="str">
        <f>IFERROR(VLOOKUP(A63,'8'!U:V,2,0),"0")</f>
        <v>0</v>
      </c>
      <c r="AD63" s="5" t="s">
        <v>130</v>
      </c>
      <c r="AE63" s="15">
        <f t="shared" si="44"/>
        <v>0</v>
      </c>
      <c r="AF63" s="10" t="str">
        <f>IFERROR(VLOOKUP(A63,'9'!U:V,2,0),"0")</f>
        <v>0</v>
      </c>
      <c r="AG63" s="5" t="s">
        <v>130</v>
      </c>
      <c r="AH63" s="15">
        <f t="shared" si="45"/>
        <v>0</v>
      </c>
      <c r="AI63" s="10" t="str">
        <f>IFERROR(VLOOKUP(A63,'10'!U:V,2,0),"0")</f>
        <v>0</v>
      </c>
      <c r="AJ63" s="5" t="s">
        <v>130</v>
      </c>
      <c r="AK63" s="15">
        <f t="shared" si="46"/>
        <v>0</v>
      </c>
      <c r="AL63" s="10" t="str">
        <f>IFERROR(VLOOKUP(A63,'11'!U:V,2,0),"0")</f>
        <v>0</v>
      </c>
      <c r="AM63" s="5" t="s">
        <v>130</v>
      </c>
      <c r="AN63" s="15">
        <f t="shared" si="47"/>
        <v>0</v>
      </c>
      <c r="AO63" s="10" t="str">
        <f>IFERROR(VLOOKUP(A63,'12'!U:V,2,0),"0")</f>
        <v>0</v>
      </c>
      <c r="AP63" s="5" t="s">
        <v>130</v>
      </c>
      <c r="AQ63" s="15">
        <f t="shared" si="48"/>
        <v>0</v>
      </c>
      <c r="AR63" s="10" t="str">
        <f>IFERROR(VLOOKUP(A63,'13'!U:V,2,0),"0")</f>
        <v>0</v>
      </c>
      <c r="AS63" s="5" t="s">
        <v>130</v>
      </c>
      <c r="AT63" s="15">
        <f t="shared" si="49"/>
        <v>0</v>
      </c>
      <c r="AU63" s="10" t="str">
        <f>IFERROR(VLOOKUP(A63,'14'!U:V,2,0),"0")</f>
        <v>0</v>
      </c>
      <c r="AV63" s="5" t="s">
        <v>130</v>
      </c>
      <c r="AW63" s="15">
        <f t="shared" si="50"/>
        <v>0</v>
      </c>
      <c r="AX63" s="10" t="str">
        <f>IFERROR(VLOOKUP(A63,'15'!U:V,2,0),"0")</f>
        <v>0</v>
      </c>
      <c r="AY63" s="5" t="s">
        <v>130</v>
      </c>
      <c r="AZ63" s="15">
        <f t="shared" si="51"/>
        <v>0</v>
      </c>
      <c r="BA63" s="10" t="str">
        <f>IFERROR(VLOOKUP(A63,'16'!U:V,2,0),"0")</f>
        <v>0</v>
      </c>
      <c r="BB63" s="5" t="s">
        <v>130</v>
      </c>
      <c r="BC63" s="15">
        <f t="shared" si="52"/>
        <v>0</v>
      </c>
      <c r="BD63" s="10" t="str">
        <f>IFERROR(VLOOKUP(A63,'17'!U:V,2,0),"0")</f>
        <v>0</v>
      </c>
      <c r="BE63" s="5" t="s">
        <v>130</v>
      </c>
      <c r="BF63" s="15">
        <f t="shared" si="53"/>
        <v>0</v>
      </c>
      <c r="BG63" s="10" t="str">
        <f>IFERROR(VLOOKUP(A63,'18'!U:V,2,0),"0")</f>
        <v>0</v>
      </c>
      <c r="BH63" s="5" t="s">
        <v>130</v>
      </c>
      <c r="BI63" s="15">
        <f t="shared" si="22"/>
        <v>0</v>
      </c>
      <c r="BJ63" s="10" t="str">
        <f>IFERROR(VLOOKUP(A63,'19'!U:V,2,0),"0")</f>
        <v>0</v>
      </c>
      <c r="BK63" s="5" t="s">
        <v>130</v>
      </c>
      <c r="BL63" s="15">
        <f t="shared" si="23"/>
        <v>0</v>
      </c>
      <c r="BM63" s="10" t="str">
        <f>IFERROR(VLOOKUP(A63,'20'!U:V,2,0),"0")</f>
        <v>0</v>
      </c>
      <c r="BN63" s="5" t="s">
        <v>130</v>
      </c>
      <c r="BO63" s="15">
        <f t="shared" si="24"/>
        <v>0</v>
      </c>
      <c r="BP63" s="10" t="str">
        <f>IFERROR(VLOOKUP(A63,'21'!U:V,2,0),"0")</f>
        <v>0</v>
      </c>
      <c r="BQ63" s="5" t="s">
        <v>130</v>
      </c>
      <c r="BR63" s="15">
        <f t="shared" si="25"/>
        <v>0</v>
      </c>
      <c r="BS63" s="10" t="str">
        <f>IFERROR(VLOOKUP(A63,'22'!U:V,2,0),"0")</f>
        <v>0</v>
      </c>
      <c r="BT63" s="5" t="s">
        <v>130</v>
      </c>
      <c r="BU63" s="15">
        <f t="shared" si="26"/>
        <v>0</v>
      </c>
      <c r="BV63" s="10" t="str">
        <f>IFERROR(VLOOKUP(A63,'23'!U:V,2,0),"0")</f>
        <v>0</v>
      </c>
      <c r="BW63" s="5" t="s">
        <v>130</v>
      </c>
      <c r="BX63" s="15">
        <f t="shared" si="27"/>
        <v>0</v>
      </c>
      <c r="BY63" s="10" t="str">
        <f>IFERROR(VLOOKUP(A63,'24'!U:V,2,0),"0")</f>
        <v>0</v>
      </c>
      <c r="BZ63" s="5" t="s">
        <v>130</v>
      </c>
      <c r="CA63" s="15">
        <f t="shared" si="28"/>
        <v>0</v>
      </c>
      <c r="CB63" s="10" t="str">
        <f>IFERROR(VLOOKUP(A63,'25'!U:V,2,0),"0")</f>
        <v>0</v>
      </c>
      <c r="CC63" s="5" t="s">
        <v>130</v>
      </c>
      <c r="CD63" s="15">
        <f t="shared" si="29"/>
        <v>0</v>
      </c>
      <c r="CE63" s="10" t="str">
        <f>IFERROR(VLOOKUP(A63,'26'!U:V,2,0),"0")</f>
        <v>0</v>
      </c>
      <c r="CF63" s="5" t="s">
        <v>130</v>
      </c>
      <c r="CG63" s="15">
        <f t="shared" si="30"/>
        <v>0</v>
      </c>
      <c r="CH63" s="10" t="str">
        <f>IFERROR(VLOOKUP(A63,'27'!U:V,2,0),"0")</f>
        <v>0</v>
      </c>
      <c r="CI63" s="5" t="s">
        <v>130</v>
      </c>
      <c r="CJ63" s="15">
        <f t="shared" si="31"/>
        <v>0</v>
      </c>
      <c r="CK63" s="10" t="str">
        <f>IFERROR(VLOOKUP(A63,'28'!U:V,2,0),"0")</f>
        <v>0</v>
      </c>
      <c r="CL63" s="5" t="s">
        <v>130</v>
      </c>
      <c r="CM63" s="15">
        <f t="shared" si="32"/>
        <v>0</v>
      </c>
      <c r="CN63" s="10" t="str">
        <f>IFERROR(VLOOKUP(A63,'29'!U:V,2,0),"0")</f>
        <v>0</v>
      </c>
      <c r="CO63" s="5" t="s">
        <v>130</v>
      </c>
      <c r="CP63" s="15">
        <f t="shared" si="33"/>
        <v>0</v>
      </c>
      <c r="CQ63" s="10" t="str">
        <f>IFERROR(VLOOKUP(A63,'30'!U:V,2,0),"0")</f>
        <v>0</v>
      </c>
      <c r="CR63" s="5" t="s">
        <v>130</v>
      </c>
      <c r="CS63" s="15">
        <f t="shared" si="34"/>
        <v>0</v>
      </c>
      <c r="CT63" s="10" t="str">
        <f>IFERROR(VLOOKUP(A63,'31'!U:V,2,0),"0")</f>
        <v>0</v>
      </c>
      <c r="CU63" s="5" t="s">
        <v>130</v>
      </c>
      <c r="CV63" s="15">
        <f t="shared" si="35"/>
        <v>0</v>
      </c>
      <c r="CW63" s="10" t="str">
        <f>IFERROR(VLOOKUP(B63,'B-plus'!A:D,4,0),"0")</f>
        <v>0</v>
      </c>
      <c r="CX63" s="5" t="s">
        <v>130</v>
      </c>
      <c r="CY63" s="15">
        <f t="shared" si="36"/>
        <v>0</v>
      </c>
    </row>
    <row r="64" spans="1:103" x14ac:dyDescent="0.25">
      <c r="A64" s="6" t="s">
        <v>177</v>
      </c>
      <c r="B64" s="6">
        <v>1111075</v>
      </c>
      <c r="C64" s="4" t="s">
        <v>39</v>
      </c>
      <c r="D64" s="13">
        <v>3.08</v>
      </c>
      <c r="E64" s="19">
        <f t="shared" si="19"/>
        <v>0</v>
      </c>
      <c r="F64" s="5" t="s">
        <v>130</v>
      </c>
      <c r="G64" s="13">
        <f t="shared" si="20"/>
        <v>0</v>
      </c>
      <c r="H64" s="10" t="str">
        <f>IFERROR(VLOOKUP(A64,'1'!U:V,2,0),"0")</f>
        <v>0</v>
      </c>
      <c r="I64" s="5" t="s">
        <v>130</v>
      </c>
      <c r="J64" s="15">
        <f t="shared" si="37"/>
        <v>0</v>
      </c>
      <c r="K64" s="10" t="str">
        <f>IFERROR(VLOOKUP(A64,'2'!U:V,2,0),"0")</f>
        <v>0</v>
      </c>
      <c r="L64" s="5" t="s">
        <v>130</v>
      </c>
      <c r="M64" s="15">
        <f t="shared" si="38"/>
        <v>0</v>
      </c>
      <c r="N64" s="10" t="str">
        <f>IFERROR(VLOOKUP(A64,'3'!U:V,2,0),"0")</f>
        <v>0</v>
      </c>
      <c r="O64" s="5" t="s">
        <v>130</v>
      </c>
      <c r="P64" s="15">
        <f t="shared" si="39"/>
        <v>0</v>
      </c>
      <c r="Q64" s="10" t="str">
        <f>IFERROR(VLOOKUP(A64,'4'!U:V,2,0),"0")</f>
        <v>0</v>
      </c>
      <c r="R64" s="5" t="s">
        <v>130</v>
      </c>
      <c r="S64" s="15">
        <f t="shared" si="40"/>
        <v>0</v>
      </c>
      <c r="T64" s="10" t="str">
        <f>IFERROR(VLOOKUP(A64,'5'!U:V,2,0),"0")</f>
        <v>0</v>
      </c>
      <c r="U64" s="5" t="s">
        <v>130</v>
      </c>
      <c r="V64" s="15">
        <f t="shared" si="41"/>
        <v>0</v>
      </c>
      <c r="W64" s="10" t="str">
        <f>IFERROR(VLOOKUP(A64,'6'!U:V,2,0),"0")</f>
        <v>0</v>
      </c>
      <c r="X64" s="5" t="s">
        <v>130</v>
      </c>
      <c r="Y64" s="15">
        <f t="shared" si="42"/>
        <v>0</v>
      </c>
      <c r="Z64" s="10" t="str">
        <f>IFERROR(VLOOKUP(A64,'7'!U:V,2,0),"0")</f>
        <v>0</v>
      </c>
      <c r="AA64" s="5" t="s">
        <v>130</v>
      </c>
      <c r="AB64" s="15">
        <f t="shared" si="43"/>
        <v>0</v>
      </c>
      <c r="AC64" s="10" t="str">
        <f>IFERROR(VLOOKUP(A64,'8'!U:V,2,0),"0")</f>
        <v>0</v>
      </c>
      <c r="AD64" s="5" t="s">
        <v>130</v>
      </c>
      <c r="AE64" s="15">
        <f t="shared" si="44"/>
        <v>0</v>
      </c>
      <c r="AF64" s="10" t="str">
        <f>IFERROR(VLOOKUP(A64,'9'!U:V,2,0),"0")</f>
        <v>0</v>
      </c>
      <c r="AG64" s="5" t="s">
        <v>130</v>
      </c>
      <c r="AH64" s="15">
        <f t="shared" si="45"/>
        <v>0</v>
      </c>
      <c r="AI64" s="10" t="str">
        <f>IFERROR(VLOOKUP(A64,'10'!U:V,2,0),"0")</f>
        <v>0</v>
      </c>
      <c r="AJ64" s="5" t="s">
        <v>130</v>
      </c>
      <c r="AK64" s="15">
        <f t="shared" si="46"/>
        <v>0</v>
      </c>
      <c r="AL64" s="10" t="str">
        <f>IFERROR(VLOOKUP(A64,'11'!U:V,2,0),"0")</f>
        <v>0</v>
      </c>
      <c r="AM64" s="5" t="s">
        <v>130</v>
      </c>
      <c r="AN64" s="15">
        <f t="shared" si="47"/>
        <v>0</v>
      </c>
      <c r="AO64" s="10" t="str">
        <f>IFERROR(VLOOKUP(A64,'12'!U:V,2,0),"0")</f>
        <v>0</v>
      </c>
      <c r="AP64" s="5" t="s">
        <v>130</v>
      </c>
      <c r="AQ64" s="15">
        <f t="shared" si="48"/>
        <v>0</v>
      </c>
      <c r="AR64" s="10" t="str">
        <f>IFERROR(VLOOKUP(A64,'13'!U:V,2,0),"0")</f>
        <v>0</v>
      </c>
      <c r="AS64" s="5" t="s">
        <v>130</v>
      </c>
      <c r="AT64" s="15">
        <f t="shared" si="49"/>
        <v>0</v>
      </c>
      <c r="AU64" s="10" t="str">
        <f>IFERROR(VLOOKUP(A64,'14'!U:V,2,0),"0")</f>
        <v>0</v>
      </c>
      <c r="AV64" s="5" t="s">
        <v>130</v>
      </c>
      <c r="AW64" s="15">
        <f t="shared" si="50"/>
        <v>0</v>
      </c>
      <c r="AX64" s="10" t="str">
        <f>IFERROR(VLOOKUP(A64,'15'!U:V,2,0),"0")</f>
        <v>0</v>
      </c>
      <c r="AY64" s="5" t="s">
        <v>130</v>
      </c>
      <c r="AZ64" s="15">
        <f t="shared" si="51"/>
        <v>0</v>
      </c>
      <c r="BA64" s="10" t="str">
        <f>IFERROR(VLOOKUP(A64,'16'!U:V,2,0),"0")</f>
        <v>0</v>
      </c>
      <c r="BB64" s="5" t="s">
        <v>130</v>
      </c>
      <c r="BC64" s="15">
        <f t="shared" si="52"/>
        <v>0</v>
      </c>
      <c r="BD64" s="10" t="str">
        <f>IFERROR(VLOOKUP(A64,'17'!U:V,2,0),"0")</f>
        <v>0</v>
      </c>
      <c r="BE64" s="5" t="s">
        <v>130</v>
      </c>
      <c r="BF64" s="15">
        <f t="shared" si="53"/>
        <v>0</v>
      </c>
      <c r="BG64" s="10" t="str">
        <f>IFERROR(VLOOKUP(A64,'18'!U:V,2,0),"0")</f>
        <v>0</v>
      </c>
      <c r="BH64" s="5" t="s">
        <v>130</v>
      </c>
      <c r="BI64" s="15">
        <f t="shared" si="22"/>
        <v>0</v>
      </c>
      <c r="BJ64" s="10" t="str">
        <f>IFERROR(VLOOKUP(A64,'19'!U:V,2,0),"0")</f>
        <v>0</v>
      </c>
      <c r="BK64" s="5" t="s">
        <v>130</v>
      </c>
      <c r="BL64" s="15">
        <f t="shared" si="23"/>
        <v>0</v>
      </c>
      <c r="BM64" s="10" t="str">
        <f>IFERROR(VLOOKUP(A64,'20'!U:V,2,0),"0")</f>
        <v>0</v>
      </c>
      <c r="BN64" s="5" t="s">
        <v>130</v>
      </c>
      <c r="BO64" s="15">
        <f t="shared" si="24"/>
        <v>0</v>
      </c>
      <c r="BP64" s="10" t="str">
        <f>IFERROR(VLOOKUP(A64,'21'!U:V,2,0),"0")</f>
        <v>0</v>
      </c>
      <c r="BQ64" s="5" t="s">
        <v>130</v>
      </c>
      <c r="BR64" s="15">
        <f t="shared" si="25"/>
        <v>0</v>
      </c>
      <c r="BS64" s="10" t="str">
        <f>IFERROR(VLOOKUP(A64,'22'!U:V,2,0),"0")</f>
        <v>0</v>
      </c>
      <c r="BT64" s="5" t="s">
        <v>130</v>
      </c>
      <c r="BU64" s="15">
        <f t="shared" si="26"/>
        <v>0</v>
      </c>
      <c r="BV64" s="10" t="str">
        <f>IFERROR(VLOOKUP(A64,'23'!U:V,2,0),"0")</f>
        <v>0</v>
      </c>
      <c r="BW64" s="5" t="s">
        <v>130</v>
      </c>
      <c r="BX64" s="15">
        <f t="shared" si="27"/>
        <v>0</v>
      </c>
      <c r="BY64" s="10" t="str">
        <f>IFERROR(VLOOKUP(A64,'24'!U:V,2,0),"0")</f>
        <v>0</v>
      </c>
      <c r="BZ64" s="5" t="s">
        <v>130</v>
      </c>
      <c r="CA64" s="15">
        <f t="shared" si="28"/>
        <v>0</v>
      </c>
      <c r="CB64" s="10" t="str">
        <f>IFERROR(VLOOKUP(A64,'25'!U:V,2,0),"0")</f>
        <v>0</v>
      </c>
      <c r="CC64" s="5" t="s">
        <v>130</v>
      </c>
      <c r="CD64" s="15">
        <f t="shared" si="29"/>
        <v>0</v>
      </c>
      <c r="CE64" s="10" t="str">
        <f>IFERROR(VLOOKUP(A64,'26'!U:V,2,0),"0")</f>
        <v>0</v>
      </c>
      <c r="CF64" s="5" t="s">
        <v>130</v>
      </c>
      <c r="CG64" s="15">
        <f t="shared" si="30"/>
        <v>0</v>
      </c>
      <c r="CH64" s="10" t="str">
        <f>IFERROR(VLOOKUP(A64,'27'!U:V,2,0),"0")</f>
        <v>0</v>
      </c>
      <c r="CI64" s="5" t="s">
        <v>130</v>
      </c>
      <c r="CJ64" s="15">
        <f t="shared" si="31"/>
        <v>0</v>
      </c>
      <c r="CK64" s="10" t="str">
        <f>IFERROR(VLOOKUP(A64,'28'!U:V,2,0),"0")</f>
        <v>0</v>
      </c>
      <c r="CL64" s="5" t="s">
        <v>130</v>
      </c>
      <c r="CM64" s="15">
        <f t="shared" si="32"/>
        <v>0</v>
      </c>
      <c r="CN64" s="10" t="str">
        <f>IFERROR(VLOOKUP(A64,'29'!U:V,2,0),"0")</f>
        <v>0</v>
      </c>
      <c r="CO64" s="5" t="s">
        <v>130</v>
      </c>
      <c r="CP64" s="15">
        <f t="shared" si="33"/>
        <v>0</v>
      </c>
      <c r="CQ64" s="10" t="str">
        <f>IFERROR(VLOOKUP(A64,'30'!U:V,2,0),"0")</f>
        <v>0</v>
      </c>
      <c r="CR64" s="5" t="s">
        <v>130</v>
      </c>
      <c r="CS64" s="15">
        <f t="shared" si="34"/>
        <v>0</v>
      </c>
      <c r="CT64" s="10" t="str">
        <f>IFERROR(VLOOKUP(A64,'31'!U:V,2,0),"0")</f>
        <v>0</v>
      </c>
      <c r="CU64" s="5" t="s">
        <v>130</v>
      </c>
      <c r="CV64" s="15">
        <f t="shared" si="35"/>
        <v>0</v>
      </c>
      <c r="CW64" s="10" t="str">
        <f>IFERROR(VLOOKUP(B64,'B-plus'!A:D,4,0),"0")</f>
        <v>0</v>
      </c>
      <c r="CX64" s="5" t="s">
        <v>130</v>
      </c>
      <c r="CY64" s="15">
        <f t="shared" si="36"/>
        <v>0</v>
      </c>
    </row>
    <row r="65" spans="1:103" x14ac:dyDescent="0.25">
      <c r="A65" s="5" t="s">
        <v>38</v>
      </c>
      <c r="B65" s="5" t="s">
        <v>38</v>
      </c>
      <c r="C65" s="4" t="s">
        <v>39</v>
      </c>
      <c r="D65" s="13">
        <v>3.08</v>
      </c>
      <c r="E65" s="19">
        <f t="shared" si="19"/>
        <v>0</v>
      </c>
      <c r="F65" s="5" t="s">
        <v>130</v>
      </c>
      <c r="G65" s="13">
        <f t="shared" si="20"/>
        <v>0</v>
      </c>
      <c r="H65" s="10" t="str">
        <f>IFERROR(VLOOKUP(A65,'1'!U:V,2,0),"0")</f>
        <v>0</v>
      </c>
      <c r="I65" s="5" t="s">
        <v>130</v>
      </c>
      <c r="J65" s="15">
        <f t="shared" si="37"/>
        <v>0</v>
      </c>
      <c r="K65" s="10" t="str">
        <f>IFERROR(VLOOKUP(A65,'2'!U:V,2,0),"0")</f>
        <v>0</v>
      </c>
      <c r="L65" s="5" t="s">
        <v>130</v>
      </c>
      <c r="M65" s="15">
        <f t="shared" si="38"/>
        <v>0</v>
      </c>
      <c r="N65" s="10" t="str">
        <f>IFERROR(VLOOKUP(A65,'3'!U:V,2,0),"0")</f>
        <v>0</v>
      </c>
      <c r="O65" s="5" t="s">
        <v>130</v>
      </c>
      <c r="P65" s="15">
        <f t="shared" si="39"/>
        <v>0</v>
      </c>
      <c r="Q65" s="10" t="str">
        <f>IFERROR(VLOOKUP(A65,'4'!U:V,2,0),"0")</f>
        <v>0</v>
      </c>
      <c r="R65" s="5" t="s">
        <v>130</v>
      </c>
      <c r="S65" s="15">
        <f t="shared" si="40"/>
        <v>0</v>
      </c>
      <c r="T65" s="10" t="str">
        <f>IFERROR(VLOOKUP(A65,'5'!U:V,2,0),"0")</f>
        <v>0</v>
      </c>
      <c r="U65" s="5" t="s">
        <v>130</v>
      </c>
      <c r="V65" s="15">
        <f t="shared" si="41"/>
        <v>0</v>
      </c>
      <c r="W65" s="10" t="str">
        <f>IFERROR(VLOOKUP(A65,'6'!U:V,2,0),"0")</f>
        <v>0</v>
      </c>
      <c r="X65" s="5" t="s">
        <v>130</v>
      </c>
      <c r="Y65" s="15">
        <f t="shared" si="42"/>
        <v>0</v>
      </c>
      <c r="Z65" s="10" t="str">
        <f>IFERROR(VLOOKUP(A65,'7'!U:V,2,0),"0")</f>
        <v>0</v>
      </c>
      <c r="AA65" s="5" t="s">
        <v>130</v>
      </c>
      <c r="AB65" s="15">
        <f t="shared" si="43"/>
        <v>0</v>
      </c>
      <c r="AC65" s="10" t="str">
        <f>IFERROR(VLOOKUP(A65,'8'!U:V,2,0),"0")</f>
        <v>0</v>
      </c>
      <c r="AD65" s="5" t="s">
        <v>130</v>
      </c>
      <c r="AE65" s="15">
        <f t="shared" si="44"/>
        <v>0</v>
      </c>
      <c r="AF65" s="10" t="str">
        <f>IFERROR(VLOOKUP(A65,'9'!U:V,2,0),"0")</f>
        <v>0</v>
      </c>
      <c r="AG65" s="5" t="s">
        <v>130</v>
      </c>
      <c r="AH65" s="15">
        <f t="shared" si="45"/>
        <v>0</v>
      </c>
      <c r="AI65" s="10" t="str">
        <f>IFERROR(VLOOKUP(A65,'10'!U:V,2,0),"0")</f>
        <v>0</v>
      </c>
      <c r="AJ65" s="5" t="s">
        <v>130</v>
      </c>
      <c r="AK65" s="15">
        <f t="shared" si="46"/>
        <v>0</v>
      </c>
      <c r="AL65" s="10" t="str">
        <f>IFERROR(VLOOKUP(A65,'11'!U:V,2,0),"0")</f>
        <v>0</v>
      </c>
      <c r="AM65" s="5" t="s">
        <v>130</v>
      </c>
      <c r="AN65" s="15">
        <f t="shared" si="47"/>
        <v>0</v>
      </c>
      <c r="AO65" s="10" t="str">
        <f>IFERROR(VLOOKUP(A65,'12'!U:V,2,0),"0")</f>
        <v>0</v>
      </c>
      <c r="AP65" s="5" t="s">
        <v>130</v>
      </c>
      <c r="AQ65" s="15">
        <f t="shared" si="48"/>
        <v>0</v>
      </c>
      <c r="AR65" s="10" t="str">
        <f>IFERROR(VLOOKUP(A65,'13'!U:V,2,0),"0")</f>
        <v>0</v>
      </c>
      <c r="AS65" s="5" t="s">
        <v>130</v>
      </c>
      <c r="AT65" s="15">
        <f t="shared" si="49"/>
        <v>0</v>
      </c>
      <c r="AU65" s="10" t="str">
        <f>IFERROR(VLOOKUP(A65,'14'!U:V,2,0),"0")</f>
        <v>0</v>
      </c>
      <c r="AV65" s="5" t="s">
        <v>130</v>
      </c>
      <c r="AW65" s="15">
        <f t="shared" si="50"/>
        <v>0</v>
      </c>
      <c r="AX65" s="10" t="str">
        <f>IFERROR(VLOOKUP(A65,'15'!U:V,2,0),"0")</f>
        <v>0</v>
      </c>
      <c r="AY65" s="5" t="s">
        <v>130</v>
      </c>
      <c r="AZ65" s="15">
        <f t="shared" si="51"/>
        <v>0</v>
      </c>
      <c r="BA65" s="10" t="str">
        <f>IFERROR(VLOOKUP(A65,'16'!U:V,2,0),"0")</f>
        <v>0</v>
      </c>
      <c r="BB65" s="5" t="s">
        <v>130</v>
      </c>
      <c r="BC65" s="15">
        <f t="shared" si="52"/>
        <v>0</v>
      </c>
      <c r="BD65" s="10" t="str">
        <f>IFERROR(VLOOKUP(A65,'17'!U:V,2,0),"0")</f>
        <v>0</v>
      </c>
      <c r="BE65" s="5" t="s">
        <v>130</v>
      </c>
      <c r="BF65" s="15">
        <f t="shared" si="53"/>
        <v>0</v>
      </c>
      <c r="BG65" s="10" t="str">
        <f>IFERROR(VLOOKUP(A65,'18'!U:V,2,0),"0")</f>
        <v>0</v>
      </c>
      <c r="BH65" s="5" t="s">
        <v>130</v>
      </c>
      <c r="BI65" s="15">
        <f t="shared" si="22"/>
        <v>0</v>
      </c>
      <c r="BJ65" s="10" t="str">
        <f>IFERROR(VLOOKUP(A65,'19'!U:V,2,0),"0")</f>
        <v>0</v>
      </c>
      <c r="BK65" s="5" t="s">
        <v>130</v>
      </c>
      <c r="BL65" s="15">
        <f t="shared" si="23"/>
        <v>0</v>
      </c>
      <c r="BM65" s="10" t="str">
        <f>IFERROR(VLOOKUP(A65,'20'!U:V,2,0),"0")</f>
        <v>0</v>
      </c>
      <c r="BN65" s="5" t="s">
        <v>130</v>
      </c>
      <c r="BO65" s="15">
        <f t="shared" si="24"/>
        <v>0</v>
      </c>
      <c r="BP65" s="10" t="str">
        <f>IFERROR(VLOOKUP(A65,'21'!U:V,2,0),"0")</f>
        <v>0</v>
      </c>
      <c r="BQ65" s="5" t="s">
        <v>130</v>
      </c>
      <c r="BR65" s="15">
        <f t="shared" si="25"/>
        <v>0</v>
      </c>
      <c r="BS65" s="10" t="str">
        <f>IFERROR(VLOOKUP(A65,'22'!U:V,2,0),"0")</f>
        <v>0</v>
      </c>
      <c r="BT65" s="5" t="s">
        <v>130</v>
      </c>
      <c r="BU65" s="15">
        <f t="shared" si="26"/>
        <v>0</v>
      </c>
      <c r="BV65" s="10" t="str">
        <f>IFERROR(VLOOKUP(A65,'23'!U:V,2,0),"0")</f>
        <v>0</v>
      </c>
      <c r="BW65" s="5" t="s">
        <v>130</v>
      </c>
      <c r="BX65" s="15">
        <f t="shared" si="27"/>
        <v>0</v>
      </c>
      <c r="BY65" s="10" t="str">
        <f>IFERROR(VLOOKUP(A65,'24'!U:V,2,0),"0")</f>
        <v>0</v>
      </c>
      <c r="BZ65" s="5" t="s">
        <v>130</v>
      </c>
      <c r="CA65" s="15">
        <f t="shared" si="28"/>
        <v>0</v>
      </c>
      <c r="CB65" s="10" t="str">
        <f>IFERROR(VLOOKUP(A65,'25'!U:V,2,0),"0")</f>
        <v>0</v>
      </c>
      <c r="CC65" s="5" t="s">
        <v>130</v>
      </c>
      <c r="CD65" s="15">
        <f t="shared" si="29"/>
        <v>0</v>
      </c>
      <c r="CE65" s="10" t="str">
        <f>IFERROR(VLOOKUP(A65,'26'!U:V,2,0),"0")</f>
        <v>0</v>
      </c>
      <c r="CF65" s="5" t="s">
        <v>130</v>
      </c>
      <c r="CG65" s="15">
        <f t="shared" si="30"/>
        <v>0</v>
      </c>
      <c r="CH65" s="10" t="str">
        <f>IFERROR(VLOOKUP(A65,'27'!U:V,2,0),"0")</f>
        <v>0</v>
      </c>
      <c r="CI65" s="5" t="s">
        <v>130</v>
      </c>
      <c r="CJ65" s="15">
        <f t="shared" si="31"/>
        <v>0</v>
      </c>
      <c r="CK65" s="10" t="str">
        <f>IFERROR(VLOOKUP(A65,'28'!U:V,2,0),"0")</f>
        <v>0</v>
      </c>
      <c r="CL65" s="5" t="s">
        <v>130</v>
      </c>
      <c r="CM65" s="15">
        <f t="shared" si="32"/>
        <v>0</v>
      </c>
      <c r="CN65" s="10" t="str">
        <f>IFERROR(VLOOKUP(A65,'29'!U:V,2,0),"0")</f>
        <v>0</v>
      </c>
      <c r="CO65" s="5" t="s">
        <v>130</v>
      </c>
      <c r="CP65" s="15">
        <f t="shared" si="33"/>
        <v>0</v>
      </c>
      <c r="CQ65" s="10" t="str">
        <f>IFERROR(VLOOKUP(A65,'30'!U:V,2,0),"0")</f>
        <v>0</v>
      </c>
      <c r="CR65" s="5" t="s">
        <v>130</v>
      </c>
      <c r="CS65" s="15">
        <f t="shared" si="34"/>
        <v>0</v>
      </c>
      <c r="CT65" s="10" t="str">
        <f>IFERROR(VLOOKUP(A65,'31'!U:V,2,0),"0")</f>
        <v>0</v>
      </c>
      <c r="CU65" s="5" t="s">
        <v>130</v>
      </c>
      <c r="CV65" s="15">
        <f t="shared" si="35"/>
        <v>0</v>
      </c>
      <c r="CW65" s="10" t="str">
        <f>IFERROR(VLOOKUP(B65,'B-plus'!A:D,4,0),"0")</f>
        <v>0</v>
      </c>
      <c r="CX65" s="5" t="s">
        <v>130</v>
      </c>
      <c r="CY65" s="15">
        <f t="shared" si="36"/>
        <v>0</v>
      </c>
    </row>
    <row r="66" spans="1:103" x14ac:dyDescent="0.25">
      <c r="A66" s="5" t="s">
        <v>178</v>
      </c>
      <c r="B66" s="5">
        <v>1111076</v>
      </c>
      <c r="C66" s="4" t="s">
        <v>41</v>
      </c>
      <c r="D66" s="13">
        <v>3.24</v>
      </c>
      <c r="E66" s="19">
        <f t="shared" si="19"/>
        <v>0</v>
      </c>
      <c r="F66" s="5" t="s">
        <v>130</v>
      </c>
      <c r="G66" s="13">
        <f t="shared" si="20"/>
        <v>0</v>
      </c>
      <c r="H66" s="10" t="str">
        <f>IFERROR(VLOOKUP(A66,'1'!U:V,2,0),"0")</f>
        <v>0</v>
      </c>
      <c r="I66" s="5" t="s">
        <v>130</v>
      </c>
      <c r="J66" s="15">
        <f t="shared" si="37"/>
        <v>0</v>
      </c>
      <c r="K66" s="10" t="str">
        <f>IFERROR(VLOOKUP(A66,'2'!U:V,2,0),"0")</f>
        <v>0</v>
      </c>
      <c r="L66" s="5" t="s">
        <v>130</v>
      </c>
      <c r="M66" s="15">
        <f t="shared" si="38"/>
        <v>0</v>
      </c>
      <c r="N66" s="10" t="str">
        <f>IFERROR(VLOOKUP(A66,'3'!U:V,2,0),"0")</f>
        <v>0</v>
      </c>
      <c r="O66" s="5" t="s">
        <v>130</v>
      </c>
      <c r="P66" s="15">
        <f t="shared" si="39"/>
        <v>0</v>
      </c>
      <c r="Q66" s="10" t="str">
        <f>IFERROR(VLOOKUP(A66,'4'!U:V,2,0),"0")</f>
        <v>0</v>
      </c>
      <c r="R66" s="5" t="s">
        <v>130</v>
      </c>
      <c r="S66" s="15">
        <f t="shared" si="40"/>
        <v>0</v>
      </c>
      <c r="T66" s="10" t="str">
        <f>IFERROR(VLOOKUP(A66,'5'!U:V,2,0),"0")</f>
        <v>0</v>
      </c>
      <c r="U66" s="5" t="s">
        <v>130</v>
      </c>
      <c r="V66" s="15">
        <f t="shared" si="41"/>
        <v>0</v>
      </c>
      <c r="W66" s="10" t="str">
        <f>IFERROR(VLOOKUP(A66,'6'!U:V,2,0),"0")</f>
        <v>0</v>
      </c>
      <c r="X66" s="5" t="s">
        <v>130</v>
      </c>
      <c r="Y66" s="15">
        <f t="shared" si="42"/>
        <v>0</v>
      </c>
      <c r="Z66" s="10" t="str">
        <f>IFERROR(VLOOKUP(A66,'7'!U:V,2,0),"0")</f>
        <v>0</v>
      </c>
      <c r="AA66" s="5" t="s">
        <v>130</v>
      </c>
      <c r="AB66" s="15">
        <f t="shared" si="43"/>
        <v>0</v>
      </c>
      <c r="AC66" s="10" t="str">
        <f>IFERROR(VLOOKUP(A66,'8'!U:V,2,0),"0")</f>
        <v>0</v>
      </c>
      <c r="AD66" s="5" t="s">
        <v>130</v>
      </c>
      <c r="AE66" s="15">
        <f t="shared" si="44"/>
        <v>0</v>
      </c>
      <c r="AF66" s="10" t="str">
        <f>IFERROR(VLOOKUP(A66,'9'!U:V,2,0),"0")</f>
        <v>0</v>
      </c>
      <c r="AG66" s="5" t="s">
        <v>130</v>
      </c>
      <c r="AH66" s="15">
        <f t="shared" si="45"/>
        <v>0</v>
      </c>
      <c r="AI66" s="10" t="str">
        <f>IFERROR(VLOOKUP(A66,'10'!U:V,2,0),"0")</f>
        <v>0</v>
      </c>
      <c r="AJ66" s="5" t="s">
        <v>130</v>
      </c>
      <c r="AK66" s="15">
        <f t="shared" si="46"/>
        <v>0</v>
      </c>
      <c r="AL66" s="10" t="str">
        <f>IFERROR(VLOOKUP(A66,'11'!U:V,2,0),"0")</f>
        <v>0</v>
      </c>
      <c r="AM66" s="5" t="s">
        <v>130</v>
      </c>
      <c r="AN66" s="15">
        <f t="shared" si="47"/>
        <v>0</v>
      </c>
      <c r="AO66" s="10" t="str">
        <f>IFERROR(VLOOKUP(A66,'12'!U:V,2,0),"0")</f>
        <v>0</v>
      </c>
      <c r="AP66" s="5" t="s">
        <v>130</v>
      </c>
      <c r="AQ66" s="15">
        <f t="shared" si="48"/>
        <v>0</v>
      </c>
      <c r="AR66" s="10" t="str">
        <f>IFERROR(VLOOKUP(A66,'13'!U:V,2,0),"0")</f>
        <v>0</v>
      </c>
      <c r="AS66" s="5" t="s">
        <v>130</v>
      </c>
      <c r="AT66" s="15">
        <f t="shared" si="49"/>
        <v>0</v>
      </c>
      <c r="AU66" s="10" t="str">
        <f>IFERROR(VLOOKUP(A66,'14'!U:V,2,0),"0")</f>
        <v>0</v>
      </c>
      <c r="AV66" s="5" t="s">
        <v>130</v>
      </c>
      <c r="AW66" s="15">
        <f t="shared" si="50"/>
        <v>0</v>
      </c>
      <c r="AX66" s="10" t="str">
        <f>IFERROR(VLOOKUP(A66,'15'!U:V,2,0),"0")</f>
        <v>0</v>
      </c>
      <c r="AY66" s="5" t="s">
        <v>130</v>
      </c>
      <c r="AZ66" s="15">
        <f t="shared" si="51"/>
        <v>0</v>
      </c>
      <c r="BA66" s="10" t="str">
        <f>IFERROR(VLOOKUP(A66,'16'!U:V,2,0),"0")</f>
        <v>0</v>
      </c>
      <c r="BB66" s="5" t="s">
        <v>130</v>
      </c>
      <c r="BC66" s="15">
        <f t="shared" si="52"/>
        <v>0</v>
      </c>
      <c r="BD66" s="10" t="str">
        <f>IFERROR(VLOOKUP(A66,'17'!U:V,2,0),"0")</f>
        <v>0</v>
      </c>
      <c r="BE66" s="5" t="s">
        <v>130</v>
      </c>
      <c r="BF66" s="15">
        <f t="shared" si="53"/>
        <v>0</v>
      </c>
      <c r="BG66" s="10" t="str">
        <f>IFERROR(VLOOKUP(A66,'18'!U:V,2,0),"0")</f>
        <v>0</v>
      </c>
      <c r="BH66" s="5" t="s">
        <v>130</v>
      </c>
      <c r="BI66" s="15">
        <f t="shared" si="22"/>
        <v>0</v>
      </c>
      <c r="BJ66" s="10" t="str">
        <f>IFERROR(VLOOKUP(A66,'19'!U:V,2,0),"0")</f>
        <v>0</v>
      </c>
      <c r="BK66" s="5" t="s">
        <v>130</v>
      </c>
      <c r="BL66" s="15">
        <f t="shared" si="23"/>
        <v>0</v>
      </c>
      <c r="BM66" s="10" t="str">
        <f>IFERROR(VLOOKUP(A66,'20'!U:V,2,0),"0")</f>
        <v>0</v>
      </c>
      <c r="BN66" s="5" t="s">
        <v>130</v>
      </c>
      <c r="BO66" s="15">
        <f t="shared" si="24"/>
        <v>0</v>
      </c>
      <c r="BP66" s="10" t="str">
        <f>IFERROR(VLOOKUP(A66,'21'!U:V,2,0),"0")</f>
        <v>0</v>
      </c>
      <c r="BQ66" s="5" t="s">
        <v>130</v>
      </c>
      <c r="BR66" s="15">
        <f t="shared" si="25"/>
        <v>0</v>
      </c>
      <c r="BS66" s="10" t="str">
        <f>IFERROR(VLOOKUP(A66,'22'!U:V,2,0),"0")</f>
        <v>0</v>
      </c>
      <c r="BT66" s="5" t="s">
        <v>130</v>
      </c>
      <c r="BU66" s="15">
        <f t="shared" si="26"/>
        <v>0</v>
      </c>
      <c r="BV66" s="10" t="str">
        <f>IFERROR(VLOOKUP(A66,'23'!U:V,2,0),"0")</f>
        <v>0</v>
      </c>
      <c r="BW66" s="5" t="s">
        <v>130</v>
      </c>
      <c r="BX66" s="15">
        <f t="shared" si="27"/>
        <v>0</v>
      </c>
      <c r="BY66" s="10" t="str">
        <f>IFERROR(VLOOKUP(A66,'24'!U:V,2,0),"0")</f>
        <v>0</v>
      </c>
      <c r="BZ66" s="5" t="s">
        <v>130</v>
      </c>
      <c r="CA66" s="15">
        <f t="shared" si="28"/>
        <v>0</v>
      </c>
      <c r="CB66" s="10" t="str">
        <f>IFERROR(VLOOKUP(A66,'25'!U:V,2,0),"0")</f>
        <v>0</v>
      </c>
      <c r="CC66" s="5" t="s">
        <v>130</v>
      </c>
      <c r="CD66" s="15">
        <f t="shared" si="29"/>
        <v>0</v>
      </c>
      <c r="CE66" s="10" t="str">
        <f>IFERROR(VLOOKUP(A66,'26'!U:V,2,0),"0")</f>
        <v>0</v>
      </c>
      <c r="CF66" s="5" t="s">
        <v>130</v>
      </c>
      <c r="CG66" s="15">
        <f t="shared" si="30"/>
        <v>0</v>
      </c>
      <c r="CH66" s="10" t="str">
        <f>IFERROR(VLOOKUP(A66,'27'!U:V,2,0),"0")</f>
        <v>0</v>
      </c>
      <c r="CI66" s="5" t="s">
        <v>130</v>
      </c>
      <c r="CJ66" s="15">
        <f t="shared" si="31"/>
        <v>0</v>
      </c>
      <c r="CK66" s="10" t="str">
        <f>IFERROR(VLOOKUP(A66,'28'!U:V,2,0),"0")</f>
        <v>0</v>
      </c>
      <c r="CL66" s="5" t="s">
        <v>130</v>
      </c>
      <c r="CM66" s="15">
        <f t="shared" si="32"/>
        <v>0</v>
      </c>
      <c r="CN66" s="10" t="str">
        <f>IFERROR(VLOOKUP(A66,'29'!U:V,2,0),"0")</f>
        <v>0</v>
      </c>
      <c r="CO66" s="5" t="s">
        <v>130</v>
      </c>
      <c r="CP66" s="15">
        <f t="shared" si="33"/>
        <v>0</v>
      </c>
      <c r="CQ66" s="10" t="str">
        <f>IFERROR(VLOOKUP(A66,'30'!U:V,2,0),"0")</f>
        <v>0</v>
      </c>
      <c r="CR66" s="5" t="s">
        <v>130</v>
      </c>
      <c r="CS66" s="15">
        <f t="shared" si="34"/>
        <v>0</v>
      </c>
      <c r="CT66" s="10" t="str">
        <f>IFERROR(VLOOKUP(A66,'31'!U:V,2,0),"0")</f>
        <v>0</v>
      </c>
      <c r="CU66" s="5" t="s">
        <v>130</v>
      </c>
      <c r="CV66" s="15">
        <f t="shared" si="35"/>
        <v>0</v>
      </c>
      <c r="CW66" s="10" t="str">
        <f>IFERROR(VLOOKUP(B66,'B-plus'!A:D,4,0),"0")</f>
        <v>0</v>
      </c>
      <c r="CX66" s="5" t="s">
        <v>130</v>
      </c>
      <c r="CY66" s="15">
        <f t="shared" si="36"/>
        <v>0</v>
      </c>
    </row>
    <row r="67" spans="1:103" x14ac:dyDescent="0.25">
      <c r="A67" s="5" t="s">
        <v>40</v>
      </c>
      <c r="B67" s="5" t="s">
        <v>40</v>
      </c>
      <c r="C67" s="4" t="s">
        <v>41</v>
      </c>
      <c r="D67" s="13">
        <v>3.24</v>
      </c>
      <c r="E67" s="19">
        <f t="shared" si="19"/>
        <v>0</v>
      </c>
      <c r="F67" s="5" t="s">
        <v>130</v>
      </c>
      <c r="G67" s="13">
        <f t="shared" si="20"/>
        <v>0</v>
      </c>
      <c r="H67" s="10" t="str">
        <f>IFERROR(VLOOKUP(A67,'1'!U:V,2,0),"0")</f>
        <v>0</v>
      </c>
      <c r="I67" s="5" t="s">
        <v>130</v>
      </c>
      <c r="J67" s="15">
        <f t="shared" si="37"/>
        <v>0</v>
      </c>
      <c r="K67" s="10" t="str">
        <f>IFERROR(VLOOKUP(A67,'2'!U:V,2,0),"0")</f>
        <v>0</v>
      </c>
      <c r="L67" s="5" t="s">
        <v>130</v>
      </c>
      <c r="M67" s="15">
        <f t="shared" si="38"/>
        <v>0</v>
      </c>
      <c r="N67" s="10" t="str">
        <f>IFERROR(VLOOKUP(A67,'3'!U:V,2,0),"0")</f>
        <v>0</v>
      </c>
      <c r="O67" s="5" t="s">
        <v>130</v>
      </c>
      <c r="P67" s="15">
        <f t="shared" si="39"/>
        <v>0</v>
      </c>
      <c r="Q67" s="10" t="str">
        <f>IFERROR(VLOOKUP(A67,'4'!U:V,2,0),"0")</f>
        <v>0</v>
      </c>
      <c r="R67" s="5" t="s">
        <v>130</v>
      </c>
      <c r="S67" s="15">
        <f t="shared" si="40"/>
        <v>0</v>
      </c>
      <c r="T67" s="10" t="str">
        <f>IFERROR(VLOOKUP(A67,'5'!U:V,2,0),"0")</f>
        <v>0</v>
      </c>
      <c r="U67" s="5" t="s">
        <v>130</v>
      </c>
      <c r="V67" s="15">
        <f t="shared" si="41"/>
        <v>0</v>
      </c>
      <c r="W67" s="10" t="str">
        <f>IFERROR(VLOOKUP(A67,'6'!U:V,2,0),"0")</f>
        <v>0</v>
      </c>
      <c r="X67" s="5" t="s">
        <v>130</v>
      </c>
      <c r="Y67" s="15">
        <f t="shared" si="42"/>
        <v>0</v>
      </c>
      <c r="Z67" s="10" t="str">
        <f>IFERROR(VLOOKUP(A67,'7'!U:V,2,0),"0")</f>
        <v>0</v>
      </c>
      <c r="AA67" s="5" t="s">
        <v>130</v>
      </c>
      <c r="AB67" s="15">
        <f t="shared" si="43"/>
        <v>0</v>
      </c>
      <c r="AC67" s="10" t="str">
        <f>IFERROR(VLOOKUP(A67,'8'!U:V,2,0),"0")</f>
        <v>0</v>
      </c>
      <c r="AD67" s="5" t="s">
        <v>130</v>
      </c>
      <c r="AE67" s="15">
        <f t="shared" si="44"/>
        <v>0</v>
      </c>
      <c r="AF67" s="10" t="str">
        <f>IFERROR(VLOOKUP(A67,'9'!U:V,2,0),"0")</f>
        <v>0</v>
      </c>
      <c r="AG67" s="5" t="s">
        <v>130</v>
      </c>
      <c r="AH67" s="15">
        <f t="shared" si="45"/>
        <v>0</v>
      </c>
      <c r="AI67" s="10" t="str">
        <f>IFERROR(VLOOKUP(A67,'10'!U:V,2,0),"0")</f>
        <v>0</v>
      </c>
      <c r="AJ67" s="5" t="s">
        <v>130</v>
      </c>
      <c r="AK67" s="15">
        <f t="shared" si="46"/>
        <v>0</v>
      </c>
      <c r="AL67" s="10" t="str">
        <f>IFERROR(VLOOKUP(A67,'11'!U:V,2,0),"0")</f>
        <v>0</v>
      </c>
      <c r="AM67" s="5" t="s">
        <v>130</v>
      </c>
      <c r="AN67" s="15">
        <f t="shared" si="47"/>
        <v>0</v>
      </c>
      <c r="AO67" s="10" t="str">
        <f>IFERROR(VLOOKUP(A67,'12'!U:V,2,0),"0")</f>
        <v>0</v>
      </c>
      <c r="AP67" s="5" t="s">
        <v>130</v>
      </c>
      <c r="AQ67" s="15">
        <f t="shared" si="48"/>
        <v>0</v>
      </c>
      <c r="AR67" s="10" t="str">
        <f>IFERROR(VLOOKUP(A67,'13'!U:V,2,0),"0")</f>
        <v>0</v>
      </c>
      <c r="AS67" s="5" t="s">
        <v>130</v>
      </c>
      <c r="AT67" s="15">
        <f t="shared" si="49"/>
        <v>0</v>
      </c>
      <c r="AU67" s="10" t="str">
        <f>IFERROR(VLOOKUP(A67,'14'!U:V,2,0),"0")</f>
        <v>0</v>
      </c>
      <c r="AV67" s="5" t="s">
        <v>130</v>
      </c>
      <c r="AW67" s="15">
        <f t="shared" si="50"/>
        <v>0</v>
      </c>
      <c r="AX67" s="10" t="str">
        <f>IFERROR(VLOOKUP(A67,'15'!U:V,2,0),"0")</f>
        <v>0</v>
      </c>
      <c r="AY67" s="5" t="s">
        <v>130</v>
      </c>
      <c r="AZ67" s="15">
        <f t="shared" si="51"/>
        <v>0</v>
      </c>
      <c r="BA67" s="10" t="str">
        <f>IFERROR(VLOOKUP(A67,'16'!U:V,2,0),"0")</f>
        <v>0</v>
      </c>
      <c r="BB67" s="5" t="s">
        <v>130</v>
      </c>
      <c r="BC67" s="15">
        <f t="shared" si="52"/>
        <v>0</v>
      </c>
      <c r="BD67" s="10" t="str">
        <f>IFERROR(VLOOKUP(A67,'17'!U:V,2,0),"0")</f>
        <v>0</v>
      </c>
      <c r="BE67" s="5" t="s">
        <v>130</v>
      </c>
      <c r="BF67" s="15">
        <f t="shared" si="53"/>
        <v>0</v>
      </c>
      <c r="BG67" s="10" t="str">
        <f>IFERROR(VLOOKUP(A67,'18'!U:V,2,0),"0")</f>
        <v>0</v>
      </c>
      <c r="BH67" s="5" t="s">
        <v>130</v>
      </c>
      <c r="BI67" s="15">
        <f t="shared" si="22"/>
        <v>0</v>
      </c>
      <c r="BJ67" s="10" t="str">
        <f>IFERROR(VLOOKUP(A67,'19'!U:V,2,0),"0")</f>
        <v>0</v>
      </c>
      <c r="BK67" s="5" t="s">
        <v>130</v>
      </c>
      <c r="BL67" s="15">
        <f t="shared" si="23"/>
        <v>0</v>
      </c>
      <c r="BM67" s="10" t="str">
        <f>IFERROR(VLOOKUP(A67,'20'!U:V,2,0),"0")</f>
        <v>0</v>
      </c>
      <c r="BN67" s="5" t="s">
        <v>130</v>
      </c>
      <c r="BO67" s="15">
        <f t="shared" si="24"/>
        <v>0</v>
      </c>
      <c r="BP67" s="10" t="str">
        <f>IFERROR(VLOOKUP(A67,'21'!U:V,2,0),"0")</f>
        <v>0</v>
      </c>
      <c r="BQ67" s="5" t="s">
        <v>130</v>
      </c>
      <c r="BR67" s="15">
        <f t="shared" si="25"/>
        <v>0</v>
      </c>
      <c r="BS67" s="10" t="str">
        <f>IFERROR(VLOOKUP(A67,'22'!U:V,2,0),"0")</f>
        <v>0</v>
      </c>
      <c r="BT67" s="5" t="s">
        <v>130</v>
      </c>
      <c r="BU67" s="15">
        <f t="shared" si="26"/>
        <v>0</v>
      </c>
      <c r="BV67" s="10" t="str">
        <f>IFERROR(VLOOKUP(A67,'23'!U:V,2,0),"0")</f>
        <v>0</v>
      </c>
      <c r="BW67" s="5" t="s">
        <v>130</v>
      </c>
      <c r="BX67" s="15">
        <f t="shared" si="27"/>
        <v>0</v>
      </c>
      <c r="BY67" s="10" t="str">
        <f>IFERROR(VLOOKUP(A67,'24'!U:V,2,0),"0")</f>
        <v>0</v>
      </c>
      <c r="BZ67" s="5" t="s">
        <v>130</v>
      </c>
      <c r="CA67" s="15">
        <f t="shared" si="28"/>
        <v>0</v>
      </c>
      <c r="CB67" s="10" t="str">
        <f>IFERROR(VLOOKUP(A67,'25'!U:V,2,0),"0")</f>
        <v>0</v>
      </c>
      <c r="CC67" s="5" t="s">
        <v>130</v>
      </c>
      <c r="CD67" s="15">
        <f t="shared" si="29"/>
        <v>0</v>
      </c>
      <c r="CE67" s="10" t="str">
        <f>IFERROR(VLOOKUP(A67,'26'!U:V,2,0),"0")</f>
        <v>0</v>
      </c>
      <c r="CF67" s="5" t="s">
        <v>130</v>
      </c>
      <c r="CG67" s="15">
        <f t="shared" si="30"/>
        <v>0</v>
      </c>
      <c r="CH67" s="10" t="str">
        <f>IFERROR(VLOOKUP(A67,'27'!U:V,2,0),"0")</f>
        <v>0</v>
      </c>
      <c r="CI67" s="5" t="s">
        <v>130</v>
      </c>
      <c r="CJ67" s="15">
        <f t="shared" si="31"/>
        <v>0</v>
      </c>
      <c r="CK67" s="10" t="str">
        <f>IFERROR(VLOOKUP(A67,'28'!U:V,2,0),"0")</f>
        <v>0</v>
      </c>
      <c r="CL67" s="5" t="s">
        <v>130</v>
      </c>
      <c r="CM67" s="15">
        <f t="shared" si="32"/>
        <v>0</v>
      </c>
      <c r="CN67" s="10" t="str">
        <f>IFERROR(VLOOKUP(A67,'29'!U:V,2,0),"0")</f>
        <v>0</v>
      </c>
      <c r="CO67" s="5" t="s">
        <v>130</v>
      </c>
      <c r="CP67" s="15">
        <f t="shared" si="33"/>
        <v>0</v>
      </c>
      <c r="CQ67" s="10" t="str">
        <f>IFERROR(VLOOKUP(A67,'30'!U:V,2,0),"0")</f>
        <v>0</v>
      </c>
      <c r="CR67" s="5" t="s">
        <v>130</v>
      </c>
      <c r="CS67" s="15">
        <f t="shared" si="34"/>
        <v>0</v>
      </c>
      <c r="CT67" s="10" t="str">
        <f>IFERROR(VLOOKUP(A67,'31'!U:V,2,0),"0")</f>
        <v>0</v>
      </c>
      <c r="CU67" s="5" t="s">
        <v>130</v>
      </c>
      <c r="CV67" s="15">
        <f t="shared" si="35"/>
        <v>0</v>
      </c>
      <c r="CW67" s="10" t="str">
        <f>IFERROR(VLOOKUP(B67,'B-plus'!A:D,4,0),"0")</f>
        <v>0</v>
      </c>
      <c r="CX67" s="5" t="s">
        <v>130</v>
      </c>
      <c r="CY67" s="15">
        <f t="shared" si="36"/>
        <v>0</v>
      </c>
    </row>
    <row r="68" spans="1:103" x14ac:dyDescent="0.25">
      <c r="A68" s="5" t="s">
        <v>176</v>
      </c>
      <c r="B68" s="5">
        <v>1111077</v>
      </c>
      <c r="C68" s="4" t="s">
        <v>33</v>
      </c>
      <c r="D68" s="13">
        <v>3.33</v>
      </c>
      <c r="E68" s="19">
        <f t="shared" si="19"/>
        <v>0</v>
      </c>
      <c r="F68" s="5" t="s">
        <v>130</v>
      </c>
      <c r="G68" s="13">
        <f t="shared" si="20"/>
        <v>0</v>
      </c>
      <c r="H68" s="10" t="str">
        <f>IFERROR(VLOOKUP(A68,'1'!U:V,2,0),"0")</f>
        <v>0</v>
      </c>
      <c r="I68" s="5" t="s">
        <v>130</v>
      </c>
      <c r="J68" s="15">
        <f t="shared" si="37"/>
        <v>0</v>
      </c>
      <c r="K68" s="10" t="str">
        <f>IFERROR(VLOOKUP(A68,'2'!U:V,2,0),"0")</f>
        <v>0</v>
      </c>
      <c r="L68" s="5" t="s">
        <v>130</v>
      </c>
      <c r="M68" s="15">
        <f t="shared" si="38"/>
        <v>0</v>
      </c>
      <c r="N68" s="10" t="str">
        <f>IFERROR(VLOOKUP(A68,'3'!U:V,2,0),"0")</f>
        <v>0</v>
      </c>
      <c r="O68" s="5" t="s">
        <v>130</v>
      </c>
      <c r="P68" s="15">
        <f t="shared" si="39"/>
        <v>0</v>
      </c>
      <c r="Q68" s="10" t="str">
        <f>IFERROR(VLOOKUP(A68,'4'!U:V,2,0),"0")</f>
        <v>0</v>
      </c>
      <c r="R68" s="5" t="s">
        <v>130</v>
      </c>
      <c r="S68" s="15">
        <f t="shared" si="40"/>
        <v>0</v>
      </c>
      <c r="T68" s="10" t="str">
        <f>IFERROR(VLOOKUP(A68,'5'!U:V,2,0),"0")</f>
        <v>0</v>
      </c>
      <c r="U68" s="5" t="s">
        <v>130</v>
      </c>
      <c r="V68" s="15">
        <f t="shared" si="41"/>
        <v>0</v>
      </c>
      <c r="W68" s="10" t="str">
        <f>IFERROR(VLOOKUP(A68,'6'!U:V,2,0),"0")</f>
        <v>0</v>
      </c>
      <c r="X68" s="5" t="s">
        <v>130</v>
      </c>
      <c r="Y68" s="15">
        <f t="shared" si="42"/>
        <v>0</v>
      </c>
      <c r="Z68" s="10" t="str">
        <f>IFERROR(VLOOKUP(A68,'7'!U:V,2,0),"0")</f>
        <v>0</v>
      </c>
      <c r="AA68" s="5" t="s">
        <v>130</v>
      </c>
      <c r="AB68" s="15">
        <f t="shared" si="43"/>
        <v>0</v>
      </c>
      <c r="AC68" s="10" t="str">
        <f>IFERROR(VLOOKUP(A68,'8'!U:V,2,0),"0")</f>
        <v>0</v>
      </c>
      <c r="AD68" s="5" t="s">
        <v>130</v>
      </c>
      <c r="AE68" s="15">
        <f t="shared" si="44"/>
        <v>0</v>
      </c>
      <c r="AF68" s="10" t="str">
        <f>IFERROR(VLOOKUP(A68,'9'!U:V,2,0),"0")</f>
        <v>0</v>
      </c>
      <c r="AG68" s="5" t="s">
        <v>130</v>
      </c>
      <c r="AH68" s="15">
        <f t="shared" si="45"/>
        <v>0</v>
      </c>
      <c r="AI68" s="10" t="str">
        <f>IFERROR(VLOOKUP(A68,'10'!U:V,2,0),"0")</f>
        <v>0</v>
      </c>
      <c r="AJ68" s="5" t="s">
        <v>130</v>
      </c>
      <c r="AK68" s="15">
        <f t="shared" si="46"/>
        <v>0</v>
      </c>
      <c r="AL68" s="10" t="str">
        <f>IFERROR(VLOOKUP(A68,'11'!U:V,2,0),"0")</f>
        <v>0</v>
      </c>
      <c r="AM68" s="5" t="s">
        <v>130</v>
      </c>
      <c r="AN68" s="15">
        <f t="shared" si="47"/>
        <v>0</v>
      </c>
      <c r="AO68" s="10" t="str">
        <f>IFERROR(VLOOKUP(A68,'12'!U:V,2,0),"0")</f>
        <v>0</v>
      </c>
      <c r="AP68" s="5" t="s">
        <v>130</v>
      </c>
      <c r="AQ68" s="15">
        <f t="shared" si="48"/>
        <v>0</v>
      </c>
      <c r="AR68" s="10" t="str">
        <f>IFERROR(VLOOKUP(A68,'13'!U:V,2,0),"0")</f>
        <v>0</v>
      </c>
      <c r="AS68" s="5" t="s">
        <v>130</v>
      </c>
      <c r="AT68" s="15">
        <f t="shared" si="49"/>
        <v>0</v>
      </c>
      <c r="AU68" s="10" t="str">
        <f>IFERROR(VLOOKUP(A68,'14'!U:V,2,0),"0")</f>
        <v>0</v>
      </c>
      <c r="AV68" s="5" t="s">
        <v>130</v>
      </c>
      <c r="AW68" s="15">
        <f t="shared" si="50"/>
        <v>0</v>
      </c>
      <c r="AX68" s="10" t="str">
        <f>IFERROR(VLOOKUP(A68,'15'!U:V,2,0),"0")</f>
        <v>0</v>
      </c>
      <c r="AY68" s="5" t="s">
        <v>130</v>
      </c>
      <c r="AZ68" s="15">
        <f t="shared" si="51"/>
        <v>0</v>
      </c>
      <c r="BA68" s="10" t="str">
        <f>IFERROR(VLOOKUP(A68,'16'!U:V,2,0),"0")</f>
        <v>0</v>
      </c>
      <c r="BB68" s="5" t="s">
        <v>130</v>
      </c>
      <c r="BC68" s="15">
        <f t="shared" si="52"/>
        <v>0</v>
      </c>
      <c r="BD68" s="10" t="str">
        <f>IFERROR(VLOOKUP(A68,'17'!U:V,2,0),"0")</f>
        <v>0</v>
      </c>
      <c r="BE68" s="5" t="s">
        <v>130</v>
      </c>
      <c r="BF68" s="15">
        <f t="shared" si="53"/>
        <v>0</v>
      </c>
      <c r="BG68" s="10" t="str">
        <f>IFERROR(VLOOKUP(A68,'18'!U:V,2,0),"0")</f>
        <v>0</v>
      </c>
      <c r="BH68" s="5" t="s">
        <v>130</v>
      </c>
      <c r="BI68" s="15">
        <f t="shared" si="22"/>
        <v>0</v>
      </c>
      <c r="BJ68" s="10" t="str">
        <f>IFERROR(VLOOKUP(A68,'19'!U:V,2,0),"0")</f>
        <v>0</v>
      </c>
      <c r="BK68" s="5" t="s">
        <v>130</v>
      </c>
      <c r="BL68" s="15">
        <f t="shared" si="23"/>
        <v>0</v>
      </c>
      <c r="BM68" s="10" t="str">
        <f>IFERROR(VLOOKUP(A68,'20'!U:V,2,0),"0")</f>
        <v>0</v>
      </c>
      <c r="BN68" s="5" t="s">
        <v>130</v>
      </c>
      <c r="BO68" s="15">
        <f t="shared" si="24"/>
        <v>0</v>
      </c>
      <c r="BP68" s="10" t="str">
        <f>IFERROR(VLOOKUP(A68,'21'!U:V,2,0),"0")</f>
        <v>0</v>
      </c>
      <c r="BQ68" s="5" t="s">
        <v>130</v>
      </c>
      <c r="BR68" s="15">
        <f t="shared" si="25"/>
        <v>0</v>
      </c>
      <c r="BS68" s="10" t="str">
        <f>IFERROR(VLOOKUP(A68,'22'!U:V,2,0),"0")</f>
        <v>0</v>
      </c>
      <c r="BT68" s="5" t="s">
        <v>130</v>
      </c>
      <c r="BU68" s="15">
        <f t="shared" si="26"/>
        <v>0</v>
      </c>
      <c r="BV68" s="10" t="str">
        <f>IFERROR(VLOOKUP(A68,'23'!U:V,2,0),"0")</f>
        <v>0</v>
      </c>
      <c r="BW68" s="5" t="s">
        <v>130</v>
      </c>
      <c r="BX68" s="15">
        <f t="shared" si="27"/>
        <v>0</v>
      </c>
      <c r="BY68" s="10" t="str">
        <f>IFERROR(VLOOKUP(A68,'24'!U:V,2,0),"0")</f>
        <v>0</v>
      </c>
      <c r="BZ68" s="5" t="s">
        <v>130</v>
      </c>
      <c r="CA68" s="15">
        <f t="shared" si="28"/>
        <v>0</v>
      </c>
      <c r="CB68" s="10" t="str">
        <f>IFERROR(VLOOKUP(A68,'25'!U:V,2,0),"0")</f>
        <v>0</v>
      </c>
      <c r="CC68" s="5" t="s">
        <v>130</v>
      </c>
      <c r="CD68" s="15">
        <f t="shared" si="29"/>
        <v>0</v>
      </c>
      <c r="CE68" s="10" t="str">
        <f>IFERROR(VLOOKUP(A68,'26'!U:V,2,0),"0")</f>
        <v>0</v>
      </c>
      <c r="CF68" s="5" t="s">
        <v>130</v>
      </c>
      <c r="CG68" s="15">
        <f t="shared" si="30"/>
        <v>0</v>
      </c>
      <c r="CH68" s="10" t="str">
        <f>IFERROR(VLOOKUP(A68,'27'!U:V,2,0),"0")</f>
        <v>0</v>
      </c>
      <c r="CI68" s="5" t="s">
        <v>130</v>
      </c>
      <c r="CJ68" s="15">
        <f t="shared" si="31"/>
        <v>0</v>
      </c>
      <c r="CK68" s="10" t="str">
        <f>IFERROR(VLOOKUP(A68,'28'!U:V,2,0),"0")</f>
        <v>0</v>
      </c>
      <c r="CL68" s="5" t="s">
        <v>130</v>
      </c>
      <c r="CM68" s="15">
        <f t="shared" si="32"/>
        <v>0</v>
      </c>
      <c r="CN68" s="10" t="str">
        <f>IFERROR(VLOOKUP(A68,'29'!U:V,2,0),"0")</f>
        <v>0</v>
      </c>
      <c r="CO68" s="5" t="s">
        <v>130</v>
      </c>
      <c r="CP68" s="15">
        <f t="shared" si="33"/>
        <v>0</v>
      </c>
      <c r="CQ68" s="10" t="str">
        <f>IFERROR(VLOOKUP(A68,'30'!U:V,2,0),"0")</f>
        <v>0</v>
      </c>
      <c r="CR68" s="5" t="s">
        <v>130</v>
      </c>
      <c r="CS68" s="15">
        <f t="shared" si="34"/>
        <v>0</v>
      </c>
      <c r="CT68" s="10" t="str">
        <f>IFERROR(VLOOKUP(A68,'31'!U:V,2,0),"0")</f>
        <v>0</v>
      </c>
      <c r="CU68" s="5" t="s">
        <v>130</v>
      </c>
      <c r="CV68" s="15">
        <f t="shared" si="35"/>
        <v>0</v>
      </c>
      <c r="CW68" s="10" t="str">
        <f>IFERROR(VLOOKUP(B68,'B-plus'!A:D,4,0),"0")</f>
        <v>0</v>
      </c>
      <c r="CX68" s="5" t="s">
        <v>130</v>
      </c>
      <c r="CY68" s="15">
        <f t="shared" si="36"/>
        <v>0</v>
      </c>
    </row>
    <row r="69" spans="1:103" x14ac:dyDescent="0.25">
      <c r="A69" s="5" t="s">
        <v>32</v>
      </c>
      <c r="B69" s="5" t="s">
        <v>32</v>
      </c>
      <c r="C69" s="4" t="s">
        <v>33</v>
      </c>
      <c r="D69" s="13">
        <v>3.33</v>
      </c>
      <c r="E69" s="19">
        <f t="shared" si="19"/>
        <v>0</v>
      </c>
      <c r="F69" s="5" t="s">
        <v>130</v>
      </c>
      <c r="G69" s="13">
        <f t="shared" si="20"/>
        <v>0</v>
      </c>
      <c r="H69" s="10" t="str">
        <f>IFERROR(VLOOKUP(A69,'1'!U:V,2,0),"0")</f>
        <v>0</v>
      </c>
      <c r="I69" s="5" t="s">
        <v>130</v>
      </c>
      <c r="J69" s="15">
        <f t="shared" ref="J69:J100" si="54">+H69*D69</f>
        <v>0</v>
      </c>
      <c r="K69" s="10" t="str">
        <f>IFERROR(VLOOKUP(A69,'2'!U:V,2,0),"0")</f>
        <v>0</v>
      </c>
      <c r="L69" s="5" t="s">
        <v>130</v>
      </c>
      <c r="M69" s="15">
        <f t="shared" ref="M69:M100" si="55">+K69*D69</f>
        <v>0</v>
      </c>
      <c r="N69" s="10" t="str">
        <f>IFERROR(VLOOKUP(A69,'3'!U:V,2,0),"0")</f>
        <v>0</v>
      </c>
      <c r="O69" s="5" t="s">
        <v>130</v>
      </c>
      <c r="P69" s="15">
        <f t="shared" ref="P69:P100" si="56">+N69*D69</f>
        <v>0</v>
      </c>
      <c r="Q69" s="10" t="str">
        <f>IFERROR(VLOOKUP(A69,'4'!U:V,2,0),"0")</f>
        <v>0</v>
      </c>
      <c r="R69" s="5" t="s">
        <v>130</v>
      </c>
      <c r="S69" s="15">
        <f t="shared" ref="S69:S100" si="57">+Q69*D69</f>
        <v>0</v>
      </c>
      <c r="T69" s="10" t="str">
        <f>IFERROR(VLOOKUP(A69,'5'!U:V,2,0),"0")</f>
        <v>0</v>
      </c>
      <c r="U69" s="5" t="s">
        <v>130</v>
      </c>
      <c r="V69" s="15">
        <f t="shared" ref="V69:V100" si="58">+T69*D69</f>
        <v>0</v>
      </c>
      <c r="W69" s="10" t="str">
        <f>IFERROR(VLOOKUP(A69,'6'!U:V,2,0),"0")</f>
        <v>0</v>
      </c>
      <c r="X69" s="5" t="s">
        <v>130</v>
      </c>
      <c r="Y69" s="15">
        <f t="shared" ref="Y69:Y100" si="59">+W69*D69</f>
        <v>0</v>
      </c>
      <c r="Z69" s="10" t="str">
        <f>IFERROR(VLOOKUP(A69,'7'!U:V,2,0),"0")</f>
        <v>0</v>
      </c>
      <c r="AA69" s="5" t="s">
        <v>130</v>
      </c>
      <c r="AB69" s="15">
        <f t="shared" ref="AB69:AB100" si="60">+Z69*D69</f>
        <v>0</v>
      </c>
      <c r="AC69" s="10" t="str">
        <f>IFERROR(VLOOKUP(A69,'8'!U:V,2,0),"0")</f>
        <v>0</v>
      </c>
      <c r="AD69" s="5" t="s">
        <v>130</v>
      </c>
      <c r="AE69" s="15">
        <f t="shared" ref="AE69:AE100" si="61">+AC69*D69</f>
        <v>0</v>
      </c>
      <c r="AF69" s="10" t="str">
        <f>IFERROR(VLOOKUP(A69,'9'!U:V,2,0),"0")</f>
        <v>0</v>
      </c>
      <c r="AG69" s="5" t="s">
        <v>130</v>
      </c>
      <c r="AH69" s="15">
        <f t="shared" ref="AH69:AH100" si="62">+AF69*D69</f>
        <v>0</v>
      </c>
      <c r="AI69" s="10" t="str">
        <f>IFERROR(VLOOKUP(A69,'10'!U:V,2,0),"0")</f>
        <v>0</v>
      </c>
      <c r="AJ69" s="5" t="s">
        <v>130</v>
      </c>
      <c r="AK69" s="15">
        <f t="shared" ref="AK69:AK100" si="63">+AI69*D69</f>
        <v>0</v>
      </c>
      <c r="AL69" s="10" t="str">
        <f>IFERROR(VLOOKUP(A69,'11'!U:V,2,0),"0")</f>
        <v>0</v>
      </c>
      <c r="AM69" s="5" t="s">
        <v>130</v>
      </c>
      <c r="AN69" s="15">
        <f t="shared" ref="AN69:AN100" si="64">+AL69*D69</f>
        <v>0</v>
      </c>
      <c r="AO69" s="10" t="str">
        <f>IFERROR(VLOOKUP(A69,'12'!U:V,2,0),"0")</f>
        <v>0</v>
      </c>
      <c r="AP69" s="5" t="s">
        <v>130</v>
      </c>
      <c r="AQ69" s="15">
        <f t="shared" ref="AQ69:AQ100" si="65">+AO69*D69</f>
        <v>0</v>
      </c>
      <c r="AR69" s="10" t="str">
        <f>IFERROR(VLOOKUP(A69,'13'!U:V,2,0),"0")</f>
        <v>0</v>
      </c>
      <c r="AS69" s="5" t="s">
        <v>130</v>
      </c>
      <c r="AT69" s="15">
        <f t="shared" ref="AT69:AT100" si="66">+AR69*D69</f>
        <v>0</v>
      </c>
      <c r="AU69" s="10" t="str">
        <f>IFERROR(VLOOKUP(A69,'14'!U:V,2,0),"0")</f>
        <v>0</v>
      </c>
      <c r="AV69" s="5" t="s">
        <v>130</v>
      </c>
      <c r="AW69" s="15">
        <f t="shared" ref="AW69:AW100" si="67">+AU69*D69</f>
        <v>0</v>
      </c>
      <c r="AX69" s="10" t="str">
        <f>IFERROR(VLOOKUP(A69,'15'!U:V,2,0),"0")</f>
        <v>0</v>
      </c>
      <c r="AY69" s="5" t="s">
        <v>130</v>
      </c>
      <c r="AZ69" s="15">
        <f t="shared" ref="AZ69:AZ100" si="68">+AX69*D69</f>
        <v>0</v>
      </c>
      <c r="BA69" s="10" t="str">
        <f>IFERROR(VLOOKUP(A69,'16'!U:V,2,0),"0")</f>
        <v>0</v>
      </c>
      <c r="BB69" s="5" t="s">
        <v>130</v>
      </c>
      <c r="BC69" s="15">
        <f t="shared" ref="BC69:BC100" si="69">+BA69*D69</f>
        <v>0</v>
      </c>
      <c r="BD69" s="10" t="str">
        <f>IFERROR(VLOOKUP(A69,'17'!U:V,2,0),"0")</f>
        <v>0</v>
      </c>
      <c r="BE69" s="5" t="s">
        <v>130</v>
      </c>
      <c r="BF69" s="15">
        <f t="shared" ref="BF69:BF100" si="70">+BD69*D69</f>
        <v>0</v>
      </c>
      <c r="BG69" s="10" t="str">
        <f>IFERROR(VLOOKUP(A69,'18'!U:V,2,0),"0")</f>
        <v>0</v>
      </c>
      <c r="BH69" s="5" t="s">
        <v>130</v>
      </c>
      <c r="BI69" s="15">
        <f t="shared" si="22"/>
        <v>0</v>
      </c>
      <c r="BJ69" s="10" t="str">
        <f>IFERROR(VLOOKUP(A69,'19'!U:V,2,0),"0")</f>
        <v>0</v>
      </c>
      <c r="BK69" s="5" t="s">
        <v>130</v>
      </c>
      <c r="BL69" s="15">
        <f t="shared" si="23"/>
        <v>0</v>
      </c>
      <c r="BM69" s="10" t="str">
        <f>IFERROR(VLOOKUP(A69,'20'!U:V,2,0),"0")</f>
        <v>0</v>
      </c>
      <c r="BN69" s="5" t="s">
        <v>130</v>
      </c>
      <c r="BO69" s="15">
        <f t="shared" si="24"/>
        <v>0</v>
      </c>
      <c r="BP69" s="10" t="str">
        <f>IFERROR(VLOOKUP(A69,'21'!U:V,2,0),"0")</f>
        <v>0</v>
      </c>
      <c r="BQ69" s="5" t="s">
        <v>130</v>
      </c>
      <c r="BR69" s="15">
        <f t="shared" si="25"/>
        <v>0</v>
      </c>
      <c r="BS69" s="10" t="str">
        <f>IFERROR(VLOOKUP(A69,'22'!U:V,2,0),"0")</f>
        <v>0</v>
      </c>
      <c r="BT69" s="5" t="s">
        <v>130</v>
      </c>
      <c r="BU69" s="15">
        <f t="shared" si="26"/>
        <v>0</v>
      </c>
      <c r="BV69" s="10" t="str">
        <f>IFERROR(VLOOKUP(A69,'23'!U:V,2,0),"0")</f>
        <v>0</v>
      </c>
      <c r="BW69" s="5" t="s">
        <v>130</v>
      </c>
      <c r="BX69" s="15">
        <f t="shared" si="27"/>
        <v>0</v>
      </c>
      <c r="BY69" s="10" t="str">
        <f>IFERROR(VLOOKUP(A69,'24'!U:V,2,0),"0")</f>
        <v>0</v>
      </c>
      <c r="BZ69" s="5" t="s">
        <v>130</v>
      </c>
      <c r="CA69" s="15">
        <f t="shared" si="28"/>
        <v>0</v>
      </c>
      <c r="CB69" s="10" t="str">
        <f>IFERROR(VLOOKUP(A69,'25'!U:V,2,0),"0")</f>
        <v>0</v>
      </c>
      <c r="CC69" s="5" t="s">
        <v>130</v>
      </c>
      <c r="CD69" s="15">
        <f t="shared" si="29"/>
        <v>0</v>
      </c>
      <c r="CE69" s="10" t="str">
        <f>IFERROR(VLOOKUP(A69,'26'!U:V,2,0),"0")</f>
        <v>0</v>
      </c>
      <c r="CF69" s="5" t="s">
        <v>130</v>
      </c>
      <c r="CG69" s="15">
        <f t="shared" si="30"/>
        <v>0</v>
      </c>
      <c r="CH69" s="10" t="str">
        <f>IFERROR(VLOOKUP(A69,'27'!U:V,2,0),"0")</f>
        <v>0</v>
      </c>
      <c r="CI69" s="5" t="s">
        <v>130</v>
      </c>
      <c r="CJ69" s="15">
        <f t="shared" si="31"/>
        <v>0</v>
      </c>
      <c r="CK69" s="10" t="str">
        <f>IFERROR(VLOOKUP(A69,'28'!U:V,2,0),"0")</f>
        <v>0</v>
      </c>
      <c r="CL69" s="5" t="s">
        <v>130</v>
      </c>
      <c r="CM69" s="15">
        <f t="shared" si="32"/>
        <v>0</v>
      </c>
      <c r="CN69" s="10" t="str">
        <f>IFERROR(VLOOKUP(A69,'29'!U:V,2,0),"0")</f>
        <v>0</v>
      </c>
      <c r="CO69" s="5" t="s">
        <v>130</v>
      </c>
      <c r="CP69" s="15">
        <f t="shared" si="33"/>
        <v>0</v>
      </c>
      <c r="CQ69" s="10" t="str">
        <f>IFERROR(VLOOKUP(A69,'30'!U:V,2,0),"0")</f>
        <v>0</v>
      </c>
      <c r="CR69" s="5" t="s">
        <v>130</v>
      </c>
      <c r="CS69" s="15">
        <f t="shared" si="34"/>
        <v>0</v>
      </c>
      <c r="CT69" s="10" t="str">
        <f>IFERROR(VLOOKUP(A69,'31'!U:V,2,0),"0")</f>
        <v>0</v>
      </c>
      <c r="CU69" s="5" t="s">
        <v>130</v>
      </c>
      <c r="CV69" s="15">
        <f t="shared" si="35"/>
        <v>0</v>
      </c>
      <c r="CW69" s="10" t="str">
        <f>IFERROR(VLOOKUP(B69,'B-plus'!A:D,4,0),"0")</f>
        <v>0</v>
      </c>
      <c r="CX69" s="5" t="s">
        <v>130</v>
      </c>
      <c r="CY69" s="15">
        <f t="shared" si="36"/>
        <v>0</v>
      </c>
    </row>
    <row r="70" spans="1:103" x14ac:dyDescent="0.25">
      <c r="A70" s="5" t="s">
        <v>180</v>
      </c>
      <c r="B70" s="5">
        <v>1111078</v>
      </c>
      <c r="C70" s="4" t="s">
        <v>45</v>
      </c>
      <c r="D70" s="13">
        <v>3.52</v>
      </c>
      <c r="E70" s="19">
        <f t="shared" ref="E70:E133" si="71">+H70+K70+N70+Q70+T70+W70+Z70+AC70+AF70+AI70+AL70+AO70+AR70+AU70+AX70+BA70+BD70+BG70+BJ70+BM70+BP70+BS70+BV70+BY70+CB70+CE70+CH70+CK70+CN70+CQ70+CT70</f>
        <v>0</v>
      </c>
      <c r="F70" s="5" t="s">
        <v>130</v>
      </c>
      <c r="G70" s="13">
        <f t="shared" ref="G70:G133" si="72">+E70*D70</f>
        <v>0</v>
      </c>
      <c r="H70" s="10" t="str">
        <f>IFERROR(VLOOKUP(A70,'1'!U:V,2,0),"0")</f>
        <v>0</v>
      </c>
      <c r="I70" s="5" t="s">
        <v>130</v>
      </c>
      <c r="J70" s="15">
        <f t="shared" si="54"/>
        <v>0</v>
      </c>
      <c r="K70" s="10" t="str">
        <f>IFERROR(VLOOKUP(A70,'2'!U:V,2,0),"0")</f>
        <v>0</v>
      </c>
      <c r="L70" s="5" t="s">
        <v>130</v>
      </c>
      <c r="M70" s="15">
        <f t="shared" si="55"/>
        <v>0</v>
      </c>
      <c r="N70" s="10" t="str">
        <f>IFERROR(VLOOKUP(A70,'3'!U:V,2,0),"0")</f>
        <v>0</v>
      </c>
      <c r="O70" s="5" t="s">
        <v>130</v>
      </c>
      <c r="P70" s="15">
        <f t="shared" si="56"/>
        <v>0</v>
      </c>
      <c r="Q70" s="10" t="str">
        <f>IFERROR(VLOOKUP(A70,'4'!U:V,2,0),"0")</f>
        <v>0</v>
      </c>
      <c r="R70" s="5" t="s">
        <v>130</v>
      </c>
      <c r="S70" s="15">
        <f t="shared" si="57"/>
        <v>0</v>
      </c>
      <c r="T70" s="10" t="str">
        <f>IFERROR(VLOOKUP(A70,'5'!U:V,2,0),"0")</f>
        <v>0</v>
      </c>
      <c r="U70" s="5" t="s">
        <v>130</v>
      </c>
      <c r="V70" s="15">
        <f t="shared" si="58"/>
        <v>0</v>
      </c>
      <c r="W70" s="10" t="str">
        <f>IFERROR(VLOOKUP(A70,'6'!U:V,2,0),"0")</f>
        <v>0</v>
      </c>
      <c r="X70" s="5" t="s">
        <v>130</v>
      </c>
      <c r="Y70" s="15">
        <f t="shared" si="59"/>
        <v>0</v>
      </c>
      <c r="Z70" s="10" t="str">
        <f>IFERROR(VLOOKUP(A70,'7'!U:V,2,0),"0")</f>
        <v>0</v>
      </c>
      <c r="AA70" s="5" t="s">
        <v>130</v>
      </c>
      <c r="AB70" s="15">
        <f t="shared" si="60"/>
        <v>0</v>
      </c>
      <c r="AC70" s="10" t="str">
        <f>IFERROR(VLOOKUP(A70,'8'!U:V,2,0),"0")</f>
        <v>0</v>
      </c>
      <c r="AD70" s="5" t="s">
        <v>130</v>
      </c>
      <c r="AE70" s="15">
        <f t="shared" si="61"/>
        <v>0</v>
      </c>
      <c r="AF70" s="10" t="str">
        <f>IFERROR(VLOOKUP(A70,'9'!U:V,2,0),"0")</f>
        <v>0</v>
      </c>
      <c r="AG70" s="5" t="s">
        <v>130</v>
      </c>
      <c r="AH70" s="15">
        <f t="shared" si="62"/>
        <v>0</v>
      </c>
      <c r="AI70" s="10" t="str">
        <f>IFERROR(VLOOKUP(A70,'10'!U:V,2,0),"0")</f>
        <v>0</v>
      </c>
      <c r="AJ70" s="5" t="s">
        <v>130</v>
      </c>
      <c r="AK70" s="15">
        <f t="shared" si="63"/>
        <v>0</v>
      </c>
      <c r="AL70" s="10" t="str">
        <f>IFERROR(VLOOKUP(A70,'11'!U:V,2,0),"0")</f>
        <v>0</v>
      </c>
      <c r="AM70" s="5" t="s">
        <v>130</v>
      </c>
      <c r="AN70" s="15">
        <f t="shared" si="64"/>
        <v>0</v>
      </c>
      <c r="AO70" s="10" t="str">
        <f>IFERROR(VLOOKUP(A70,'12'!U:V,2,0),"0")</f>
        <v>0</v>
      </c>
      <c r="AP70" s="5" t="s">
        <v>130</v>
      </c>
      <c r="AQ70" s="15">
        <f t="shared" si="65"/>
        <v>0</v>
      </c>
      <c r="AR70" s="10" t="str">
        <f>IFERROR(VLOOKUP(A70,'13'!U:V,2,0),"0")</f>
        <v>0</v>
      </c>
      <c r="AS70" s="5" t="s">
        <v>130</v>
      </c>
      <c r="AT70" s="15">
        <f t="shared" si="66"/>
        <v>0</v>
      </c>
      <c r="AU70" s="10" t="str">
        <f>IFERROR(VLOOKUP(A70,'14'!U:V,2,0),"0")</f>
        <v>0</v>
      </c>
      <c r="AV70" s="5" t="s">
        <v>130</v>
      </c>
      <c r="AW70" s="15">
        <f t="shared" si="67"/>
        <v>0</v>
      </c>
      <c r="AX70" s="10" t="str">
        <f>IFERROR(VLOOKUP(A70,'15'!U:V,2,0),"0")</f>
        <v>0</v>
      </c>
      <c r="AY70" s="5" t="s">
        <v>130</v>
      </c>
      <c r="AZ70" s="15">
        <f t="shared" si="68"/>
        <v>0</v>
      </c>
      <c r="BA70" s="10" t="str">
        <f>IFERROR(VLOOKUP(A70,'16'!U:V,2,0),"0")</f>
        <v>0</v>
      </c>
      <c r="BB70" s="5" t="s">
        <v>130</v>
      </c>
      <c r="BC70" s="15">
        <f t="shared" si="69"/>
        <v>0</v>
      </c>
      <c r="BD70" s="10" t="str">
        <f>IFERROR(VLOOKUP(A70,'17'!U:V,2,0),"0")</f>
        <v>0</v>
      </c>
      <c r="BE70" s="5" t="s">
        <v>130</v>
      </c>
      <c r="BF70" s="15">
        <f t="shared" si="70"/>
        <v>0</v>
      </c>
      <c r="BG70" s="10" t="str">
        <f>IFERROR(VLOOKUP(A70,'18'!U:V,2,0),"0")</f>
        <v>0</v>
      </c>
      <c r="BH70" s="5" t="s">
        <v>130</v>
      </c>
      <c r="BI70" s="15">
        <f t="shared" ref="BI70:BI115" si="73">+BG70*D70</f>
        <v>0</v>
      </c>
      <c r="BJ70" s="10" t="str">
        <f>IFERROR(VLOOKUP(A70,'19'!U:V,2,0),"0")</f>
        <v>0</v>
      </c>
      <c r="BK70" s="5" t="s">
        <v>130</v>
      </c>
      <c r="BL70" s="15">
        <f t="shared" ref="BL70:BL115" si="74">+BJ70*D70</f>
        <v>0</v>
      </c>
      <c r="BM70" s="10" t="str">
        <f>IFERROR(VLOOKUP(A70,'20'!U:V,2,0),"0")</f>
        <v>0</v>
      </c>
      <c r="BN70" s="5" t="s">
        <v>130</v>
      </c>
      <c r="BO70" s="15">
        <f t="shared" ref="BO70:BO115" si="75">+BM70*D70</f>
        <v>0</v>
      </c>
      <c r="BP70" s="10" t="str">
        <f>IFERROR(VLOOKUP(A70,'21'!U:V,2,0),"0")</f>
        <v>0</v>
      </c>
      <c r="BQ70" s="5" t="s">
        <v>130</v>
      </c>
      <c r="BR70" s="15">
        <f t="shared" ref="BR70:BR115" si="76">+BP70*D70</f>
        <v>0</v>
      </c>
      <c r="BS70" s="10" t="str">
        <f>IFERROR(VLOOKUP(A70,'22'!U:V,2,0),"0")</f>
        <v>0</v>
      </c>
      <c r="BT70" s="5" t="s">
        <v>130</v>
      </c>
      <c r="BU70" s="15">
        <f t="shared" ref="BU70:BU115" si="77">+BS70*D70</f>
        <v>0</v>
      </c>
      <c r="BV70" s="10" t="str">
        <f>IFERROR(VLOOKUP(A70,'23'!U:V,2,0),"0")</f>
        <v>0</v>
      </c>
      <c r="BW70" s="5" t="s">
        <v>130</v>
      </c>
      <c r="BX70" s="15">
        <f t="shared" ref="BX70:BX115" si="78">+BV70*D70</f>
        <v>0</v>
      </c>
      <c r="BY70" s="10" t="str">
        <f>IFERROR(VLOOKUP(A70,'24'!U:V,2,0),"0")</f>
        <v>0</v>
      </c>
      <c r="BZ70" s="5" t="s">
        <v>130</v>
      </c>
      <c r="CA70" s="15">
        <f t="shared" ref="CA70:CA121" si="79">+BY70*D70</f>
        <v>0</v>
      </c>
      <c r="CB70" s="10" t="str">
        <f>IFERROR(VLOOKUP(A70,'25'!U:V,2,0),"0")</f>
        <v>0</v>
      </c>
      <c r="CC70" s="5" t="s">
        <v>130</v>
      </c>
      <c r="CD70" s="15">
        <f t="shared" ref="CD70:CD121" si="80">+CB70*D70</f>
        <v>0</v>
      </c>
      <c r="CE70" s="10" t="str">
        <f>IFERROR(VLOOKUP(A70,'26'!U:V,2,0),"0")</f>
        <v>0</v>
      </c>
      <c r="CF70" s="5" t="s">
        <v>130</v>
      </c>
      <c r="CG70" s="15">
        <f t="shared" ref="CG70:CG124" si="81">+CE70*D70</f>
        <v>0</v>
      </c>
      <c r="CH70" s="10" t="str">
        <f>IFERROR(VLOOKUP(A70,'27'!U:V,2,0),"0")</f>
        <v>0</v>
      </c>
      <c r="CI70" s="5" t="s">
        <v>130</v>
      </c>
      <c r="CJ70" s="15">
        <f t="shared" ref="CJ70:CJ125" si="82">+CH70*D70</f>
        <v>0</v>
      </c>
      <c r="CK70" s="10" t="str">
        <f>IFERROR(VLOOKUP(A70,'28'!U:V,2,0),"0")</f>
        <v>0</v>
      </c>
      <c r="CL70" s="5" t="s">
        <v>130</v>
      </c>
      <c r="CM70" s="15">
        <f t="shared" ref="CM70:CM126" si="83">+CK70*D70</f>
        <v>0</v>
      </c>
      <c r="CN70" s="10" t="str">
        <f>IFERROR(VLOOKUP(A70,'29'!U:V,2,0),"0")</f>
        <v>0</v>
      </c>
      <c r="CO70" s="5" t="s">
        <v>130</v>
      </c>
      <c r="CP70" s="15">
        <f t="shared" ref="CP70:CP126" si="84">+CN70*D70</f>
        <v>0</v>
      </c>
      <c r="CQ70" s="10" t="str">
        <f>IFERROR(VLOOKUP(A70,'30'!U:V,2,0),"0")</f>
        <v>0</v>
      </c>
      <c r="CR70" s="5" t="s">
        <v>130</v>
      </c>
      <c r="CS70" s="15">
        <f t="shared" ref="CS70:CS127" si="85">+CQ70*D70</f>
        <v>0</v>
      </c>
      <c r="CT70" s="10" t="str">
        <f>IFERROR(VLOOKUP(A70,'31'!U:V,2,0),"0")</f>
        <v>0</v>
      </c>
      <c r="CU70" s="5" t="s">
        <v>130</v>
      </c>
      <c r="CV70" s="15">
        <f t="shared" ref="CV70:CV133" si="86">+CT70*D70</f>
        <v>0</v>
      </c>
      <c r="CW70" s="10" t="str">
        <f>IFERROR(VLOOKUP(B70,'B-plus'!A:D,4,0),"0")</f>
        <v>0</v>
      </c>
      <c r="CX70" s="5" t="s">
        <v>130</v>
      </c>
      <c r="CY70" s="15">
        <f t="shared" ref="CY70:CY133" si="87">+CW70*D70</f>
        <v>0</v>
      </c>
    </row>
    <row r="71" spans="1:103" x14ac:dyDescent="0.25">
      <c r="A71" s="5" t="s">
        <v>44</v>
      </c>
      <c r="B71" s="5" t="s">
        <v>44</v>
      </c>
      <c r="C71" s="4" t="s">
        <v>45</v>
      </c>
      <c r="D71" s="13">
        <v>3.52</v>
      </c>
      <c r="E71" s="19">
        <f t="shared" si="71"/>
        <v>0</v>
      </c>
      <c r="F71" s="5" t="s">
        <v>130</v>
      </c>
      <c r="G71" s="13">
        <f t="shared" si="72"/>
        <v>0</v>
      </c>
      <c r="H71" s="10" t="str">
        <f>IFERROR(VLOOKUP(A71,'1'!U:V,2,0),"0")</f>
        <v>0</v>
      </c>
      <c r="I71" s="5" t="s">
        <v>130</v>
      </c>
      <c r="J71" s="15">
        <f t="shared" si="54"/>
        <v>0</v>
      </c>
      <c r="K71" s="10" t="str">
        <f>IFERROR(VLOOKUP(A71,'2'!U:V,2,0),"0")</f>
        <v>0</v>
      </c>
      <c r="L71" s="5" t="s">
        <v>130</v>
      </c>
      <c r="M71" s="15">
        <f t="shared" si="55"/>
        <v>0</v>
      </c>
      <c r="N71" s="10" t="str">
        <f>IFERROR(VLOOKUP(A71,'3'!U:V,2,0),"0")</f>
        <v>0</v>
      </c>
      <c r="O71" s="5" t="s">
        <v>130</v>
      </c>
      <c r="P71" s="15">
        <f t="shared" si="56"/>
        <v>0</v>
      </c>
      <c r="Q71" s="10" t="str">
        <f>IFERROR(VLOOKUP(A71,'4'!U:V,2,0),"0")</f>
        <v>0</v>
      </c>
      <c r="R71" s="5" t="s">
        <v>130</v>
      </c>
      <c r="S71" s="15">
        <f t="shared" si="57"/>
        <v>0</v>
      </c>
      <c r="T71" s="10" t="str">
        <f>IFERROR(VLOOKUP(A71,'5'!U:V,2,0),"0")</f>
        <v>0</v>
      </c>
      <c r="U71" s="5" t="s">
        <v>130</v>
      </c>
      <c r="V71" s="15">
        <f t="shared" si="58"/>
        <v>0</v>
      </c>
      <c r="W71" s="10" t="str">
        <f>IFERROR(VLOOKUP(A71,'6'!U:V,2,0),"0")</f>
        <v>0</v>
      </c>
      <c r="X71" s="5" t="s">
        <v>130</v>
      </c>
      <c r="Y71" s="15">
        <f t="shared" si="59"/>
        <v>0</v>
      </c>
      <c r="Z71" s="10" t="str">
        <f>IFERROR(VLOOKUP(A71,'7'!U:V,2,0),"0")</f>
        <v>0</v>
      </c>
      <c r="AA71" s="5" t="s">
        <v>130</v>
      </c>
      <c r="AB71" s="15">
        <f t="shared" si="60"/>
        <v>0</v>
      </c>
      <c r="AC71" s="10" t="str">
        <f>IFERROR(VLOOKUP(A71,'8'!U:V,2,0),"0")</f>
        <v>0</v>
      </c>
      <c r="AD71" s="5" t="s">
        <v>130</v>
      </c>
      <c r="AE71" s="15">
        <f t="shared" si="61"/>
        <v>0</v>
      </c>
      <c r="AF71" s="10" t="str">
        <f>IFERROR(VLOOKUP(A71,'9'!U:V,2,0),"0")</f>
        <v>0</v>
      </c>
      <c r="AG71" s="5" t="s">
        <v>130</v>
      </c>
      <c r="AH71" s="15">
        <f t="shared" si="62"/>
        <v>0</v>
      </c>
      <c r="AI71" s="10" t="str">
        <f>IFERROR(VLOOKUP(A71,'10'!U:V,2,0),"0")</f>
        <v>0</v>
      </c>
      <c r="AJ71" s="5" t="s">
        <v>130</v>
      </c>
      <c r="AK71" s="15">
        <f t="shared" si="63"/>
        <v>0</v>
      </c>
      <c r="AL71" s="10" t="str">
        <f>IFERROR(VLOOKUP(A71,'11'!U:V,2,0),"0")</f>
        <v>0</v>
      </c>
      <c r="AM71" s="5" t="s">
        <v>130</v>
      </c>
      <c r="AN71" s="15">
        <f t="shared" si="64"/>
        <v>0</v>
      </c>
      <c r="AO71" s="10" t="str">
        <f>IFERROR(VLOOKUP(A71,'12'!U:V,2,0),"0")</f>
        <v>0</v>
      </c>
      <c r="AP71" s="5" t="s">
        <v>130</v>
      </c>
      <c r="AQ71" s="15">
        <f t="shared" si="65"/>
        <v>0</v>
      </c>
      <c r="AR71" s="10" t="str">
        <f>IFERROR(VLOOKUP(A71,'13'!U:V,2,0),"0")</f>
        <v>0</v>
      </c>
      <c r="AS71" s="5" t="s">
        <v>130</v>
      </c>
      <c r="AT71" s="15">
        <f t="shared" si="66"/>
        <v>0</v>
      </c>
      <c r="AU71" s="10" t="str">
        <f>IFERROR(VLOOKUP(A71,'14'!U:V,2,0),"0")</f>
        <v>0</v>
      </c>
      <c r="AV71" s="5" t="s">
        <v>130</v>
      </c>
      <c r="AW71" s="15">
        <f t="shared" si="67"/>
        <v>0</v>
      </c>
      <c r="AX71" s="10" t="str">
        <f>IFERROR(VLOOKUP(A71,'15'!U:V,2,0),"0")</f>
        <v>0</v>
      </c>
      <c r="AY71" s="5" t="s">
        <v>130</v>
      </c>
      <c r="AZ71" s="15">
        <f t="shared" si="68"/>
        <v>0</v>
      </c>
      <c r="BA71" s="10" t="str">
        <f>IFERROR(VLOOKUP(A71,'16'!U:V,2,0),"0")</f>
        <v>0</v>
      </c>
      <c r="BB71" s="5" t="s">
        <v>130</v>
      </c>
      <c r="BC71" s="15">
        <f t="shared" si="69"/>
        <v>0</v>
      </c>
      <c r="BD71" s="10" t="str">
        <f>IFERROR(VLOOKUP(A71,'17'!U:V,2,0),"0")</f>
        <v>0</v>
      </c>
      <c r="BE71" s="5" t="s">
        <v>130</v>
      </c>
      <c r="BF71" s="15">
        <f t="shared" si="70"/>
        <v>0</v>
      </c>
      <c r="BG71" s="10" t="str">
        <f>IFERROR(VLOOKUP(A71,'18'!U:V,2,0),"0")</f>
        <v>0</v>
      </c>
      <c r="BH71" s="5" t="s">
        <v>130</v>
      </c>
      <c r="BI71" s="15">
        <f t="shared" si="73"/>
        <v>0</v>
      </c>
      <c r="BJ71" s="10" t="str">
        <f>IFERROR(VLOOKUP(A71,'19'!U:V,2,0),"0")</f>
        <v>0</v>
      </c>
      <c r="BK71" s="5" t="s">
        <v>130</v>
      </c>
      <c r="BL71" s="15">
        <f t="shared" si="74"/>
        <v>0</v>
      </c>
      <c r="BM71" s="10" t="str">
        <f>IFERROR(VLOOKUP(A71,'20'!U:V,2,0),"0")</f>
        <v>0</v>
      </c>
      <c r="BN71" s="5" t="s">
        <v>130</v>
      </c>
      <c r="BO71" s="15">
        <f t="shared" si="75"/>
        <v>0</v>
      </c>
      <c r="BP71" s="10" t="str">
        <f>IFERROR(VLOOKUP(A71,'21'!U:V,2,0),"0")</f>
        <v>0</v>
      </c>
      <c r="BQ71" s="5" t="s">
        <v>130</v>
      </c>
      <c r="BR71" s="15">
        <f t="shared" si="76"/>
        <v>0</v>
      </c>
      <c r="BS71" s="10" t="str">
        <f>IFERROR(VLOOKUP(A71,'22'!U:V,2,0),"0")</f>
        <v>0</v>
      </c>
      <c r="BT71" s="5" t="s">
        <v>130</v>
      </c>
      <c r="BU71" s="15">
        <f t="shared" si="77"/>
        <v>0</v>
      </c>
      <c r="BV71" s="10" t="str">
        <f>IFERROR(VLOOKUP(A71,'23'!U:V,2,0),"0")</f>
        <v>0</v>
      </c>
      <c r="BW71" s="5" t="s">
        <v>130</v>
      </c>
      <c r="BX71" s="15">
        <f t="shared" si="78"/>
        <v>0</v>
      </c>
      <c r="BY71" s="10" t="str">
        <f>IFERROR(VLOOKUP(A71,'24'!U:V,2,0),"0")</f>
        <v>0</v>
      </c>
      <c r="BZ71" s="5" t="s">
        <v>130</v>
      </c>
      <c r="CA71" s="15">
        <f t="shared" si="79"/>
        <v>0</v>
      </c>
      <c r="CB71" s="10" t="str">
        <f>IFERROR(VLOOKUP(A71,'25'!U:V,2,0),"0")</f>
        <v>0</v>
      </c>
      <c r="CC71" s="5" t="s">
        <v>130</v>
      </c>
      <c r="CD71" s="15">
        <f t="shared" si="80"/>
        <v>0</v>
      </c>
      <c r="CE71" s="10" t="str">
        <f>IFERROR(VLOOKUP(A71,'26'!U:V,2,0),"0")</f>
        <v>0</v>
      </c>
      <c r="CF71" s="5" t="s">
        <v>130</v>
      </c>
      <c r="CG71" s="15">
        <f t="shared" si="81"/>
        <v>0</v>
      </c>
      <c r="CH71" s="10" t="str">
        <f>IFERROR(VLOOKUP(A71,'27'!U:V,2,0),"0")</f>
        <v>0</v>
      </c>
      <c r="CI71" s="5" t="s">
        <v>130</v>
      </c>
      <c r="CJ71" s="15">
        <f t="shared" si="82"/>
        <v>0</v>
      </c>
      <c r="CK71" s="10" t="str">
        <f>IFERROR(VLOOKUP(A71,'28'!U:V,2,0),"0")</f>
        <v>0</v>
      </c>
      <c r="CL71" s="5" t="s">
        <v>130</v>
      </c>
      <c r="CM71" s="15">
        <f t="shared" si="83"/>
        <v>0</v>
      </c>
      <c r="CN71" s="10" t="str">
        <f>IFERROR(VLOOKUP(A71,'29'!U:V,2,0),"0")</f>
        <v>0</v>
      </c>
      <c r="CO71" s="5" t="s">
        <v>130</v>
      </c>
      <c r="CP71" s="15">
        <f t="shared" si="84"/>
        <v>0</v>
      </c>
      <c r="CQ71" s="10" t="str">
        <f>IFERROR(VLOOKUP(A71,'30'!U:V,2,0),"0")</f>
        <v>0</v>
      </c>
      <c r="CR71" s="5" t="s">
        <v>130</v>
      </c>
      <c r="CS71" s="15">
        <f t="shared" si="85"/>
        <v>0</v>
      </c>
      <c r="CT71" s="10" t="str">
        <f>IFERROR(VLOOKUP(A71,'31'!U:V,2,0),"0")</f>
        <v>0</v>
      </c>
      <c r="CU71" s="5" t="s">
        <v>130</v>
      </c>
      <c r="CV71" s="15">
        <f t="shared" si="86"/>
        <v>0</v>
      </c>
      <c r="CW71" s="10" t="str">
        <f>IFERROR(VLOOKUP(B71,'B-plus'!A:D,4,0),"0")</f>
        <v>0</v>
      </c>
      <c r="CX71" s="5" t="s">
        <v>130</v>
      </c>
      <c r="CY71" s="15">
        <f t="shared" si="87"/>
        <v>0</v>
      </c>
    </row>
    <row r="72" spans="1:103" x14ac:dyDescent="0.25">
      <c r="A72" s="5" t="s">
        <v>179</v>
      </c>
      <c r="B72" s="5">
        <v>1111079</v>
      </c>
      <c r="C72" s="4" t="s">
        <v>43</v>
      </c>
      <c r="D72" s="13">
        <v>5.41</v>
      </c>
      <c r="E72" s="19">
        <f t="shared" si="71"/>
        <v>0</v>
      </c>
      <c r="F72" s="5" t="s">
        <v>130</v>
      </c>
      <c r="G72" s="13">
        <f t="shared" si="72"/>
        <v>0</v>
      </c>
      <c r="H72" s="10" t="str">
        <f>IFERROR(VLOOKUP(A72,'1'!U:V,2,0),"0")</f>
        <v>0</v>
      </c>
      <c r="I72" s="5" t="s">
        <v>130</v>
      </c>
      <c r="J72" s="15">
        <f t="shared" si="54"/>
        <v>0</v>
      </c>
      <c r="K72" s="10" t="str">
        <f>IFERROR(VLOOKUP(A72,'2'!U:V,2,0),"0")</f>
        <v>0</v>
      </c>
      <c r="L72" s="5" t="s">
        <v>130</v>
      </c>
      <c r="M72" s="15">
        <f t="shared" si="55"/>
        <v>0</v>
      </c>
      <c r="N72" s="10" t="str">
        <f>IFERROR(VLOOKUP(A72,'3'!U:V,2,0),"0")</f>
        <v>0</v>
      </c>
      <c r="O72" s="5" t="s">
        <v>130</v>
      </c>
      <c r="P72" s="15">
        <f t="shared" si="56"/>
        <v>0</v>
      </c>
      <c r="Q72" s="10" t="str">
        <f>IFERROR(VLOOKUP(A72,'4'!U:V,2,0),"0")</f>
        <v>0</v>
      </c>
      <c r="R72" s="5" t="s">
        <v>130</v>
      </c>
      <c r="S72" s="15">
        <f t="shared" si="57"/>
        <v>0</v>
      </c>
      <c r="T72" s="10" t="str">
        <f>IFERROR(VLOOKUP(A72,'5'!U:V,2,0),"0")</f>
        <v>0</v>
      </c>
      <c r="U72" s="5" t="s">
        <v>130</v>
      </c>
      <c r="V72" s="15">
        <f t="shared" si="58"/>
        <v>0</v>
      </c>
      <c r="W72" s="10" t="str">
        <f>IFERROR(VLOOKUP(A72,'6'!U:V,2,0),"0")</f>
        <v>0</v>
      </c>
      <c r="X72" s="5" t="s">
        <v>130</v>
      </c>
      <c r="Y72" s="15">
        <f t="shared" si="59"/>
        <v>0</v>
      </c>
      <c r="Z72" s="10" t="str">
        <f>IFERROR(VLOOKUP(A72,'7'!U:V,2,0),"0")</f>
        <v>0</v>
      </c>
      <c r="AA72" s="5" t="s">
        <v>130</v>
      </c>
      <c r="AB72" s="15">
        <f t="shared" si="60"/>
        <v>0</v>
      </c>
      <c r="AC72" s="10" t="str">
        <f>IFERROR(VLOOKUP(A72,'8'!U:V,2,0),"0")</f>
        <v>0</v>
      </c>
      <c r="AD72" s="5" t="s">
        <v>130</v>
      </c>
      <c r="AE72" s="15">
        <f t="shared" si="61"/>
        <v>0</v>
      </c>
      <c r="AF72" s="10" t="str">
        <f>IFERROR(VLOOKUP(A72,'9'!U:V,2,0),"0")</f>
        <v>0</v>
      </c>
      <c r="AG72" s="5" t="s">
        <v>130</v>
      </c>
      <c r="AH72" s="15">
        <f t="shared" si="62"/>
        <v>0</v>
      </c>
      <c r="AI72" s="10" t="str">
        <f>IFERROR(VLOOKUP(A72,'10'!U:V,2,0),"0")</f>
        <v>0</v>
      </c>
      <c r="AJ72" s="5" t="s">
        <v>130</v>
      </c>
      <c r="AK72" s="15">
        <f t="shared" si="63"/>
        <v>0</v>
      </c>
      <c r="AL72" s="10" t="str">
        <f>IFERROR(VLOOKUP(A72,'11'!U:V,2,0),"0")</f>
        <v>0</v>
      </c>
      <c r="AM72" s="5" t="s">
        <v>130</v>
      </c>
      <c r="AN72" s="15">
        <f t="shared" si="64"/>
        <v>0</v>
      </c>
      <c r="AO72" s="10" t="str">
        <f>IFERROR(VLOOKUP(A72,'12'!U:V,2,0),"0")</f>
        <v>0</v>
      </c>
      <c r="AP72" s="5" t="s">
        <v>130</v>
      </c>
      <c r="AQ72" s="15">
        <f t="shared" si="65"/>
        <v>0</v>
      </c>
      <c r="AR72" s="10" t="str">
        <f>IFERROR(VLOOKUP(A72,'13'!U:V,2,0),"0")</f>
        <v>0</v>
      </c>
      <c r="AS72" s="5" t="s">
        <v>130</v>
      </c>
      <c r="AT72" s="15">
        <f t="shared" si="66"/>
        <v>0</v>
      </c>
      <c r="AU72" s="10" t="str">
        <f>IFERROR(VLOOKUP(A72,'14'!U:V,2,0),"0")</f>
        <v>0</v>
      </c>
      <c r="AV72" s="5" t="s">
        <v>130</v>
      </c>
      <c r="AW72" s="15">
        <f t="shared" si="67"/>
        <v>0</v>
      </c>
      <c r="AX72" s="10" t="str">
        <f>IFERROR(VLOOKUP(A72,'15'!U:V,2,0),"0")</f>
        <v>0</v>
      </c>
      <c r="AY72" s="5" t="s">
        <v>130</v>
      </c>
      <c r="AZ72" s="15">
        <f t="shared" si="68"/>
        <v>0</v>
      </c>
      <c r="BA72" s="10" t="str">
        <f>IFERROR(VLOOKUP(A72,'16'!U:V,2,0),"0")</f>
        <v>0</v>
      </c>
      <c r="BB72" s="5" t="s">
        <v>130</v>
      </c>
      <c r="BC72" s="15">
        <f t="shared" si="69"/>
        <v>0</v>
      </c>
      <c r="BD72" s="10" t="str">
        <f>IFERROR(VLOOKUP(A72,'17'!U:V,2,0),"0")</f>
        <v>0</v>
      </c>
      <c r="BE72" s="5" t="s">
        <v>130</v>
      </c>
      <c r="BF72" s="15">
        <f t="shared" si="70"/>
        <v>0</v>
      </c>
      <c r="BG72" s="10" t="str">
        <f>IFERROR(VLOOKUP(A72,'18'!U:V,2,0),"0")</f>
        <v>0</v>
      </c>
      <c r="BH72" s="5" t="s">
        <v>130</v>
      </c>
      <c r="BI72" s="15">
        <f t="shared" si="73"/>
        <v>0</v>
      </c>
      <c r="BJ72" s="10" t="str">
        <f>IFERROR(VLOOKUP(A72,'19'!U:V,2,0),"0")</f>
        <v>0</v>
      </c>
      <c r="BK72" s="5" t="s">
        <v>130</v>
      </c>
      <c r="BL72" s="15">
        <f t="shared" si="74"/>
        <v>0</v>
      </c>
      <c r="BM72" s="10" t="str">
        <f>IFERROR(VLOOKUP(A72,'20'!U:V,2,0),"0")</f>
        <v>0</v>
      </c>
      <c r="BN72" s="5" t="s">
        <v>130</v>
      </c>
      <c r="BO72" s="15">
        <f t="shared" si="75"/>
        <v>0</v>
      </c>
      <c r="BP72" s="10" t="str">
        <f>IFERROR(VLOOKUP(A72,'21'!U:V,2,0),"0")</f>
        <v>0</v>
      </c>
      <c r="BQ72" s="5" t="s">
        <v>130</v>
      </c>
      <c r="BR72" s="15">
        <f t="shared" si="76"/>
        <v>0</v>
      </c>
      <c r="BS72" s="10" t="str">
        <f>IFERROR(VLOOKUP(A72,'22'!U:V,2,0),"0")</f>
        <v>0</v>
      </c>
      <c r="BT72" s="5" t="s">
        <v>130</v>
      </c>
      <c r="BU72" s="15">
        <f t="shared" si="77"/>
        <v>0</v>
      </c>
      <c r="BV72" s="10" t="str">
        <f>IFERROR(VLOOKUP(A72,'23'!U:V,2,0),"0")</f>
        <v>0</v>
      </c>
      <c r="BW72" s="5" t="s">
        <v>130</v>
      </c>
      <c r="BX72" s="15">
        <f t="shared" si="78"/>
        <v>0</v>
      </c>
      <c r="BY72" s="10" t="str">
        <f>IFERROR(VLOOKUP(A72,'24'!U:V,2,0),"0")</f>
        <v>0</v>
      </c>
      <c r="BZ72" s="5" t="s">
        <v>130</v>
      </c>
      <c r="CA72" s="15">
        <f t="shared" si="79"/>
        <v>0</v>
      </c>
      <c r="CB72" s="10" t="str">
        <f>IFERROR(VLOOKUP(A72,'25'!U:V,2,0),"0")</f>
        <v>0</v>
      </c>
      <c r="CC72" s="5" t="s">
        <v>130</v>
      </c>
      <c r="CD72" s="15">
        <f t="shared" si="80"/>
        <v>0</v>
      </c>
      <c r="CE72" s="10" t="str">
        <f>IFERROR(VLOOKUP(A72,'26'!U:V,2,0),"0")</f>
        <v>0</v>
      </c>
      <c r="CF72" s="5" t="s">
        <v>130</v>
      </c>
      <c r="CG72" s="15">
        <f t="shared" si="81"/>
        <v>0</v>
      </c>
      <c r="CH72" s="10" t="str">
        <f>IFERROR(VLOOKUP(A72,'27'!U:V,2,0),"0")</f>
        <v>0</v>
      </c>
      <c r="CI72" s="5" t="s">
        <v>130</v>
      </c>
      <c r="CJ72" s="15">
        <f t="shared" si="82"/>
        <v>0</v>
      </c>
      <c r="CK72" s="10" t="str">
        <f>IFERROR(VLOOKUP(A72,'28'!U:V,2,0),"0")</f>
        <v>0</v>
      </c>
      <c r="CL72" s="5" t="s">
        <v>130</v>
      </c>
      <c r="CM72" s="15">
        <f t="shared" si="83"/>
        <v>0</v>
      </c>
      <c r="CN72" s="10" t="str">
        <f>IFERROR(VLOOKUP(A72,'29'!U:V,2,0),"0")</f>
        <v>0</v>
      </c>
      <c r="CO72" s="5" t="s">
        <v>130</v>
      </c>
      <c r="CP72" s="15">
        <f t="shared" si="84"/>
        <v>0</v>
      </c>
      <c r="CQ72" s="10" t="str">
        <f>IFERROR(VLOOKUP(A72,'30'!U:V,2,0),"0")</f>
        <v>0</v>
      </c>
      <c r="CR72" s="5" t="s">
        <v>130</v>
      </c>
      <c r="CS72" s="15">
        <f t="shared" si="85"/>
        <v>0</v>
      </c>
      <c r="CT72" s="10" t="str">
        <f>IFERROR(VLOOKUP(A72,'31'!U:V,2,0),"0")</f>
        <v>0</v>
      </c>
      <c r="CU72" s="5" t="s">
        <v>130</v>
      </c>
      <c r="CV72" s="15">
        <f t="shared" si="86"/>
        <v>0</v>
      </c>
      <c r="CW72" s="10" t="str">
        <f>IFERROR(VLOOKUP(B72,'B-plus'!A:D,4,0),"0")</f>
        <v>0</v>
      </c>
      <c r="CX72" s="5" t="s">
        <v>130</v>
      </c>
      <c r="CY72" s="15">
        <f t="shared" si="87"/>
        <v>0</v>
      </c>
    </row>
    <row r="73" spans="1:103" x14ac:dyDescent="0.25">
      <c r="A73" s="5" t="s">
        <v>42</v>
      </c>
      <c r="B73" s="5" t="s">
        <v>42</v>
      </c>
      <c r="C73" s="4" t="s">
        <v>43</v>
      </c>
      <c r="D73" s="13">
        <v>5.41</v>
      </c>
      <c r="E73" s="19">
        <f t="shared" si="71"/>
        <v>0</v>
      </c>
      <c r="F73" s="5" t="s">
        <v>130</v>
      </c>
      <c r="G73" s="13">
        <f t="shared" si="72"/>
        <v>0</v>
      </c>
      <c r="H73" s="10" t="str">
        <f>IFERROR(VLOOKUP(A73,'1'!U:V,2,0),"0")</f>
        <v>0</v>
      </c>
      <c r="I73" s="5" t="s">
        <v>130</v>
      </c>
      <c r="J73" s="15">
        <f t="shared" si="54"/>
        <v>0</v>
      </c>
      <c r="K73" s="10" t="str">
        <f>IFERROR(VLOOKUP(A73,'2'!U:V,2,0),"0")</f>
        <v>0</v>
      </c>
      <c r="L73" s="5" t="s">
        <v>130</v>
      </c>
      <c r="M73" s="15">
        <f t="shared" si="55"/>
        <v>0</v>
      </c>
      <c r="N73" s="10" t="str">
        <f>IFERROR(VLOOKUP(A73,'3'!U:V,2,0),"0")</f>
        <v>0</v>
      </c>
      <c r="O73" s="5" t="s">
        <v>130</v>
      </c>
      <c r="P73" s="15">
        <f t="shared" si="56"/>
        <v>0</v>
      </c>
      <c r="Q73" s="10" t="str">
        <f>IFERROR(VLOOKUP(A73,'4'!U:V,2,0),"0")</f>
        <v>0</v>
      </c>
      <c r="R73" s="5" t="s">
        <v>130</v>
      </c>
      <c r="S73" s="15">
        <f t="shared" si="57"/>
        <v>0</v>
      </c>
      <c r="T73" s="10" t="str">
        <f>IFERROR(VLOOKUP(A73,'5'!U:V,2,0),"0")</f>
        <v>0</v>
      </c>
      <c r="U73" s="5" t="s">
        <v>130</v>
      </c>
      <c r="V73" s="15">
        <f t="shared" si="58"/>
        <v>0</v>
      </c>
      <c r="W73" s="10" t="str">
        <f>IFERROR(VLOOKUP(A73,'6'!U:V,2,0),"0")</f>
        <v>0</v>
      </c>
      <c r="X73" s="5" t="s">
        <v>130</v>
      </c>
      <c r="Y73" s="15">
        <f t="shared" si="59"/>
        <v>0</v>
      </c>
      <c r="Z73" s="10" t="str">
        <f>IFERROR(VLOOKUP(A73,'7'!U:V,2,0),"0")</f>
        <v>0</v>
      </c>
      <c r="AA73" s="5" t="s">
        <v>130</v>
      </c>
      <c r="AB73" s="15">
        <f t="shared" si="60"/>
        <v>0</v>
      </c>
      <c r="AC73" s="10" t="str">
        <f>IFERROR(VLOOKUP(A73,'8'!U:V,2,0),"0")</f>
        <v>0</v>
      </c>
      <c r="AD73" s="5" t="s">
        <v>130</v>
      </c>
      <c r="AE73" s="15">
        <f t="shared" si="61"/>
        <v>0</v>
      </c>
      <c r="AF73" s="10" t="str">
        <f>IFERROR(VLOOKUP(A73,'9'!U:V,2,0),"0")</f>
        <v>0</v>
      </c>
      <c r="AG73" s="5" t="s">
        <v>130</v>
      </c>
      <c r="AH73" s="15">
        <f t="shared" si="62"/>
        <v>0</v>
      </c>
      <c r="AI73" s="10" t="str">
        <f>IFERROR(VLOOKUP(A73,'10'!U:V,2,0),"0")</f>
        <v>0</v>
      </c>
      <c r="AJ73" s="5" t="s">
        <v>130</v>
      </c>
      <c r="AK73" s="15">
        <f t="shared" si="63"/>
        <v>0</v>
      </c>
      <c r="AL73" s="10" t="str">
        <f>IFERROR(VLOOKUP(A73,'11'!U:V,2,0),"0")</f>
        <v>0</v>
      </c>
      <c r="AM73" s="5" t="s">
        <v>130</v>
      </c>
      <c r="AN73" s="15">
        <f t="shared" si="64"/>
        <v>0</v>
      </c>
      <c r="AO73" s="10" t="str">
        <f>IFERROR(VLOOKUP(A73,'12'!U:V,2,0),"0")</f>
        <v>0</v>
      </c>
      <c r="AP73" s="5" t="s">
        <v>130</v>
      </c>
      <c r="AQ73" s="15">
        <f t="shared" si="65"/>
        <v>0</v>
      </c>
      <c r="AR73" s="10" t="str">
        <f>IFERROR(VLOOKUP(A73,'13'!U:V,2,0),"0")</f>
        <v>0</v>
      </c>
      <c r="AS73" s="5" t="s">
        <v>130</v>
      </c>
      <c r="AT73" s="15">
        <f t="shared" si="66"/>
        <v>0</v>
      </c>
      <c r="AU73" s="10" t="str">
        <f>IFERROR(VLOOKUP(A73,'14'!U:V,2,0),"0")</f>
        <v>0</v>
      </c>
      <c r="AV73" s="5" t="s">
        <v>130</v>
      </c>
      <c r="AW73" s="15">
        <f t="shared" si="67"/>
        <v>0</v>
      </c>
      <c r="AX73" s="10" t="str">
        <f>IFERROR(VLOOKUP(A73,'15'!U:V,2,0),"0")</f>
        <v>0</v>
      </c>
      <c r="AY73" s="5" t="s">
        <v>130</v>
      </c>
      <c r="AZ73" s="15">
        <f t="shared" si="68"/>
        <v>0</v>
      </c>
      <c r="BA73" s="10" t="str">
        <f>IFERROR(VLOOKUP(A73,'16'!U:V,2,0),"0")</f>
        <v>0</v>
      </c>
      <c r="BB73" s="5" t="s">
        <v>130</v>
      </c>
      <c r="BC73" s="15">
        <f t="shared" si="69"/>
        <v>0</v>
      </c>
      <c r="BD73" s="10" t="str">
        <f>IFERROR(VLOOKUP(A73,'17'!U:V,2,0),"0")</f>
        <v>0</v>
      </c>
      <c r="BE73" s="5" t="s">
        <v>130</v>
      </c>
      <c r="BF73" s="15">
        <f t="shared" si="70"/>
        <v>0</v>
      </c>
      <c r="BG73" s="10" t="str">
        <f>IFERROR(VLOOKUP(A73,'18'!U:V,2,0),"0")</f>
        <v>0</v>
      </c>
      <c r="BH73" s="5" t="s">
        <v>130</v>
      </c>
      <c r="BI73" s="15">
        <f t="shared" si="73"/>
        <v>0</v>
      </c>
      <c r="BJ73" s="10" t="str">
        <f>IFERROR(VLOOKUP(A73,'19'!U:V,2,0),"0")</f>
        <v>0</v>
      </c>
      <c r="BK73" s="5" t="s">
        <v>130</v>
      </c>
      <c r="BL73" s="15">
        <f t="shared" si="74"/>
        <v>0</v>
      </c>
      <c r="BM73" s="10" t="str">
        <f>IFERROR(VLOOKUP(A73,'20'!U:V,2,0),"0")</f>
        <v>0</v>
      </c>
      <c r="BN73" s="5" t="s">
        <v>130</v>
      </c>
      <c r="BO73" s="15">
        <f t="shared" si="75"/>
        <v>0</v>
      </c>
      <c r="BP73" s="10" t="str">
        <f>IFERROR(VLOOKUP(A73,'21'!U:V,2,0),"0")</f>
        <v>0</v>
      </c>
      <c r="BQ73" s="5" t="s">
        <v>130</v>
      </c>
      <c r="BR73" s="15">
        <f t="shared" si="76"/>
        <v>0</v>
      </c>
      <c r="BS73" s="10" t="str">
        <f>IFERROR(VLOOKUP(A73,'22'!U:V,2,0),"0")</f>
        <v>0</v>
      </c>
      <c r="BT73" s="5" t="s">
        <v>130</v>
      </c>
      <c r="BU73" s="15">
        <f t="shared" si="77"/>
        <v>0</v>
      </c>
      <c r="BV73" s="10" t="str">
        <f>IFERROR(VLOOKUP(A73,'23'!U:V,2,0),"0")</f>
        <v>0</v>
      </c>
      <c r="BW73" s="5" t="s">
        <v>130</v>
      </c>
      <c r="BX73" s="15">
        <f t="shared" si="78"/>
        <v>0</v>
      </c>
      <c r="BY73" s="10" t="str">
        <f>IFERROR(VLOOKUP(A73,'24'!U:V,2,0),"0")</f>
        <v>0</v>
      </c>
      <c r="BZ73" s="5" t="s">
        <v>130</v>
      </c>
      <c r="CA73" s="15">
        <f t="shared" si="79"/>
        <v>0</v>
      </c>
      <c r="CB73" s="10" t="str">
        <f>IFERROR(VLOOKUP(A73,'25'!U:V,2,0),"0")</f>
        <v>0</v>
      </c>
      <c r="CC73" s="5" t="s">
        <v>130</v>
      </c>
      <c r="CD73" s="15">
        <f t="shared" si="80"/>
        <v>0</v>
      </c>
      <c r="CE73" s="10" t="str">
        <f>IFERROR(VLOOKUP(A73,'26'!U:V,2,0),"0")</f>
        <v>0</v>
      </c>
      <c r="CF73" s="5" t="s">
        <v>130</v>
      </c>
      <c r="CG73" s="15">
        <f t="shared" si="81"/>
        <v>0</v>
      </c>
      <c r="CH73" s="10" t="str">
        <f>IFERROR(VLOOKUP(A73,'27'!U:V,2,0),"0")</f>
        <v>0</v>
      </c>
      <c r="CI73" s="5" t="s">
        <v>130</v>
      </c>
      <c r="CJ73" s="15">
        <f t="shared" si="82"/>
        <v>0</v>
      </c>
      <c r="CK73" s="10" t="str">
        <f>IFERROR(VLOOKUP(A73,'28'!U:V,2,0),"0")</f>
        <v>0</v>
      </c>
      <c r="CL73" s="5" t="s">
        <v>130</v>
      </c>
      <c r="CM73" s="15">
        <f t="shared" si="83"/>
        <v>0</v>
      </c>
      <c r="CN73" s="10" t="str">
        <f>IFERROR(VLOOKUP(A73,'29'!U:V,2,0),"0")</f>
        <v>0</v>
      </c>
      <c r="CO73" s="5" t="s">
        <v>130</v>
      </c>
      <c r="CP73" s="15">
        <f t="shared" si="84"/>
        <v>0</v>
      </c>
      <c r="CQ73" s="10" t="str">
        <f>IFERROR(VLOOKUP(A73,'30'!U:V,2,0),"0")</f>
        <v>0</v>
      </c>
      <c r="CR73" s="5" t="s">
        <v>130</v>
      </c>
      <c r="CS73" s="15">
        <f t="shared" si="85"/>
        <v>0</v>
      </c>
      <c r="CT73" s="10" t="str">
        <f>IFERROR(VLOOKUP(A73,'31'!U:V,2,0),"0")</f>
        <v>0</v>
      </c>
      <c r="CU73" s="5" t="s">
        <v>130</v>
      </c>
      <c r="CV73" s="15">
        <f t="shared" si="86"/>
        <v>0</v>
      </c>
      <c r="CW73" s="10" t="str">
        <f>IFERROR(VLOOKUP(B73,'B-plus'!A:D,4,0),"0")</f>
        <v>0</v>
      </c>
      <c r="CX73" s="5" t="s">
        <v>130</v>
      </c>
      <c r="CY73" s="15">
        <f t="shared" si="87"/>
        <v>0</v>
      </c>
    </row>
    <row r="74" spans="1:103" x14ac:dyDescent="0.25">
      <c r="A74" s="5" t="s">
        <v>181</v>
      </c>
      <c r="B74" s="5">
        <v>1111080</v>
      </c>
      <c r="C74" s="4" t="s">
        <v>47</v>
      </c>
      <c r="D74" s="13">
        <v>6.82</v>
      </c>
      <c r="E74" s="19">
        <f t="shared" si="71"/>
        <v>0</v>
      </c>
      <c r="F74" s="5" t="s">
        <v>130</v>
      </c>
      <c r="G74" s="13">
        <f t="shared" si="72"/>
        <v>0</v>
      </c>
      <c r="H74" s="10" t="str">
        <f>IFERROR(VLOOKUP(A74,'1'!U:V,2,0),"0")</f>
        <v>0</v>
      </c>
      <c r="I74" s="5" t="s">
        <v>130</v>
      </c>
      <c r="J74" s="15">
        <f t="shared" si="54"/>
        <v>0</v>
      </c>
      <c r="K74" s="10" t="str">
        <f>IFERROR(VLOOKUP(A74,'2'!U:V,2,0),"0")</f>
        <v>0</v>
      </c>
      <c r="L74" s="5" t="s">
        <v>130</v>
      </c>
      <c r="M74" s="15">
        <f t="shared" si="55"/>
        <v>0</v>
      </c>
      <c r="N74" s="10" t="str">
        <f>IFERROR(VLOOKUP(A74,'3'!U:V,2,0),"0")</f>
        <v>0</v>
      </c>
      <c r="O74" s="5" t="s">
        <v>130</v>
      </c>
      <c r="P74" s="15">
        <f t="shared" si="56"/>
        <v>0</v>
      </c>
      <c r="Q74" s="10" t="str">
        <f>IFERROR(VLOOKUP(A74,'4'!U:V,2,0),"0")</f>
        <v>0</v>
      </c>
      <c r="R74" s="5" t="s">
        <v>130</v>
      </c>
      <c r="S74" s="15">
        <f t="shared" si="57"/>
        <v>0</v>
      </c>
      <c r="T74" s="10" t="str">
        <f>IFERROR(VLOOKUP(A74,'5'!U:V,2,0),"0")</f>
        <v>0</v>
      </c>
      <c r="U74" s="5" t="s">
        <v>130</v>
      </c>
      <c r="V74" s="15">
        <f t="shared" si="58"/>
        <v>0</v>
      </c>
      <c r="W74" s="10" t="str">
        <f>IFERROR(VLOOKUP(A74,'6'!U:V,2,0),"0")</f>
        <v>0</v>
      </c>
      <c r="X74" s="5" t="s">
        <v>130</v>
      </c>
      <c r="Y74" s="15">
        <f t="shared" si="59"/>
        <v>0</v>
      </c>
      <c r="Z74" s="10" t="str">
        <f>IFERROR(VLOOKUP(A74,'7'!U:V,2,0),"0")</f>
        <v>0</v>
      </c>
      <c r="AA74" s="5" t="s">
        <v>130</v>
      </c>
      <c r="AB74" s="15">
        <f t="shared" si="60"/>
        <v>0</v>
      </c>
      <c r="AC74" s="10" t="str">
        <f>IFERROR(VLOOKUP(A74,'8'!U:V,2,0),"0")</f>
        <v>0</v>
      </c>
      <c r="AD74" s="5" t="s">
        <v>130</v>
      </c>
      <c r="AE74" s="15">
        <f t="shared" si="61"/>
        <v>0</v>
      </c>
      <c r="AF74" s="10" t="str">
        <f>IFERROR(VLOOKUP(A74,'9'!U:V,2,0),"0")</f>
        <v>0</v>
      </c>
      <c r="AG74" s="5" t="s">
        <v>130</v>
      </c>
      <c r="AH74" s="15">
        <f t="shared" si="62"/>
        <v>0</v>
      </c>
      <c r="AI74" s="10" t="str">
        <f>IFERROR(VLOOKUP(A74,'10'!U:V,2,0),"0")</f>
        <v>0</v>
      </c>
      <c r="AJ74" s="5" t="s">
        <v>130</v>
      </c>
      <c r="AK74" s="15">
        <f t="shared" si="63"/>
        <v>0</v>
      </c>
      <c r="AL74" s="10" t="str">
        <f>IFERROR(VLOOKUP(A74,'11'!U:V,2,0),"0")</f>
        <v>0</v>
      </c>
      <c r="AM74" s="5" t="s">
        <v>130</v>
      </c>
      <c r="AN74" s="15">
        <f t="shared" si="64"/>
        <v>0</v>
      </c>
      <c r="AO74" s="10" t="str">
        <f>IFERROR(VLOOKUP(A74,'12'!U:V,2,0),"0")</f>
        <v>0</v>
      </c>
      <c r="AP74" s="5" t="s">
        <v>130</v>
      </c>
      <c r="AQ74" s="15">
        <f t="shared" si="65"/>
        <v>0</v>
      </c>
      <c r="AR74" s="10" t="str">
        <f>IFERROR(VLOOKUP(A74,'13'!U:V,2,0),"0")</f>
        <v>0</v>
      </c>
      <c r="AS74" s="5" t="s">
        <v>130</v>
      </c>
      <c r="AT74" s="15">
        <f t="shared" si="66"/>
        <v>0</v>
      </c>
      <c r="AU74" s="10" t="str">
        <f>IFERROR(VLOOKUP(A74,'14'!U:V,2,0),"0")</f>
        <v>0</v>
      </c>
      <c r="AV74" s="5" t="s">
        <v>130</v>
      </c>
      <c r="AW74" s="15">
        <f t="shared" si="67"/>
        <v>0</v>
      </c>
      <c r="AX74" s="10" t="str">
        <f>IFERROR(VLOOKUP(A74,'15'!U:V,2,0),"0")</f>
        <v>0</v>
      </c>
      <c r="AY74" s="5" t="s">
        <v>130</v>
      </c>
      <c r="AZ74" s="15">
        <f t="shared" si="68"/>
        <v>0</v>
      </c>
      <c r="BA74" s="10" t="str">
        <f>IFERROR(VLOOKUP(A74,'16'!U:V,2,0),"0")</f>
        <v>0</v>
      </c>
      <c r="BB74" s="5" t="s">
        <v>130</v>
      </c>
      <c r="BC74" s="15">
        <f t="shared" si="69"/>
        <v>0</v>
      </c>
      <c r="BD74" s="10" t="str">
        <f>IFERROR(VLOOKUP(A74,'17'!U:V,2,0),"0")</f>
        <v>0</v>
      </c>
      <c r="BE74" s="5" t="s">
        <v>130</v>
      </c>
      <c r="BF74" s="15">
        <f t="shared" si="70"/>
        <v>0</v>
      </c>
      <c r="BG74" s="10" t="str">
        <f>IFERROR(VLOOKUP(A74,'18'!U:V,2,0),"0")</f>
        <v>0</v>
      </c>
      <c r="BH74" s="5" t="s">
        <v>130</v>
      </c>
      <c r="BI74" s="15">
        <f t="shared" si="73"/>
        <v>0</v>
      </c>
      <c r="BJ74" s="10" t="str">
        <f>IFERROR(VLOOKUP(A74,'19'!U:V,2,0),"0")</f>
        <v>0</v>
      </c>
      <c r="BK74" s="5" t="s">
        <v>130</v>
      </c>
      <c r="BL74" s="15">
        <f t="shared" si="74"/>
        <v>0</v>
      </c>
      <c r="BM74" s="10" t="str">
        <f>IFERROR(VLOOKUP(A74,'20'!U:V,2,0),"0")</f>
        <v>0</v>
      </c>
      <c r="BN74" s="5" t="s">
        <v>130</v>
      </c>
      <c r="BO74" s="15">
        <f t="shared" si="75"/>
        <v>0</v>
      </c>
      <c r="BP74" s="10" t="str">
        <f>IFERROR(VLOOKUP(A74,'21'!U:V,2,0),"0")</f>
        <v>0</v>
      </c>
      <c r="BQ74" s="5" t="s">
        <v>130</v>
      </c>
      <c r="BR74" s="15">
        <f t="shared" si="76"/>
        <v>0</v>
      </c>
      <c r="BS74" s="10" t="str">
        <f>IFERROR(VLOOKUP(A74,'22'!U:V,2,0),"0")</f>
        <v>0</v>
      </c>
      <c r="BT74" s="5" t="s">
        <v>130</v>
      </c>
      <c r="BU74" s="15">
        <f t="shared" si="77"/>
        <v>0</v>
      </c>
      <c r="BV74" s="10" t="str">
        <f>IFERROR(VLOOKUP(A74,'23'!U:V,2,0),"0")</f>
        <v>0</v>
      </c>
      <c r="BW74" s="5" t="s">
        <v>130</v>
      </c>
      <c r="BX74" s="15">
        <f t="shared" si="78"/>
        <v>0</v>
      </c>
      <c r="BY74" s="10" t="str">
        <f>IFERROR(VLOOKUP(A74,'24'!U:V,2,0),"0")</f>
        <v>0</v>
      </c>
      <c r="BZ74" s="5" t="s">
        <v>130</v>
      </c>
      <c r="CA74" s="15">
        <f t="shared" si="79"/>
        <v>0</v>
      </c>
      <c r="CB74" s="10" t="str">
        <f>IFERROR(VLOOKUP(A74,'25'!U:V,2,0),"0")</f>
        <v>0</v>
      </c>
      <c r="CC74" s="5" t="s">
        <v>130</v>
      </c>
      <c r="CD74" s="15">
        <f t="shared" si="80"/>
        <v>0</v>
      </c>
      <c r="CE74" s="10" t="str">
        <f>IFERROR(VLOOKUP(A74,'26'!U:V,2,0),"0")</f>
        <v>0</v>
      </c>
      <c r="CF74" s="5" t="s">
        <v>130</v>
      </c>
      <c r="CG74" s="15">
        <f t="shared" si="81"/>
        <v>0</v>
      </c>
      <c r="CH74" s="10" t="str">
        <f>IFERROR(VLOOKUP(A74,'27'!U:V,2,0),"0")</f>
        <v>0</v>
      </c>
      <c r="CI74" s="5" t="s">
        <v>130</v>
      </c>
      <c r="CJ74" s="15">
        <f t="shared" si="82"/>
        <v>0</v>
      </c>
      <c r="CK74" s="10" t="str">
        <f>IFERROR(VLOOKUP(A74,'28'!U:V,2,0),"0")</f>
        <v>0</v>
      </c>
      <c r="CL74" s="5" t="s">
        <v>130</v>
      </c>
      <c r="CM74" s="15">
        <f t="shared" si="83"/>
        <v>0</v>
      </c>
      <c r="CN74" s="10" t="str">
        <f>IFERROR(VLOOKUP(A74,'29'!U:V,2,0),"0")</f>
        <v>0</v>
      </c>
      <c r="CO74" s="5" t="s">
        <v>130</v>
      </c>
      <c r="CP74" s="15">
        <f t="shared" si="84"/>
        <v>0</v>
      </c>
      <c r="CQ74" s="10" t="str">
        <f>IFERROR(VLOOKUP(A74,'30'!U:V,2,0),"0")</f>
        <v>0</v>
      </c>
      <c r="CR74" s="5" t="s">
        <v>130</v>
      </c>
      <c r="CS74" s="15">
        <f t="shared" si="85"/>
        <v>0</v>
      </c>
      <c r="CT74" s="10" t="str">
        <f>IFERROR(VLOOKUP(A74,'31'!U:V,2,0),"0")</f>
        <v>0</v>
      </c>
      <c r="CU74" s="5" t="s">
        <v>130</v>
      </c>
      <c r="CV74" s="15">
        <f t="shared" si="86"/>
        <v>0</v>
      </c>
      <c r="CW74" s="10" t="str">
        <f>IFERROR(VLOOKUP(B74,'B-plus'!A:D,4,0),"0")</f>
        <v>0</v>
      </c>
      <c r="CX74" s="5" t="s">
        <v>130</v>
      </c>
      <c r="CY74" s="15">
        <f t="shared" si="87"/>
        <v>0</v>
      </c>
    </row>
    <row r="75" spans="1:103" x14ac:dyDescent="0.25">
      <c r="A75" s="5" t="s">
        <v>46</v>
      </c>
      <c r="B75" s="5" t="s">
        <v>46</v>
      </c>
      <c r="C75" s="4" t="s">
        <v>47</v>
      </c>
      <c r="D75" s="13">
        <v>6.82</v>
      </c>
      <c r="E75" s="19">
        <f t="shared" si="71"/>
        <v>0</v>
      </c>
      <c r="F75" s="5" t="s">
        <v>130</v>
      </c>
      <c r="G75" s="13">
        <f t="shared" si="72"/>
        <v>0</v>
      </c>
      <c r="H75" s="10" t="str">
        <f>IFERROR(VLOOKUP(A75,'1'!U:V,2,0),"0")</f>
        <v>0</v>
      </c>
      <c r="I75" s="5" t="s">
        <v>130</v>
      </c>
      <c r="J75" s="15">
        <f t="shared" si="54"/>
        <v>0</v>
      </c>
      <c r="K75" s="10" t="str">
        <f>IFERROR(VLOOKUP(A75,'2'!U:V,2,0),"0")</f>
        <v>0</v>
      </c>
      <c r="L75" s="5" t="s">
        <v>130</v>
      </c>
      <c r="M75" s="15">
        <f t="shared" si="55"/>
        <v>0</v>
      </c>
      <c r="N75" s="10" t="str">
        <f>IFERROR(VLOOKUP(A75,'3'!U:V,2,0),"0")</f>
        <v>0</v>
      </c>
      <c r="O75" s="5" t="s">
        <v>130</v>
      </c>
      <c r="P75" s="15">
        <f t="shared" si="56"/>
        <v>0</v>
      </c>
      <c r="Q75" s="10" t="str">
        <f>IFERROR(VLOOKUP(A75,'4'!U:V,2,0),"0")</f>
        <v>0</v>
      </c>
      <c r="R75" s="5" t="s">
        <v>130</v>
      </c>
      <c r="S75" s="15">
        <f t="shared" si="57"/>
        <v>0</v>
      </c>
      <c r="T75" s="10" t="str">
        <f>IFERROR(VLOOKUP(A75,'5'!U:V,2,0),"0")</f>
        <v>0</v>
      </c>
      <c r="U75" s="5" t="s">
        <v>130</v>
      </c>
      <c r="V75" s="15">
        <f t="shared" si="58"/>
        <v>0</v>
      </c>
      <c r="W75" s="10" t="str">
        <f>IFERROR(VLOOKUP(A75,'6'!U:V,2,0),"0")</f>
        <v>0</v>
      </c>
      <c r="X75" s="5" t="s">
        <v>130</v>
      </c>
      <c r="Y75" s="15">
        <f t="shared" si="59"/>
        <v>0</v>
      </c>
      <c r="Z75" s="10" t="str">
        <f>IFERROR(VLOOKUP(A75,'7'!U:V,2,0),"0")</f>
        <v>0</v>
      </c>
      <c r="AA75" s="5" t="s">
        <v>130</v>
      </c>
      <c r="AB75" s="15">
        <f t="shared" si="60"/>
        <v>0</v>
      </c>
      <c r="AC75" s="10" t="str">
        <f>IFERROR(VLOOKUP(A75,'8'!U:V,2,0),"0")</f>
        <v>0</v>
      </c>
      <c r="AD75" s="5" t="s">
        <v>130</v>
      </c>
      <c r="AE75" s="15">
        <f t="shared" si="61"/>
        <v>0</v>
      </c>
      <c r="AF75" s="10" t="str">
        <f>IFERROR(VLOOKUP(A75,'9'!U:V,2,0),"0")</f>
        <v>0</v>
      </c>
      <c r="AG75" s="5" t="s">
        <v>130</v>
      </c>
      <c r="AH75" s="15">
        <f t="shared" si="62"/>
        <v>0</v>
      </c>
      <c r="AI75" s="10" t="str">
        <f>IFERROR(VLOOKUP(A75,'10'!U:V,2,0),"0")</f>
        <v>0</v>
      </c>
      <c r="AJ75" s="5" t="s">
        <v>130</v>
      </c>
      <c r="AK75" s="15">
        <f t="shared" si="63"/>
        <v>0</v>
      </c>
      <c r="AL75" s="10" t="str">
        <f>IFERROR(VLOOKUP(A75,'11'!U:V,2,0),"0")</f>
        <v>0</v>
      </c>
      <c r="AM75" s="5" t="s">
        <v>130</v>
      </c>
      <c r="AN75" s="15">
        <f t="shared" si="64"/>
        <v>0</v>
      </c>
      <c r="AO75" s="10" t="str">
        <f>IFERROR(VLOOKUP(A75,'12'!U:V,2,0),"0")</f>
        <v>0</v>
      </c>
      <c r="AP75" s="5" t="s">
        <v>130</v>
      </c>
      <c r="AQ75" s="15">
        <f t="shared" si="65"/>
        <v>0</v>
      </c>
      <c r="AR75" s="10" t="str">
        <f>IFERROR(VLOOKUP(A75,'13'!U:V,2,0),"0")</f>
        <v>0</v>
      </c>
      <c r="AS75" s="5" t="s">
        <v>130</v>
      </c>
      <c r="AT75" s="15">
        <f t="shared" si="66"/>
        <v>0</v>
      </c>
      <c r="AU75" s="10" t="str">
        <f>IFERROR(VLOOKUP(A75,'14'!U:V,2,0),"0")</f>
        <v>0</v>
      </c>
      <c r="AV75" s="5" t="s">
        <v>130</v>
      </c>
      <c r="AW75" s="15">
        <f t="shared" si="67"/>
        <v>0</v>
      </c>
      <c r="AX75" s="10" t="str">
        <f>IFERROR(VLOOKUP(A75,'15'!U:V,2,0),"0")</f>
        <v>0</v>
      </c>
      <c r="AY75" s="5" t="s">
        <v>130</v>
      </c>
      <c r="AZ75" s="15">
        <f t="shared" si="68"/>
        <v>0</v>
      </c>
      <c r="BA75" s="10" t="str">
        <f>IFERROR(VLOOKUP(A75,'16'!U:V,2,0),"0")</f>
        <v>0</v>
      </c>
      <c r="BB75" s="5" t="s">
        <v>130</v>
      </c>
      <c r="BC75" s="15">
        <f t="shared" si="69"/>
        <v>0</v>
      </c>
      <c r="BD75" s="10" t="str">
        <f>IFERROR(VLOOKUP(A75,'17'!U:V,2,0),"0")</f>
        <v>0</v>
      </c>
      <c r="BE75" s="5" t="s">
        <v>130</v>
      </c>
      <c r="BF75" s="15">
        <f t="shared" si="70"/>
        <v>0</v>
      </c>
      <c r="BG75" s="10" t="str">
        <f>IFERROR(VLOOKUP(A75,'18'!U:V,2,0),"0")</f>
        <v>0</v>
      </c>
      <c r="BH75" s="5" t="s">
        <v>130</v>
      </c>
      <c r="BI75" s="15">
        <f t="shared" si="73"/>
        <v>0</v>
      </c>
      <c r="BJ75" s="10" t="str">
        <f>IFERROR(VLOOKUP(A75,'19'!U:V,2,0),"0")</f>
        <v>0</v>
      </c>
      <c r="BK75" s="5" t="s">
        <v>130</v>
      </c>
      <c r="BL75" s="15">
        <f t="shared" si="74"/>
        <v>0</v>
      </c>
      <c r="BM75" s="10" t="str">
        <f>IFERROR(VLOOKUP(A75,'20'!U:V,2,0),"0")</f>
        <v>0</v>
      </c>
      <c r="BN75" s="5" t="s">
        <v>130</v>
      </c>
      <c r="BO75" s="15">
        <f t="shared" si="75"/>
        <v>0</v>
      </c>
      <c r="BP75" s="10" t="str">
        <f>IFERROR(VLOOKUP(A75,'21'!U:V,2,0),"0")</f>
        <v>0</v>
      </c>
      <c r="BQ75" s="5" t="s">
        <v>130</v>
      </c>
      <c r="BR75" s="15">
        <f t="shared" si="76"/>
        <v>0</v>
      </c>
      <c r="BS75" s="10" t="str">
        <f>IFERROR(VLOOKUP(A75,'22'!U:V,2,0),"0")</f>
        <v>0</v>
      </c>
      <c r="BT75" s="5" t="s">
        <v>130</v>
      </c>
      <c r="BU75" s="15">
        <f t="shared" si="77"/>
        <v>0</v>
      </c>
      <c r="BV75" s="10" t="str">
        <f>IFERROR(VLOOKUP(A75,'23'!U:V,2,0),"0")</f>
        <v>0</v>
      </c>
      <c r="BW75" s="5" t="s">
        <v>130</v>
      </c>
      <c r="BX75" s="15">
        <f t="shared" si="78"/>
        <v>0</v>
      </c>
      <c r="BY75" s="10" t="str">
        <f>IFERROR(VLOOKUP(A75,'24'!U:V,2,0),"0")</f>
        <v>0</v>
      </c>
      <c r="BZ75" s="5" t="s">
        <v>130</v>
      </c>
      <c r="CA75" s="15">
        <f t="shared" si="79"/>
        <v>0</v>
      </c>
      <c r="CB75" s="10" t="str">
        <f>IFERROR(VLOOKUP(A75,'25'!U:V,2,0),"0")</f>
        <v>0</v>
      </c>
      <c r="CC75" s="5" t="s">
        <v>130</v>
      </c>
      <c r="CD75" s="15">
        <f t="shared" si="80"/>
        <v>0</v>
      </c>
      <c r="CE75" s="10" t="str">
        <f>IFERROR(VLOOKUP(A75,'26'!U:V,2,0),"0")</f>
        <v>0</v>
      </c>
      <c r="CF75" s="5" t="s">
        <v>130</v>
      </c>
      <c r="CG75" s="15">
        <f t="shared" si="81"/>
        <v>0</v>
      </c>
      <c r="CH75" s="10" t="str">
        <f>IFERROR(VLOOKUP(A75,'27'!U:V,2,0),"0")</f>
        <v>0</v>
      </c>
      <c r="CI75" s="5" t="s">
        <v>130</v>
      </c>
      <c r="CJ75" s="15">
        <f t="shared" si="82"/>
        <v>0</v>
      </c>
      <c r="CK75" s="10" t="str">
        <f>IFERROR(VLOOKUP(A75,'28'!U:V,2,0),"0")</f>
        <v>0</v>
      </c>
      <c r="CL75" s="5" t="s">
        <v>130</v>
      </c>
      <c r="CM75" s="15">
        <f t="shared" si="83"/>
        <v>0</v>
      </c>
      <c r="CN75" s="10" t="str">
        <f>IFERROR(VLOOKUP(A75,'29'!U:V,2,0),"0")</f>
        <v>0</v>
      </c>
      <c r="CO75" s="5" t="s">
        <v>130</v>
      </c>
      <c r="CP75" s="15">
        <f t="shared" si="84"/>
        <v>0</v>
      </c>
      <c r="CQ75" s="10" t="str">
        <f>IFERROR(VLOOKUP(A75,'30'!U:V,2,0),"0")</f>
        <v>0</v>
      </c>
      <c r="CR75" s="5" t="s">
        <v>130</v>
      </c>
      <c r="CS75" s="15">
        <f t="shared" si="85"/>
        <v>0</v>
      </c>
      <c r="CT75" s="10" t="str">
        <f>IFERROR(VLOOKUP(A75,'31'!U:V,2,0),"0")</f>
        <v>0</v>
      </c>
      <c r="CU75" s="5" t="s">
        <v>130</v>
      </c>
      <c r="CV75" s="15">
        <f t="shared" si="86"/>
        <v>0</v>
      </c>
      <c r="CW75" s="10" t="str">
        <f>IFERROR(VLOOKUP(B75,'B-plus'!A:D,4,0),"0")</f>
        <v>0</v>
      </c>
      <c r="CX75" s="5" t="s">
        <v>130</v>
      </c>
      <c r="CY75" s="15">
        <f t="shared" si="87"/>
        <v>0</v>
      </c>
    </row>
    <row r="76" spans="1:103" x14ac:dyDescent="0.25">
      <c r="A76" s="5" t="s">
        <v>197</v>
      </c>
      <c r="B76" s="5">
        <v>1111081</v>
      </c>
      <c r="C76" s="4" t="s">
        <v>35</v>
      </c>
      <c r="D76" s="13">
        <v>3</v>
      </c>
      <c r="E76" s="19">
        <f t="shared" si="71"/>
        <v>0</v>
      </c>
      <c r="F76" s="5" t="s">
        <v>130</v>
      </c>
      <c r="G76" s="13">
        <f t="shared" si="72"/>
        <v>0</v>
      </c>
      <c r="H76" s="10" t="str">
        <f>IFERROR(VLOOKUP(A76,'1'!U:V,2,0),"0")</f>
        <v>0</v>
      </c>
      <c r="I76" s="5" t="s">
        <v>130</v>
      </c>
      <c r="J76" s="15">
        <f t="shared" si="54"/>
        <v>0</v>
      </c>
      <c r="K76" s="10" t="str">
        <f>IFERROR(VLOOKUP(A76,'2'!U:V,2,0),"0")</f>
        <v>0</v>
      </c>
      <c r="L76" s="5" t="s">
        <v>130</v>
      </c>
      <c r="M76" s="15">
        <f t="shared" si="55"/>
        <v>0</v>
      </c>
      <c r="N76" s="10" t="str">
        <f>IFERROR(VLOOKUP(A76,'3'!U:V,2,0),"0")</f>
        <v>0</v>
      </c>
      <c r="O76" s="5" t="s">
        <v>130</v>
      </c>
      <c r="P76" s="15">
        <f t="shared" si="56"/>
        <v>0</v>
      </c>
      <c r="Q76" s="10" t="str">
        <f>IFERROR(VLOOKUP(A76,'4'!U:V,2,0),"0")</f>
        <v>0</v>
      </c>
      <c r="R76" s="5" t="s">
        <v>130</v>
      </c>
      <c r="S76" s="15">
        <f t="shared" si="57"/>
        <v>0</v>
      </c>
      <c r="T76" s="10" t="str">
        <f>IFERROR(VLOOKUP(A76,'5'!U:V,2,0),"0")</f>
        <v>0</v>
      </c>
      <c r="U76" s="5" t="s">
        <v>130</v>
      </c>
      <c r="V76" s="15">
        <f t="shared" si="58"/>
        <v>0</v>
      </c>
      <c r="W76" s="10" t="str">
        <f>IFERROR(VLOOKUP(A76,'6'!U:V,2,0),"0")</f>
        <v>0</v>
      </c>
      <c r="X76" s="5" t="s">
        <v>130</v>
      </c>
      <c r="Y76" s="15">
        <f t="shared" si="59"/>
        <v>0</v>
      </c>
      <c r="Z76" s="10" t="str">
        <f>IFERROR(VLOOKUP(A76,'7'!U:V,2,0),"0")</f>
        <v>0</v>
      </c>
      <c r="AA76" s="5" t="s">
        <v>130</v>
      </c>
      <c r="AB76" s="15">
        <f t="shared" si="60"/>
        <v>0</v>
      </c>
      <c r="AC76" s="10" t="str">
        <f>IFERROR(VLOOKUP(A76,'8'!U:V,2,0),"0")</f>
        <v>0</v>
      </c>
      <c r="AD76" s="5" t="s">
        <v>130</v>
      </c>
      <c r="AE76" s="15">
        <f t="shared" si="61"/>
        <v>0</v>
      </c>
      <c r="AF76" s="10" t="str">
        <f>IFERROR(VLOOKUP(A76,'9'!U:V,2,0),"0")</f>
        <v>0</v>
      </c>
      <c r="AG76" s="5" t="s">
        <v>130</v>
      </c>
      <c r="AH76" s="15">
        <f t="shared" si="62"/>
        <v>0</v>
      </c>
      <c r="AI76" s="10" t="str">
        <f>IFERROR(VLOOKUP(A76,'10'!U:V,2,0),"0")</f>
        <v>0</v>
      </c>
      <c r="AJ76" s="5" t="s">
        <v>130</v>
      </c>
      <c r="AK76" s="15">
        <f t="shared" si="63"/>
        <v>0</v>
      </c>
      <c r="AL76" s="10" t="str">
        <f>IFERROR(VLOOKUP(A76,'11'!U:V,2,0),"0")</f>
        <v>0</v>
      </c>
      <c r="AM76" s="5" t="s">
        <v>130</v>
      </c>
      <c r="AN76" s="15">
        <f t="shared" si="64"/>
        <v>0</v>
      </c>
      <c r="AO76" s="10" t="str">
        <f>IFERROR(VLOOKUP(A76,'12'!U:V,2,0),"0")</f>
        <v>0</v>
      </c>
      <c r="AP76" s="5" t="s">
        <v>130</v>
      </c>
      <c r="AQ76" s="15">
        <f t="shared" si="65"/>
        <v>0</v>
      </c>
      <c r="AR76" s="10" t="str">
        <f>IFERROR(VLOOKUP(A76,'13'!U:V,2,0),"0")</f>
        <v>0</v>
      </c>
      <c r="AS76" s="5" t="s">
        <v>130</v>
      </c>
      <c r="AT76" s="15">
        <f t="shared" si="66"/>
        <v>0</v>
      </c>
      <c r="AU76" s="10" t="str">
        <f>IFERROR(VLOOKUP(A76,'14'!U:V,2,0),"0")</f>
        <v>0</v>
      </c>
      <c r="AV76" s="5" t="s">
        <v>130</v>
      </c>
      <c r="AW76" s="15">
        <f t="shared" si="67"/>
        <v>0</v>
      </c>
      <c r="AX76" s="10" t="str">
        <f>IFERROR(VLOOKUP(A76,'15'!U:V,2,0),"0")</f>
        <v>0</v>
      </c>
      <c r="AY76" s="5" t="s">
        <v>130</v>
      </c>
      <c r="AZ76" s="15">
        <f t="shared" si="68"/>
        <v>0</v>
      </c>
      <c r="BA76" s="10" t="str">
        <f>IFERROR(VLOOKUP(A76,'16'!U:V,2,0),"0")</f>
        <v>0</v>
      </c>
      <c r="BB76" s="5" t="s">
        <v>130</v>
      </c>
      <c r="BC76" s="15">
        <f t="shared" si="69"/>
        <v>0</v>
      </c>
      <c r="BD76" s="10" t="str">
        <f>IFERROR(VLOOKUP(A76,'17'!U:V,2,0),"0")</f>
        <v>0</v>
      </c>
      <c r="BE76" s="5" t="s">
        <v>130</v>
      </c>
      <c r="BF76" s="15">
        <f t="shared" si="70"/>
        <v>0</v>
      </c>
      <c r="BG76" s="10" t="str">
        <f>IFERROR(VLOOKUP(A76,'18'!U:V,2,0),"0")</f>
        <v>0</v>
      </c>
      <c r="BH76" s="5" t="s">
        <v>130</v>
      </c>
      <c r="BI76" s="15">
        <f t="shared" si="73"/>
        <v>0</v>
      </c>
      <c r="BJ76" s="10" t="str">
        <f>IFERROR(VLOOKUP(A76,'19'!U:V,2,0),"0")</f>
        <v>0</v>
      </c>
      <c r="BK76" s="5" t="s">
        <v>130</v>
      </c>
      <c r="BL76" s="15">
        <f t="shared" si="74"/>
        <v>0</v>
      </c>
      <c r="BM76" s="10" t="str">
        <f>IFERROR(VLOOKUP(A76,'20'!U:V,2,0),"0")</f>
        <v>0</v>
      </c>
      <c r="BN76" s="5" t="s">
        <v>130</v>
      </c>
      <c r="BO76" s="15">
        <f t="shared" si="75"/>
        <v>0</v>
      </c>
      <c r="BP76" s="10" t="str">
        <f>IFERROR(VLOOKUP(A76,'21'!U:V,2,0),"0")</f>
        <v>0</v>
      </c>
      <c r="BQ76" s="5" t="s">
        <v>130</v>
      </c>
      <c r="BR76" s="15">
        <f t="shared" si="76"/>
        <v>0</v>
      </c>
      <c r="BS76" s="10" t="str">
        <f>IFERROR(VLOOKUP(A76,'22'!U:V,2,0),"0")</f>
        <v>0</v>
      </c>
      <c r="BT76" s="5" t="s">
        <v>130</v>
      </c>
      <c r="BU76" s="15">
        <f t="shared" si="77"/>
        <v>0</v>
      </c>
      <c r="BV76" s="10" t="str">
        <f>IFERROR(VLOOKUP(A76,'23'!U:V,2,0),"0")</f>
        <v>0</v>
      </c>
      <c r="BW76" s="5" t="s">
        <v>130</v>
      </c>
      <c r="BX76" s="15">
        <f t="shared" si="78"/>
        <v>0</v>
      </c>
      <c r="BY76" s="10" t="str">
        <f>IFERROR(VLOOKUP(A76,'24'!U:V,2,0),"0")</f>
        <v>0</v>
      </c>
      <c r="BZ76" s="5" t="s">
        <v>130</v>
      </c>
      <c r="CA76" s="15">
        <f t="shared" si="79"/>
        <v>0</v>
      </c>
      <c r="CB76" s="10" t="str">
        <f>IFERROR(VLOOKUP(A76,'25'!U:V,2,0),"0")</f>
        <v>0</v>
      </c>
      <c r="CC76" s="5" t="s">
        <v>130</v>
      </c>
      <c r="CD76" s="15">
        <f t="shared" si="80"/>
        <v>0</v>
      </c>
      <c r="CE76" s="10" t="str">
        <f>IFERROR(VLOOKUP(A76,'26'!U:V,2,0),"0")</f>
        <v>0</v>
      </c>
      <c r="CF76" s="5" t="s">
        <v>130</v>
      </c>
      <c r="CG76" s="15">
        <f t="shared" si="81"/>
        <v>0</v>
      </c>
      <c r="CH76" s="10" t="str">
        <f>IFERROR(VLOOKUP(A76,'27'!U:V,2,0),"0")</f>
        <v>0</v>
      </c>
      <c r="CI76" s="5" t="s">
        <v>130</v>
      </c>
      <c r="CJ76" s="15">
        <f t="shared" si="82"/>
        <v>0</v>
      </c>
      <c r="CK76" s="10" t="str">
        <f>IFERROR(VLOOKUP(A76,'28'!U:V,2,0),"0")</f>
        <v>0</v>
      </c>
      <c r="CL76" s="5" t="s">
        <v>130</v>
      </c>
      <c r="CM76" s="15">
        <f t="shared" si="83"/>
        <v>0</v>
      </c>
      <c r="CN76" s="10" t="str">
        <f>IFERROR(VLOOKUP(A76,'29'!U:V,2,0),"0")</f>
        <v>0</v>
      </c>
      <c r="CO76" s="5" t="s">
        <v>130</v>
      </c>
      <c r="CP76" s="15">
        <f t="shared" si="84"/>
        <v>0</v>
      </c>
      <c r="CQ76" s="10" t="str">
        <f>IFERROR(VLOOKUP(A76,'30'!U:V,2,0),"0")</f>
        <v>0</v>
      </c>
      <c r="CR76" s="5" t="s">
        <v>130</v>
      </c>
      <c r="CS76" s="15">
        <f t="shared" si="85"/>
        <v>0</v>
      </c>
      <c r="CT76" s="10" t="str">
        <f>IFERROR(VLOOKUP(A76,'31'!U:V,2,0),"0")</f>
        <v>0</v>
      </c>
      <c r="CU76" s="5" t="s">
        <v>130</v>
      </c>
      <c r="CV76" s="15">
        <f t="shared" si="86"/>
        <v>0</v>
      </c>
      <c r="CW76" s="10" t="str">
        <f>IFERROR(VLOOKUP(B76,'B-plus'!A:D,4,0),"0")</f>
        <v>0</v>
      </c>
      <c r="CX76" s="5" t="s">
        <v>130</v>
      </c>
      <c r="CY76" s="15">
        <f t="shared" si="87"/>
        <v>0</v>
      </c>
    </row>
    <row r="77" spans="1:103" x14ac:dyDescent="0.25">
      <c r="A77" s="5" t="s">
        <v>34</v>
      </c>
      <c r="B77" s="5" t="s">
        <v>34</v>
      </c>
      <c r="C77" s="4" t="s">
        <v>35</v>
      </c>
      <c r="D77" s="13">
        <v>3</v>
      </c>
      <c r="E77" s="19">
        <f t="shared" si="71"/>
        <v>0</v>
      </c>
      <c r="F77" s="5" t="s">
        <v>130</v>
      </c>
      <c r="G77" s="13">
        <f t="shared" si="72"/>
        <v>0</v>
      </c>
      <c r="H77" s="10" t="str">
        <f>IFERROR(VLOOKUP(A77,'1'!U:V,2,0),"0")</f>
        <v>0</v>
      </c>
      <c r="I77" s="5" t="s">
        <v>130</v>
      </c>
      <c r="J77" s="15">
        <f t="shared" si="54"/>
        <v>0</v>
      </c>
      <c r="K77" s="10" t="str">
        <f>IFERROR(VLOOKUP(A77,'2'!U:V,2,0),"0")</f>
        <v>0</v>
      </c>
      <c r="L77" s="5" t="s">
        <v>130</v>
      </c>
      <c r="M77" s="15">
        <f t="shared" si="55"/>
        <v>0</v>
      </c>
      <c r="N77" s="10" t="str">
        <f>IFERROR(VLOOKUP(A77,'3'!U:V,2,0),"0")</f>
        <v>0</v>
      </c>
      <c r="O77" s="5" t="s">
        <v>130</v>
      </c>
      <c r="P77" s="15">
        <f t="shared" si="56"/>
        <v>0</v>
      </c>
      <c r="Q77" s="10" t="str">
        <f>IFERROR(VLOOKUP(A77,'4'!U:V,2,0),"0")</f>
        <v>0</v>
      </c>
      <c r="R77" s="5" t="s">
        <v>130</v>
      </c>
      <c r="S77" s="15">
        <f t="shared" si="57"/>
        <v>0</v>
      </c>
      <c r="T77" s="10" t="str">
        <f>IFERROR(VLOOKUP(A77,'5'!U:V,2,0),"0")</f>
        <v>0</v>
      </c>
      <c r="U77" s="5" t="s">
        <v>130</v>
      </c>
      <c r="V77" s="15">
        <f t="shared" si="58"/>
        <v>0</v>
      </c>
      <c r="W77" s="10" t="str">
        <f>IFERROR(VLOOKUP(A77,'6'!U:V,2,0),"0")</f>
        <v>0</v>
      </c>
      <c r="X77" s="5" t="s">
        <v>130</v>
      </c>
      <c r="Y77" s="15">
        <f t="shared" si="59"/>
        <v>0</v>
      </c>
      <c r="Z77" s="10" t="str">
        <f>IFERROR(VLOOKUP(A77,'7'!U:V,2,0),"0")</f>
        <v>0</v>
      </c>
      <c r="AA77" s="5" t="s">
        <v>130</v>
      </c>
      <c r="AB77" s="15">
        <f t="shared" si="60"/>
        <v>0</v>
      </c>
      <c r="AC77" s="10" t="str">
        <f>IFERROR(VLOOKUP(A77,'8'!U:V,2,0),"0")</f>
        <v>0</v>
      </c>
      <c r="AD77" s="5" t="s">
        <v>130</v>
      </c>
      <c r="AE77" s="15">
        <f t="shared" si="61"/>
        <v>0</v>
      </c>
      <c r="AF77" s="10" t="str">
        <f>IFERROR(VLOOKUP(A77,'9'!U:V,2,0),"0")</f>
        <v>0</v>
      </c>
      <c r="AG77" s="5" t="s">
        <v>130</v>
      </c>
      <c r="AH77" s="15">
        <f t="shared" si="62"/>
        <v>0</v>
      </c>
      <c r="AI77" s="10" t="str">
        <f>IFERROR(VLOOKUP(A77,'10'!U:V,2,0),"0")</f>
        <v>0</v>
      </c>
      <c r="AJ77" s="5" t="s">
        <v>130</v>
      </c>
      <c r="AK77" s="15">
        <f t="shared" si="63"/>
        <v>0</v>
      </c>
      <c r="AL77" s="10" t="str">
        <f>IFERROR(VLOOKUP(A77,'11'!U:V,2,0),"0")</f>
        <v>0</v>
      </c>
      <c r="AM77" s="5" t="s">
        <v>130</v>
      </c>
      <c r="AN77" s="15">
        <f t="shared" si="64"/>
        <v>0</v>
      </c>
      <c r="AO77" s="10" t="str">
        <f>IFERROR(VLOOKUP(A77,'12'!U:V,2,0),"0")</f>
        <v>0</v>
      </c>
      <c r="AP77" s="5" t="s">
        <v>130</v>
      </c>
      <c r="AQ77" s="15">
        <f t="shared" si="65"/>
        <v>0</v>
      </c>
      <c r="AR77" s="10" t="str">
        <f>IFERROR(VLOOKUP(A77,'13'!U:V,2,0),"0")</f>
        <v>0</v>
      </c>
      <c r="AS77" s="5" t="s">
        <v>130</v>
      </c>
      <c r="AT77" s="15">
        <f t="shared" si="66"/>
        <v>0</v>
      </c>
      <c r="AU77" s="10" t="str">
        <f>IFERROR(VLOOKUP(A77,'14'!U:V,2,0),"0")</f>
        <v>0</v>
      </c>
      <c r="AV77" s="5" t="s">
        <v>130</v>
      </c>
      <c r="AW77" s="15">
        <f t="shared" si="67"/>
        <v>0</v>
      </c>
      <c r="AX77" s="10" t="str">
        <f>IFERROR(VLOOKUP(A77,'15'!U:V,2,0),"0")</f>
        <v>0</v>
      </c>
      <c r="AY77" s="5" t="s">
        <v>130</v>
      </c>
      <c r="AZ77" s="15">
        <f t="shared" si="68"/>
        <v>0</v>
      </c>
      <c r="BA77" s="10" t="str">
        <f>IFERROR(VLOOKUP(A77,'16'!U:V,2,0),"0")</f>
        <v>0</v>
      </c>
      <c r="BB77" s="5" t="s">
        <v>130</v>
      </c>
      <c r="BC77" s="15">
        <f t="shared" si="69"/>
        <v>0</v>
      </c>
      <c r="BD77" s="10" t="str">
        <f>IFERROR(VLOOKUP(A77,'17'!U:V,2,0),"0")</f>
        <v>0</v>
      </c>
      <c r="BE77" s="5" t="s">
        <v>130</v>
      </c>
      <c r="BF77" s="15">
        <f t="shared" si="70"/>
        <v>0</v>
      </c>
      <c r="BG77" s="10" t="str">
        <f>IFERROR(VLOOKUP(A77,'18'!U:V,2,0),"0")</f>
        <v>0</v>
      </c>
      <c r="BH77" s="5" t="s">
        <v>130</v>
      </c>
      <c r="BI77" s="15">
        <f t="shared" si="73"/>
        <v>0</v>
      </c>
      <c r="BJ77" s="10" t="str">
        <f>IFERROR(VLOOKUP(A77,'19'!U:V,2,0),"0")</f>
        <v>0</v>
      </c>
      <c r="BK77" s="5" t="s">
        <v>130</v>
      </c>
      <c r="BL77" s="15">
        <f t="shared" si="74"/>
        <v>0</v>
      </c>
      <c r="BM77" s="10" t="str">
        <f>IFERROR(VLOOKUP(A77,'20'!U:V,2,0),"0")</f>
        <v>0</v>
      </c>
      <c r="BN77" s="5" t="s">
        <v>130</v>
      </c>
      <c r="BO77" s="15">
        <f t="shared" si="75"/>
        <v>0</v>
      </c>
      <c r="BP77" s="10" t="str">
        <f>IFERROR(VLOOKUP(A77,'21'!U:V,2,0),"0")</f>
        <v>0</v>
      </c>
      <c r="BQ77" s="5" t="s">
        <v>130</v>
      </c>
      <c r="BR77" s="15">
        <f t="shared" si="76"/>
        <v>0</v>
      </c>
      <c r="BS77" s="10" t="str">
        <f>IFERROR(VLOOKUP(A77,'22'!U:V,2,0),"0")</f>
        <v>0</v>
      </c>
      <c r="BT77" s="5" t="s">
        <v>130</v>
      </c>
      <c r="BU77" s="15">
        <f t="shared" si="77"/>
        <v>0</v>
      </c>
      <c r="BV77" s="10" t="str">
        <f>IFERROR(VLOOKUP(A77,'23'!U:V,2,0),"0")</f>
        <v>0</v>
      </c>
      <c r="BW77" s="5" t="s">
        <v>130</v>
      </c>
      <c r="BX77" s="15">
        <f t="shared" si="78"/>
        <v>0</v>
      </c>
      <c r="BY77" s="10" t="str">
        <f>IFERROR(VLOOKUP(A77,'24'!U:V,2,0),"0")</f>
        <v>0</v>
      </c>
      <c r="BZ77" s="5" t="s">
        <v>130</v>
      </c>
      <c r="CA77" s="15">
        <f t="shared" si="79"/>
        <v>0</v>
      </c>
      <c r="CB77" s="10" t="str">
        <f>IFERROR(VLOOKUP(A77,'25'!U:V,2,0),"0")</f>
        <v>0</v>
      </c>
      <c r="CC77" s="5" t="s">
        <v>130</v>
      </c>
      <c r="CD77" s="15">
        <f t="shared" si="80"/>
        <v>0</v>
      </c>
      <c r="CE77" s="10" t="str">
        <f>IFERROR(VLOOKUP(A77,'26'!U:V,2,0),"0")</f>
        <v>0</v>
      </c>
      <c r="CF77" s="5" t="s">
        <v>130</v>
      </c>
      <c r="CG77" s="15">
        <f t="shared" si="81"/>
        <v>0</v>
      </c>
      <c r="CH77" s="10" t="str">
        <f>IFERROR(VLOOKUP(A77,'27'!U:V,2,0),"0")</f>
        <v>0</v>
      </c>
      <c r="CI77" s="5" t="s">
        <v>130</v>
      </c>
      <c r="CJ77" s="15">
        <f t="shared" si="82"/>
        <v>0</v>
      </c>
      <c r="CK77" s="10" t="str">
        <f>IFERROR(VLOOKUP(A77,'28'!U:V,2,0),"0")</f>
        <v>0</v>
      </c>
      <c r="CL77" s="5" t="s">
        <v>130</v>
      </c>
      <c r="CM77" s="15">
        <f t="shared" si="83"/>
        <v>0</v>
      </c>
      <c r="CN77" s="10" t="str">
        <f>IFERROR(VLOOKUP(A77,'29'!U:V,2,0),"0")</f>
        <v>0</v>
      </c>
      <c r="CO77" s="5" t="s">
        <v>130</v>
      </c>
      <c r="CP77" s="15">
        <f t="shared" si="84"/>
        <v>0</v>
      </c>
      <c r="CQ77" s="10" t="str">
        <f>IFERROR(VLOOKUP(A77,'30'!U:V,2,0),"0")</f>
        <v>0</v>
      </c>
      <c r="CR77" s="5" t="s">
        <v>130</v>
      </c>
      <c r="CS77" s="15">
        <f t="shared" si="85"/>
        <v>0</v>
      </c>
      <c r="CT77" s="10" t="str">
        <f>IFERROR(VLOOKUP(A77,'31'!U:V,2,0),"0")</f>
        <v>0</v>
      </c>
      <c r="CU77" s="5" t="s">
        <v>130</v>
      </c>
      <c r="CV77" s="15">
        <f t="shared" si="86"/>
        <v>0</v>
      </c>
      <c r="CW77" s="10" t="str">
        <f>IFERROR(VLOOKUP(B77,'B-plus'!A:D,4,0),"0")</f>
        <v>0</v>
      </c>
      <c r="CX77" s="5" t="s">
        <v>130</v>
      </c>
      <c r="CY77" s="15">
        <f t="shared" si="87"/>
        <v>0</v>
      </c>
    </row>
    <row r="78" spans="1:103" x14ac:dyDescent="0.25">
      <c r="A78" s="5" t="s">
        <v>175</v>
      </c>
      <c r="B78" s="5">
        <v>1111082</v>
      </c>
      <c r="C78" s="4" t="s">
        <v>37</v>
      </c>
      <c r="D78" s="13">
        <v>3.11</v>
      </c>
      <c r="E78" s="19">
        <f t="shared" si="71"/>
        <v>0</v>
      </c>
      <c r="F78" s="5" t="s">
        <v>130</v>
      </c>
      <c r="G78" s="13">
        <f t="shared" si="72"/>
        <v>0</v>
      </c>
      <c r="H78" s="10" t="str">
        <f>IFERROR(VLOOKUP(A78,'1'!U:V,2,0),"0")</f>
        <v>0</v>
      </c>
      <c r="I78" s="5" t="s">
        <v>130</v>
      </c>
      <c r="J78" s="15">
        <f t="shared" si="54"/>
        <v>0</v>
      </c>
      <c r="K78" s="10" t="str">
        <f>IFERROR(VLOOKUP(A78,'2'!U:V,2,0),"0")</f>
        <v>0</v>
      </c>
      <c r="L78" s="5" t="s">
        <v>130</v>
      </c>
      <c r="M78" s="15">
        <f t="shared" si="55"/>
        <v>0</v>
      </c>
      <c r="N78" s="10" t="str">
        <f>IFERROR(VLOOKUP(A78,'3'!U:V,2,0),"0")</f>
        <v>0</v>
      </c>
      <c r="O78" s="5" t="s">
        <v>130</v>
      </c>
      <c r="P78" s="15">
        <f t="shared" si="56"/>
        <v>0</v>
      </c>
      <c r="Q78" s="10" t="str">
        <f>IFERROR(VLOOKUP(A78,'4'!U:V,2,0),"0")</f>
        <v>0</v>
      </c>
      <c r="R78" s="5" t="s">
        <v>130</v>
      </c>
      <c r="S78" s="15">
        <f t="shared" si="57"/>
        <v>0</v>
      </c>
      <c r="T78" s="10" t="str">
        <f>IFERROR(VLOOKUP(A78,'5'!U:V,2,0),"0")</f>
        <v>0</v>
      </c>
      <c r="U78" s="5" t="s">
        <v>130</v>
      </c>
      <c r="V78" s="15">
        <f t="shared" si="58"/>
        <v>0</v>
      </c>
      <c r="W78" s="10" t="str">
        <f>IFERROR(VLOOKUP(A78,'6'!U:V,2,0),"0")</f>
        <v>0</v>
      </c>
      <c r="X78" s="5" t="s">
        <v>130</v>
      </c>
      <c r="Y78" s="15">
        <f t="shared" si="59"/>
        <v>0</v>
      </c>
      <c r="Z78" s="10" t="str">
        <f>IFERROR(VLOOKUP(A78,'7'!U:V,2,0),"0")</f>
        <v>0</v>
      </c>
      <c r="AA78" s="5" t="s">
        <v>130</v>
      </c>
      <c r="AB78" s="15">
        <f t="shared" si="60"/>
        <v>0</v>
      </c>
      <c r="AC78" s="10" t="str">
        <f>IFERROR(VLOOKUP(A78,'8'!U:V,2,0),"0")</f>
        <v>0</v>
      </c>
      <c r="AD78" s="5" t="s">
        <v>130</v>
      </c>
      <c r="AE78" s="15">
        <f t="shared" si="61"/>
        <v>0</v>
      </c>
      <c r="AF78" s="10" t="str">
        <f>IFERROR(VLOOKUP(A78,'9'!U:V,2,0),"0")</f>
        <v>0</v>
      </c>
      <c r="AG78" s="5" t="s">
        <v>130</v>
      </c>
      <c r="AH78" s="15">
        <f t="shared" si="62"/>
        <v>0</v>
      </c>
      <c r="AI78" s="10" t="str">
        <f>IFERROR(VLOOKUP(A78,'10'!U:V,2,0),"0")</f>
        <v>0</v>
      </c>
      <c r="AJ78" s="5" t="s">
        <v>130</v>
      </c>
      <c r="AK78" s="15">
        <f t="shared" si="63"/>
        <v>0</v>
      </c>
      <c r="AL78" s="10" t="str">
        <f>IFERROR(VLOOKUP(A78,'11'!U:V,2,0),"0")</f>
        <v>0</v>
      </c>
      <c r="AM78" s="5" t="s">
        <v>130</v>
      </c>
      <c r="AN78" s="15">
        <f t="shared" si="64"/>
        <v>0</v>
      </c>
      <c r="AO78" s="10" t="str">
        <f>IFERROR(VLOOKUP(A78,'12'!U:V,2,0),"0")</f>
        <v>0</v>
      </c>
      <c r="AP78" s="5" t="s">
        <v>130</v>
      </c>
      <c r="AQ78" s="15">
        <f t="shared" si="65"/>
        <v>0</v>
      </c>
      <c r="AR78" s="10" t="str">
        <f>IFERROR(VLOOKUP(A78,'13'!U:V,2,0),"0")</f>
        <v>0</v>
      </c>
      <c r="AS78" s="5" t="s">
        <v>130</v>
      </c>
      <c r="AT78" s="15">
        <f t="shared" si="66"/>
        <v>0</v>
      </c>
      <c r="AU78" s="10" t="str">
        <f>IFERROR(VLOOKUP(A78,'14'!U:V,2,0),"0")</f>
        <v>0</v>
      </c>
      <c r="AV78" s="5" t="s">
        <v>130</v>
      </c>
      <c r="AW78" s="15">
        <f t="shared" si="67"/>
        <v>0</v>
      </c>
      <c r="AX78" s="10" t="str">
        <f>IFERROR(VLOOKUP(A78,'15'!U:V,2,0),"0")</f>
        <v>0</v>
      </c>
      <c r="AY78" s="5" t="s">
        <v>130</v>
      </c>
      <c r="AZ78" s="15">
        <f t="shared" si="68"/>
        <v>0</v>
      </c>
      <c r="BA78" s="10" t="str">
        <f>IFERROR(VLOOKUP(A78,'16'!U:V,2,0),"0")</f>
        <v>0</v>
      </c>
      <c r="BB78" s="5" t="s">
        <v>130</v>
      </c>
      <c r="BC78" s="15">
        <f t="shared" si="69"/>
        <v>0</v>
      </c>
      <c r="BD78" s="10" t="str">
        <f>IFERROR(VLOOKUP(A78,'17'!U:V,2,0),"0")</f>
        <v>0</v>
      </c>
      <c r="BE78" s="5" t="s">
        <v>130</v>
      </c>
      <c r="BF78" s="15">
        <f t="shared" si="70"/>
        <v>0</v>
      </c>
      <c r="BG78" s="10" t="str">
        <f>IFERROR(VLOOKUP(A78,'18'!U:V,2,0),"0")</f>
        <v>0</v>
      </c>
      <c r="BH78" s="5" t="s">
        <v>130</v>
      </c>
      <c r="BI78" s="15">
        <f t="shared" si="73"/>
        <v>0</v>
      </c>
      <c r="BJ78" s="10" t="str">
        <f>IFERROR(VLOOKUP(A78,'19'!U:V,2,0),"0")</f>
        <v>0</v>
      </c>
      <c r="BK78" s="5" t="s">
        <v>130</v>
      </c>
      <c r="BL78" s="15">
        <f t="shared" si="74"/>
        <v>0</v>
      </c>
      <c r="BM78" s="10" t="str">
        <f>IFERROR(VLOOKUP(A78,'20'!U:V,2,0),"0")</f>
        <v>0</v>
      </c>
      <c r="BN78" s="5" t="s">
        <v>130</v>
      </c>
      <c r="BO78" s="15">
        <f t="shared" si="75"/>
        <v>0</v>
      </c>
      <c r="BP78" s="10" t="str">
        <f>IFERROR(VLOOKUP(A78,'21'!U:V,2,0),"0")</f>
        <v>0</v>
      </c>
      <c r="BQ78" s="5" t="s">
        <v>130</v>
      </c>
      <c r="BR78" s="15">
        <f t="shared" si="76"/>
        <v>0</v>
      </c>
      <c r="BS78" s="10" t="str">
        <f>IFERROR(VLOOKUP(A78,'22'!U:V,2,0),"0")</f>
        <v>0</v>
      </c>
      <c r="BT78" s="5" t="s">
        <v>130</v>
      </c>
      <c r="BU78" s="15">
        <f t="shared" si="77"/>
        <v>0</v>
      </c>
      <c r="BV78" s="10" t="str">
        <f>IFERROR(VLOOKUP(A78,'23'!U:V,2,0),"0")</f>
        <v>0</v>
      </c>
      <c r="BW78" s="5" t="s">
        <v>130</v>
      </c>
      <c r="BX78" s="15">
        <f t="shared" si="78"/>
        <v>0</v>
      </c>
      <c r="BY78" s="10" t="str">
        <f>IFERROR(VLOOKUP(A78,'24'!U:V,2,0),"0")</f>
        <v>0</v>
      </c>
      <c r="BZ78" s="5" t="s">
        <v>130</v>
      </c>
      <c r="CA78" s="15">
        <f t="shared" si="79"/>
        <v>0</v>
      </c>
      <c r="CB78" s="10" t="str">
        <f>IFERROR(VLOOKUP(A78,'25'!U:V,2,0),"0")</f>
        <v>0</v>
      </c>
      <c r="CC78" s="5" t="s">
        <v>130</v>
      </c>
      <c r="CD78" s="15">
        <f t="shared" si="80"/>
        <v>0</v>
      </c>
      <c r="CE78" s="10" t="str">
        <f>IFERROR(VLOOKUP(A78,'26'!U:V,2,0),"0")</f>
        <v>0</v>
      </c>
      <c r="CF78" s="5" t="s">
        <v>130</v>
      </c>
      <c r="CG78" s="15">
        <f t="shared" si="81"/>
        <v>0</v>
      </c>
      <c r="CH78" s="10" t="str">
        <f>IFERROR(VLOOKUP(A78,'27'!U:V,2,0),"0")</f>
        <v>0</v>
      </c>
      <c r="CI78" s="5" t="s">
        <v>130</v>
      </c>
      <c r="CJ78" s="15">
        <f t="shared" si="82"/>
        <v>0</v>
      </c>
      <c r="CK78" s="10" t="str">
        <f>IFERROR(VLOOKUP(A78,'28'!U:V,2,0),"0")</f>
        <v>0</v>
      </c>
      <c r="CL78" s="5" t="s">
        <v>130</v>
      </c>
      <c r="CM78" s="15">
        <f t="shared" si="83"/>
        <v>0</v>
      </c>
      <c r="CN78" s="10" t="str">
        <f>IFERROR(VLOOKUP(A78,'29'!U:V,2,0),"0")</f>
        <v>0</v>
      </c>
      <c r="CO78" s="5" t="s">
        <v>130</v>
      </c>
      <c r="CP78" s="15">
        <f t="shared" si="84"/>
        <v>0</v>
      </c>
      <c r="CQ78" s="10" t="str">
        <f>IFERROR(VLOOKUP(A78,'30'!U:V,2,0),"0")</f>
        <v>0</v>
      </c>
      <c r="CR78" s="5" t="s">
        <v>130</v>
      </c>
      <c r="CS78" s="15">
        <f t="shared" si="85"/>
        <v>0</v>
      </c>
      <c r="CT78" s="10" t="str">
        <f>IFERROR(VLOOKUP(A78,'31'!U:V,2,0),"0")</f>
        <v>0</v>
      </c>
      <c r="CU78" s="5" t="s">
        <v>130</v>
      </c>
      <c r="CV78" s="15">
        <f t="shared" si="86"/>
        <v>0</v>
      </c>
      <c r="CW78" s="10" t="str">
        <f>IFERROR(VLOOKUP(B78,'B-plus'!A:D,4,0),"0")</f>
        <v>0</v>
      </c>
      <c r="CX78" s="5" t="s">
        <v>130</v>
      </c>
      <c r="CY78" s="15">
        <f t="shared" si="87"/>
        <v>0</v>
      </c>
    </row>
    <row r="79" spans="1:103" x14ac:dyDescent="0.25">
      <c r="A79" s="5" t="s">
        <v>36</v>
      </c>
      <c r="B79" s="5" t="s">
        <v>36</v>
      </c>
      <c r="C79" s="4" t="s">
        <v>37</v>
      </c>
      <c r="D79" s="13">
        <v>3.11</v>
      </c>
      <c r="E79" s="19">
        <f t="shared" si="71"/>
        <v>0</v>
      </c>
      <c r="F79" s="5" t="s">
        <v>130</v>
      </c>
      <c r="G79" s="13">
        <f t="shared" si="72"/>
        <v>0</v>
      </c>
      <c r="H79" s="10" t="str">
        <f>IFERROR(VLOOKUP(A79,'1'!U:V,2,0),"0")</f>
        <v>0</v>
      </c>
      <c r="I79" s="5" t="s">
        <v>130</v>
      </c>
      <c r="J79" s="15">
        <f t="shared" si="54"/>
        <v>0</v>
      </c>
      <c r="K79" s="10" t="str">
        <f>IFERROR(VLOOKUP(A79,'2'!U:V,2,0),"0")</f>
        <v>0</v>
      </c>
      <c r="L79" s="5" t="s">
        <v>130</v>
      </c>
      <c r="M79" s="15">
        <f t="shared" si="55"/>
        <v>0</v>
      </c>
      <c r="N79" s="10" t="str">
        <f>IFERROR(VLOOKUP(A79,'3'!U:V,2,0),"0")</f>
        <v>0</v>
      </c>
      <c r="O79" s="5" t="s">
        <v>130</v>
      </c>
      <c r="P79" s="15">
        <f t="shared" si="56"/>
        <v>0</v>
      </c>
      <c r="Q79" s="10" t="str">
        <f>IFERROR(VLOOKUP(A79,'4'!U:V,2,0),"0")</f>
        <v>0</v>
      </c>
      <c r="R79" s="5" t="s">
        <v>130</v>
      </c>
      <c r="S79" s="15">
        <f t="shared" si="57"/>
        <v>0</v>
      </c>
      <c r="T79" s="10" t="str">
        <f>IFERROR(VLOOKUP(A79,'5'!U:V,2,0),"0")</f>
        <v>0</v>
      </c>
      <c r="U79" s="5" t="s">
        <v>130</v>
      </c>
      <c r="V79" s="15">
        <f t="shared" si="58"/>
        <v>0</v>
      </c>
      <c r="W79" s="10" t="str">
        <f>IFERROR(VLOOKUP(A79,'6'!U:V,2,0),"0")</f>
        <v>0</v>
      </c>
      <c r="X79" s="5" t="s">
        <v>130</v>
      </c>
      <c r="Y79" s="15">
        <f t="shared" si="59"/>
        <v>0</v>
      </c>
      <c r="Z79" s="10" t="str">
        <f>IFERROR(VLOOKUP(A79,'7'!U:V,2,0),"0")</f>
        <v>0</v>
      </c>
      <c r="AA79" s="5" t="s">
        <v>130</v>
      </c>
      <c r="AB79" s="15">
        <f t="shared" si="60"/>
        <v>0</v>
      </c>
      <c r="AC79" s="10" t="str">
        <f>IFERROR(VLOOKUP(A79,'8'!U:V,2,0),"0")</f>
        <v>0</v>
      </c>
      <c r="AD79" s="5" t="s">
        <v>130</v>
      </c>
      <c r="AE79" s="15">
        <f t="shared" si="61"/>
        <v>0</v>
      </c>
      <c r="AF79" s="10" t="str">
        <f>IFERROR(VLOOKUP(A79,'9'!U:V,2,0),"0")</f>
        <v>0</v>
      </c>
      <c r="AG79" s="5" t="s">
        <v>130</v>
      </c>
      <c r="AH79" s="15">
        <f t="shared" si="62"/>
        <v>0</v>
      </c>
      <c r="AI79" s="10" t="str">
        <f>IFERROR(VLOOKUP(A79,'10'!U:V,2,0),"0")</f>
        <v>0</v>
      </c>
      <c r="AJ79" s="5" t="s">
        <v>130</v>
      </c>
      <c r="AK79" s="15">
        <f t="shared" si="63"/>
        <v>0</v>
      </c>
      <c r="AL79" s="10" t="str">
        <f>IFERROR(VLOOKUP(A79,'11'!U:V,2,0),"0")</f>
        <v>0</v>
      </c>
      <c r="AM79" s="5" t="s">
        <v>130</v>
      </c>
      <c r="AN79" s="15">
        <f t="shared" si="64"/>
        <v>0</v>
      </c>
      <c r="AO79" s="10" t="str">
        <f>IFERROR(VLOOKUP(A79,'12'!U:V,2,0),"0")</f>
        <v>0</v>
      </c>
      <c r="AP79" s="5" t="s">
        <v>130</v>
      </c>
      <c r="AQ79" s="15">
        <f t="shared" si="65"/>
        <v>0</v>
      </c>
      <c r="AR79" s="10" t="str">
        <f>IFERROR(VLOOKUP(A79,'13'!U:V,2,0),"0")</f>
        <v>0</v>
      </c>
      <c r="AS79" s="5" t="s">
        <v>130</v>
      </c>
      <c r="AT79" s="15">
        <f t="shared" si="66"/>
        <v>0</v>
      </c>
      <c r="AU79" s="10" t="str">
        <f>IFERROR(VLOOKUP(A79,'14'!U:V,2,0),"0")</f>
        <v>0</v>
      </c>
      <c r="AV79" s="5" t="s">
        <v>130</v>
      </c>
      <c r="AW79" s="15">
        <f t="shared" si="67"/>
        <v>0</v>
      </c>
      <c r="AX79" s="10" t="str">
        <f>IFERROR(VLOOKUP(A79,'15'!U:V,2,0),"0")</f>
        <v>0</v>
      </c>
      <c r="AY79" s="5" t="s">
        <v>130</v>
      </c>
      <c r="AZ79" s="15">
        <f t="shared" si="68"/>
        <v>0</v>
      </c>
      <c r="BA79" s="10" t="str">
        <f>IFERROR(VLOOKUP(A79,'16'!U:V,2,0),"0")</f>
        <v>0</v>
      </c>
      <c r="BB79" s="5" t="s">
        <v>130</v>
      </c>
      <c r="BC79" s="15">
        <f t="shared" si="69"/>
        <v>0</v>
      </c>
      <c r="BD79" s="10" t="str">
        <f>IFERROR(VLOOKUP(A79,'17'!U:V,2,0),"0")</f>
        <v>0</v>
      </c>
      <c r="BE79" s="5" t="s">
        <v>130</v>
      </c>
      <c r="BF79" s="15">
        <f t="shared" si="70"/>
        <v>0</v>
      </c>
      <c r="BG79" s="10" t="str">
        <f>IFERROR(VLOOKUP(A79,'18'!U:V,2,0),"0")</f>
        <v>0</v>
      </c>
      <c r="BH79" s="5" t="s">
        <v>130</v>
      </c>
      <c r="BI79" s="15">
        <f t="shared" si="73"/>
        <v>0</v>
      </c>
      <c r="BJ79" s="10" t="str">
        <f>IFERROR(VLOOKUP(A79,'19'!U:V,2,0),"0")</f>
        <v>0</v>
      </c>
      <c r="BK79" s="5" t="s">
        <v>130</v>
      </c>
      <c r="BL79" s="15">
        <f t="shared" si="74"/>
        <v>0</v>
      </c>
      <c r="BM79" s="10" t="str">
        <f>IFERROR(VLOOKUP(A79,'20'!U:V,2,0),"0")</f>
        <v>0</v>
      </c>
      <c r="BN79" s="5" t="s">
        <v>130</v>
      </c>
      <c r="BO79" s="15">
        <f t="shared" si="75"/>
        <v>0</v>
      </c>
      <c r="BP79" s="10" t="str">
        <f>IFERROR(VLOOKUP(A79,'21'!U:V,2,0),"0")</f>
        <v>0</v>
      </c>
      <c r="BQ79" s="5" t="s">
        <v>130</v>
      </c>
      <c r="BR79" s="15">
        <f t="shared" si="76"/>
        <v>0</v>
      </c>
      <c r="BS79" s="10" t="str">
        <f>IFERROR(VLOOKUP(A79,'22'!U:V,2,0),"0")</f>
        <v>0</v>
      </c>
      <c r="BT79" s="5" t="s">
        <v>130</v>
      </c>
      <c r="BU79" s="15">
        <f t="shared" si="77"/>
        <v>0</v>
      </c>
      <c r="BV79" s="10" t="str">
        <f>IFERROR(VLOOKUP(A79,'23'!U:V,2,0),"0")</f>
        <v>0</v>
      </c>
      <c r="BW79" s="5" t="s">
        <v>130</v>
      </c>
      <c r="BX79" s="15">
        <f t="shared" si="78"/>
        <v>0</v>
      </c>
      <c r="BY79" s="10" t="str">
        <f>IFERROR(VLOOKUP(A79,'24'!U:V,2,0),"0")</f>
        <v>0</v>
      </c>
      <c r="BZ79" s="5" t="s">
        <v>130</v>
      </c>
      <c r="CA79" s="15">
        <f t="shared" si="79"/>
        <v>0</v>
      </c>
      <c r="CB79" s="10" t="str">
        <f>IFERROR(VLOOKUP(A79,'25'!U:V,2,0),"0")</f>
        <v>0</v>
      </c>
      <c r="CC79" s="5" t="s">
        <v>130</v>
      </c>
      <c r="CD79" s="15">
        <f t="shared" si="80"/>
        <v>0</v>
      </c>
      <c r="CE79" s="10" t="str">
        <f>IFERROR(VLOOKUP(A79,'26'!U:V,2,0),"0")</f>
        <v>0</v>
      </c>
      <c r="CF79" s="5" t="s">
        <v>130</v>
      </c>
      <c r="CG79" s="15">
        <f t="shared" si="81"/>
        <v>0</v>
      </c>
      <c r="CH79" s="10" t="str">
        <f>IFERROR(VLOOKUP(A79,'27'!U:V,2,0),"0")</f>
        <v>0</v>
      </c>
      <c r="CI79" s="5" t="s">
        <v>130</v>
      </c>
      <c r="CJ79" s="15">
        <f t="shared" si="82"/>
        <v>0</v>
      </c>
      <c r="CK79" s="10" t="str">
        <f>IFERROR(VLOOKUP(A79,'28'!U:V,2,0),"0")</f>
        <v>0</v>
      </c>
      <c r="CL79" s="5" t="s">
        <v>130</v>
      </c>
      <c r="CM79" s="15">
        <f t="shared" si="83"/>
        <v>0</v>
      </c>
      <c r="CN79" s="10" t="str">
        <f>IFERROR(VLOOKUP(A79,'29'!U:V,2,0),"0")</f>
        <v>0</v>
      </c>
      <c r="CO79" s="5" t="s">
        <v>130</v>
      </c>
      <c r="CP79" s="15">
        <f t="shared" si="84"/>
        <v>0</v>
      </c>
      <c r="CQ79" s="10" t="str">
        <f>IFERROR(VLOOKUP(A79,'30'!U:V,2,0),"0")</f>
        <v>0</v>
      </c>
      <c r="CR79" s="5" t="s">
        <v>130</v>
      </c>
      <c r="CS79" s="15">
        <f t="shared" si="85"/>
        <v>0</v>
      </c>
      <c r="CT79" s="10" t="str">
        <f>IFERROR(VLOOKUP(A79,'31'!U:V,2,0),"0")</f>
        <v>0</v>
      </c>
      <c r="CU79" s="5" t="s">
        <v>130</v>
      </c>
      <c r="CV79" s="15">
        <f t="shared" si="86"/>
        <v>0</v>
      </c>
      <c r="CW79" s="10" t="str">
        <f>IFERROR(VLOOKUP(B79,'B-plus'!A:D,4,0),"0")</f>
        <v>0</v>
      </c>
      <c r="CX79" s="5" t="s">
        <v>130</v>
      </c>
      <c r="CY79" s="15">
        <f t="shared" si="87"/>
        <v>0</v>
      </c>
    </row>
    <row r="80" spans="1:103" x14ac:dyDescent="0.25">
      <c r="A80" s="5" t="s">
        <v>208</v>
      </c>
      <c r="B80" s="5">
        <v>1111083</v>
      </c>
      <c r="C80" s="4" t="s">
        <v>31</v>
      </c>
      <c r="D80" s="13">
        <v>3.19</v>
      </c>
      <c r="E80" s="19">
        <f t="shared" si="71"/>
        <v>0</v>
      </c>
      <c r="F80" s="5" t="s">
        <v>130</v>
      </c>
      <c r="G80" s="13">
        <f t="shared" si="72"/>
        <v>0</v>
      </c>
      <c r="H80" s="10" t="str">
        <f>IFERROR(VLOOKUP(A80,'1'!U:V,2,0),"0")</f>
        <v>0</v>
      </c>
      <c r="I80" s="5" t="s">
        <v>130</v>
      </c>
      <c r="J80" s="15">
        <f t="shared" si="54"/>
        <v>0</v>
      </c>
      <c r="K80" s="10" t="str">
        <f>IFERROR(VLOOKUP(A80,'2'!U:V,2,0),"0")</f>
        <v>0</v>
      </c>
      <c r="L80" s="5" t="s">
        <v>130</v>
      </c>
      <c r="M80" s="15">
        <f t="shared" si="55"/>
        <v>0</v>
      </c>
      <c r="N80" s="10" t="str">
        <f>IFERROR(VLOOKUP(A80,'3'!U:V,2,0),"0")</f>
        <v>0</v>
      </c>
      <c r="O80" s="5" t="s">
        <v>130</v>
      </c>
      <c r="P80" s="15">
        <f t="shared" si="56"/>
        <v>0</v>
      </c>
      <c r="Q80" s="10" t="str">
        <f>IFERROR(VLOOKUP(A80,'4'!U:V,2,0),"0")</f>
        <v>0</v>
      </c>
      <c r="R80" s="5" t="s">
        <v>130</v>
      </c>
      <c r="S80" s="15">
        <f t="shared" si="57"/>
        <v>0</v>
      </c>
      <c r="T80" s="10" t="str">
        <f>IFERROR(VLOOKUP(A80,'5'!U:V,2,0),"0")</f>
        <v>0</v>
      </c>
      <c r="U80" s="5" t="s">
        <v>130</v>
      </c>
      <c r="V80" s="15">
        <f t="shared" si="58"/>
        <v>0</v>
      </c>
      <c r="W80" s="10" t="str">
        <f>IFERROR(VLOOKUP(A80,'6'!U:V,2,0),"0")</f>
        <v>0</v>
      </c>
      <c r="X80" s="5" t="s">
        <v>130</v>
      </c>
      <c r="Y80" s="15">
        <f t="shared" si="59"/>
        <v>0</v>
      </c>
      <c r="Z80" s="10" t="str">
        <f>IFERROR(VLOOKUP(A80,'7'!U:V,2,0),"0")</f>
        <v>0</v>
      </c>
      <c r="AA80" s="5" t="s">
        <v>130</v>
      </c>
      <c r="AB80" s="15">
        <f t="shared" si="60"/>
        <v>0</v>
      </c>
      <c r="AC80" s="10" t="str">
        <f>IFERROR(VLOOKUP(A80,'8'!U:V,2,0),"0")</f>
        <v>0</v>
      </c>
      <c r="AD80" s="5" t="s">
        <v>130</v>
      </c>
      <c r="AE80" s="15">
        <f t="shared" si="61"/>
        <v>0</v>
      </c>
      <c r="AF80" s="10" t="str">
        <f>IFERROR(VLOOKUP(A80,'9'!U:V,2,0),"0")</f>
        <v>0</v>
      </c>
      <c r="AG80" s="5" t="s">
        <v>130</v>
      </c>
      <c r="AH80" s="15">
        <f t="shared" si="62"/>
        <v>0</v>
      </c>
      <c r="AI80" s="10" t="str">
        <f>IFERROR(VLOOKUP(A80,'10'!U:V,2,0),"0")</f>
        <v>0</v>
      </c>
      <c r="AJ80" s="5" t="s">
        <v>130</v>
      </c>
      <c r="AK80" s="15">
        <f t="shared" si="63"/>
        <v>0</v>
      </c>
      <c r="AL80" s="10" t="str">
        <f>IFERROR(VLOOKUP(A80,'11'!U:V,2,0),"0")</f>
        <v>0</v>
      </c>
      <c r="AM80" s="5" t="s">
        <v>130</v>
      </c>
      <c r="AN80" s="15">
        <f t="shared" si="64"/>
        <v>0</v>
      </c>
      <c r="AO80" s="10" t="str">
        <f>IFERROR(VLOOKUP(A80,'12'!U:V,2,0),"0")</f>
        <v>0</v>
      </c>
      <c r="AP80" s="5" t="s">
        <v>130</v>
      </c>
      <c r="AQ80" s="15">
        <f t="shared" si="65"/>
        <v>0</v>
      </c>
      <c r="AR80" s="10" t="str">
        <f>IFERROR(VLOOKUP(A80,'13'!U:V,2,0),"0")</f>
        <v>0</v>
      </c>
      <c r="AS80" s="5" t="s">
        <v>130</v>
      </c>
      <c r="AT80" s="15">
        <f t="shared" si="66"/>
        <v>0</v>
      </c>
      <c r="AU80" s="10" t="str">
        <f>IFERROR(VLOOKUP(A80,'14'!U:V,2,0),"0")</f>
        <v>0</v>
      </c>
      <c r="AV80" s="5" t="s">
        <v>130</v>
      </c>
      <c r="AW80" s="15">
        <f t="shared" si="67"/>
        <v>0</v>
      </c>
      <c r="AX80" s="10" t="str">
        <f>IFERROR(VLOOKUP(A80,'15'!U:V,2,0),"0")</f>
        <v>0</v>
      </c>
      <c r="AY80" s="5" t="s">
        <v>130</v>
      </c>
      <c r="AZ80" s="15">
        <f t="shared" si="68"/>
        <v>0</v>
      </c>
      <c r="BA80" s="10" t="str">
        <f>IFERROR(VLOOKUP(A80,'16'!U:V,2,0),"0")</f>
        <v>0</v>
      </c>
      <c r="BB80" s="5" t="s">
        <v>130</v>
      </c>
      <c r="BC80" s="15">
        <f t="shared" si="69"/>
        <v>0</v>
      </c>
      <c r="BD80" s="10" t="str">
        <f>IFERROR(VLOOKUP(A80,'17'!U:V,2,0),"0")</f>
        <v>0</v>
      </c>
      <c r="BE80" s="5" t="s">
        <v>130</v>
      </c>
      <c r="BF80" s="15">
        <f t="shared" si="70"/>
        <v>0</v>
      </c>
      <c r="BG80" s="10" t="str">
        <f>IFERROR(VLOOKUP(A80,'18'!U:V,2,0),"0")</f>
        <v>0</v>
      </c>
      <c r="BH80" s="5" t="s">
        <v>130</v>
      </c>
      <c r="BI80" s="15">
        <f t="shared" si="73"/>
        <v>0</v>
      </c>
      <c r="BJ80" s="10" t="str">
        <f>IFERROR(VLOOKUP(A80,'19'!U:V,2,0),"0")</f>
        <v>0</v>
      </c>
      <c r="BK80" s="5" t="s">
        <v>130</v>
      </c>
      <c r="BL80" s="15">
        <f t="shared" si="74"/>
        <v>0</v>
      </c>
      <c r="BM80" s="10" t="str">
        <f>IFERROR(VLOOKUP(A80,'20'!U:V,2,0),"0")</f>
        <v>0</v>
      </c>
      <c r="BN80" s="5" t="s">
        <v>130</v>
      </c>
      <c r="BO80" s="15">
        <f t="shared" si="75"/>
        <v>0</v>
      </c>
      <c r="BP80" s="10" t="str">
        <f>IFERROR(VLOOKUP(A80,'21'!U:V,2,0),"0")</f>
        <v>0</v>
      </c>
      <c r="BQ80" s="5" t="s">
        <v>130</v>
      </c>
      <c r="BR80" s="15">
        <f t="shared" si="76"/>
        <v>0</v>
      </c>
      <c r="BS80" s="10" t="str">
        <f>IFERROR(VLOOKUP(A80,'22'!U:V,2,0),"0")</f>
        <v>0</v>
      </c>
      <c r="BT80" s="5" t="s">
        <v>130</v>
      </c>
      <c r="BU80" s="15">
        <f t="shared" si="77"/>
        <v>0</v>
      </c>
      <c r="BV80" s="10" t="str">
        <f>IFERROR(VLOOKUP(A80,'23'!U:V,2,0),"0")</f>
        <v>0</v>
      </c>
      <c r="BW80" s="5" t="s">
        <v>130</v>
      </c>
      <c r="BX80" s="15">
        <f t="shared" si="78"/>
        <v>0</v>
      </c>
      <c r="BY80" s="10" t="str">
        <f>IFERROR(VLOOKUP(A80,'24'!U:V,2,0),"0")</f>
        <v>0</v>
      </c>
      <c r="BZ80" s="5" t="s">
        <v>130</v>
      </c>
      <c r="CA80" s="15">
        <f t="shared" si="79"/>
        <v>0</v>
      </c>
      <c r="CB80" s="10" t="str">
        <f>IFERROR(VLOOKUP(A80,'25'!U:V,2,0),"0")</f>
        <v>0</v>
      </c>
      <c r="CC80" s="5" t="s">
        <v>130</v>
      </c>
      <c r="CD80" s="15">
        <f t="shared" si="80"/>
        <v>0</v>
      </c>
      <c r="CE80" s="10" t="str">
        <f>IFERROR(VLOOKUP(A80,'26'!U:V,2,0),"0")</f>
        <v>0</v>
      </c>
      <c r="CF80" s="5" t="s">
        <v>130</v>
      </c>
      <c r="CG80" s="15">
        <f t="shared" si="81"/>
        <v>0</v>
      </c>
      <c r="CH80" s="10" t="str">
        <f>IFERROR(VLOOKUP(A80,'27'!U:V,2,0),"0")</f>
        <v>0</v>
      </c>
      <c r="CI80" s="5" t="s">
        <v>130</v>
      </c>
      <c r="CJ80" s="15">
        <f t="shared" si="82"/>
        <v>0</v>
      </c>
      <c r="CK80" s="10" t="str">
        <f>IFERROR(VLOOKUP(A80,'28'!U:V,2,0),"0")</f>
        <v>0</v>
      </c>
      <c r="CL80" s="5" t="s">
        <v>130</v>
      </c>
      <c r="CM80" s="15">
        <f t="shared" si="83"/>
        <v>0</v>
      </c>
      <c r="CN80" s="10" t="str">
        <f>IFERROR(VLOOKUP(A80,'29'!U:V,2,0),"0")</f>
        <v>0</v>
      </c>
      <c r="CO80" s="5" t="s">
        <v>130</v>
      </c>
      <c r="CP80" s="15">
        <f t="shared" si="84"/>
        <v>0</v>
      </c>
      <c r="CQ80" s="10" t="str">
        <f>IFERROR(VLOOKUP(A80,'30'!U:V,2,0),"0")</f>
        <v>0</v>
      </c>
      <c r="CR80" s="5" t="s">
        <v>130</v>
      </c>
      <c r="CS80" s="15">
        <f t="shared" si="85"/>
        <v>0</v>
      </c>
      <c r="CT80" s="10" t="str">
        <f>IFERROR(VLOOKUP(A80,'31'!U:V,2,0),"0")</f>
        <v>0</v>
      </c>
      <c r="CU80" s="5" t="s">
        <v>130</v>
      </c>
      <c r="CV80" s="15">
        <f t="shared" si="86"/>
        <v>0</v>
      </c>
      <c r="CW80" s="10" t="str">
        <f>IFERROR(VLOOKUP(B80,'B-plus'!A:D,4,0),"0")</f>
        <v>0</v>
      </c>
      <c r="CX80" s="5" t="s">
        <v>130</v>
      </c>
      <c r="CY80" s="15">
        <f t="shared" si="87"/>
        <v>0</v>
      </c>
    </row>
    <row r="81" spans="1:103" x14ac:dyDescent="0.25">
      <c r="A81" s="5" t="s">
        <v>30</v>
      </c>
      <c r="B81" s="5" t="s">
        <v>30</v>
      </c>
      <c r="C81" s="4" t="s">
        <v>31</v>
      </c>
      <c r="D81" s="13">
        <v>3.19</v>
      </c>
      <c r="E81" s="19">
        <f t="shared" si="71"/>
        <v>0</v>
      </c>
      <c r="F81" s="5" t="s">
        <v>130</v>
      </c>
      <c r="G81" s="13">
        <f t="shared" si="72"/>
        <v>0</v>
      </c>
      <c r="H81" s="10" t="str">
        <f>IFERROR(VLOOKUP(A81,'1'!U:V,2,0),"0")</f>
        <v>0</v>
      </c>
      <c r="I81" s="5" t="s">
        <v>130</v>
      </c>
      <c r="J81" s="15">
        <f t="shared" si="54"/>
        <v>0</v>
      </c>
      <c r="K81" s="10" t="str">
        <f>IFERROR(VLOOKUP(A81,'2'!U:V,2,0),"0")</f>
        <v>0</v>
      </c>
      <c r="L81" s="5" t="s">
        <v>130</v>
      </c>
      <c r="M81" s="15">
        <f t="shared" si="55"/>
        <v>0</v>
      </c>
      <c r="N81" s="10" t="str">
        <f>IFERROR(VLOOKUP(A81,'3'!U:V,2,0),"0")</f>
        <v>0</v>
      </c>
      <c r="O81" s="5" t="s">
        <v>130</v>
      </c>
      <c r="P81" s="15">
        <f t="shared" si="56"/>
        <v>0</v>
      </c>
      <c r="Q81" s="10" t="str">
        <f>IFERROR(VLOOKUP(A81,'4'!U:V,2,0),"0")</f>
        <v>0</v>
      </c>
      <c r="R81" s="5" t="s">
        <v>130</v>
      </c>
      <c r="S81" s="15">
        <f t="shared" si="57"/>
        <v>0</v>
      </c>
      <c r="T81" s="10" t="str">
        <f>IFERROR(VLOOKUP(A81,'5'!U:V,2,0),"0")</f>
        <v>0</v>
      </c>
      <c r="U81" s="5" t="s">
        <v>130</v>
      </c>
      <c r="V81" s="15">
        <f t="shared" si="58"/>
        <v>0</v>
      </c>
      <c r="W81" s="10" t="str">
        <f>IFERROR(VLOOKUP(A81,'6'!U:V,2,0),"0")</f>
        <v>0</v>
      </c>
      <c r="X81" s="5" t="s">
        <v>130</v>
      </c>
      <c r="Y81" s="15">
        <f t="shared" si="59"/>
        <v>0</v>
      </c>
      <c r="Z81" s="10" t="str">
        <f>IFERROR(VLOOKUP(A81,'7'!U:V,2,0),"0")</f>
        <v>0</v>
      </c>
      <c r="AA81" s="5" t="s">
        <v>130</v>
      </c>
      <c r="AB81" s="15">
        <f t="shared" si="60"/>
        <v>0</v>
      </c>
      <c r="AC81" s="10" t="str">
        <f>IFERROR(VLOOKUP(A81,'8'!U:V,2,0),"0")</f>
        <v>0</v>
      </c>
      <c r="AD81" s="5" t="s">
        <v>130</v>
      </c>
      <c r="AE81" s="15">
        <f t="shared" si="61"/>
        <v>0</v>
      </c>
      <c r="AF81" s="10" t="str">
        <f>IFERROR(VLOOKUP(A81,'9'!U:V,2,0),"0")</f>
        <v>0</v>
      </c>
      <c r="AG81" s="5" t="s">
        <v>130</v>
      </c>
      <c r="AH81" s="15">
        <f t="shared" si="62"/>
        <v>0</v>
      </c>
      <c r="AI81" s="10" t="str">
        <f>IFERROR(VLOOKUP(A81,'10'!U:V,2,0),"0")</f>
        <v>0</v>
      </c>
      <c r="AJ81" s="5" t="s">
        <v>130</v>
      </c>
      <c r="AK81" s="15">
        <f t="shared" si="63"/>
        <v>0</v>
      </c>
      <c r="AL81" s="10" t="str">
        <f>IFERROR(VLOOKUP(A81,'11'!U:V,2,0),"0")</f>
        <v>0</v>
      </c>
      <c r="AM81" s="5" t="s">
        <v>130</v>
      </c>
      <c r="AN81" s="15">
        <f t="shared" si="64"/>
        <v>0</v>
      </c>
      <c r="AO81" s="10" t="str">
        <f>IFERROR(VLOOKUP(A81,'12'!U:V,2,0),"0")</f>
        <v>0</v>
      </c>
      <c r="AP81" s="5" t="s">
        <v>130</v>
      </c>
      <c r="AQ81" s="15">
        <f t="shared" si="65"/>
        <v>0</v>
      </c>
      <c r="AR81" s="10" t="str">
        <f>IFERROR(VLOOKUP(A81,'13'!U:V,2,0),"0")</f>
        <v>0</v>
      </c>
      <c r="AS81" s="5" t="s">
        <v>130</v>
      </c>
      <c r="AT81" s="15">
        <f t="shared" si="66"/>
        <v>0</v>
      </c>
      <c r="AU81" s="10" t="str">
        <f>IFERROR(VLOOKUP(A81,'14'!U:V,2,0),"0")</f>
        <v>0</v>
      </c>
      <c r="AV81" s="5" t="s">
        <v>130</v>
      </c>
      <c r="AW81" s="15">
        <f t="shared" si="67"/>
        <v>0</v>
      </c>
      <c r="AX81" s="10" t="str">
        <f>IFERROR(VLOOKUP(A81,'15'!U:V,2,0),"0")</f>
        <v>0</v>
      </c>
      <c r="AY81" s="5" t="s">
        <v>130</v>
      </c>
      <c r="AZ81" s="15">
        <f t="shared" si="68"/>
        <v>0</v>
      </c>
      <c r="BA81" s="10" t="str">
        <f>IFERROR(VLOOKUP(A81,'16'!U:V,2,0),"0")</f>
        <v>0</v>
      </c>
      <c r="BB81" s="5" t="s">
        <v>130</v>
      </c>
      <c r="BC81" s="15">
        <f t="shared" si="69"/>
        <v>0</v>
      </c>
      <c r="BD81" s="10" t="str">
        <f>IFERROR(VLOOKUP(A81,'17'!U:V,2,0),"0")</f>
        <v>0</v>
      </c>
      <c r="BE81" s="5" t="s">
        <v>130</v>
      </c>
      <c r="BF81" s="15">
        <f t="shared" si="70"/>
        <v>0</v>
      </c>
      <c r="BG81" s="10" t="str">
        <f>IFERROR(VLOOKUP(A81,'18'!U:V,2,0),"0")</f>
        <v>0</v>
      </c>
      <c r="BH81" s="5" t="s">
        <v>130</v>
      </c>
      <c r="BI81" s="15">
        <f t="shared" si="73"/>
        <v>0</v>
      </c>
      <c r="BJ81" s="10" t="str">
        <f>IFERROR(VLOOKUP(A81,'19'!U:V,2,0),"0")</f>
        <v>0</v>
      </c>
      <c r="BK81" s="5" t="s">
        <v>130</v>
      </c>
      <c r="BL81" s="15">
        <f t="shared" si="74"/>
        <v>0</v>
      </c>
      <c r="BM81" s="10" t="str">
        <f>IFERROR(VLOOKUP(A81,'20'!U:V,2,0),"0")</f>
        <v>0</v>
      </c>
      <c r="BN81" s="5" t="s">
        <v>130</v>
      </c>
      <c r="BO81" s="15">
        <f t="shared" si="75"/>
        <v>0</v>
      </c>
      <c r="BP81" s="10" t="str">
        <f>IFERROR(VLOOKUP(A81,'21'!U:V,2,0),"0")</f>
        <v>0</v>
      </c>
      <c r="BQ81" s="5" t="s">
        <v>130</v>
      </c>
      <c r="BR81" s="15">
        <f t="shared" si="76"/>
        <v>0</v>
      </c>
      <c r="BS81" s="10" t="str">
        <f>IFERROR(VLOOKUP(A81,'22'!U:V,2,0),"0")</f>
        <v>0</v>
      </c>
      <c r="BT81" s="5" t="s">
        <v>130</v>
      </c>
      <c r="BU81" s="15">
        <f t="shared" si="77"/>
        <v>0</v>
      </c>
      <c r="BV81" s="10" t="str">
        <f>IFERROR(VLOOKUP(A81,'23'!U:V,2,0),"0")</f>
        <v>0</v>
      </c>
      <c r="BW81" s="5" t="s">
        <v>130</v>
      </c>
      <c r="BX81" s="15">
        <f t="shared" si="78"/>
        <v>0</v>
      </c>
      <c r="BY81" s="10" t="str">
        <f>IFERROR(VLOOKUP(A81,'24'!U:V,2,0),"0")</f>
        <v>0</v>
      </c>
      <c r="BZ81" s="5" t="s">
        <v>130</v>
      </c>
      <c r="CA81" s="15">
        <f t="shared" si="79"/>
        <v>0</v>
      </c>
      <c r="CB81" s="10" t="str">
        <f>IFERROR(VLOOKUP(A81,'25'!U:V,2,0),"0")</f>
        <v>0</v>
      </c>
      <c r="CC81" s="5" t="s">
        <v>130</v>
      </c>
      <c r="CD81" s="15">
        <f t="shared" si="80"/>
        <v>0</v>
      </c>
      <c r="CE81" s="10" t="str">
        <f>IFERROR(VLOOKUP(A81,'26'!U:V,2,0),"0")</f>
        <v>0</v>
      </c>
      <c r="CF81" s="5" t="s">
        <v>130</v>
      </c>
      <c r="CG81" s="15">
        <f t="shared" si="81"/>
        <v>0</v>
      </c>
      <c r="CH81" s="10" t="str">
        <f>IFERROR(VLOOKUP(A81,'27'!U:V,2,0),"0")</f>
        <v>0</v>
      </c>
      <c r="CI81" s="5" t="s">
        <v>130</v>
      </c>
      <c r="CJ81" s="15">
        <f t="shared" si="82"/>
        <v>0</v>
      </c>
      <c r="CK81" s="10" t="str">
        <f>IFERROR(VLOOKUP(A81,'28'!U:V,2,0),"0")</f>
        <v>0</v>
      </c>
      <c r="CL81" s="5" t="s">
        <v>130</v>
      </c>
      <c r="CM81" s="15">
        <f t="shared" si="83"/>
        <v>0</v>
      </c>
      <c r="CN81" s="10" t="str">
        <f>IFERROR(VLOOKUP(A81,'29'!U:V,2,0),"0")</f>
        <v>0</v>
      </c>
      <c r="CO81" s="5" t="s">
        <v>130</v>
      </c>
      <c r="CP81" s="15">
        <f t="shared" si="84"/>
        <v>0</v>
      </c>
      <c r="CQ81" s="10" t="str">
        <f>IFERROR(VLOOKUP(A81,'30'!U:V,2,0),"0")</f>
        <v>0</v>
      </c>
      <c r="CR81" s="5" t="s">
        <v>130</v>
      </c>
      <c r="CS81" s="15">
        <f t="shared" si="85"/>
        <v>0</v>
      </c>
      <c r="CT81" s="10" t="str">
        <f>IFERROR(VLOOKUP(A81,'31'!U:V,2,0),"0")</f>
        <v>0</v>
      </c>
      <c r="CU81" s="5" t="s">
        <v>130</v>
      </c>
      <c r="CV81" s="15">
        <f t="shared" si="86"/>
        <v>0</v>
      </c>
      <c r="CW81" s="10" t="str">
        <f>IFERROR(VLOOKUP(B81,'B-plus'!A:D,4,0),"0")</f>
        <v>0</v>
      </c>
      <c r="CX81" s="5" t="s">
        <v>130</v>
      </c>
      <c r="CY81" s="15">
        <f t="shared" si="87"/>
        <v>0</v>
      </c>
    </row>
    <row r="82" spans="1:103" x14ac:dyDescent="0.25">
      <c r="A82" s="5" t="s">
        <v>114</v>
      </c>
      <c r="B82" s="5">
        <v>1112003</v>
      </c>
      <c r="C82" s="4" t="s">
        <v>115</v>
      </c>
      <c r="D82" s="13">
        <v>16.28</v>
      </c>
      <c r="E82" s="19">
        <f t="shared" si="71"/>
        <v>11</v>
      </c>
      <c r="F82" s="5" t="s">
        <v>129</v>
      </c>
      <c r="G82" s="13">
        <f t="shared" si="72"/>
        <v>179.08</v>
      </c>
      <c r="H82" s="10" t="str">
        <f>IFERROR(VLOOKUP(A82,'1'!U:V,2,0),"0")</f>
        <v>0</v>
      </c>
      <c r="I82" s="5" t="s">
        <v>129</v>
      </c>
      <c r="J82" s="15">
        <f t="shared" si="54"/>
        <v>0</v>
      </c>
      <c r="K82" s="10" t="str">
        <f>IFERROR(VLOOKUP(A82,'2'!U:V,2,0),"0")</f>
        <v>0</v>
      </c>
      <c r="L82" s="5" t="s">
        <v>129</v>
      </c>
      <c r="M82" s="15">
        <f t="shared" si="55"/>
        <v>0</v>
      </c>
      <c r="N82" s="10" t="str">
        <f>IFERROR(VLOOKUP(A82,'3'!U:V,2,0),"0")</f>
        <v>0</v>
      </c>
      <c r="O82" s="5" t="s">
        <v>129</v>
      </c>
      <c r="P82" s="15">
        <f t="shared" si="56"/>
        <v>0</v>
      </c>
      <c r="Q82" s="10" t="str">
        <f>IFERROR(VLOOKUP(A82,'4'!U:V,2,0),"0")</f>
        <v>0</v>
      </c>
      <c r="R82" s="5" t="s">
        <v>129</v>
      </c>
      <c r="S82" s="15">
        <f t="shared" si="57"/>
        <v>0</v>
      </c>
      <c r="T82" s="10" t="str">
        <f>IFERROR(VLOOKUP(A82,'5'!U:V,2,0),"0")</f>
        <v>0</v>
      </c>
      <c r="U82" s="5" t="s">
        <v>129</v>
      </c>
      <c r="V82" s="15">
        <f t="shared" si="58"/>
        <v>0</v>
      </c>
      <c r="W82" s="10" t="str">
        <f>IFERROR(VLOOKUP(A82,'6'!U:V,2,0),"0")</f>
        <v>0</v>
      </c>
      <c r="X82" s="5" t="s">
        <v>129</v>
      </c>
      <c r="Y82" s="15">
        <f t="shared" si="59"/>
        <v>0</v>
      </c>
      <c r="Z82" s="10" t="str">
        <f>IFERROR(VLOOKUP(A82,'7'!U:V,2,0),"0")</f>
        <v>0</v>
      </c>
      <c r="AA82" s="5" t="s">
        <v>129</v>
      </c>
      <c r="AB82" s="15">
        <f t="shared" si="60"/>
        <v>0</v>
      </c>
      <c r="AC82" s="10">
        <f>IFERROR(VLOOKUP(A82,'8'!U:V,2,0),"0")</f>
        <v>5</v>
      </c>
      <c r="AD82" s="5" t="s">
        <v>129</v>
      </c>
      <c r="AE82" s="15">
        <f t="shared" si="61"/>
        <v>81.400000000000006</v>
      </c>
      <c r="AF82" s="10" t="str">
        <f>IFERROR(VLOOKUP(A82,'9'!U:V,2,0),"0")</f>
        <v>0</v>
      </c>
      <c r="AG82" s="5" t="s">
        <v>129</v>
      </c>
      <c r="AH82" s="15">
        <f t="shared" si="62"/>
        <v>0</v>
      </c>
      <c r="AI82" s="10" t="str">
        <f>IFERROR(VLOOKUP(A82,'10'!U:V,2,0),"0")</f>
        <v>0</v>
      </c>
      <c r="AJ82" s="5" t="s">
        <v>129</v>
      </c>
      <c r="AK82" s="15">
        <f t="shared" si="63"/>
        <v>0</v>
      </c>
      <c r="AL82" s="10" t="str">
        <f>IFERROR(VLOOKUP(A82,'11'!U:V,2,0),"0")</f>
        <v>0</v>
      </c>
      <c r="AM82" s="5" t="s">
        <v>129</v>
      </c>
      <c r="AN82" s="15">
        <f t="shared" si="64"/>
        <v>0</v>
      </c>
      <c r="AO82" s="10" t="str">
        <f>IFERROR(VLOOKUP(A82,'12'!U:V,2,0),"0")</f>
        <v>0</v>
      </c>
      <c r="AP82" s="5" t="s">
        <v>129</v>
      </c>
      <c r="AQ82" s="15">
        <f t="shared" si="65"/>
        <v>0</v>
      </c>
      <c r="AR82" s="10" t="str">
        <f>IFERROR(VLOOKUP(A82,'13'!U:V,2,0),"0")</f>
        <v>0</v>
      </c>
      <c r="AS82" s="5" t="s">
        <v>129</v>
      </c>
      <c r="AT82" s="15">
        <f t="shared" si="66"/>
        <v>0</v>
      </c>
      <c r="AU82" s="10">
        <f>IFERROR(VLOOKUP(A82,'14'!U:V,2,0),"0")</f>
        <v>1</v>
      </c>
      <c r="AV82" s="5" t="s">
        <v>129</v>
      </c>
      <c r="AW82" s="15">
        <f t="shared" si="67"/>
        <v>16.28</v>
      </c>
      <c r="AX82" s="10">
        <f>IFERROR(VLOOKUP(A82,'15'!U:V,2,0),"0")</f>
        <v>1</v>
      </c>
      <c r="AY82" s="5" t="s">
        <v>129</v>
      </c>
      <c r="AZ82" s="15">
        <f t="shared" si="68"/>
        <v>16.28</v>
      </c>
      <c r="BA82" s="10" t="str">
        <f>IFERROR(VLOOKUP(A82,'16'!U:V,2,0),"0")</f>
        <v>0</v>
      </c>
      <c r="BB82" s="5" t="s">
        <v>129</v>
      </c>
      <c r="BC82" s="15">
        <f t="shared" si="69"/>
        <v>0</v>
      </c>
      <c r="BD82" s="10" t="str">
        <f>IFERROR(VLOOKUP(A82,'17'!U:V,2,0),"0")</f>
        <v>0</v>
      </c>
      <c r="BE82" s="5" t="s">
        <v>129</v>
      </c>
      <c r="BF82" s="15">
        <f t="shared" si="70"/>
        <v>0</v>
      </c>
      <c r="BG82" s="10" t="str">
        <f>IFERROR(VLOOKUP(A82,'18'!U:V,2,0),"0")</f>
        <v>0</v>
      </c>
      <c r="BH82" s="5" t="s">
        <v>129</v>
      </c>
      <c r="BI82" s="15">
        <f t="shared" si="73"/>
        <v>0</v>
      </c>
      <c r="BJ82" s="10" t="str">
        <f>IFERROR(VLOOKUP(A82,'19'!U:V,2,0),"0")</f>
        <v>0</v>
      </c>
      <c r="BK82" s="5" t="s">
        <v>129</v>
      </c>
      <c r="BL82" s="15">
        <f t="shared" si="74"/>
        <v>0</v>
      </c>
      <c r="BM82" s="10" t="str">
        <f>IFERROR(VLOOKUP(A82,'20'!U:V,2,0),"0")</f>
        <v>0</v>
      </c>
      <c r="BN82" s="5" t="s">
        <v>129</v>
      </c>
      <c r="BO82" s="15">
        <f t="shared" si="75"/>
        <v>0</v>
      </c>
      <c r="BP82" s="10" t="str">
        <f>IFERROR(VLOOKUP(A82,'21'!U:V,2,0),"0")</f>
        <v>0</v>
      </c>
      <c r="BQ82" s="5" t="s">
        <v>129</v>
      </c>
      <c r="BR82" s="15">
        <f t="shared" si="76"/>
        <v>0</v>
      </c>
      <c r="BS82" s="10" t="str">
        <f>IFERROR(VLOOKUP(A82,'22'!U:V,2,0),"0")</f>
        <v>0</v>
      </c>
      <c r="BT82" s="5" t="s">
        <v>129</v>
      </c>
      <c r="BU82" s="15">
        <f t="shared" si="77"/>
        <v>0</v>
      </c>
      <c r="BV82" s="10" t="str">
        <f>IFERROR(VLOOKUP(A82,'23'!U:V,2,0),"0")</f>
        <v>0</v>
      </c>
      <c r="BW82" s="5" t="s">
        <v>129</v>
      </c>
      <c r="BX82" s="15">
        <f t="shared" si="78"/>
        <v>0</v>
      </c>
      <c r="BY82" s="10" t="str">
        <f>IFERROR(VLOOKUP(A82,'24'!U:V,2,0),"0")</f>
        <v>0</v>
      </c>
      <c r="BZ82" s="5" t="s">
        <v>129</v>
      </c>
      <c r="CA82" s="15">
        <f t="shared" si="79"/>
        <v>0</v>
      </c>
      <c r="CB82" s="10" t="str">
        <f>IFERROR(VLOOKUP(A82,'25'!U:V,2,0),"0")</f>
        <v>0</v>
      </c>
      <c r="CC82" s="5" t="s">
        <v>129</v>
      </c>
      <c r="CD82" s="15">
        <f t="shared" si="80"/>
        <v>0</v>
      </c>
      <c r="CE82" s="10" t="str">
        <f>IFERROR(VLOOKUP(A82,'26'!U:V,2,0),"0")</f>
        <v>0</v>
      </c>
      <c r="CF82" s="5" t="s">
        <v>129</v>
      </c>
      <c r="CG82" s="15">
        <f t="shared" si="81"/>
        <v>0</v>
      </c>
      <c r="CH82" s="10" t="str">
        <f>IFERROR(VLOOKUP(A82,'27'!U:V,2,0),"0")</f>
        <v>0</v>
      </c>
      <c r="CI82" s="5" t="s">
        <v>129</v>
      </c>
      <c r="CJ82" s="15">
        <f t="shared" si="82"/>
        <v>0</v>
      </c>
      <c r="CK82" s="10" t="str">
        <f>IFERROR(VLOOKUP(A82,'28'!U:V,2,0),"0")</f>
        <v>0</v>
      </c>
      <c r="CL82" s="5" t="s">
        <v>129</v>
      </c>
      <c r="CM82" s="15">
        <f t="shared" si="83"/>
        <v>0</v>
      </c>
      <c r="CN82" s="10" t="str">
        <f>IFERROR(VLOOKUP(A82,'29'!U:V,2,0),"0")</f>
        <v>0</v>
      </c>
      <c r="CO82" s="5" t="s">
        <v>129</v>
      </c>
      <c r="CP82" s="15">
        <f t="shared" si="84"/>
        <v>0</v>
      </c>
      <c r="CQ82" s="10">
        <f>IFERROR(VLOOKUP(A82,'30'!U:V,2,0),"0")</f>
        <v>4</v>
      </c>
      <c r="CR82" s="5" t="s">
        <v>129</v>
      </c>
      <c r="CS82" s="15">
        <f t="shared" si="85"/>
        <v>65.12</v>
      </c>
      <c r="CT82" s="10" t="str">
        <f>IFERROR(VLOOKUP(A82,'31'!U:V,2,0),"0")</f>
        <v>0</v>
      </c>
      <c r="CU82" s="5" t="s">
        <v>129</v>
      </c>
      <c r="CV82" s="15">
        <f t="shared" si="86"/>
        <v>0</v>
      </c>
      <c r="CW82" s="10">
        <f>IFERROR(VLOOKUP(B82,'B-plus'!A:D,4,0),"0")</f>
        <v>44</v>
      </c>
      <c r="CX82" s="5" t="s">
        <v>129</v>
      </c>
      <c r="CY82" s="15">
        <f t="shared" si="87"/>
        <v>716.32</v>
      </c>
    </row>
    <row r="83" spans="1:103" x14ac:dyDescent="0.25">
      <c r="A83" s="5" t="s">
        <v>112</v>
      </c>
      <c r="B83" s="5">
        <v>1112005</v>
      </c>
      <c r="C83" s="4" t="s">
        <v>113</v>
      </c>
      <c r="D83" s="13">
        <v>13.65</v>
      </c>
      <c r="E83" s="19">
        <f t="shared" si="71"/>
        <v>18</v>
      </c>
      <c r="F83" s="5" t="s">
        <v>129</v>
      </c>
      <c r="G83" s="13">
        <f t="shared" si="72"/>
        <v>245.70000000000002</v>
      </c>
      <c r="H83" s="10" t="str">
        <f>IFERROR(VLOOKUP(A83,'1'!U:V,2,0),"0")</f>
        <v>0</v>
      </c>
      <c r="I83" s="5" t="s">
        <v>129</v>
      </c>
      <c r="J83" s="15">
        <f t="shared" si="54"/>
        <v>0</v>
      </c>
      <c r="K83" s="10" t="str">
        <f>IFERROR(VLOOKUP(A83,'2'!U:V,2,0),"0")</f>
        <v>0</v>
      </c>
      <c r="L83" s="5" t="s">
        <v>129</v>
      </c>
      <c r="M83" s="15">
        <f t="shared" si="55"/>
        <v>0</v>
      </c>
      <c r="N83" s="10" t="str">
        <f>IFERROR(VLOOKUP(A83,'3'!U:V,2,0),"0")</f>
        <v>0</v>
      </c>
      <c r="O83" s="5" t="s">
        <v>129</v>
      </c>
      <c r="P83" s="15">
        <f t="shared" si="56"/>
        <v>0</v>
      </c>
      <c r="Q83" s="10">
        <f>IFERROR(VLOOKUP(A83,'4'!U:V,2,0),"0")</f>
        <v>5</v>
      </c>
      <c r="R83" s="5" t="s">
        <v>129</v>
      </c>
      <c r="S83" s="15">
        <f t="shared" si="57"/>
        <v>68.25</v>
      </c>
      <c r="T83" s="10" t="str">
        <f>IFERROR(VLOOKUP(A83,'5'!U:V,2,0),"0")</f>
        <v>0</v>
      </c>
      <c r="U83" s="5" t="s">
        <v>129</v>
      </c>
      <c r="V83" s="15">
        <f t="shared" si="58"/>
        <v>0</v>
      </c>
      <c r="W83" s="10">
        <f>IFERROR(VLOOKUP(A83,'6'!U:V,2,0),"0")</f>
        <v>5</v>
      </c>
      <c r="X83" s="5" t="s">
        <v>129</v>
      </c>
      <c r="Y83" s="15">
        <f t="shared" si="59"/>
        <v>68.25</v>
      </c>
      <c r="Z83" s="10" t="str">
        <f>IFERROR(VLOOKUP(A83,'7'!U:V,2,0),"0")</f>
        <v>0</v>
      </c>
      <c r="AA83" s="5" t="s">
        <v>129</v>
      </c>
      <c r="AB83" s="15">
        <f t="shared" si="60"/>
        <v>0</v>
      </c>
      <c r="AC83" s="10" t="str">
        <f>IFERROR(VLOOKUP(A83,'8'!U:V,2,0),"0")</f>
        <v>0</v>
      </c>
      <c r="AD83" s="5" t="s">
        <v>129</v>
      </c>
      <c r="AE83" s="15">
        <f t="shared" si="61"/>
        <v>0</v>
      </c>
      <c r="AF83" s="10">
        <f>IFERROR(VLOOKUP(A83,'9'!U:V,2,0),"0")</f>
        <v>5</v>
      </c>
      <c r="AG83" s="5" t="s">
        <v>129</v>
      </c>
      <c r="AH83" s="15">
        <f t="shared" si="62"/>
        <v>68.25</v>
      </c>
      <c r="AI83" s="10" t="str">
        <f>IFERROR(VLOOKUP(A83,'10'!U:V,2,0),"0")</f>
        <v>0</v>
      </c>
      <c r="AJ83" s="5" t="s">
        <v>129</v>
      </c>
      <c r="AK83" s="15">
        <f t="shared" si="63"/>
        <v>0</v>
      </c>
      <c r="AL83" s="10" t="str">
        <f>IFERROR(VLOOKUP(A83,'11'!U:V,2,0),"0")</f>
        <v>0</v>
      </c>
      <c r="AM83" s="5" t="s">
        <v>129</v>
      </c>
      <c r="AN83" s="15">
        <f t="shared" si="64"/>
        <v>0</v>
      </c>
      <c r="AO83" s="10" t="str">
        <f>IFERROR(VLOOKUP(A83,'12'!U:V,2,0),"0")</f>
        <v>0</v>
      </c>
      <c r="AP83" s="5" t="s">
        <v>129</v>
      </c>
      <c r="AQ83" s="15">
        <f t="shared" si="65"/>
        <v>0</v>
      </c>
      <c r="AR83" s="10" t="str">
        <f>IFERROR(VLOOKUP(A83,'13'!U:V,2,0),"0")</f>
        <v>0</v>
      </c>
      <c r="AS83" s="5" t="s">
        <v>129</v>
      </c>
      <c r="AT83" s="15">
        <f t="shared" si="66"/>
        <v>0</v>
      </c>
      <c r="AU83" s="10" t="str">
        <f>IFERROR(VLOOKUP(A83,'14'!U:V,2,0),"0")</f>
        <v>0</v>
      </c>
      <c r="AV83" s="5" t="s">
        <v>129</v>
      </c>
      <c r="AW83" s="15">
        <f t="shared" si="67"/>
        <v>0</v>
      </c>
      <c r="AX83" s="10">
        <f>IFERROR(VLOOKUP(A83,'15'!U:V,2,0),"0")</f>
        <v>1</v>
      </c>
      <c r="AY83" s="5" t="s">
        <v>129</v>
      </c>
      <c r="AZ83" s="15">
        <f t="shared" si="68"/>
        <v>13.65</v>
      </c>
      <c r="BA83" s="10" t="str">
        <f>IFERROR(VLOOKUP(A83,'16'!U:V,2,0),"0")</f>
        <v>0</v>
      </c>
      <c r="BB83" s="5" t="s">
        <v>129</v>
      </c>
      <c r="BC83" s="15">
        <f t="shared" si="69"/>
        <v>0</v>
      </c>
      <c r="BD83" s="10" t="str">
        <f>IFERROR(VLOOKUP(A83,'17'!U:V,2,0),"0")</f>
        <v>0</v>
      </c>
      <c r="BE83" s="5" t="s">
        <v>129</v>
      </c>
      <c r="BF83" s="15">
        <f t="shared" si="70"/>
        <v>0</v>
      </c>
      <c r="BG83" s="10" t="str">
        <f>IFERROR(VLOOKUP(A83,'18'!U:V,2,0),"0")</f>
        <v>0</v>
      </c>
      <c r="BH83" s="5" t="s">
        <v>129</v>
      </c>
      <c r="BI83" s="15">
        <f t="shared" si="73"/>
        <v>0</v>
      </c>
      <c r="BJ83" s="10" t="str">
        <f>IFERROR(VLOOKUP(A83,'19'!U:V,2,0),"0")</f>
        <v>0</v>
      </c>
      <c r="BK83" s="5" t="s">
        <v>129</v>
      </c>
      <c r="BL83" s="15">
        <f t="shared" si="74"/>
        <v>0</v>
      </c>
      <c r="BM83" s="10" t="str">
        <f>IFERROR(VLOOKUP(A83,'20'!U:V,2,0),"0")</f>
        <v>0</v>
      </c>
      <c r="BN83" s="5" t="s">
        <v>129</v>
      </c>
      <c r="BO83" s="15">
        <f t="shared" si="75"/>
        <v>0</v>
      </c>
      <c r="BP83" s="10" t="str">
        <f>IFERROR(VLOOKUP(A83,'21'!U:V,2,0),"0")</f>
        <v>0</v>
      </c>
      <c r="BQ83" s="5" t="s">
        <v>129</v>
      </c>
      <c r="BR83" s="15">
        <f t="shared" si="76"/>
        <v>0</v>
      </c>
      <c r="BS83" s="10" t="str">
        <f>IFERROR(VLOOKUP(A83,'22'!U:V,2,0),"0")</f>
        <v>0</v>
      </c>
      <c r="BT83" s="5" t="s">
        <v>129</v>
      </c>
      <c r="BU83" s="15">
        <f t="shared" si="77"/>
        <v>0</v>
      </c>
      <c r="BV83" s="10" t="str">
        <f>IFERROR(VLOOKUP(A83,'23'!U:V,2,0),"0")</f>
        <v>0</v>
      </c>
      <c r="BW83" s="5" t="s">
        <v>129</v>
      </c>
      <c r="BX83" s="15">
        <f t="shared" si="78"/>
        <v>0</v>
      </c>
      <c r="BY83" s="10" t="str">
        <f>IFERROR(VLOOKUP(A83,'24'!U:V,2,0),"0")</f>
        <v>0</v>
      </c>
      <c r="BZ83" s="5" t="s">
        <v>129</v>
      </c>
      <c r="CA83" s="15">
        <f t="shared" si="79"/>
        <v>0</v>
      </c>
      <c r="CB83" s="10" t="str">
        <f>IFERROR(VLOOKUP(A83,'25'!U:V,2,0),"0")</f>
        <v>0</v>
      </c>
      <c r="CC83" s="5" t="s">
        <v>129</v>
      </c>
      <c r="CD83" s="15">
        <f t="shared" si="80"/>
        <v>0</v>
      </c>
      <c r="CE83" s="10" t="str">
        <f>IFERROR(VLOOKUP(A83,'26'!U:V,2,0),"0")</f>
        <v>0</v>
      </c>
      <c r="CF83" s="5" t="s">
        <v>129</v>
      </c>
      <c r="CG83" s="15">
        <f t="shared" si="81"/>
        <v>0</v>
      </c>
      <c r="CH83" s="10" t="str">
        <f>IFERROR(VLOOKUP(A83,'27'!U:V,2,0),"0")</f>
        <v>0</v>
      </c>
      <c r="CI83" s="5" t="s">
        <v>129</v>
      </c>
      <c r="CJ83" s="15">
        <f t="shared" si="82"/>
        <v>0</v>
      </c>
      <c r="CK83" s="10" t="str">
        <f>IFERROR(VLOOKUP(A83,'28'!U:V,2,0),"0")</f>
        <v>0</v>
      </c>
      <c r="CL83" s="5" t="s">
        <v>129</v>
      </c>
      <c r="CM83" s="15">
        <f t="shared" si="83"/>
        <v>0</v>
      </c>
      <c r="CN83" s="10" t="str">
        <f>IFERROR(VLOOKUP(A83,'29'!U:V,2,0),"0")</f>
        <v>0</v>
      </c>
      <c r="CO83" s="5" t="s">
        <v>129</v>
      </c>
      <c r="CP83" s="15">
        <f t="shared" si="84"/>
        <v>0</v>
      </c>
      <c r="CQ83" s="10">
        <f>IFERROR(VLOOKUP(A83,'30'!U:V,2,0),"0")</f>
        <v>2</v>
      </c>
      <c r="CR83" s="5" t="s">
        <v>129</v>
      </c>
      <c r="CS83" s="15">
        <f t="shared" si="85"/>
        <v>27.3</v>
      </c>
      <c r="CT83" s="10" t="str">
        <f>IFERROR(VLOOKUP(A83,'31'!U:V,2,0),"0")</f>
        <v>0</v>
      </c>
      <c r="CU83" s="5" t="s">
        <v>129</v>
      </c>
      <c r="CV83" s="15">
        <f t="shared" si="86"/>
        <v>0</v>
      </c>
      <c r="CW83" s="10">
        <f>IFERROR(VLOOKUP(B83,'B-plus'!A:D,4,0),"0")</f>
        <v>72</v>
      </c>
      <c r="CX83" s="5" t="s">
        <v>129</v>
      </c>
      <c r="CY83" s="15">
        <f t="shared" si="87"/>
        <v>982.80000000000007</v>
      </c>
    </row>
    <row r="84" spans="1:103" x14ac:dyDescent="0.25">
      <c r="A84" s="5" t="s">
        <v>12</v>
      </c>
      <c r="B84" s="5">
        <v>1112009</v>
      </c>
      <c r="C84" s="4" t="s">
        <v>13</v>
      </c>
      <c r="D84" s="13">
        <v>12.73</v>
      </c>
      <c r="E84" s="19">
        <f t="shared" si="71"/>
        <v>49</v>
      </c>
      <c r="F84" s="5" t="s">
        <v>129</v>
      </c>
      <c r="G84" s="13">
        <f t="shared" si="72"/>
        <v>623.77</v>
      </c>
      <c r="H84" s="10" t="str">
        <f>IFERROR(VLOOKUP(A84,'1'!U:V,2,0),"0")</f>
        <v>0</v>
      </c>
      <c r="I84" s="5" t="s">
        <v>129</v>
      </c>
      <c r="J84" s="15">
        <f t="shared" si="54"/>
        <v>0</v>
      </c>
      <c r="K84" s="10">
        <f>IFERROR(VLOOKUP(A84,'2'!U:V,2,0),"0")</f>
        <v>2</v>
      </c>
      <c r="L84" s="5" t="s">
        <v>129</v>
      </c>
      <c r="M84" s="15">
        <f t="shared" si="55"/>
        <v>25.46</v>
      </c>
      <c r="N84" s="10" t="str">
        <f>IFERROR(VLOOKUP(A84,'3'!U:V,2,0),"0")</f>
        <v>0</v>
      </c>
      <c r="O84" s="5" t="s">
        <v>129</v>
      </c>
      <c r="P84" s="15">
        <f t="shared" si="56"/>
        <v>0</v>
      </c>
      <c r="Q84" s="10" t="str">
        <f>IFERROR(VLOOKUP(A84,'4'!U:V,2,0),"0")</f>
        <v>0</v>
      </c>
      <c r="R84" s="5" t="s">
        <v>129</v>
      </c>
      <c r="S84" s="15">
        <f t="shared" si="57"/>
        <v>0</v>
      </c>
      <c r="T84" s="10" t="str">
        <f>IFERROR(VLOOKUP(A84,'5'!U:V,2,0),"0")</f>
        <v>0</v>
      </c>
      <c r="U84" s="5" t="s">
        <v>129</v>
      </c>
      <c r="V84" s="15">
        <f t="shared" si="58"/>
        <v>0</v>
      </c>
      <c r="W84" s="10">
        <f>IFERROR(VLOOKUP(A84,'6'!U:V,2,0),"0")</f>
        <v>5</v>
      </c>
      <c r="X84" s="5" t="s">
        <v>129</v>
      </c>
      <c r="Y84" s="15">
        <f t="shared" si="59"/>
        <v>63.650000000000006</v>
      </c>
      <c r="Z84" s="10">
        <f>IFERROR(VLOOKUP(A84,'7'!U:V,2,0),"0")</f>
        <v>4</v>
      </c>
      <c r="AA84" s="5" t="s">
        <v>129</v>
      </c>
      <c r="AB84" s="15">
        <f t="shared" si="60"/>
        <v>50.92</v>
      </c>
      <c r="AC84" s="10" t="str">
        <f>IFERROR(VLOOKUP(A84,'8'!U:V,2,0),"0")</f>
        <v>0</v>
      </c>
      <c r="AD84" s="5" t="s">
        <v>129</v>
      </c>
      <c r="AE84" s="15">
        <f t="shared" si="61"/>
        <v>0</v>
      </c>
      <c r="AF84" s="10">
        <f>IFERROR(VLOOKUP(A84,'9'!U:V,2,0),"0")</f>
        <v>1</v>
      </c>
      <c r="AG84" s="5" t="s">
        <v>129</v>
      </c>
      <c r="AH84" s="15">
        <f t="shared" si="62"/>
        <v>12.73</v>
      </c>
      <c r="AI84" s="10">
        <f>IFERROR(VLOOKUP(A84,'10'!U:V,2,0),"0")</f>
        <v>2</v>
      </c>
      <c r="AJ84" s="5" t="s">
        <v>129</v>
      </c>
      <c r="AK84" s="15">
        <f t="shared" si="63"/>
        <v>25.46</v>
      </c>
      <c r="AL84" s="10">
        <f>IFERROR(VLOOKUP(A84,'11'!U:V,2,0),"0")</f>
        <v>2</v>
      </c>
      <c r="AM84" s="5" t="s">
        <v>129</v>
      </c>
      <c r="AN84" s="15">
        <f t="shared" si="64"/>
        <v>25.46</v>
      </c>
      <c r="AO84" s="10">
        <f>IFERROR(VLOOKUP(A84,'12'!U:V,2,0),"0")</f>
        <v>1</v>
      </c>
      <c r="AP84" s="5" t="s">
        <v>129</v>
      </c>
      <c r="AQ84" s="15">
        <f t="shared" si="65"/>
        <v>12.73</v>
      </c>
      <c r="AR84" s="10">
        <f>IFERROR(VLOOKUP(A84,'13'!U:V,2,0),"0")</f>
        <v>2</v>
      </c>
      <c r="AS84" s="5" t="s">
        <v>129</v>
      </c>
      <c r="AT84" s="15">
        <f t="shared" si="66"/>
        <v>25.46</v>
      </c>
      <c r="AU84" s="10">
        <f>IFERROR(VLOOKUP(A84,'14'!U:V,2,0),"0")</f>
        <v>7</v>
      </c>
      <c r="AV84" s="5" t="s">
        <v>129</v>
      </c>
      <c r="AW84" s="15">
        <f t="shared" si="67"/>
        <v>89.11</v>
      </c>
      <c r="AX84" s="10">
        <f>IFERROR(VLOOKUP(A84,'15'!U:V,2,0),"0")</f>
        <v>1</v>
      </c>
      <c r="AY84" s="5" t="s">
        <v>129</v>
      </c>
      <c r="AZ84" s="15">
        <f t="shared" si="68"/>
        <v>12.73</v>
      </c>
      <c r="BA84" s="10" t="str">
        <f>IFERROR(VLOOKUP(A84,'16'!U:V,2,0),"0")</f>
        <v>0</v>
      </c>
      <c r="BB84" s="5" t="s">
        <v>129</v>
      </c>
      <c r="BC84" s="15">
        <f t="shared" si="69"/>
        <v>0</v>
      </c>
      <c r="BD84" s="10">
        <f>IFERROR(VLOOKUP(A84,'17'!U:V,2,0),"0")</f>
        <v>6</v>
      </c>
      <c r="BE84" s="5" t="s">
        <v>129</v>
      </c>
      <c r="BF84" s="15">
        <f t="shared" si="70"/>
        <v>76.38</v>
      </c>
      <c r="BG84" s="10" t="str">
        <f>IFERROR(VLOOKUP(A84,'18'!U:V,2,0),"0")</f>
        <v>0</v>
      </c>
      <c r="BH84" s="5" t="s">
        <v>129</v>
      </c>
      <c r="BI84" s="15">
        <f t="shared" si="73"/>
        <v>0</v>
      </c>
      <c r="BJ84" s="10" t="str">
        <f>IFERROR(VLOOKUP(A84,'19'!U:V,2,0),"0")</f>
        <v>0</v>
      </c>
      <c r="BK84" s="5" t="s">
        <v>129</v>
      </c>
      <c r="BL84" s="15">
        <f t="shared" si="74"/>
        <v>0</v>
      </c>
      <c r="BM84" s="10">
        <f>IFERROR(VLOOKUP(A84,'20'!U:V,2,0),"0")</f>
        <v>1</v>
      </c>
      <c r="BN84" s="5" t="s">
        <v>129</v>
      </c>
      <c r="BO84" s="15">
        <f t="shared" si="75"/>
        <v>12.73</v>
      </c>
      <c r="BP84" s="10" t="str">
        <f>IFERROR(VLOOKUP(A84,'21'!U:V,2,0),"0")</f>
        <v>0</v>
      </c>
      <c r="BQ84" s="5" t="s">
        <v>129</v>
      </c>
      <c r="BR84" s="15">
        <f t="shared" si="76"/>
        <v>0</v>
      </c>
      <c r="BS84" s="10" t="str">
        <f>IFERROR(VLOOKUP(A84,'22'!U:V,2,0),"0")</f>
        <v>0</v>
      </c>
      <c r="BT84" s="5" t="s">
        <v>129</v>
      </c>
      <c r="BU84" s="15">
        <f t="shared" si="77"/>
        <v>0</v>
      </c>
      <c r="BV84" s="10" t="str">
        <f>IFERROR(VLOOKUP(A84,'23'!U:V,2,0),"0")</f>
        <v>0</v>
      </c>
      <c r="BW84" s="5" t="s">
        <v>129</v>
      </c>
      <c r="BX84" s="15">
        <f t="shared" si="78"/>
        <v>0</v>
      </c>
      <c r="BY84" s="10" t="str">
        <f>IFERROR(VLOOKUP(A84,'24'!U:V,2,0),"0")</f>
        <v>0</v>
      </c>
      <c r="BZ84" s="5" t="s">
        <v>129</v>
      </c>
      <c r="CA84" s="15">
        <f t="shared" si="79"/>
        <v>0</v>
      </c>
      <c r="CB84" s="10">
        <f>IFERROR(VLOOKUP(A84,'25'!U:V,2,0),"0")</f>
        <v>4</v>
      </c>
      <c r="CC84" s="5" t="s">
        <v>129</v>
      </c>
      <c r="CD84" s="15">
        <f t="shared" si="80"/>
        <v>50.92</v>
      </c>
      <c r="CE84" s="10">
        <f>IFERROR(VLOOKUP(A84,'26'!U:V,2,0),"0")</f>
        <v>1</v>
      </c>
      <c r="CF84" s="5" t="s">
        <v>129</v>
      </c>
      <c r="CG84" s="15">
        <f t="shared" si="81"/>
        <v>12.73</v>
      </c>
      <c r="CH84" s="10">
        <f>IFERROR(VLOOKUP(A84,'27'!U:V,2,0),"0")</f>
        <v>3</v>
      </c>
      <c r="CI84" s="5" t="s">
        <v>129</v>
      </c>
      <c r="CJ84" s="15">
        <f t="shared" si="82"/>
        <v>38.19</v>
      </c>
      <c r="CK84" s="10" t="str">
        <f>IFERROR(VLOOKUP(A84,'28'!U:V,2,0),"0")</f>
        <v>0</v>
      </c>
      <c r="CL84" s="5" t="s">
        <v>129</v>
      </c>
      <c r="CM84" s="15">
        <f t="shared" si="83"/>
        <v>0</v>
      </c>
      <c r="CN84" s="10" t="str">
        <f>IFERROR(VLOOKUP(A84,'29'!U:V,2,0),"0")</f>
        <v>0</v>
      </c>
      <c r="CO84" s="5" t="s">
        <v>129</v>
      </c>
      <c r="CP84" s="15">
        <f t="shared" si="84"/>
        <v>0</v>
      </c>
      <c r="CQ84" s="10">
        <f>IFERROR(VLOOKUP(A84,'30'!U:V,2,0),"0")</f>
        <v>2</v>
      </c>
      <c r="CR84" s="5" t="s">
        <v>129</v>
      </c>
      <c r="CS84" s="15">
        <f t="shared" si="85"/>
        <v>25.46</v>
      </c>
      <c r="CT84" s="10">
        <f>IFERROR(VLOOKUP(A84,'31'!U:V,2,0),"0")</f>
        <v>5</v>
      </c>
      <c r="CU84" s="5" t="s">
        <v>129</v>
      </c>
      <c r="CV84" s="15">
        <f t="shared" si="86"/>
        <v>63.650000000000006</v>
      </c>
      <c r="CW84" s="10">
        <f>IFERROR(VLOOKUP(B84,'B-plus'!A:D,4,0),"0")</f>
        <v>74</v>
      </c>
      <c r="CX84" s="5" t="s">
        <v>129</v>
      </c>
      <c r="CY84" s="15">
        <f t="shared" si="87"/>
        <v>942.02</v>
      </c>
    </row>
    <row r="85" spans="1:103" x14ac:dyDescent="0.25">
      <c r="A85" s="5" t="s">
        <v>200</v>
      </c>
      <c r="B85" s="5" t="s">
        <v>200</v>
      </c>
      <c r="C85" s="4" t="s">
        <v>201</v>
      </c>
      <c r="D85" s="13">
        <v>12.73</v>
      </c>
      <c r="E85" s="19">
        <f t="shared" si="71"/>
        <v>0</v>
      </c>
      <c r="F85" s="5" t="s">
        <v>129</v>
      </c>
      <c r="G85" s="13">
        <f t="shared" si="72"/>
        <v>0</v>
      </c>
      <c r="H85" s="10" t="str">
        <f>IFERROR(VLOOKUP(A85,'1'!U:V,2,0),"0")</f>
        <v>0</v>
      </c>
      <c r="I85" s="5" t="s">
        <v>129</v>
      </c>
      <c r="J85" s="15">
        <f t="shared" si="54"/>
        <v>0</v>
      </c>
      <c r="K85" s="10" t="str">
        <f>IFERROR(VLOOKUP(A85,'2'!U:V,2,0),"0")</f>
        <v>0</v>
      </c>
      <c r="L85" s="5" t="s">
        <v>129</v>
      </c>
      <c r="M85" s="15">
        <f t="shared" si="55"/>
        <v>0</v>
      </c>
      <c r="N85" s="10" t="str">
        <f>IFERROR(VLOOKUP(A85,'3'!U:V,2,0),"0")</f>
        <v>0</v>
      </c>
      <c r="O85" s="5" t="s">
        <v>129</v>
      </c>
      <c r="P85" s="15">
        <f t="shared" si="56"/>
        <v>0</v>
      </c>
      <c r="Q85" s="10" t="str">
        <f>IFERROR(VLOOKUP(A85,'4'!U:V,2,0),"0")</f>
        <v>0</v>
      </c>
      <c r="R85" s="5" t="s">
        <v>129</v>
      </c>
      <c r="S85" s="15">
        <f t="shared" si="57"/>
        <v>0</v>
      </c>
      <c r="T85" s="10" t="str">
        <f>IFERROR(VLOOKUP(A85,'5'!U:V,2,0),"0")</f>
        <v>0</v>
      </c>
      <c r="U85" s="5" t="s">
        <v>129</v>
      </c>
      <c r="V85" s="15">
        <f t="shared" si="58"/>
        <v>0</v>
      </c>
      <c r="W85" s="10" t="str">
        <f>IFERROR(VLOOKUP(A85,'6'!U:V,2,0),"0")</f>
        <v>0</v>
      </c>
      <c r="X85" s="5" t="s">
        <v>129</v>
      </c>
      <c r="Y85" s="15">
        <f t="shared" si="59"/>
        <v>0</v>
      </c>
      <c r="Z85" s="10" t="str">
        <f>IFERROR(VLOOKUP(A85,'7'!U:V,2,0),"0")</f>
        <v>0</v>
      </c>
      <c r="AA85" s="5" t="s">
        <v>129</v>
      </c>
      <c r="AB85" s="15">
        <f t="shared" si="60"/>
        <v>0</v>
      </c>
      <c r="AC85" s="10" t="str">
        <f>IFERROR(VLOOKUP(A85,'8'!U:V,2,0),"0")</f>
        <v>0</v>
      </c>
      <c r="AD85" s="5" t="s">
        <v>129</v>
      </c>
      <c r="AE85" s="15">
        <f t="shared" si="61"/>
        <v>0</v>
      </c>
      <c r="AF85" s="10" t="str">
        <f>IFERROR(VLOOKUP(A85,'9'!U:V,2,0),"0")</f>
        <v>0</v>
      </c>
      <c r="AG85" s="5" t="s">
        <v>129</v>
      </c>
      <c r="AH85" s="15">
        <f t="shared" si="62"/>
        <v>0</v>
      </c>
      <c r="AI85" s="10" t="str">
        <f>IFERROR(VLOOKUP(A85,'10'!U:V,2,0),"0")</f>
        <v>0</v>
      </c>
      <c r="AJ85" s="5" t="s">
        <v>129</v>
      </c>
      <c r="AK85" s="15">
        <f t="shared" si="63"/>
        <v>0</v>
      </c>
      <c r="AL85" s="10" t="str">
        <f>IFERROR(VLOOKUP(A85,'11'!U:V,2,0),"0")</f>
        <v>0</v>
      </c>
      <c r="AM85" s="5" t="s">
        <v>129</v>
      </c>
      <c r="AN85" s="15">
        <f t="shared" si="64"/>
        <v>0</v>
      </c>
      <c r="AO85" s="10" t="str">
        <f>IFERROR(VLOOKUP(A85,'12'!U:V,2,0),"0")</f>
        <v>0</v>
      </c>
      <c r="AP85" s="5" t="s">
        <v>129</v>
      </c>
      <c r="AQ85" s="15">
        <f t="shared" si="65"/>
        <v>0</v>
      </c>
      <c r="AR85" s="10" t="str">
        <f>IFERROR(VLOOKUP(A85,'13'!U:V,2,0),"0")</f>
        <v>0</v>
      </c>
      <c r="AS85" s="5" t="s">
        <v>129</v>
      </c>
      <c r="AT85" s="15">
        <f t="shared" si="66"/>
        <v>0</v>
      </c>
      <c r="AU85" s="10" t="str">
        <f>IFERROR(VLOOKUP(A85,'14'!U:V,2,0),"0")</f>
        <v>0</v>
      </c>
      <c r="AV85" s="5" t="s">
        <v>129</v>
      </c>
      <c r="AW85" s="15">
        <f t="shared" si="67"/>
        <v>0</v>
      </c>
      <c r="AX85" s="10" t="str">
        <f>IFERROR(VLOOKUP(A85,'15'!U:V,2,0),"0")</f>
        <v>0</v>
      </c>
      <c r="AY85" s="5" t="s">
        <v>129</v>
      </c>
      <c r="AZ85" s="15">
        <f t="shared" si="68"/>
        <v>0</v>
      </c>
      <c r="BA85" s="10" t="str">
        <f>IFERROR(VLOOKUP(A85,'16'!U:V,2,0),"0")</f>
        <v>0</v>
      </c>
      <c r="BB85" s="5" t="s">
        <v>129</v>
      </c>
      <c r="BC85" s="15">
        <f t="shared" si="69"/>
        <v>0</v>
      </c>
      <c r="BD85" s="10" t="str">
        <f>IFERROR(VLOOKUP(A85,'17'!U:V,2,0),"0")</f>
        <v>0</v>
      </c>
      <c r="BE85" s="5" t="s">
        <v>129</v>
      </c>
      <c r="BF85" s="15">
        <f t="shared" si="70"/>
        <v>0</v>
      </c>
      <c r="BG85" s="10" t="str">
        <f>IFERROR(VLOOKUP(A85,'18'!U:V,2,0),"0")</f>
        <v>0</v>
      </c>
      <c r="BH85" s="5" t="s">
        <v>129</v>
      </c>
      <c r="BI85" s="15">
        <f t="shared" si="73"/>
        <v>0</v>
      </c>
      <c r="BJ85" s="10" t="str">
        <f>IFERROR(VLOOKUP(A85,'19'!U:V,2,0),"0")</f>
        <v>0</v>
      </c>
      <c r="BK85" s="5" t="s">
        <v>129</v>
      </c>
      <c r="BL85" s="15">
        <f t="shared" si="74"/>
        <v>0</v>
      </c>
      <c r="BM85" s="10" t="str">
        <f>IFERROR(VLOOKUP(A85,'20'!U:V,2,0),"0")</f>
        <v>0</v>
      </c>
      <c r="BN85" s="5" t="s">
        <v>129</v>
      </c>
      <c r="BO85" s="15">
        <f t="shared" si="75"/>
        <v>0</v>
      </c>
      <c r="BP85" s="10" t="str">
        <f>IFERROR(VLOOKUP(A85,'21'!U:V,2,0),"0")</f>
        <v>0</v>
      </c>
      <c r="BQ85" s="5" t="s">
        <v>129</v>
      </c>
      <c r="BR85" s="15">
        <f t="shared" si="76"/>
        <v>0</v>
      </c>
      <c r="BS85" s="10" t="str">
        <f>IFERROR(VLOOKUP(A85,'22'!U:V,2,0),"0")</f>
        <v>0</v>
      </c>
      <c r="BT85" s="5" t="s">
        <v>129</v>
      </c>
      <c r="BU85" s="15">
        <f t="shared" si="77"/>
        <v>0</v>
      </c>
      <c r="BV85" s="10" t="str">
        <f>IFERROR(VLOOKUP(A85,'23'!U:V,2,0),"0")</f>
        <v>0</v>
      </c>
      <c r="BW85" s="5" t="s">
        <v>129</v>
      </c>
      <c r="BX85" s="15">
        <f t="shared" si="78"/>
        <v>0</v>
      </c>
      <c r="BY85" s="10" t="str">
        <f>IFERROR(VLOOKUP(A85,'24'!U:V,2,0),"0")</f>
        <v>0</v>
      </c>
      <c r="BZ85" s="5" t="s">
        <v>129</v>
      </c>
      <c r="CA85" s="15">
        <f t="shared" si="79"/>
        <v>0</v>
      </c>
      <c r="CB85" s="10" t="str">
        <f>IFERROR(VLOOKUP(A85,'25'!U:V,2,0),"0")</f>
        <v>0</v>
      </c>
      <c r="CC85" s="5" t="s">
        <v>129</v>
      </c>
      <c r="CD85" s="15">
        <f t="shared" si="80"/>
        <v>0</v>
      </c>
      <c r="CE85" s="10" t="str">
        <f>IFERROR(VLOOKUP(A85,'26'!U:V,2,0),"0")</f>
        <v>0</v>
      </c>
      <c r="CF85" s="5" t="s">
        <v>129</v>
      </c>
      <c r="CG85" s="15">
        <f t="shared" si="81"/>
        <v>0</v>
      </c>
      <c r="CH85" s="10" t="str">
        <f>IFERROR(VLOOKUP(A85,'27'!U:V,2,0),"0")</f>
        <v>0</v>
      </c>
      <c r="CI85" s="5" t="s">
        <v>129</v>
      </c>
      <c r="CJ85" s="15">
        <f t="shared" si="82"/>
        <v>0</v>
      </c>
      <c r="CK85" s="10" t="str">
        <f>IFERROR(VLOOKUP(A85,'28'!U:V,2,0),"0")</f>
        <v>0</v>
      </c>
      <c r="CL85" s="5" t="s">
        <v>129</v>
      </c>
      <c r="CM85" s="15">
        <f t="shared" si="83"/>
        <v>0</v>
      </c>
      <c r="CN85" s="10" t="str">
        <f>IFERROR(VLOOKUP(A85,'29'!U:V,2,0),"0")</f>
        <v>0</v>
      </c>
      <c r="CO85" s="5" t="s">
        <v>129</v>
      </c>
      <c r="CP85" s="15">
        <f t="shared" si="84"/>
        <v>0</v>
      </c>
      <c r="CQ85" s="10" t="str">
        <f>IFERROR(VLOOKUP(A85,'30'!U:V,2,0),"0")</f>
        <v>0</v>
      </c>
      <c r="CR85" s="5" t="s">
        <v>129</v>
      </c>
      <c r="CS85" s="15">
        <f t="shared" si="85"/>
        <v>0</v>
      </c>
      <c r="CT85" s="10" t="str">
        <f>IFERROR(VLOOKUP(A85,'31'!U:V,2,0),"0")</f>
        <v>0</v>
      </c>
      <c r="CU85" s="5" t="s">
        <v>129</v>
      </c>
      <c r="CV85" s="15">
        <f t="shared" si="86"/>
        <v>0</v>
      </c>
      <c r="CW85" s="10" t="str">
        <f>IFERROR(VLOOKUP(B85,'B-plus'!A:D,4,0),"0")</f>
        <v>0</v>
      </c>
      <c r="CX85" s="5" t="s">
        <v>129</v>
      </c>
      <c r="CY85" s="15">
        <f t="shared" si="87"/>
        <v>0</v>
      </c>
    </row>
    <row r="86" spans="1:103" x14ac:dyDescent="0.25">
      <c r="A86" s="5" t="s">
        <v>14</v>
      </c>
      <c r="B86" s="5">
        <v>1112011</v>
      </c>
      <c r="C86" s="4" t="s">
        <v>15</v>
      </c>
      <c r="D86" s="13">
        <v>11.81</v>
      </c>
      <c r="E86" s="19">
        <f t="shared" si="71"/>
        <v>163</v>
      </c>
      <c r="F86" s="5" t="s">
        <v>129</v>
      </c>
      <c r="G86" s="13">
        <f t="shared" si="72"/>
        <v>1925.03</v>
      </c>
      <c r="H86" s="10">
        <f>IFERROR(VLOOKUP(A86,'1'!U:V,2,0),"0")</f>
        <v>4</v>
      </c>
      <c r="I86" s="5" t="s">
        <v>129</v>
      </c>
      <c r="J86" s="15">
        <f t="shared" si="54"/>
        <v>47.24</v>
      </c>
      <c r="K86" s="10">
        <f>IFERROR(VLOOKUP(A86,'2'!U:V,2,0),"0")</f>
        <v>5</v>
      </c>
      <c r="L86" s="5" t="s">
        <v>129</v>
      </c>
      <c r="M86" s="15">
        <f t="shared" si="55"/>
        <v>59.050000000000004</v>
      </c>
      <c r="N86" s="10">
        <f>IFERROR(VLOOKUP(A86,'3'!U:V,2,0),"0")</f>
        <v>8</v>
      </c>
      <c r="O86" s="5" t="s">
        <v>129</v>
      </c>
      <c r="P86" s="15">
        <f t="shared" si="56"/>
        <v>94.48</v>
      </c>
      <c r="Q86" s="10">
        <f>IFERROR(VLOOKUP(A86,'4'!U:V,2,0),"0")</f>
        <v>6</v>
      </c>
      <c r="R86" s="5" t="s">
        <v>129</v>
      </c>
      <c r="S86" s="15">
        <f t="shared" si="57"/>
        <v>70.86</v>
      </c>
      <c r="T86" s="10">
        <f>IFERROR(VLOOKUP(A86,'5'!U:V,2,0),"0")</f>
        <v>10</v>
      </c>
      <c r="U86" s="5" t="s">
        <v>129</v>
      </c>
      <c r="V86" s="15">
        <f t="shared" si="58"/>
        <v>118.10000000000001</v>
      </c>
      <c r="W86" s="10">
        <f>IFERROR(VLOOKUP(A86,'6'!U:V,2,0),"0")</f>
        <v>1</v>
      </c>
      <c r="X86" s="5" t="s">
        <v>129</v>
      </c>
      <c r="Y86" s="15">
        <f t="shared" si="59"/>
        <v>11.81</v>
      </c>
      <c r="Z86" s="10">
        <f>IFERROR(VLOOKUP(A86,'7'!U:V,2,0),"0")</f>
        <v>4</v>
      </c>
      <c r="AA86" s="5" t="s">
        <v>129</v>
      </c>
      <c r="AB86" s="15">
        <f t="shared" si="60"/>
        <v>47.24</v>
      </c>
      <c r="AC86" s="10">
        <f>IFERROR(VLOOKUP(A86,'8'!U:V,2,0),"0")</f>
        <v>2</v>
      </c>
      <c r="AD86" s="5" t="s">
        <v>129</v>
      </c>
      <c r="AE86" s="15">
        <f t="shared" si="61"/>
        <v>23.62</v>
      </c>
      <c r="AF86" s="10">
        <f>IFERROR(VLOOKUP(A86,'9'!U:V,2,0),"0")</f>
        <v>2</v>
      </c>
      <c r="AG86" s="5" t="s">
        <v>129</v>
      </c>
      <c r="AH86" s="15">
        <f t="shared" si="62"/>
        <v>23.62</v>
      </c>
      <c r="AI86" s="10">
        <f>IFERROR(VLOOKUP(A86,'10'!U:V,2,0),"0")</f>
        <v>6</v>
      </c>
      <c r="AJ86" s="5" t="s">
        <v>129</v>
      </c>
      <c r="AK86" s="15">
        <f t="shared" si="63"/>
        <v>70.86</v>
      </c>
      <c r="AL86" s="10">
        <f>IFERROR(VLOOKUP(A86,'11'!U:V,2,0),"0")</f>
        <v>18</v>
      </c>
      <c r="AM86" s="5" t="s">
        <v>129</v>
      </c>
      <c r="AN86" s="15">
        <f t="shared" si="64"/>
        <v>212.58</v>
      </c>
      <c r="AO86" s="10">
        <f>IFERROR(VLOOKUP(A86,'12'!U:V,2,0),"0")</f>
        <v>3</v>
      </c>
      <c r="AP86" s="5" t="s">
        <v>129</v>
      </c>
      <c r="AQ86" s="15">
        <f t="shared" si="65"/>
        <v>35.43</v>
      </c>
      <c r="AR86" s="10">
        <f>IFERROR(VLOOKUP(A86,'13'!U:V,2,0),"0")</f>
        <v>8</v>
      </c>
      <c r="AS86" s="5" t="s">
        <v>129</v>
      </c>
      <c r="AT86" s="15">
        <f t="shared" si="66"/>
        <v>94.48</v>
      </c>
      <c r="AU86" s="10">
        <f>IFERROR(VLOOKUP(A86,'14'!U:V,2,0),"0")</f>
        <v>7</v>
      </c>
      <c r="AV86" s="5" t="s">
        <v>129</v>
      </c>
      <c r="AW86" s="15">
        <f t="shared" si="67"/>
        <v>82.67</v>
      </c>
      <c r="AX86" s="10">
        <f>IFERROR(VLOOKUP(A86,'15'!U:V,2,0),"0")</f>
        <v>6</v>
      </c>
      <c r="AY86" s="5" t="s">
        <v>129</v>
      </c>
      <c r="AZ86" s="15">
        <f t="shared" si="68"/>
        <v>70.86</v>
      </c>
      <c r="BA86" s="10">
        <f>IFERROR(VLOOKUP(A86,'16'!U:V,2,0),"0")</f>
        <v>13</v>
      </c>
      <c r="BB86" s="5" t="s">
        <v>129</v>
      </c>
      <c r="BC86" s="15">
        <f t="shared" si="69"/>
        <v>153.53</v>
      </c>
      <c r="BD86" s="10">
        <f>IFERROR(VLOOKUP(A86,'17'!U:V,2,0),"0")</f>
        <v>6</v>
      </c>
      <c r="BE86" s="5" t="s">
        <v>129</v>
      </c>
      <c r="BF86" s="15">
        <f t="shared" si="70"/>
        <v>70.86</v>
      </c>
      <c r="BG86" s="10">
        <f>IFERROR(VLOOKUP(A86,'18'!U:V,2,0),"0")</f>
        <v>6</v>
      </c>
      <c r="BH86" s="5" t="s">
        <v>129</v>
      </c>
      <c r="BI86" s="15">
        <f t="shared" si="73"/>
        <v>70.86</v>
      </c>
      <c r="BJ86" s="10">
        <f>IFERROR(VLOOKUP(A86,'19'!U:V,2,0),"0")</f>
        <v>1</v>
      </c>
      <c r="BK86" s="5" t="s">
        <v>129</v>
      </c>
      <c r="BL86" s="15">
        <f t="shared" si="74"/>
        <v>11.81</v>
      </c>
      <c r="BM86" s="10">
        <f>IFERROR(VLOOKUP(A86,'20'!U:V,2,0),"0")</f>
        <v>1</v>
      </c>
      <c r="BN86" s="5" t="s">
        <v>129</v>
      </c>
      <c r="BO86" s="15">
        <f t="shared" si="75"/>
        <v>11.81</v>
      </c>
      <c r="BP86" s="10">
        <f>IFERROR(VLOOKUP(A86,'21'!U:V,2,0),"0")</f>
        <v>2</v>
      </c>
      <c r="BQ86" s="5" t="s">
        <v>129</v>
      </c>
      <c r="BR86" s="15">
        <f t="shared" si="76"/>
        <v>23.62</v>
      </c>
      <c r="BS86" s="10">
        <f>IFERROR(VLOOKUP(A86,'22'!U:V,2,0),"0")</f>
        <v>4</v>
      </c>
      <c r="BT86" s="5" t="s">
        <v>129</v>
      </c>
      <c r="BU86" s="15">
        <f t="shared" si="77"/>
        <v>47.24</v>
      </c>
      <c r="BV86" s="10">
        <f>IFERROR(VLOOKUP(A86,'23'!U:V,2,0),"0")</f>
        <v>1</v>
      </c>
      <c r="BW86" s="5" t="s">
        <v>129</v>
      </c>
      <c r="BX86" s="15">
        <f t="shared" si="78"/>
        <v>11.81</v>
      </c>
      <c r="BY86" s="10">
        <f>IFERROR(VLOOKUP(A86,'24'!U:V,2,0),"0")</f>
        <v>2</v>
      </c>
      <c r="BZ86" s="5" t="s">
        <v>129</v>
      </c>
      <c r="CA86" s="15">
        <f t="shared" si="79"/>
        <v>23.62</v>
      </c>
      <c r="CB86" s="10">
        <f>IFERROR(VLOOKUP(A86,'25'!U:V,2,0),"0")</f>
        <v>10</v>
      </c>
      <c r="CC86" s="5" t="s">
        <v>129</v>
      </c>
      <c r="CD86" s="15">
        <f t="shared" si="80"/>
        <v>118.10000000000001</v>
      </c>
      <c r="CE86" s="10">
        <f>IFERROR(VLOOKUP(A86,'26'!U:V,2,0),"0")</f>
        <v>2</v>
      </c>
      <c r="CF86" s="5" t="s">
        <v>129</v>
      </c>
      <c r="CG86" s="15">
        <f t="shared" si="81"/>
        <v>23.62</v>
      </c>
      <c r="CH86" s="10">
        <f>IFERROR(VLOOKUP(A86,'27'!U:V,2,0),"0")</f>
        <v>5</v>
      </c>
      <c r="CI86" s="5" t="s">
        <v>129</v>
      </c>
      <c r="CJ86" s="15">
        <f t="shared" si="82"/>
        <v>59.050000000000004</v>
      </c>
      <c r="CK86" s="10">
        <f>IFERROR(VLOOKUP(A86,'28'!U:V,2,0),"0")</f>
        <v>2</v>
      </c>
      <c r="CL86" s="5" t="s">
        <v>129</v>
      </c>
      <c r="CM86" s="15">
        <f t="shared" si="83"/>
        <v>23.62</v>
      </c>
      <c r="CN86" s="10">
        <f>IFERROR(VLOOKUP(A86,'29'!U:V,2,0),"0")</f>
        <v>3</v>
      </c>
      <c r="CO86" s="5" t="s">
        <v>129</v>
      </c>
      <c r="CP86" s="15">
        <f t="shared" si="84"/>
        <v>35.43</v>
      </c>
      <c r="CQ86" s="10">
        <f>IFERROR(VLOOKUP(A86,'30'!U:V,2,0),"0")</f>
        <v>12</v>
      </c>
      <c r="CR86" s="5" t="s">
        <v>129</v>
      </c>
      <c r="CS86" s="15">
        <f t="shared" si="85"/>
        <v>141.72</v>
      </c>
      <c r="CT86" s="10">
        <f>IFERROR(VLOOKUP(A86,'31'!U:V,2,0),"0")</f>
        <v>3</v>
      </c>
      <c r="CU86" s="5" t="s">
        <v>129</v>
      </c>
      <c r="CV86" s="15">
        <f t="shared" si="86"/>
        <v>35.43</v>
      </c>
      <c r="CW86" s="10">
        <f>IFERROR(VLOOKUP(B86,'B-plus'!A:D,4,0),"0")</f>
        <v>76</v>
      </c>
      <c r="CX86" s="5" t="s">
        <v>129</v>
      </c>
      <c r="CY86" s="15">
        <f t="shared" si="87"/>
        <v>897.56000000000006</v>
      </c>
    </row>
    <row r="87" spans="1:103" x14ac:dyDescent="0.25">
      <c r="A87" s="5" t="s">
        <v>153</v>
      </c>
      <c r="B87" s="5" t="s">
        <v>153</v>
      </c>
      <c r="C87" s="4" t="s">
        <v>154</v>
      </c>
      <c r="D87" s="13">
        <v>11.81</v>
      </c>
      <c r="E87" s="19">
        <f t="shared" si="71"/>
        <v>0</v>
      </c>
      <c r="F87" s="5" t="s">
        <v>129</v>
      </c>
      <c r="G87" s="13">
        <f t="shared" si="72"/>
        <v>0</v>
      </c>
      <c r="H87" s="10" t="str">
        <f>IFERROR(VLOOKUP(A87,'1'!U:V,2,0),"0")</f>
        <v>0</v>
      </c>
      <c r="I87" s="5" t="s">
        <v>129</v>
      </c>
      <c r="J87" s="15">
        <f t="shared" si="54"/>
        <v>0</v>
      </c>
      <c r="K87" s="10" t="str">
        <f>IFERROR(VLOOKUP(A87,'2'!U:V,2,0),"0")</f>
        <v>0</v>
      </c>
      <c r="L87" s="5" t="s">
        <v>129</v>
      </c>
      <c r="M87" s="15">
        <f t="shared" si="55"/>
        <v>0</v>
      </c>
      <c r="N87" s="10" t="str">
        <f>IFERROR(VLOOKUP(A87,'3'!U:V,2,0),"0")</f>
        <v>0</v>
      </c>
      <c r="O87" s="5" t="s">
        <v>129</v>
      </c>
      <c r="P87" s="15">
        <f t="shared" si="56"/>
        <v>0</v>
      </c>
      <c r="Q87" s="10" t="str">
        <f>IFERROR(VLOOKUP(A87,'4'!U:V,2,0),"0")</f>
        <v>0</v>
      </c>
      <c r="R87" s="5" t="s">
        <v>129</v>
      </c>
      <c r="S87" s="15">
        <f t="shared" si="57"/>
        <v>0</v>
      </c>
      <c r="T87" s="10" t="str">
        <f>IFERROR(VLOOKUP(A87,'5'!U:V,2,0),"0")</f>
        <v>0</v>
      </c>
      <c r="U87" s="5" t="s">
        <v>129</v>
      </c>
      <c r="V87" s="15">
        <f t="shared" si="58"/>
        <v>0</v>
      </c>
      <c r="W87" s="10" t="str">
        <f>IFERROR(VLOOKUP(A87,'6'!U:V,2,0),"0")</f>
        <v>0</v>
      </c>
      <c r="X87" s="5" t="s">
        <v>129</v>
      </c>
      <c r="Y87" s="15">
        <f t="shared" si="59"/>
        <v>0</v>
      </c>
      <c r="Z87" s="10" t="str">
        <f>IFERROR(VLOOKUP(A87,'7'!U:V,2,0),"0")</f>
        <v>0</v>
      </c>
      <c r="AA87" s="5" t="s">
        <v>129</v>
      </c>
      <c r="AB87" s="15">
        <f t="shared" si="60"/>
        <v>0</v>
      </c>
      <c r="AC87" s="10" t="str">
        <f>IFERROR(VLOOKUP(A87,'8'!U:V,2,0),"0")</f>
        <v>0</v>
      </c>
      <c r="AD87" s="5" t="s">
        <v>129</v>
      </c>
      <c r="AE87" s="15">
        <f t="shared" si="61"/>
        <v>0</v>
      </c>
      <c r="AF87" s="10" t="str">
        <f>IFERROR(VLOOKUP(A87,'9'!U:V,2,0),"0")</f>
        <v>0</v>
      </c>
      <c r="AG87" s="5" t="s">
        <v>129</v>
      </c>
      <c r="AH87" s="15">
        <f t="shared" si="62"/>
        <v>0</v>
      </c>
      <c r="AI87" s="10" t="str">
        <f>IFERROR(VLOOKUP(A87,'10'!U:V,2,0),"0")</f>
        <v>0</v>
      </c>
      <c r="AJ87" s="5" t="s">
        <v>129</v>
      </c>
      <c r="AK87" s="15">
        <f t="shared" si="63"/>
        <v>0</v>
      </c>
      <c r="AL87" s="10" t="str">
        <f>IFERROR(VLOOKUP(A87,'11'!U:V,2,0),"0")</f>
        <v>0</v>
      </c>
      <c r="AM87" s="5" t="s">
        <v>129</v>
      </c>
      <c r="AN87" s="15">
        <f t="shared" si="64"/>
        <v>0</v>
      </c>
      <c r="AO87" s="10" t="str">
        <f>IFERROR(VLOOKUP(A87,'12'!U:V,2,0),"0")</f>
        <v>0</v>
      </c>
      <c r="AP87" s="5" t="s">
        <v>129</v>
      </c>
      <c r="AQ87" s="15">
        <f t="shared" si="65"/>
        <v>0</v>
      </c>
      <c r="AR87" s="10" t="str">
        <f>IFERROR(VLOOKUP(A87,'13'!U:V,2,0),"0")</f>
        <v>0</v>
      </c>
      <c r="AS87" s="5" t="s">
        <v>129</v>
      </c>
      <c r="AT87" s="15">
        <f t="shared" si="66"/>
        <v>0</v>
      </c>
      <c r="AU87" s="10" t="str">
        <f>IFERROR(VLOOKUP(A87,'14'!U:V,2,0),"0")</f>
        <v>0</v>
      </c>
      <c r="AV87" s="5" t="s">
        <v>129</v>
      </c>
      <c r="AW87" s="15">
        <f t="shared" si="67"/>
        <v>0</v>
      </c>
      <c r="AX87" s="10" t="str">
        <f>IFERROR(VLOOKUP(A87,'15'!U:V,2,0),"0")</f>
        <v>0</v>
      </c>
      <c r="AY87" s="5" t="s">
        <v>129</v>
      </c>
      <c r="AZ87" s="15">
        <f t="shared" si="68"/>
        <v>0</v>
      </c>
      <c r="BA87" s="10" t="str">
        <f>IFERROR(VLOOKUP(A87,'16'!U:V,2,0),"0")</f>
        <v>0</v>
      </c>
      <c r="BB87" s="5" t="s">
        <v>129</v>
      </c>
      <c r="BC87" s="15">
        <f t="shared" si="69"/>
        <v>0</v>
      </c>
      <c r="BD87" s="10" t="str">
        <f>IFERROR(VLOOKUP(A87,'17'!U:V,2,0),"0")</f>
        <v>0</v>
      </c>
      <c r="BE87" s="5" t="s">
        <v>129</v>
      </c>
      <c r="BF87" s="15">
        <f t="shared" si="70"/>
        <v>0</v>
      </c>
      <c r="BG87" s="10" t="str">
        <f>IFERROR(VLOOKUP(A87,'18'!U:V,2,0),"0")</f>
        <v>0</v>
      </c>
      <c r="BH87" s="5" t="s">
        <v>129</v>
      </c>
      <c r="BI87" s="15">
        <f t="shared" si="73"/>
        <v>0</v>
      </c>
      <c r="BJ87" s="10" t="str">
        <f>IFERROR(VLOOKUP(A87,'19'!U:V,2,0),"0")</f>
        <v>0</v>
      </c>
      <c r="BK87" s="5" t="s">
        <v>129</v>
      </c>
      <c r="BL87" s="15">
        <f t="shared" si="74"/>
        <v>0</v>
      </c>
      <c r="BM87" s="10" t="str">
        <f>IFERROR(VLOOKUP(A87,'20'!U:V,2,0),"0")</f>
        <v>0</v>
      </c>
      <c r="BN87" s="5" t="s">
        <v>129</v>
      </c>
      <c r="BO87" s="15">
        <f t="shared" si="75"/>
        <v>0</v>
      </c>
      <c r="BP87" s="10" t="str">
        <f>IFERROR(VLOOKUP(A87,'21'!U:V,2,0),"0")</f>
        <v>0</v>
      </c>
      <c r="BQ87" s="5" t="s">
        <v>129</v>
      </c>
      <c r="BR87" s="15">
        <f t="shared" si="76"/>
        <v>0</v>
      </c>
      <c r="BS87" s="10" t="str">
        <f>IFERROR(VLOOKUP(A87,'22'!U:V,2,0),"0")</f>
        <v>0</v>
      </c>
      <c r="BT87" s="5" t="s">
        <v>129</v>
      </c>
      <c r="BU87" s="15">
        <f t="shared" si="77"/>
        <v>0</v>
      </c>
      <c r="BV87" s="10" t="str">
        <f>IFERROR(VLOOKUP(A87,'23'!U:V,2,0),"0")</f>
        <v>0</v>
      </c>
      <c r="BW87" s="5" t="s">
        <v>129</v>
      </c>
      <c r="BX87" s="15">
        <f t="shared" si="78"/>
        <v>0</v>
      </c>
      <c r="BY87" s="10" t="str">
        <f>IFERROR(VLOOKUP(A87,'24'!U:V,2,0),"0")</f>
        <v>0</v>
      </c>
      <c r="BZ87" s="5" t="s">
        <v>129</v>
      </c>
      <c r="CA87" s="15">
        <f t="shared" si="79"/>
        <v>0</v>
      </c>
      <c r="CB87" s="10" t="str">
        <f>IFERROR(VLOOKUP(A87,'25'!U:V,2,0),"0")</f>
        <v>0</v>
      </c>
      <c r="CC87" s="5" t="s">
        <v>129</v>
      </c>
      <c r="CD87" s="15">
        <f t="shared" si="80"/>
        <v>0</v>
      </c>
      <c r="CE87" s="10" t="str">
        <f>IFERROR(VLOOKUP(A87,'26'!U:V,2,0),"0")</f>
        <v>0</v>
      </c>
      <c r="CF87" s="5" t="s">
        <v>129</v>
      </c>
      <c r="CG87" s="15">
        <f t="shared" si="81"/>
        <v>0</v>
      </c>
      <c r="CH87" s="10" t="str">
        <f>IFERROR(VLOOKUP(A87,'27'!U:V,2,0),"0")</f>
        <v>0</v>
      </c>
      <c r="CI87" s="5" t="s">
        <v>129</v>
      </c>
      <c r="CJ87" s="15">
        <f t="shared" si="82"/>
        <v>0</v>
      </c>
      <c r="CK87" s="10" t="str">
        <f>IFERROR(VLOOKUP(A87,'28'!U:V,2,0),"0")</f>
        <v>0</v>
      </c>
      <c r="CL87" s="5" t="s">
        <v>129</v>
      </c>
      <c r="CM87" s="15">
        <f t="shared" si="83"/>
        <v>0</v>
      </c>
      <c r="CN87" s="10" t="str">
        <f>IFERROR(VLOOKUP(A87,'29'!U:V,2,0),"0")</f>
        <v>0</v>
      </c>
      <c r="CO87" s="5" t="s">
        <v>129</v>
      </c>
      <c r="CP87" s="15">
        <f t="shared" si="84"/>
        <v>0</v>
      </c>
      <c r="CQ87" s="10" t="str">
        <f>IFERROR(VLOOKUP(A87,'30'!U:V,2,0),"0")</f>
        <v>0</v>
      </c>
      <c r="CR87" s="5" t="s">
        <v>129</v>
      </c>
      <c r="CS87" s="15">
        <f t="shared" si="85"/>
        <v>0</v>
      </c>
      <c r="CT87" s="10" t="str">
        <f>IFERROR(VLOOKUP(A87,'31'!U:V,2,0),"0")</f>
        <v>0</v>
      </c>
      <c r="CU87" s="5" t="s">
        <v>129</v>
      </c>
      <c r="CV87" s="15">
        <f t="shared" si="86"/>
        <v>0</v>
      </c>
      <c r="CW87" s="10" t="str">
        <f>IFERROR(VLOOKUP(B87,'B-plus'!A:D,4,0),"0")</f>
        <v>0</v>
      </c>
      <c r="CX87" s="5" t="s">
        <v>129</v>
      </c>
      <c r="CY87" s="15">
        <f t="shared" si="87"/>
        <v>0</v>
      </c>
    </row>
    <row r="88" spans="1:103" x14ac:dyDescent="0.25">
      <c r="A88" s="5" t="s">
        <v>10</v>
      </c>
      <c r="B88" s="5">
        <v>1112013</v>
      </c>
      <c r="C88" s="4" t="s">
        <v>11</v>
      </c>
      <c r="D88" s="13">
        <v>13.66</v>
      </c>
      <c r="E88" s="19">
        <f t="shared" si="71"/>
        <v>38</v>
      </c>
      <c r="F88" s="5" t="s">
        <v>129</v>
      </c>
      <c r="G88" s="13">
        <f t="shared" si="72"/>
        <v>519.08000000000004</v>
      </c>
      <c r="H88" s="10" t="str">
        <f>IFERROR(VLOOKUP(A88,'1'!U:V,2,0),"0")</f>
        <v>0</v>
      </c>
      <c r="I88" s="5" t="s">
        <v>129</v>
      </c>
      <c r="J88" s="15">
        <f t="shared" si="54"/>
        <v>0</v>
      </c>
      <c r="K88" s="10" t="str">
        <f>IFERROR(VLOOKUP(A88,'2'!U:V,2,0),"0")</f>
        <v>0</v>
      </c>
      <c r="L88" s="5" t="s">
        <v>129</v>
      </c>
      <c r="M88" s="15">
        <f t="shared" si="55"/>
        <v>0</v>
      </c>
      <c r="N88" s="10" t="str">
        <f>IFERROR(VLOOKUP(A88,'3'!U:V,2,0),"0")</f>
        <v>0</v>
      </c>
      <c r="O88" s="5" t="s">
        <v>129</v>
      </c>
      <c r="P88" s="15">
        <f t="shared" si="56"/>
        <v>0</v>
      </c>
      <c r="Q88" s="10" t="str">
        <f>IFERROR(VLOOKUP(A88,'4'!U:V,2,0),"0")</f>
        <v>0</v>
      </c>
      <c r="R88" s="5" t="s">
        <v>129</v>
      </c>
      <c r="S88" s="15">
        <f t="shared" si="57"/>
        <v>0</v>
      </c>
      <c r="T88" s="10">
        <f>IFERROR(VLOOKUP(A88,'5'!U:V,2,0),"0")</f>
        <v>5</v>
      </c>
      <c r="U88" s="5" t="s">
        <v>129</v>
      </c>
      <c r="V88" s="15">
        <f t="shared" si="58"/>
        <v>68.3</v>
      </c>
      <c r="W88" s="10" t="str">
        <f>IFERROR(VLOOKUP(A88,'6'!U:V,2,0),"0")</f>
        <v>0</v>
      </c>
      <c r="X88" s="5" t="s">
        <v>129</v>
      </c>
      <c r="Y88" s="15">
        <f t="shared" si="59"/>
        <v>0</v>
      </c>
      <c r="Z88" s="10" t="str">
        <f>IFERROR(VLOOKUP(A88,'7'!U:V,2,0),"0")</f>
        <v>0</v>
      </c>
      <c r="AA88" s="5" t="s">
        <v>129</v>
      </c>
      <c r="AB88" s="15">
        <f t="shared" si="60"/>
        <v>0</v>
      </c>
      <c r="AC88" s="10">
        <f>IFERROR(VLOOKUP(A88,'8'!U:V,2,0),"0")</f>
        <v>2</v>
      </c>
      <c r="AD88" s="5" t="s">
        <v>129</v>
      </c>
      <c r="AE88" s="15">
        <f t="shared" si="61"/>
        <v>27.32</v>
      </c>
      <c r="AF88" s="10">
        <f>IFERROR(VLOOKUP(A88,'9'!U:V,2,0),"0")</f>
        <v>1</v>
      </c>
      <c r="AG88" s="5" t="s">
        <v>129</v>
      </c>
      <c r="AH88" s="15">
        <f t="shared" si="62"/>
        <v>13.66</v>
      </c>
      <c r="AI88" s="10">
        <f>IFERROR(VLOOKUP(A88,'10'!U:V,2,0),"0")</f>
        <v>4</v>
      </c>
      <c r="AJ88" s="5" t="s">
        <v>129</v>
      </c>
      <c r="AK88" s="15">
        <f t="shared" si="63"/>
        <v>54.64</v>
      </c>
      <c r="AL88" s="10" t="str">
        <f>IFERROR(VLOOKUP(A88,'11'!U:V,2,0),"0")</f>
        <v>0</v>
      </c>
      <c r="AM88" s="5" t="s">
        <v>129</v>
      </c>
      <c r="AN88" s="15">
        <f t="shared" si="64"/>
        <v>0</v>
      </c>
      <c r="AO88" s="10">
        <f>IFERROR(VLOOKUP(A88,'12'!U:V,2,0),"0")</f>
        <v>5</v>
      </c>
      <c r="AP88" s="5" t="s">
        <v>129</v>
      </c>
      <c r="AQ88" s="15">
        <f t="shared" si="65"/>
        <v>68.3</v>
      </c>
      <c r="AR88" s="10" t="str">
        <f>IFERROR(VLOOKUP(A88,'13'!U:V,2,0),"0")</f>
        <v>0</v>
      </c>
      <c r="AS88" s="5" t="s">
        <v>129</v>
      </c>
      <c r="AT88" s="15">
        <f t="shared" si="66"/>
        <v>0</v>
      </c>
      <c r="AU88" s="10" t="str">
        <f>IFERROR(VLOOKUP(A88,'14'!U:V,2,0),"0")</f>
        <v>0</v>
      </c>
      <c r="AV88" s="5" t="s">
        <v>129</v>
      </c>
      <c r="AW88" s="15">
        <f t="shared" si="67"/>
        <v>0</v>
      </c>
      <c r="AX88" s="10">
        <f>IFERROR(VLOOKUP(A88,'15'!U:V,2,0),"0")</f>
        <v>1</v>
      </c>
      <c r="AY88" s="5" t="s">
        <v>129</v>
      </c>
      <c r="AZ88" s="15">
        <f t="shared" si="68"/>
        <v>13.66</v>
      </c>
      <c r="BA88" s="10">
        <f>IFERROR(VLOOKUP(A88,'16'!U:V,2,0),"0")</f>
        <v>1</v>
      </c>
      <c r="BB88" s="5" t="s">
        <v>129</v>
      </c>
      <c r="BC88" s="15">
        <f t="shared" si="69"/>
        <v>13.66</v>
      </c>
      <c r="BD88" s="10" t="str">
        <f>IFERROR(VLOOKUP(A88,'17'!U:V,2,0),"0")</f>
        <v>0</v>
      </c>
      <c r="BE88" s="5" t="s">
        <v>129</v>
      </c>
      <c r="BF88" s="15">
        <f t="shared" si="70"/>
        <v>0</v>
      </c>
      <c r="BG88" s="10">
        <f>IFERROR(VLOOKUP(A88,'18'!U:V,2,0),"0")</f>
        <v>1</v>
      </c>
      <c r="BH88" s="5" t="s">
        <v>129</v>
      </c>
      <c r="BI88" s="15">
        <f t="shared" si="73"/>
        <v>13.66</v>
      </c>
      <c r="BJ88" s="10" t="str">
        <f>IFERROR(VLOOKUP(A88,'19'!U:V,2,0),"0")</f>
        <v>0</v>
      </c>
      <c r="BK88" s="5" t="s">
        <v>129</v>
      </c>
      <c r="BL88" s="15">
        <f t="shared" si="74"/>
        <v>0</v>
      </c>
      <c r="BM88" s="10">
        <f>IFERROR(VLOOKUP(A88,'20'!U:V,2,0),"0")</f>
        <v>1</v>
      </c>
      <c r="BN88" s="5" t="s">
        <v>129</v>
      </c>
      <c r="BO88" s="15">
        <f t="shared" si="75"/>
        <v>13.66</v>
      </c>
      <c r="BP88" s="10">
        <f>IFERROR(VLOOKUP(A88,'21'!U:V,2,0),"0")</f>
        <v>2</v>
      </c>
      <c r="BQ88" s="5" t="s">
        <v>129</v>
      </c>
      <c r="BR88" s="15">
        <f t="shared" si="76"/>
        <v>27.32</v>
      </c>
      <c r="BS88" s="10" t="str">
        <f>IFERROR(VLOOKUP(A88,'22'!U:V,2,0),"0")</f>
        <v>0</v>
      </c>
      <c r="BT88" s="5" t="s">
        <v>129</v>
      </c>
      <c r="BU88" s="15">
        <f t="shared" si="77"/>
        <v>0</v>
      </c>
      <c r="BV88" s="10" t="str">
        <f>IFERROR(VLOOKUP(A88,'23'!U:V,2,0),"0")</f>
        <v>0</v>
      </c>
      <c r="BW88" s="5" t="s">
        <v>129</v>
      </c>
      <c r="BX88" s="15">
        <f t="shared" si="78"/>
        <v>0</v>
      </c>
      <c r="BY88" s="10">
        <f>IFERROR(VLOOKUP(A88,'24'!U:V,2,0),"0")</f>
        <v>7</v>
      </c>
      <c r="BZ88" s="5" t="s">
        <v>129</v>
      </c>
      <c r="CA88" s="15">
        <f t="shared" si="79"/>
        <v>95.62</v>
      </c>
      <c r="CB88" s="10">
        <f>IFERROR(VLOOKUP(A88,'25'!U:V,2,0),"0")</f>
        <v>5</v>
      </c>
      <c r="CC88" s="5" t="s">
        <v>129</v>
      </c>
      <c r="CD88" s="15">
        <f t="shared" si="80"/>
        <v>68.3</v>
      </c>
      <c r="CE88" s="10">
        <f>IFERROR(VLOOKUP(A88,'26'!U:V,2,0),"0")</f>
        <v>1</v>
      </c>
      <c r="CF88" s="5" t="s">
        <v>129</v>
      </c>
      <c r="CG88" s="15">
        <f t="shared" si="81"/>
        <v>13.66</v>
      </c>
      <c r="CH88" s="10" t="str">
        <f>IFERROR(VLOOKUP(A88,'27'!U:V,2,0),"0")</f>
        <v>0</v>
      </c>
      <c r="CI88" s="5" t="s">
        <v>129</v>
      </c>
      <c r="CJ88" s="15">
        <f t="shared" si="82"/>
        <v>0</v>
      </c>
      <c r="CK88" s="10" t="str">
        <f>IFERROR(VLOOKUP(A88,'28'!U:V,2,0),"0")</f>
        <v>0</v>
      </c>
      <c r="CL88" s="5" t="s">
        <v>129</v>
      </c>
      <c r="CM88" s="15">
        <f t="shared" si="83"/>
        <v>0</v>
      </c>
      <c r="CN88" s="10" t="str">
        <f>IFERROR(VLOOKUP(A88,'29'!U:V,2,0),"0")</f>
        <v>0</v>
      </c>
      <c r="CO88" s="5" t="s">
        <v>129</v>
      </c>
      <c r="CP88" s="15">
        <f t="shared" si="84"/>
        <v>0</v>
      </c>
      <c r="CQ88" s="10">
        <f>IFERROR(VLOOKUP(A88,'30'!U:V,2,0),"0")</f>
        <v>2</v>
      </c>
      <c r="CR88" s="5" t="s">
        <v>129</v>
      </c>
      <c r="CS88" s="15">
        <f t="shared" si="85"/>
        <v>27.32</v>
      </c>
      <c r="CT88" s="10" t="str">
        <f>IFERROR(VLOOKUP(A88,'31'!U:V,2,0),"0")</f>
        <v>0</v>
      </c>
      <c r="CU88" s="5" t="s">
        <v>129</v>
      </c>
      <c r="CV88" s="15">
        <f t="shared" si="86"/>
        <v>0</v>
      </c>
      <c r="CW88" s="10">
        <f>IFERROR(VLOOKUP(B88,'B-plus'!A:D,4,0),"0")</f>
        <v>81</v>
      </c>
      <c r="CX88" s="5" t="s">
        <v>129</v>
      </c>
      <c r="CY88" s="15">
        <f t="shared" si="87"/>
        <v>1106.46</v>
      </c>
    </row>
    <row r="89" spans="1:103" x14ac:dyDescent="0.25">
      <c r="A89" s="5" t="s">
        <v>202</v>
      </c>
      <c r="B89" s="5" t="s">
        <v>202</v>
      </c>
      <c r="C89" s="4" t="s">
        <v>203</v>
      </c>
      <c r="D89" s="13">
        <v>13.66</v>
      </c>
      <c r="E89" s="19">
        <f t="shared" si="71"/>
        <v>0</v>
      </c>
      <c r="F89" s="5" t="s">
        <v>129</v>
      </c>
      <c r="G89" s="13">
        <f t="shared" si="72"/>
        <v>0</v>
      </c>
      <c r="H89" s="10" t="str">
        <f>IFERROR(VLOOKUP(A89,'1'!U:V,2,0),"0")</f>
        <v>0</v>
      </c>
      <c r="I89" s="5" t="s">
        <v>129</v>
      </c>
      <c r="J89" s="15">
        <f t="shared" si="54"/>
        <v>0</v>
      </c>
      <c r="K89" s="10" t="str">
        <f>IFERROR(VLOOKUP(A89,'2'!U:V,2,0),"0")</f>
        <v>0</v>
      </c>
      <c r="L89" s="5" t="s">
        <v>129</v>
      </c>
      <c r="M89" s="15">
        <f t="shared" si="55"/>
        <v>0</v>
      </c>
      <c r="N89" s="10" t="str">
        <f>IFERROR(VLOOKUP(A89,'3'!U:V,2,0),"0")</f>
        <v>0</v>
      </c>
      <c r="O89" s="5" t="s">
        <v>129</v>
      </c>
      <c r="P89" s="15">
        <f t="shared" si="56"/>
        <v>0</v>
      </c>
      <c r="Q89" s="10" t="str">
        <f>IFERROR(VLOOKUP(A89,'4'!U:V,2,0),"0")</f>
        <v>0</v>
      </c>
      <c r="R89" s="5" t="s">
        <v>129</v>
      </c>
      <c r="S89" s="15">
        <f t="shared" si="57"/>
        <v>0</v>
      </c>
      <c r="T89" s="10" t="str">
        <f>IFERROR(VLOOKUP(A89,'5'!U:V,2,0),"0")</f>
        <v>0</v>
      </c>
      <c r="U89" s="5" t="s">
        <v>129</v>
      </c>
      <c r="V89" s="15">
        <f t="shared" si="58"/>
        <v>0</v>
      </c>
      <c r="W89" s="10" t="str">
        <f>IFERROR(VLOOKUP(A89,'6'!U:V,2,0),"0")</f>
        <v>0</v>
      </c>
      <c r="X89" s="5" t="s">
        <v>129</v>
      </c>
      <c r="Y89" s="15">
        <f t="shared" si="59"/>
        <v>0</v>
      </c>
      <c r="Z89" s="10" t="str">
        <f>IFERROR(VLOOKUP(A89,'7'!U:V,2,0),"0")</f>
        <v>0</v>
      </c>
      <c r="AA89" s="5" t="s">
        <v>129</v>
      </c>
      <c r="AB89" s="15">
        <f t="shared" si="60"/>
        <v>0</v>
      </c>
      <c r="AC89" s="10" t="str">
        <f>IFERROR(VLOOKUP(A89,'8'!U:V,2,0),"0")</f>
        <v>0</v>
      </c>
      <c r="AD89" s="5" t="s">
        <v>129</v>
      </c>
      <c r="AE89" s="15">
        <f t="shared" si="61"/>
        <v>0</v>
      </c>
      <c r="AF89" s="10" t="str">
        <f>IFERROR(VLOOKUP(A89,'9'!U:V,2,0),"0")</f>
        <v>0</v>
      </c>
      <c r="AG89" s="5" t="s">
        <v>129</v>
      </c>
      <c r="AH89" s="15">
        <f t="shared" si="62"/>
        <v>0</v>
      </c>
      <c r="AI89" s="10" t="str">
        <f>IFERROR(VLOOKUP(A89,'10'!U:V,2,0),"0")</f>
        <v>0</v>
      </c>
      <c r="AJ89" s="5" t="s">
        <v>129</v>
      </c>
      <c r="AK89" s="15">
        <f t="shared" si="63"/>
        <v>0</v>
      </c>
      <c r="AL89" s="10" t="str">
        <f>IFERROR(VLOOKUP(A89,'11'!U:V,2,0),"0")</f>
        <v>0</v>
      </c>
      <c r="AM89" s="5" t="s">
        <v>129</v>
      </c>
      <c r="AN89" s="15">
        <f t="shared" si="64"/>
        <v>0</v>
      </c>
      <c r="AO89" s="10" t="str">
        <f>IFERROR(VLOOKUP(A89,'12'!U:V,2,0),"0")</f>
        <v>0</v>
      </c>
      <c r="AP89" s="5" t="s">
        <v>129</v>
      </c>
      <c r="AQ89" s="15">
        <f t="shared" si="65"/>
        <v>0</v>
      </c>
      <c r="AR89" s="10" t="str">
        <f>IFERROR(VLOOKUP(A89,'13'!U:V,2,0),"0")</f>
        <v>0</v>
      </c>
      <c r="AS89" s="5" t="s">
        <v>129</v>
      </c>
      <c r="AT89" s="15">
        <f t="shared" si="66"/>
        <v>0</v>
      </c>
      <c r="AU89" s="10" t="str">
        <f>IFERROR(VLOOKUP(A89,'14'!U:V,2,0),"0")</f>
        <v>0</v>
      </c>
      <c r="AV89" s="5" t="s">
        <v>129</v>
      </c>
      <c r="AW89" s="15">
        <f t="shared" si="67"/>
        <v>0</v>
      </c>
      <c r="AX89" s="10" t="str">
        <f>IFERROR(VLOOKUP(A89,'15'!U:V,2,0),"0")</f>
        <v>0</v>
      </c>
      <c r="AY89" s="5" t="s">
        <v>129</v>
      </c>
      <c r="AZ89" s="15">
        <f t="shared" si="68"/>
        <v>0</v>
      </c>
      <c r="BA89" s="10" t="str">
        <f>IFERROR(VLOOKUP(A89,'16'!U:V,2,0),"0")</f>
        <v>0</v>
      </c>
      <c r="BB89" s="5" t="s">
        <v>129</v>
      </c>
      <c r="BC89" s="15">
        <f t="shared" si="69"/>
        <v>0</v>
      </c>
      <c r="BD89" s="10" t="str">
        <f>IFERROR(VLOOKUP(A89,'17'!U:V,2,0),"0")</f>
        <v>0</v>
      </c>
      <c r="BE89" s="5" t="s">
        <v>129</v>
      </c>
      <c r="BF89" s="15">
        <f t="shared" si="70"/>
        <v>0</v>
      </c>
      <c r="BG89" s="10" t="str">
        <f>IFERROR(VLOOKUP(A89,'18'!U:V,2,0),"0")</f>
        <v>0</v>
      </c>
      <c r="BH89" s="5" t="s">
        <v>129</v>
      </c>
      <c r="BI89" s="15">
        <f t="shared" si="73"/>
        <v>0</v>
      </c>
      <c r="BJ89" s="10" t="str">
        <f>IFERROR(VLOOKUP(A89,'19'!U:V,2,0),"0")</f>
        <v>0</v>
      </c>
      <c r="BK89" s="5" t="s">
        <v>129</v>
      </c>
      <c r="BL89" s="15">
        <f t="shared" si="74"/>
        <v>0</v>
      </c>
      <c r="BM89" s="10" t="str">
        <f>IFERROR(VLOOKUP(A89,'20'!U:V,2,0),"0")</f>
        <v>0</v>
      </c>
      <c r="BN89" s="5" t="s">
        <v>129</v>
      </c>
      <c r="BO89" s="15">
        <f t="shared" si="75"/>
        <v>0</v>
      </c>
      <c r="BP89" s="10" t="str">
        <f>IFERROR(VLOOKUP(A89,'21'!U:V,2,0),"0")</f>
        <v>0</v>
      </c>
      <c r="BQ89" s="5" t="s">
        <v>129</v>
      </c>
      <c r="BR89" s="15">
        <f t="shared" si="76"/>
        <v>0</v>
      </c>
      <c r="BS89" s="10" t="str">
        <f>IFERROR(VLOOKUP(A89,'22'!U:V,2,0),"0")</f>
        <v>0</v>
      </c>
      <c r="BT89" s="5" t="s">
        <v>129</v>
      </c>
      <c r="BU89" s="15">
        <f t="shared" si="77"/>
        <v>0</v>
      </c>
      <c r="BV89" s="10" t="str">
        <f>IFERROR(VLOOKUP(A89,'23'!U:V,2,0),"0")</f>
        <v>0</v>
      </c>
      <c r="BW89" s="5" t="s">
        <v>129</v>
      </c>
      <c r="BX89" s="15">
        <f t="shared" si="78"/>
        <v>0</v>
      </c>
      <c r="BY89" s="10" t="str">
        <f>IFERROR(VLOOKUP(A89,'24'!U:V,2,0),"0")</f>
        <v>0</v>
      </c>
      <c r="BZ89" s="5" t="s">
        <v>129</v>
      </c>
      <c r="CA89" s="15">
        <f t="shared" si="79"/>
        <v>0</v>
      </c>
      <c r="CB89" s="10" t="str">
        <f>IFERROR(VLOOKUP(A89,'25'!U:V,2,0),"0")</f>
        <v>0</v>
      </c>
      <c r="CC89" s="5" t="s">
        <v>129</v>
      </c>
      <c r="CD89" s="15">
        <f t="shared" si="80"/>
        <v>0</v>
      </c>
      <c r="CE89" s="10" t="str">
        <f>IFERROR(VLOOKUP(A89,'26'!U:V,2,0),"0")</f>
        <v>0</v>
      </c>
      <c r="CF89" s="5" t="s">
        <v>129</v>
      </c>
      <c r="CG89" s="15">
        <f t="shared" si="81"/>
        <v>0</v>
      </c>
      <c r="CH89" s="10" t="str">
        <f>IFERROR(VLOOKUP(A89,'27'!U:V,2,0),"0")</f>
        <v>0</v>
      </c>
      <c r="CI89" s="5" t="s">
        <v>129</v>
      </c>
      <c r="CJ89" s="15">
        <f t="shared" si="82"/>
        <v>0</v>
      </c>
      <c r="CK89" s="10" t="str">
        <f>IFERROR(VLOOKUP(A89,'28'!U:V,2,0),"0")</f>
        <v>0</v>
      </c>
      <c r="CL89" s="5" t="s">
        <v>129</v>
      </c>
      <c r="CM89" s="15">
        <f t="shared" si="83"/>
        <v>0</v>
      </c>
      <c r="CN89" s="10" t="str">
        <f>IFERROR(VLOOKUP(A89,'29'!U:V,2,0),"0")</f>
        <v>0</v>
      </c>
      <c r="CO89" s="5" t="s">
        <v>129</v>
      </c>
      <c r="CP89" s="15">
        <f t="shared" si="84"/>
        <v>0</v>
      </c>
      <c r="CQ89" s="10" t="str">
        <f>IFERROR(VLOOKUP(A89,'30'!U:V,2,0),"0")</f>
        <v>0</v>
      </c>
      <c r="CR89" s="5" t="s">
        <v>129</v>
      </c>
      <c r="CS89" s="15">
        <f t="shared" si="85"/>
        <v>0</v>
      </c>
      <c r="CT89" s="10" t="str">
        <f>IFERROR(VLOOKUP(A89,'31'!U:V,2,0),"0")</f>
        <v>0</v>
      </c>
      <c r="CU89" s="5" t="s">
        <v>129</v>
      </c>
      <c r="CV89" s="15">
        <f t="shared" si="86"/>
        <v>0</v>
      </c>
      <c r="CW89" s="10" t="str">
        <f>IFERROR(VLOOKUP(B89,'B-plus'!A:D,4,0),"0")</f>
        <v>0</v>
      </c>
      <c r="CX89" s="5" t="s">
        <v>129</v>
      </c>
      <c r="CY89" s="15">
        <f t="shared" si="87"/>
        <v>0</v>
      </c>
    </row>
    <row r="90" spans="1:103" x14ac:dyDescent="0.25">
      <c r="A90" s="5" t="s">
        <v>110</v>
      </c>
      <c r="B90" s="5">
        <v>1112015</v>
      </c>
      <c r="C90" s="4" t="s">
        <v>111</v>
      </c>
      <c r="D90" s="13">
        <v>12.74</v>
      </c>
      <c r="E90" s="19">
        <f t="shared" si="71"/>
        <v>2</v>
      </c>
      <c r="F90" s="5" t="s">
        <v>129</v>
      </c>
      <c r="G90" s="13">
        <f t="shared" si="72"/>
        <v>25.48</v>
      </c>
      <c r="H90" s="10" t="str">
        <f>IFERROR(VLOOKUP(A90,'1'!U:V,2,0),"0")</f>
        <v>0</v>
      </c>
      <c r="I90" s="5" t="s">
        <v>129</v>
      </c>
      <c r="J90" s="15">
        <f t="shared" si="54"/>
        <v>0</v>
      </c>
      <c r="K90" s="10" t="str">
        <f>IFERROR(VLOOKUP(A90,'2'!U:V,2,0),"0")</f>
        <v>0</v>
      </c>
      <c r="L90" s="5" t="s">
        <v>129</v>
      </c>
      <c r="M90" s="15">
        <f t="shared" si="55"/>
        <v>0</v>
      </c>
      <c r="N90" s="10" t="str">
        <f>IFERROR(VLOOKUP(A90,'3'!U:V,2,0),"0")</f>
        <v>0</v>
      </c>
      <c r="O90" s="5" t="s">
        <v>129</v>
      </c>
      <c r="P90" s="15">
        <f t="shared" si="56"/>
        <v>0</v>
      </c>
      <c r="Q90" s="10" t="str">
        <f>IFERROR(VLOOKUP(A90,'4'!U:V,2,0),"0")</f>
        <v>0</v>
      </c>
      <c r="R90" s="5" t="s">
        <v>129</v>
      </c>
      <c r="S90" s="15">
        <f t="shared" si="57"/>
        <v>0</v>
      </c>
      <c r="T90" s="10" t="str">
        <f>IFERROR(VLOOKUP(A90,'5'!U:V,2,0),"0")</f>
        <v>0</v>
      </c>
      <c r="U90" s="5" t="s">
        <v>129</v>
      </c>
      <c r="V90" s="15">
        <f t="shared" si="58"/>
        <v>0</v>
      </c>
      <c r="W90" s="10" t="str">
        <f>IFERROR(VLOOKUP(A90,'6'!U:V,2,0),"0")</f>
        <v>0</v>
      </c>
      <c r="X90" s="5" t="s">
        <v>129</v>
      </c>
      <c r="Y90" s="15">
        <f t="shared" si="59"/>
        <v>0</v>
      </c>
      <c r="Z90" s="10" t="str">
        <f>IFERROR(VLOOKUP(A90,'7'!U:V,2,0),"0")</f>
        <v>0</v>
      </c>
      <c r="AA90" s="5" t="s">
        <v>129</v>
      </c>
      <c r="AB90" s="15">
        <f t="shared" si="60"/>
        <v>0</v>
      </c>
      <c r="AC90" s="10" t="str">
        <f>IFERROR(VLOOKUP(A90,'8'!U:V,2,0),"0")</f>
        <v>0</v>
      </c>
      <c r="AD90" s="5" t="s">
        <v>129</v>
      </c>
      <c r="AE90" s="15">
        <f t="shared" si="61"/>
        <v>0</v>
      </c>
      <c r="AF90" s="10" t="str">
        <f>IFERROR(VLOOKUP(A90,'9'!U:V,2,0),"0")</f>
        <v>0</v>
      </c>
      <c r="AG90" s="5" t="s">
        <v>129</v>
      </c>
      <c r="AH90" s="15">
        <f t="shared" si="62"/>
        <v>0</v>
      </c>
      <c r="AI90" s="10" t="str">
        <f>IFERROR(VLOOKUP(A90,'10'!U:V,2,0),"0")</f>
        <v>0</v>
      </c>
      <c r="AJ90" s="5" t="s">
        <v>129</v>
      </c>
      <c r="AK90" s="15">
        <f t="shared" si="63"/>
        <v>0</v>
      </c>
      <c r="AL90" s="10" t="str">
        <f>IFERROR(VLOOKUP(A90,'11'!U:V,2,0),"0")</f>
        <v>0</v>
      </c>
      <c r="AM90" s="5" t="s">
        <v>129</v>
      </c>
      <c r="AN90" s="15">
        <f t="shared" si="64"/>
        <v>0</v>
      </c>
      <c r="AO90" s="10" t="str">
        <f>IFERROR(VLOOKUP(A90,'12'!U:V,2,0),"0")</f>
        <v>0</v>
      </c>
      <c r="AP90" s="5" t="s">
        <v>129</v>
      </c>
      <c r="AQ90" s="15">
        <f t="shared" si="65"/>
        <v>0</v>
      </c>
      <c r="AR90" s="10" t="str">
        <f>IFERROR(VLOOKUP(A90,'13'!U:V,2,0),"0")</f>
        <v>0</v>
      </c>
      <c r="AS90" s="5" t="s">
        <v>129</v>
      </c>
      <c r="AT90" s="15">
        <f t="shared" si="66"/>
        <v>0</v>
      </c>
      <c r="AU90" s="10" t="str">
        <f>IFERROR(VLOOKUP(A90,'14'!U:V,2,0),"0")</f>
        <v>0</v>
      </c>
      <c r="AV90" s="5" t="s">
        <v>129</v>
      </c>
      <c r="AW90" s="15">
        <f t="shared" si="67"/>
        <v>0</v>
      </c>
      <c r="AX90" s="10" t="str">
        <f>IFERROR(VLOOKUP(A90,'15'!U:V,2,0),"0")</f>
        <v>0</v>
      </c>
      <c r="AY90" s="5" t="s">
        <v>129</v>
      </c>
      <c r="AZ90" s="15">
        <f t="shared" si="68"/>
        <v>0</v>
      </c>
      <c r="BA90" s="10" t="str">
        <f>IFERROR(VLOOKUP(A90,'16'!U:V,2,0),"0")</f>
        <v>0</v>
      </c>
      <c r="BB90" s="5" t="s">
        <v>129</v>
      </c>
      <c r="BC90" s="15">
        <f t="shared" si="69"/>
        <v>0</v>
      </c>
      <c r="BD90" s="10" t="str">
        <f>IFERROR(VLOOKUP(A90,'17'!U:V,2,0),"0")</f>
        <v>0</v>
      </c>
      <c r="BE90" s="5" t="s">
        <v>129</v>
      </c>
      <c r="BF90" s="15">
        <f t="shared" si="70"/>
        <v>0</v>
      </c>
      <c r="BG90" s="10" t="str">
        <f>IFERROR(VLOOKUP(A90,'18'!U:V,2,0),"0")</f>
        <v>0</v>
      </c>
      <c r="BH90" s="5" t="s">
        <v>129</v>
      </c>
      <c r="BI90" s="15">
        <f t="shared" si="73"/>
        <v>0</v>
      </c>
      <c r="BJ90" s="10" t="str">
        <f>IFERROR(VLOOKUP(A90,'19'!U:V,2,0),"0")</f>
        <v>0</v>
      </c>
      <c r="BK90" s="5" t="s">
        <v>129</v>
      </c>
      <c r="BL90" s="15">
        <f t="shared" si="74"/>
        <v>0</v>
      </c>
      <c r="BM90" s="10" t="str">
        <f>IFERROR(VLOOKUP(A90,'20'!U:V,2,0),"0")</f>
        <v>0</v>
      </c>
      <c r="BN90" s="5" t="s">
        <v>129</v>
      </c>
      <c r="BO90" s="15">
        <f t="shared" si="75"/>
        <v>0</v>
      </c>
      <c r="BP90" s="10" t="str">
        <f>IFERROR(VLOOKUP(A90,'21'!U:V,2,0),"0")</f>
        <v>0</v>
      </c>
      <c r="BQ90" s="5" t="s">
        <v>129</v>
      </c>
      <c r="BR90" s="15">
        <f t="shared" si="76"/>
        <v>0</v>
      </c>
      <c r="BS90" s="10" t="str">
        <f>IFERROR(VLOOKUP(A90,'22'!U:V,2,0),"0")</f>
        <v>0</v>
      </c>
      <c r="BT90" s="5" t="s">
        <v>129</v>
      </c>
      <c r="BU90" s="15">
        <f t="shared" si="77"/>
        <v>0</v>
      </c>
      <c r="BV90" s="10" t="str">
        <f>IFERROR(VLOOKUP(A90,'23'!U:V,2,0),"0")</f>
        <v>0</v>
      </c>
      <c r="BW90" s="5" t="s">
        <v>129</v>
      </c>
      <c r="BX90" s="15">
        <f t="shared" si="78"/>
        <v>0</v>
      </c>
      <c r="BY90" s="10" t="str">
        <f>IFERROR(VLOOKUP(A90,'24'!U:V,2,0),"0")</f>
        <v>0</v>
      </c>
      <c r="BZ90" s="5" t="s">
        <v>129</v>
      </c>
      <c r="CA90" s="15">
        <f t="shared" si="79"/>
        <v>0</v>
      </c>
      <c r="CB90" s="10" t="str">
        <f>IFERROR(VLOOKUP(A90,'25'!U:V,2,0),"0")</f>
        <v>0</v>
      </c>
      <c r="CC90" s="5" t="s">
        <v>129</v>
      </c>
      <c r="CD90" s="15">
        <f t="shared" si="80"/>
        <v>0</v>
      </c>
      <c r="CE90" s="10" t="str">
        <f>IFERROR(VLOOKUP(A90,'26'!U:V,2,0),"0")</f>
        <v>0</v>
      </c>
      <c r="CF90" s="5" t="s">
        <v>129</v>
      </c>
      <c r="CG90" s="15">
        <f t="shared" si="81"/>
        <v>0</v>
      </c>
      <c r="CH90" s="10" t="str">
        <f>IFERROR(VLOOKUP(A90,'27'!U:V,2,0),"0")</f>
        <v>0</v>
      </c>
      <c r="CI90" s="5" t="s">
        <v>129</v>
      </c>
      <c r="CJ90" s="15">
        <f t="shared" si="82"/>
        <v>0</v>
      </c>
      <c r="CK90" s="10" t="str">
        <f>IFERROR(VLOOKUP(A90,'28'!U:V,2,0),"0")</f>
        <v>0</v>
      </c>
      <c r="CL90" s="5" t="s">
        <v>129</v>
      </c>
      <c r="CM90" s="15">
        <f t="shared" si="83"/>
        <v>0</v>
      </c>
      <c r="CN90" s="10" t="str">
        <f>IFERROR(VLOOKUP(A90,'29'!U:V,2,0),"0")</f>
        <v>0</v>
      </c>
      <c r="CO90" s="5" t="s">
        <v>129</v>
      </c>
      <c r="CP90" s="15">
        <f t="shared" si="84"/>
        <v>0</v>
      </c>
      <c r="CQ90" s="10">
        <f>IFERROR(VLOOKUP(A90,'30'!U:V,2,0),"0")</f>
        <v>2</v>
      </c>
      <c r="CR90" s="5" t="s">
        <v>129</v>
      </c>
      <c r="CS90" s="15">
        <f t="shared" si="85"/>
        <v>25.48</v>
      </c>
      <c r="CT90" s="10" t="str">
        <f>IFERROR(VLOOKUP(A90,'31'!U:V,2,0),"0")</f>
        <v>0</v>
      </c>
      <c r="CU90" s="5" t="s">
        <v>129</v>
      </c>
      <c r="CV90" s="15">
        <f t="shared" si="86"/>
        <v>0</v>
      </c>
      <c r="CW90" s="10">
        <f>IFERROR(VLOOKUP(B90,'B-plus'!A:D,4,0),"0")</f>
        <v>80</v>
      </c>
      <c r="CX90" s="5" t="s">
        <v>129</v>
      </c>
      <c r="CY90" s="15">
        <f t="shared" si="87"/>
        <v>1019.2</v>
      </c>
    </row>
    <row r="91" spans="1:103" x14ac:dyDescent="0.25">
      <c r="A91" s="5" t="s">
        <v>28</v>
      </c>
      <c r="B91" s="5">
        <v>1112017</v>
      </c>
      <c r="C91" s="4" t="s">
        <v>29</v>
      </c>
      <c r="D91" s="13">
        <v>11.86</v>
      </c>
      <c r="E91" s="19">
        <f t="shared" si="71"/>
        <v>2</v>
      </c>
      <c r="F91" s="5" t="s">
        <v>129</v>
      </c>
      <c r="G91" s="13">
        <f t="shared" si="72"/>
        <v>23.72</v>
      </c>
      <c r="H91" s="10" t="str">
        <f>IFERROR(VLOOKUP(A91,'1'!U:V,2,0),"0")</f>
        <v>0</v>
      </c>
      <c r="I91" s="5" t="s">
        <v>129</v>
      </c>
      <c r="J91" s="15">
        <f t="shared" si="54"/>
        <v>0</v>
      </c>
      <c r="K91" s="10" t="str">
        <f>IFERROR(VLOOKUP(A91,'2'!U:V,2,0),"0")</f>
        <v>0</v>
      </c>
      <c r="L91" s="5" t="s">
        <v>129</v>
      </c>
      <c r="M91" s="15">
        <f t="shared" si="55"/>
        <v>0</v>
      </c>
      <c r="N91" s="10" t="str">
        <f>IFERROR(VLOOKUP(A91,'3'!U:V,2,0),"0")</f>
        <v>0</v>
      </c>
      <c r="O91" s="5" t="s">
        <v>129</v>
      </c>
      <c r="P91" s="15">
        <f t="shared" si="56"/>
        <v>0</v>
      </c>
      <c r="Q91" s="10" t="str">
        <f>IFERROR(VLOOKUP(A91,'4'!U:V,2,0),"0")</f>
        <v>0</v>
      </c>
      <c r="R91" s="5" t="s">
        <v>129</v>
      </c>
      <c r="S91" s="15">
        <f t="shared" si="57"/>
        <v>0</v>
      </c>
      <c r="T91" s="10" t="str">
        <f>IFERROR(VLOOKUP(A91,'5'!U:V,2,0),"0")</f>
        <v>0</v>
      </c>
      <c r="U91" s="5" t="s">
        <v>129</v>
      </c>
      <c r="V91" s="15">
        <f t="shared" si="58"/>
        <v>0</v>
      </c>
      <c r="W91" s="10" t="str">
        <f>IFERROR(VLOOKUP(A91,'6'!U:V,2,0),"0")</f>
        <v>0</v>
      </c>
      <c r="X91" s="5" t="s">
        <v>129</v>
      </c>
      <c r="Y91" s="15">
        <f t="shared" si="59"/>
        <v>0</v>
      </c>
      <c r="Z91" s="10" t="str">
        <f>IFERROR(VLOOKUP(A91,'7'!U:V,2,0),"0")</f>
        <v>0</v>
      </c>
      <c r="AA91" s="5" t="s">
        <v>129</v>
      </c>
      <c r="AB91" s="15">
        <f t="shared" si="60"/>
        <v>0</v>
      </c>
      <c r="AC91" s="10" t="str">
        <f>IFERROR(VLOOKUP(A91,'8'!U:V,2,0),"0")</f>
        <v>0</v>
      </c>
      <c r="AD91" s="5" t="s">
        <v>129</v>
      </c>
      <c r="AE91" s="15">
        <f t="shared" si="61"/>
        <v>0</v>
      </c>
      <c r="AF91" s="10" t="str">
        <f>IFERROR(VLOOKUP(A91,'9'!U:V,2,0),"0")</f>
        <v>0</v>
      </c>
      <c r="AG91" s="5" t="s">
        <v>129</v>
      </c>
      <c r="AH91" s="15">
        <f t="shared" si="62"/>
        <v>0</v>
      </c>
      <c r="AI91" s="10" t="str">
        <f>IFERROR(VLOOKUP(A91,'10'!U:V,2,0),"0")</f>
        <v>0</v>
      </c>
      <c r="AJ91" s="5" t="s">
        <v>129</v>
      </c>
      <c r="AK91" s="15">
        <f t="shared" si="63"/>
        <v>0</v>
      </c>
      <c r="AL91" s="10" t="str">
        <f>IFERROR(VLOOKUP(A91,'11'!U:V,2,0),"0")</f>
        <v>0</v>
      </c>
      <c r="AM91" s="5" t="s">
        <v>129</v>
      </c>
      <c r="AN91" s="15">
        <f t="shared" si="64"/>
        <v>0</v>
      </c>
      <c r="AO91" s="10" t="str">
        <f>IFERROR(VLOOKUP(A91,'12'!U:V,2,0),"0")</f>
        <v>0</v>
      </c>
      <c r="AP91" s="5" t="s">
        <v>129</v>
      </c>
      <c r="AQ91" s="15">
        <f t="shared" si="65"/>
        <v>0</v>
      </c>
      <c r="AR91" s="10" t="str">
        <f>IFERROR(VLOOKUP(A91,'13'!U:V,2,0),"0")</f>
        <v>0</v>
      </c>
      <c r="AS91" s="5" t="s">
        <v>129</v>
      </c>
      <c r="AT91" s="15">
        <f t="shared" si="66"/>
        <v>0</v>
      </c>
      <c r="AU91" s="10" t="str">
        <f>IFERROR(VLOOKUP(A91,'14'!U:V,2,0),"0")</f>
        <v>0</v>
      </c>
      <c r="AV91" s="5" t="s">
        <v>129</v>
      </c>
      <c r="AW91" s="15">
        <f t="shared" si="67"/>
        <v>0</v>
      </c>
      <c r="AX91" s="10" t="str">
        <f>IFERROR(VLOOKUP(A91,'15'!U:V,2,0),"0")</f>
        <v>0</v>
      </c>
      <c r="AY91" s="5" t="s">
        <v>129</v>
      </c>
      <c r="AZ91" s="15">
        <f t="shared" si="68"/>
        <v>0</v>
      </c>
      <c r="BA91" s="10" t="str">
        <f>IFERROR(VLOOKUP(A91,'16'!U:V,2,0),"0")</f>
        <v>0</v>
      </c>
      <c r="BB91" s="5" t="s">
        <v>129</v>
      </c>
      <c r="BC91" s="15">
        <f t="shared" si="69"/>
        <v>0</v>
      </c>
      <c r="BD91" s="10" t="str">
        <f>IFERROR(VLOOKUP(A91,'17'!U:V,2,0),"0")</f>
        <v>0</v>
      </c>
      <c r="BE91" s="5" t="s">
        <v>129</v>
      </c>
      <c r="BF91" s="15">
        <f t="shared" si="70"/>
        <v>0</v>
      </c>
      <c r="BG91" s="10" t="str">
        <f>IFERROR(VLOOKUP(A91,'18'!U:V,2,0),"0")</f>
        <v>0</v>
      </c>
      <c r="BH91" s="5" t="s">
        <v>129</v>
      </c>
      <c r="BI91" s="15">
        <f t="shared" si="73"/>
        <v>0</v>
      </c>
      <c r="BJ91" s="10" t="str">
        <f>IFERROR(VLOOKUP(A91,'19'!U:V,2,0),"0")</f>
        <v>0</v>
      </c>
      <c r="BK91" s="5" t="s">
        <v>129</v>
      </c>
      <c r="BL91" s="15">
        <f t="shared" si="74"/>
        <v>0</v>
      </c>
      <c r="BM91" s="10" t="str">
        <f>IFERROR(VLOOKUP(A91,'20'!U:V,2,0),"0")</f>
        <v>0</v>
      </c>
      <c r="BN91" s="5" t="s">
        <v>129</v>
      </c>
      <c r="BO91" s="15">
        <f t="shared" si="75"/>
        <v>0</v>
      </c>
      <c r="BP91" s="10" t="str">
        <f>IFERROR(VLOOKUP(A91,'21'!U:V,2,0),"0")</f>
        <v>0</v>
      </c>
      <c r="BQ91" s="5" t="s">
        <v>129</v>
      </c>
      <c r="BR91" s="15">
        <f t="shared" si="76"/>
        <v>0</v>
      </c>
      <c r="BS91" s="10" t="str">
        <f>IFERROR(VLOOKUP(A91,'22'!U:V,2,0),"0")</f>
        <v>0</v>
      </c>
      <c r="BT91" s="5" t="s">
        <v>129</v>
      </c>
      <c r="BU91" s="15">
        <f t="shared" si="77"/>
        <v>0</v>
      </c>
      <c r="BV91" s="10" t="str">
        <f>IFERROR(VLOOKUP(A91,'23'!U:V,2,0),"0")</f>
        <v>0</v>
      </c>
      <c r="BW91" s="5" t="s">
        <v>129</v>
      </c>
      <c r="BX91" s="15">
        <f t="shared" si="78"/>
        <v>0</v>
      </c>
      <c r="BY91" s="10" t="str">
        <f>IFERROR(VLOOKUP(A91,'24'!U:V,2,0),"0")</f>
        <v>0</v>
      </c>
      <c r="BZ91" s="5" t="s">
        <v>129</v>
      </c>
      <c r="CA91" s="15">
        <f t="shared" si="79"/>
        <v>0</v>
      </c>
      <c r="CB91" s="10" t="str">
        <f>IFERROR(VLOOKUP(A91,'25'!U:V,2,0),"0")</f>
        <v>0</v>
      </c>
      <c r="CC91" s="5" t="s">
        <v>129</v>
      </c>
      <c r="CD91" s="15">
        <f t="shared" si="80"/>
        <v>0</v>
      </c>
      <c r="CE91" s="10" t="str">
        <f>IFERROR(VLOOKUP(A91,'26'!U:V,2,0),"0")</f>
        <v>0</v>
      </c>
      <c r="CF91" s="5" t="s">
        <v>129</v>
      </c>
      <c r="CG91" s="15">
        <f t="shared" si="81"/>
        <v>0</v>
      </c>
      <c r="CH91" s="10" t="str">
        <f>IFERROR(VLOOKUP(A91,'27'!U:V,2,0),"0")</f>
        <v>0</v>
      </c>
      <c r="CI91" s="5" t="s">
        <v>129</v>
      </c>
      <c r="CJ91" s="15">
        <f t="shared" si="82"/>
        <v>0</v>
      </c>
      <c r="CK91" s="10" t="str">
        <f>IFERROR(VLOOKUP(A91,'28'!U:V,2,0),"0")</f>
        <v>0</v>
      </c>
      <c r="CL91" s="5" t="s">
        <v>129</v>
      </c>
      <c r="CM91" s="15">
        <f t="shared" si="83"/>
        <v>0</v>
      </c>
      <c r="CN91" s="10" t="str">
        <f>IFERROR(VLOOKUP(A91,'29'!U:V,2,0),"0")</f>
        <v>0</v>
      </c>
      <c r="CO91" s="5" t="s">
        <v>129</v>
      </c>
      <c r="CP91" s="15">
        <f t="shared" si="84"/>
        <v>0</v>
      </c>
      <c r="CQ91" s="10">
        <f>IFERROR(VLOOKUP(A91,'30'!U:V,2,0),"0")</f>
        <v>2</v>
      </c>
      <c r="CR91" s="5" t="s">
        <v>129</v>
      </c>
      <c r="CS91" s="15">
        <f t="shared" si="85"/>
        <v>23.72</v>
      </c>
      <c r="CT91" s="10" t="str">
        <f>IFERROR(VLOOKUP(A91,'31'!U:V,2,0),"0")</f>
        <v>0</v>
      </c>
      <c r="CU91" s="5" t="s">
        <v>129</v>
      </c>
      <c r="CV91" s="15">
        <f t="shared" si="86"/>
        <v>0</v>
      </c>
      <c r="CW91" s="10">
        <f>IFERROR(VLOOKUP(B91,'B-plus'!A:D,4,0),"0")</f>
        <v>43</v>
      </c>
      <c r="CX91" s="5" t="s">
        <v>129</v>
      </c>
      <c r="CY91" s="15">
        <f t="shared" si="87"/>
        <v>509.97999999999996</v>
      </c>
    </row>
    <row r="92" spans="1:103" x14ac:dyDescent="0.25">
      <c r="A92" s="5" t="s">
        <v>189</v>
      </c>
      <c r="B92" s="5">
        <v>1112019</v>
      </c>
      <c r="C92" s="4" t="s">
        <v>190</v>
      </c>
      <c r="D92" s="95">
        <v>14.38</v>
      </c>
      <c r="E92" s="19">
        <f t="shared" si="71"/>
        <v>0</v>
      </c>
      <c r="F92" s="5" t="s">
        <v>129</v>
      </c>
      <c r="G92" s="13">
        <f t="shared" si="72"/>
        <v>0</v>
      </c>
      <c r="H92" s="10" t="str">
        <f>IFERROR(VLOOKUP(A92,'1'!U:V,2,0),"0")</f>
        <v>0</v>
      </c>
      <c r="I92" s="5" t="s">
        <v>129</v>
      </c>
      <c r="J92" s="15">
        <f t="shared" si="54"/>
        <v>0</v>
      </c>
      <c r="K92" s="10" t="str">
        <f>IFERROR(VLOOKUP(A92,'2'!U:V,2,0),"0")</f>
        <v>0</v>
      </c>
      <c r="L92" s="5" t="s">
        <v>129</v>
      </c>
      <c r="M92" s="15">
        <f t="shared" si="55"/>
        <v>0</v>
      </c>
      <c r="N92" s="10" t="str">
        <f>IFERROR(VLOOKUP(A92,'3'!U:V,2,0),"0")</f>
        <v>0</v>
      </c>
      <c r="O92" s="5" t="s">
        <v>129</v>
      </c>
      <c r="P92" s="15">
        <f t="shared" si="56"/>
        <v>0</v>
      </c>
      <c r="Q92" s="10" t="str">
        <f>IFERROR(VLOOKUP(A92,'4'!U:V,2,0),"0")</f>
        <v>0</v>
      </c>
      <c r="R92" s="5" t="s">
        <v>129</v>
      </c>
      <c r="S92" s="15">
        <f t="shared" si="57"/>
        <v>0</v>
      </c>
      <c r="T92" s="10" t="str">
        <f>IFERROR(VLOOKUP(A92,'5'!U:V,2,0),"0")</f>
        <v>0</v>
      </c>
      <c r="U92" s="5" t="s">
        <v>129</v>
      </c>
      <c r="V92" s="15">
        <f t="shared" si="58"/>
        <v>0</v>
      </c>
      <c r="W92" s="10" t="str">
        <f>IFERROR(VLOOKUP(A92,'6'!U:V,2,0),"0")</f>
        <v>0</v>
      </c>
      <c r="X92" s="5" t="s">
        <v>129</v>
      </c>
      <c r="Y92" s="15">
        <f t="shared" si="59"/>
        <v>0</v>
      </c>
      <c r="Z92" s="10" t="str">
        <f>IFERROR(VLOOKUP(A92,'7'!U:V,2,0),"0")</f>
        <v>0</v>
      </c>
      <c r="AA92" s="5" t="s">
        <v>129</v>
      </c>
      <c r="AB92" s="15">
        <f t="shared" si="60"/>
        <v>0</v>
      </c>
      <c r="AC92" s="10" t="str">
        <f>IFERROR(VLOOKUP(A92,'8'!U:V,2,0),"0")</f>
        <v>0</v>
      </c>
      <c r="AD92" s="5" t="s">
        <v>129</v>
      </c>
      <c r="AE92" s="15">
        <f t="shared" si="61"/>
        <v>0</v>
      </c>
      <c r="AF92" s="10" t="str">
        <f>IFERROR(VLOOKUP(A92,'9'!U:V,2,0),"0")</f>
        <v>0</v>
      </c>
      <c r="AG92" s="5" t="s">
        <v>129</v>
      </c>
      <c r="AH92" s="15">
        <f t="shared" si="62"/>
        <v>0</v>
      </c>
      <c r="AI92" s="10" t="str">
        <f>IFERROR(VLOOKUP(A92,'10'!U:V,2,0),"0")</f>
        <v>0</v>
      </c>
      <c r="AJ92" s="5" t="s">
        <v>129</v>
      </c>
      <c r="AK92" s="15">
        <f t="shared" si="63"/>
        <v>0</v>
      </c>
      <c r="AL92" s="10" t="str">
        <f>IFERROR(VLOOKUP(A92,'11'!U:V,2,0),"0")</f>
        <v>0</v>
      </c>
      <c r="AM92" s="5" t="s">
        <v>129</v>
      </c>
      <c r="AN92" s="15">
        <f t="shared" si="64"/>
        <v>0</v>
      </c>
      <c r="AO92" s="10" t="str">
        <f>IFERROR(VLOOKUP(A92,'12'!U:V,2,0),"0")</f>
        <v>0</v>
      </c>
      <c r="AP92" s="5" t="s">
        <v>129</v>
      </c>
      <c r="AQ92" s="15">
        <f t="shared" si="65"/>
        <v>0</v>
      </c>
      <c r="AR92" s="10" t="str">
        <f>IFERROR(VLOOKUP(A92,'13'!U:V,2,0),"0")</f>
        <v>0</v>
      </c>
      <c r="AS92" s="5" t="s">
        <v>129</v>
      </c>
      <c r="AT92" s="15">
        <f t="shared" si="66"/>
        <v>0</v>
      </c>
      <c r="AU92" s="10" t="str">
        <f>IFERROR(VLOOKUP(A92,'14'!U:V,2,0),"0")</f>
        <v>0</v>
      </c>
      <c r="AV92" s="5" t="s">
        <v>129</v>
      </c>
      <c r="AW92" s="15">
        <f t="shared" si="67"/>
        <v>0</v>
      </c>
      <c r="AX92" s="10" t="str">
        <f>IFERROR(VLOOKUP(A92,'15'!U:V,2,0),"0")</f>
        <v>0</v>
      </c>
      <c r="AY92" s="5" t="s">
        <v>129</v>
      </c>
      <c r="AZ92" s="15">
        <f t="shared" si="68"/>
        <v>0</v>
      </c>
      <c r="BA92" s="10" t="str">
        <f>IFERROR(VLOOKUP(A92,'16'!U:V,2,0),"0")</f>
        <v>0</v>
      </c>
      <c r="BB92" s="5" t="s">
        <v>129</v>
      </c>
      <c r="BC92" s="15">
        <f t="shared" si="69"/>
        <v>0</v>
      </c>
      <c r="BD92" s="10" t="str">
        <f>IFERROR(VLOOKUP(A92,'17'!U:V,2,0),"0")</f>
        <v>0</v>
      </c>
      <c r="BE92" s="5" t="s">
        <v>129</v>
      </c>
      <c r="BF92" s="15">
        <f t="shared" si="70"/>
        <v>0</v>
      </c>
      <c r="BG92" s="10" t="str">
        <f>IFERROR(VLOOKUP(A92,'18'!U:V,2,0),"0")</f>
        <v>0</v>
      </c>
      <c r="BH92" s="5" t="s">
        <v>129</v>
      </c>
      <c r="BI92" s="15">
        <f t="shared" si="73"/>
        <v>0</v>
      </c>
      <c r="BJ92" s="10" t="str">
        <f>IFERROR(VLOOKUP(A92,'19'!U:V,2,0),"0")</f>
        <v>0</v>
      </c>
      <c r="BK92" s="5" t="s">
        <v>129</v>
      </c>
      <c r="BL92" s="15">
        <f t="shared" si="74"/>
        <v>0</v>
      </c>
      <c r="BM92" s="10" t="str">
        <f>IFERROR(VLOOKUP(A92,'20'!U:V,2,0),"0")</f>
        <v>0</v>
      </c>
      <c r="BN92" s="5" t="s">
        <v>129</v>
      </c>
      <c r="BO92" s="15">
        <f t="shared" si="75"/>
        <v>0</v>
      </c>
      <c r="BP92" s="10" t="str">
        <f>IFERROR(VLOOKUP(A92,'21'!U:V,2,0),"0")</f>
        <v>0</v>
      </c>
      <c r="BQ92" s="5" t="s">
        <v>129</v>
      </c>
      <c r="BR92" s="15">
        <f t="shared" si="76"/>
        <v>0</v>
      </c>
      <c r="BS92" s="10" t="str">
        <f>IFERROR(VLOOKUP(A92,'22'!U:V,2,0),"0")</f>
        <v>0</v>
      </c>
      <c r="BT92" s="5" t="s">
        <v>129</v>
      </c>
      <c r="BU92" s="15">
        <f t="shared" si="77"/>
        <v>0</v>
      </c>
      <c r="BV92" s="10" t="str">
        <f>IFERROR(VLOOKUP(A92,'23'!U:V,2,0),"0")</f>
        <v>0</v>
      </c>
      <c r="BW92" s="5" t="s">
        <v>129</v>
      </c>
      <c r="BX92" s="15">
        <f t="shared" si="78"/>
        <v>0</v>
      </c>
      <c r="BY92" s="10" t="str">
        <f>IFERROR(VLOOKUP(A92,'24'!U:V,2,0),"0")</f>
        <v>0</v>
      </c>
      <c r="BZ92" s="5" t="s">
        <v>129</v>
      </c>
      <c r="CA92" s="15">
        <f t="shared" si="79"/>
        <v>0</v>
      </c>
      <c r="CB92" s="10" t="str">
        <f>IFERROR(VLOOKUP(A92,'25'!U:V,2,0),"0")</f>
        <v>0</v>
      </c>
      <c r="CC92" s="5" t="s">
        <v>129</v>
      </c>
      <c r="CD92" s="15">
        <f t="shared" si="80"/>
        <v>0</v>
      </c>
      <c r="CE92" s="10" t="str">
        <f>IFERROR(VLOOKUP(A92,'26'!U:V,2,0),"0")</f>
        <v>0</v>
      </c>
      <c r="CF92" s="5" t="s">
        <v>129</v>
      </c>
      <c r="CG92" s="15">
        <f t="shared" si="81"/>
        <v>0</v>
      </c>
      <c r="CH92" s="10" t="str">
        <f>IFERROR(VLOOKUP(A92,'27'!U:V,2,0),"0")</f>
        <v>0</v>
      </c>
      <c r="CI92" s="5" t="s">
        <v>129</v>
      </c>
      <c r="CJ92" s="15">
        <f t="shared" si="82"/>
        <v>0</v>
      </c>
      <c r="CK92" s="10" t="str">
        <f>IFERROR(VLOOKUP(A92,'28'!U:V,2,0),"0")</f>
        <v>0</v>
      </c>
      <c r="CL92" s="5" t="s">
        <v>129</v>
      </c>
      <c r="CM92" s="15">
        <f t="shared" si="83"/>
        <v>0</v>
      </c>
      <c r="CN92" s="10" t="str">
        <f>IFERROR(VLOOKUP(A92,'29'!U:V,2,0),"0")</f>
        <v>0</v>
      </c>
      <c r="CO92" s="5" t="s">
        <v>129</v>
      </c>
      <c r="CP92" s="15">
        <f t="shared" si="84"/>
        <v>0</v>
      </c>
      <c r="CQ92" s="10" t="str">
        <f>IFERROR(VLOOKUP(A92,'30'!U:V,2,0),"0")</f>
        <v>0</v>
      </c>
      <c r="CR92" s="5" t="s">
        <v>129</v>
      </c>
      <c r="CS92" s="15">
        <f t="shared" si="85"/>
        <v>0</v>
      </c>
      <c r="CT92" s="10" t="str">
        <f>IFERROR(VLOOKUP(A92,'31'!U:V,2,0),"0")</f>
        <v>0</v>
      </c>
      <c r="CU92" s="5" t="s">
        <v>129</v>
      </c>
      <c r="CV92" s="15">
        <f t="shared" si="86"/>
        <v>0</v>
      </c>
      <c r="CW92" s="10" t="str">
        <f>IFERROR(VLOOKUP(B92,'B-plus'!A:D,4,0),"0")</f>
        <v>0</v>
      </c>
      <c r="CX92" s="5" t="s">
        <v>129</v>
      </c>
      <c r="CY92" s="15">
        <f t="shared" si="87"/>
        <v>0</v>
      </c>
    </row>
    <row r="93" spans="1:103" x14ac:dyDescent="0.25">
      <c r="A93" s="5" t="s">
        <v>163</v>
      </c>
      <c r="B93" s="5">
        <v>1113084</v>
      </c>
      <c r="C93" s="4" t="s">
        <v>164</v>
      </c>
      <c r="D93" s="95">
        <v>5.86</v>
      </c>
      <c r="E93" s="19">
        <f t="shared" si="71"/>
        <v>0</v>
      </c>
      <c r="F93" s="5" t="s">
        <v>129</v>
      </c>
      <c r="G93" s="13">
        <f t="shared" si="72"/>
        <v>0</v>
      </c>
      <c r="H93" s="10" t="str">
        <f>IFERROR(VLOOKUP(A93,'1'!U:V,2,0),"0")</f>
        <v>0</v>
      </c>
      <c r="I93" s="5" t="s">
        <v>129</v>
      </c>
      <c r="J93" s="15">
        <f t="shared" si="54"/>
        <v>0</v>
      </c>
      <c r="K93" s="10" t="str">
        <f>IFERROR(VLOOKUP(A93,'2'!U:V,2,0),"0")</f>
        <v>0</v>
      </c>
      <c r="L93" s="5" t="s">
        <v>129</v>
      </c>
      <c r="M93" s="15">
        <f t="shared" si="55"/>
        <v>0</v>
      </c>
      <c r="N93" s="10" t="str">
        <f>IFERROR(VLOOKUP(A93,'3'!U:V,2,0),"0")</f>
        <v>0</v>
      </c>
      <c r="O93" s="5" t="s">
        <v>129</v>
      </c>
      <c r="P93" s="15">
        <f t="shared" si="56"/>
        <v>0</v>
      </c>
      <c r="Q93" s="10" t="str">
        <f>IFERROR(VLOOKUP(A93,'4'!U:V,2,0),"0")</f>
        <v>0</v>
      </c>
      <c r="R93" s="5" t="s">
        <v>129</v>
      </c>
      <c r="S93" s="15">
        <f t="shared" si="57"/>
        <v>0</v>
      </c>
      <c r="T93" s="10" t="str">
        <f>IFERROR(VLOOKUP(A93,'5'!U:V,2,0),"0")</f>
        <v>0</v>
      </c>
      <c r="U93" s="5" t="s">
        <v>129</v>
      </c>
      <c r="V93" s="15">
        <f t="shared" si="58"/>
        <v>0</v>
      </c>
      <c r="W93" s="10" t="str">
        <f>IFERROR(VLOOKUP(A93,'6'!U:V,2,0),"0")</f>
        <v>0</v>
      </c>
      <c r="X93" s="5" t="s">
        <v>129</v>
      </c>
      <c r="Y93" s="15">
        <f t="shared" si="59"/>
        <v>0</v>
      </c>
      <c r="Z93" s="10" t="str">
        <f>IFERROR(VLOOKUP(A93,'7'!U:V,2,0),"0")</f>
        <v>0</v>
      </c>
      <c r="AA93" s="5" t="s">
        <v>129</v>
      </c>
      <c r="AB93" s="15">
        <f t="shared" si="60"/>
        <v>0</v>
      </c>
      <c r="AC93" s="10" t="str">
        <f>IFERROR(VLOOKUP(A93,'8'!U:V,2,0),"0")</f>
        <v>0</v>
      </c>
      <c r="AD93" s="5" t="s">
        <v>129</v>
      </c>
      <c r="AE93" s="15">
        <f t="shared" si="61"/>
        <v>0</v>
      </c>
      <c r="AF93" s="10" t="str">
        <f>IFERROR(VLOOKUP(A93,'9'!U:V,2,0),"0")</f>
        <v>0</v>
      </c>
      <c r="AG93" s="5" t="s">
        <v>129</v>
      </c>
      <c r="AH93" s="15">
        <f t="shared" si="62"/>
        <v>0</v>
      </c>
      <c r="AI93" s="10" t="str">
        <f>IFERROR(VLOOKUP(A93,'10'!U:V,2,0),"0")</f>
        <v>0</v>
      </c>
      <c r="AJ93" s="5" t="s">
        <v>129</v>
      </c>
      <c r="AK93" s="15">
        <f t="shared" si="63"/>
        <v>0</v>
      </c>
      <c r="AL93" s="10" t="str">
        <f>IFERROR(VLOOKUP(A93,'11'!U:V,2,0),"0")</f>
        <v>0</v>
      </c>
      <c r="AM93" s="5" t="s">
        <v>129</v>
      </c>
      <c r="AN93" s="15">
        <f t="shared" si="64"/>
        <v>0</v>
      </c>
      <c r="AO93" s="10" t="str">
        <f>IFERROR(VLOOKUP(A93,'12'!U:V,2,0),"0")</f>
        <v>0</v>
      </c>
      <c r="AP93" s="5" t="s">
        <v>129</v>
      </c>
      <c r="AQ93" s="15">
        <f t="shared" si="65"/>
        <v>0</v>
      </c>
      <c r="AR93" s="10" t="str">
        <f>IFERROR(VLOOKUP(A93,'13'!U:V,2,0),"0")</f>
        <v>0</v>
      </c>
      <c r="AS93" s="5" t="s">
        <v>129</v>
      </c>
      <c r="AT93" s="15">
        <f t="shared" si="66"/>
        <v>0</v>
      </c>
      <c r="AU93" s="10" t="str">
        <f>IFERROR(VLOOKUP(A93,'14'!U:V,2,0),"0")</f>
        <v>0</v>
      </c>
      <c r="AV93" s="5" t="s">
        <v>129</v>
      </c>
      <c r="AW93" s="15">
        <f t="shared" si="67"/>
        <v>0</v>
      </c>
      <c r="AX93" s="10" t="str">
        <f>IFERROR(VLOOKUP(A93,'15'!U:V,2,0),"0")</f>
        <v>0</v>
      </c>
      <c r="AY93" s="5" t="s">
        <v>129</v>
      </c>
      <c r="AZ93" s="15">
        <f t="shared" si="68"/>
        <v>0</v>
      </c>
      <c r="BA93" s="10" t="str">
        <f>IFERROR(VLOOKUP(A93,'16'!U:V,2,0),"0")</f>
        <v>0</v>
      </c>
      <c r="BB93" s="5" t="s">
        <v>129</v>
      </c>
      <c r="BC93" s="15">
        <f t="shared" si="69"/>
        <v>0</v>
      </c>
      <c r="BD93" s="10" t="str">
        <f>IFERROR(VLOOKUP(A93,'17'!U:V,2,0),"0")</f>
        <v>0</v>
      </c>
      <c r="BE93" s="5" t="s">
        <v>129</v>
      </c>
      <c r="BF93" s="15">
        <f t="shared" si="70"/>
        <v>0</v>
      </c>
      <c r="BG93" s="10" t="str">
        <f>IFERROR(VLOOKUP(A93,'18'!U:V,2,0),"0")</f>
        <v>0</v>
      </c>
      <c r="BH93" s="5" t="s">
        <v>129</v>
      </c>
      <c r="BI93" s="15">
        <f t="shared" si="73"/>
        <v>0</v>
      </c>
      <c r="BJ93" s="10" t="str">
        <f>IFERROR(VLOOKUP(A93,'19'!U:V,2,0),"0")</f>
        <v>0</v>
      </c>
      <c r="BK93" s="5" t="s">
        <v>129</v>
      </c>
      <c r="BL93" s="15">
        <f t="shared" si="74"/>
        <v>0</v>
      </c>
      <c r="BM93" s="10" t="str">
        <f>IFERROR(VLOOKUP(A93,'20'!U:V,2,0),"0")</f>
        <v>0</v>
      </c>
      <c r="BN93" s="5" t="s">
        <v>129</v>
      </c>
      <c r="BO93" s="15">
        <f t="shared" si="75"/>
        <v>0</v>
      </c>
      <c r="BP93" s="10" t="str">
        <f>IFERROR(VLOOKUP(A93,'21'!U:V,2,0),"0")</f>
        <v>0</v>
      </c>
      <c r="BQ93" s="5" t="s">
        <v>129</v>
      </c>
      <c r="BR93" s="15">
        <f t="shared" si="76"/>
        <v>0</v>
      </c>
      <c r="BS93" s="10" t="str">
        <f>IFERROR(VLOOKUP(A93,'22'!U:V,2,0),"0")</f>
        <v>0</v>
      </c>
      <c r="BT93" s="5" t="s">
        <v>129</v>
      </c>
      <c r="BU93" s="15">
        <f t="shared" si="77"/>
        <v>0</v>
      </c>
      <c r="BV93" s="10" t="str">
        <f>IFERROR(VLOOKUP(A93,'23'!U:V,2,0),"0")</f>
        <v>0</v>
      </c>
      <c r="BW93" s="5" t="s">
        <v>129</v>
      </c>
      <c r="BX93" s="15">
        <f t="shared" si="78"/>
        <v>0</v>
      </c>
      <c r="BY93" s="10" t="str">
        <f>IFERROR(VLOOKUP(A93,'24'!U:V,2,0),"0")</f>
        <v>0</v>
      </c>
      <c r="BZ93" s="5" t="s">
        <v>129</v>
      </c>
      <c r="CA93" s="15">
        <f t="shared" si="79"/>
        <v>0</v>
      </c>
      <c r="CB93" s="10" t="str">
        <f>IFERROR(VLOOKUP(A93,'25'!U:V,2,0),"0")</f>
        <v>0</v>
      </c>
      <c r="CC93" s="5" t="s">
        <v>129</v>
      </c>
      <c r="CD93" s="15">
        <f t="shared" si="80"/>
        <v>0</v>
      </c>
      <c r="CE93" s="10" t="str">
        <f>IFERROR(VLOOKUP(A93,'26'!U:V,2,0),"0")</f>
        <v>0</v>
      </c>
      <c r="CF93" s="5" t="s">
        <v>129</v>
      </c>
      <c r="CG93" s="15">
        <f t="shared" si="81"/>
        <v>0</v>
      </c>
      <c r="CH93" s="10" t="str">
        <f>IFERROR(VLOOKUP(A93,'27'!U:V,2,0),"0")</f>
        <v>0</v>
      </c>
      <c r="CI93" s="5" t="s">
        <v>129</v>
      </c>
      <c r="CJ93" s="15">
        <f t="shared" si="82"/>
        <v>0</v>
      </c>
      <c r="CK93" s="10" t="str">
        <f>IFERROR(VLOOKUP(A93,'28'!U:V,2,0),"0")</f>
        <v>0</v>
      </c>
      <c r="CL93" s="5" t="s">
        <v>129</v>
      </c>
      <c r="CM93" s="15">
        <f t="shared" si="83"/>
        <v>0</v>
      </c>
      <c r="CN93" s="10" t="str">
        <f>IFERROR(VLOOKUP(A93,'29'!U:V,2,0),"0")</f>
        <v>0</v>
      </c>
      <c r="CO93" s="5" t="s">
        <v>129</v>
      </c>
      <c r="CP93" s="15">
        <f t="shared" si="84"/>
        <v>0</v>
      </c>
      <c r="CQ93" s="10" t="str">
        <f>IFERROR(VLOOKUP(A93,'30'!U:V,2,0),"0")</f>
        <v>0</v>
      </c>
      <c r="CR93" s="5" t="s">
        <v>129</v>
      </c>
      <c r="CS93" s="15">
        <f t="shared" si="85"/>
        <v>0</v>
      </c>
      <c r="CT93" s="10" t="str">
        <f>IFERROR(VLOOKUP(A93,'31'!U:V,2,0),"0")</f>
        <v>0</v>
      </c>
      <c r="CU93" s="5" t="s">
        <v>129</v>
      </c>
      <c r="CV93" s="15">
        <f t="shared" si="86"/>
        <v>0</v>
      </c>
      <c r="CW93" s="10" t="str">
        <f>IFERROR(VLOOKUP(B93,'B-plus'!A:D,4,0),"0")</f>
        <v>0</v>
      </c>
      <c r="CX93" s="5" t="s">
        <v>129</v>
      </c>
      <c r="CY93" s="15">
        <f t="shared" si="87"/>
        <v>0</v>
      </c>
    </row>
    <row r="94" spans="1:103" x14ac:dyDescent="0.25">
      <c r="A94" s="5" t="s">
        <v>157</v>
      </c>
      <c r="B94" s="5" t="s">
        <v>157</v>
      </c>
      <c r="C94" s="4" t="s">
        <v>158</v>
      </c>
      <c r="D94" s="95">
        <v>5.86</v>
      </c>
      <c r="E94" s="19">
        <f t="shared" si="71"/>
        <v>0</v>
      </c>
      <c r="F94" s="5" t="s">
        <v>129</v>
      </c>
      <c r="G94" s="13">
        <f t="shared" si="72"/>
        <v>0</v>
      </c>
      <c r="H94" s="10" t="str">
        <f>IFERROR(VLOOKUP(A94,'1'!U:V,2,0),"0")</f>
        <v>0</v>
      </c>
      <c r="I94" s="5" t="s">
        <v>129</v>
      </c>
      <c r="J94" s="15">
        <f t="shared" si="54"/>
        <v>0</v>
      </c>
      <c r="K94" s="10" t="str">
        <f>IFERROR(VLOOKUP(A94,'2'!U:V,2,0),"0")</f>
        <v>0</v>
      </c>
      <c r="L94" s="5" t="s">
        <v>129</v>
      </c>
      <c r="M94" s="15">
        <f t="shared" si="55"/>
        <v>0</v>
      </c>
      <c r="N94" s="10" t="str">
        <f>IFERROR(VLOOKUP(A94,'3'!U:V,2,0),"0")</f>
        <v>0</v>
      </c>
      <c r="O94" s="5" t="s">
        <v>129</v>
      </c>
      <c r="P94" s="15">
        <f t="shared" si="56"/>
        <v>0</v>
      </c>
      <c r="Q94" s="10" t="str">
        <f>IFERROR(VLOOKUP(A94,'4'!U:V,2,0),"0")</f>
        <v>0</v>
      </c>
      <c r="R94" s="5" t="s">
        <v>129</v>
      </c>
      <c r="S94" s="15">
        <f t="shared" si="57"/>
        <v>0</v>
      </c>
      <c r="T94" s="10" t="str">
        <f>IFERROR(VLOOKUP(A94,'5'!U:V,2,0),"0")</f>
        <v>0</v>
      </c>
      <c r="U94" s="5" t="s">
        <v>129</v>
      </c>
      <c r="V94" s="15">
        <f t="shared" si="58"/>
        <v>0</v>
      </c>
      <c r="W94" s="10" t="str">
        <f>IFERROR(VLOOKUP(A94,'6'!U:V,2,0),"0")</f>
        <v>0</v>
      </c>
      <c r="X94" s="5" t="s">
        <v>129</v>
      </c>
      <c r="Y94" s="15">
        <f t="shared" si="59"/>
        <v>0</v>
      </c>
      <c r="Z94" s="10" t="str">
        <f>IFERROR(VLOOKUP(A94,'7'!U:V,2,0),"0")</f>
        <v>0</v>
      </c>
      <c r="AA94" s="5" t="s">
        <v>129</v>
      </c>
      <c r="AB94" s="15">
        <f t="shared" si="60"/>
        <v>0</v>
      </c>
      <c r="AC94" s="10" t="str">
        <f>IFERROR(VLOOKUP(A94,'8'!U:V,2,0),"0")</f>
        <v>0</v>
      </c>
      <c r="AD94" s="5" t="s">
        <v>129</v>
      </c>
      <c r="AE94" s="15">
        <f t="shared" si="61"/>
        <v>0</v>
      </c>
      <c r="AF94" s="10" t="str">
        <f>IFERROR(VLOOKUP(A94,'9'!U:V,2,0),"0")</f>
        <v>0</v>
      </c>
      <c r="AG94" s="5" t="s">
        <v>129</v>
      </c>
      <c r="AH94" s="15">
        <f t="shared" si="62"/>
        <v>0</v>
      </c>
      <c r="AI94" s="10" t="str">
        <f>IFERROR(VLOOKUP(A94,'10'!U:V,2,0),"0")</f>
        <v>0</v>
      </c>
      <c r="AJ94" s="5" t="s">
        <v>129</v>
      </c>
      <c r="AK94" s="15">
        <f t="shared" si="63"/>
        <v>0</v>
      </c>
      <c r="AL94" s="10" t="str">
        <f>IFERROR(VLOOKUP(A94,'11'!U:V,2,0),"0")</f>
        <v>0</v>
      </c>
      <c r="AM94" s="5" t="s">
        <v>129</v>
      </c>
      <c r="AN94" s="15">
        <f t="shared" si="64"/>
        <v>0</v>
      </c>
      <c r="AO94" s="10" t="str">
        <f>IFERROR(VLOOKUP(A94,'12'!U:V,2,0),"0")</f>
        <v>0</v>
      </c>
      <c r="AP94" s="5" t="s">
        <v>129</v>
      </c>
      <c r="AQ94" s="15">
        <f t="shared" si="65"/>
        <v>0</v>
      </c>
      <c r="AR94" s="10" t="str">
        <f>IFERROR(VLOOKUP(A94,'13'!U:V,2,0),"0")</f>
        <v>0</v>
      </c>
      <c r="AS94" s="5" t="s">
        <v>129</v>
      </c>
      <c r="AT94" s="15">
        <f t="shared" si="66"/>
        <v>0</v>
      </c>
      <c r="AU94" s="10" t="str">
        <f>IFERROR(VLOOKUP(A94,'14'!U:V,2,0),"0")</f>
        <v>0</v>
      </c>
      <c r="AV94" s="5" t="s">
        <v>129</v>
      </c>
      <c r="AW94" s="15">
        <f t="shared" si="67"/>
        <v>0</v>
      </c>
      <c r="AX94" s="10" t="str">
        <f>IFERROR(VLOOKUP(A94,'15'!U:V,2,0),"0")</f>
        <v>0</v>
      </c>
      <c r="AY94" s="5" t="s">
        <v>129</v>
      </c>
      <c r="AZ94" s="15">
        <f t="shared" si="68"/>
        <v>0</v>
      </c>
      <c r="BA94" s="10" t="str">
        <f>IFERROR(VLOOKUP(A94,'16'!U:V,2,0),"0")</f>
        <v>0</v>
      </c>
      <c r="BB94" s="5" t="s">
        <v>129</v>
      </c>
      <c r="BC94" s="15">
        <f t="shared" si="69"/>
        <v>0</v>
      </c>
      <c r="BD94" s="10" t="str">
        <f>IFERROR(VLOOKUP(A94,'17'!U:V,2,0),"0")</f>
        <v>0</v>
      </c>
      <c r="BE94" s="5" t="s">
        <v>129</v>
      </c>
      <c r="BF94" s="15">
        <f t="shared" si="70"/>
        <v>0</v>
      </c>
      <c r="BG94" s="10" t="str">
        <f>IFERROR(VLOOKUP(A94,'18'!U:V,2,0),"0")</f>
        <v>0</v>
      </c>
      <c r="BH94" s="5" t="s">
        <v>129</v>
      </c>
      <c r="BI94" s="15">
        <f t="shared" si="73"/>
        <v>0</v>
      </c>
      <c r="BJ94" s="10" t="str">
        <f>IFERROR(VLOOKUP(A94,'19'!U:V,2,0),"0")</f>
        <v>0</v>
      </c>
      <c r="BK94" s="5" t="s">
        <v>129</v>
      </c>
      <c r="BL94" s="15">
        <f t="shared" si="74"/>
        <v>0</v>
      </c>
      <c r="BM94" s="10" t="str">
        <f>IFERROR(VLOOKUP(A94,'20'!U:V,2,0),"0")</f>
        <v>0</v>
      </c>
      <c r="BN94" s="5" t="s">
        <v>129</v>
      </c>
      <c r="BO94" s="15">
        <f t="shared" si="75"/>
        <v>0</v>
      </c>
      <c r="BP94" s="10" t="str">
        <f>IFERROR(VLOOKUP(A94,'21'!U:V,2,0),"0")</f>
        <v>0</v>
      </c>
      <c r="BQ94" s="5" t="s">
        <v>129</v>
      </c>
      <c r="BR94" s="15">
        <f t="shared" si="76"/>
        <v>0</v>
      </c>
      <c r="BS94" s="10" t="str">
        <f>IFERROR(VLOOKUP(A94,'22'!U:V,2,0),"0")</f>
        <v>0</v>
      </c>
      <c r="BT94" s="5" t="s">
        <v>129</v>
      </c>
      <c r="BU94" s="15">
        <f t="shared" si="77"/>
        <v>0</v>
      </c>
      <c r="BV94" s="10" t="str">
        <f>IFERROR(VLOOKUP(A94,'23'!U:V,2,0),"0")</f>
        <v>0</v>
      </c>
      <c r="BW94" s="5" t="s">
        <v>129</v>
      </c>
      <c r="BX94" s="15">
        <f t="shared" si="78"/>
        <v>0</v>
      </c>
      <c r="BY94" s="10" t="str">
        <f>IFERROR(VLOOKUP(A94,'24'!U:V,2,0),"0")</f>
        <v>0</v>
      </c>
      <c r="BZ94" s="5" t="s">
        <v>129</v>
      </c>
      <c r="CA94" s="15">
        <f t="shared" si="79"/>
        <v>0</v>
      </c>
      <c r="CB94" s="10" t="str">
        <f>IFERROR(VLOOKUP(A94,'25'!U:V,2,0),"0")</f>
        <v>0</v>
      </c>
      <c r="CC94" s="5" t="s">
        <v>129</v>
      </c>
      <c r="CD94" s="15">
        <f t="shared" si="80"/>
        <v>0</v>
      </c>
      <c r="CE94" s="10" t="str">
        <f>IFERROR(VLOOKUP(A94,'26'!U:V,2,0),"0")</f>
        <v>0</v>
      </c>
      <c r="CF94" s="5" t="s">
        <v>129</v>
      </c>
      <c r="CG94" s="15">
        <f t="shared" si="81"/>
        <v>0</v>
      </c>
      <c r="CH94" s="10" t="str">
        <f>IFERROR(VLOOKUP(A94,'27'!U:V,2,0),"0")</f>
        <v>0</v>
      </c>
      <c r="CI94" s="5" t="s">
        <v>129</v>
      </c>
      <c r="CJ94" s="15">
        <f t="shared" si="82"/>
        <v>0</v>
      </c>
      <c r="CK94" s="10" t="str">
        <f>IFERROR(VLOOKUP(A94,'28'!U:V,2,0),"0")</f>
        <v>0</v>
      </c>
      <c r="CL94" s="5" t="s">
        <v>129</v>
      </c>
      <c r="CM94" s="15">
        <f t="shared" si="83"/>
        <v>0</v>
      </c>
      <c r="CN94" s="10" t="str">
        <f>IFERROR(VLOOKUP(A94,'29'!U:V,2,0),"0")</f>
        <v>0</v>
      </c>
      <c r="CO94" s="5" t="s">
        <v>129</v>
      </c>
      <c r="CP94" s="15">
        <f t="shared" si="84"/>
        <v>0</v>
      </c>
      <c r="CQ94" s="10" t="str">
        <f>IFERROR(VLOOKUP(A94,'30'!U:V,2,0),"0")</f>
        <v>0</v>
      </c>
      <c r="CR94" s="5" t="s">
        <v>129</v>
      </c>
      <c r="CS94" s="15">
        <f t="shared" si="85"/>
        <v>0</v>
      </c>
      <c r="CT94" s="10" t="str">
        <f>IFERROR(VLOOKUP(A94,'31'!U:V,2,0),"0")</f>
        <v>0</v>
      </c>
      <c r="CU94" s="5" t="s">
        <v>129</v>
      </c>
      <c r="CV94" s="15">
        <f t="shared" si="86"/>
        <v>0</v>
      </c>
      <c r="CW94" s="10" t="str">
        <f>IFERROR(VLOOKUP(B94,'B-plus'!A:D,4,0),"0")</f>
        <v>0</v>
      </c>
      <c r="CX94" s="5" t="s">
        <v>129</v>
      </c>
      <c r="CY94" s="15">
        <f t="shared" si="87"/>
        <v>0</v>
      </c>
    </row>
    <row r="95" spans="1:103" x14ac:dyDescent="0.25">
      <c r="A95" s="5" t="s">
        <v>8</v>
      </c>
      <c r="B95" s="5">
        <v>1114501</v>
      </c>
      <c r="C95" s="4" t="s">
        <v>9</v>
      </c>
      <c r="D95" s="13">
        <v>9.35</v>
      </c>
      <c r="E95" s="19">
        <f t="shared" si="71"/>
        <v>0</v>
      </c>
      <c r="F95" s="5" t="s">
        <v>129</v>
      </c>
      <c r="G95" s="13">
        <f t="shared" si="72"/>
        <v>0</v>
      </c>
      <c r="H95" s="10" t="str">
        <f>IFERROR(VLOOKUP(A95,'1'!U:V,2,0),"0")</f>
        <v>0</v>
      </c>
      <c r="I95" s="5" t="s">
        <v>129</v>
      </c>
      <c r="J95" s="15">
        <f t="shared" si="54"/>
        <v>0</v>
      </c>
      <c r="K95" s="10" t="str">
        <f>IFERROR(VLOOKUP(A95,'2'!U:V,2,0),"0")</f>
        <v>0</v>
      </c>
      <c r="L95" s="5" t="s">
        <v>129</v>
      </c>
      <c r="M95" s="15">
        <f t="shared" si="55"/>
        <v>0</v>
      </c>
      <c r="N95" s="10" t="str">
        <f>IFERROR(VLOOKUP(A95,'3'!U:V,2,0),"0")</f>
        <v>0</v>
      </c>
      <c r="O95" s="5" t="s">
        <v>129</v>
      </c>
      <c r="P95" s="15">
        <f t="shared" si="56"/>
        <v>0</v>
      </c>
      <c r="Q95" s="10" t="str">
        <f>IFERROR(VLOOKUP(A95,'4'!U:V,2,0),"0")</f>
        <v>0</v>
      </c>
      <c r="R95" s="5" t="s">
        <v>129</v>
      </c>
      <c r="S95" s="15">
        <f t="shared" si="57"/>
        <v>0</v>
      </c>
      <c r="T95" s="10" t="str">
        <f>IFERROR(VLOOKUP(A95,'5'!U:V,2,0),"0")</f>
        <v>0</v>
      </c>
      <c r="U95" s="5" t="s">
        <v>129</v>
      </c>
      <c r="V95" s="15">
        <f t="shared" si="58"/>
        <v>0</v>
      </c>
      <c r="W95" s="10" t="str">
        <f>IFERROR(VLOOKUP(A95,'6'!U:V,2,0),"0")</f>
        <v>0</v>
      </c>
      <c r="X95" s="5" t="s">
        <v>129</v>
      </c>
      <c r="Y95" s="15">
        <f t="shared" si="59"/>
        <v>0</v>
      </c>
      <c r="Z95" s="10" t="str">
        <f>IFERROR(VLOOKUP(A95,'7'!U:V,2,0),"0")</f>
        <v>0</v>
      </c>
      <c r="AA95" s="5" t="s">
        <v>129</v>
      </c>
      <c r="AB95" s="15">
        <f t="shared" si="60"/>
        <v>0</v>
      </c>
      <c r="AC95" s="10" t="str">
        <f>IFERROR(VLOOKUP(A95,'8'!U:V,2,0),"0")</f>
        <v>0</v>
      </c>
      <c r="AD95" s="5" t="s">
        <v>129</v>
      </c>
      <c r="AE95" s="15">
        <f t="shared" si="61"/>
        <v>0</v>
      </c>
      <c r="AF95" s="10" t="str">
        <f>IFERROR(VLOOKUP(A95,'9'!U:V,2,0),"0")</f>
        <v>0</v>
      </c>
      <c r="AG95" s="5" t="s">
        <v>129</v>
      </c>
      <c r="AH95" s="15">
        <f t="shared" si="62"/>
        <v>0</v>
      </c>
      <c r="AI95" s="10" t="str">
        <f>IFERROR(VLOOKUP(A95,'10'!U:V,2,0),"0")</f>
        <v>0</v>
      </c>
      <c r="AJ95" s="5" t="s">
        <v>129</v>
      </c>
      <c r="AK95" s="15">
        <f t="shared" si="63"/>
        <v>0</v>
      </c>
      <c r="AL95" s="10" t="str">
        <f>IFERROR(VLOOKUP(A95,'11'!U:V,2,0),"0")</f>
        <v>0</v>
      </c>
      <c r="AM95" s="5" t="s">
        <v>129</v>
      </c>
      <c r="AN95" s="15">
        <f t="shared" si="64"/>
        <v>0</v>
      </c>
      <c r="AO95" s="10" t="str">
        <f>IFERROR(VLOOKUP(A95,'12'!U:V,2,0),"0")</f>
        <v>0</v>
      </c>
      <c r="AP95" s="5" t="s">
        <v>129</v>
      </c>
      <c r="AQ95" s="15">
        <f t="shared" si="65"/>
        <v>0</v>
      </c>
      <c r="AR95" s="10" t="str">
        <f>IFERROR(VLOOKUP(A95,'13'!U:V,2,0),"0")</f>
        <v>0</v>
      </c>
      <c r="AS95" s="5" t="s">
        <v>129</v>
      </c>
      <c r="AT95" s="15">
        <f t="shared" si="66"/>
        <v>0</v>
      </c>
      <c r="AU95" s="10" t="str">
        <f>IFERROR(VLOOKUP(A95,'14'!U:V,2,0),"0")</f>
        <v>0</v>
      </c>
      <c r="AV95" s="5" t="s">
        <v>129</v>
      </c>
      <c r="AW95" s="15">
        <f t="shared" si="67"/>
        <v>0</v>
      </c>
      <c r="AX95" s="10" t="str">
        <f>IFERROR(VLOOKUP(A95,'15'!U:V,2,0),"0")</f>
        <v>0</v>
      </c>
      <c r="AY95" s="5" t="s">
        <v>129</v>
      </c>
      <c r="AZ95" s="15">
        <f t="shared" si="68"/>
        <v>0</v>
      </c>
      <c r="BA95" s="10" t="str">
        <f>IFERROR(VLOOKUP(A95,'16'!U:V,2,0),"0")</f>
        <v>0</v>
      </c>
      <c r="BB95" s="5" t="s">
        <v>129</v>
      </c>
      <c r="BC95" s="15">
        <f t="shared" si="69"/>
        <v>0</v>
      </c>
      <c r="BD95" s="10" t="str">
        <f>IFERROR(VLOOKUP(A95,'17'!U:V,2,0),"0")</f>
        <v>0</v>
      </c>
      <c r="BE95" s="5" t="s">
        <v>129</v>
      </c>
      <c r="BF95" s="15">
        <f t="shared" si="70"/>
        <v>0</v>
      </c>
      <c r="BG95" s="10" t="str">
        <f>IFERROR(VLOOKUP(A95,'18'!U:V,2,0),"0")</f>
        <v>0</v>
      </c>
      <c r="BH95" s="5" t="s">
        <v>129</v>
      </c>
      <c r="BI95" s="15">
        <f t="shared" si="73"/>
        <v>0</v>
      </c>
      <c r="BJ95" s="10" t="str">
        <f>IFERROR(VLOOKUP(A95,'19'!U:V,2,0),"0")</f>
        <v>0</v>
      </c>
      <c r="BK95" s="5" t="s">
        <v>129</v>
      </c>
      <c r="BL95" s="15">
        <f t="shared" si="74"/>
        <v>0</v>
      </c>
      <c r="BM95" s="10" t="str">
        <f>IFERROR(VLOOKUP(A95,'20'!U:V,2,0),"0")</f>
        <v>0</v>
      </c>
      <c r="BN95" s="5" t="s">
        <v>129</v>
      </c>
      <c r="BO95" s="15">
        <f t="shared" si="75"/>
        <v>0</v>
      </c>
      <c r="BP95" s="10" t="str">
        <f>IFERROR(VLOOKUP(A95,'21'!U:V,2,0),"0")</f>
        <v>0</v>
      </c>
      <c r="BQ95" s="5" t="s">
        <v>129</v>
      </c>
      <c r="BR95" s="15">
        <f t="shared" si="76"/>
        <v>0</v>
      </c>
      <c r="BS95" s="10" t="str">
        <f>IFERROR(VLOOKUP(A95,'22'!U:V,2,0),"0")</f>
        <v>0</v>
      </c>
      <c r="BT95" s="5" t="s">
        <v>129</v>
      </c>
      <c r="BU95" s="15">
        <f t="shared" si="77"/>
        <v>0</v>
      </c>
      <c r="BV95" s="10" t="str">
        <f>IFERROR(VLOOKUP(A95,'23'!U:V,2,0),"0")</f>
        <v>0</v>
      </c>
      <c r="BW95" s="5" t="s">
        <v>129</v>
      </c>
      <c r="BX95" s="15">
        <f t="shared" si="78"/>
        <v>0</v>
      </c>
      <c r="BY95" s="10" t="str">
        <f>IFERROR(VLOOKUP(A95,'24'!U:V,2,0),"0")</f>
        <v>0</v>
      </c>
      <c r="BZ95" s="5" t="s">
        <v>129</v>
      </c>
      <c r="CA95" s="15">
        <f t="shared" si="79"/>
        <v>0</v>
      </c>
      <c r="CB95" s="10" t="str">
        <f>IFERROR(VLOOKUP(A95,'25'!U:V,2,0),"0")</f>
        <v>0</v>
      </c>
      <c r="CC95" s="5" t="s">
        <v>129</v>
      </c>
      <c r="CD95" s="15">
        <f t="shared" si="80"/>
        <v>0</v>
      </c>
      <c r="CE95" s="10" t="str">
        <f>IFERROR(VLOOKUP(A95,'26'!U:V,2,0),"0")</f>
        <v>0</v>
      </c>
      <c r="CF95" s="5" t="s">
        <v>129</v>
      </c>
      <c r="CG95" s="15">
        <f t="shared" si="81"/>
        <v>0</v>
      </c>
      <c r="CH95" s="10" t="str">
        <f>IFERROR(VLOOKUP(A95,'27'!U:V,2,0),"0")</f>
        <v>0</v>
      </c>
      <c r="CI95" s="5" t="s">
        <v>129</v>
      </c>
      <c r="CJ95" s="15">
        <f t="shared" si="82"/>
        <v>0</v>
      </c>
      <c r="CK95" s="10" t="str">
        <f>IFERROR(VLOOKUP(A95,'28'!U:V,2,0),"0")</f>
        <v>0</v>
      </c>
      <c r="CL95" s="5" t="s">
        <v>129</v>
      </c>
      <c r="CM95" s="15">
        <f t="shared" si="83"/>
        <v>0</v>
      </c>
      <c r="CN95" s="10" t="str">
        <f>IFERROR(VLOOKUP(A95,'29'!U:V,2,0),"0")</f>
        <v>0</v>
      </c>
      <c r="CO95" s="5" t="s">
        <v>129</v>
      </c>
      <c r="CP95" s="15">
        <f t="shared" si="84"/>
        <v>0</v>
      </c>
      <c r="CQ95" s="10" t="str">
        <f>IFERROR(VLOOKUP(A95,'30'!U:V,2,0),"0")</f>
        <v>0</v>
      </c>
      <c r="CR95" s="5" t="s">
        <v>129</v>
      </c>
      <c r="CS95" s="15">
        <f t="shared" si="85"/>
        <v>0</v>
      </c>
      <c r="CT95" s="10" t="str">
        <f>IFERROR(VLOOKUP(A95,'31'!U:V,2,0),"0")</f>
        <v>0</v>
      </c>
      <c r="CU95" s="5" t="s">
        <v>129</v>
      </c>
      <c r="CV95" s="15">
        <f t="shared" si="86"/>
        <v>0</v>
      </c>
      <c r="CW95" s="10" t="str">
        <f>IFERROR(VLOOKUP(B95,'B-plus'!A:D,4,0),"0")</f>
        <v>0</v>
      </c>
      <c r="CX95" s="5" t="s">
        <v>129</v>
      </c>
      <c r="CY95" s="15">
        <f t="shared" si="87"/>
        <v>0</v>
      </c>
    </row>
    <row r="96" spans="1:103" x14ac:dyDescent="0.25">
      <c r="A96" s="5" t="s">
        <v>145</v>
      </c>
      <c r="B96" s="5" t="s">
        <v>145</v>
      </c>
      <c r="C96" s="4" t="s">
        <v>146</v>
      </c>
      <c r="D96" s="13">
        <v>9.35</v>
      </c>
      <c r="E96" s="19">
        <f t="shared" si="71"/>
        <v>0</v>
      </c>
      <c r="F96" s="5" t="s">
        <v>129</v>
      </c>
      <c r="G96" s="13">
        <f t="shared" si="72"/>
        <v>0</v>
      </c>
      <c r="H96" s="10" t="str">
        <f>IFERROR(VLOOKUP(A96,'1'!U:V,2,0),"0")</f>
        <v>0</v>
      </c>
      <c r="I96" s="5" t="s">
        <v>129</v>
      </c>
      <c r="J96" s="15">
        <f t="shared" si="54"/>
        <v>0</v>
      </c>
      <c r="K96" s="10" t="str">
        <f>IFERROR(VLOOKUP(A96,'2'!U:V,2,0),"0")</f>
        <v>0</v>
      </c>
      <c r="L96" s="5" t="s">
        <v>129</v>
      </c>
      <c r="M96" s="15">
        <f t="shared" si="55"/>
        <v>0</v>
      </c>
      <c r="N96" s="10" t="str">
        <f>IFERROR(VLOOKUP(A96,'3'!U:V,2,0),"0")</f>
        <v>0</v>
      </c>
      <c r="O96" s="5" t="s">
        <v>129</v>
      </c>
      <c r="P96" s="15">
        <f t="shared" si="56"/>
        <v>0</v>
      </c>
      <c r="Q96" s="10" t="str">
        <f>IFERROR(VLOOKUP(A96,'4'!U:V,2,0),"0")</f>
        <v>0</v>
      </c>
      <c r="R96" s="5" t="s">
        <v>129</v>
      </c>
      <c r="S96" s="15">
        <f t="shared" si="57"/>
        <v>0</v>
      </c>
      <c r="T96" s="10" t="str">
        <f>IFERROR(VLOOKUP(A96,'5'!U:V,2,0),"0")</f>
        <v>0</v>
      </c>
      <c r="U96" s="5" t="s">
        <v>129</v>
      </c>
      <c r="V96" s="15">
        <f t="shared" si="58"/>
        <v>0</v>
      </c>
      <c r="W96" s="10" t="str">
        <f>IFERROR(VLOOKUP(A96,'6'!U:V,2,0),"0")</f>
        <v>0</v>
      </c>
      <c r="X96" s="5" t="s">
        <v>129</v>
      </c>
      <c r="Y96" s="15">
        <f t="shared" si="59"/>
        <v>0</v>
      </c>
      <c r="Z96" s="10" t="str">
        <f>IFERROR(VLOOKUP(A96,'7'!U:V,2,0),"0")</f>
        <v>0</v>
      </c>
      <c r="AA96" s="5" t="s">
        <v>129</v>
      </c>
      <c r="AB96" s="15">
        <f t="shared" si="60"/>
        <v>0</v>
      </c>
      <c r="AC96" s="10" t="str">
        <f>IFERROR(VLOOKUP(A96,'8'!U:V,2,0),"0")</f>
        <v>0</v>
      </c>
      <c r="AD96" s="5" t="s">
        <v>129</v>
      </c>
      <c r="AE96" s="15">
        <f t="shared" si="61"/>
        <v>0</v>
      </c>
      <c r="AF96" s="10" t="str">
        <f>IFERROR(VLOOKUP(A96,'9'!U:V,2,0),"0")</f>
        <v>0</v>
      </c>
      <c r="AG96" s="5" t="s">
        <v>129</v>
      </c>
      <c r="AH96" s="15">
        <f t="shared" si="62"/>
        <v>0</v>
      </c>
      <c r="AI96" s="10" t="str">
        <f>IFERROR(VLOOKUP(A96,'10'!U:V,2,0),"0")</f>
        <v>0</v>
      </c>
      <c r="AJ96" s="5" t="s">
        <v>129</v>
      </c>
      <c r="AK96" s="15">
        <f t="shared" si="63"/>
        <v>0</v>
      </c>
      <c r="AL96" s="10" t="str">
        <f>IFERROR(VLOOKUP(A96,'11'!U:V,2,0),"0")</f>
        <v>0</v>
      </c>
      <c r="AM96" s="5" t="s">
        <v>129</v>
      </c>
      <c r="AN96" s="15">
        <f t="shared" si="64"/>
        <v>0</v>
      </c>
      <c r="AO96" s="10" t="str">
        <f>IFERROR(VLOOKUP(A96,'12'!U:V,2,0),"0")</f>
        <v>0</v>
      </c>
      <c r="AP96" s="5" t="s">
        <v>129</v>
      </c>
      <c r="AQ96" s="15">
        <f t="shared" si="65"/>
        <v>0</v>
      </c>
      <c r="AR96" s="10" t="str">
        <f>IFERROR(VLOOKUP(A96,'13'!U:V,2,0),"0")</f>
        <v>0</v>
      </c>
      <c r="AS96" s="5" t="s">
        <v>129</v>
      </c>
      <c r="AT96" s="15">
        <f t="shared" si="66"/>
        <v>0</v>
      </c>
      <c r="AU96" s="10" t="str">
        <f>IFERROR(VLOOKUP(A96,'14'!U:V,2,0),"0")</f>
        <v>0</v>
      </c>
      <c r="AV96" s="5" t="s">
        <v>129</v>
      </c>
      <c r="AW96" s="15">
        <f t="shared" si="67"/>
        <v>0</v>
      </c>
      <c r="AX96" s="10" t="str">
        <f>IFERROR(VLOOKUP(A96,'15'!U:V,2,0),"0")</f>
        <v>0</v>
      </c>
      <c r="AY96" s="5" t="s">
        <v>129</v>
      </c>
      <c r="AZ96" s="15">
        <f t="shared" si="68"/>
        <v>0</v>
      </c>
      <c r="BA96" s="10" t="str">
        <f>IFERROR(VLOOKUP(A96,'16'!U:V,2,0),"0")</f>
        <v>0</v>
      </c>
      <c r="BB96" s="5" t="s">
        <v>129</v>
      </c>
      <c r="BC96" s="15">
        <f t="shared" si="69"/>
        <v>0</v>
      </c>
      <c r="BD96" s="10" t="str">
        <f>IFERROR(VLOOKUP(A96,'17'!U:V,2,0),"0")</f>
        <v>0</v>
      </c>
      <c r="BE96" s="5" t="s">
        <v>129</v>
      </c>
      <c r="BF96" s="15">
        <f t="shared" si="70"/>
        <v>0</v>
      </c>
      <c r="BG96" s="10" t="str">
        <f>IFERROR(VLOOKUP(A96,'18'!U:V,2,0),"0")</f>
        <v>0</v>
      </c>
      <c r="BH96" s="5" t="s">
        <v>129</v>
      </c>
      <c r="BI96" s="15">
        <f t="shared" si="73"/>
        <v>0</v>
      </c>
      <c r="BJ96" s="10" t="str">
        <f>IFERROR(VLOOKUP(A96,'19'!U:V,2,0),"0")</f>
        <v>0</v>
      </c>
      <c r="BK96" s="5" t="s">
        <v>129</v>
      </c>
      <c r="BL96" s="15">
        <f t="shared" si="74"/>
        <v>0</v>
      </c>
      <c r="BM96" s="10" t="str">
        <f>IFERROR(VLOOKUP(A96,'20'!U:V,2,0),"0")</f>
        <v>0</v>
      </c>
      <c r="BN96" s="5" t="s">
        <v>129</v>
      </c>
      <c r="BO96" s="15">
        <f t="shared" si="75"/>
        <v>0</v>
      </c>
      <c r="BP96" s="10" t="str">
        <f>IFERROR(VLOOKUP(A96,'21'!U:V,2,0),"0")</f>
        <v>0</v>
      </c>
      <c r="BQ96" s="5" t="s">
        <v>129</v>
      </c>
      <c r="BR96" s="15">
        <f t="shared" si="76"/>
        <v>0</v>
      </c>
      <c r="BS96" s="10" t="str">
        <f>IFERROR(VLOOKUP(A96,'22'!U:V,2,0),"0")</f>
        <v>0</v>
      </c>
      <c r="BT96" s="5" t="s">
        <v>129</v>
      </c>
      <c r="BU96" s="15">
        <f t="shared" si="77"/>
        <v>0</v>
      </c>
      <c r="BV96" s="10" t="str">
        <f>IFERROR(VLOOKUP(A96,'23'!U:V,2,0),"0")</f>
        <v>0</v>
      </c>
      <c r="BW96" s="5" t="s">
        <v>129</v>
      </c>
      <c r="BX96" s="15">
        <f t="shared" si="78"/>
        <v>0</v>
      </c>
      <c r="BY96" s="10" t="str">
        <f>IFERROR(VLOOKUP(A96,'24'!U:V,2,0),"0")</f>
        <v>0</v>
      </c>
      <c r="BZ96" s="5" t="s">
        <v>129</v>
      </c>
      <c r="CA96" s="15">
        <f t="shared" si="79"/>
        <v>0</v>
      </c>
      <c r="CB96" s="10" t="str">
        <f>IFERROR(VLOOKUP(A96,'25'!U:V,2,0),"0")</f>
        <v>0</v>
      </c>
      <c r="CC96" s="5" t="s">
        <v>129</v>
      </c>
      <c r="CD96" s="15">
        <f t="shared" si="80"/>
        <v>0</v>
      </c>
      <c r="CE96" s="10" t="str">
        <f>IFERROR(VLOOKUP(A96,'26'!U:V,2,0),"0")</f>
        <v>0</v>
      </c>
      <c r="CF96" s="5" t="s">
        <v>129</v>
      </c>
      <c r="CG96" s="15">
        <f t="shared" si="81"/>
        <v>0</v>
      </c>
      <c r="CH96" s="10" t="str">
        <f>IFERROR(VLOOKUP(A96,'27'!U:V,2,0),"0")</f>
        <v>0</v>
      </c>
      <c r="CI96" s="5" t="s">
        <v>129</v>
      </c>
      <c r="CJ96" s="15">
        <f t="shared" si="82"/>
        <v>0</v>
      </c>
      <c r="CK96" s="10" t="str">
        <f>IFERROR(VLOOKUP(A96,'28'!U:V,2,0),"0")</f>
        <v>0</v>
      </c>
      <c r="CL96" s="5" t="s">
        <v>129</v>
      </c>
      <c r="CM96" s="15">
        <f t="shared" si="83"/>
        <v>0</v>
      </c>
      <c r="CN96" s="10" t="str">
        <f>IFERROR(VLOOKUP(A96,'29'!U:V,2,0),"0")</f>
        <v>0</v>
      </c>
      <c r="CO96" s="5" t="s">
        <v>129</v>
      </c>
      <c r="CP96" s="15">
        <f t="shared" si="84"/>
        <v>0</v>
      </c>
      <c r="CQ96" s="10" t="str">
        <f>IFERROR(VLOOKUP(A96,'30'!U:V,2,0),"0")</f>
        <v>0</v>
      </c>
      <c r="CR96" s="5" t="s">
        <v>129</v>
      </c>
      <c r="CS96" s="15">
        <f t="shared" si="85"/>
        <v>0</v>
      </c>
      <c r="CT96" s="10" t="str">
        <f>IFERROR(VLOOKUP(A96,'31'!U:V,2,0),"0")</f>
        <v>0</v>
      </c>
      <c r="CU96" s="5" t="s">
        <v>129</v>
      </c>
      <c r="CV96" s="15">
        <f t="shared" si="86"/>
        <v>0</v>
      </c>
      <c r="CW96" s="10" t="str">
        <f>IFERROR(VLOOKUP(B96,'B-plus'!A:D,4,0),"0")</f>
        <v>0</v>
      </c>
      <c r="CX96" s="5" t="s">
        <v>129</v>
      </c>
      <c r="CY96" s="15">
        <f t="shared" si="87"/>
        <v>0</v>
      </c>
    </row>
    <row r="97" spans="1:103" x14ac:dyDescent="0.25">
      <c r="A97" s="5" t="s">
        <v>6</v>
      </c>
      <c r="B97" s="5">
        <v>1114502</v>
      </c>
      <c r="C97" s="4" t="s">
        <v>7</v>
      </c>
      <c r="D97" s="13">
        <v>10.33</v>
      </c>
      <c r="E97" s="19">
        <f t="shared" si="71"/>
        <v>0</v>
      </c>
      <c r="F97" s="5" t="s">
        <v>129</v>
      </c>
      <c r="G97" s="13">
        <f t="shared" si="72"/>
        <v>0</v>
      </c>
      <c r="H97" s="10" t="str">
        <f>IFERROR(VLOOKUP(A97,'1'!U:V,2,0),"0")</f>
        <v>0</v>
      </c>
      <c r="I97" s="5" t="s">
        <v>129</v>
      </c>
      <c r="J97" s="15">
        <f t="shared" si="54"/>
        <v>0</v>
      </c>
      <c r="K97" s="10" t="str">
        <f>IFERROR(VLOOKUP(A97,'2'!U:V,2,0),"0")</f>
        <v>0</v>
      </c>
      <c r="L97" s="5" t="s">
        <v>129</v>
      </c>
      <c r="M97" s="15">
        <f t="shared" si="55"/>
        <v>0</v>
      </c>
      <c r="N97" s="10" t="str">
        <f>IFERROR(VLOOKUP(A97,'3'!U:V,2,0),"0")</f>
        <v>0</v>
      </c>
      <c r="O97" s="5" t="s">
        <v>129</v>
      </c>
      <c r="P97" s="15">
        <f t="shared" si="56"/>
        <v>0</v>
      </c>
      <c r="Q97" s="10" t="str">
        <f>IFERROR(VLOOKUP(A97,'4'!U:V,2,0),"0")</f>
        <v>0</v>
      </c>
      <c r="R97" s="5" t="s">
        <v>129</v>
      </c>
      <c r="S97" s="15">
        <f t="shared" si="57"/>
        <v>0</v>
      </c>
      <c r="T97" s="10" t="str">
        <f>IFERROR(VLOOKUP(A97,'5'!U:V,2,0),"0")</f>
        <v>0</v>
      </c>
      <c r="U97" s="5" t="s">
        <v>129</v>
      </c>
      <c r="V97" s="15">
        <f t="shared" si="58"/>
        <v>0</v>
      </c>
      <c r="W97" s="10" t="str">
        <f>IFERROR(VLOOKUP(A97,'6'!U:V,2,0),"0")</f>
        <v>0</v>
      </c>
      <c r="X97" s="5" t="s">
        <v>129</v>
      </c>
      <c r="Y97" s="15">
        <f t="shared" si="59"/>
        <v>0</v>
      </c>
      <c r="Z97" s="10" t="str">
        <f>IFERROR(VLOOKUP(A97,'7'!U:V,2,0),"0")</f>
        <v>0</v>
      </c>
      <c r="AA97" s="5" t="s">
        <v>129</v>
      </c>
      <c r="AB97" s="15">
        <f t="shared" si="60"/>
        <v>0</v>
      </c>
      <c r="AC97" s="10" t="str">
        <f>IFERROR(VLOOKUP(A97,'8'!U:V,2,0),"0")</f>
        <v>0</v>
      </c>
      <c r="AD97" s="5" t="s">
        <v>129</v>
      </c>
      <c r="AE97" s="15">
        <f t="shared" si="61"/>
        <v>0</v>
      </c>
      <c r="AF97" s="10" t="str">
        <f>IFERROR(VLOOKUP(A97,'9'!U:V,2,0),"0")</f>
        <v>0</v>
      </c>
      <c r="AG97" s="5" t="s">
        <v>129</v>
      </c>
      <c r="AH97" s="15">
        <f t="shared" si="62"/>
        <v>0</v>
      </c>
      <c r="AI97" s="10" t="str">
        <f>IFERROR(VLOOKUP(A97,'10'!U:V,2,0),"0")</f>
        <v>0</v>
      </c>
      <c r="AJ97" s="5" t="s">
        <v>129</v>
      </c>
      <c r="AK97" s="15">
        <f t="shared" si="63"/>
        <v>0</v>
      </c>
      <c r="AL97" s="10" t="str">
        <f>IFERROR(VLOOKUP(A97,'11'!U:V,2,0),"0")</f>
        <v>0</v>
      </c>
      <c r="AM97" s="5" t="s">
        <v>129</v>
      </c>
      <c r="AN97" s="15">
        <f t="shared" si="64"/>
        <v>0</v>
      </c>
      <c r="AO97" s="10" t="str">
        <f>IFERROR(VLOOKUP(A97,'12'!U:V,2,0),"0")</f>
        <v>0</v>
      </c>
      <c r="AP97" s="5" t="s">
        <v>129</v>
      </c>
      <c r="AQ97" s="15">
        <f t="shared" si="65"/>
        <v>0</v>
      </c>
      <c r="AR97" s="10" t="str">
        <f>IFERROR(VLOOKUP(A97,'13'!U:V,2,0),"0")</f>
        <v>0</v>
      </c>
      <c r="AS97" s="5" t="s">
        <v>129</v>
      </c>
      <c r="AT97" s="15">
        <f t="shared" si="66"/>
        <v>0</v>
      </c>
      <c r="AU97" s="10" t="str">
        <f>IFERROR(VLOOKUP(A97,'14'!U:V,2,0),"0")</f>
        <v>0</v>
      </c>
      <c r="AV97" s="5" t="s">
        <v>129</v>
      </c>
      <c r="AW97" s="15">
        <f t="shared" si="67"/>
        <v>0</v>
      </c>
      <c r="AX97" s="10" t="str">
        <f>IFERROR(VLOOKUP(A97,'15'!U:V,2,0),"0")</f>
        <v>0</v>
      </c>
      <c r="AY97" s="5" t="s">
        <v>129</v>
      </c>
      <c r="AZ97" s="15">
        <f t="shared" si="68"/>
        <v>0</v>
      </c>
      <c r="BA97" s="10" t="str">
        <f>IFERROR(VLOOKUP(A97,'16'!U:V,2,0),"0")</f>
        <v>0</v>
      </c>
      <c r="BB97" s="5" t="s">
        <v>129</v>
      </c>
      <c r="BC97" s="15">
        <f t="shared" si="69"/>
        <v>0</v>
      </c>
      <c r="BD97" s="10" t="str">
        <f>IFERROR(VLOOKUP(A97,'17'!U:V,2,0),"0")</f>
        <v>0</v>
      </c>
      <c r="BE97" s="5" t="s">
        <v>129</v>
      </c>
      <c r="BF97" s="15">
        <f t="shared" si="70"/>
        <v>0</v>
      </c>
      <c r="BG97" s="10" t="str">
        <f>IFERROR(VLOOKUP(A97,'18'!U:V,2,0),"0")</f>
        <v>0</v>
      </c>
      <c r="BH97" s="5" t="s">
        <v>129</v>
      </c>
      <c r="BI97" s="15">
        <f t="shared" si="73"/>
        <v>0</v>
      </c>
      <c r="BJ97" s="10" t="str">
        <f>IFERROR(VLOOKUP(A97,'19'!U:V,2,0),"0")</f>
        <v>0</v>
      </c>
      <c r="BK97" s="5" t="s">
        <v>129</v>
      </c>
      <c r="BL97" s="15">
        <f t="shared" si="74"/>
        <v>0</v>
      </c>
      <c r="BM97" s="10" t="str">
        <f>IFERROR(VLOOKUP(A97,'20'!U:V,2,0),"0")</f>
        <v>0</v>
      </c>
      <c r="BN97" s="5" t="s">
        <v>129</v>
      </c>
      <c r="BO97" s="15">
        <f t="shared" si="75"/>
        <v>0</v>
      </c>
      <c r="BP97" s="10" t="str">
        <f>IFERROR(VLOOKUP(A97,'21'!U:V,2,0),"0")</f>
        <v>0</v>
      </c>
      <c r="BQ97" s="5" t="s">
        <v>129</v>
      </c>
      <c r="BR97" s="15">
        <f t="shared" si="76"/>
        <v>0</v>
      </c>
      <c r="BS97" s="10" t="str">
        <f>IFERROR(VLOOKUP(A97,'22'!U:V,2,0),"0")</f>
        <v>0</v>
      </c>
      <c r="BT97" s="5" t="s">
        <v>129</v>
      </c>
      <c r="BU97" s="15">
        <f t="shared" si="77"/>
        <v>0</v>
      </c>
      <c r="BV97" s="10" t="str">
        <f>IFERROR(VLOOKUP(A97,'23'!U:V,2,0),"0")</f>
        <v>0</v>
      </c>
      <c r="BW97" s="5" t="s">
        <v>129</v>
      </c>
      <c r="BX97" s="15">
        <f t="shared" si="78"/>
        <v>0</v>
      </c>
      <c r="BY97" s="10" t="str">
        <f>IFERROR(VLOOKUP(A97,'24'!U:V,2,0),"0")</f>
        <v>0</v>
      </c>
      <c r="BZ97" s="5" t="s">
        <v>129</v>
      </c>
      <c r="CA97" s="15">
        <f t="shared" si="79"/>
        <v>0</v>
      </c>
      <c r="CB97" s="10" t="str">
        <f>IFERROR(VLOOKUP(A97,'25'!U:V,2,0),"0")</f>
        <v>0</v>
      </c>
      <c r="CC97" s="5" t="s">
        <v>129</v>
      </c>
      <c r="CD97" s="15">
        <f t="shared" si="80"/>
        <v>0</v>
      </c>
      <c r="CE97" s="10" t="str">
        <f>IFERROR(VLOOKUP(A97,'26'!U:V,2,0),"0")</f>
        <v>0</v>
      </c>
      <c r="CF97" s="5" t="s">
        <v>129</v>
      </c>
      <c r="CG97" s="15">
        <f t="shared" si="81"/>
        <v>0</v>
      </c>
      <c r="CH97" s="10" t="str">
        <f>IFERROR(VLOOKUP(A97,'27'!U:V,2,0),"0")</f>
        <v>0</v>
      </c>
      <c r="CI97" s="5" t="s">
        <v>129</v>
      </c>
      <c r="CJ97" s="15">
        <f t="shared" si="82"/>
        <v>0</v>
      </c>
      <c r="CK97" s="10" t="str">
        <f>IFERROR(VLOOKUP(A97,'28'!U:V,2,0),"0")</f>
        <v>0</v>
      </c>
      <c r="CL97" s="5" t="s">
        <v>129</v>
      </c>
      <c r="CM97" s="15">
        <f t="shared" si="83"/>
        <v>0</v>
      </c>
      <c r="CN97" s="10" t="str">
        <f>IFERROR(VLOOKUP(A97,'29'!U:V,2,0),"0")</f>
        <v>0</v>
      </c>
      <c r="CO97" s="5" t="s">
        <v>129</v>
      </c>
      <c r="CP97" s="15">
        <f t="shared" si="84"/>
        <v>0</v>
      </c>
      <c r="CQ97" s="10" t="str">
        <f>IFERROR(VLOOKUP(A97,'30'!U:V,2,0),"0")</f>
        <v>0</v>
      </c>
      <c r="CR97" s="5" t="s">
        <v>129</v>
      </c>
      <c r="CS97" s="15">
        <f t="shared" si="85"/>
        <v>0</v>
      </c>
      <c r="CT97" s="10" t="str">
        <f>IFERROR(VLOOKUP(A97,'31'!U:V,2,0),"0")</f>
        <v>0</v>
      </c>
      <c r="CU97" s="5" t="s">
        <v>129</v>
      </c>
      <c r="CV97" s="15">
        <f t="shared" si="86"/>
        <v>0</v>
      </c>
      <c r="CW97" s="10">
        <f>IFERROR(VLOOKUP(B97,'B-plus'!A:D,4,0),"0")</f>
        <v>15</v>
      </c>
      <c r="CX97" s="5" t="s">
        <v>129</v>
      </c>
      <c r="CY97" s="15">
        <f t="shared" si="87"/>
        <v>154.94999999999999</v>
      </c>
    </row>
    <row r="98" spans="1:103" x14ac:dyDescent="0.25">
      <c r="A98" s="5" t="s">
        <v>143</v>
      </c>
      <c r="B98" s="5" t="s">
        <v>143</v>
      </c>
      <c r="C98" s="4" t="s">
        <v>144</v>
      </c>
      <c r="D98" s="13">
        <v>10.33</v>
      </c>
      <c r="E98" s="19">
        <f t="shared" si="71"/>
        <v>0</v>
      </c>
      <c r="F98" s="5" t="s">
        <v>129</v>
      </c>
      <c r="G98" s="13">
        <f t="shared" si="72"/>
        <v>0</v>
      </c>
      <c r="H98" s="10" t="str">
        <f>IFERROR(VLOOKUP(A98,'1'!U:V,2,0),"0")</f>
        <v>0</v>
      </c>
      <c r="I98" s="5" t="s">
        <v>129</v>
      </c>
      <c r="J98" s="15">
        <f t="shared" si="54"/>
        <v>0</v>
      </c>
      <c r="K98" s="10" t="str">
        <f>IFERROR(VLOOKUP(A98,'2'!U:V,2,0),"0")</f>
        <v>0</v>
      </c>
      <c r="L98" s="5" t="s">
        <v>129</v>
      </c>
      <c r="M98" s="15">
        <f t="shared" si="55"/>
        <v>0</v>
      </c>
      <c r="N98" s="10" t="str">
        <f>IFERROR(VLOOKUP(A98,'3'!U:V,2,0),"0")</f>
        <v>0</v>
      </c>
      <c r="O98" s="5" t="s">
        <v>129</v>
      </c>
      <c r="P98" s="15">
        <f t="shared" si="56"/>
        <v>0</v>
      </c>
      <c r="Q98" s="10" t="str">
        <f>IFERROR(VLOOKUP(A98,'4'!U:V,2,0),"0")</f>
        <v>0</v>
      </c>
      <c r="R98" s="5" t="s">
        <v>129</v>
      </c>
      <c r="S98" s="15">
        <f t="shared" si="57"/>
        <v>0</v>
      </c>
      <c r="T98" s="10" t="str">
        <f>IFERROR(VLOOKUP(A98,'5'!U:V,2,0),"0")</f>
        <v>0</v>
      </c>
      <c r="U98" s="5" t="s">
        <v>129</v>
      </c>
      <c r="V98" s="15">
        <f t="shared" si="58"/>
        <v>0</v>
      </c>
      <c r="W98" s="10" t="str">
        <f>IFERROR(VLOOKUP(A98,'6'!U:V,2,0),"0")</f>
        <v>0</v>
      </c>
      <c r="X98" s="5" t="s">
        <v>129</v>
      </c>
      <c r="Y98" s="15">
        <f t="shared" si="59"/>
        <v>0</v>
      </c>
      <c r="Z98" s="10" t="str">
        <f>IFERROR(VLOOKUP(A98,'7'!U:V,2,0),"0")</f>
        <v>0</v>
      </c>
      <c r="AA98" s="5" t="s">
        <v>129</v>
      </c>
      <c r="AB98" s="15">
        <f t="shared" si="60"/>
        <v>0</v>
      </c>
      <c r="AC98" s="10" t="str">
        <f>IFERROR(VLOOKUP(A98,'8'!U:V,2,0),"0")</f>
        <v>0</v>
      </c>
      <c r="AD98" s="5" t="s">
        <v>129</v>
      </c>
      <c r="AE98" s="15">
        <f t="shared" si="61"/>
        <v>0</v>
      </c>
      <c r="AF98" s="10" t="str">
        <f>IFERROR(VLOOKUP(A98,'9'!U:V,2,0),"0")</f>
        <v>0</v>
      </c>
      <c r="AG98" s="5" t="s">
        <v>129</v>
      </c>
      <c r="AH98" s="15">
        <f t="shared" si="62"/>
        <v>0</v>
      </c>
      <c r="AI98" s="10" t="str">
        <f>IFERROR(VLOOKUP(A98,'10'!U:V,2,0),"0")</f>
        <v>0</v>
      </c>
      <c r="AJ98" s="5" t="s">
        <v>129</v>
      </c>
      <c r="AK98" s="15">
        <f t="shared" si="63"/>
        <v>0</v>
      </c>
      <c r="AL98" s="10" t="str">
        <f>IFERROR(VLOOKUP(A98,'11'!U:V,2,0),"0")</f>
        <v>0</v>
      </c>
      <c r="AM98" s="5" t="s">
        <v>129</v>
      </c>
      <c r="AN98" s="15">
        <f t="shared" si="64"/>
        <v>0</v>
      </c>
      <c r="AO98" s="10" t="str">
        <f>IFERROR(VLOOKUP(A98,'12'!U:V,2,0),"0")</f>
        <v>0</v>
      </c>
      <c r="AP98" s="5" t="s">
        <v>129</v>
      </c>
      <c r="AQ98" s="15">
        <f t="shared" si="65"/>
        <v>0</v>
      </c>
      <c r="AR98" s="10" t="str">
        <f>IFERROR(VLOOKUP(A98,'13'!U:V,2,0),"0")</f>
        <v>0</v>
      </c>
      <c r="AS98" s="5" t="s">
        <v>129</v>
      </c>
      <c r="AT98" s="15">
        <f t="shared" si="66"/>
        <v>0</v>
      </c>
      <c r="AU98" s="10" t="str">
        <f>IFERROR(VLOOKUP(A98,'14'!U:V,2,0),"0")</f>
        <v>0</v>
      </c>
      <c r="AV98" s="5" t="s">
        <v>129</v>
      </c>
      <c r="AW98" s="15">
        <f t="shared" si="67"/>
        <v>0</v>
      </c>
      <c r="AX98" s="10" t="str">
        <f>IFERROR(VLOOKUP(A98,'15'!U:V,2,0),"0")</f>
        <v>0</v>
      </c>
      <c r="AY98" s="5" t="s">
        <v>129</v>
      </c>
      <c r="AZ98" s="15">
        <f t="shared" si="68"/>
        <v>0</v>
      </c>
      <c r="BA98" s="10" t="str">
        <f>IFERROR(VLOOKUP(A98,'16'!U:V,2,0),"0")</f>
        <v>0</v>
      </c>
      <c r="BB98" s="5" t="s">
        <v>129</v>
      </c>
      <c r="BC98" s="15">
        <f t="shared" si="69"/>
        <v>0</v>
      </c>
      <c r="BD98" s="10" t="str">
        <f>IFERROR(VLOOKUP(A98,'17'!U:V,2,0),"0")</f>
        <v>0</v>
      </c>
      <c r="BE98" s="5" t="s">
        <v>129</v>
      </c>
      <c r="BF98" s="15">
        <f t="shared" si="70"/>
        <v>0</v>
      </c>
      <c r="BG98" s="10" t="str">
        <f>IFERROR(VLOOKUP(A98,'18'!U:V,2,0),"0")</f>
        <v>0</v>
      </c>
      <c r="BH98" s="5" t="s">
        <v>129</v>
      </c>
      <c r="BI98" s="15">
        <f t="shared" si="73"/>
        <v>0</v>
      </c>
      <c r="BJ98" s="10" t="str">
        <f>IFERROR(VLOOKUP(A98,'19'!U:V,2,0),"0")</f>
        <v>0</v>
      </c>
      <c r="BK98" s="5" t="s">
        <v>129</v>
      </c>
      <c r="BL98" s="15">
        <f t="shared" si="74"/>
        <v>0</v>
      </c>
      <c r="BM98" s="10" t="str">
        <f>IFERROR(VLOOKUP(A98,'20'!U:V,2,0),"0")</f>
        <v>0</v>
      </c>
      <c r="BN98" s="5" t="s">
        <v>129</v>
      </c>
      <c r="BO98" s="15">
        <f t="shared" si="75"/>
        <v>0</v>
      </c>
      <c r="BP98" s="10" t="str">
        <f>IFERROR(VLOOKUP(A98,'21'!U:V,2,0),"0")</f>
        <v>0</v>
      </c>
      <c r="BQ98" s="5" t="s">
        <v>129</v>
      </c>
      <c r="BR98" s="15">
        <f t="shared" si="76"/>
        <v>0</v>
      </c>
      <c r="BS98" s="10" t="str">
        <f>IFERROR(VLOOKUP(A98,'22'!U:V,2,0),"0")</f>
        <v>0</v>
      </c>
      <c r="BT98" s="5" t="s">
        <v>129</v>
      </c>
      <c r="BU98" s="15">
        <f t="shared" si="77"/>
        <v>0</v>
      </c>
      <c r="BV98" s="10" t="str">
        <f>IFERROR(VLOOKUP(A98,'23'!U:V,2,0),"0")</f>
        <v>0</v>
      </c>
      <c r="BW98" s="5" t="s">
        <v>129</v>
      </c>
      <c r="BX98" s="15">
        <f t="shared" si="78"/>
        <v>0</v>
      </c>
      <c r="BY98" s="10" t="str">
        <f>IFERROR(VLOOKUP(A98,'24'!U:V,2,0),"0")</f>
        <v>0</v>
      </c>
      <c r="BZ98" s="5" t="s">
        <v>129</v>
      </c>
      <c r="CA98" s="15">
        <f t="shared" si="79"/>
        <v>0</v>
      </c>
      <c r="CB98" s="10" t="str">
        <f>IFERROR(VLOOKUP(A98,'25'!U:V,2,0),"0")</f>
        <v>0</v>
      </c>
      <c r="CC98" s="5" t="s">
        <v>129</v>
      </c>
      <c r="CD98" s="15">
        <f t="shared" si="80"/>
        <v>0</v>
      </c>
      <c r="CE98" s="10" t="str">
        <f>IFERROR(VLOOKUP(A98,'26'!U:V,2,0),"0")</f>
        <v>0</v>
      </c>
      <c r="CF98" s="5" t="s">
        <v>129</v>
      </c>
      <c r="CG98" s="15">
        <f t="shared" si="81"/>
        <v>0</v>
      </c>
      <c r="CH98" s="10" t="str">
        <f>IFERROR(VLOOKUP(A98,'27'!U:V,2,0),"0")</f>
        <v>0</v>
      </c>
      <c r="CI98" s="5" t="s">
        <v>129</v>
      </c>
      <c r="CJ98" s="15">
        <f t="shared" si="82"/>
        <v>0</v>
      </c>
      <c r="CK98" s="10" t="str">
        <f>IFERROR(VLOOKUP(A98,'28'!U:V,2,0),"0")</f>
        <v>0</v>
      </c>
      <c r="CL98" s="5" t="s">
        <v>129</v>
      </c>
      <c r="CM98" s="15">
        <f t="shared" si="83"/>
        <v>0</v>
      </c>
      <c r="CN98" s="10" t="str">
        <f>IFERROR(VLOOKUP(A98,'29'!U:V,2,0),"0")</f>
        <v>0</v>
      </c>
      <c r="CO98" s="5" t="s">
        <v>129</v>
      </c>
      <c r="CP98" s="15">
        <f t="shared" si="84"/>
        <v>0</v>
      </c>
      <c r="CQ98" s="10" t="str">
        <f>IFERROR(VLOOKUP(A98,'30'!U:V,2,0),"0")</f>
        <v>0</v>
      </c>
      <c r="CR98" s="5" t="s">
        <v>129</v>
      </c>
      <c r="CS98" s="15">
        <f t="shared" si="85"/>
        <v>0</v>
      </c>
      <c r="CT98" s="10" t="str">
        <f>IFERROR(VLOOKUP(A98,'31'!U:V,2,0),"0")</f>
        <v>0</v>
      </c>
      <c r="CU98" s="5" t="s">
        <v>129</v>
      </c>
      <c r="CV98" s="15">
        <f t="shared" si="86"/>
        <v>0</v>
      </c>
      <c r="CW98" s="10" t="str">
        <f>IFERROR(VLOOKUP(B98,'B-plus'!A:D,4,0),"0")</f>
        <v>0</v>
      </c>
      <c r="CX98" s="5" t="s">
        <v>129</v>
      </c>
      <c r="CY98" s="15">
        <f t="shared" si="87"/>
        <v>0</v>
      </c>
    </row>
    <row r="99" spans="1:103" x14ac:dyDescent="0.25">
      <c r="A99" s="5" t="s">
        <v>3</v>
      </c>
      <c r="B99" s="5">
        <v>1114503</v>
      </c>
      <c r="C99" s="4" t="s">
        <v>4</v>
      </c>
      <c r="D99" s="13">
        <v>12.92</v>
      </c>
      <c r="E99" s="19">
        <f t="shared" si="71"/>
        <v>10</v>
      </c>
      <c r="F99" s="5" t="s">
        <v>129</v>
      </c>
      <c r="G99" s="13">
        <f t="shared" si="72"/>
        <v>129.19999999999999</v>
      </c>
      <c r="H99" s="10" t="str">
        <f>IFERROR(VLOOKUP(A99,'1'!U:V,2,0),"0")</f>
        <v>0</v>
      </c>
      <c r="I99" s="5" t="s">
        <v>129</v>
      </c>
      <c r="J99" s="15">
        <f t="shared" si="54"/>
        <v>0</v>
      </c>
      <c r="K99" s="10" t="str">
        <f>IFERROR(VLOOKUP(A99,'2'!U:V,2,0),"0")</f>
        <v>0</v>
      </c>
      <c r="L99" s="5" t="s">
        <v>129</v>
      </c>
      <c r="M99" s="15">
        <f t="shared" si="55"/>
        <v>0</v>
      </c>
      <c r="N99" s="10" t="str">
        <f>IFERROR(VLOOKUP(A99,'3'!U:V,2,0),"0")</f>
        <v>0</v>
      </c>
      <c r="O99" s="5" t="s">
        <v>129</v>
      </c>
      <c r="P99" s="15">
        <f t="shared" si="56"/>
        <v>0</v>
      </c>
      <c r="Q99" s="10" t="str">
        <f>IFERROR(VLOOKUP(A99,'4'!U:V,2,0),"0")</f>
        <v>0</v>
      </c>
      <c r="R99" s="5" t="s">
        <v>129</v>
      </c>
      <c r="S99" s="15">
        <f t="shared" si="57"/>
        <v>0</v>
      </c>
      <c r="T99" s="10">
        <f>IFERROR(VLOOKUP(A99,'5'!U:V,2,0),"0")</f>
        <v>3</v>
      </c>
      <c r="U99" s="5" t="s">
        <v>129</v>
      </c>
      <c r="V99" s="15">
        <f t="shared" si="58"/>
        <v>38.76</v>
      </c>
      <c r="W99" s="10">
        <f>IFERROR(VLOOKUP(A99,'6'!U:V,2,0),"0")</f>
        <v>3</v>
      </c>
      <c r="X99" s="5" t="s">
        <v>129</v>
      </c>
      <c r="Y99" s="15">
        <f t="shared" si="59"/>
        <v>38.76</v>
      </c>
      <c r="Z99" s="10" t="str">
        <f>IFERROR(VLOOKUP(A99,'7'!U:V,2,0),"0")</f>
        <v>0</v>
      </c>
      <c r="AA99" s="5" t="s">
        <v>129</v>
      </c>
      <c r="AB99" s="15">
        <f t="shared" si="60"/>
        <v>0</v>
      </c>
      <c r="AC99" s="10" t="str">
        <f>IFERROR(VLOOKUP(A99,'8'!U:V,2,0),"0")</f>
        <v>0</v>
      </c>
      <c r="AD99" s="5" t="s">
        <v>129</v>
      </c>
      <c r="AE99" s="15">
        <f t="shared" si="61"/>
        <v>0</v>
      </c>
      <c r="AF99" s="10" t="str">
        <f>IFERROR(VLOOKUP(A99,'9'!U:V,2,0),"0")</f>
        <v>0</v>
      </c>
      <c r="AG99" s="5" t="s">
        <v>129</v>
      </c>
      <c r="AH99" s="15">
        <f t="shared" si="62"/>
        <v>0</v>
      </c>
      <c r="AI99" s="10" t="str">
        <f>IFERROR(VLOOKUP(A99,'10'!U:V,2,0),"0")</f>
        <v>0</v>
      </c>
      <c r="AJ99" s="5" t="s">
        <v>129</v>
      </c>
      <c r="AK99" s="15">
        <f t="shared" si="63"/>
        <v>0</v>
      </c>
      <c r="AL99" s="10" t="str">
        <f>IFERROR(VLOOKUP(A99,'11'!U:V,2,0),"0")</f>
        <v>0</v>
      </c>
      <c r="AM99" s="5" t="s">
        <v>129</v>
      </c>
      <c r="AN99" s="15">
        <f t="shared" si="64"/>
        <v>0</v>
      </c>
      <c r="AO99" s="10" t="str">
        <f>IFERROR(VLOOKUP(A99,'12'!U:V,2,0),"0")</f>
        <v>0</v>
      </c>
      <c r="AP99" s="5" t="s">
        <v>129</v>
      </c>
      <c r="AQ99" s="15">
        <f t="shared" si="65"/>
        <v>0</v>
      </c>
      <c r="AR99" s="10" t="str">
        <f>IFERROR(VLOOKUP(A99,'13'!U:V,2,0),"0")</f>
        <v>0</v>
      </c>
      <c r="AS99" s="5" t="s">
        <v>129</v>
      </c>
      <c r="AT99" s="15">
        <f t="shared" si="66"/>
        <v>0</v>
      </c>
      <c r="AU99" s="10" t="str">
        <f>IFERROR(VLOOKUP(A99,'14'!U:V,2,0),"0")</f>
        <v>0</v>
      </c>
      <c r="AV99" s="5" t="s">
        <v>129</v>
      </c>
      <c r="AW99" s="15">
        <f t="shared" si="67"/>
        <v>0</v>
      </c>
      <c r="AX99" s="10" t="str">
        <f>IFERROR(VLOOKUP(A99,'15'!U:V,2,0),"0")</f>
        <v>0</v>
      </c>
      <c r="AY99" s="5" t="s">
        <v>129</v>
      </c>
      <c r="AZ99" s="15">
        <f t="shared" si="68"/>
        <v>0</v>
      </c>
      <c r="BA99" s="10" t="str">
        <f>IFERROR(VLOOKUP(A99,'16'!U:V,2,0),"0")</f>
        <v>0</v>
      </c>
      <c r="BB99" s="5" t="s">
        <v>129</v>
      </c>
      <c r="BC99" s="15">
        <f t="shared" si="69"/>
        <v>0</v>
      </c>
      <c r="BD99" s="10" t="str">
        <f>IFERROR(VLOOKUP(A99,'17'!U:V,2,0),"0")</f>
        <v>0</v>
      </c>
      <c r="BE99" s="5" t="s">
        <v>129</v>
      </c>
      <c r="BF99" s="15">
        <f t="shared" si="70"/>
        <v>0</v>
      </c>
      <c r="BG99" s="10" t="str">
        <f>IFERROR(VLOOKUP(A99,'18'!U:V,2,0),"0")</f>
        <v>0</v>
      </c>
      <c r="BH99" s="5" t="s">
        <v>129</v>
      </c>
      <c r="BI99" s="15">
        <f t="shared" si="73"/>
        <v>0</v>
      </c>
      <c r="BJ99" s="10" t="str">
        <f>IFERROR(VLOOKUP(A99,'19'!U:V,2,0),"0")</f>
        <v>0</v>
      </c>
      <c r="BK99" s="5" t="s">
        <v>129</v>
      </c>
      <c r="BL99" s="15">
        <f t="shared" si="74"/>
        <v>0</v>
      </c>
      <c r="BM99" s="10" t="str">
        <f>IFERROR(VLOOKUP(A99,'20'!U:V,2,0),"0")</f>
        <v>0</v>
      </c>
      <c r="BN99" s="5" t="s">
        <v>129</v>
      </c>
      <c r="BO99" s="15">
        <f t="shared" si="75"/>
        <v>0</v>
      </c>
      <c r="BP99" s="10" t="str">
        <f>IFERROR(VLOOKUP(A99,'21'!U:V,2,0),"0")</f>
        <v>0</v>
      </c>
      <c r="BQ99" s="5" t="s">
        <v>129</v>
      </c>
      <c r="BR99" s="15">
        <f t="shared" si="76"/>
        <v>0</v>
      </c>
      <c r="BS99" s="10">
        <f>IFERROR(VLOOKUP(A99,'22'!U:V,2,0),"0")</f>
        <v>3</v>
      </c>
      <c r="BT99" s="5" t="s">
        <v>129</v>
      </c>
      <c r="BU99" s="15">
        <f t="shared" si="77"/>
        <v>38.76</v>
      </c>
      <c r="BV99" s="10" t="str">
        <f>IFERROR(VLOOKUP(A99,'23'!U:V,2,0),"0")</f>
        <v>0</v>
      </c>
      <c r="BW99" s="5" t="s">
        <v>129</v>
      </c>
      <c r="BX99" s="15">
        <f t="shared" si="78"/>
        <v>0</v>
      </c>
      <c r="BY99" s="10" t="str">
        <f>IFERROR(VLOOKUP(A99,'24'!U:V,2,0),"0")</f>
        <v>0</v>
      </c>
      <c r="BZ99" s="5" t="s">
        <v>129</v>
      </c>
      <c r="CA99" s="15">
        <f t="shared" si="79"/>
        <v>0</v>
      </c>
      <c r="CB99" s="10" t="str">
        <f>IFERROR(VLOOKUP(A99,'25'!U:V,2,0),"0")</f>
        <v>0</v>
      </c>
      <c r="CC99" s="5" t="s">
        <v>129</v>
      </c>
      <c r="CD99" s="15">
        <f t="shared" si="80"/>
        <v>0</v>
      </c>
      <c r="CE99" s="10" t="str">
        <f>IFERROR(VLOOKUP(A99,'26'!U:V,2,0),"0")</f>
        <v>0</v>
      </c>
      <c r="CF99" s="5" t="s">
        <v>129</v>
      </c>
      <c r="CG99" s="15">
        <f t="shared" si="81"/>
        <v>0</v>
      </c>
      <c r="CH99" s="10">
        <f>IFERROR(VLOOKUP(A99,'27'!U:V,2,0),"0")</f>
        <v>1</v>
      </c>
      <c r="CI99" s="5" t="s">
        <v>129</v>
      </c>
      <c r="CJ99" s="15">
        <f t="shared" si="82"/>
        <v>12.92</v>
      </c>
      <c r="CK99" s="10" t="str">
        <f>IFERROR(VLOOKUP(A99,'28'!U:V,2,0),"0")</f>
        <v>0</v>
      </c>
      <c r="CL99" s="5" t="s">
        <v>129</v>
      </c>
      <c r="CM99" s="15">
        <f t="shared" si="83"/>
        <v>0</v>
      </c>
      <c r="CN99" s="10" t="str">
        <f>IFERROR(VLOOKUP(A99,'29'!U:V,2,0),"0")</f>
        <v>0</v>
      </c>
      <c r="CO99" s="5" t="s">
        <v>129</v>
      </c>
      <c r="CP99" s="15">
        <f t="shared" si="84"/>
        <v>0</v>
      </c>
      <c r="CQ99" s="10" t="str">
        <f>IFERROR(VLOOKUP(A99,'30'!U:V,2,0),"0")</f>
        <v>0</v>
      </c>
      <c r="CR99" s="5" t="s">
        <v>129</v>
      </c>
      <c r="CS99" s="15">
        <f t="shared" si="85"/>
        <v>0</v>
      </c>
      <c r="CT99" s="10" t="str">
        <f>IFERROR(VLOOKUP(A99,'31'!U:V,2,0),"0")</f>
        <v>0</v>
      </c>
      <c r="CU99" s="5" t="s">
        <v>129</v>
      </c>
      <c r="CV99" s="15">
        <f t="shared" si="86"/>
        <v>0</v>
      </c>
      <c r="CW99" s="10">
        <f>IFERROR(VLOOKUP(B99,'B-plus'!A:D,4,0),"0")</f>
        <v>1</v>
      </c>
      <c r="CX99" s="5" t="s">
        <v>129</v>
      </c>
      <c r="CY99" s="15">
        <f t="shared" si="87"/>
        <v>12.92</v>
      </c>
    </row>
    <row r="100" spans="1:103" x14ac:dyDescent="0.25">
      <c r="A100" s="5" t="s">
        <v>141</v>
      </c>
      <c r="B100" s="5" t="s">
        <v>141</v>
      </c>
      <c r="C100" s="4" t="s">
        <v>142</v>
      </c>
      <c r="D100" s="13">
        <v>12.92</v>
      </c>
      <c r="E100" s="19">
        <f t="shared" si="71"/>
        <v>0</v>
      </c>
      <c r="F100" s="5" t="s">
        <v>129</v>
      </c>
      <c r="G100" s="13">
        <f t="shared" si="72"/>
        <v>0</v>
      </c>
      <c r="H100" s="10" t="str">
        <f>IFERROR(VLOOKUP(A100,'1'!U:V,2,0),"0")</f>
        <v>0</v>
      </c>
      <c r="I100" s="5" t="s">
        <v>129</v>
      </c>
      <c r="J100" s="15">
        <f t="shared" si="54"/>
        <v>0</v>
      </c>
      <c r="K100" s="10" t="str">
        <f>IFERROR(VLOOKUP(A100,'2'!U:V,2,0),"0")</f>
        <v>0</v>
      </c>
      <c r="L100" s="5" t="s">
        <v>129</v>
      </c>
      <c r="M100" s="15">
        <f t="shared" si="55"/>
        <v>0</v>
      </c>
      <c r="N100" s="10" t="str">
        <f>IFERROR(VLOOKUP(A100,'3'!U:V,2,0),"0")</f>
        <v>0</v>
      </c>
      <c r="O100" s="5" t="s">
        <v>129</v>
      </c>
      <c r="P100" s="15">
        <f t="shared" si="56"/>
        <v>0</v>
      </c>
      <c r="Q100" s="10" t="str">
        <f>IFERROR(VLOOKUP(A100,'4'!U:V,2,0),"0")</f>
        <v>0</v>
      </c>
      <c r="R100" s="5" t="s">
        <v>129</v>
      </c>
      <c r="S100" s="15">
        <f t="shared" si="57"/>
        <v>0</v>
      </c>
      <c r="T100" s="10" t="str">
        <f>IFERROR(VLOOKUP(A100,'5'!U:V,2,0),"0")</f>
        <v>0</v>
      </c>
      <c r="U100" s="5" t="s">
        <v>129</v>
      </c>
      <c r="V100" s="15">
        <f t="shared" si="58"/>
        <v>0</v>
      </c>
      <c r="W100" s="10" t="str">
        <f>IFERROR(VLOOKUP(A100,'6'!U:V,2,0),"0")</f>
        <v>0</v>
      </c>
      <c r="X100" s="5" t="s">
        <v>129</v>
      </c>
      <c r="Y100" s="15">
        <f t="shared" si="59"/>
        <v>0</v>
      </c>
      <c r="Z100" s="10" t="str">
        <f>IFERROR(VLOOKUP(A100,'7'!U:V,2,0),"0")</f>
        <v>0</v>
      </c>
      <c r="AA100" s="5" t="s">
        <v>129</v>
      </c>
      <c r="AB100" s="15">
        <f t="shared" si="60"/>
        <v>0</v>
      </c>
      <c r="AC100" s="10" t="str">
        <f>IFERROR(VLOOKUP(A100,'8'!U:V,2,0),"0")</f>
        <v>0</v>
      </c>
      <c r="AD100" s="5" t="s">
        <v>129</v>
      </c>
      <c r="AE100" s="15">
        <f t="shared" si="61"/>
        <v>0</v>
      </c>
      <c r="AF100" s="10" t="str">
        <f>IFERROR(VLOOKUP(A100,'9'!U:V,2,0),"0")</f>
        <v>0</v>
      </c>
      <c r="AG100" s="5" t="s">
        <v>129</v>
      </c>
      <c r="AH100" s="15">
        <f t="shared" si="62"/>
        <v>0</v>
      </c>
      <c r="AI100" s="10" t="str">
        <f>IFERROR(VLOOKUP(A100,'10'!U:V,2,0),"0")</f>
        <v>0</v>
      </c>
      <c r="AJ100" s="5" t="s">
        <v>129</v>
      </c>
      <c r="AK100" s="15">
        <f t="shared" si="63"/>
        <v>0</v>
      </c>
      <c r="AL100" s="10" t="str">
        <f>IFERROR(VLOOKUP(A100,'11'!U:V,2,0),"0")</f>
        <v>0</v>
      </c>
      <c r="AM100" s="5" t="s">
        <v>129</v>
      </c>
      <c r="AN100" s="15">
        <f t="shared" si="64"/>
        <v>0</v>
      </c>
      <c r="AO100" s="10" t="str">
        <f>IFERROR(VLOOKUP(A100,'12'!U:V,2,0),"0")</f>
        <v>0</v>
      </c>
      <c r="AP100" s="5" t="s">
        <v>129</v>
      </c>
      <c r="AQ100" s="15">
        <f t="shared" si="65"/>
        <v>0</v>
      </c>
      <c r="AR100" s="10" t="str">
        <f>IFERROR(VLOOKUP(A100,'13'!U:V,2,0),"0")</f>
        <v>0</v>
      </c>
      <c r="AS100" s="5" t="s">
        <v>129</v>
      </c>
      <c r="AT100" s="15">
        <f t="shared" si="66"/>
        <v>0</v>
      </c>
      <c r="AU100" s="10" t="str">
        <f>IFERROR(VLOOKUP(A100,'14'!U:V,2,0),"0")</f>
        <v>0</v>
      </c>
      <c r="AV100" s="5" t="s">
        <v>129</v>
      </c>
      <c r="AW100" s="15">
        <f t="shared" si="67"/>
        <v>0</v>
      </c>
      <c r="AX100" s="10" t="str">
        <f>IFERROR(VLOOKUP(A100,'15'!U:V,2,0),"0")</f>
        <v>0</v>
      </c>
      <c r="AY100" s="5" t="s">
        <v>129</v>
      </c>
      <c r="AZ100" s="15">
        <f t="shared" si="68"/>
        <v>0</v>
      </c>
      <c r="BA100" s="10" t="str">
        <f>IFERROR(VLOOKUP(A100,'16'!U:V,2,0),"0")</f>
        <v>0</v>
      </c>
      <c r="BB100" s="5" t="s">
        <v>129</v>
      </c>
      <c r="BC100" s="15">
        <f t="shared" si="69"/>
        <v>0</v>
      </c>
      <c r="BD100" s="10" t="str">
        <f>IFERROR(VLOOKUP(A100,'17'!U:V,2,0),"0")</f>
        <v>0</v>
      </c>
      <c r="BE100" s="5" t="s">
        <v>129</v>
      </c>
      <c r="BF100" s="15">
        <f t="shared" si="70"/>
        <v>0</v>
      </c>
      <c r="BG100" s="10" t="str">
        <f>IFERROR(VLOOKUP(A100,'18'!U:V,2,0),"0")</f>
        <v>0</v>
      </c>
      <c r="BH100" s="5" t="s">
        <v>129</v>
      </c>
      <c r="BI100" s="15">
        <f t="shared" si="73"/>
        <v>0</v>
      </c>
      <c r="BJ100" s="10" t="str">
        <f>IFERROR(VLOOKUP(A100,'19'!U:V,2,0),"0")</f>
        <v>0</v>
      </c>
      <c r="BK100" s="5" t="s">
        <v>129</v>
      </c>
      <c r="BL100" s="15">
        <f t="shared" si="74"/>
        <v>0</v>
      </c>
      <c r="BM100" s="10" t="str">
        <f>IFERROR(VLOOKUP(A100,'20'!U:V,2,0),"0")</f>
        <v>0</v>
      </c>
      <c r="BN100" s="5" t="s">
        <v>129</v>
      </c>
      <c r="BO100" s="15">
        <f t="shared" si="75"/>
        <v>0</v>
      </c>
      <c r="BP100" s="10" t="str">
        <f>IFERROR(VLOOKUP(A100,'21'!U:V,2,0),"0")</f>
        <v>0</v>
      </c>
      <c r="BQ100" s="5" t="s">
        <v>129</v>
      </c>
      <c r="BR100" s="15">
        <f t="shared" si="76"/>
        <v>0</v>
      </c>
      <c r="BS100" s="10" t="str">
        <f>IFERROR(VLOOKUP(A100,'22'!U:V,2,0),"0")</f>
        <v>0</v>
      </c>
      <c r="BT100" s="5" t="s">
        <v>129</v>
      </c>
      <c r="BU100" s="15">
        <f t="shared" si="77"/>
        <v>0</v>
      </c>
      <c r="BV100" s="10" t="str">
        <f>IFERROR(VLOOKUP(A100,'23'!U:V,2,0),"0")</f>
        <v>0</v>
      </c>
      <c r="BW100" s="5" t="s">
        <v>129</v>
      </c>
      <c r="BX100" s="15">
        <f t="shared" si="78"/>
        <v>0</v>
      </c>
      <c r="BY100" s="10" t="str">
        <f>IFERROR(VLOOKUP(A100,'24'!U:V,2,0),"0")</f>
        <v>0</v>
      </c>
      <c r="BZ100" s="5" t="s">
        <v>129</v>
      </c>
      <c r="CA100" s="15">
        <f t="shared" si="79"/>
        <v>0</v>
      </c>
      <c r="CB100" s="10" t="str">
        <f>IFERROR(VLOOKUP(A100,'25'!U:V,2,0),"0")</f>
        <v>0</v>
      </c>
      <c r="CC100" s="5" t="s">
        <v>129</v>
      </c>
      <c r="CD100" s="15">
        <f t="shared" si="80"/>
        <v>0</v>
      </c>
      <c r="CE100" s="10" t="str">
        <f>IFERROR(VLOOKUP(A100,'26'!U:V,2,0),"0")</f>
        <v>0</v>
      </c>
      <c r="CF100" s="5" t="s">
        <v>129</v>
      </c>
      <c r="CG100" s="15">
        <f t="shared" si="81"/>
        <v>0</v>
      </c>
      <c r="CH100" s="10" t="str">
        <f>IFERROR(VLOOKUP(A100,'27'!U:V,2,0),"0")</f>
        <v>0</v>
      </c>
      <c r="CI100" s="5" t="s">
        <v>129</v>
      </c>
      <c r="CJ100" s="15">
        <f t="shared" si="82"/>
        <v>0</v>
      </c>
      <c r="CK100" s="10" t="str">
        <f>IFERROR(VLOOKUP(A100,'28'!U:V,2,0),"0")</f>
        <v>0</v>
      </c>
      <c r="CL100" s="5" t="s">
        <v>129</v>
      </c>
      <c r="CM100" s="15">
        <f t="shared" si="83"/>
        <v>0</v>
      </c>
      <c r="CN100" s="10" t="str">
        <f>IFERROR(VLOOKUP(A100,'29'!U:V,2,0),"0")</f>
        <v>0</v>
      </c>
      <c r="CO100" s="5" t="s">
        <v>129</v>
      </c>
      <c r="CP100" s="15">
        <f t="shared" si="84"/>
        <v>0</v>
      </c>
      <c r="CQ100" s="10" t="str">
        <f>IFERROR(VLOOKUP(A100,'30'!U:V,2,0),"0")</f>
        <v>0</v>
      </c>
      <c r="CR100" s="5" t="s">
        <v>129</v>
      </c>
      <c r="CS100" s="15">
        <f t="shared" si="85"/>
        <v>0</v>
      </c>
      <c r="CT100" s="10" t="str">
        <f>IFERROR(VLOOKUP(A100,'31'!U:V,2,0),"0")</f>
        <v>0</v>
      </c>
      <c r="CU100" s="5" t="s">
        <v>129</v>
      </c>
      <c r="CV100" s="15">
        <f t="shared" si="86"/>
        <v>0</v>
      </c>
      <c r="CW100" s="10" t="str">
        <f>IFERROR(VLOOKUP(B100,'B-plus'!A:D,4,0),"0")</f>
        <v>0</v>
      </c>
      <c r="CX100" s="5" t="s">
        <v>129</v>
      </c>
      <c r="CY100" s="15">
        <f t="shared" si="87"/>
        <v>0</v>
      </c>
    </row>
    <row r="101" spans="1:103" x14ac:dyDescent="0.25">
      <c r="A101" s="5" t="s">
        <v>77</v>
      </c>
      <c r="B101" s="5">
        <v>1124021</v>
      </c>
      <c r="C101" s="4" t="s">
        <v>78</v>
      </c>
      <c r="D101" s="13">
        <v>12.21</v>
      </c>
      <c r="E101" s="19">
        <f t="shared" si="71"/>
        <v>792</v>
      </c>
      <c r="F101" s="5" t="s">
        <v>132</v>
      </c>
      <c r="G101" s="13">
        <f t="shared" si="72"/>
        <v>9670.3200000000015</v>
      </c>
      <c r="H101" s="10">
        <f>IFERROR(VLOOKUP(A101,'1'!U:V,2,0),"0")</f>
        <v>25</v>
      </c>
      <c r="I101" s="5" t="s">
        <v>132</v>
      </c>
      <c r="J101" s="15">
        <f t="shared" ref="J101:J115" si="88">+H101*D101</f>
        <v>305.25</v>
      </c>
      <c r="K101" s="10">
        <f>IFERROR(VLOOKUP(A101,'2'!U:V,2,0),"0")</f>
        <v>30</v>
      </c>
      <c r="L101" s="5" t="s">
        <v>132</v>
      </c>
      <c r="M101" s="15">
        <f t="shared" ref="M101:M115" si="89">+K101*D101</f>
        <v>366.3</v>
      </c>
      <c r="N101" s="10">
        <f>IFERROR(VLOOKUP(A101,'3'!U:V,2,0),"0")</f>
        <v>12</v>
      </c>
      <c r="O101" s="5" t="s">
        <v>132</v>
      </c>
      <c r="P101" s="15">
        <f t="shared" ref="P101:P115" si="90">+N101*D101</f>
        <v>146.52000000000001</v>
      </c>
      <c r="Q101" s="10">
        <f>IFERROR(VLOOKUP(A101,'4'!U:V,2,0),"0")</f>
        <v>29</v>
      </c>
      <c r="R101" s="5" t="s">
        <v>132</v>
      </c>
      <c r="S101" s="15">
        <f t="shared" ref="S101:S115" si="91">+Q101*D101</f>
        <v>354.09000000000003</v>
      </c>
      <c r="T101" s="10">
        <f>IFERROR(VLOOKUP(A101,'5'!U:V,2,0),"0")</f>
        <v>46</v>
      </c>
      <c r="U101" s="5" t="s">
        <v>132</v>
      </c>
      <c r="V101" s="15">
        <f t="shared" ref="V101:V115" si="92">+T101*D101</f>
        <v>561.66000000000008</v>
      </c>
      <c r="W101" s="10">
        <f>IFERROR(VLOOKUP(A101,'6'!U:V,2,0),"0")</f>
        <v>26</v>
      </c>
      <c r="X101" s="5" t="s">
        <v>132</v>
      </c>
      <c r="Y101" s="15">
        <f t="shared" ref="Y101:Y115" si="93">+W101*D101</f>
        <v>317.46000000000004</v>
      </c>
      <c r="Z101" s="10">
        <f>IFERROR(VLOOKUP(A101,'7'!U:V,2,0),"0")</f>
        <v>26</v>
      </c>
      <c r="AA101" s="5" t="s">
        <v>132</v>
      </c>
      <c r="AB101" s="15">
        <f t="shared" ref="AB101:AB115" si="94">+Z101*D101</f>
        <v>317.46000000000004</v>
      </c>
      <c r="AC101" s="10">
        <f>IFERROR(VLOOKUP(A101,'8'!U:V,2,0),"0")</f>
        <v>25</v>
      </c>
      <c r="AD101" s="5" t="s">
        <v>132</v>
      </c>
      <c r="AE101" s="15">
        <f t="shared" ref="AE101:AE115" si="95">+AC101*D101</f>
        <v>305.25</v>
      </c>
      <c r="AF101" s="10">
        <f>IFERROR(VLOOKUP(A101,'9'!U:V,2,0),"0")</f>
        <v>17</v>
      </c>
      <c r="AG101" s="5" t="s">
        <v>132</v>
      </c>
      <c r="AH101" s="15">
        <f t="shared" ref="AH101:AH115" si="96">+AF101*D101</f>
        <v>207.57000000000002</v>
      </c>
      <c r="AI101" s="10">
        <f>IFERROR(VLOOKUP(A101,'10'!U:V,2,0),"0")</f>
        <v>31</v>
      </c>
      <c r="AJ101" s="5" t="s">
        <v>132</v>
      </c>
      <c r="AK101" s="15">
        <f t="shared" ref="AK101:AK115" si="97">+AI101*D101</f>
        <v>378.51000000000005</v>
      </c>
      <c r="AL101" s="10">
        <f>IFERROR(VLOOKUP(A101,'11'!U:V,2,0),"0")</f>
        <v>29</v>
      </c>
      <c r="AM101" s="5" t="s">
        <v>132</v>
      </c>
      <c r="AN101" s="15">
        <f t="shared" ref="AN101:AN115" si="98">+AL101*D101</f>
        <v>354.09000000000003</v>
      </c>
      <c r="AO101" s="10">
        <f>IFERROR(VLOOKUP(A101,'12'!U:V,2,0),"0")</f>
        <v>20</v>
      </c>
      <c r="AP101" s="5" t="s">
        <v>132</v>
      </c>
      <c r="AQ101" s="15">
        <f t="shared" ref="AQ101:AQ115" si="99">+AO101*D101</f>
        <v>244.20000000000002</v>
      </c>
      <c r="AR101" s="10">
        <f>IFERROR(VLOOKUP(A101,'13'!U:V,2,0),"0")</f>
        <v>11</v>
      </c>
      <c r="AS101" s="5" t="s">
        <v>132</v>
      </c>
      <c r="AT101" s="15">
        <f t="shared" ref="AT101:AT115" si="100">+AR101*D101</f>
        <v>134.31</v>
      </c>
      <c r="AU101" s="10">
        <f>IFERROR(VLOOKUP(A101,'14'!U:V,2,0),"0")</f>
        <v>23</v>
      </c>
      <c r="AV101" s="5" t="s">
        <v>132</v>
      </c>
      <c r="AW101" s="15">
        <f t="shared" ref="AW101:AW115" si="101">+AU101*D101</f>
        <v>280.83000000000004</v>
      </c>
      <c r="AX101" s="10">
        <f>IFERROR(VLOOKUP(A101,'15'!U:V,2,0),"0")</f>
        <v>11</v>
      </c>
      <c r="AY101" s="5" t="s">
        <v>132</v>
      </c>
      <c r="AZ101" s="15">
        <f t="shared" ref="AZ101:AZ115" si="102">+AX101*D101</f>
        <v>134.31</v>
      </c>
      <c r="BA101" s="10">
        <f>IFERROR(VLOOKUP(A101,'16'!U:V,2,0),"0")</f>
        <v>20</v>
      </c>
      <c r="BB101" s="5" t="s">
        <v>132</v>
      </c>
      <c r="BC101" s="15">
        <f t="shared" ref="BC101:BC115" si="103">+BA101*D101</f>
        <v>244.20000000000002</v>
      </c>
      <c r="BD101" s="10">
        <f>IFERROR(VLOOKUP(A101,'17'!U:V,2,0),"0")</f>
        <v>40</v>
      </c>
      <c r="BE101" s="5" t="s">
        <v>132</v>
      </c>
      <c r="BF101" s="15">
        <f t="shared" ref="BF101:BF115" si="104">+BD101*D101</f>
        <v>488.40000000000003</v>
      </c>
      <c r="BG101" s="10">
        <f>IFERROR(VLOOKUP(A101,'18'!U:V,2,0),"0")</f>
        <v>25</v>
      </c>
      <c r="BH101" s="5" t="s">
        <v>132</v>
      </c>
      <c r="BI101" s="15">
        <f t="shared" si="73"/>
        <v>305.25</v>
      </c>
      <c r="BJ101" s="10">
        <f>IFERROR(VLOOKUP(A101,'19'!U:V,2,0),"0")</f>
        <v>17</v>
      </c>
      <c r="BK101" s="5" t="s">
        <v>132</v>
      </c>
      <c r="BL101" s="15">
        <f t="shared" si="74"/>
        <v>207.57000000000002</v>
      </c>
      <c r="BM101" s="10">
        <f>IFERROR(VLOOKUP(A101,'20'!U:V,2,0),"0")</f>
        <v>25</v>
      </c>
      <c r="BN101" s="5" t="s">
        <v>132</v>
      </c>
      <c r="BO101" s="15">
        <f t="shared" si="75"/>
        <v>305.25</v>
      </c>
      <c r="BP101" s="10">
        <f>IFERROR(VLOOKUP(A101,'21'!U:V,2,0),"0")</f>
        <v>24</v>
      </c>
      <c r="BQ101" s="5" t="s">
        <v>132</v>
      </c>
      <c r="BR101" s="15">
        <f t="shared" si="76"/>
        <v>293.04000000000002</v>
      </c>
      <c r="BS101" s="10">
        <f>IFERROR(VLOOKUP(A101,'22'!U:V,2,0),"0")</f>
        <v>19</v>
      </c>
      <c r="BT101" s="5" t="s">
        <v>132</v>
      </c>
      <c r="BU101" s="15">
        <f t="shared" si="77"/>
        <v>231.99</v>
      </c>
      <c r="BV101" s="10">
        <f>IFERROR(VLOOKUP(A101,'23'!U:V,2,0),"0")</f>
        <v>38</v>
      </c>
      <c r="BW101" s="5" t="s">
        <v>132</v>
      </c>
      <c r="BX101" s="15">
        <f t="shared" si="78"/>
        <v>463.98</v>
      </c>
      <c r="BY101" s="10">
        <f>IFERROR(VLOOKUP(A101,'24'!U:V,2,0),"0")</f>
        <v>33</v>
      </c>
      <c r="BZ101" s="5" t="s">
        <v>132</v>
      </c>
      <c r="CA101" s="15">
        <f t="shared" si="79"/>
        <v>402.93</v>
      </c>
      <c r="CB101" s="10">
        <f>IFERROR(VLOOKUP(A101,'25'!U:V,2,0),"0")</f>
        <v>22</v>
      </c>
      <c r="CC101" s="5" t="s">
        <v>132</v>
      </c>
      <c r="CD101" s="15">
        <f t="shared" si="80"/>
        <v>268.62</v>
      </c>
      <c r="CE101" s="10">
        <f>IFERROR(VLOOKUP(A101,'26'!U:V,2,0),"0")</f>
        <v>31</v>
      </c>
      <c r="CF101" s="5" t="s">
        <v>132</v>
      </c>
      <c r="CG101" s="15">
        <f t="shared" si="81"/>
        <v>378.51000000000005</v>
      </c>
      <c r="CH101" s="10">
        <f>IFERROR(VLOOKUP(A101,'27'!U:V,2,0),"0")</f>
        <v>23</v>
      </c>
      <c r="CI101" s="5" t="s">
        <v>132</v>
      </c>
      <c r="CJ101" s="15">
        <f t="shared" si="82"/>
        <v>280.83000000000004</v>
      </c>
      <c r="CK101" s="10">
        <f>IFERROR(VLOOKUP(A101,'28'!U:V,2,0),"0")</f>
        <v>30</v>
      </c>
      <c r="CL101" s="5" t="s">
        <v>132</v>
      </c>
      <c r="CM101" s="15">
        <f t="shared" si="83"/>
        <v>366.3</v>
      </c>
      <c r="CN101" s="10">
        <f>IFERROR(VLOOKUP(A101,'29'!U:V,2,0),"0")</f>
        <v>30</v>
      </c>
      <c r="CO101" s="5" t="s">
        <v>132</v>
      </c>
      <c r="CP101" s="15">
        <f t="shared" si="84"/>
        <v>366.3</v>
      </c>
      <c r="CQ101" s="10">
        <f>IFERROR(VLOOKUP(A101,'30'!U:V,2,0),"0")</f>
        <v>33</v>
      </c>
      <c r="CR101" s="5" t="s">
        <v>132</v>
      </c>
      <c r="CS101" s="15">
        <f t="shared" si="85"/>
        <v>402.93</v>
      </c>
      <c r="CT101" s="10">
        <f>IFERROR(VLOOKUP(A101,'31'!U:V,2,0),"0")</f>
        <v>21</v>
      </c>
      <c r="CU101" s="5" t="s">
        <v>132</v>
      </c>
      <c r="CV101" s="15">
        <f t="shared" si="86"/>
        <v>256.41000000000003</v>
      </c>
      <c r="CW101" s="10">
        <f>IFERROR(VLOOKUP(B101,'B-plus'!A:D,4,0),"0")</f>
        <v>9</v>
      </c>
      <c r="CX101" s="5" t="s">
        <v>132</v>
      </c>
      <c r="CY101" s="15">
        <f t="shared" si="87"/>
        <v>109.89000000000001</v>
      </c>
    </row>
    <row r="102" spans="1:103" x14ac:dyDescent="0.25">
      <c r="A102" s="5" t="s">
        <v>24</v>
      </c>
      <c r="B102" s="5">
        <v>1200001</v>
      </c>
      <c r="C102" s="4" t="s">
        <v>25</v>
      </c>
      <c r="D102" s="95">
        <v>30.96</v>
      </c>
      <c r="E102" s="19">
        <f t="shared" si="71"/>
        <v>0</v>
      </c>
      <c r="F102" s="5" t="s">
        <v>133</v>
      </c>
      <c r="G102" s="13">
        <f t="shared" si="72"/>
        <v>0</v>
      </c>
      <c r="H102" s="10" t="str">
        <f>IFERROR(VLOOKUP(A102,'1'!U:V,2,0),"0")</f>
        <v>0</v>
      </c>
      <c r="I102" s="5" t="s">
        <v>133</v>
      </c>
      <c r="J102" s="15">
        <f t="shared" si="88"/>
        <v>0</v>
      </c>
      <c r="K102" s="10" t="str">
        <f>IFERROR(VLOOKUP(A102,'2'!U:V,2,0),"0")</f>
        <v>0</v>
      </c>
      <c r="L102" s="5" t="s">
        <v>133</v>
      </c>
      <c r="M102" s="15">
        <f t="shared" si="89"/>
        <v>0</v>
      </c>
      <c r="N102" s="10" t="str">
        <f>IFERROR(VLOOKUP(A102,'3'!U:V,2,0),"0")</f>
        <v>0</v>
      </c>
      <c r="O102" s="5" t="s">
        <v>133</v>
      </c>
      <c r="P102" s="15">
        <f t="shared" si="90"/>
        <v>0</v>
      </c>
      <c r="Q102" s="10" t="str">
        <f>IFERROR(VLOOKUP(A102,'4'!U:V,2,0),"0")</f>
        <v>0</v>
      </c>
      <c r="R102" s="5" t="s">
        <v>133</v>
      </c>
      <c r="S102" s="15">
        <f t="shared" si="91"/>
        <v>0</v>
      </c>
      <c r="T102" s="10" t="str">
        <f>IFERROR(VLOOKUP(A102,'5'!U:V,2,0),"0")</f>
        <v>0</v>
      </c>
      <c r="U102" s="5" t="s">
        <v>133</v>
      </c>
      <c r="V102" s="15">
        <f t="shared" si="92"/>
        <v>0</v>
      </c>
      <c r="W102" s="10" t="str">
        <f>IFERROR(VLOOKUP(A102,'6'!U:V,2,0),"0")</f>
        <v>0</v>
      </c>
      <c r="X102" s="5" t="s">
        <v>133</v>
      </c>
      <c r="Y102" s="15">
        <f t="shared" si="93"/>
        <v>0</v>
      </c>
      <c r="Z102" s="10" t="str">
        <f>IFERROR(VLOOKUP(A102,'7'!U:V,2,0),"0")</f>
        <v>0</v>
      </c>
      <c r="AA102" s="5" t="s">
        <v>133</v>
      </c>
      <c r="AB102" s="15">
        <f t="shared" si="94"/>
        <v>0</v>
      </c>
      <c r="AC102" s="10" t="str">
        <f>IFERROR(VLOOKUP(A102,'8'!U:V,2,0),"0")</f>
        <v>0</v>
      </c>
      <c r="AD102" s="5" t="s">
        <v>133</v>
      </c>
      <c r="AE102" s="15">
        <f t="shared" si="95"/>
        <v>0</v>
      </c>
      <c r="AF102" s="10" t="str">
        <f>IFERROR(VLOOKUP(A102,'9'!U:V,2,0),"0")</f>
        <v>0</v>
      </c>
      <c r="AG102" s="5" t="s">
        <v>133</v>
      </c>
      <c r="AH102" s="15">
        <f t="shared" si="96"/>
        <v>0</v>
      </c>
      <c r="AI102" s="10" t="str">
        <f>IFERROR(VLOOKUP(A102,'10'!U:V,2,0),"0")</f>
        <v>0</v>
      </c>
      <c r="AJ102" s="5" t="s">
        <v>133</v>
      </c>
      <c r="AK102" s="15">
        <f t="shared" si="97"/>
        <v>0</v>
      </c>
      <c r="AL102" s="10" t="str">
        <f>IFERROR(VLOOKUP(A102,'11'!U:V,2,0),"0")</f>
        <v>0</v>
      </c>
      <c r="AM102" s="5" t="s">
        <v>133</v>
      </c>
      <c r="AN102" s="15">
        <f t="shared" si="98"/>
        <v>0</v>
      </c>
      <c r="AO102" s="10" t="str">
        <f>IFERROR(VLOOKUP(A102,'12'!U:V,2,0),"0")</f>
        <v>0</v>
      </c>
      <c r="AP102" s="5" t="s">
        <v>133</v>
      </c>
      <c r="AQ102" s="15">
        <f t="shared" si="99"/>
        <v>0</v>
      </c>
      <c r="AR102" s="10" t="str">
        <f>IFERROR(VLOOKUP(A102,'13'!U:V,2,0),"0")</f>
        <v>0</v>
      </c>
      <c r="AS102" s="5" t="s">
        <v>133</v>
      </c>
      <c r="AT102" s="15">
        <f t="shared" si="100"/>
        <v>0</v>
      </c>
      <c r="AU102" s="10" t="str">
        <f>IFERROR(VLOOKUP(A102,'14'!U:V,2,0),"0")</f>
        <v>0</v>
      </c>
      <c r="AV102" s="5" t="s">
        <v>133</v>
      </c>
      <c r="AW102" s="15">
        <f t="shared" si="101"/>
        <v>0</v>
      </c>
      <c r="AX102" s="10" t="str">
        <f>IFERROR(VLOOKUP(A102,'15'!U:V,2,0),"0")</f>
        <v>0</v>
      </c>
      <c r="AY102" s="5" t="s">
        <v>133</v>
      </c>
      <c r="AZ102" s="15">
        <f t="shared" si="102"/>
        <v>0</v>
      </c>
      <c r="BA102" s="10" t="str">
        <f>IFERROR(VLOOKUP(A102,'16'!U:V,2,0),"0")</f>
        <v>0</v>
      </c>
      <c r="BB102" s="5" t="s">
        <v>133</v>
      </c>
      <c r="BC102" s="15">
        <f t="shared" si="103"/>
        <v>0</v>
      </c>
      <c r="BD102" s="10" t="str">
        <f>IFERROR(VLOOKUP(A102,'17'!U:V,2,0),"0")</f>
        <v>0</v>
      </c>
      <c r="BE102" s="5" t="s">
        <v>133</v>
      </c>
      <c r="BF102" s="15">
        <f t="shared" si="104"/>
        <v>0</v>
      </c>
      <c r="BG102" s="10" t="str">
        <f>IFERROR(VLOOKUP(A102,'18'!U:V,2,0),"0")</f>
        <v>0</v>
      </c>
      <c r="BH102" s="5" t="s">
        <v>133</v>
      </c>
      <c r="BI102" s="15">
        <f t="shared" si="73"/>
        <v>0</v>
      </c>
      <c r="BJ102" s="10" t="str">
        <f>IFERROR(VLOOKUP(A102,'19'!U:V,2,0),"0")</f>
        <v>0</v>
      </c>
      <c r="BK102" s="5" t="s">
        <v>133</v>
      </c>
      <c r="BL102" s="15">
        <f t="shared" si="74"/>
        <v>0</v>
      </c>
      <c r="BM102" s="10" t="str">
        <f>IFERROR(VLOOKUP(A102,'20'!U:V,2,0),"0")</f>
        <v>0</v>
      </c>
      <c r="BN102" s="5" t="s">
        <v>133</v>
      </c>
      <c r="BO102" s="15">
        <f t="shared" si="75"/>
        <v>0</v>
      </c>
      <c r="BP102" s="10" t="str">
        <f>IFERROR(VLOOKUP(A102,'21'!U:V,2,0),"0")</f>
        <v>0</v>
      </c>
      <c r="BQ102" s="5" t="s">
        <v>133</v>
      </c>
      <c r="BR102" s="15">
        <f t="shared" si="76"/>
        <v>0</v>
      </c>
      <c r="BS102" s="10" t="str">
        <f>IFERROR(VLOOKUP(A102,'22'!U:V,2,0),"0")</f>
        <v>0</v>
      </c>
      <c r="BT102" s="5" t="s">
        <v>133</v>
      </c>
      <c r="BU102" s="15">
        <f t="shared" si="77"/>
        <v>0</v>
      </c>
      <c r="BV102" s="10" t="str">
        <f>IFERROR(VLOOKUP(A102,'23'!U:V,2,0),"0")</f>
        <v>0</v>
      </c>
      <c r="BW102" s="5" t="s">
        <v>133</v>
      </c>
      <c r="BX102" s="15">
        <f t="shared" si="78"/>
        <v>0</v>
      </c>
      <c r="BY102" s="10" t="str">
        <f>IFERROR(VLOOKUP(A102,'24'!U:V,2,0),"0")</f>
        <v>0</v>
      </c>
      <c r="BZ102" s="5" t="s">
        <v>133</v>
      </c>
      <c r="CA102" s="15">
        <f t="shared" si="79"/>
        <v>0</v>
      </c>
      <c r="CB102" s="10" t="str">
        <f>IFERROR(VLOOKUP(A102,'25'!U:V,2,0),"0")</f>
        <v>0</v>
      </c>
      <c r="CC102" s="5" t="s">
        <v>133</v>
      </c>
      <c r="CD102" s="15">
        <f t="shared" si="80"/>
        <v>0</v>
      </c>
      <c r="CE102" s="10" t="str">
        <f>IFERROR(VLOOKUP(A102,'26'!U:V,2,0),"0")</f>
        <v>0</v>
      </c>
      <c r="CF102" s="5" t="s">
        <v>133</v>
      </c>
      <c r="CG102" s="15">
        <f t="shared" si="81"/>
        <v>0</v>
      </c>
      <c r="CH102" s="10" t="str">
        <f>IFERROR(VLOOKUP(A102,'27'!U:V,2,0),"0")</f>
        <v>0</v>
      </c>
      <c r="CI102" s="5" t="s">
        <v>133</v>
      </c>
      <c r="CJ102" s="15">
        <f t="shared" si="82"/>
        <v>0</v>
      </c>
      <c r="CK102" s="10" t="str">
        <f>IFERROR(VLOOKUP(A102,'28'!U:V,2,0),"0")</f>
        <v>0</v>
      </c>
      <c r="CL102" s="5" t="s">
        <v>133</v>
      </c>
      <c r="CM102" s="15">
        <f t="shared" si="83"/>
        <v>0</v>
      </c>
      <c r="CN102" s="10" t="str">
        <f>IFERROR(VLOOKUP(A102,'29'!U:V,2,0),"0")</f>
        <v>0</v>
      </c>
      <c r="CO102" s="5" t="s">
        <v>133</v>
      </c>
      <c r="CP102" s="15">
        <f t="shared" si="84"/>
        <v>0</v>
      </c>
      <c r="CQ102" s="10" t="str">
        <f>IFERROR(VLOOKUP(A102,'30'!U:V,2,0),"0")</f>
        <v>0</v>
      </c>
      <c r="CR102" s="5" t="s">
        <v>133</v>
      </c>
      <c r="CS102" s="15">
        <f t="shared" si="85"/>
        <v>0</v>
      </c>
      <c r="CT102" s="10" t="str">
        <f>IFERROR(VLOOKUP(A102,'31'!U:V,2,0),"0")</f>
        <v>0</v>
      </c>
      <c r="CU102" s="5" t="s">
        <v>133</v>
      </c>
      <c r="CV102" s="15">
        <f t="shared" si="86"/>
        <v>0</v>
      </c>
      <c r="CW102" s="10">
        <f>IFERROR(VLOOKUP(B102,'B-plus'!A:D,4,0),"0")</f>
        <v>120</v>
      </c>
      <c r="CX102" s="5" t="s">
        <v>133</v>
      </c>
      <c r="CY102" s="15">
        <f t="shared" si="87"/>
        <v>3715.2000000000003</v>
      </c>
    </row>
    <row r="103" spans="1:103" x14ac:dyDescent="0.25">
      <c r="A103" s="5" t="s">
        <v>193</v>
      </c>
      <c r="B103" s="5" t="s">
        <v>193</v>
      </c>
      <c r="C103" s="4" t="s">
        <v>194</v>
      </c>
      <c r="D103" s="95">
        <v>30.96</v>
      </c>
      <c r="E103" s="19">
        <f t="shared" si="71"/>
        <v>0</v>
      </c>
      <c r="F103" s="5" t="s">
        <v>133</v>
      </c>
      <c r="G103" s="13">
        <f t="shared" si="72"/>
        <v>0</v>
      </c>
      <c r="H103" s="10" t="str">
        <f>IFERROR(VLOOKUP(A103,'1'!U:V,2,0),"0")</f>
        <v>0</v>
      </c>
      <c r="I103" s="5" t="s">
        <v>133</v>
      </c>
      <c r="J103" s="15">
        <f t="shared" si="88"/>
        <v>0</v>
      </c>
      <c r="K103" s="10" t="str">
        <f>IFERROR(VLOOKUP(A103,'2'!U:V,2,0),"0")</f>
        <v>0</v>
      </c>
      <c r="L103" s="5" t="s">
        <v>133</v>
      </c>
      <c r="M103" s="15">
        <f t="shared" si="89"/>
        <v>0</v>
      </c>
      <c r="N103" s="10" t="str">
        <f>IFERROR(VLOOKUP(A103,'3'!U:V,2,0),"0")</f>
        <v>0</v>
      </c>
      <c r="O103" s="5" t="s">
        <v>133</v>
      </c>
      <c r="P103" s="15">
        <f t="shared" si="90"/>
        <v>0</v>
      </c>
      <c r="Q103" s="10" t="str">
        <f>IFERROR(VLOOKUP(A103,'4'!U:V,2,0),"0")</f>
        <v>0</v>
      </c>
      <c r="R103" s="5" t="s">
        <v>133</v>
      </c>
      <c r="S103" s="15">
        <f t="shared" si="91"/>
        <v>0</v>
      </c>
      <c r="T103" s="10" t="str">
        <f>IFERROR(VLOOKUP(A103,'5'!U:V,2,0),"0")</f>
        <v>0</v>
      </c>
      <c r="U103" s="5" t="s">
        <v>133</v>
      </c>
      <c r="V103" s="15">
        <f t="shared" si="92"/>
        <v>0</v>
      </c>
      <c r="W103" s="10" t="str">
        <f>IFERROR(VLOOKUP(A103,'6'!U:V,2,0),"0")</f>
        <v>0</v>
      </c>
      <c r="X103" s="5" t="s">
        <v>133</v>
      </c>
      <c r="Y103" s="15">
        <f t="shared" si="93"/>
        <v>0</v>
      </c>
      <c r="Z103" s="10" t="str">
        <f>IFERROR(VLOOKUP(A103,'7'!U:V,2,0),"0")</f>
        <v>0</v>
      </c>
      <c r="AA103" s="5" t="s">
        <v>133</v>
      </c>
      <c r="AB103" s="15">
        <f t="shared" si="94"/>
        <v>0</v>
      </c>
      <c r="AC103" s="10" t="str">
        <f>IFERROR(VLOOKUP(A103,'8'!U:V,2,0),"0")</f>
        <v>0</v>
      </c>
      <c r="AD103" s="5" t="s">
        <v>133</v>
      </c>
      <c r="AE103" s="15">
        <f t="shared" si="95"/>
        <v>0</v>
      </c>
      <c r="AF103" s="10" t="str">
        <f>IFERROR(VLOOKUP(A103,'9'!U:V,2,0),"0")</f>
        <v>0</v>
      </c>
      <c r="AG103" s="5" t="s">
        <v>133</v>
      </c>
      <c r="AH103" s="15">
        <f t="shared" si="96"/>
        <v>0</v>
      </c>
      <c r="AI103" s="10" t="str">
        <f>IFERROR(VLOOKUP(A103,'10'!U:V,2,0),"0")</f>
        <v>0</v>
      </c>
      <c r="AJ103" s="5" t="s">
        <v>133</v>
      </c>
      <c r="AK103" s="15">
        <f t="shared" si="97"/>
        <v>0</v>
      </c>
      <c r="AL103" s="10" t="str">
        <f>IFERROR(VLOOKUP(A103,'11'!U:V,2,0),"0")</f>
        <v>0</v>
      </c>
      <c r="AM103" s="5" t="s">
        <v>133</v>
      </c>
      <c r="AN103" s="15">
        <f t="shared" si="98"/>
        <v>0</v>
      </c>
      <c r="AO103" s="10" t="str">
        <f>IFERROR(VLOOKUP(A103,'12'!U:V,2,0),"0")</f>
        <v>0</v>
      </c>
      <c r="AP103" s="5" t="s">
        <v>133</v>
      </c>
      <c r="AQ103" s="15">
        <f t="shared" si="99"/>
        <v>0</v>
      </c>
      <c r="AR103" s="10" t="str">
        <f>IFERROR(VLOOKUP(A103,'13'!U:V,2,0),"0")</f>
        <v>0</v>
      </c>
      <c r="AS103" s="5" t="s">
        <v>133</v>
      </c>
      <c r="AT103" s="15">
        <f t="shared" si="100"/>
        <v>0</v>
      </c>
      <c r="AU103" s="10" t="str">
        <f>IFERROR(VLOOKUP(A103,'14'!U:V,2,0),"0")</f>
        <v>0</v>
      </c>
      <c r="AV103" s="5" t="s">
        <v>133</v>
      </c>
      <c r="AW103" s="15">
        <f t="shared" si="101"/>
        <v>0</v>
      </c>
      <c r="AX103" s="10" t="str">
        <f>IFERROR(VLOOKUP(A103,'15'!U:V,2,0),"0")</f>
        <v>0</v>
      </c>
      <c r="AY103" s="5" t="s">
        <v>133</v>
      </c>
      <c r="AZ103" s="15">
        <f t="shared" si="102"/>
        <v>0</v>
      </c>
      <c r="BA103" s="10" t="str">
        <f>IFERROR(VLOOKUP(A103,'16'!U:V,2,0),"0")</f>
        <v>0</v>
      </c>
      <c r="BB103" s="5" t="s">
        <v>133</v>
      </c>
      <c r="BC103" s="15">
        <f t="shared" si="103"/>
        <v>0</v>
      </c>
      <c r="BD103" s="10" t="str">
        <f>IFERROR(VLOOKUP(A103,'17'!U:V,2,0),"0")</f>
        <v>0</v>
      </c>
      <c r="BE103" s="5" t="s">
        <v>133</v>
      </c>
      <c r="BF103" s="15">
        <f t="shared" si="104"/>
        <v>0</v>
      </c>
      <c r="BG103" s="10" t="str">
        <f>IFERROR(VLOOKUP(A103,'18'!U:V,2,0),"0")</f>
        <v>0</v>
      </c>
      <c r="BH103" s="5" t="s">
        <v>133</v>
      </c>
      <c r="BI103" s="15">
        <f t="shared" si="73"/>
        <v>0</v>
      </c>
      <c r="BJ103" s="10" t="str">
        <f>IFERROR(VLOOKUP(A103,'19'!U:V,2,0),"0")</f>
        <v>0</v>
      </c>
      <c r="BK103" s="5" t="s">
        <v>133</v>
      </c>
      <c r="BL103" s="15">
        <f t="shared" si="74"/>
        <v>0</v>
      </c>
      <c r="BM103" s="10" t="str">
        <f>IFERROR(VLOOKUP(A103,'20'!U:V,2,0),"0")</f>
        <v>0</v>
      </c>
      <c r="BN103" s="5" t="s">
        <v>133</v>
      </c>
      <c r="BO103" s="15">
        <f t="shared" si="75"/>
        <v>0</v>
      </c>
      <c r="BP103" s="10" t="str">
        <f>IFERROR(VLOOKUP(A103,'21'!U:V,2,0),"0")</f>
        <v>0</v>
      </c>
      <c r="BQ103" s="5" t="s">
        <v>133</v>
      </c>
      <c r="BR103" s="15">
        <f t="shared" si="76"/>
        <v>0</v>
      </c>
      <c r="BS103" s="10" t="str">
        <f>IFERROR(VLOOKUP(A103,'22'!U:V,2,0),"0")</f>
        <v>0</v>
      </c>
      <c r="BT103" s="5" t="s">
        <v>133</v>
      </c>
      <c r="BU103" s="15">
        <f t="shared" si="77"/>
        <v>0</v>
      </c>
      <c r="BV103" s="10" t="str">
        <f>IFERROR(VLOOKUP(A103,'23'!U:V,2,0),"0")</f>
        <v>0</v>
      </c>
      <c r="BW103" s="5" t="s">
        <v>133</v>
      </c>
      <c r="BX103" s="15">
        <f t="shared" si="78"/>
        <v>0</v>
      </c>
      <c r="BY103" s="10" t="str">
        <f>IFERROR(VLOOKUP(A103,'24'!U:V,2,0),"0")</f>
        <v>0</v>
      </c>
      <c r="BZ103" s="5" t="s">
        <v>133</v>
      </c>
      <c r="CA103" s="15">
        <f t="shared" si="79"/>
        <v>0</v>
      </c>
      <c r="CB103" s="10" t="str">
        <f>IFERROR(VLOOKUP(A103,'25'!U:V,2,0),"0")</f>
        <v>0</v>
      </c>
      <c r="CC103" s="5" t="s">
        <v>133</v>
      </c>
      <c r="CD103" s="15">
        <f t="shared" si="80"/>
        <v>0</v>
      </c>
      <c r="CE103" s="10" t="str">
        <f>IFERROR(VLOOKUP(A103,'26'!U:V,2,0),"0")</f>
        <v>0</v>
      </c>
      <c r="CF103" s="5" t="s">
        <v>133</v>
      </c>
      <c r="CG103" s="15">
        <f t="shared" si="81"/>
        <v>0</v>
      </c>
      <c r="CH103" s="10" t="str">
        <f>IFERROR(VLOOKUP(A103,'27'!U:V,2,0),"0")</f>
        <v>0</v>
      </c>
      <c r="CI103" s="5" t="s">
        <v>133</v>
      </c>
      <c r="CJ103" s="15">
        <f t="shared" si="82"/>
        <v>0</v>
      </c>
      <c r="CK103" s="10" t="str">
        <f>IFERROR(VLOOKUP(A103,'28'!U:V,2,0),"0")</f>
        <v>0</v>
      </c>
      <c r="CL103" s="5" t="s">
        <v>133</v>
      </c>
      <c r="CM103" s="15">
        <f t="shared" si="83"/>
        <v>0</v>
      </c>
      <c r="CN103" s="10" t="str">
        <f>IFERROR(VLOOKUP(A103,'29'!U:V,2,0),"0")</f>
        <v>0</v>
      </c>
      <c r="CO103" s="5" t="s">
        <v>133</v>
      </c>
      <c r="CP103" s="15">
        <f t="shared" si="84"/>
        <v>0</v>
      </c>
      <c r="CQ103" s="10" t="str">
        <f>IFERROR(VLOOKUP(A103,'30'!U:V,2,0),"0")</f>
        <v>0</v>
      </c>
      <c r="CR103" s="5" t="s">
        <v>133</v>
      </c>
      <c r="CS103" s="15">
        <f t="shared" si="85"/>
        <v>0</v>
      </c>
      <c r="CT103" s="10" t="str">
        <f>IFERROR(VLOOKUP(A103,'31'!U:V,2,0),"0")</f>
        <v>0</v>
      </c>
      <c r="CU103" s="5" t="s">
        <v>133</v>
      </c>
      <c r="CV103" s="15">
        <f t="shared" si="86"/>
        <v>0</v>
      </c>
      <c r="CW103" s="10" t="str">
        <f>IFERROR(VLOOKUP(B103,'B-plus'!A:D,4,0),"0")</f>
        <v>0</v>
      </c>
      <c r="CX103" s="5" t="s">
        <v>133</v>
      </c>
      <c r="CY103" s="15">
        <f t="shared" si="87"/>
        <v>0</v>
      </c>
    </row>
    <row r="104" spans="1:103" x14ac:dyDescent="0.25">
      <c r="A104" s="5" t="s">
        <v>139</v>
      </c>
      <c r="B104" s="5">
        <v>1200002</v>
      </c>
      <c r="C104" s="4" t="s">
        <v>140</v>
      </c>
      <c r="D104" s="13">
        <v>22.29</v>
      </c>
      <c r="E104" s="19">
        <f t="shared" si="71"/>
        <v>10</v>
      </c>
      <c r="F104" s="5" t="s">
        <v>129</v>
      </c>
      <c r="G104" s="13">
        <f t="shared" si="72"/>
        <v>222.89999999999998</v>
      </c>
      <c r="H104" s="10" t="str">
        <f>IFERROR(VLOOKUP(A104,'1'!U:V,2,0),"0")</f>
        <v>0</v>
      </c>
      <c r="I104" s="5" t="s">
        <v>129</v>
      </c>
      <c r="J104" s="15">
        <f t="shared" si="88"/>
        <v>0</v>
      </c>
      <c r="K104" s="10" t="str">
        <f>IFERROR(VLOOKUP(A104,'2'!U:V,2,0),"0")</f>
        <v>0</v>
      </c>
      <c r="L104" s="5" t="s">
        <v>129</v>
      </c>
      <c r="M104" s="15">
        <f t="shared" si="89"/>
        <v>0</v>
      </c>
      <c r="N104" s="10" t="str">
        <f>IFERROR(VLOOKUP(A104,'3'!U:V,2,0),"0")</f>
        <v>0</v>
      </c>
      <c r="O104" s="5" t="s">
        <v>129</v>
      </c>
      <c r="P104" s="15">
        <f t="shared" si="90"/>
        <v>0</v>
      </c>
      <c r="Q104" s="10" t="str">
        <f>IFERROR(VLOOKUP(A104,'4'!U:V,2,0),"0")</f>
        <v>0</v>
      </c>
      <c r="R104" s="5" t="s">
        <v>129</v>
      </c>
      <c r="S104" s="15">
        <f t="shared" si="91"/>
        <v>0</v>
      </c>
      <c r="T104" s="10">
        <f>IFERROR(VLOOKUP(A104,'5'!U:V,2,0),"0")</f>
        <v>10</v>
      </c>
      <c r="U104" s="5" t="s">
        <v>129</v>
      </c>
      <c r="V104" s="15">
        <f t="shared" si="92"/>
        <v>222.89999999999998</v>
      </c>
      <c r="W104" s="10" t="str">
        <f>IFERROR(VLOOKUP(A104,'6'!U:V,2,0),"0")</f>
        <v>0</v>
      </c>
      <c r="X104" s="5" t="s">
        <v>129</v>
      </c>
      <c r="Y104" s="15">
        <f t="shared" si="93"/>
        <v>0</v>
      </c>
      <c r="Z104" s="10" t="str">
        <f>IFERROR(VLOOKUP(A104,'7'!U:V,2,0),"0")</f>
        <v>0</v>
      </c>
      <c r="AA104" s="5" t="s">
        <v>129</v>
      </c>
      <c r="AB104" s="15">
        <f t="shared" si="94"/>
        <v>0</v>
      </c>
      <c r="AC104" s="10" t="str">
        <f>IFERROR(VLOOKUP(A104,'8'!U:V,2,0),"0")</f>
        <v>0</v>
      </c>
      <c r="AD104" s="5" t="s">
        <v>129</v>
      </c>
      <c r="AE104" s="15">
        <f t="shared" si="95"/>
        <v>0</v>
      </c>
      <c r="AF104" s="10" t="str">
        <f>IFERROR(VLOOKUP(A104,'9'!U:V,2,0),"0")</f>
        <v>0</v>
      </c>
      <c r="AG104" s="5" t="s">
        <v>129</v>
      </c>
      <c r="AH104" s="15">
        <f t="shared" si="96"/>
        <v>0</v>
      </c>
      <c r="AI104" s="10" t="str">
        <f>IFERROR(VLOOKUP(A104,'10'!U:V,2,0),"0")</f>
        <v>0</v>
      </c>
      <c r="AJ104" s="5" t="s">
        <v>129</v>
      </c>
      <c r="AK104" s="15">
        <f t="shared" si="97"/>
        <v>0</v>
      </c>
      <c r="AL104" s="10" t="str">
        <f>IFERROR(VLOOKUP(A104,'11'!U:V,2,0),"0")</f>
        <v>0</v>
      </c>
      <c r="AM104" s="5" t="s">
        <v>129</v>
      </c>
      <c r="AN104" s="15">
        <f t="shared" si="98"/>
        <v>0</v>
      </c>
      <c r="AO104" s="10" t="str">
        <f>IFERROR(VLOOKUP(A104,'12'!U:V,2,0),"0")</f>
        <v>0</v>
      </c>
      <c r="AP104" s="5" t="s">
        <v>129</v>
      </c>
      <c r="AQ104" s="15">
        <f t="shared" si="99"/>
        <v>0</v>
      </c>
      <c r="AR104" s="10" t="str">
        <f>IFERROR(VLOOKUP(A104,'13'!U:V,2,0),"0")</f>
        <v>0</v>
      </c>
      <c r="AS104" s="5" t="s">
        <v>129</v>
      </c>
      <c r="AT104" s="15">
        <f t="shared" si="100"/>
        <v>0</v>
      </c>
      <c r="AU104" s="10" t="str">
        <f>IFERROR(VLOOKUP(A104,'14'!U:V,2,0),"0")</f>
        <v>0</v>
      </c>
      <c r="AV104" s="5" t="s">
        <v>129</v>
      </c>
      <c r="AW104" s="15">
        <f t="shared" si="101"/>
        <v>0</v>
      </c>
      <c r="AX104" s="10" t="str">
        <f>IFERROR(VLOOKUP(A104,'15'!U:V,2,0),"0")</f>
        <v>0</v>
      </c>
      <c r="AY104" s="5" t="s">
        <v>129</v>
      </c>
      <c r="AZ104" s="15">
        <f t="shared" si="102"/>
        <v>0</v>
      </c>
      <c r="BA104" s="10" t="str">
        <f>IFERROR(VLOOKUP(A104,'16'!U:V,2,0),"0")</f>
        <v>0</v>
      </c>
      <c r="BB104" s="5" t="s">
        <v>129</v>
      </c>
      <c r="BC104" s="15">
        <f t="shared" si="103"/>
        <v>0</v>
      </c>
      <c r="BD104" s="10" t="str">
        <f>IFERROR(VLOOKUP(A104,'17'!U:V,2,0),"0")</f>
        <v>0</v>
      </c>
      <c r="BE104" s="5" t="s">
        <v>129</v>
      </c>
      <c r="BF104" s="15">
        <f t="shared" si="104"/>
        <v>0</v>
      </c>
      <c r="BG104" s="10" t="str">
        <f>IFERROR(VLOOKUP(A104,'18'!U:V,2,0),"0")</f>
        <v>0</v>
      </c>
      <c r="BH104" s="5" t="s">
        <v>129</v>
      </c>
      <c r="BI104" s="15">
        <f t="shared" si="73"/>
        <v>0</v>
      </c>
      <c r="BJ104" s="10" t="str">
        <f>IFERROR(VLOOKUP(A104,'19'!U:V,2,0),"0")</f>
        <v>0</v>
      </c>
      <c r="BK104" s="5" t="s">
        <v>129</v>
      </c>
      <c r="BL104" s="15">
        <f t="shared" si="74"/>
        <v>0</v>
      </c>
      <c r="BM104" s="10" t="str">
        <f>IFERROR(VLOOKUP(A104,'20'!U:V,2,0),"0")</f>
        <v>0</v>
      </c>
      <c r="BN104" s="5" t="s">
        <v>129</v>
      </c>
      <c r="BO104" s="15">
        <f t="shared" si="75"/>
        <v>0</v>
      </c>
      <c r="BP104" s="10" t="str">
        <f>IFERROR(VLOOKUP(A104,'21'!U:V,2,0),"0")</f>
        <v>0</v>
      </c>
      <c r="BQ104" s="5" t="s">
        <v>129</v>
      </c>
      <c r="BR104" s="15">
        <f t="shared" si="76"/>
        <v>0</v>
      </c>
      <c r="BS104" s="10" t="str">
        <f>IFERROR(VLOOKUP(A104,'22'!U:V,2,0),"0")</f>
        <v>0</v>
      </c>
      <c r="BT104" s="5" t="s">
        <v>129</v>
      </c>
      <c r="BU104" s="15">
        <f t="shared" si="77"/>
        <v>0</v>
      </c>
      <c r="BV104" s="10" t="str">
        <f>IFERROR(VLOOKUP(A104,'23'!U:V,2,0),"0")</f>
        <v>0</v>
      </c>
      <c r="BW104" s="5" t="s">
        <v>129</v>
      </c>
      <c r="BX104" s="15">
        <f t="shared" si="78"/>
        <v>0</v>
      </c>
      <c r="BY104" s="10" t="str">
        <f>IFERROR(VLOOKUP(A104,'24'!U:V,2,0),"0")</f>
        <v>0</v>
      </c>
      <c r="BZ104" s="5" t="s">
        <v>129</v>
      </c>
      <c r="CA104" s="15">
        <f t="shared" si="79"/>
        <v>0</v>
      </c>
      <c r="CB104" s="10" t="str">
        <f>IFERROR(VLOOKUP(A104,'25'!U:V,2,0),"0")</f>
        <v>0</v>
      </c>
      <c r="CC104" s="5" t="s">
        <v>129</v>
      </c>
      <c r="CD104" s="15">
        <f t="shared" si="80"/>
        <v>0</v>
      </c>
      <c r="CE104" s="10" t="str">
        <f>IFERROR(VLOOKUP(A104,'26'!U:V,2,0),"0")</f>
        <v>0</v>
      </c>
      <c r="CF104" s="5" t="s">
        <v>129</v>
      </c>
      <c r="CG104" s="15">
        <f t="shared" si="81"/>
        <v>0</v>
      </c>
      <c r="CH104" s="10" t="str">
        <f>IFERROR(VLOOKUP(A104,'27'!U:V,2,0),"0")</f>
        <v>0</v>
      </c>
      <c r="CI104" s="5" t="s">
        <v>129</v>
      </c>
      <c r="CJ104" s="15">
        <f t="shared" si="82"/>
        <v>0</v>
      </c>
      <c r="CK104" s="10" t="str">
        <f>IFERROR(VLOOKUP(A104,'28'!U:V,2,0),"0")</f>
        <v>0</v>
      </c>
      <c r="CL104" s="5" t="s">
        <v>129</v>
      </c>
      <c r="CM104" s="15">
        <f t="shared" si="83"/>
        <v>0</v>
      </c>
      <c r="CN104" s="10" t="str">
        <f>IFERROR(VLOOKUP(A104,'29'!U:V,2,0),"0")</f>
        <v>0</v>
      </c>
      <c r="CO104" s="5" t="s">
        <v>129</v>
      </c>
      <c r="CP104" s="15">
        <f t="shared" si="84"/>
        <v>0</v>
      </c>
      <c r="CQ104" s="10" t="str">
        <f>IFERROR(VLOOKUP(A104,'30'!U:V,2,0),"0")</f>
        <v>0</v>
      </c>
      <c r="CR104" s="5" t="s">
        <v>129</v>
      </c>
      <c r="CS104" s="15">
        <f t="shared" si="85"/>
        <v>0</v>
      </c>
      <c r="CT104" s="10" t="str">
        <f>IFERROR(VLOOKUP(A104,'31'!U:V,2,0),"0")</f>
        <v>0</v>
      </c>
      <c r="CU104" s="5" t="s">
        <v>129</v>
      </c>
      <c r="CV104" s="15">
        <f t="shared" si="86"/>
        <v>0</v>
      </c>
      <c r="CW104" s="10" t="str">
        <f>IFERROR(VLOOKUP(B104,'B-plus'!A:D,4,0),"0")</f>
        <v>0</v>
      </c>
      <c r="CX104" s="5" t="s">
        <v>129</v>
      </c>
      <c r="CY104" s="15">
        <f t="shared" si="87"/>
        <v>0</v>
      </c>
    </row>
    <row r="105" spans="1:103" x14ac:dyDescent="0.25">
      <c r="A105" s="5" t="s">
        <v>155</v>
      </c>
      <c r="B105" s="5">
        <v>1200003</v>
      </c>
      <c r="C105" s="4" t="s">
        <v>156</v>
      </c>
      <c r="D105" s="95">
        <v>30.3</v>
      </c>
      <c r="E105" s="19">
        <f t="shared" si="71"/>
        <v>0</v>
      </c>
      <c r="F105" s="5" t="s">
        <v>214</v>
      </c>
      <c r="G105" s="13">
        <f t="shared" si="72"/>
        <v>0</v>
      </c>
      <c r="H105" s="10" t="str">
        <f>IFERROR(VLOOKUP(A105,'1'!U:V,2,0),"0")</f>
        <v>0</v>
      </c>
      <c r="I105" s="5" t="s">
        <v>214</v>
      </c>
      <c r="J105" s="15">
        <f t="shared" si="88"/>
        <v>0</v>
      </c>
      <c r="K105" s="10" t="str">
        <f>IFERROR(VLOOKUP(A105,'2'!U:V,2,0),"0")</f>
        <v>0</v>
      </c>
      <c r="L105" s="5" t="s">
        <v>214</v>
      </c>
      <c r="M105" s="15">
        <f t="shared" si="89"/>
        <v>0</v>
      </c>
      <c r="N105" s="10" t="str">
        <f>IFERROR(VLOOKUP(A105,'3'!U:V,2,0),"0")</f>
        <v>0</v>
      </c>
      <c r="O105" s="5" t="s">
        <v>214</v>
      </c>
      <c r="P105" s="15">
        <f t="shared" si="90"/>
        <v>0</v>
      </c>
      <c r="Q105" s="10" t="str">
        <f>IFERROR(VLOOKUP(A105,'4'!U:V,2,0),"0")</f>
        <v>0</v>
      </c>
      <c r="R105" s="5" t="s">
        <v>214</v>
      </c>
      <c r="S105" s="15">
        <f t="shared" si="91"/>
        <v>0</v>
      </c>
      <c r="T105" s="10" t="str">
        <f>IFERROR(VLOOKUP(A105,'5'!U:V,2,0),"0")</f>
        <v>0</v>
      </c>
      <c r="U105" s="5" t="s">
        <v>214</v>
      </c>
      <c r="V105" s="15">
        <f t="shared" si="92"/>
        <v>0</v>
      </c>
      <c r="W105" s="10" t="str">
        <f>IFERROR(VLOOKUP(A105,'6'!U:V,2,0),"0")</f>
        <v>0</v>
      </c>
      <c r="X105" s="5" t="s">
        <v>214</v>
      </c>
      <c r="Y105" s="15">
        <f t="shared" si="93"/>
        <v>0</v>
      </c>
      <c r="Z105" s="10" t="str">
        <f>IFERROR(VLOOKUP(A105,'7'!U:V,2,0),"0")</f>
        <v>0</v>
      </c>
      <c r="AA105" s="5" t="s">
        <v>214</v>
      </c>
      <c r="AB105" s="15">
        <f t="shared" si="94"/>
        <v>0</v>
      </c>
      <c r="AC105" s="10" t="str">
        <f>IFERROR(VLOOKUP(A105,'8'!U:V,2,0),"0")</f>
        <v>0</v>
      </c>
      <c r="AD105" s="5" t="s">
        <v>214</v>
      </c>
      <c r="AE105" s="15">
        <f t="shared" si="95"/>
        <v>0</v>
      </c>
      <c r="AF105" s="10" t="str">
        <f>IFERROR(VLOOKUP(A105,'9'!U:V,2,0),"0")</f>
        <v>0</v>
      </c>
      <c r="AG105" s="5" t="s">
        <v>214</v>
      </c>
      <c r="AH105" s="15">
        <f t="shared" si="96"/>
        <v>0</v>
      </c>
      <c r="AI105" s="10" t="str">
        <f>IFERROR(VLOOKUP(A105,'10'!U:V,2,0),"0")</f>
        <v>0</v>
      </c>
      <c r="AJ105" s="5" t="s">
        <v>214</v>
      </c>
      <c r="AK105" s="15">
        <f t="shared" si="97"/>
        <v>0</v>
      </c>
      <c r="AL105" s="10" t="str">
        <f>IFERROR(VLOOKUP(A105,'11'!U:V,2,0),"0")</f>
        <v>0</v>
      </c>
      <c r="AM105" s="5" t="s">
        <v>214</v>
      </c>
      <c r="AN105" s="15">
        <f t="shared" si="98"/>
        <v>0</v>
      </c>
      <c r="AO105" s="10" t="str">
        <f>IFERROR(VLOOKUP(A105,'12'!U:V,2,0),"0")</f>
        <v>0</v>
      </c>
      <c r="AP105" s="5" t="s">
        <v>214</v>
      </c>
      <c r="AQ105" s="15">
        <f t="shared" si="99"/>
        <v>0</v>
      </c>
      <c r="AR105" s="10" t="str">
        <f>IFERROR(VLOOKUP(A105,'13'!U:V,2,0),"0")</f>
        <v>0</v>
      </c>
      <c r="AS105" s="5" t="s">
        <v>214</v>
      </c>
      <c r="AT105" s="15">
        <f t="shared" si="100"/>
        <v>0</v>
      </c>
      <c r="AU105" s="10" t="str">
        <f>IFERROR(VLOOKUP(A105,'14'!U:V,2,0),"0")</f>
        <v>0</v>
      </c>
      <c r="AV105" s="5" t="s">
        <v>214</v>
      </c>
      <c r="AW105" s="15">
        <f t="shared" si="101"/>
        <v>0</v>
      </c>
      <c r="AX105" s="10" t="str">
        <f>IFERROR(VLOOKUP(A105,'15'!U:V,2,0),"0")</f>
        <v>0</v>
      </c>
      <c r="AY105" s="5" t="s">
        <v>214</v>
      </c>
      <c r="AZ105" s="15">
        <f t="shared" si="102"/>
        <v>0</v>
      </c>
      <c r="BA105" s="10" t="str">
        <f>IFERROR(VLOOKUP(A105,'16'!U:V,2,0),"0")</f>
        <v>0</v>
      </c>
      <c r="BB105" s="5" t="s">
        <v>214</v>
      </c>
      <c r="BC105" s="15">
        <f t="shared" si="103"/>
        <v>0</v>
      </c>
      <c r="BD105" s="10" t="str">
        <f>IFERROR(VLOOKUP(A105,'17'!U:V,2,0),"0")</f>
        <v>0</v>
      </c>
      <c r="BE105" s="5" t="s">
        <v>214</v>
      </c>
      <c r="BF105" s="15">
        <f t="shared" si="104"/>
        <v>0</v>
      </c>
      <c r="BG105" s="10" t="str">
        <f>IFERROR(VLOOKUP(A105,'18'!U:V,2,0),"0")</f>
        <v>0</v>
      </c>
      <c r="BH105" s="5" t="s">
        <v>214</v>
      </c>
      <c r="BI105" s="15">
        <f t="shared" si="73"/>
        <v>0</v>
      </c>
      <c r="BJ105" s="10" t="str">
        <f>IFERROR(VLOOKUP(A105,'19'!U:V,2,0),"0")</f>
        <v>0</v>
      </c>
      <c r="BK105" s="5" t="s">
        <v>214</v>
      </c>
      <c r="BL105" s="15">
        <f t="shared" si="74"/>
        <v>0</v>
      </c>
      <c r="BM105" s="10" t="str">
        <f>IFERROR(VLOOKUP(A105,'20'!U:V,2,0),"0")</f>
        <v>0</v>
      </c>
      <c r="BN105" s="5" t="s">
        <v>214</v>
      </c>
      <c r="BO105" s="15">
        <f t="shared" si="75"/>
        <v>0</v>
      </c>
      <c r="BP105" s="10" t="str">
        <f>IFERROR(VLOOKUP(A105,'21'!U:V,2,0),"0")</f>
        <v>0</v>
      </c>
      <c r="BQ105" s="5" t="s">
        <v>214</v>
      </c>
      <c r="BR105" s="15">
        <f t="shared" si="76"/>
        <v>0</v>
      </c>
      <c r="BS105" s="10" t="str">
        <f>IFERROR(VLOOKUP(A105,'22'!U:V,2,0),"0")</f>
        <v>0</v>
      </c>
      <c r="BT105" s="5" t="s">
        <v>214</v>
      </c>
      <c r="BU105" s="15">
        <f t="shared" si="77"/>
        <v>0</v>
      </c>
      <c r="BV105" s="10" t="str">
        <f>IFERROR(VLOOKUP(A105,'23'!U:V,2,0),"0")</f>
        <v>0</v>
      </c>
      <c r="BW105" s="5" t="s">
        <v>214</v>
      </c>
      <c r="BX105" s="15">
        <f t="shared" si="78"/>
        <v>0</v>
      </c>
      <c r="BY105" s="10" t="str">
        <f>IFERROR(VLOOKUP(A105,'24'!U:V,2,0),"0")</f>
        <v>0</v>
      </c>
      <c r="BZ105" s="5" t="s">
        <v>214</v>
      </c>
      <c r="CA105" s="15">
        <f t="shared" si="79"/>
        <v>0</v>
      </c>
      <c r="CB105" s="10" t="str">
        <f>IFERROR(VLOOKUP(A105,'25'!U:V,2,0),"0")</f>
        <v>0</v>
      </c>
      <c r="CC105" s="5" t="s">
        <v>214</v>
      </c>
      <c r="CD105" s="15">
        <f t="shared" si="80"/>
        <v>0</v>
      </c>
      <c r="CE105" s="10" t="str">
        <f>IFERROR(VLOOKUP(A105,'26'!U:V,2,0),"0")</f>
        <v>0</v>
      </c>
      <c r="CF105" s="5" t="s">
        <v>214</v>
      </c>
      <c r="CG105" s="15">
        <f t="shared" si="81"/>
        <v>0</v>
      </c>
      <c r="CH105" s="10" t="str">
        <f>IFERROR(VLOOKUP(A105,'27'!U:V,2,0),"0")</f>
        <v>0</v>
      </c>
      <c r="CI105" s="5" t="s">
        <v>214</v>
      </c>
      <c r="CJ105" s="15">
        <f t="shared" si="82"/>
        <v>0</v>
      </c>
      <c r="CK105" s="10" t="str">
        <f>IFERROR(VLOOKUP(A105,'28'!U:V,2,0),"0")</f>
        <v>0</v>
      </c>
      <c r="CL105" s="5" t="s">
        <v>214</v>
      </c>
      <c r="CM105" s="15">
        <f t="shared" si="83"/>
        <v>0</v>
      </c>
      <c r="CN105" s="10" t="str">
        <f>IFERROR(VLOOKUP(A105,'29'!U:V,2,0),"0")</f>
        <v>0</v>
      </c>
      <c r="CO105" s="5" t="s">
        <v>214</v>
      </c>
      <c r="CP105" s="15">
        <f t="shared" si="84"/>
        <v>0</v>
      </c>
      <c r="CQ105" s="10" t="str">
        <f>IFERROR(VLOOKUP(A105,'30'!U:V,2,0),"0")</f>
        <v>0</v>
      </c>
      <c r="CR105" s="5" t="s">
        <v>214</v>
      </c>
      <c r="CS105" s="15">
        <f t="shared" si="85"/>
        <v>0</v>
      </c>
      <c r="CT105" s="10" t="str">
        <f>IFERROR(VLOOKUP(A105,'31'!U:V,2,0),"0")</f>
        <v>0</v>
      </c>
      <c r="CU105" s="5" t="s">
        <v>214</v>
      </c>
      <c r="CV105" s="15">
        <f t="shared" si="86"/>
        <v>0</v>
      </c>
      <c r="CW105" s="10" t="str">
        <f>IFERROR(VLOOKUP(B105,'B-plus'!A:D,4,0),"0")</f>
        <v>0</v>
      </c>
      <c r="CX105" s="5" t="s">
        <v>214</v>
      </c>
      <c r="CY105" s="15">
        <f t="shared" si="87"/>
        <v>0</v>
      </c>
    </row>
    <row r="106" spans="1:103" x14ac:dyDescent="0.25">
      <c r="A106" s="5" t="s">
        <v>187</v>
      </c>
      <c r="B106" s="5">
        <v>1200004</v>
      </c>
      <c r="C106" s="4" t="s">
        <v>188</v>
      </c>
      <c r="D106" s="13">
        <v>22.29</v>
      </c>
      <c r="E106" s="19">
        <f t="shared" si="71"/>
        <v>0</v>
      </c>
      <c r="F106" s="5" t="s">
        <v>129</v>
      </c>
      <c r="G106" s="13">
        <f t="shared" si="72"/>
        <v>0</v>
      </c>
      <c r="H106" s="10" t="str">
        <f>IFERROR(VLOOKUP(A106,'1'!U:V,2,0),"0")</f>
        <v>0</v>
      </c>
      <c r="I106" s="5" t="s">
        <v>129</v>
      </c>
      <c r="J106" s="15">
        <f t="shared" si="88"/>
        <v>0</v>
      </c>
      <c r="K106" s="10" t="str">
        <f>IFERROR(VLOOKUP(A106,'2'!U:V,2,0),"0")</f>
        <v>0</v>
      </c>
      <c r="L106" s="5" t="s">
        <v>129</v>
      </c>
      <c r="M106" s="15">
        <f t="shared" si="89"/>
        <v>0</v>
      </c>
      <c r="N106" s="10" t="str">
        <f>IFERROR(VLOOKUP(A106,'3'!U:V,2,0),"0")</f>
        <v>0</v>
      </c>
      <c r="O106" s="5" t="s">
        <v>129</v>
      </c>
      <c r="P106" s="15">
        <f t="shared" si="90"/>
        <v>0</v>
      </c>
      <c r="Q106" s="10" t="str">
        <f>IFERROR(VLOOKUP(A106,'4'!U:V,2,0),"0")</f>
        <v>0</v>
      </c>
      <c r="R106" s="5" t="s">
        <v>129</v>
      </c>
      <c r="S106" s="15">
        <f t="shared" si="91"/>
        <v>0</v>
      </c>
      <c r="T106" s="10" t="str">
        <f>IFERROR(VLOOKUP(A106,'5'!U:V,2,0),"0")</f>
        <v>0</v>
      </c>
      <c r="U106" s="5" t="s">
        <v>129</v>
      </c>
      <c r="V106" s="15">
        <f t="shared" si="92"/>
        <v>0</v>
      </c>
      <c r="W106" s="10" t="str">
        <f>IFERROR(VLOOKUP(A106,'6'!U:V,2,0),"0")</f>
        <v>0</v>
      </c>
      <c r="X106" s="5" t="s">
        <v>129</v>
      </c>
      <c r="Y106" s="15">
        <f t="shared" si="93"/>
        <v>0</v>
      </c>
      <c r="Z106" s="10" t="str">
        <f>IFERROR(VLOOKUP(A106,'7'!U:V,2,0),"0")</f>
        <v>0</v>
      </c>
      <c r="AA106" s="5" t="s">
        <v>129</v>
      </c>
      <c r="AB106" s="15">
        <f t="shared" si="94"/>
        <v>0</v>
      </c>
      <c r="AC106" s="10" t="str">
        <f>IFERROR(VLOOKUP(A106,'8'!U:V,2,0),"0")</f>
        <v>0</v>
      </c>
      <c r="AD106" s="5" t="s">
        <v>129</v>
      </c>
      <c r="AE106" s="15">
        <f t="shared" si="95"/>
        <v>0</v>
      </c>
      <c r="AF106" s="10" t="str">
        <f>IFERROR(VLOOKUP(A106,'9'!U:V,2,0),"0")</f>
        <v>0</v>
      </c>
      <c r="AG106" s="5" t="s">
        <v>129</v>
      </c>
      <c r="AH106" s="15">
        <f t="shared" si="96"/>
        <v>0</v>
      </c>
      <c r="AI106" s="10" t="str">
        <f>IFERROR(VLOOKUP(A106,'10'!U:V,2,0),"0")</f>
        <v>0</v>
      </c>
      <c r="AJ106" s="5" t="s">
        <v>129</v>
      </c>
      <c r="AK106" s="15">
        <f t="shared" si="97"/>
        <v>0</v>
      </c>
      <c r="AL106" s="10" t="str">
        <f>IFERROR(VLOOKUP(A106,'11'!U:V,2,0),"0")</f>
        <v>0</v>
      </c>
      <c r="AM106" s="5" t="s">
        <v>129</v>
      </c>
      <c r="AN106" s="15">
        <f t="shared" si="98"/>
        <v>0</v>
      </c>
      <c r="AO106" s="10" t="str">
        <f>IFERROR(VLOOKUP(A106,'12'!U:V,2,0),"0")</f>
        <v>0</v>
      </c>
      <c r="AP106" s="5" t="s">
        <v>129</v>
      </c>
      <c r="AQ106" s="15">
        <f t="shared" si="99"/>
        <v>0</v>
      </c>
      <c r="AR106" s="10" t="str">
        <f>IFERROR(VLOOKUP(A106,'13'!U:V,2,0),"0")</f>
        <v>0</v>
      </c>
      <c r="AS106" s="5" t="s">
        <v>129</v>
      </c>
      <c r="AT106" s="15">
        <f t="shared" si="100"/>
        <v>0</v>
      </c>
      <c r="AU106" s="10" t="str">
        <f>IFERROR(VLOOKUP(A106,'14'!U:V,2,0),"0")</f>
        <v>0</v>
      </c>
      <c r="AV106" s="5" t="s">
        <v>129</v>
      </c>
      <c r="AW106" s="15">
        <f t="shared" si="101"/>
        <v>0</v>
      </c>
      <c r="AX106" s="10" t="str">
        <f>IFERROR(VLOOKUP(A106,'15'!U:V,2,0),"0")</f>
        <v>0</v>
      </c>
      <c r="AY106" s="5" t="s">
        <v>129</v>
      </c>
      <c r="AZ106" s="15">
        <f t="shared" si="102"/>
        <v>0</v>
      </c>
      <c r="BA106" s="10" t="str">
        <f>IFERROR(VLOOKUP(A106,'16'!U:V,2,0),"0")</f>
        <v>0</v>
      </c>
      <c r="BB106" s="5" t="s">
        <v>129</v>
      </c>
      <c r="BC106" s="15">
        <f t="shared" si="103"/>
        <v>0</v>
      </c>
      <c r="BD106" s="10" t="str">
        <f>IFERROR(VLOOKUP(A106,'17'!U:V,2,0),"0")</f>
        <v>0</v>
      </c>
      <c r="BE106" s="5" t="s">
        <v>129</v>
      </c>
      <c r="BF106" s="15">
        <f t="shared" si="104"/>
        <v>0</v>
      </c>
      <c r="BG106" s="10" t="str">
        <f>IFERROR(VLOOKUP(A106,'18'!U:V,2,0),"0")</f>
        <v>0</v>
      </c>
      <c r="BH106" s="5" t="s">
        <v>129</v>
      </c>
      <c r="BI106" s="15">
        <f t="shared" si="73"/>
        <v>0</v>
      </c>
      <c r="BJ106" s="10" t="str">
        <f>IFERROR(VLOOKUP(A106,'19'!U:V,2,0),"0")</f>
        <v>0</v>
      </c>
      <c r="BK106" s="5" t="s">
        <v>129</v>
      </c>
      <c r="BL106" s="15">
        <f t="shared" si="74"/>
        <v>0</v>
      </c>
      <c r="BM106" s="10" t="str">
        <f>IFERROR(VLOOKUP(A106,'20'!U:V,2,0),"0")</f>
        <v>0</v>
      </c>
      <c r="BN106" s="5" t="s">
        <v>129</v>
      </c>
      <c r="BO106" s="15">
        <f t="shared" si="75"/>
        <v>0</v>
      </c>
      <c r="BP106" s="10" t="str">
        <f>IFERROR(VLOOKUP(A106,'21'!U:V,2,0),"0")</f>
        <v>0</v>
      </c>
      <c r="BQ106" s="5" t="s">
        <v>129</v>
      </c>
      <c r="BR106" s="15">
        <f t="shared" si="76"/>
        <v>0</v>
      </c>
      <c r="BS106" s="10" t="str">
        <f>IFERROR(VLOOKUP(A106,'22'!U:V,2,0),"0")</f>
        <v>0</v>
      </c>
      <c r="BT106" s="5" t="s">
        <v>129</v>
      </c>
      <c r="BU106" s="15">
        <f t="shared" si="77"/>
        <v>0</v>
      </c>
      <c r="BV106" s="10" t="str">
        <f>IFERROR(VLOOKUP(A106,'23'!U:V,2,0),"0")</f>
        <v>0</v>
      </c>
      <c r="BW106" s="5" t="s">
        <v>129</v>
      </c>
      <c r="BX106" s="15">
        <f t="shared" si="78"/>
        <v>0</v>
      </c>
      <c r="BY106" s="10" t="str">
        <f>IFERROR(VLOOKUP(A106,'24'!U:V,2,0),"0")</f>
        <v>0</v>
      </c>
      <c r="BZ106" s="5" t="s">
        <v>129</v>
      </c>
      <c r="CA106" s="15">
        <f t="shared" si="79"/>
        <v>0</v>
      </c>
      <c r="CB106" s="10" t="str">
        <f>IFERROR(VLOOKUP(A106,'25'!U:V,2,0),"0")</f>
        <v>0</v>
      </c>
      <c r="CC106" s="5" t="s">
        <v>129</v>
      </c>
      <c r="CD106" s="15">
        <f t="shared" si="80"/>
        <v>0</v>
      </c>
      <c r="CE106" s="10" t="str">
        <f>IFERROR(VLOOKUP(A106,'26'!U:V,2,0),"0")</f>
        <v>0</v>
      </c>
      <c r="CF106" s="5" t="s">
        <v>129</v>
      </c>
      <c r="CG106" s="15">
        <f t="shared" si="81"/>
        <v>0</v>
      </c>
      <c r="CH106" s="10" t="str">
        <f>IFERROR(VLOOKUP(A106,'27'!U:V,2,0),"0")</f>
        <v>0</v>
      </c>
      <c r="CI106" s="5" t="s">
        <v>129</v>
      </c>
      <c r="CJ106" s="15">
        <f t="shared" si="82"/>
        <v>0</v>
      </c>
      <c r="CK106" s="10" t="str">
        <f>IFERROR(VLOOKUP(A106,'28'!U:V,2,0),"0")</f>
        <v>0</v>
      </c>
      <c r="CL106" s="5" t="s">
        <v>129</v>
      </c>
      <c r="CM106" s="15">
        <f t="shared" si="83"/>
        <v>0</v>
      </c>
      <c r="CN106" s="10" t="str">
        <f>IFERROR(VLOOKUP(A106,'29'!U:V,2,0),"0")</f>
        <v>0</v>
      </c>
      <c r="CO106" s="5" t="s">
        <v>129</v>
      </c>
      <c r="CP106" s="15">
        <f t="shared" si="84"/>
        <v>0</v>
      </c>
      <c r="CQ106" s="10" t="str">
        <f>IFERROR(VLOOKUP(A106,'30'!U:V,2,0),"0")</f>
        <v>0</v>
      </c>
      <c r="CR106" s="5" t="s">
        <v>129</v>
      </c>
      <c r="CS106" s="15">
        <f t="shared" si="85"/>
        <v>0</v>
      </c>
      <c r="CT106" s="10" t="str">
        <f>IFERROR(VLOOKUP(A106,'31'!U:V,2,0),"0")</f>
        <v>0</v>
      </c>
      <c r="CU106" s="5" t="s">
        <v>129</v>
      </c>
      <c r="CV106" s="15">
        <f t="shared" si="86"/>
        <v>0</v>
      </c>
      <c r="CW106" s="10" t="str">
        <f>IFERROR(VLOOKUP(B106,'B-plus'!A:D,4,0),"0")</f>
        <v>0</v>
      </c>
      <c r="CX106" s="5" t="s">
        <v>129</v>
      </c>
      <c r="CY106" s="15">
        <f t="shared" si="87"/>
        <v>0</v>
      </c>
    </row>
    <row r="107" spans="1:103" x14ac:dyDescent="0.25">
      <c r="A107" s="5" t="s">
        <v>209</v>
      </c>
      <c r="B107" s="5">
        <v>900008</v>
      </c>
      <c r="C107" s="4" t="s">
        <v>210</v>
      </c>
      <c r="D107" s="13">
        <v>0</v>
      </c>
      <c r="E107" s="19">
        <f t="shared" si="71"/>
        <v>0</v>
      </c>
      <c r="F107" s="5" t="s">
        <v>129</v>
      </c>
      <c r="G107" s="13">
        <f t="shared" si="72"/>
        <v>0</v>
      </c>
      <c r="H107" s="10" t="str">
        <f>IFERROR(VLOOKUP(A107,'1'!U:V,2,0),"0")</f>
        <v>0</v>
      </c>
      <c r="I107" s="5" t="s">
        <v>129</v>
      </c>
      <c r="J107" s="15">
        <f t="shared" si="88"/>
        <v>0</v>
      </c>
      <c r="K107" s="10" t="str">
        <f>IFERROR(VLOOKUP(A107,'2'!U:V,2,0),"0")</f>
        <v>0</v>
      </c>
      <c r="L107" s="5" t="s">
        <v>129</v>
      </c>
      <c r="M107" s="15">
        <f t="shared" si="89"/>
        <v>0</v>
      </c>
      <c r="N107" s="10" t="str">
        <f>IFERROR(VLOOKUP(A107,'3'!U:V,2,0),"0")</f>
        <v>0</v>
      </c>
      <c r="O107" s="5" t="s">
        <v>129</v>
      </c>
      <c r="P107" s="15">
        <f t="shared" si="90"/>
        <v>0</v>
      </c>
      <c r="Q107" s="10" t="str">
        <f>IFERROR(VLOOKUP(A107,'4'!U:V,2,0),"0")</f>
        <v>0</v>
      </c>
      <c r="R107" s="5" t="s">
        <v>129</v>
      </c>
      <c r="S107" s="15">
        <f t="shared" si="91"/>
        <v>0</v>
      </c>
      <c r="T107" s="10" t="str">
        <f>IFERROR(VLOOKUP(A107,'5'!U:V,2,0),"0")</f>
        <v>0</v>
      </c>
      <c r="U107" s="5" t="s">
        <v>129</v>
      </c>
      <c r="V107" s="15">
        <f t="shared" si="92"/>
        <v>0</v>
      </c>
      <c r="W107" s="10" t="str">
        <f>IFERROR(VLOOKUP(A107,'6'!U:V,2,0),"0")</f>
        <v>0</v>
      </c>
      <c r="X107" s="5" t="s">
        <v>129</v>
      </c>
      <c r="Y107" s="15">
        <f t="shared" si="93"/>
        <v>0</v>
      </c>
      <c r="Z107" s="10" t="str">
        <f>IFERROR(VLOOKUP(A107,'7'!U:V,2,0),"0")</f>
        <v>0</v>
      </c>
      <c r="AA107" s="5" t="s">
        <v>129</v>
      </c>
      <c r="AB107" s="15">
        <f t="shared" si="94"/>
        <v>0</v>
      </c>
      <c r="AC107" s="10" t="str">
        <f>IFERROR(VLOOKUP(A107,'8'!U:V,2,0),"0")</f>
        <v>0</v>
      </c>
      <c r="AD107" s="5" t="s">
        <v>129</v>
      </c>
      <c r="AE107" s="15">
        <f t="shared" si="95"/>
        <v>0</v>
      </c>
      <c r="AF107" s="10" t="str">
        <f>IFERROR(VLOOKUP(A107,'9'!U:V,2,0),"0")</f>
        <v>0</v>
      </c>
      <c r="AG107" s="5" t="s">
        <v>129</v>
      </c>
      <c r="AH107" s="15">
        <f t="shared" si="96"/>
        <v>0</v>
      </c>
      <c r="AI107" s="10" t="str">
        <f>IFERROR(VLOOKUP(A107,'10'!U:V,2,0),"0")</f>
        <v>0</v>
      </c>
      <c r="AJ107" s="5" t="s">
        <v>129</v>
      </c>
      <c r="AK107" s="15">
        <f t="shared" si="97"/>
        <v>0</v>
      </c>
      <c r="AL107" s="10" t="str">
        <f>IFERROR(VLOOKUP(A107,'11'!U:V,2,0),"0")</f>
        <v>0</v>
      </c>
      <c r="AM107" s="5" t="s">
        <v>129</v>
      </c>
      <c r="AN107" s="15">
        <f t="shared" si="98"/>
        <v>0</v>
      </c>
      <c r="AO107" s="10" t="str">
        <f>IFERROR(VLOOKUP(A107,'12'!U:V,2,0),"0")</f>
        <v>0</v>
      </c>
      <c r="AP107" s="5" t="s">
        <v>129</v>
      </c>
      <c r="AQ107" s="15">
        <f t="shared" si="99"/>
        <v>0</v>
      </c>
      <c r="AR107" s="10" t="str">
        <f>IFERROR(VLOOKUP(A107,'13'!U:V,2,0),"0")</f>
        <v>0</v>
      </c>
      <c r="AS107" s="5" t="s">
        <v>129</v>
      </c>
      <c r="AT107" s="15">
        <f t="shared" si="100"/>
        <v>0</v>
      </c>
      <c r="AU107" s="10" t="str">
        <f>IFERROR(VLOOKUP(A107,'14'!U:V,2,0),"0")</f>
        <v>0</v>
      </c>
      <c r="AV107" s="5" t="s">
        <v>129</v>
      </c>
      <c r="AW107" s="15">
        <f t="shared" si="101"/>
        <v>0</v>
      </c>
      <c r="AX107" s="10" t="str">
        <f>IFERROR(VLOOKUP(A107,'15'!U:V,2,0),"0")</f>
        <v>0</v>
      </c>
      <c r="AY107" s="5" t="s">
        <v>129</v>
      </c>
      <c r="AZ107" s="15">
        <f t="shared" si="102"/>
        <v>0</v>
      </c>
      <c r="BA107" s="10" t="str">
        <f>IFERROR(VLOOKUP(A107,'16'!U:V,2,0),"0")</f>
        <v>0</v>
      </c>
      <c r="BB107" s="5" t="s">
        <v>129</v>
      </c>
      <c r="BC107" s="15">
        <f t="shared" si="103"/>
        <v>0</v>
      </c>
      <c r="BD107" s="10" t="str">
        <f>IFERROR(VLOOKUP(A107,'17'!U:V,2,0),"0")</f>
        <v>0</v>
      </c>
      <c r="BE107" s="5" t="s">
        <v>129</v>
      </c>
      <c r="BF107" s="15">
        <f t="shared" si="104"/>
        <v>0</v>
      </c>
      <c r="BG107" s="10" t="str">
        <f>IFERROR(VLOOKUP(A107,'18'!U:V,2,0),"0")</f>
        <v>0</v>
      </c>
      <c r="BH107" s="5" t="s">
        <v>129</v>
      </c>
      <c r="BI107" s="15">
        <f t="shared" si="73"/>
        <v>0</v>
      </c>
      <c r="BJ107" s="10" t="str">
        <f>IFERROR(VLOOKUP(A107,'19'!U:V,2,0),"0")</f>
        <v>0</v>
      </c>
      <c r="BK107" s="5" t="s">
        <v>129</v>
      </c>
      <c r="BL107" s="15">
        <f t="shared" si="74"/>
        <v>0</v>
      </c>
      <c r="BM107" s="10" t="str">
        <f>IFERROR(VLOOKUP(A107,'20'!U:V,2,0),"0")</f>
        <v>0</v>
      </c>
      <c r="BN107" s="5" t="s">
        <v>129</v>
      </c>
      <c r="BO107" s="15">
        <f t="shared" si="75"/>
        <v>0</v>
      </c>
      <c r="BP107" s="10" t="str">
        <f>IFERROR(VLOOKUP(A107,'21'!U:V,2,0),"0")</f>
        <v>0</v>
      </c>
      <c r="BQ107" s="5" t="s">
        <v>129</v>
      </c>
      <c r="BR107" s="15">
        <f t="shared" si="76"/>
        <v>0</v>
      </c>
      <c r="BS107" s="10" t="str">
        <f>IFERROR(VLOOKUP(A107,'22'!U:V,2,0),"0")</f>
        <v>0</v>
      </c>
      <c r="BT107" s="5" t="s">
        <v>129</v>
      </c>
      <c r="BU107" s="15">
        <f t="shared" si="77"/>
        <v>0</v>
      </c>
      <c r="BV107" s="10" t="str">
        <f>IFERROR(VLOOKUP(A107,'23'!U:V,2,0),"0")</f>
        <v>0</v>
      </c>
      <c r="BW107" s="5" t="s">
        <v>129</v>
      </c>
      <c r="BX107" s="15">
        <f t="shared" si="78"/>
        <v>0</v>
      </c>
      <c r="BY107" s="10" t="str">
        <f>IFERROR(VLOOKUP(A107,'24'!U:V,2,0),"0")</f>
        <v>0</v>
      </c>
      <c r="BZ107" s="5" t="s">
        <v>129</v>
      </c>
      <c r="CA107" s="15">
        <f t="shared" si="79"/>
        <v>0</v>
      </c>
      <c r="CB107" s="10" t="str">
        <f>IFERROR(VLOOKUP(A107,'25'!U:V,2,0),"0")</f>
        <v>0</v>
      </c>
      <c r="CC107" s="5" t="s">
        <v>129</v>
      </c>
      <c r="CD107" s="15">
        <f t="shared" si="80"/>
        <v>0</v>
      </c>
      <c r="CE107" s="10" t="str">
        <f>IFERROR(VLOOKUP(A107,'26'!U:V,2,0),"0")</f>
        <v>0</v>
      </c>
      <c r="CF107" s="5" t="s">
        <v>129</v>
      </c>
      <c r="CG107" s="15">
        <f t="shared" si="81"/>
        <v>0</v>
      </c>
      <c r="CH107" s="10" t="str">
        <f>IFERROR(VLOOKUP(A107,'27'!U:V,2,0),"0")</f>
        <v>0</v>
      </c>
      <c r="CI107" s="5" t="s">
        <v>129</v>
      </c>
      <c r="CJ107" s="15">
        <f t="shared" si="82"/>
        <v>0</v>
      </c>
      <c r="CK107" s="10" t="str">
        <f>IFERROR(VLOOKUP(A107,'28'!U:V,2,0),"0")</f>
        <v>0</v>
      </c>
      <c r="CL107" s="5" t="s">
        <v>129</v>
      </c>
      <c r="CM107" s="15">
        <f t="shared" si="83"/>
        <v>0</v>
      </c>
      <c r="CN107" s="10" t="str">
        <f>IFERROR(VLOOKUP(A107,'29'!U:V,2,0),"0")</f>
        <v>0</v>
      </c>
      <c r="CO107" s="5" t="s">
        <v>129</v>
      </c>
      <c r="CP107" s="15">
        <f t="shared" si="84"/>
        <v>0</v>
      </c>
      <c r="CQ107" s="10" t="str">
        <f>IFERROR(VLOOKUP(A107,'30'!U:V,2,0),"0")</f>
        <v>0</v>
      </c>
      <c r="CR107" s="5" t="s">
        <v>129</v>
      </c>
      <c r="CS107" s="15">
        <f t="shared" si="85"/>
        <v>0</v>
      </c>
      <c r="CT107" s="10" t="str">
        <f>IFERROR(VLOOKUP(A107,'31'!U:V,2,0),"0")</f>
        <v>0</v>
      </c>
      <c r="CU107" s="5" t="s">
        <v>129</v>
      </c>
      <c r="CV107" s="15">
        <f t="shared" si="86"/>
        <v>0</v>
      </c>
      <c r="CW107" s="10" t="str">
        <f>IFERROR(VLOOKUP(B107,'B-plus'!A:D,4,0),"0")</f>
        <v>0</v>
      </c>
      <c r="CX107" s="5" t="s">
        <v>129</v>
      </c>
      <c r="CY107" s="15">
        <f t="shared" si="87"/>
        <v>0</v>
      </c>
    </row>
    <row r="108" spans="1:103" x14ac:dyDescent="0.25">
      <c r="A108" s="5" t="s">
        <v>116</v>
      </c>
      <c r="B108" s="5" t="s">
        <v>116</v>
      </c>
      <c r="C108" s="4" t="s">
        <v>117</v>
      </c>
      <c r="D108" s="13">
        <v>5.41</v>
      </c>
      <c r="E108" s="19">
        <f t="shared" si="71"/>
        <v>710</v>
      </c>
      <c r="F108" s="5" t="s">
        <v>130</v>
      </c>
      <c r="G108" s="13">
        <f t="shared" si="72"/>
        <v>3841.1</v>
      </c>
      <c r="H108" s="10">
        <f>IFERROR(VLOOKUP(A108,'1'!U:V,2,0),"0")</f>
        <v>40</v>
      </c>
      <c r="I108" s="5" t="s">
        <v>130</v>
      </c>
      <c r="J108" s="15">
        <f t="shared" si="88"/>
        <v>216.4</v>
      </c>
      <c r="K108" s="10">
        <f>IFERROR(VLOOKUP(A108,'2'!U:V,2,0),"0")</f>
        <v>20</v>
      </c>
      <c r="L108" s="5" t="s">
        <v>130</v>
      </c>
      <c r="M108" s="15">
        <f t="shared" si="89"/>
        <v>108.2</v>
      </c>
      <c r="N108" s="10">
        <f>IFERROR(VLOOKUP(A108,'3'!U:V,2,0),"0")</f>
        <v>50</v>
      </c>
      <c r="O108" s="5" t="s">
        <v>130</v>
      </c>
      <c r="P108" s="15">
        <f t="shared" si="90"/>
        <v>270.5</v>
      </c>
      <c r="Q108" s="10" t="str">
        <f>IFERROR(VLOOKUP(A108,'4'!U:V,2,0),"0")</f>
        <v>0</v>
      </c>
      <c r="R108" s="5" t="s">
        <v>130</v>
      </c>
      <c r="S108" s="15">
        <f t="shared" si="91"/>
        <v>0</v>
      </c>
      <c r="T108" s="10">
        <f>IFERROR(VLOOKUP(A108,'5'!U:V,2,0),"0")</f>
        <v>30</v>
      </c>
      <c r="U108" s="5" t="s">
        <v>130</v>
      </c>
      <c r="V108" s="15">
        <f t="shared" si="92"/>
        <v>162.30000000000001</v>
      </c>
      <c r="W108" s="10">
        <f>IFERROR(VLOOKUP(A108,'6'!U:V,2,0),"0")</f>
        <v>30</v>
      </c>
      <c r="X108" s="5" t="s">
        <v>130</v>
      </c>
      <c r="Y108" s="15">
        <f t="shared" si="93"/>
        <v>162.30000000000001</v>
      </c>
      <c r="Z108" s="10" t="str">
        <f>IFERROR(VLOOKUP(A108,'7'!U:V,2,0),"0")</f>
        <v>0</v>
      </c>
      <c r="AA108" s="5" t="s">
        <v>130</v>
      </c>
      <c r="AB108" s="15">
        <f t="shared" si="94"/>
        <v>0</v>
      </c>
      <c r="AC108" s="10" t="str">
        <f>IFERROR(VLOOKUP(A108,'8'!U:V,2,0),"0")</f>
        <v>0</v>
      </c>
      <c r="AD108" s="5" t="s">
        <v>130</v>
      </c>
      <c r="AE108" s="15">
        <f t="shared" si="95"/>
        <v>0</v>
      </c>
      <c r="AF108" s="10" t="str">
        <f>IFERROR(VLOOKUP(A108,'9'!U:V,2,0),"0")</f>
        <v>0</v>
      </c>
      <c r="AG108" s="5" t="s">
        <v>130</v>
      </c>
      <c r="AH108" s="15">
        <f t="shared" si="96"/>
        <v>0</v>
      </c>
      <c r="AI108" s="10" t="str">
        <f>IFERROR(VLOOKUP(A108,'10'!U:V,2,0),"0")</f>
        <v>0</v>
      </c>
      <c r="AJ108" s="5" t="s">
        <v>130</v>
      </c>
      <c r="AK108" s="15">
        <f t="shared" si="97"/>
        <v>0</v>
      </c>
      <c r="AL108" s="10" t="str">
        <f>IFERROR(VLOOKUP(A108,'11'!U:V,2,0),"0")</f>
        <v>0</v>
      </c>
      <c r="AM108" s="5" t="s">
        <v>130</v>
      </c>
      <c r="AN108" s="15">
        <f t="shared" si="98"/>
        <v>0</v>
      </c>
      <c r="AO108" s="10">
        <f>IFERROR(VLOOKUP(A108,'12'!U:V,2,0),"0")</f>
        <v>10</v>
      </c>
      <c r="AP108" s="5" t="s">
        <v>130</v>
      </c>
      <c r="AQ108" s="15">
        <f t="shared" si="99"/>
        <v>54.1</v>
      </c>
      <c r="AR108" s="10">
        <f>IFERROR(VLOOKUP(A108,'13'!U:V,2,0),"0")</f>
        <v>20</v>
      </c>
      <c r="AS108" s="5" t="s">
        <v>130</v>
      </c>
      <c r="AT108" s="15">
        <f t="shared" si="100"/>
        <v>108.2</v>
      </c>
      <c r="AU108" s="10">
        <f>IFERROR(VLOOKUP(A108,'14'!U:V,2,0),"0")</f>
        <v>30</v>
      </c>
      <c r="AV108" s="5" t="s">
        <v>130</v>
      </c>
      <c r="AW108" s="15">
        <f t="shared" si="101"/>
        <v>162.30000000000001</v>
      </c>
      <c r="AX108" s="10">
        <f>IFERROR(VLOOKUP(A108,'15'!U:V,2,0),"0")</f>
        <v>40</v>
      </c>
      <c r="AY108" s="5" t="s">
        <v>130</v>
      </c>
      <c r="AZ108" s="15">
        <f t="shared" si="102"/>
        <v>216.4</v>
      </c>
      <c r="BA108" s="10" t="str">
        <f>IFERROR(VLOOKUP(A108,'16'!U:V,2,0),"0")</f>
        <v>0</v>
      </c>
      <c r="BB108" s="5" t="s">
        <v>130</v>
      </c>
      <c r="BC108" s="15">
        <f t="shared" si="103"/>
        <v>0</v>
      </c>
      <c r="BD108" s="10" t="str">
        <f>IFERROR(VLOOKUP(A108,'17'!U:V,2,0),"0")</f>
        <v>0</v>
      </c>
      <c r="BE108" s="5" t="s">
        <v>130</v>
      </c>
      <c r="BF108" s="15">
        <f t="shared" si="104"/>
        <v>0</v>
      </c>
      <c r="BG108" s="10">
        <f>IFERROR(VLOOKUP(A108,'18'!U:V,2,0),"0")</f>
        <v>70</v>
      </c>
      <c r="BH108" s="5" t="s">
        <v>130</v>
      </c>
      <c r="BI108" s="15">
        <f t="shared" si="73"/>
        <v>378.7</v>
      </c>
      <c r="BJ108" s="10" t="str">
        <f>IFERROR(VLOOKUP(A108,'19'!U:V,2,0),"0")</f>
        <v>0</v>
      </c>
      <c r="BK108" s="5" t="s">
        <v>130</v>
      </c>
      <c r="BL108" s="15">
        <f t="shared" si="74"/>
        <v>0</v>
      </c>
      <c r="BM108" s="10">
        <f>IFERROR(VLOOKUP(A108,'20'!U:V,2,0),"0")</f>
        <v>40</v>
      </c>
      <c r="BN108" s="5" t="s">
        <v>130</v>
      </c>
      <c r="BO108" s="15">
        <f t="shared" si="75"/>
        <v>216.4</v>
      </c>
      <c r="BP108" s="10">
        <f>IFERROR(VLOOKUP(A108,'21'!U:V,2,0),"0")</f>
        <v>70</v>
      </c>
      <c r="BQ108" s="5" t="s">
        <v>130</v>
      </c>
      <c r="BR108" s="15">
        <f t="shared" si="76"/>
        <v>378.7</v>
      </c>
      <c r="BS108" s="10" t="str">
        <f>IFERROR(VLOOKUP(A108,'22'!U:V,2,0),"0")</f>
        <v>0</v>
      </c>
      <c r="BT108" s="5" t="s">
        <v>130</v>
      </c>
      <c r="BU108" s="15">
        <f t="shared" si="77"/>
        <v>0</v>
      </c>
      <c r="BV108" s="10">
        <f>IFERROR(VLOOKUP(A108,'23'!U:V,2,0),"0")</f>
        <v>50</v>
      </c>
      <c r="BW108" s="5" t="s">
        <v>130</v>
      </c>
      <c r="BX108" s="15">
        <f t="shared" si="78"/>
        <v>270.5</v>
      </c>
      <c r="BY108" s="10" t="str">
        <f>IFERROR(VLOOKUP(A108,'24'!U:V,2,0),"0")</f>
        <v>0</v>
      </c>
      <c r="BZ108" s="5" t="s">
        <v>130</v>
      </c>
      <c r="CA108" s="15">
        <f t="shared" si="79"/>
        <v>0</v>
      </c>
      <c r="CB108" s="10">
        <f>IFERROR(VLOOKUP(A108,'25'!U:V,2,0),"0")</f>
        <v>100</v>
      </c>
      <c r="CC108" s="5" t="s">
        <v>130</v>
      </c>
      <c r="CD108" s="15">
        <f t="shared" si="80"/>
        <v>541</v>
      </c>
      <c r="CE108" s="10" t="str">
        <f>IFERROR(VLOOKUP(A108,'26'!U:V,2,0),"0")</f>
        <v>0</v>
      </c>
      <c r="CF108" s="5" t="s">
        <v>130</v>
      </c>
      <c r="CG108" s="15">
        <f t="shared" si="81"/>
        <v>0</v>
      </c>
      <c r="CH108" s="10" t="str">
        <f>IFERROR(VLOOKUP(A108,'27'!U:V,2,0),"0")</f>
        <v>0</v>
      </c>
      <c r="CI108" s="5" t="s">
        <v>130</v>
      </c>
      <c r="CJ108" s="15">
        <f t="shared" si="82"/>
        <v>0</v>
      </c>
      <c r="CK108" s="10" t="str">
        <f>IFERROR(VLOOKUP(A108,'28'!U:V,2,0),"0")</f>
        <v>0</v>
      </c>
      <c r="CL108" s="5" t="s">
        <v>130</v>
      </c>
      <c r="CM108" s="15">
        <f t="shared" si="83"/>
        <v>0</v>
      </c>
      <c r="CN108" s="10">
        <f>IFERROR(VLOOKUP(A108,'29'!U:V,2,0),"0")</f>
        <v>80</v>
      </c>
      <c r="CO108" s="5" t="s">
        <v>130</v>
      </c>
      <c r="CP108" s="15">
        <f t="shared" si="84"/>
        <v>432.8</v>
      </c>
      <c r="CQ108" s="10">
        <f>IFERROR(VLOOKUP(A108,'30'!U:V,2,0),"0")</f>
        <v>30</v>
      </c>
      <c r="CR108" s="5" t="s">
        <v>130</v>
      </c>
      <c r="CS108" s="15">
        <f t="shared" si="85"/>
        <v>162.30000000000001</v>
      </c>
      <c r="CT108" s="10" t="str">
        <f>IFERROR(VLOOKUP(A108,'31'!U:V,2,0),"0")</f>
        <v>0</v>
      </c>
      <c r="CU108" s="5" t="s">
        <v>130</v>
      </c>
      <c r="CV108" s="15">
        <f t="shared" si="86"/>
        <v>0</v>
      </c>
      <c r="CW108" s="10" t="str">
        <f>IFERROR(VLOOKUP(B108,'B-plus'!A:D,4,0),"0")</f>
        <v>0</v>
      </c>
      <c r="CX108" s="5" t="s">
        <v>130</v>
      </c>
      <c r="CY108" s="15">
        <f t="shared" si="87"/>
        <v>0</v>
      </c>
    </row>
    <row r="109" spans="1:103" x14ac:dyDescent="0.25">
      <c r="A109" s="5" t="s">
        <v>102</v>
      </c>
      <c r="B109" s="5" t="s">
        <v>102</v>
      </c>
      <c r="C109" s="4" t="s">
        <v>103</v>
      </c>
      <c r="D109" s="13">
        <v>5.41</v>
      </c>
      <c r="E109" s="19">
        <f t="shared" si="71"/>
        <v>0</v>
      </c>
      <c r="F109" s="5" t="s">
        <v>130</v>
      </c>
      <c r="G109" s="13">
        <f t="shared" si="72"/>
        <v>0</v>
      </c>
      <c r="H109" s="10" t="str">
        <f>IFERROR(VLOOKUP(A109,'1'!U:V,2,0),"0")</f>
        <v>0</v>
      </c>
      <c r="I109" s="5" t="s">
        <v>130</v>
      </c>
      <c r="J109" s="15">
        <f t="shared" si="88"/>
        <v>0</v>
      </c>
      <c r="K109" s="10" t="str">
        <f>IFERROR(VLOOKUP(A109,'2'!U:V,2,0),"0")</f>
        <v>0</v>
      </c>
      <c r="L109" s="5" t="s">
        <v>130</v>
      </c>
      <c r="M109" s="15">
        <f t="shared" si="89"/>
        <v>0</v>
      </c>
      <c r="N109" s="10" t="str">
        <f>IFERROR(VLOOKUP(A109,'3'!U:V,2,0),"0")</f>
        <v>0</v>
      </c>
      <c r="O109" s="5" t="s">
        <v>130</v>
      </c>
      <c r="P109" s="15">
        <f t="shared" si="90"/>
        <v>0</v>
      </c>
      <c r="Q109" s="10" t="str">
        <f>IFERROR(VLOOKUP(A109,'4'!U:V,2,0),"0")</f>
        <v>0</v>
      </c>
      <c r="R109" s="5" t="s">
        <v>130</v>
      </c>
      <c r="S109" s="15">
        <f t="shared" si="91"/>
        <v>0</v>
      </c>
      <c r="T109" s="10" t="str">
        <f>IFERROR(VLOOKUP(A109,'5'!U:V,2,0),"0")</f>
        <v>0</v>
      </c>
      <c r="U109" s="5" t="s">
        <v>130</v>
      </c>
      <c r="V109" s="15">
        <f t="shared" si="92"/>
        <v>0</v>
      </c>
      <c r="W109" s="10" t="str">
        <f>IFERROR(VLOOKUP(A109,'6'!U:V,2,0),"0")</f>
        <v>0</v>
      </c>
      <c r="X109" s="5" t="s">
        <v>130</v>
      </c>
      <c r="Y109" s="15">
        <f t="shared" si="93"/>
        <v>0</v>
      </c>
      <c r="Z109" s="10" t="str">
        <f>IFERROR(VLOOKUP(A109,'7'!U:V,2,0),"0")</f>
        <v>0</v>
      </c>
      <c r="AA109" s="5" t="s">
        <v>130</v>
      </c>
      <c r="AB109" s="15">
        <f t="shared" si="94"/>
        <v>0</v>
      </c>
      <c r="AC109" s="10" t="str">
        <f>IFERROR(VLOOKUP(A109,'8'!U:V,2,0),"0")</f>
        <v>0</v>
      </c>
      <c r="AD109" s="5" t="s">
        <v>130</v>
      </c>
      <c r="AE109" s="15">
        <f t="shared" si="95"/>
        <v>0</v>
      </c>
      <c r="AF109" s="10" t="str">
        <f>IFERROR(VLOOKUP(A109,'9'!U:V,2,0),"0")</f>
        <v>0</v>
      </c>
      <c r="AG109" s="5" t="s">
        <v>130</v>
      </c>
      <c r="AH109" s="15">
        <f t="shared" si="96"/>
        <v>0</v>
      </c>
      <c r="AI109" s="10" t="str">
        <f>IFERROR(VLOOKUP(A109,'10'!U:V,2,0),"0")</f>
        <v>0</v>
      </c>
      <c r="AJ109" s="5" t="s">
        <v>130</v>
      </c>
      <c r="AK109" s="15">
        <f t="shared" si="97"/>
        <v>0</v>
      </c>
      <c r="AL109" s="10" t="str">
        <f>IFERROR(VLOOKUP(A109,'11'!U:V,2,0),"0")</f>
        <v>0</v>
      </c>
      <c r="AM109" s="5" t="s">
        <v>130</v>
      </c>
      <c r="AN109" s="15">
        <f t="shared" si="98"/>
        <v>0</v>
      </c>
      <c r="AO109" s="10" t="str">
        <f>IFERROR(VLOOKUP(A109,'12'!U:V,2,0),"0")</f>
        <v>0</v>
      </c>
      <c r="AP109" s="5" t="s">
        <v>130</v>
      </c>
      <c r="AQ109" s="15">
        <f t="shared" si="99"/>
        <v>0</v>
      </c>
      <c r="AR109" s="10" t="str">
        <f>IFERROR(VLOOKUP(A109,'13'!U:V,2,0),"0")</f>
        <v>0</v>
      </c>
      <c r="AS109" s="5" t="s">
        <v>130</v>
      </c>
      <c r="AT109" s="15">
        <f t="shared" si="100"/>
        <v>0</v>
      </c>
      <c r="AU109" s="10" t="str">
        <f>IFERROR(VLOOKUP(A109,'14'!U:V,2,0),"0")</f>
        <v>0</v>
      </c>
      <c r="AV109" s="5" t="s">
        <v>130</v>
      </c>
      <c r="AW109" s="15">
        <f t="shared" si="101"/>
        <v>0</v>
      </c>
      <c r="AX109" s="10" t="str">
        <f>IFERROR(VLOOKUP(A109,'15'!U:V,2,0),"0")</f>
        <v>0</v>
      </c>
      <c r="AY109" s="5" t="s">
        <v>130</v>
      </c>
      <c r="AZ109" s="15">
        <f t="shared" si="102"/>
        <v>0</v>
      </c>
      <c r="BA109" s="10" t="str">
        <f>IFERROR(VLOOKUP(A109,'16'!U:V,2,0),"0")</f>
        <v>0</v>
      </c>
      <c r="BB109" s="5" t="s">
        <v>130</v>
      </c>
      <c r="BC109" s="15">
        <f t="shared" si="103"/>
        <v>0</v>
      </c>
      <c r="BD109" s="10" t="str">
        <f>IFERROR(VLOOKUP(A109,'17'!U:V,2,0),"0")</f>
        <v>0</v>
      </c>
      <c r="BE109" s="5" t="s">
        <v>130</v>
      </c>
      <c r="BF109" s="15">
        <f t="shared" si="104"/>
        <v>0</v>
      </c>
      <c r="BG109" s="10" t="str">
        <f>IFERROR(VLOOKUP(A109,'18'!U:V,2,0),"0")</f>
        <v>0</v>
      </c>
      <c r="BH109" s="5" t="s">
        <v>130</v>
      </c>
      <c r="BI109" s="15">
        <f t="shared" si="73"/>
        <v>0</v>
      </c>
      <c r="BJ109" s="10" t="str">
        <f>IFERROR(VLOOKUP(A109,'19'!U:V,2,0),"0")</f>
        <v>0</v>
      </c>
      <c r="BK109" s="5" t="s">
        <v>130</v>
      </c>
      <c r="BL109" s="15">
        <f t="shared" si="74"/>
        <v>0</v>
      </c>
      <c r="BM109" s="10" t="str">
        <f>IFERROR(VLOOKUP(A109,'20'!U:V,2,0),"0")</f>
        <v>0</v>
      </c>
      <c r="BN109" s="5" t="s">
        <v>130</v>
      </c>
      <c r="BO109" s="15">
        <f t="shared" si="75"/>
        <v>0</v>
      </c>
      <c r="BP109" s="10" t="str">
        <f>IFERROR(VLOOKUP(A109,'21'!U:V,2,0),"0")</f>
        <v>0</v>
      </c>
      <c r="BQ109" s="5" t="s">
        <v>130</v>
      </c>
      <c r="BR109" s="15">
        <f t="shared" si="76"/>
        <v>0</v>
      </c>
      <c r="BS109" s="10" t="str">
        <f>IFERROR(VLOOKUP(A109,'22'!U:V,2,0),"0")</f>
        <v>0</v>
      </c>
      <c r="BT109" s="5" t="s">
        <v>130</v>
      </c>
      <c r="BU109" s="15">
        <f t="shared" si="77"/>
        <v>0</v>
      </c>
      <c r="BV109" s="10" t="str">
        <f>IFERROR(VLOOKUP(A109,'23'!U:V,2,0),"0")</f>
        <v>0</v>
      </c>
      <c r="BW109" s="5" t="s">
        <v>130</v>
      </c>
      <c r="BX109" s="15">
        <f t="shared" si="78"/>
        <v>0</v>
      </c>
      <c r="BY109" s="10" t="str">
        <f>IFERROR(VLOOKUP(A109,'24'!U:V,2,0),"0")</f>
        <v>0</v>
      </c>
      <c r="BZ109" s="5" t="s">
        <v>130</v>
      </c>
      <c r="CA109" s="15">
        <f t="shared" si="79"/>
        <v>0</v>
      </c>
      <c r="CB109" s="10" t="str">
        <f>IFERROR(VLOOKUP(A109,'25'!U:V,2,0),"0")</f>
        <v>0</v>
      </c>
      <c r="CC109" s="5" t="s">
        <v>130</v>
      </c>
      <c r="CD109" s="15">
        <f t="shared" si="80"/>
        <v>0</v>
      </c>
      <c r="CE109" s="10" t="str">
        <f>IFERROR(VLOOKUP(A109,'26'!U:V,2,0),"0")</f>
        <v>0</v>
      </c>
      <c r="CF109" s="5" t="s">
        <v>130</v>
      </c>
      <c r="CG109" s="15">
        <f t="shared" si="81"/>
        <v>0</v>
      </c>
      <c r="CH109" s="10" t="str">
        <f>IFERROR(VLOOKUP(A109,'27'!U:V,2,0),"0")</f>
        <v>0</v>
      </c>
      <c r="CI109" s="5" t="s">
        <v>130</v>
      </c>
      <c r="CJ109" s="15">
        <f t="shared" si="82"/>
        <v>0</v>
      </c>
      <c r="CK109" s="10" t="str">
        <f>IFERROR(VLOOKUP(A109,'28'!U:V,2,0),"0")</f>
        <v>0</v>
      </c>
      <c r="CL109" s="5" t="s">
        <v>130</v>
      </c>
      <c r="CM109" s="15">
        <f t="shared" si="83"/>
        <v>0</v>
      </c>
      <c r="CN109" s="10" t="str">
        <f>IFERROR(VLOOKUP(A109,'29'!U:V,2,0),"0")</f>
        <v>0</v>
      </c>
      <c r="CO109" s="5" t="s">
        <v>130</v>
      </c>
      <c r="CP109" s="15">
        <f t="shared" si="84"/>
        <v>0</v>
      </c>
      <c r="CQ109" s="10" t="str">
        <f>IFERROR(VLOOKUP(A109,'30'!U:V,2,0),"0")</f>
        <v>0</v>
      </c>
      <c r="CR109" s="5" t="s">
        <v>130</v>
      </c>
      <c r="CS109" s="15">
        <f t="shared" si="85"/>
        <v>0</v>
      </c>
      <c r="CT109" s="10" t="str">
        <f>IFERROR(VLOOKUP(A109,'31'!U:V,2,0),"0")</f>
        <v>0</v>
      </c>
      <c r="CU109" s="5" t="s">
        <v>130</v>
      </c>
      <c r="CV109" s="15">
        <f t="shared" si="86"/>
        <v>0</v>
      </c>
      <c r="CW109" s="10" t="str">
        <f>IFERROR(VLOOKUP(B109,'B-plus'!A:D,4,0),"0")</f>
        <v>0</v>
      </c>
      <c r="CX109" s="5" t="s">
        <v>130</v>
      </c>
      <c r="CY109" s="15">
        <f t="shared" si="87"/>
        <v>0</v>
      </c>
    </row>
    <row r="110" spans="1:103" x14ac:dyDescent="0.25">
      <c r="A110" s="5" t="s">
        <v>121</v>
      </c>
      <c r="B110" s="5" t="s">
        <v>121</v>
      </c>
      <c r="C110" s="4" t="s">
        <v>122</v>
      </c>
      <c r="D110" s="95">
        <v>17.5</v>
      </c>
      <c r="E110" s="19">
        <f t="shared" si="71"/>
        <v>0</v>
      </c>
      <c r="F110" s="5" t="s">
        <v>131</v>
      </c>
      <c r="G110" s="13">
        <f t="shared" si="72"/>
        <v>0</v>
      </c>
      <c r="H110" s="10" t="str">
        <f>IFERROR(VLOOKUP(A110,'1'!U:V,2,0),"0")</f>
        <v>0</v>
      </c>
      <c r="I110" s="5" t="s">
        <v>131</v>
      </c>
      <c r="J110" s="15">
        <f t="shared" si="88"/>
        <v>0</v>
      </c>
      <c r="K110" s="10" t="str">
        <f>IFERROR(VLOOKUP(A110,'2'!U:V,2,0),"0")</f>
        <v>0</v>
      </c>
      <c r="L110" s="5" t="s">
        <v>131</v>
      </c>
      <c r="M110" s="15">
        <f t="shared" si="89"/>
        <v>0</v>
      </c>
      <c r="N110" s="10" t="str">
        <f>IFERROR(VLOOKUP(A110,'3'!U:V,2,0),"0")</f>
        <v>0</v>
      </c>
      <c r="O110" s="5" t="s">
        <v>131</v>
      </c>
      <c r="P110" s="15">
        <f t="shared" si="90"/>
        <v>0</v>
      </c>
      <c r="Q110" s="10" t="str">
        <f>IFERROR(VLOOKUP(A110,'4'!U:V,2,0),"0")</f>
        <v>0</v>
      </c>
      <c r="R110" s="5" t="s">
        <v>131</v>
      </c>
      <c r="S110" s="15">
        <f t="shared" si="91"/>
        <v>0</v>
      </c>
      <c r="T110" s="10" t="str">
        <f>IFERROR(VLOOKUP(A110,'5'!U:V,2,0),"0")</f>
        <v>0</v>
      </c>
      <c r="U110" s="5" t="s">
        <v>131</v>
      </c>
      <c r="V110" s="15">
        <f t="shared" si="92"/>
        <v>0</v>
      </c>
      <c r="W110" s="10" t="str">
        <f>IFERROR(VLOOKUP(A110,'6'!U:V,2,0),"0")</f>
        <v>0</v>
      </c>
      <c r="X110" s="5" t="s">
        <v>131</v>
      </c>
      <c r="Y110" s="15">
        <f t="shared" si="93"/>
        <v>0</v>
      </c>
      <c r="Z110" s="10" t="str">
        <f>IFERROR(VLOOKUP(A110,'7'!U:V,2,0),"0")</f>
        <v>0</v>
      </c>
      <c r="AA110" s="5" t="s">
        <v>131</v>
      </c>
      <c r="AB110" s="15">
        <f t="shared" si="94"/>
        <v>0</v>
      </c>
      <c r="AC110" s="10" t="str">
        <f>IFERROR(VLOOKUP(A110,'8'!U:V,2,0),"0")</f>
        <v>0</v>
      </c>
      <c r="AD110" s="5" t="s">
        <v>131</v>
      </c>
      <c r="AE110" s="15">
        <f t="shared" si="95"/>
        <v>0</v>
      </c>
      <c r="AF110" s="10" t="str">
        <f>IFERROR(VLOOKUP(A110,'9'!U:V,2,0),"0")</f>
        <v>0</v>
      </c>
      <c r="AG110" s="5" t="s">
        <v>131</v>
      </c>
      <c r="AH110" s="15">
        <f t="shared" si="96"/>
        <v>0</v>
      </c>
      <c r="AI110" s="10" t="str">
        <f>IFERROR(VLOOKUP(A110,'10'!U:V,2,0),"0")</f>
        <v>0</v>
      </c>
      <c r="AJ110" s="5" t="s">
        <v>131</v>
      </c>
      <c r="AK110" s="15">
        <f t="shared" si="97"/>
        <v>0</v>
      </c>
      <c r="AL110" s="10" t="str">
        <f>IFERROR(VLOOKUP(A110,'11'!U:V,2,0),"0")</f>
        <v>0</v>
      </c>
      <c r="AM110" s="5" t="s">
        <v>131</v>
      </c>
      <c r="AN110" s="15">
        <f t="shared" si="98"/>
        <v>0</v>
      </c>
      <c r="AO110" s="10" t="str">
        <f>IFERROR(VLOOKUP(A110,'12'!U:V,2,0),"0")</f>
        <v>0</v>
      </c>
      <c r="AP110" s="5" t="s">
        <v>131</v>
      </c>
      <c r="AQ110" s="15">
        <f t="shared" si="99"/>
        <v>0</v>
      </c>
      <c r="AR110" s="10" t="str">
        <f>IFERROR(VLOOKUP(A110,'13'!U:V,2,0),"0")</f>
        <v>0</v>
      </c>
      <c r="AS110" s="5" t="s">
        <v>131</v>
      </c>
      <c r="AT110" s="15">
        <f t="shared" si="100"/>
        <v>0</v>
      </c>
      <c r="AU110" s="10" t="str">
        <f>IFERROR(VLOOKUP(A110,'14'!U:V,2,0),"0")</f>
        <v>0</v>
      </c>
      <c r="AV110" s="5" t="s">
        <v>131</v>
      </c>
      <c r="AW110" s="15">
        <f t="shared" si="101"/>
        <v>0</v>
      </c>
      <c r="AX110" s="10" t="str">
        <f>IFERROR(VLOOKUP(A110,'15'!U:V,2,0),"0")</f>
        <v>0</v>
      </c>
      <c r="AY110" s="5" t="s">
        <v>131</v>
      </c>
      <c r="AZ110" s="15">
        <f t="shared" si="102"/>
        <v>0</v>
      </c>
      <c r="BA110" s="10" t="str">
        <f>IFERROR(VLOOKUP(A110,'16'!U:V,2,0),"0")</f>
        <v>0</v>
      </c>
      <c r="BB110" s="5" t="s">
        <v>131</v>
      </c>
      <c r="BC110" s="15">
        <f t="shared" si="103"/>
        <v>0</v>
      </c>
      <c r="BD110" s="10" t="str">
        <f>IFERROR(VLOOKUP(A110,'17'!U:V,2,0),"0")</f>
        <v>0</v>
      </c>
      <c r="BE110" s="5" t="s">
        <v>131</v>
      </c>
      <c r="BF110" s="15">
        <f t="shared" si="104"/>
        <v>0</v>
      </c>
      <c r="BG110" s="10" t="str">
        <f>IFERROR(VLOOKUP(A110,'18'!U:V,2,0),"0")</f>
        <v>0</v>
      </c>
      <c r="BH110" s="5" t="s">
        <v>131</v>
      </c>
      <c r="BI110" s="15">
        <f t="shared" si="73"/>
        <v>0</v>
      </c>
      <c r="BJ110" s="10" t="str">
        <f>IFERROR(VLOOKUP(A110,'19'!U:V,2,0),"0")</f>
        <v>0</v>
      </c>
      <c r="BK110" s="5" t="s">
        <v>131</v>
      </c>
      <c r="BL110" s="15">
        <f t="shared" si="74"/>
        <v>0</v>
      </c>
      <c r="BM110" s="10" t="str">
        <f>IFERROR(VLOOKUP(A110,'20'!U:V,2,0),"0")</f>
        <v>0</v>
      </c>
      <c r="BN110" s="5" t="s">
        <v>131</v>
      </c>
      <c r="BO110" s="15">
        <f t="shared" si="75"/>
        <v>0</v>
      </c>
      <c r="BP110" s="10" t="str">
        <f>IFERROR(VLOOKUP(A110,'21'!U:V,2,0),"0")</f>
        <v>0</v>
      </c>
      <c r="BQ110" s="5" t="s">
        <v>131</v>
      </c>
      <c r="BR110" s="15">
        <f t="shared" si="76"/>
        <v>0</v>
      </c>
      <c r="BS110" s="10" t="str">
        <f>IFERROR(VLOOKUP(A110,'22'!U:V,2,0),"0")</f>
        <v>0</v>
      </c>
      <c r="BT110" s="5" t="s">
        <v>131</v>
      </c>
      <c r="BU110" s="15">
        <f t="shared" si="77"/>
        <v>0</v>
      </c>
      <c r="BV110" s="10" t="str">
        <f>IFERROR(VLOOKUP(A110,'23'!U:V,2,0),"0")</f>
        <v>0</v>
      </c>
      <c r="BW110" s="5" t="s">
        <v>131</v>
      </c>
      <c r="BX110" s="15">
        <f t="shared" si="78"/>
        <v>0</v>
      </c>
      <c r="BY110" s="10" t="str">
        <f>IFERROR(VLOOKUP(A110,'24'!U:V,2,0),"0")</f>
        <v>0</v>
      </c>
      <c r="BZ110" s="5" t="s">
        <v>131</v>
      </c>
      <c r="CA110" s="15">
        <f t="shared" si="79"/>
        <v>0</v>
      </c>
      <c r="CB110" s="10" t="str">
        <f>IFERROR(VLOOKUP(A110,'25'!U:V,2,0),"0")</f>
        <v>0</v>
      </c>
      <c r="CC110" s="5" t="s">
        <v>131</v>
      </c>
      <c r="CD110" s="15">
        <f t="shared" si="80"/>
        <v>0</v>
      </c>
      <c r="CE110" s="10" t="str">
        <f>IFERROR(VLOOKUP(A110,'26'!U:V,2,0),"0")</f>
        <v>0</v>
      </c>
      <c r="CF110" s="5" t="s">
        <v>131</v>
      </c>
      <c r="CG110" s="15">
        <f t="shared" si="81"/>
        <v>0</v>
      </c>
      <c r="CH110" s="10" t="str">
        <f>IFERROR(VLOOKUP(A110,'27'!U:V,2,0),"0")</f>
        <v>0</v>
      </c>
      <c r="CI110" s="5" t="s">
        <v>131</v>
      </c>
      <c r="CJ110" s="15">
        <f t="shared" si="82"/>
        <v>0</v>
      </c>
      <c r="CK110" s="10" t="str">
        <f>IFERROR(VLOOKUP(A110,'28'!U:V,2,0),"0")</f>
        <v>0</v>
      </c>
      <c r="CL110" s="5" t="s">
        <v>131</v>
      </c>
      <c r="CM110" s="15">
        <f t="shared" si="83"/>
        <v>0</v>
      </c>
      <c r="CN110" s="10" t="str">
        <f>IFERROR(VLOOKUP(A110,'29'!U:V,2,0),"0")</f>
        <v>0</v>
      </c>
      <c r="CO110" s="5" t="s">
        <v>131</v>
      </c>
      <c r="CP110" s="15">
        <f t="shared" si="84"/>
        <v>0</v>
      </c>
      <c r="CQ110" s="10" t="str">
        <f>IFERROR(VLOOKUP(A110,'30'!U:V,2,0),"0")</f>
        <v>0</v>
      </c>
      <c r="CR110" s="5" t="s">
        <v>131</v>
      </c>
      <c r="CS110" s="15">
        <f t="shared" si="85"/>
        <v>0</v>
      </c>
      <c r="CT110" s="10" t="str">
        <f>IFERROR(VLOOKUP(A110,'31'!U:V,2,0),"0")</f>
        <v>0</v>
      </c>
      <c r="CU110" s="5" t="s">
        <v>131</v>
      </c>
      <c r="CV110" s="15">
        <f t="shared" si="86"/>
        <v>0</v>
      </c>
      <c r="CW110" s="10" t="str">
        <f>IFERROR(VLOOKUP(B110,'B-plus'!A:D,4,0),"0")</f>
        <v>0</v>
      </c>
      <c r="CX110" s="5" t="s">
        <v>131</v>
      </c>
      <c r="CY110" s="15">
        <f t="shared" si="87"/>
        <v>0</v>
      </c>
    </row>
    <row r="111" spans="1:103" x14ac:dyDescent="0.25">
      <c r="A111" s="5" t="s">
        <v>104</v>
      </c>
      <c r="B111" s="5" t="s">
        <v>104</v>
      </c>
      <c r="C111" s="4" t="s">
        <v>105</v>
      </c>
      <c r="D111" s="95">
        <f>7.5*1</f>
        <v>7.5</v>
      </c>
      <c r="E111" s="19">
        <f t="shared" si="71"/>
        <v>220</v>
      </c>
      <c r="F111" s="5" t="s">
        <v>134</v>
      </c>
      <c r="G111" s="13">
        <f t="shared" si="72"/>
        <v>1650</v>
      </c>
      <c r="H111" s="10" t="str">
        <f>IFERROR(VLOOKUP(A111,'1'!U:V,2,0),"0")</f>
        <v>0</v>
      </c>
      <c r="I111" s="5" t="s">
        <v>134</v>
      </c>
      <c r="J111" s="15">
        <f t="shared" si="88"/>
        <v>0</v>
      </c>
      <c r="K111" s="10" t="str">
        <f>IFERROR(VLOOKUP(A111,'2'!U:V,2,0),"0")</f>
        <v>0</v>
      </c>
      <c r="L111" s="5" t="s">
        <v>134</v>
      </c>
      <c r="M111" s="15">
        <f t="shared" si="89"/>
        <v>0</v>
      </c>
      <c r="N111" s="10" t="str">
        <f>IFERROR(VLOOKUP(A111,'3'!U:V,2,0),"0")</f>
        <v>0</v>
      </c>
      <c r="O111" s="5" t="s">
        <v>134</v>
      </c>
      <c r="P111" s="15">
        <f t="shared" si="90"/>
        <v>0</v>
      </c>
      <c r="Q111" s="10">
        <f>IFERROR(VLOOKUP(A111,'4'!U:V,2,0),"0")</f>
        <v>1</v>
      </c>
      <c r="R111" s="5" t="s">
        <v>134</v>
      </c>
      <c r="S111" s="15">
        <f t="shared" si="91"/>
        <v>7.5</v>
      </c>
      <c r="T111" s="10" t="str">
        <f>IFERROR(VLOOKUP(A111,'5'!U:V,2,0),"0")</f>
        <v>0</v>
      </c>
      <c r="U111" s="5" t="s">
        <v>134</v>
      </c>
      <c r="V111" s="15">
        <f t="shared" si="92"/>
        <v>0</v>
      </c>
      <c r="W111" s="10">
        <f>IFERROR(VLOOKUP(A111,'6'!U:V,2,0),"0")</f>
        <v>2</v>
      </c>
      <c r="X111" s="5" t="s">
        <v>134</v>
      </c>
      <c r="Y111" s="15">
        <f t="shared" si="93"/>
        <v>15</v>
      </c>
      <c r="Z111" s="10">
        <f>IFERROR(VLOOKUP(A111,'7'!U:V,2,0),"0")</f>
        <v>10</v>
      </c>
      <c r="AA111" s="5" t="s">
        <v>134</v>
      </c>
      <c r="AB111" s="15">
        <f t="shared" si="94"/>
        <v>75</v>
      </c>
      <c r="AC111" s="10">
        <f>IFERROR(VLOOKUP(A111,'8'!U:V,2,0),"0")</f>
        <v>18</v>
      </c>
      <c r="AD111" s="5" t="s">
        <v>134</v>
      </c>
      <c r="AE111" s="15">
        <f t="shared" si="95"/>
        <v>135</v>
      </c>
      <c r="AF111" s="10">
        <f>IFERROR(VLOOKUP(A111,'9'!U:V,2,0),"0")</f>
        <v>14</v>
      </c>
      <c r="AG111" s="5" t="s">
        <v>134</v>
      </c>
      <c r="AH111" s="15">
        <f t="shared" si="96"/>
        <v>105</v>
      </c>
      <c r="AI111" s="10">
        <f>IFERROR(VLOOKUP(A111,'10'!U:V,2,0),"0")</f>
        <v>5</v>
      </c>
      <c r="AJ111" s="5" t="s">
        <v>134</v>
      </c>
      <c r="AK111" s="15">
        <f t="shared" si="97"/>
        <v>37.5</v>
      </c>
      <c r="AL111" s="10" t="str">
        <f>IFERROR(VLOOKUP(A111,'11'!U:V,2,0),"0")</f>
        <v>0</v>
      </c>
      <c r="AM111" s="5" t="s">
        <v>134</v>
      </c>
      <c r="AN111" s="15">
        <f t="shared" si="98"/>
        <v>0</v>
      </c>
      <c r="AO111" s="10" t="str">
        <f>IFERROR(VLOOKUP(A111,'12'!U:V,2,0),"0")</f>
        <v>0</v>
      </c>
      <c r="AP111" s="5" t="s">
        <v>134</v>
      </c>
      <c r="AQ111" s="15">
        <f t="shared" si="99"/>
        <v>0</v>
      </c>
      <c r="AR111" s="10" t="str">
        <f>IFERROR(VLOOKUP(A111,'13'!U:V,2,0),"0")</f>
        <v>0</v>
      </c>
      <c r="AS111" s="5" t="s">
        <v>134</v>
      </c>
      <c r="AT111" s="15">
        <f t="shared" si="100"/>
        <v>0</v>
      </c>
      <c r="AU111" s="10" t="str">
        <f>IFERROR(VLOOKUP(A111,'14'!U:V,2,0),"0")</f>
        <v>0</v>
      </c>
      <c r="AV111" s="5" t="s">
        <v>134</v>
      </c>
      <c r="AW111" s="15">
        <f t="shared" si="101"/>
        <v>0</v>
      </c>
      <c r="AX111" s="10" t="str">
        <f>IFERROR(VLOOKUP(A111,'15'!U:V,2,0),"0")</f>
        <v>0</v>
      </c>
      <c r="AY111" s="5" t="s">
        <v>134</v>
      </c>
      <c r="AZ111" s="15">
        <f t="shared" si="102"/>
        <v>0</v>
      </c>
      <c r="BA111" s="10" t="str">
        <f>IFERROR(VLOOKUP(A111,'16'!U:V,2,0),"0")</f>
        <v>0</v>
      </c>
      <c r="BB111" s="5" t="s">
        <v>134</v>
      </c>
      <c r="BC111" s="15">
        <f t="shared" si="103"/>
        <v>0</v>
      </c>
      <c r="BD111" s="10">
        <f>IFERROR(VLOOKUP(A111,'17'!U:V,2,0),"0")</f>
        <v>12</v>
      </c>
      <c r="BE111" s="5" t="s">
        <v>134</v>
      </c>
      <c r="BF111" s="15">
        <f t="shared" si="104"/>
        <v>90</v>
      </c>
      <c r="BG111" s="10">
        <f>IFERROR(VLOOKUP(A111,'18'!U:V,2,0),"0")</f>
        <v>13</v>
      </c>
      <c r="BH111" s="5" t="s">
        <v>134</v>
      </c>
      <c r="BI111" s="15">
        <f t="shared" si="73"/>
        <v>97.5</v>
      </c>
      <c r="BJ111" s="10">
        <f>IFERROR(VLOOKUP(A111,'19'!U:V,2,0),"0")</f>
        <v>20</v>
      </c>
      <c r="BK111" s="5" t="s">
        <v>134</v>
      </c>
      <c r="BL111" s="15">
        <f t="shared" si="74"/>
        <v>150</v>
      </c>
      <c r="BM111" s="10">
        <f>IFERROR(VLOOKUP(A111,'20'!U:V,2,0),"0")</f>
        <v>5</v>
      </c>
      <c r="BN111" s="5" t="s">
        <v>134</v>
      </c>
      <c r="BO111" s="15">
        <f t="shared" si="75"/>
        <v>37.5</v>
      </c>
      <c r="BP111" s="10" t="str">
        <f>IFERROR(VLOOKUP(A111,'21'!U:V,2,0),"0")</f>
        <v>0</v>
      </c>
      <c r="BQ111" s="5" t="s">
        <v>134</v>
      </c>
      <c r="BR111" s="15">
        <f t="shared" si="76"/>
        <v>0</v>
      </c>
      <c r="BS111" s="10" t="str">
        <f>IFERROR(VLOOKUP(A111,'22'!U:V,2,0),"0")</f>
        <v>0</v>
      </c>
      <c r="BT111" s="5" t="s">
        <v>134</v>
      </c>
      <c r="BU111" s="15">
        <f t="shared" si="77"/>
        <v>0</v>
      </c>
      <c r="BV111" s="10" t="str">
        <f>IFERROR(VLOOKUP(A111,'23'!U:V,2,0),"0")</f>
        <v>0</v>
      </c>
      <c r="BW111" s="5" t="s">
        <v>134</v>
      </c>
      <c r="BX111" s="15">
        <f t="shared" si="78"/>
        <v>0</v>
      </c>
      <c r="BY111" s="10" t="str">
        <f>IFERROR(VLOOKUP(A111,'24'!U:V,2,0),"0")</f>
        <v>0</v>
      </c>
      <c r="BZ111" s="5" t="s">
        <v>134</v>
      </c>
      <c r="CA111" s="15">
        <f t="shared" si="79"/>
        <v>0</v>
      </c>
      <c r="CB111" s="10">
        <f>IFERROR(VLOOKUP(A111,'25'!U:V,2,0),"0")</f>
        <v>27</v>
      </c>
      <c r="CC111" s="5" t="s">
        <v>134</v>
      </c>
      <c r="CD111" s="15">
        <f t="shared" si="80"/>
        <v>202.5</v>
      </c>
      <c r="CE111" s="10">
        <f>IFERROR(VLOOKUP(A111,'26'!U:V,2,0),"0")</f>
        <v>14</v>
      </c>
      <c r="CF111" s="5" t="s">
        <v>134</v>
      </c>
      <c r="CG111" s="15">
        <f t="shared" si="81"/>
        <v>105</v>
      </c>
      <c r="CH111" s="10">
        <f>IFERROR(VLOOKUP(A111,'27'!U:V,2,0),"0")</f>
        <v>12</v>
      </c>
      <c r="CI111" s="5" t="s">
        <v>134</v>
      </c>
      <c r="CJ111" s="15">
        <f t="shared" si="82"/>
        <v>90</v>
      </c>
      <c r="CK111" s="10" t="str">
        <f>IFERROR(VLOOKUP(A111,'28'!U:V,2,0),"0")</f>
        <v>0</v>
      </c>
      <c r="CL111" s="5" t="s">
        <v>134</v>
      </c>
      <c r="CM111" s="15">
        <f t="shared" si="83"/>
        <v>0</v>
      </c>
      <c r="CN111" s="10">
        <f>IFERROR(VLOOKUP(A111,'29'!U:V,2,0),"0")</f>
        <v>6</v>
      </c>
      <c r="CO111" s="5" t="s">
        <v>134</v>
      </c>
      <c r="CP111" s="15">
        <f t="shared" si="84"/>
        <v>45</v>
      </c>
      <c r="CQ111" s="10">
        <f>IFERROR(VLOOKUP(A111,'30'!U:V,2,0),"0")</f>
        <v>23</v>
      </c>
      <c r="CR111" s="5" t="s">
        <v>134</v>
      </c>
      <c r="CS111" s="15">
        <f t="shared" si="85"/>
        <v>172.5</v>
      </c>
      <c r="CT111" s="10">
        <f>IFERROR(VLOOKUP(A111,'31'!U:V,2,0),"0")</f>
        <v>38</v>
      </c>
      <c r="CU111" s="5" t="s">
        <v>134</v>
      </c>
      <c r="CV111" s="15">
        <f t="shared" si="86"/>
        <v>285</v>
      </c>
      <c r="CW111" s="10" t="str">
        <f>IFERROR(VLOOKUP(B111,'B-plus'!A:D,4,0),"0")</f>
        <v>0</v>
      </c>
      <c r="CX111" s="5" t="s">
        <v>134</v>
      </c>
      <c r="CY111" s="15">
        <f t="shared" si="87"/>
        <v>0</v>
      </c>
    </row>
    <row r="112" spans="1:103" x14ac:dyDescent="0.25">
      <c r="A112" s="5" t="s">
        <v>119</v>
      </c>
      <c r="B112" s="5" t="s">
        <v>119</v>
      </c>
      <c r="C112" s="4" t="s">
        <v>120</v>
      </c>
      <c r="D112" s="95">
        <f>7.5*5</f>
        <v>37.5</v>
      </c>
      <c r="E112" s="19">
        <f t="shared" si="71"/>
        <v>0</v>
      </c>
      <c r="F112" s="5" t="s">
        <v>134</v>
      </c>
      <c r="G112" s="13">
        <f t="shared" si="72"/>
        <v>0</v>
      </c>
      <c r="H112" s="10" t="str">
        <f>IFERROR(VLOOKUP(A112,'1'!U:V,2,0),"0")</f>
        <v>0</v>
      </c>
      <c r="I112" s="5" t="s">
        <v>134</v>
      </c>
      <c r="J112" s="15">
        <f t="shared" si="88"/>
        <v>0</v>
      </c>
      <c r="K112" s="10" t="str">
        <f>IFERROR(VLOOKUP(A112,'2'!U:V,2,0),"0")</f>
        <v>0</v>
      </c>
      <c r="L112" s="5" t="s">
        <v>134</v>
      </c>
      <c r="M112" s="15">
        <f t="shared" si="89"/>
        <v>0</v>
      </c>
      <c r="N112" s="10" t="str">
        <f>IFERROR(VLOOKUP(A112,'3'!U:V,2,0),"0")</f>
        <v>0</v>
      </c>
      <c r="O112" s="5" t="s">
        <v>134</v>
      </c>
      <c r="P112" s="15">
        <f t="shared" si="90"/>
        <v>0</v>
      </c>
      <c r="Q112" s="10" t="str">
        <f>IFERROR(VLOOKUP(A112,'4'!U:V,2,0),"0")</f>
        <v>0</v>
      </c>
      <c r="R112" s="5" t="s">
        <v>134</v>
      </c>
      <c r="S112" s="15">
        <f t="shared" si="91"/>
        <v>0</v>
      </c>
      <c r="T112" s="10" t="str">
        <f>IFERROR(VLOOKUP(A112,'5'!U:V,2,0),"0")</f>
        <v>0</v>
      </c>
      <c r="U112" s="5" t="s">
        <v>134</v>
      </c>
      <c r="V112" s="15">
        <f t="shared" si="92"/>
        <v>0</v>
      </c>
      <c r="W112" s="10" t="str">
        <f>IFERROR(VLOOKUP(A112,'6'!U:V,2,0),"0")</f>
        <v>0</v>
      </c>
      <c r="X112" s="5" t="s">
        <v>134</v>
      </c>
      <c r="Y112" s="15">
        <f t="shared" si="93"/>
        <v>0</v>
      </c>
      <c r="Z112" s="10" t="str">
        <f>IFERROR(VLOOKUP(A112,'7'!U:V,2,0),"0")</f>
        <v>0</v>
      </c>
      <c r="AA112" s="5" t="s">
        <v>134</v>
      </c>
      <c r="AB112" s="15">
        <f t="shared" si="94"/>
        <v>0</v>
      </c>
      <c r="AC112" s="10" t="str">
        <f>IFERROR(VLOOKUP(A112,'8'!U:V,2,0),"0")</f>
        <v>0</v>
      </c>
      <c r="AD112" s="5" t="s">
        <v>134</v>
      </c>
      <c r="AE112" s="15">
        <f t="shared" si="95"/>
        <v>0</v>
      </c>
      <c r="AF112" s="10" t="str">
        <f>IFERROR(VLOOKUP(A112,'9'!U:V,2,0),"0")</f>
        <v>0</v>
      </c>
      <c r="AG112" s="5" t="s">
        <v>134</v>
      </c>
      <c r="AH112" s="15">
        <f t="shared" si="96"/>
        <v>0</v>
      </c>
      <c r="AI112" s="10" t="str">
        <f>IFERROR(VLOOKUP(A112,'10'!U:V,2,0),"0")</f>
        <v>0</v>
      </c>
      <c r="AJ112" s="5" t="s">
        <v>134</v>
      </c>
      <c r="AK112" s="15">
        <f t="shared" si="97"/>
        <v>0</v>
      </c>
      <c r="AL112" s="10" t="str">
        <f>IFERROR(VLOOKUP(A112,'11'!U:V,2,0),"0")</f>
        <v>0</v>
      </c>
      <c r="AM112" s="5" t="s">
        <v>134</v>
      </c>
      <c r="AN112" s="15">
        <f t="shared" si="98"/>
        <v>0</v>
      </c>
      <c r="AO112" s="10" t="str">
        <f>IFERROR(VLOOKUP(A112,'12'!U:V,2,0),"0")</f>
        <v>0</v>
      </c>
      <c r="AP112" s="5" t="s">
        <v>134</v>
      </c>
      <c r="AQ112" s="15">
        <f t="shared" si="99"/>
        <v>0</v>
      </c>
      <c r="AR112" s="10" t="str">
        <f>IFERROR(VLOOKUP(A112,'13'!U:V,2,0),"0")</f>
        <v>0</v>
      </c>
      <c r="AS112" s="5" t="s">
        <v>134</v>
      </c>
      <c r="AT112" s="15">
        <f t="shared" si="100"/>
        <v>0</v>
      </c>
      <c r="AU112" s="10" t="str">
        <f>IFERROR(VLOOKUP(A112,'14'!U:V,2,0),"0")</f>
        <v>0</v>
      </c>
      <c r="AV112" s="5" t="s">
        <v>134</v>
      </c>
      <c r="AW112" s="15">
        <f t="shared" si="101"/>
        <v>0</v>
      </c>
      <c r="AX112" s="10" t="str">
        <f>IFERROR(VLOOKUP(A112,'15'!U:V,2,0),"0")</f>
        <v>0</v>
      </c>
      <c r="AY112" s="5" t="s">
        <v>134</v>
      </c>
      <c r="AZ112" s="15">
        <f t="shared" si="102"/>
        <v>0</v>
      </c>
      <c r="BA112" s="10" t="str">
        <f>IFERROR(VLOOKUP(A112,'16'!U:V,2,0),"0")</f>
        <v>0</v>
      </c>
      <c r="BB112" s="5" t="s">
        <v>134</v>
      </c>
      <c r="BC112" s="15">
        <f t="shared" si="103"/>
        <v>0</v>
      </c>
      <c r="BD112" s="10" t="str">
        <f>IFERROR(VLOOKUP(A112,'17'!U:V,2,0),"0")</f>
        <v>0</v>
      </c>
      <c r="BE112" s="5" t="s">
        <v>134</v>
      </c>
      <c r="BF112" s="15">
        <f t="shared" si="104"/>
        <v>0</v>
      </c>
      <c r="BG112" s="10" t="str">
        <f>IFERROR(VLOOKUP(A112,'18'!U:V,2,0),"0")</f>
        <v>0</v>
      </c>
      <c r="BH112" s="5" t="s">
        <v>134</v>
      </c>
      <c r="BI112" s="15">
        <f t="shared" si="73"/>
        <v>0</v>
      </c>
      <c r="BJ112" s="10" t="str">
        <f>IFERROR(VLOOKUP(A112,'19'!U:V,2,0),"0")</f>
        <v>0</v>
      </c>
      <c r="BK112" s="5" t="s">
        <v>134</v>
      </c>
      <c r="BL112" s="15">
        <f t="shared" si="74"/>
        <v>0</v>
      </c>
      <c r="BM112" s="10" t="str">
        <f>IFERROR(VLOOKUP(A112,'20'!U:V,2,0),"0")</f>
        <v>0</v>
      </c>
      <c r="BN112" s="5" t="s">
        <v>134</v>
      </c>
      <c r="BO112" s="15">
        <f t="shared" si="75"/>
        <v>0</v>
      </c>
      <c r="BP112" s="10" t="str">
        <f>IFERROR(VLOOKUP(A112,'21'!U:V,2,0),"0")</f>
        <v>0</v>
      </c>
      <c r="BQ112" s="5" t="s">
        <v>134</v>
      </c>
      <c r="BR112" s="15">
        <f t="shared" si="76"/>
        <v>0</v>
      </c>
      <c r="BS112" s="10" t="str">
        <f>IFERROR(VLOOKUP(A112,'22'!U:V,2,0),"0")</f>
        <v>0</v>
      </c>
      <c r="BT112" s="5" t="s">
        <v>134</v>
      </c>
      <c r="BU112" s="15">
        <f t="shared" si="77"/>
        <v>0</v>
      </c>
      <c r="BV112" s="10" t="str">
        <f>IFERROR(VLOOKUP(A112,'23'!U:V,2,0),"0")</f>
        <v>0</v>
      </c>
      <c r="BW112" s="5" t="s">
        <v>134</v>
      </c>
      <c r="BX112" s="15">
        <f t="shared" si="78"/>
        <v>0</v>
      </c>
      <c r="BY112" s="10" t="str">
        <f>IFERROR(VLOOKUP(A112,'24'!U:V,2,0),"0")</f>
        <v>0</v>
      </c>
      <c r="BZ112" s="5" t="s">
        <v>134</v>
      </c>
      <c r="CA112" s="15">
        <f t="shared" si="79"/>
        <v>0</v>
      </c>
      <c r="CB112" s="10" t="str">
        <f>IFERROR(VLOOKUP(A112,'25'!U:V,2,0),"0")</f>
        <v>0</v>
      </c>
      <c r="CC112" s="5" t="s">
        <v>134</v>
      </c>
      <c r="CD112" s="15">
        <f t="shared" si="80"/>
        <v>0</v>
      </c>
      <c r="CE112" s="10" t="str">
        <f>IFERROR(VLOOKUP(A112,'26'!U:V,2,0),"0")</f>
        <v>0</v>
      </c>
      <c r="CF112" s="5" t="s">
        <v>134</v>
      </c>
      <c r="CG112" s="15">
        <f t="shared" si="81"/>
        <v>0</v>
      </c>
      <c r="CH112" s="10" t="str">
        <f>IFERROR(VLOOKUP(A112,'27'!U:V,2,0),"0")</f>
        <v>0</v>
      </c>
      <c r="CI112" s="5" t="s">
        <v>134</v>
      </c>
      <c r="CJ112" s="15">
        <f t="shared" si="82"/>
        <v>0</v>
      </c>
      <c r="CK112" s="10" t="str">
        <f>IFERROR(VLOOKUP(A112,'28'!U:V,2,0),"0")</f>
        <v>0</v>
      </c>
      <c r="CL112" s="5" t="s">
        <v>134</v>
      </c>
      <c r="CM112" s="15">
        <f t="shared" si="83"/>
        <v>0</v>
      </c>
      <c r="CN112" s="10" t="str">
        <f>IFERROR(VLOOKUP(A112,'29'!U:V,2,0),"0")</f>
        <v>0</v>
      </c>
      <c r="CO112" s="5" t="s">
        <v>134</v>
      </c>
      <c r="CP112" s="15">
        <f t="shared" si="84"/>
        <v>0</v>
      </c>
      <c r="CQ112" s="10" t="str">
        <f>IFERROR(VLOOKUP(A112,'30'!U:V,2,0),"0")</f>
        <v>0</v>
      </c>
      <c r="CR112" s="5" t="s">
        <v>134</v>
      </c>
      <c r="CS112" s="15">
        <f t="shared" si="85"/>
        <v>0</v>
      </c>
      <c r="CT112" s="10" t="str">
        <f>IFERROR(VLOOKUP(A112,'31'!U:V,2,0),"0")</f>
        <v>0</v>
      </c>
      <c r="CU112" s="5" t="s">
        <v>134</v>
      </c>
      <c r="CV112" s="15">
        <f t="shared" si="86"/>
        <v>0</v>
      </c>
      <c r="CW112" s="10" t="str">
        <f>IFERROR(VLOOKUP(B112,'B-plus'!A:D,4,0),"0")</f>
        <v>0</v>
      </c>
      <c r="CX112" s="5" t="s">
        <v>134</v>
      </c>
      <c r="CY112" s="15">
        <f t="shared" si="87"/>
        <v>0</v>
      </c>
    </row>
    <row r="113" spans="1:103" x14ac:dyDescent="0.25">
      <c r="A113" s="5" t="s">
        <v>16</v>
      </c>
      <c r="B113" s="5" t="s">
        <v>16</v>
      </c>
      <c r="C113" s="4" t="s">
        <v>17</v>
      </c>
      <c r="D113" s="13">
        <v>5.41</v>
      </c>
      <c r="E113" s="19">
        <f t="shared" si="71"/>
        <v>126</v>
      </c>
      <c r="F113" s="5" t="s">
        <v>130</v>
      </c>
      <c r="G113" s="13">
        <f t="shared" si="72"/>
        <v>681.66</v>
      </c>
      <c r="H113" s="10" t="str">
        <f>IFERROR(VLOOKUP(A113,'1'!U:V,2,0),"0")</f>
        <v>0</v>
      </c>
      <c r="I113" s="5" t="s">
        <v>130</v>
      </c>
      <c r="J113" s="15">
        <f t="shared" si="88"/>
        <v>0</v>
      </c>
      <c r="K113" s="10" t="str">
        <f>IFERROR(VLOOKUP(A113,'2'!U:V,2,0),"0")</f>
        <v>0</v>
      </c>
      <c r="L113" s="5" t="s">
        <v>130</v>
      </c>
      <c r="M113" s="15">
        <f t="shared" si="89"/>
        <v>0</v>
      </c>
      <c r="N113" s="10" t="str">
        <f>IFERROR(VLOOKUP(A113,'3'!U:V,2,0),"0")</f>
        <v>0</v>
      </c>
      <c r="O113" s="5" t="s">
        <v>130</v>
      </c>
      <c r="P113" s="15">
        <f t="shared" si="90"/>
        <v>0</v>
      </c>
      <c r="Q113" s="10" t="str">
        <f>IFERROR(VLOOKUP(A113,'4'!U:V,2,0),"0")</f>
        <v>0</v>
      </c>
      <c r="R113" s="5" t="s">
        <v>130</v>
      </c>
      <c r="S113" s="15">
        <f t="shared" si="91"/>
        <v>0</v>
      </c>
      <c r="T113" s="10" t="str">
        <f>IFERROR(VLOOKUP(A113,'5'!U:V,2,0),"0")</f>
        <v>0</v>
      </c>
      <c r="U113" s="5" t="s">
        <v>130</v>
      </c>
      <c r="V113" s="15">
        <f t="shared" si="92"/>
        <v>0</v>
      </c>
      <c r="W113" s="10" t="str">
        <f>IFERROR(VLOOKUP(A113,'6'!U:V,2,0),"0")</f>
        <v>0</v>
      </c>
      <c r="X113" s="5" t="s">
        <v>130</v>
      </c>
      <c r="Y113" s="15">
        <f t="shared" si="93"/>
        <v>0</v>
      </c>
      <c r="Z113" s="10" t="str">
        <f>IFERROR(VLOOKUP(A113,'7'!U:V,2,0),"0")</f>
        <v>0</v>
      </c>
      <c r="AA113" s="5" t="s">
        <v>130</v>
      </c>
      <c r="AB113" s="15">
        <f t="shared" si="94"/>
        <v>0</v>
      </c>
      <c r="AC113" s="10" t="str">
        <f>IFERROR(VLOOKUP(A113,'8'!U:V,2,0),"0")</f>
        <v>0</v>
      </c>
      <c r="AD113" s="5" t="s">
        <v>130</v>
      </c>
      <c r="AE113" s="15">
        <f t="shared" si="95"/>
        <v>0</v>
      </c>
      <c r="AF113" s="10">
        <f>IFERROR(VLOOKUP(A113,'9'!U:V,2,0),"0")</f>
        <v>126</v>
      </c>
      <c r="AG113" s="5" t="s">
        <v>130</v>
      </c>
      <c r="AH113" s="15">
        <f t="shared" si="96"/>
        <v>681.66</v>
      </c>
      <c r="AI113" s="10" t="str">
        <f>IFERROR(VLOOKUP(A113,'10'!U:V,2,0),"0")</f>
        <v>0</v>
      </c>
      <c r="AJ113" s="5" t="s">
        <v>130</v>
      </c>
      <c r="AK113" s="15">
        <f t="shared" si="97"/>
        <v>0</v>
      </c>
      <c r="AL113" s="10" t="str">
        <f>IFERROR(VLOOKUP(A113,'11'!U:V,2,0),"0")</f>
        <v>0</v>
      </c>
      <c r="AM113" s="5" t="s">
        <v>130</v>
      </c>
      <c r="AN113" s="15">
        <f t="shared" si="98"/>
        <v>0</v>
      </c>
      <c r="AO113" s="10" t="str">
        <f>IFERROR(VLOOKUP(A113,'12'!U:V,2,0),"0")</f>
        <v>0</v>
      </c>
      <c r="AP113" s="5" t="s">
        <v>130</v>
      </c>
      <c r="AQ113" s="15">
        <f t="shared" si="99"/>
        <v>0</v>
      </c>
      <c r="AR113" s="10" t="str">
        <f>IFERROR(VLOOKUP(A113,'13'!U:V,2,0),"0")</f>
        <v>0</v>
      </c>
      <c r="AS113" s="5" t="s">
        <v>130</v>
      </c>
      <c r="AT113" s="15">
        <f t="shared" si="100"/>
        <v>0</v>
      </c>
      <c r="AU113" s="10" t="str">
        <f>IFERROR(VLOOKUP(A113,'14'!U:V,2,0),"0")</f>
        <v>0</v>
      </c>
      <c r="AV113" s="5" t="s">
        <v>130</v>
      </c>
      <c r="AW113" s="15">
        <f t="shared" si="101"/>
        <v>0</v>
      </c>
      <c r="AX113" s="10" t="str">
        <f>IFERROR(VLOOKUP(A113,'15'!U:V,2,0),"0")</f>
        <v>0</v>
      </c>
      <c r="AY113" s="5" t="s">
        <v>130</v>
      </c>
      <c r="AZ113" s="15">
        <f t="shared" si="102"/>
        <v>0</v>
      </c>
      <c r="BA113" s="10" t="str">
        <f>IFERROR(VLOOKUP(A113,'16'!U:V,2,0),"0")</f>
        <v>0</v>
      </c>
      <c r="BB113" s="5" t="s">
        <v>130</v>
      </c>
      <c r="BC113" s="15">
        <f t="shared" si="103"/>
        <v>0</v>
      </c>
      <c r="BD113" s="10" t="str">
        <f>IFERROR(VLOOKUP(A113,'17'!U:V,2,0),"0")</f>
        <v>0</v>
      </c>
      <c r="BE113" s="5" t="s">
        <v>130</v>
      </c>
      <c r="BF113" s="15">
        <f t="shared" si="104"/>
        <v>0</v>
      </c>
      <c r="BG113" s="10" t="str">
        <f>IFERROR(VLOOKUP(A113,'18'!U:V,2,0),"0")</f>
        <v>0</v>
      </c>
      <c r="BH113" s="5" t="s">
        <v>130</v>
      </c>
      <c r="BI113" s="15">
        <f t="shared" si="73"/>
        <v>0</v>
      </c>
      <c r="BJ113" s="10" t="str">
        <f>IFERROR(VLOOKUP(A113,'19'!U:V,2,0),"0")</f>
        <v>0</v>
      </c>
      <c r="BK113" s="5" t="s">
        <v>130</v>
      </c>
      <c r="BL113" s="15">
        <f t="shared" si="74"/>
        <v>0</v>
      </c>
      <c r="BM113" s="10" t="str">
        <f>IFERROR(VLOOKUP(A113,'20'!U:V,2,0),"0")</f>
        <v>0</v>
      </c>
      <c r="BN113" s="5" t="s">
        <v>130</v>
      </c>
      <c r="BO113" s="15">
        <f t="shared" si="75"/>
        <v>0</v>
      </c>
      <c r="BP113" s="10" t="str">
        <f>IFERROR(VLOOKUP(A113,'21'!U:V,2,0),"0")</f>
        <v>0</v>
      </c>
      <c r="BQ113" s="5" t="s">
        <v>130</v>
      </c>
      <c r="BR113" s="15">
        <f t="shared" si="76"/>
        <v>0</v>
      </c>
      <c r="BS113" s="10" t="str">
        <f>IFERROR(VLOOKUP(A113,'22'!U:V,2,0),"0")</f>
        <v>0</v>
      </c>
      <c r="BT113" s="5" t="s">
        <v>130</v>
      </c>
      <c r="BU113" s="15">
        <f t="shared" si="77"/>
        <v>0</v>
      </c>
      <c r="BV113" s="10" t="str">
        <f>IFERROR(VLOOKUP(A113,'23'!U:V,2,0),"0")</f>
        <v>0</v>
      </c>
      <c r="BW113" s="5" t="s">
        <v>130</v>
      </c>
      <c r="BX113" s="15">
        <f t="shared" si="78"/>
        <v>0</v>
      </c>
      <c r="BY113" s="10" t="str">
        <f>IFERROR(VLOOKUP(A113,'24'!U:V,2,0),"0")</f>
        <v>0</v>
      </c>
      <c r="BZ113" s="5" t="s">
        <v>130</v>
      </c>
      <c r="CA113" s="15">
        <f t="shared" si="79"/>
        <v>0</v>
      </c>
      <c r="CB113" s="10" t="str">
        <f>IFERROR(VLOOKUP(A113,'25'!U:V,2,0),"0")</f>
        <v>0</v>
      </c>
      <c r="CC113" s="5" t="s">
        <v>130</v>
      </c>
      <c r="CD113" s="15">
        <f t="shared" si="80"/>
        <v>0</v>
      </c>
      <c r="CE113" s="10" t="str">
        <f>IFERROR(VLOOKUP(A113,'26'!U:V,2,0),"0")</f>
        <v>0</v>
      </c>
      <c r="CF113" s="5" t="s">
        <v>130</v>
      </c>
      <c r="CG113" s="15">
        <f t="shared" si="81"/>
        <v>0</v>
      </c>
      <c r="CH113" s="10" t="str">
        <f>IFERROR(VLOOKUP(A113,'27'!U:V,2,0),"0")</f>
        <v>0</v>
      </c>
      <c r="CI113" s="5" t="s">
        <v>130</v>
      </c>
      <c r="CJ113" s="15">
        <f t="shared" si="82"/>
        <v>0</v>
      </c>
      <c r="CK113" s="10" t="str">
        <f>IFERROR(VLOOKUP(A113,'28'!U:V,2,0),"0")</f>
        <v>0</v>
      </c>
      <c r="CL113" s="5" t="s">
        <v>130</v>
      </c>
      <c r="CM113" s="15">
        <f t="shared" si="83"/>
        <v>0</v>
      </c>
      <c r="CN113" s="10" t="str">
        <f>IFERROR(VLOOKUP(A113,'29'!U:V,2,0),"0")</f>
        <v>0</v>
      </c>
      <c r="CO113" s="5" t="s">
        <v>130</v>
      </c>
      <c r="CP113" s="15">
        <f t="shared" si="84"/>
        <v>0</v>
      </c>
      <c r="CQ113" s="10" t="str">
        <f>IFERROR(VLOOKUP(A113,'30'!U:V,2,0),"0")</f>
        <v>0</v>
      </c>
      <c r="CR113" s="5" t="s">
        <v>130</v>
      </c>
      <c r="CS113" s="15">
        <f t="shared" si="85"/>
        <v>0</v>
      </c>
      <c r="CT113" s="10" t="str">
        <f>IFERROR(VLOOKUP(A113,'31'!U:V,2,0),"0")</f>
        <v>0</v>
      </c>
      <c r="CU113" s="5" t="s">
        <v>130</v>
      </c>
      <c r="CV113" s="15">
        <f t="shared" si="86"/>
        <v>0</v>
      </c>
      <c r="CW113" s="10" t="str">
        <f>IFERROR(VLOOKUP(B113,'B-plus'!A:D,4,0),"0")</f>
        <v>0</v>
      </c>
      <c r="CX113" s="5" t="s">
        <v>130</v>
      </c>
      <c r="CY113" s="15">
        <f t="shared" si="87"/>
        <v>0</v>
      </c>
    </row>
    <row r="114" spans="1:103" x14ac:dyDescent="0.6">
      <c r="A114" s="5" t="s">
        <v>215</v>
      </c>
      <c r="B114" s="5">
        <v>1112010</v>
      </c>
      <c r="C114" s="1" t="s">
        <v>216</v>
      </c>
      <c r="D114" s="13">
        <v>20.52</v>
      </c>
      <c r="E114" s="19">
        <f t="shared" si="71"/>
        <v>0</v>
      </c>
      <c r="F114" s="5" t="s">
        <v>129</v>
      </c>
      <c r="G114" s="13">
        <f t="shared" si="72"/>
        <v>0</v>
      </c>
      <c r="H114" s="10" t="str">
        <f>IFERROR(VLOOKUP(A114,'1'!U:V,2,0),"0")</f>
        <v>0</v>
      </c>
      <c r="I114" s="5" t="s">
        <v>129</v>
      </c>
      <c r="J114" s="15">
        <f t="shared" si="88"/>
        <v>0</v>
      </c>
      <c r="K114" s="10" t="str">
        <f>IFERROR(VLOOKUP(A114,'2'!U:V,2,0),"0")</f>
        <v>0</v>
      </c>
      <c r="L114" s="5" t="s">
        <v>129</v>
      </c>
      <c r="M114" s="15">
        <f t="shared" si="89"/>
        <v>0</v>
      </c>
      <c r="N114" s="10" t="str">
        <f>IFERROR(VLOOKUP(A114,'3'!U:V,2,0),"0")</f>
        <v>0</v>
      </c>
      <c r="O114" s="5" t="s">
        <v>129</v>
      </c>
      <c r="P114" s="15">
        <f t="shared" si="90"/>
        <v>0</v>
      </c>
      <c r="Q114" s="10" t="str">
        <f>IFERROR(VLOOKUP(A114,'4'!U:V,2,0),"0")</f>
        <v>0</v>
      </c>
      <c r="R114" s="5" t="s">
        <v>129</v>
      </c>
      <c r="S114" s="15">
        <f t="shared" si="91"/>
        <v>0</v>
      </c>
      <c r="T114" s="10" t="str">
        <f>IFERROR(VLOOKUP(A114,'5'!U:V,2,0),"0")</f>
        <v>0</v>
      </c>
      <c r="U114" s="5" t="s">
        <v>129</v>
      </c>
      <c r="V114" s="15">
        <f t="shared" si="92"/>
        <v>0</v>
      </c>
      <c r="W114" s="10" t="str">
        <f>IFERROR(VLOOKUP(A114,'6'!U:V,2,0),"0")</f>
        <v>0</v>
      </c>
      <c r="X114" s="5" t="s">
        <v>129</v>
      </c>
      <c r="Y114" s="15">
        <f t="shared" si="93"/>
        <v>0</v>
      </c>
      <c r="Z114" s="10" t="str">
        <f>IFERROR(VLOOKUP(A114,'7'!U:V,2,0),"0")</f>
        <v>0</v>
      </c>
      <c r="AA114" s="5" t="s">
        <v>129</v>
      </c>
      <c r="AB114" s="15">
        <f t="shared" si="94"/>
        <v>0</v>
      </c>
      <c r="AC114" s="10" t="str">
        <f>IFERROR(VLOOKUP(A114,'8'!U:V,2,0),"0")</f>
        <v>0</v>
      </c>
      <c r="AD114" s="5" t="s">
        <v>129</v>
      </c>
      <c r="AE114" s="15">
        <f t="shared" si="95"/>
        <v>0</v>
      </c>
      <c r="AF114" s="10" t="str">
        <f>IFERROR(VLOOKUP(A114,'9'!U:V,2,0),"0")</f>
        <v>0</v>
      </c>
      <c r="AG114" s="5" t="s">
        <v>129</v>
      </c>
      <c r="AH114" s="15">
        <f t="shared" si="96"/>
        <v>0</v>
      </c>
      <c r="AI114" s="10" t="str">
        <f>IFERROR(VLOOKUP(A114,'10'!U:V,2,0),"0")</f>
        <v>0</v>
      </c>
      <c r="AJ114" s="5" t="s">
        <v>129</v>
      </c>
      <c r="AK114" s="15">
        <f t="shared" si="97"/>
        <v>0</v>
      </c>
      <c r="AL114" s="10" t="str">
        <f>IFERROR(VLOOKUP(A114,'11'!U:V,2,0),"0")</f>
        <v>0</v>
      </c>
      <c r="AM114" s="5" t="s">
        <v>129</v>
      </c>
      <c r="AN114" s="15">
        <f t="shared" si="98"/>
        <v>0</v>
      </c>
      <c r="AO114" s="10" t="str">
        <f>IFERROR(VLOOKUP(A114,'12'!U:V,2,0),"0")</f>
        <v>0</v>
      </c>
      <c r="AP114" s="5" t="s">
        <v>129</v>
      </c>
      <c r="AQ114" s="15">
        <f t="shared" si="99"/>
        <v>0</v>
      </c>
      <c r="AR114" s="10" t="str">
        <f>IFERROR(VLOOKUP(A114,'13'!U:V,2,0),"0")</f>
        <v>0</v>
      </c>
      <c r="AS114" s="5" t="s">
        <v>129</v>
      </c>
      <c r="AT114" s="15">
        <f t="shared" si="100"/>
        <v>0</v>
      </c>
      <c r="AU114" s="10" t="str">
        <f>IFERROR(VLOOKUP(A114,'14'!U:V,2,0),"0")</f>
        <v>0</v>
      </c>
      <c r="AV114" s="5" t="s">
        <v>129</v>
      </c>
      <c r="AW114" s="15">
        <f t="shared" si="101"/>
        <v>0</v>
      </c>
      <c r="AX114" s="10" t="str">
        <f>IFERROR(VLOOKUP(A114,'15'!U:V,2,0),"0")</f>
        <v>0</v>
      </c>
      <c r="AY114" s="5" t="s">
        <v>129</v>
      </c>
      <c r="AZ114" s="15">
        <f t="shared" si="102"/>
        <v>0</v>
      </c>
      <c r="BA114" s="10" t="str">
        <f>IFERROR(VLOOKUP(A114,'16'!U:V,2,0),"0")</f>
        <v>0</v>
      </c>
      <c r="BB114" s="5" t="s">
        <v>129</v>
      </c>
      <c r="BC114" s="15">
        <f t="shared" si="103"/>
        <v>0</v>
      </c>
      <c r="BD114" s="10" t="str">
        <f>IFERROR(VLOOKUP(A114,'17'!U:V,2,0),"0")</f>
        <v>0</v>
      </c>
      <c r="BE114" s="5" t="s">
        <v>129</v>
      </c>
      <c r="BF114" s="15">
        <f t="shared" si="104"/>
        <v>0</v>
      </c>
      <c r="BG114" s="10" t="str">
        <f>IFERROR(VLOOKUP(A114,'18'!U:V,2,0),"0")</f>
        <v>0</v>
      </c>
      <c r="BH114" s="5" t="s">
        <v>129</v>
      </c>
      <c r="BI114" s="15">
        <f t="shared" si="73"/>
        <v>0</v>
      </c>
      <c r="BJ114" s="10" t="str">
        <f>IFERROR(VLOOKUP(A114,'19'!U:V,2,0),"0")</f>
        <v>0</v>
      </c>
      <c r="BK114" s="5" t="s">
        <v>129</v>
      </c>
      <c r="BL114" s="15">
        <f t="shared" si="74"/>
        <v>0</v>
      </c>
      <c r="BM114" s="10" t="str">
        <f>IFERROR(VLOOKUP(A114,'20'!U:V,2,0),"0")</f>
        <v>0</v>
      </c>
      <c r="BN114" s="5" t="s">
        <v>129</v>
      </c>
      <c r="BO114" s="15">
        <f t="shared" si="75"/>
        <v>0</v>
      </c>
      <c r="BP114" s="10" t="str">
        <f>IFERROR(VLOOKUP(A114,'21'!U:V,2,0),"0")</f>
        <v>0</v>
      </c>
      <c r="BQ114" s="5" t="s">
        <v>129</v>
      </c>
      <c r="BR114" s="15">
        <f t="shared" si="76"/>
        <v>0</v>
      </c>
      <c r="BS114" s="10" t="str">
        <f>IFERROR(VLOOKUP(A114,'22'!U:V,2,0),"0")</f>
        <v>0</v>
      </c>
      <c r="BT114" s="5" t="s">
        <v>129</v>
      </c>
      <c r="BU114" s="15">
        <f t="shared" si="77"/>
        <v>0</v>
      </c>
      <c r="BV114" s="10" t="str">
        <f>IFERROR(VLOOKUP(A114,'23'!U:V,2,0),"0")</f>
        <v>0</v>
      </c>
      <c r="BW114" s="5" t="s">
        <v>129</v>
      </c>
      <c r="BX114" s="15">
        <f t="shared" si="78"/>
        <v>0</v>
      </c>
      <c r="BY114" s="10" t="str">
        <f>IFERROR(VLOOKUP(A114,'24'!U:V,2,0),"0")</f>
        <v>0</v>
      </c>
      <c r="BZ114" s="5" t="s">
        <v>129</v>
      </c>
      <c r="CA114" s="15">
        <f t="shared" si="79"/>
        <v>0</v>
      </c>
      <c r="CB114" s="10" t="str">
        <f>IFERROR(VLOOKUP(A114,'25'!U:V,2,0),"0")</f>
        <v>0</v>
      </c>
      <c r="CC114" s="5" t="s">
        <v>129</v>
      </c>
      <c r="CD114" s="15">
        <f t="shared" si="80"/>
        <v>0</v>
      </c>
      <c r="CE114" s="10" t="str">
        <f>IFERROR(VLOOKUP(A114,'26'!U:V,2,0),"0")</f>
        <v>0</v>
      </c>
      <c r="CF114" s="5" t="s">
        <v>129</v>
      </c>
      <c r="CG114" s="15">
        <f t="shared" si="81"/>
        <v>0</v>
      </c>
      <c r="CH114" s="10" t="str">
        <f>IFERROR(VLOOKUP(A114,'27'!U:V,2,0),"0")</f>
        <v>0</v>
      </c>
      <c r="CI114" s="5" t="s">
        <v>129</v>
      </c>
      <c r="CJ114" s="15">
        <f t="shared" si="82"/>
        <v>0</v>
      </c>
      <c r="CK114" s="10" t="str">
        <f>IFERROR(VLOOKUP(A114,'28'!U:V,2,0),"0")</f>
        <v>0</v>
      </c>
      <c r="CL114" s="5" t="s">
        <v>129</v>
      </c>
      <c r="CM114" s="15">
        <f t="shared" si="83"/>
        <v>0</v>
      </c>
      <c r="CN114" s="10" t="str">
        <f>IFERROR(VLOOKUP(A114,'29'!U:V,2,0),"0")</f>
        <v>0</v>
      </c>
      <c r="CO114" s="5" t="s">
        <v>129</v>
      </c>
      <c r="CP114" s="15">
        <f t="shared" si="84"/>
        <v>0</v>
      </c>
      <c r="CQ114" s="10" t="str">
        <f>IFERROR(VLOOKUP(A114,'30'!U:V,2,0),"0")</f>
        <v>0</v>
      </c>
      <c r="CR114" s="5" t="s">
        <v>129</v>
      </c>
      <c r="CS114" s="15">
        <f t="shared" si="85"/>
        <v>0</v>
      </c>
      <c r="CT114" s="10" t="str">
        <f>IFERROR(VLOOKUP(A114,'31'!U:V,2,0),"0")</f>
        <v>0</v>
      </c>
      <c r="CU114" s="5" t="s">
        <v>129</v>
      </c>
      <c r="CV114" s="15">
        <f t="shared" si="86"/>
        <v>0</v>
      </c>
      <c r="CW114" s="10">
        <f>IFERROR(VLOOKUP(B114,'B-plus'!A:D,4,0),"0")</f>
        <v>30</v>
      </c>
      <c r="CX114" s="5" t="s">
        <v>129</v>
      </c>
      <c r="CY114" s="15">
        <f t="shared" si="87"/>
        <v>615.6</v>
      </c>
    </row>
    <row r="115" spans="1:103" x14ac:dyDescent="0.25">
      <c r="A115" s="5" t="s">
        <v>238</v>
      </c>
      <c r="B115" s="5">
        <v>1004051</v>
      </c>
      <c r="C115" s="4" t="s">
        <v>243</v>
      </c>
      <c r="D115" s="13">
        <v>12.92</v>
      </c>
      <c r="E115" s="19">
        <f t="shared" si="71"/>
        <v>0</v>
      </c>
      <c r="F115" s="5" t="s">
        <v>129</v>
      </c>
      <c r="G115" s="13">
        <f t="shared" si="72"/>
        <v>0</v>
      </c>
      <c r="H115" s="10" t="str">
        <f>IFERROR(VLOOKUP(A115,'1'!U:V,2,0),"0")</f>
        <v>0</v>
      </c>
      <c r="I115" s="5" t="s">
        <v>129</v>
      </c>
      <c r="J115" s="15">
        <f t="shared" si="88"/>
        <v>0</v>
      </c>
      <c r="K115" s="10" t="str">
        <f>IFERROR(VLOOKUP(A115,'2'!U:V,2,0),"0")</f>
        <v>0</v>
      </c>
      <c r="L115" s="5" t="s">
        <v>129</v>
      </c>
      <c r="M115" s="15">
        <f t="shared" si="89"/>
        <v>0</v>
      </c>
      <c r="N115" s="10" t="str">
        <f>IFERROR(VLOOKUP(A115,'3'!U:V,2,0),"0")</f>
        <v>0</v>
      </c>
      <c r="O115" s="5" t="s">
        <v>129</v>
      </c>
      <c r="P115" s="15">
        <f t="shared" si="90"/>
        <v>0</v>
      </c>
      <c r="Q115" s="10" t="str">
        <f>IFERROR(VLOOKUP(A115,'4'!U:V,2,0),"0")</f>
        <v>0</v>
      </c>
      <c r="R115" s="5" t="s">
        <v>129</v>
      </c>
      <c r="S115" s="15">
        <f t="shared" si="91"/>
        <v>0</v>
      </c>
      <c r="T115" s="10" t="str">
        <f>IFERROR(VLOOKUP(A115,'5'!U:V,2,0),"0")</f>
        <v>0</v>
      </c>
      <c r="U115" s="5" t="s">
        <v>129</v>
      </c>
      <c r="V115" s="15">
        <f t="shared" si="92"/>
        <v>0</v>
      </c>
      <c r="W115" s="10" t="str">
        <f>IFERROR(VLOOKUP(A115,'6'!U:V,2,0),"0")</f>
        <v>0</v>
      </c>
      <c r="X115" s="5" t="s">
        <v>129</v>
      </c>
      <c r="Y115" s="15">
        <f t="shared" si="93"/>
        <v>0</v>
      </c>
      <c r="Z115" s="10" t="str">
        <f>IFERROR(VLOOKUP(A115,'7'!U:V,2,0),"0")</f>
        <v>0</v>
      </c>
      <c r="AA115" s="5" t="s">
        <v>129</v>
      </c>
      <c r="AB115" s="15">
        <f t="shared" si="94"/>
        <v>0</v>
      </c>
      <c r="AC115" s="10" t="str">
        <f>IFERROR(VLOOKUP(A115,'8'!U:V,2,0),"0")</f>
        <v>0</v>
      </c>
      <c r="AD115" s="5" t="s">
        <v>129</v>
      </c>
      <c r="AE115" s="15">
        <f t="shared" si="95"/>
        <v>0</v>
      </c>
      <c r="AF115" s="10" t="str">
        <f>IFERROR(VLOOKUP(A115,'9'!U:V,2,0),"0")</f>
        <v>0</v>
      </c>
      <c r="AG115" s="5" t="s">
        <v>129</v>
      </c>
      <c r="AH115" s="15">
        <f t="shared" si="96"/>
        <v>0</v>
      </c>
      <c r="AI115" s="10" t="str">
        <f>IFERROR(VLOOKUP(A115,'10'!U:V,2,0),"0")</f>
        <v>0</v>
      </c>
      <c r="AJ115" s="5" t="s">
        <v>129</v>
      </c>
      <c r="AK115" s="15">
        <f t="shared" si="97"/>
        <v>0</v>
      </c>
      <c r="AL115" s="10" t="str">
        <f>IFERROR(VLOOKUP(A115,'11'!U:V,2,0),"0")</f>
        <v>0</v>
      </c>
      <c r="AM115" s="5" t="s">
        <v>129</v>
      </c>
      <c r="AN115" s="15">
        <f t="shared" si="98"/>
        <v>0</v>
      </c>
      <c r="AO115" s="10" t="str">
        <f>IFERROR(VLOOKUP(A115,'12'!U:V,2,0),"0")</f>
        <v>0</v>
      </c>
      <c r="AP115" s="5" t="s">
        <v>129</v>
      </c>
      <c r="AQ115" s="15">
        <f t="shared" si="99"/>
        <v>0</v>
      </c>
      <c r="AR115" s="10" t="str">
        <f>IFERROR(VLOOKUP(A115,'13'!U:V,2,0),"0")</f>
        <v>0</v>
      </c>
      <c r="AS115" s="5" t="s">
        <v>129</v>
      </c>
      <c r="AT115" s="15">
        <f t="shared" si="100"/>
        <v>0</v>
      </c>
      <c r="AU115" s="10" t="str">
        <f>IFERROR(VLOOKUP(A115,'14'!U:V,2,0),"0")</f>
        <v>0</v>
      </c>
      <c r="AV115" s="5" t="s">
        <v>129</v>
      </c>
      <c r="AW115" s="15">
        <f t="shared" si="101"/>
        <v>0</v>
      </c>
      <c r="AX115" s="10" t="str">
        <f>IFERROR(VLOOKUP(A115,'15'!U:V,2,0),"0")</f>
        <v>0</v>
      </c>
      <c r="AY115" s="5" t="s">
        <v>129</v>
      </c>
      <c r="AZ115" s="15">
        <f t="shared" si="102"/>
        <v>0</v>
      </c>
      <c r="BA115" s="10" t="str">
        <f>IFERROR(VLOOKUP(A115,'16'!U:V,2,0),"0")</f>
        <v>0</v>
      </c>
      <c r="BB115" s="5" t="s">
        <v>129</v>
      </c>
      <c r="BC115" s="15">
        <f t="shared" si="103"/>
        <v>0</v>
      </c>
      <c r="BD115" s="10" t="str">
        <f>IFERROR(VLOOKUP(A115,'17'!U:V,2,0),"0")</f>
        <v>0</v>
      </c>
      <c r="BE115" s="5" t="s">
        <v>129</v>
      </c>
      <c r="BF115" s="15">
        <f t="shared" si="104"/>
        <v>0</v>
      </c>
      <c r="BG115" s="10" t="str">
        <f>IFERROR(VLOOKUP(A115,'18'!U:V,2,0),"0")</f>
        <v>0</v>
      </c>
      <c r="BH115" s="5" t="s">
        <v>129</v>
      </c>
      <c r="BI115" s="15">
        <f t="shared" si="73"/>
        <v>0</v>
      </c>
      <c r="BJ115" s="10" t="str">
        <f>IFERROR(VLOOKUP(A115,'19'!U:V,2,0),"0")</f>
        <v>0</v>
      </c>
      <c r="BK115" s="5" t="s">
        <v>129</v>
      </c>
      <c r="BL115" s="15">
        <f t="shared" si="74"/>
        <v>0</v>
      </c>
      <c r="BM115" s="10" t="str">
        <f>IFERROR(VLOOKUP(A115,'20'!U:V,2,0),"0")</f>
        <v>0</v>
      </c>
      <c r="BN115" s="5" t="s">
        <v>129</v>
      </c>
      <c r="BO115" s="15">
        <f t="shared" si="75"/>
        <v>0</v>
      </c>
      <c r="BP115" s="10" t="str">
        <f>IFERROR(VLOOKUP(A115,'21'!U:V,2,0),"0")</f>
        <v>0</v>
      </c>
      <c r="BQ115" s="5" t="s">
        <v>129</v>
      </c>
      <c r="BR115" s="15">
        <f t="shared" si="76"/>
        <v>0</v>
      </c>
      <c r="BS115" s="10" t="str">
        <f>IFERROR(VLOOKUP(A115,'22'!U:V,2,0),"0")</f>
        <v>0</v>
      </c>
      <c r="BT115" s="5" t="s">
        <v>129</v>
      </c>
      <c r="BU115" s="15">
        <f t="shared" si="77"/>
        <v>0</v>
      </c>
      <c r="BV115" s="10" t="str">
        <f>IFERROR(VLOOKUP(A115,'23'!U:V,2,0),"0")</f>
        <v>0</v>
      </c>
      <c r="BW115" s="5" t="s">
        <v>129</v>
      </c>
      <c r="BX115" s="15">
        <f t="shared" si="78"/>
        <v>0</v>
      </c>
      <c r="BY115" s="10" t="str">
        <f>IFERROR(VLOOKUP(A115,'24'!U:V,2,0),"0")</f>
        <v>0</v>
      </c>
      <c r="BZ115" s="5" t="s">
        <v>129</v>
      </c>
      <c r="CA115" s="15">
        <f t="shared" si="79"/>
        <v>0</v>
      </c>
      <c r="CB115" s="10" t="str">
        <f>IFERROR(VLOOKUP(A115,'25'!U:V,2,0),"0")</f>
        <v>0</v>
      </c>
      <c r="CC115" s="5" t="s">
        <v>129</v>
      </c>
      <c r="CD115" s="15">
        <f t="shared" si="80"/>
        <v>0</v>
      </c>
      <c r="CE115" s="10" t="str">
        <f>IFERROR(VLOOKUP(A115,'26'!U:V,2,0),"0")</f>
        <v>0</v>
      </c>
      <c r="CF115" s="5" t="s">
        <v>129</v>
      </c>
      <c r="CG115" s="15">
        <f t="shared" si="81"/>
        <v>0</v>
      </c>
      <c r="CH115" s="10" t="str">
        <f>IFERROR(VLOOKUP(A115,'27'!U:V,2,0),"0")</f>
        <v>0</v>
      </c>
      <c r="CI115" s="5" t="s">
        <v>129</v>
      </c>
      <c r="CJ115" s="15">
        <f t="shared" si="82"/>
        <v>0</v>
      </c>
      <c r="CK115" s="10" t="str">
        <f>IFERROR(VLOOKUP(A115,'28'!U:V,2,0),"0")</f>
        <v>0</v>
      </c>
      <c r="CL115" s="5" t="s">
        <v>129</v>
      </c>
      <c r="CM115" s="15">
        <f t="shared" si="83"/>
        <v>0</v>
      </c>
      <c r="CN115" s="10" t="str">
        <f>IFERROR(VLOOKUP(A115,'29'!U:V,2,0),"0")</f>
        <v>0</v>
      </c>
      <c r="CO115" s="5" t="s">
        <v>129</v>
      </c>
      <c r="CP115" s="15">
        <f t="shared" si="84"/>
        <v>0</v>
      </c>
      <c r="CQ115" s="10" t="str">
        <f>IFERROR(VLOOKUP(A115,'30'!U:V,2,0),"0")</f>
        <v>0</v>
      </c>
      <c r="CR115" s="5" t="s">
        <v>129</v>
      </c>
      <c r="CS115" s="15">
        <f t="shared" si="85"/>
        <v>0</v>
      </c>
      <c r="CT115" s="10" t="str">
        <f>IFERROR(VLOOKUP(A115,'31'!U:V,2,0),"0")</f>
        <v>0</v>
      </c>
      <c r="CU115" s="5" t="s">
        <v>129</v>
      </c>
      <c r="CV115" s="15">
        <f t="shared" si="86"/>
        <v>0</v>
      </c>
      <c r="CW115" s="10">
        <f>IFERROR(VLOOKUP(B115,'B-plus'!A:D,4,0),"0")</f>
        <v>253</v>
      </c>
      <c r="CX115" s="5" t="s">
        <v>129</v>
      </c>
      <c r="CY115" s="15">
        <f t="shared" si="87"/>
        <v>3268.7599999999998</v>
      </c>
    </row>
    <row r="116" spans="1:103" x14ac:dyDescent="0.25">
      <c r="A116" s="5" t="s">
        <v>232</v>
      </c>
      <c r="B116" s="5">
        <v>1111011</v>
      </c>
      <c r="C116" s="4" t="s">
        <v>233</v>
      </c>
      <c r="D116" s="13">
        <v>15.54</v>
      </c>
      <c r="E116" s="19">
        <f t="shared" si="71"/>
        <v>0</v>
      </c>
      <c r="F116" s="5" t="s">
        <v>129</v>
      </c>
      <c r="G116" s="13">
        <f t="shared" si="72"/>
        <v>0</v>
      </c>
      <c r="H116" s="10" t="str">
        <f>IFERROR(VLOOKUP(A116,'1'!U:V,2,0),"0")</f>
        <v>0</v>
      </c>
      <c r="I116" s="5" t="s">
        <v>129</v>
      </c>
      <c r="J116" s="15">
        <f t="shared" ref="J116" si="105">+H116*D116</f>
        <v>0</v>
      </c>
      <c r="K116" s="10" t="str">
        <f>IFERROR(VLOOKUP(A116,'2'!U:V,2,0),"0")</f>
        <v>0</v>
      </c>
      <c r="L116" s="5" t="s">
        <v>129</v>
      </c>
      <c r="M116" s="15">
        <f t="shared" ref="M116" si="106">+K116*D116</f>
        <v>0</v>
      </c>
      <c r="N116" s="10" t="str">
        <f>IFERROR(VLOOKUP(A116,'3'!U:V,2,0),"0")</f>
        <v>0</v>
      </c>
      <c r="O116" s="5" t="s">
        <v>129</v>
      </c>
      <c r="P116" s="15">
        <f t="shared" ref="P116" si="107">+N116*D116</f>
        <v>0</v>
      </c>
      <c r="Q116" s="10" t="str">
        <f>IFERROR(VLOOKUP(A116,'4'!U:V,2,0),"0")</f>
        <v>0</v>
      </c>
      <c r="R116" s="5" t="s">
        <v>129</v>
      </c>
      <c r="S116" s="15">
        <f t="shared" ref="S116" si="108">+Q116*D116</f>
        <v>0</v>
      </c>
      <c r="T116" s="10" t="str">
        <f>IFERROR(VLOOKUP(A116,'5'!U:V,2,0),"0")</f>
        <v>0</v>
      </c>
      <c r="U116" s="5" t="s">
        <v>129</v>
      </c>
      <c r="V116" s="15">
        <f t="shared" ref="V116" si="109">+T116*D116</f>
        <v>0</v>
      </c>
      <c r="W116" s="10" t="str">
        <f>IFERROR(VLOOKUP(A116,'6'!U:V,2,0),"0")</f>
        <v>0</v>
      </c>
      <c r="X116" s="5" t="s">
        <v>129</v>
      </c>
      <c r="Y116" s="15">
        <f t="shared" ref="Y116" si="110">+W116*D116</f>
        <v>0</v>
      </c>
      <c r="Z116" s="10" t="str">
        <f>IFERROR(VLOOKUP(A116,'7'!U:V,2,0),"0")</f>
        <v>0</v>
      </c>
      <c r="AA116" s="5" t="s">
        <v>129</v>
      </c>
      <c r="AB116" s="15">
        <f t="shared" ref="AB116" si="111">+Z116*D116</f>
        <v>0</v>
      </c>
      <c r="AC116" s="10" t="str">
        <f>IFERROR(VLOOKUP(A116,'8'!U:V,2,0),"0")</f>
        <v>0</v>
      </c>
      <c r="AD116" s="5" t="s">
        <v>129</v>
      </c>
      <c r="AE116" s="15">
        <f t="shared" ref="AE116" si="112">+AC116*D116</f>
        <v>0</v>
      </c>
      <c r="AF116" s="10" t="str">
        <f>IFERROR(VLOOKUP(A116,'9'!U:V,2,0),"0")</f>
        <v>0</v>
      </c>
      <c r="AG116" s="5" t="s">
        <v>129</v>
      </c>
      <c r="AH116" s="15">
        <f t="shared" ref="AH116" si="113">+AF116*D116</f>
        <v>0</v>
      </c>
      <c r="AI116" s="10" t="str">
        <f>IFERROR(VLOOKUP(A116,'10'!U:V,2,0),"0")</f>
        <v>0</v>
      </c>
      <c r="AJ116" s="5" t="s">
        <v>129</v>
      </c>
      <c r="AK116" s="15">
        <f t="shared" ref="AK116" si="114">+AI116*D116</f>
        <v>0</v>
      </c>
      <c r="AL116" s="10" t="str">
        <f>IFERROR(VLOOKUP(A116,'11'!U:V,2,0),"0")</f>
        <v>0</v>
      </c>
      <c r="AM116" s="5" t="s">
        <v>129</v>
      </c>
      <c r="AN116" s="15">
        <f t="shared" ref="AN116" si="115">+AL116*D116</f>
        <v>0</v>
      </c>
      <c r="AO116" s="10" t="str">
        <f>IFERROR(VLOOKUP(A116,'12'!U:V,2,0),"0")</f>
        <v>0</v>
      </c>
      <c r="AP116" s="5" t="s">
        <v>129</v>
      </c>
      <c r="AQ116" s="15">
        <f t="shared" ref="AQ116" si="116">+AO116*D116</f>
        <v>0</v>
      </c>
      <c r="AR116" s="10" t="str">
        <f>IFERROR(VLOOKUP(A116,'13'!U:V,2,0),"0")</f>
        <v>0</v>
      </c>
      <c r="AS116" s="5" t="s">
        <v>129</v>
      </c>
      <c r="AT116" s="15">
        <f t="shared" ref="AT116" si="117">+AR116*D116</f>
        <v>0</v>
      </c>
      <c r="AU116" s="10" t="str">
        <f>IFERROR(VLOOKUP(A116,'14'!U:V,2,0),"0")</f>
        <v>0</v>
      </c>
      <c r="AV116" s="5" t="s">
        <v>129</v>
      </c>
      <c r="AW116" s="15">
        <f t="shared" ref="AW116" si="118">+AU116*D116</f>
        <v>0</v>
      </c>
      <c r="AX116" s="10" t="str">
        <f>IFERROR(VLOOKUP(A116,'15'!U:V,2,0),"0")</f>
        <v>0</v>
      </c>
      <c r="AY116" s="5" t="s">
        <v>129</v>
      </c>
      <c r="AZ116" s="15">
        <f t="shared" ref="AZ116" si="119">+AX116*D116</f>
        <v>0</v>
      </c>
      <c r="BA116" s="10" t="str">
        <f>IFERROR(VLOOKUP(A116,'16'!U:V,2,0),"0")</f>
        <v>0</v>
      </c>
      <c r="BB116" s="5" t="s">
        <v>129</v>
      </c>
      <c r="BC116" s="15">
        <f t="shared" ref="BC116" si="120">+BA116*D116</f>
        <v>0</v>
      </c>
      <c r="BD116" s="10" t="str">
        <f>IFERROR(VLOOKUP(A116,'17'!U:V,2,0),"0")</f>
        <v>0</v>
      </c>
      <c r="BE116" s="5" t="s">
        <v>129</v>
      </c>
      <c r="BF116" s="15">
        <f t="shared" ref="BF116" si="121">+BD116*D116</f>
        <v>0</v>
      </c>
      <c r="BG116" s="10" t="str">
        <f>IFERROR(VLOOKUP(A116,'18'!U:V,2,0),"0")</f>
        <v>0</v>
      </c>
      <c r="BH116" s="5" t="s">
        <v>129</v>
      </c>
      <c r="BI116" s="15">
        <f t="shared" ref="BI116" si="122">+BG116*D116</f>
        <v>0</v>
      </c>
      <c r="BJ116" s="10" t="str">
        <f>IFERROR(VLOOKUP(A116,'19'!U:V,2,0),"0")</f>
        <v>0</v>
      </c>
      <c r="BK116" s="5" t="s">
        <v>129</v>
      </c>
      <c r="BL116" s="15">
        <f t="shared" ref="BL116" si="123">+BJ116*D116</f>
        <v>0</v>
      </c>
      <c r="BM116" s="10" t="str">
        <f>IFERROR(VLOOKUP(A116,'20'!U:V,2,0),"0")</f>
        <v>0</v>
      </c>
      <c r="BN116" s="5" t="s">
        <v>129</v>
      </c>
      <c r="BO116" s="15">
        <f t="shared" ref="BO116" si="124">+BM116*D116</f>
        <v>0</v>
      </c>
      <c r="BP116" s="10" t="str">
        <f>IFERROR(VLOOKUP(A116,'21'!U:V,2,0),"0")</f>
        <v>0</v>
      </c>
      <c r="BQ116" s="5" t="s">
        <v>129</v>
      </c>
      <c r="BR116" s="15">
        <f t="shared" ref="BR116" si="125">+BP116*D116</f>
        <v>0</v>
      </c>
      <c r="BS116" s="10" t="str">
        <f>IFERROR(VLOOKUP(A116,'22'!U:V,2,0),"0")</f>
        <v>0</v>
      </c>
      <c r="BT116" s="5" t="s">
        <v>129</v>
      </c>
      <c r="BU116" s="15">
        <f t="shared" ref="BU116" si="126">+BS116*D116</f>
        <v>0</v>
      </c>
      <c r="BV116" s="10" t="str">
        <f>IFERROR(VLOOKUP(A116,'23'!U:V,2,0),"0")</f>
        <v>0</v>
      </c>
      <c r="BW116" s="5" t="s">
        <v>129</v>
      </c>
      <c r="BX116" s="15">
        <f t="shared" ref="BX116" si="127">+BV116*D116</f>
        <v>0</v>
      </c>
      <c r="BY116" s="10" t="str">
        <f>IFERROR(VLOOKUP(A116,'24'!U:V,2,0),"0")</f>
        <v>0</v>
      </c>
      <c r="BZ116" s="5" t="s">
        <v>129</v>
      </c>
      <c r="CA116" s="15">
        <f t="shared" si="79"/>
        <v>0</v>
      </c>
      <c r="CB116" s="10" t="str">
        <f>IFERROR(VLOOKUP(A116,'25'!U:V,2,0),"0")</f>
        <v>0</v>
      </c>
      <c r="CC116" s="5" t="s">
        <v>129</v>
      </c>
      <c r="CD116" s="15">
        <f t="shared" si="80"/>
        <v>0</v>
      </c>
      <c r="CE116" s="10" t="str">
        <f>IFERROR(VLOOKUP(A116,'26'!U:V,2,0),"0")</f>
        <v>0</v>
      </c>
      <c r="CF116" s="5" t="s">
        <v>129</v>
      </c>
      <c r="CG116" s="15">
        <f t="shared" si="81"/>
        <v>0</v>
      </c>
      <c r="CH116" s="10" t="str">
        <f>IFERROR(VLOOKUP(A116,'27'!U:V,2,0),"0")</f>
        <v>0</v>
      </c>
      <c r="CI116" s="5" t="s">
        <v>129</v>
      </c>
      <c r="CJ116" s="15">
        <f t="shared" si="82"/>
        <v>0</v>
      </c>
      <c r="CK116" s="10" t="str">
        <f>IFERROR(VLOOKUP(A116,'28'!U:V,2,0),"0")</f>
        <v>0</v>
      </c>
      <c r="CL116" s="5" t="s">
        <v>129</v>
      </c>
      <c r="CM116" s="15">
        <f t="shared" si="83"/>
        <v>0</v>
      </c>
      <c r="CN116" s="10" t="str">
        <f>IFERROR(VLOOKUP(A116,'29'!U:V,2,0),"0")</f>
        <v>0</v>
      </c>
      <c r="CO116" s="5" t="s">
        <v>129</v>
      </c>
      <c r="CP116" s="15">
        <f t="shared" si="84"/>
        <v>0</v>
      </c>
      <c r="CQ116" s="10" t="str">
        <f>IFERROR(VLOOKUP(A116,'30'!U:V,2,0),"0")</f>
        <v>0</v>
      </c>
      <c r="CR116" s="5" t="s">
        <v>129</v>
      </c>
      <c r="CS116" s="15">
        <f t="shared" si="85"/>
        <v>0</v>
      </c>
      <c r="CT116" s="10" t="str">
        <f>IFERROR(VLOOKUP(A116,'31'!U:V,2,0),"0")</f>
        <v>0</v>
      </c>
      <c r="CU116" s="5" t="s">
        <v>129</v>
      </c>
      <c r="CV116" s="15">
        <f t="shared" si="86"/>
        <v>0</v>
      </c>
      <c r="CW116" s="10" t="str">
        <f>IFERROR(VLOOKUP(B116,'B-plus'!A:D,4,0),"0")</f>
        <v>0</v>
      </c>
      <c r="CX116" s="5" t="s">
        <v>129</v>
      </c>
      <c r="CY116" s="15">
        <f t="shared" si="87"/>
        <v>0</v>
      </c>
    </row>
    <row r="117" spans="1:103" x14ac:dyDescent="0.25">
      <c r="A117" s="5" t="s">
        <v>239</v>
      </c>
      <c r="B117" s="5">
        <v>1113170</v>
      </c>
      <c r="C117" s="4" t="s">
        <v>245</v>
      </c>
      <c r="D117" s="13">
        <v>67.260000000000005</v>
      </c>
      <c r="E117" s="19">
        <f t="shared" si="71"/>
        <v>668</v>
      </c>
      <c r="F117" s="5" t="s">
        <v>129</v>
      </c>
      <c r="G117" s="13">
        <f t="shared" si="72"/>
        <v>44929.68</v>
      </c>
      <c r="H117" s="10">
        <f>IFERROR(VLOOKUP(A117,'1'!U:V,2,0),"0")</f>
        <v>31</v>
      </c>
      <c r="I117" s="5" t="s">
        <v>129</v>
      </c>
      <c r="J117" s="15">
        <f t="shared" ref="J117:J121" si="128">+H117*D117</f>
        <v>2085.06</v>
      </c>
      <c r="K117" s="10">
        <f>IFERROR(VLOOKUP(A117,'2'!U:V,2,0),"0")</f>
        <v>29</v>
      </c>
      <c r="L117" s="5" t="s">
        <v>129</v>
      </c>
      <c r="M117" s="15">
        <f t="shared" ref="M117:M121" si="129">+K117*D117</f>
        <v>1950.5400000000002</v>
      </c>
      <c r="N117" s="10">
        <f>IFERROR(VLOOKUP(A117,'3'!U:V,2,0),"0")</f>
        <v>27</v>
      </c>
      <c r="O117" s="5" t="s">
        <v>129</v>
      </c>
      <c r="P117" s="15">
        <f t="shared" ref="P117:P121" si="130">+N117*D117</f>
        <v>1816.0200000000002</v>
      </c>
      <c r="Q117" s="10">
        <f>IFERROR(VLOOKUP(A117,'4'!U:V,2,0),"0")</f>
        <v>20</v>
      </c>
      <c r="R117" s="5" t="s">
        <v>129</v>
      </c>
      <c r="S117" s="15">
        <f t="shared" ref="S117:S121" si="131">+Q117*D117</f>
        <v>1345.2</v>
      </c>
      <c r="T117" s="10">
        <f>IFERROR(VLOOKUP(A117,'5'!U:V,2,0),"0")</f>
        <v>26</v>
      </c>
      <c r="U117" s="5" t="s">
        <v>129</v>
      </c>
      <c r="V117" s="15">
        <f t="shared" ref="V117:V121" si="132">+T117*D117</f>
        <v>1748.7600000000002</v>
      </c>
      <c r="W117" s="10">
        <f>IFERROR(VLOOKUP(A117,'6'!U:V,2,0),"0")</f>
        <v>23</v>
      </c>
      <c r="X117" s="5" t="s">
        <v>129</v>
      </c>
      <c r="Y117" s="15">
        <f t="shared" ref="Y117:Y121" si="133">+W117*D117</f>
        <v>1546.98</v>
      </c>
      <c r="Z117" s="10">
        <f>IFERROR(VLOOKUP(A117,'7'!U:V,2,0),"0")</f>
        <v>28</v>
      </c>
      <c r="AA117" s="5" t="s">
        <v>129</v>
      </c>
      <c r="AB117" s="15">
        <f t="shared" ref="AB117:AB121" si="134">+Z117*D117</f>
        <v>1883.2800000000002</v>
      </c>
      <c r="AC117" s="10">
        <f>IFERROR(VLOOKUP(A117,'8'!U:V,2,0),"0")</f>
        <v>12</v>
      </c>
      <c r="AD117" s="5" t="s">
        <v>129</v>
      </c>
      <c r="AE117" s="15">
        <f t="shared" ref="AE117:AE121" si="135">+AC117*D117</f>
        <v>807.12000000000012</v>
      </c>
      <c r="AF117" s="10">
        <f>IFERROR(VLOOKUP(A117,'9'!U:V,2,0),"0")</f>
        <v>34</v>
      </c>
      <c r="AG117" s="5" t="s">
        <v>129</v>
      </c>
      <c r="AH117" s="15">
        <f t="shared" ref="AH117:AH121" si="136">+AF117*D117</f>
        <v>2286.84</v>
      </c>
      <c r="AI117" s="10">
        <f>IFERROR(VLOOKUP(A117,'10'!U:V,2,0),"0")</f>
        <v>18</v>
      </c>
      <c r="AJ117" s="5" t="s">
        <v>129</v>
      </c>
      <c r="AK117" s="15">
        <f t="shared" ref="AK117:AK121" si="137">+AI117*D117</f>
        <v>1210.68</v>
      </c>
      <c r="AL117" s="10">
        <f>IFERROR(VLOOKUP(A117,'11'!U:V,2,0),"0")</f>
        <v>10</v>
      </c>
      <c r="AM117" s="5" t="s">
        <v>129</v>
      </c>
      <c r="AN117" s="15">
        <f t="shared" ref="AN117:AN121" si="138">+AL117*D117</f>
        <v>672.6</v>
      </c>
      <c r="AO117" s="10">
        <f>IFERROR(VLOOKUP(A117,'12'!U:V,2,0),"0")</f>
        <v>43</v>
      </c>
      <c r="AP117" s="5" t="s">
        <v>129</v>
      </c>
      <c r="AQ117" s="15">
        <f t="shared" ref="AQ117:AQ121" si="139">+AO117*D117</f>
        <v>2892.1800000000003</v>
      </c>
      <c r="AR117" s="10">
        <f>IFERROR(VLOOKUP(A117,'13'!U:V,2,0),"0")</f>
        <v>18</v>
      </c>
      <c r="AS117" s="5" t="s">
        <v>129</v>
      </c>
      <c r="AT117" s="15">
        <f t="shared" ref="AT117:AT121" si="140">+AR117*D117</f>
        <v>1210.68</v>
      </c>
      <c r="AU117" s="10">
        <f>IFERROR(VLOOKUP(A117,'14'!U:V,2,0),"0")</f>
        <v>13</v>
      </c>
      <c r="AV117" s="5" t="s">
        <v>129</v>
      </c>
      <c r="AW117" s="15">
        <f t="shared" ref="AW117:AW121" si="141">+AU117*D117</f>
        <v>874.38000000000011</v>
      </c>
      <c r="AX117" s="10">
        <f>IFERROR(VLOOKUP(A117,'15'!U:V,2,0),"0")</f>
        <v>22</v>
      </c>
      <c r="AY117" s="5" t="s">
        <v>129</v>
      </c>
      <c r="AZ117" s="15">
        <f t="shared" ref="AZ117:AZ121" si="142">+AX117*D117</f>
        <v>1479.72</v>
      </c>
      <c r="BA117" s="10">
        <f>IFERROR(VLOOKUP(A117,'16'!U:V,2,0),"0")</f>
        <v>20</v>
      </c>
      <c r="BB117" s="5" t="s">
        <v>129</v>
      </c>
      <c r="BC117" s="15">
        <f t="shared" ref="BC117:BC121" si="143">+BA117*D117</f>
        <v>1345.2</v>
      </c>
      <c r="BD117" s="10">
        <f>IFERROR(VLOOKUP(A117,'17'!U:V,2,0),"0")</f>
        <v>29</v>
      </c>
      <c r="BE117" s="5" t="s">
        <v>129</v>
      </c>
      <c r="BF117" s="15">
        <f t="shared" ref="BF117:BF121" si="144">+BD117*D117</f>
        <v>1950.5400000000002</v>
      </c>
      <c r="BG117" s="10">
        <f>IFERROR(VLOOKUP(A117,'18'!U:V,2,0),"0")</f>
        <v>16</v>
      </c>
      <c r="BH117" s="5" t="s">
        <v>129</v>
      </c>
      <c r="BI117" s="15">
        <f t="shared" ref="BI117:BI121" si="145">+BG117*D117</f>
        <v>1076.1600000000001</v>
      </c>
      <c r="BJ117" s="10">
        <f>IFERROR(VLOOKUP(A117,'19'!U:V,2,0),"0")</f>
        <v>13</v>
      </c>
      <c r="BK117" s="5" t="s">
        <v>129</v>
      </c>
      <c r="BL117" s="15">
        <f t="shared" ref="BL117:BL121" si="146">+BJ117*D117</f>
        <v>874.38000000000011</v>
      </c>
      <c r="BM117" s="10">
        <f>IFERROR(VLOOKUP(A117,'20'!U:V,2,0),"0")</f>
        <v>13</v>
      </c>
      <c r="BN117" s="5" t="s">
        <v>129</v>
      </c>
      <c r="BO117" s="15">
        <f t="shared" ref="BO117:BO121" si="147">+BM117*D117</f>
        <v>874.38000000000011</v>
      </c>
      <c r="BP117" s="10">
        <f>IFERROR(VLOOKUP(A117,'21'!U:V,2,0),"0")</f>
        <v>20</v>
      </c>
      <c r="BQ117" s="5" t="s">
        <v>129</v>
      </c>
      <c r="BR117" s="15">
        <f t="shared" ref="BR117:BR121" si="148">+BP117*D117</f>
        <v>1345.2</v>
      </c>
      <c r="BS117" s="10">
        <f>IFERROR(VLOOKUP(A117,'22'!U:V,2,0),"0")</f>
        <v>21</v>
      </c>
      <c r="BT117" s="5" t="s">
        <v>129</v>
      </c>
      <c r="BU117" s="15">
        <f t="shared" ref="BU117:BU121" si="149">+BS117*D117</f>
        <v>1412.46</v>
      </c>
      <c r="BV117" s="10">
        <f>IFERROR(VLOOKUP(A117,'23'!U:V,2,0),"0")</f>
        <v>15</v>
      </c>
      <c r="BW117" s="5" t="s">
        <v>129</v>
      </c>
      <c r="BX117" s="15">
        <f t="shared" ref="BX117:BX121" si="150">+BV117*D117</f>
        <v>1008.9000000000001</v>
      </c>
      <c r="BY117" s="10">
        <f>IFERROR(VLOOKUP(A117,'24'!U:V,2,0),"0")</f>
        <v>28</v>
      </c>
      <c r="BZ117" s="5" t="s">
        <v>129</v>
      </c>
      <c r="CA117" s="15">
        <f t="shared" si="79"/>
        <v>1883.2800000000002</v>
      </c>
      <c r="CB117" s="10">
        <f>IFERROR(VLOOKUP(A117,'25'!U:V,2,0),"0")</f>
        <v>35</v>
      </c>
      <c r="CC117" s="5" t="s">
        <v>129</v>
      </c>
      <c r="CD117" s="15">
        <f t="shared" si="80"/>
        <v>2354.1000000000004</v>
      </c>
      <c r="CE117" s="10">
        <f>IFERROR(VLOOKUP(A117,'26'!U:V,2,0),"0")</f>
        <v>16</v>
      </c>
      <c r="CF117" s="5" t="s">
        <v>129</v>
      </c>
      <c r="CG117" s="15">
        <f t="shared" si="81"/>
        <v>1076.1600000000001</v>
      </c>
      <c r="CH117" s="10">
        <f>IFERROR(VLOOKUP(A117,'27'!U:V,2,0),"0")</f>
        <v>17</v>
      </c>
      <c r="CI117" s="5" t="s">
        <v>129</v>
      </c>
      <c r="CJ117" s="15">
        <f t="shared" si="82"/>
        <v>1143.42</v>
      </c>
      <c r="CK117" s="10">
        <f>IFERROR(VLOOKUP(A117,'28'!U:V,2,0),"0")</f>
        <v>10</v>
      </c>
      <c r="CL117" s="5" t="s">
        <v>129</v>
      </c>
      <c r="CM117" s="15">
        <f t="shared" si="83"/>
        <v>672.6</v>
      </c>
      <c r="CN117" s="10">
        <f>IFERROR(VLOOKUP(A117,'29'!U:V,2,0),"0")</f>
        <v>23</v>
      </c>
      <c r="CO117" s="5" t="s">
        <v>129</v>
      </c>
      <c r="CP117" s="15">
        <f t="shared" si="84"/>
        <v>1546.98</v>
      </c>
      <c r="CQ117" s="10">
        <f>IFERROR(VLOOKUP(A117,'30'!U:V,2,0),"0")</f>
        <v>20</v>
      </c>
      <c r="CR117" s="5" t="s">
        <v>129</v>
      </c>
      <c r="CS117" s="15">
        <f t="shared" si="85"/>
        <v>1345.2</v>
      </c>
      <c r="CT117" s="10">
        <f>IFERROR(VLOOKUP(A117,'31'!U:V,2,0),"0")</f>
        <v>18</v>
      </c>
      <c r="CU117" s="5" t="s">
        <v>129</v>
      </c>
      <c r="CV117" s="15">
        <f t="shared" si="86"/>
        <v>1210.68</v>
      </c>
      <c r="CW117" s="10">
        <f>IFERROR(VLOOKUP(B117,'B-plus'!A:D,4,0),"0")</f>
        <v>76</v>
      </c>
      <c r="CX117" s="5" t="s">
        <v>129</v>
      </c>
      <c r="CY117" s="15">
        <f t="shared" si="87"/>
        <v>5111.76</v>
      </c>
    </row>
    <row r="118" spans="1:103" x14ac:dyDescent="0.25">
      <c r="A118" s="5" t="s">
        <v>240</v>
      </c>
      <c r="B118" s="5">
        <v>1113171</v>
      </c>
      <c r="C118" s="4" t="s">
        <v>246</v>
      </c>
      <c r="D118" s="13">
        <v>57.73</v>
      </c>
      <c r="E118" s="19">
        <f t="shared" si="71"/>
        <v>490</v>
      </c>
      <c r="F118" s="5" t="s">
        <v>129</v>
      </c>
      <c r="G118" s="13">
        <f t="shared" si="72"/>
        <v>28287.699999999997</v>
      </c>
      <c r="H118" s="10">
        <f>IFERROR(VLOOKUP(A118,'1'!U:V,2,0),"0")</f>
        <v>22</v>
      </c>
      <c r="I118" s="5" t="s">
        <v>129</v>
      </c>
      <c r="J118" s="15">
        <f t="shared" si="128"/>
        <v>1270.06</v>
      </c>
      <c r="K118" s="10">
        <f>IFERROR(VLOOKUP(A118,'2'!U:V,2,0),"0")</f>
        <v>19</v>
      </c>
      <c r="L118" s="5" t="s">
        <v>129</v>
      </c>
      <c r="M118" s="15">
        <f t="shared" si="129"/>
        <v>1096.8699999999999</v>
      </c>
      <c r="N118" s="10">
        <f>IFERROR(VLOOKUP(A118,'3'!U:V,2,0),"0")</f>
        <v>20</v>
      </c>
      <c r="O118" s="5" t="s">
        <v>129</v>
      </c>
      <c r="P118" s="15">
        <f t="shared" si="130"/>
        <v>1154.5999999999999</v>
      </c>
      <c r="Q118" s="10">
        <f>IFERROR(VLOOKUP(A118,'4'!U:V,2,0),"0")</f>
        <v>11</v>
      </c>
      <c r="R118" s="5" t="s">
        <v>129</v>
      </c>
      <c r="S118" s="15">
        <f t="shared" si="131"/>
        <v>635.03</v>
      </c>
      <c r="T118" s="10">
        <f>IFERROR(VLOOKUP(A118,'5'!U:V,2,0),"0")</f>
        <v>18</v>
      </c>
      <c r="U118" s="5" t="s">
        <v>129</v>
      </c>
      <c r="V118" s="15">
        <f t="shared" si="132"/>
        <v>1039.1399999999999</v>
      </c>
      <c r="W118" s="10">
        <f>IFERROR(VLOOKUP(A118,'6'!U:V,2,0),"0")</f>
        <v>3</v>
      </c>
      <c r="X118" s="5" t="s">
        <v>129</v>
      </c>
      <c r="Y118" s="15">
        <f t="shared" si="133"/>
        <v>173.19</v>
      </c>
      <c r="Z118" s="10">
        <f>IFERROR(VLOOKUP(A118,'7'!U:V,2,0),"0")</f>
        <v>17</v>
      </c>
      <c r="AA118" s="5" t="s">
        <v>129</v>
      </c>
      <c r="AB118" s="15">
        <f t="shared" si="134"/>
        <v>981.41</v>
      </c>
      <c r="AC118" s="10">
        <f>IFERROR(VLOOKUP(A118,'8'!U:V,2,0),"0")</f>
        <v>22</v>
      </c>
      <c r="AD118" s="5" t="s">
        <v>129</v>
      </c>
      <c r="AE118" s="15">
        <f t="shared" si="135"/>
        <v>1270.06</v>
      </c>
      <c r="AF118" s="10">
        <f>IFERROR(VLOOKUP(A118,'9'!U:V,2,0),"0")</f>
        <v>28</v>
      </c>
      <c r="AG118" s="5" t="s">
        <v>129</v>
      </c>
      <c r="AH118" s="15">
        <f t="shared" si="136"/>
        <v>1616.4399999999998</v>
      </c>
      <c r="AI118" s="10">
        <f>IFERROR(VLOOKUP(A118,'10'!U:V,2,0),"0")</f>
        <v>12</v>
      </c>
      <c r="AJ118" s="5" t="s">
        <v>129</v>
      </c>
      <c r="AK118" s="15">
        <f t="shared" si="137"/>
        <v>692.76</v>
      </c>
      <c r="AL118" s="10">
        <f>IFERROR(VLOOKUP(A118,'11'!U:V,2,0),"0")</f>
        <v>14</v>
      </c>
      <c r="AM118" s="5" t="s">
        <v>129</v>
      </c>
      <c r="AN118" s="15">
        <f t="shared" si="138"/>
        <v>808.21999999999991</v>
      </c>
      <c r="AO118" s="10">
        <f>IFERROR(VLOOKUP(A118,'12'!U:V,2,0),"0")</f>
        <v>13</v>
      </c>
      <c r="AP118" s="5" t="s">
        <v>129</v>
      </c>
      <c r="AQ118" s="15">
        <f t="shared" si="139"/>
        <v>750.49</v>
      </c>
      <c r="AR118" s="10">
        <f>IFERROR(VLOOKUP(A118,'13'!U:V,2,0),"0")</f>
        <v>16</v>
      </c>
      <c r="AS118" s="5" t="s">
        <v>129</v>
      </c>
      <c r="AT118" s="15">
        <f t="shared" si="140"/>
        <v>923.68</v>
      </c>
      <c r="AU118" s="10">
        <f>IFERROR(VLOOKUP(A118,'14'!U:V,2,0),"0")</f>
        <v>25</v>
      </c>
      <c r="AV118" s="5" t="s">
        <v>129</v>
      </c>
      <c r="AW118" s="15">
        <f t="shared" si="141"/>
        <v>1443.25</v>
      </c>
      <c r="AX118" s="10">
        <f>IFERROR(VLOOKUP(A118,'15'!U:V,2,0),"0")</f>
        <v>7</v>
      </c>
      <c r="AY118" s="5" t="s">
        <v>129</v>
      </c>
      <c r="AZ118" s="15">
        <f t="shared" si="142"/>
        <v>404.10999999999996</v>
      </c>
      <c r="BA118" s="10">
        <f>IFERROR(VLOOKUP(A118,'16'!U:V,2,0),"0")</f>
        <v>19</v>
      </c>
      <c r="BB118" s="5" t="s">
        <v>129</v>
      </c>
      <c r="BC118" s="15">
        <f t="shared" si="143"/>
        <v>1096.8699999999999</v>
      </c>
      <c r="BD118" s="10">
        <f>IFERROR(VLOOKUP(A118,'17'!U:V,2,0),"0")</f>
        <v>12</v>
      </c>
      <c r="BE118" s="5" t="s">
        <v>129</v>
      </c>
      <c r="BF118" s="15">
        <f t="shared" si="144"/>
        <v>692.76</v>
      </c>
      <c r="BG118" s="10">
        <f>IFERROR(VLOOKUP(A118,'18'!U:V,2,0),"0")</f>
        <v>11</v>
      </c>
      <c r="BH118" s="5" t="s">
        <v>129</v>
      </c>
      <c r="BI118" s="15">
        <f t="shared" si="145"/>
        <v>635.03</v>
      </c>
      <c r="BJ118" s="10">
        <f>IFERROR(VLOOKUP(A118,'19'!U:V,2,0),"0")</f>
        <v>9</v>
      </c>
      <c r="BK118" s="5" t="s">
        <v>129</v>
      </c>
      <c r="BL118" s="15">
        <f t="shared" si="146"/>
        <v>519.56999999999994</v>
      </c>
      <c r="BM118" s="10">
        <f>IFERROR(VLOOKUP(A118,'20'!U:V,2,0),"0")</f>
        <v>13</v>
      </c>
      <c r="BN118" s="5" t="s">
        <v>129</v>
      </c>
      <c r="BO118" s="15">
        <f t="shared" si="147"/>
        <v>750.49</v>
      </c>
      <c r="BP118" s="10">
        <f>IFERROR(VLOOKUP(A118,'21'!U:V,2,0),"0")</f>
        <v>14</v>
      </c>
      <c r="BQ118" s="5" t="s">
        <v>129</v>
      </c>
      <c r="BR118" s="15">
        <f t="shared" si="148"/>
        <v>808.21999999999991</v>
      </c>
      <c r="BS118" s="10">
        <f>IFERROR(VLOOKUP(A118,'22'!U:V,2,0),"0")</f>
        <v>19</v>
      </c>
      <c r="BT118" s="5" t="s">
        <v>129</v>
      </c>
      <c r="BU118" s="15">
        <f t="shared" si="149"/>
        <v>1096.8699999999999</v>
      </c>
      <c r="BV118" s="10">
        <f>IFERROR(VLOOKUP(A118,'23'!U:V,2,0),"0")</f>
        <v>26</v>
      </c>
      <c r="BW118" s="5" t="s">
        <v>129</v>
      </c>
      <c r="BX118" s="15">
        <f t="shared" si="150"/>
        <v>1500.98</v>
      </c>
      <c r="BY118" s="10">
        <f>IFERROR(VLOOKUP(A118,'24'!U:V,2,0),"0")</f>
        <v>20</v>
      </c>
      <c r="BZ118" s="5" t="s">
        <v>129</v>
      </c>
      <c r="CA118" s="15">
        <f t="shared" si="79"/>
        <v>1154.5999999999999</v>
      </c>
      <c r="CB118" s="10">
        <f>IFERROR(VLOOKUP(A118,'25'!U:V,2,0),"0")</f>
        <v>19</v>
      </c>
      <c r="CC118" s="5" t="s">
        <v>129</v>
      </c>
      <c r="CD118" s="15">
        <f t="shared" si="80"/>
        <v>1096.8699999999999</v>
      </c>
      <c r="CE118" s="10">
        <f>IFERROR(VLOOKUP(A118,'26'!U:V,2,0),"0")</f>
        <v>12</v>
      </c>
      <c r="CF118" s="5" t="s">
        <v>129</v>
      </c>
      <c r="CG118" s="15">
        <f t="shared" si="81"/>
        <v>692.76</v>
      </c>
      <c r="CH118" s="10">
        <f>IFERROR(VLOOKUP(A118,'27'!U:V,2,0),"0")</f>
        <v>15</v>
      </c>
      <c r="CI118" s="5" t="s">
        <v>129</v>
      </c>
      <c r="CJ118" s="15">
        <f t="shared" si="82"/>
        <v>865.94999999999993</v>
      </c>
      <c r="CK118" s="10">
        <f>IFERROR(VLOOKUP(A118,'28'!U:V,2,0),"0")</f>
        <v>13</v>
      </c>
      <c r="CL118" s="5" t="s">
        <v>129</v>
      </c>
      <c r="CM118" s="15">
        <f t="shared" si="83"/>
        <v>750.49</v>
      </c>
      <c r="CN118" s="10">
        <f>IFERROR(VLOOKUP(A118,'29'!U:V,2,0),"0")</f>
        <v>19</v>
      </c>
      <c r="CO118" s="5" t="s">
        <v>129</v>
      </c>
      <c r="CP118" s="15">
        <f t="shared" si="84"/>
        <v>1096.8699999999999</v>
      </c>
      <c r="CQ118" s="10">
        <f>IFERROR(VLOOKUP(A118,'30'!U:V,2,0),"0")</f>
        <v>17</v>
      </c>
      <c r="CR118" s="5" t="s">
        <v>129</v>
      </c>
      <c r="CS118" s="15">
        <f t="shared" si="85"/>
        <v>981.41</v>
      </c>
      <c r="CT118" s="10">
        <f>IFERROR(VLOOKUP(A118,'31'!U:V,2,0),"0")</f>
        <v>5</v>
      </c>
      <c r="CU118" s="5" t="s">
        <v>129</v>
      </c>
      <c r="CV118" s="15">
        <f t="shared" si="86"/>
        <v>288.64999999999998</v>
      </c>
      <c r="CW118" s="10">
        <f>IFERROR(VLOOKUP(B118,'B-plus'!A:D,4,0),"0")</f>
        <v>57</v>
      </c>
      <c r="CX118" s="5" t="s">
        <v>129</v>
      </c>
      <c r="CY118" s="15">
        <f t="shared" si="87"/>
        <v>3290.6099999999997</v>
      </c>
    </row>
    <row r="119" spans="1:103" x14ac:dyDescent="0.25">
      <c r="A119" s="5" t="s">
        <v>241</v>
      </c>
      <c r="B119" s="5">
        <v>1113172</v>
      </c>
      <c r="C119" s="4" t="s">
        <v>247</v>
      </c>
      <c r="D119" s="13">
        <v>70.94</v>
      </c>
      <c r="E119" s="19">
        <f t="shared" si="71"/>
        <v>524</v>
      </c>
      <c r="F119" s="5" t="s">
        <v>129</v>
      </c>
      <c r="G119" s="13">
        <f t="shared" si="72"/>
        <v>37172.559999999998</v>
      </c>
      <c r="H119" s="10">
        <f>IFERROR(VLOOKUP(A119,'1'!U:V,2,0),"0")</f>
        <v>22</v>
      </c>
      <c r="I119" s="5" t="s">
        <v>129</v>
      </c>
      <c r="J119" s="15">
        <f t="shared" si="128"/>
        <v>1560.6799999999998</v>
      </c>
      <c r="K119" s="10">
        <f>IFERROR(VLOOKUP(A119,'2'!U:V,2,0),"0")</f>
        <v>26</v>
      </c>
      <c r="L119" s="5" t="s">
        <v>129</v>
      </c>
      <c r="M119" s="15">
        <f t="shared" si="129"/>
        <v>1844.44</v>
      </c>
      <c r="N119" s="10">
        <f>IFERROR(VLOOKUP(A119,'3'!U:V,2,0),"0")</f>
        <v>21</v>
      </c>
      <c r="O119" s="5" t="s">
        <v>129</v>
      </c>
      <c r="P119" s="15">
        <f t="shared" si="130"/>
        <v>1489.74</v>
      </c>
      <c r="Q119" s="10">
        <f>IFERROR(VLOOKUP(A119,'4'!U:V,2,0),"0")</f>
        <v>15</v>
      </c>
      <c r="R119" s="5" t="s">
        <v>129</v>
      </c>
      <c r="S119" s="15">
        <f t="shared" si="131"/>
        <v>1064.0999999999999</v>
      </c>
      <c r="T119" s="10">
        <f>IFERROR(VLOOKUP(A119,'5'!U:V,2,0),"0")</f>
        <v>22</v>
      </c>
      <c r="U119" s="5" t="s">
        <v>129</v>
      </c>
      <c r="V119" s="15">
        <f t="shared" si="132"/>
        <v>1560.6799999999998</v>
      </c>
      <c r="W119" s="10" t="str">
        <f>IFERROR(VLOOKUP(A119,'6'!U:V,2,0),"0")</f>
        <v>0</v>
      </c>
      <c r="X119" s="5" t="s">
        <v>129</v>
      </c>
      <c r="Y119" s="15">
        <f t="shared" si="133"/>
        <v>0</v>
      </c>
      <c r="Z119" s="10">
        <f>IFERROR(VLOOKUP(A119,'7'!U:V,2,0),"0")</f>
        <v>32</v>
      </c>
      <c r="AA119" s="5" t="s">
        <v>129</v>
      </c>
      <c r="AB119" s="15">
        <f t="shared" si="134"/>
        <v>2270.08</v>
      </c>
      <c r="AC119" s="10">
        <f>IFERROR(VLOOKUP(A119,'8'!U:V,2,0),"0")</f>
        <v>12</v>
      </c>
      <c r="AD119" s="5" t="s">
        <v>129</v>
      </c>
      <c r="AE119" s="15">
        <f t="shared" si="135"/>
        <v>851.28</v>
      </c>
      <c r="AF119" s="10">
        <f>IFERROR(VLOOKUP(A119,'9'!U:V,2,0),"0")</f>
        <v>33</v>
      </c>
      <c r="AG119" s="5" t="s">
        <v>129</v>
      </c>
      <c r="AH119" s="15">
        <f t="shared" si="136"/>
        <v>2341.02</v>
      </c>
      <c r="AI119" s="10">
        <f>IFERROR(VLOOKUP(A119,'10'!U:V,2,0),"0")</f>
        <v>21</v>
      </c>
      <c r="AJ119" s="5" t="s">
        <v>129</v>
      </c>
      <c r="AK119" s="15">
        <f t="shared" si="137"/>
        <v>1489.74</v>
      </c>
      <c r="AL119" s="10">
        <f>IFERROR(VLOOKUP(A119,'11'!U:V,2,0),"0")</f>
        <v>9</v>
      </c>
      <c r="AM119" s="5" t="s">
        <v>129</v>
      </c>
      <c r="AN119" s="15">
        <f t="shared" si="138"/>
        <v>638.46</v>
      </c>
      <c r="AO119" s="10">
        <f>IFERROR(VLOOKUP(A119,'12'!U:V,2,0),"0")</f>
        <v>22</v>
      </c>
      <c r="AP119" s="5" t="s">
        <v>129</v>
      </c>
      <c r="AQ119" s="15">
        <f t="shared" si="139"/>
        <v>1560.6799999999998</v>
      </c>
      <c r="AR119" s="10">
        <f>IFERROR(VLOOKUP(A119,'13'!U:V,2,0),"0")</f>
        <v>17</v>
      </c>
      <c r="AS119" s="5" t="s">
        <v>129</v>
      </c>
      <c r="AT119" s="15">
        <f t="shared" si="140"/>
        <v>1205.98</v>
      </c>
      <c r="AU119" s="10">
        <f>IFERROR(VLOOKUP(A119,'14'!U:V,2,0),"0")</f>
        <v>19</v>
      </c>
      <c r="AV119" s="5" t="s">
        <v>129</v>
      </c>
      <c r="AW119" s="15">
        <f t="shared" si="141"/>
        <v>1347.86</v>
      </c>
      <c r="AX119" s="10">
        <f>IFERROR(VLOOKUP(A119,'15'!U:V,2,0),"0")</f>
        <v>14</v>
      </c>
      <c r="AY119" s="5" t="s">
        <v>129</v>
      </c>
      <c r="AZ119" s="15">
        <f t="shared" si="142"/>
        <v>993.16</v>
      </c>
      <c r="BA119" s="10">
        <f>IFERROR(VLOOKUP(A119,'16'!U:V,2,0),"0")</f>
        <v>22</v>
      </c>
      <c r="BB119" s="5" t="s">
        <v>129</v>
      </c>
      <c r="BC119" s="15">
        <f t="shared" si="143"/>
        <v>1560.6799999999998</v>
      </c>
      <c r="BD119" s="10">
        <f>IFERROR(VLOOKUP(A119,'17'!U:V,2,0),"0")</f>
        <v>18</v>
      </c>
      <c r="BE119" s="5" t="s">
        <v>129</v>
      </c>
      <c r="BF119" s="15">
        <f t="shared" si="144"/>
        <v>1276.92</v>
      </c>
      <c r="BG119" s="10">
        <f>IFERROR(VLOOKUP(A119,'18'!U:V,2,0),"0")</f>
        <v>16</v>
      </c>
      <c r="BH119" s="5" t="s">
        <v>129</v>
      </c>
      <c r="BI119" s="15">
        <f t="shared" si="145"/>
        <v>1135.04</v>
      </c>
      <c r="BJ119" s="10">
        <f>IFERROR(VLOOKUP(A119,'19'!U:V,2,0),"0")</f>
        <v>5</v>
      </c>
      <c r="BK119" s="5" t="s">
        <v>129</v>
      </c>
      <c r="BL119" s="15">
        <f t="shared" si="146"/>
        <v>354.7</v>
      </c>
      <c r="BM119" s="10">
        <f>IFERROR(VLOOKUP(A119,'20'!U:V,2,0),"0")</f>
        <v>4</v>
      </c>
      <c r="BN119" s="5" t="s">
        <v>129</v>
      </c>
      <c r="BO119" s="15">
        <f t="shared" si="147"/>
        <v>283.76</v>
      </c>
      <c r="BP119" s="10">
        <f>IFERROR(VLOOKUP(A119,'21'!U:V,2,0),"0")</f>
        <v>8</v>
      </c>
      <c r="BQ119" s="5" t="s">
        <v>129</v>
      </c>
      <c r="BR119" s="15">
        <f t="shared" si="148"/>
        <v>567.52</v>
      </c>
      <c r="BS119" s="10">
        <f>IFERROR(VLOOKUP(A119,'22'!U:V,2,0),"0")</f>
        <v>17</v>
      </c>
      <c r="BT119" s="5" t="s">
        <v>129</v>
      </c>
      <c r="BU119" s="15">
        <f t="shared" si="149"/>
        <v>1205.98</v>
      </c>
      <c r="BV119" s="10">
        <f>IFERROR(VLOOKUP(A119,'23'!U:V,2,0),"0")</f>
        <v>6</v>
      </c>
      <c r="BW119" s="5" t="s">
        <v>129</v>
      </c>
      <c r="BX119" s="15">
        <f t="shared" si="150"/>
        <v>425.64</v>
      </c>
      <c r="BY119" s="10">
        <f>IFERROR(VLOOKUP(A119,'24'!U:V,2,0),"0")</f>
        <v>23</v>
      </c>
      <c r="BZ119" s="5" t="s">
        <v>129</v>
      </c>
      <c r="CA119" s="15">
        <f t="shared" si="79"/>
        <v>1631.62</v>
      </c>
      <c r="CB119" s="10">
        <f>IFERROR(VLOOKUP(A119,'25'!U:V,2,0),"0")</f>
        <v>25</v>
      </c>
      <c r="CC119" s="5" t="s">
        <v>129</v>
      </c>
      <c r="CD119" s="15">
        <f t="shared" si="80"/>
        <v>1773.5</v>
      </c>
      <c r="CE119" s="10">
        <f>IFERROR(VLOOKUP(A119,'26'!U:V,2,0),"0")</f>
        <v>14</v>
      </c>
      <c r="CF119" s="5" t="s">
        <v>129</v>
      </c>
      <c r="CG119" s="15">
        <f t="shared" si="81"/>
        <v>993.16</v>
      </c>
      <c r="CH119" s="10">
        <f>IFERROR(VLOOKUP(A119,'27'!U:V,2,0),"0")</f>
        <v>12</v>
      </c>
      <c r="CI119" s="5" t="s">
        <v>129</v>
      </c>
      <c r="CJ119" s="15">
        <f t="shared" si="82"/>
        <v>851.28</v>
      </c>
      <c r="CK119" s="10">
        <f>IFERROR(VLOOKUP(A119,'28'!U:V,2,0),"0")</f>
        <v>19</v>
      </c>
      <c r="CL119" s="5" t="s">
        <v>129</v>
      </c>
      <c r="CM119" s="15">
        <f t="shared" si="83"/>
        <v>1347.86</v>
      </c>
      <c r="CN119" s="10">
        <f>IFERROR(VLOOKUP(A119,'29'!U:V,2,0),"0")</f>
        <v>14</v>
      </c>
      <c r="CO119" s="5" t="s">
        <v>129</v>
      </c>
      <c r="CP119" s="15">
        <f t="shared" si="84"/>
        <v>993.16</v>
      </c>
      <c r="CQ119" s="10">
        <f>IFERROR(VLOOKUP(A119,'30'!U:V,2,0),"0")</f>
        <v>17</v>
      </c>
      <c r="CR119" s="5" t="s">
        <v>129</v>
      </c>
      <c r="CS119" s="15">
        <f t="shared" si="85"/>
        <v>1205.98</v>
      </c>
      <c r="CT119" s="10">
        <f>IFERROR(VLOOKUP(A119,'31'!U:V,2,0),"0")</f>
        <v>19</v>
      </c>
      <c r="CU119" s="5" t="s">
        <v>129</v>
      </c>
      <c r="CV119" s="15">
        <f t="shared" si="86"/>
        <v>1347.86</v>
      </c>
      <c r="CW119" s="10">
        <f>IFERROR(VLOOKUP(B119,'B-plus'!A:D,4,0),"0")</f>
        <v>58</v>
      </c>
      <c r="CX119" s="5" t="s">
        <v>129</v>
      </c>
      <c r="CY119" s="15">
        <f t="shared" si="87"/>
        <v>4114.5199999999995</v>
      </c>
    </row>
    <row r="120" spans="1:103" x14ac:dyDescent="0.25">
      <c r="A120" s="5" t="s">
        <v>230</v>
      </c>
      <c r="B120" s="5" t="s">
        <v>230</v>
      </c>
      <c r="C120" s="4" t="s">
        <v>231</v>
      </c>
      <c r="D120" s="13">
        <v>12.21</v>
      </c>
      <c r="E120" s="19">
        <f t="shared" si="71"/>
        <v>0</v>
      </c>
      <c r="F120" s="5" t="s">
        <v>132</v>
      </c>
      <c r="G120" s="13">
        <f t="shared" si="72"/>
        <v>0</v>
      </c>
      <c r="H120" s="10" t="str">
        <f>IFERROR(VLOOKUP(A120,'1'!U:V,2,0),"0")</f>
        <v>0</v>
      </c>
      <c r="I120" s="5" t="s">
        <v>132</v>
      </c>
      <c r="J120" s="15">
        <f t="shared" si="128"/>
        <v>0</v>
      </c>
      <c r="K120" s="10" t="str">
        <f>IFERROR(VLOOKUP(A120,'2'!U:V,2,0),"0")</f>
        <v>0</v>
      </c>
      <c r="L120" s="5" t="s">
        <v>132</v>
      </c>
      <c r="M120" s="15">
        <f t="shared" si="129"/>
        <v>0</v>
      </c>
      <c r="N120" s="10" t="str">
        <f>IFERROR(VLOOKUP(A120,'3'!U:V,2,0),"0")</f>
        <v>0</v>
      </c>
      <c r="O120" s="5" t="s">
        <v>132</v>
      </c>
      <c r="P120" s="15">
        <f t="shared" si="130"/>
        <v>0</v>
      </c>
      <c r="Q120" s="10" t="str">
        <f>IFERROR(VLOOKUP(A120,'4'!U:V,2,0),"0")</f>
        <v>0</v>
      </c>
      <c r="R120" s="5" t="s">
        <v>132</v>
      </c>
      <c r="S120" s="15">
        <f t="shared" si="131"/>
        <v>0</v>
      </c>
      <c r="T120" s="10" t="str">
        <f>IFERROR(VLOOKUP(A120,'5'!U:V,2,0),"0")</f>
        <v>0</v>
      </c>
      <c r="U120" s="5" t="s">
        <v>132</v>
      </c>
      <c r="V120" s="15">
        <f t="shared" si="132"/>
        <v>0</v>
      </c>
      <c r="W120" s="10" t="str">
        <f>IFERROR(VLOOKUP(A120,'6'!U:V,2,0),"0")</f>
        <v>0</v>
      </c>
      <c r="X120" s="5" t="s">
        <v>132</v>
      </c>
      <c r="Y120" s="15">
        <f t="shared" si="133"/>
        <v>0</v>
      </c>
      <c r="Z120" s="10" t="str">
        <f>IFERROR(VLOOKUP(A120,'7'!U:V,2,0),"0")</f>
        <v>0</v>
      </c>
      <c r="AA120" s="5" t="s">
        <v>132</v>
      </c>
      <c r="AB120" s="15">
        <f t="shared" si="134"/>
        <v>0</v>
      </c>
      <c r="AC120" s="10" t="str">
        <f>IFERROR(VLOOKUP(A120,'8'!U:V,2,0),"0")</f>
        <v>0</v>
      </c>
      <c r="AD120" s="5" t="s">
        <v>132</v>
      </c>
      <c r="AE120" s="15">
        <f t="shared" si="135"/>
        <v>0</v>
      </c>
      <c r="AF120" s="10" t="str">
        <f>IFERROR(VLOOKUP(A120,'9'!U:V,2,0),"0")</f>
        <v>0</v>
      </c>
      <c r="AG120" s="5" t="s">
        <v>132</v>
      </c>
      <c r="AH120" s="15">
        <f t="shared" si="136"/>
        <v>0</v>
      </c>
      <c r="AI120" s="10" t="str">
        <f>IFERROR(VLOOKUP(A120,'10'!U:V,2,0),"0")</f>
        <v>0</v>
      </c>
      <c r="AJ120" s="5" t="s">
        <v>132</v>
      </c>
      <c r="AK120" s="15">
        <f t="shared" si="137"/>
        <v>0</v>
      </c>
      <c r="AL120" s="10" t="str">
        <f>IFERROR(VLOOKUP(A120,'11'!U:V,2,0),"0")</f>
        <v>0</v>
      </c>
      <c r="AM120" s="5" t="s">
        <v>132</v>
      </c>
      <c r="AN120" s="15">
        <f t="shared" si="138"/>
        <v>0</v>
      </c>
      <c r="AO120" s="10" t="str">
        <f>IFERROR(VLOOKUP(A120,'12'!U:V,2,0),"0")</f>
        <v>0</v>
      </c>
      <c r="AP120" s="5" t="s">
        <v>132</v>
      </c>
      <c r="AQ120" s="15">
        <f t="shared" si="139"/>
        <v>0</v>
      </c>
      <c r="AR120" s="10" t="str">
        <f>IFERROR(VLOOKUP(A120,'13'!U:V,2,0),"0")</f>
        <v>0</v>
      </c>
      <c r="AS120" s="5" t="s">
        <v>132</v>
      </c>
      <c r="AT120" s="15">
        <f t="shared" si="140"/>
        <v>0</v>
      </c>
      <c r="AU120" s="10" t="str">
        <f>IFERROR(VLOOKUP(A120,'14'!U:V,2,0),"0")</f>
        <v>0</v>
      </c>
      <c r="AV120" s="5" t="s">
        <v>132</v>
      </c>
      <c r="AW120" s="15">
        <f t="shared" si="141"/>
        <v>0</v>
      </c>
      <c r="AX120" s="10" t="str">
        <f>IFERROR(VLOOKUP(A120,'15'!U:V,2,0),"0")</f>
        <v>0</v>
      </c>
      <c r="AY120" s="5" t="s">
        <v>132</v>
      </c>
      <c r="AZ120" s="15">
        <f t="shared" si="142"/>
        <v>0</v>
      </c>
      <c r="BA120" s="10" t="str">
        <f>IFERROR(VLOOKUP(A120,'16'!U:V,2,0),"0")</f>
        <v>0</v>
      </c>
      <c r="BB120" s="5" t="s">
        <v>132</v>
      </c>
      <c r="BC120" s="15">
        <f t="shared" si="143"/>
        <v>0</v>
      </c>
      <c r="BD120" s="10" t="str">
        <f>IFERROR(VLOOKUP(A120,'17'!U:V,2,0),"0")</f>
        <v>0</v>
      </c>
      <c r="BE120" s="5" t="s">
        <v>132</v>
      </c>
      <c r="BF120" s="15">
        <f t="shared" si="144"/>
        <v>0</v>
      </c>
      <c r="BG120" s="10" t="str">
        <f>IFERROR(VLOOKUP(A120,'18'!U:V,2,0),"0")</f>
        <v>0</v>
      </c>
      <c r="BH120" s="5" t="s">
        <v>132</v>
      </c>
      <c r="BI120" s="15">
        <f t="shared" si="145"/>
        <v>0</v>
      </c>
      <c r="BJ120" s="10" t="str">
        <f>IFERROR(VLOOKUP(A120,'19'!U:V,2,0),"0")</f>
        <v>0</v>
      </c>
      <c r="BK120" s="5" t="s">
        <v>132</v>
      </c>
      <c r="BL120" s="15">
        <f t="shared" si="146"/>
        <v>0</v>
      </c>
      <c r="BM120" s="10" t="str">
        <f>IFERROR(VLOOKUP(A120,'20'!U:V,2,0),"0")</f>
        <v>0</v>
      </c>
      <c r="BN120" s="5" t="s">
        <v>132</v>
      </c>
      <c r="BO120" s="15">
        <f t="shared" si="147"/>
        <v>0</v>
      </c>
      <c r="BP120" s="10" t="str">
        <f>IFERROR(VLOOKUP(A120,'21'!U:V,2,0),"0")</f>
        <v>0</v>
      </c>
      <c r="BQ120" s="5" t="s">
        <v>132</v>
      </c>
      <c r="BR120" s="15">
        <f t="shared" si="148"/>
        <v>0</v>
      </c>
      <c r="BS120" s="10" t="str">
        <f>IFERROR(VLOOKUP(A120,'22'!U:V,2,0),"0")</f>
        <v>0</v>
      </c>
      <c r="BT120" s="5" t="s">
        <v>132</v>
      </c>
      <c r="BU120" s="15">
        <f t="shared" si="149"/>
        <v>0</v>
      </c>
      <c r="BV120" s="10" t="str">
        <f>IFERROR(VLOOKUP(A120,'23'!U:V,2,0),"0")</f>
        <v>0</v>
      </c>
      <c r="BW120" s="5" t="s">
        <v>132</v>
      </c>
      <c r="BX120" s="15">
        <f t="shared" si="150"/>
        <v>0</v>
      </c>
      <c r="BY120" s="10" t="str">
        <f>IFERROR(VLOOKUP(A120,'24'!U:V,2,0),"0")</f>
        <v>0</v>
      </c>
      <c r="BZ120" s="5" t="s">
        <v>132</v>
      </c>
      <c r="CA120" s="15">
        <f t="shared" si="79"/>
        <v>0</v>
      </c>
      <c r="CB120" s="10" t="str">
        <f>IFERROR(VLOOKUP(A120,'25'!U:V,2,0),"0")</f>
        <v>0</v>
      </c>
      <c r="CC120" s="5" t="s">
        <v>132</v>
      </c>
      <c r="CD120" s="15">
        <f t="shared" si="80"/>
        <v>0</v>
      </c>
      <c r="CE120" s="10" t="str">
        <f>IFERROR(VLOOKUP(A120,'26'!U:V,2,0),"0")</f>
        <v>0</v>
      </c>
      <c r="CF120" s="5" t="s">
        <v>132</v>
      </c>
      <c r="CG120" s="15">
        <f t="shared" si="81"/>
        <v>0</v>
      </c>
      <c r="CH120" s="10" t="str">
        <f>IFERROR(VLOOKUP(A120,'27'!U:V,2,0),"0")</f>
        <v>0</v>
      </c>
      <c r="CI120" s="5" t="s">
        <v>132</v>
      </c>
      <c r="CJ120" s="15">
        <f t="shared" si="82"/>
        <v>0</v>
      </c>
      <c r="CK120" s="10" t="str">
        <f>IFERROR(VLOOKUP(A120,'28'!U:V,2,0),"0")</f>
        <v>0</v>
      </c>
      <c r="CL120" s="5" t="s">
        <v>132</v>
      </c>
      <c r="CM120" s="15">
        <f t="shared" si="83"/>
        <v>0</v>
      </c>
      <c r="CN120" s="10" t="str">
        <f>IFERROR(VLOOKUP(A120,'29'!U:V,2,0),"0")</f>
        <v>0</v>
      </c>
      <c r="CO120" s="5" t="s">
        <v>132</v>
      </c>
      <c r="CP120" s="15">
        <f t="shared" si="84"/>
        <v>0</v>
      </c>
      <c r="CQ120" s="10" t="str">
        <f>IFERROR(VLOOKUP(A120,'30'!U:V,2,0),"0")</f>
        <v>0</v>
      </c>
      <c r="CR120" s="5" t="s">
        <v>132</v>
      </c>
      <c r="CS120" s="15">
        <f t="shared" si="85"/>
        <v>0</v>
      </c>
      <c r="CT120" s="10" t="str">
        <f>IFERROR(VLOOKUP(A120,'31'!U:V,2,0),"0")</f>
        <v>0</v>
      </c>
      <c r="CU120" s="5" t="s">
        <v>132</v>
      </c>
      <c r="CV120" s="15">
        <f t="shared" si="86"/>
        <v>0</v>
      </c>
      <c r="CW120" s="10" t="str">
        <f>IFERROR(VLOOKUP(B120,'B-plus'!A:D,4,0),"0")</f>
        <v>0</v>
      </c>
      <c r="CX120" s="5" t="s">
        <v>132</v>
      </c>
      <c r="CY120" s="15">
        <f t="shared" si="87"/>
        <v>0</v>
      </c>
    </row>
    <row r="121" spans="1:103" x14ac:dyDescent="0.25">
      <c r="A121" s="5" t="s">
        <v>242</v>
      </c>
      <c r="B121" s="5" t="s">
        <v>242</v>
      </c>
      <c r="C121" s="4" t="s">
        <v>244</v>
      </c>
      <c r="D121" s="13">
        <v>19.48</v>
      </c>
      <c r="E121" s="19">
        <f t="shared" si="71"/>
        <v>0</v>
      </c>
      <c r="F121" s="5" t="s">
        <v>129</v>
      </c>
      <c r="G121" s="13">
        <f t="shared" si="72"/>
        <v>0</v>
      </c>
      <c r="H121" s="10" t="str">
        <f>IFERROR(VLOOKUP(A121,'1'!U:V,2,0),"0")</f>
        <v>0</v>
      </c>
      <c r="I121" s="5" t="s">
        <v>129</v>
      </c>
      <c r="J121" s="15">
        <f t="shared" si="128"/>
        <v>0</v>
      </c>
      <c r="K121" s="10" t="str">
        <f>IFERROR(VLOOKUP(A121,'2'!U:V,2,0),"0")</f>
        <v>0</v>
      </c>
      <c r="L121" s="5" t="s">
        <v>129</v>
      </c>
      <c r="M121" s="15">
        <f t="shared" si="129"/>
        <v>0</v>
      </c>
      <c r="N121" s="10" t="str">
        <f>IFERROR(VLOOKUP(A121,'3'!U:V,2,0),"0")</f>
        <v>0</v>
      </c>
      <c r="O121" s="5" t="s">
        <v>129</v>
      </c>
      <c r="P121" s="15">
        <f t="shared" si="130"/>
        <v>0</v>
      </c>
      <c r="Q121" s="10" t="str">
        <f>IFERROR(VLOOKUP(A121,'4'!U:V,2,0),"0")</f>
        <v>0</v>
      </c>
      <c r="R121" s="5" t="s">
        <v>129</v>
      </c>
      <c r="S121" s="15">
        <f t="shared" si="131"/>
        <v>0</v>
      </c>
      <c r="T121" s="10" t="str">
        <f>IFERROR(VLOOKUP(A121,'5'!U:V,2,0),"0")</f>
        <v>0</v>
      </c>
      <c r="U121" s="5" t="s">
        <v>129</v>
      </c>
      <c r="V121" s="15">
        <f t="shared" si="132"/>
        <v>0</v>
      </c>
      <c r="W121" s="10" t="str">
        <f>IFERROR(VLOOKUP(A121,'6'!U:V,2,0),"0")</f>
        <v>0</v>
      </c>
      <c r="X121" s="5" t="s">
        <v>129</v>
      </c>
      <c r="Y121" s="15">
        <f t="shared" si="133"/>
        <v>0</v>
      </c>
      <c r="Z121" s="10" t="str">
        <f>IFERROR(VLOOKUP(A121,'7'!U:V,2,0),"0")</f>
        <v>0</v>
      </c>
      <c r="AA121" s="5" t="s">
        <v>129</v>
      </c>
      <c r="AB121" s="15">
        <f t="shared" si="134"/>
        <v>0</v>
      </c>
      <c r="AC121" s="10" t="str">
        <f>IFERROR(VLOOKUP(A121,'8'!U:V,2,0),"0")</f>
        <v>0</v>
      </c>
      <c r="AD121" s="5" t="s">
        <v>129</v>
      </c>
      <c r="AE121" s="15">
        <f t="shared" si="135"/>
        <v>0</v>
      </c>
      <c r="AF121" s="10" t="str">
        <f>IFERROR(VLOOKUP(A121,'9'!U:V,2,0),"0")</f>
        <v>0</v>
      </c>
      <c r="AG121" s="5" t="s">
        <v>129</v>
      </c>
      <c r="AH121" s="15">
        <f t="shared" si="136"/>
        <v>0</v>
      </c>
      <c r="AI121" s="10" t="str">
        <f>IFERROR(VLOOKUP(A121,'10'!U:V,2,0),"0")</f>
        <v>0</v>
      </c>
      <c r="AJ121" s="5" t="s">
        <v>129</v>
      </c>
      <c r="AK121" s="15">
        <f t="shared" si="137"/>
        <v>0</v>
      </c>
      <c r="AL121" s="10" t="str">
        <f>IFERROR(VLOOKUP(A121,'11'!U:V,2,0),"0")</f>
        <v>0</v>
      </c>
      <c r="AM121" s="5" t="s">
        <v>129</v>
      </c>
      <c r="AN121" s="15">
        <f t="shared" si="138"/>
        <v>0</v>
      </c>
      <c r="AO121" s="10" t="str">
        <f>IFERROR(VLOOKUP(A121,'12'!U:V,2,0),"0")</f>
        <v>0</v>
      </c>
      <c r="AP121" s="5" t="s">
        <v>129</v>
      </c>
      <c r="AQ121" s="15">
        <f t="shared" si="139"/>
        <v>0</v>
      </c>
      <c r="AR121" s="10" t="str">
        <f>IFERROR(VLOOKUP(A121,'13'!U:V,2,0),"0")</f>
        <v>0</v>
      </c>
      <c r="AS121" s="5" t="s">
        <v>129</v>
      </c>
      <c r="AT121" s="15">
        <f t="shared" si="140"/>
        <v>0</v>
      </c>
      <c r="AU121" s="10" t="str">
        <f>IFERROR(VLOOKUP(A121,'14'!U:V,2,0),"0")</f>
        <v>0</v>
      </c>
      <c r="AV121" s="5" t="s">
        <v>129</v>
      </c>
      <c r="AW121" s="15">
        <f t="shared" si="141"/>
        <v>0</v>
      </c>
      <c r="AX121" s="10" t="str">
        <f>IFERROR(VLOOKUP(A121,'15'!U:V,2,0),"0")</f>
        <v>0</v>
      </c>
      <c r="AY121" s="5" t="s">
        <v>129</v>
      </c>
      <c r="AZ121" s="15">
        <f t="shared" si="142"/>
        <v>0</v>
      </c>
      <c r="BA121" s="10" t="str">
        <f>IFERROR(VLOOKUP(A121,'16'!U:V,2,0),"0")</f>
        <v>0</v>
      </c>
      <c r="BB121" s="5" t="s">
        <v>129</v>
      </c>
      <c r="BC121" s="15">
        <f t="shared" si="143"/>
        <v>0</v>
      </c>
      <c r="BD121" s="10" t="str">
        <f>IFERROR(VLOOKUP(A121,'17'!U:V,2,0),"0")</f>
        <v>0</v>
      </c>
      <c r="BE121" s="5" t="s">
        <v>129</v>
      </c>
      <c r="BF121" s="15">
        <f t="shared" si="144"/>
        <v>0</v>
      </c>
      <c r="BG121" s="10" t="str">
        <f>IFERROR(VLOOKUP(A121,'18'!U:V,2,0),"0")</f>
        <v>0</v>
      </c>
      <c r="BH121" s="5" t="s">
        <v>129</v>
      </c>
      <c r="BI121" s="15">
        <f t="shared" si="145"/>
        <v>0</v>
      </c>
      <c r="BJ121" s="10" t="str">
        <f>IFERROR(VLOOKUP(A121,'19'!U:V,2,0),"0")</f>
        <v>0</v>
      </c>
      <c r="BK121" s="5" t="s">
        <v>129</v>
      </c>
      <c r="BL121" s="15">
        <f t="shared" si="146"/>
        <v>0</v>
      </c>
      <c r="BM121" s="10" t="str">
        <f>IFERROR(VLOOKUP(A121,'20'!U:V,2,0),"0")</f>
        <v>0</v>
      </c>
      <c r="BN121" s="5" t="s">
        <v>129</v>
      </c>
      <c r="BO121" s="15">
        <f t="shared" si="147"/>
        <v>0</v>
      </c>
      <c r="BP121" s="10" t="str">
        <f>IFERROR(VLOOKUP(A121,'21'!U:V,2,0),"0")</f>
        <v>0</v>
      </c>
      <c r="BQ121" s="5" t="s">
        <v>129</v>
      </c>
      <c r="BR121" s="15">
        <f t="shared" si="148"/>
        <v>0</v>
      </c>
      <c r="BS121" s="10" t="str">
        <f>IFERROR(VLOOKUP(A121,'22'!U:V,2,0),"0")</f>
        <v>0</v>
      </c>
      <c r="BT121" s="5" t="s">
        <v>129</v>
      </c>
      <c r="BU121" s="15">
        <f t="shared" si="149"/>
        <v>0</v>
      </c>
      <c r="BV121" s="10" t="str">
        <f>IFERROR(VLOOKUP(A121,'23'!U:V,2,0),"0")</f>
        <v>0</v>
      </c>
      <c r="BW121" s="5" t="s">
        <v>129</v>
      </c>
      <c r="BX121" s="15">
        <f t="shared" si="150"/>
        <v>0</v>
      </c>
      <c r="BY121" s="10" t="str">
        <f>IFERROR(VLOOKUP(A121,'24'!U:V,2,0),"0")</f>
        <v>0</v>
      </c>
      <c r="BZ121" s="5" t="s">
        <v>129</v>
      </c>
      <c r="CA121" s="15">
        <f t="shared" si="79"/>
        <v>0</v>
      </c>
      <c r="CB121" s="10" t="str">
        <f>IFERROR(VLOOKUP(A121,'25'!U:V,2,0),"0")</f>
        <v>0</v>
      </c>
      <c r="CC121" s="5" t="s">
        <v>129</v>
      </c>
      <c r="CD121" s="15">
        <f t="shared" si="80"/>
        <v>0</v>
      </c>
      <c r="CE121" s="10" t="str">
        <f>IFERROR(VLOOKUP(A121,'26'!U:V,2,0),"0")</f>
        <v>0</v>
      </c>
      <c r="CF121" s="5" t="s">
        <v>129</v>
      </c>
      <c r="CG121" s="15">
        <f t="shared" si="81"/>
        <v>0</v>
      </c>
      <c r="CH121" s="10" t="str">
        <f>IFERROR(VLOOKUP(A121,'27'!U:V,2,0),"0")</f>
        <v>0</v>
      </c>
      <c r="CI121" s="5" t="s">
        <v>129</v>
      </c>
      <c r="CJ121" s="15">
        <f t="shared" si="82"/>
        <v>0</v>
      </c>
      <c r="CK121" s="10" t="str">
        <f>IFERROR(VLOOKUP(A121,'28'!U:V,2,0),"0")</f>
        <v>0</v>
      </c>
      <c r="CL121" s="5" t="s">
        <v>129</v>
      </c>
      <c r="CM121" s="15">
        <f t="shared" si="83"/>
        <v>0</v>
      </c>
      <c r="CN121" s="10" t="str">
        <f>IFERROR(VLOOKUP(A121,'29'!U:V,2,0),"0")</f>
        <v>0</v>
      </c>
      <c r="CO121" s="5" t="s">
        <v>129</v>
      </c>
      <c r="CP121" s="15">
        <f t="shared" si="84"/>
        <v>0</v>
      </c>
      <c r="CQ121" s="10" t="str">
        <f>IFERROR(VLOOKUP(A121,'30'!U:V,2,0),"0")</f>
        <v>0</v>
      </c>
      <c r="CR121" s="5" t="s">
        <v>129</v>
      </c>
      <c r="CS121" s="15">
        <f t="shared" si="85"/>
        <v>0</v>
      </c>
      <c r="CT121" s="10" t="str">
        <f>IFERROR(VLOOKUP(A121,'31'!U:V,2,0),"0")</f>
        <v>0</v>
      </c>
      <c r="CU121" s="5" t="s">
        <v>129</v>
      </c>
      <c r="CV121" s="15">
        <f t="shared" si="86"/>
        <v>0</v>
      </c>
      <c r="CW121" s="10" t="str">
        <f>IFERROR(VLOOKUP(B121,'B-plus'!A:D,4,0),"0")</f>
        <v>0</v>
      </c>
      <c r="CX121" s="5" t="s">
        <v>129</v>
      </c>
      <c r="CY121" s="15">
        <f t="shared" si="87"/>
        <v>0</v>
      </c>
    </row>
    <row r="122" spans="1:103" x14ac:dyDescent="0.25">
      <c r="A122" s="5" t="s">
        <v>252</v>
      </c>
      <c r="B122" s="5" t="s">
        <v>252</v>
      </c>
      <c r="C122" s="4" t="s">
        <v>253</v>
      </c>
      <c r="D122" s="13">
        <f>19.48*3</f>
        <v>58.44</v>
      </c>
      <c r="E122" s="19">
        <f t="shared" si="71"/>
        <v>0</v>
      </c>
      <c r="F122" s="5" t="s">
        <v>256</v>
      </c>
      <c r="G122" s="13">
        <f t="shared" si="72"/>
        <v>0</v>
      </c>
      <c r="H122" s="10" t="str">
        <f>IFERROR(VLOOKUP(A122,'1'!U:V,2,0),"0")</f>
        <v>0</v>
      </c>
      <c r="I122" s="5" t="s">
        <v>256</v>
      </c>
      <c r="J122" s="15">
        <f t="shared" ref="J122:J124" si="151">+H122*D122</f>
        <v>0</v>
      </c>
      <c r="K122" s="10" t="str">
        <f>IFERROR(VLOOKUP(A122,'2'!U:V,2,0),"0")</f>
        <v>0</v>
      </c>
      <c r="L122" s="5" t="s">
        <v>256</v>
      </c>
      <c r="M122" s="15">
        <f t="shared" ref="M122:M124" si="152">+K122*D122</f>
        <v>0</v>
      </c>
      <c r="N122" s="10" t="str">
        <f>IFERROR(VLOOKUP(A122,'3'!U:V,2,0),"0")</f>
        <v>0</v>
      </c>
      <c r="O122" s="5" t="s">
        <v>256</v>
      </c>
      <c r="P122" s="15">
        <f t="shared" ref="P122:P124" si="153">+N122*D122</f>
        <v>0</v>
      </c>
      <c r="Q122" s="10" t="str">
        <f>IFERROR(VLOOKUP(A122,'4'!U:V,2,0),"0")</f>
        <v>0</v>
      </c>
      <c r="R122" s="5" t="s">
        <v>256</v>
      </c>
      <c r="S122" s="15">
        <f t="shared" ref="S122:S124" si="154">+Q122*D122</f>
        <v>0</v>
      </c>
      <c r="T122" s="10" t="str">
        <f>IFERROR(VLOOKUP(A122,'5'!U:V,2,0),"0")</f>
        <v>0</v>
      </c>
      <c r="U122" s="5" t="s">
        <v>256</v>
      </c>
      <c r="V122" s="15">
        <f t="shared" ref="V122:V124" si="155">+T122*D122</f>
        <v>0</v>
      </c>
      <c r="W122" s="10" t="str">
        <f>IFERROR(VLOOKUP(A122,'6'!U:V,2,0),"0")</f>
        <v>0</v>
      </c>
      <c r="X122" s="5" t="s">
        <v>256</v>
      </c>
      <c r="Y122" s="15">
        <f t="shared" ref="Y122:Y124" si="156">+W122*D122</f>
        <v>0</v>
      </c>
      <c r="Z122" s="10" t="str">
        <f>IFERROR(VLOOKUP(A122,'7'!U:V,2,0),"0")</f>
        <v>0</v>
      </c>
      <c r="AA122" s="5" t="s">
        <v>256</v>
      </c>
      <c r="AB122" s="15">
        <f t="shared" ref="AB122:AB124" si="157">+Z122*D122</f>
        <v>0</v>
      </c>
      <c r="AC122" s="10" t="str">
        <f>IFERROR(VLOOKUP(A122,'8'!U:V,2,0),"0")</f>
        <v>0</v>
      </c>
      <c r="AD122" s="5" t="s">
        <v>256</v>
      </c>
      <c r="AE122" s="15">
        <f t="shared" ref="AE122:AE124" si="158">+AC122*D122</f>
        <v>0</v>
      </c>
      <c r="AF122" s="10" t="str">
        <f>IFERROR(VLOOKUP(A122,'9'!U:V,2,0),"0")</f>
        <v>0</v>
      </c>
      <c r="AG122" s="5" t="s">
        <v>256</v>
      </c>
      <c r="AH122" s="15">
        <f t="shared" ref="AH122:AH124" si="159">+AF122*D122</f>
        <v>0</v>
      </c>
      <c r="AI122" s="10" t="str">
        <f>IFERROR(VLOOKUP(A122,'10'!U:V,2,0),"0")</f>
        <v>0</v>
      </c>
      <c r="AJ122" s="5" t="s">
        <v>256</v>
      </c>
      <c r="AK122" s="15">
        <f t="shared" ref="AK122:AK124" si="160">+AI122*D122</f>
        <v>0</v>
      </c>
      <c r="AL122" s="10" t="str">
        <f>IFERROR(VLOOKUP(A122,'11'!U:V,2,0),"0")</f>
        <v>0</v>
      </c>
      <c r="AM122" s="5" t="s">
        <v>256</v>
      </c>
      <c r="AN122" s="15">
        <f t="shared" ref="AN122:AN124" si="161">+AL122*D122</f>
        <v>0</v>
      </c>
      <c r="AO122" s="10" t="str">
        <f>IFERROR(VLOOKUP(A122,'12'!U:V,2,0),"0")</f>
        <v>0</v>
      </c>
      <c r="AP122" s="5" t="s">
        <v>256</v>
      </c>
      <c r="AQ122" s="15">
        <f t="shared" ref="AQ122:AQ124" si="162">+AO122*D122</f>
        <v>0</v>
      </c>
      <c r="AR122" s="10" t="str">
        <f>IFERROR(VLOOKUP(A122,'13'!U:V,2,0),"0")</f>
        <v>0</v>
      </c>
      <c r="AS122" s="5" t="s">
        <v>256</v>
      </c>
      <c r="AT122" s="15">
        <f t="shared" ref="AT122:AT124" si="163">+AR122*D122</f>
        <v>0</v>
      </c>
      <c r="AU122" s="10" t="str">
        <f>IFERROR(VLOOKUP(A122,'14'!U:V,2,0),"0")</f>
        <v>0</v>
      </c>
      <c r="AV122" s="5" t="s">
        <v>256</v>
      </c>
      <c r="AW122" s="15">
        <f t="shared" ref="AW122:AW124" si="164">+AU122*D122</f>
        <v>0</v>
      </c>
      <c r="AX122" s="10" t="str">
        <f>IFERROR(VLOOKUP(A122,'15'!U:V,2,0),"0")</f>
        <v>0</v>
      </c>
      <c r="AY122" s="5" t="s">
        <v>256</v>
      </c>
      <c r="AZ122" s="15">
        <f t="shared" ref="AZ122:AZ124" si="165">+AX122*D122</f>
        <v>0</v>
      </c>
      <c r="BA122" s="10" t="str">
        <f>IFERROR(VLOOKUP(A122,'16'!U:V,2,0),"0")</f>
        <v>0</v>
      </c>
      <c r="BB122" s="5" t="s">
        <v>256</v>
      </c>
      <c r="BC122" s="15">
        <f t="shared" ref="BC122:BC124" si="166">+BA122*D122</f>
        <v>0</v>
      </c>
      <c r="BD122" s="10" t="str">
        <f>IFERROR(VLOOKUP(A122,'17'!U:V,2,0),"0")</f>
        <v>0</v>
      </c>
      <c r="BE122" s="5" t="s">
        <v>256</v>
      </c>
      <c r="BF122" s="15">
        <f t="shared" ref="BF122:BF124" si="167">+BD122*D122</f>
        <v>0</v>
      </c>
      <c r="BG122" s="10" t="str">
        <f>IFERROR(VLOOKUP(A122,'18'!U:V,2,0),"0")</f>
        <v>0</v>
      </c>
      <c r="BH122" s="5" t="s">
        <v>256</v>
      </c>
      <c r="BI122" s="15">
        <f t="shared" ref="BI122:BI124" si="168">+BG122*D122</f>
        <v>0</v>
      </c>
      <c r="BJ122" s="10" t="str">
        <f>IFERROR(VLOOKUP(A122,'19'!U:V,2,0),"0")</f>
        <v>0</v>
      </c>
      <c r="BK122" s="5" t="s">
        <v>256</v>
      </c>
      <c r="BL122" s="15">
        <f t="shared" ref="BL122:BL124" si="169">+BJ122*D122</f>
        <v>0</v>
      </c>
      <c r="BM122" s="10" t="str">
        <f>IFERROR(VLOOKUP(A122,'20'!U:V,2,0),"0")</f>
        <v>0</v>
      </c>
      <c r="BN122" s="5" t="s">
        <v>256</v>
      </c>
      <c r="BO122" s="15">
        <f t="shared" ref="BO122:BO124" si="170">+BM122*D122</f>
        <v>0</v>
      </c>
      <c r="BP122" s="10" t="str">
        <f>IFERROR(VLOOKUP(A122,'21'!U:V,2,0),"0")</f>
        <v>0</v>
      </c>
      <c r="BQ122" s="5" t="s">
        <v>256</v>
      </c>
      <c r="BR122" s="15">
        <f t="shared" ref="BR122:BR124" si="171">+BP122*D122</f>
        <v>0</v>
      </c>
      <c r="BS122" s="10" t="str">
        <f>IFERROR(VLOOKUP(A122,'22'!U:V,2,0),"0")</f>
        <v>0</v>
      </c>
      <c r="BT122" s="5" t="s">
        <v>256</v>
      </c>
      <c r="BU122" s="15">
        <f t="shared" ref="BU122:BU124" si="172">+BS122*D122</f>
        <v>0</v>
      </c>
      <c r="BV122" s="10" t="str">
        <f>IFERROR(VLOOKUP(A122,'23'!U:V,2,0),"0")</f>
        <v>0</v>
      </c>
      <c r="BW122" s="5" t="s">
        <v>256</v>
      </c>
      <c r="BX122" s="15">
        <f t="shared" ref="BX122:BX124" si="173">+BV122*D122</f>
        <v>0</v>
      </c>
      <c r="BY122" s="10" t="str">
        <f>IFERROR(VLOOKUP(A122,'24'!U:V,2,0),"0")</f>
        <v>0</v>
      </c>
      <c r="BZ122" s="5" t="s">
        <v>256</v>
      </c>
      <c r="CA122" s="15">
        <f t="shared" ref="CA122:CA124" si="174">+BY122*D122</f>
        <v>0</v>
      </c>
      <c r="CB122" s="10" t="str">
        <f>IFERROR(VLOOKUP(A122,'25'!U:V,2,0),"0")</f>
        <v>0</v>
      </c>
      <c r="CC122" s="5" t="s">
        <v>256</v>
      </c>
      <c r="CD122" s="15">
        <f t="shared" ref="CD122:CD124" si="175">+CB122*D122</f>
        <v>0</v>
      </c>
      <c r="CE122" s="10" t="str">
        <f>IFERROR(VLOOKUP(A122,'26'!U:V,2,0),"0")</f>
        <v>0</v>
      </c>
      <c r="CF122" s="5" t="s">
        <v>256</v>
      </c>
      <c r="CG122" s="15">
        <f t="shared" si="81"/>
        <v>0</v>
      </c>
      <c r="CH122" s="10" t="str">
        <f>IFERROR(VLOOKUP(A122,'27'!U:V,2,0),"0")</f>
        <v>0</v>
      </c>
      <c r="CI122" s="5" t="s">
        <v>256</v>
      </c>
      <c r="CJ122" s="15">
        <f t="shared" si="82"/>
        <v>0</v>
      </c>
      <c r="CK122" s="10" t="str">
        <f>IFERROR(VLOOKUP(A122,'28'!U:V,2,0),"0")</f>
        <v>0</v>
      </c>
      <c r="CL122" s="5" t="s">
        <v>256</v>
      </c>
      <c r="CM122" s="15">
        <f t="shared" si="83"/>
        <v>0</v>
      </c>
      <c r="CN122" s="10" t="str">
        <f>IFERROR(VLOOKUP(A122,'29'!U:V,2,0),"0")</f>
        <v>0</v>
      </c>
      <c r="CO122" s="5" t="s">
        <v>256</v>
      </c>
      <c r="CP122" s="15">
        <f t="shared" si="84"/>
        <v>0</v>
      </c>
      <c r="CQ122" s="10" t="str">
        <f>IFERROR(VLOOKUP(A122,'30'!U:V,2,0),"0")</f>
        <v>0</v>
      </c>
      <c r="CR122" s="5" t="s">
        <v>256</v>
      </c>
      <c r="CS122" s="15">
        <f t="shared" si="85"/>
        <v>0</v>
      </c>
      <c r="CT122" s="10" t="str">
        <f>IFERROR(VLOOKUP(A122,'31'!U:V,2,0),"0")</f>
        <v>0</v>
      </c>
      <c r="CU122" s="5" t="s">
        <v>256</v>
      </c>
      <c r="CV122" s="15">
        <f t="shared" si="86"/>
        <v>0</v>
      </c>
      <c r="CW122" s="10" t="str">
        <f>IFERROR(VLOOKUP(B122,'B-plus'!A:D,4,0),"0")</f>
        <v>0</v>
      </c>
      <c r="CX122" s="5" t="s">
        <v>256</v>
      </c>
      <c r="CY122" s="15">
        <f t="shared" si="87"/>
        <v>0</v>
      </c>
    </row>
    <row r="123" spans="1:103" x14ac:dyDescent="0.25">
      <c r="A123" s="5" t="s">
        <v>250</v>
      </c>
      <c r="B123" s="5" t="s">
        <v>250</v>
      </c>
      <c r="C123" s="4" t="s">
        <v>251</v>
      </c>
      <c r="D123" s="13">
        <f>14.31*3</f>
        <v>42.93</v>
      </c>
      <c r="E123" s="19">
        <f t="shared" si="71"/>
        <v>0</v>
      </c>
      <c r="F123" s="5" t="s">
        <v>256</v>
      </c>
      <c r="G123" s="13">
        <f t="shared" si="72"/>
        <v>0</v>
      </c>
      <c r="H123" s="10" t="str">
        <f>IFERROR(VLOOKUP(A123,'1'!U:V,2,0),"0")</f>
        <v>0</v>
      </c>
      <c r="I123" s="5" t="s">
        <v>256</v>
      </c>
      <c r="J123" s="15">
        <f t="shared" si="151"/>
        <v>0</v>
      </c>
      <c r="K123" s="10" t="str">
        <f>IFERROR(VLOOKUP(A123,'2'!U:V,2,0),"0")</f>
        <v>0</v>
      </c>
      <c r="L123" s="5" t="s">
        <v>256</v>
      </c>
      <c r="M123" s="15">
        <f t="shared" si="152"/>
        <v>0</v>
      </c>
      <c r="N123" s="10" t="str">
        <f>IFERROR(VLOOKUP(A123,'3'!U:V,2,0),"0")</f>
        <v>0</v>
      </c>
      <c r="O123" s="5" t="s">
        <v>256</v>
      </c>
      <c r="P123" s="15">
        <f t="shared" si="153"/>
        <v>0</v>
      </c>
      <c r="Q123" s="10" t="str">
        <f>IFERROR(VLOOKUP(A123,'4'!U:V,2,0),"0")</f>
        <v>0</v>
      </c>
      <c r="R123" s="5" t="s">
        <v>256</v>
      </c>
      <c r="S123" s="15">
        <f t="shared" si="154"/>
        <v>0</v>
      </c>
      <c r="T123" s="10" t="str">
        <f>IFERROR(VLOOKUP(A123,'5'!U:V,2,0),"0")</f>
        <v>0</v>
      </c>
      <c r="U123" s="5" t="s">
        <v>256</v>
      </c>
      <c r="V123" s="15">
        <f t="shared" si="155"/>
        <v>0</v>
      </c>
      <c r="W123" s="10" t="str">
        <f>IFERROR(VLOOKUP(A123,'6'!U:V,2,0),"0")</f>
        <v>0</v>
      </c>
      <c r="X123" s="5" t="s">
        <v>256</v>
      </c>
      <c r="Y123" s="15">
        <f t="shared" si="156"/>
        <v>0</v>
      </c>
      <c r="Z123" s="10" t="str">
        <f>IFERROR(VLOOKUP(A123,'7'!U:V,2,0),"0")</f>
        <v>0</v>
      </c>
      <c r="AA123" s="5" t="s">
        <v>256</v>
      </c>
      <c r="AB123" s="15">
        <f t="shared" si="157"/>
        <v>0</v>
      </c>
      <c r="AC123" s="10" t="str">
        <f>IFERROR(VLOOKUP(A123,'8'!U:V,2,0),"0")</f>
        <v>0</v>
      </c>
      <c r="AD123" s="5" t="s">
        <v>256</v>
      </c>
      <c r="AE123" s="15">
        <f t="shared" si="158"/>
        <v>0</v>
      </c>
      <c r="AF123" s="10" t="str">
        <f>IFERROR(VLOOKUP(A123,'9'!U:V,2,0),"0")</f>
        <v>0</v>
      </c>
      <c r="AG123" s="5" t="s">
        <v>256</v>
      </c>
      <c r="AH123" s="15">
        <f t="shared" si="159"/>
        <v>0</v>
      </c>
      <c r="AI123" s="10" t="str">
        <f>IFERROR(VLOOKUP(A123,'10'!U:V,2,0),"0")</f>
        <v>0</v>
      </c>
      <c r="AJ123" s="5" t="s">
        <v>256</v>
      </c>
      <c r="AK123" s="15">
        <f t="shared" si="160"/>
        <v>0</v>
      </c>
      <c r="AL123" s="10" t="str">
        <f>IFERROR(VLOOKUP(A123,'11'!U:V,2,0),"0")</f>
        <v>0</v>
      </c>
      <c r="AM123" s="5" t="s">
        <v>256</v>
      </c>
      <c r="AN123" s="15">
        <f t="shared" si="161"/>
        <v>0</v>
      </c>
      <c r="AO123" s="10" t="str">
        <f>IFERROR(VLOOKUP(A123,'12'!U:V,2,0),"0")</f>
        <v>0</v>
      </c>
      <c r="AP123" s="5" t="s">
        <v>256</v>
      </c>
      <c r="AQ123" s="15">
        <f t="shared" si="162"/>
        <v>0</v>
      </c>
      <c r="AR123" s="10" t="str">
        <f>IFERROR(VLOOKUP(A123,'13'!U:V,2,0),"0")</f>
        <v>0</v>
      </c>
      <c r="AS123" s="5" t="s">
        <v>256</v>
      </c>
      <c r="AT123" s="15">
        <f t="shared" si="163"/>
        <v>0</v>
      </c>
      <c r="AU123" s="10" t="str">
        <f>IFERROR(VLOOKUP(A123,'14'!U:V,2,0),"0")</f>
        <v>0</v>
      </c>
      <c r="AV123" s="5" t="s">
        <v>256</v>
      </c>
      <c r="AW123" s="15">
        <f t="shared" si="164"/>
        <v>0</v>
      </c>
      <c r="AX123" s="10" t="str">
        <f>IFERROR(VLOOKUP(A123,'15'!U:V,2,0),"0")</f>
        <v>0</v>
      </c>
      <c r="AY123" s="5" t="s">
        <v>256</v>
      </c>
      <c r="AZ123" s="15">
        <f t="shared" si="165"/>
        <v>0</v>
      </c>
      <c r="BA123" s="10" t="str">
        <f>IFERROR(VLOOKUP(A123,'16'!U:V,2,0),"0")</f>
        <v>0</v>
      </c>
      <c r="BB123" s="5" t="s">
        <v>256</v>
      </c>
      <c r="BC123" s="15">
        <f t="shared" si="166"/>
        <v>0</v>
      </c>
      <c r="BD123" s="10" t="str">
        <f>IFERROR(VLOOKUP(A123,'17'!U:V,2,0),"0")</f>
        <v>0</v>
      </c>
      <c r="BE123" s="5" t="s">
        <v>256</v>
      </c>
      <c r="BF123" s="15">
        <f t="shared" si="167"/>
        <v>0</v>
      </c>
      <c r="BG123" s="10" t="str">
        <f>IFERROR(VLOOKUP(A123,'18'!U:V,2,0),"0")</f>
        <v>0</v>
      </c>
      <c r="BH123" s="5" t="s">
        <v>256</v>
      </c>
      <c r="BI123" s="15">
        <f t="shared" si="168"/>
        <v>0</v>
      </c>
      <c r="BJ123" s="10" t="str">
        <f>IFERROR(VLOOKUP(A123,'19'!U:V,2,0),"0")</f>
        <v>0</v>
      </c>
      <c r="BK123" s="5" t="s">
        <v>256</v>
      </c>
      <c r="BL123" s="15">
        <f t="shared" si="169"/>
        <v>0</v>
      </c>
      <c r="BM123" s="10" t="str">
        <f>IFERROR(VLOOKUP(A123,'20'!U:V,2,0),"0")</f>
        <v>0</v>
      </c>
      <c r="BN123" s="5" t="s">
        <v>256</v>
      </c>
      <c r="BO123" s="15">
        <f t="shared" si="170"/>
        <v>0</v>
      </c>
      <c r="BP123" s="10" t="str">
        <f>IFERROR(VLOOKUP(A123,'21'!U:V,2,0),"0")</f>
        <v>0</v>
      </c>
      <c r="BQ123" s="5" t="s">
        <v>256</v>
      </c>
      <c r="BR123" s="15">
        <f t="shared" si="171"/>
        <v>0</v>
      </c>
      <c r="BS123" s="10" t="str">
        <f>IFERROR(VLOOKUP(A123,'22'!U:V,2,0),"0")</f>
        <v>0</v>
      </c>
      <c r="BT123" s="5" t="s">
        <v>256</v>
      </c>
      <c r="BU123" s="15">
        <f t="shared" si="172"/>
        <v>0</v>
      </c>
      <c r="BV123" s="10" t="str">
        <f>IFERROR(VLOOKUP(A123,'23'!U:V,2,0),"0")</f>
        <v>0</v>
      </c>
      <c r="BW123" s="5" t="s">
        <v>256</v>
      </c>
      <c r="BX123" s="15">
        <f t="shared" si="173"/>
        <v>0</v>
      </c>
      <c r="BY123" s="10" t="str">
        <f>IFERROR(VLOOKUP(A123,'24'!U:V,2,0),"0")</f>
        <v>0</v>
      </c>
      <c r="BZ123" s="5" t="s">
        <v>256</v>
      </c>
      <c r="CA123" s="15">
        <f t="shared" si="174"/>
        <v>0</v>
      </c>
      <c r="CB123" s="10" t="str">
        <f>IFERROR(VLOOKUP(A123,'25'!U:V,2,0),"0")</f>
        <v>0</v>
      </c>
      <c r="CC123" s="5" t="s">
        <v>256</v>
      </c>
      <c r="CD123" s="15">
        <f t="shared" si="175"/>
        <v>0</v>
      </c>
      <c r="CE123" s="10" t="str">
        <f>IFERROR(VLOOKUP(A123,'26'!U:V,2,0),"0")</f>
        <v>0</v>
      </c>
      <c r="CF123" s="5" t="s">
        <v>256</v>
      </c>
      <c r="CG123" s="15">
        <f t="shared" si="81"/>
        <v>0</v>
      </c>
      <c r="CH123" s="10" t="str">
        <f>IFERROR(VLOOKUP(A123,'27'!U:V,2,0),"0")</f>
        <v>0</v>
      </c>
      <c r="CI123" s="5" t="s">
        <v>256</v>
      </c>
      <c r="CJ123" s="15">
        <f t="shared" si="82"/>
        <v>0</v>
      </c>
      <c r="CK123" s="10" t="str">
        <f>IFERROR(VLOOKUP(A123,'28'!U:V,2,0),"0")</f>
        <v>0</v>
      </c>
      <c r="CL123" s="5" t="s">
        <v>256</v>
      </c>
      <c r="CM123" s="15">
        <f t="shared" si="83"/>
        <v>0</v>
      </c>
      <c r="CN123" s="10" t="str">
        <f>IFERROR(VLOOKUP(A123,'29'!U:V,2,0),"0")</f>
        <v>0</v>
      </c>
      <c r="CO123" s="5" t="s">
        <v>256</v>
      </c>
      <c r="CP123" s="15">
        <f t="shared" si="84"/>
        <v>0</v>
      </c>
      <c r="CQ123" s="10" t="str">
        <f>IFERROR(VLOOKUP(A123,'30'!U:V,2,0),"0")</f>
        <v>0</v>
      </c>
      <c r="CR123" s="5" t="s">
        <v>256</v>
      </c>
      <c r="CS123" s="15">
        <f t="shared" si="85"/>
        <v>0</v>
      </c>
      <c r="CT123" s="10" t="str">
        <f>IFERROR(VLOOKUP(A123,'31'!U:V,2,0),"0")</f>
        <v>0</v>
      </c>
      <c r="CU123" s="5" t="s">
        <v>256</v>
      </c>
      <c r="CV123" s="15">
        <f t="shared" si="86"/>
        <v>0</v>
      </c>
      <c r="CW123" s="10" t="str">
        <f>IFERROR(VLOOKUP(B123,'B-plus'!A:D,4,0),"0")</f>
        <v>0</v>
      </c>
      <c r="CX123" s="5" t="s">
        <v>256</v>
      </c>
      <c r="CY123" s="15">
        <f t="shared" si="87"/>
        <v>0</v>
      </c>
    </row>
    <row r="124" spans="1:103" x14ac:dyDescent="0.25">
      <c r="A124" s="5" t="s">
        <v>248</v>
      </c>
      <c r="B124" s="5" t="s">
        <v>248</v>
      </c>
      <c r="C124" s="4" t="s">
        <v>249</v>
      </c>
      <c r="D124" s="13">
        <v>12.92</v>
      </c>
      <c r="E124" s="19">
        <f t="shared" si="71"/>
        <v>0</v>
      </c>
      <c r="F124" s="5" t="s">
        <v>256</v>
      </c>
      <c r="G124" s="13">
        <f t="shared" si="72"/>
        <v>0</v>
      </c>
      <c r="H124" s="10" t="str">
        <f>IFERROR(VLOOKUP(A124,'1'!U:V,2,0),"0")</f>
        <v>0</v>
      </c>
      <c r="I124" s="5" t="s">
        <v>256</v>
      </c>
      <c r="J124" s="15">
        <f t="shared" si="151"/>
        <v>0</v>
      </c>
      <c r="K124" s="10" t="str">
        <f>IFERROR(VLOOKUP(A124,'2'!U:V,2,0),"0")</f>
        <v>0</v>
      </c>
      <c r="L124" s="5" t="s">
        <v>256</v>
      </c>
      <c r="M124" s="15">
        <f t="shared" si="152"/>
        <v>0</v>
      </c>
      <c r="N124" s="10" t="str">
        <f>IFERROR(VLOOKUP(A124,'3'!U:V,2,0),"0")</f>
        <v>0</v>
      </c>
      <c r="O124" s="5" t="s">
        <v>256</v>
      </c>
      <c r="P124" s="15">
        <f t="shared" si="153"/>
        <v>0</v>
      </c>
      <c r="Q124" s="10" t="str">
        <f>IFERROR(VLOOKUP(A124,'4'!U:V,2,0),"0")</f>
        <v>0</v>
      </c>
      <c r="R124" s="5" t="s">
        <v>256</v>
      </c>
      <c r="S124" s="15">
        <f t="shared" si="154"/>
        <v>0</v>
      </c>
      <c r="T124" s="10" t="str">
        <f>IFERROR(VLOOKUP(A124,'5'!U:V,2,0),"0")</f>
        <v>0</v>
      </c>
      <c r="U124" s="5" t="s">
        <v>256</v>
      </c>
      <c r="V124" s="15">
        <f t="shared" si="155"/>
        <v>0</v>
      </c>
      <c r="W124" s="10" t="str">
        <f>IFERROR(VLOOKUP(A124,'6'!U:V,2,0),"0")</f>
        <v>0</v>
      </c>
      <c r="X124" s="5" t="s">
        <v>256</v>
      </c>
      <c r="Y124" s="15">
        <f t="shared" si="156"/>
        <v>0</v>
      </c>
      <c r="Z124" s="10" t="str">
        <f>IFERROR(VLOOKUP(A124,'7'!U:V,2,0),"0")</f>
        <v>0</v>
      </c>
      <c r="AA124" s="5" t="s">
        <v>256</v>
      </c>
      <c r="AB124" s="15">
        <f t="shared" si="157"/>
        <v>0</v>
      </c>
      <c r="AC124" s="10" t="str">
        <f>IFERROR(VLOOKUP(A124,'8'!U:V,2,0),"0")</f>
        <v>0</v>
      </c>
      <c r="AD124" s="5" t="s">
        <v>256</v>
      </c>
      <c r="AE124" s="15">
        <f t="shared" si="158"/>
        <v>0</v>
      </c>
      <c r="AF124" s="10" t="str">
        <f>IFERROR(VLOOKUP(A124,'9'!U:V,2,0),"0")</f>
        <v>0</v>
      </c>
      <c r="AG124" s="5" t="s">
        <v>256</v>
      </c>
      <c r="AH124" s="15">
        <f t="shared" si="159"/>
        <v>0</v>
      </c>
      <c r="AI124" s="10" t="str">
        <f>IFERROR(VLOOKUP(A124,'10'!U:V,2,0),"0")</f>
        <v>0</v>
      </c>
      <c r="AJ124" s="5" t="s">
        <v>256</v>
      </c>
      <c r="AK124" s="15">
        <f t="shared" si="160"/>
        <v>0</v>
      </c>
      <c r="AL124" s="10" t="str">
        <f>IFERROR(VLOOKUP(A124,'11'!U:V,2,0),"0")</f>
        <v>0</v>
      </c>
      <c r="AM124" s="5" t="s">
        <v>256</v>
      </c>
      <c r="AN124" s="15">
        <f t="shared" si="161"/>
        <v>0</v>
      </c>
      <c r="AO124" s="10" t="str">
        <f>IFERROR(VLOOKUP(A124,'12'!U:V,2,0),"0")</f>
        <v>0</v>
      </c>
      <c r="AP124" s="5" t="s">
        <v>256</v>
      </c>
      <c r="AQ124" s="15">
        <f t="shared" si="162"/>
        <v>0</v>
      </c>
      <c r="AR124" s="10" t="str">
        <f>IFERROR(VLOOKUP(A124,'13'!U:V,2,0),"0")</f>
        <v>0</v>
      </c>
      <c r="AS124" s="5" t="s">
        <v>256</v>
      </c>
      <c r="AT124" s="15">
        <f t="shared" si="163"/>
        <v>0</v>
      </c>
      <c r="AU124" s="10" t="str">
        <f>IFERROR(VLOOKUP(A124,'14'!U:V,2,0),"0")</f>
        <v>0</v>
      </c>
      <c r="AV124" s="5" t="s">
        <v>256</v>
      </c>
      <c r="AW124" s="15">
        <f t="shared" si="164"/>
        <v>0</v>
      </c>
      <c r="AX124" s="10" t="str">
        <f>IFERROR(VLOOKUP(A124,'15'!U:V,2,0),"0")</f>
        <v>0</v>
      </c>
      <c r="AY124" s="5" t="s">
        <v>256</v>
      </c>
      <c r="AZ124" s="15">
        <f t="shared" si="165"/>
        <v>0</v>
      </c>
      <c r="BA124" s="10" t="str">
        <f>IFERROR(VLOOKUP(A124,'16'!U:V,2,0),"0")</f>
        <v>0</v>
      </c>
      <c r="BB124" s="5" t="s">
        <v>256</v>
      </c>
      <c r="BC124" s="15">
        <f t="shared" si="166"/>
        <v>0</v>
      </c>
      <c r="BD124" s="10" t="str">
        <f>IFERROR(VLOOKUP(A124,'17'!U:V,2,0),"0")</f>
        <v>0</v>
      </c>
      <c r="BE124" s="5" t="s">
        <v>256</v>
      </c>
      <c r="BF124" s="15">
        <f t="shared" si="167"/>
        <v>0</v>
      </c>
      <c r="BG124" s="10" t="str">
        <f>IFERROR(VLOOKUP(A124,'18'!U:V,2,0),"0")</f>
        <v>0</v>
      </c>
      <c r="BH124" s="5" t="s">
        <v>256</v>
      </c>
      <c r="BI124" s="15">
        <f t="shared" si="168"/>
        <v>0</v>
      </c>
      <c r="BJ124" s="10" t="str">
        <f>IFERROR(VLOOKUP(A124,'19'!U:V,2,0),"0")</f>
        <v>0</v>
      </c>
      <c r="BK124" s="5" t="s">
        <v>256</v>
      </c>
      <c r="BL124" s="15">
        <f t="shared" si="169"/>
        <v>0</v>
      </c>
      <c r="BM124" s="10" t="str">
        <f>IFERROR(VLOOKUP(A124,'20'!U:V,2,0),"0")</f>
        <v>0</v>
      </c>
      <c r="BN124" s="5" t="s">
        <v>256</v>
      </c>
      <c r="BO124" s="15">
        <f t="shared" si="170"/>
        <v>0</v>
      </c>
      <c r="BP124" s="10" t="str">
        <f>IFERROR(VLOOKUP(A124,'21'!U:V,2,0),"0")</f>
        <v>0</v>
      </c>
      <c r="BQ124" s="5" t="s">
        <v>256</v>
      </c>
      <c r="BR124" s="15">
        <f t="shared" si="171"/>
        <v>0</v>
      </c>
      <c r="BS124" s="10" t="str">
        <f>IFERROR(VLOOKUP(A124,'22'!U:V,2,0),"0")</f>
        <v>0</v>
      </c>
      <c r="BT124" s="5" t="s">
        <v>256</v>
      </c>
      <c r="BU124" s="15">
        <f t="shared" si="172"/>
        <v>0</v>
      </c>
      <c r="BV124" s="10" t="str">
        <f>IFERROR(VLOOKUP(A124,'23'!U:V,2,0),"0")</f>
        <v>0</v>
      </c>
      <c r="BW124" s="5" t="s">
        <v>256</v>
      </c>
      <c r="BX124" s="15">
        <f t="shared" si="173"/>
        <v>0</v>
      </c>
      <c r="BY124" s="10" t="str">
        <f>IFERROR(VLOOKUP(A124,'24'!U:V,2,0),"0")</f>
        <v>0</v>
      </c>
      <c r="BZ124" s="5" t="s">
        <v>256</v>
      </c>
      <c r="CA124" s="15">
        <f t="shared" si="174"/>
        <v>0</v>
      </c>
      <c r="CB124" s="10" t="str">
        <f>IFERROR(VLOOKUP(A124,'25'!U:V,2,0),"0")</f>
        <v>0</v>
      </c>
      <c r="CC124" s="5" t="s">
        <v>256</v>
      </c>
      <c r="CD124" s="15">
        <f t="shared" si="175"/>
        <v>0</v>
      </c>
      <c r="CE124" s="10" t="str">
        <f>IFERROR(VLOOKUP(A124,'26'!U:V,2,0),"0")</f>
        <v>0</v>
      </c>
      <c r="CF124" s="5" t="s">
        <v>256</v>
      </c>
      <c r="CG124" s="15">
        <f t="shared" si="81"/>
        <v>0</v>
      </c>
      <c r="CH124" s="10" t="str">
        <f>IFERROR(VLOOKUP(A124,'27'!U:V,2,0),"0")</f>
        <v>0</v>
      </c>
      <c r="CI124" s="5" t="s">
        <v>256</v>
      </c>
      <c r="CJ124" s="15">
        <f t="shared" si="82"/>
        <v>0</v>
      </c>
      <c r="CK124" s="10" t="str">
        <f>IFERROR(VLOOKUP(A124,'28'!U:V,2,0),"0")</f>
        <v>0</v>
      </c>
      <c r="CL124" s="5" t="s">
        <v>256</v>
      </c>
      <c r="CM124" s="15">
        <f t="shared" si="83"/>
        <v>0</v>
      </c>
      <c r="CN124" s="10" t="str">
        <f>IFERROR(VLOOKUP(A124,'29'!U:V,2,0),"0")</f>
        <v>0</v>
      </c>
      <c r="CO124" s="5" t="s">
        <v>256</v>
      </c>
      <c r="CP124" s="15">
        <f t="shared" si="84"/>
        <v>0</v>
      </c>
      <c r="CQ124" s="10" t="str">
        <f>IFERROR(VLOOKUP(A124,'30'!U:V,2,0),"0")</f>
        <v>0</v>
      </c>
      <c r="CR124" s="5" t="s">
        <v>256</v>
      </c>
      <c r="CS124" s="15">
        <f t="shared" si="85"/>
        <v>0</v>
      </c>
      <c r="CT124" s="10" t="str">
        <f>IFERROR(VLOOKUP(A124,'31'!U:V,2,0),"0")</f>
        <v>0</v>
      </c>
      <c r="CU124" s="5" t="s">
        <v>256</v>
      </c>
      <c r="CV124" s="15">
        <f t="shared" si="86"/>
        <v>0</v>
      </c>
      <c r="CW124" s="10" t="str">
        <f>IFERROR(VLOOKUP(B124,'B-plus'!A:D,4,0),"0")</f>
        <v>0</v>
      </c>
      <c r="CX124" s="5" t="s">
        <v>256</v>
      </c>
      <c r="CY124" s="15">
        <f t="shared" si="87"/>
        <v>0</v>
      </c>
    </row>
    <row r="125" spans="1:103" x14ac:dyDescent="0.25">
      <c r="A125" s="5" t="s">
        <v>254</v>
      </c>
      <c r="B125" s="5" t="s">
        <v>254</v>
      </c>
      <c r="C125" s="4" t="s">
        <v>255</v>
      </c>
      <c r="D125" s="13">
        <f>16.41*3</f>
        <v>49.230000000000004</v>
      </c>
      <c r="E125" s="19">
        <f t="shared" si="71"/>
        <v>0</v>
      </c>
      <c r="F125" s="5" t="s">
        <v>256</v>
      </c>
      <c r="G125" s="13">
        <f t="shared" si="72"/>
        <v>0</v>
      </c>
      <c r="H125" s="10" t="str">
        <f>IFERROR(VLOOKUP(A125,'1'!U:V,2,0),"0")</f>
        <v>0</v>
      </c>
      <c r="I125" s="5" t="s">
        <v>256</v>
      </c>
      <c r="J125" s="15">
        <f t="shared" ref="J125" si="176">+H125*D125</f>
        <v>0</v>
      </c>
      <c r="K125" s="10" t="str">
        <f>IFERROR(VLOOKUP(A125,'2'!U:V,2,0),"0")</f>
        <v>0</v>
      </c>
      <c r="L125" s="5" t="s">
        <v>256</v>
      </c>
      <c r="M125" s="15">
        <f t="shared" ref="M125" si="177">+K125*D125</f>
        <v>0</v>
      </c>
      <c r="N125" s="10" t="str">
        <f>IFERROR(VLOOKUP(A125,'3'!U:V,2,0),"0")</f>
        <v>0</v>
      </c>
      <c r="O125" s="5" t="s">
        <v>256</v>
      </c>
      <c r="P125" s="15">
        <f t="shared" ref="P125" si="178">+N125*D125</f>
        <v>0</v>
      </c>
      <c r="Q125" s="10" t="str">
        <f>IFERROR(VLOOKUP(A125,'4'!U:V,2,0),"0")</f>
        <v>0</v>
      </c>
      <c r="R125" s="5" t="s">
        <v>256</v>
      </c>
      <c r="S125" s="15">
        <f t="shared" ref="S125" si="179">+Q125*D125</f>
        <v>0</v>
      </c>
      <c r="T125" s="10" t="str">
        <f>IFERROR(VLOOKUP(A125,'5'!U:V,2,0),"0")</f>
        <v>0</v>
      </c>
      <c r="U125" s="5" t="s">
        <v>256</v>
      </c>
      <c r="V125" s="15">
        <f t="shared" ref="V125" si="180">+T125*D125</f>
        <v>0</v>
      </c>
      <c r="W125" s="10" t="str">
        <f>IFERROR(VLOOKUP(A125,'6'!U:V,2,0),"0")</f>
        <v>0</v>
      </c>
      <c r="X125" s="5" t="s">
        <v>256</v>
      </c>
      <c r="Y125" s="15">
        <f t="shared" ref="Y125" si="181">+W125*D125</f>
        <v>0</v>
      </c>
      <c r="Z125" s="10" t="str">
        <f>IFERROR(VLOOKUP(A125,'7'!U:V,2,0),"0")</f>
        <v>0</v>
      </c>
      <c r="AA125" s="5" t="s">
        <v>256</v>
      </c>
      <c r="AB125" s="15">
        <f t="shared" ref="AB125" si="182">+Z125*D125</f>
        <v>0</v>
      </c>
      <c r="AC125" s="10" t="str">
        <f>IFERROR(VLOOKUP(A125,'8'!U:V,2,0),"0")</f>
        <v>0</v>
      </c>
      <c r="AD125" s="5" t="s">
        <v>256</v>
      </c>
      <c r="AE125" s="15">
        <f t="shared" ref="AE125" si="183">+AC125*D125</f>
        <v>0</v>
      </c>
      <c r="AF125" s="10" t="str">
        <f>IFERROR(VLOOKUP(A125,'9'!U:V,2,0),"0")</f>
        <v>0</v>
      </c>
      <c r="AG125" s="5" t="s">
        <v>256</v>
      </c>
      <c r="AH125" s="15">
        <f t="shared" ref="AH125" si="184">+AF125*D125</f>
        <v>0</v>
      </c>
      <c r="AI125" s="10" t="str">
        <f>IFERROR(VLOOKUP(A125,'10'!U:V,2,0),"0")</f>
        <v>0</v>
      </c>
      <c r="AJ125" s="5" t="s">
        <v>256</v>
      </c>
      <c r="AK125" s="15">
        <f t="shared" ref="AK125" si="185">+AI125*D125</f>
        <v>0</v>
      </c>
      <c r="AL125" s="10" t="str">
        <f>IFERROR(VLOOKUP(A125,'11'!U:V,2,0),"0")</f>
        <v>0</v>
      </c>
      <c r="AM125" s="5" t="s">
        <v>256</v>
      </c>
      <c r="AN125" s="15">
        <f t="shared" ref="AN125" si="186">+AL125*D125</f>
        <v>0</v>
      </c>
      <c r="AO125" s="10" t="str">
        <f>IFERROR(VLOOKUP(A125,'12'!U:V,2,0),"0")</f>
        <v>0</v>
      </c>
      <c r="AP125" s="5" t="s">
        <v>256</v>
      </c>
      <c r="AQ125" s="15">
        <f t="shared" ref="AQ125" si="187">+AO125*D125</f>
        <v>0</v>
      </c>
      <c r="AR125" s="10" t="str">
        <f>IFERROR(VLOOKUP(A125,'13'!U:V,2,0),"0")</f>
        <v>0</v>
      </c>
      <c r="AS125" s="5" t="s">
        <v>256</v>
      </c>
      <c r="AT125" s="15">
        <f t="shared" ref="AT125" si="188">+AR125*D125</f>
        <v>0</v>
      </c>
      <c r="AU125" s="10" t="str">
        <f>IFERROR(VLOOKUP(A125,'14'!U:V,2,0),"0")</f>
        <v>0</v>
      </c>
      <c r="AV125" s="5" t="s">
        <v>256</v>
      </c>
      <c r="AW125" s="15">
        <f t="shared" ref="AW125" si="189">+AU125*D125</f>
        <v>0</v>
      </c>
      <c r="AX125" s="10" t="str">
        <f>IFERROR(VLOOKUP(A125,'15'!U:V,2,0),"0")</f>
        <v>0</v>
      </c>
      <c r="AY125" s="5" t="s">
        <v>256</v>
      </c>
      <c r="AZ125" s="15">
        <f t="shared" ref="AZ125" si="190">+AX125*D125</f>
        <v>0</v>
      </c>
      <c r="BA125" s="10" t="str">
        <f>IFERROR(VLOOKUP(A125,'16'!U:V,2,0),"0")</f>
        <v>0</v>
      </c>
      <c r="BB125" s="5" t="s">
        <v>256</v>
      </c>
      <c r="BC125" s="15">
        <f t="shared" ref="BC125" si="191">+BA125*D125</f>
        <v>0</v>
      </c>
      <c r="BD125" s="10" t="str">
        <f>IFERROR(VLOOKUP(A125,'17'!U:V,2,0),"0")</f>
        <v>0</v>
      </c>
      <c r="BE125" s="5" t="s">
        <v>256</v>
      </c>
      <c r="BF125" s="15">
        <f t="shared" ref="BF125" si="192">+BD125*D125</f>
        <v>0</v>
      </c>
      <c r="BG125" s="10" t="str">
        <f>IFERROR(VLOOKUP(A125,'18'!U:V,2,0),"0")</f>
        <v>0</v>
      </c>
      <c r="BH125" s="5" t="s">
        <v>256</v>
      </c>
      <c r="BI125" s="15">
        <f t="shared" ref="BI125" si="193">+BG125*D125</f>
        <v>0</v>
      </c>
      <c r="BJ125" s="10" t="str">
        <f>IFERROR(VLOOKUP(A125,'19'!U:V,2,0),"0")</f>
        <v>0</v>
      </c>
      <c r="BK125" s="5" t="s">
        <v>256</v>
      </c>
      <c r="BL125" s="15">
        <f t="shared" ref="BL125" si="194">+BJ125*D125</f>
        <v>0</v>
      </c>
      <c r="BM125" s="10" t="str">
        <f>IFERROR(VLOOKUP(A125,'20'!U:V,2,0),"0")</f>
        <v>0</v>
      </c>
      <c r="BN125" s="5" t="s">
        <v>256</v>
      </c>
      <c r="BO125" s="15">
        <f t="shared" ref="BO125" si="195">+BM125*D125</f>
        <v>0</v>
      </c>
      <c r="BP125" s="10" t="str">
        <f>IFERROR(VLOOKUP(A125,'21'!U:V,2,0),"0")</f>
        <v>0</v>
      </c>
      <c r="BQ125" s="5" t="s">
        <v>256</v>
      </c>
      <c r="BR125" s="15">
        <f t="shared" ref="BR125" si="196">+BP125*D125</f>
        <v>0</v>
      </c>
      <c r="BS125" s="10" t="str">
        <f>IFERROR(VLOOKUP(A125,'22'!U:V,2,0),"0")</f>
        <v>0</v>
      </c>
      <c r="BT125" s="5" t="s">
        <v>256</v>
      </c>
      <c r="BU125" s="15">
        <f t="shared" ref="BU125" si="197">+BS125*D125</f>
        <v>0</v>
      </c>
      <c r="BV125" s="10" t="str">
        <f>IFERROR(VLOOKUP(A125,'23'!U:V,2,0),"0")</f>
        <v>0</v>
      </c>
      <c r="BW125" s="5" t="s">
        <v>256</v>
      </c>
      <c r="BX125" s="15">
        <f t="shared" ref="BX125" si="198">+BV125*D125</f>
        <v>0</v>
      </c>
      <c r="BY125" s="10" t="str">
        <f>IFERROR(VLOOKUP(A125,'24'!U:V,2,0),"0")</f>
        <v>0</v>
      </c>
      <c r="BZ125" s="5" t="s">
        <v>256</v>
      </c>
      <c r="CA125" s="15">
        <f t="shared" ref="CA125" si="199">+BY125*D125</f>
        <v>0</v>
      </c>
      <c r="CB125" s="10" t="str">
        <f>IFERROR(VLOOKUP(A125,'25'!U:V,2,0),"0")</f>
        <v>0</v>
      </c>
      <c r="CC125" s="5" t="s">
        <v>256</v>
      </c>
      <c r="CD125" s="15">
        <f t="shared" ref="CD125" si="200">+CB125*D125</f>
        <v>0</v>
      </c>
      <c r="CE125" s="10" t="str">
        <f>IFERROR(VLOOKUP(A125,'26'!U:V,2,0),"0")</f>
        <v>0</v>
      </c>
      <c r="CF125" s="5" t="s">
        <v>256</v>
      </c>
      <c r="CG125" s="15">
        <f t="shared" ref="CG125" si="201">+CE125*D125</f>
        <v>0</v>
      </c>
      <c r="CH125" s="10" t="str">
        <f>IFERROR(VLOOKUP(A125,'27'!U:V,2,0),"0")</f>
        <v>0</v>
      </c>
      <c r="CI125" s="5" t="s">
        <v>256</v>
      </c>
      <c r="CJ125" s="15">
        <f t="shared" si="82"/>
        <v>0</v>
      </c>
      <c r="CK125" s="10" t="str">
        <f>IFERROR(VLOOKUP(A125,'28'!U:V,2,0),"0")</f>
        <v>0</v>
      </c>
      <c r="CL125" s="5" t="s">
        <v>256</v>
      </c>
      <c r="CM125" s="15">
        <f t="shared" si="83"/>
        <v>0</v>
      </c>
      <c r="CN125" s="10" t="str">
        <f>IFERROR(VLOOKUP(A125,'29'!U:V,2,0),"0")</f>
        <v>0</v>
      </c>
      <c r="CO125" s="5" t="s">
        <v>256</v>
      </c>
      <c r="CP125" s="15">
        <f t="shared" si="84"/>
        <v>0</v>
      </c>
      <c r="CQ125" s="10" t="str">
        <f>IFERROR(VLOOKUP(A125,'30'!U:V,2,0),"0")</f>
        <v>0</v>
      </c>
      <c r="CR125" s="5" t="s">
        <v>256</v>
      </c>
      <c r="CS125" s="15">
        <f t="shared" si="85"/>
        <v>0</v>
      </c>
      <c r="CT125" s="10" t="str">
        <f>IFERROR(VLOOKUP(A125,'31'!U:V,2,0),"0")</f>
        <v>0</v>
      </c>
      <c r="CU125" s="5" t="s">
        <v>256</v>
      </c>
      <c r="CV125" s="15">
        <f t="shared" si="86"/>
        <v>0</v>
      </c>
      <c r="CW125" s="10" t="str">
        <f>IFERROR(VLOOKUP(B125,'B-plus'!A:D,4,0),"0")</f>
        <v>0</v>
      </c>
      <c r="CX125" s="5" t="s">
        <v>256</v>
      </c>
      <c r="CY125" s="15">
        <f t="shared" si="87"/>
        <v>0</v>
      </c>
    </row>
    <row r="126" spans="1:103" x14ac:dyDescent="0.25">
      <c r="A126" s="5" t="s">
        <v>257</v>
      </c>
      <c r="B126" s="5">
        <v>1111084</v>
      </c>
      <c r="C126" s="4" t="s">
        <v>258</v>
      </c>
      <c r="D126" s="13">
        <v>29.33</v>
      </c>
      <c r="E126" s="19">
        <f t="shared" si="71"/>
        <v>0</v>
      </c>
      <c r="F126" s="5" t="s">
        <v>129</v>
      </c>
      <c r="G126" s="13">
        <f t="shared" si="72"/>
        <v>0</v>
      </c>
      <c r="H126" s="10" t="str">
        <f>IFERROR(VLOOKUP(A126,'1'!U:V,2,0),"0")</f>
        <v>0</v>
      </c>
      <c r="I126" s="5" t="s">
        <v>129</v>
      </c>
      <c r="J126" s="15">
        <f t="shared" ref="J126" si="202">+H126*D126</f>
        <v>0</v>
      </c>
      <c r="K126" s="10" t="str">
        <f>IFERROR(VLOOKUP(A126,'2'!U:V,2,0),"0")</f>
        <v>0</v>
      </c>
      <c r="L126" s="5" t="s">
        <v>129</v>
      </c>
      <c r="M126" s="15">
        <f t="shared" ref="M126" si="203">+K126*D126</f>
        <v>0</v>
      </c>
      <c r="N126" s="10" t="str">
        <f>IFERROR(VLOOKUP(A126,'3'!U:V,2,0),"0")</f>
        <v>0</v>
      </c>
      <c r="O126" s="5" t="s">
        <v>129</v>
      </c>
      <c r="P126" s="15">
        <f t="shared" ref="P126" si="204">+N126*D126</f>
        <v>0</v>
      </c>
      <c r="Q126" s="10" t="str">
        <f>IFERROR(VLOOKUP(A126,'4'!U:V,2,0),"0")</f>
        <v>0</v>
      </c>
      <c r="R126" s="5" t="s">
        <v>129</v>
      </c>
      <c r="S126" s="15">
        <f t="shared" ref="S126" si="205">+Q126*D126</f>
        <v>0</v>
      </c>
      <c r="T126" s="10" t="str">
        <f>IFERROR(VLOOKUP(A126,'5'!U:V,2,0),"0")</f>
        <v>0</v>
      </c>
      <c r="U126" s="5" t="s">
        <v>129</v>
      </c>
      <c r="V126" s="15">
        <f t="shared" ref="V126" si="206">+T126*D126</f>
        <v>0</v>
      </c>
      <c r="W126" s="10" t="str">
        <f>IFERROR(VLOOKUP(A126,'6'!U:V,2,0),"0")</f>
        <v>0</v>
      </c>
      <c r="X126" s="5" t="s">
        <v>129</v>
      </c>
      <c r="Y126" s="15">
        <f t="shared" ref="Y126" si="207">+W126*D126</f>
        <v>0</v>
      </c>
      <c r="Z126" s="10" t="str">
        <f>IFERROR(VLOOKUP(A126,'7'!U:V,2,0),"0")</f>
        <v>0</v>
      </c>
      <c r="AA126" s="5" t="s">
        <v>129</v>
      </c>
      <c r="AB126" s="15">
        <f t="shared" ref="AB126" si="208">+Z126*D126</f>
        <v>0</v>
      </c>
      <c r="AC126" s="10" t="str">
        <f>IFERROR(VLOOKUP(A126,'8'!U:V,2,0),"0")</f>
        <v>0</v>
      </c>
      <c r="AD126" s="5" t="s">
        <v>129</v>
      </c>
      <c r="AE126" s="15">
        <f t="shared" ref="AE126" si="209">+AC126*D126</f>
        <v>0</v>
      </c>
      <c r="AF126" s="10" t="str">
        <f>IFERROR(VLOOKUP(A126,'9'!U:V,2,0),"0")</f>
        <v>0</v>
      </c>
      <c r="AG126" s="5" t="s">
        <v>129</v>
      </c>
      <c r="AH126" s="15">
        <f t="shared" ref="AH126" si="210">+AF126*D126</f>
        <v>0</v>
      </c>
      <c r="AI126" s="10" t="str">
        <f>IFERROR(VLOOKUP(A126,'10'!U:V,2,0),"0")</f>
        <v>0</v>
      </c>
      <c r="AJ126" s="5" t="s">
        <v>129</v>
      </c>
      <c r="AK126" s="15">
        <f t="shared" ref="AK126" si="211">+AI126*D126</f>
        <v>0</v>
      </c>
      <c r="AL126" s="10" t="str">
        <f>IFERROR(VLOOKUP(A126,'11'!U:V,2,0),"0")</f>
        <v>0</v>
      </c>
      <c r="AM126" s="5" t="s">
        <v>129</v>
      </c>
      <c r="AN126" s="15">
        <f t="shared" ref="AN126" si="212">+AL126*D126</f>
        <v>0</v>
      </c>
      <c r="AO126" s="10" t="str">
        <f>IFERROR(VLOOKUP(A126,'12'!U:V,2,0),"0")</f>
        <v>0</v>
      </c>
      <c r="AP126" s="5" t="s">
        <v>129</v>
      </c>
      <c r="AQ126" s="15">
        <f t="shared" ref="AQ126" si="213">+AO126*D126</f>
        <v>0</v>
      </c>
      <c r="AR126" s="10" t="str">
        <f>IFERROR(VLOOKUP(A126,'13'!U:V,2,0),"0")</f>
        <v>0</v>
      </c>
      <c r="AS126" s="5" t="s">
        <v>129</v>
      </c>
      <c r="AT126" s="15">
        <f t="shared" ref="AT126" si="214">+AR126*D126</f>
        <v>0</v>
      </c>
      <c r="AU126" s="10" t="str">
        <f>IFERROR(VLOOKUP(A126,'14'!U:V,2,0),"0")</f>
        <v>0</v>
      </c>
      <c r="AV126" s="5" t="s">
        <v>129</v>
      </c>
      <c r="AW126" s="15">
        <f t="shared" ref="AW126" si="215">+AU126*D126</f>
        <v>0</v>
      </c>
      <c r="AX126" s="10" t="str">
        <f>IFERROR(VLOOKUP(A126,'15'!U:V,2,0),"0")</f>
        <v>0</v>
      </c>
      <c r="AY126" s="5" t="s">
        <v>129</v>
      </c>
      <c r="AZ126" s="15">
        <f t="shared" ref="AZ126" si="216">+AX126*D126</f>
        <v>0</v>
      </c>
      <c r="BA126" s="10" t="str">
        <f>IFERROR(VLOOKUP(A126,'16'!U:V,2,0),"0")</f>
        <v>0</v>
      </c>
      <c r="BB126" s="5" t="s">
        <v>129</v>
      </c>
      <c r="BC126" s="15">
        <f t="shared" ref="BC126" si="217">+BA126*D126</f>
        <v>0</v>
      </c>
      <c r="BD126" s="10" t="str">
        <f>IFERROR(VLOOKUP(A126,'17'!U:V,2,0),"0")</f>
        <v>0</v>
      </c>
      <c r="BE126" s="5" t="s">
        <v>129</v>
      </c>
      <c r="BF126" s="15">
        <f t="shared" ref="BF126" si="218">+BD126*D126</f>
        <v>0</v>
      </c>
      <c r="BG126" s="10" t="str">
        <f>IFERROR(VLOOKUP(A126,'18'!U:V,2,0),"0")</f>
        <v>0</v>
      </c>
      <c r="BH126" s="5" t="s">
        <v>129</v>
      </c>
      <c r="BI126" s="15">
        <f t="shared" ref="BI126" si="219">+BG126*D126</f>
        <v>0</v>
      </c>
      <c r="BJ126" s="10" t="str">
        <f>IFERROR(VLOOKUP(A126,'19'!U:V,2,0),"0")</f>
        <v>0</v>
      </c>
      <c r="BK126" s="5" t="s">
        <v>129</v>
      </c>
      <c r="BL126" s="15">
        <f t="shared" ref="BL126" si="220">+BJ126*D126</f>
        <v>0</v>
      </c>
      <c r="BM126" s="10" t="str">
        <f>IFERROR(VLOOKUP(A126,'20'!U:V,2,0),"0")</f>
        <v>0</v>
      </c>
      <c r="BN126" s="5" t="s">
        <v>129</v>
      </c>
      <c r="BO126" s="15">
        <f t="shared" ref="BO126" si="221">+BM126*D126</f>
        <v>0</v>
      </c>
      <c r="BP126" s="10" t="str">
        <f>IFERROR(VLOOKUP(A126,'21'!U:V,2,0),"0")</f>
        <v>0</v>
      </c>
      <c r="BQ126" s="5" t="s">
        <v>129</v>
      </c>
      <c r="BR126" s="15">
        <f t="shared" ref="BR126" si="222">+BP126*D126</f>
        <v>0</v>
      </c>
      <c r="BS126" s="10" t="str">
        <f>IFERROR(VLOOKUP(A126,'22'!U:V,2,0),"0")</f>
        <v>0</v>
      </c>
      <c r="BT126" s="5" t="s">
        <v>129</v>
      </c>
      <c r="BU126" s="15">
        <f t="shared" ref="BU126" si="223">+BS126*D126</f>
        <v>0</v>
      </c>
      <c r="BV126" s="10" t="str">
        <f>IFERROR(VLOOKUP(A126,'23'!U:V,2,0),"0")</f>
        <v>0</v>
      </c>
      <c r="BW126" s="5" t="s">
        <v>129</v>
      </c>
      <c r="BX126" s="15">
        <f t="shared" ref="BX126" si="224">+BV126*D126</f>
        <v>0</v>
      </c>
      <c r="BY126" s="10" t="str">
        <f>IFERROR(VLOOKUP(A126,'24'!U:V,2,0),"0")</f>
        <v>0</v>
      </c>
      <c r="BZ126" s="5" t="s">
        <v>129</v>
      </c>
      <c r="CA126" s="15">
        <f t="shared" ref="CA126" si="225">+BY126*D126</f>
        <v>0</v>
      </c>
      <c r="CB126" s="10" t="str">
        <f>IFERROR(VLOOKUP(A126,'25'!U:V,2,0),"0")</f>
        <v>0</v>
      </c>
      <c r="CC126" s="5" t="s">
        <v>129</v>
      </c>
      <c r="CD126" s="15">
        <f t="shared" ref="CD126" si="226">+CB126*D126</f>
        <v>0</v>
      </c>
      <c r="CE126" s="10" t="str">
        <f>IFERROR(VLOOKUP(A126,'26'!U:V,2,0),"0")</f>
        <v>0</v>
      </c>
      <c r="CF126" s="5" t="s">
        <v>129</v>
      </c>
      <c r="CG126" s="15">
        <f t="shared" ref="CG126" si="227">+CE126*D126</f>
        <v>0</v>
      </c>
      <c r="CH126" s="10" t="str">
        <f>IFERROR(VLOOKUP(A126,'27'!U:V,2,0),"0")</f>
        <v>0</v>
      </c>
      <c r="CI126" s="5" t="s">
        <v>129</v>
      </c>
      <c r="CJ126" s="15">
        <f t="shared" ref="CJ126" si="228">+CH126*D126</f>
        <v>0</v>
      </c>
      <c r="CK126" s="10" t="str">
        <f>IFERROR(VLOOKUP(A126,'28'!U:V,2,0),"0")</f>
        <v>0</v>
      </c>
      <c r="CL126" s="5" t="s">
        <v>129</v>
      </c>
      <c r="CM126" s="15">
        <f t="shared" si="83"/>
        <v>0</v>
      </c>
      <c r="CN126" s="10" t="str">
        <f>IFERROR(VLOOKUP(A126,'29'!U:V,2,0),"0")</f>
        <v>0</v>
      </c>
      <c r="CO126" s="5" t="s">
        <v>129</v>
      </c>
      <c r="CP126" s="15">
        <f t="shared" si="84"/>
        <v>0</v>
      </c>
      <c r="CQ126" s="10" t="str">
        <f>IFERROR(VLOOKUP(A126,'30'!U:V,2,0),"0")</f>
        <v>0</v>
      </c>
      <c r="CR126" s="5" t="s">
        <v>129</v>
      </c>
      <c r="CS126" s="15">
        <f t="shared" si="85"/>
        <v>0</v>
      </c>
      <c r="CT126" s="10" t="str">
        <f>IFERROR(VLOOKUP(A126,'31'!U:V,2,0),"0")</f>
        <v>0</v>
      </c>
      <c r="CU126" s="5" t="s">
        <v>129</v>
      </c>
      <c r="CV126" s="15">
        <f t="shared" si="86"/>
        <v>0</v>
      </c>
      <c r="CW126" s="10" t="str">
        <f>IFERROR(VLOOKUP(B126,'B-plus'!A:D,4,0),"0")</f>
        <v>0</v>
      </c>
      <c r="CX126" s="5" t="s">
        <v>129</v>
      </c>
      <c r="CY126" s="15">
        <f t="shared" si="87"/>
        <v>0</v>
      </c>
    </row>
    <row r="127" spans="1:103" x14ac:dyDescent="0.25">
      <c r="A127" s="5" t="s">
        <v>259</v>
      </c>
      <c r="B127" s="5">
        <v>1111024</v>
      </c>
      <c r="C127" s="4" t="s">
        <v>260</v>
      </c>
      <c r="D127" s="13">
        <v>14.44</v>
      </c>
      <c r="E127" s="19">
        <f t="shared" si="71"/>
        <v>0</v>
      </c>
      <c r="F127" s="5" t="s">
        <v>129</v>
      </c>
      <c r="G127" s="13">
        <f t="shared" si="72"/>
        <v>0</v>
      </c>
      <c r="H127" s="10" t="str">
        <f>IFERROR(VLOOKUP(A127,'1'!U:V,2,0),"0")</f>
        <v>0</v>
      </c>
      <c r="I127" s="5" t="s">
        <v>129</v>
      </c>
      <c r="J127" s="15">
        <f t="shared" ref="J127" si="229">+H127*D127</f>
        <v>0</v>
      </c>
      <c r="K127" s="10" t="str">
        <f>IFERROR(VLOOKUP(A127,'2'!U:V,2,0),"0")</f>
        <v>0</v>
      </c>
      <c r="L127" s="5" t="s">
        <v>129</v>
      </c>
      <c r="M127" s="15">
        <f t="shared" ref="M127" si="230">+K127*D127</f>
        <v>0</v>
      </c>
      <c r="N127" s="10" t="str">
        <f>IFERROR(VLOOKUP(A127,'3'!U:V,2,0),"0")</f>
        <v>0</v>
      </c>
      <c r="O127" s="5" t="s">
        <v>129</v>
      </c>
      <c r="P127" s="15">
        <f t="shared" ref="P127" si="231">+N127*D127</f>
        <v>0</v>
      </c>
      <c r="Q127" s="10" t="str">
        <f>IFERROR(VLOOKUP(A127,'4'!U:V,2,0),"0")</f>
        <v>0</v>
      </c>
      <c r="R127" s="5" t="s">
        <v>129</v>
      </c>
      <c r="S127" s="15">
        <f t="shared" ref="S127" si="232">+Q127*D127</f>
        <v>0</v>
      </c>
      <c r="T127" s="10" t="str">
        <f>IFERROR(VLOOKUP(A127,'5'!U:V,2,0),"0")</f>
        <v>0</v>
      </c>
      <c r="U127" s="5" t="s">
        <v>129</v>
      </c>
      <c r="V127" s="15">
        <f t="shared" ref="V127" si="233">+T127*D127</f>
        <v>0</v>
      </c>
      <c r="W127" s="10" t="str">
        <f>IFERROR(VLOOKUP(A127,'6'!U:V,2,0),"0")</f>
        <v>0</v>
      </c>
      <c r="X127" s="5" t="s">
        <v>129</v>
      </c>
      <c r="Y127" s="15">
        <f t="shared" ref="Y127" si="234">+W127*D127</f>
        <v>0</v>
      </c>
      <c r="Z127" s="10" t="str">
        <f>IFERROR(VLOOKUP(A127,'7'!U:V,2,0),"0")</f>
        <v>0</v>
      </c>
      <c r="AA127" s="5" t="s">
        <v>129</v>
      </c>
      <c r="AB127" s="15">
        <f t="shared" ref="AB127" si="235">+Z127*D127</f>
        <v>0</v>
      </c>
      <c r="AC127" s="10" t="str">
        <f>IFERROR(VLOOKUP(A127,'8'!U:V,2,0),"0")</f>
        <v>0</v>
      </c>
      <c r="AD127" s="5" t="s">
        <v>129</v>
      </c>
      <c r="AE127" s="15">
        <f t="shared" ref="AE127" si="236">+AC127*D127</f>
        <v>0</v>
      </c>
      <c r="AF127" s="10" t="str">
        <f>IFERROR(VLOOKUP(A127,'9'!U:V,2,0),"0")</f>
        <v>0</v>
      </c>
      <c r="AG127" s="5" t="s">
        <v>129</v>
      </c>
      <c r="AH127" s="15">
        <f t="shared" ref="AH127" si="237">+AF127*D127</f>
        <v>0</v>
      </c>
      <c r="AI127" s="10" t="str">
        <f>IFERROR(VLOOKUP(A127,'10'!U:V,2,0),"0")</f>
        <v>0</v>
      </c>
      <c r="AJ127" s="5" t="s">
        <v>129</v>
      </c>
      <c r="AK127" s="15">
        <f t="shared" ref="AK127" si="238">+AI127*D127</f>
        <v>0</v>
      </c>
      <c r="AL127" s="10" t="str">
        <f>IFERROR(VLOOKUP(A127,'11'!U:V,2,0),"0")</f>
        <v>0</v>
      </c>
      <c r="AM127" s="5" t="s">
        <v>129</v>
      </c>
      <c r="AN127" s="15">
        <f t="shared" ref="AN127" si="239">+AL127*D127</f>
        <v>0</v>
      </c>
      <c r="AO127" s="10" t="str">
        <f>IFERROR(VLOOKUP(A127,'12'!U:V,2,0),"0")</f>
        <v>0</v>
      </c>
      <c r="AP127" s="5" t="s">
        <v>129</v>
      </c>
      <c r="AQ127" s="15">
        <f t="shared" ref="AQ127" si="240">+AO127*D127</f>
        <v>0</v>
      </c>
      <c r="AR127" s="10" t="str">
        <f>IFERROR(VLOOKUP(A127,'13'!U:V,2,0),"0")</f>
        <v>0</v>
      </c>
      <c r="AS127" s="5" t="s">
        <v>129</v>
      </c>
      <c r="AT127" s="15">
        <f t="shared" ref="AT127" si="241">+AR127*D127</f>
        <v>0</v>
      </c>
      <c r="AU127" s="10" t="str">
        <f>IFERROR(VLOOKUP(A127,'14'!U:V,2,0),"0")</f>
        <v>0</v>
      </c>
      <c r="AV127" s="5" t="s">
        <v>129</v>
      </c>
      <c r="AW127" s="15">
        <f t="shared" ref="AW127" si="242">+AU127*D127</f>
        <v>0</v>
      </c>
      <c r="AX127" s="10" t="str">
        <f>IFERROR(VLOOKUP(A127,'15'!U:V,2,0),"0")</f>
        <v>0</v>
      </c>
      <c r="AY127" s="5" t="s">
        <v>129</v>
      </c>
      <c r="AZ127" s="15">
        <f t="shared" ref="AZ127" si="243">+AX127*D127</f>
        <v>0</v>
      </c>
      <c r="BA127" s="10" t="str">
        <f>IFERROR(VLOOKUP(A127,'16'!U:V,2,0),"0")</f>
        <v>0</v>
      </c>
      <c r="BB127" s="5" t="s">
        <v>129</v>
      </c>
      <c r="BC127" s="15">
        <f t="shared" ref="BC127" si="244">+BA127*D127</f>
        <v>0</v>
      </c>
      <c r="BD127" s="10" t="str">
        <f>IFERROR(VLOOKUP(A127,'17'!U:V,2,0),"0")</f>
        <v>0</v>
      </c>
      <c r="BE127" s="5" t="s">
        <v>129</v>
      </c>
      <c r="BF127" s="15">
        <f t="shared" ref="BF127" si="245">+BD127*D127</f>
        <v>0</v>
      </c>
      <c r="BG127" s="10" t="str">
        <f>IFERROR(VLOOKUP(A127,'18'!U:V,2,0),"0")</f>
        <v>0</v>
      </c>
      <c r="BH127" s="5" t="s">
        <v>129</v>
      </c>
      <c r="BI127" s="15">
        <f t="shared" ref="BI127" si="246">+BG127*D127</f>
        <v>0</v>
      </c>
      <c r="BJ127" s="10" t="str">
        <f>IFERROR(VLOOKUP(A127,'19'!U:V,2,0),"0")</f>
        <v>0</v>
      </c>
      <c r="BK127" s="5" t="s">
        <v>129</v>
      </c>
      <c r="BL127" s="15">
        <f t="shared" ref="BL127" si="247">+BJ127*D127</f>
        <v>0</v>
      </c>
      <c r="BM127" s="10" t="str">
        <f>IFERROR(VLOOKUP(A127,'20'!U:V,2,0),"0")</f>
        <v>0</v>
      </c>
      <c r="BN127" s="5" t="s">
        <v>129</v>
      </c>
      <c r="BO127" s="15">
        <f t="shared" ref="BO127" si="248">+BM127*D127</f>
        <v>0</v>
      </c>
      <c r="BP127" s="10" t="str">
        <f>IFERROR(VLOOKUP(A127,'21'!U:V,2,0),"0")</f>
        <v>0</v>
      </c>
      <c r="BQ127" s="5" t="s">
        <v>129</v>
      </c>
      <c r="BR127" s="15">
        <f t="shared" ref="BR127" si="249">+BP127*D127</f>
        <v>0</v>
      </c>
      <c r="BS127" s="10" t="str">
        <f>IFERROR(VLOOKUP(A127,'22'!U:V,2,0),"0")</f>
        <v>0</v>
      </c>
      <c r="BT127" s="5" t="s">
        <v>129</v>
      </c>
      <c r="BU127" s="15">
        <f t="shared" ref="BU127" si="250">+BS127*D127</f>
        <v>0</v>
      </c>
      <c r="BV127" s="10" t="str">
        <f>IFERROR(VLOOKUP(A127,'23'!U:V,2,0),"0")</f>
        <v>0</v>
      </c>
      <c r="BW127" s="5" t="s">
        <v>129</v>
      </c>
      <c r="BX127" s="15">
        <f t="shared" ref="BX127" si="251">+BV127*D127</f>
        <v>0</v>
      </c>
      <c r="BY127" s="10" t="str">
        <f>IFERROR(VLOOKUP(A127,'24'!U:V,2,0),"0")</f>
        <v>0</v>
      </c>
      <c r="BZ127" s="5" t="s">
        <v>129</v>
      </c>
      <c r="CA127" s="15">
        <f t="shared" ref="CA127" si="252">+BY127*D127</f>
        <v>0</v>
      </c>
      <c r="CB127" s="10" t="str">
        <f>IFERROR(VLOOKUP(A127,'25'!U:V,2,0),"0")</f>
        <v>0</v>
      </c>
      <c r="CC127" s="5" t="s">
        <v>129</v>
      </c>
      <c r="CD127" s="15">
        <f t="shared" ref="CD127" si="253">+CB127*D127</f>
        <v>0</v>
      </c>
      <c r="CE127" s="10" t="str">
        <f>IFERROR(VLOOKUP(A127,'26'!U:V,2,0),"0")</f>
        <v>0</v>
      </c>
      <c r="CF127" s="5" t="s">
        <v>129</v>
      </c>
      <c r="CG127" s="15">
        <f t="shared" ref="CG127" si="254">+CE127*D127</f>
        <v>0</v>
      </c>
      <c r="CH127" s="10" t="str">
        <f>IFERROR(VLOOKUP(A127,'27'!U:V,2,0),"0")</f>
        <v>0</v>
      </c>
      <c r="CI127" s="5" t="s">
        <v>129</v>
      </c>
      <c r="CJ127" s="15">
        <f t="shared" ref="CJ127" si="255">+CH127*D127</f>
        <v>0</v>
      </c>
      <c r="CK127" s="10" t="str">
        <f>IFERROR(VLOOKUP(A127,'28'!U:V,2,0),"0")</f>
        <v>0</v>
      </c>
      <c r="CL127" s="5" t="s">
        <v>129</v>
      </c>
      <c r="CM127" s="15">
        <f t="shared" ref="CM127" si="256">+CK127*D127</f>
        <v>0</v>
      </c>
      <c r="CN127" s="10" t="str">
        <f>IFERROR(VLOOKUP(A127,'29'!U:V,2,0),"0")</f>
        <v>0</v>
      </c>
      <c r="CO127" s="5" t="s">
        <v>129</v>
      </c>
      <c r="CP127" s="15">
        <f t="shared" ref="CP127" si="257">+CN127*D127</f>
        <v>0</v>
      </c>
      <c r="CQ127" s="10" t="str">
        <f>IFERROR(VLOOKUP(A127,'30'!U:V,2,0),"0")</f>
        <v>0</v>
      </c>
      <c r="CR127" s="5" t="s">
        <v>129</v>
      </c>
      <c r="CS127" s="15">
        <f t="shared" si="85"/>
        <v>0</v>
      </c>
      <c r="CT127" s="10" t="str">
        <f>IFERROR(VLOOKUP(A127,'31'!U:V,2,0),"0")</f>
        <v>0</v>
      </c>
      <c r="CU127" s="5" t="s">
        <v>129</v>
      </c>
      <c r="CV127" s="15">
        <f t="shared" si="86"/>
        <v>0</v>
      </c>
      <c r="CW127" s="10" t="str">
        <f>IFERROR(VLOOKUP(B127,'B-plus'!A:D,4,0),"0")</f>
        <v>0</v>
      </c>
      <c r="CX127" s="5" t="s">
        <v>129</v>
      </c>
      <c r="CY127" s="15">
        <f t="shared" si="87"/>
        <v>0</v>
      </c>
    </row>
    <row r="128" spans="1:103" x14ac:dyDescent="0.6">
      <c r="A128" s="5" t="s">
        <v>261</v>
      </c>
      <c r="B128" s="5">
        <v>1111086</v>
      </c>
      <c r="C128" s="21" t="s">
        <v>262</v>
      </c>
      <c r="D128" s="13">
        <v>27.61</v>
      </c>
      <c r="E128" s="19">
        <f t="shared" si="71"/>
        <v>0</v>
      </c>
      <c r="F128" s="5" t="s">
        <v>129</v>
      </c>
      <c r="G128" s="13">
        <f t="shared" si="72"/>
        <v>0</v>
      </c>
      <c r="H128" s="10" t="str">
        <f>IFERROR(VLOOKUP(A128,'1'!U:V,2,0),"0")</f>
        <v>0</v>
      </c>
      <c r="I128" s="5" t="s">
        <v>129</v>
      </c>
      <c r="J128" s="15">
        <f t="shared" ref="J128" si="258">+H128*D128</f>
        <v>0</v>
      </c>
      <c r="K128" s="10" t="str">
        <f>IFERROR(VLOOKUP(A128,'2'!U:V,2,0),"0")</f>
        <v>0</v>
      </c>
      <c r="L128" s="5" t="s">
        <v>129</v>
      </c>
      <c r="M128" s="15">
        <f t="shared" ref="M128" si="259">+K128*D128</f>
        <v>0</v>
      </c>
      <c r="N128" s="10" t="str">
        <f>IFERROR(VLOOKUP(A128,'3'!U:V,2,0),"0")</f>
        <v>0</v>
      </c>
      <c r="O128" s="5" t="s">
        <v>129</v>
      </c>
      <c r="P128" s="15">
        <f t="shared" ref="P128" si="260">+N128*D128</f>
        <v>0</v>
      </c>
      <c r="Q128" s="10" t="str">
        <f>IFERROR(VLOOKUP(A128,'4'!U:V,2,0),"0")</f>
        <v>0</v>
      </c>
      <c r="R128" s="5" t="s">
        <v>129</v>
      </c>
      <c r="S128" s="15">
        <f t="shared" ref="S128" si="261">+Q128*D128</f>
        <v>0</v>
      </c>
      <c r="T128" s="10" t="str">
        <f>IFERROR(VLOOKUP(A128,'5'!U:V,2,0),"0")</f>
        <v>0</v>
      </c>
      <c r="U128" s="5" t="s">
        <v>129</v>
      </c>
      <c r="V128" s="15">
        <f t="shared" ref="V128" si="262">+T128*D128</f>
        <v>0</v>
      </c>
      <c r="W128" s="10" t="str">
        <f>IFERROR(VLOOKUP(A128,'6'!U:V,2,0),"0")</f>
        <v>0</v>
      </c>
      <c r="X128" s="5" t="s">
        <v>129</v>
      </c>
      <c r="Y128" s="15">
        <f t="shared" ref="Y128" si="263">+W128*D128</f>
        <v>0</v>
      </c>
      <c r="Z128" s="10" t="str">
        <f>IFERROR(VLOOKUP(A128,'7'!U:V,2,0),"0")</f>
        <v>0</v>
      </c>
      <c r="AA128" s="5" t="s">
        <v>129</v>
      </c>
      <c r="AB128" s="15">
        <f t="shared" ref="AB128" si="264">+Z128*D128</f>
        <v>0</v>
      </c>
      <c r="AC128" s="10" t="str">
        <f>IFERROR(VLOOKUP(A128,'8'!U:V,2,0),"0")</f>
        <v>0</v>
      </c>
      <c r="AD128" s="5" t="s">
        <v>129</v>
      </c>
      <c r="AE128" s="15">
        <f t="shared" ref="AE128" si="265">+AC128*D128</f>
        <v>0</v>
      </c>
      <c r="AF128" s="10" t="str">
        <f>IFERROR(VLOOKUP(A128,'9'!U:V,2,0),"0")</f>
        <v>0</v>
      </c>
      <c r="AG128" s="5" t="s">
        <v>129</v>
      </c>
      <c r="AH128" s="15">
        <f t="shared" ref="AH128" si="266">+AF128*D128</f>
        <v>0</v>
      </c>
      <c r="AI128" s="10" t="str">
        <f>IFERROR(VLOOKUP(A128,'10'!U:V,2,0),"0")</f>
        <v>0</v>
      </c>
      <c r="AJ128" s="5" t="s">
        <v>129</v>
      </c>
      <c r="AK128" s="15">
        <f t="shared" ref="AK128" si="267">+AI128*D128</f>
        <v>0</v>
      </c>
      <c r="AL128" s="10" t="str">
        <f>IFERROR(VLOOKUP(A128,'11'!U:V,2,0),"0")</f>
        <v>0</v>
      </c>
      <c r="AM128" s="5" t="s">
        <v>129</v>
      </c>
      <c r="AN128" s="15">
        <f t="shared" ref="AN128" si="268">+AL128*D128</f>
        <v>0</v>
      </c>
      <c r="AO128" s="10" t="str">
        <f>IFERROR(VLOOKUP(A128,'12'!U:V,2,0),"0")</f>
        <v>0</v>
      </c>
      <c r="AP128" s="5" t="s">
        <v>129</v>
      </c>
      <c r="AQ128" s="15">
        <f t="shared" ref="AQ128" si="269">+AO128*D128</f>
        <v>0</v>
      </c>
      <c r="AR128" s="10" t="str">
        <f>IFERROR(VLOOKUP(A128,'13'!U:V,2,0),"0")</f>
        <v>0</v>
      </c>
      <c r="AS128" s="5" t="s">
        <v>129</v>
      </c>
      <c r="AT128" s="15">
        <f t="shared" ref="AT128" si="270">+AR128*D128</f>
        <v>0</v>
      </c>
      <c r="AU128" s="10" t="str">
        <f>IFERROR(VLOOKUP(A128,'14'!U:V,2,0),"0")</f>
        <v>0</v>
      </c>
      <c r="AV128" s="5" t="s">
        <v>129</v>
      </c>
      <c r="AW128" s="15">
        <f t="shared" ref="AW128" si="271">+AU128*D128</f>
        <v>0</v>
      </c>
      <c r="AX128" s="10" t="str">
        <f>IFERROR(VLOOKUP(A128,'15'!U:V,2,0),"0")</f>
        <v>0</v>
      </c>
      <c r="AY128" s="5" t="s">
        <v>129</v>
      </c>
      <c r="AZ128" s="15">
        <f t="shared" ref="AZ128" si="272">+AX128*D128</f>
        <v>0</v>
      </c>
      <c r="BA128" s="10" t="str">
        <f>IFERROR(VLOOKUP(A128,'16'!U:V,2,0),"0")</f>
        <v>0</v>
      </c>
      <c r="BB128" s="5" t="s">
        <v>129</v>
      </c>
      <c r="BC128" s="15">
        <f t="shared" ref="BC128" si="273">+BA128*D128</f>
        <v>0</v>
      </c>
      <c r="BD128" s="10" t="str">
        <f>IFERROR(VLOOKUP(A128,'17'!U:V,2,0),"0")</f>
        <v>0</v>
      </c>
      <c r="BE128" s="5" t="s">
        <v>129</v>
      </c>
      <c r="BF128" s="15">
        <f t="shared" ref="BF128" si="274">+BD128*D128</f>
        <v>0</v>
      </c>
      <c r="BG128" s="10" t="str">
        <f>IFERROR(VLOOKUP(A128,'18'!U:V,2,0),"0")</f>
        <v>0</v>
      </c>
      <c r="BH128" s="5" t="s">
        <v>129</v>
      </c>
      <c r="BI128" s="15">
        <f t="shared" ref="BI128" si="275">+BG128*D128</f>
        <v>0</v>
      </c>
      <c r="BJ128" s="10" t="str">
        <f>IFERROR(VLOOKUP(A128,'19'!U:V,2,0),"0")</f>
        <v>0</v>
      </c>
      <c r="BK128" s="5" t="s">
        <v>129</v>
      </c>
      <c r="BL128" s="15">
        <f t="shared" ref="BL128" si="276">+BJ128*D128</f>
        <v>0</v>
      </c>
      <c r="BM128" s="10" t="str">
        <f>IFERROR(VLOOKUP(A128,'20'!U:V,2,0),"0")</f>
        <v>0</v>
      </c>
      <c r="BN128" s="5" t="s">
        <v>129</v>
      </c>
      <c r="BO128" s="15">
        <f t="shared" ref="BO128" si="277">+BM128*D128</f>
        <v>0</v>
      </c>
      <c r="BP128" s="10" t="str">
        <f>IFERROR(VLOOKUP(A128,'21'!U:V,2,0),"0")</f>
        <v>0</v>
      </c>
      <c r="BQ128" s="5" t="s">
        <v>129</v>
      </c>
      <c r="BR128" s="15">
        <f t="shared" ref="BR128" si="278">+BP128*D128</f>
        <v>0</v>
      </c>
      <c r="BS128" s="10" t="str">
        <f>IFERROR(VLOOKUP(A128,'22'!U:V,2,0),"0")</f>
        <v>0</v>
      </c>
      <c r="BT128" s="5" t="s">
        <v>129</v>
      </c>
      <c r="BU128" s="15">
        <f t="shared" ref="BU128" si="279">+BS128*D128</f>
        <v>0</v>
      </c>
      <c r="BV128" s="10" t="str">
        <f>IFERROR(VLOOKUP(A128,'23'!U:V,2,0),"0")</f>
        <v>0</v>
      </c>
      <c r="BW128" s="5" t="s">
        <v>129</v>
      </c>
      <c r="BX128" s="15">
        <f t="shared" ref="BX128" si="280">+BV128*D128</f>
        <v>0</v>
      </c>
      <c r="BY128" s="10" t="str">
        <f>IFERROR(VLOOKUP(A128,'24'!U:V,2,0),"0")</f>
        <v>0</v>
      </c>
      <c r="BZ128" s="5" t="s">
        <v>129</v>
      </c>
      <c r="CA128" s="15">
        <f t="shared" ref="CA128" si="281">+BY128*D128</f>
        <v>0</v>
      </c>
      <c r="CB128" s="10" t="str">
        <f>IFERROR(VLOOKUP(A128,'25'!U:V,2,0),"0")</f>
        <v>0</v>
      </c>
      <c r="CC128" s="5" t="s">
        <v>129</v>
      </c>
      <c r="CD128" s="15">
        <f t="shared" ref="CD128" si="282">+CB128*D128</f>
        <v>0</v>
      </c>
      <c r="CE128" s="10" t="str">
        <f>IFERROR(VLOOKUP(A128,'26'!U:V,2,0),"0")</f>
        <v>0</v>
      </c>
      <c r="CF128" s="5" t="s">
        <v>129</v>
      </c>
      <c r="CG128" s="15">
        <f t="shared" ref="CG128" si="283">+CE128*D128</f>
        <v>0</v>
      </c>
      <c r="CH128" s="10" t="str">
        <f>IFERROR(VLOOKUP(A128,'27'!U:V,2,0),"0")</f>
        <v>0</v>
      </c>
      <c r="CI128" s="5" t="s">
        <v>129</v>
      </c>
      <c r="CJ128" s="15">
        <f t="shared" ref="CJ128" si="284">+CH128*D128</f>
        <v>0</v>
      </c>
      <c r="CK128" s="10" t="str">
        <f>IFERROR(VLOOKUP(A128,'28'!U:V,2,0),"0")</f>
        <v>0</v>
      </c>
      <c r="CL128" s="5" t="s">
        <v>129</v>
      </c>
      <c r="CM128" s="15">
        <f t="shared" ref="CM128" si="285">+CK128*D128</f>
        <v>0</v>
      </c>
      <c r="CN128" s="10" t="str">
        <f>IFERROR(VLOOKUP(A128,'29'!U:V,2,0),"0")</f>
        <v>0</v>
      </c>
      <c r="CO128" s="5" t="s">
        <v>129</v>
      </c>
      <c r="CP128" s="15">
        <f t="shared" ref="CP128" si="286">+CN128*D128</f>
        <v>0</v>
      </c>
      <c r="CQ128" s="10" t="str">
        <f>IFERROR(VLOOKUP(A128,'30'!U:V,2,0),"0")</f>
        <v>0</v>
      </c>
      <c r="CR128" s="5" t="s">
        <v>129</v>
      </c>
      <c r="CS128" s="15">
        <f t="shared" ref="CS128" si="287">+CQ128*D128</f>
        <v>0</v>
      </c>
      <c r="CT128" s="10" t="str">
        <f>IFERROR(VLOOKUP(A128,'31'!U:V,2,0),"0")</f>
        <v>0</v>
      </c>
      <c r="CU128" s="5" t="s">
        <v>129</v>
      </c>
      <c r="CV128" s="15">
        <f t="shared" si="86"/>
        <v>0</v>
      </c>
      <c r="CW128" s="10" t="str">
        <f>IFERROR(VLOOKUP(B128,'B-plus'!A:D,4,0),"0")</f>
        <v>0</v>
      </c>
      <c r="CX128" s="5" t="s">
        <v>129</v>
      </c>
      <c r="CY128" s="15">
        <f t="shared" si="87"/>
        <v>0</v>
      </c>
    </row>
    <row r="129" spans="1:103" x14ac:dyDescent="0.25">
      <c r="A129" s="5" t="s">
        <v>264</v>
      </c>
      <c r="B129" s="5" t="s">
        <v>264</v>
      </c>
      <c r="C129" s="4" t="s">
        <v>265</v>
      </c>
      <c r="D129" s="13">
        <v>19.39</v>
      </c>
      <c r="E129" s="19">
        <f t="shared" si="71"/>
        <v>0</v>
      </c>
      <c r="F129" s="5" t="s">
        <v>129</v>
      </c>
      <c r="G129" s="13">
        <f t="shared" si="72"/>
        <v>0</v>
      </c>
      <c r="H129" s="10" t="str">
        <f>IFERROR(VLOOKUP(A129,'1'!U:V,2,0),"0")</f>
        <v>0</v>
      </c>
      <c r="I129" s="5" t="s">
        <v>129</v>
      </c>
      <c r="J129" s="15">
        <f t="shared" ref="J129" si="288">+H129*D129</f>
        <v>0</v>
      </c>
      <c r="K129" s="10" t="str">
        <f>IFERROR(VLOOKUP(A129,'2'!U:V,2,0),"0")</f>
        <v>0</v>
      </c>
      <c r="L129" s="5" t="s">
        <v>129</v>
      </c>
      <c r="M129" s="15">
        <f t="shared" ref="M129" si="289">+K129*D129</f>
        <v>0</v>
      </c>
      <c r="N129" s="10" t="str">
        <f>IFERROR(VLOOKUP(A129,'3'!U:V,2,0),"0")</f>
        <v>0</v>
      </c>
      <c r="O129" s="5" t="s">
        <v>129</v>
      </c>
      <c r="P129" s="15">
        <f t="shared" ref="P129" si="290">+N129*D129</f>
        <v>0</v>
      </c>
      <c r="Q129" s="10" t="str">
        <f>IFERROR(VLOOKUP(A129,'4'!U:V,2,0),"0")</f>
        <v>0</v>
      </c>
      <c r="R129" s="5" t="s">
        <v>129</v>
      </c>
      <c r="S129" s="15">
        <f t="shared" ref="S129" si="291">+Q129*D129</f>
        <v>0</v>
      </c>
      <c r="T129" s="10" t="str">
        <f>IFERROR(VLOOKUP(A129,'5'!U:V,2,0),"0")</f>
        <v>0</v>
      </c>
      <c r="U129" s="5" t="s">
        <v>129</v>
      </c>
      <c r="V129" s="15">
        <f t="shared" ref="V129" si="292">+T129*D129</f>
        <v>0</v>
      </c>
      <c r="W129" s="10" t="str">
        <f>IFERROR(VLOOKUP(A129,'6'!U:V,2,0),"0")</f>
        <v>0</v>
      </c>
      <c r="X129" s="5" t="s">
        <v>129</v>
      </c>
      <c r="Y129" s="15">
        <f t="shared" ref="Y129" si="293">+W129*D129</f>
        <v>0</v>
      </c>
      <c r="Z129" s="10" t="str">
        <f>IFERROR(VLOOKUP(A129,'7'!U:V,2,0),"0")</f>
        <v>0</v>
      </c>
      <c r="AA129" s="5" t="s">
        <v>129</v>
      </c>
      <c r="AB129" s="15">
        <f t="shared" ref="AB129" si="294">+Z129*D129</f>
        <v>0</v>
      </c>
      <c r="AC129" s="10" t="str">
        <f>IFERROR(VLOOKUP(A129,'8'!U:V,2,0),"0")</f>
        <v>0</v>
      </c>
      <c r="AD129" s="5" t="s">
        <v>129</v>
      </c>
      <c r="AE129" s="15">
        <f t="shared" ref="AE129" si="295">+AC129*D129</f>
        <v>0</v>
      </c>
      <c r="AF129" s="10" t="str">
        <f>IFERROR(VLOOKUP(A129,'9'!U:V,2,0),"0")</f>
        <v>0</v>
      </c>
      <c r="AG129" s="5" t="s">
        <v>129</v>
      </c>
      <c r="AH129" s="15">
        <f t="shared" ref="AH129" si="296">+AF129*D129</f>
        <v>0</v>
      </c>
      <c r="AI129" s="10" t="str">
        <f>IFERROR(VLOOKUP(A129,'10'!U:V,2,0),"0")</f>
        <v>0</v>
      </c>
      <c r="AJ129" s="5" t="s">
        <v>129</v>
      </c>
      <c r="AK129" s="15">
        <f t="shared" ref="AK129" si="297">+AI129*D129</f>
        <v>0</v>
      </c>
      <c r="AL129" s="10" t="str">
        <f>IFERROR(VLOOKUP(A129,'11'!U:V,2,0),"0")</f>
        <v>0</v>
      </c>
      <c r="AM129" s="5" t="s">
        <v>129</v>
      </c>
      <c r="AN129" s="15">
        <f t="shared" ref="AN129" si="298">+AL129*D129</f>
        <v>0</v>
      </c>
      <c r="AO129" s="10" t="str">
        <f>IFERROR(VLOOKUP(A129,'12'!U:V,2,0),"0")</f>
        <v>0</v>
      </c>
      <c r="AP129" s="5" t="s">
        <v>129</v>
      </c>
      <c r="AQ129" s="15">
        <f t="shared" ref="AQ129" si="299">+AO129*D129</f>
        <v>0</v>
      </c>
      <c r="AR129" s="10" t="str">
        <f>IFERROR(VLOOKUP(A129,'13'!U:V,2,0),"0")</f>
        <v>0</v>
      </c>
      <c r="AS129" s="5" t="s">
        <v>129</v>
      </c>
      <c r="AT129" s="15">
        <f t="shared" ref="AT129" si="300">+AR129*D129</f>
        <v>0</v>
      </c>
      <c r="AU129" s="10" t="str">
        <f>IFERROR(VLOOKUP(A129,'14'!U:V,2,0),"0")</f>
        <v>0</v>
      </c>
      <c r="AV129" s="5" t="s">
        <v>129</v>
      </c>
      <c r="AW129" s="15">
        <f t="shared" ref="AW129" si="301">+AU129*D129</f>
        <v>0</v>
      </c>
      <c r="AX129" s="10" t="str">
        <f>IFERROR(VLOOKUP(A129,'15'!U:V,2,0),"0")</f>
        <v>0</v>
      </c>
      <c r="AY129" s="5" t="s">
        <v>129</v>
      </c>
      <c r="AZ129" s="15">
        <f t="shared" ref="AZ129" si="302">+AX129*D129</f>
        <v>0</v>
      </c>
      <c r="BA129" s="10" t="str">
        <f>IFERROR(VLOOKUP(A129,'16'!U:V,2,0),"0")</f>
        <v>0</v>
      </c>
      <c r="BB129" s="5" t="s">
        <v>129</v>
      </c>
      <c r="BC129" s="15">
        <f t="shared" ref="BC129" si="303">+BA129*D129</f>
        <v>0</v>
      </c>
      <c r="BD129" s="10" t="str">
        <f>IFERROR(VLOOKUP(A129,'17'!U:V,2,0),"0")</f>
        <v>0</v>
      </c>
      <c r="BE129" s="5" t="s">
        <v>129</v>
      </c>
      <c r="BF129" s="15">
        <f t="shared" ref="BF129" si="304">+BD129*D129</f>
        <v>0</v>
      </c>
      <c r="BG129" s="10" t="str">
        <f>IFERROR(VLOOKUP(A129,'18'!U:V,2,0),"0")</f>
        <v>0</v>
      </c>
      <c r="BH129" s="5" t="s">
        <v>129</v>
      </c>
      <c r="BI129" s="15">
        <f t="shared" ref="BI129" si="305">+BG129*D129</f>
        <v>0</v>
      </c>
      <c r="BJ129" s="10" t="str">
        <f>IFERROR(VLOOKUP(A129,'19'!U:V,2,0),"0")</f>
        <v>0</v>
      </c>
      <c r="BK129" s="5" t="s">
        <v>129</v>
      </c>
      <c r="BL129" s="15">
        <f t="shared" ref="BL129" si="306">+BJ129*D129</f>
        <v>0</v>
      </c>
      <c r="BM129" s="10" t="str">
        <f>IFERROR(VLOOKUP(A129,'20'!U:V,2,0),"0")</f>
        <v>0</v>
      </c>
      <c r="BN129" s="5" t="s">
        <v>129</v>
      </c>
      <c r="BO129" s="15">
        <f t="shared" ref="BO129" si="307">+BM129*D129</f>
        <v>0</v>
      </c>
      <c r="BP129" s="10" t="str">
        <f>IFERROR(VLOOKUP(A129,'21'!U:V,2,0),"0")</f>
        <v>0</v>
      </c>
      <c r="BQ129" s="5" t="s">
        <v>129</v>
      </c>
      <c r="BR129" s="15">
        <f t="shared" ref="BR129" si="308">+BP129*D129</f>
        <v>0</v>
      </c>
      <c r="BS129" s="10" t="str">
        <f>IFERROR(VLOOKUP(A129,'22'!U:V,2,0),"0")</f>
        <v>0</v>
      </c>
      <c r="BT129" s="5" t="s">
        <v>129</v>
      </c>
      <c r="BU129" s="15">
        <f t="shared" ref="BU129" si="309">+BS129*D129</f>
        <v>0</v>
      </c>
      <c r="BV129" s="10" t="str">
        <f>IFERROR(VLOOKUP(A129,'23'!U:V,2,0),"0")</f>
        <v>0</v>
      </c>
      <c r="BW129" s="5" t="s">
        <v>129</v>
      </c>
      <c r="BX129" s="15">
        <f t="shared" ref="BX129" si="310">+BV129*D129</f>
        <v>0</v>
      </c>
      <c r="BY129" s="10" t="str">
        <f>IFERROR(VLOOKUP(A129,'24'!U:V,2,0),"0")</f>
        <v>0</v>
      </c>
      <c r="BZ129" s="5" t="s">
        <v>129</v>
      </c>
      <c r="CA129" s="15">
        <f t="shared" ref="CA129" si="311">+BY129*D129</f>
        <v>0</v>
      </c>
      <c r="CB129" s="10" t="str">
        <f>IFERROR(VLOOKUP(A129,'25'!U:V,2,0),"0")</f>
        <v>0</v>
      </c>
      <c r="CC129" s="5" t="s">
        <v>129</v>
      </c>
      <c r="CD129" s="15">
        <f t="shared" ref="CD129" si="312">+CB129*D129</f>
        <v>0</v>
      </c>
      <c r="CE129" s="10" t="str">
        <f>IFERROR(VLOOKUP(A129,'26'!U:V,2,0),"0")</f>
        <v>0</v>
      </c>
      <c r="CF129" s="5" t="s">
        <v>129</v>
      </c>
      <c r="CG129" s="15">
        <f t="shared" ref="CG129" si="313">+CE129*D129</f>
        <v>0</v>
      </c>
      <c r="CH129" s="10" t="str">
        <f>IFERROR(VLOOKUP(A129,'27'!U:V,2,0),"0")</f>
        <v>0</v>
      </c>
      <c r="CI129" s="5" t="s">
        <v>129</v>
      </c>
      <c r="CJ129" s="15">
        <f t="shared" ref="CJ129" si="314">+CH129*D129</f>
        <v>0</v>
      </c>
      <c r="CK129" s="10" t="str">
        <f>IFERROR(VLOOKUP(A129,'28'!U:V,2,0),"0")</f>
        <v>0</v>
      </c>
      <c r="CL129" s="5" t="s">
        <v>129</v>
      </c>
      <c r="CM129" s="15">
        <f t="shared" ref="CM129" si="315">+CK129*D129</f>
        <v>0</v>
      </c>
      <c r="CN129" s="10" t="str">
        <f>IFERROR(VLOOKUP(A129,'29'!U:V,2,0),"0")</f>
        <v>0</v>
      </c>
      <c r="CO129" s="5" t="s">
        <v>129</v>
      </c>
      <c r="CP129" s="15">
        <f t="shared" ref="CP129" si="316">+CN129*D129</f>
        <v>0</v>
      </c>
      <c r="CQ129" s="10" t="str">
        <f>IFERROR(VLOOKUP(A129,'30'!U:V,2,0),"0")</f>
        <v>0</v>
      </c>
      <c r="CR129" s="5" t="s">
        <v>129</v>
      </c>
      <c r="CS129" s="15">
        <f t="shared" ref="CS129" si="317">+CQ129*D129</f>
        <v>0</v>
      </c>
      <c r="CT129" s="10" t="str">
        <f>IFERROR(VLOOKUP(A129,'31'!U:V,2,0),"0")</f>
        <v>0</v>
      </c>
      <c r="CU129" s="5" t="s">
        <v>129</v>
      </c>
      <c r="CV129" s="15">
        <f t="shared" si="86"/>
        <v>0</v>
      </c>
      <c r="CW129" s="10" t="str">
        <f>IFERROR(VLOOKUP(B129,'B-plus'!A:D,4,0),"0")</f>
        <v>0</v>
      </c>
      <c r="CX129" s="5" t="s">
        <v>129</v>
      </c>
      <c r="CY129" s="15">
        <f t="shared" si="87"/>
        <v>0</v>
      </c>
    </row>
    <row r="130" spans="1:103" x14ac:dyDescent="0.25">
      <c r="A130" s="5" t="s">
        <v>266</v>
      </c>
      <c r="B130" s="5">
        <v>1111016</v>
      </c>
      <c r="C130" s="4" t="s">
        <v>267</v>
      </c>
      <c r="D130" s="13">
        <v>26.06</v>
      </c>
      <c r="E130" s="19">
        <f t="shared" si="71"/>
        <v>0</v>
      </c>
      <c r="F130" s="5" t="s">
        <v>129</v>
      </c>
      <c r="G130" s="13">
        <f t="shared" si="72"/>
        <v>0</v>
      </c>
      <c r="H130" s="10" t="str">
        <f>IFERROR(VLOOKUP(A130,'1'!U:V,2,0),"0")</f>
        <v>0</v>
      </c>
      <c r="I130" s="5" t="s">
        <v>129</v>
      </c>
      <c r="J130" s="15">
        <f t="shared" ref="J130" si="318">+H130*D130</f>
        <v>0</v>
      </c>
      <c r="K130" s="10" t="str">
        <f>IFERROR(VLOOKUP(A130,'2'!U:V,2,0),"0")</f>
        <v>0</v>
      </c>
      <c r="L130" s="5" t="s">
        <v>129</v>
      </c>
      <c r="M130" s="15">
        <f t="shared" ref="M130" si="319">+K130*D130</f>
        <v>0</v>
      </c>
      <c r="N130" s="10" t="str">
        <f>IFERROR(VLOOKUP(A130,'3'!U:V,2,0),"0")</f>
        <v>0</v>
      </c>
      <c r="O130" s="5" t="s">
        <v>129</v>
      </c>
      <c r="P130" s="15">
        <f t="shared" ref="P130" si="320">+N130*D130</f>
        <v>0</v>
      </c>
      <c r="Q130" s="10" t="str">
        <f>IFERROR(VLOOKUP(A130,'4'!U:V,2,0),"0")</f>
        <v>0</v>
      </c>
      <c r="R130" s="5" t="s">
        <v>129</v>
      </c>
      <c r="S130" s="15">
        <f t="shared" ref="S130" si="321">+Q130*D130</f>
        <v>0</v>
      </c>
      <c r="T130" s="10" t="str">
        <f>IFERROR(VLOOKUP(A130,'5'!U:V,2,0),"0")</f>
        <v>0</v>
      </c>
      <c r="U130" s="5" t="s">
        <v>129</v>
      </c>
      <c r="V130" s="15">
        <f t="shared" ref="V130" si="322">+T130*D130</f>
        <v>0</v>
      </c>
      <c r="W130" s="10" t="str">
        <f>IFERROR(VLOOKUP(A130,'6'!U:V,2,0),"0")</f>
        <v>0</v>
      </c>
      <c r="X130" s="5" t="s">
        <v>129</v>
      </c>
      <c r="Y130" s="15">
        <f t="shared" ref="Y130" si="323">+W130*D130</f>
        <v>0</v>
      </c>
      <c r="Z130" s="10" t="str">
        <f>IFERROR(VLOOKUP(A130,'7'!U:V,2,0),"0")</f>
        <v>0</v>
      </c>
      <c r="AA130" s="5" t="s">
        <v>129</v>
      </c>
      <c r="AB130" s="15">
        <f t="shared" ref="AB130" si="324">+Z130*D130</f>
        <v>0</v>
      </c>
      <c r="AC130" s="10" t="str">
        <f>IFERROR(VLOOKUP(A130,'8'!U:V,2,0),"0")</f>
        <v>0</v>
      </c>
      <c r="AD130" s="5" t="s">
        <v>129</v>
      </c>
      <c r="AE130" s="15">
        <f t="shared" ref="AE130" si="325">+AC130*D130</f>
        <v>0</v>
      </c>
      <c r="AF130" s="10" t="str">
        <f>IFERROR(VLOOKUP(A130,'9'!U:V,2,0),"0")</f>
        <v>0</v>
      </c>
      <c r="AG130" s="5" t="s">
        <v>129</v>
      </c>
      <c r="AH130" s="15">
        <f t="shared" ref="AH130" si="326">+AF130*D130</f>
        <v>0</v>
      </c>
      <c r="AI130" s="10" t="str">
        <f>IFERROR(VLOOKUP(A130,'10'!U:V,2,0),"0")</f>
        <v>0</v>
      </c>
      <c r="AJ130" s="5" t="s">
        <v>129</v>
      </c>
      <c r="AK130" s="15">
        <f t="shared" ref="AK130" si="327">+AI130*D130</f>
        <v>0</v>
      </c>
      <c r="AL130" s="10" t="str">
        <f>IFERROR(VLOOKUP(A130,'11'!U:V,2,0),"0")</f>
        <v>0</v>
      </c>
      <c r="AM130" s="5" t="s">
        <v>129</v>
      </c>
      <c r="AN130" s="15">
        <f t="shared" ref="AN130" si="328">+AL130*D130</f>
        <v>0</v>
      </c>
      <c r="AO130" s="10" t="str">
        <f>IFERROR(VLOOKUP(A130,'12'!U:V,2,0),"0")</f>
        <v>0</v>
      </c>
      <c r="AP130" s="5" t="s">
        <v>129</v>
      </c>
      <c r="AQ130" s="15">
        <f t="shared" ref="AQ130" si="329">+AO130*D130</f>
        <v>0</v>
      </c>
      <c r="AR130" s="10" t="str">
        <f>IFERROR(VLOOKUP(A130,'13'!U:V,2,0),"0")</f>
        <v>0</v>
      </c>
      <c r="AS130" s="5" t="s">
        <v>129</v>
      </c>
      <c r="AT130" s="15">
        <f t="shared" ref="AT130" si="330">+AR130*D130</f>
        <v>0</v>
      </c>
      <c r="AU130" s="10" t="str">
        <f>IFERROR(VLOOKUP(A130,'14'!U:V,2,0),"0")</f>
        <v>0</v>
      </c>
      <c r="AV130" s="5" t="s">
        <v>129</v>
      </c>
      <c r="AW130" s="15">
        <f t="shared" ref="AW130" si="331">+AU130*D130</f>
        <v>0</v>
      </c>
      <c r="AX130" s="10" t="str">
        <f>IFERROR(VLOOKUP(A130,'15'!U:V,2,0),"0")</f>
        <v>0</v>
      </c>
      <c r="AY130" s="5" t="s">
        <v>129</v>
      </c>
      <c r="AZ130" s="15">
        <f t="shared" ref="AZ130" si="332">+AX130*D130</f>
        <v>0</v>
      </c>
      <c r="BA130" s="10" t="str">
        <f>IFERROR(VLOOKUP(A130,'16'!U:V,2,0),"0")</f>
        <v>0</v>
      </c>
      <c r="BB130" s="5" t="s">
        <v>129</v>
      </c>
      <c r="BC130" s="15">
        <f t="shared" ref="BC130" si="333">+BA130*D130</f>
        <v>0</v>
      </c>
      <c r="BD130" s="10" t="str">
        <f>IFERROR(VLOOKUP(A130,'17'!U:V,2,0),"0")</f>
        <v>0</v>
      </c>
      <c r="BE130" s="5" t="s">
        <v>129</v>
      </c>
      <c r="BF130" s="15">
        <f t="shared" ref="BF130" si="334">+BD130*D130</f>
        <v>0</v>
      </c>
      <c r="BG130" s="10" t="str">
        <f>IFERROR(VLOOKUP(A130,'18'!U:V,2,0),"0")</f>
        <v>0</v>
      </c>
      <c r="BH130" s="5" t="s">
        <v>129</v>
      </c>
      <c r="BI130" s="15">
        <f t="shared" ref="BI130" si="335">+BG130*D130</f>
        <v>0</v>
      </c>
      <c r="BJ130" s="10" t="str">
        <f>IFERROR(VLOOKUP(A130,'19'!U:V,2,0),"0")</f>
        <v>0</v>
      </c>
      <c r="BK130" s="5" t="s">
        <v>129</v>
      </c>
      <c r="BL130" s="15">
        <f t="shared" ref="BL130" si="336">+BJ130*D130</f>
        <v>0</v>
      </c>
      <c r="BM130" s="10" t="str">
        <f>IFERROR(VLOOKUP(A130,'20'!U:V,2,0),"0")</f>
        <v>0</v>
      </c>
      <c r="BN130" s="5" t="s">
        <v>129</v>
      </c>
      <c r="BO130" s="15">
        <f t="shared" ref="BO130" si="337">+BM130*D130</f>
        <v>0</v>
      </c>
      <c r="BP130" s="10" t="str">
        <f>IFERROR(VLOOKUP(A130,'21'!U:V,2,0),"0")</f>
        <v>0</v>
      </c>
      <c r="BQ130" s="5" t="s">
        <v>129</v>
      </c>
      <c r="BR130" s="15">
        <f t="shared" ref="BR130" si="338">+BP130*D130</f>
        <v>0</v>
      </c>
      <c r="BS130" s="10" t="str">
        <f>IFERROR(VLOOKUP(A130,'22'!U:V,2,0),"0")</f>
        <v>0</v>
      </c>
      <c r="BT130" s="5" t="s">
        <v>129</v>
      </c>
      <c r="BU130" s="15">
        <f t="shared" ref="BU130" si="339">+BS130*D130</f>
        <v>0</v>
      </c>
      <c r="BV130" s="10" t="str">
        <f>IFERROR(VLOOKUP(A130,'23'!U:V,2,0),"0")</f>
        <v>0</v>
      </c>
      <c r="BW130" s="5" t="s">
        <v>129</v>
      </c>
      <c r="BX130" s="15">
        <f t="shared" ref="BX130" si="340">+BV130*D130</f>
        <v>0</v>
      </c>
      <c r="BY130" s="10" t="str">
        <f>IFERROR(VLOOKUP(A130,'24'!U:V,2,0),"0")</f>
        <v>0</v>
      </c>
      <c r="BZ130" s="5" t="s">
        <v>129</v>
      </c>
      <c r="CA130" s="15">
        <f t="shared" ref="CA130" si="341">+BY130*D130</f>
        <v>0</v>
      </c>
      <c r="CB130" s="10" t="str">
        <f>IFERROR(VLOOKUP(A130,'25'!U:V,2,0),"0")</f>
        <v>0</v>
      </c>
      <c r="CC130" s="5" t="s">
        <v>129</v>
      </c>
      <c r="CD130" s="15">
        <f t="shared" ref="CD130" si="342">+CB130*D130</f>
        <v>0</v>
      </c>
      <c r="CE130" s="10" t="str">
        <f>IFERROR(VLOOKUP(A130,'26'!U:V,2,0),"0")</f>
        <v>0</v>
      </c>
      <c r="CF130" s="5" t="s">
        <v>129</v>
      </c>
      <c r="CG130" s="15">
        <f t="shared" ref="CG130" si="343">+CE130*D130</f>
        <v>0</v>
      </c>
      <c r="CH130" s="10" t="str">
        <f>IFERROR(VLOOKUP(A130,'27'!U:V,2,0),"0")</f>
        <v>0</v>
      </c>
      <c r="CI130" s="5" t="s">
        <v>129</v>
      </c>
      <c r="CJ130" s="15">
        <f t="shared" ref="CJ130" si="344">+CH130*D130</f>
        <v>0</v>
      </c>
      <c r="CK130" s="10" t="str">
        <f>IFERROR(VLOOKUP(A130,'28'!U:V,2,0),"0")</f>
        <v>0</v>
      </c>
      <c r="CL130" s="5" t="s">
        <v>129</v>
      </c>
      <c r="CM130" s="15">
        <f t="shared" ref="CM130" si="345">+CK130*D130</f>
        <v>0</v>
      </c>
      <c r="CN130" s="10" t="str">
        <f>IFERROR(VLOOKUP(A130,'29'!U:V,2,0),"0")</f>
        <v>0</v>
      </c>
      <c r="CO130" s="5" t="s">
        <v>129</v>
      </c>
      <c r="CP130" s="15">
        <f t="shared" ref="CP130" si="346">+CN130*D130</f>
        <v>0</v>
      </c>
      <c r="CQ130" s="10" t="str">
        <f>IFERROR(VLOOKUP(A130,'30'!U:V,2,0),"0")</f>
        <v>0</v>
      </c>
      <c r="CR130" s="5" t="s">
        <v>129</v>
      </c>
      <c r="CS130" s="15">
        <f t="shared" ref="CS130" si="347">+CQ130*D130</f>
        <v>0</v>
      </c>
      <c r="CT130" s="10" t="str">
        <f>IFERROR(VLOOKUP(A130,'31'!U:V,2,0),"0")</f>
        <v>0</v>
      </c>
      <c r="CU130" s="5" t="s">
        <v>129</v>
      </c>
      <c r="CV130" s="15">
        <f t="shared" si="86"/>
        <v>0</v>
      </c>
      <c r="CW130" s="10" t="str">
        <f>IFERROR(VLOOKUP(B130,'B-plus'!A:D,4,0),"0")</f>
        <v>0</v>
      </c>
      <c r="CX130" s="5" t="s">
        <v>129</v>
      </c>
      <c r="CY130" s="15">
        <f t="shared" si="87"/>
        <v>0</v>
      </c>
    </row>
    <row r="131" spans="1:103" x14ac:dyDescent="0.25">
      <c r="A131" s="5" t="s">
        <v>269</v>
      </c>
      <c r="B131" s="5" t="s">
        <v>269</v>
      </c>
      <c r="C131" s="4" t="s">
        <v>268</v>
      </c>
      <c r="D131" s="13">
        <v>4.0999999999999996</v>
      </c>
      <c r="E131" s="19">
        <f t="shared" si="71"/>
        <v>0</v>
      </c>
      <c r="F131" s="5" t="s">
        <v>130</v>
      </c>
      <c r="G131" s="13">
        <f t="shared" si="72"/>
        <v>0</v>
      </c>
      <c r="H131" s="10" t="str">
        <f>IFERROR(VLOOKUP(A131,'1'!U:V,2,0),"0")</f>
        <v>0</v>
      </c>
      <c r="I131" s="5" t="s">
        <v>129</v>
      </c>
      <c r="J131" s="15">
        <f t="shared" ref="J131" si="348">+H131*D131</f>
        <v>0</v>
      </c>
      <c r="K131" s="10" t="str">
        <f>IFERROR(VLOOKUP(A131,'2'!U:V,2,0),"0")</f>
        <v>0</v>
      </c>
      <c r="L131" s="5" t="s">
        <v>129</v>
      </c>
      <c r="M131" s="15">
        <f t="shared" ref="M131" si="349">+K131*D131</f>
        <v>0</v>
      </c>
      <c r="N131" s="10" t="str">
        <f>IFERROR(VLOOKUP(A131,'3'!U:V,2,0),"0")</f>
        <v>0</v>
      </c>
      <c r="O131" s="5" t="s">
        <v>129</v>
      </c>
      <c r="P131" s="15">
        <f t="shared" ref="P131" si="350">+N131*D131</f>
        <v>0</v>
      </c>
      <c r="Q131" s="10" t="str">
        <f>IFERROR(VLOOKUP(A131,'4'!U:V,2,0),"0")</f>
        <v>0</v>
      </c>
      <c r="R131" s="5" t="s">
        <v>129</v>
      </c>
      <c r="S131" s="15">
        <f t="shared" ref="S131" si="351">+Q131*D131</f>
        <v>0</v>
      </c>
      <c r="T131" s="10" t="str">
        <f>IFERROR(VLOOKUP(A131,'5'!U:V,2,0),"0")</f>
        <v>0</v>
      </c>
      <c r="U131" s="5" t="s">
        <v>129</v>
      </c>
      <c r="V131" s="15">
        <f t="shared" ref="V131" si="352">+T131*D131</f>
        <v>0</v>
      </c>
      <c r="W131" s="10" t="str">
        <f>IFERROR(VLOOKUP(A131,'6'!U:V,2,0),"0")</f>
        <v>0</v>
      </c>
      <c r="X131" s="5" t="s">
        <v>129</v>
      </c>
      <c r="Y131" s="15">
        <f t="shared" ref="Y131" si="353">+W131*D131</f>
        <v>0</v>
      </c>
      <c r="Z131" s="10" t="str">
        <f>IFERROR(VLOOKUP(A131,'7'!U:V,2,0),"0")</f>
        <v>0</v>
      </c>
      <c r="AA131" s="5" t="s">
        <v>129</v>
      </c>
      <c r="AB131" s="15">
        <f t="shared" ref="AB131" si="354">+Z131*D131</f>
        <v>0</v>
      </c>
      <c r="AC131" s="10" t="str">
        <f>IFERROR(VLOOKUP(A131,'8'!U:V,2,0),"0")</f>
        <v>0</v>
      </c>
      <c r="AD131" s="5" t="s">
        <v>129</v>
      </c>
      <c r="AE131" s="15">
        <f t="shared" ref="AE131" si="355">+AC131*D131</f>
        <v>0</v>
      </c>
      <c r="AF131" s="10" t="str">
        <f>IFERROR(VLOOKUP(A131,'9'!U:V,2,0),"0")</f>
        <v>0</v>
      </c>
      <c r="AG131" s="5" t="s">
        <v>129</v>
      </c>
      <c r="AH131" s="15">
        <f t="shared" ref="AH131" si="356">+AF131*D131</f>
        <v>0</v>
      </c>
      <c r="AI131" s="10" t="str">
        <f>IFERROR(VLOOKUP(A131,'10'!U:V,2,0),"0")</f>
        <v>0</v>
      </c>
      <c r="AJ131" s="5" t="s">
        <v>129</v>
      </c>
      <c r="AK131" s="15">
        <f t="shared" ref="AK131" si="357">+AI131*D131</f>
        <v>0</v>
      </c>
      <c r="AL131" s="10" t="str">
        <f>IFERROR(VLOOKUP(A131,'11'!U:V,2,0),"0")</f>
        <v>0</v>
      </c>
      <c r="AM131" s="5" t="s">
        <v>129</v>
      </c>
      <c r="AN131" s="15">
        <f t="shared" ref="AN131" si="358">+AL131*D131</f>
        <v>0</v>
      </c>
      <c r="AO131" s="10" t="str">
        <f>IFERROR(VLOOKUP(A131,'12'!U:V,2,0),"0")</f>
        <v>0</v>
      </c>
      <c r="AP131" s="5" t="s">
        <v>129</v>
      </c>
      <c r="AQ131" s="15">
        <f t="shared" ref="AQ131" si="359">+AO131*D131</f>
        <v>0</v>
      </c>
      <c r="AR131" s="10" t="str">
        <f>IFERROR(VLOOKUP(A131,'13'!U:V,2,0),"0")</f>
        <v>0</v>
      </c>
      <c r="AS131" s="5" t="s">
        <v>129</v>
      </c>
      <c r="AT131" s="15">
        <f t="shared" ref="AT131" si="360">+AR131*D131</f>
        <v>0</v>
      </c>
      <c r="AU131" s="10" t="str">
        <f>IFERROR(VLOOKUP(A131,'14'!U:V,2,0),"0")</f>
        <v>0</v>
      </c>
      <c r="AV131" s="5" t="s">
        <v>129</v>
      </c>
      <c r="AW131" s="15">
        <f t="shared" ref="AW131" si="361">+AU131*D131</f>
        <v>0</v>
      </c>
      <c r="AX131" s="10" t="str">
        <f>IFERROR(VLOOKUP(A131,'15'!U:V,2,0),"0")</f>
        <v>0</v>
      </c>
      <c r="AY131" s="5" t="s">
        <v>129</v>
      </c>
      <c r="AZ131" s="15">
        <f t="shared" ref="AZ131" si="362">+AX131*D131</f>
        <v>0</v>
      </c>
      <c r="BA131" s="10" t="str">
        <f>IFERROR(VLOOKUP(A131,'16'!U:V,2,0),"0")</f>
        <v>0</v>
      </c>
      <c r="BB131" s="5" t="s">
        <v>129</v>
      </c>
      <c r="BC131" s="15">
        <f t="shared" ref="BC131" si="363">+BA131*D131</f>
        <v>0</v>
      </c>
      <c r="BD131" s="10" t="str">
        <f>IFERROR(VLOOKUP(A131,'17'!U:V,2,0),"0")</f>
        <v>0</v>
      </c>
      <c r="BE131" s="5" t="s">
        <v>129</v>
      </c>
      <c r="BF131" s="15">
        <f t="shared" ref="BF131" si="364">+BD131*D131</f>
        <v>0</v>
      </c>
      <c r="BG131" s="10" t="str">
        <f>IFERROR(VLOOKUP(A131,'18'!U:V,2,0),"0")</f>
        <v>0</v>
      </c>
      <c r="BH131" s="5" t="s">
        <v>129</v>
      </c>
      <c r="BI131" s="15">
        <f t="shared" ref="BI131" si="365">+BG131*D131</f>
        <v>0</v>
      </c>
      <c r="BJ131" s="10" t="str">
        <f>IFERROR(VLOOKUP(A131,'19'!U:V,2,0),"0")</f>
        <v>0</v>
      </c>
      <c r="BK131" s="5" t="s">
        <v>129</v>
      </c>
      <c r="BL131" s="15">
        <f t="shared" ref="BL131" si="366">+BJ131*D131</f>
        <v>0</v>
      </c>
      <c r="BM131" s="10" t="str">
        <f>IFERROR(VLOOKUP(A131,'20'!U:V,2,0),"0")</f>
        <v>0</v>
      </c>
      <c r="BN131" s="5" t="s">
        <v>129</v>
      </c>
      <c r="BO131" s="15">
        <f t="shared" ref="BO131" si="367">+BM131*D131</f>
        <v>0</v>
      </c>
      <c r="BP131" s="10" t="str">
        <f>IFERROR(VLOOKUP(A131,'21'!U:V,2,0),"0")</f>
        <v>0</v>
      </c>
      <c r="BQ131" s="5" t="s">
        <v>129</v>
      </c>
      <c r="BR131" s="15">
        <f t="shared" ref="BR131" si="368">+BP131*D131</f>
        <v>0</v>
      </c>
      <c r="BS131" s="10" t="str">
        <f>IFERROR(VLOOKUP(A131,'22'!U:V,2,0),"0")</f>
        <v>0</v>
      </c>
      <c r="BT131" s="5" t="s">
        <v>129</v>
      </c>
      <c r="BU131" s="15">
        <f t="shared" ref="BU131" si="369">+BS131*D131</f>
        <v>0</v>
      </c>
      <c r="BV131" s="10" t="str">
        <f>IFERROR(VLOOKUP(A131,'23'!U:V,2,0),"0")</f>
        <v>0</v>
      </c>
      <c r="BW131" s="5" t="s">
        <v>129</v>
      </c>
      <c r="BX131" s="15">
        <f t="shared" ref="BX131" si="370">+BV131*D131</f>
        <v>0</v>
      </c>
      <c r="BY131" s="10" t="str">
        <f>IFERROR(VLOOKUP(A131,'24'!U:V,2,0),"0")</f>
        <v>0</v>
      </c>
      <c r="BZ131" s="5" t="s">
        <v>129</v>
      </c>
      <c r="CA131" s="15">
        <f t="shared" ref="CA131" si="371">+BY131*D131</f>
        <v>0</v>
      </c>
      <c r="CB131" s="10" t="str">
        <f>IFERROR(VLOOKUP(A131,'25'!U:V,2,0),"0")</f>
        <v>0</v>
      </c>
      <c r="CC131" s="5" t="s">
        <v>129</v>
      </c>
      <c r="CD131" s="15">
        <f t="shared" ref="CD131" si="372">+CB131*D131</f>
        <v>0</v>
      </c>
      <c r="CE131" s="10" t="str">
        <f>IFERROR(VLOOKUP(A131,'26'!U:V,2,0),"0")</f>
        <v>0</v>
      </c>
      <c r="CF131" s="5" t="s">
        <v>129</v>
      </c>
      <c r="CG131" s="15">
        <f t="shared" ref="CG131" si="373">+CE131*D131</f>
        <v>0</v>
      </c>
      <c r="CH131" s="10" t="str">
        <f>IFERROR(VLOOKUP(A131,'27'!U:V,2,0),"0")</f>
        <v>0</v>
      </c>
      <c r="CI131" s="5" t="s">
        <v>129</v>
      </c>
      <c r="CJ131" s="15">
        <f t="shared" ref="CJ131" si="374">+CH131*D131</f>
        <v>0</v>
      </c>
      <c r="CK131" s="10" t="str">
        <f>IFERROR(VLOOKUP(A131,'28'!U:V,2,0),"0")</f>
        <v>0</v>
      </c>
      <c r="CL131" s="5" t="s">
        <v>129</v>
      </c>
      <c r="CM131" s="15">
        <f t="shared" ref="CM131" si="375">+CK131*D131</f>
        <v>0</v>
      </c>
      <c r="CN131" s="10" t="str">
        <f>IFERROR(VLOOKUP(A131,'29'!U:V,2,0),"0")</f>
        <v>0</v>
      </c>
      <c r="CO131" s="5" t="s">
        <v>129</v>
      </c>
      <c r="CP131" s="15">
        <f t="shared" ref="CP131" si="376">+CN131*D131</f>
        <v>0</v>
      </c>
      <c r="CQ131" s="10" t="str">
        <f>IFERROR(VLOOKUP(A131,'30'!U:V,2,0),"0")</f>
        <v>0</v>
      </c>
      <c r="CR131" s="5" t="s">
        <v>129</v>
      </c>
      <c r="CS131" s="15">
        <f t="shared" ref="CS131" si="377">+CQ131*D131</f>
        <v>0</v>
      </c>
      <c r="CT131" s="10" t="str">
        <f>IFERROR(VLOOKUP(A131,'31'!U:V,2,0),"0")</f>
        <v>0</v>
      </c>
      <c r="CU131" s="5" t="s">
        <v>129</v>
      </c>
      <c r="CV131" s="15">
        <f t="shared" si="86"/>
        <v>0</v>
      </c>
      <c r="CW131" s="10" t="str">
        <f>IFERROR(VLOOKUP(B131,'B-plus'!A:D,4,0),"0")</f>
        <v>0</v>
      </c>
      <c r="CX131" s="5" t="s">
        <v>129</v>
      </c>
      <c r="CY131" s="15">
        <f t="shared" si="87"/>
        <v>0</v>
      </c>
    </row>
    <row r="132" spans="1:103" x14ac:dyDescent="0.25">
      <c r="A132" s="5" t="s">
        <v>270</v>
      </c>
      <c r="B132" s="5" t="s">
        <v>270</v>
      </c>
      <c r="C132" s="4" t="s">
        <v>268</v>
      </c>
      <c r="D132" s="13">
        <v>4.0999999999999996</v>
      </c>
      <c r="E132" s="19">
        <f t="shared" si="71"/>
        <v>0</v>
      </c>
      <c r="F132" s="5" t="s">
        <v>130</v>
      </c>
      <c r="G132" s="13">
        <f t="shared" si="72"/>
        <v>0</v>
      </c>
      <c r="H132" s="10" t="str">
        <f>IFERROR(VLOOKUP(A132,'1'!U:V,2,0),"0")</f>
        <v>0</v>
      </c>
      <c r="I132" s="5" t="s">
        <v>129</v>
      </c>
      <c r="J132" s="15">
        <f t="shared" ref="J132:J142" si="378">+H132*D132</f>
        <v>0</v>
      </c>
      <c r="K132" s="10" t="str">
        <f>IFERROR(VLOOKUP(A132,'2'!U:V,2,0),"0")</f>
        <v>0</v>
      </c>
      <c r="L132" s="5" t="s">
        <v>129</v>
      </c>
      <c r="M132" s="15">
        <f t="shared" ref="M132:M142" si="379">+K132*D132</f>
        <v>0</v>
      </c>
      <c r="N132" s="10" t="str">
        <f>IFERROR(VLOOKUP(A132,'3'!U:V,2,0),"0")</f>
        <v>0</v>
      </c>
      <c r="O132" s="5" t="s">
        <v>129</v>
      </c>
      <c r="P132" s="15">
        <f t="shared" ref="P132:P142" si="380">+N132*D132</f>
        <v>0</v>
      </c>
      <c r="Q132" s="10" t="str">
        <f>IFERROR(VLOOKUP(A132,'4'!U:V,2,0),"0")</f>
        <v>0</v>
      </c>
      <c r="R132" s="5" t="s">
        <v>129</v>
      </c>
      <c r="S132" s="15">
        <f t="shared" ref="S132:S142" si="381">+Q132*D132</f>
        <v>0</v>
      </c>
      <c r="T132" s="10" t="str">
        <f>IFERROR(VLOOKUP(A132,'5'!U:V,2,0),"0")</f>
        <v>0</v>
      </c>
      <c r="U132" s="5" t="s">
        <v>129</v>
      </c>
      <c r="V132" s="15">
        <f t="shared" ref="V132:V142" si="382">+T132*D132</f>
        <v>0</v>
      </c>
      <c r="W132" s="10" t="str">
        <f>IFERROR(VLOOKUP(A132,'6'!U:V,2,0),"0")</f>
        <v>0</v>
      </c>
      <c r="X132" s="5" t="s">
        <v>129</v>
      </c>
      <c r="Y132" s="15">
        <f t="shared" ref="Y132:Y142" si="383">+W132*D132</f>
        <v>0</v>
      </c>
      <c r="Z132" s="10" t="str">
        <f>IFERROR(VLOOKUP(A132,'7'!U:V,2,0),"0")</f>
        <v>0</v>
      </c>
      <c r="AA132" s="5" t="s">
        <v>129</v>
      </c>
      <c r="AB132" s="15">
        <f t="shared" ref="AB132:AB142" si="384">+Z132*D132</f>
        <v>0</v>
      </c>
      <c r="AC132" s="10" t="str">
        <f>IFERROR(VLOOKUP(A132,'8'!U:V,2,0),"0")</f>
        <v>0</v>
      </c>
      <c r="AD132" s="5" t="s">
        <v>129</v>
      </c>
      <c r="AE132" s="15">
        <f t="shared" ref="AE132:AE142" si="385">+AC132*D132</f>
        <v>0</v>
      </c>
      <c r="AF132" s="10" t="str">
        <f>IFERROR(VLOOKUP(A132,'9'!U:V,2,0),"0")</f>
        <v>0</v>
      </c>
      <c r="AG132" s="5" t="s">
        <v>129</v>
      </c>
      <c r="AH132" s="15">
        <f t="shared" ref="AH132:AH142" si="386">+AF132*D132</f>
        <v>0</v>
      </c>
      <c r="AI132" s="10" t="str">
        <f>IFERROR(VLOOKUP(A132,'10'!U:V,2,0),"0")</f>
        <v>0</v>
      </c>
      <c r="AJ132" s="5" t="s">
        <v>129</v>
      </c>
      <c r="AK132" s="15">
        <f t="shared" ref="AK132:AK142" si="387">+AI132*D132</f>
        <v>0</v>
      </c>
      <c r="AL132" s="10" t="str">
        <f>IFERROR(VLOOKUP(A132,'11'!U:V,2,0),"0")</f>
        <v>0</v>
      </c>
      <c r="AM132" s="5" t="s">
        <v>129</v>
      </c>
      <c r="AN132" s="15">
        <f t="shared" ref="AN132:AN142" si="388">+AL132*D132</f>
        <v>0</v>
      </c>
      <c r="AO132" s="10" t="str">
        <f>IFERROR(VLOOKUP(A132,'12'!U:V,2,0),"0")</f>
        <v>0</v>
      </c>
      <c r="AP132" s="5" t="s">
        <v>129</v>
      </c>
      <c r="AQ132" s="15">
        <f t="shared" ref="AQ132:AQ142" si="389">+AO132*D132</f>
        <v>0</v>
      </c>
      <c r="AR132" s="10" t="str">
        <f>IFERROR(VLOOKUP(A132,'13'!U:V,2,0),"0")</f>
        <v>0</v>
      </c>
      <c r="AS132" s="5" t="s">
        <v>129</v>
      </c>
      <c r="AT132" s="15">
        <f t="shared" ref="AT132:AT142" si="390">+AR132*D132</f>
        <v>0</v>
      </c>
      <c r="AU132" s="10" t="str">
        <f>IFERROR(VLOOKUP(A132,'14'!U:V,2,0),"0")</f>
        <v>0</v>
      </c>
      <c r="AV132" s="5" t="s">
        <v>129</v>
      </c>
      <c r="AW132" s="15">
        <f t="shared" ref="AW132:AW142" si="391">+AU132*D132</f>
        <v>0</v>
      </c>
      <c r="AX132" s="10" t="str">
        <f>IFERROR(VLOOKUP(A132,'15'!U:V,2,0),"0")</f>
        <v>0</v>
      </c>
      <c r="AY132" s="5" t="s">
        <v>129</v>
      </c>
      <c r="AZ132" s="15">
        <f t="shared" ref="AZ132:AZ142" si="392">+AX132*D132</f>
        <v>0</v>
      </c>
      <c r="BA132" s="10" t="str">
        <f>IFERROR(VLOOKUP(A132,'16'!U:V,2,0),"0")</f>
        <v>0</v>
      </c>
      <c r="BB132" s="5" t="s">
        <v>129</v>
      </c>
      <c r="BC132" s="15">
        <f t="shared" ref="BC132:BC142" si="393">+BA132*D132</f>
        <v>0</v>
      </c>
      <c r="BD132" s="10" t="str">
        <f>IFERROR(VLOOKUP(A132,'17'!U:V,2,0),"0")</f>
        <v>0</v>
      </c>
      <c r="BE132" s="5" t="s">
        <v>129</v>
      </c>
      <c r="BF132" s="15">
        <f t="shared" ref="BF132:BF142" si="394">+BD132*D132</f>
        <v>0</v>
      </c>
      <c r="BG132" s="10" t="str">
        <f>IFERROR(VLOOKUP(A132,'18'!U:V,2,0),"0")</f>
        <v>0</v>
      </c>
      <c r="BH132" s="5" t="s">
        <v>129</v>
      </c>
      <c r="BI132" s="15">
        <f t="shared" ref="BI132:BI142" si="395">+BG132*D132</f>
        <v>0</v>
      </c>
      <c r="BJ132" s="10" t="str">
        <f>IFERROR(VLOOKUP(A132,'19'!U:V,2,0),"0")</f>
        <v>0</v>
      </c>
      <c r="BK132" s="5" t="s">
        <v>129</v>
      </c>
      <c r="BL132" s="15">
        <f t="shared" ref="BL132:BL142" si="396">+BJ132*D132</f>
        <v>0</v>
      </c>
      <c r="BM132" s="10" t="str">
        <f>IFERROR(VLOOKUP(A132,'20'!U:V,2,0),"0")</f>
        <v>0</v>
      </c>
      <c r="BN132" s="5" t="s">
        <v>129</v>
      </c>
      <c r="BO132" s="15">
        <f t="shared" ref="BO132:BO142" si="397">+BM132*D132</f>
        <v>0</v>
      </c>
      <c r="BP132" s="10" t="str">
        <f>IFERROR(VLOOKUP(A132,'21'!U:V,2,0),"0")</f>
        <v>0</v>
      </c>
      <c r="BQ132" s="5" t="s">
        <v>129</v>
      </c>
      <c r="BR132" s="15">
        <f t="shared" ref="BR132:BR142" si="398">+BP132*D132</f>
        <v>0</v>
      </c>
      <c r="BS132" s="10" t="str">
        <f>IFERROR(VLOOKUP(A132,'22'!U:V,2,0),"0")</f>
        <v>0</v>
      </c>
      <c r="BT132" s="5" t="s">
        <v>129</v>
      </c>
      <c r="BU132" s="15">
        <f t="shared" ref="BU132:BU142" si="399">+BS132*D132</f>
        <v>0</v>
      </c>
      <c r="BV132" s="10" t="str">
        <f>IFERROR(VLOOKUP(A132,'23'!U:V,2,0),"0")</f>
        <v>0</v>
      </c>
      <c r="BW132" s="5" t="s">
        <v>129</v>
      </c>
      <c r="BX132" s="15">
        <f t="shared" ref="BX132:BX142" si="400">+BV132*D132</f>
        <v>0</v>
      </c>
      <c r="BY132" s="10" t="str">
        <f>IFERROR(VLOOKUP(A132,'24'!U:V,2,0),"0")</f>
        <v>0</v>
      </c>
      <c r="BZ132" s="5" t="s">
        <v>129</v>
      </c>
      <c r="CA132" s="15">
        <f t="shared" ref="CA132:CA142" si="401">+BY132*D132</f>
        <v>0</v>
      </c>
      <c r="CB132" s="10" t="str">
        <f>IFERROR(VLOOKUP(A132,'25'!U:V,2,0),"0")</f>
        <v>0</v>
      </c>
      <c r="CC132" s="5" t="s">
        <v>129</v>
      </c>
      <c r="CD132" s="15">
        <f t="shared" ref="CD132:CD142" si="402">+CB132*D132</f>
        <v>0</v>
      </c>
      <c r="CE132" s="10" t="str">
        <f>IFERROR(VLOOKUP(A132,'26'!U:V,2,0),"0")</f>
        <v>0</v>
      </c>
      <c r="CF132" s="5" t="s">
        <v>129</v>
      </c>
      <c r="CG132" s="15">
        <f t="shared" ref="CG132:CG142" si="403">+CE132*D132</f>
        <v>0</v>
      </c>
      <c r="CH132" s="10" t="str">
        <f>IFERROR(VLOOKUP(A132,'27'!U:V,2,0),"0")</f>
        <v>0</v>
      </c>
      <c r="CI132" s="5" t="s">
        <v>129</v>
      </c>
      <c r="CJ132" s="15">
        <f t="shared" ref="CJ132:CJ142" si="404">+CH132*D132</f>
        <v>0</v>
      </c>
      <c r="CK132" s="10" t="str">
        <f>IFERROR(VLOOKUP(A132,'28'!U:V,2,0),"0")</f>
        <v>0</v>
      </c>
      <c r="CL132" s="5" t="s">
        <v>129</v>
      </c>
      <c r="CM132" s="15">
        <f t="shared" ref="CM132:CM142" si="405">+CK132*D132</f>
        <v>0</v>
      </c>
      <c r="CN132" s="10" t="str">
        <f>IFERROR(VLOOKUP(A132,'29'!U:V,2,0),"0")</f>
        <v>0</v>
      </c>
      <c r="CO132" s="5" t="s">
        <v>129</v>
      </c>
      <c r="CP132" s="15">
        <f t="shared" ref="CP132:CP142" si="406">+CN132*D132</f>
        <v>0</v>
      </c>
      <c r="CQ132" s="10" t="str">
        <f>IFERROR(VLOOKUP(A132,'30'!U:V,2,0),"0")</f>
        <v>0</v>
      </c>
      <c r="CR132" s="5" t="s">
        <v>129</v>
      </c>
      <c r="CS132" s="15">
        <f t="shared" ref="CS132:CS142" si="407">+CQ132*D132</f>
        <v>0</v>
      </c>
      <c r="CT132" s="10" t="str">
        <f>IFERROR(VLOOKUP(A132,'31'!U:V,2,0),"0")</f>
        <v>0</v>
      </c>
      <c r="CU132" s="5" t="s">
        <v>129</v>
      </c>
      <c r="CV132" s="15">
        <f t="shared" si="86"/>
        <v>0</v>
      </c>
      <c r="CW132" s="10" t="str">
        <f>IFERROR(VLOOKUP(B132,'B-plus'!A:D,4,0),"0")</f>
        <v>0</v>
      </c>
      <c r="CX132" s="5" t="s">
        <v>129</v>
      </c>
      <c r="CY132" s="15">
        <f t="shared" si="87"/>
        <v>0</v>
      </c>
    </row>
    <row r="133" spans="1:103" x14ac:dyDescent="0.25">
      <c r="A133" s="5" t="s">
        <v>271</v>
      </c>
      <c r="B133" s="5" t="s">
        <v>271</v>
      </c>
      <c r="C133" s="4" t="s">
        <v>268</v>
      </c>
      <c r="D133" s="13">
        <v>4.0999999999999996</v>
      </c>
      <c r="E133" s="19">
        <f t="shared" si="71"/>
        <v>0</v>
      </c>
      <c r="F133" s="5" t="s">
        <v>130</v>
      </c>
      <c r="G133" s="13">
        <f t="shared" si="72"/>
        <v>0</v>
      </c>
      <c r="H133" s="10" t="str">
        <f>IFERROR(VLOOKUP(A133,'1'!U:V,2,0),"0")</f>
        <v>0</v>
      </c>
      <c r="I133" s="5" t="s">
        <v>129</v>
      </c>
      <c r="J133" s="15">
        <f t="shared" si="378"/>
        <v>0</v>
      </c>
      <c r="K133" s="10" t="str">
        <f>IFERROR(VLOOKUP(A133,'2'!U:V,2,0),"0")</f>
        <v>0</v>
      </c>
      <c r="L133" s="5" t="s">
        <v>129</v>
      </c>
      <c r="M133" s="15">
        <f t="shared" si="379"/>
        <v>0</v>
      </c>
      <c r="N133" s="10" t="str">
        <f>IFERROR(VLOOKUP(A133,'3'!U:V,2,0),"0")</f>
        <v>0</v>
      </c>
      <c r="O133" s="5" t="s">
        <v>129</v>
      </c>
      <c r="P133" s="15">
        <f t="shared" si="380"/>
        <v>0</v>
      </c>
      <c r="Q133" s="10" t="str">
        <f>IFERROR(VLOOKUP(A133,'4'!U:V,2,0),"0")</f>
        <v>0</v>
      </c>
      <c r="R133" s="5" t="s">
        <v>129</v>
      </c>
      <c r="S133" s="15">
        <f t="shared" si="381"/>
        <v>0</v>
      </c>
      <c r="T133" s="10" t="str">
        <f>IFERROR(VLOOKUP(A133,'5'!U:V,2,0),"0")</f>
        <v>0</v>
      </c>
      <c r="U133" s="5" t="s">
        <v>129</v>
      </c>
      <c r="V133" s="15">
        <f t="shared" si="382"/>
        <v>0</v>
      </c>
      <c r="W133" s="10" t="str">
        <f>IFERROR(VLOOKUP(A133,'6'!U:V,2,0),"0")</f>
        <v>0</v>
      </c>
      <c r="X133" s="5" t="s">
        <v>129</v>
      </c>
      <c r="Y133" s="15">
        <f t="shared" si="383"/>
        <v>0</v>
      </c>
      <c r="Z133" s="10" t="str">
        <f>IFERROR(VLOOKUP(A133,'7'!U:V,2,0),"0")</f>
        <v>0</v>
      </c>
      <c r="AA133" s="5" t="s">
        <v>129</v>
      </c>
      <c r="AB133" s="15">
        <f t="shared" si="384"/>
        <v>0</v>
      </c>
      <c r="AC133" s="10" t="str">
        <f>IFERROR(VLOOKUP(A133,'8'!U:V,2,0),"0")</f>
        <v>0</v>
      </c>
      <c r="AD133" s="5" t="s">
        <v>129</v>
      </c>
      <c r="AE133" s="15">
        <f t="shared" si="385"/>
        <v>0</v>
      </c>
      <c r="AF133" s="10" t="str">
        <f>IFERROR(VLOOKUP(A133,'9'!U:V,2,0),"0")</f>
        <v>0</v>
      </c>
      <c r="AG133" s="5" t="s">
        <v>129</v>
      </c>
      <c r="AH133" s="15">
        <f t="shared" si="386"/>
        <v>0</v>
      </c>
      <c r="AI133" s="10" t="str">
        <f>IFERROR(VLOOKUP(A133,'10'!U:V,2,0),"0")</f>
        <v>0</v>
      </c>
      <c r="AJ133" s="5" t="s">
        <v>129</v>
      </c>
      <c r="AK133" s="15">
        <f t="shared" si="387"/>
        <v>0</v>
      </c>
      <c r="AL133" s="10" t="str">
        <f>IFERROR(VLOOKUP(A133,'11'!U:V,2,0),"0")</f>
        <v>0</v>
      </c>
      <c r="AM133" s="5" t="s">
        <v>129</v>
      </c>
      <c r="AN133" s="15">
        <f t="shared" si="388"/>
        <v>0</v>
      </c>
      <c r="AO133" s="10" t="str">
        <f>IFERROR(VLOOKUP(A133,'12'!U:V,2,0),"0")</f>
        <v>0</v>
      </c>
      <c r="AP133" s="5" t="s">
        <v>129</v>
      </c>
      <c r="AQ133" s="15">
        <f t="shared" si="389"/>
        <v>0</v>
      </c>
      <c r="AR133" s="10" t="str">
        <f>IFERROR(VLOOKUP(A133,'13'!U:V,2,0),"0")</f>
        <v>0</v>
      </c>
      <c r="AS133" s="5" t="s">
        <v>129</v>
      </c>
      <c r="AT133" s="15">
        <f t="shared" si="390"/>
        <v>0</v>
      </c>
      <c r="AU133" s="10" t="str">
        <f>IFERROR(VLOOKUP(A133,'14'!U:V,2,0),"0")</f>
        <v>0</v>
      </c>
      <c r="AV133" s="5" t="s">
        <v>129</v>
      </c>
      <c r="AW133" s="15">
        <f t="shared" si="391"/>
        <v>0</v>
      </c>
      <c r="AX133" s="10" t="str">
        <f>IFERROR(VLOOKUP(A133,'15'!U:V,2,0),"0")</f>
        <v>0</v>
      </c>
      <c r="AY133" s="5" t="s">
        <v>129</v>
      </c>
      <c r="AZ133" s="15">
        <f t="shared" si="392"/>
        <v>0</v>
      </c>
      <c r="BA133" s="10" t="str">
        <f>IFERROR(VLOOKUP(A133,'16'!U:V,2,0),"0")</f>
        <v>0</v>
      </c>
      <c r="BB133" s="5" t="s">
        <v>129</v>
      </c>
      <c r="BC133" s="15">
        <f t="shared" si="393"/>
        <v>0</v>
      </c>
      <c r="BD133" s="10" t="str">
        <f>IFERROR(VLOOKUP(A133,'17'!U:V,2,0),"0")</f>
        <v>0</v>
      </c>
      <c r="BE133" s="5" t="s">
        <v>129</v>
      </c>
      <c r="BF133" s="15">
        <f t="shared" si="394"/>
        <v>0</v>
      </c>
      <c r="BG133" s="10" t="str">
        <f>IFERROR(VLOOKUP(A133,'18'!U:V,2,0),"0")</f>
        <v>0</v>
      </c>
      <c r="BH133" s="5" t="s">
        <v>129</v>
      </c>
      <c r="BI133" s="15">
        <f t="shared" si="395"/>
        <v>0</v>
      </c>
      <c r="BJ133" s="10" t="str">
        <f>IFERROR(VLOOKUP(A133,'19'!U:V,2,0),"0")</f>
        <v>0</v>
      </c>
      <c r="BK133" s="5" t="s">
        <v>129</v>
      </c>
      <c r="BL133" s="15">
        <f t="shared" si="396"/>
        <v>0</v>
      </c>
      <c r="BM133" s="10" t="str">
        <f>IFERROR(VLOOKUP(A133,'20'!U:V,2,0),"0")</f>
        <v>0</v>
      </c>
      <c r="BN133" s="5" t="s">
        <v>129</v>
      </c>
      <c r="BO133" s="15">
        <f t="shared" si="397"/>
        <v>0</v>
      </c>
      <c r="BP133" s="10" t="str">
        <f>IFERROR(VLOOKUP(A133,'21'!U:V,2,0),"0")</f>
        <v>0</v>
      </c>
      <c r="BQ133" s="5" t="s">
        <v>129</v>
      </c>
      <c r="BR133" s="15">
        <f t="shared" si="398"/>
        <v>0</v>
      </c>
      <c r="BS133" s="10" t="str">
        <f>IFERROR(VLOOKUP(A133,'22'!U:V,2,0),"0")</f>
        <v>0</v>
      </c>
      <c r="BT133" s="5" t="s">
        <v>129</v>
      </c>
      <c r="BU133" s="15">
        <f t="shared" si="399"/>
        <v>0</v>
      </c>
      <c r="BV133" s="10" t="str">
        <f>IFERROR(VLOOKUP(A133,'23'!U:V,2,0),"0")</f>
        <v>0</v>
      </c>
      <c r="BW133" s="5" t="s">
        <v>129</v>
      </c>
      <c r="BX133" s="15">
        <f t="shared" si="400"/>
        <v>0</v>
      </c>
      <c r="BY133" s="10" t="str">
        <f>IFERROR(VLOOKUP(A133,'24'!U:V,2,0),"0")</f>
        <v>0</v>
      </c>
      <c r="BZ133" s="5" t="s">
        <v>129</v>
      </c>
      <c r="CA133" s="15">
        <f t="shared" si="401"/>
        <v>0</v>
      </c>
      <c r="CB133" s="10" t="str">
        <f>IFERROR(VLOOKUP(A133,'25'!U:V,2,0),"0")</f>
        <v>0</v>
      </c>
      <c r="CC133" s="5" t="s">
        <v>129</v>
      </c>
      <c r="CD133" s="15">
        <f t="shared" si="402"/>
        <v>0</v>
      </c>
      <c r="CE133" s="10" t="str">
        <f>IFERROR(VLOOKUP(A133,'26'!U:V,2,0),"0")</f>
        <v>0</v>
      </c>
      <c r="CF133" s="5" t="s">
        <v>129</v>
      </c>
      <c r="CG133" s="15">
        <f t="shared" si="403"/>
        <v>0</v>
      </c>
      <c r="CH133" s="10" t="str">
        <f>IFERROR(VLOOKUP(A133,'27'!U:V,2,0),"0")</f>
        <v>0</v>
      </c>
      <c r="CI133" s="5" t="s">
        <v>129</v>
      </c>
      <c r="CJ133" s="15">
        <f t="shared" si="404"/>
        <v>0</v>
      </c>
      <c r="CK133" s="10" t="str">
        <f>IFERROR(VLOOKUP(A133,'28'!U:V,2,0),"0")</f>
        <v>0</v>
      </c>
      <c r="CL133" s="5" t="s">
        <v>129</v>
      </c>
      <c r="CM133" s="15">
        <f t="shared" si="405"/>
        <v>0</v>
      </c>
      <c r="CN133" s="10" t="str">
        <f>IFERROR(VLOOKUP(A133,'29'!U:V,2,0),"0")</f>
        <v>0</v>
      </c>
      <c r="CO133" s="5" t="s">
        <v>129</v>
      </c>
      <c r="CP133" s="15">
        <f t="shared" si="406"/>
        <v>0</v>
      </c>
      <c r="CQ133" s="10" t="str">
        <f>IFERROR(VLOOKUP(A133,'30'!U:V,2,0),"0")</f>
        <v>0</v>
      </c>
      <c r="CR133" s="5" t="s">
        <v>129</v>
      </c>
      <c r="CS133" s="15">
        <f t="shared" si="407"/>
        <v>0</v>
      </c>
      <c r="CT133" s="10" t="str">
        <f>IFERROR(VLOOKUP(A133,'31'!U:V,2,0),"0")</f>
        <v>0</v>
      </c>
      <c r="CU133" s="5" t="s">
        <v>129</v>
      </c>
      <c r="CV133" s="15">
        <f t="shared" si="86"/>
        <v>0</v>
      </c>
      <c r="CW133" s="10" t="str">
        <f>IFERROR(VLOOKUP(B133,'B-plus'!A:D,4,0),"0")</f>
        <v>0</v>
      </c>
      <c r="CX133" s="5" t="s">
        <v>129</v>
      </c>
      <c r="CY133" s="15">
        <f t="shared" si="87"/>
        <v>0</v>
      </c>
    </row>
    <row r="134" spans="1:103" x14ac:dyDescent="0.25">
      <c r="A134" s="5" t="s">
        <v>280</v>
      </c>
      <c r="B134" s="5" t="s">
        <v>280</v>
      </c>
      <c r="C134" s="4" t="s">
        <v>273</v>
      </c>
      <c r="D134" s="13">
        <v>5.41</v>
      </c>
      <c r="E134" s="19">
        <f t="shared" ref="E134:E197" si="408">+H134+K134+N134+Q134+T134+W134+Z134+AC134+AF134+AI134+AL134+AO134+AR134+AU134+AX134+BA134+BD134+BG134+BJ134+BM134+BP134+BS134+BV134+BY134+CB134+CE134+CH134+CK134+CN134+CQ134+CT134</f>
        <v>0</v>
      </c>
      <c r="F134" s="5" t="s">
        <v>130</v>
      </c>
      <c r="G134" s="13">
        <f t="shared" ref="G134:G197" si="409">+E134*D134</f>
        <v>0</v>
      </c>
      <c r="H134" s="10" t="str">
        <f>IFERROR(VLOOKUP(A134,'1'!U:V,2,0),"0")</f>
        <v>0</v>
      </c>
      <c r="I134" s="5" t="s">
        <v>129</v>
      </c>
      <c r="J134" s="15">
        <f t="shared" si="378"/>
        <v>0</v>
      </c>
      <c r="K134" s="10" t="str">
        <f>IFERROR(VLOOKUP(A134,'2'!U:V,2,0),"0")</f>
        <v>0</v>
      </c>
      <c r="L134" s="5" t="s">
        <v>129</v>
      </c>
      <c r="M134" s="15">
        <f t="shared" si="379"/>
        <v>0</v>
      </c>
      <c r="N134" s="10" t="str">
        <f>IFERROR(VLOOKUP(A134,'3'!U:V,2,0),"0")</f>
        <v>0</v>
      </c>
      <c r="O134" s="5" t="s">
        <v>129</v>
      </c>
      <c r="P134" s="15">
        <f t="shared" si="380"/>
        <v>0</v>
      </c>
      <c r="Q134" s="10" t="str">
        <f>IFERROR(VLOOKUP(A134,'4'!U:V,2,0),"0")</f>
        <v>0</v>
      </c>
      <c r="R134" s="5" t="s">
        <v>129</v>
      </c>
      <c r="S134" s="15">
        <f t="shared" si="381"/>
        <v>0</v>
      </c>
      <c r="T134" s="10" t="str">
        <f>IFERROR(VLOOKUP(A134,'5'!U:V,2,0),"0")</f>
        <v>0</v>
      </c>
      <c r="U134" s="5" t="s">
        <v>129</v>
      </c>
      <c r="V134" s="15">
        <f t="shared" si="382"/>
        <v>0</v>
      </c>
      <c r="W134" s="10" t="str">
        <f>IFERROR(VLOOKUP(A134,'6'!U:V,2,0),"0")</f>
        <v>0</v>
      </c>
      <c r="X134" s="5" t="s">
        <v>129</v>
      </c>
      <c r="Y134" s="15">
        <f t="shared" si="383"/>
        <v>0</v>
      </c>
      <c r="Z134" s="10" t="str">
        <f>IFERROR(VLOOKUP(A134,'7'!U:V,2,0),"0")</f>
        <v>0</v>
      </c>
      <c r="AA134" s="5" t="s">
        <v>129</v>
      </c>
      <c r="AB134" s="15">
        <f t="shared" si="384"/>
        <v>0</v>
      </c>
      <c r="AC134" s="10" t="str">
        <f>IFERROR(VLOOKUP(A134,'8'!U:V,2,0),"0")</f>
        <v>0</v>
      </c>
      <c r="AD134" s="5" t="s">
        <v>129</v>
      </c>
      <c r="AE134" s="15">
        <f t="shared" si="385"/>
        <v>0</v>
      </c>
      <c r="AF134" s="10" t="str">
        <f>IFERROR(VLOOKUP(A134,'9'!U:V,2,0),"0")</f>
        <v>0</v>
      </c>
      <c r="AG134" s="5" t="s">
        <v>129</v>
      </c>
      <c r="AH134" s="15">
        <f t="shared" si="386"/>
        <v>0</v>
      </c>
      <c r="AI134" s="10" t="str">
        <f>IFERROR(VLOOKUP(A134,'10'!U:V,2,0),"0")</f>
        <v>0</v>
      </c>
      <c r="AJ134" s="5" t="s">
        <v>129</v>
      </c>
      <c r="AK134" s="15">
        <f t="shared" si="387"/>
        <v>0</v>
      </c>
      <c r="AL134" s="10" t="str">
        <f>IFERROR(VLOOKUP(A134,'11'!U:V,2,0),"0")</f>
        <v>0</v>
      </c>
      <c r="AM134" s="5" t="s">
        <v>129</v>
      </c>
      <c r="AN134" s="15">
        <f t="shared" si="388"/>
        <v>0</v>
      </c>
      <c r="AO134" s="10" t="str">
        <f>IFERROR(VLOOKUP(A134,'12'!U:V,2,0),"0")</f>
        <v>0</v>
      </c>
      <c r="AP134" s="5" t="s">
        <v>129</v>
      </c>
      <c r="AQ134" s="15">
        <f t="shared" si="389"/>
        <v>0</v>
      </c>
      <c r="AR134" s="10" t="str">
        <f>IFERROR(VLOOKUP(A134,'13'!U:V,2,0),"0")</f>
        <v>0</v>
      </c>
      <c r="AS134" s="5" t="s">
        <v>129</v>
      </c>
      <c r="AT134" s="15">
        <f t="shared" si="390"/>
        <v>0</v>
      </c>
      <c r="AU134" s="10" t="str">
        <f>IFERROR(VLOOKUP(A134,'14'!U:V,2,0),"0")</f>
        <v>0</v>
      </c>
      <c r="AV134" s="5" t="s">
        <v>129</v>
      </c>
      <c r="AW134" s="15">
        <f t="shared" si="391"/>
        <v>0</v>
      </c>
      <c r="AX134" s="10" t="str">
        <f>IFERROR(VLOOKUP(A134,'15'!U:V,2,0),"0")</f>
        <v>0</v>
      </c>
      <c r="AY134" s="5" t="s">
        <v>129</v>
      </c>
      <c r="AZ134" s="15">
        <f t="shared" si="392"/>
        <v>0</v>
      </c>
      <c r="BA134" s="10" t="str">
        <f>IFERROR(VLOOKUP(A134,'16'!U:V,2,0),"0")</f>
        <v>0</v>
      </c>
      <c r="BB134" s="5" t="s">
        <v>129</v>
      </c>
      <c r="BC134" s="15">
        <f t="shared" si="393"/>
        <v>0</v>
      </c>
      <c r="BD134" s="10" t="str">
        <f>IFERROR(VLOOKUP(A134,'17'!U:V,2,0),"0")</f>
        <v>0</v>
      </c>
      <c r="BE134" s="5" t="s">
        <v>129</v>
      </c>
      <c r="BF134" s="15">
        <f t="shared" si="394"/>
        <v>0</v>
      </c>
      <c r="BG134" s="10" t="str">
        <f>IFERROR(VLOOKUP(A134,'18'!U:V,2,0),"0")</f>
        <v>0</v>
      </c>
      <c r="BH134" s="5" t="s">
        <v>129</v>
      </c>
      <c r="BI134" s="15">
        <f t="shared" si="395"/>
        <v>0</v>
      </c>
      <c r="BJ134" s="10" t="str">
        <f>IFERROR(VLOOKUP(A134,'19'!U:V,2,0),"0")</f>
        <v>0</v>
      </c>
      <c r="BK134" s="5" t="s">
        <v>129</v>
      </c>
      <c r="BL134" s="15">
        <f t="shared" si="396"/>
        <v>0</v>
      </c>
      <c r="BM134" s="10" t="str">
        <f>IFERROR(VLOOKUP(A134,'20'!U:V,2,0),"0")</f>
        <v>0</v>
      </c>
      <c r="BN134" s="5" t="s">
        <v>129</v>
      </c>
      <c r="BO134" s="15">
        <f t="shared" si="397"/>
        <v>0</v>
      </c>
      <c r="BP134" s="10" t="str">
        <f>IFERROR(VLOOKUP(A134,'21'!U:V,2,0),"0")</f>
        <v>0</v>
      </c>
      <c r="BQ134" s="5" t="s">
        <v>129</v>
      </c>
      <c r="BR134" s="15">
        <f t="shared" si="398"/>
        <v>0</v>
      </c>
      <c r="BS134" s="10" t="str">
        <f>IFERROR(VLOOKUP(A134,'22'!U:V,2,0),"0")</f>
        <v>0</v>
      </c>
      <c r="BT134" s="5" t="s">
        <v>129</v>
      </c>
      <c r="BU134" s="15">
        <f t="shared" si="399"/>
        <v>0</v>
      </c>
      <c r="BV134" s="10" t="str">
        <f>IFERROR(VLOOKUP(A134,'23'!U:V,2,0),"0")</f>
        <v>0</v>
      </c>
      <c r="BW134" s="5" t="s">
        <v>129</v>
      </c>
      <c r="BX134" s="15">
        <f t="shared" si="400"/>
        <v>0</v>
      </c>
      <c r="BY134" s="10" t="str">
        <f>IFERROR(VLOOKUP(A134,'24'!U:V,2,0),"0")</f>
        <v>0</v>
      </c>
      <c r="BZ134" s="5" t="s">
        <v>129</v>
      </c>
      <c r="CA134" s="15">
        <f t="shared" si="401"/>
        <v>0</v>
      </c>
      <c r="CB134" s="10" t="str">
        <f>IFERROR(VLOOKUP(A134,'25'!U:V,2,0),"0")</f>
        <v>0</v>
      </c>
      <c r="CC134" s="5" t="s">
        <v>129</v>
      </c>
      <c r="CD134" s="15">
        <f t="shared" si="402"/>
        <v>0</v>
      </c>
      <c r="CE134" s="10" t="str">
        <f>IFERROR(VLOOKUP(A134,'26'!U:V,2,0),"0")</f>
        <v>0</v>
      </c>
      <c r="CF134" s="5" t="s">
        <v>129</v>
      </c>
      <c r="CG134" s="15">
        <f t="shared" si="403"/>
        <v>0</v>
      </c>
      <c r="CH134" s="10" t="str">
        <f>IFERROR(VLOOKUP(A134,'27'!U:V,2,0),"0")</f>
        <v>0</v>
      </c>
      <c r="CI134" s="5" t="s">
        <v>129</v>
      </c>
      <c r="CJ134" s="15">
        <f t="shared" si="404"/>
        <v>0</v>
      </c>
      <c r="CK134" s="10" t="str">
        <f>IFERROR(VLOOKUP(A134,'28'!U:V,2,0),"0")</f>
        <v>0</v>
      </c>
      <c r="CL134" s="5" t="s">
        <v>129</v>
      </c>
      <c r="CM134" s="15">
        <f t="shared" si="405"/>
        <v>0</v>
      </c>
      <c r="CN134" s="10" t="str">
        <f>IFERROR(VLOOKUP(A134,'29'!U:V,2,0),"0")</f>
        <v>0</v>
      </c>
      <c r="CO134" s="5" t="s">
        <v>129</v>
      </c>
      <c r="CP134" s="15">
        <f t="shared" si="406"/>
        <v>0</v>
      </c>
      <c r="CQ134" s="10" t="str">
        <f>IFERROR(VLOOKUP(A134,'30'!U:V,2,0),"0")</f>
        <v>0</v>
      </c>
      <c r="CR134" s="5" t="s">
        <v>129</v>
      </c>
      <c r="CS134" s="15">
        <f t="shared" si="407"/>
        <v>0</v>
      </c>
      <c r="CT134" s="10" t="str">
        <f>IFERROR(VLOOKUP(A134,'31'!U:V,2,0),"0")</f>
        <v>0</v>
      </c>
      <c r="CU134" s="5" t="s">
        <v>129</v>
      </c>
      <c r="CV134" s="15">
        <f t="shared" ref="CV134:CV197" si="410">+CT134*D134</f>
        <v>0</v>
      </c>
      <c r="CW134" s="10" t="str">
        <f>IFERROR(VLOOKUP(B134,'B-plus'!A:D,4,0),"0")</f>
        <v>0</v>
      </c>
      <c r="CX134" s="5" t="s">
        <v>129</v>
      </c>
      <c r="CY134" s="15">
        <f t="shared" ref="CY134:CY197" si="411">+CW134*D134</f>
        <v>0</v>
      </c>
    </row>
    <row r="135" spans="1:103" x14ac:dyDescent="0.25">
      <c r="A135" s="5" t="s">
        <v>277</v>
      </c>
      <c r="B135" s="5" t="s">
        <v>277</v>
      </c>
      <c r="C135" s="4" t="s">
        <v>273</v>
      </c>
      <c r="D135" s="13">
        <v>5.41</v>
      </c>
      <c r="E135" s="19">
        <f t="shared" si="408"/>
        <v>0</v>
      </c>
      <c r="F135" s="5" t="s">
        <v>130</v>
      </c>
      <c r="G135" s="13">
        <f t="shared" si="409"/>
        <v>0</v>
      </c>
      <c r="H135" s="10" t="str">
        <f>IFERROR(VLOOKUP(A135,'1'!U:V,2,0),"0")</f>
        <v>0</v>
      </c>
      <c r="I135" s="5" t="s">
        <v>129</v>
      </c>
      <c r="J135" s="15">
        <f t="shared" si="378"/>
        <v>0</v>
      </c>
      <c r="K135" s="10" t="str">
        <f>IFERROR(VLOOKUP(A135,'2'!U:V,2,0),"0")</f>
        <v>0</v>
      </c>
      <c r="L135" s="5" t="s">
        <v>129</v>
      </c>
      <c r="M135" s="15">
        <f t="shared" si="379"/>
        <v>0</v>
      </c>
      <c r="N135" s="10" t="str">
        <f>IFERROR(VLOOKUP(A135,'3'!U:V,2,0),"0")</f>
        <v>0</v>
      </c>
      <c r="O135" s="5" t="s">
        <v>129</v>
      </c>
      <c r="P135" s="15">
        <f t="shared" si="380"/>
        <v>0</v>
      </c>
      <c r="Q135" s="10" t="str">
        <f>IFERROR(VLOOKUP(A135,'4'!U:V,2,0),"0")</f>
        <v>0</v>
      </c>
      <c r="R135" s="5" t="s">
        <v>129</v>
      </c>
      <c r="S135" s="15">
        <f t="shared" si="381"/>
        <v>0</v>
      </c>
      <c r="T135" s="10" t="str">
        <f>IFERROR(VLOOKUP(A135,'5'!U:V,2,0),"0")</f>
        <v>0</v>
      </c>
      <c r="U135" s="5" t="s">
        <v>129</v>
      </c>
      <c r="V135" s="15">
        <f t="shared" si="382"/>
        <v>0</v>
      </c>
      <c r="W135" s="10" t="str">
        <f>IFERROR(VLOOKUP(A135,'6'!U:V,2,0),"0")</f>
        <v>0</v>
      </c>
      <c r="X135" s="5" t="s">
        <v>129</v>
      </c>
      <c r="Y135" s="15">
        <f t="shared" si="383"/>
        <v>0</v>
      </c>
      <c r="Z135" s="10" t="str">
        <f>IFERROR(VLOOKUP(A135,'7'!U:V,2,0),"0")</f>
        <v>0</v>
      </c>
      <c r="AA135" s="5" t="s">
        <v>129</v>
      </c>
      <c r="AB135" s="15">
        <f t="shared" si="384"/>
        <v>0</v>
      </c>
      <c r="AC135" s="10" t="str">
        <f>IFERROR(VLOOKUP(A135,'8'!U:V,2,0),"0")</f>
        <v>0</v>
      </c>
      <c r="AD135" s="5" t="s">
        <v>129</v>
      </c>
      <c r="AE135" s="15">
        <f t="shared" si="385"/>
        <v>0</v>
      </c>
      <c r="AF135" s="10" t="str">
        <f>IFERROR(VLOOKUP(A135,'9'!U:V,2,0),"0")</f>
        <v>0</v>
      </c>
      <c r="AG135" s="5" t="s">
        <v>129</v>
      </c>
      <c r="AH135" s="15">
        <f t="shared" si="386"/>
        <v>0</v>
      </c>
      <c r="AI135" s="10" t="str">
        <f>IFERROR(VLOOKUP(A135,'10'!U:V,2,0),"0")</f>
        <v>0</v>
      </c>
      <c r="AJ135" s="5" t="s">
        <v>129</v>
      </c>
      <c r="AK135" s="15">
        <f t="shared" si="387"/>
        <v>0</v>
      </c>
      <c r="AL135" s="10" t="str">
        <f>IFERROR(VLOOKUP(A135,'11'!U:V,2,0),"0")</f>
        <v>0</v>
      </c>
      <c r="AM135" s="5" t="s">
        <v>129</v>
      </c>
      <c r="AN135" s="15">
        <f t="shared" si="388"/>
        <v>0</v>
      </c>
      <c r="AO135" s="10" t="str">
        <f>IFERROR(VLOOKUP(A135,'12'!U:V,2,0),"0")</f>
        <v>0</v>
      </c>
      <c r="AP135" s="5" t="s">
        <v>129</v>
      </c>
      <c r="AQ135" s="15">
        <f t="shared" si="389"/>
        <v>0</v>
      </c>
      <c r="AR135" s="10" t="str">
        <f>IFERROR(VLOOKUP(A135,'13'!U:V,2,0),"0")</f>
        <v>0</v>
      </c>
      <c r="AS135" s="5" t="s">
        <v>129</v>
      </c>
      <c r="AT135" s="15">
        <f t="shared" si="390"/>
        <v>0</v>
      </c>
      <c r="AU135" s="10" t="str">
        <f>IFERROR(VLOOKUP(A135,'14'!U:V,2,0),"0")</f>
        <v>0</v>
      </c>
      <c r="AV135" s="5" t="s">
        <v>129</v>
      </c>
      <c r="AW135" s="15">
        <f t="shared" si="391"/>
        <v>0</v>
      </c>
      <c r="AX135" s="10" t="str">
        <f>IFERROR(VLOOKUP(A135,'15'!U:V,2,0),"0")</f>
        <v>0</v>
      </c>
      <c r="AY135" s="5" t="s">
        <v>129</v>
      </c>
      <c r="AZ135" s="15">
        <f t="shared" si="392"/>
        <v>0</v>
      </c>
      <c r="BA135" s="10" t="str">
        <f>IFERROR(VLOOKUP(A135,'16'!U:V,2,0),"0")</f>
        <v>0</v>
      </c>
      <c r="BB135" s="5" t="s">
        <v>129</v>
      </c>
      <c r="BC135" s="15">
        <f t="shared" si="393"/>
        <v>0</v>
      </c>
      <c r="BD135" s="10" t="str">
        <f>IFERROR(VLOOKUP(A135,'17'!U:V,2,0),"0")</f>
        <v>0</v>
      </c>
      <c r="BE135" s="5" t="s">
        <v>129</v>
      </c>
      <c r="BF135" s="15">
        <f t="shared" si="394"/>
        <v>0</v>
      </c>
      <c r="BG135" s="10" t="str">
        <f>IFERROR(VLOOKUP(A135,'18'!U:V,2,0),"0")</f>
        <v>0</v>
      </c>
      <c r="BH135" s="5" t="s">
        <v>129</v>
      </c>
      <c r="BI135" s="15">
        <f t="shared" si="395"/>
        <v>0</v>
      </c>
      <c r="BJ135" s="10" t="str">
        <f>IFERROR(VLOOKUP(A135,'19'!U:V,2,0),"0")</f>
        <v>0</v>
      </c>
      <c r="BK135" s="5" t="s">
        <v>129</v>
      </c>
      <c r="BL135" s="15">
        <f t="shared" si="396"/>
        <v>0</v>
      </c>
      <c r="BM135" s="10" t="str">
        <f>IFERROR(VLOOKUP(A135,'20'!U:V,2,0),"0")</f>
        <v>0</v>
      </c>
      <c r="BN135" s="5" t="s">
        <v>129</v>
      </c>
      <c r="BO135" s="15">
        <f t="shared" si="397"/>
        <v>0</v>
      </c>
      <c r="BP135" s="10" t="str">
        <f>IFERROR(VLOOKUP(A135,'21'!U:V,2,0),"0")</f>
        <v>0</v>
      </c>
      <c r="BQ135" s="5" t="s">
        <v>129</v>
      </c>
      <c r="BR135" s="15">
        <f t="shared" si="398"/>
        <v>0</v>
      </c>
      <c r="BS135" s="10" t="str">
        <f>IFERROR(VLOOKUP(A135,'22'!U:V,2,0),"0")</f>
        <v>0</v>
      </c>
      <c r="BT135" s="5" t="s">
        <v>129</v>
      </c>
      <c r="BU135" s="15">
        <f t="shared" si="399"/>
        <v>0</v>
      </c>
      <c r="BV135" s="10" t="str">
        <f>IFERROR(VLOOKUP(A135,'23'!U:V,2,0),"0")</f>
        <v>0</v>
      </c>
      <c r="BW135" s="5" t="s">
        <v>129</v>
      </c>
      <c r="BX135" s="15">
        <f t="shared" si="400"/>
        <v>0</v>
      </c>
      <c r="BY135" s="10" t="str">
        <f>IFERROR(VLOOKUP(A135,'24'!U:V,2,0),"0")</f>
        <v>0</v>
      </c>
      <c r="BZ135" s="5" t="s">
        <v>129</v>
      </c>
      <c r="CA135" s="15">
        <f t="shared" si="401"/>
        <v>0</v>
      </c>
      <c r="CB135" s="10" t="str">
        <f>IFERROR(VLOOKUP(A135,'25'!U:V,2,0),"0")</f>
        <v>0</v>
      </c>
      <c r="CC135" s="5" t="s">
        <v>129</v>
      </c>
      <c r="CD135" s="15">
        <f t="shared" si="402"/>
        <v>0</v>
      </c>
      <c r="CE135" s="10" t="str">
        <f>IFERROR(VLOOKUP(A135,'26'!U:V,2,0),"0")</f>
        <v>0</v>
      </c>
      <c r="CF135" s="5" t="s">
        <v>129</v>
      </c>
      <c r="CG135" s="15">
        <f t="shared" si="403"/>
        <v>0</v>
      </c>
      <c r="CH135" s="10" t="str">
        <f>IFERROR(VLOOKUP(A135,'27'!U:V,2,0),"0")</f>
        <v>0</v>
      </c>
      <c r="CI135" s="5" t="s">
        <v>129</v>
      </c>
      <c r="CJ135" s="15">
        <f t="shared" si="404"/>
        <v>0</v>
      </c>
      <c r="CK135" s="10" t="str">
        <f>IFERROR(VLOOKUP(A135,'28'!U:V,2,0),"0")</f>
        <v>0</v>
      </c>
      <c r="CL135" s="5" t="s">
        <v>129</v>
      </c>
      <c r="CM135" s="15">
        <f t="shared" si="405"/>
        <v>0</v>
      </c>
      <c r="CN135" s="10" t="str">
        <f>IFERROR(VLOOKUP(A135,'29'!U:V,2,0),"0")</f>
        <v>0</v>
      </c>
      <c r="CO135" s="5" t="s">
        <v>129</v>
      </c>
      <c r="CP135" s="15">
        <f t="shared" si="406"/>
        <v>0</v>
      </c>
      <c r="CQ135" s="10" t="str">
        <f>IFERROR(VLOOKUP(A135,'30'!U:V,2,0),"0")</f>
        <v>0</v>
      </c>
      <c r="CR135" s="5" t="s">
        <v>129</v>
      </c>
      <c r="CS135" s="15">
        <f t="shared" si="407"/>
        <v>0</v>
      </c>
      <c r="CT135" s="10" t="str">
        <f>IFERROR(VLOOKUP(A135,'31'!U:V,2,0),"0")</f>
        <v>0</v>
      </c>
      <c r="CU135" s="5" t="s">
        <v>129</v>
      </c>
      <c r="CV135" s="15">
        <f t="shared" si="410"/>
        <v>0</v>
      </c>
      <c r="CW135" s="10" t="str">
        <f>IFERROR(VLOOKUP(B135,'B-plus'!A:D,4,0),"0")</f>
        <v>0</v>
      </c>
      <c r="CX135" s="5" t="s">
        <v>129</v>
      </c>
      <c r="CY135" s="15">
        <f t="shared" si="411"/>
        <v>0</v>
      </c>
    </row>
    <row r="136" spans="1:103" x14ac:dyDescent="0.25">
      <c r="A136" s="5" t="s">
        <v>279</v>
      </c>
      <c r="B136" s="5" t="s">
        <v>279</v>
      </c>
      <c r="C136" s="4" t="s">
        <v>273</v>
      </c>
      <c r="D136" s="13">
        <v>5.41</v>
      </c>
      <c r="E136" s="19">
        <f t="shared" si="408"/>
        <v>0</v>
      </c>
      <c r="F136" s="5" t="s">
        <v>130</v>
      </c>
      <c r="G136" s="13">
        <f t="shared" si="409"/>
        <v>0</v>
      </c>
      <c r="H136" s="10" t="str">
        <f>IFERROR(VLOOKUP(A136,'1'!U:V,2,0),"0")</f>
        <v>0</v>
      </c>
      <c r="I136" s="5" t="s">
        <v>129</v>
      </c>
      <c r="J136" s="15">
        <f t="shared" si="378"/>
        <v>0</v>
      </c>
      <c r="K136" s="10" t="str">
        <f>IFERROR(VLOOKUP(A136,'2'!U:V,2,0),"0")</f>
        <v>0</v>
      </c>
      <c r="L136" s="5" t="s">
        <v>129</v>
      </c>
      <c r="M136" s="15">
        <f t="shared" si="379"/>
        <v>0</v>
      </c>
      <c r="N136" s="10" t="str">
        <f>IFERROR(VLOOKUP(A136,'3'!U:V,2,0),"0")</f>
        <v>0</v>
      </c>
      <c r="O136" s="5" t="s">
        <v>129</v>
      </c>
      <c r="P136" s="15">
        <f t="shared" si="380"/>
        <v>0</v>
      </c>
      <c r="Q136" s="10" t="str">
        <f>IFERROR(VLOOKUP(A136,'4'!U:V,2,0),"0")</f>
        <v>0</v>
      </c>
      <c r="R136" s="5" t="s">
        <v>129</v>
      </c>
      <c r="S136" s="15">
        <f t="shared" si="381"/>
        <v>0</v>
      </c>
      <c r="T136" s="10" t="str">
        <f>IFERROR(VLOOKUP(A136,'5'!U:V,2,0),"0")</f>
        <v>0</v>
      </c>
      <c r="U136" s="5" t="s">
        <v>129</v>
      </c>
      <c r="V136" s="15">
        <f t="shared" si="382"/>
        <v>0</v>
      </c>
      <c r="W136" s="10" t="str">
        <f>IFERROR(VLOOKUP(A136,'6'!U:V,2,0),"0")</f>
        <v>0</v>
      </c>
      <c r="X136" s="5" t="s">
        <v>129</v>
      </c>
      <c r="Y136" s="15">
        <f t="shared" si="383"/>
        <v>0</v>
      </c>
      <c r="Z136" s="10" t="str">
        <f>IFERROR(VLOOKUP(A136,'7'!U:V,2,0),"0")</f>
        <v>0</v>
      </c>
      <c r="AA136" s="5" t="s">
        <v>129</v>
      </c>
      <c r="AB136" s="15">
        <f t="shared" si="384"/>
        <v>0</v>
      </c>
      <c r="AC136" s="10" t="str">
        <f>IFERROR(VLOOKUP(A136,'8'!U:V,2,0),"0")</f>
        <v>0</v>
      </c>
      <c r="AD136" s="5" t="s">
        <v>129</v>
      </c>
      <c r="AE136" s="15">
        <f t="shared" si="385"/>
        <v>0</v>
      </c>
      <c r="AF136" s="10" t="str">
        <f>IFERROR(VLOOKUP(A136,'9'!U:V,2,0),"0")</f>
        <v>0</v>
      </c>
      <c r="AG136" s="5" t="s">
        <v>129</v>
      </c>
      <c r="AH136" s="15">
        <f t="shared" si="386"/>
        <v>0</v>
      </c>
      <c r="AI136" s="10" t="str">
        <f>IFERROR(VLOOKUP(A136,'10'!U:V,2,0),"0")</f>
        <v>0</v>
      </c>
      <c r="AJ136" s="5" t="s">
        <v>129</v>
      </c>
      <c r="AK136" s="15">
        <f t="shared" si="387"/>
        <v>0</v>
      </c>
      <c r="AL136" s="10" t="str">
        <f>IFERROR(VLOOKUP(A136,'11'!U:V,2,0),"0")</f>
        <v>0</v>
      </c>
      <c r="AM136" s="5" t="s">
        <v>129</v>
      </c>
      <c r="AN136" s="15">
        <f t="shared" si="388"/>
        <v>0</v>
      </c>
      <c r="AO136" s="10" t="str">
        <f>IFERROR(VLOOKUP(A136,'12'!U:V,2,0),"0")</f>
        <v>0</v>
      </c>
      <c r="AP136" s="5" t="s">
        <v>129</v>
      </c>
      <c r="AQ136" s="15">
        <f t="shared" si="389"/>
        <v>0</v>
      </c>
      <c r="AR136" s="10" t="str">
        <f>IFERROR(VLOOKUP(A136,'13'!U:V,2,0),"0")</f>
        <v>0</v>
      </c>
      <c r="AS136" s="5" t="s">
        <v>129</v>
      </c>
      <c r="AT136" s="15">
        <f t="shared" si="390"/>
        <v>0</v>
      </c>
      <c r="AU136" s="10" t="str">
        <f>IFERROR(VLOOKUP(A136,'14'!U:V,2,0),"0")</f>
        <v>0</v>
      </c>
      <c r="AV136" s="5" t="s">
        <v>129</v>
      </c>
      <c r="AW136" s="15">
        <f t="shared" si="391"/>
        <v>0</v>
      </c>
      <c r="AX136" s="10" t="str">
        <f>IFERROR(VLOOKUP(A136,'15'!U:V,2,0),"0")</f>
        <v>0</v>
      </c>
      <c r="AY136" s="5" t="s">
        <v>129</v>
      </c>
      <c r="AZ136" s="15">
        <f t="shared" si="392"/>
        <v>0</v>
      </c>
      <c r="BA136" s="10" t="str">
        <f>IFERROR(VLOOKUP(A136,'16'!U:V,2,0),"0")</f>
        <v>0</v>
      </c>
      <c r="BB136" s="5" t="s">
        <v>129</v>
      </c>
      <c r="BC136" s="15">
        <f t="shared" si="393"/>
        <v>0</v>
      </c>
      <c r="BD136" s="10" t="str">
        <f>IFERROR(VLOOKUP(A136,'17'!U:V,2,0),"0")</f>
        <v>0</v>
      </c>
      <c r="BE136" s="5" t="s">
        <v>129</v>
      </c>
      <c r="BF136" s="15">
        <f t="shared" si="394"/>
        <v>0</v>
      </c>
      <c r="BG136" s="10" t="str">
        <f>IFERROR(VLOOKUP(A136,'18'!U:V,2,0),"0")</f>
        <v>0</v>
      </c>
      <c r="BH136" s="5" t="s">
        <v>129</v>
      </c>
      <c r="BI136" s="15">
        <f t="shared" si="395"/>
        <v>0</v>
      </c>
      <c r="BJ136" s="10" t="str">
        <f>IFERROR(VLOOKUP(A136,'19'!U:V,2,0),"0")</f>
        <v>0</v>
      </c>
      <c r="BK136" s="5" t="s">
        <v>129</v>
      </c>
      <c r="BL136" s="15">
        <f t="shared" si="396"/>
        <v>0</v>
      </c>
      <c r="BM136" s="10" t="str">
        <f>IFERROR(VLOOKUP(A136,'20'!U:V,2,0),"0")</f>
        <v>0</v>
      </c>
      <c r="BN136" s="5" t="s">
        <v>129</v>
      </c>
      <c r="BO136" s="15">
        <f t="shared" si="397"/>
        <v>0</v>
      </c>
      <c r="BP136" s="10" t="str">
        <f>IFERROR(VLOOKUP(A136,'21'!U:V,2,0),"0")</f>
        <v>0</v>
      </c>
      <c r="BQ136" s="5" t="s">
        <v>129</v>
      </c>
      <c r="BR136" s="15">
        <f t="shared" si="398"/>
        <v>0</v>
      </c>
      <c r="BS136" s="10" t="str">
        <f>IFERROR(VLOOKUP(A136,'22'!U:V,2,0),"0")</f>
        <v>0</v>
      </c>
      <c r="BT136" s="5" t="s">
        <v>129</v>
      </c>
      <c r="BU136" s="15">
        <f t="shared" si="399"/>
        <v>0</v>
      </c>
      <c r="BV136" s="10" t="str">
        <f>IFERROR(VLOOKUP(A136,'23'!U:V,2,0),"0")</f>
        <v>0</v>
      </c>
      <c r="BW136" s="5" t="s">
        <v>129</v>
      </c>
      <c r="BX136" s="15">
        <f t="shared" si="400"/>
        <v>0</v>
      </c>
      <c r="BY136" s="10" t="str">
        <f>IFERROR(VLOOKUP(A136,'24'!U:V,2,0),"0")</f>
        <v>0</v>
      </c>
      <c r="BZ136" s="5" t="s">
        <v>129</v>
      </c>
      <c r="CA136" s="15">
        <f t="shared" si="401"/>
        <v>0</v>
      </c>
      <c r="CB136" s="10" t="str">
        <f>IFERROR(VLOOKUP(A136,'25'!U:V,2,0),"0")</f>
        <v>0</v>
      </c>
      <c r="CC136" s="5" t="s">
        <v>129</v>
      </c>
      <c r="CD136" s="15">
        <f t="shared" si="402"/>
        <v>0</v>
      </c>
      <c r="CE136" s="10" t="str">
        <f>IFERROR(VLOOKUP(A136,'26'!U:V,2,0),"0")</f>
        <v>0</v>
      </c>
      <c r="CF136" s="5" t="s">
        <v>129</v>
      </c>
      <c r="CG136" s="15">
        <f t="shared" si="403"/>
        <v>0</v>
      </c>
      <c r="CH136" s="10" t="str">
        <f>IFERROR(VLOOKUP(A136,'27'!U:V,2,0),"0")</f>
        <v>0</v>
      </c>
      <c r="CI136" s="5" t="s">
        <v>129</v>
      </c>
      <c r="CJ136" s="15">
        <f t="shared" si="404"/>
        <v>0</v>
      </c>
      <c r="CK136" s="10" t="str">
        <f>IFERROR(VLOOKUP(A136,'28'!U:V,2,0),"0")</f>
        <v>0</v>
      </c>
      <c r="CL136" s="5" t="s">
        <v>129</v>
      </c>
      <c r="CM136" s="15">
        <f t="shared" si="405"/>
        <v>0</v>
      </c>
      <c r="CN136" s="10" t="str">
        <f>IFERROR(VLOOKUP(A136,'29'!U:V,2,0),"0")</f>
        <v>0</v>
      </c>
      <c r="CO136" s="5" t="s">
        <v>129</v>
      </c>
      <c r="CP136" s="15">
        <f t="shared" si="406"/>
        <v>0</v>
      </c>
      <c r="CQ136" s="10" t="str">
        <f>IFERROR(VLOOKUP(A136,'30'!U:V,2,0),"0")</f>
        <v>0</v>
      </c>
      <c r="CR136" s="5" t="s">
        <v>129</v>
      </c>
      <c r="CS136" s="15">
        <f t="shared" si="407"/>
        <v>0</v>
      </c>
      <c r="CT136" s="10" t="str">
        <f>IFERROR(VLOOKUP(A136,'31'!U:V,2,0),"0")</f>
        <v>0</v>
      </c>
      <c r="CU136" s="5" t="s">
        <v>129</v>
      </c>
      <c r="CV136" s="15">
        <f t="shared" si="410"/>
        <v>0</v>
      </c>
      <c r="CW136" s="10" t="str">
        <f>IFERROR(VLOOKUP(B136,'B-plus'!A:D,4,0),"0")</f>
        <v>0</v>
      </c>
      <c r="CX136" s="5" t="s">
        <v>129</v>
      </c>
      <c r="CY136" s="15">
        <f t="shared" si="411"/>
        <v>0</v>
      </c>
    </row>
    <row r="137" spans="1:103" x14ac:dyDescent="0.25">
      <c r="A137" s="5" t="s">
        <v>281</v>
      </c>
      <c r="B137" s="5" t="s">
        <v>281</v>
      </c>
      <c r="C137" s="4" t="s">
        <v>273</v>
      </c>
      <c r="D137" s="13">
        <v>5.41</v>
      </c>
      <c r="E137" s="19">
        <f t="shared" si="408"/>
        <v>0</v>
      </c>
      <c r="F137" s="5" t="s">
        <v>130</v>
      </c>
      <c r="G137" s="13">
        <f t="shared" si="409"/>
        <v>0</v>
      </c>
      <c r="H137" s="10" t="str">
        <f>IFERROR(VLOOKUP(A137,'1'!U:V,2,0),"0")</f>
        <v>0</v>
      </c>
      <c r="I137" s="5" t="s">
        <v>129</v>
      </c>
      <c r="J137" s="15">
        <f t="shared" si="378"/>
        <v>0</v>
      </c>
      <c r="K137" s="10" t="str">
        <f>IFERROR(VLOOKUP(A137,'2'!U:V,2,0),"0")</f>
        <v>0</v>
      </c>
      <c r="L137" s="5" t="s">
        <v>129</v>
      </c>
      <c r="M137" s="15">
        <f t="shared" si="379"/>
        <v>0</v>
      </c>
      <c r="N137" s="10" t="str">
        <f>IFERROR(VLOOKUP(A137,'3'!U:V,2,0),"0")</f>
        <v>0</v>
      </c>
      <c r="O137" s="5" t="s">
        <v>129</v>
      </c>
      <c r="P137" s="15">
        <f t="shared" si="380"/>
        <v>0</v>
      </c>
      <c r="Q137" s="10" t="str">
        <f>IFERROR(VLOOKUP(A137,'4'!U:V,2,0),"0")</f>
        <v>0</v>
      </c>
      <c r="R137" s="5" t="s">
        <v>129</v>
      </c>
      <c r="S137" s="15">
        <f t="shared" si="381"/>
        <v>0</v>
      </c>
      <c r="T137" s="10" t="str">
        <f>IFERROR(VLOOKUP(A137,'5'!U:V,2,0),"0")</f>
        <v>0</v>
      </c>
      <c r="U137" s="5" t="s">
        <v>129</v>
      </c>
      <c r="V137" s="15">
        <f t="shared" si="382"/>
        <v>0</v>
      </c>
      <c r="W137" s="10" t="str">
        <f>IFERROR(VLOOKUP(A137,'6'!U:V,2,0),"0")</f>
        <v>0</v>
      </c>
      <c r="X137" s="5" t="s">
        <v>129</v>
      </c>
      <c r="Y137" s="15">
        <f t="shared" si="383"/>
        <v>0</v>
      </c>
      <c r="Z137" s="10" t="str">
        <f>IFERROR(VLOOKUP(A137,'7'!U:V,2,0),"0")</f>
        <v>0</v>
      </c>
      <c r="AA137" s="5" t="s">
        <v>129</v>
      </c>
      <c r="AB137" s="15">
        <f t="shared" si="384"/>
        <v>0</v>
      </c>
      <c r="AC137" s="10" t="str">
        <f>IFERROR(VLOOKUP(A137,'8'!U:V,2,0),"0")</f>
        <v>0</v>
      </c>
      <c r="AD137" s="5" t="s">
        <v>129</v>
      </c>
      <c r="AE137" s="15">
        <f t="shared" si="385"/>
        <v>0</v>
      </c>
      <c r="AF137" s="10" t="str">
        <f>IFERROR(VLOOKUP(A137,'9'!U:V,2,0),"0")</f>
        <v>0</v>
      </c>
      <c r="AG137" s="5" t="s">
        <v>129</v>
      </c>
      <c r="AH137" s="15">
        <f t="shared" si="386"/>
        <v>0</v>
      </c>
      <c r="AI137" s="10" t="str">
        <f>IFERROR(VLOOKUP(A137,'10'!U:V,2,0),"0")</f>
        <v>0</v>
      </c>
      <c r="AJ137" s="5" t="s">
        <v>129</v>
      </c>
      <c r="AK137" s="15">
        <f t="shared" si="387"/>
        <v>0</v>
      </c>
      <c r="AL137" s="10" t="str">
        <f>IFERROR(VLOOKUP(A137,'11'!U:V,2,0),"0")</f>
        <v>0</v>
      </c>
      <c r="AM137" s="5" t="s">
        <v>129</v>
      </c>
      <c r="AN137" s="15">
        <f t="shared" si="388"/>
        <v>0</v>
      </c>
      <c r="AO137" s="10" t="str">
        <f>IFERROR(VLOOKUP(A137,'12'!U:V,2,0),"0")</f>
        <v>0</v>
      </c>
      <c r="AP137" s="5" t="s">
        <v>129</v>
      </c>
      <c r="AQ137" s="15">
        <f t="shared" si="389"/>
        <v>0</v>
      </c>
      <c r="AR137" s="10" t="str">
        <f>IFERROR(VLOOKUP(A137,'13'!U:V,2,0),"0")</f>
        <v>0</v>
      </c>
      <c r="AS137" s="5" t="s">
        <v>129</v>
      </c>
      <c r="AT137" s="15">
        <f t="shared" si="390"/>
        <v>0</v>
      </c>
      <c r="AU137" s="10" t="str">
        <f>IFERROR(VLOOKUP(A137,'14'!U:V,2,0),"0")</f>
        <v>0</v>
      </c>
      <c r="AV137" s="5" t="s">
        <v>129</v>
      </c>
      <c r="AW137" s="15">
        <f t="shared" si="391"/>
        <v>0</v>
      </c>
      <c r="AX137" s="10" t="str">
        <f>IFERROR(VLOOKUP(A137,'15'!U:V,2,0),"0")</f>
        <v>0</v>
      </c>
      <c r="AY137" s="5" t="s">
        <v>129</v>
      </c>
      <c r="AZ137" s="15">
        <f t="shared" si="392"/>
        <v>0</v>
      </c>
      <c r="BA137" s="10" t="str">
        <f>IFERROR(VLOOKUP(A137,'16'!U:V,2,0),"0")</f>
        <v>0</v>
      </c>
      <c r="BB137" s="5" t="s">
        <v>129</v>
      </c>
      <c r="BC137" s="15">
        <f t="shared" si="393"/>
        <v>0</v>
      </c>
      <c r="BD137" s="10" t="str">
        <f>IFERROR(VLOOKUP(A137,'17'!U:V,2,0),"0")</f>
        <v>0</v>
      </c>
      <c r="BE137" s="5" t="s">
        <v>129</v>
      </c>
      <c r="BF137" s="15">
        <f t="shared" si="394"/>
        <v>0</v>
      </c>
      <c r="BG137" s="10" t="str">
        <f>IFERROR(VLOOKUP(A137,'18'!U:V,2,0),"0")</f>
        <v>0</v>
      </c>
      <c r="BH137" s="5" t="s">
        <v>129</v>
      </c>
      <c r="BI137" s="15">
        <f t="shared" si="395"/>
        <v>0</v>
      </c>
      <c r="BJ137" s="10" t="str">
        <f>IFERROR(VLOOKUP(A137,'19'!U:V,2,0),"0")</f>
        <v>0</v>
      </c>
      <c r="BK137" s="5" t="s">
        <v>129</v>
      </c>
      <c r="BL137" s="15">
        <f t="shared" si="396"/>
        <v>0</v>
      </c>
      <c r="BM137" s="10" t="str">
        <f>IFERROR(VLOOKUP(A137,'20'!U:V,2,0),"0")</f>
        <v>0</v>
      </c>
      <c r="BN137" s="5" t="s">
        <v>129</v>
      </c>
      <c r="BO137" s="15">
        <f t="shared" si="397"/>
        <v>0</v>
      </c>
      <c r="BP137" s="10" t="str">
        <f>IFERROR(VLOOKUP(A137,'21'!U:V,2,0),"0")</f>
        <v>0</v>
      </c>
      <c r="BQ137" s="5" t="s">
        <v>129</v>
      </c>
      <c r="BR137" s="15">
        <f t="shared" si="398"/>
        <v>0</v>
      </c>
      <c r="BS137" s="10" t="str">
        <f>IFERROR(VLOOKUP(A137,'22'!U:V,2,0),"0")</f>
        <v>0</v>
      </c>
      <c r="BT137" s="5" t="s">
        <v>129</v>
      </c>
      <c r="BU137" s="15">
        <f t="shared" si="399"/>
        <v>0</v>
      </c>
      <c r="BV137" s="10" t="str">
        <f>IFERROR(VLOOKUP(A137,'23'!U:V,2,0),"0")</f>
        <v>0</v>
      </c>
      <c r="BW137" s="5" t="s">
        <v>129</v>
      </c>
      <c r="BX137" s="15">
        <f t="shared" si="400"/>
        <v>0</v>
      </c>
      <c r="BY137" s="10" t="str">
        <f>IFERROR(VLOOKUP(A137,'24'!U:V,2,0),"0")</f>
        <v>0</v>
      </c>
      <c r="BZ137" s="5" t="s">
        <v>129</v>
      </c>
      <c r="CA137" s="15">
        <f t="shared" si="401"/>
        <v>0</v>
      </c>
      <c r="CB137" s="10" t="str">
        <f>IFERROR(VLOOKUP(A137,'25'!U:V,2,0),"0")</f>
        <v>0</v>
      </c>
      <c r="CC137" s="5" t="s">
        <v>129</v>
      </c>
      <c r="CD137" s="15">
        <f t="shared" si="402"/>
        <v>0</v>
      </c>
      <c r="CE137" s="10" t="str">
        <f>IFERROR(VLOOKUP(A137,'26'!U:V,2,0),"0")</f>
        <v>0</v>
      </c>
      <c r="CF137" s="5" t="s">
        <v>129</v>
      </c>
      <c r="CG137" s="15">
        <f t="shared" si="403"/>
        <v>0</v>
      </c>
      <c r="CH137" s="10" t="str">
        <f>IFERROR(VLOOKUP(A137,'27'!U:V,2,0),"0")</f>
        <v>0</v>
      </c>
      <c r="CI137" s="5" t="s">
        <v>129</v>
      </c>
      <c r="CJ137" s="15">
        <f t="shared" si="404"/>
        <v>0</v>
      </c>
      <c r="CK137" s="10" t="str">
        <f>IFERROR(VLOOKUP(A137,'28'!U:V,2,0),"0")</f>
        <v>0</v>
      </c>
      <c r="CL137" s="5" t="s">
        <v>129</v>
      </c>
      <c r="CM137" s="15">
        <f t="shared" si="405"/>
        <v>0</v>
      </c>
      <c r="CN137" s="10" t="str">
        <f>IFERROR(VLOOKUP(A137,'29'!U:V,2,0),"0")</f>
        <v>0</v>
      </c>
      <c r="CO137" s="5" t="s">
        <v>129</v>
      </c>
      <c r="CP137" s="15">
        <f t="shared" si="406"/>
        <v>0</v>
      </c>
      <c r="CQ137" s="10" t="str">
        <f>IFERROR(VLOOKUP(A137,'30'!U:V,2,0),"0")</f>
        <v>0</v>
      </c>
      <c r="CR137" s="5" t="s">
        <v>129</v>
      </c>
      <c r="CS137" s="15">
        <f t="shared" si="407"/>
        <v>0</v>
      </c>
      <c r="CT137" s="10" t="str">
        <f>IFERROR(VLOOKUP(A137,'31'!U:V,2,0),"0")</f>
        <v>0</v>
      </c>
      <c r="CU137" s="5" t="s">
        <v>129</v>
      </c>
      <c r="CV137" s="15">
        <f t="shared" si="410"/>
        <v>0</v>
      </c>
      <c r="CW137" s="10" t="str">
        <f>IFERROR(VLOOKUP(B137,'B-plus'!A:D,4,0),"0")</f>
        <v>0</v>
      </c>
      <c r="CX137" s="5" t="s">
        <v>129</v>
      </c>
      <c r="CY137" s="15">
        <f t="shared" si="411"/>
        <v>0</v>
      </c>
    </row>
    <row r="138" spans="1:103" x14ac:dyDescent="0.25">
      <c r="A138" s="5" t="s">
        <v>275</v>
      </c>
      <c r="B138" s="5" t="s">
        <v>275</v>
      </c>
      <c r="C138" s="4" t="s">
        <v>273</v>
      </c>
      <c r="D138" s="13">
        <v>5.41</v>
      </c>
      <c r="E138" s="19">
        <f t="shared" si="408"/>
        <v>0</v>
      </c>
      <c r="F138" s="5" t="s">
        <v>130</v>
      </c>
      <c r="G138" s="13">
        <f t="shared" si="409"/>
        <v>0</v>
      </c>
      <c r="H138" s="10" t="str">
        <f>IFERROR(VLOOKUP(A138,'1'!U:V,2,0),"0")</f>
        <v>0</v>
      </c>
      <c r="I138" s="5" t="s">
        <v>129</v>
      </c>
      <c r="J138" s="15">
        <f t="shared" si="378"/>
        <v>0</v>
      </c>
      <c r="K138" s="10" t="str">
        <f>IFERROR(VLOOKUP(A138,'2'!U:V,2,0),"0")</f>
        <v>0</v>
      </c>
      <c r="L138" s="5" t="s">
        <v>129</v>
      </c>
      <c r="M138" s="15">
        <f t="shared" si="379"/>
        <v>0</v>
      </c>
      <c r="N138" s="10" t="str">
        <f>IFERROR(VLOOKUP(A138,'3'!U:V,2,0),"0")</f>
        <v>0</v>
      </c>
      <c r="O138" s="5" t="s">
        <v>129</v>
      </c>
      <c r="P138" s="15">
        <f t="shared" si="380"/>
        <v>0</v>
      </c>
      <c r="Q138" s="10" t="str">
        <f>IFERROR(VLOOKUP(A138,'4'!U:V,2,0),"0")</f>
        <v>0</v>
      </c>
      <c r="R138" s="5" t="s">
        <v>129</v>
      </c>
      <c r="S138" s="15">
        <f t="shared" si="381"/>
        <v>0</v>
      </c>
      <c r="T138" s="10" t="str">
        <f>IFERROR(VLOOKUP(A138,'5'!U:V,2,0),"0")</f>
        <v>0</v>
      </c>
      <c r="U138" s="5" t="s">
        <v>129</v>
      </c>
      <c r="V138" s="15">
        <f t="shared" si="382"/>
        <v>0</v>
      </c>
      <c r="W138" s="10" t="str">
        <f>IFERROR(VLOOKUP(A138,'6'!U:V,2,0),"0")</f>
        <v>0</v>
      </c>
      <c r="X138" s="5" t="s">
        <v>129</v>
      </c>
      <c r="Y138" s="15">
        <f t="shared" si="383"/>
        <v>0</v>
      </c>
      <c r="Z138" s="10" t="str">
        <f>IFERROR(VLOOKUP(A138,'7'!U:V,2,0),"0")</f>
        <v>0</v>
      </c>
      <c r="AA138" s="5" t="s">
        <v>129</v>
      </c>
      <c r="AB138" s="15">
        <f t="shared" si="384"/>
        <v>0</v>
      </c>
      <c r="AC138" s="10" t="str">
        <f>IFERROR(VLOOKUP(A138,'8'!U:V,2,0),"0")</f>
        <v>0</v>
      </c>
      <c r="AD138" s="5" t="s">
        <v>129</v>
      </c>
      <c r="AE138" s="15">
        <f t="shared" si="385"/>
        <v>0</v>
      </c>
      <c r="AF138" s="10" t="str">
        <f>IFERROR(VLOOKUP(A138,'9'!U:V,2,0),"0")</f>
        <v>0</v>
      </c>
      <c r="AG138" s="5" t="s">
        <v>129</v>
      </c>
      <c r="AH138" s="15">
        <f t="shared" si="386"/>
        <v>0</v>
      </c>
      <c r="AI138" s="10" t="str">
        <f>IFERROR(VLOOKUP(A138,'10'!U:V,2,0),"0")</f>
        <v>0</v>
      </c>
      <c r="AJ138" s="5" t="s">
        <v>129</v>
      </c>
      <c r="AK138" s="15">
        <f t="shared" si="387"/>
        <v>0</v>
      </c>
      <c r="AL138" s="10" t="str">
        <f>IFERROR(VLOOKUP(A138,'11'!U:V,2,0),"0")</f>
        <v>0</v>
      </c>
      <c r="AM138" s="5" t="s">
        <v>129</v>
      </c>
      <c r="AN138" s="15">
        <f t="shared" si="388"/>
        <v>0</v>
      </c>
      <c r="AO138" s="10" t="str">
        <f>IFERROR(VLOOKUP(A138,'12'!U:V,2,0),"0")</f>
        <v>0</v>
      </c>
      <c r="AP138" s="5" t="s">
        <v>129</v>
      </c>
      <c r="AQ138" s="15">
        <f t="shared" si="389"/>
        <v>0</v>
      </c>
      <c r="AR138" s="10" t="str">
        <f>IFERROR(VLOOKUP(A138,'13'!U:V,2,0),"0")</f>
        <v>0</v>
      </c>
      <c r="AS138" s="5" t="s">
        <v>129</v>
      </c>
      <c r="AT138" s="15">
        <f t="shared" si="390"/>
        <v>0</v>
      </c>
      <c r="AU138" s="10" t="str">
        <f>IFERROR(VLOOKUP(A138,'14'!U:V,2,0),"0")</f>
        <v>0</v>
      </c>
      <c r="AV138" s="5" t="s">
        <v>129</v>
      </c>
      <c r="AW138" s="15">
        <f t="shared" si="391"/>
        <v>0</v>
      </c>
      <c r="AX138" s="10" t="str">
        <f>IFERROR(VLOOKUP(A138,'15'!U:V,2,0),"0")</f>
        <v>0</v>
      </c>
      <c r="AY138" s="5" t="s">
        <v>129</v>
      </c>
      <c r="AZ138" s="15">
        <f t="shared" si="392"/>
        <v>0</v>
      </c>
      <c r="BA138" s="10" t="str">
        <f>IFERROR(VLOOKUP(A138,'16'!U:V,2,0),"0")</f>
        <v>0</v>
      </c>
      <c r="BB138" s="5" t="s">
        <v>129</v>
      </c>
      <c r="BC138" s="15">
        <f t="shared" si="393"/>
        <v>0</v>
      </c>
      <c r="BD138" s="10" t="str">
        <f>IFERROR(VLOOKUP(A138,'17'!U:V,2,0),"0")</f>
        <v>0</v>
      </c>
      <c r="BE138" s="5" t="s">
        <v>129</v>
      </c>
      <c r="BF138" s="15">
        <f t="shared" si="394"/>
        <v>0</v>
      </c>
      <c r="BG138" s="10" t="str">
        <f>IFERROR(VLOOKUP(A138,'18'!U:V,2,0),"0")</f>
        <v>0</v>
      </c>
      <c r="BH138" s="5" t="s">
        <v>129</v>
      </c>
      <c r="BI138" s="15">
        <f t="shared" si="395"/>
        <v>0</v>
      </c>
      <c r="BJ138" s="10" t="str">
        <f>IFERROR(VLOOKUP(A138,'19'!U:V,2,0),"0")</f>
        <v>0</v>
      </c>
      <c r="BK138" s="5" t="s">
        <v>129</v>
      </c>
      <c r="BL138" s="15">
        <f t="shared" si="396"/>
        <v>0</v>
      </c>
      <c r="BM138" s="10" t="str">
        <f>IFERROR(VLOOKUP(A138,'20'!U:V,2,0),"0")</f>
        <v>0</v>
      </c>
      <c r="BN138" s="5" t="s">
        <v>129</v>
      </c>
      <c r="BO138" s="15">
        <f t="shared" si="397"/>
        <v>0</v>
      </c>
      <c r="BP138" s="10" t="str">
        <f>IFERROR(VLOOKUP(A138,'21'!U:V,2,0),"0")</f>
        <v>0</v>
      </c>
      <c r="BQ138" s="5" t="s">
        <v>129</v>
      </c>
      <c r="BR138" s="15">
        <f t="shared" si="398"/>
        <v>0</v>
      </c>
      <c r="BS138" s="10" t="str">
        <f>IFERROR(VLOOKUP(A138,'22'!U:V,2,0),"0")</f>
        <v>0</v>
      </c>
      <c r="BT138" s="5" t="s">
        <v>129</v>
      </c>
      <c r="BU138" s="15">
        <f t="shared" si="399"/>
        <v>0</v>
      </c>
      <c r="BV138" s="10" t="str">
        <f>IFERROR(VLOOKUP(A138,'23'!U:V,2,0),"0")</f>
        <v>0</v>
      </c>
      <c r="BW138" s="5" t="s">
        <v>129</v>
      </c>
      <c r="BX138" s="15">
        <f t="shared" si="400"/>
        <v>0</v>
      </c>
      <c r="BY138" s="10" t="str">
        <f>IFERROR(VLOOKUP(A138,'24'!U:V,2,0),"0")</f>
        <v>0</v>
      </c>
      <c r="BZ138" s="5" t="s">
        <v>129</v>
      </c>
      <c r="CA138" s="15">
        <f t="shared" si="401"/>
        <v>0</v>
      </c>
      <c r="CB138" s="10" t="str">
        <f>IFERROR(VLOOKUP(A138,'25'!U:V,2,0),"0")</f>
        <v>0</v>
      </c>
      <c r="CC138" s="5" t="s">
        <v>129</v>
      </c>
      <c r="CD138" s="15">
        <f t="shared" si="402"/>
        <v>0</v>
      </c>
      <c r="CE138" s="10" t="str">
        <f>IFERROR(VLOOKUP(A138,'26'!U:V,2,0),"0")</f>
        <v>0</v>
      </c>
      <c r="CF138" s="5" t="s">
        <v>129</v>
      </c>
      <c r="CG138" s="15">
        <f t="shared" si="403"/>
        <v>0</v>
      </c>
      <c r="CH138" s="10" t="str">
        <f>IFERROR(VLOOKUP(A138,'27'!U:V,2,0),"0")</f>
        <v>0</v>
      </c>
      <c r="CI138" s="5" t="s">
        <v>129</v>
      </c>
      <c r="CJ138" s="15">
        <f t="shared" si="404"/>
        <v>0</v>
      </c>
      <c r="CK138" s="10" t="str">
        <f>IFERROR(VLOOKUP(A138,'28'!U:V,2,0),"0")</f>
        <v>0</v>
      </c>
      <c r="CL138" s="5" t="s">
        <v>129</v>
      </c>
      <c r="CM138" s="15">
        <f t="shared" si="405"/>
        <v>0</v>
      </c>
      <c r="CN138" s="10" t="str">
        <f>IFERROR(VLOOKUP(A138,'29'!U:V,2,0),"0")</f>
        <v>0</v>
      </c>
      <c r="CO138" s="5" t="s">
        <v>129</v>
      </c>
      <c r="CP138" s="15">
        <f t="shared" si="406"/>
        <v>0</v>
      </c>
      <c r="CQ138" s="10" t="str">
        <f>IFERROR(VLOOKUP(A138,'30'!U:V,2,0),"0")</f>
        <v>0</v>
      </c>
      <c r="CR138" s="5" t="s">
        <v>129</v>
      </c>
      <c r="CS138" s="15">
        <f t="shared" si="407"/>
        <v>0</v>
      </c>
      <c r="CT138" s="10" t="str">
        <f>IFERROR(VLOOKUP(A138,'31'!U:V,2,0),"0")</f>
        <v>0</v>
      </c>
      <c r="CU138" s="5" t="s">
        <v>129</v>
      </c>
      <c r="CV138" s="15">
        <f t="shared" si="410"/>
        <v>0</v>
      </c>
      <c r="CW138" s="10" t="str">
        <f>IFERROR(VLOOKUP(B138,'B-plus'!A:D,4,0),"0")</f>
        <v>0</v>
      </c>
      <c r="CX138" s="5" t="s">
        <v>129</v>
      </c>
      <c r="CY138" s="15">
        <f t="shared" si="411"/>
        <v>0</v>
      </c>
    </row>
    <row r="139" spans="1:103" x14ac:dyDescent="0.25">
      <c r="A139" s="5" t="s">
        <v>278</v>
      </c>
      <c r="B139" s="5" t="s">
        <v>278</v>
      </c>
      <c r="C139" s="4" t="s">
        <v>273</v>
      </c>
      <c r="D139" s="13">
        <v>5.41</v>
      </c>
      <c r="E139" s="19">
        <f t="shared" si="408"/>
        <v>0</v>
      </c>
      <c r="F139" s="5" t="s">
        <v>130</v>
      </c>
      <c r="G139" s="13">
        <f t="shared" si="409"/>
        <v>0</v>
      </c>
      <c r="H139" s="10" t="str">
        <f>IFERROR(VLOOKUP(A139,'1'!U:V,2,0),"0")</f>
        <v>0</v>
      </c>
      <c r="I139" s="5" t="s">
        <v>129</v>
      </c>
      <c r="J139" s="15">
        <f t="shared" si="378"/>
        <v>0</v>
      </c>
      <c r="K139" s="10" t="str">
        <f>IFERROR(VLOOKUP(A139,'2'!U:V,2,0),"0")</f>
        <v>0</v>
      </c>
      <c r="L139" s="5" t="s">
        <v>129</v>
      </c>
      <c r="M139" s="15">
        <f t="shared" si="379"/>
        <v>0</v>
      </c>
      <c r="N139" s="10" t="str">
        <f>IFERROR(VLOOKUP(A139,'3'!U:V,2,0),"0")</f>
        <v>0</v>
      </c>
      <c r="O139" s="5" t="s">
        <v>129</v>
      </c>
      <c r="P139" s="15">
        <f t="shared" si="380"/>
        <v>0</v>
      </c>
      <c r="Q139" s="10" t="str">
        <f>IFERROR(VLOOKUP(A139,'4'!U:V,2,0),"0")</f>
        <v>0</v>
      </c>
      <c r="R139" s="5" t="s">
        <v>129</v>
      </c>
      <c r="S139" s="15">
        <f t="shared" si="381"/>
        <v>0</v>
      </c>
      <c r="T139" s="10" t="str">
        <f>IFERROR(VLOOKUP(A139,'5'!U:V,2,0),"0")</f>
        <v>0</v>
      </c>
      <c r="U139" s="5" t="s">
        <v>129</v>
      </c>
      <c r="V139" s="15">
        <f t="shared" si="382"/>
        <v>0</v>
      </c>
      <c r="W139" s="10" t="str">
        <f>IFERROR(VLOOKUP(A139,'6'!U:V,2,0),"0")</f>
        <v>0</v>
      </c>
      <c r="X139" s="5" t="s">
        <v>129</v>
      </c>
      <c r="Y139" s="15">
        <f t="shared" si="383"/>
        <v>0</v>
      </c>
      <c r="Z139" s="10" t="str">
        <f>IFERROR(VLOOKUP(A139,'7'!U:V,2,0),"0")</f>
        <v>0</v>
      </c>
      <c r="AA139" s="5" t="s">
        <v>129</v>
      </c>
      <c r="AB139" s="15">
        <f t="shared" si="384"/>
        <v>0</v>
      </c>
      <c r="AC139" s="10" t="str">
        <f>IFERROR(VLOOKUP(A139,'8'!U:V,2,0),"0")</f>
        <v>0</v>
      </c>
      <c r="AD139" s="5" t="s">
        <v>129</v>
      </c>
      <c r="AE139" s="15">
        <f t="shared" si="385"/>
        <v>0</v>
      </c>
      <c r="AF139" s="10" t="str">
        <f>IFERROR(VLOOKUP(A139,'9'!U:V,2,0),"0")</f>
        <v>0</v>
      </c>
      <c r="AG139" s="5" t="s">
        <v>129</v>
      </c>
      <c r="AH139" s="15">
        <f t="shared" si="386"/>
        <v>0</v>
      </c>
      <c r="AI139" s="10" t="str">
        <f>IFERROR(VLOOKUP(A139,'10'!U:V,2,0),"0")</f>
        <v>0</v>
      </c>
      <c r="AJ139" s="5" t="s">
        <v>129</v>
      </c>
      <c r="AK139" s="15">
        <f t="shared" si="387"/>
        <v>0</v>
      </c>
      <c r="AL139" s="10" t="str">
        <f>IFERROR(VLOOKUP(A139,'11'!U:V,2,0),"0")</f>
        <v>0</v>
      </c>
      <c r="AM139" s="5" t="s">
        <v>129</v>
      </c>
      <c r="AN139" s="15">
        <f t="shared" si="388"/>
        <v>0</v>
      </c>
      <c r="AO139" s="10" t="str">
        <f>IFERROR(VLOOKUP(A139,'12'!U:V,2,0),"0")</f>
        <v>0</v>
      </c>
      <c r="AP139" s="5" t="s">
        <v>129</v>
      </c>
      <c r="AQ139" s="15">
        <f t="shared" si="389"/>
        <v>0</v>
      </c>
      <c r="AR139" s="10" t="str">
        <f>IFERROR(VLOOKUP(A139,'13'!U:V,2,0),"0")</f>
        <v>0</v>
      </c>
      <c r="AS139" s="5" t="s">
        <v>129</v>
      </c>
      <c r="AT139" s="15">
        <f t="shared" si="390"/>
        <v>0</v>
      </c>
      <c r="AU139" s="10" t="str">
        <f>IFERROR(VLOOKUP(A139,'14'!U:V,2,0),"0")</f>
        <v>0</v>
      </c>
      <c r="AV139" s="5" t="s">
        <v>129</v>
      </c>
      <c r="AW139" s="15">
        <f t="shared" si="391"/>
        <v>0</v>
      </c>
      <c r="AX139" s="10" t="str">
        <f>IFERROR(VLOOKUP(A139,'15'!U:V,2,0),"0")</f>
        <v>0</v>
      </c>
      <c r="AY139" s="5" t="s">
        <v>129</v>
      </c>
      <c r="AZ139" s="15">
        <f t="shared" si="392"/>
        <v>0</v>
      </c>
      <c r="BA139" s="10" t="str">
        <f>IFERROR(VLOOKUP(A139,'16'!U:V,2,0),"0")</f>
        <v>0</v>
      </c>
      <c r="BB139" s="5" t="s">
        <v>129</v>
      </c>
      <c r="BC139" s="15">
        <f t="shared" si="393"/>
        <v>0</v>
      </c>
      <c r="BD139" s="10" t="str">
        <f>IFERROR(VLOOKUP(A139,'17'!U:V,2,0),"0")</f>
        <v>0</v>
      </c>
      <c r="BE139" s="5" t="s">
        <v>129</v>
      </c>
      <c r="BF139" s="15">
        <f t="shared" si="394"/>
        <v>0</v>
      </c>
      <c r="BG139" s="10" t="str">
        <f>IFERROR(VLOOKUP(A139,'18'!U:V,2,0),"0")</f>
        <v>0</v>
      </c>
      <c r="BH139" s="5" t="s">
        <v>129</v>
      </c>
      <c r="BI139" s="15">
        <f t="shared" si="395"/>
        <v>0</v>
      </c>
      <c r="BJ139" s="10" t="str">
        <f>IFERROR(VLOOKUP(A139,'19'!U:V,2,0),"0")</f>
        <v>0</v>
      </c>
      <c r="BK139" s="5" t="s">
        <v>129</v>
      </c>
      <c r="BL139" s="15">
        <f t="shared" si="396"/>
        <v>0</v>
      </c>
      <c r="BM139" s="10" t="str">
        <f>IFERROR(VLOOKUP(A139,'20'!U:V,2,0),"0")</f>
        <v>0</v>
      </c>
      <c r="BN139" s="5" t="s">
        <v>129</v>
      </c>
      <c r="BO139" s="15">
        <f t="shared" si="397"/>
        <v>0</v>
      </c>
      <c r="BP139" s="10" t="str">
        <f>IFERROR(VLOOKUP(A139,'21'!U:V,2,0),"0")</f>
        <v>0</v>
      </c>
      <c r="BQ139" s="5" t="s">
        <v>129</v>
      </c>
      <c r="BR139" s="15">
        <f t="shared" si="398"/>
        <v>0</v>
      </c>
      <c r="BS139" s="10" t="str">
        <f>IFERROR(VLOOKUP(A139,'22'!U:V,2,0),"0")</f>
        <v>0</v>
      </c>
      <c r="BT139" s="5" t="s">
        <v>129</v>
      </c>
      <c r="BU139" s="15">
        <f t="shared" si="399"/>
        <v>0</v>
      </c>
      <c r="BV139" s="10" t="str">
        <f>IFERROR(VLOOKUP(A139,'23'!U:V,2,0),"0")</f>
        <v>0</v>
      </c>
      <c r="BW139" s="5" t="s">
        <v>129</v>
      </c>
      <c r="BX139" s="15">
        <f t="shared" si="400"/>
        <v>0</v>
      </c>
      <c r="BY139" s="10" t="str">
        <f>IFERROR(VLOOKUP(A139,'24'!U:V,2,0),"0")</f>
        <v>0</v>
      </c>
      <c r="BZ139" s="5" t="s">
        <v>129</v>
      </c>
      <c r="CA139" s="15">
        <f t="shared" si="401"/>
        <v>0</v>
      </c>
      <c r="CB139" s="10" t="str">
        <f>IFERROR(VLOOKUP(A139,'25'!U:V,2,0),"0")</f>
        <v>0</v>
      </c>
      <c r="CC139" s="5" t="s">
        <v>129</v>
      </c>
      <c r="CD139" s="15">
        <f t="shared" si="402"/>
        <v>0</v>
      </c>
      <c r="CE139" s="10" t="str">
        <f>IFERROR(VLOOKUP(A139,'26'!U:V,2,0),"0")</f>
        <v>0</v>
      </c>
      <c r="CF139" s="5" t="s">
        <v>129</v>
      </c>
      <c r="CG139" s="15">
        <f t="shared" si="403"/>
        <v>0</v>
      </c>
      <c r="CH139" s="10" t="str">
        <f>IFERROR(VLOOKUP(A139,'27'!U:V,2,0),"0")</f>
        <v>0</v>
      </c>
      <c r="CI139" s="5" t="s">
        <v>129</v>
      </c>
      <c r="CJ139" s="15">
        <f t="shared" si="404"/>
        <v>0</v>
      </c>
      <c r="CK139" s="10" t="str">
        <f>IFERROR(VLOOKUP(A139,'28'!U:V,2,0),"0")</f>
        <v>0</v>
      </c>
      <c r="CL139" s="5" t="s">
        <v>129</v>
      </c>
      <c r="CM139" s="15">
        <f t="shared" si="405"/>
        <v>0</v>
      </c>
      <c r="CN139" s="10" t="str">
        <f>IFERROR(VLOOKUP(A139,'29'!U:V,2,0),"0")</f>
        <v>0</v>
      </c>
      <c r="CO139" s="5" t="s">
        <v>129</v>
      </c>
      <c r="CP139" s="15">
        <f t="shared" si="406"/>
        <v>0</v>
      </c>
      <c r="CQ139" s="10" t="str">
        <f>IFERROR(VLOOKUP(A139,'30'!U:V,2,0),"0")</f>
        <v>0</v>
      </c>
      <c r="CR139" s="5" t="s">
        <v>129</v>
      </c>
      <c r="CS139" s="15">
        <f t="shared" si="407"/>
        <v>0</v>
      </c>
      <c r="CT139" s="10" t="str">
        <f>IFERROR(VLOOKUP(A139,'31'!U:V,2,0),"0")</f>
        <v>0</v>
      </c>
      <c r="CU139" s="5" t="s">
        <v>129</v>
      </c>
      <c r="CV139" s="15">
        <f t="shared" si="410"/>
        <v>0</v>
      </c>
      <c r="CW139" s="10" t="str">
        <f>IFERROR(VLOOKUP(B139,'B-plus'!A:D,4,0),"0")</f>
        <v>0</v>
      </c>
      <c r="CX139" s="5" t="s">
        <v>129</v>
      </c>
      <c r="CY139" s="15">
        <f t="shared" si="411"/>
        <v>0</v>
      </c>
    </row>
    <row r="140" spans="1:103" x14ac:dyDescent="0.25">
      <c r="A140" s="5" t="s">
        <v>274</v>
      </c>
      <c r="B140" s="5" t="s">
        <v>274</v>
      </c>
      <c r="C140" s="4" t="s">
        <v>273</v>
      </c>
      <c r="D140" s="13">
        <v>5.41</v>
      </c>
      <c r="E140" s="19">
        <f t="shared" si="408"/>
        <v>0</v>
      </c>
      <c r="F140" s="5" t="s">
        <v>130</v>
      </c>
      <c r="G140" s="13">
        <f t="shared" si="409"/>
        <v>0</v>
      </c>
      <c r="H140" s="10" t="str">
        <f>IFERROR(VLOOKUP(A140,'1'!U:V,2,0),"0")</f>
        <v>0</v>
      </c>
      <c r="I140" s="5" t="s">
        <v>129</v>
      </c>
      <c r="J140" s="15">
        <f t="shared" si="378"/>
        <v>0</v>
      </c>
      <c r="K140" s="10" t="str">
        <f>IFERROR(VLOOKUP(A140,'2'!U:V,2,0),"0")</f>
        <v>0</v>
      </c>
      <c r="L140" s="5" t="s">
        <v>129</v>
      </c>
      <c r="M140" s="15">
        <f t="shared" si="379"/>
        <v>0</v>
      </c>
      <c r="N140" s="10" t="str">
        <f>IFERROR(VLOOKUP(A140,'3'!U:V,2,0),"0")</f>
        <v>0</v>
      </c>
      <c r="O140" s="5" t="s">
        <v>129</v>
      </c>
      <c r="P140" s="15">
        <f t="shared" si="380"/>
        <v>0</v>
      </c>
      <c r="Q140" s="10" t="str">
        <f>IFERROR(VLOOKUP(A140,'4'!U:V,2,0),"0")</f>
        <v>0</v>
      </c>
      <c r="R140" s="5" t="s">
        <v>129</v>
      </c>
      <c r="S140" s="15">
        <f t="shared" si="381"/>
        <v>0</v>
      </c>
      <c r="T140" s="10" t="str">
        <f>IFERROR(VLOOKUP(A140,'5'!U:V,2,0),"0")</f>
        <v>0</v>
      </c>
      <c r="U140" s="5" t="s">
        <v>129</v>
      </c>
      <c r="V140" s="15">
        <f t="shared" si="382"/>
        <v>0</v>
      </c>
      <c r="W140" s="10" t="str">
        <f>IFERROR(VLOOKUP(A140,'6'!U:V,2,0),"0")</f>
        <v>0</v>
      </c>
      <c r="X140" s="5" t="s">
        <v>129</v>
      </c>
      <c r="Y140" s="15">
        <f t="shared" si="383"/>
        <v>0</v>
      </c>
      <c r="Z140" s="10" t="str">
        <f>IFERROR(VLOOKUP(A140,'7'!U:V,2,0),"0")</f>
        <v>0</v>
      </c>
      <c r="AA140" s="5" t="s">
        <v>129</v>
      </c>
      <c r="AB140" s="15">
        <f t="shared" si="384"/>
        <v>0</v>
      </c>
      <c r="AC140" s="10" t="str">
        <f>IFERROR(VLOOKUP(A140,'8'!U:V,2,0),"0")</f>
        <v>0</v>
      </c>
      <c r="AD140" s="5" t="s">
        <v>129</v>
      </c>
      <c r="AE140" s="15">
        <f t="shared" si="385"/>
        <v>0</v>
      </c>
      <c r="AF140" s="10" t="str">
        <f>IFERROR(VLOOKUP(A140,'9'!U:V,2,0),"0")</f>
        <v>0</v>
      </c>
      <c r="AG140" s="5" t="s">
        <v>129</v>
      </c>
      <c r="AH140" s="15">
        <f t="shared" si="386"/>
        <v>0</v>
      </c>
      <c r="AI140" s="10" t="str">
        <f>IFERROR(VLOOKUP(A140,'10'!U:V,2,0),"0")</f>
        <v>0</v>
      </c>
      <c r="AJ140" s="5" t="s">
        <v>129</v>
      </c>
      <c r="AK140" s="15">
        <f t="shared" si="387"/>
        <v>0</v>
      </c>
      <c r="AL140" s="10" t="str">
        <f>IFERROR(VLOOKUP(A140,'11'!U:V,2,0),"0")</f>
        <v>0</v>
      </c>
      <c r="AM140" s="5" t="s">
        <v>129</v>
      </c>
      <c r="AN140" s="15">
        <f t="shared" si="388"/>
        <v>0</v>
      </c>
      <c r="AO140" s="10" t="str">
        <f>IFERROR(VLOOKUP(A140,'12'!U:V,2,0),"0")</f>
        <v>0</v>
      </c>
      <c r="AP140" s="5" t="s">
        <v>129</v>
      </c>
      <c r="AQ140" s="15">
        <f t="shared" si="389"/>
        <v>0</v>
      </c>
      <c r="AR140" s="10" t="str">
        <f>IFERROR(VLOOKUP(A140,'13'!U:V,2,0),"0")</f>
        <v>0</v>
      </c>
      <c r="AS140" s="5" t="s">
        <v>129</v>
      </c>
      <c r="AT140" s="15">
        <f t="shared" si="390"/>
        <v>0</v>
      </c>
      <c r="AU140" s="10" t="str">
        <f>IFERROR(VLOOKUP(A140,'14'!U:V,2,0),"0")</f>
        <v>0</v>
      </c>
      <c r="AV140" s="5" t="s">
        <v>129</v>
      </c>
      <c r="AW140" s="15">
        <f t="shared" si="391"/>
        <v>0</v>
      </c>
      <c r="AX140" s="10" t="str">
        <f>IFERROR(VLOOKUP(A140,'15'!U:V,2,0),"0")</f>
        <v>0</v>
      </c>
      <c r="AY140" s="5" t="s">
        <v>129</v>
      </c>
      <c r="AZ140" s="15">
        <f t="shared" si="392"/>
        <v>0</v>
      </c>
      <c r="BA140" s="10" t="str">
        <f>IFERROR(VLOOKUP(A140,'16'!U:V,2,0),"0")</f>
        <v>0</v>
      </c>
      <c r="BB140" s="5" t="s">
        <v>129</v>
      </c>
      <c r="BC140" s="15">
        <f t="shared" si="393"/>
        <v>0</v>
      </c>
      <c r="BD140" s="10" t="str">
        <f>IFERROR(VLOOKUP(A140,'17'!U:V,2,0),"0")</f>
        <v>0</v>
      </c>
      <c r="BE140" s="5" t="s">
        <v>129</v>
      </c>
      <c r="BF140" s="15">
        <f t="shared" si="394"/>
        <v>0</v>
      </c>
      <c r="BG140" s="10" t="str">
        <f>IFERROR(VLOOKUP(A140,'18'!U:V,2,0),"0")</f>
        <v>0</v>
      </c>
      <c r="BH140" s="5" t="s">
        <v>129</v>
      </c>
      <c r="BI140" s="15">
        <f t="shared" si="395"/>
        <v>0</v>
      </c>
      <c r="BJ140" s="10" t="str">
        <f>IFERROR(VLOOKUP(A140,'19'!U:V,2,0),"0")</f>
        <v>0</v>
      </c>
      <c r="BK140" s="5" t="s">
        <v>129</v>
      </c>
      <c r="BL140" s="15">
        <f t="shared" si="396"/>
        <v>0</v>
      </c>
      <c r="BM140" s="10" t="str">
        <f>IFERROR(VLOOKUP(A140,'20'!U:V,2,0),"0")</f>
        <v>0</v>
      </c>
      <c r="BN140" s="5" t="s">
        <v>129</v>
      </c>
      <c r="BO140" s="15">
        <f t="shared" si="397"/>
        <v>0</v>
      </c>
      <c r="BP140" s="10" t="str">
        <f>IFERROR(VLOOKUP(A140,'21'!U:V,2,0),"0")</f>
        <v>0</v>
      </c>
      <c r="BQ140" s="5" t="s">
        <v>129</v>
      </c>
      <c r="BR140" s="15">
        <f t="shared" si="398"/>
        <v>0</v>
      </c>
      <c r="BS140" s="10" t="str">
        <f>IFERROR(VLOOKUP(A140,'22'!U:V,2,0),"0")</f>
        <v>0</v>
      </c>
      <c r="BT140" s="5" t="s">
        <v>129</v>
      </c>
      <c r="BU140" s="15">
        <f t="shared" si="399"/>
        <v>0</v>
      </c>
      <c r="BV140" s="10" t="str">
        <f>IFERROR(VLOOKUP(A140,'23'!U:V,2,0),"0")</f>
        <v>0</v>
      </c>
      <c r="BW140" s="5" t="s">
        <v>129</v>
      </c>
      <c r="BX140" s="15">
        <f t="shared" si="400"/>
        <v>0</v>
      </c>
      <c r="BY140" s="10" t="str">
        <f>IFERROR(VLOOKUP(A140,'24'!U:V,2,0),"0")</f>
        <v>0</v>
      </c>
      <c r="BZ140" s="5" t="s">
        <v>129</v>
      </c>
      <c r="CA140" s="15">
        <f t="shared" si="401"/>
        <v>0</v>
      </c>
      <c r="CB140" s="10" t="str">
        <f>IFERROR(VLOOKUP(A140,'25'!U:V,2,0),"0")</f>
        <v>0</v>
      </c>
      <c r="CC140" s="5" t="s">
        <v>129</v>
      </c>
      <c r="CD140" s="15">
        <f t="shared" si="402"/>
        <v>0</v>
      </c>
      <c r="CE140" s="10" t="str">
        <f>IFERROR(VLOOKUP(A140,'26'!U:V,2,0),"0")</f>
        <v>0</v>
      </c>
      <c r="CF140" s="5" t="s">
        <v>129</v>
      </c>
      <c r="CG140" s="15">
        <f t="shared" si="403"/>
        <v>0</v>
      </c>
      <c r="CH140" s="10" t="str">
        <f>IFERROR(VLOOKUP(A140,'27'!U:V,2,0),"0")</f>
        <v>0</v>
      </c>
      <c r="CI140" s="5" t="s">
        <v>129</v>
      </c>
      <c r="CJ140" s="15">
        <f t="shared" si="404"/>
        <v>0</v>
      </c>
      <c r="CK140" s="10" t="str">
        <f>IFERROR(VLOOKUP(A140,'28'!U:V,2,0),"0")</f>
        <v>0</v>
      </c>
      <c r="CL140" s="5" t="s">
        <v>129</v>
      </c>
      <c r="CM140" s="15">
        <f t="shared" si="405"/>
        <v>0</v>
      </c>
      <c r="CN140" s="10" t="str">
        <f>IFERROR(VLOOKUP(A140,'29'!U:V,2,0),"0")</f>
        <v>0</v>
      </c>
      <c r="CO140" s="5" t="s">
        <v>129</v>
      </c>
      <c r="CP140" s="15">
        <f t="shared" si="406"/>
        <v>0</v>
      </c>
      <c r="CQ140" s="10" t="str">
        <f>IFERROR(VLOOKUP(A140,'30'!U:V,2,0),"0")</f>
        <v>0</v>
      </c>
      <c r="CR140" s="5" t="s">
        <v>129</v>
      </c>
      <c r="CS140" s="15">
        <f t="shared" si="407"/>
        <v>0</v>
      </c>
      <c r="CT140" s="10" t="str">
        <f>IFERROR(VLOOKUP(A140,'31'!U:V,2,0),"0")</f>
        <v>0</v>
      </c>
      <c r="CU140" s="5" t="s">
        <v>129</v>
      </c>
      <c r="CV140" s="15">
        <f t="shared" si="410"/>
        <v>0</v>
      </c>
      <c r="CW140" s="10" t="str">
        <f>IFERROR(VLOOKUP(B140,'B-plus'!A:D,4,0),"0")</f>
        <v>0</v>
      </c>
      <c r="CX140" s="5" t="s">
        <v>129</v>
      </c>
      <c r="CY140" s="15">
        <f t="shared" si="411"/>
        <v>0</v>
      </c>
    </row>
    <row r="141" spans="1:103" x14ac:dyDescent="0.25">
      <c r="A141" s="5" t="s">
        <v>276</v>
      </c>
      <c r="B141" s="5" t="s">
        <v>276</v>
      </c>
      <c r="C141" s="4" t="s">
        <v>273</v>
      </c>
      <c r="D141" s="13">
        <v>5.41</v>
      </c>
      <c r="E141" s="19">
        <f t="shared" si="408"/>
        <v>0</v>
      </c>
      <c r="F141" s="5" t="s">
        <v>130</v>
      </c>
      <c r="G141" s="13">
        <f t="shared" si="409"/>
        <v>0</v>
      </c>
      <c r="H141" s="10" t="str">
        <f>IFERROR(VLOOKUP(A141,'1'!U:V,2,0),"0")</f>
        <v>0</v>
      </c>
      <c r="I141" s="5" t="s">
        <v>129</v>
      </c>
      <c r="J141" s="15">
        <f t="shared" si="378"/>
        <v>0</v>
      </c>
      <c r="K141" s="10" t="str">
        <f>IFERROR(VLOOKUP(A141,'2'!U:V,2,0),"0")</f>
        <v>0</v>
      </c>
      <c r="L141" s="5" t="s">
        <v>129</v>
      </c>
      <c r="M141" s="15">
        <f t="shared" si="379"/>
        <v>0</v>
      </c>
      <c r="N141" s="10" t="str">
        <f>IFERROR(VLOOKUP(A141,'3'!U:V,2,0),"0")</f>
        <v>0</v>
      </c>
      <c r="O141" s="5" t="s">
        <v>129</v>
      </c>
      <c r="P141" s="15">
        <f t="shared" si="380"/>
        <v>0</v>
      </c>
      <c r="Q141" s="10" t="str">
        <f>IFERROR(VLOOKUP(A141,'4'!U:V,2,0),"0")</f>
        <v>0</v>
      </c>
      <c r="R141" s="5" t="s">
        <v>129</v>
      </c>
      <c r="S141" s="15">
        <f t="shared" si="381"/>
        <v>0</v>
      </c>
      <c r="T141" s="10" t="str">
        <f>IFERROR(VLOOKUP(A141,'5'!U:V,2,0),"0")</f>
        <v>0</v>
      </c>
      <c r="U141" s="5" t="s">
        <v>129</v>
      </c>
      <c r="V141" s="15">
        <f t="shared" si="382"/>
        <v>0</v>
      </c>
      <c r="W141" s="10" t="str">
        <f>IFERROR(VLOOKUP(A141,'6'!U:V,2,0),"0")</f>
        <v>0</v>
      </c>
      <c r="X141" s="5" t="s">
        <v>129</v>
      </c>
      <c r="Y141" s="15">
        <f t="shared" si="383"/>
        <v>0</v>
      </c>
      <c r="Z141" s="10" t="str">
        <f>IFERROR(VLOOKUP(A141,'7'!U:V,2,0),"0")</f>
        <v>0</v>
      </c>
      <c r="AA141" s="5" t="s">
        <v>129</v>
      </c>
      <c r="AB141" s="15">
        <f t="shared" si="384"/>
        <v>0</v>
      </c>
      <c r="AC141" s="10" t="str">
        <f>IFERROR(VLOOKUP(A141,'8'!U:V,2,0),"0")</f>
        <v>0</v>
      </c>
      <c r="AD141" s="5" t="s">
        <v>129</v>
      </c>
      <c r="AE141" s="15">
        <f t="shared" si="385"/>
        <v>0</v>
      </c>
      <c r="AF141" s="10" t="str">
        <f>IFERROR(VLOOKUP(A141,'9'!U:V,2,0),"0")</f>
        <v>0</v>
      </c>
      <c r="AG141" s="5" t="s">
        <v>129</v>
      </c>
      <c r="AH141" s="15">
        <f t="shared" si="386"/>
        <v>0</v>
      </c>
      <c r="AI141" s="10" t="str">
        <f>IFERROR(VLOOKUP(A141,'10'!U:V,2,0),"0")</f>
        <v>0</v>
      </c>
      <c r="AJ141" s="5" t="s">
        <v>129</v>
      </c>
      <c r="AK141" s="15">
        <f t="shared" si="387"/>
        <v>0</v>
      </c>
      <c r="AL141" s="10" t="str">
        <f>IFERROR(VLOOKUP(A141,'11'!U:V,2,0),"0")</f>
        <v>0</v>
      </c>
      <c r="AM141" s="5" t="s">
        <v>129</v>
      </c>
      <c r="AN141" s="15">
        <f t="shared" si="388"/>
        <v>0</v>
      </c>
      <c r="AO141" s="10" t="str">
        <f>IFERROR(VLOOKUP(A141,'12'!U:V,2,0),"0")</f>
        <v>0</v>
      </c>
      <c r="AP141" s="5" t="s">
        <v>129</v>
      </c>
      <c r="AQ141" s="15">
        <f t="shared" si="389"/>
        <v>0</v>
      </c>
      <c r="AR141" s="10" t="str">
        <f>IFERROR(VLOOKUP(A141,'13'!U:V,2,0),"0")</f>
        <v>0</v>
      </c>
      <c r="AS141" s="5" t="s">
        <v>129</v>
      </c>
      <c r="AT141" s="15">
        <f t="shared" si="390"/>
        <v>0</v>
      </c>
      <c r="AU141" s="10" t="str">
        <f>IFERROR(VLOOKUP(A141,'14'!U:V,2,0),"0")</f>
        <v>0</v>
      </c>
      <c r="AV141" s="5" t="s">
        <v>129</v>
      </c>
      <c r="AW141" s="15">
        <f t="shared" si="391"/>
        <v>0</v>
      </c>
      <c r="AX141" s="10" t="str">
        <f>IFERROR(VLOOKUP(A141,'15'!U:V,2,0),"0")</f>
        <v>0</v>
      </c>
      <c r="AY141" s="5" t="s">
        <v>129</v>
      </c>
      <c r="AZ141" s="15">
        <f t="shared" si="392"/>
        <v>0</v>
      </c>
      <c r="BA141" s="10" t="str">
        <f>IFERROR(VLOOKUP(A141,'16'!U:V,2,0),"0")</f>
        <v>0</v>
      </c>
      <c r="BB141" s="5" t="s">
        <v>129</v>
      </c>
      <c r="BC141" s="15">
        <f t="shared" si="393"/>
        <v>0</v>
      </c>
      <c r="BD141" s="10" t="str">
        <f>IFERROR(VLOOKUP(A141,'17'!U:V,2,0),"0")</f>
        <v>0</v>
      </c>
      <c r="BE141" s="5" t="s">
        <v>129</v>
      </c>
      <c r="BF141" s="15">
        <f t="shared" si="394"/>
        <v>0</v>
      </c>
      <c r="BG141" s="10" t="str">
        <f>IFERROR(VLOOKUP(A141,'18'!U:V,2,0),"0")</f>
        <v>0</v>
      </c>
      <c r="BH141" s="5" t="s">
        <v>129</v>
      </c>
      <c r="BI141" s="15">
        <f t="shared" si="395"/>
        <v>0</v>
      </c>
      <c r="BJ141" s="10" t="str">
        <f>IFERROR(VLOOKUP(A141,'19'!U:V,2,0),"0")</f>
        <v>0</v>
      </c>
      <c r="BK141" s="5" t="s">
        <v>129</v>
      </c>
      <c r="BL141" s="15">
        <f t="shared" si="396"/>
        <v>0</v>
      </c>
      <c r="BM141" s="10" t="str">
        <f>IFERROR(VLOOKUP(A141,'20'!U:V,2,0),"0")</f>
        <v>0</v>
      </c>
      <c r="BN141" s="5" t="s">
        <v>129</v>
      </c>
      <c r="BO141" s="15">
        <f t="shared" si="397"/>
        <v>0</v>
      </c>
      <c r="BP141" s="10" t="str">
        <f>IFERROR(VLOOKUP(A141,'21'!U:V,2,0),"0")</f>
        <v>0</v>
      </c>
      <c r="BQ141" s="5" t="s">
        <v>129</v>
      </c>
      <c r="BR141" s="15">
        <f t="shared" si="398"/>
        <v>0</v>
      </c>
      <c r="BS141" s="10" t="str">
        <f>IFERROR(VLOOKUP(A141,'22'!U:V,2,0),"0")</f>
        <v>0</v>
      </c>
      <c r="BT141" s="5" t="s">
        <v>129</v>
      </c>
      <c r="BU141" s="15">
        <f t="shared" si="399"/>
        <v>0</v>
      </c>
      <c r="BV141" s="10" t="str">
        <f>IFERROR(VLOOKUP(A141,'23'!U:V,2,0),"0")</f>
        <v>0</v>
      </c>
      <c r="BW141" s="5" t="s">
        <v>129</v>
      </c>
      <c r="BX141" s="15">
        <f t="shared" si="400"/>
        <v>0</v>
      </c>
      <c r="BY141" s="10" t="str">
        <f>IFERROR(VLOOKUP(A141,'24'!U:V,2,0),"0")</f>
        <v>0</v>
      </c>
      <c r="BZ141" s="5" t="s">
        <v>129</v>
      </c>
      <c r="CA141" s="15">
        <f t="shared" si="401"/>
        <v>0</v>
      </c>
      <c r="CB141" s="10" t="str">
        <f>IFERROR(VLOOKUP(A141,'25'!U:V,2,0),"0")</f>
        <v>0</v>
      </c>
      <c r="CC141" s="5" t="s">
        <v>129</v>
      </c>
      <c r="CD141" s="15">
        <f t="shared" si="402"/>
        <v>0</v>
      </c>
      <c r="CE141" s="10" t="str">
        <f>IFERROR(VLOOKUP(A141,'26'!U:V,2,0),"0")</f>
        <v>0</v>
      </c>
      <c r="CF141" s="5" t="s">
        <v>129</v>
      </c>
      <c r="CG141" s="15">
        <f t="shared" si="403"/>
        <v>0</v>
      </c>
      <c r="CH141" s="10" t="str">
        <f>IFERROR(VLOOKUP(A141,'27'!U:V,2,0),"0")</f>
        <v>0</v>
      </c>
      <c r="CI141" s="5" t="s">
        <v>129</v>
      </c>
      <c r="CJ141" s="15">
        <f t="shared" si="404"/>
        <v>0</v>
      </c>
      <c r="CK141" s="10" t="str">
        <f>IFERROR(VLOOKUP(A141,'28'!U:V,2,0),"0")</f>
        <v>0</v>
      </c>
      <c r="CL141" s="5" t="s">
        <v>129</v>
      </c>
      <c r="CM141" s="15">
        <f t="shared" si="405"/>
        <v>0</v>
      </c>
      <c r="CN141" s="10" t="str">
        <f>IFERROR(VLOOKUP(A141,'29'!U:V,2,0),"0")</f>
        <v>0</v>
      </c>
      <c r="CO141" s="5" t="s">
        <v>129</v>
      </c>
      <c r="CP141" s="15">
        <f t="shared" si="406"/>
        <v>0</v>
      </c>
      <c r="CQ141" s="10" t="str">
        <f>IFERROR(VLOOKUP(A141,'30'!U:V,2,0),"0")</f>
        <v>0</v>
      </c>
      <c r="CR141" s="5" t="s">
        <v>129</v>
      </c>
      <c r="CS141" s="15">
        <f t="shared" si="407"/>
        <v>0</v>
      </c>
      <c r="CT141" s="10" t="str">
        <f>IFERROR(VLOOKUP(A141,'31'!U:V,2,0),"0")</f>
        <v>0</v>
      </c>
      <c r="CU141" s="5" t="s">
        <v>129</v>
      </c>
      <c r="CV141" s="15">
        <f t="shared" si="410"/>
        <v>0</v>
      </c>
      <c r="CW141" s="10" t="str">
        <f>IFERROR(VLOOKUP(B141,'B-plus'!A:D,4,0),"0")</f>
        <v>0</v>
      </c>
      <c r="CX141" s="5" t="s">
        <v>129</v>
      </c>
      <c r="CY141" s="15">
        <f t="shared" si="411"/>
        <v>0</v>
      </c>
    </row>
    <row r="142" spans="1:103" x14ac:dyDescent="0.25">
      <c r="A142" s="5" t="s">
        <v>272</v>
      </c>
      <c r="B142" s="5" t="s">
        <v>272</v>
      </c>
      <c r="C142" s="4" t="s">
        <v>273</v>
      </c>
      <c r="D142" s="13">
        <v>5.41</v>
      </c>
      <c r="E142" s="19">
        <f t="shared" si="408"/>
        <v>0</v>
      </c>
      <c r="F142" s="5" t="s">
        <v>130</v>
      </c>
      <c r="G142" s="13">
        <f t="shared" si="409"/>
        <v>0</v>
      </c>
      <c r="H142" s="10" t="str">
        <f>IFERROR(VLOOKUP(A142,'1'!U:V,2,0),"0")</f>
        <v>0</v>
      </c>
      <c r="I142" s="5" t="s">
        <v>129</v>
      </c>
      <c r="J142" s="15">
        <f t="shared" si="378"/>
        <v>0</v>
      </c>
      <c r="K142" s="10" t="str">
        <f>IFERROR(VLOOKUP(A142,'2'!U:V,2,0),"0")</f>
        <v>0</v>
      </c>
      <c r="L142" s="5" t="s">
        <v>129</v>
      </c>
      <c r="M142" s="15">
        <f t="shared" si="379"/>
        <v>0</v>
      </c>
      <c r="N142" s="10" t="str">
        <f>IFERROR(VLOOKUP(A142,'3'!U:V,2,0),"0")</f>
        <v>0</v>
      </c>
      <c r="O142" s="5" t="s">
        <v>129</v>
      </c>
      <c r="P142" s="15">
        <f t="shared" si="380"/>
        <v>0</v>
      </c>
      <c r="Q142" s="10" t="str">
        <f>IFERROR(VLOOKUP(A142,'4'!U:V,2,0),"0")</f>
        <v>0</v>
      </c>
      <c r="R142" s="5" t="s">
        <v>129</v>
      </c>
      <c r="S142" s="15">
        <f t="shared" si="381"/>
        <v>0</v>
      </c>
      <c r="T142" s="10" t="str">
        <f>IFERROR(VLOOKUP(A142,'5'!U:V,2,0),"0")</f>
        <v>0</v>
      </c>
      <c r="U142" s="5" t="s">
        <v>129</v>
      </c>
      <c r="V142" s="15">
        <f t="shared" si="382"/>
        <v>0</v>
      </c>
      <c r="W142" s="10" t="str">
        <f>IFERROR(VLOOKUP(A142,'6'!U:V,2,0),"0")</f>
        <v>0</v>
      </c>
      <c r="X142" s="5" t="s">
        <v>129</v>
      </c>
      <c r="Y142" s="15">
        <f t="shared" si="383"/>
        <v>0</v>
      </c>
      <c r="Z142" s="10" t="str">
        <f>IFERROR(VLOOKUP(A142,'7'!U:V,2,0),"0")</f>
        <v>0</v>
      </c>
      <c r="AA142" s="5" t="s">
        <v>129</v>
      </c>
      <c r="AB142" s="15">
        <f t="shared" si="384"/>
        <v>0</v>
      </c>
      <c r="AC142" s="10" t="str">
        <f>IFERROR(VLOOKUP(A142,'8'!U:V,2,0),"0")</f>
        <v>0</v>
      </c>
      <c r="AD142" s="5" t="s">
        <v>129</v>
      </c>
      <c r="AE142" s="15">
        <f t="shared" si="385"/>
        <v>0</v>
      </c>
      <c r="AF142" s="10" t="str">
        <f>IFERROR(VLOOKUP(A142,'9'!U:V,2,0),"0")</f>
        <v>0</v>
      </c>
      <c r="AG142" s="5" t="s">
        <v>129</v>
      </c>
      <c r="AH142" s="15">
        <f t="shared" si="386"/>
        <v>0</v>
      </c>
      <c r="AI142" s="10" t="str">
        <f>IFERROR(VLOOKUP(A142,'10'!U:V,2,0),"0")</f>
        <v>0</v>
      </c>
      <c r="AJ142" s="5" t="s">
        <v>129</v>
      </c>
      <c r="AK142" s="15">
        <f t="shared" si="387"/>
        <v>0</v>
      </c>
      <c r="AL142" s="10" t="str">
        <f>IFERROR(VLOOKUP(A142,'11'!U:V,2,0),"0")</f>
        <v>0</v>
      </c>
      <c r="AM142" s="5" t="s">
        <v>129</v>
      </c>
      <c r="AN142" s="15">
        <f t="shared" si="388"/>
        <v>0</v>
      </c>
      <c r="AO142" s="10" t="str">
        <f>IFERROR(VLOOKUP(A142,'12'!U:V,2,0),"0")</f>
        <v>0</v>
      </c>
      <c r="AP142" s="5" t="s">
        <v>129</v>
      </c>
      <c r="AQ142" s="15">
        <f t="shared" si="389"/>
        <v>0</v>
      </c>
      <c r="AR142" s="10" t="str">
        <f>IFERROR(VLOOKUP(A142,'13'!U:V,2,0),"0")</f>
        <v>0</v>
      </c>
      <c r="AS142" s="5" t="s">
        <v>129</v>
      </c>
      <c r="AT142" s="15">
        <f t="shared" si="390"/>
        <v>0</v>
      </c>
      <c r="AU142" s="10" t="str">
        <f>IFERROR(VLOOKUP(A142,'14'!U:V,2,0),"0")</f>
        <v>0</v>
      </c>
      <c r="AV142" s="5" t="s">
        <v>129</v>
      </c>
      <c r="AW142" s="15">
        <f t="shared" si="391"/>
        <v>0</v>
      </c>
      <c r="AX142" s="10" t="str">
        <f>IFERROR(VLOOKUP(A142,'15'!U:V,2,0),"0")</f>
        <v>0</v>
      </c>
      <c r="AY142" s="5" t="s">
        <v>129</v>
      </c>
      <c r="AZ142" s="15">
        <f t="shared" si="392"/>
        <v>0</v>
      </c>
      <c r="BA142" s="10" t="str">
        <f>IFERROR(VLOOKUP(A142,'16'!U:V,2,0),"0")</f>
        <v>0</v>
      </c>
      <c r="BB142" s="5" t="s">
        <v>129</v>
      </c>
      <c r="BC142" s="15">
        <f t="shared" si="393"/>
        <v>0</v>
      </c>
      <c r="BD142" s="10" t="str">
        <f>IFERROR(VLOOKUP(A142,'17'!U:V,2,0),"0")</f>
        <v>0</v>
      </c>
      <c r="BE142" s="5" t="s">
        <v>129</v>
      </c>
      <c r="BF142" s="15">
        <f t="shared" si="394"/>
        <v>0</v>
      </c>
      <c r="BG142" s="10" t="str">
        <f>IFERROR(VLOOKUP(A142,'18'!U:V,2,0),"0")</f>
        <v>0</v>
      </c>
      <c r="BH142" s="5" t="s">
        <v>129</v>
      </c>
      <c r="BI142" s="15">
        <f t="shared" si="395"/>
        <v>0</v>
      </c>
      <c r="BJ142" s="10" t="str">
        <f>IFERROR(VLOOKUP(A142,'19'!U:V,2,0),"0")</f>
        <v>0</v>
      </c>
      <c r="BK142" s="5" t="s">
        <v>129</v>
      </c>
      <c r="BL142" s="15">
        <f t="shared" si="396"/>
        <v>0</v>
      </c>
      <c r="BM142" s="10" t="str">
        <f>IFERROR(VLOOKUP(A142,'20'!U:V,2,0),"0")</f>
        <v>0</v>
      </c>
      <c r="BN142" s="5" t="s">
        <v>129</v>
      </c>
      <c r="BO142" s="15">
        <f t="shared" si="397"/>
        <v>0</v>
      </c>
      <c r="BP142" s="10" t="str">
        <f>IFERROR(VLOOKUP(A142,'21'!U:V,2,0),"0")</f>
        <v>0</v>
      </c>
      <c r="BQ142" s="5" t="s">
        <v>129</v>
      </c>
      <c r="BR142" s="15">
        <f t="shared" si="398"/>
        <v>0</v>
      </c>
      <c r="BS142" s="10" t="str">
        <f>IFERROR(VLOOKUP(A142,'22'!U:V,2,0),"0")</f>
        <v>0</v>
      </c>
      <c r="BT142" s="5" t="s">
        <v>129</v>
      </c>
      <c r="BU142" s="15">
        <f t="shared" si="399"/>
        <v>0</v>
      </c>
      <c r="BV142" s="10" t="str">
        <f>IFERROR(VLOOKUP(A142,'23'!U:V,2,0),"0")</f>
        <v>0</v>
      </c>
      <c r="BW142" s="5" t="s">
        <v>129</v>
      </c>
      <c r="BX142" s="15">
        <f t="shared" si="400"/>
        <v>0</v>
      </c>
      <c r="BY142" s="10" t="str">
        <f>IFERROR(VLOOKUP(A142,'24'!U:V,2,0),"0")</f>
        <v>0</v>
      </c>
      <c r="BZ142" s="5" t="s">
        <v>129</v>
      </c>
      <c r="CA142" s="15">
        <f t="shared" si="401"/>
        <v>0</v>
      </c>
      <c r="CB142" s="10" t="str">
        <f>IFERROR(VLOOKUP(A142,'25'!U:V,2,0),"0")</f>
        <v>0</v>
      </c>
      <c r="CC142" s="5" t="s">
        <v>129</v>
      </c>
      <c r="CD142" s="15">
        <f t="shared" si="402"/>
        <v>0</v>
      </c>
      <c r="CE142" s="10" t="str">
        <f>IFERROR(VLOOKUP(A142,'26'!U:V,2,0),"0")</f>
        <v>0</v>
      </c>
      <c r="CF142" s="5" t="s">
        <v>129</v>
      </c>
      <c r="CG142" s="15">
        <f t="shared" si="403"/>
        <v>0</v>
      </c>
      <c r="CH142" s="10" t="str">
        <f>IFERROR(VLOOKUP(A142,'27'!U:V,2,0),"0")</f>
        <v>0</v>
      </c>
      <c r="CI142" s="5" t="s">
        <v>129</v>
      </c>
      <c r="CJ142" s="15">
        <f t="shared" si="404"/>
        <v>0</v>
      </c>
      <c r="CK142" s="10" t="str">
        <f>IFERROR(VLOOKUP(A142,'28'!U:V,2,0),"0")</f>
        <v>0</v>
      </c>
      <c r="CL142" s="5" t="s">
        <v>129</v>
      </c>
      <c r="CM142" s="15">
        <f t="shared" si="405"/>
        <v>0</v>
      </c>
      <c r="CN142" s="10" t="str">
        <f>IFERROR(VLOOKUP(A142,'29'!U:V,2,0),"0")</f>
        <v>0</v>
      </c>
      <c r="CO142" s="5" t="s">
        <v>129</v>
      </c>
      <c r="CP142" s="15">
        <f t="shared" si="406"/>
        <v>0</v>
      </c>
      <c r="CQ142" s="10" t="str">
        <f>IFERROR(VLOOKUP(A142,'30'!U:V,2,0),"0")</f>
        <v>0</v>
      </c>
      <c r="CR142" s="5" t="s">
        <v>129</v>
      </c>
      <c r="CS142" s="15">
        <f t="shared" si="407"/>
        <v>0</v>
      </c>
      <c r="CT142" s="10" t="str">
        <f>IFERROR(VLOOKUP(A142,'31'!U:V,2,0),"0")</f>
        <v>0</v>
      </c>
      <c r="CU142" s="5" t="s">
        <v>129</v>
      </c>
      <c r="CV142" s="15">
        <f t="shared" si="410"/>
        <v>0</v>
      </c>
      <c r="CW142" s="10" t="str">
        <f>IFERROR(VLOOKUP(B142,'B-plus'!A:D,4,0),"0")</f>
        <v>0</v>
      </c>
      <c r="CX142" s="5" t="s">
        <v>129</v>
      </c>
      <c r="CY142" s="15">
        <f t="shared" si="411"/>
        <v>0</v>
      </c>
    </row>
    <row r="143" spans="1:103" x14ac:dyDescent="0.25">
      <c r="A143" s="5" t="s">
        <v>287</v>
      </c>
      <c r="B143" s="5" t="s">
        <v>287</v>
      </c>
      <c r="C143" s="4" t="s">
        <v>288</v>
      </c>
      <c r="D143" s="13">
        <v>27.35</v>
      </c>
      <c r="E143" s="19">
        <f t="shared" si="408"/>
        <v>0</v>
      </c>
      <c r="F143" s="5" t="s">
        <v>129</v>
      </c>
      <c r="G143" s="13">
        <f t="shared" si="409"/>
        <v>0</v>
      </c>
      <c r="H143" s="10" t="str">
        <f>IFERROR(VLOOKUP(A143,'1'!U:V,2,0),"0")</f>
        <v>0</v>
      </c>
      <c r="I143" s="5" t="s">
        <v>129</v>
      </c>
      <c r="J143" s="15">
        <f t="shared" ref="J143:J145" si="412">+H143*D143</f>
        <v>0</v>
      </c>
      <c r="K143" s="10" t="str">
        <f>IFERROR(VLOOKUP(A143,'2'!U:V,2,0),"0")</f>
        <v>0</v>
      </c>
      <c r="L143" s="5" t="s">
        <v>129</v>
      </c>
      <c r="M143" s="15">
        <f t="shared" ref="M143:M145" si="413">+K143*D143</f>
        <v>0</v>
      </c>
      <c r="N143" s="10" t="str">
        <f>IFERROR(VLOOKUP(A143,'3'!U:V,2,0),"0")</f>
        <v>0</v>
      </c>
      <c r="O143" s="5" t="s">
        <v>129</v>
      </c>
      <c r="P143" s="15">
        <f t="shared" ref="P143:P145" si="414">+N143*D143</f>
        <v>0</v>
      </c>
      <c r="Q143" s="10" t="str">
        <f>IFERROR(VLOOKUP(A143,'4'!U:V,2,0),"0")</f>
        <v>0</v>
      </c>
      <c r="R143" s="5" t="s">
        <v>129</v>
      </c>
      <c r="S143" s="15">
        <f t="shared" ref="S143:S145" si="415">+Q143*D143</f>
        <v>0</v>
      </c>
      <c r="T143" s="10" t="str">
        <f>IFERROR(VLOOKUP(A143,'5'!U:V,2,0),"0")</f>
        <v>0</v>
      </c>
      <c r="U143" s="5" t="s">
        <v>129</v>
      </c>
      <c r="V143" s="15">
        <f t="shared" ref="V143:V145" si="416">+T143*D143</f>
        <v>0</v>
      </c>
      <c r="W143" s="10" t="str">
        <f>IFERROR(VLOOKUP(A143,'6'!U:V,2,0),"0")</f>
        <v>0</v>
      </c>
      <c r="X143" s="5" t="s">
        <v>129</v>
      </c>
      <c r="Y143" s="15">
        <f t="shared" ref="Y143:Y145" si="417">+W143*D143</f>
        <v>0</v>
      </c>
      <c r="Z143" s="10" t="str">
        <f>IFERROR(VLOOKUP(A143,'7'!U:V,2,0),"0")</f>
        <v>0</v>
      </c>
      <c r="AA143" s="5" t="s">
        <v>129</v>
      </c>
      <c r="AB143" s="15">
        <f t="shared" ref="AB143:AB145" si="418">+Z143*D143</f>
        <v>0</v>
      </c>
      <c r="AC143" s="10" t="str">
        <f>IFERROR(VLOOKUP(A143,'8'!U:V,2,0),"0")</f>
        <v>0</v>
      </c>
      <c r="AD143" s="5" t="s">
        <v>129</v>
      </c>
      <c r="AE143" s="15">
        <f t="shared" ref="AE143:AE145" si="419">+AC143*D143</f>
        <v>0</v>
      </c>
      <c r="AF143" s="10" t="str">
        <f>IFERROR(VLOOKUP(A143,'9'!U:V,2,0),"0")</f>
        <v>0</v>
      </c>
      <c r="AG143" s="5" t="s">
        <v>129</v>
      </c>
      <c r="AH143" s="15">
        <f t="shared" ref="AH143:AH145" si="420">+AF143*D143</f>
        <v>0</v>
      </c>
      <c r="AI143" s="10" t="str">
        <f>IFERROR(VLOOKUP(A143,'10'!U:V,2,0),"0")</f>
        <v>0</v>
      </c>
      <c r="AJ143" s="5" t="s">
        <v>129</v>
      </c>
      <c r="AK143" s="15">
        <f t="shared" ref="AK143:AK145" si="421">+AI143*D143</f>
        <v>0</v>
      </c>
      <c r="AL143" s="10" t="str">
        <f>IFERROR(VLOOKUP(A143,'11'!U:V,2,0),"0")</f>
        <v>0</v>
      </c>
      <c r="AM143" s="5" t="s">
        <v>129</v>
      </c>
      <c r="AN143" s="15">
        <f t="shared" ref="AN143:AN145" si="422">+AL143*D143</f>
        <v>0</v>
      </c>
      <c r="AO143" s="10" t="str">
        <f>IFERROR(VLOOKUP(A143,'12'!U:V,2,0),"0")</f>
        <v>0</v>
      </c>
      <c r="AP143" s="5" t="s">
        <v>129</v>
      </c>
      <c r="AQ143" s="15">
        <f t="shared" ref="AQ143:AQ145" si="423">+AO143*D143</f>
        <v>0</v>
      </c>
      <c r="AR143" s="10" t="str">
        <f>IFERROR(VLOOKUP(A143,'13'!U:V,2,0),"0")</f>
        <v>0</v>
      </c>
      <c r="AS143" s="5" t="s">
        <v>129</v>
      </c>
      <c r="AT143" s="15">
        <f t="shared" ref="AT143:AT145" si="424">+AR143*D143</f>
        <v>0</v>
      </c>
      <c r="AU143" s="10" t="str">
        <f>IFERROR(VLOOKUP(A143,'14'!U:V,2,0),"0")</f>
        <v>0</v>
      </c>
      <c r="AV143" s="5" t="s">
        <v>129</v>
      </c>
      <c r="AW143" s="15">
        <f t="shared" ref="AW143:AW145" si="425">+AU143*D143</f>
        <v>0</v>
      </c>
      <c r="AX143" s="10" t="str">
        <f>IFERROR(VLOOKUP(A143,'15'!U:V,2,0),"0")</f>
        <v>0</v>
      </c>
      <c r="AY143" s="5" t="s">
        <v>129</v>
      </c>
      <c r="AZ143" s="15">
        <f t="shared" ref="AZ143:AZ145" si="426">+AX143*D143</f>
        <v>0</v>
      </c>
      <c r="BA143" s="10" t="str">
        <f>IFERROR(VLOOKUP(A143,'16'!U:V,2,0),"0")</f>
        <v>0</v>
      </c>
      <c r="BB143" s="5" t="s">
        <v>129</v>
      </c>
      <c r="BC143" s="15">
        <f t="shared" ref="BC143:BC145" si="427">+BA143*D143</f>
        <v>0</v>
      </c>
      <c r="BD143" s="10" t="str">
        <f>IFERROR(VLOOKUP(A143,'17'!U:V,2,0),"0")</f>
        <v>0</v>
      </c>
      <c r="BE143" s="5" t="s">
        <v>129</v>
      </c>
      <c r="BF143" s="15">
        <f t="shared" ref="BF143:BF145" si="428">+BD143*D143</f>
        <v>0</v>
      </c>
      <c r="BG143" s="10" t="str">
        <f>IFERROR(VLOOKUP(A143,'18'!U:V,2,0),"0")</f>
        <v>0</v>
      </c>
      <c r="BH143" s="5" t="s">
        <v>129</v>
      </c>
      <c r="BI143" s="15">
        <f t="shared" ref="BI143:BI145" si="429">+BG143*D143</f>
        <v>0</v>
      </c>
      <c r="BJ143" s="10" t="str">
        <f>IFERROR(VLOOKUP(A143,'19'!U:V,2,0),"0")</f>
        <v>0</v>
      </c>
      <c r="BK143" s="5" t="s">
        <v>129</v>
      </c>
      <c r="BL143" s="15">
        <f t="shared" ref="BL143:BL145" si="430">+BJ143*D143</f>
        <v>0</v>
      </c>
      <c r="BM143" s="10" t="str">
        <f>IFERROR(VLOOKUP(A143,'20'!U:V,2,0),"0")</f>
        <v>0</v>
      </c>
      <c r="BN143" s="5" t="s">
        <v>129</v>
      </c>
      <c r="BO143" s="15">
        <f t="shared" ref="BO143:BO145" si="431">+BM143*D143</f>
        <v>0</v>
      </c>
      <c r="BP143" s="10" t="str">
        <f>IFERROR(VLOOKUP(A143,'21'!U:V,2,0),"0")</f>
        <v>0</v>
      </c>
      <c r="BQ143" s="5" t="s">
        <v>129</v>
      </c>
      <c r="BR143" s="15">
        <f t="shared" ref="BR143:BR145" si="432">+BP143*D143</f>
        <v>0</v>
      </c>
      <c r="BS143" s="10" t="str">
        <f>IFERROR(VLOOKUP(A143,'22'!U:V,2,0),"0")</f>
        <v>0</v>
      </c>
      <c r="BT143" s="5" t="s">
        <v>129</v>
      </c>
      <c r="BU143" s="15">
        <f t="shared" ref="BU143:BU145" si="433">+BS143*D143</f>
        <v>0</v>
      </c>
      <c r="BV143" s="10" t="str">
        <f>IFERROR(VLOOKUP(A143,'23'!U:V,2,0),"0")</f>
        <v>0</v>
      </c>
      <c r="BW143" s="5" t="s">
        <v>129</v>
      </c>
      <c r="BX143" s="15">
        <f t="shared" ref="BX143:BX145" si="434">+BV143*D143</f>
        <v>0</v>
      </c>
      <c r="BY143" s="10" t="str">
        <f>IFERROR(VLOOKUP(A143,'24'!U:V,2,0),"0")</f>
        <v>0</v>
      </c>
      <c r="BZ143" s="5" t="s">
        <v>129</v>
      </c>
      <c r="CA143" s="15">
        <f t="shared" ref="CA143:CA145" si="435">+BY143*D143</f>
        <v>0</v>
      </c>
      <c r="CB143" s="10" t="str">
        <f>IFERROR(VLOOKUP(A143,'25'!U:V,2,0),"0")</f>
        <v>0</v>
      </c>
      <c r="CC143" s="5" t="s">
        <v>129</v>
      </c>
      <c r="CD143" s="15">
        <f t="shared" ref="CD143:CD145" si="436">+CB143*D143</f>
        <v>0</v>
      </c>
      <c r="CE143" s="10" t="str">
        <f>IFERROR(VLOOKUP(A143,'26'!U:V,2,0),"0")</f>
        <v>0</v>
      </c>
      <c r="CF143" s="5" t="s">
        <v>129</v>
      </c>
      <c r="CG143" s="15">
        <f t="shared" ref="CG143:CG145" si="437">+CE143*D143</f>
        <v>0</v>
      </c>
      <c r="CH143" s="10" t="str">
        <f>IFERROR(VLOOKUP(A143,'27'!U:V,2,0),"0")</f>
        <v>0</v>
      </c>
      <c r="CI143" s="5" t="s">
        <v>129</v>
      </c>
      <c r="CJ143" s="15">
        <f t="shared" ref="CJ143:CJ145" si="438">+CH143*D143</f>
        <v>0</v>
      </c>
      <c r="CK143" s="10" t="str">
        <f>IFERROR(VLOOKUP(A143,'28'!U:V,2,0),"0")</f>
        <v>0</v>
      </c>
      <c r="CL143" s="5" t="s">
        <v>129</v>
      </c>
      <c r="CM143" s="15">
        <f t="shared" ref="CM143:CM145" si="439">+CK143*D143</f>
        <v>0</v>
      </c>
      <c r="CN143" s="10" t="str">
        <f>IFERROR(VLOOKUP(A143,'29'!U:V,2,0),"0")</f>
        <v>0</v>
      </c>
      <c r="CO143" s="5" t="s">
        <v>129</v>
      </c>
      <c r="CP143" s="15">
        <f t="shared" ref="CP143:CP145" si="440">+CN143*D143</f>
        <v>0</v>
      </c>
      <c r="CQ143" s="10" t="str">
        <f>IFERROR(VLOOKUP(A143,'30'!U:V,2,0),"0")</f>
        <v>0</v>
      </c>
      <c r="CR143" s="5" t="s">
        <v>129</v>
      </c>
      <c r="CS143" s="15">
        <f t="shared" ref="CS143:CS145" si="441">+CQ143*D143</f>
        <v>0</v>
      </c>
      <c r="CT143" s="10" t="str">
        <f>IFERROR(VLOOKUP(A143,'31'!U:V,2,0),"0")</f>
        <v>0</v>
      </c>
      <c r="CU143" s="5" t="s">
        <v>129</v>
      </c>
      <c r="CV143" s="15">
        <f t="shared" si="410"/>
        <v>0</v>
      </c>
      <c r="CW143" s="10" t="str">
        <f>IFERROR(VLOOKUP(B143,'B-plus'!A:D,4,0),"0")</f>
        <v>0</v>
      </c>
      <c r="CX143" s="5" t="s">
        <v>129</v>
      </c>
      <c r="CY143" s="15">
        <f t="shared" si="411"/>
        <v>0</v>
      </c>
    </row>
    <row r="144" spans="1:103" x14ac:dyDescent="0.25">
      <c r="A144" s="5" t="s">
        <v>286</v>
      </c>
      <c r="B144" s="5">
        <v>1113122</v>
      </c>
      <c r="C144" s="4" t="s">
        <v>285</v>
      </c>
      <c r="D144" s="13">
        <v>70.94</v>
      </c>
      <c r="E144" s="19">
        <f t="shared" si="408"/>
        <v>0</v>
      </c>
      <c r="F144" s="5" t="s">
        <v>129</v>
      </c>
      <c r="G144" s="13">
        <f t="shared" si="409"/>
        <v>0</v>
      </c>
      <c r="H144" s="10" t="str">
        <f>IFERROR(VLOOKUP(A144,'1'!U:V,2,0),"0")</f>
        <v>0</v>
      </c>
      <c r="I144" s="5" t="s">
        <v>129</v>
      </c>
      <c r="J144" s="15">
        <f t="shared" si="412"/>
        <v>0</v>
      </c>
      <c r="K144" s="10" t="str">
        <f>IFERROR(VLOOKUP(A144,'2'!U:V,2,0),"0")</f>
        <v>0</v>
      </c>
      <c r="L144" s="5" t="s">
        <v>129</v>
      </c>
      <c r="M144" s="15">
        <f t="shared" si="413"/>
        <v>0</v>
      </c>
      <c r="N144" s="10" t="str">
        <f>IFERROR(VLOOKUP(A144,'3'!U:V,2,0),"0")</f>
        <v>0</v>
      </c>
      <c r="O144" s="5" t="s">
        <v>129</v>
      </c>
      <c r="P144" s="15">
        <f t="shared" si="414"/>
        <v>0</v>
      </c>
      <c r="Q144" s="10" t="str">
        <f>IFERROR(VLOOKUP(A144,'4'!U:V,2,0),"0")</f>
        <v>0</v>
      </c>
      <c r="R144" s="5" t="s">
        <v>129</v>
      </c>
      <c r="S144" s="15">
        <f t="shared" si="415"/>
        <v>0</v>
      </c>
      <c r="T144" s="10" t="str">
        <f>IFERROR(VLOOKUP(A144,'5'!U:V,2,0),"0")</f>
        <v>0</v>
      </c>
      <c r="U144" s="5" t="s">
        <v>129</v>
      </c>
      <c r="V144" s="15">
        <f t="shared" si="416"/>
        <v>0</v>
      </c>
      <c r="W144" s="10" t="str">
        <f>IFERROR(VLOOKUP(A144,'6'!U:V,2,0),"0")</f>
        <v>0</v>
      </c>
      <c r="X144" s="5" t="s">
        <v>129</v>
      </c>
      <c r="Y144" s="15">
        <f t="shared" si="417"/>
        <v>0</v>
      </c>
      <c r="Z144" s="10" t="str">
        <f>IFERROR(VLOOKUP(A144,'7'!U:V,2,0),"0")</f>
        <v>0</v>
      </c>
      <c r="AA144" s="5" t="s">
        <v>129</v>
      </c>
      <c r="AB144" s="15">
        <f t="shared" si="418"/>
        <v>0</v>
      </c>
      <c r="AC144" s="10" t="str">
        <f>IFERROR(VLOOKUP(A144,'8'!U:V,2,0),"0")</f>
        <v>0</v>
      </c>
      <c r="AD144" s="5" t="s">
        <v>129</v>
      </c>
      <c r="AE144" s="15">
        <f t="shared" si="419"/>
        <v>0</v>
      </c>
      <c r="AF144" s="10" t="str">
        <f>IFERROR(VLOOKUP(A144,'9'!U:V,2,0),"0")</f>
        <v>0</v>
      </c>
      <c r="AG144" s="5" t="s">
        <v>129</v>
      </c>
      <c r="AH144" s="15">
        <f t="shared" si="420"/>
        <v>0</v>
      </c>
      <c r="AI144" s="10" t="str">
        <f>IFERROR(VLOOKUP(A144,'10'!U:V,2,0),"0")</f>
        <v>0</v>
      </c>
      <c r="AJ144" s="5" t="s">
        <v>129</v>
      </c>
      <c r="AK144" s="15">
        <f t="shared" si="421"/>
        <v>0</v>
      </c>
      <c r="AL144" s="10" t="str">
        <f>IFERROR(VLOOKUP(A144,'11'!U:V,2,0),"0")</f>
        <v>0</v>
      </c>
      <c r="AM144" s="5" t="s">
        <v>129</v>
      </c>
      <c r="AN144" s="15">
        <f t="shared" si="422"/>
        <v>0</v>
      </c>
      <c r="AO144" s="10" t="str">
        <f>IFERROR(VLOOKUP(A144,'12'!U:V,2,0),"0")</f>
        <v>0</v>
      </c>
      <c r="AP144" s="5" t="s">
        <v>129</v>
      </c>
      <c r="AQ144" s="15">
        <f t="shared" si="423"/>
        <v>0</v>
      </c>
      <c r="AR144" s="10" t="str">
        <f>IFERROR(VLOOKUP(A144,'13'!U:V,2,0),"0")</f>
        <v>0</v>
      </c>
      <c r="AS144" s="5" t="s">
        <v>129</v>
      </c>
      <c r="AT144" s="15">
        <f t="shared" si="424"/>
        <v>0</v>
      </c>
      <c r="AU144" s="10" t="str">
        <f>IFERROR(VLOOKUP(A144,'14'!U:V,2,0),"0")</f>
        <v>0</v>
      </c>
      <c r="AV144" s="5" t="s">
        <v>129</v>
      </c>
      <c r="AW144" s="15">
        <f t="shared" si="425"/>
        <v>0</v>
      </c>
      <c r="AX144" s="10" t="str">
        <f>IFERROR(VLOOKUP(A144,'15'!U:V,2,0),"0")</f>
        <v>0</v>
      </c>
      <c r="AY144" s="5" t="s">
        <v>129</v>
      </c>
      <c r="AZ144" s="15">
        <f t="shared" si="426"/>
        <v>0</v>
      </c>
      <c r="BA144" s="10" t="str">
        <f>IFERROR(VLOOKUP(A144,'16'!U:V,2,0),"0")</f>
        <v>0</v>
      </c>
      <c r="BB144" s="5" t="s">
        <v>129</v>
      </c>
      <c r="BC144" s="15">
        <f t="shared" si="427"/>
        <v>0</v>
      </c>
      <c r="BD144" s="10" t="str">
        <f>IFERROR(VLOOKUP(A144,'17'!U:V,2,0),"0")</f>
        <v>0</v>
      </c>
      <c r="BE144" s="5" t="s">
        <v>129</v>
      </c>
      <c r="BF144" s="15">
        <f t="shared" si="428"/>
        <v>0</v>
      </c>
      <c r="BG144" s="10" t="str">
        <f>IFERROR(VLOOKUP(A144,'18'!U:V,2,0),"0")</f>
        <v>0</v>
      </c>
      <c r="BH144" s="5" t="s">
        <v>129</v>
      </c>
      <c r="BI144" s="15">
        <f t="shared" si="429"/>
        <v>0</v>
      </c>
      <c r="BJ144" s="10" t="str">
        <f>IFERROR(VLOOKUP(A144,'19'!U:V,2,0),"0")</f>
        <v>0</v>
      </c>
      <c r="BK144" s="5" t="s">
        <v>129</v>
      </c>
      <c r="BL144" s="15">
        <f t="shared" si="430"/>
        <v>0</v>
      </c>
      <c r="BM144" s="10" t="str">
        <f>IFERROR(VLOOKUP(A144,'20'!U:V,2,0),"0")</f>
        <v>0</v>
      </c>
      <c r="BN144" s="5" t="s">
        <v>129</v>
      </c>
      <c r="BO144" s="15">
        <f t="shared" si="431"/>
        <v>0</v>
      </c>
      <c r="BP144" s="10" t="str">
        <f>IFERROR(VLOOKUP(A144,'21'!U:V,2,0),"0")</f>
        <v>0</v>
      </c>
      <c r="BQ144" s="5" t="s">
        <v>129</v>
      </c>
      <c r="BR144" s="15">
        <f t="shared" si="432"/>
        <v>0</v>
      </c>
      <c r="BS144" s="10" t="str">
        <f>IFERROR(VLOOKUP(A144,'22'!U:V,2,0),"0")</f>
        <v>0</v>
      </c>
      <c r="BT144" s="5" t="s">
        <v>129</v>
      </c>
      <c r="BU144" s="15">
        <f t="shared" si="433"/>
        <v>0</v>
      </c>
      <c r="BV144" s="10" t="str">
        <f>IFERROR(VLOOKUP(A144,'23'!U:V,2,0),"0")</f>
        <v>0</v>
      </c>
      <c r="BW144" s="5" t="s">
        <v>129</v>
      </c>
      <c r="BX144" s="15">
        <f t="shared" si="434"/>
        <v>0</v>
      </c>
      <c r="BY144" s="10" t="str">
        <f>IFERROR(VLOOKUP(A144,'24'!U:V,2,0),"0")</f>
        <v>0</v>
      </c>
      <c r="BZ144" s="5" t="s">
        <v>129</v>
      </c>
      <c r="CA144" s="15">
        <f t="shared" si="435"/>
        <v>0</v>
      </c>
      <c r="CB144" s="10" t="str">
        <f>IFERROR(VLOOKUP(A144,'25'!U:V,2,0),"0")</f>
        <v>0</v>
      </c>
      <c r="CC144" s="5" t="s">
        <v>129</v>
      </c>
      <c r="CD144" s="15">
        <f t="shared" si="436"/>
        <v>0</v>
      </c>
      <c r="CE144" s="10" t="str">
        <f>IFERROR(VLOOKUP(A144,'26'!U:V,2,0),"0")</f>
        <v>0</v>
      </c>
      <c r="CF144" s="5" t="s">
        <v>129</v>
      </c>
      <c r="CG144" s="15">
        <f t="shared" si="437"/>
        <v>0</v>
      </c>
      <c r="CH144" s="10" t="str">
        <f>IFERROR(VLOOKUP(A144,'27'!U:V,2,0),"0")</f>
        <v>0</v>
      </c>
      <c r="CI144" s="5" t="s">
        <v>129</v>
      </c>
      <c r="CJ144" s="15">
        <f t="shared" si="438"/>
        <v>0</v>
      </c>
      <c r="CK144" s="10" t="str">
        <f>IFERROR(VLOOKUP(A144,'28'!U:V,2,0),"0")</f>
        <v>0</v>
      </c>
      <c r="CL144" s="5" t="s">
        <v>129</v>
      </c>
      <c r="CM144" s="15">
        <f t="shared" si="439"/>
        <v>0</v>
      </c>
      <c r="CN144" s="10" t="str">
        <f>IFERROR(VLOOKUP(A144,'29'!U:V,2,0),"0")</f>
        <v>0</v>
      </c>
      <c r="CO144" s="5" t="s">
        <v>129</v>
      </c>
      <c r="CP144" s="15">
        <f t="shared" si="440"/>
        <v>0</v>
      </c>
      <c r="CQ144" s="10" t="str">
        <f>IFERROR(VLOOKUP(A144,'30'!U:V,2,0),"0")</f>
        <v>0</v>
      </c>
      <c r="CR144" s="5" t="s">
        <v>129</v>
      </c>
      <c r="CS144" s="15">
        <f t="shared" si="441"/>
        <v>0</v>
      </c>
      <c r="CT144" s="10" t="str">
        <f>IFERROR(VLOOKUP(A144,'31'!U:V,2,0),"0")</f>
        <v>0</v>
      </c>
      <c r="CU144" s="5" t="s">
        <v>129</v>
      </c>
      <c r="CV144" s="15">
        <f t="shared" si="410"/>
        <v>0</v>
      </c>
      <c r="CW144" s="10" t="str">
        <f>IFERROR(VLOOKUP(B144,'B-plus'!A:D,4,0),"0")</f>
        <v>0</v>
      </c>
      <c r="CX144" s="5" t="s">
        <v>129</v>
      </c>
      <c r="CY144" s="15">
        <f t="shared" si="411"/>
        <v>0</v>
      </c>
    </row>
    <row r="145" spans="1:103" x14ac:dyDescent="0.25">
      <c r="A145" s="5" t="s">
        <v>284</v>
      </c>
      <c r="B145" s="5">
        <v>1113123</v>
      </c>
      <c r="C145" s="4" t="s">
        <v>285</v>
      </c>
      <c r="D145" s="13">
        <v>70.94</v>
      </c>
      <c r="E145" s="19">
        <f t="shared" si="408"/>
        <v>0</v>
      </c>
      <c r="F145" s="5" t="s">
        <v>129</v>
      </c>
      <c r="G145" s="13">
        <f t="shared" si="409"/>
        <v>0</v>
      </c>
      <c r="H145" s="10" t="str">
        <f>IFERROR(VLOOKUP(A145,'1'!U:V,2,0),"0")</f>
        <v>0</v>
      </c>
      <c r="I145" s="5" t="s">
        <v>129</v>
      </c>
      <c r="J145" s="15">
        <f t="shared" si="412"/>
        <v>0</v>
      </c>
      <c r="K145" s="10" t="str">
        <f>IFERROR(VLOOKUP(A145,'2'!U:V,2,0),"0")</f>
        <v>0</v>
      </c>
      <c r="L145" s="5" t="s">
        <v>129</v>
      </c>
      <c r="M145" s="15">
        <f t="shared" si="413"/>
        <v>0</v>
      </c>
      <c r="N145" s="10" t="str">
        <f>IFERROR(VLOOKUP(A145,'3'!U:V,2,0),"0")</f>
        <v>0</v>
      </c>
      <c r="O145" s="5" t="s">
        <v>129</v>
      </c>
      <c r="P145" s="15">
        <f t="shared" si="414"/>
        <v>0</v>
      </c>
      <c r="Q145" s="10" t="str">
        <f>IFERROR(VLOOKUP(A145,'4'!U:V,2,0),"0")</f>
        <v>0</v>
      </c>
      <c r="R145" s="5" t="s">
        <v>129</v>
      </c>
      <c r="S145" s="15">
        <f t="shared" si="415"/>
        <v>0</v>
      </c>
      <c r="T145" s="10" t="str">
        <f>IFERROR(VLOOKUP(A145,'5'!U:V,2,0),"0")</f>
        <v>0</v>
      </c>
      <c r="U145" s="5" t="s">
        <v>129</v>
      </c>
      <c r="V145" s="15">
        <f t="shared" si="416"/>
        <v>0</v>
      </c>
      <c r="W145" s="10" t="str">
        <f>IFERROR(VLOOKUP(A145,'6'!U:V,2,0),"0")</f>
        <v>0</v>
      </c>
      <c r="X145" s="5" t="s">
        <v>129</v>
      </c>
      <c r="Y145" s="15">
        <f t="shared" si="417"/>
        <v>0</v>
      </c>
      <c r="Z145" s="10" t="str">
        <f>IFERROR(VLOOKUP(A145,'7'!U:V,2,0),"0")</f>
        <v>0</v>
      </c>
      <c r="AA145" s="5" t="s">
        <v>129</v>
      </c>
      <c r="AB145" s="15">
        <f t="shared" si="418"/>
        <v>0</v>
      </c>
      <c r="AC145" s="10" t="str">
        <f>IFERROR(VLOOKUP(A145,'8'!U:V,2,0),"0")</f>
        <v>0</v>
      </c>
      <c r="AD145" s="5" t="s">
        <v>129</v>
      </c>
      <c r="AE145" s="15">
        <f t="shared" si="419"/>
        <v>0</v>
      </c>
      <c r="AF145" s="10" t="str">
        <f>IFERROR(VLOOKUP(A145,'9'!U:V,2,0),"0")</f>
        <v>0</v>
      </c>
      <c r="AG145" s="5" t="s">
        <v>129</v>
      </c>
      <c r="AH145" s="15">
        <f t="shared" si="420"/>
        <v>0</v>
      </c>
      <c r="AI145" s="10" t="str">
        <f>IFERROR(VLOOKUP(A145,'10'!U:V,2,0),"0")</f>
        <v>0</v>
      </c>
      <c r="AJ145" s="5" t="s">
        <v>129</v>
      </c>
      <c r="AK145" s="15">
        <f t="shared" si="421"/>
        <v>0</v>
      </c>
      <c r="AL145" s="10" t="str">
        <f>IFERROR(VLOOKUP(A145,'11'!U:V,2,0),"0")</f>
        <v>0</v>
      </c>
      <c r="AM145" s="5" t="s">
        <v>129</v>
      </c>
      <c r="AN145" s="15">
        <f t="shared" si="422"/>
        <v>0</v>
      </c>
      <c r="AO145" s="10" t="str">
        <f>IFERROR(VLOOKUP(A145,'12'!U:V,2,0),"0")</f>
        <v>0</v>
      </c>
      <c r="AP145" s="5" t="s">
        <v>129</v>
      </c>
      <c r="AQ145" s="15">
        <f t="shared" si="423"/>
        <v>0</v>
      </c>
      <c r="AR145" s="10" t="str">
        <f>IFERROR(VLOOKUP(A145,'13'!U:V,2,0),"0")</f>
        <v>0</v>
      </c>
      <c r="AS145" s="5" t="s">
        <v>129</v>
      </c>
      <c r="AT145" s="15">
        <f t="shared" si="424"/>
        <v>0</v>
      </c>
      <c r="AU145" s="10" t="str">
        <f>IFERROR(VLOOKUP(A145,'14'!U:V,2,0),"0")</f>
        <v>0</v>
      </c>
      <c r="AV145" s="5" t="s">
        <v>129</v>
      </c>
      <c r="AW145" s="15">
        <f t="shared" si="425"/>
        <v>0</v>
      </c>
      <c r="AX145" s="10" t="str">
        <f>IFERROR(VLOOKUP(A145,'15'!U:V,2,0),"0")</f>
        <v>0</v>
      </c>
      <c r="AY145" s="5" t="s">
        <v>129</v>
      </c>
      <c r="AZ145" s="15">
        <f t="shared" si="426"/>
        <v>0</v>
      </c>
      <c r="BA145" s="10" t="str">
        <f>IFERROR(VLOOKUP(A145,'16'!U:V,2,0),"0")</f>
        <v>0</v>
      </c>
      <c r="BB145" s="5" t="s">
        <v>129</v>
      </c>
      <c r="BC145" s="15">
        <f t="shared" si="427"/>
        <v>0</v>
      </c>
      <c r="BD145" s="10" t="str">
        <f>IFERROR(VLOOKUP(A145,'17'!U:V,2,0),"0")</f>
        <v>0</v>
      </c>
      <c r="BE145" s="5" t="s">
        <v>129</v>
      </c>
      <c r="BF145" s="15">
        <f t="shared" si="428"/>
        <v>0</v>
      </c>
      <c r="BG145" s="10" t="str">
        <f>IFERROR(VLOOKUP(A145,'18'!U:V,2,0),"0")</f>
        <v>0</v>
      </c>
      <c r="BH145" s="5" t="s">
        <v>129</v>
      </c>
      <c r="BI145" s="15">
        <f t="shared" si="429"/>
        <v>0</v>
      </c>
      <c r="BJ145" s="10" t="str">
        <f>IFERROR(VLOOKUP(A145,'19'!U:V,2,0),"0")</f>
        <v>0</v>
      </c>
      <c r="BK145" s="5" t="s">
        <v>129</v>
      </c>
      <c r="BL145" s="15">
        <f t="shared" si="430"/>
        <v>0</v>
      </c>
      <c r="BM145" s="10" t="str">
        <f>IFERROR(VLOOKUP(A145,'20'!U:V,2,0),"0")</f>
        <v>0</v>
      </c>
      <c r="BN145" s="5" t="s">
        <v>129</v>
      </c>
      <c r="BO145" s="15">
        <f t="shared" si="431"/>
        <v>0</v>
      </c>
      <c r="BP145" s="10" t="str">
        <f>IFERROR(VLOOKUP(A145,'21'!U:V,2,0),"0")</f>
        <v>0</v>
      </c>
      <c r="BQ145" s="5" t="s">
        <v>129</v>
      </c>
      <c r="BR145" s="15">
        <f t="shared" si="432"/>
        <v>0</v>
      </c>
      <c r="BS145" s="10" t="str">
        <f>IFERROR(VLOOKUP(A145,'22'!U:V,2,0),"0")</f>
        <v>0</v>
      </c>
      <c r="BT145" s="5" t="s">
        <v>129</v>
      </c>
      <c r="BU145" s="15">
        <f t="shared" si="433"/>
        <v>0</v>
      </c>
      <c r="BV145" s="10" t="str">
        <f>IFERROR(VLOOKUP(A145,'23'!U:V,2,0),"0")</f>
        <v>0</v>
      </c>
      <c r="BW145" s="5" t="s">
        <v>129</v>
      </c>
      <c r="BX145" s="15">
        <f t="shared" si="434"/>
        <v>0</v>
      </c>
      <c r="BY145" s="10" t="str">
        <f>IFERROR(VLOOKUP(A145,'24'!U:V,2,0),"0")</f>
        <v>0</v>
      </c>
      <c r="BZ145" s="5" t="s">
        <v>129</v>
      </c>
      <c r="CA145" s="15">
        <f t="shared" si="435"/>
        <v>0</v>
      </c>
      <c r="CB145" s="10" t="str">
        <f>IFERROR(VLOOKUP(A145,'25'!U:V,2,0),"0")</f>
        <v>0</v>
      </c>
      <c r="CC145" s="5" t="s">
        <v>129</v>
      </c>
      <c r="CD145" s="15">
        <f t="shared" si="436"/>
        <v>0</v>
      </c>
      <c r="CE145" s="10" t="str">
        <f>IFERROR(VLOOKUP(A145,'26'!U:V,2,0),"0")</f>
        <v>0</v>
      </c>
      <c r="CF145" s="5" t="s">
        <v>129</v>
      </c>
      <c r="CG145" s="15">
        <f t="shared" si="437"/>
        <v>0</v>
      </c>
      <c r="CH145" s="10" t="str">
        <f>IFERROR(VLOOKUP(A145,'27'!U:V,2,0),"0")</f>
        <v>0</v>
      </c>
      <c r="CI145" s="5" t="s">
        <v>129</v>
      </c>
      <c r="CJ145" s="15">
        <f t="shared" si="438"/>
        <v>0</v>
      </c>
      <c r="CK145" s="10" t="str">
        <f>IFERROR(VLOOKUP(A145,'28'!U:V,2,0),"0")</f>
        <v>0</v>
      </c>
      <c r="CL145" s="5" t="s">
        <v>129</v>
      </c>
      <c r="CM145" s="15">
        <f t="shared" si="439"/>
        <v>0</v>
      </c>
      <c r="CN145" s="10" t="str">
        <f>IFERROR(VLOOKUP(A145,'29'!U:V,2,0),"0")</f>
        <v>0</v>
      </c>
      <c r="CO145" s="5" t="s">
        <v>129</v>
      </c>
      <c r="CP145" s="15">
        <f t="shared" si="440"/>
        <v>0</v>
      </c>
      <c r="CQ145" s="10" t="str">
        <f>IFERROR(VLOOKUP(A145,'30'!U:V,2,0),"0")</f>
        <v>0</v>
      </c>
      <c r="CR145" s="5" t="s">
        <v>129</v>
      </c>
      <c r="CS145" s="15">
        <f t="shared" si="441"/>
        <v>0</v>
      </c>
      <c r="CT145" s="10" t="str">
        <f>IFERROR(VLOOKUP(A145,'31'!U:V,2,0),"0")</f>
        <v>0</v>
      </c>
      <c r="CU145" s="5" t="s">
        <v>129</v>
      </c>
      <c r="CV145" s="15">
        <f t="shared" si="410"/>
        <v>0</v>
      </c>
      <c r="CW145" s="10" t="str">
        <f>IFERROR(VLOOKUP(B145,'B-plus'!A:D,4,0),"0")</f>
        <v>0</v>
      </c>
      <c r="CX145" s="5" t="s">
        <v>129</v>
      </c>
      <c r="CY145" s="15">
        <f t="shared" si="411"/>
        <v>0</v>
      </c>
    </row>
    <row r="146" spans="1:103" x14ac:dyDescent="0.25">
      <c r="A146" s="5" t="s">
        <v>282</v>
      </c>
      <c r="B146" s="5" t="s">
        <v>282</v>
      </c>
      <c r="C146" s="4" t="s">
        <v>283</v>
      </c>
      <c r="D146" s="13">
        <v>13.66</v>
      </c>
      <c r="E146" s="19">
        <f t="shared" si="408"/>
        <v>0</v>
      </c>
      <c r="F146" s="5" t="s">
        <v>129</v>
      </c>
      <c r="G146" s="13">
        <f t="shared" si="409"/>
        <v>0</v>
      </c>
      <c r="H146" s="10" t="str">
        <f>IFERROR(VLOOKUP(A146,'1'!U:V,2,0),"0")</f>
        <v>0</v>
      </c>
      <c r="I146" s="5" t="s">
        <v>129</v>
      </c>
      <c r="J146" s="15">
        <f t="shared" ref="J146" si="442">+H146*D146</f>
        <v>0</v>
      </c>
      <c r="K146" s="10" t="str">
        <f>IFERROR(VLOOKUP(A146,'2'!U:V,2,0),"0")</f>
        <v>0</v>
      </c>
      <c r="L146" s="5" t="s">
        <v>129</v>
      </c>
      <c r="M146" s="15">
        <f t="shared" ref="M146" si="443">+K146*D146</f>
        <v>0</v>
      </c>
      <c r="N146" s="10" t="str">
        <f>IFERROR(VLOOKUP(A146,'3'!U:V,2,0),"0")</f>
        <v>0</v>
      </c>
      <c r="O146" s="5" t="s">
        <v>129</v>
      </c>
      <c r="P146" s="15">
        <f t="shared" ref="P146" si="444">+N146*D146</f>
        <v>0</v>
      </c>
      <c r="Q146" s="10" t="str">
        <f>IFERROR(VLOOKUP(A146,'4'!U:V,2,0),"0")</f>
        <v>0</v>
      </c>
      <c r="R146" s="5" t="s">
        <v>129</v>
      </c>
      <c r="S146" s="15">
        <f t="shared" ref="S146" si="445">+Q146*D146</f>
        <v>0</v>
      </c>
      <c r="T146" s="10" t="str">
        <f>IFERROR(VLOOKUP(A146,'5'!U:V,2,0),"0")</f>
        <v>0</v>
      </c>
      <c r="U146" s="5" t="s">
        <v>129</v>
      </c>
      <c r="V146" s="15">
        <f t="shared" ref="V146" si="446">+T146*D146</f>
        <v>0</v>
      </c>
      <c r="W146" s="10" t="str">
        <f>IFERROR(VLOOKUP(A146,'6'!U:V,2,0),"0")</f>
        <v>0</v>
      </c>
      <c r="X146" s="5" t="s">
        <v>129</v>
      </c>
      <c r="Y146" s="15">
        <f t="shared" ref="Y146" si="447">+W146*D146</f>
        <v>0</v>
      </c>
      <c r="Z146" s="10" t="str">
        <f>IFERROR(VLOOKUP(A146,'7'!U:V,2,0),"0")</f>
        <v>0</v>
      </c>
      <c r="AA146" s="5" t="s">
        <v>129</v>
      </c>
      <c r="AB146" s="15">
        <f t="shared" ref="AB146" si="448">+Z146*D146</f>
        <v>0</v>
      </c>
      <c r="AC146" s="10" t="str">
        <f>IFERROR(VLOOKUP(A146,'8'!U:V,2,0),"0")</f>
        <v>0</v>
      </c>
      <c r="AD146" s="5" t="s">
        <v>129</v>
      </c>
      <c r="AE146" s="15">
        <f t="shared" ref="AE146" si="449">+AC146*D146</f>
        <v>0</v>
      </c>
      <c r="AF146" s="10" t="str">
        <f>IFERROR(VLOOKUP(A146,'9'!U:V,2,0),"0")</f>
        <v>0</v>
      </c>
      <c r="AG146" s="5" t="s">
        <v>129</v>
      </c>
      <c r="AH146" s="15">
        <f t="shared" ref="AH146" si="450">+AF146*D146</f>
        <v>0</v>
      </c>
      <c r="AI146" s="10" t="str">
        <f>IFERROR(VLOOKUP(A146,'10'!U:V,2,0),"0")</f>
        <v>0</v>
      </c>
      <c r="AJ146" s="5" t="s">
        <v>129</v>
      </c>
      <c r="AK146" s="15">
        <f t="shared" ref="AK146" si="451">+AI146*D146</f>
        <v>0</v>
      </c>
      <c r="AL146" s="10" t="str">
        <f>IFERROR(VLOOKUP(A146,'11'!U:V,2,0),"0")</f>
        <v>0</v>
      </c>
      <c r="AM146" s="5" t="s">
        <v>129</v>
      </c>
      <c r="AN146" s="15">
        <f t="shared" ref="AN146" si="452">+AL146*D146</f>
        <v>0</v>
      </c>
      <c r="AO146" s="10" t="str">
        <f>IFERROR(VLOOKUP(A146,'12'!U:V,2,0),"0")</f>
        <v>0</v>
      </c>
      <c r="AP146" s="5" t="s">
        <v>129</v>
      </c>
      <c r="AQ146" s="15">
        <f t="shared" ref="AQ146" si="453">+AO146*D146</f>
        <v>0</v>
      </c>
      <c r="AR146" s="10" t="str">
        <f>IFERROR(VLOOKUP(A146,'13'!U:V,2,0),"0")</f>
        <v>0</v>
      </c>
      <c r="AS146" s="5" t="s">
        <v>129</v>
      </c>
      <c r="AT146" s="15">
        <f t="shared" ref="AT146" si="454">+AR146*D146</f>
        <v>0</v>
      </c>
      <c r="AU146" s="10" t="str">
        <f>IFERROR(VLOOKUP(A146,'14'!U:V,2,0),"0")</f>
        <v>0</v>
      </c>
      <c r="AV146" s="5" t="s">
        <v>129</v>
      </c>
      <c r="AW146" s="15">
        <f t="shared" ref="AW146" si="455">+AU146*D146</f>
        <v>0</v>
      </c>
      <c r="AX146" s="10" t="str">
        <f>IFERROR(VLOOKUP(A146,'15'!U:V,2,0),"0")</f>
        <v>0</v>
      </c>
      <c r="AY146" s="5" t="s">
        <v>129</v>
      </c>
      <c r="AZ146" s="15">
        <f t="shared" ref="AZ146" si="456">+AX146*D146</f>
        <v>0</v>
      </c>
      <c r="BA146" s="10" t="str">
        <f>IFERROR(VLOOKUP(A146,'16'!U:V,2,0),"0")</f>
        <v>0</v>
      </c>
      <c r="BB146" s="5" t="s">
        <v>129</v>
      </c>
      <c r="BC146" s="15">
        <f t="shared" ref="BC146" si="457">+BA146*D146</f>
        <v>0</v>
      </c>
      <c r="BD146" s="10" t="str">
        <f>IFERROR(VLOOKUP(A146,'17'!U:V,2,0),"0")</f>
        <v>0</v>
      </c>
      <c r="BE146" s="5" t="s">
        <v>129</v>
      </c>
      <c r="BF146" s="15">
        <f t="shared" ref="BF146" si="458">+BD146*D146</f>
        <v>0</v>
      </c>
      <c r="BG146" s="10" t="str">
        <f>IFERROR(VLOOKUP(A146,'18'!U:V,2,0),"0")</f>
        <v>0</v>
      </c>
      <c r="BH146" s="5" t="s">
        <v>129</v>
      </c>
      <c r="BI146" s="15">
        <f t="shared" ref="BI146" si="459">+BG146*D146</f>
        <v>0</v>
      </c>
      <c r="BJ146" s="10" t="str">
        <f>IFERROR(VLOOKUP(A146,'19'!U:V,2,0),"0")</f>
        <v>0</v>
      </c>
      <c r="BK146" s="5" t="s">
        <v>129</v>
      </c>
      <c r="BL146" s="15">
        <f t="shared" ref="BL146" si="460">+BJ146*D146</f>
        <v>0</v>
      </c>
      <c r="BM146" s="10" t="str">
        <f>IFERROR(VLOOKUP(A146,'20'!U:V,2,0),"0")</f>
        <v>0</v>
      </c>
      <c r="BN146" s="5" t="s">
        <v>129</v>
      </c>
      <c r="BO146" s="15">
        <f t="shared" ref="BO146" si="461">+BM146*D146</f>
        <v>0</v>
      </c>
      <c r="BP146" s="10" t="str">
        <f>IFERROR(VLOOKUP(A146,'21'!U:V,2,0),"0")</f>
        <v>0</v>
      </c>
      <c r="BQ146" s="5" t="s">
        <v>129</v>
      </c>
      <c r="BR146" s="15">
        <f t="shared" ref="BR146" si="462">+BP146*D146</f>
        <v>0</v>
      </c>
      <c r="BS146" s="10" t="str">
        <f>IFERROR(VLOOKUP(A146,'22'!U:V,2,0),"0")</f>
        <v>0</v>
      </c>
      <c r="BT146" s="5" t="s">
        <v>129</v>
      </c>
      <c r="BU146" s="15">
        <f t="shared" ref="BU146" si="463">+BS146*D146</f>
        <v>0</v>
      </c>
      <c r="BV146" s="10" t="str">
        <f>IFERROR(VLOOKUP(A146,'23'!U:V,2,0),"0")</f>
        <v>0</v>
      </c>
      <c r="BW146" s="5" t="s">
        <v>129</v>
      </c>
      <c r="BX146" s="15">
        <f t="shared" ref="BX146" si="464">+BV146*D146</f>
        <v>0</v>
      </c>
      <c r="BY146" s="10" t="str">
        <f>IFERROR(VLOOKUP(A146,'24'!U:V,2,0),"0")</f>
        <v>0</v>
      </c>
      <c r="BZ146" s="5" t="s">
        <v>129</v>
      </c>
      <c r="CA146" s="15">
        <f t="shared" ref="CA146" si="465">+BY146*D146</f>
        <v>0</v>
      </c>
      <c r="CB146" s="10" t="str">
        <f>IFERROR(VLOOKUP(A146,'25'!U:V,2,0),"0")</f>
        <v>0</v>
      </c>
      <c r="CC146" s="5" t="s">
        <v>129</v>
      </c>
      <c r="CD146" s="15">
        <f t="shared" ref="CD146" si="466">+CB146*D146</f>
        <v>0</v>
      </c>
      <c r="CE146" s="10" t="str">
        <f>IFERROR(VLOOKUP(A146,'26'!U:V,2,0),"0")</f>
        <v>0</v>
      </c>
      <c r="CF146" s="5" t="s">
        <v>129</v>
      </c>
      <c r="CG146" s="15">
        <f t="shared" ref="CG146" si="467">+CE146*D146</f>
        <v>0</v>
      </c>
      <c r="CH146" s="10" t="str">
        <f>IFERROR(VLOOKUP(A146,'27'!U:V,2,0),"0")</f>
        <v>0</v>
      </c>
      <c r="CI146" s="5" t="s">
        <v>129</v>
      </c>
      <c r="CJ146" s="15">
        <f t="shared" ref="CJ146" si="468">+CH146*D146</f>
        <v>0</v>
      </c>
      <c r="CK146" s="10" t="str">
        <f>IFERROR(VLOOKUP(A146,'28'!U:V,2,0),"0")</f>
        <v>0</v>
      </c>
      <c r="CL146" s="5" t="s">
        <v>129</v>
      </c>
      <c r="CM146" s="15">
        <f t="shared" ref="CM146" si="469">+CK146*D146</f>
        <v>0</v>
      </c>
      <c r="CN146" s="10" t="str">
        <f>IFERROR(VLOOKUP(A146,'29'!U:V,2,0),"0")</f>
        <v>0</v>
      </c>
      <c r="CO146" s="5" t="s">
        <v>129</v>
      </c>
      <c r="CP146" s="15">
        <f t="shared" ref="CP146" si="470">+CN146*D146</f>
        <v>0</v>
      </c>
      <c r="CQ146" s="10" t="str">
        <f>IFERROR(VLOOKUP(A146,'30'!U:V,2,0),"0")</f>
        <v>0</v>
      </c>
      <c r="CR146" s="5" t="s">
        <v>129</v>
      </c>
      <c r="CS146" s="15">
        <f t="shared" ref="CS146" si="471">+CQ146*D146</f>
        <v>0</v>
      </c>
      <c r="CT146" s="10" t="str">
        <f>IFERROR(VLOOKUP(A146,'31'!U:V,2,0),"0")</f>
        <v>0</v>
      </c>
      <c r="CU146" s="5" t="s">
        <v>129</v>
      </c>
      <c r="CV146" s="15">
        <f t="shared" si="410"/>
        <v>0</v>
      </c>
      <c r="CW146" s="10" t="str">
        <f>IFERROR(VLOOKUP(B146,'B-plus'!A:D,4,0),"0")</f>
        <v>0</v>
      </c>
      <c r="CX146" s="5" t="s">
        <v>129</v>
      </c>
      <c r="CY146" s="15">
        <f t="shared" si="411"/>
        <v>0</v>
      </c>
    </row>
    <row r="147" spans="1:103" x14ac:dyDescent="0.25">
      <c r="A147" s="5" t="s">
        <v>289</v>
      </c>
      <c r="B147" s="5" t="s">
        <v>289</v>
      </c>
      <c r="C147" s="4" t="s">
        <v>290</v>
      </c>
      <c r="D147" s="13">
        <v>12.92</v>
      </c>
      <c r="E147" s="19">
        <f t="shared" si="408"/>
        <v>0</v>
      </c>
      <c r="F147" s="5" t="s">
        <v>129</v>
      </c>
      <c r="G147" s="13">
        <f t="shared" si="409"/>
        <v>0</v>
      </c>
      <c r="H147" s="10" t="str">
        <f>IFERROR(VLOOKUP(A147,'1'!U:V,2,0),"0")</f>
        <v>0</v>
      </c>
      <c r="I147" s="5" t="s">
        <v>129</v>
      </c>
      <c r="J147" s="15">
        <f t="shared" ref="J147" si="472">+H147*D147</f>
        <v>0</v>
      </c>
      <c r="K147" s="10" t="str">
        <f>IFERROR(VLOOKUP(A147,'2'!U:V,2,0),"0")</f>
        <v>0</v>
      </c>
      <c r="L147" s="5" t="s">
        <v>129</v>
      </c>
      <c r="M147" s="15">
        <f t="shared" ref="M147" si="473">+K147*D147</f>
        <v>0</v>
      </c>
      <c r="N147" s="10" t="str">
        <f>IFERROR(VLOOKUP(A147,'3'!U:V,2,0),"0")</f>
        <v>0</v>
      </c>
      <c r="O147" s="5" t="s">
        <v>129</v>
      </c>
      <c r="P147" s="15">
        <f t="shared" ref="P147" si="474">+N147*D147</f>
        <v>0</v>
      </c>
      <c r="Q147" s="10" t="str">
        <f>IFERROR(VLOOKUP(A147,'4'!U:V,2,0),"0")</f>
        <v>0</v>
      </c>
      <c r="R147" s="5" t="s">
        <v>129</v>
      </c>
      <c r="S147" s="15">
        <f t="shared" ref="S147" si="475">+Q147*D147</f>
        <v>0</v>
      </c>
      <c r="T147" s="10" t="str">
        <f>IFERROR(VLOOKUP(A147,'5'!U:V,2,0),"0")</f>
        <v>0</v>
      </c>
      <c r="U147" s="5" t="s">
        <v>129</v>
      </c>
      <c r="V147" s="15">
        <f t="shared" ref="V147" si="476">+T147*D147</f>
        <v>0</v>
      </c>
      <c r="W147" s="10" t="str">
        <f>IFERROR(VLOOKUP(A147,'6'!U:V,2,0),"0")</f>
        <v>0</v>
      </c>
      <c r="X147" s="5" t="s">
        <v>129</v>
      </c>
      <c r="Y147" s="15">
        <f t="shared" ref="Y147" si="477">+W147*D147</f>
        <v>0</v>
      </c>
      <c r="Z147" s="10" t="str">
        <f>IFERROR(VLOOKUP(A147,'7'!U:V,2,0),"0")</f>
        <v>0</v>
      </c>
      <c r="AA147" s="5" t="s">
        <v>129</v>
      </c>
      <c r="AB147" s="15">
        <f t="shared" ref="AB147" si="478">+Z147*D147</f>
        <v>0</v>
      </c>
      <c r="AC147" s="10" t="str">
        <f>IFERROR(VLOOKUP(A147,'8'!U:V,2,0),"0")</f>
        <v>0</v>
      </c>
      <c r="AD147" s="5" t="s">
        <v>129</v>
      </c>
      <c r="AE147" s="15">
        <f t="shared" ref="AE147" si="479">+AC147*D147</f>
        <v>0</v>
      </c>
      <c r="AF147" s="10" t="str">
        <f>IFERROR(VLOOKUP(A147,'9'!U:V,2,0),"0")</f>
        <v>0</v>
      </c>
      <c r="AG147" s="5" t="s">
        <v>129</v>
      </c>
      <c r="AH147" s="15">
        <f t="shared" ref="AH147" si="480">+AF147*D147</f>
        <v>0</v>
      </c>
      <c r="AI147" s="10" t="str">
        <f>IFERROR(VLOOKUP(A147,'10'!U:V,2,0),"0")</f>
        <v>0</v>
      </c>
      <c r="AJ147" s="5" t="s">
        <v>129</v>
      </c>
      <c r="AK147" s="15">
        <f t="shared" ref="AK147" si="481">+AI147*D147</f>
        <v>0</v>
      </c>
      <c r="AL147" s="10" t="str">
        <f>IFERROR(VLOOKUP(A147,'11'!U:V,2,0),"0")</f>
        <v>0</v>
      </c>
      <c r="AM147" s="5" t="s">
        <v>129</v>
      </c>
      <c r="AN147" s="15">
        <f t="shared" ref="AN147" si="482">+AL147*D147</f>
        <v>0</v>
      </c>
      <c r="AO147" s="10" t="str">
        <f>IFERROR(VLOOKUP(A147,'12'!U:V,2,0),"0")</f>
        <v>0</v>
      </c>
      <c r="AP147" s="5" t="s">
        <v>129</v>
      </c>
      <c r="AQ147" s="15">
        <f t="shared" ref="AQ147" si="483">+AO147*D147</f>
        <v>0</v>
      </c>
      <c r="AR147" s="10" t="str">
        <f>IFERROR(VLOOKUP(A147,'13'!U:V,2,0),"0")</f>
        <v>0</v>
      </c>
      <c r="AS147" s="5" t="s">
        <v>129</v>
      </c>
      <c r="AT147" s="15">
        <f t="shared" ref="AT147" si="484">+AR147*D147</f>
        <v>0</v>
      </c>
      <c r="AU147" s="10" t="str">
        <f>IFERROR(VLOOKUP(A147,'14'!U:V,2,0),"0")</f>
        <v>0</v>
      </c>
      <c r="AV147" s="5" t="s">
        <v>129</v>
      </c>
      <c r="AW147" s="15">
        <f t="shared" ref="AW147" si="485">+AU147*D147</f>
        <v>0</v>
      </c>
      <c r="AX147" s="10" t="str">
        <f>IFERROR(VLOOKUP(A147,'15'!U:V,2,0),"0")</f>
        <v>0</v>
      </c>
      <c r="AY147" s="5" t="s">
        <v>129</v>
      </c>
      <c r="AZ147" s="15">
        <f t="shared" ref="AZ147" si="486">+AX147*D147</f>
        <v>0</v>
      </c>
      <c r="BA147" s="10" t="str">
        <f>IFERROR(VLOOKUP(A147,'16'!U:V,2,0),"0")</f>
        <v>0</v>
      </c>
      <c r="BB147" s="5" t="s">
        <v>129</v>
      </c>
      <c r="BC147" s="15">
        <f t="shared" ref="BC147" si="487">+BA147*D147</f>
        <v>0</v>
      </c>
      <c r="BD147" s="10" t="str">
        <f>IFERROR(VLOOKUP(A147,'17'!U:V,2,0),"0")</f>
        <v>0</v>
      </c>
      <c r="BE147" s="5" t="s">
        <v>129</v>
      </c>
      <c r="BF147" s="15">
        <f t="shared" ref="BF147" si="488">+BD147*D147</f>
        <v>0</v>
      </c>
      <c r="BG147" s="10" t="str">
        <f>IFERROR(VLOOKUP(A147,'18'!U:V,2,0),"0")</f>
        <v>0</v>
      </c>
      <c r="BH147" s="5" t="s">
        <v>129</v>
      </c>
      <c r="BI147" s="15">
        <f t="shared" ref="BI147" si="489">+BG147*D147</f>
        <v>0</v>
      </c>
      <c r="BJ147" s="10" t="str">
        <f>IFERROR(VLOOKUP(A147,'19'!U:V,2,0),"0")</f>
        <v>0</v>
      </c>
      <c r="BK147" s="5" t="s">
        <v>129</v>
      </c>
      <c r="BL147" s="15">
        <f t="shared" ref="BL147" si="490">+BJ147*D147</f>
        <v>0</v>
      </c>
      <c r="BM147" s="10" t="str">
        <f>IFERROR(VLOOKUP(A147,'20'!U:V,2,0),"0")</f>
        <v>0</v>
      </c>
      <c r="BN147" s="5" t="s">
        <v>129</v>
      </c>
      <c r="BO147" s="15">
        <f t="shared" ref="BO147" si="491">+BM147*D147</f>
        <v>0</v>
      </c>
      <c r="BP147" s="10" t="str">
        <f>IFERROR(VLOOKUP(A147,'21'!U:V,2,0),"0")</f>
        <v>0</v>
      </c>
      <c r="BQ147" s="5" t="s">
        <v>129</v>
      </c>
      <c r="BR147" s="15">
        <f t="shared" ref="BR147" si="492">+BP147*D147</f>
        <v>0</v>
      </c>
      <c r="BS147" s="10" t="str">
        <f>IFERROR(VLOOKUP(A147,'22'!U:V,2,0),"0")</f>
        <v>0</v>
      </c>
      <c r="BT147" s="5" t="s">
        <v>129</v>
      </c>
      <c r="BU147" s="15">
        <f t="shared" ref="BU147" si="493">+BS147*D147</f>
        <v>0</v>
      </c>
      <c r="BV147" s="10" t="str">
        <f>IFERROR(VLOOKUP(A147,'23'!U:V,2,0),"0")</f>
        <v>0</v>
      </c>
      <c r="BW147" s="5" t="s">
        <v>129</v>
      </c>
      <c r="BX147" s="15">
        <f t="shared" ref="BX147" si="494">+BV147*D147</f>
        <v>0</v>
      </c>
      <c r="BY147" s="10" t="str">
        <f>IFERROR(VLOOKUP(A147,'24'!U:V,2,0),"0")</f>
        <v>0</v>
      </c>
      <c r="BZ147" s="5" t="s">
        <v>129</v>
      </c>
      <c r="CA147" s="15">
        <f t="shared" ref="CA147" si="495">+BY147*D147</f>
        <v>0</v>
      </c>
      <c r="CB147" s="10" t="str">
        <f>IFERROR(VLOOKUP(A147,'25'!U:V,2,0),"0")</f>
        <v>0</v>
      </c>
      <c r="CC147" s="5" t="s">
        <v>129</v>
      </c>
      <c r="CD147" s="15">
        <f t="shared" ref="CD147" si="496">+CB147*D147</f>
        <v>0</v>
      </c>
      <c r="CE147" s="10" t="str">
        <f>IFERROR(VLOOKUP(A147,'26'!U:V,2,0),"0")</f>
        <v>0</v>
      </c>
      <c r="CF147" s="5" t="s">
        <v>129</v>
      </c>
      <c r="CG147" s="15">
        <f t="shared" ref="CG147" si="497">+CE147*D147</f>
        <v>0</v>
      </c>
      <c r="CH147" s="10" t="str">
        <f>IFERROR(VLOOKUP(A147,'27'!U:V,2,0),"0")</f>
        <v>0</v>
      </c>
      <c r="CI147" s="5" t="s">
        <v>129</v>
      </c>
      <c r="CJ147" s="15">
        <f t="shared" ref="CJ147" si="498">+CH147*D147</f>
        <v>0</v>
      </c>
      <c r="CK147" s="10" t="str">
        <f>IFERROR(VLOOKUP(A147,'28'!U:V,2,0),"0")</f>
        <v>0</v>
      </c>
      <c r="CL147" s="5" t="s">
        <v>129</v>
      </c>
      <c r="CM147" s="15">
        <f t="shared" ref="CM147" si="499">+CK147*D147</f>
        <v>0</v>
      </c>
      <c r="CN147" s="10" t="str">
        <f>IFERROR(VLOOKUP(A147,'29'!U:V,2,0),"0")</f>
        <v>0</v>
      </c>
      <c r="CO147" s="5" t="s">
        <v>129</v>
      </c>
      <c r="CP147" s="15">
        <f t="shared" ref="CP147" si="500">+CN147*D147</f>
        <v>0</v>
      </c>
      <c r="CQ147" s="10" t="str">
        <f>IFERROR(VLOOKUP(A147,'30'!U:V,2,0),"0")</f>
        <v>0</v>
      </c>
      <c r="CR147" s="5" t="s">
        <v>129</v>
      </c>
      <c r="CS147" s="15">
        <f t="shared" ref="CS147" si="501">+CQ147*D147</f>
        <v>0</v>
      </c>
      <c r="CT147" s="10" t="str">
        <f>IFERROR(VLOOKUP(A147,'31'!U:V,2,0),"0")</f>
        <v>0</v>
      </c>
      <c r="CU147" s="5" t="s">
        <v>129</v>
      </c>
      <c r="CV147" s="15">
        <f t="shared" si="410"/>
        <v>0</v>
      </c>
      <c r="CW147" s="10" t="str">
        <f>IFERROR(VLOOKUP(B147,'B-plus'!A:D,4,0),"0")</f>
        <v>0</v>
      </c>
      <c r="CX147" s="5" t="s">
        <v>129</v>
      </c>
      <c r="CY147" s="15">
        <f t="shared" si="411"/>
        <v>0</v>
      </c>
    </row>
    <row r="148" spans="1:103" x14ac:dyDescent="0.25">
      <c r="A148" s="5" t="s">
        <v>293</v>
      </c>
      <c r="B148" s="5">
        <v>900001</v>
      </c>
      <c r="C148" s="4" t="s">
        <v>25</v>
      </c>
      <c r="D148" s="95">
        <v>30.96</v>
      </c>
      <c r="E148" s="19">
        <f t="shared" si="408"/>
        <v>0</v>
      </c>
      <c r="F148" s="5" t="s">
        <v>133</v>
      </c>
      <c r="G148" s="13">
        <f t="shared" si="409"/>
        <v>0</v>
      </c>
      <c r="H148" s="10" t="str">
        <f>IFERROR(VLOOKUP(A148,'1'!U:V,2,0),"0")</f>
        <v>0</v>
      </c>
      <c r="I148" s="5" t="s">
        <v>133</v>
      </c>
      <c r="J148" s="15">
        <f>+H148*D148</f>
        <v>0</v>
      </c>
      <c r="K148" s="10" t="str">
        <f>IFERROR(VLOOKUP(A148,'2'!U:V,2,0),"0")</f>
        <v>0</v>
      </c>
      <c r="L148" s="5" t="s">
        <v>133</v>
      </c>
      <c r="M148" s="15">
        <f>+K148*D148</f>
        <v>0</v>
      </c>
      <c r="N148" s="10" t="str">
        <f>IFERROR(VLOOKUP(A148,'3'!U:V,2,0),"0")</f>
        <v>0</v>
      </c>
      <c r="O148" s="5" t="s">
        <v>133</v>
      </c>
      <c r="P148" s="15">
        <f>+N148*D148</f>
        <v>0</v>
      </c>
      <c r="Q148" s="10" t="str">
        <f>IFERROR(VLOOKUP(A148,'4'!U:V,2,0),"0")</f>
        <v>0</v>
      </c>
      <c r="R148" s="5" t="s">
        <v>133</v>
      </c>
      <c r="S148" s="15">
        <f>+Q148*D148</f>
        <v>0</v>
      </c>
      <c r="T148" s="10" t="str">
        <f>IFERROR(VLOOKUP(A148,'5'!U:V,2,0),"0")</f>
        <v>0</v>
      </c>
      <c r="U148" s="5" t="s">
        <v>133</v>
      </c>
      <c r="V148" s="15">
        <f>+T148*D148</f>
        <v>0</v>
      </c>
      <c r="W148" s="10" t="str">
        <f>IFERROR(VLOOKUP(A148,'6'!U:V,2,0),"0")</f>
        <v>0</v>
      </c>
      <c r="X148" s="5" t="s">
        <v>133</v>
      </c>
      <c r="Y148" s="15">
        <f>+W148*D148</f>
        <v>0</v>
      </c>
      <c r="Z148" s="10" t="str">
        <f>IFERROR(VLOOKUP(A148,'7'!U:V,2,0),"0")</f>
        <v>0</v>
      </c>
      <c r="AA148" s="5" t="s">
        <v>133</v>
      </c>
      <c r="AB148" s="15">
        <f t="shared" ref="AB148:AB149" si="502">+Z148*D148</f>
        <v>0</v>
      </c>
      <c r="AC148" s="10" t="str">
        <f>IFERROR(VLOOKUP(A148,'8'!U:V,2,0),"0")</f>
        <v>0</v>
      </c>
      <c r="AD148" s="5" t="s">
        <v>133</v>
      </c>
      <c r="AE148" s="15">
        <f t="shared" ref="AE148:AE149" si="503">+AC148*D148</f>
        <v>0</v>
      </c>
      <c r="AF148" s="10" t="str">
        <f>IFERROR(VLOOKUP(A148,'9'!U:V,2,0),"0")</f>
        <v>0</v>
      </c>
      <c r="AG148" s="5" t="s">
        <v>133</v>
      </c>
      <c r="AH148" s="15">
        <f t="shared" ref="AH148:AH149" si="504">+AF148*D148</f>
        <v>0</v>
      </c>
      <c r="AI148" s="10" t="str">
        <f>IFERROR(VLOOKUP(A148,'10'!U:V,2,0),"0")</f>
        <v>0</v>
      </c>
      <c r="AJ148" s="5" t="s">
        <v>133</v>
      </c>
      <c r="AK148" s="15">
        <f t="shared" ref="AK148:AK149" si="505">+AI148*D148</f>
        <v>0</v>
      </c>
      <c r="AL148" s="10" t="str">
        <f>IFERROR(VLOOKUP(A148,'11'!U:V,2,0),"0")</f>
        <v>0</v>
      </c>
      <c r="AM148" s="5" t="s">
        <v>133</v>
      </c>
      <c r="AN148" s="15">
        <f t="shared" ref="AN148:AN149" si="506">+AL148*D148</f>
        <v>0</v>
      </c>
      <c r="AO148" s="10" t="str">
        <f>IFERROR(VLOOKUP(A148,'12'!U:V,2,0),"0")</f>
        <v>0</v>
      </c>
      <c r="AP148" s="5" t="s">
        <v>133</v>
      </c>
      <c r="AQ148" s="15">
        <f t="shared" ref="AQ148:AQ149" si="507">+AO148*D148</f>
        <v>0</v>
      </c>
      <c r="AR148" s="10" t="str">
        <f>IFERROR(VLOOKUP(A148,'13'!U:V,2,0),"0")</f>
        <v>0</v>
      </c>
      <c r="AS148" s="5" t="s">
        <v>133</v>
      </c>
      <c r="AT148" s="15">
        <f t="shared" ref="AT148:AT149" si="508">+AR148*D148</f>
        <v>0</v>
      </c>
      <c r="AU148" s="10" t="str">
        <f>IFERROR(VLOOKUP(A148,'14'!U:V,2,0),"0")</f>
        <v>0</v>
      </c>
      <c r="AV148" s="5" t="s">
        <v>133</v>
      </c>
      <c r="AW148" s="15">
        <f t="shared" ref="AW148:AW149" si="509">+AU148*D148</f>
        <v>0</v>
      </c>
      <c r="AX148" s="10" t="str">
        <f>IFERROR(VLOOKUP(A148,'15'!U:V,2,0),"0")</f>
        <v>0</v>
      </c>
      <c r="AY148" s="5" t="s">
        <v>133</v>
      </c>
      <c r="AZ148" s="15">
        <f t="shared" ref="AZ148:AZ149" si="510">+AX148*D148</f>
        <v>0</v>
      </c>
      <c r="BA148" s="10" t="str">
        <f>IFERROR(VLOOKUP(A148,'16'!U:V,2,0),"0")</f>
        <v>0</v>
      </c>
      <c r="BB148" s="5" t="s">
        <v>133</v>
      </c>
      <c r="BC148" s="15">
        <f t="shared" ref="BC148:BC149" si="511">+BA148*D148</f>
        <v>0</v>
      </c>
      <c r="BD148" s="10" t="str">
        <f>IFERROR(VLOOKUP(A148,'17'!U:V,2,0),"0")</f>
        <v>0</v>
      </c>
      <c r="BE148" s="5" t="s">
        <v>133</v>
      </c>
      <c r="BF148" s="15">
        <f t="shared" ref="BF148:BF149" si="512">+BD148*D148</f>
        <v>0</v>
      </c>
      <c r="BG148" s="10" t="str">
        <f>IFERROR(VLOOKUP(A148,'18'!U:V,2,0),"0")</f>
        <v>0</v>
      </c>
      <c r="BH148" s="5" t="s">
        <v>133</v>
      </c>
      <c r="BI148" s="15">
        <f t="shared" ref="BI148:BI149" si="513">+BG148*D148</f>
        <v>0</v>
      </c>
      <c r="BJ148" s="10" t="str">
        <f>IFERROR(VLOOKUP(A148,'19'!U:V,2,0),"0")</f>
        <v>0</v>
      </c>
      <c r="BK148" s="5" t="s">
        <v>133</v>
      </c>
      <c r="BL148" s="15">
        <f t="shared" ref="BL148:BL149" si="514">+BJ148*D148</f>
        <v>0</v>
      </c>
      <c r="BM148" s="10" t="str">
        <f>IFERROR(VLOOKUP(A148,'20'!U:V,2,0),"0")</f>
        <v>0</v>
      </c>
      <c r="BN148" s="5" t="s">
        <v>133</v>
      </c>
      <c r="BO148" s="15">
        <f t="shared" ref="BO148:BO149" si="515">+BM148*D148</f>
        <v>0</v>
      </c>
      <c r="BP148" s="10" t="str">
        <f>IFERROR(VLOOKUP(A148,'21'!U:V,2,0),"0")</f>
        <v>0</v>
      </c>
      <c r="BQ148" s="5" t="s">
        <v>133</v>
      </c>
      <c r="BR148" s="15">
        <f t="shared" ref="BR148:BR149" si="516">+BP148*D148</f>
        <v>0</v>
      </c>
      <c r="BS148" s="10" t="str">
        <f>IFERROR(VLOOKUP(A148,'22'!U:V,2,0),"0")</f>
        <v>0</v>
      </c>
      <c r="BT148" s="5" t="s">
        <v>133</v>
      </c>
      <c r="BU148" s="15">
        <f t="shared" ref="BU148:BU149" si="517">+BS148*D148</f>
        <v>0</v>
      </c>
      <c r="BV148" s="10" t="str">
        <f>IFERROR(VLOOKUP(A148,'23'!U:V,2,0),"0")</f>
        <v>0</v>
      </c>
      <c r="BW148" s="5" t="s">
        <v>133</v>
      </c>
      <c r="BX148" s="15">
        <f t="shared" ref="BX148:BX149" si="518">+BV148*D148</f>
        <v>0</v>
      </c>
      <c r="BY148" s="10" t="str">
        <f>IFERROR(VLOOKUP(A148,'24'!U:V,2,0),"0")</f>
        <v>0</v>
      </c>
      <c r="BZ148" s="5" t="s">
        <v>133</v>
      </c>
      <c r="CA148" s="15">
        <f t="shared" ref="CA148:CA149" si="519">+BY148*D148</f>
        <v>0</v>
      </c>
      <c r="CB148" s="10" t="str">
        <f>IFERROR(VLOOKUP(A148,'25'!U:V,2,0),"0")</f>
        <v>0</v>
      </c>
      <c r="CC148" s="5" t="s">
        <v>133</v>
      </c>
      <c r="CD148" s="15">
        <f t="shared" ref="CD148:CD149" si="520">+CB148*D148</f>
        <v>0</v>
      </c>
      <c r="CE148" s="10" t="str">
        <f>IFERROR(VLOOKUP(A148,'26'!U:V,2,0),"0")</f>
        <v>0</v>
      </c>
      <c r="CF148" s="5" t="s">
        <v>133</v>
      </c>
      <c r="CG148" s="15">
        <f t="shared" ref="CG148:CG149" si="521">+CE148*D148</f>
        <v>0</v>
      </c>
      <c r="CH148" s="10" t="str">
        <f>IFERROR(VLOOKUP(A148,'27'!U:V,2,0),"0")</f>
        <v>0</v>
      </c>
      <c r="CI148" s="5" t="s">
        <v>133</v>
      </c>
      <c r="CJ148" s="15">
        <f t="shared" ref="CJ148:CJ149" si="522">+CH148*D148</f>
        <v>0</v>
      </c>
      <c r="CK148" s="10" t="str">
        <f>IFERROR(VLOOKUP(A148,'28'!U:V,2,0),"0")</f>
        <v>0</v>
      </c>
      <c r="CL148" s="5" t="s">
        <v>133</v>
      </c>
      <c r="CM148" s="15">
        <f t="shared" ref="CM148:CM149" si="523">+CK148*D148</f>
        <v>0</v>
      </c>
      <c r="CN148" s="10" t="str">
        <f>IFERROR(VLOOKUP(A148,'29'!U:V,2,0),"0")</f>
        <v>0</v>
      </c>
      <c r="CO148" s="5" t="s">
        <v>133</v>
      </c>
      <c r="CP148" s="15">
        <f t="shared" ref="CP148:CP149" si="524">+CN148*D148</f>
        <v>0</v>
      </c>
      <c r="CQ148" s="10" t="str">
        <f>IFERROR(VLOOKUP(A148,'30'!U:V,2,0),"0")</f>
        <v>0</v>
      </c>
      <c r="CR148" s="5" t="s">
        <v>133</v>
      </c>
      <c r="CS148" s="15">
        <f t="shared" ref="CS148:CS149" si="525">+CQ148*D148</f>
        <v>0</v>
      </c>
      <c r="CT148" s="10" t="str">
        <f>IFERROR(VLOOKUP(A148,'31'!U:V,2,0),"0")</f>
        <v>0</v>
      </c>
      <c r="CU148" s="5" t="s">
        <v>133</v>
      </c>
      <c r="CV148" s="15">
        <f t="shared" si="410"/>
        <v>0</v>
      </c>
      <c r="CW148" s="10" t="str">
        <f>IFERROR(VLOOKUP(B148,'B-plus'!A:D,4,0),"0")</f>
        <v>0</v>
      </c>
      <c r="CX148" s="5" t="s">
        <v>133</v>
      </c>
      <c r="CY148" s="15">
        <f t="shared" si="411"/>
        <v>0</v>
      </c>
    </row>
    <row r="149" spans="1:103" x14ac:dyDescent="0.25">
      <c r="A149" s="5" t="s">
        <v>310</v>
      </c>
      <c r="B149" s="5">
        <v>1111012</v>
      </c>
      <c r="C149" s="4" t="s">
        <v>311</v>
      </c>
      <c r="D149" s="13">
        <v>29.54</v>
      </c>
      <c r="E149" s="19">
        <f t="shared" si="408"/>
        <v>0</v>
      </c>
      <c r="F149" s="5" t="s">
        <v>129</v>
      </c>
      <c r="G149" s="13">
        <f t="shared" si="409"/>
        <v>0</v>
      </c>
      <c r="H149" s="10" t="str">
        <f>IFERROR(VLOOKUP(A149,'1'!U:V,2,0),"0")</f>
        <v>0</v>
      </c>
      <c r="I149" s="5" t="s">
        <v>129</v>
      </c>
      <c r="J149" s="15">
        <f t="shared" ref="J149" si="526">+H149*D149</f>
        <v>0</v>
      </c>
      <c r="K149" s="10" t="str">
        <f>IFERROR(VLOOKUP(A149,'2'!U:V,2,0),"0")</f>
        <v>0</v>
      </c>
      <c r="L149" s="5" t="s">
        <v>129</v>
      </c>
      <c r="M149" s="15">
        <f t="shared" ref="M149" si="527">+K149*D149</f>
        <v>0</v>
      </c>
      <c r="N149" s="10" t="str">
        <f>IFERROR(VLOOKUP(A149,'3'!U:V,2,0),"0")</f>
        <v>0</v>
      </c>
      <c r="O149" s="5" t="s">
        <v>129</v>
      </c>
      <c r="P149" s="15">
        <f t="shared" ref="P149" si="528">+N149*D149</f>
        <v>0</v>
      </c>
      <c r="Q149" s="10" t="str">
        <f>IFERROR(VLOOKUP(A149,'4'!U:V,2,0),"0")</f>
        <v>0</v>
      </c>
      <c r="R149" s="5" t="s">
        <v>129</v>
      </c>
      <c r="S149" s="15">
        <f t="shared" ref="S149" si="529">+Q149*D149</f>
        <v>0</v>
      </c>
      <c r="T149" s="10" t="str">
        <f>IFERROR(VLOOKUP(A149,'5'!U:V,2,0),"0")</f>
        <v>0</v>
      </c>
      <c r="U149" s="5" t="s">
        <v>129</v>
      </c>
      <c r="V149" s="15">
        <f t="shared" ref="V149" si="530">+T149*D149</f>
        <v>0</v>
      </c>
      <c r="W149" s="10" t="str">
        <f>IFERROR(VLOOKUP(A149,'6'!U:V,2,0),"0")</f>
        <v>0</v>
      </c>
      <c r="X149" s="5" t="s">
        <v>129</v>
      </c>
      <c r="Y149" s="15">
        <f t="shared" ref="Y149" si="531">+W149*D149</f>
        <v>0</v>
      </c>
      <c r="Z149" s="10" t="str">
        <f>IFERROR(VLOOKUP(A149,'7'!U:V,2,0),"0")</f>
        <v>0</v>
      </c>
      <c r="AA149" s="5" t="s">
        <v>129</v>
      </c>
      <c r="AB149" s="15">
        <f t="shared" si="502"/>
        <v>0</v>
      </c>
      <c r="AC149" s="10" t="str">
        <f>IFERROR(VLOOKUP(A149,'8'!U:V,2,0),"0")</f>
        <v>0</v>
      </c>
      <c r="AD149" s="5" t="s">
        <v>129</v>
      </c>
      <c r="AE149" s="15">
        <f t="shared" si="503"/>
        <v>0</v>
      </c>
      <c r="AF149" s="10" t="str">
        <f>IFERROR(VLOOKUP(A149,'9'!U:V,2,0),"0")</f>
        <v>0</v>
      </c>
      <c r="AG149" s="5" t="s">
        <v>129</v>
      </c>
      <c r="AH149" s="15">
        <f t="shared" si="504"/>
        <v>0</v>
      </c>
      <c r="AI149" s="10" t="str">
        <f>IFERROR(VLOOKUP(A149,'10'!U:V,2,0),"0")</f>
        <v>0</v>
      </c>
      <c r="AJ149" s="5" t="s">
        <v>129</v>
      </c>
      <c r="AK149" s="15">
        <f t="shared" si="505"/>
        <v>0</v>
      </c>
      <c r="AL149" s="10" t="str">
        <f>IFERROR(VLOOKUP(A149,'11'!U:V,2,0),"0")</f>
        <v>0</v>
      </c>
      <c r="AM149" s="5" t="s">
        <v>129</v>
      </c>
      <c r="AN149" s="15">
        <f t="shared" si="506"/>
        <v>0</v>
      </c>
      <c r="AO149" s="10" t="str">
        <f>IFERROR(VLOOKUP(A149,'12'!U:V,2,0),"0")</f>
        <v>0</v>
      </c>
      <c r="AP149" s="5" t="s">
        <v>129</v>
      </c>
      <c r="AQ149" s="15">
        <f t="shared" si="507"/>
        <v>0</v>
      </c>
      <c r="AR149" s="10" t="str">
        <f>IFERROR(VLOOKUP(A149,'13'!U:V,2,0),"0")</f>
        <v>0</v>
      </c>
      <c r="AS149" s="5" t="s">
        <v>129</v>
      </c>
      <c r="AT149" s="15">
        <f t="shared" si="508"/>
        <v>0</v>
      </c>
      <c r="AU149" s="10" t="str">
        <f>IFERROR(VLOOKUP(A149,'14'!U:V,2,0),"0")</f>
        <v>0</v>
      </c>
      <c r="AV149" s="5" t="s">
        <v>129</v>
      </c>
      <c r="AW149" s="15">
        <f t="shared" si="509"/>
        <v>0</v>
      </c>
      <c r="AX149" s="10" t="str">
        <f>IFERROR(VLOOKUP(A149,'15'!U:V,2,0),"0")</f>
        <v>0</v>
      </c>
      <c r="AY149" s="5" t="s">
        <v>129</v>
      </c>
      <c r="AZ149" s="15">
        <f t="shared" si="510"/>
        <v>0</v>
      </c>
      <c r="BA149" s="10" t="str">
        <f>IFERROR(VLOOKUP(A149,'16'!U:V,2,0),"0")</f>
        <v>0</v>
      </c>
      <c r="BB149" s="5" t="s">
        <v>129</v>
      </c>
      <c r="BC149" s="15">
        <f t="shared" si="511"/>
        <v>0</v>
      </c>
      <c r="BD149" s="10" t="str">
        <f>IFERROR(VLOOKUP(A149,'17'!U:V,2,0),"0")</f>
        <v>0</v>
      </c>
      <c r="BE149" s="5" t="s">
        <v>129</v>
      </c>
      <c r="BF149" s="15">
        <f t="shared" si="512"/>
        <v>0</v>
      </c>
      <c r="BG149" s="10" t="str">
        <f>IFERROR(VLOOKUP(A149,'18'!U:V,2,0),"0")</f>
        <v>0</v>
      </c>
      <c r="BH149" s="5" t="s">
        <v>129</v>
      </c>
      <c r="BI149" s="15">
        <f t="shared" si="513"/>
        <v>0</v>
      </c>
      <c r="BJ149" s="10" t="str">
        <f>IFERROR(VLOOKUP(A149,'19'!U:V,2,0),"0")</f>
        <v>0</v>
      </c>
      <c r="BK149" s="5" t="s">
        <v>129</v>
      </c>
      <c r="BL149" s="15">
        <f t="shared" si="514"/>
        <v>0</v>
      </c>
      <c r="BM149" s="10" t="str">
        <f>IFERROR(VLOOKUP(A149,'20'!U:V,2,0),"0")</f>
        <v>0</v>
      </c>
      <c r="BN149" s="5" t="s">
        <v>129</v>
      </c>
      <c r="BO149" s="15">
        <f t="shared" si="515"/>
        <v>0</v>
      </c>
      <c r="BP149" s="10" t="str">
        <f>IFERROR(VLOOKUP(A149,'21'!U:V,2,0),"0")</f>
        <v>0</v>
      </c>
      <c r="BQ149" s="5" t="s">
        <v>129</v>
      </c>
      <c r="BR149" s="15">
        <f t="shared" si="516"/>
        <v>0</v>
      </c>
      <c r="BS149" s="10" t="str">
        <f>IFERROR(VLOOKUP(A149,'22'!U:V,2,0),"0")</f>
        <v>0</v>
      </c>
      <c r="BT149" s="5" t="s">
        <v>129</v>
      </c>
      <c r="BU149" s="15">
        <f t="shared" si="517"/>
        <v>0</v>
      </c>
      <c r="BV149" s="10" t="str">
        <f>IFERROR(VLOOKUP(A149,'23'!U:V,2,0),"0")</f>
        <v>0</v>
      </c>
      <c r="BW149" s="5" t="s">
        <v>129</v>
      </c>
      <c r="BX149" s="15">
        <f t="shared" si="518"/>
        <v>0</v>
      </c>
      <c r="BY149" s="10" t="str">
        <f>IFERROR(VLOOKUP(A149,'24'!U:V,2,0),"0")</f>
        <v>0</v>
      </c>
      <c r="BZ149" s="5" t="s">
        <v>129</v>
      </c>
      <c r="CA149" s="15">
        <f t="shared" si="519"/>
        <v>0</v>
      </c>
      <c r="CB149" s="10" t="str">
        <f>IFERROR(VLOOKUP(A149,'25'!U:V,2,0),"0")</f>
        <v>0</v>
      </c>
      <c r="CC149" s="5" t="s">
        <v>129</v>
      </c>
      <c r="CD149" s="15">
        <f t="shared" si="520"/>
        <v>0</v>
      </c>
      <c r="CE149" s="10" t="str">
        <f>IFERROR(VLOOKUP(A149,'26'!U:V,2,0),"0")</f>
        <v>0</v>
      </c>
      <c r="CF149" s="5" t="s">
        <v>129</v>
      </c>
      <c r="CG149" s="15">
        <f t="shared" si="521"/>
        <v>0</v>
      </c>
      <c r="CH149" s="10" t="str">
        <f>IFERROR(VLOOKUP(A149,'27'!U:V,2,0),"0")</f>
        <v>0</v>
      </c>
      <c r="CI149" s="5" t="s">
        <v>129</v>
      </c>
      <c r="CJ149" s="15">
        <f t="shared" si="522"/>
        <v>0</v>
      </c>
      <c r="CK149" s="10" t="str">
        <f>IFERROR(VLOOKUP(A149,'28'!U:V,2,0),"0")</f>
        <v>0</v>
      </c>
      <c r="CL149" s="5" t="s">
        <v>129</v>
      </c>
      <c r="CM149" s="15">
        <f t="shared" si="523"/>
        <v>0</v>
      </c>
      <c r="CN149" s="10" t="str">
        <f>IFERROR(VLOOKUP(A149,'29'!U:V,2,0),"0")</f>
        <v>0</v>
      </c>
      <c r="CO149" s="5" t="s">
        <v>129</v>
      </c>
      <c r="CP149" s="15">
        <f t="shared" si="524"/>
        <v>0</v>
      </c>
      <c r="CQ149" s="10" t="str">
        <f>IFERROR(VLOOKUP(A149,'30'!U:V,2,0),"0")</f>
        <v>0</v>
      </c>
      <c r="CR149" s="5" t="s">
        <v>129</v>
      </c>
      <c r="CS149" s="15">
        <f t="shared" si="525"/>
        <v>0</v>
      </c>
      <c r="CT149" s="10" t="str">
        <f>IFERROR(VLOOKUP(A149,'31'!U:V,2,0),"0")</f>
        <v>0</v>
      </c>
      <c r="CU149" s="5" t="s">
        <v>129</v>
      </c>
      <c r="CV149" s="15">
        <f t="shared" si="410"/>
        <v>0</v>
      </c>
      <c r="CW149" s="10" t="str">
        <f>IFERROR(VLOOKUP(B149,'B-plus'!A:D,4,0),"0")</f>
        <v>0</v>
      </c>
      <c r="CX149" s="5" t="s">
        <v>129</v>
      </c>
      <c r="CY149" s="15">
        <f t="shared" si="411"/>
        <v>0</v>
      </c>
    </row>
    <row r="150" spans="1:103" x14ac:dyDescent="0.25">
      <c r="A150" s="5" t="s">
        <v>306</v>
      </c>
      <c r="B150" s="5">
        <v>1111014</v>
      </c>
      <c r="C150" s="4" t="s">
        <v>307</v>
      </c>
      <c r="D150" s="13">
        <v>24.89</v>
      </c>
      <c r="E150" s="19">
        <f t="shared" si="408"/>
        <v>0</v>
      </c>
      <c r="F150" s="5" t="s">
        <v>129</v>
      </c>
      <c r="G150" s="13">
        <f t="shared" si="409"/>
        <v>0</v>
      </c>
      <c r="H150" s="10" t="str">
        <f>IFERROR(VLOOKUP(A150,'1'!U:V,2,0),"0")</f>
        <v>0</v>
      </c>
      <c r="I150" s="5" t="s">
        <v>129</v>
      </c>
      <c r="J150" s="15">
        <f t="shared" ref="J150:J158" si="532">+H150*D150</f>
        <v>0</v>
      </c>
      <c r="K150" s="10" t="str">
        <f>IFERROR(VLOOKUP(A150,'2'!U:V,2,0),"0")</f>
        <v>0</v>
      </c>
      <c r="L150" s="5" t="s">
        <v>129</v>
      </c>
      <c r="M150" s="15">
        <f t="shared" ref="M150:M158" si="533">+K150*D150</f>
        <v>0</v>
      </c>
      <c r="N150" s="10" t="str">
        <f>IFERROR(VLOOKUP(A150,'3'!U:V,2,0),"0")</f>
        <v>0</v>
      </c>
      <c r="O150" s="5" t="s">
        <v>129</v>
      </c>
      <c r="P150" s="15">
        <f t="shared" ref="P150:P158" si="534">+N150*D150</f>
        <v>0</v>
      </c>
      <c r="Q150" s="10" t="str">
        <f>IFERROR(VLOOKUP(A150,'4'!U:V,2,0),"0")</f>
        <v>0</v>
      </c>
      <c r="R150" s="5" t="s">
        <v>129</v>
      </c>
      <c r="S150" s="15">
        <f t="shared" ref="S150:S158" si="535">+Q150*D150</f>
        <v>0</v>
      </c>
      <c r="T150" s="10" t="str">
        <f>IFERROR(VLOOKUP(A150,'5'!U:V,2,0),"0")</f>
        <v>0</v>
      </c>
      <c r="U150" s="5" t="s">
        <v>129</v>
      </c>
      <c r="V150" s="15">
        <f t="shared" ref="V150:V158" si="536">+T150*D150</f>
        <v>0</v>
      </c>
      <c r="W150" s="10" t="str">
        <f>IFERROR(VLOOKUP(A150,'6'!U:V,2,0),"0")</f>
        <v>0</v>
      </c>
      <c r="X150" s="5" t="s">
        <v>129</v>
      </c>
      <c r="Y150" s="15">
        <f t="shared" ref="Y150:Y158" si="537">+W150*D150</f>
        <v>0</v>
      </c>
      <c r="Z150" s="10" t="str">
        <f>IFERROR(VLOOKUP(A150,'7'!U:V,2,0),"0")</f>
        <v>0</v>
      </c>
      <c r="AA150" s="5" t="s">
        <v>129</v>
      </c>
      <c r="AB150" s="15">
        <f t="shared" ref="AB150:AB158" si="538">+Z150*D150</f>
        <v>0</v>
      </c>
      <c r="AC150" s="10" t="str">
        <f>IFERROR(VLOOKUP(A150,'8'!U:V,2,0),"0")</f>
        <v>0</v>
      </c>
      <c r="AD150" s="5" t="s">
        <v>129</v>
      </c>
      <c r="AE150" s="15">
        <f t="shared" ref="AE150:AE158" si="539">+AC150*D150</f>
        <v>0</v>
      </c>
      <c r="AF150" s="10" t="str">
        <f>IFERROR(VLOOKUP(A150,'9'!U:V,2,0),"0")</f>
        <v>0</v>
      </c>
      <c r="AG150" s="5" t="s">
        <v>129</v>
      </c>
      <c r="AH150" s="15">
        <f t="shared" ref="AH150:AH158" si="540">+AF150*D150</f>
        <v>0</v>
      </c>
      <c r="AI150" s="10" t="str">
        <f>IFERROR(VLOOKUP(A150,'10'!U:V,2,0),"0")</f>
        <v>0</v>
      </c>
      <c r="AJ150" s="5" t="s">
        <v>129</v>
      </c>
      <c r="AK150" s="15">
        <f t="shared" ref="AK150:AK158" si="541">+AI150*D150</f>
        <v>0</v>
      </c>
      <c r="AL150" s="10" t="str">
        <f>IFERROR(VLOOKUP(A150,'11'!U:V,2,0),"0")</f>
        <v>0</v>
      </c>
      <c r="AM150" s="5" t="s">
        <v>129</v>
      </c>
      <c r="AN150" s="15">
        <f t="shared" ref="AN150:AN158" si="542">+AL150*D150</f>
        <v>0</v>
      </c>
      <c r="AO150" s="10" t="str">
        <f>IFERROR(VLOOKUP(A150,'12'!U:V,2,0),"0")</f>
        <v>0</v>
      </c>
      <c r="AP150" s="5" t="s">
        <v>129</v>
      </c>
      <c r="AQ150" s="15">
        <f t="shared" ref="AQ150:AQ158" si="543">+AO150*D150</f>
        <v>0</v>
      </c>
      <c r="AR150" s="10" t="str">
        <f>IFERROR(VLOOKUP(A150,'13'!U:V,2,0),"0")</f>
        <v>0</v>
      </c>
      <c r="AS150" s="5" t="s">
        <v>129</v>
      </c>
      <c r="AT150" s="15">
        <f t="shared" ref="AT150:AT158" si="544">+AR150*D150</f>
        <v>0</v>
      </c>
      <c r="AU150" s="10" t="str">
        <f>IFERROR(VLOOKUP(A150,'14'!U:V,2,0),"0")</f>
        <v>0</v>
      </c>
      <c r="AV150" s="5" t="s">
        <v>129</v>
      </c>
      <c r="AW150" s="15">
        <f t="shared" ref="AW150:AW158" si="545">+AU150*D150</f>
        <v>0</v>
      </c>
      <c r="AX150" s="10" t="str">
        <f>IFERROR(VLOOKUP(A150,'15'!U:V,2,0),"0")</f>
        <v>0</v>
      </c>
      <c r="AY150" s="5" t="s">
        <v>129</v>
      </c>
      <c r="AZ150" s="15">
        <f t="shared" ref="AZ150:AZ158" si="546">+AX150*D150</f>
        <v>0</v>
      </c>
      <c r="BA150" s="10" t="str">
        <f>IFERROR(VLOOKUP(A150,'16'!U:V,2,0),"0")</f>
        <v>0</v>
      </c>
      <c r="BB150" s="5" t="s">
        <v>129</v>
      </c>
      <c r="BC150" s="15">
        <f t="shared" ref="BC150:BC158" si="547">+BA150*D150</f>
        <v>0</v>
      </c>
      <c r="BD150" s="10" t="str">
        <f>IFERROR(VLOOKUP(A150,'17'!U:V,2,0),"0")</f>
        <v>0</v>
      </c>
      <c r="BE150" s="5" t="s">
        <v>129</v>
      </c>
      <c r="BF150" s="15">
        <f t="shared" ref="BF150:BF158" si="548">+BD150*D150</f>
        <v>0</v>
      </c>
      <c r="BG150" s="10" t="str">
        <f>IFERROR(VLOOKUP(A150,'18'!U:V,2,0),"0")</f>
        <v>0</v>
      </c>
      <c r="BH150" s="5" t="s">
        <v>129</v>
      </c>
      <c r="BI150" s="15">
        <f t="shared" ref="BI150:BI158" si="549">+BG150*D150</f>
        <v>0</v>
      </c>
      <c r="BJ150" s="10" t="str">
        <f>IFERROR(VLOOKUP(A150,'19'!U:V,2,0),"0")</f>
        <v>0</v>
      </c>
      <c r="BK150" s="5" t="s">
        <v>129</v>
      </c>
      <c r="BL150" s="15">
        <f t="shared" ref="BL150:BL158" si="550">+BJ150*D150</f>
        <v>0</v>
      </c>
      <c r="BM150" s="10" t="str">
        <f>IFERROR(VLOOKUP(A150,'20'!U:V,2,0),"0")</f>
        <v>0</v>
      </c>
      <c r="BN150" s="5" t="s">
        <v>129</v>
      </c>
      <c r="BO150" s="15">
        <f t="shared" ref="BO150:BO158" si="551">+BM150*D150</f>
        <v>0</v>
      </c>
      <c r="BP150" s="10" t="str">
        <f>IFERROR(VLOOKUP(A150,'21'!U:V,2,0),"0")</f>
        <v>0</v>
      </c>
      <c r="BQ150" s="5" t="s">
        <v>129</v>
      </c>
      <c r="BR150" s="15">
        <f t="shared" ref="BR150:BR158" si="552">+BP150*D150</f>
        <v>0</v>
      </c>
      <c r="BS150" s="10" t="str">
        <f>IFERROR(VLOOKUP(A150,'22'!U:V,2,0),"0")</f>
        <v>0</v>
      </c>
      <c r="BT150" s="5" t="s">
        <v>129</v>
      </c>
      <c r="BU150" s="15">
        <f t="shared" ref="BU150:BU158" si="553">+BS150*D150</f>
        <v>0</v>
      </c>
      <c r="BV150" s="10" t="str">
        <f>IFERROR(VLOOKUP(A150,'23'!U:V,2,0),"0")</f>
        <v>0</v>
      </c>
      <c r="BW150" s="5" t="s">
        <v>129</v>
      </c>
      <c r="BX150" s="15">
        <f t="shared" ref="BX150:BX158" si="554">+BV150*D150</f>
        <v>0</v>
      </c>
      <c r="BY150" s="10" t="str">
        <f>IFERROR(VLOOKUP(A150,'24'!U:V,2,0),"0")</f>
        <v>0</v>
      </c>
      <c r="BZ150" s="5" t="s">
        <v>129</v>
      </c>
      <c r="CA150" s="15">
        <f t="shared" ref="CA150:CA158" si="555">+BY150*D150</f>
        <v>0</v>
      </c>
      <c r="CB150" s="10" t="str">
        <f>IFERROR(VLOOKUP(A150,'25'!U:V,2,0),"0")</f>
        <v>0</v>
      </c>
      <c r="CC150" s="5" t="s">
        <v>129</v>
      </c>
      <c r="CD150" s="15">
        <f t="shared" ref="CD150:CD158" si="556">+CB150*D150</f>
        <v>0</v>
      </c>
      <c r="CE150" s="10" t="str">
        <f>IFERROR(VLOOKUP(A150,'26'!U:V,2,0),"0")</f>
        <v>0</v>
      </c>
      <c r="CF150" s="5" t="s">
        <v>129</v>
      </c>
      <c r="CG150" s="15">
        <f t="shared" ref="CG150:CG158" si="557">+CE150*D150</f>
        <v>0</v>
      </c>
      <c r="CH150" s="10" t="str">
        <f>IFERROR(VLOOKUP(A150,'27'!U:V,2,0),"0")</f>
        <v>0</v>
      </c>
      <c r="CI150" s="5" t="s">
        <v>129</v>
      </c>
      <c r="CJ150" s="15">
        <f t="shared" ref="CJ150:CJ158" si="558">+CH150*D150</f>
        <v>0</v>
      </c>
      <c r="CK150" s="10" t="str">
        <f>IFERROR(VLOOKUP(A150,'28'!U:V,2,0),"0")</f>
        <v>0</v>
      </c>
      <c r="CL150" s="5" t="s">
        <v>129</v>
      </c>
      <c r="CM150" s="15">
        <f t="shared" ref="CM150:CM158" si="559">+CK150*D150</f>
        <v>0</v>
      </c>
      <c r="CN150" s="10" t="str">
        <f>IFERROR(VLOOKUP(A150,'29'!U:V,2,0),"0")</f>
        <v>0</v>
      </c>
      <c r="CO150" s="5" t="s">
        <v>129</v>
      </c>
      <c r="CP150" s="15">
        <f t="shared" ref="CP150:CP158" si="560">+CN150*D150</f>
        <v>0</v>
      </c>
      <c r="CQ150" s="10" t="str">
        <f>IFERROR(VLOOKUP(A150,'30'!U:V,2,0),"0")</f>
        <v>0</v>
      </c>
      <c r="CR150" s="5" t="s">
        <v>129</v>
      </c>
      <c r="CS150" s="15">
        <f t="shared" ref="CS150:CS158" si="561">+CQ150*D150</f>
        <v>0</v>
      </c>
      <c r="CT150" s="10" t="str">
        <f>IFERROR(VLOOKUP(A150,'31'!U:V,2,0),"0")</f>
        <v>0</v>
      </c>
      <c r="CU150" s="5" t="s">
        <v>129</v>
      </c>
      <c r="CV150" s="15">
        <f t="shared" si="410"/>
        <v>0</v>
      </c>
      <c r="CW150" s="10" t="str">
        <f>IFERROR(VLOOKUP(B150,'B-plus'!A:D,4,0),"0")</f>
        <v>0</v>
      </c>
      <c r="CX150" s="5" t="s">
        <v>129</v>
      </c>
      <c r="CY150" s="15">
        <f t="shared" si="411"/>
        <v>0</v>
      </c>
    </row>
    <row r="151" spans="1:103" x14ac:dyDescent="0.25">
      <c r="A151" s="5" t="s">
        <v>300</v>
      </c>
      <c r="B151" s="5">
        <v>1111018</v>
      </c>
      <c r="C151" s="4" t="s">
        <v>301</v>
      </c>
      <c r="D151" s="13">
        <v>24.92</v>
      </c>
      <c r="E151" s="19">
        <f t="shared" si="408"/>
        <v>0</v>
      </c>
      <c r="F151" s="5" t="s">
        <v>129</v>
      </c>
      <c r="G151" s="13">
        <f t="shared" si="409"/>
        <v>0</v>
      </c>
      <c r="H151" s="10" t="str">
        <f>IFERROR(VLOOKUP(A151,'1'!U:V,2,0),"0")</f>
        <v>0</v>
      </c>
      <c r="I151" s="5" t="s">
        <v>129</v>
      </c>
      <c r="J151" s="15">
        <f t="shared" si="532"/>
        <v>0</v>
      </c>
      <c r="K151" s="10" t="str">
        <f>IFERROR(VLOOKUP(A151,'2'!U:V,2,0),"0")</f>
        <v>0</v>
      </c>
      <c r="L151" s="5" t="s">
        <v>129</v>
      </c>
      <c r="M151" s="15">
        <f t="shared" si="533"/>
        <v>0</v>
      </c>
      <c r="N151" s="10" t="str">
        <f>IFERROR(VLOOKUP(A151,'3'!U:V,2,0),"0")</f>
        <v>0</v>
      </c>
      <c r="O151" s="5" t="s">
        <v>129</v>
      </c>
      <c r="P151" s="15">
        <f t="shared" si="534"/>
        <v>0</v>
      </c>
      <c r="Q151" s="10" t="str">
        <f>IFERROR(VLOOKUP(A151,'4'!U:V,2,0),"0")</f>
        <v>0</v>
      </c>
      <c r="R151" s="5" t="s">
        <v>129</v>
      </c>
      <c r="S151" s="15">
        <f t="shared" si="535"/>
        <v>0</v>
      </c>
      <c r="T151" s="10" t="str">
        <f>IFERROR(VLOOKUP(A151,'5'!U:V,2,0),"0")</f>
        <v>0</v>
      </c>
      <c r="U151" s="5" t="s">
        <v>129</v>
      </c>
      <c r="V151" s="15">
        <f t="shared" si="536"/>
        <v>0</v>
      </c>
      <c r="W151" s="10" t="str">
        <f>IFERROR(VLOOKUP(A151,'6'!U:V,2,0),"0")</f>
        <v>0</v>
      </c>
      <c r="X151" s="5" t="s">
        <v>129</v>
      </c>
      <c r="Y151" s="15">
        <f t="shared" si="537"/>
        <v>0</v>
      </c>
      <c r="Z151" s="10" t="str">
        <f>IFERROR(VLOOKUP(A151,'7'!U:V,2,0),"0")</f>
        <v>0</v>
      </c>
      <c r="AA151" s="5" t="s">
        <v>129</v>
      </c>
      <c r="AB151" s="15">
        <f t="shared" si="538"/>
        <v>0</v>
      </c>
      <c r="AC151" s="10" t="str">
        <f>IFERROR(VLOOKUP(A151,'8'!U:V,2,0),"0")</f>
        <v>0</v>
      </c>
      <c r="AD151" s="5" t="s">
        <v>129</v>
      </c>
      <c r="AE151" s="15">
        <f t="shared" si="539"/>
        <v>0</v>
      </c>
      <c r="AF151" s="10" t="str">
        <f>IFERROR(VLOOKUP(A151,'9'!U:V,2,0),"0")</f>
        <v>0</v>
      </c>
      <c r="AG151" s="5" t="s">
        <v>129</v>
      </c>
      <c r="AH151" s="15">
        <f t="shared" si="540"/>
        <v>0</v>
      </c>
      <c r="AI151" s="10" t="str">
        <f>IFERROR(VLOOKUP(A151,'10'!U:V,2,0),"0")</f>
        <v>0</v>
      </c>
      <c r="AJ151" s="5" t="s">
        <v>129</v>
      </c>
      <c r="AK151" s="15">
        <f t="shared" si="541"/>
        <v>0</v>
      </c>
      <c r="AL151" s="10" t="str">
        <f>IFERROR(VLOOKUP(A151,'11'!U:V,2,0),"0")</f>
        <v>0</v>
      </c>
      <c r="AM151" s="5" t="s">
        <v>129</v>
      </c>
      <c r="AN151" s="15">
        <f t="shared" si="542"/>
        <v>0</v>
      </c>
      <c r="AO151" s="10" t="str">
        <f>IFERROR(VLOOKUP(A151,'12'!U:V,2,0),"0")</f>
        <v>0</v>
      </c>
      <c r="AP151" s="5" t="s">
        <v>129</v>
      </c>
      <c r="AQ151" s="15">
        <f t="shared" si="543"/>
        <v>0</v>
      </c>
      <c r="AR151" s="10" t="str">
        <f>IFERROR(VLOOKUP(A151,'13'!U:V,2,0),"0")</f>
        <v>0</v>
      </c>
      <c r="AS151" s="5" t="s">
        <v>129</v>
      </c>
      <c r="AT151" s="15">
        <f t="shared" si="544"/>
        <v>0</v>
      </c>
      <c r="AU151" s="10" t="str">
        <f>IFERROR(VLOOKUP(A151,'14'!U:V,2,0),"0")</f>
        <v>0</v>
      </c>
      <c r="AV151" s="5" t="s">
        <v>129</v>
      </c>
      <c r="AW151" s="15">
        <f t="shared" si="545"/>
        <v>0</v>
      </c>
      <c r="AX151" s="10" t="str">
        <f>IFERROR(VLOOKUP(A151,'15'!U:V,2,0),"0")</f>
        <v>0</v>
      </c>
      <c r="AY151" s="5" t="s">
        <v>129</v>
      </c>
      <c r="AZ151" s="15">
        <f t="shared" si="546"/>
        <v>0</v>
      </c>
      <c r="BA151" s="10" t="str">
        <f>IFERROR(VLOOKUP(A151,'16'!U:V,2,0),"0")</f>
        <v>0</v>
      </c>
      <c r="BB151" s="5" t="s">
        <v>129</v>
      </c>
      <c r="BC151" s="15">
        <f t="shared" si="547"/>
        <v>0</v>
      </c>
      <c r="BD151" s="10" t="str">
        <f>IFERROR(VLOOKUP(A151,'17'!U:V,2,0),"0")</f>
        <v>0</v>
      </c>
      <c r="BE151" s="5" t="s">
        <v>129</v>
      </c>
      <c r="BF151" s="15">
        <f t="shared" si="548"/>
        <v>0</v>
      </c>
      <c r="BG151" s="10" t="str">
        <f>IFERROR(VLOOKUP(A151,'18'!U:V,2,0),"0")</f>
        <v>0</v>
      </c>
      <c r="BH151" s="5" t="s">
        <v>129</v>
      </c>
      <c r="BI151" s="15">
        <f t="shared" si="549"/>
        <v>0</v>
      </c>
      <c r="BJ151" s="10" t="str">
        <f>IFERROR(VLOOKUP(A151,'19'!U:V,2,0),"0")</f>
        <v>0</v>
      </c>
      <c r="BK151" s="5" t="s">
        <v>129</v>
      </c>
      <c r="BL151" s="15">
        <f t="shared" si="550"/>
        <v>0</v>
      </c>
      <c r="BM151" s="10" t="str">
        <f>IFERROR(VLOOKUP(A151,'20'!U:V,2,0),"0")</f>
        <v>0</v>
      </c>
      <c r="BN151" s="5" t="s">
        <v>129</v>
      </c>
      <c r="BO151" s="15">
        <f t="shared" si="551"/>
        <v>0</v>
      </c>
      <c r="BP151" s="10" t="str">
        <f>IFERROR(VLOOKUP(A151,'21'!U:V,2,0),"0")</f>
        <v>0</v>
      </c>
      <c r="BQ151" s="5" t="s">
        <v>129</v>
      </c>
      <c r="BR151" s="15">
        <f t="shared" si="552"/>
        <v>0</v>
      </c>
      <c r="BS151" s="10" t="str">
        <f>IFERROR(VLOOKUP(A151,'22'!U:V,2,0),"0")</f>
        <v>0</v>
      </c>
      <c r="BT151" s="5" t="s">
        <v>129</v>
      </c>
      <c r="BU151" s="15">
        <f t="shared" si="553"/>
        <v>0</v>
      </c>
      <c r="BV151" s="10" t="str">
        <f>IFERROR(VLOOKUP(A151,'23'!U:V,2,0),"0")</f>
        <v>0</v>
      </c>
      <c r="BW151" s="5" t="s">
        <v>129</v>
      </c>
      <c r="BX151" s="15">
        <f t="shared" si="554"/>
        <v>0</v>
      </c>
      <c r="BY151" s="10" t="str">
        <f>IFERROR(VLOOKUP(A151,'24'!U:V,2,0),"0")</f>
        <v>0</v>
      </c>
      <c r="BZ151" s="5" t="s">
        <v>129</v>
      </c>
      <c r="CA151" s="15">
        <f t="shared" si="555"/>
        <v>0</v>
      </c>
      <c r="CB151" s="10" t="str">
        <f>IFERROR(VLOOKUP(A151,'25'!U:V,2,0),"0")</f>
        <v>0</v>
      </c>
      <c r="CC151" s="5" t="s">
        <v>129</v>
      </c>
      <c r="CD151" s="15">
        <f t="shared" si="556"/>
        <v>0</v>
      </c>
      <c r="CE151" s="10" t="str">
        <f>IFERROR(VLOOKUP(A151,'26'!U:V,2,0),"0")</f>
        <v>0</v>
      </c>
      <c r="CF151" s="5" t="s">
        <v>129</v>
      </c>
      <c r="CG151" s="15">
        <f t="shared" si="557"/>
        <v>0</v>
      </c>
      <c r="CH151" s="10" t="str">
        <f>IFERROR(VLOOKUP(A151,'27'!U:V,2,0),"0")</f>
        <v>0</v>
      </c>
      <c r="CI151" s="5" t="s">
        <v>129</v>
      </c>
      <c r="CJ151" s="15">
        <f t="shared" si="558"/>
        <v>0</v>
      </c>
      <c r="CK151" s="10" t="str">
        <f>IFERROR(VLOOKUP(A151,'28'!U:V,2,0),"0")</f>
        <v>0</v>
      </c>
      <c r="CL151" s="5" t="s">
        <v>129</v>
      </c>
      <c r="CM151" s="15">
        <f t="shared" si="559"/>
        <v>0</v>
      </c>
      <c r="CN151" s="10" t="str">
        <f>IFERROR(VLOOKUP(A151,'29'!U:V,2,0),"0")</f>
        <v>0</v>
      </c>
      <c r="CO151" s="5" t="s">
        <v>129</v>
      </c>
      <c r="CP151" s="15">
        <f t="shared" si="560"/>
        <v>0</v>
      </c>
      <c r="CQ151" s="10" t="str">
        <f>IFERROR(VLOOKUP(A151,'30'!U:V,2,0),"0")</f>
        <v>0</v>
      </c>
      <c r="CR151" s="5" t="s">
        <v>129</v>
      </c>
      <c r="CS151" s="15">
        <f t="shared" si="561"/>
        <v>0</v>
      </c>
      <c r="CT151" s="10" t="str">
        <f>IFERROR(VLOOKUP(A151,'31'!U:V,2,0),"0")</f>
        <v>0</v>
      </c>
      <c r="CU151" s="5" t="s">
        <v>129</v>
      </c>
      <c r="CV151" s="15">
        <f t="shared" si="410"/>
        <v>0</v>
      </c>
      <c r="CW151" s="10" t="str">
        <f>IFERROR(VLOOKUP(B151,'B-plus'!A:D,4,0),"0")</f>
        <v>0</v>
      </c>
      <c r="CX151" s="5" t="s">
        <v>129</v>
      </c>
      <c r="CY151" s="15">
        <f t="shared" si="411"/>
        <v>0</v>
      </c>
    </row>
    <row r="152" spans="1:103" x14ac:dyDescent="0.25">
      <c r="A152" s="5" t="s">
        <v>302</v>
      </c>
      <c r="B152" s="5">
        <v>1111023</v>
      </c>
      <c r="C152" s="4" t="s">
        <v>303</v>
      </c>
      <c r="D152" s="13">
        <v>21.24</v>
      </c>
      <c r="E152" s="19">
        <f t="shared" si="408"/>
        <v>0</v>
      </c>
      <c r="F152" s="5" t="s">
        <v>129</v>
      </c>
      <c r="G152" s="13">
        <f t="shared" si="409"/>
        <v>0</v>
      </c>
      <c r="H152" s="10" t="str">
        <f>IFERROR(VLOOKUP(A152,'1'!U:V,2,0),"0")</f>
        <v>0</v>
      </c>
      <c r="I152" s="5" t="s">
        <v>129</v>
      </c>
      <c r="J152" s="15">
        <f t="shared" si="532"/>
        <v>0</v>
      </c>
      <c r="K152" s="10" t="str">
        <f>IFERROR(VLOOKUP(A152,'2'!U:V,2,0),"0")</f>
        <v>0</v>
      </c>
      <c r="L152" s="5" t="s">
        <v>129</v>
      </c>
      <c r="M152" s="15">
        <f t="shared" si="533"/>
        <v>0</v>
      </c>
      <c r="N152" s="10" t="str">
        <f>IFERROR(VLOOKUP(A152,'3'!U:V,2,0),"0")</f>
        <v>0</v>
      </c>
      <c r="O152" s="5" t="s">
        <v>129</v>
      </c>
      <c r="P152" s="15">
        <f t="shared" si="534"/>
        <v>0</v>
      </c>
      <c r="Q152" s="10" t="str">
        <f>IFERROR(VLOOKUP(A152,'4'!U:V,2,0),"0")</f>
        <v>0</v>
      </c>
      <c r="R152" s="5" t="s">
        <v>129</v>
      </c>
      <c r="S152" s="15">
        <f t="shared" si="535"/>
        <v>0</v>
      </c>
      <c r="T152" s="10" t="str">
        <f>IFERROR(VLOOKUP(A152,'5'!U:V,2,0),"0")</f>
        <v>0</v>
      </c>
      <c r="U152" s="5" t="s">
        <v>129</v>
      </c>
      <c r="V152" s="15">
        <f t="shared" si="536"/>
        <v>0</v>
      </c>
      <c r="W152" s="10" t="str">
        <f>IFERROR(VLOOKUP(A152,'6'!U:V,2,0),"0")</f>
        <v>0</v>
      </c>
      <c r="X152" s="5" t="s">
        <v>129</v>
      </c>
      <c r="Y152" s="15">
        <f t="shared" si="537"/>
        <v>0</v>
      </c>
      <c r="Z152" s="10" t="str">
        <f>IFERROR(VLOOKUP(A152,'7'!U:V,2,0),"0")</f>
        <v>0</v>
      </c>
      <c r="AA152" s="5" t="s">
        <v>129</v>
      </c>
      <c r="AB152" s="15">
        <f t="shared" si="538"/>
        <v>0</v>
      </c>
      <c r="AC152" s="10" t="str">
        <f>IFERROR(VLOOKUP(A152,'8'!U:V,2,0),"0")</f>
        <v>0</v>
      </c>
      <c r="AD152" s="5" t="s">
        <v>129</v>
      </c>
      <c r="AE152" s="15">
        <f t="shared" si="539"/>
        <v>0</v>
      </c>
      <c r="AF152" s="10" t="str">
        <f>IFERROR(VLOOKUP(A152,'9'!U:V,2,0),"0")</f>
        <v>0</v>
      </c>
      <c r="AG152" s="5" t="s">
        <v>129</v>
      </c>
      <c r="AH152" s="15">
        <f t="shared" si="540"/>
        <v>0</v>
      </c>
      <c r="AI152" s="10" t="str">
        <f>IFERROR(VLOOKUP(A152,'10'!U:V,2,0),"0")</f>
        <v>0</v>
      </c>
      <c r="AJ152" s="5" t="s">
        <v>129</v>
      </c>
      <c r="AK152" s="15">
        <f t="shared" si="541"/>
        <v>0</v>
      </c>
      <c r="AL152" s="10" t="str">
        <f>IFERROR(VLOOKUP(A152,'11'!U:V,2,0),"0")</f>
        <v>0</v>
      </c>
      <c r="AM152" s="5" t="s">
        <v>129</v>
      </c>
      <c r="AN152" s="15">
        <f t="shared" si="542"/>
        <v>0</v>
      </c>
      <c r="AO152" s="10" t="str">
        <f>IFERROR(VLOOKUP(A152,'12'!U:V,2,0),"0")</f>
        <v>0</v>
      </c>
      <c r="AP152" s="5" t="s">
        <v>129</v>
      </c>
      <c r="AQ152" s="15">
        <f t="shared" si="543"/>
        <v>0</v>
      </c>
      <c r="AR152" s="10" t="str">
        <f>IFERROR(VLOOKUP(A152,'13'!U:V,2,0),"0")</f>
        <v>0</v>
      </c>
      <c r="AS152" s="5" t="s">
        <v>129</v>
      </c>
      <c r="AT152" s="15">
        <f t="shared" si="544"/>
        <v>0</v>
      </c>
      <c r="AU152" s="10" t="str">
        <f>IFERROR(VLOOKUP(A152,'14'!U:V,2,0),"0")</f>
        <v>0</v>
      </c>
      <c r="AV152" s="5" t="s">
        <v>129</v>
      </c>
      <c r="AW152" s="15">
        <f t="shared" si="545"/>
        <v>0</v>
      </c>
      <c r="AX152" s="10" t="str">
        <f>IFERROR(VLOOKUP(A152,'15'!U:V,2,0),"0")</f>
        <v>0</v>
      </c>
      <c r="AY152" s="5" t="s">
        <v>129</v>
      </c>
      <c r="AZ152" s="15">
        <f t="shared" si="546"/>
        <v>0</v>
      </c>
      <c r="BA152" s="10" t="str">
        <f>IFERROR(VLOOKUP(A152,'16'!U:V,2,0),"0")</f>
        <v>0</v>
      </c>
      <c r="BB152" s="5" t="s">
        <v>129</v>
      </c>
      <c r="BC152" s="15">
        <f t="shared" si="547"/>
        <v>0</v>
      </c>
      <c r="BD152" s="10" t="str">
        <f>IFERROR(VLOOKUP(A152,'17'!U:V,2,0),"0")</f>
        <v>0</v>
      </c>
      <c r="BE152" s="5" t="s">
        <v>129</v>
      </c>
      <c r="BF152" s="15">
        <f t="shared" si="548"/>
        <v>0</v>
      </c>
      <c r="BG152" s="10" t="str">
        <f>IFERROR(VLOOKUP(A152,'18'!U:V,2,0),"0")</f>
        <v>0</v>
      </c>
      <c r="BH152" s="5" t="s">
        <v>129</v>
      </c>
      <c r="BI152" s="15">
        <f t="shared" si="549"/>
        <v>0</v>
      </c>
      <c r="BJ152" s="10" t="str">
        <f>IFERROR(VLOOKUP(A152,'19'!U:V,2,0),"0")</f>
        <v>0</v>
      </c>
      <c r="BK152" s="5" t="s">
        <v>129</v>
      </c>
      <c r="BL152" s="15">
        <f t="shared" si="550"/>
        <v>0</v>
      </c>
      <c r="BM152" s="10" t="str">
        <f>IFERROR(VLOOKUP(A152,'20'!U:V,2,0),"0")</f>
        <v>0</v>
      </c>
      <c r="BN152" s="5" t="s">
        <v>129</v>
      </c>
      <c r="BO152" s="15">
        <f t="shared" si="551"/>
        <v>0</v>
      </c>
      <c r="BP152" s="10" t="str">
        <f>IFERROR(VLOOKUP(A152,'21'!U:V,2,0),"0")</f>
        <v>0</v>
      </c>
      <c r="BQ152" s="5" t="s">
        <v>129</v>
      </c>
      <c r="BR152" s="15">
        <f t="shared" si="552"/>
        <v>0</v>
      </c>
      <c r="BS152" s="10" t="str">
        <f>IFERROR(VLOOKUP(A152,'22'!U:V,2,0),"0")</f>
        <v>0</v>
      </c>
      <c r="BT152" s="5" t="s">
        <v>129</v>
      </c>
      <c r="BU152" s="15">
        <f t="shared" si="553"/>
        <v>0</v>
      </c>
      <c r="BV152" s="10" t="str">
        <f>IFERROR(VLOOKUP(A152,'23'!U:V,2,0),"0")</f>
        <v>0</v>
      </c>
      <c r="BW152" s="5" t="s">
        <v>129</v>
      </c>
      <c r="BX152" s="15">
        <f t="shared" si="554"/>
        <v>0</v>
      </c>
      <c r="BY152" s="10" t="str">
        <f>IFERROR(VLOOKUP(A152,'24'!U:V,2,0),"0")</f>
        <v>0</v>
      </c>
      <c r="BZ152" s="5" t="s">
        <v>129</v>
      </c>
      <c r="CA152" s="15">
        <f t="shared" si="555"/>
        <v>0</v>
      </c>
      <c r="CB152" s="10" t="str">
        <f>IFERROR(VLOOKUP(A152,'25'!U:V,2,0),"0")</f>
        <v>0</v>
      </c>
      <c r="CC152" s="5" t="s">
        <v>129</v>
      </c>
      <c r="CD152" s="15">
        <f t="shared" si="556"/>
        <v>0</v>
      </c>
      <c r="CE152" s="10" t="str">
        <f>IFERROR(VLOOKUP(A152,'26'!U:V,2,0),"0")</f>
        <v>0</v>
      </c>
      <c r="CF152" s="5" t="s">
        <v>129</v>
      </c>
      <c r="CG152" s="15">
        <f t="shared" si="557"/>
        <v>0</v>
      </c>
      <c r="CH152" s="10" t="str">
        <f>IFERROR(VLOOKUP(A152,'27'!U:V,2,0),"0")</f>
        <v>0</v>
      </c>
      <c r="CI152" s="5" t="s">
        <v>129</v>
      </c>
      <c r="CJ152" s="15">
        <f t="shared" si="558"/>
        <v>0</v>
      </c>
      <c r="CK152" s="10" t="str">
        <f>IFERROR(VLOOKUP(A152,'28'!U:V,2,0),"0")</f>
        <v>0</v>
      </c>
      <c r="CL152" s="5" t="s">
        <v>129</v>
      </c>
      <c r="CM152" s="15">
        <f t="shared" si="559"/>
        <v>0</v>
      </c>
      <c r="CN152" s="10" t="str">
        <f>IFERROR(VLOOKUP(A152,'29'!U:V,2,0),"0")</f>
        <v>0</v>
      </c>
      <c r="CO152" s="5" t="s">
        <v>129</v>
      </c>
      <c r="CP152" s="15">
        <f t="shared" si="560"/>
        <v>0</v>
      </c>
      <c r="CQ152" s="10" t="str">
        <f>IFERROR(VLOOKUP(A152,'30'!U:V,2,0),"0")</f>
        <v>0</v>
      </c>
      <c r="CR152" s="5" t="s">
        <v>129</v>
      </c>
      <c r="CS152" s="15">
        <f t="shared" si="561"/>
        <v>0</v>
      </c>
      <c r="CT152" s="10" t="str">
        <f>IFERROR(VLOOKUP(A152,'31'!U:V,2,0),"0")</f>
        <v>0</v>
      </c>
      <c r="CU152" s="5" t="s">
        <v>129</v>
      </c>
      <c r="CV152" s="15">
        <f t="shared" si="410"/>
        <v>0</v>
      </c>
      <c r="CW152" s="10" t="str">
        <f>IFERROR(VLOOKUP(B152,'B-plus'!A:D,4,0),"0")</f>
        <v>0</v>
      </c>
      <c r="CX152" s="5" t="s">
        <v>129</v>
      </c>
      <c r="CY152" s="15">
        <f t="shared" si="411"/>
        <v>0</v>
      </c>
    </row>
    <row r="153" spans="1:103" x14ac:dyDescent="0.25">
      <c r="A153" s="5" t="s">
        <v>304</v>
      </c>
      <c r="B153" s="5">
        <v>1111025</v>
      </c>
      <c r="C153" s="4" t="s">
        <v>305</v>
      </c>
      <c r="D153" s="13">
        <v>34.76</v>
      </c>
      <c r="E153" s="19">
        <f t="shared" si="408"/>
        <v>0</v>
      </c>
      <c r="F153" s="5" t="s">
        <v>129</v>
      </c>
      <c r="G153" s="13">
        <f t="shared" si="409"/>
        <v>0</v>
      </c>
      <c r="H153" s="10" t="str">
        <f>IFERROR(VLOOKUP(A153,'1'!U:V,2,0),"0")</f>
        <v>0</v>
      </c>
      <c r="I153" s="5" t="s">
        <v>129</v>
      </c>
      <c r="J153" s="15">
        <f t="shared" si="532"/>
        <v>0</v>
      </c>
      <c r="K153" s="10" t="str">
        <f>IFERROR(VLOOKUP(A153,'2'!U:V,2,0),"0")</f>
        <v>0</v>
      </c>
      <c r="L153" s="5" t="s">
        <v>129</v>
      </c>
      <c r="M153" s="15">
        <f t="shared" si="533"/>
        <v>0</v>
      </c>
      <c r="N153" s="10" t="str">
        <f>IFERROR(VLOOKUP(A153,'3'!U:V,2,0),"0")</f>
        <v>0</v>
      </c>
      <c r="O153" s="5" t="s">
        <v>129</v>
      </c>
      <c r="P153" s="15">
        <f t="shared" si="534"/>
        <v>0</v>
      </c>
      <c r="Q153" s="10" t="str">
        <f>IFERROR(VLOOKUP(A153,'4'!U:V,2,0),"0")</f>
        <v>0</v>
      </c>
      <c r="R153" s="5" t="s">
        <v>129</v>
      </c>
      <c r="S153" s="15">
        <f t="shared" si="535"/>
        <v>0</v>
      </c>
      <c r="T153" s="10" t="str">
        <f>IFERROR(VLOOKUP(A153,'5'!U:V,2,0),"0")</f>
        <v>0</v>
      </c>
      <c r="U153" s="5" t="s">
        <v>129</v>
      </c>
      <c r="V153" s="15">
        <f t="shared" si="536"/>
        <v>0</v>
      </c>
      <c r="W153" s="10" t="str">
        <f>IFERROR(VLOOKUP(A153,'6'!U:V,2,0),"0")</f>
        <v>0</v>
      </c>
      <c r="X153" s="5" t="s">
        <v>129</v>
      </c>
      <c r="Y153" s="15">
        <f t="shared" si="537"/>
        <v>0</v>
      </c>
      <c r="Z153" s="10" t="str">
        <f>IFERROR(VLOOKUP(A153,'7'!U:V,2,0),"0")</f>
        <v>0</v>
      </c>
      <c r="AA153" s="5" t="s">
        <v>129</v>
      </c>
      <c r="AB153" s="15">
        <f t="shared" si="538"/>
        <v>0</v>
      </c>
      <c r="AC153" s="10" t="str">
        <f>IFERROR(VLOOKUP(A153,'8'!U:V,2,0),"0")</f>
        <v>0</v>
      </c>
      <c r="AD153" s="5" t="s">
        <v>129</v>
      </c>
      <c r="AE153" s="15">
        <f t="shared" si="539"/>
        <v>0</v>
      </c>
      <c r="AF153" s="10" t="str">
        <f>IFERROR(VLOOKUP(A153,'9'!U:V,2,0),"0")</f>
        <v>0</v>
      </c>
      <c r="AG153" s="5" t="s">
        <v>129</v>
      </c>
      <c r="AH153" s="15">
        <f t="shared" si="540"/>
        <v>0</v>
      </c>
      <c r="AI153" s="10" t="str">
        <f>IFERROR(VLOOKUP(A153,'10'!U:V,2,0),"0")</f>
        <v>0</v>
      </c>
      <c r="AJ153" s="5" t="s">
        <v>129</v>
      </c>
      <c r="AK153" s="15">
        <f t="shared" si="541"/>
        <v>0</v>
      </c>
      <c r="AL153" s="10" t="str">
        <f>IFERROR(VLOOKUP(A153,'11'!U:V,2,0),"0")</f>
        <v>0</v>
      </c>
      <c r="AM153" s="5" t="s">
        <v>129</v>
      </c>
      <c r="AN153" s="15">
        <f t="shared" si="542"/>
        <v>0</v>
      </c>
      <c r="AO153" s="10" t="str">
        <f>IFERROR(VLOOKUP(A153,'12'!U:V,2,0),"0")</f>
        <v>0</v>
      </c>
      <c r="AP153" s="5" t="s">
        <v>129</v>
      </c>
      <c r="AQ153" s="15">
        <f t="shared" si="543"/>
        <v>0</v>
      </c>
      <c r="AR153" s="10" t="str">
        <f>IFERROR(VLOOKUP(A153,'13'!U:V,2,0),"0")</f>
        <v>0</v>
      </c>
      <c r="AS153" s="5" t="s">
        <v>129</v>
      </c>
      <c r="AT153" s="15">
        <f t="shared" si="544"/>
        <v>0</v>
      </c>
      <c r="AU153" s="10" t="str">
        <f>IFERROR(VLOOKUP(A153,'14'!U:V,2,0),"0")</f>
        <v>0</v>
      </c>
      <c r="AV153" s="5" t="s">
        <v>129</v>
      </c>
      <c r="AW153" s="15">
        <f t="shared" si="545"/>
        <v>0</v>
      </c>
      <c r="AX153" s="10" t="str">
        <f>IFERROR(VLOOKUP(A153,'15'!U:V,2,0),"0")</f>
        <v>0</v>
      </c>
      <c r="AY153" s="5" t="s">
        <v>129</v>
      </c>
      <c r="AZ153" s="15">
        <f t="shared" si="546"/>
        <v>0</v>
      </c>
      <c r="BA153" s="10" t="str">
        <f>IFERROR(VLOOKUP(A153,'16'!U:V,2,0),"0")</f>
        <v>0</v>
      </c>
      <c r="BB153" s="5" t="s">
        <v>129</v>
      </c>
      <c r="BC153" s="15">
        <f t="shared" si="547"/>
        <v>0</v>
      </c>
      <c r="BD153" s="10" t="str">
        <f>IFERROR(VLOOKUP(A153,'17'!U:V,2,0),"0")</f>
        <v>0</v>
      </c>
      <c r="BE153" s="5" t="s">
        <v>129</v>
      </c>
      <c r="BF153" s="15">
        <f t="shared" si="548"/>
        <v>0</v>
      </c>
      <c r="BG153" s="10" t="str">
        <f>IFERROR(VLOOKUP(A153,'18'!U:V,2,0),"0")</f>
        <v>0</v>
      </c>
      <c r="BH153" s="5" t="s">
        <v>129</v>
      </c>
      <c r="BI153" s="15">
        <f t="shared" si="549"/>
        <v>0</v>
      </c>
      <c r="BJ153" s="10" t="str">
        <f>IFERROR(VLOOKUP(A153,'19'!U:V,2,0),"0")</f>
        <v>0</v>
      </c>
      <c r="BK153" s="5" t="s">
        <v>129</v>
      </c>
      <c r="BL153" s="15">
        <f t="shared" si="550"/>
        <v>0</v>
      </c>
      <c r="BM153" s="10" t="str">
        <f>IFERROR(VLOOKUP(A153,'20'!U:V,2,0),"0")</f>
        <v>0</v>
      </c>
      <c r="BN153" s="5" t="s">
        <v>129</v>
      </c>
      <c r="BO153" s="15">
        <f t="shared" si="551"/>
        <v>0</v>
      </c>
      <c r="BP153" s="10" t="str">
        <f>IFERROR(VLOOKUP(A153,'21'!U:V,2,0),"0")</f>
        <v>0</v>
      </c>
      <c r="BQ153" s="5" t="s">
        <v>129</v>
      </c>
      <c r="BR153" s="15">
        <f t="shared" si="552"/>
        <v>0</v>
      </c>
      <c r="BS153" s="10" t="str">
        <f>IFERROR(VLOOKUP(A153,'22'!U:V,2,0),"0")</f>
        <v>0</v>
      </c>
      <c r="BT153" s="5" t="s">
        <v>129</v>
      </c>
      <c r="BU153" s="15">
        <f t="shared" si="553"/>
        <v>0</v>
      </c>
      <c r="BV153" s="10" t="str">
        <f>IFERROR(VLOOKUP(A153,'23'!U:V,2,0),"0")</f>
        <v>0</v>
      </c>
      <c r="BW153" s="5" t="s">
        <v>129</v>
      </c>
      <c r="BX153" s="15">
        <f t="shared" si="554"/>
        <v>0</v>
      </c>
      <c r="BY153" s="10" t="str">
        <f>IFERROR(VLOOKUP(A153,'24'!U:V,2,0),"0")</f>
        <v>0</v>
      </c>
      <c r="BZ153" s="5" t="s">
        <v>129</v>
      </c>
      <c r="CA153" s="15">
        <f t="shared" si="555"/>
        <v>0</v>
      </c>
      <c r="CB153" s="10" t="str">
        <f>IFERROR(VLOOKUP(A153,'25'!U:V,2,0),"0")</f>
        <v>0</v>
      </c>
      <c r="CC153" s="5" t="s">
        <v>129</v>
      </c>
      <c r="CD153" s="15">
        <f t="shared" si="556"/>
        <v>0</v>
      </c>
      <c r="CE153" s="10" t="str">
        <f>IFERROR(VLOOKUP(A153,'26'!U:V,2,0),"0")</f>
        <v>0</v>
      </c>
      <c r="CF153" s="5" t="s">
        <v>129</v>
      </c>
      <c r="CG153" s="15">
        <f t="shared" si="557"/>
        <v>0</v>
      </c>
      <c r="CH153" s="10" t="str">
        <f>IFERROR(VLOOKUP(A153,'27'!U:V,2,0),"0")</f>
        <v>0</v>
      </c>
      <c r="CI153" s="5" t="s">
        <v>129</v>
      </c>
      <c r="CJ153" s="15">
        <f t="shared" si="558"/>
        <v>0</v>
      </c>
      <c r="CK153" s="10" t="str">
        <f>IFERROR(VLOOKUP(A153,'28'!U:V,2,0),"0")</f>
        <v>0</v>
      </c>
      <c r="CL153" s="5" t="s">
        <v>129</v>
      </c>
      <c r="CM153" s="15">
        <f t="shared" si="559"/>
        <v>0</v>
      </c>
      <c r="CN153" s="10" t="str">
        <f>IFERROR(VLOOKUP(A153,'29'!U:V,2,0),"0")</f>
        <v>0</v>
      </c>
      <c r="CO153" s="5" t="s">
        <v>129</v>
      </c>
      <c r="CP153" s="15">
        <f t="shared" si="560"/>
        <v>0</v>
      </c>
      <c r="CQ153" s="10" t="str">
        <f>IFERROR(VLOOKUP(A153,'30'!U:V,2,0),"0")</f>
        <v>0</v>
      </c>
      <c r="CR153" s="5" t="s">
        <v>129</v>
      </c>
      <c r="CS153" s="15">
        <f t="shared" si="561"/>
        <v>0</v>
      </c>
      <c r="CT153" s="10" t="str">
        <f>IFERROR(VLOOKUP(A153,'31'!U:V,2,0),"0")</f>
        <v>0</v>
      </c>
      <c r="CU153" s="5" t="s">
        <v>129</v>
      </c>
      <c r="CV153" s="15">
        <f t="shared" si="410"/>
        <v>0</v>
      </c>
      <c r="CW153" s="10" t="str">
        <f>IFERROR(VLOOKUP(B153,'B-plus'!A:D,4,0),"0")</f>
        <v>0</v>
      </c>
      <c r="CX153" s="5" t="s">
        <v>129</v>
      </c>
      <c r="CY153" s="15">
        <f t="shared" si="411"/>
        <v>0</v>
      </c>
    </row>
    <row r="154" spans="1:103" x14ac:dyDescent="0.25">
      <c r="A154" s="5" t="s">
        <v>298</v>
      </c>
      <c r="B154" s="5">
        <v>1112008</v>
      </c>
      <c r="C154" s="4" t="s">
        <v>299</v>
      </c>
      <c r="D154" s="13">
        <v>21.97</v>
      </c>
      <c r="E154" s="19">
        <f t="shared" si="408"/>
        <v>0</v>
      </c>
      <c r="F154" s="5" t="s">
        <v>129</v>
      </c>
      <c r="G154" s="13">
        <f t="shared" si="409"/>
        <v>0</v>
      </c>
      <c r="H154" s="10" t="str">
        <f>IFERROR(VLOOKUP(A154,'1'!U:V,2,0),"0")</f>
        <v>0</v>
      </c>
      <c r="I154" s="5" t="s">
        <v>129</v>
      </c>
      <c r="J154" s="15">
        <f t="shared" si="532"/>
        <v>0</v>
      </c>
      <c r="K154" s="10" t="str">
        <f>IFERROR(VLOOKUP(A154,'2'!U:V,2,0),"0")</f>
        <v>0</v>
      </c>
      <c r="L154" s="5" t="s">
        <v>129</v>
      </c>
      <c r="M154" s="15">
        <f t="shared" si="533"/>
        <v>0</v>
      </c>
      <c r="N154" s="10" t="str">
        <f>IFERROR(VLOOKUP(A154,'3'!U:V,2,0),"0")</f>
        <v>0</v>
      </c>
      <c r="O154" s="5" t="s">
        <v>129</v>
      </c>
      <c r="P154" s="15">
        <f t="shared" si="534"/>
        <v>0</v>
      </c>
      <c r="Q154" s="10" t="str">
        <f>IFERROR(VLOOKUP(A154,'4'!U:V,2,0),"0")</f>
        <v>0</v>
      </c>
      <c r="R154" s="5" t="s">
        <v>129</v>
      </c>
      <c r="S154" s="15">
        <f t="shared" si="535"/>
        <v>0</v>
      </c>
      <c r="T154" s="10" t="str">
        <f>IFERROR(VLOOKUP(A154,'5'!U:V,2,0),"0")</f>
        <v>0</v>
      </c>
      <c r="U154" s="5" t="s">
        <v>129</v>
      </c>
      <c r="V154" s="15">
        <f t="shared" si="536"/>
        <v>0</v>
      </c>
      <c r="W154" s="10" t="str">
        <f>IFERROR(VLOOKUP(A154,'6'!U:V,2,0),"0")</f>
        <v>0</v>
      </c>
      <c r="X154" s="5" t="s">
        <v>129</v>
      </c>
      <c r="Y154" s="15">
        <f t="shared" si="537"/>
        <v>0</v>
      </c>
      <c r="Z154" s="10" t="str">
        <f>IFERROR(VLOOKUP(A154,'7'!U:V,2,0),"0")</f>
        <v>0</v>
      </c>
      <c r="AA154" s="5" t="s">
        <v>129</v>
      </c>
      <c r="AB154" s="15">
        <f t="shared" si="538"/>
        <v>0</v>
      </c>
      <c r="AC154" s="10" t="str">
        <f>IFERROR(VLOOKUP(A154,'8'!U:V,2,0),"0")</f>
        <v>0</v>
      </c>
      <c r="AD154" s="5" t="s">
        <v>129</v>
      </c>
      <c r="AE154" s="15">
        <f t="shared" si="539"/>
        <v>0</v>
      </c>
      <c r="AF154" s="10" t="str">
        <f>IFERROR(VLOOKUP(A154,'9'!U:V,2,0),"0")</f>
        <v>0</v>
      </c>
      <c r="AG154" s="5" t="s">
        <v>129</v>
      </c>
      <c r="AH154" s="15">
        <f t="shared" si="540"/>
        <v>0</v>
      </c>
      <c r="AI154" s="10" t="str">
        <f>IFERROR(VLOOKUP(A154,'10'!U:V,2,0),"0")</f>
        <v>0</v>
      </c>
      <c r="AJ154" s="5" t="s">
        <v>129</v>
      </c>
      <c r="AK154" s="15">
        <f t="shared" si="541"/>
        <v>0</v>
      </c>
      <c r="AL154" s="10" t="str">
        <f>IFERROR(VLOOKUP(A154,'11'!U:V,2,0),"0")</f>
        <v>0</v>
      </c>
      <c r="AM154" s="5" t="s">
        <v>129</v>
      </c>
      <c r="AN154" s="15">
        <f t="shared" si="542"/>
        <v>0</v>
      </c>
      <c r="AO154" s="10" t="str">
        <f>IFERROR(VLOOKUP(A154,'12'!U:V,2,0),"0")</f>
        <v>0</v>
      </c>
      <c r="AP154" s="5" t="s">
        <v>129</v>
      </c>
      <c r="AQ154" s="15">
        <f t="shared" si="543"/>
        <v>0</v>
      </c>
      <c r="AR154" s="10" t="str">
        <f>IFERROR(VLOOKUP(A154,'13'!U:V,2,0),"0")</f>
        <v>0</v>
      </c>
      <c r="AS154" s="5" t="s">
        <v>129</v>
      </c>
      <c r="AT154" s="15">
        <f t="shared" si="544"/>
        <v>0</v>
      </c>
      <c r="AU154" s="10" t="str">
        <f>IFERROR(VLOOKUP(A154,'14'!U:V,2,0),"0")</f>
        <v>0</v>
      </c>
      <c r="AV154" s="5" t="s">
        <v>129</v>
      </c>
      <c r="AW154" s="15">
        <f t="shared" si="545"/>
        <v>0</v>
      </c>
      <c r="AX154" s="10" t="str">
        <f>IFERROR(VLOOKUP(A154,'15'!U:V,2,0),"0")</f>
        <v>0</v>
      </c>
      <c r="AY154" s="5" t="s">
        <v>129</v>
      </c>
      <c r="AZ154" s="15">
        <f t="shared" si="546"/>
        <v>0</v>
      </c>
      <c r="BA154" s="10" t="str">
        <f>IFERROR(VLOOKUP(A154,'16'!U:V,2,0),"0")</f>
        <v>0</v>
      </c>
      <c r="BB154" s="5" t="s">
        <v>129</v>
      </c>
      <c r="BC154" s="15">
        <f t="shared" si="547"/>
        <v>0</v>
      </c>
      <c r="BD154" s="10" t="str">
        <f>IFERROR(VLOOKUP(A154,'17'!U:V,2,0),"0")</f>
        <v>0</v>
      </c>
      <c r="BE154" s="5" t="s">
        <v>129</v>
      </c>
      <c r="BF154" s="15">
        <f t="shared" si="548"/>
        <v>0</v>
      </c>
      <c r="BG154" s="10" t="str">
        <f>IFERROR(VLOOKUP(A154,'18'!U:V,2,0),"0")</f>
        <v>0</v>
      </c>
      <c r="BH154" s="5" t="s">
        <v>129</v>
      </c>
      <c r="BI154" s="15">
        <f t="shared" si="549"/>
        <v>0</v>
      </c>
      <c r="BJ154" s="10" t="str">
        <f>IFERROR(VLOOKUP(A154,'19'!U:V,2,0),"0")</f>
        <v>0</v>
      </c>
      <c r="BK154" s="5" t="s">
        <v>129</v>
      </c>
      <c r="BL154" s="15">
        <f t="shared" si="550"/>
        <v>0</v>
      </c>
      <c r="BM154" s="10" t="str">
        <f>IFERROR(VLOOKUP(A154,'20'!U:V,2,0),"0")</f>
        <v>0</v>
      </c>
      <c r="BN154" s="5" t="s">
        <v>129</v>
      </c>
      <c r="BO154" s="15">
        <f t="shared" si="551"/>
        <v>0</v>
      </c>
      <c r="BP154" s="10" t="str">
        <f>IFERROR(VLOOKUP(A154,'21'!U:V,2,0),"0")</f>
        <v>0</v>
      </c>
      <c r="BQ154" s="5" t="s">
        <v>129</v>
      </c>
      <c r="BR154" s="15">
        <f t="shared" si="552"/>
        <v>0</v>
      </c>
      <c r="BS154" s="10" t="str">
        <f>IFERROR(VLOOKUP(A154,'22'!U:V,2,0),"0")</f>
        <v>0</v>
      </c>
      <c r="BT154" s="5" t="s">
        <v>129</v>
      </c>
      <c r="BU154" s="15">
        <f t="shared" si="553"/>
        <v>0</v>
      </c>
      <c r="BV154" s="10" t="str">
        <f>IFERROR(VLOOKUP(A154,'23'!U:V,2,0),"0")</f>
        <v>0</v>
      </c>
      <c r="BW154" s="5" t="s">
        <v>129</v>
      </c>
      <c r="BX154" s="15">
        <f t="shared" si="554"/>
        <v>0</v>
      </c>
      <c r="BY154" s="10" t="str">
        <f>IFERROR(VLOOKUP(A154,'24'!U:V,2,0),"0")</f>
        <v>0</v>
      </c>
      <c r="BZ154" s="5" t="s">
        <v>129</v>
      </c>
      <c r="CA154" s="15">
        <f t="shared" si="555"/>
        <v>0</v>
      </c>
      <c r="CB154" s="10" t="str">
        <f>IFERROR(VLOOKUP(A154,'25'!U:V,2,0),"0")</f>
        <v>0</v>
      </c>
      <c r="CC154" s="5" t="s">
        <v>129</v>
      </c>
      <c r="CD154" s="15">
        <f t="shared" si="556"/>
        <v>0</v>
      </c>
      <c r="CE154" s="10" t="str">
        <f>IFERROR(VLOOKUP(A154,'26'!U:V,2,0),"0")</f>
        <v>0</v>
      </c>
      <c r="CF154" s="5" t="s">
        <v>129</v>
      </c>
      <c r="CG154" s="15">
        <f t="shared" si="557"/>
        <v>0</v>
      </c>
      <c r="CH154" s="10" t="str">
        <f>IFERROR(VLOOKUP(A154,'27'!U:V,2,0),"0")</f>
        <v>0</v>
      </c>
      <c r="CI154" s="5" t="s">
        <v>129</v>
      </c>
      <c r="CJ154" s="15">
        <f t="shared" si="558"/>
        <v>0</v>
      </c>
      <c r="CK154" s="10" t="str">
        <f>IFERROR(VLOOKUP(A154,'28'!U:V,2,0),"0")</f>
        <v>0</v>
      </c>
      <c r="CL154" s="5" t="s">
        <v>129</v>
      </c>
      <c r="CM154" s="15">
        <f t="shared" si="559"/>
        <v>0</v>
      </c>
      <c r="CN154" s="10" t="str">
        <f>IFERROR(VLOOKUP(A154,'29'!U:V,2,0),"0")</f>
        <v>0</v>
      </c>
      <c r="CO154" s="5" t="s">
        <v>129</v>
      </c>
      <c r="CP154" s="15">
        <f t="shared" si="560"/>
        <v>0</v>
      </c>
      <c r="CQ154" s="10" t="str">
        <f>IFERROR(VLOOKUP(A154,'30'!U:V,2,0),"0")</f>
        <v>0</v>
      </c>
      <c r="CR154" s="5" t="s">
        <v>129</v>
      </c>
      <c r="CS154" s="15">
        <f t="shared" si="561"/>
        <v>0</v>
      </c>
      <c r="CT154" s="10" t="str">
        <f>IFERROR(VLOOKUP(A154,'31'!U:V,2,0),"0")</f>
        <v>0</v>
      </c>
      <c r="CU154" s="5" t="s">
        <v>129</v>
      </c>
      <c r="CV154" s="15">
        <f t="shared" si="410"/>
        <v>0</v>
      </c>
      <c r="CW154" s="10">
        <f>IFERROR(VLOOKUP(B154,'B-plus'!A:D,4,0),"0")</f>
        <v>40</v>
      </c>
      <c r="CX154" s="5" t="s">
        <v>129</v>
      </c>
      <c r="CY154" s="15">
        <f t="shared" si="411"/>
        <v>878.8</v>
      </c>
    </row>
    <row r="155" spans="1:103" x14ac:dyDescent="0.25">
      <c r="A155" s="5" t="s">
        <v>294</v>
      </c>
      <c r="B155" s="5">
        <v>1112012</v>
      </c>
      <c r="C155" s="4" t="s">
        <v>295</v>
      </c>
      <c r="D155" s="13">
        <v>20.94</v>
      </c>
      <c r="E155" s="19">
        <f t="shared" si="408"/>
        <v>0</v>
      </c>
      <c r="F155" s="5" t="s">
        <v>129</v>
      </c>
      <c r="G155" s="13">
        <f t="shared" si="409"/>
        <v>0</v>
      </c>
      <c r="H155" s="10" t="str">
        <f>IFERROR(VLOOKUP(A155,'1'!U:V,2,0),"0")</f>
        <v>0</v>
      </c>
      <c r="I155" s="5" t="s">
        <v>129</v>
      </c>
      <c r="J155" s="15">
        <f t="shared" si="532"/>
        <v>0</v>
      </c>
      <c r="K155" s="10" t="str">
        <f>IFERROR(VLOOKUP(A155,'2'!U:V,2,0),"0")</f>
        <v>0</v>
      </c>
      <c r="L155" s="5" t="s">
        <v>129</v>
      </c>
      <c r="M155" s="15">
        <f t="shared" si="533"/>
        <v>0</v>
      </c>
      <c r="N155" s="10" t="str">
        <f>IFERROR(VLOOKUP(A155,'3'!U:V,2,0),"0")</f>
        <v>0</v>
      </c>
      <c r="O155" s="5" t="s">
        <v>129</v>
      </c>
      <c r="P155" s="15">
        <f t="shared" si="534"/>
        <v>0</v>
      </c>
      <c r="Q155" s="10" t="str">
        <f>IFERROR(VLOOKUP(A155,'4'!U:V,2,0),"0")</f>
        <v>0</v>
      </c>
      <c r="R155" s="5" t="s">
        <v>129</v>
      </c>
      <c r="S155" s="15">
        <f t="shared" si="535"/>
        <v>0</v>
      </c>
      <c r="T155" s="10" t="str">
        <f>IFERROR(VLOOKUP(A155,'5'!U:V,2,0),"0")</f>
        <v>0</v>
      </c>
      <c r="U155" s="5" t="s">
        <v>129</v>
      </c>
      <c r="V155" s="15">
        <f t="shared" si="536"/>
        <v>0</v>
      </c>
      <c r="W155" s="10" t="str">
        <f>IFERROR(VLOOKUP(A155,'6'!U:V,2,0),"0")</f>
        <v>0</v>
      </c>
      <c r="X155" s="5" t="s">
        <v>129</v>
      </c>
      <c r="Y155" s="15">
        <f t="shared" si="537"/>
        <v>0</v>
      </c>
      <c r="Z155" s="10" t="str">
        <f>IFERROR(VLOOKUP(A155,'7'!U:V,2,0),"0")</f>
        <v>0</v>
      </c>
      <c r="AA155" s="5" t="s">
        <v>129</v>
      </c>
      <c r="AB155" s="15">
        <f t="shared" si="538"/>
        <v>0</v>
      </c>
      <c r="AC155" s="10" t="str">
        <f>IFERROR(VLOOKUP(A155,'8'!U:V,2,0),"0")</f>
        <v>0</v>
      </c>
      <c r="AD155" s="5" t="s">
        <v>129</v>
      </c>
      <c r="AE155" s="15">
        <f t="shared" si="539"/>
        <v>0</v>
      </c>
      <c r="AF155" s="10" t="str">
        <f>IFERROR(VLOOKUP(A155,'9'!U:V,2,0),"0")</f>
        <v>0</v>
      </c>
      <c r="AG155" s="5" t="s">
        <v>129</v>
      </c>
      <c r="AH155" s="15">
        <f t="shared" si="540"/>
        <v>0</v>
      </c>
      <c r="AI155" s="10" t="str">
        <f>IFERROR(VLOOKUP(A155,'10'!U:V,2,0),"0")</f>
        <v>0</v>
      </c>
      <c r="AJ155" s="5" t="s">
        <v>129</v>
      </c>
      <c r="AK155" s="15">
        <f t="shared" si="541"/>
        <v>0</v>
      </c>
      <c r="AL155" s="10" t="str">
        <f>IFERROR(VLOOKUP(A155,'11'!U:V,2,0),"0")</f>
        <v>0</v>
      </c>
      <c r="AM155" s="5" t="s">
        <v>129</v>
      </c>
      <c r="AN155" s="15">
        <f t="shared" si="542"/>
        <v>0</v>
      </c>
      <c r="AO155" s="10" t="str">
        <f>IFERROR(VLOOKUP(A155,'12'!U:V,2,0),"0")</f>
        <v>0</v>
      </c>
      <c r="AP155" s="5" t="s">
        <v>129</v>
      </c>
      <c r="AQ155" s="15">
        <f t="shared" si="543"/>
        <v>0</v>
      </c>
      <c r="AR155" s="10" t="str">
        <f>IFERROR(VLOOKUP(A155,'13'!U:V,2,0),"0")</f>
        <v>0</v>
      </c>
      <c r="AS155" s="5" t="s">
        <v>129</v>
      </c>
      <c r="AT155" s="15">
        <f t="shared" si="544"/>
        <v>0</v>
      </c>
      <c r="AU155" s="10" t="str">
        <f>IFERROR(VLOOKUP(A155,'14'!U:V,2,0),"0")</f>
        <v>0</v>
      </c>
      <c r="AV155" s="5" t="s">
        <v>129</v>
      </c>
      <c r="AW155" s="15">
        <f t="shared" si="545"/>
        <v>0</v>
      </c>
      <c r="AX155" s="10" t="str">
        <f>IFERROR(VLOOKUP(A155,'15'!U:V,2,0),"0")</f>
        <v>0</v>
      </c>
      <c r="AY155" s="5" t="s">
        <v>129</v>
      </c>
      <c r="AZ155" s="15">
        <f t="shared" si="546"/>
        <v>0</v>
      </c>
      <c r="BA155" s="10" t="str">
        <f>IFERROR(VLOOKUP(A155,'16'!U:V,2,0),"0")</f>
        <v>0</v>
      </c>
      <c r="BB155" s="5" t="s">
        <v>129</v>
      </c>
      <c r="BC155" s="15">
        <f t="shared" si="547"/>
        <v>0</v>
      </c>
      <c r="BD155" s="10" t="str">
        <f>IFERROR(VLOOKUP(A155,'17'!U:V,2,0),"0")</f>
        <v>0</v>
      </c>
      <c r="BE155" s="5" t="s">
        <v>129</v>
      </c>
      <c r="BF155" s="15">
        <f t="shared" si="548"/>
        <v>0</v>
      </c>
      <c r="BG155" s="10" t="str">
        <f>IFERROR(VLOOKUP(A155,'18'!U:V,2,0),"0")</f>
        <v>0</v>
      </c>
      <c r="BH155" s="5" t="s">
        <v>129</v>
      </c>
      <c r="BI155" s="15">
        <f t="shared" si="549"/>
        <v>0</v>
      </c>
      <c r="BJ155" s="10" t="str">
        <f>IFERROR(VLOOKUP(A155,'19'!U:V,2,0),"0")</f>
        <v>0</v>
      </c>
      <c r="BK155" s="5" t="s">
        <v>129</v>
      </c>
      <c r="BL155" s="15">
        <f t="shared" si="550"/>
        <v>0</v>
      </c>
      <c r="BM155" s="10" t="str">
        <f>IFERROR(VLOOKUP(A155,'20'!U:V,2,0),"0")</f>
        <v>0</v>
      </c>
      <c r="BN155" s="5" t="s">
        <v>129</v>
      </c>
      <c r="BO155" s="15">
        <f t="shared" si="551"/>
        <v>0</v>
      </c>
      <c r="BP155" s="10" t="str">
        <f>IFERROR(VLOOKUP(A155,'21'!U:V,2,0),"0")</f>
        <v>0</v>
      </c>
      <c r="BQ155" s="5" t="s">
        <v>129</v>
      </c>
      <c r="BR155" s="15">
        <f t="shared" si="552"/>
        <v>0</v>
      </c>
      <c r="BS155" s="10" t="str">
        <f>IFERROR(VLOOKUP(A155,'22'!U:V,2,0),"0")</f>
        <v>0</v>
      </c>
      <c r="BT155" s="5" t="s">
        <v>129</v>
      </c>
      <c r="BU155" s="15">
        <f t="shared" si="553"/>
        <v>0</v>
      </c>
      <c r="BV155" s="10" t="str">
        <f>IFERROR(VLOOKUP(A155,'23'!U:V,2,0),"0")</f>
        <v>0</v>
      </c>
      <c r="BW155" s="5" t="s">
        <v>129</v>
      </c>
      <c r="BX155" s="15">
        <f t="shared" si="554"/>
        <v>0</v>
      </c>
      <c r="BY155" s="10" t="str">
        <f>IFERROR(VLOOKUP(A155,'24'!U:V,2,0),"0")</f>
        <v>0</v>
      </c>
      <c r="BZ155" s="5" t="s">
        <v>129</v>
      </c>
      <c r="CA155" s="15">
        <f t="shared" si="555"/>
        <v>0</v>
      </c>
      <c r="CB155" s="10" t="str">
        <f>IFERROR(VLOOKUP(A155,'25'!U:V,2,0),"0")</f>
        <v>0</v>
      </c>
      <c r="CC155" s="5" t="s">
        <v>129</v>
      </c>
      <c r="CD155" s="15">
        <f t="shared" si="556"/>
        <v>0</v>
      </c>
      <c r="CE155" s="10" t="str">
        <f>IFERROR(VLOOKUP(A155,'26'!U:V,2,0),"0")</f>
        <v>0</v>
      </c>
      <c r="CF155" s="5" t="s">
        <v>129</v>
      </c>
      <c r="CG155" s="15">
        <f t="shared" si="557"/>
        <v>0</v>
      </c>
      <c r="CH155" s="10" t="str">
        <f>IFERROR(VLOOKUP(A155,'27'!U:V,2,0),"0")</f>
        <v>0</v>
      </c>
      <c r="CI155" s="5" t="s">
        <v>129</v>
      </c>
      <c r="CJ155" s="15">
        <f t="shared" si="558"/>
        <v>0</v>
      </c>
      <c r="CK155" s="10" t="str">
        <f>IFERROR(VLOOKUP(A155,'28'!U:V,2,0),"0")</f>
        <v>0</v>
      </c>
      <c r="CL155" s="5" t="s">
        <v>129</v>
      </c>
      <c r="CM155" s="15">
        <f t="shared" si="559"/>
        <v>0</v>
      </c>
      <c r="CN155" s="10" t="str">
        <f>IFERROR(VLOOKUP(A155,'29'!U:V,2,0),"0")</f>
        <v>0</v>
      </c>
      <c r="CO155" s="5" t="s">
        <v>129</v>
      </c>
      <c r="CP155" s="15">
        <f t="shared" si="560"/>
        <v>0</v>
      </c>
      <c r="CQ155" s="10" t="str">
        <f>IFERROR(VLOOKUP(A155,'30'!U:V,2,0),"0")</f>
        <v>0</v>
      </c>
      <c r="CR155" s="5" t="s">
        <v>129</v>
      </c>
      <c r="CS155" s="15">
        <f t="shared" si="561"/>
        <v>0</v>
      </c>
      <c r="CT155" s="10" t="str">
        <f>IFERROR(VLOOKUP(A155,'31'!U:V,2,0),"0")</f>
        <v>0</v>
      </c>
      <c r="CU155" s="5" t="s">
        <v>129</v>
      </c>
      <c r="CV155" s="15">
        <f t="shared" si="410"/>
        <v>0</v>
      </c>
      <c r="CW155" s="10" t="str">
        <f>IFERROR(VLOOKUP(B155,'B-plus'!A:D,4,0),"0")</f>
        <v>0</v>
      </c>
      <c r="CX155" s="5" t="s">
        <v>129</v>
      </c>
      <c r="CY155" s="15">
        <f t="shared" si="411"/>
        <v>0</v>
      </c>
    </row>
    <row r="156" spans="1:103" x14ac:dyDescent="0.25">
      <c r="A156" s="5" t="s">
        <v>296</v>
      </c>
      <c r="B156" s="5">
        <v>1112014</v>
      </c>
      <c r="C156" s="4" t="s">
        <v>297</v>
      </c>
      <c r="D156" s="13">
        <v>19.48</v>
      </c>
      <c r="E156" s="19">
        <f t="shared" si="408"/>
        <v>0</v>
      </c>
      <c r="F156" s="5" t="s">
        <v>129</v>
      </c>
      <c r="G156" s="13">
        <f t="shared" si="409"/>
        <v>0</v>
      </c>
      <c r="H156" s="10" t="str">
        <f>IFERROR(VLOOKUP(A156,'1'!U:V,2,0),"0")</f>
        <v>0</v>
      </c>
      <c r="I156" s="5" t="s">
        <v>129</v>
      </c>
      <c r="J156" s="15">
        <f t="shared" si="532"/>
        <v>0</v>
      </c>
      <c r="K156" s="10" t="str">
        <f>IFERROR(VLOOKUP(A156,'2'!U:V,2,0),"0")</f>
        <v>0</v>
      </c>
      <c r="L156" s="5" t="s">
        <v>129</v>
      </c>
      <c r="M156" s="15">
        <f t="shared" si="533"/>
        <v>0</v>
      </c>
      <c r="N156" s="10" t="str">
        <f>IFERROR(VLOOKUP(A156,'3'!U:V,2,0),"0")</f>
        <v>0</v>
      </c>
      <c r="O156" s="5" t="s">
        <v>129</v>
      </c>
      <c r="P156" s="15">
        <f t="shared" si="534"/>
        <v>0</v>
      </c>
      <c r="Q156" s="10" t="str">
        <f>IFERROR(VLOOKUP(A156,'4'!U:V,2,0),"0")</f>
        <v>0</v>
      </c>
      <c r="R156" s="5" t="s">
        <v>129</v>
      </c>
      <c r="S156" s="15">
        <f t="shared" si="535"/>
        <v>0</v>
      </c>
      <c r="T156" s="10" t="str">
        <f>IFERROR(VLOOKUP(A156,'5'!U:V,2,0),"0")</f>
        <v>0</v>
      </c>
      <c r="U156" s="5" t="s">
        <v>129</v>
      </c>
      <c r="V156" s="15">
        <f t="shared" si="536"/>
        <v>0</v>
      </c>
      <c r="W156" s="10" t="str">
        <f>IFERROR(VLOOKUP(A156,'6'!U:V,2,0),"0")</f>
        <v>0</v>
      </c>
      <c r="X156" s="5" t="s">
        <v>129</v>
      </c>
      <c r="Y156" s="15">
        <f t="shared" si="537"/>
        <v>0</v>
      </c>
      <c r="Z156" s="10" t="str">
        <f>IFERROR(VLOOKUP(A156,'7'!U:V,2,0),"0")</f>
        <v>0</v>
      </c>
      <c r="AA156" s="5" t="s">
        <v>129</v>
      </c>
      <c r="AB156" s="15">
        <f t="shared" si="538"/>
        <v>0</v>
      </c>
      <c r="AC156" s="10" t="str">
        <f>IFERROR(VLOOKUP(A156,'8'!U:V,2,0),"0")</f>
        <v>0</v>
      </c>
      <c r="AD156" s="5" t="s">
        <v>129</v>
      </c>
      <c r="AE156" s="15">
        <f t="shared" si="539"/>
        <v>0</v>
      </c>
      <c r="AF156" s="10" t="str">
        <f>IFERROR(VLOOKUP(A156,'9'!U:V,2,0),"0")</f>
        <v>0</v>
      </c>
      <c r="AG156" s="5" t="s">
        <v>129</v>
      </c>
      <c r="AH156" s="15">
        <f t="shared" si="540"/>
        <v>0</v>
      </c>
      <c r="AI156" s="10" t="str">
        <f>IFERROR(VLOOKUP(A156,'10'!U:V,2,0),"0")</f>
        <v>0</v>
      </c>
      <c r="AJ156" s="5" t="s">
        <v>129</v>
      </c>
      <c r="AK156" s="15">
        <f t="shared" si="541"/>
        <v>0</v>
      </c>
      <c r="AL156" s="10" t="str">
        <f>IFERROR(VLOOKUP(A156,'11'!U:V,2,0),"0")</f>
        <v>0</v>
      </c>
      <c r="AM156" s="5" t="s">
        <v>129</v>
      </c>
      <c r="AN156" s="15">
        <f t="shared" si="542"/>
        <v>0</v>
      </c>
      <c r="AO156" s="10" t="str">
        <f>IFERROR(VLOOKUP(A156,'12'!U:V,2,0),"0")</f>
        <v>0</v>
      </c>
      <c r="AP156" s="5" t="s">
        <v>129</v>
      </c>
      <c r="AQ156" s="15">
        <f t="shared" si="543"/>
        <v>0</v>
      </c>
      <c r="AR156" s="10" t="str">
        <f>IFERROR(VLOOKUP(A156,'13'!U:V,2,0),"0")</f>
        <v>0</v>
      </c>
      <c r="AS156" s="5" t="s">
        <v>129</v>
      </c>
      <c r="AT156" s="15">
        <f t="shared" si="544"/>
        <v>0</v>
      </c>
      <c r="AU156" s="10" t="str">
        <f>IFERROR(VLOOKUP(A156,'14'!U:V,2,0),"0")</f>
        <v>0</v>
      </c>
      <c r="AV156" s="5" t="s">
        <v>129</v>
      </c>
      <c r="AW156" s="15">
        <f t="shared" si="545"/>
        <v>0</v>
      </c>
      <c r="AX156" s="10" t="str">
        <f>IFERROR(VLOOKUP(A156,'15'!U:V,2,0),"0")</f>
        <v>0</v>
      </c>
      <c r="AY156" s="5" t="s">
        <v>129</v>
      </c>
      <c r="AZ156" s="15">
        <f t="shared" si="546"/>
        <v>0</v>
      </c>
      <c r="BA156" s="10" t="str">
        <f>IFERROR(VLOOKUP(A156,'16'!U:V,2,0),"0")</f>
        <v>0</v>
      </c>
      <c r="BB156" s="5" t="s">
        <v>129</v>
      </c>
      <c r="BC156" s="15">
        <f t="shared" si="547"/>
        <v>0</v>
      </c>
      <c r="BD156" s="10" t="str">
        <f>IFERROR(VLOOKUP(A156,'17'!U:V,2,0),"0")</f>
        <v>0</v>
      </c>
      <c r="BE156" s="5" t="s">
        <v>129</v>
      </c>
      <c r="BF156" s="15">
        <f t="shared" si="548"/>
        <v>0</v>
      </c>
      <c r="BG156" s="10" t="str">
        <f>IFERROR(VLOOKUP(A156,'18'!U:V,2,0),"0")</f>
        <v>0</v>
      </c>
      <c r="BH156" s="5" t="s">
        <v>129</v>
      </c>
      <c r="BI156" s="15">
        <f t="shared" si="549"/>
        <v>0</v>
      </c>
      <c r="BJ156" s="10" t="str">
        <f>IFERROR(VLOOKUP(A156,'19'!U:V,2,0),"0")</f>
        <v>0</v>
      </c>
      <c r="BK156" s="5" t="s">
        <v>129</v>
      </c>
      <c r="BL156" s="15">
        <f t="shared" si="550"/>
        <v>0</v>
      </c>
      <c r="BM156" s="10" t="str">
        <f>IFERROR(VLOOKUP(A156,'20'!U:V,2,0),"0")</f>
        <v>0</v>
      </c>
      <c r="BN156" s="5" t="s">
        <v>129</v>
      </c>
      <c r="BO156" s="15">
        <f t="shared" si="551"/>
        <v>0</v>
      </c>
      <c r="BP156" s="10" t="str">
        <f>IFERROR(VLOOKUP(A156,'21'!U:V,2,0),"0")</f>
        <v>0</v>
      </c>
      <c r="BQ156" s="5" t="s">
        <v>129</v>
      </c>
      <c r="BR156" s="15">
        <f t="shared" si="552"/>
        <v>0</v>
      </c>
      <c r="BS156" s="10" t="str">
        <f>IFERROR(VLOOKUP(A156,'22'!U:V,2,0),"0")</f>
        <v>0</v>
      </c>
      <c r="BT156" s="5" t="s">
        <v>129</v>
      </c>
      <c r="BU156" s="15">
        <f t="shared" si="553"/>
        <v>0</v>
      </c>
      <c r="BV156" s="10" t="str">
        <f>IFERROR(VLOOKUP(A156,'23'!U:V,2,0),"0")</f>
        <v>0</v>
      </c>
      <c r="BW156" s="5" t="s">
        <v>129</v>
      </c>
      <c r="BX156" s="15">
        <f t="shared" si="554"/>
        <v>0</v>
      </c>
      <c r="BY156" s="10" t="str">
        <f>IFERROR(VLOOKUP(A156,'24'!U:V,2,0),"0")</f>
        <v>0</v>
      </c>
      <c r="BZ156" s="5" t="s">
        <v>129</v>
      </c>
      <c r="CA156" s="15">
        <f t="shared" si="555"/>
        <v>0</v>
      </c>
      <c r="CB156" s="10" t="str">
        <f>IFERROR(VLOOKUP(A156,'25'!U:V,2,0),"0")</f>
        <v>0</v>
      </c>
      <c r="CC156" s="5" t="s">
        <v>129</v>
      </c>
      <c r="CD156" s="15">
        <f t="shared" si="556"/>
        <v>0</v>
      </c>
      <c r="CE156" s="10" t="str">
        <f>IFERROR(VLOOKUP(A156,'26'!U:V,2,0),"0")</f>
        <v>0</v>
      </c>
      <c r="CF156" s="5" t="s">
        <v>129</v>
      </c>
      <c r="CG156" s="15">
        <f t="shared" si="557"/>
        <v>0</v>
      </c>
      <c r="CH156" s="10" t="str">
        <f>IFERROR(VLOOKUP(A156,'27'!U:V,2,0),"0")</f>
        <v>0</v>
      </c>
      <c r="CI156" s="5" t="s">
        <v>129</v>
      </c>
      <c r="CJ156" s="15">
        <f t="shared" si="558"/>
        <v>0</v>
      </c>
      <c r="CK156" s="10" t="str">
        <f>IFERROR(VLOOKUP(A156,'28'!U:V,2,0),"0")</f>
        <v>0</v>
      </c>
      <c r="CL156" s="5" t="s">
        <v>129</v>
      </c>
      <c r="CM156" s="15">
        <f t="shared" si="559"/>
        <v>0</v>
      </c>
      <c r="CN156" s="10" t="str">
        <f>IFERROR(VLOOKUP(A156,'29'!U:V,2,0),"0")</f>
        <v>0</v>
      </c>
      <c r="CO156" s="5" t="s">
        <v>129</v>
      </c>
      <c r="CP156" s="15">
        <f t="shared" si="560"/>
        <v>0</v>
      </c>
      <c r="CQ156" s="10" t="str">
        <f>IFERROR(VLOOKUP(A156,'30'!U:V,2,0),"0")</f>
        <v>0</v>
      </c>
      <c r="CR156" s="5" t="s">
        <v>129</v>
      </c>
      <c r="CS156" s="15">
        <f t="shared" si="561"/>
        <v>0</v>
      </c>
      <c r="CT156" s="10" t="str">
        <f>IFERROR(VLOOKUP(A156,'31'!U:V,2,0),"0")</f>
        <v>0</v>
      </c>
      <c r="CU156" s="5" t="s">
        <v>129</v>
      </c>
      <c r="CV156" s="15">
        <f t="shared" si="410"/>
        <v>0</v>
      </c>
      <c r="CW156" s="10" t="str">
        <f>IFERROR(VLOOKUP(B156,'B-plus'!A:D,4,0),"0")</f>
        <v>0</v>
      </c>
      <c r="CX156" s="5" t="s">
        <v>129</v>
      </c>
      <c r="CY156" s="15">
        <f t="shared" si="411"/>
        <v>0</v>
      </c>
    </row>
    <row r="157" spans="1:103" x14ac:dyDescent="0.25">
      <c r="A157" s="5" t="s">
        <v>308</v>
      </c>
      <c r="B157" s="5">
        <v>900007</v>
      </c>
      <c r="C157" s="4" t="s">
        <v>309</v>
      </c>
      <c r="D157" s="13">
        <v>5</v>
      </c>
      <c r="E157" s="19">
        <f t="shared" si="408"/>
        <v>0</v>
      </c>
      <c r="F157" s="5" t="s">
        <v>129</v>
      </c>
      <c r="G157" s="13">
        <f t="shared" si="409"/>
        <v>0</v>
      </c>
      <c r="H157" s="10" t="str">
        <f>IFERROR(VLOOKUP(A157,'1'!U:V,2,0),"0")</f>
        <v>0</v>
      </c>
      <c r="I157" s="5" t="s">
        <v>129</v>
      </c>
      <c r="J157" s="15">
        <f t="shared" si="532"/>
        <v>0</v>
      </c>
      <c r="K157" s="10" t="str">
        <f>IFERROR(VLOOKUP(A157,'2'!U:V,2,0),"0")</f>
        <v>0</v>
      </c>
      <c r="L157" s="5" t="s">
        <v>129</v>
      </c>
      <c r="M157" s="15">
        <f t="shared" si="533"/>
        <v>0</v>
      </c>
      <c r="N157" s="10" t="str">
        <f>IFERROR(VLOOKUP(A157,'3'!U:V,2,0),"0")</f>
        <v>0</v>
      </c>
      <c r="O157" s="5" t="s">
        <v>129</v>
      </c>
      <c r="P157" s="15">
        <f t="shared" si="534"/>
        <v>0</v>
      </c>
      <c r="Q157" s="10" t="str">
        <f>IFERROR(VLOOKUP(A157,'4'!U:V,2,0),"0")</f>
        <v>0</v>
      </c>
      <c r="R157" s="5" t="s">
        <v>129</v>
      </c>
      <c r="S157" s="15">
        <f t="shared" si="535"/>
        <v>0</v>
      </c>
      <c r="T157" s="10" t="str">
        <f>IFERROR(VLOOKUP(A157,'5'!U:V,2,0),"0")</f>
        <v>0</v>
      </c>
      <c r="U157" s="5" t="s">
        <v>129</v>
      </c>
      <c r="V157" s="15">
        <f t="shared" si="536"/>
        <v>0</v>
      </c>
      <c r="W157" s="10" t="str">
        <f>IFERROR(VLOOKUP(A157,'6'!U:V,2,0),"0")</f>
        <v>0</v>
      </c>
      <c r="X157" s="5" t="s">
        <v>129</v>
      </c>
      <c r="Y157" s="15">
        <f t="shared" si="537"/>
        <v>0</v>
      </c>
      <c r="Z157" s="10" t="str">
        <f>IFERROR(VLOOKUP(A157,'7'!U:V,2,0),"0")</f>
        <v>0</v>
      </c>
      <c r="AA157" s="5" t="s">
        <v>129</v>
      </c>
      <c r="AB157" s="15">
        <f t="shared" si="538"/>
        <v>0</v>
      </c>
      <c r="AC157" s="10" t="str">
        <f>IFERROR(VLOOKUP(A157,'8'!U:V,2,0),"0")</f>
        <v>0</v>
      </c>
      <c r="AD157" s="5" t="s">
        <v>129</v>
      </c>
      <c r="AE157" s="15">
        <f t="shared" si="539"/>
        <v>0</v>
      </c>
      <c r="AF157" s="10" t="str">
        <f>IFERROR(VLOOKUP(A157,'9'!U:V,2,0),"0")</f>
        <v>0</v>
      </c>
      <c r="AG157" s="5" t="s">
        <v>129</v>
      </c>
      <c r="AH157" s="15">
        <f t="shared" si="540"/>
        <v>0</v>
      </c>
      <c r="AI157" s="10" t="str">
        <f>IFERROR(VLOOKUP(A157,'10'!U:V,2,0),"0")</f>
        <v>0</v>
      </c>
      <c r="AJ157" s="5" t="s">
        <v>129</v>
      </c>
      <c r="AK157" s="15">
        <f t="shared" si="541"/>
        <v>0</v>
      </c>
      <c r="AL157" s="10" t="str">
        <f>IFERROR(VLOOKUP(A157,'11'!U:V,2,0),"0")</f>
        <v>0</v>
      </c>
      <c r="AM157" s="5" t="s">
        <v>129</v>
      </c>
      <c r="AN157" s="15">
        <f t="shared" si="542"/>
        <v>0</v>
      </c>
      <c r="AO157" s="10" t="str">
        <f>IFERROR(VLOOKUP(A157,'12'!U:V,2,0),"0")</f>
        <v>0</v>
      </c>
      <c r="AP157" s="5" t="s">
        <v>129</v>
      </c>
      <c r="AQ157" s="15">
        <f t="shared" si="543"/>
        <v>0</v>
      </c>
      <c r="AR157" s="10" t="str">
        <f>IFERROR(VLOOKUP(A157,'13'!U:V,2,0),"0")</f>
        <v>0</v>
      </c>
      <c r="AS157" s="5" t="s">
        <v>129</v>
      </c>
      <c r="AT157" s="15">
        <f t="shared" si="544"/>
        <v>0</v>
      </c>
      <c r="AU157" s="10" t="str">
        <f>IFERROR(VLOOKUP(A157,'14'!U:V,2,0),"0")</f>
        <v>0</v>
      </c>
      <c r="AV157" s="5" t="s">
        <v>129</v>
      </c>
      <c r="AW157" s="15">
        <f t="shared" si="545"/>
        <v>0</v>
      </c>
      <c r="AX157" s="10" t="str">
        <f>IFERROR(VLOOKUP(A157,'15'!U:V,2,0),"0")</f>
        <v>0</v>
      </c>
      <c r="AY157" s="5" t="s">
        <v>129</v>
      </c>
      <c r="AZ157" s="15">
        <f t="shared" si="546"/>
        <v>0</v>
      </c>
      <c r="BA157" s="10" t="str">
        <f>IFERROR(VLOOKUP(A157,'16'!U:V,2,0),"0")</f>
        <v>0</v>
      </c>
      <c r="BB157" s="5" t="s">
        <v>129</v>
      </c>
      <c r="BC157" s="15">
        <f t="shared" si="547"/>
        <v>0</v>
      </c>
      <c r="BD157" s="10" t="str">
        <f>IFERROR(VLOOKUP(A157,'17'!U:V,2,0),"0")</f>
        <v>0</v>
      </c>
      <c r="BE157" s="5" t="s">
        <v>129</v>
      </c>
      <c r="BF157" s="15">
        <f t="shared" si="548"/>
        <v>0</v>
      </c>
      <c r="BG157" s="10" t="str">
        <f>IFERROR(VLOOKUP(A157,'18'!U:V,2,0),"0")</f>
        <v>0</v>
      </c>
      <c r="BH157" s="5" t="s">
        <v>129</v>
      </c>
      <c r="BI157" s="15">
        <f t="shared" si="549"/>
        <v>0</v>
      </c>
      <c r="BJ157" s="10" t="str">
        <f>IFERROR(VLOOKUP(A157,'19'!U:V,2,0),"0")</f>
        <v>0</v>
      </c>
      <c r="BK157" s="5" t="s">
        <v>129</v>
      </c>
      <c r="BL157" s="15">
        <f t="shared" si="550"/>
        <v>0</v>
      </c>
      <c r="BM157" s="10" t="str">
        <f>IFERROR(VLOOKUP(A157,'20'!U:V,2,0),"0")</f>
        <v>0</v>
      </c>
      <c r="BN157" s="5" t="s">
        <v>129</v>
      </c>
      <c r="BO157" s="15">
        <f t="shared" si="551"/>
        <v>0</v>
      </c>
      <c r="BP157" s="10" t="str">
        <f>IFERROR(VLOOKUP(A157,'21'!U:V,2,0),"0")</f>
        <v>0</v>
      </c>
      <c r="BQ157" s="5" t="s">
        <v>129</v>
      </c>
      <c r="BR157" s="15">
        <f t="shared" si="552"/>
        <v>0</v>
      </c>
      <c r="BS157" s="10" t="str">
        <f>IFERROR(VLOOKUP(A157,'22'!U:V,2,0),"0")</f>
        <v>0</v>
      </c>
      <c r="BT157" s="5" t="s">
        <v>129</v>
      </c>
      <c r="BU157" s="15">
        <f t="shared" si="553"/>
        <v>0</v>
      </c>
      <c r="BV157" s="10" t="str">
        <f>IFERROR(VLOOKUP(A157,'23'!U:V,2,0),"0")</f>
        <v>0</v>
      </c>
      <c r="BW157" s="5" t="s">
        <v>129</v>
      </c>
      <c r="BX157" s="15">
        <f t="shared" si="554"/>
        <v>0</v>
      </c>
      <c r="BY157" s="10" t="str">
        <f>IFERROR(VLOOKUP(A157,'24'!U:V,2,0),"0")</f>
        <v>0</v>
      </c>
      <c r="BZ157" s="5" t="s">
        <v>129</v>
      </c>
      <c r="CA157" s="15">
        <f t="shared" si="555"/>
        <v>0</v>
      </c>
      <c r="CB157" s="10" t="str">
        <f>IFERROR(VLOOKUP(A157,'25'!U:V,2,0),"0")</f>
        <v>0</v>
      </c>
      <c r="CC157" s="5" t="s">
        <v>129</v>
      </c>
      <c r="CD157" s="15">
        <f t="shared" si="556"/>
        <v>0</v>
      </c>
      <c r="CE157" s="10" t="str">
        <f>IFERROR(VLOOKUP(A157,'26'!U:V,2,0),"0")</f>
        <v>0</v>
      </c>
      <c r="CF157" s="5" t="s">
        <v>129</v>
      </c>
      <c r="CG157" s="15">
        <f t="shared" si="557"/>
        <v>0</v>
      </c>
      <c r="CH157" s="10" t="str">
        <f>IFERROR(VLOOKUP(A157,'27'!U:V,2,0),"0")</f>
        <v>0</v>
      </c>
      <c r="CI157" s="5" t="s">
        <v>129</v>
      </c>
      <c r="CJ157" s="15">
        <f t="shared" si="558"/>
        <v>0</v>
      </c>
      <c r="CK157" s="10" t="str">
        <f>IFERROR(VLOOKUP(A157,'28'!U:V,2,0),"0")</f>
        <v>0</v>
      </c>
      <c r="CL157" s="5" t="s">
        <v>129</v>
      </c>
      <c r="CM157" s="15">
        <f t="shared" si="559"/>
        <v>0</v>
      </c>
      <c r="CN157" s="10" t="str">
        <f>IFERROR(VLOOKUP(A157,'29'!U:V,2,0),"0")</f>
        <v>0</v>
      </c>
      <c r="CO157" s="5" t="s">
        <v>129</v>
      </c>
      <c r="CP157" s="15">
        <f t="shared" si="560"/>
        <v>0</v>
      </c>
      <c r="CQ157" s="10" t="str">
        <f>IFERROR(VLOOKUP(A157,'30'!U:V,2,0),"0")</f>
        <v>0</v>
      </c>
      <c r="CR157" s="5" t="s">
        <v>129</v>
      </c>
      <c r="CS157" s="15">
        <f t="shared" si="561"/>
        <v>0</v>
      </c>
      <c r="CT157" s="10" t="str">
        <f>IFERROR(VLOOKUP(A157,'31'!U:V,2,0),"0")</f>
        <v>0</v>
      </c>
      <c r="CU157" s="5" t="s">
        <v>129</v>
      </c>
      <c r="CV157" s="15">
        <f t="shared" si="410"/>
        <v>0</v>
      </c>
      <c r="CW157" s="10" t="str">
        <f>IFERROR(VLOOKUP(B157,'B-plus'!A:D,4,0),"0")</f>
        <v>0</v>
      </c>
      <c r="CX157" s="5" t="s">
        <v>129</v>
      </c>
      <c r="CY157" s="15">
        <f t="shared" si="411"/>
        <v>0</v>
      </c>
    </row>
    <row r="158" spans="1:103" x14ac:dyDescent="0.25">
      <c r="A158" s="5" t="s">
        <v>312</v>
      </c>
      <c r="B158" s="5">
        <v>1200092</v>
      </c>
      <c r="C158" s="4" t="s">
        <v>313</v>
      </c>
      <c r="D158" s="95">
        <v>200</v>
      </c>
      <c r="E158" s="19">
        <f t="shared" si="408"/>
        <v>0</v>
      </c>
      <c r="F158" s="5" t="s">
        <v>134</v>
      </c>
      <c r="G158" s="13">
        <f t="shared" si="409"/>
        <v>0</v>
      </c>
      <c r="H158" s="10" t="str">
        <f>IFERROR(VLOOKUP(A158,'1'!U:V,2,0),"0")</f>
        <v>0</v>
      </c>
      <c r="I158" s="5" t="s">
        <v>134</v>
      </c>
      <c r="J158" s="15">
        <f t="shared" si="532"/>
        <v>0</v>
      </c>
      <c r="K158" s="10" t="str">
        <f>IFERROR(VLOOKUP(A158,'2'!U:V,2,0),"0")</f>
        <v>0</v>
      </c>
      <c r="L158" s="5" t="s">
        <v>134</v>
      </c>
      <c r="M158" s="15">
        <f t="shared" si="533"/>
        <v>0</v>
      </c>
      <c r="N158" s="10" t="str">
        <f>IFERROR(VLOOKUP(A158,'3'!U:V,2,0),"0")</f>
        <v>0</v>
      </c>
      <c r="O158" s="5" t="s">
        <v>134</v>
      </c>
      <c r="P158" s="15">
        <f t="shared" si="534"/>
        <v>0</v>
      </c>
      <c r="Q158" s="10" t="str">
        <f>IFERROR(VLOOKUP(A158,'4'!U:V,2,0),"0")</f>
        <v>0</v>
      </c>
      <c r="R158" s="5" t="s">
        <v>134</v>
      </c>
      <c r="S158" s="15">
        <f t="shared" si="535"/>
        <v>0</v>
      </c>
      <c r="T158" s="10" t="str">
        <f>IFERROR(VLOOKUP(A158,'5'!U:V,2,0),"0")</f>
        <v>0</v>
      </c>
      <c r="U158" s="5" t="s">
        <v>134</v>
      </c>
      <c r="V158" s="15">
        <f t="shared" si="536"/>
        <v>0</v>
      </c>
      <c r="W158" s="10" t="str">
        <f>IFERROR(VLOOKUP(A158,'6'!U:V,2,0),"0")</f>
        <v>0</v>
      </c>
      <c r="X158" s="5" t="s">
        <v>134</v>
      </c>
      <c r="Y158" s="15">
        <f t="shared" si="537"/>
        <v>0</v>
      </c>
      <c r="Z158" s="10" t="str">
        <f>IFERROR(VLOOKUP(A158,'7'!U:V,2,0),"0")</f>
        <v>0</v>
      </c>
      <c r="AA158" s="5" t="s">
        <v>134</v>
      </c>
      <c r="AB158" s="15">
        <f t="shared" si="538"/>
        <v>0</v>
      </c>
      <c r="AC158" s="10" t="str">
        <f>IFERROR(VLOOKUP(A158,'8'!U:V,2,0),"0")</f>
        <v>0</v>
      </c>
      <c r="AD158" s="5" t="s">
        <v>134</v>
      </c>
      <c r="AE158" s="15">
        <f t="shared" si="539"/>
        <v>0</v>
      </c>
      <c r="AF158" s="10" t="str">
        <f>IFERROR(VLOOKUP(A158,'9'!U:V,2,0),"0")</f>
        <v>0</v>
      </c>
      <c r="AG158" s="5" t="s">
        <v>134</v>
      </c>
      <c r="AH158" s="15">
        <f t="shared" si="540"/>
        <v>0</v>
      </c>
      <c r="AI158" s="10" t="str">
        <f>IFERROR(VLOOKUP(A158,'10'!U:V,2,0),"0")</f>
        <v>0</v>
      </c>
      <c r="AJ158" s="5" t="s">
        <v>134</v>
      </c>
      <c r="AK158" s="15">
        <f t="shared" si="541"/>
        <v>0</v>
      </c>
      <c r="AL158" s="10" t="str">
        <f>IFERROR(VLOOKUP(A158,'11'!U:V,2,0),"0")</f>
        <v>0</v>
      </c>
      <c r="AM158" s="5" t="s">
        <v>134</v>
      </c>
      <c r="AN158" s="15">
        <f t="shared" si="542"/>
        <v>0</v>
      </c>
      <c r="AO158" s="10" t="str">
        <f>IFERROR(VLOOKUP(A158,'12'!U:V,2,0),"0")</f>
        <v>0</v>
      </c>
      <c r="AP158" s="5" t="s">
        <v>134</v>
      </c>
      <c r="AQ158" s="15">
        <f t="shared" si="543"/>
        <v>0</v>
      </c>
      <c r="AR158" s="10" t="str">
        <f>IFERROR(VLOOKUP(A158,'13'!U:V,2,0),"0")</f>
        <v>0</v>
      </c>
      <c r="AS158" s="5" t="s">
        <v>134</v>
      </c>
      <c r="AT158" s="15">
        <f t="shared" si="544"/>
        <v>0</v>
      </c>
      <c r="AU158" s="10" t="str">
        <f>IFERROR(VLOOKUP(A158,'14'!U:V,2,0),"0")</f>
        <v>0</v>
      </c>
      <c r="AV158" s="5" t="s">
        <v>134</v>
      </c>
      <c r="AW158" s="15">
        <f t="shared" si="545"/>
        <v>0</v>
      </c>
      <c r="AX158" s="10" t="str">
        <f>IFERROR(VLOOKUP(A158,'15'!U:V,2,0),"0")</f>
        <v>0</v>
      </c>
      <c r="AY158" s="5" t="s">
        <v>134</v>
      </c>
      <c r="AZ158" s="15">
        <f t="shared" si="546"/>
        <v>0</v>
      </c>
      <c r="BA158" s="10" t="str">
        <f>IFERROR(VLOOKUP(A158,'16'!U:V,2,0),"0")</f>
        <v>0</v>
      </c>
      <c r="BB158" s="5" t="s">
        <v>134</v>
      </c>
      <c r="BC158" s="15">
        <f t="shared" si="547"/>
        <v>0</v>
      </c>
      <c r="BD158" s="10" t="str">
        <f>IFERROR(VLOOKUP(A158,'17'!U:V,2,0),"0")</f>
        <v>0</v>
      </c>
      <c r="BE158" s="5" t="s">
        <v>134</v>
      </c>
      <c r="BF158" s="15">
        <f t="shared" si="548"/>
        <v>0</v>
      </c>
      <c r="BG158" s="10" t="str">
        <f>IFERROR(VLOOKUP(A158,'18'!U:V,2,0),"0")</f>
        <v>0</v>
      </c>
      <c r="BH158" s="5" t="s">
        <v>134</v>
      </c>
      <c r="BI158" s="15">
        <f t="shared" si="549"/>
        <v>0</v>
      </c>
      <c r="BJ158" s="10" t="str">
        <f>IFERROR(VLOOKUP(A158,'19'!U:V,2,0),"0")</f>
        <v>0</v>
      </c>
      <c r="BK158" s="5" t="s">
        <v>134</v>
      </c>
      <c r="BL158" s="15">
        <f t="shared" si="550"/>
        <v>0</v>
      </c>
      <c r="BM158" s="10" t="str">
        <f>IFERROR(VLOOKUP(A158,'20'!U:V,2,0),"0")</f>
        <v>0</v>
      </c>
      <c r="BN158" s="5" t="s">
        <v>134</v>
      </c>
      <c r="BO158" s="15">
        <f t="shared" si="551"/>
        <v>0</v>
      </c>
      <c r="BP158" s="10" t="str">
        <f>IFERROR(VLOOKUP(A158,'21'!U:V,2,0),"0")</f>
        <v>0</v>
      </c>
      <c r="BQ158" s="5" t="s">
        <v>134</v>
      </c>
      <c r="BR158" s="15">
        <f t="shared" si="552"/>
        <v>0</v>
      </c>
      <c r="BS158" s="10" t="str">
        <f>IFERROR(VLOOKUP(A158,'22'!U:V,2,0),"0")</f>
        <v>0</v>
      </c>
      <c r="BT158" s="5" t="s">
        <v>134</v>
      </c>
      <c r="BU158" s="15">
        <f t="shared" si="553"/>
        <v>0</v>
      </c>
      <c r="BV158" s="10" t="str">
        <f>IFERROR(VLOOKUP(A158,'23'!U:V,2,0),"0")</f>
        <v>0</v>
      </c>
      <c r="BW158" s="5" t="s">
        <v>134</v>
      </c>
      <c r="BX158" s="15">
        <f t="shared" si="554"/>
        <v>0</v>
      </c>
      <c r="BY158" s="10" t="str">
        <f>IFERROR(VLOOKUP(A158,'24'!U:V,2,0),"0")</f>
        <v>0</v>
      </c>
      <c r="BZ158" s="5" t="s">
        <v>134</v>
      </c>
      <c r="CA158" s="15">
        <f t="shared" si="555"/>
        <v>0</v>
      </c>
      <c r="CB158" s="10" t="str">
        <f>IFERROR(VLOOKUP(A158,'25'!U:V,2,0),"0")</f>
        <v>0</v>
      </c>
      <c r="CC158" s="5" t="s">
        <v>134</v>
      </c>
      <c r="CD158" s="15">
        <f t="shared" si="556"/>
        <v>0</v>
      </c>
      <c r="CE158" s="10" t="str">
        <f>IFERROR(VLOOKUP(A158,'26'!U:V,2,0),"0")</f>
        <v>0</v>
      </c>
      <c r="CF158" s="5" t="s">
        <v>134</v>
      </c>
      <c r="CG158" s="15">
        <f t="shared" si="557"/>
        <v>0</v>
      </c>
      <c r="CH158" s="10" t="str">
        <f>IFERROR(VLOOKUP(A158,'27'!U:V,2,0),"0")</f>
        <v>0</v>
      </c>
      <c r="CI158" s="5" t="s">
        <v>134</v>
      </c>
      <c r="CJ158" s="15">
        <f t="shared" si="558"/>
        <v>0</v>
      </c>
      <c r="CK158" s="10" t="str">
        <f>IFERROR(VLOOKUP(A158,'28'!U:V,2,0),"0")</f>
        <v>0</v>
      </c>
      <c r="CL158" s="5" t="s">
        <v>134</v>
      </c>
      <c r="CM158" s="15">
        <f t="shared" si="559"/>
        <v>0</v>
      </c>
      <c r="CN158" s="10" t="str">
        <f>IFERROR(VLOOKUP(A158,'29'!U:V,2,0),"0")</f>
        <v>0</v>
      </c>
      <c r="CO158" s="5" t="s">
        <v>134</v>
      </c>
      <c r="CP158" s="15">
        <f t="shared" si="560"/>
        <v>0</v>
      </c>
      <c r="CQ158" s="10" t="str">
        <f>IFERROR(VLOOKUP(A158,'30'!U:V,2,0),"0")</f>
        <v>0</v>
      </c>
      <c r="CR158" s="5" t="s">
        <v>134</v>
      </c>
      <c r="CS158" s="15">
        <f t="shared" si="561"/>
        <v>0</v>
      </c>
      <c r="CT158" s="10" t="str">
        <f>IFERROR(VLOOKUP(A158,'31'!U:V,2,0),"0")</f>
        <v>0</v>
      </c>
      <c r="CU158" s="5" t="s">
        <v>134</v>
      </c>
      <c r="CV158" s="15">
        <f t="shared" si="410"/>
        <v>0</v>
      </c>
      <c r="CW158" s="10" t="str">
        <f>IFERROR(VLOOKUP(B158,'B-plus'!A:D,4,0),"0")</f>
        <v>0</v>
      </c>
      <c r="CX158" s="5" t="s">
        <v>134</v>
      </c>
      <c r="CY158" s="15">
        <f t="shared" si="411"/>
        <v>0</v>
      </c>
    </row>
    <row r="159" spans="1:103" x14ac:dyDescent="0.25">
      <c r="A159" s="5" t="s">
        <v>291</v>
      </c>
      <c r="B159" s="5">
        <v>900004</v>
      </c>
      <c r="C159" s="4" t="s">
        <v>292</v>
      </c>
      <c r="D159" s="13">
        <v>5</v>
      </c>
      <c r="E159" s="19">
        <f t="shared" si="408"/>
        <v>5</v>
      </c>
      <c r="F159" s="5" t="s">
        <v>129</v>
      </c>
      <c r="G159" s="13">
        <f t="shared" si="409"/>
        <v>25</v>
      </c>
      <c r="H159" s="10" t="str">
        <f>IFERROR(VLOOKUP(A159,'1'!U:V,2,0),"0")</f>
        <v>0</v>
      </c>
      <c r="I159" s="5" t="s">
        <v>129</v>
      </c>
      <c r="J159" s="15">
        <f t="shared" ref="J159" si="562">+H159*D159</f>
        <v>0</v>
      </c>
      <c r="K159" s="10" t="str">
        <f>IFERROR(VLOOKUP(A159,'2'!U:V,2,0),"0")</f>
        <v>0</v>
      </c>
      <c r="L159" s="5" t="s">
        <v>129</v>
      </c>
      <c r="M159" s="15">
        <f t="shared" ref="M159" si="563">+K159*D159</f>
        <v>0</v>
      </c>
      <c r="N159" s="10" t="str">
        <f>IFERROR(VLOOKUP(A159,'3'!U:V,2,0),"0")</f>
        <v>0</v>
      </c>
      <c r="O159" s="5" t="s">
        <v>129</v>
      </c>
      <c r="P159" s="15">
        <f t="shared" ref="P159" si="564">+N159*D159</f>
        <v>0</v>
      </c>
      <c r="Q159" s="10" t="str">
        <f>IFERROR(VLOOKUP(A159,'4'!U:V,2,0),"0")</f>
        <v>0</v>
      </c>
      <c r="R159" s="5" t="s">
        <v>129</v>
      </c>
      <c r="S159" s="15">
        <f t="shared" ref="S159" si="565">+Q159*D159</f>
        <v>0</v>
      </c>
      <c r="T159" s="10" t="str">
        <f>IFERROR(VLOOKUP(A159,'5'!U:V,2,0),"0")</f>
        <v>0</v>
      </c>
      <c r="U159" s="5" t="s">
        <v>129</v>
      </c>
      <c r="V159" s="15">
        <f t="shared" ref="V159" si="566">+T159*D159</f>
        <v>0</v>
      </c>
      <c r="W159" s="10" t="str">
        <f>IFERROR(VLOOKUP(A159,'6'!U:V,2,0),"0")</f>
        <v>0</v>
      </c>
      <c r="X159" s="5" t="s">
        <v>129</v>
      </c>
      <c r="Y159" s="15">
        <f t="shared" ref="Y159" si="567">+W159*D159</f>
        <v>0</v>
      </c>
      <c r="Z159" s="10" t="str">
        <f>IFERROR(VLOOKUP(A159,'7'!U:V,2,0),"0")</f>
        <v>0</v>
      </c>
      <c r="AA159" s="5" t="s">
        <v>129</v>
      </c>
      <c r="AB159" s="15">
        <f t="shared" ref="AB159" si="568">+Z159*D159</f>
        <v>0</v>
      </c>
      <c r="AC159" s="10" t="str">
        <f>IFERROR(VLOOKUP(A159,'8'!U:V,2,0),"0")</f>
        <v>0</v>
      </c>
      <c r="AD159" s="5" t="s">
        <v>129</v>
      </c>
      <c r="AE159" s="15">
        <f t="shared" ref="AE159" si="569">+AC159*D159</f>
        <v>0</v>
      </c>
      <c r="AF159" s="10" t="str">
        <f>IFERROR(VLOOKUP(A159,'9'!U:V,2,0),"0")</f>
        <v>0</v>
      </c>
      <c r="AG159" s="5" t="s">
        <v>129</v>
      </c>
      <c r="AH159" s="15">
        <f t="shared" ref="AH159" si="570">+AF159*D159</f>
        <v>0</v>
      </c>
      <c r="AI159" s="10" t="str">
        <f>IFERROR(VLOOKUP(A159,'10'!U:V,2,0),"0")</f>
        <v>0</v>
      </c>
      <c r="AJ159" s="5" t="s">
        <v>129</v>
      </c>
      <c r="AK159" s="15">
        <f t="shared" ref="AK159" si="571">+AI159*D159</f>
        <v>0</v>
      </c>
      <c r="AL159" s="10" t="str">
        <f>IFERROR(VLOOKUP(A159,'11'!U:V,2,0),"0")</f>
        <v>0</v>
      </c>
      <c r="AM159" s="5" t="s">
        <v>129</v>
      </c>
      <c r="AN159" s="15">
        <f t="shared" ref="AN159" si="572">+AL159*D159</f>
        <v>0</v>
      </c>
      <c r="AO159" s="10" t="str">
        <f>IFERROR(VLOOKUP(A159,'12'!U:V,2,0),"0")</f>
        <v>0</v>
      </c>
      <c r="AP159" s="5" t="s">
        <v>129</v>
      </c>
      <c r="AQ159" s="15">
        <f t="shared" ref="AQ159" si="573">+AO159*D159</f>
        <v>0</v>
      </c>
      <c r="AR159" s="10">
        <f>IFERROR(VLOOKUP(A159,'13'!U:V,2,0),"0")</f>
        <v>5</v>
      </c>
      <c r="AS159" s="5" t="s">
        <v>129</v>
      </c>
      <c r="AT159" s="15">
        <f t="shared" ref="AT159" si="574">+AR159*D159</f>
        <v>25</v>
      </c>
      <c r="AU159" s="10" t="str">
        <f>IFERROR(VLOOKUP(A159,'14'!U:V,2,0),"0")</f>
        <v>0</v>
      </c>
      <c r="AV159" s="5" t="s">
        <v>129</v>
      </c>
      <c r="AW159" s="15">
        <f t="shared" ref="AW159" si="575">+AU159*D159</f>
        <v>0</v>
      </c>
      <c r="AX159" s="10" t="str">
        <f>IFERROR(VLOOKUP(A159,'15'!U:V,2,0),"0")</f>
        <v>0</v>
      </c>
      <c r="AY159" s="5" t="s">
        <v>129</v>
      </c>
      <c r="AZ159" s="15">
        <f t="shared" ref="AZ159" si="576">+AX159*D159</f>
        <v>0</v>
      </c>
      <c r="BA159" s="10" t="str">
        <f>IFERROR(VLOOKUP(A159,'16'!U:V,2,0),"0")</f>
        <v>0</v>
      </c>
      <c r="BB159" s="5" t="s">
        <v>129</v>
      </c>
      <c r="BC159" s="15">
        <f t="shared" ref="BC159" si="577">+BA159*D159</f>
        <v>0</v>
      </c>
      <c r="BD159" s="10" t="str">
        <f>IFERROR(VLOOKUP(A159,'17'!U:V,2,0),"0")</f>
        <v>0</v>
      </c>
      <c r="BE159" s="5" t="s">
        <v>129</v>
      </c>
      <c r="BF159" s="15">
        <f t="shared" ref="BF159" si="578">+BD159*D159</f>
        <v>0</v>
      </c>
      <c r="BG159" s="10" t="str">
        <f>IFERROR(VLOOKUP(A159,'18'!U:V,2,0),"0")</f>
        <v>0</v>
      </c>
      <c r="BH159" s="5" t="s">
        <v>129</v>
      </c>
      <c r="BI159" s="15">
        <f t="shared" ref="BI159" si="579">+BG159*D159</f>
        <v>0</v>
      </c>
      <c r="BJ159" s="10" t="str">
        <f>IFERROR(VLOOKUP(A159,'19'!U:V,2,0),"0")</f>
        <v>0</v>
      </c>
      <c r="BK159" s="5" t="s">
        <v>129</v>
      </c>
      <c r="BL159" s="15">
        <f t="shared" ref="BL159" si="580">+BJ159*D159</f>
        <v>0</v>
      </c>
      <c r="BM159" s="10" t="str">
        <f>IFERROR(VLOOKUP(A159,'20'!U:V,2,0),"0")</f>
        <v>0</v>
      </c>
      <c r="BN159" s="5" t="s">
        <v>129</v>
      </c>
      <c r="BO159" s="15">
        <f t="shared" ref="BO159" si="581">+BM159*D159</f>
        <v>0</v>
      </c>
      <c r="BP159" s="10" t="str">
        <f>IFERROR(VLOOKUP(A159,'21'!U:V,2,0),"0")</f>
        <v>0</v>
      </c>
      <c r="BQ159" s="5" t="s">
        <v>129</v>
      </c>
      <c r="BR159" s="15">
        <f t="shared" ref="BR159" si="582">+BP159*D159</f>
        <v>0</v>
      </c>
      <c r="BS159" s="10" t="str">
        <f>IFERROR(VLOOKUP(A159,'22'!U:V,2,0),"0")</f>
        <v>0</v>
      </c>
      <c r="BT159" s="5" t="s">
        <v>129</v>
      </c>
      <c r="BU159" s="15">
        <f t="shared" ref="BU159" si="583">+BS159*D159</f>
        <v>0</v>
      </c>
      <c r="BV159" s="10" t="str">
        <f>IFERROR(VLOOKUP(A159,'23'!U:V,2,0),"0")</f>
        <v>0</v>
      </c>
      <c r="BW159" s="5" t="s">
        <v>129</v>
      </c>
      <c r="BX159" s="15">
        <f t="shared" ref="BX159" si="584">+BV159*D159</f>
        <v>0</v>
      </c>
      <c r="BY159" s="10" t="str">
        <f>IFERROR(VLOOKUP(A159,'24'!U:V,2,0),"0")</f>
        <v>0</v>
      </c>
      <c r="BZ159" s="5" t="s">
        <v>129</v>
      </c>
      <c r="CA159" s="15">
        <f t="shared" ref="CA159" si="585">+BY159*D159</f>
        <v>0</v>
      </c>
      <c r="CB159" s="10" t="str">
        <f>IFERROR(VLOOKUP(A159,'25'!U:V,2,0),"0")</f>
        <v>0</v>
      </c>
      <c r="CC159" s="5" t="s">
        <v>129</v>
      </c>
      <c r="CD159" s="15">
        <f t="shared" ref="CD159" si="586">+CB159*D159</f>
        <v>0</v>
      </c>
      <c r="CE159" s="10" t="str">
        <f>IFERROR(VLOOKUP(A159,'26'!U:V,2,0),"0")</f>
        <v>0</v>
      </c>
      <c r="CF159" s="5" t="s">
        <v>129</v>
      </c>
      <c r="CG159" s="15">
        <f t="shared" ref="CG159" si="587">+CE159*D159</f>
        <v>0</v>
      </c>
      <c r="CH159" s="10" t="str">
        <f>IFERROR(VLOOKUP(A159,'27'!U:V,2,0),"0")</f>
        <v>0</v>
      </c>
      <c r="CI159" s="5" t="s">
        <v>129</v>
      </c>
      <c r="CJ159" s="15">
        <f t="shared" ref="CJ159" si="588">+CH159*D159</f>
        <v>0</v>
      </c>
      <c r="CK159" s="10" t="str">
        <f>IFERROR(VLOOKUP(A159,'28'!U:V,2,0),"0")</f>
        <v>0</v>
      </c>
      <c r="CL159" s="5" t="s">
        <v>129</v>
      </c>
      <c r="CM159" s="15">
        <f t="shared" ref="CM159" si="589">+CK159*D159</f>
        <v>0</v>
      </c>
      <c r="CN159" s="10" t="str">
        <f>IFERROR(VLOOKUP(A159,'29'!U:V,2,0),"0")</f>
        <v>0</v>
      </c>
      <c r="CO159" s="5" t="s">
        <v>129</v>
      </c>
      <c r="CP159" s="15">
        <f t="shared" ref="CP159" si="590">+CN159*D159</f>
        <v>0</v>
      </c>
      <c r="CQ159" s="10" t="str">
        <f>IFERROR(VLOOKUP(A159,'30'!U:V,2,0),"0")</f>
        <v>0</v>
      </c>
      <c r="CR159" s="5" t="s">
        <v>129</v>
      </c>
      <c r="CS159" s="15">
        <f t="shared" ref="CS159" si="591">+CQ159*D159</f>
        <v>0</v>
      </c>
      <c r="CT159" s="10" t="str">
        <f>IFERROR(VLOOKUP(A159,'31'!U:V,2,0),"0")</f>
        <v>0</v>
      </c>
      <c r="CU159" s="5" t="s">
        <v>129</v>
      </c>
      <c r="CV159" s="15">
        <f t="shared" si="410"/>
        <v>0</v>
      </c>
      <c r="CW159" s="10" t="str">
        <f>IFERROR(VLOOKUP(B159,'B-plus'!A:D,4,0),"0")</f>
        <v>0</v>
      </c>
      <c r="CX159" s="5" t="s">
        <v>129</v>
      </c>
      <c r="CY159" s="15">
        <f t="shared" si="411"/>
        <v>0</v>
      </c>
    </row>
    <row r="160" spans="1:103" x14ac:dyDescent="0.25">
      <c r="A160" s="5" t="s">
        <v>314</v>
      </c>
      <c r="B160" s="5">
        <v>900005</v>
      </c>
      <c r="C160" s="4" t="s">
        <v>315</v>
      </c>
      <c r="D160" s="13">
        <v>6</v>
      </c>
      <c r="E160" s="19">
        <f t="shared" si="408"/>
        <v>0</v>
      </c>
      <c r="F160" s="5" t="s">
        <v>129</v>
      </c>
      <c r="G160" s="13">
        <f t="shared" si="409"/>
        <v>0</v>
      </c>
      <c r="H160" s="10" t="str">
        <f>IFERROR(VLOOKUP(A160,'1'!U:V,2,0),"0")</f>
        <v>0</v>
      </c>
      <c r="I160" s="5" t="s">
        <v>129</v>
      </c>
      <c r="J160" s="15">
        <f t="shared" ref="J160" si="592">+H160*D160</f>
        <v>0</v>
      </c>
      <c r="K160" s="10" t="str">
        <f>IFERROR(VLOOKUP(A160,'2'!U:V,2,0),"0")</f>
        <v>0</v>
      </c>
      <c r="L160" s="5" t="s">
        <v>129</v>
      </c>
      <c r="M160" s="15">
        <f t="shared" ref="M160" si="593">+K160*D160</f>
        <v>0</v>
      </c>
      <c r="N160" s="10" t="str">
        <f>IFERROR(VLOOKUP(A160,'3'!U:V,2,0),"0")</f>
        <v>0</v>
      </c>
      <c r="O160" s="5" t="s">
        <v>129</v>
      </c>
      <c r="P160" s="15">
        <f t="shared" ref="P160" si="594">+N160*D160</f>
        <v>0</v>
      </c>
      <c r="Q160" s="10" t="str">
        <f>IFERROR(VLOOKUP(A160,'4'!U:V,2,0),"0")</f>
        <v>0</v>
      </c>
      <c r="R160" s="5" t="s">
        <v>129</v>
      </c>
      <c r="S160" s="15">
        <f t="shared" ref="S160" si="595">+Q160*D160</f>
        <v>0</v>
      </c>
      <c r="T160" s="10" t="str">
        <f>IFERROR(VLOOKUP(A160,'5'!U:V,2,0),"0")</f>
        <v>0</v>
      </c>
      <c r="U160" s="5" t="s">
        <v>129</v>
      </c>
      <c r="V160" s="15">
        <f t="shared" ref="V160" si="596">+T160*D160</f>
        <v>0</v>
      </c>
      <c r="W160" s="10" t="str">
        <f>IFERROR(VLOOKUP(A160,'6'!U:V,2,0),"0")</f>
        <v>0</v>
      </c>
      <c r="X160" s="5" t="s">
        <v>129</v>
      </c>
      <c r="Y160" s="15">
        <f t="shared" ref="Y160" si="597">+W160*D160</f>
        <v>0</v>
      </c>
      <c r="Z160" s="10" t="str">
        <f>IFERROR(VLOOKUP(A160,'7'!U:V,2,0),"0")</f>
        <v>0</v>
      </c>
      <c r="AA160" s="5" t="s">
        <v>129</v>
      </c>
      <c r="AB160" s="15">
        <f t="shared" ref="AB160" si="598">+Z160*D160</f>
        <v>0</v>
      </c>
      <c r="AC160" s="10" t="str">
        <f>IFERROR(VLOOKUP(A160,'8'!U:V,2,0),"0")</f>
        <v>0</v>
      </c>
      <c r="AD160" s="5" t="s">
        <v>129</v>
      </c>
      <c r="AE160" s="15">
        <f t="shared" ref="AE160" si="599">+AC160*D160</f>
        <v>0</v>
      </c>
      <c r="AF160" s="10" t="str">
        <f>IFERROR(VLOOKUP(A160,'9'!U:V,2,0),"0")</f>
        <v>0</v>
      </c>
      <c r="AG160" s="5" t="s">
        <v>129</v>
      </c>
      <c r="AH160" s="15">
        <f t="shared" ref="AH160" si="600">+AF160*D160</f>
        <v>0</v>
      </c>
      <c r="AI160" s="10" t="str">
        <f>IFERROR(VLOOKUP(A160,'10'!U:V,2,0),"0")</f>
        <v>0</v>
      </c>
      <c r="AJ160" s="5" t="s">
        <v>129</v>
      </c>
      <c r="AK160" s="15">
        <f t="shared" ref="AK160" si="601">+AI160*D160</f>
        <v>0</v>
      </c>
      <c r="AL160" s="10" t="str">
        <f>IFERROR(VLOOKUP(A160,'11'!U:V,2,0),"0")</f>
        <v>0</v>
      </c>
      <c r="AM160" s="5" t="s">
        <v>129</v>
      </c>
      <c r="AN160" s="15">
        <f t="shared" ref="AN160" si="602">+AL160*D160</f>
        <v>0</v>
      </c>
      <c r="AO160" s="10" t="str">
        <f>IFERROR(VLOOKUP(A160,'12'!U:V,2,0),"0")</f>
        <v>0</v>
      </c>
      <c r="AP160" s="5" t="s">
        <v>129</v>
      </c>
      <c r="AQ160" s="15">
        <f t="shared" ref="AQ160" si="603">+AO160*D160</f>
        <v>0</v>
      </c>
      <c r="AR160" s="10" t="str">
        <f>IFERROR(VLOOKUP(A160,'13'!U:V,2,0),"0")</f>
        <v>0</v>
      </c>
      <c r="AS160" s="5" t="s">
        <v>129</v>
      </c>
      <c r="AT160" s="15">
        <f t="shared" ref="AT160" si="604">+AR160*D160</f>
        <v>0</v>
      </c>
      <c r="AU160" s="10" t="str">
        <f>IFERROR(VLOOKUP(A160,'14'!U:V,2,0),"0")</f>
        <v>0</v>
      </c>
      <c r="AV160" s="5" t="s">
        <v>129</v>
      </c>
      <c r="AW160" s="15">
        <f t="shared" ref="AW160" si="605">+AU160*D160</f>
        <v>0</v>
      </c>
      <c r="AX160" s="10" t="str">
        <f>IFERROR(VLOOKUP(A160,'15'!U:V,2,0),"0")</f>
        <v>0</v>
      </c>
      <c r="AY160" s="5" t="s">
        <v>129</v>
      </c>
      <c r="AZ160" s="15">
        <f t="shared" ref="AZ160" si="606">+AX160*D160</f>
        <v>0</v>
      </c>
      <c r="BA160" s="10" t="str">
        <f>IFERROR(VLOOKUP(A160,'16'!U:V,2,0),"0")</f>
        <v>0</v>
      </c>
      <c r="BB160" s="5" t="s">
        <v>129</v>
      </c>
      <c r="BC160" s="15">
        <f t="shared" ref="BC160" si="607">+BA160*D160</f>
        <v>0</v>
      </c>
      <c r="BD160" s="10" t="str">
        <f>IFERROR(VLOOKUP(A160,'17'!U:V,2,0),"0")</f>
        <v>0</v>
      </c>
      <c r="BE160" s="5" t="s">
        <v>129</v>
      </c>
      <c r="BF160" s="15">
        <f t="shared" ref="BF160" si="608">+BD160*D160</f>
        <v>0</v>
      </c>
      <c r="BG160" s="10" t="str">
        <f>IFERROR(VLOOKUP(A160,'18'!U:V,2,0),"0")</f>
        <v>0</v>
      </c>
      <c r="BH160" s="5" t="s">
        <v>129</v>
      </c>
      <c r="BI160" s="15">
        <f t="shared" ref="BI160" si="609">+BG160*D160</f>
        <v>0</v>
      </c>
      <c r="BJ160" s="10" t="str">
        <f>IFERROR(VLOOKUP(A160,'19'!U:V,2,0),"0")</f>
        <v>0</v>
      </c>
      <c r="BK160" s="5" t="s">
        <v>129</v>
      </c>
      <c r="BL160" s="15">
        <f t="shared" ref="BL160" si="610">+BJ160*D160</f>
        <v>0</v>
      </c>
      <c r="BM160" s="10" t="str">
        <f>IFERROR(VLOOKUP(A160,'20'!U:V,2,0),"0")</f>
        <v>0</v>
      </c>
      <c r="BN160" s="5" t="s">
        <v>129</v>
      </c>
      <c r="BO160" s="15">
        <f t="shared" ref="BO160" si="611">+BM160*D160</f>
        <v>0</v>
      </c>
      <c r="BP160" s="10" t="str">
        <f>IFERROR(VLOOKUP(A160,'21'!U:V,2,0),"0")</f>
        <v>0</v>
      </c>
      <c r="BQ160" s="5" t="s">
        <v>129</v>
      </c>
      <c r="BR160" s="15">
        <f t="shared" ref="BR160" si="612">+BP160*D160</f>
        <v>0</v>
      </c>
      <c r="BS160" s="10" t="str">
        <f>IFERROR(VLOOKUP(A160,'22'!U:V,2,0),"0")</f>
        <v>0</v>
      </c>
      <c r="BT160" s="5" t="s">
        <v>129</v>
      </c>
      <c r="BU160" s="15">
        <f t="shared" ref="BU160" si="613">+BS160*D160</f>
        <v>0</v>
      </c>
      <c r="BV160" s="10" t="str">
        <f>IFERROR(VLOOKUP(A160,'23'!U:V,2,0),"0")</f>
        <v>0</v>
      </c>
      <c r="BW160" s="5" t="s">
        <v>129</v>
      </c>
      <c r="BX160" s="15">
        <f t="shared" ref="BX160" si="614">+BV160*D160</f>
        <v>0</v>
      </c>
      <c r="BY160" s="10" t="str">
        <f>IFERROR(VLOOKUP(A160,'24'!U:V,2,0),"0")</f>
        <v>0</v>
      </c>
      <c r="BZ160" s="5" t="s">
        <v>129</v>
      </c>
      <c r="CA160" s="15">
        <f t="shared" ref="CA160" si="615">+BY160*D160</f>
        <v>0</v>
      </c>
      <c r="CB160" s="10" t="str">
        <f>IFERROR(VLOOKUP(A160,'25'!U:V,2,0),"0")</f>
        <v>0</v>
      </c>
      <c r="CC160" s="5" t="s">
        <v>129</v>
      </c>
      <c r="CD160" s="15">
        <f t="shared" ref="CD160" si="616">+CB160*D160</f>
        <v>0</v>
      </c>
      <c r="CE160" s="10" t="str">
        <f>IFERROR(VLOOKUP(A160,'26'!U:V,2,0),"0")</f>
        <v>0</v>
      </c>
      <c r="CF160" s="5" t="s">
        <v>129</v>
      </c>
      <c r="CG160" s="15">
        <f t="shared" ref="CG160" si="617">+CE160*D160</f>
        <v>0</v>
      </c>
      <c r="CH160" s="10" t="str">
        <f>IFERROR(VLOOKUP(A160,'27'!U:V,2,0),"0")</f>
        <v>0</v>
      </c>
      <c r="CI160" s="5" t="s">
        <v>129</v>
      </c>
      <c r="CJ160" s="15">
        <f t="shared" ref="CJ160" si="618">+CH160*D160</f>
        <v>0</v>
      </c>
      <c r="CK160" s="10" t="str">
        <f>IFERROR(VLOOKUP(A160,'28'!U:V,2,0),"0")</f>
        <v>0</v>
      </c>
      <c r="CL160" s="5" t="s">
        <v>129</v>
      </c>
      <c r="CM160" s="15">
        <f t="shared" ref="CM160" si="619">+CK160*D160</f>
        <v>0</v>
      </c>
      <c r="CN160" s="10" t="str">
        <f>IFERROR(VLOOKUP(A160,'29'!U:V,2,0),"0")</f>
        <v>0</v>
      </c>
      <c r="CO160" s="5" t="s">
        <v>129</v>
      </c>
      <c r="CP160" s="15">
        <f t="shared" ref="CP160" si="620">+CN160*D160</f>
        <v>0</v>
      </c>
      <c r="CQ160" s="10" t="str">
        <f>IFERROR(VLOOKUP(A160,'30'!U:V,2,0),"0")</f>
        <v>0</v>
      </c>
      <c r="CR160" s="5" t="s">
        <v>129</v>
      </c>
      <c r="CS160" s="15">
        <f t="shared" ref="CS160" si="621">+CQ160*D160</f>
        <v>0</v>
      </c>
      <c r="CT160" s="10" t="str">
        <f>IFERROR(VLOOKUP(A160,'31'!U:V,2,0),"0")</f>
        <v>0</v>
      </c>
      <c r="CU160" s="5" t="s">
        <v>129</v>
      </c>
      <c r="CV160" s="15">
        <f t="shared" si="410"/>
        <v>0</v>
      </c>
      <c r="CW160" s="10" t="str">
        <f>IFERROR(VLOOKUP(B160,'B-plus'!A:D,4,0),"0")</f>
        <v>0</v>
      </c>
      <c r="CX160" s="5" t="s">
        <v>129</v>
      </c>
      <c r="CY160" s="15">
        <f t="shared" si="411"/>
        <v>0</v>
      </c>
    </row>
    <row r="161" spans="1:103" x14ac:dyDescent="0.25">
      <c r="A161" s="5">
        <v>1111091</v>
      </c>
      <c r="B161" s="5">
        <v>1111091</v>
      </c>
      <c r="C161" s="4" t="s">
        <v>317</v>
      </c>
      <c r="D161" s="13">
        <v>26.29</v>
      </c>
      <c r="E161" s="19">
        <f t="shared" si="408"/>
        <v>0</v>
      </c>
      <c r="F161" s="5" t="s">
        <v>129</v>
      </c>
      <c r="G161" s="13">
        <f t="shared" si="409"/>
        <v>0</v>
      </c>
      <c r="H161" s="10" t="str">
        <f>IFERROR(VLOOKUP(A161,'1'!U:V,2,0),"0")</f>
        <v>0</v>
      </c>
      <c r="I161" s="5" t="s">
        <v>129</v>
      </c>
      <c r="J161" s="15">
        <f t="shared" ref="J161" si="622">+H161*D161</f>
        <v>0</v>
      </c>
      <c r="K161" s="10" t="str">
        <f>IFERROR(VLOOKUP(A161,'2'!U:V,2,0),"0")</f>
        <v>0</v>
      </c>
      <c r="L161" s="5" t="s">
        <v>129</v>
      </c>
      <c r="M161" s="15">
        <f t="shared" ref="M161" si="623">+K161*D161</f>
        <v>0</v>
      </c>
      <c r="N161" s="10" t="str">
        <f>IFERROR(VLOOKUP(A161,'3'!U:V,2,0),"0")</f>
        <v>0</v>
      </c>
      <c r="O161" s="5" t="s">
        <v>129</v>
      </c>
      <c r="P161" s="15">
        <f t="shared" ref="P161" si="624">+N161*D161</f>
        <v>0</v>
      </c>
      <c r="Q161" s="10" t="str">
        <f>IFERROR(VLOOKUP(A161,'4'!U:V,2,0),"0")</f>
        <v>0</v>
      </c>
      <c r="R161" s="5" t="s">
        <v>129</v>
      </c>
      <c r="S161" s="15">
        <f t="shared" ref="S161" si="625">+Q161*D161</f>
        <v>0</v>
      </c>
      <c r="T161" s="10" t="str">
        <f>IFERROR(VLOOKUP(A161,'5'!U:V,2,0),"0")</f>
        <v>0</v>
      </c>
      <c r="U161" s="5" t="s">
        <v>129</v>
      </c>
      <c r="V161" s="15">
        <f t="shared" ref="V161" si="626">+T161*D161</f>
        <v>0</v>
      </c>
      <c r="W161" s="10" t="str">
        <f>IFERROR(VLOOKUP(A161,'6'!U:V,2,0),"0")</f>
        <v>0</v>
      </c>
      <c r="X161" s="5" t="s">
        <v>129</v>
      </c>
      <c r="Y161" s="15">
        <f t="shared" ref="Y161" si="627">+W161*D161</f>
        <v>0</v>
      </c>
      <c r="Z161" s="10" t="str">
        <f>IFERROR(VLOOKUP(A161,'7'!U:V,2,0),"0")</f>
        <v>0</v>
      </c>
      <c r="AA161" s="5" t="s">
        <v>129</v>
      </c>
      <c r="AB161" s="15">
        <f t="shared" ref="AB161" si="628">+Z161*D161</f>
        <v>0</v>
      </c>
      <c r="AC161" s="10" t="str">
        <f>IFERROR(VLOOKUP(A161,'8'!U:V,2,0),"0")</f>
        <v>0</v>
      </c>
      <c r="AD161" s="5" t="s">
        <v>129</v>
      </c>
      <c r="AE161" s="15">
        <f t="shared" ref="AE161" si="629">+AC161*D161</f>
        <v>0</v>
      </c>
      <c r="AF161" s="10" t="str">
        <f>IFERROR(VLOOKUP(A161,'9'!U:V,2,0),"0")</f>
        <v>0</v>
      </c>
      <c r="AG161" s="5" t="s">
        <v>129</v>
      </c>
      <c r="AH161" s="15">
        <f t="shared" ref="AH161" si="630">+AF161*D161</f>
        <v>0</v>
      </c>
      <c r="AI161" s="10" t="str">
        <f>IFERROR(VLOOKUP(A161,'10'!U:V,2,0),"0")</f>
        <v>0</v>
      </c>
      <c r="AJ161" s="5" t="s">
        <v>129</v>
      </c>
      <c r="AK161" s="15">
        <f t="shared" ref="AK161" si="631">+AI161*D161</f>
        <v>0</v>
      </c>
      <c r="AL161" s="10" t="str">
        <f>IFERROR(VLOOKUP(A161,'11'!U:V,2,0),"0")</f>
        <v>0</v>
      </c>
      <c r="AM161" s="5" t="s">
        <v>129</v>
      </c>
      <c r="AN161" s="15">
        <f t="shared" ref="AN161" si="632">+AL161*D161</f>
        <v>0</v>
      </c>
      <c r="AO161" s="10" t="str">
        <f>IFERROR(VLOOKUP(A161,'12'!U:V,2,0),"0")</f>
        <v>0</v>
      </c>
      <c r="AP161" s="5" t="s">
        <v>129</v>
      </c>
      <c r="AQ161" s="15">
        <f t="shared" ref="AQ161" si="633">+AO161*D161</f>
        <v>0</v>
      </c>
      <c r="AR161" s="10" t="str">
        <f>IFERROR(VLOOKUP(A161,'13'!U:V,2,0),"0")</f>
        <v>0</v>
      </c>
      <c r="AS161" s="5" t="s">
        <v>129</v>
      </c>
      <c r="AT161" s="15">
        <f t="shared" ref="AT161" si="634">+AR161*D161</f>
        <v>0</v>
      </c>
      <c r="AU161" s="10" t="str">
        <f>IFERROR(VLOOKUP(A161,'14'!U:V,2,0),"0")</f>
        <v>0</v>
      </c>
      <c r="AV161" s="5" t="s">
        <v>129</v>
      </c>
      <c r="AW161" s="15">
        <f t="shared" ref="AW161" si="635">+AU161*D161</f>
        <v>0</v>
      </c>
      <c r="AX161" s="10" t="str">
        <f>IFERROR(VLOOKUP(A161,'15'!U:V,2,0),"0")</f>
        <v>0</v>
      </c>
      <c r="AY161" s="5" t="s">
        <v>129</v>
      </c>
      <c r="AZ161" s="15">
        <f t="shared" ref="AZ161" si="636">+AX161*D161</f>
        <v>0</v>
      </c>
      <c r="BA161" s="10" t="str">
        <f>IFERROR(VLOOKUP(A161,'16'!U:V,2,0),"0")</f>
        <v>0</v>
      </c>
      <c r="BB161" s="5" t="s">
        <v>129</v>
      </c>
      <c r="BC161" s="15">
        <f t="shared" ref="BC161" si="637">+BA161*D161</f>
        <v>0</v>
      </c>
      <c r="BD161" s="10" t="str">
        <f>IFERROR(VLOOKUP(A161,'17'!U:V,2,0),"0")</f>
        <v>0</v>
      </c>
      <c r="BE161" s="5" t="s">
        <v>129</v>
      </c>
      <c r="BF161" s="15">
        <f t="shared" ref="BF161" si="638">+BD161*D161</f>
        <v>0</v>
      </c>
      <c r="BG161" s="10" t="str">
        <f>IFERROR(VLOOKUP(A161,'18'!U:V,2,0),"0")</f>
        <v>0</v>
      </c>
      <c r="BH161" s="5" t="s">
        <v>129</v>
      </c>
      <c r="BI161" s="15">
        <f t="shared" ref="BI161" si="639">+BG161*D161</f>
        <v>0</v>
      </c>
      <c r="BJ161" s="10" t="str">
        <f>IFERROR(VLOOKUP(A161,'19'!U:V,2,0),"0")</f>
        <v>0</v>
      </c>
      <c r="BK161" s="5" t="s">
        <v>129</v>
      </c>
      <c r="BL161" s="15">
        <f t="shared" ref="BL161" si="640">+BJ161*D161</f>
        <v>0</v>
      </c>
      <c r="BM161" s="10" t="str">
        <f>IFERROR(VLOOKUP(A161,'20'!U:V,2,0),"0")</f>
        <v>0</v>
      </c>
      <c r="BN161" s="5" t="s">
        <v>129</v>
      </c>
      <c r="BO161" s="15">
        <f t="shared" ref="BO161" si="641">+BM161*D161</f>
        <v>0</v>
      </c>
      <c r="BP161" s="10" t="str">
        <f>IFERROR(VLOOKUP(A161,'21'!U:V,2,0),"0")</f>
        <v>0</v>
      </c>
      <c r="BQ161" s="5" t="s">
        <v>129</v>
      </c>
      <c r="BR161" s="15">
        <f t="shared" ref="BR161" si="642">+BP161*D161</f>
        <v>0</v>
      </c>
      <c r="BS161" s="10" t="str">
        <f>IFERROR(VLOOKUP(A161,'22'!U:V,2,0),"0")</f>
        <v>0</v>
      </c>
      <c r="BT161" s="5" t="s">
        <v>129</v>
      </c>
      <c r="BU161" s="15">
        <f t="shared" ref="BU161" si="643">+BS161*D161</f>
        <v>0</v>
      </c>
      <c r="BV161" s="10" t="str">
        <f>IFERROR(VLOOKUP(A161,'23'!U:V,2,0),"0")</f>
        <v>0</v>
      </c>
      <c r="BW161" s="5" t="s">
        <v>129</v>
      </c>
      <c r="BX161" s="15">
        <f t="shared" ref="BX161" si="644">+BV161*D161</f>
        <v>0</v>
      </c>
      <c r="BY161" s="10" t="str">
        <f>IFERROR(VLOOKUP(A161,'24'!U:V,2,0),"0")</f>
        <v>0</v>
      </c>
      <c r="BZ161" s="5" t="s">
        <v>129</v>
      </c>
      <c r="CA161" s="15">
        <f t="shared" ref="CA161" si="645">+BY161*D161</f>
        <v>0</v>
      </c>
      <c r="CB161" s="10" t="str">
        <f>IFERROR(VLOOKUP(A161,'25'!U:V,2,0),"0")</f>
        <v>0</v>
      </c>
      <c r="CC161" s="5" t="s">
        <v>129</v>
      </c>
      <c r="CD161" s="15">
        <f t="shared" ref="CD161" si="646">+CB161*D161</f>
        <v>0</v>
      </c>
      <c r="CE161" s="10" t="str">
        <f>IFERROR(VLOOKUP(A161,'26'!U:V,2,0),"0")</f>
        <v>0</v>
      </c>
      <c r="CF161" s="5" t="s">
        <v>129</v>
      </c>
      <c r="CG161" s="15">
        <f t="shared" ref="CG161" si="647">+CE161*D161</f>
        <v>0</v>
      </c>
      <c r="CH161" s="10" t="str">
        <f>IFERROR(VLOOKUP(A161,'27'!U:V,2,0),"0")</f>
        <v>0</v>
      </c>
      <c r="CI161" s="5" t="s">
        <v>129</v>
      </c>
      <c r="CJ161" s="15">
        <f t="shared" ref="CJ161" si="648">+CH161*D161</f>
        <v>0</v>
      </c>
      <c r="CK161" s="10" t="str">
        <f>IFERROR(VLOOKUP(A161,'28'!U:V,2,0),"0")</f>
        <v>0</v>
      </c>
      <c r="CL161" s="5" t="s">
        <v>129</v>
      </c>
      <c r="CM161" s="15">
        <f t="shared" ref="CM161" si="649">+CK161*D161</f>
        <v>0</v>
      </c>
      <c r="CN161" s="10" t="str">
        <f>IFERROR(VLOOKUP(A161,'29'!U:V,2,0),"0")</f>
        <v>0</v>
      </c>
      <c r="CO161" s="5" t="s">
        <v>129</v>
      </c>
      <c r="CP161" s="15">
        <f t="shared" ref="CP161" si="650">+CN161*D161</f>
        <v>0</v>
      </c>
      <c r="CQ161" s="10" t="str">
        <f>IFERROR(VLOOKUP(A161,'30'!U:V,2,0),"0")</f>
        <v>0</v>
      </c>
      <c r="CR161" s="5" t="s">
        <v>129</v>
      </c>
      <c r="CS161" s="15">
        <f t="shared" ref="CS161" si="651">+CQ161*D161</f>
        <v>0</v>
      </c>
      <c r="CT161" s="10" t="str">
        <f>IFERROR(VLOOKUP(A161,'31'!U:V,2,0),"0")</f>
        <v>0</v>
      </c>
      <c r="CU161" s="5" t="s">
        <v>129</v>
      </c>
      <c r="CV161" s="15">
        <f t="shared" si="410"/>
        <v>0</v>
      </c>
      <c r="CW161" s="10" t="str">
        <f>IFERROR(VLOOKUP(B161,'B-plus'!A:D,4,0),"0")</f>
        <v>0</v>
      </c>
      <c r="CX161" s="5" t="s">
        <v>129</v>
      </c>
      <c r="CY161" s="15">
        <f t="shared" si="411"/>
        <v>0</v>
      </c>
    </row>
    <row r="162" spans="1:103" x14ac:dyDescent="0.25">
      <c r="A162" s="5" t="s">
        <v>338</v>
      </c>
      <c r="B162" s="5" t="s">
        <v>338</v>
      </c>
      <c r="C162" s="4" t="s">
        <v>344</v>
      </c>
      <c r="D162" s="13">
        <f>13.66*3</f>
        <v>40.980000000000004</v>
      </c>
      <c r="E162" s="19">
        <f t="shared" si="408"/>
        <v>0</v>
      </c>
      <c r="F162" s="5" t="s">
        <v>129</v>
      </c>
      <c r="G162" s="13">
        <f t="shared" si="409"/>
        <v>0</v>
      </c>
      <c r="H162" s="10" t="str">
        <f>IFERROR(VLOOKUP(A162,'1'!U:V,2,0),"0")</f>
        <v>0</v>
      </c>
      <c r="I162" s="5" t="s">
        <v>129</v>
      </c>
      <c r="J162" s="15">
        <f t="shared" ref="J162:J163" si="652">+H162*D162</f>
        <v>0</v>
      </c>
      <c r="K162" s="10" t="str">
        <f>IFERROR(VLOOKUP(A162,'2'!U:V,2,0),"0")</f>
        <v>0</v>
      </c>
      <c r="L162" s="5" t="s">
        <v>129</v>
      </c>
      <c r="M162" s="15">
        <f t="shared" ref="M162:M163" si="653">+K162*D162</f>
        <v>0</v>
      </c>
      <c r="N162" s="10" t="str">
        <f>IFERROR(VLOOKUP(A162,'3'!U:V,2,0),"0")</f>
        <v>0</v>
      </c>
      <c r="O162" s="5" t="s">
        <v>129</v>
      </c>
      <c r="P162" s="15">
        <f t="shared" ref="P162:P163" si="654">+N162*D162</f>
        <v>0</v>
      </c>
      <c r="Q162" s="10" t="str">
        <f>IFERROR(VLOOKUP(A162,'4'!U:V,2,0),"0")</f>
        <v>0</v>
      </c>
      <c r="R162" s="5" t="s">
        <v>129</v>
      </c>
      <c r="S162" s="15">
        <f t="shared" ref="S162:S163" si="655">+Q162*D162</f>
        <v>0</v>
      </c>
      <c r="T162" s="10" t="str">
        <f>IFERROR(VLOOKUP(A162,'5'!U:V,2,0),"0")</f>
        <v>0</v>
      </c>
      <c r="U162" s="5" t="s">
        <v>129</v>
      </c>
      <c r="V162" s="15">
        <f t="shared" ref="V162:V163" si="656">+T162*D162</f>
        <v>0</v>
      </c>
      <c r="W162" s="10" t="str">
        <f>IFERROR(VLOOKUP(A162,'6'!U:V,2,0),"0")</f>
        <v>0</v>
      </c>
      <c r="X162" s="5" t="s">
        <v>129</v>
      </c>
      <c r="Y162" s="15">
        <f t="shared" ref="Y162:Y163" si="657">+W162*D162</f>
        <v>0</v>
      </c>
      <c r="Z162" s="10" t="str">
        <f>IFERROR(VLOOKUP(A162,'7'!U:V,2,0),"0")</f>
        <v>0</v>
      </c>
      <c r="AA162" s="5" t="s">
        <v>129</v>
      </c>
      <c r="AB162" s="15">
        <f t="shared" ref="AB162:AB163" si="658">+Z162*D162</f>
        <v>0</v>
      </c>
      <c r="AC162" s="10" t="str">
        <f>IFERROR(VLOOKUP(A162,'8'!U:V,2,0),"0")</f>
        <v>0</v>
      </c>
      <c r="AD162" s="5" t="s">
        <v>129</v>
      </c>
      <c r="AE162" s="15">
        <f t="shared" ref="AE162:AE163" si="659">+AC162*D162</f>
        <v>0</v>
      </c>
      <c r="AF162" s="10" t="str">
        <f>IFERROR(VLOOKUP(A162,'9'!U:V,2,0),"0")</f>
        <v>0</v>
      </c>
      <c r="AG162" s="5" t="s">
        <v>129</v>
      </c>
      <c r="AH162" s="15">
        <f t="shared" ref="AH162:AH163" si="660">+AF162*D162</f>
        <v>0</v>
      </c>
      <c r="AI162" s="10" t="str">
        <f>IFERROR(VLOOKUP(A162,'10'!U:V,2,0),"0")</f>
        <v>0</v>
      </c>
      <c r="AJ162" s="5" t="s">
        <v>129</v>
      </c>
      <c r="AK162" s="15">
        <f t="shared" ref="AK162:AK163" si="661">+AI162*D162</f>
        <v>0</v>
      </c>
      <c r="AL162" s="10" t="str">
        <f>IFERROR(VLOOKUP(A162,'11'!U:V,2,0),"0")</f>
        <v>0</v>
      </c>
      <c r="AM162" s="5" t="s">
        <v>129</v>
      </c>
      <c r="AN162" s="15">
        <f t="shared" ref="AN162:AN163" si="662">+AL162*D162</f>
        <v>0</v>
      </c>
      <c r="AO162" s="10" t="str">
        <f>IFERROR(VLOOKUP(A162,'12'!U:V,2,0),"0")</f>
        <v>0</v>
      </c>
      <c r="AP162" s="5" t="s">
        <v>129</v>
      </c>
      <c r="AQ162" s="15">
        <f t="shared" ref="AQ162:AQ163" si="663">+AO162*D162</f>
        <v>0</v>
      </c>
      <c r="AR162" s="10" t="str">
        <f>IFERROR(VLOOKUP(A162,'13'!U:V,2,0),"0")</f>
        <v>0</v>
      </c>
      <c r="AS162" s="5" t="s">
        <v>129</v>
      </c>
      <c r="AT162" s="15">
        <f t="shared" ref="AT162:AT163" si="664">+AR162*D162</f>
        <v>0</v>
      </c>
      <c r="AU162" s="10" t="str">
        <f>IFERROR(VLOOKUP(A162,'14'!U:V,2,0),"0")</f>
        <v>0</v>
      </c>
      <c r="AV162" s="5" t="s">
        <v>129</v>
      </c>
      <c r="AW162" s="15">
        <f t="shared" ref="AW162:AW163" si="665">+AU162*D162</f>
        <v>0</v>
      </c>
      <c r="AX162" s="10" t="str">
        <f>IFERROR(VLOOKUP(A162,'15'!U:V,2,0),"0")</f>
        <v>0</v>
      </c>
      <c r="AY162" s="5" t="s">
        <v>129</v>
      </c>
      <c r="AZ162" s="15">
        <f t="shared" ref="AZ162:AZ163" si="666">+AX162*D162</f>
        <v>0</v>
      </c>
      <c r="BA162" s="10" t="str">
        <f>IFERROR(VLOOKUP(A162,'16'!U:V,2,0),"0")</f>
        <v>0</v>
      </c>
      <c r="BB162" s="5" t="s">
        <v>129</v>
      </c>
      <c r="BC162" s="15">
        <f t="shared" ref="BC162:BC163" si="667">+BA162*D162</f>
        <v>0</v>
      </c>
      <c r="BD162" s="10" t="str">
        <f>IFERROR(VLOOKUP(A162,'17'!U:V,2,0),"0")</f>
        <v>0</v>
      </c>
      <c r="BE162" s="5" t="s">
        <v>129</v>
      </c>
      <c r="BF162" s="15">
        <f t="shared" ref="BF162:BF163" si="668">+BD162*D162</f>
        <v>0</v>
      </c>
      <c r="BG162" s="10" t="str">
        <f>IFERROR(VLOOKUP(A162,'18'!U:V,2,0),"0")</f>
        <v>0</v>
      </c>
      <c r="BH162" s="5" t="s">
        <v>129</v>
      </c>
      <c r="BI162" s="15">
        <f t="shared" ref="BI162:BI163" si="669">+BG162*D162</f>
        <v>0</v>
      </c>
      <c r="BJ162" s="10" t="str">
        <f>IFERROR(VLOOKUP(A162,'19'!U:V,2,0),"0")</f>
        <v>0</v>
      </c>
      <c r="BK162" s="5" t="s">
        <v>129</v>
      </c>
      <c r="BL162" s="15">
        <f t="shared" ref="BL162:BL163" si="670">+BJ162*D162</f>
        <v>0</v>
      </c>
      <c r="BM162" s="10" t="str">
        <f>IFERROR(VLOOKUP(A162,'20'!U:V,2,0),"0")</f>
        <v>0</v>
      </c>
      <c r="BN162" s="5" t="s">
        <v>129</v>
      </c>
      <c r="BO162" s="15">
        <f t="shared" ref="BO162:BO163" si="671">+BM162*D162</f>
        <v>0</v>
      </c>
      <c r="BP162" s="10" t="str">
        <f>IFERROR(VLOOKUP(A162,'21'!U:V,2,0),"0")</f>
        <v>0</v>
      </c>
      <c r="BQ162" s="5" t="s">
        <v>129</v>
      </c>
      <c r="BR162" s="15">
        <f t="shared" ref="BR162:BR163" si="672">+BP162*D162</f>
        <v>0</v>
      </c>
      <c r="BS162" s="10" t="str">
        <f>IFERROR(VLOOKUP(A162,'22'!U:V,2,0),"0")</f>
        <v>0</v>
      </c>
      <c r="BT162" s="5" t="s">
        <v>129</v>
      </c>
      <c r="BU162" s="15">
        <f t="shared" ref="BU162:BU163" si="673">+BS162*D162</f>
        <v>0</v>
      </c>
      <c r="BV162" s="10" t="str">
        <f>IFERROR(VLOOKUP(A162,'23'!U:V,2,0),"0")</f>
        <v>0</v>
      </c>
      <c r="BW162" s="5" t="s">
        <v>129</v>
      </c>
      <c r="BX162" s="15">
        <f t="shared" ref="BX162:BX163" si="674">+BV162*D162</f>
        <v>0</v>
      </c>
      <c r="BY162" s="10" t="str">
        <f>IFERROR(VLOOKUP(A162,'24'!U:V,2,0),"0")</f>
        <v>0</v>
      </c>
      <c r="BZ162" s="5" t="s">
        <v>129</v>
      </c>
      <c r="CA162" s="15">
        <f t="shared" ref="CA162:CA163" si="675">+BY162*D162</f>
        <v>0</v>
      </c>
      <c r="CB162" s="10" t="str">
        <f>IFERROR(VLOOKUP(A162,'25'!U:V,2,0),"0")</f>
        <v>0</v>
      </c>
      <c r="CC162" s="5" t="s">
        <v>129</v>
      </c>
      <c r="CD162" s="15">
        <f t="shared" ref="CD162:CD163" si="676">+CB162*D162</f>
        <v>0</v>
      </c>
      <c r="CE162" s="10" t="str">
        <f>IFERROR(VLOOKUP(A162,'26'!U:V,2,0),"0")</f>
        <v>0</v>
      </c>
      <c r="CF162" s="5" t="s">
        <v>129</v>
      </c>
      <c r="CG162" s="15">
        <f t="shared" ref="CG162:CG163" si="677">+CE162*D162</f>
        <v>0</v>
      </c>
      <c r="CH162" s="10" t="str">
        <f>IFERROR(VLOOKUP(A162,'27'!U:V,2,0),"0")</f>
        <v>0</v>
      </c>
      <c r="CI162" s="5" t="s">
        <v>129</v>
      </c>
      <c r="CJ162" s="15">
        <f t="shared" ref="CJ162:CJ163" si="678">+CH162*D162</f>
        <v>0</v>
      </c>
      <c r="CK162" s="10" t="str">
        <f>IFERROR(VLOOKUP(A162,'28'!U:V,2,0),"0")</f>
        <v>0</v>
      </c>
      <c r="CL162" s="5" t="s">
        <v>129</v>
      </c>
      <c r="CM162" s="15">
        <f t="shared" ref="CM162:CM163" si="679">+CK162*D162</f>
        <v>0</v>
      </c>
      <c r="CN162" s="10" t="str">
        <f>IFERROR(VLOOKUP(A162,'29'!U:V,2,0),"0")</f>
        <v>0</v>
      </c>
      <c r="CO162" s="5" t="s">
        <v>129</v>
      </c>
      <c r="CP162" s="15">
        <f t="shared" ref="CP162:CP163" si="680">+CN162*D162</f>
        <v>0</v>
      </c>
      <c r="CQ162" s="10" t="str">
        <f>IFERROR(VLOOKUP(A162,'30'!U:V,2,0),"0")</f>
        <v>0</v>
      </c>
      <c r="CR162" s="5" t="s">
        <v>129</v>
      </c>
      <c r="CS162" s="15">
        <f t="shared" ref="CS162:CS163" si="681">+CQ162*D162</f>
        <v>0</v>
      </c>
      <c r="CT162" s="10" t="str">
        <f>IFERROR(VLOOKUP(A162,'31'!U:V,2,0),"0")</f>
        <v>0</v>
      </c>
      <c r="CU162" s="5" t="s">
        <v>129</v>
      </c>
      <c r="CV162" s="15">
        <f t="shared" si="410"/>
        <v>0</v>
      </c>
      <c r="CW162" s="10" t="str">
        <f>IFERROR(VLOOKUP(B162,'B-plus'!A:D,4,0),"0")</f>
        <v>0</v>
      </c>
      <c r="CX162" s="5" t="s">
        <v>129</v>
      </c>
      <c r="CY162" s="15">
        <f t="shared" si="411"/>
        <v>0</v>
      </c>
    </row>
    <row r="163" spans="1:103" x14ac:dyDescent="0.25">
      <c r="A163" s="5" t="s">
        <v>340</v>
      </c>
      <c r="B163" s="5" t="s">
        <v>340</v>
      </c>
      <c r="C163" s="4" t="s">
        <v>345</v>
      </c>
      <c r="D163" s="13">
        <f>11.81*3</f>
        <v>35.43</v>
      </c>
      <c r="E163" s="19">
        <f t="shared" si="408"/>
        <v>0</v>
      </c>
      <c r="F163" s="5" t="s">
        <v>129</v>
      </c>
      <c r="G163" s="13">
        <f t="shared" si="409"/>
        <v>0</v>
      </c>
      <c r="H163" s="10" t="str">
        <f>IFERROR(VLOOKUP(A163,'1'!U:V,2,0),"0")</f>
        <v>0</v>
      </c>
      <c r="I163" s="5" t="s">
        <v>129</v>
      </c>
      <c r="J163" s="15">
        <f t="shared" si="652"/>
        <v>0</v>
      </c>
      <c r="K163" s="10" t="str">
        <f>IFERROR(VLOOKUP(A163,'2'!U:V,2,0),"0")</f>
        <v>0</v>
      </c>
      <c r="L163" s="5" t="s">
        <v>129</v>
      </c>
      <c r="M163" s="15">
        <f t="shared" si="653"/>
        <v>0</v>
      </c>
      <c r="N163" s="10" t="str">
        <f>IFERROR(VLOOKUP(A163,'3'!U:V,2,0),"0")</f>
        <v>0</v>
      </c>
      <c r="O163" s="5" t="s">
        <v>129</v>
      </c>
      <c r="P163" s="15">
        <f t="shared" si="654"/>
        <v>0</v>
      </c>
      <c r="Q163" s="10" t="str">
        <f>IFERROR(VLOOKUP(A163,'4'!U:V,2,0),"0")</f>
        <v>0</v>
      </c>
      <c r="R163" s="5" t="s">
        <v>129</v>
      </c>
      <c r="S163" s="15">
        <f t="shared" si="655"/>
        <v>0</v>
      </c>
      <c r="T163" s="10" t="str">
        <f>IFERROR(VLOOKUP(A163,'5'!U:V,2,0),"0")</f>
        <v>0</v>
      </c>
      <c r="U163" s="5" t="s">
        <v>129</v>
      </c>
      <c r="V163" s="15">
        <f t="shared" si="656"/>
        <v>0</v>
      </c>
      <c r="W163" s="10" t="str">
        <f>IFERROR(VLOOKUP(A163,'6'!U:V,2,0),"0")</f>
        <v>0</v>
      </c>
      <c r="X163" s="5" t="s">
        <v>129</v>
      </c>
      <c r="Y163" s="15">
        <f t="shared" si="657"/>
        <v>0</v>
      </c>
      <c r="Z163" s="10" t="str">
        <f>IFERROR(VLOOKUP(A163,'7'!U:V,2,0),"0")</f>
        <v>0</v>
      </c>
      <c r="AA163" s="5" t="s">
        <v>129</v>
      </c>
      <c r="AB163" s="15">
        <f t="shared" si="658"/>
        <v>0</v>
      </c>
      <c r="AC163" s="10" t="str">
        <f>IFERROR(VLOOKUP(A163,'8'!U:V,2,0),"0")</f>
        <v>0</v>
      </c>
      <c r="AD163" s="5" t="s">
        <v>129</v>
      </c>
      <c r="AE163" s="15">
        <f t="shared" si="659"/>
        <v>0</v>
      </c>
      <c r="AF163" s="10" t="str">
        <f>IFERROR(VLOOKUP(A163,'9'!U:V,2,0),"0")</f>
        <v>0</v>
      </c>
      <c r="AG163" s="5" t="s">
        <v>129</v>
      </c>
      <c r="AH163" s="15">
        <f t="shared" si="660"/>
        <v>0</v>
      </c>
      <c r="AI163" s="10" t="str">
        <f>IFERROR(VLOOKUP(A163,'10'!U:V,2,0),"0")</f>
        <v>0</v>
      </c>
      <c r="AJ163" s="5" t="s">
        <v>129</v>
      </c>
      <c r="AK163" s="15">
        <f t="shared" si="661"/>
        <v>0</v>
      </c>
      <c r="AL163" s="10" t="str">
        <f>IFERROR(VLOOKUP(A163,'11'!U:V,2,0),"0")</f>
        <v>0</v>
      </c>
      <c r="AM163" s="5" t="s">
        <v>129</v>
      </c>
      <c r="AN163" s="15">
        <f t="shared" si="662"/>
        <v>0</v>
      </c>
      <c r="AO163" s="10" t="str">
        <f>IFERROR(VLOOKUP(A163,'12'!U:V,2,0),"0")</f>
        <v>0</v>
      </c>
      <c r="AP163" s="5" t="s">
        <v>129</v>
      </c>
      <c r="AQ163" s="15">
        <f t="shared" si="663"/>
        <v>0</v>
      </c>
      <c r="AR163" s="10" t="str">
        <f>IFERROR(VLOOKUP(A163,'13'!U:V,2,0),"0")</f>
        <v>0</v>
      </c>
      <c r="AS163" s="5" t="s">
        <v>129</v>
      </c>
      <c r="AT163" s="15">
        <f t="shared" si="664"/>
        <v>0</v>
      </c>
      <c r="AU163" s="10" t="str">
        <f>IFERROR(VLOOKUP(A163,'14'!U:V,2,0),"0")</f>
        <v>0</v>
      </c>
      <c r="AV163" s="5" t="s">
        <v>129</v>
      </c>
      <c r="AW163" s="15">
        <f t="shared" si="665"/>
        <v>0</v>
      </c>
      <c r="AX163" s="10" t="str">
        <f>IFERROR(VLOOKUP(A163,'15'!U:V,2,0),"0")</f>
        <v>0</v>
      </c>
      <c r="AY163" s="5" t="s">
        <v>129</v>
      </c>
      <c r="AZ163" s="15">
        <f t="shared" si="666"/>
        <v>0</v>
      </c>
      <c r="BA163" s="10" t="str">
        <f>IFERROR(VLOOKUP(A163,'16'!U:V,2,0),"0")</f>
        <v>0</v>
      </c>
      <c r="BB163" s="5" t="s">
        <v>129</v>
      </c>
      <c r="BC163" s="15">
        <f t="shared" si="667"/>
        <v>0</v>
      </c>
      <c r="BD163" s="10" t="str">
        <f>IFERROR(VLOOKUP(A163,'17'!U:V,2,0),"0")</f>
        <v>0</v>
      </c>
      <c r="BE163" s="5" t="s">
        <v>129</v>
      </c>
      <c r="BF163" s="15">
        <f t="shared" si="668"/>
        <v>0</v>
      </c>
      <c r="BG163" s="10" t="str">
        <f>IFERROR(VLOOKUP(A163,'18'!U:V,2,0),"0")</f>
        <v>0</v>
      </c>
      <c r="BH163" s="5" t="s">
        <v>129</v>
      </c>
      <c r="BI163" s="15">
        <f t="shared" si="669"/>
        <v>0</v>
      </c>
      <c r="BJ163" s="10" t="str">
        <f>IFERROR(VLOOKUP(A163,'19'!U:V,2,0),"0")</f>
        <v>0</v>
      </c>
      <c r="BK163" s="5" t="s">
        <v>129</v>
      </c>
      <c r="BL163" s="15">
        <f t="shared" si="670"/>
        <v>0</v>
      </c>
      <c r="BM163" s="10" t="str">
        <f>IFERROR(VLOOKUP(A163,'20'!U:V,2,0),"0")</f>
        <v>0</v>
      </c>
      <c r="BN163" s="5" t="s">
        <v>129</v>
      </c>
      <c r="BO163" s="15">
        <f t="shared" si="671"/>
        <v>0</v>
      </c>
      <c r="BP163" s="10" t="str">
        <f>IFERROR(VLOOKUP(A163,'21'!U:V,2,0),"0")</f>
        <v>0</v>
      </c>
      <c r="BQ163" s="5" t="s">
        <v>129</v>
      </c>
      <c r="BR163" s="15">
        <f t="shared" si="672"/>
        <v>0</v>
      </c>
      <c r="BS163" s="10" t="str">
        <f>IFERROR(VLOOKUP(A163,'22'!U:V,2,0),"0")</f>
        <v>0</v>
      </c>
      <c r="BT163" s="5" t="s">
        <v>129</v>
      </c>
      <c r="BU163" s="15">
        <f t="shared" si="673"/>
        <v>0</v>
      </c>
      <c r="BV163" s="10" t="str">
        <f>IFERROR(VLOOKUP(A163,'23'!U:V,2,0),"0")</f>
        <v>0</v>
      </c>
      <c r="BW163" s="5" t="s">
        <v>129</v>
      </c>
      <c r="BX163" s="15">
        <f t="shared" si="674"/>
        <v>0</v>
      </c>
      <c r="BY163" s="10" t="str">
        <f>IFERROR(VLOOKUP(A163,'24'!U:V,2,0),"0")</f>
        <v>0</v>
      </c>
      <c r="BZ163" s="5" t="s">
        <v>129</v>
      </c>
      <c r="CA163" s="15">
        <f t="shared" si="675"/>
        <v>0</v>
      </c>
      <c r="CB163" s="10" t="str">
        <f>IFERROR(VLOOKUP(A163,'25'!U:V,2,0),"0")</f>
        <v>0</v>
      </c>
      <c r="CC163" s="5" t="s">
        <v>129</v>
      </c>
      <c r="CD163" s="15">
        <f t="shared" si="676"/>
        <v>0</v>
      </c>
      <c r="CE163" s="10" t="str">
        <f>IFERROR(VLOOKUP(A163,'26'!U:V,2,0),"0")</f>
        <v>0</v>
      </c>
      <c r="CF163" s="5" t="s">
        <v>129</v>
      </c>
      <c r="CG163" s="15">
        <f t="shared" si="677"/>
        <v>0</v>
      </c>
      <c r="CH163" s="10" t="str">
        <f>IFERROR(VLOOKUP(A163,'27'!U:V,2,0),"0")</f>
        <v>0</v>
      </c>
      <c r="CI163" s="5" t="s">
        <v>129</v>
      </c>
      <c r="CJ163" s="15">
        <f t="shared" si="678"/>
        <v>0</v>
      </c>
      <c r="CK163" s="10" t="str">
        <f>IFERROR(VLOOKUP(A163,'28'!U:V,2,0),"0")</f>
        <v>0</v>
      </c>
      <c r="CL163" s="5" t="s">
        <v>129</v>
      </c>
      <c r="CM163" s="15">
        <f t="shared" si="679"/>
        <v>0</v>
      </c>
      <c r="CN163" s="10" t="str">
        <f>IFERROR(VLOOKUP(A163,'29'!U:V,2,0),"0")</f>
        <v>0</v>
      </c>
      <c r="CO163" s="5" t="s">
        <v>129</v>
      </c>
      <c r="CP163" s="15">
        <f t="shared" si="680"/>
        <v>0</v>
      </c>
      <c r="CQ163" s="10" t="str">
        <f>IFERROR(VLOOKUP(A163,'30'!U:V,2,0),"0")</f>
        <v>0</v>
      </c>
      <c r="CR163" s="5" t="s">
        <v>129</v>
      </c>
      <c r="CS163" s="15">
        <f t="shared" si="681"/>
        <v>0</v>
      </c>
      <c r="CT163" s="10" t="str">
        <f>IFERROR(VLOOKUP(A163,'31'!U:V,2,0),"0")</f>
        <v>0</v>
      </c>
      <c r="CU163" s="5" t="s">
        <v>129</v>
      </c>
      <c r="CV163" s="15">
        <f t="shared" si="410"/>
        <v>0</v>
      </c>
      <c r="CW163" s="10" t="str">
        <f>IFERROR(VLOOKUP(B163,'B-plus'!A:D,4,0),"0")</f>
        <v>0</v>
      </c>
      <c r="CX163" s="5" t="s">
        <v>129</v>
      </c>
      <c r="CY163" s="15">
        <f t="shared" si="411"/>
        <v>0</v>
      </c>
    </row>
    <row r="164" spans="1:103" x14ac:dyDescent="0.25">
      <c r="A164" s="5" t="s">
        <v>342</v>
      </c>
      <c r="B164" s="5" t="s">
        <v>342</v>
      </c>
      <c r="C164" s="4" t="s">
        <v>346</v>
      </c>
      <c r="D164" s="13">
        <f>12.73*3</f>
        <v>38.19</v>
      </c>
      <c r="E164" s="19">
        <f t="shared" si="408"/>
        <v>0</v>
      </c>
      <c r="F164" s="5" t="s">
        <v>129</v>
      </c>
      <c r="G164" s="13">
        <f t="shared" si="409"/>
        <v>0</v>
      </c>
      <c r="H164" s="10" t="str">
        <f>IFERROR(VLOOKUP(A164,'1'!U:V,2,0),"0")</f>
        <v>0</v>
      </c>
      <c r="I164" s="5" t="s">
        <v>129</v>
      </c>
      <c r="J164" s="15">
        <f t="shared" ref="J164" si="682">+H164*D164</f>
        <v>0</v>
      </c>
      <c r="K164" s="10" t="str">
        <f>IFERROR(VLOOKUP(A164,'2'!U:V,2,0),"0")</f>
        <v>0</v>
      </c>
      <c r="L164" s="5" t="s">
        <v>129</v>
      </c>
      <c r="M164" s="15">
        <f t="shared" ref="M164" si="683">+K164*D164</f>
        <v>0</v>
      </c>
      <c r="N164" s="10" t="str">
        <f>IFERROR(VLOOKUP(A164,'3'!U:V,2,0),"0")</f>
        <v>0</v>
      </c>
      <c r="O164" s="5" t="s">
        <v>129</v>
      </c>
      <c r="P164" s="15">
        <f t="shared" ref="P164" si="684">+N164*D164</f>
        <v>0</v>
      </c>
      <c r="Q164" s="10" t="str">
        <f>IFERROR(VLOOKUP(A164,'4'!U:V,2,0),"0")</f>
        <v>0</v>
      </c>
      <c r="R164" s="5" t="s">
        <v>129</v>
      </c>
      <c r="S164" s="15">
        <f t="shared" ref="S164" si="685">+Q164*D164</f>
        <v>0</v>
      </c>
      <c r="T164" s="10" t="str">
        <f>IFERROR(VLOOKUP(A164,'5'!U:V,2,0),"0")</f>
        <v>0</v>
      </c>
      <c r="U164" s="5" t="s">
        <v>129</v>
      </c>
      <c r="V164" s="15">
        <f t="shared" ref="V164" si="686">+T164*D164</f>
        <v>0</v>
      </c>
      <c r="W164" s="10" t="str">
        <f>IFERROR(VLOOKUP(A164,'6'!U:V,2,0),"0")</f>
        <v>0</v>
      </c>
      <c r="X164" s="5" t="s">
        <v>129</v>
      </c>
      <c r="Y164" s="15">
        <f t="shared" ref="Y164" si="687">+W164*D164</f>
        <v>0</v>
      </c>
      <c r="Z164" s="10" t="str">
        <f>IFERROR(VLOOKUP(A164,'7'!U:V,2,0),"0")</f>
        <v>0</v>
      </c>
      <c r="AA164" s="5" t="s">
        <v>129</v>
      </c>
      <c r="AB164" s="15">
        <f t="shared" ref="AB164" si="688">+Z164*D164</f>
        <v>0</v>
      </c>
      <c r="AC164" s="10" t="str">
        <f>IFERROR(VLOOKUP(A164,'8'!U:V,2,0),"0")</f>
        <v>0</v>
      </c>
      <c r="AD164" s="5" t="s">
        <v>129</v>
      </c>
      <c r="AE164" s="15">
        <f t="shared" ref="AE164" si="689">+AC164*D164</f>
        <v>0</v>
      </c>
      <c r="AF164" s="10" t="str">
        <f>IFERROR(VLOOKUP(A164,'9'!U:V,2,0),"0")</f>
        <v>0</v>
      </c>
      <c r="AG164" s="5" t="s">
        <v>129</v>
      </c>
      <c r="AH164" s="15">
        <f t="shared" ref="AH164" si="690">+AF164*D164</f>
        <v>0</v>
      </c>
      <c r="AI164" s="10" t="str">
        <f>IFERROR(VLOOKUP(A164,'10'!U:V,2,0),"0")</f>
        <v>0</v>
      </c>
      <c r="AJ164" s="5" t="s">
        <v>129</v>
      </c>
      <c r="AK164" s="15">
        <f t="shared" ref="AK164" si="691">+AI164*D164</f>
        <v>0</v>
      </c>
      <c r="AL164" s="10" t="str">
        <f>IFERROR(VLOOKUP(A164,'11'!U:V,2,0),"0")</f>
        <v>0</v>
      </c>
      <c r="AM164" s="5" t="s">
        <v>129</v>
      </c>
      <c r="AN164" s="15">
        <f t="shared" ref="AN164" si="692">+AL164*D164</f>
        <v>0</v>
      </c>
      <c r="AO164" s="10" t="str">
        <f>IFERROR(VLOOKUP(A164,'12'!U:V,2,0),"0")</f>
        <v>0</v>
      </c>
      <c r="AP164" s="5" t="s">
        <v>129</v>
      </c>
      <c r="AQ164" s="15">
        <f t="shared" ref="AQ164" si="693">+AO164*D164</f>
        <v>0</v>
      </c>
      <c r="AR164" s="10" t="str">
        <f>IFERROR(VLOOKUP(A164,'13'!U:V,2,0),"0")</f>
        <v>0</v>
      </c>
      <c r="AS164" s="5" t="s">
        <v>129</v>
      </c>
      <c r="AT164" s="15">
        <f t="shared" ref="AT164" si="694">+AR164*D164</f>
        <v>0</v>
      </c>
      <c r="AU164" s="10" t="str">
        <f>IFERROR(VLOOKUP(A164,'14'!U:V,2,0),"0")</f>
        <v>0</v>
      </c>
      <c r="AV164" s="5" t="s">
        <v>129</v>
      </c>
      <c r="AW164" s="15">
        <f t="shared" ref="AW164" si="695">+AU164*D164</f>
        <v>0</v>
      </c>
      <c r="AX164" s="10" t="str">
        <f>IFERROR(VLOOKUP(A164,'15'!U:V,2,0),"0")</f>
        <v>0</v>
      </c>
      <c r="AY164" s="5" t="s">
        <v>129</v>
      </c>
      <c r="AZ164" s="15">
        <f t="shared" ref="AZ164" si="696">+AX164*D164</f>
        <v>0</v>
      </c>
      <c r="BA164" s="10" t="str">
        <f>IFERROR(VLOOKUP(A164,'16'!U:V,2,0),"0")</f>
        <v>0</v>
      </c>
      <c r="BB164" s="5" t="s">
        <v>129</v>
      </c>
      <c r="BC164" s="15">
        <f t="shared" ref="BC164" si="697">+BA164*D164</f>
        <v>0</v>
      </c>
      <c r="BD164" s="10" t="str">
        <f>IFERROR(VLOOKUP(A164,'17'!U:V,2,0),"0")</f>
        <v>0</v>
      </c>
      <c r="BE164" s="5" t="s">
        <v>129</v>
      </c>
      <c r="BF164" s="15">
        <f t="shared" ref="BF164" si="698">+BD164*D164</f>
        <v>0</v>
      </c>
      <c r="BG164" s="10" t="str">
        <f>IFERROR(VLOOKUP(A164,'18'!U:V,2,0),"0")</f>
        <v>0</v>
      </c>
      <c r="BH164" s="5" t="s">
        <v>129</v>
      </c>
      <c r="BI164" s="15">
        <f t="shared" ref="BI164" si="699">+BG164*D164</f>
        <v>0</v>
      </c>
      <c r="BJ164" s="10" t="str">
        <f>IFERROR(VLOOKUP(A164,'19'!U:V,2,0),"0")</f>
        <v>0</v>
      </c>
      <c r="BK164" s="5" t="s">
        <v>129</v>
      </c>
      <c r="BL164" s="15">
        <f t="shared" ref="BL164" si="700">+BJ164*D164</f>
        <v>0</v>
      </c>
      <c r="BM164" s="10" t="str">
        <f>IFERROR(VLOOKUP(A164,'20'!U:V,2,0),"0")</f>
        <v>0</v>
      </c>
      <c r="BN164" s="5" t="s">
        <v>129</v>
      </c>
      <c r="BO164" s="15">
        <f t="shared" ref="BO164" si="701">+BM164*D164</f>
        <v>0</v>
      </c>
      <c r="BP164" s="10" t="str">
        <f>IFERROR(VLOOKUP(A164,'21'!U:V,2,0),"0")</f>
        <v>0</v>
      </c>
      <c r="BQ164" s="5" t="s">
        <v>129</v>
      </c>
      <c r="BR164" s="15">
        <f t="shared" ref="BR164" si="702">+BP164*D164</f>
        <v>0</v>
      </c>
      <c r="BS164" s="10" t="str">
        <f>IFERROR(VLOOKUP(A164,'22'!U:V,2,0),"0")</f>
        <v>0</v>
      </c>
      <c r="BT164" s="5" t="s">
        <v>129</v>
      </c>
      <c r="BU164" s="15">
        <f t="shared" ref="BU164" si="703">+BS164*D164</f>
        <v>0</v>
      </c>
      <c r="BV164" s="10" t="str">
        <f>IFERROR(VLOOKUP(A164,'23'!U:V,2,0),"0")</f>
        <v>0</v>
      </c>
      <c r="BW164" s="5" t="s">
        <v>129</v>
      </c>
      <c r="BX164" s="15">
        <f t="shared" ref="BX164" si="704">+BV164*D164</f>
        <v>0</v>
      </c>
      <c r="BY164" s="10" t="str">
        <f>IFERROR(VLOOKUP(A164,'24'!U:V,2,0),"0")</f>
        <v>0</v>
      </c>
      <c r="BZ164" s="5" t="s">
        <v>129</v>
      </c>
      <c r="CA164" s="15">
        <f t="shared" ref="CA164" si="705">+BY164*D164</f>
        <v>0</v>
      </c>
      <c r="CB164" s="10" t="str">
        <f>IFERROR(VLOOKUP(A164,'25'!U:V,2,0),"0")</f>
        <v>0</v>
      </c>
      <c r="CC164" s="5" t="s">
        <v>129</v>
      </c>
      <c r="CD164" s="15">
        <f t="shared" ref="CD164" si="706">+CB164*D164</f>
        <v>0</v>
      </c>
      <c r="CE164" s="10" t="str">
        <f>IFERROR(VLOOKUP(A164,'26'!U:V,2,0),"0")</f>
        <v>0</v>
      </c>
      <c r="CF164" s="5" t="s">
        <v>129</v>
      </c>
      <c r="CG164" s="15">
        <f t="shared" ref="CG164" si="707">+CE164*D164</f>
        <v>0</v>
      </c>
      <c r="CH164" s="10" t="str">
        <f>IFERROR(VLOOKUP(A164,'27'!U:V,2,0),"0")</f>
        <v>0</v>
      </c>
      <c r="CI164" s="5" t="s">
        <v>129</v>
      </c>
      <c r="CJ164" s="15">
        <f t="shared" ref="CJ164" si="708">+CH164*D164</f>
        <v>0</v>
      </c>
      <c r="CK164" s="10" t="str">
        <f>IFERROR(VLOOKUP(A164,'28'!U:V,2,0),"0")</f>
        <v>0</v>
      </c>
      <c r="CL164" s="5" t="s">
        <v>129</v>
      </c>
      <c r="CM164" s="15">
        <f t="shared" ref="CM164" si="709">+CK164*D164</f>
        <v>0</v>
      </c>
      <c r="CN164" s="10" t="str">
        <f>IFERROR(VLOOKUP(A164,'29'!U:V,2,0),"0")</f>
        <v>0</v>
      </c>
      <c r="CO164" s="5" t="s">
        <v>129</v>
      </c>
      <c r="CP164" s="15">
        <f t="shared" ref="CP164" si="710">+CN164*D164</f>
        <v>0</v>
      </c>
      <c r="CQ164" s="10" t="str">
        <f>IFERROR(VLOOKUP(A164,'30'!U:V,2,0),"0")</f>
        <v>0</v>
      </c>
      <c r="CR164" s="5" t="s">
        <v>129</v>
      </c>
      <c r="CS164" s="15">
        <f t="shared" ref="CS164" si="711">+CQ164*D164</f>
        <v>0</v>
      </c>
      <c r="CT164" s="10" t="str">
        <f>IFERROR(VLOOKUP(A164,'31'!U:V,2,0),"0")</f>
        <v>0</v>
      </c>
      <c r="CU164" s="5" t="s">
        <v>129</v>
      </c>
      <c r="CV164" s="15">
        <f t="shared" si="410"/>
        <v>0</v>
      </c>
      <c r="CW164" s="10" t="str">
        <f>IFERROR(VLOOKUP(B164,'B-plus'!A:D,4,0),"0")</f>
        <v>0</v>
      </c>
      <c r="CX164" s="5" t="s">
        <v>129</v>
      </c>
      <c r="CY164" s="15">
        <f t="shared" si="411"/>
        <v>0</v>
      </c>
    </row>
    <row r="165" spans="1:103" x14ac:dyDescent="0.25">
      <c r="A165" s="5" t="s">
        <v>505</v>
      </c>
      <c r="B165" s="5" t="s">
        <v>505</v>
      </c>
      <c r="C165" s="4" t="s">
        <v>506</v>
      </c>
      <c r="D165" s="13">
        <v>13.66</v>
      </c>
      <c r="E165" s="19">
        <f t="shared" si="408"/>
        <v>0</v>
      </c>
      <c r="F165" s="5" t="s">
        <v>129</v>
      </c>
      <c r="G165" s="13">
        <f t="shared" si="409"/>
        <v>0</v>
      </c>
      <c r="H165" s="10" t="str">
        <f>IFERROR(VLOOKUP(A165,'1'!U:V,2,0),"0")</f>
        <v>0</v>
      </c>
      <c r="I165" s="5" t="s">
        <v>129</v>
      </c>
      <c r="J165" s="15">
        <f t="shared" ref="J165" si="712">+H165*D165</f>
        <v>0</v>
      </c>
      <c r="K165" s="10" t="str">
        <f>IFERROR(VLOOKUP(A165,'2'!U:V,2,0),"0")</f>
        <v>0</v>
      </c>
      <c r="L165" s="5" t="s">
        <v>129</v>
      </c>
      <c r="M165" s="15">
        <f t="shared" ref="M165" si="713">+K165*D165</f>
        <v>0</v>
      </c>
      <c r="N165" s="10" t="str">
        <f>IFERROR(VLOOKUP(A165,'3'!U:V,2,0),"0")</f>
        <v>0</v>
      </c>
      <c r="O165" s="5" t="s">
        <v>129</v>
      </c>
      <c r="P165" s="15">
        <f t="shared" ref="P165" si="714">+N165*D165</f>
        <v>0</v>
      </c>
      <c r="Q165" s="10" t="str">
        <f>IFERROR(VLOOKUP(A165,'4'!U:V,2,0),"0")</f>
        <v>0</v>
      </c>
      <c r="R165" s="5" t="s">
        <v>129</v>
      </c>
      <c r="S165" s="15">
        <f t="shared" ref="S165" si="715">+Q165*D165</f>
        <v>0</v>
      </c>
      <c r="T165" s="10" t="str">
        <f>IFERROR(VLOOKUP(A165,'5'!U:V,2,0),"0")</f>
        <v>0</v>
      </c>
      <c r="U165" s="5" t="s">
        <v>129</v>
      </c>
      <c r="V165" s="15">
        <f t="shared" ref="V165" si="716">+T165*D165</f>
        <v>0</v>
      </c>
      <c r="W165" s="10" t="str">
        <f>IFERROR(VLOOKUP(A165,'6'!U:V,2,0),"0")</f>
        <v>0</v>
      </c>
      <c r="X165" s="5" t="s">
        <v>129</v>
      </c>
      <c r="Y165" s="15">
        <f t="shared" ref="Y165" si="717">+W165*D165</f>
        <v>0</v>
      </c>
      <c r="Z165" s="10" t="str">
        <f>IFERROR(VLOOKUP(A165,'7'!U:V,2,0),"0")</f>
        <v>0</v>
      </c>
      <c r="AA165" s="5" t="s">
        <v>129</v>
      </c>
      <c r="AB165" s="15">
        <f t="shared" ref="AB165" si="718">+Z165*D165</f>
        <v>0</v>
      </c>
      <c r="AC165" s="10" t="str">
        <f>IFERROR(VLOOKUP(A165,'8'!U:V,2,0),"0")</f>
        <v>0</v>
      </c>
      <c r="AD165" s="5" t="s">
        <v>129</v>
      </c>
      <c r="AE165" s="15">
        <f t="shared" ref="AE165" si="719">+AC165*D165</f>
        <v>0</v>
      </c>
      <c r="AF165" s="10" t="str">
        <f>IFERROR(VLOOKUP(A165,'9'!U:V,2,0),"0")</f>
        <v>0</v>
      </c>
      <c r="AG165" s="5" t="s">
        <v>129</v>
      </c>
      <c r="AH165" s="15">
        <f t="shared" ref="AH165" si="720">+AF165*D165</f>
        <v>0</v>
      </c>
      <c r="AI165" s="10" t="str">
        <f>IFERROR(VLOOKUP(A165,'10'!U:V,2,0),"0")</f>
        <v>0</v>
      </c>
      <c r="AJ165" s="5" t="s">
        <v>129</v>
      </c>
      <c r="AK165" s="15">
        <f t="shared" ref="AK165" si="721">+AI165*D165</f>
        <v>0</v>
      </c>
      <c r="AL165" s="10" t="str">
        <f>IFERROR(VLOOKUP(A165,'11'!U:V,2,0),"0")</f>
        <v>0</v>
      </c>
      <c r="AM165" s="5" t="s">
        <v>129</v>
      </c>
      <c r="AN165" s="15">
        <f t="shared" ref="AN165" si="722">+AL165*D165</f>
        <v>0</v>
      </c>
      <c r="AO165" s="10" t="str">
        <f>IFERROR(VLOOKUP(A165,'12'!U:V,2,0),"0")</f>
        <v>0</v>
      </c>
      <c r="AP165" s="5" t="s">
        <v>129</v>
      </c>
      <c r="AQ165" s="15">
        <f t="shared" ref="AQ165" si="723">+AO165*D165</f>
        <v>0</v>
      </c>
      <c r="AR165" s="10" t="str">
        <f>IFERROR(VLOOKUP(A165,'13'!U:V,2,0),"0")</f>
        <v>0</v>
      </c>
      <c r="AS165" s="5" t="s">
        <v>129</v>
      </c>
      <c r="AT165" s="15">
        <f t="shared" ref="AT165" si="724">+AR165*D165</f>
        <v>0</v>
      </c>
      <c r="AU165" s="10" t="str">
        <f>IFERROR(VLOOKUP(A165,'14'!U:V,2,0),"0")</f>
        <v>0</v>
      </c>
      <c r="AV165" s="5" t="s">
        <v>129</v>
      </c>
      <c r="AW165" s="15">
        <f t="shared" ref="AW165" si="725">+AU165*D165</f>
        <v>0</v>
      </c>
      <c r="AX165" s="10" t="str">
        <f>IFERROR(VLOOKUP(A165,'15'!U:V,2,0),"0")</f>
        <v>0</v>
      </c>
      <c r="AY165" s="5" t="s">
        <v>129</v>
      </c>
      <c r="AZ165" s="15">
        <f t="shared" ref="AZ165" si="726">+AX165*D165</f>
        <v>0</v>
      </c>
      <c r="BA165" s="10" t="str">
        <f>IFERROR(VLOOKUP(A165,'16'!U:V,2,0),"0")</f>
        <v>0</v>
      </c>
      <c r="BB165" s="5" t="s">
        <v>129</v>
      </c>
      <c r="BC165" s="15">
        <f t="shared" ref="BC165" si="727">+BA165*D165</f>
        <v>0</v>
      </c>
      <c r="BD165" s="10" t="str">
        <f>IFERROR(VLOOKUP(A165,'17'!U:V,2,0),"0")</f>
        <v>0</v>
      </c>
      <c r="BE165" s="5" t="s">
        <v>129</v>
      </c>
      <c r="BF165" s="15">
        <f t="shared" ref="BF165" si="728">+BD165*D165</f>
        <v>0</v>
      </c>
      <c r="BG165" s="10" t="str">
        <f>IFERROR(VLOOKUP(A165,'18'!U:V,2,0),"0")</f>
        <v>0</v>
      </c>
      <c r="BH165" s="5" t="s">
        <v>129</v>
      </c>
      <c r="BI165" s="15">
        <f t="shared" ref="BI165" si="729">+BG165*D165</f>
        <v>0</v>
      </c>
      <c r="BJ165" s="10" t="str">
        <f>IFERROR(VLOOKUP(A165,'19'!U:V,2,0),"0")</f>
        <v>0</v>
      </c>
      <c r="BK165" s="5" t="s">
        <v>129</v>
      </c>
      <c r="BL165" s="15">
        <f t="shared" ref="BL165" si="730">+BJ165*D165</f>
        <v>0</v>
      </c>
      <c r="BM165" s="10" t="str">
        <f>IFERROR(VLOOKUP(A165,'20'!U:V,2,0),"0")</f>
        <v>0</v>
      </c>
      <c r="BN165" s="5" t="s">
        <v>129</v>
      </c>
      <c r="BO165" s="15">
        <f t="shared" ref="BO165" si="731">+BM165*D165</f>
        <v>0</v>
      </c>
      <c r="BP165" s="10" t="str">
        <f>IFERROR(VLOOKUP(A165,'21'!U:V,2,0),"0")</f>
        <v>0</v>
      </c>
      <c r="BQ165" s="5" t="s">
        <v>129</v>
      </c>
      <c r="BR165" s="15">
        <f t="shared" ref="BR165" si="732">+BP165*D165</f>
        <v>0</v>
      </c>
      <c r="BS165" s="10" t="str">
        <f>IFERROR(VLOOKUP(A165,'22'!U:V,2,0),"0")</f>
        <v>0</v>
      </c>
      <c r="BT165" s="5" t="s">
        <v>129</v>
      </c>
      <c r="BU165" s="15">
        <f t="shared" ref="BU165" si="733">+BS165*D165</f>
        <v>0</v>
      </c>
      <c r="BV165" s="10" t="str">
        <f>IFERROR(VLOOKUP(A165,'23'!U:V,2,0),"0")</f>
        <v>0</v>
      </c>
      <c r="BW165" s="5" t="s">
        <v>129</v>
      </c>
      <c r="BX165" s="15">
        <f t="shared" ref="BX165" si="734">+BV165*D165</f>
        <v>0</v>
      </c>
      <c r="BY165" s="10" t="str">
        <f>IFERROR(VLOOKUP(A165,'24'!U:V,2,0),"0")</f>
        <v>0</v>
      </c>
      <c r="BZ165" s="5" t="s">
        <v>129</v>
      </c>
      <c r="CA165" s="15">
        <f t="shared" ref="CA165" si="735">+BY165*D165</f>
        <v>0</v>
      </c>
      <c r="CB165" s="10" t="str">
        <f>IFERROR(VLOOKUP(A165,'25'!U:V,2,0),"0")</f>
        <v>0</v>
      </c>
      <c r="CC165" s="5" t="s">
        <v>129</v>
      </c>
      <c r="CD165" s="15">
        <f t="shared" ref="CD165" si="736">+CB165*D165</f>
        <v>0</v>
      </c>
      <c r="CE165" s="10" t="str">
        <f>IFERROR(VLOOKUP(A165,'26'!U:V,2,0),"0")</f>
        <v>0</v>
      </c>
      <c r="CF165" s="5" t="s">
        <v>129</v>
      </c>
      <c r="CG165" s="15">
        <f t="shared" ref="CG165" si="737">+CE165*D165</f>
        <v>0</v>
      </c>
      <c r="CH165" s="10" t="str">
        <f>IFERROR(VLOOKUP(A165,'27'!U:V,2,0),"0")</f>
        <v>0</v>
      </c>
      <c r="CI165" s="5" t="s">
        <v>129</v>
      </c>
      <c r="CJ165" s="15">
        <f t="shared" ref="CJ165" si="738">+CH165*D165</f>
        <v>0</v>
      </c>
      <c r="CK165" s="10" t="str">
        <f>IFERROR(VLOOKUP(A165,'28'!U:V,2,0),"0")</f>
        <v>0</v>
      </c>
      <c r="CL165" s="5" t="s">
        <v>129</v>
      </c>
      <c r="CM165" s="15">
        <f t="shared" ref="CM165" si="739">+CK165*D165</f>
        <v>0</v>
      </c>
      <c r="CN165" s="10" t="str">
        <f>IFERROR(VLOOKUP(A165,'29'!U:V,2,0),"0")</f>
        <v>0</v>
      </c>
      <c r="CO165" s="5" t="s">
        <v>129</v>
      </c>
      <c r="CP165" s="15">
        <f t="shared" ref="CP165" si="740">+CN165*D165</f>
        <v>0</v>
      </c>
      <c r="CQ165" s="10" t="str">
        <f>IFERROR(VLOOKUP(A165,'30'!U:V,2,0),"0")</f>
        <v>0</v>
      </c>
      <c r="CR165" s="5" t="s">
        <v>129</v>
      </c>
      <c r="CS165" s="15">
        <f t="shared" ref="CS165" si="741">+CQ165*D165</f>
        <v>0</v>
      </c>
      <c r="CT165" s="10" t="str">
        <f>IFERROR(VLOOKUP(A165,'31'!U:V,2,0),"0")</f>
        <v>0</v>
      </c>
      <c r="CU165" s="5" t="s">
        <v>129</v>
      </c>
      <c r="CV165" s="15">
        <f t="shared" si="410"/>
        <v>0</v>
      </c>
      <c r="CW165" s="10" t="str">
        <f>IFERROR(VLOOKUP(B165,'B-plus'!A:D,4,0),"0")</f>
        <v>0</v>
      </c>
      <c r="CX165" s="5" t="s">
        <v>129</v>
      </c>
      <c r="CY165" s="15">
        <f t="shared" si="411"/>
        <v>0</v>
      </c>
    </row>
    <row r="166" spans="1:103" x14ac:dyDescent="0.25">
      <c r="A166" s="5" t="s">
        <v>507</v>
      </c>
      <c r="B166" s="5" t="s">
        <v>507</v>
      </c>
      <c r="C166" s="4" t="s">
        <v>508</v>
      </c>
      <c r="D166" s="13">
        <v>12.73</v>
      </c>
      <c r="E166" s="19">
        <f t="shared" si="408"/>
        <v>0</v>
      </c>
      <c r="F166" s="5" t="s">
        <v>129</v>
      </c>
      <c r="G166" s="13">
        <f t="shared" si="409"/>
        <v>0</v>
      </c>
      <c r="H166" s="10" t="str">
        <f>IFERROR(VLOOKUP(A166,'1'!U:V,2,0),"0")</f>
        <v>0</v>
      </c>
      <c r="I166" s="5" t="s">
        <v>129</v>
      </c>
      <c r="J166" s="15">
        <f t="shared" ref="J166" si="742">+H166*D166</f>
        <v>0</v>
      </c>
      <c r="K166" s="10" t="str">
        <f>IFERROR(VLOOKUP(A166,'2'!U:V,2,0),"0")</f>
        <v>0</v>
      </c>
      <c r="L166" s="5" t="s">
        <v>129</v>
      </c>
      <c r="M166" s="15">
        <f t="shared" ref="M166" si="743">+K166*D166</f>
        <v>0</v>
      </c>
      <c r="N166" s="10" t="str">
        <f>IFERROR(VLOOKUP(A166,'3'!U:V,2,0),"0")</f>
        <v>0</v>
      </c>
      <c r="O166" s="5" t="s">
        <v>129</v>
      </c>
      <c r="P166" s="15">
        <f t="shared" ref="P166" si="744">+N166*D166</f>
        <v>0</v>
      </c>
      <c r="Q166" s="10" t="str">
        <f>IFERROR(VLOOKUP(A166,'4'!U:V,2,0),"0")</f>
        <v>0</v>
      </c>
      <c r="R166" s="5" t="s">
        <v>129</v>
      </c>
      <c r="S166" s="15">
        <f t="shared" ref="S166" si="745">+Q166*D166</f>
        <v>0</v>
      </c>
      <c r="T166" s="10" t="str">
        <f>IFERROR(VLOOKUP(A166,'5'!U:V,2,0),"0")</f>
        <v>0</v>
      </c>
      <c r="U166" s="5" t="s">
        <v>129</v>
      </c>
      <c r="V166" s="15">
        <f t="shared" ref="V166" si="746">+T166*D166</f>
        <v>0</v>
      </c>
      <c r="W166" s="10" t="str">
        <f>IFERROR(VLOOKUP(A166,'6'!U:V,2,0),"0")</f>
        <v>0</v>
      </c>
      <c r="X166" s="5" t="s">
        <v>129</v>
      </c>
      <c r="Y166" s="15">
        <f t="shared" ref="Y166:Y170" si="747">+W166*D166</f>
        <v>0</v>
      </c>
      <c r="Z166" s="10" t="str">
        <f>IFERROR(VLOOKUP(A166,'7'!U:V,2,0),"0")</f>
        <v>0</v>
      </c>
      <c r="AA166" s="5" t="s">
        <v>129</v>
      </c>
      <c r="AB166" s="15">
        <f t="shared" ref="AB166" si="748">+Z166*D166</f>
        <v>0</v>
      </c>
      <c r="AC166" s="10" t="str">
        <f>IFERROR(VLOOKUP(A166,'8'!U:V,2,0),"0")</f>
        <v>0</v>
      </c>
      <c r="AD166" s="5" t="s">
        <v>129</v>
      </c>
      <c r="AE166" s="15">
        <f t="shared" ref="AE166" si="749">+AC166*D166</f>
        <v>0</v>
      </c>
      <c r="AF166" s="10" t="str">
        <f>IFERROR(VLOOKUP(A166,'9'!U:V,2,0),"0")</f>
        <v>0</v>
      </c>
      <c r="AG166" s="5" t="s">
        <v>129</v>
      </c>
      <c r="AH166" s="15">
        <f t="shared" ref="AH166" si="750">+AF166*D166</f>
        <v>0</v>
      </c>
      <c r="AI166" s="10" t="str">
        <f>IFERROR(VLOOKUP(A166,'10'!U:V,2,0),"0")</f>
        <v>0</v>
      </c>
      <c r="AJ166" s="5" t="s">
        <v>129</v>
      </c>
      <c r="AK166" s="15">
        <f t="shared" ref="AK166" si="751">+AI166*D166</f>
        <v>0</v>
      </c>
      <c r="AL166" s="10" t="str">
        <f>IFERROR(VLOOKUP(A166,'11'!U:V,2,0),"0")</f>
        <v>0</v>
      </c>
      <c r="AM166" s="5" t="s">
        <v>129</v>
      </c>
      <c r="AN166" s="15">
        <f t="shared" ref="AN166" si="752">+AL166*D166</f>
        <v>0</v>
      </c>
      <c r="AO166" s="10" t="str">
        <f>IFERROR(VLOOKUP(A166,'12'!U:V,2,0),"0")</f>
        <v>0</v>
      </c>
      <c r="AP166" s="5" t="s">
        <v>129</v>
      </c>
      <c r="AQ166" s="15">
        <f t="shared" ref="AQ166" si="753">+AO166*D166</f>
        <v>0</v>
      </c>
      <c r="AR166" s="10" t="str">
        <f>IFERROR(VLOOKUP(A166,'13'!U:V,2,0),"0")</f>
        <v>0</v>
      </c>
      <c r="AS166" s="5" t="s">
        <v>129</v>
      </c>
      <c r="AT166" s="15">
        <f t="shared" ref="AT166" si="754">+AR166*D166</f>
        <v>0</v>
      </c>
      <c r="AU166" s="10" t="str">
        <f>IFERROR(VLOOKUP(A166,'14'!U:V,2,0),"0")</f>
        <v>0</v>
      </c>
      <c r="AV166" s="5" t="s">
        <v>129</v>
      </c>
      <c r="AW166" s="15">
        <f t="shared" ref="AW166" si="755">+AU166*D166</f>
        <v>0</v>
      </c>
      <c r="AX166" s="10" t="str">
        <f>IFERROR(VLOOKUP(A166,'15'!U:V,2,0),"0")</f>
        <v>0</v>
      </c>
      <c r="AY166" s="5" t="s">
        <v>129</v>
      </c>
      <c r="AZ166" s="15">
        <f t="shared" ref="AZ166" si="756">+AX166*D166</f>
        <v>0</v>
      </c>
      <c r="BA166" s="10" t="str">
        <f>IFERROR(VLOOKUP(A166,'16'!U:V,2,0),"0")</f>
        <v>0</v>
      </c>
      <c r="BB166" s="5" t="s">
        <v>129</v>
      </c>
      <c r="BC166" s="15">
        <f t="shared" ref="BC166" si="757">+BA166*D166</f>
        <v>0</v>
      </c>
      <c r="BD166" s="10" t="str">
        <f>IFERROR(VLOOKUP(A166,'17'!U:V,2,0),"0")</f>
        <v>0</v>
      </c>
      <c r="BE166" s="5" t="s">
        <v>129</v>
      </c>
      <c r="BF166" s="15">
        <f t="shared" ref="BF166" si="758">+BD166*D166</f>
        <v>0</v>
      </c>
      <c r="BG166" s="10" t="str">
        <f>IFERROR(VLOOKUP(A166,'18'!U:V,2,0),"0")</f>
        <v>0</v>
      </c>
      <c r="BH166" s="5" t="s">
        <v>129</v>
      </c>
      <c r="BI166" s="15">
        <f t="shared" ref="BI166" si="759">+BG166*D166</f>
        <v>0</v>
      </c>
      <c r="BJ166" s="10" t="str">
        <f>IFERROR(VLOOKUP(A166,'19'!U:V,2,0),"0")</f>
        <v>0</v>
      </c>
      <c r="BK166" s="5" t="s">
        <v>129</v>
      </c>
      <c r="BL166" s="15">
        <f t="shared" ref="BL166" si="760">+BJ166*D166</f>
        <v>0</v>
      </c>
      <c r="BM166" s="10" t="str">
        <f>IFERROR(VLOOKUP(A166,'20'!U:V,2,0),"0")</f>
        <v>0</v>
      </c>
      <c r="BN166" s="5" t="s">
        <v>129</v>
      </c>
      <c r="BO166" s="15">
        <f t="shared" ref="BO166" si="761">+BM166*D166</f>
        <v>0</v>
      </c>
      <c r="BP166" s="10" t="str">
        <f>IFERROR(VLOOKUP(A166,'21'!U:V,2,0),"0")</f>
        <v>0</v>
      </c>
      <c r="BQ166" s="5" t="s">
        <v>129</v>
      </c>
      <c r="BR166" s="15">
        <f t="shared" ref="BR166" si="762">+BP166*D166</f>
        <v>0</v>
      </c>
      <c r="BS166" s="10" t="str">
        <f>IFERROR(VLOOKUP(A166,'22'!U:V,2,0),"0")</f>
        <v>0</v>
      </c>
      <c r="BT166" s="5" t="s">
        <v>129</v>
      </c>
      <c r="BU166" s="15">
        <f t="shared" ref="BU166" si="763">+BS166*D166</f>
        <v>0</v>
      </c>
      <c r="BV166" s="10" t="str">
        <f>IFERROR(VLOOKUP(A166,'23'!U:V,2,0),"0")</f>
        <v>0</v>
      </c>
      <c r="BW166" s="5" t="s">
        <v>129</v>
      </c>
      <c r="BX166" s="15">
        <f t="shared" ref="BX166" si="764">+BV166*D166</f>
        <v>0</v>
      </c>
      <c r="BY166" s="10" t="str">
        <f>IFERROR(VLOOKUP(A166,'24'!U:V,2,0),"0")</f>
        <v>0</v>
      </c>
      <c r="BZ166" s="5" t="s">
        <v>129</v>
      </c>
      <c r="CA166" s="15">
        <f t="shared" ref="CA166" si="765">+BY166*D166</f>
        <v>0</v>
      </c>
      <c r="CB166" s="10" t="str">
        <f>IFERROR(VLOOKUP(A166,'25'!U:V,2,0),"0")</f>
        <v>0</v>
      </c>
      <c r="CC166" s="5" t="s">
        <v>129</v>
      </c>
      <c r="CD166" s="15">
        <f t="shared" ref="CD166" si="766">+CB166*D166</f>
        <v>0</v>
      </c>
      <c r="CE166" s="10" t="str">
        <f>IFERROR(VLOOKUP(A166,'26'!U:V,2,0),"0")</f>
        <v>0</v>
      </c>
      <c r="CF166" s="5" t="s">
        <v>129</v>
      </c>
      <c r="CG166" s="15">
        <f t="shared" ref="CG166" si="767">+CE166*D166</f>
        <v>0</v>
      </c>
      <c r="CH166" s="10" t="str">
        <f>IFERROR(VLOOKUP(A166,'27'!U:V,2,0),"0")</f>
        <v>0</v>
      </c>
      <c r="CI166" s="5" t="s">
        <v>129</v>
      </c>
      <c r="CJ166" s="15">
        <f t="shared" ref="CJ166" si="768">+CH166*D166</f>
        <v>0</v>
      </c>
      <c r="CK166" s="10" t="str">
        <f>IFERROR(VLOOKUP(A166,'28'!U:V,2,0),"0")</f>
        <v>0</v>
      </c>
      <c r="CL166" s="5" t="s">
        <v>129</v>
      </c>
      <c r="CM166" s="15">
        <f t="shared" ref="CM166" si="769">+CK166*D166</f>
        <v>0</v>
      </c>
      <c r="CN166" s="10" t="str">
        <f>IFERROR(VLOOKUP(A166,'29'!U:V,2,0),"0")</f>
        <v>0</v>
      </c>
      <c r="CO166" s="5" t="s">
        <v>129</v>
      </c>
      <c r="CP166" s="15">
        <f t="shared" ref="CP166" si="770">+CN166*D166</f>
        <v>0</v>
      </c>
      <c r="CQ166" s="10" t="str">
        <f>IFERROR(VLOOKUP(A166,'30'!U:V,2,0),"0")</f>
        <v>0</v>
      </c>
      <c r="CR166" s="5" t="s">
        <v>129</v>
      </c>
      <c r="CS166" s="15">
        <f t="shared" ref="CS166" si="771">+CQ166*D166</f>
        <v>0</v>
      </c>
      <c r="CT166" s="10" t="str">
        <f>IFERROR(VLOOKUP(A166,'31'!U:V,2,0),"0")</f>
        <v>0</v>
      </c>
      <c r="CU166" s="5" t="s">
        <v>129</v>
      </c>
      <c r="CV166" s="15">
        <f t="shared" si="410"/>
        <v>0</v>
      </c>
      <c r="CW166" s="10" t="str">
        <f>IFERROR(VLOOKUP(B166,'B-plus'!A:D,4,0),"0")</f>
        <v>0</v>
      </c>
      <c r="CX166" s="5" t="s">
        <v>129</v>
      </c>
      <c r="CY166" s="15">
        <f t="shared" si="411"/>
        <v>0</v>
      </c>
    </row>
    <row r="167" spans="1:103" x14ac:dyDescent="0.25">
      <c r="A167" s="5" t="s">
        <v>509</v>
      </c>
      <c r="B167" s="5" t="s">
        <v>509</v>
      </c>
      <c r="C167" s="4" t="s">
        <v>510</v>
      </c>
      <c r="D167" s="13">
        <f>70.94*3</f>
        <v>212.82</v>
      </c>
      <c r="E167" s="19">
        <f t="shared" si="408"/>
        <v>0</v>
      </c>
      <c r="F167" s="5" t="s">
        <v>129</v>
      </c>
      <c r="G167" s="13">
        <f t="shared" si="409"/>
        <v>0</v>
      </c>
      <c r="H167" s="10" t="str">
        <f>IFERROR(VLOOKUP(A167,'1'!U:V,2,0),"0")</f>
        <v>0</v>
      </c>
      <c r="I167" s="5" t="s">
        <v>129</v>
      </c>
      <c r="J167" s="15">
        <f t="shared" ref="J167:J173" si="772">+H167*D167</f>
        <v>0</v>
      </c>
      <c r="K167" s="10" t="str">
        <f>IFERROR(VLOOKUP(A167,'2'!U:V,2,0),"0")</f>
        <v>0</v>
      </c>
      <c r="L167" s="5" t="s">
        <v>129</v>
      </c>
      <c r="M167" s="15">
        <f t="shared" ref="M167:M173" si="773">+K167*D167</f>
        <v>0</v>
      </c>
      <c r="N167" s="10" t="str">
        <f>IFERROR(VLOOKUP(A167,'3'!U:V,2,0),"0")</f>
        <v>0</v>
      </c>
      <c r="O167" s="5" t="s">
        <v>129</v>
      </c>
      <c r="P167" s="15">
        <f t="shared" ref="P167:P173" si="774">+N167*D167</f>
        <v>0</v>
      </c>
      <c r="Q167" s="10" t="str">
        <f>IFERROR(VLOOKUP(A167,'4'!U:V,2,0),"0")</f>
        <v>0</v>
      </c>
      <c r="R167" s="5" t="s">
        <v>129</v>
      </c>
      <c r="S167" s="15">
        <f t="shared" ref="S167:S173" si="775">+Q167*D167</f>
        <v>0</v>
      </c>
      <c r="T167" s="10" t="str">
        <f>IFERROR(VLOOKUP(A167,'5'!U:V,2,0),"0")</f>
        <v>0</v>
      </c>
      <c r="U167" s="5" t="s">
        <v>129</v>
      </c>
      <c r="V167" s="15">
        <f t="shared" ref="V167:V173" si="776">+T167*D167</f>
        <v>0</v>
      </c>
      <c r="W167" s="10" t="str">
        <f>IFERROR(VLOOKUP(A167,'6'!U:V,2,0),"0")</f>
        <v>0</v>
      </c>
      <c r="X167" s="5" t="s">
        <v>129</v>
      </c>
      <c r="Y167" s="15">
        <f t="shared" si="747"/>
        <v>0</v>
      </c>
      <c r="Z167" s="10" t="str">
        <f>IFERROR(VLOOKUP(A167,'7'!U:V,2,0),"0")</f>
        <v>0</v>
      </c>
      <c r="AA167" s="5" t="s">
        <v>129</v>
      </c>
      <c r="AB167" s="15">
        <f t="shared" ref="AB167:AB173" si="777">+Z167*D167</f>
        <v>0</v>
      </c>
      <c r="AC167" s="10" t="str">
        <f>IFERROR(VLOOKUP(A167,'8'!U:V,2,0),"0")</f>
        <v>0</v>
      </c>
      <c r="AD167" s="5" t="s">
        <v>129</v>
      </c>
      <c r="AE167" s="15">
        <f t="shared" ref="AE167:AE173" si="778">+AC167*D167</f>
        <v>0</v>
      </c>
      <c r="AF167" s="10" t="str">
        <f>IFERROR(VLOOKUP(A167,'9'!U:V,2,0),"0")</f>
        <v>0</v>
      </c>
      <c r="AG167" s="5" t="s">
        <v>129</v>
      </c>
      <c r="AH167" s="15">
        <f t="shared" ref="AH167:AH173" si="779">+AF167*D167</f>
        <v>0</v>
      </c>
      <c r="AI167" s="10" t="str">
        <f>IFERROR(VLOOKUP(A167,'10'!U:V,2,0),"0")</f>
        <v>0</v>
      </c>
      <c r="AJ167" s="5" t="s">
        <v>129</v>
      </c>
      <c r="AK167" s="15">
        <f t="shared" ref="AK167:AK173" si="780">+AI167*D167</f>
        <v>0</v>
      </c>
      <c r="AL167" s="10" t="str">
        <f>IFERROR(VLOOKUP(A167,'11'!U:V,2,0),"0")</f>
        <v>0</v>
      </c>
      <c r="AM167" s="5" t="s">
        <v>129</v>
      </c>
      <c r="AN167" s="15">
        <f t="shared" ref="AN167:AN173" si="781">+AL167*D167</f>
        <v>0</v>
      </c>
      <c r="AO167" s="10" t="str">
        <f>IFERROR(VLOOKUP(A167,'12'!U:V,2,0),"0")</f>
        <v>0</v>
      </c>
      <c r="AP167" s="5" t="s">
        <v>129</v>
      </c>
      <c r="AQ167" s="15">
        <f t="shared" ref="AQ167:AQ173" si="782">+AO167*D167</f>
        <v>0</v>
      </c>
      <c r="AR167" s="10" t="str">
        <f>IFERROR(VLOOKUP(A167,'13'!U:V,2,0),"0")</f>
        <v>0</v>
      </c>
      <c r="AS167" s="5" t="s">
        <v>129</v>
      </c>
      <c r="AT167" s="15">
        <f t="shared" ref="AT167:AT173" si="783">+AR167*D167</f>
        <v>0</v>
      </c>
      <c r="AU167" s="10" t="str">
        <f>IFERROR(VLOOKUP(A167,'14'!U:V,2,0),"0")</f>
        <v>0</v>
      </c>
      <c r="AV167" s="5" t="s">
        <v>129</v>
      </c>
      <c r="AW167" s="15">
        <f t="shared" ref="AW167:AW173" si="784">+AU167*D167</f>
        <v>0</v>
      </c>
      <c r="AX167" s="10" t="str">
        <f>IFERROR(VLOOKUP(A167,'15'!U:V,2,0),"0")</f>
        <v>0</v>
      </c>
      <c r="AY167" s="5" t="s">
        <v>129</v>
      </c>
      <c r="AZ167" s="15">
        <f t="shared" ref="AZ167:AZ173" si="785">+AX167*D167</f>
        <v>0</v>
      </c>
      <c r="BA167" s="10" t="str">
        <f>IFERROR(VLOOKUP(A167,'16'!U:V,2,0),"0")</f>
        <v>0</v>
      </c>
      <c r="BB167" s="5" t="s">
        <v>129</v>
      </c>
      <c r="BC167" s="15">
        <f t="shared" ref="BC167:BC173" si="786">+BA167*D167</f>
        <v>0</v>
      </c>
      <c r="BD167" s="10" t="str">
        <f>IFERROR(VLOOKUP(A167,'17'!U:V,2,0),"0")</f>
        <v>0</v>
      </c>
      <c r="BE167" s="5" t="s">
        <v>129</v>
      </c>
      <c r="BF167" s="15">
        <f t="shared" ref="BF167:BF173" si="787">+BD167*D167</f>
        <v>0</v>
      </c>
      <c r="BG167" s="10" t="str">
        <f>IFERROR(VLOOKUP(A167,'18'!U:V,2,0),"0")</f>
        <v>0</v>
      </c>
      <c r="BH167" s="5" t="s">
        <v>129</v>
      </c>
      <c r="BI167" s="15">
        <f t="shared" ref="BI167:BI173" si="788">+BG167*D167</f>
        <v>0</v>
      </c>
      <c r="BJ167" s="10" t="str">
        <f>IFERROR(VLOOKUP(A167,'19'!U:V,2,0),"0")</f>
        <v>0</v>
      </c>
      <c r="BK167" s="5" t="s">
        <v>129</v>
      </c>
      <c r="BL167" s="15">
        <f t="shared" ref="BL167:BL173" si="789">+BJ167*D167</f>
        <v>0</v>
      </c>
      <c r="BM167" s="10" t="str">
        <f>IFERROR(VLOOKUP(A167,'20'!U:V,2,0),"0")</f>
        <v>0</v>
      </c>
      <c r="BN167" s="5" t="s">
        <v>129</v>
      </c>
      <c r="BO167" s="15">
        <f t="shared" ref="BO167:BO173" si="790">+BM167*D167</f>
        <v>0</v>
      </c>
      <c r="BP167" s="10" t="str">
        <f>IFERROR(VLOOKUP(A167,'21'!U:V,2,0),"0")</f>
        <v>0</v>
      </c>
      <c r="BQ167" s="5" t="s">
        <v>129</v>
      </c>
      <c r="BR167" s="15">
        <f t="shared" ref="BR167:BR173" si="791">+BP167*D167</f>
        <v>0</v>
      </c>
      <c r="BS167" s="10" t="str">
        <f>IFERROR(VLOOKUP(A167,'22'!U:V,2,0),"0")</f>
        <v>0</v>
      </c>
      <c r="BT167" s="5" t="s">
        <v>129</v>
      </c>
      <c r="BU167" s="15">
        <f t="shared" ref="BU167:BU173" si="792">+BS167*D167</f>
        <v>0</v>
      </c>
      <c r="BV167" s="10" t="str">
        <f>IFERROR(VLOOKUP(A167,'23'!U:V,2,0),"0")</f>
        <v>0</v>
      </c>
      <c r="BW167" s="5" t="s">
        <v>129</v>
      </c>
      <c r="BX167" s="15">
        <f t="shared" ref="BX167:BX173" si="793">+BV167*D167</f>
        <v>0</v>
      </c>
      <c r="BY167" s="10" t="str">
        <f>IFERROR(VLOOKUP(A167,'24'!U:V,2,0),"0")</f>
        <v>0</v>
      </c>
      <c r="BZ167" s="5" t="s">
        <v>129</v>
      </c>
      <c r="CA167" s="15">
        <f t="shared" ref="CA167:CA173" si="794">+BY167*D167</f>
        <v>0</v>
      </c>
      <c r="CB167" s="10" t="str">
        <f>IFERROR(VLOOKUP(A167,'25'!U:V,2,0),"0")</f>
        <v>0</v>
      </c>
      <c r="CC167" s="5" t="s">
        <v>129</v>
      </c>
      <c r="CD167" s="15">
        <f t="shared" ref="CD167:CD173" si="795">+CB167*D167</f>
        <v>0</v>
      </c>
      <c r="CE167" s="10" t="str">
        <f>IFERROR(VLOOKUP(A167,'26'!U:V,2,0),"0")</f>
        <v>0</v>
      </c>
      <c r="CF167" s="5" t="s">
        <v>129</v>
      </c>
      <c r="CG167" s="15">
        <f t="shared" ref="CG167:CG173" si="796">+CE167*D167</f>
        <v>0</v>
      </c>
      <c r="CH167" s="10" t="str">
        <f>IFERROR(VLOOKUP(A167,'27'!U:V,2,0),"0")</f>
        <v>0</v>
      </c>
      <c r="CI167" s="5" t="s">
        <v>129</v>
      </c>
      <c r="CJ167" s="15">
        <f t="shared" ref="CJ167:CJ173" si="797">+CH167*D167</f>
        <v>0</v>
      </c>
      <c r="CK167" s="10" t="str">
        <f>IFERROR(VLOOKUP(A167,'28'!U:V,2,0),"0")</f>
        <v>0</v>
      </c>
      <c r="CL167" s="5" t="s">
        <v>129</v>
      </c>
      <c r="CM167" s="15">
        <f t="shared" ref="CM167:CM173" si="798">+CK167*D167</f>
        <v>0</v>
      </c>
      <c r="CN167" s="10" t="str">
        <f>IFERROR(VLOOKUP(A167,'29'!U:V,2,0),"0")</f>
        <v>0</v>
      </c>
      <c r="CO167" s="5" t="s">
        <v>129</v>
      </c>
      <c r="CP167" s="15">
        <f t="shared" ref="CP167:CP173" si="799">+CN167*D167</f>
        <v>0</v>
      </c>
      <c r="CQ167" s="10" t="str">
        <f>IFERROR(VLOOKUP(A167,'30'!U:V,2,0),"0")</f>
        <v>0</v>
      </c>
      <c r="CR167" s="5" t="s">
        <v>129</v>
      </c>
      <c r="CS167" s="15">
        <f t="shared" ref="CS167:CS173" si="800">+CQ167*D167</f>
        <v>0</v>
      </c>
      <c r="CT167" s="10" t="str">
        <f>IFERROR(VLOOKUP(A167,'31'!U:V,2,0),"0")</f>
        <v>0</v>
      </c>
      <c r="CU167" s="5" t="s">
        <v>129</v>
      </c>
      <c r="CV167" s="15">
        <f t="shared" si="410"/>
        <v>0</v>
      </c>
      <c r="CW167" s="10" t="str">
        <f>IFERROR(VLOOKUP(B167,'B-plus'!A:D,4,0),"0")</f>
        <v>0</v>
      </c>
      <c r="CX167" s="5" t="s">
        <v>129</v>
      </c>
      <c r="CY167" s="15">
        <f t="shared" si="411"/>
        <v>0</v>
      </c>
    </row>
    <row r="168" spans="1:103" x14ac:dyDescent="0.25">
      <c r="A168" s="5" t="s">
        <v>511</v>
      </c>
      <c r="B168" s="5" t="s">
        <v>511</v>
      </c>
      <c r="C168" s="4" t="s">
        <v>512</v>
      </c>
      <c r="D168" s="13">
        <v>212.82</v>
      </c>
      <c r="E168" s="19">
        <f t="shared" si="408"/>
        <v>0</v>
      </c>
      <c r="F168" s="5" t="s">
        <v>256</v>
      </c>
      <c r="G168" s="13">
        <f t="shared" si="409"/>
        <v>0</v>
      </c>
      <c r="H168" s="10" t="str">
        <f>IFERROR(VLOOKUP(A168,'1'!U:V,2,0),"0")</f>
        <v>0</v>
      </c>
      <c r="I168" s="5" t="s">
        <v>256</v>
      </c>
      <c r="J168" s="15">
        <f t="shared" si="772"/>
        <v>0</v>
      </c>
      <c r="K168" s="10" t="str">
        <f>IFERROR(VLOOKUP(A168,'2'!U:V,2,0),"0")</f>
        <v>0</v>
      </c>
      <c r="L168" s="5" t="s">
        <v>256</v>
      </c>
      <c r="M168" s="15">
        <f t="shared" si="773"/>
        <v>0</v>
      </c>
      <c r="N168" s="10" t="str">
        <f>IFERROR(VLOOKUP(A168,'3'!U:V,2,0),"0")</f>
        <v>0</v>
      </c>
      <c r="O168" s="5" t="s">
        <v>256</v>
      </c>
      <c r="P168" s="15">
        <f t="shared" si="774"/>
        <v>0</v>
      </c>
      <c r="Q168" s="10" t="str">
        <f>IFERROR(VLOOKUP(A168,'4'!U:V,2,0),"0")</f>
        <v>0</v>
      </c>
      <c r="R168" s="5" t="s">
        <v>256</v>
      </c>
      <c r="S168" s="15">
        <f t="shared" si="775"/>
        <v>0</v>
      </c>
      <c r="T168" s="10" t="str">
        <f>IFERROR(VLOOKUP(A168,'5'!U:V,2,0),"0")</f>
        <v>0</v>
      </c>
      <c r="U168" s="5" t="s">
        <v>256</v>
      </c>
      <c r="V168" s="15">
        <f t="shared" si="776"/>
        <v>0</v>
      </c>
      <c r="W168" s="10" t="str">
        <f>IFERROR(VLOOKUP(A168,'6'!U:V,2,0),"0")</f>
        <v>0</v>
      </c>
      <c r="X168" s="5" t="s">
        <v>256</v>
      </c>
      <c r="Y168" s="15">
        <f t="shared" si="747"/>
        <v>0</v>
      </c>
      <c r="Z168" s="10" t="str">
        <f>IFERROR(VLOOKUP(A168,'7'!U:V,2,0),"0")</f>
        <v>0</v>
      </c>
      <c r="AA168" s="5" t="s">
        <v>256</v>
      </c>
      <c r="AB168" s="15">
        <f t="shared" si="777"/>
        <v>0</v>
      </c>
      <c r="AC168" s="10" t="str">
        <f>IFERROR(VLOOKUP(A168,'8'!U:V,2,0),"0")</f>
        <v>0</v>
      </c>
      <c r="AD168" s="5" t="s">
        <v>256</v>
      </c>
      <c r="AE168" s="15">
        <f t="shared" si="778"/>
        <v>0</v>
      </c>
      <c r="AF168" s="10" t="str">
        <f>IFERROR(VLOOKUP(A168,'9'!U:V,2,0),"0")</f>
        <v>0</v>
      </c>
      <c r="AG168" s="5" t="s">
        <v>256</v>
      </c>
      <c r="AH168" s="15">
        <f t="shared" si="779"/>
        <v>0</v>
      </c>
      <c r="AI168" s="10" t="str">
        <f>IFERROR(VLOOKUP(A168,'10'!U:V,2,0),"0")</f>
        <v>0</v>
      </c>
      <c r="AJ168" s="5" t="s">
        <v>256</v>
      </c>
      <c r="AK168" s="15">
        <f t="shared" si="780"/>
        <v>0</v>
      </c>
      <c r="AL168" s="10" t="str">
        <f>IFERROR(VLOOKUP(A168,'11'!U:V,2,0),"0")</f>
        <v>0</v>
      </c>
      <c r="AM168" s="5" t="s">
        <v>256</v>
      </c>
      <c r="AN168" s="15">
        <f t="shared" si="781"/>
        <v>0</v>
      </c>
      <c r="AO168" s="10" t="str">
        <f>IFERROR(VLOOKUP(A168,'12'!U:V,2,0),"0")</f>
        <v>0</v>
      </c>
      <c r="AP168" s="5" t="s">
        <v>256</v>
      </c>
      <c r="AQ168" s="15">
        <f t="shared" si="782"/>
        <v>0</v>
      </c>
      <c r="AR168" s="10" t="str">
        <f>IFERROR(VLOOKUP(A168,'13'!U:V,2,0),"0")</f>
        <v>0</v>
      </c>
      <c r="AS168" s="5" t="s">
        <v>256</v>
      </c>
      <c r="AT168" s="15">
        <f t="shared" si="783"/>
        <v>0</v>
      </c>
      <c r="AU168" s="10" t="str">
        <f>IFERROR(VLOOKUP(A168,'14'!U:V,2,0),"0")</f>
        <v>0</v>
      </c>
      <c r="AV168" s="5" t="s">
        <v>256</v>
      </c>
      <c r="AW168" s="15">
        <f t="shared" si="784"/>
        <v>0</v>
      </c>
      <c r="AX168" s="10" t="str">
        <f>IFERROR(VLOOKUP(A168,'15'!U:V,2,0),"0")</f>
        <v>0</v>
      </c>
      <c r="AY168" s="5" t="s">
        <v>256</v>
      </c>
      <c r="AZ168" s="15">
        <f t="shared" si="785"/>
        <v>0</v>
      </c>
      <c r="BA168" s="10" t="str">
        <f>IFERROR(VLOOKUP(A168,'16'!U:V,2,0),"0")</f>
        <v>0</v>
      </c>
      <c r="BB168" s="5" t="s">
        <v>256</v>
      </c>
      <c r="BC168" s="15">
        <f t="shared" si="786"/>
        <v>0</v>
      </c>
      <c r="BD168" s="10" t="str">
        <f>IFERROR(VLOOKUP(A168,'17'!U:V,2,0),"0")</f>
        <v>0</v>
      </c>
      <c r="BE168" s="5" t="s">
        <v>256</v>
      </c>
      <c r="BF168" s="15">
        <f t="shared" si="787"/>
        <v>0</v>
      </c>
      <c r="BG168" s="10" t="str">
        <f>IFERROR(VLOOKUP(A168,'18'!U:V,2,0),"0")</f>
        <v>0</v>
      </c>
      <c r="BH168" s="5" t="s">
        <v>256</v>
      </c>
      <c r="BI168" s="15">
        <f t="shared" si="788"/>
        <v>0</v>
      </c>
      <c r="BJ168" s="10" t="str">
        <f>IFERROR(VLOOKUP(A168,'19'!U:V,2,0),"0")</f>
        <v>0</v>
      </c>
      <c r="BK168" s="5" t="s">
        <v>256</v>
      </c>
      <c r="BL168" s="15">
        <f t="shared" si="789"/>
        <v>0</v>
      </c>
      <c r="BM168" s="10" t="str">
        <f>IFERROR(VLOOKUP(A168,'20'!U:V,2,0),"0")</f>
        <v>0</v>
      </c>
      <c r="BN168" s="5" t="s">
        <v>256</v>
      </c>
      <c r="BO168" s="15">
        <f t="shared" si="790"/>
        <v>0</v>
      </c>
      <c r="BP168" s="10" t="str">
        <f>IFERROR(VLOOKUP(A168,'21'!U:V,2,0),"0")</f>
        <v>0</v>
      </c>
      <c r="BQ168" s="5" t="s">
        <v>256</v>
      </c>
      <c r="BR168" s="15">
        <f t="shared" si="791"/>
        <v>0</v>
      </c>
      <c r="BS168" s="10" t="str">
        <f>IFERROR(VLOOKUP(A168,'22'!U:V,2,0),"0")</f>
        <v>0</v>
      </c>
      <c r="BT168" s="5" t="s">
        <v>256</v>
      </c>
      <c r="BU168" s="15">
        <f t="shared" si="792"/>
        <v>0</v>
      </c>
      <c r="BV168" s="10" t="str">
        <f>IFERROR(VLOOKUP(A168,'23'!U:V,2,0),"0")</f>
        <v>0</v>
      </c>
      <c r="BW168" s="5" t="s">
        <v>256</v>
      </c>
      <c r="BX168" s="15">
        <f t="shared" si="793"/>
        <v>0</v>
      </c>
      <c r="BY168" s="10" t="str">
        <f>IFERROR(VLOOKUP(A168,'24'!U:V,2,0),"0")</f>
        <v>0</v>
      </c>
      <c r="BZ168" s="5" t="s">
        <v>256</v>
      </c>
      <c r="CA168" s="15">
        <f t="shared" si="794"/>
        <v>0</v>
      </c>
      <c r="CB168" s="10" t="str">
        <f>IFERROR(VLOOKUP(A168,'25'!U:V,2,0),"0")</f>
        <v>0</v>
      </c>
      <c r="CC168" s="5" t="s">
        <v>256</v>
      </c>
      <c r="CD168" s="15">
        <f t="shared" si="795"/>
        <v>0</v>
      </c>
      <c r="CE168" s="10" t="str">
        <f>IFERROR(VLOOKUP(A168,'26'!U:V,2,0),"0")</f>
        <v>0</v>
      </c>
      <c r="CF168" s="5" t="s">
        <v>256</v>
      </c>
      <c r="CG168" s="15">
        <f t="shared" si="796"/>
        <v>0</v>
      </c>
      <c r="CH168" s="10" t="str">
        <f>IFERROR(VLOOKUP(A168,'27'!U:V,2,0),"0")</f>
        <v>0</v>
      </c>
      <c r="CI168" s="5" t="s">
        <v>256</v>
      </c>
      <c r="CJ168" s="15">
        <f t="shared" si="797"/>
        <v>0</v>
      </c>
      <c r="CK168" s="10" t="str">
        <f>IFERROR(VLOOKUP(A168,'28'!U:V,2,0),"0")</f>
        <v>0</v>
      </c>
      <c r="CL168" s="5" t="s">
        <v>256</v>
      </c>
      <c r="CM168" s="15">
        <f t="shared" si="798"/>
        <v>0</v>
      </c>
      <c r="CN168" s="10" t="str">
        <f>IFERROR(VLOOKUP(A168,'29'!U:V,2,0),"0")</f>
        <v>0</v>
      </c>
      <c r="CO168" s="5" t="s">
        <v>256</v>
      </c>
      <c r="CP168" s="15">
        <f t="shared" si="799"/>
        <v>0</v>
      </c>
      <c r="CQ168" s="10" t="str">
        <f>IFERROR(VLOOKUP(A168,'30'!U:V,2,0),"0")</f>
        <v>0</v>
      </c>
      <c r="CR168" s="5" t="s">
        <v>256</v>
      </c>
      <c r="CS168" s="15">
        <f t="shared" si="800"/>
        <v>0</v>
      </c>
      <c r="CT168" s="10" t="str">
        <f>IFERROR(VLOOKUP(A168,'31'!U:V,2,0),"0")</f>
        <v>0</v>
      </c>
      <c r="CU168" s="5" t="s">
        <v>256</v>
      </c>
      <c r="CV168" s="15">
        <f t="shared" si="410"/>
        <v>0</v>
      </c>
      <c r="CW168" s="10" t="str">
        <f>IFERROR(VLOOKUP(B168,'B-plus'!A:D,4,0),"0")</f>
        <v>0</v>
      </c>
      <c r="CX168" s="5" t="s">
        <v>256</v>
      </c>
      <c r="CY168" s="15">
        <f t="shared" si="411"/>
        <v>0</v>
      </c>
    </row>
    <row r="169" spans="1:103" x14ac:dyDescent="0.25">
      <c r="A169" s="5" t="s">
        <v>514</v>
      </c>
      <c r="B169" s="5">
        <v>1113221</v>
      </c>
      <c r="C169" s="4" t="s">
        <v>515</v>
      </c>
      <c r="D169" s="95">
        <f>18.85+0.01</f>
        <v>18.860000000000003</v>
      </c>
      <c r="E169" s="19">
        <f t="shared" si="408"/>
        <v>0</v>
      </c>
      <c r="F169" s="5" t="s">
        <v>130</v>
      </c>
      <c r="G169" s="13">
        <f t="shared" si="409"/>
        <v>0</v>
      </c>
      <c r="H169" s="10" t="str">
        <f>IFERROR(VLOOKUP(A169,'1'!U:V,2,0),"0")</f>
        <v>0</v>
      </c>
      <c r="I169" s="5" t="s">
        <v>130</v>
      </c>
      <c r="J169" s="15">
        <f t="shared" si="772"/>
        <v>0</v>
      </c>
      <c r="K169" s="10" t="str">
        <f>IFERROR(VLOOKUP(A169,'2'!U:V,2,0),"0")</f>
        <v>0</v>
      </c>
      <c r="L169" s="5" t="s">
        <v>130</v>
      </c>
      <c r="M169" s="15">
        <f t="shared" si="773"/>
        <v>0</v>
      </c>
      <c r="N169" s="10" t="str">
        <f>IFERROR(VLOOKUP(A169,'3'!U:V,2,0),"0")</f>
        <v>0</v>
      </c>
      <c r="O169" s="5" t="s">
        <v>130</v>
      </c>
      <c r="P169" s="15">
        <f t="shared" si="774"/>
        <v>0</v>
      </c>
      <c r="Q169" s="10" t="str">
        <f>IFERROR(VLOOKUP(A169,'4'!U:V,2,0),"0")</f>
        <v>0</v>
      </c>
      <c r="R169" s="5" t="s">
        <v>130</v>
      </c>
      <c r="S169" s="15">
        <f t="shared" si="775"/>
        <v>0</v>
      </c>
      <c r="T169" s="10" t="str">
        <f>IFERROR(VLOOKUP(A169,'5'!U:V,2,0),"0")</f>
        <v>0</v>
      </c>
      <c r="U169" s="5" t="s">
        <v>130</v>
      </c>
      <c r="V169" s="15">
        <f t="shared" si="776"/>
        <v>0</v>
      </c>
      <c r="W169" s="10" t="str">
        <f>IFERROR(VLOOKUP(A169,'6'!U:V,2,0),"0")</f>
        <v>0</v>
      </c>
      <c r="X169" s="5" t="s">
        <v>130</v>
      </c>
      <c r="Y169" s="15">
        <f t="shared" si="747"/>
        <v>0</v>
      </c>
      <c r="Z169" s="10" t="str">
        <f>IFERROR(VLOOKUP(A169,'7'!U:V,2,0),"0")</f>
        <v>0</v>
      </c>
      <c r="AA169" s="5" t="s">
        <v>130</v>
      </c>
      <c r="AB169" s="15">
        <f t="shared" si="777"/>
        <v>0</v>
      </c>
      <c r="AC169" s="10" t="str">
        <f>IFERROR(VLOOKUP(A169,'8'!U:V,2,0),"0")</f>
        <v>0</v>
      </c>
      <c r="AD169" s="5" t="s">
        <v>130</v>
      </c>
      <c r="AE169" s="15">
        <f t="shared" si="778"/>
        <v>0</v>
      </c>
      <c r="AF169" s="10" t="str">
        <f>IFERROR(VLOOKUP(A169,'9'!U:V,2,0),"0")</f>
        <v>0</v>
      </c>
      <c r="AG169" s="5" t="s">
        <v>130</v>
      </c>
      <c r="AH169" s="15">
        <f t="shared" si="779"/>
        <v>0</v>
      </c>
      <c r="AI169" s="10" t="str">
        <f>IFERROR(VLOOKUP(A169,'10'!U:V,2,0),"0")</f>
        <v>0</v>
      </c>
      <c r="AJ169" s="5" t="s">
        <v>130</v>
      </c>
      <c r="AK169" s="15">
        <f t="shared" si="780"/>
        <v>0</v>
      </c>
      <c r="AL169" s="10" t="str">
        <f>IFERROR(VLOOKUP(A169,'11'!U:V,2,0),"0")</f>
        <v>0</v>
      </c>
      <c r="AM169" s="5" t="s">
        <v>130</v>
      </c>
      <c r="AN169" s="15">
        <f t="shared" si="781"/>
        <v>0</v>
      </c>
      <c r="AO169" s="10" t="str">
        <f>IFERROR(VLOOKUP(A169,'12'!U:V,2,0),"0")</f>
        <v>0</v>
      </c>
      <c r="AP169" s="5" t="s">
        <v>130</v>
      </c>
      <c r="AQ169" s="15">
        <f t="shared" si="782"/>
        <v>0</v>
      </c>
      <c r="AR169" s="10" t="str">
        <f>IFERROR(VLOOKUP(A169,'13'!U:V,2,0),"0")</f>
        <v>0</v>
      </c>
      <c r="AS169" s="5" t="s">
        <v>130</v>
      </c>
      <c r="AT169" s="15">
        <f t="shared" si="783"/>
        <v>0</v>
      </c>
      <c r="AU169" s="10" t="str">
        <f>IFERROR(VLOOKUP(A169,'14'!U:V,2,0),"0")</f>
        <v>0</v>
      </c>
      <c r="AV169" s="5" t="s">
        <v>130</v>
      </c>
      <c r="AW169" s="15">
        <f t="shared" si="784"/>
        <v>0</v>
      </c>
      <c r="AX169" s="10" t="str">
        <f>IFERROR(VLOOKUP(A169,'15'!U:V,2,0),"0")</f>
        <v>0</v>
      </c>
      <c r="AY169" s="5" t="s">
        <v>130</v>
      </c>
      <c r="AZ169" s="15">
        <f t="shared" si="785"/>
        <v>0</v>
      </c>
      <c r="BA169" s="10" t="str">
        <f>IFERROR(VLOOKUP(A169,'16'!U:V,2,0),"0")</f>
        <v>0</v>
      </c>
      <c r="BB169" s="5" t="s">
        <v>130</v>
      </c>
      <c r="BC169" s="15">
        <f t="shared" si="786"/>
        <v>0</v>
      </c>
      <c r="BD169" s="10" t="str">
        <f>IFERROR(VLOOKUP(A169,'17'!U:V,2,0),"0")</f>
        <v>0</v>
      </c>
      <c r="BE169" s="5" t="s">
        <v>130</v>
      </c>
      <c r="BF169" s="15">
        <f t="shared" si="787"/>
        <v>0</v>
      </c>
      <c r="BG169" s="10" t="str">
        <f>IFERROR(VLOOKUP(A169,'18'!U:V,2,0),"0")</f>
        <v>0</v>
      </c>
      <c r="BH169" s="5" t="s">
        <v>130</v>
      </c>
      <c r="BI169" s="15">
        <f t="shared" si="788"/>
        <v>0</v>
      </c>
      <c r="BJ169" s="10" t="str">
        <f>IFERROR(VLOOKUP(A169,'19'!U:V,2,0),"0")</f>
        <v>0</v>
      </c>
      <c r="BK169" s="5" t="s">
        <v>130</v>
      </c>
      <c r="BL169" s="15">
        <f t="shared" si="789"/>
        <v>0</v>
      </c>
      <c r="BM169" s="10" t="str">
        <f>IFERROR(VLOOKUP(A169,'20'!U:V,2,0),"0")</f>
        <v>0</v>
      </c>
      <c r="BN169" s="5" t="s">
        <v>130</v>
      </c>
      <c r="BO169" s="15">
        <f t="shared" si="790"/>
        <v>0</v>
      </c>
      <c r="BP169" s="10" t="str">
        <f>IFERROR(VLOOKUP(A169,'21'!U:V,2,0),"0")</f>
        <v>0</v>
      </c>
      <c r="BQ169" s="5" t="s">
        <v>130</v>
      </c>
      <c r="BR169" s="15">
        <f t="shared" si="791"/>
        <v>0</v>
      </c>
      <c r="BS169" s="10" t="str">
        <f>IFERROR(VLOOKUP(A169,'22'!U:V,2,0),"0")</f>
        <v>0</v>
      </c>
      <c r="BT169" s="5" t="s">
        <v>130</v>
      </c>
      <c r="BU169" s="15">
        <f t="shared" si="792"/>
        <v>0</v>
      </c>
      <c r="BV169" s="10" t="str">
        <f>IFERROR(VLOOKUP(A169,'23'!U:V,2,0),"0")</f>
        <v>0</v>
      </c>
      <c r="BW169" s="5" t="s">
        <v>130</v>
      </c>
      <c r="BX169" s="15">
        <f t="shared" si="793"/>
        <v>0</v>
      </c>
      <c r="BY169" s="10" t="str">
        <f>IFERROR(VLOOKUP(A169,'24'!U:V,2,0),"0")</f>
        <v>0</v>
      </c>
      <c r="BZ169" s="5" t="s">
        <v>130</v>
      </c>
      <c r="CA169" s="15">
        <f t="shared" si="794"/>
        <v>0</v>
      </c>
      <c r="CB169" s="10" t="str">
        <f>IFERROR(VLOOKUP(A169,'25'!U:V,2,0),"0")</f>
        <v>0</v>
      </c>
      <c r="CC169" s="5" t="s">
        <v>130</v>
      </c>
      <c r="CD169" s="15">
        <f t="shared" si="795"/>
        <v>0</v>
      </c>
      <c r="CE169" s="10" t="str">
        <f>IFERROR(VLOOKUP(A169,'26'!U:V,2,0),"0")</f>
        <v>0</v>
      </c>
      <c r="CF169" s="5" t="s">
        <v>130</v>
      </c>
      <c r="CG169" s="15">
        <f t="shared" si="796"/>
        <v>0</v>
      </c>
      <c r="CH169" s="10" t="str">
        <f>IFERROR(VLOOKUP(A169,'27'!U:V,2,0),"0")</f>
        <v>0</v>
      </c>
      <c r="CI169" s="5" t="s">
        <v>130</v>
      </c>
      <c r="CJ169" s="15">
        <f t="shared" si="797"/>
        <v>0</v>
      </c>
      <c r="CK169" s="10" t="str">
        <f>IFERROR(VLOOKUP(A169,'28'!U:V,2,0),"0")</f>
        <v>0</v>
      </c>
      <c r="CL169" s="5" t="s">
        <v>130</v>
      </c>
      <c r="CM169" s="15">
        <f t="shared" si="798"/>
        <v>0</v>
      </c>
      <c r="CN169" s="10" t="str">
        <f>IFERROR(VLOOKUP(A169,'29'!U:V,2,0),"0")</f>
        <v>0</v>
      </c>
      <c r="CO169" s="5" t="s">
        <v>130</v>
      </c>
      <c r="CP169" s="15">
        <f t="shared" si="799"/>
        <v>0</v>
      </c>
      <c r="CQ169" s="10" t="str">
        <f>IFERROR(VLOOKUP(A169,'30'!U:V,2,0),"0")</f>
        <v>0</v>
      </c>
      <c r="CR169" s="5" t="s">
        <v>130</v>
      </c>
      <c r="CS169" s="15">
        <f t="shared" si="800"/>
        <v>0</v>
      </c>
      <c r="CT169" s="10" t="str">
        <f>IFERROR(VLOOKUP(A169,'31'!U:V,2,0),"0")</f>
        <v>0</v>
      </c>
      <c r="CU169" s="5" t="s">
        <v>130</v>
      </c>
      <c r="CV169" s="15">
        <f t="shared" si="410"/>
        <v>0</v>
      </c>
      <c r="CW169" s="10" t="str">
        <f>IFERROR(VLOOKUP(B169,'B-plus'!A:D,4,0),"0")</f>
        <v>0</v>
      </c>
      <c r="CX169" s="5" t="s">
        <v>130</v>
      </c>
      <c r="CY169" s="15">
        <f t="shared" si="411"/>
        <v>0</v>
      </c>
    </row>
    <row r="170" spans="1:103" x14ac:dyDescent="0.25">
      <c r="A170" s="5" t="s">
        <v>516</v>
      </c>
      <c r="B170" s="5" t="s">
        <v>516</v>
      </c>
      <c r="C170" s="4" t="s">
        <v>120</v>
      </c>
      <c r="D170" s="95">
        <f>15*5</f>
        <v>75</v>
      </c>
      <c r="E170" s="19">
        <f t="shared" si="408"/>
        <v>93</v>
      </c>
      <c r="F170" s="5" t="s">
        <v>134</v>
      </c>
      <c r="G170" s="13">
        <f t="shared" si="409"/>
        <v>6975</v>
      </c>
      <c r="H170" s="10">
        <f>IFERROR(VLOOKUP(A170,'1'!U:V,2,0),"0")</f>
        <v>3</v>
      </c>
      <c r="I170" s="5" t="s">
        <v>134</v>
      </c>
      <c r="J170" s="15">
        <f t="shared" si="772"/>
        <v>225</v>
      </c>
      <c r="K170" s="10">
        <f>IFERROR(VLOOKUP(A170,'2'!U:V,2,0),"0")</f>
        <v>1</v>
      </c>
      <c r="L170" s="5" t="s">
        <v>134</v>
      </c>
      <c r="M170" s="15">
        <f t="shared" si="773"/>
        <v>75</v>
      </c>
      <c r="N170" s="10">
        <f>IFERROR(VLOOKUP(A170,'3'!U:V,2,0),"0")</f>
        <v>3</v>
      </c>
      <c r="O170" s="5" t="s">
        <v>134</v>
      </c>
      <c r="P170" s="15">
        <f t="shared" si="774"/>
        <v>225</v>
      </c>
      <c r="Q170" s="10">
        <f>IFERROR(VLOOKUP(A170,'4'!U:V,2,0),"0")</f>
        <v>1</v>
      </c>
      <c r="R170" s="5" t="s">
        <v>134</v>
      </c>
      <c r="S170" s="15">
        <f t="shared" si="775"/>
        <v>75</v>
      </c>
      <c r="T170" s="10">
        <f>IFERROR(VLOOKUP(A170,'5'!U:V,2,0),"0")</f>
        <v>7</v>
      </c>
      <c r="U170" s="5" t="s">
        <v>134</v>
      </c>
      <c r="V170" s="15">
        <f t="shared" si="776"/>
        <v>525</v>
      </c>
      <c r="W170" s="10">
        <f>IFERROR(VLOOKUP(A170,'6'!U:V,2,0),"0")</f>
        <v>4</v>
      </c>
      <c r="X170" s="5" t="s">
        <v>134</v>
      </c>
      <c r="Y170" s="15">
        <f t="shared" si="747"/>
        <v>300</v>
      </c>
      <c r="Z170" s="10" t="str">
        <f>IFERROR(VLOOKUP(A170,'7'!U:V,2,0),"0")</f>
        <v>0</v>
      </c>
      <c r="AA170" s="5" t="s">
        <v>134</v>
      </c>
      <c r="AB170" s="15">
        <f t="shared" si="777"/>
        <v>0</v>
      </c>
      <c r="AC170" s="10">
        <f>IFERROR(VLOOKUP(A170,'8'!U:V,2,0),"0")</f>
        <v>2</v>
      </c>
      <c r="AD170" s="5" t="s">
        <v>134</v>
      </c>
      <c r="AE170" s="15">
        <f t="shared" si="778"/>
        <v>150</v>
      </c>
      <c r="AF170" s="10">
        <f>IFERROR(VLOOKUP(A170,'9'!U:V,2,0),"0")</f>
        <v>1</v>
      </c>
      <c r="AG170" s="5" t="s">
        <v>134</v>
      </c>
      <c r="AH170" s="15">
        <f t="shared" si="779"/>
        <v>75</v>
      </c>
      <c r="AI170" s="10">
        <f>IFERROR(VLOOKUP(A170,'10'!U:V,2,0),"0")</f>
        <v>1</v>
      </c>
      <c r="AJ170" s="5" t="s">
        <v>134</v>
      </c>
      <c r="AK170" s="15">
        <f t="shared" si="780"/>
        <v>75</v>
      </c>
      <c r="AL170" s="10">
        <f>IFERROR(VLOOKUP(A170,'11'!U:V,2,0),"0")</f>
        <v>8</v>
      </c>
      <c r="AM170" s="5" t="s">
        <v>134</v>
      </c>
      <c r="AN170" s="15">
        <f t="shared" si="781"/>
        <v>600</v>
      </c>
      <c r="AO170" s="10">
        <f>IFERROR(VLOOKUP(A170,'12'!U:V,2,0),"0")</f>
        <v>2</v>
      </c>
      <c r="AP170" s="5" t="s">
        <v>134</v>
      </c>
      <c r="AQ170" s="15">
        <f t="shared" si="782"/>
        <v>150</v>
      </c>
      <c r="AR170" s="10">
        <f>IFERROR(VLOOKUP(A170,'13'!U:V,2,0),"0")</f>
        <v>5</v>
      </c>
      <c r="AS170" s="5" t="s">
        <v>134</v>
      </c>
      <c r="AT170" s="15">
        <f t="shared" si="783"/>
        <v>375</v>
      </c>
      <c r="AU170" s="10">
        <f>IFERROR(VLOOKUP(A170,'14'!U:V,2,0),"0")</f>
        <v>12</v>
      </c>
      <c r="AV170" s="5" t="s">
        <v>134</v>
      </c>
      <c r="AW170" s="15">
        <f t="shared" si="784"/>
        <v>900</v>
      </c>
      <c r="AX170" s="10">
        <f>IFERROR(VLOOKUP(A170,'15'!U:V,2,0),"0")</f>
        <v>3</v>
      </c>
      <c r="AY170" s="5" t="s">
        <v>134</v>
      </c>
      <c r="AZ170" s="15">
        <f t="shared" si="785"/>
        <v>225</v>
      </c>
      <c r="BA170" s="10">
        <f>IFERROR(VLOOKUP(A170,'16'!U:V,2,0),"0")</f>
        <v>2</v>
      </c>
      <c r="BB170" s="5" t="s">
        <v>134</v>
      </c>
      <c r="BC170" s="15">
        <f t="shared" si="786"/>
        <v>150</v>
      </c>
      <c r="BD170" s="10">
        <f>IFERROR(VLOOKUP(A170,'17'!U:V,2,0),"0")</f>
        <v>8</v>
      </c>
      <c r="BE170" s="5" t="s">
        <v>134</v>
      </c>
      <c r="BF170" s="15">
        <f t="shared" si="787"/>
        <v>600</v>
      </c>
      <c r="BG170" s="10">
        <f>IFERROR(VLOOKUP(A170,'18'!U:V,2,0),"0")</f>
        <v>7</v>
      </c>
      <c r="BH170" s="5" t="s">
        <v>134</v>
      </c>
      <c r="BI170" s="15">
        <f t="shared" si="788"/>
        <v>525</v>
      </c>
      <c r="BJ170" s="10">
        <f>IFERROR(VLOOKUP(A170,'19'!U:V,2,0),"0")</f>
        <v>7</v>
      </c>
      <c r="BK170" s="5" t="s">
        <v>134</v>
      </c>
      <c r="BL170" s="15">
        <f t="shared" si="789"/>
        <v>525</v>
      </c>
      <c r="BM170" s="10">
        <f>IFERROR(VLOOKUP(A170,'20'!U:V,2,0),"0")</f>
        <v>4</v>
      </c>
      <c r="BN170" s="5" t="s">
        <v>134</v>
      </c>
      <c r="BO170" s="15">
        <f t="shared" si="790"/>
        <v>300</v>
      </c>
      <c r="BP170" s="10" t="str">
        <f>IFERROR(VLOOKUP(A170,'21'!U:V,2,0),"0")</f>
        <v>0</v>
      </c>
      <c r="BQ170" s="5" t="s">
        <v>134</v>
      </c>
      <c r="BR170" s="15">
        <f t="shared" si="791"/>
        <v>0</v>
      </c>
      <c r="BS170" s="10" t="str">
        <f>IFERROR(VLOOKUP(A170,'22'!U:V,2,0),"0")</f>
        <v>0</v>
      </c>
      <c r="BT170" s="5" t="s">
        <v>134</v>
      </c>
      <c r="BU170" s="15">
        <f t="shared" si="792"/>
        <v>0</v>
      </c>
      <c r="BV170" s="10" t="str">
        <f>IFERROR(VLOOKUP(A170,'23'!U:V,2,0),"0")</f>
        <v>0</v>
      </c>
      <c r="BW170" s="5" t="s">
        <v>134</v>
      </c>
      <c r="BX170" s="15">
        <f t="shared" si="793"/>
        <v>0</v>
      </c>
      <c r="BY170" s="10" t="str">
        <f>IFERROR(VLOOKUP(A170,'24'!U:V,2,0),"0")</f>
        <v>0</v>
      </c>
      <c r="BZ170" s="5" t="s">
        <v>134</v>
      </c>
      <c r="CA170" s="15">
        <f t="shared" si="794"/>
        <v>0</v>
      </c>
      <c r="CB170" s="10">
        <f>IFERROR(VLOOKUP(A170,'25'!U:V,2,0),"0")</f>
        <v>3</v>
      </c>
      <c r="CC170" s="5" t="s">
        <v>134</v>
      </c>
      <c r="CD170" s="15">
        <f t="shared" si="795"/>
        <v>225</v>
      </c>
      <c r="CE170" s="10">
        <f>IFERROR(VLOOKUP(A170,'26'!U:V,2,0),"0")</f>
        <v>1</v>
      </c>
      <c r="CF170" s="5" t="s">
        <v>134</v>
      </c>
      <c r="CG170" s="15">
        <f t="shared" si="796"/>
        <v>75</v>
      </c>
      <c r="CH170" s="10" t="str">
        <f>IFERROR(VLOOKUP(A170,'27'!U:V,2,0),"0")</f>
        <v>0</v>
      </c>
      <c r="CI170" s="5" t="s">
        <v>134</v>
      </c>
      <c r="CJ170" s="15">
        <f t="shared" si="797"/>
        <v>0</v>
      </c>
      <c r="CK170" s="10">
        <f>IFERROR(VLOOKUP(A170,'28'!U:V,2,0),"0")</f>
        <v>3</v>
      </c>
      <c r="CL170" s="5" t="s">
        <v>134</v>
      </c>
      <c r="CM170" s="15">
        <f t="shared" si="798"/>
        <v>225</v>
      </c>
      <c r="CN170" s="10">
        <f>IFERROR(VLOOKUP(A170,'29'!U:V,2,0),"0")</f>
        <v>1</v>
      </c>
      <c r="CO170" s="5" t="s">
        <v>134</v>
      </c>
      <c r="CP170" s="15">
        <f t="shared" si="799"/>
        <v>75</v>
      </c>
      <c r="CQ170" s="10">
        <f>IFERROR(VLOOKUP(A170,'30'!U:V,2,0),"0")</f>
        <v>2</v>
      </c>
      <c r="CR170" s="5" t="s">
        <v>134</v>
      </c>
      <c r="CS170" s="15">
        <f t="shared" si="800"/>
        <v>150</v>
      </c>
      <c r="CT170" s="10">
        <f>IFERROR(VLOOKUP(A170,'31'!U:V,2,0),"0")</f>
        <v>2</v>
      </c>
      <c r="CU170" s="5" t="s">
        <v>134</v>
      </c>
      <c r="CV170" s="15">
        <f t="shared" si="410"/>
        <v>150</v>
      </c>
      <c r="CW170" s="10" t="str">
        <f>IFERROR(VLOOKUP(B170,'B-plus'!A:D,4,0),"0")</f>
        <v>0</v>
      </c>
      <c r="CX170" s="5" t="s">
        <v>134</v>
      </c>
      <c r="CY170" s="15">
        <f t="shared" si="411"/>
        <v>0</v>
      </c>
    </row>
    <row r="171" spans="1:103" x14ac:dyDescent="0.25">
      <c r="A171" s="5" t="s">
        <v>517</v>
      </c>
      <c r="B171" s="5">
        <v>5</v>
      </c>
      <c r="C171" s="4" t="s">
        <v>521</v>
      </c>
      <c r="D171" s="13">
        <v>24.41</v>
      </c>
      <c r="E171" s="19">
        <f t="shared" si="408"/>
        <v>0</v>
      </c>
      <c r="F171" s="5" t="s">
        <v>129</v>
      </c>
      <c r="G171" s="13">
        <f t="shared" si="409"/>
        <v>0</v>
      </c>
      <c r="H171" s="10" t="str">
        <f>IFERROR(VLOOKUP(A171,'1'!U:V,2,0),"0")</f>
        <v>0</v>
      </c>
      <c r="I171" s="5" t="s">
        <v>129</v>
      </c>
      <c r="J171" s="15">
        <f t="shared" si="772"/>
        <v>0</v>
      </c>
      <c r="K171" s="10" t="str">
        <f>IFERROR(VLOOKUP(A171,'2'!U:V,2,0),"0")</f>
        <v>0</v>
      </c>
      <c r="L171" s="5" t="s">
        <v>129</v>
      </c>
      <c r="M171" s="15">
        <f t="shared" si="773"/>
        <v>0</v>
      </c>
      <c r="N171" s="10" t="str">
        <f>IFERROR(VLOOKUP(A171,'3'!U:V,2,0),"0")</f>
        <v>0</v>
      </c>
      <c r="O171" s="5" t="s">
        <v>129</v>
      </c>
      <c r="P171" s="15">
        <f t="shared" si="774"/>
        <v>0</v>
      </c>
      <c r="Q171" s="10" t="str">
        <f>IFERROR(VLOOKUP(A171,'4'!U:V,2,0),"0")</f>
        <v>0</v>
      </c>
      <c r="R171" s="5" t="s">
        <v>129</v>
      </c>
      <c r="S171" s="15">
        <f t="shared" si="775"/>
        <v>0</v>
      </c>
      <c r="T171" s="10" t="str">
        <f>IFERROR(VLOOKUP(A171,'5'!U:V,2,0),"0")</f>
        <v>0</v>
      </c>
      <c r="U171" s="5" t="s">
        <v>129</v>
      </c>
      <c r="V171" s="15">
        <f t="shared" si="776"/>
        <v>0</v>
      </c>
      <c r="W171" s="10" t="str">
        <f>IFERROR(VLOOKUP(A171,'6'!U:V,2,0),"0")</f>
        <v>0</v>
      </c>
      <c r="X171" s="5" t="s">
        <v>129</v>
      </c>
      <c r="Y171" s="15">
        <f t="shared" ref="Y171:Y174" si="801">+W171*D171</f>
        <v>0</v>
      </c>
      <c r="Z171" s="10" t="str">
        <f>IFERROR(VLOOKUP(A171,'7'!U:V,2,0),"0")</f>
        <v>0</v>
      </c>
      <c r="AA171" s="5" t="s">
        <v>129</v>
      </c>
      <c r="AB171" s="15">
        <f t="shared" si="777"/>
        <v>0</v>
      </c>
      <c r="AC171" s="10" t="str">
        <f>IFERROR(VLOOKUP(A171,'8'!U:V,2,0),"0")</f>
        <v>0</v>
      </c>
      <c r="AD171" s="5" t="s">
        <v>129</v>
      </c>
      <c r="AE171" s="15">
        <f t="shared" si="778"/>
        <v>0</v>
      </c>
      <c r="AF171" s="10" t="str">
        <f>IFERROR(VLOOKUP(A171,'9'!U:V,2,0),"0")</f>
        <v>0</v>
      </c>
      <c r="AG171" s="5" t="s">
        <v>129</v>
      </c>
      <c r="AH171" s="15">
        <f t="shared" si="779"/>
        <v>0</v>
      </c>
      <c r="AI171" s="10" t="str">
        <f>IFERROR(VLOOKUP(A171,'10'!U:V,2,0),"0")</f>
        <v>0</v>
      </c>
      <c r="AJ171" s="5" t="s">
        <v>129</v>
      </c>
      <c r="AK171" s="15">
        <f t="shared" si="780"/>
        <v>0</v>
      </c>
      <c r="AL171" s="10" t="str">
        <f>IFERROR(VLOOKUP(A171,'11'!U:V,2,0),"0")</f>
        <v>0</v>
      </c>
      <c r="AM171" s="5" t="s">
        <v>129</v>
      </c>
      <c r="AN171" s="15">
        <f t="shared" si="781"/>
        <v>0</v>
      </c>
      <c r="AO171" s="10" t="str">
        <f>IFERROR(VLOOKUP(A171,'12'!U:V,2,0),"0")</f>
        <v>0</v>
      </c>
      <c r="AP171" s="5" t="s">
        <v>129</v>
      </c>
      <c r="AQ171" s="15">
        <f t="shared" si="782"/>
        <v>0</v>
      </c>
      <c r="AR171" s="10" t="str">
        <f>IFERROR(VLOOKUP(A171,'13'!U:V,2,0),"0")</f>
        <v>0</v>
      </c>
      <c r="AS171" s="5" t="s">
        <v>129</v>
      </c>
      <c r="AT171" s="15">
        <f t="shared" si="783"/>
        <v>0</v>
      </c>
      <c r="AU171" s="10" t="str">
        <f>IFERROR(VLOOKUP(A171,'14'!U:V,2,0),"0")</f>
        <v>0</v>
      </c>
      <c r="AV171" s="5" t="s">
        <v>129</v>
      </c>
      <c r="AW171" s="15">
        <f t="shared" si="784"/>
        <v>0</v>
      </c>
      <c r="AX171" s="10" t="str">
        <f>IFERROR(VLOOKUP(A171,'15'!U:V,2,0),"0")</f>
        <v>0</v>
      </c>
      <c r="AY171" s="5" t="s">
        <v>129</v>
      </c>
      <c r="AZ171" s="15">
        <f t="shared" si="785"/>
        <v>0</v>
      </c>
      <c r="BA171" s="10" t="str">
        <f>IFERROR(VLOOKUP(A171,'16'!U:V,2,0),"0")</f>
        <v>0</v>
      </c>
      <c r="BB171" s="5" t="s">
        <v>129</v>
      </c>
      <c r="BC171" s="15">
        <f t="shared" si="786"/>
        <v>0</v>
      </c>
      <c r="BD171" s="10" t="str">
        <f>IFERROR(VLOOKUP(A171,'17'!U:V,2,0),"0")</f>
        <v>0</v>
      </c>
      <c r="BE171" s="5" t="s">
        <v>129</v>
      </c>
      <c r="BF171" s="15">
        <f t="shared" si="787"/>
        <v>0</v>
      </c>
      <c r="BG171" s="10" t="str">
        <f>IFERROR(VLOOKUP(A171,'18'!U:V,2,0),"0")</f>
        <v>0</v>
      </c>
      <c r="BH171" s="5" t="s">
        <v>129</v>
      </c>
      <c r="BI171" s="15">
        <f t="shared" si="788"/>
        <v>0</v>
      </c>
      <c r="BJ171" s="10" t="str">
        <f>IFERROR(VLOOKUP(A171,'19'!U:V,2,0),"0")</f>
        <v>0</v>
      </c>
      <c r="BK171" s="5" t="s">
        <v>129</v>
      </c>
      <c r="BL171" s="15">
        <f t="shared" si="789"/>
        <v>0</v>
      </c>
      <c r="BM171" s="10" t="str">
        <f>IFERROR(VLOOKUP(A171,'20'!U:V,2,0),"0")</f>
        <v>0</v>
      </c>
      <c r="BN171" s="5" t="s">
        <v>129</v>
      </c>
      <c r="BO171" s="15">
        <f t="shared" si="790"/>
        <v>0</v>
      </c>
      <c r="BP171" s="10" t="str">
        <f>IFERROR(VLOOKUP(A171,'21'!U:V,2,0),"0")</f>
        <v>0</v>
      </c>
      <c r="BQ171" s="5" t="s">
        <v>129</v>
      </c>
      <c r="BR171" s="15">
        <f t="shared" si="791"/>
        <v>0</v>
      </c>
      <c r="BS171" s="10" t="str">
        <f>IFERROR(VLOOKUP(A171,'22'!U:V,2,0),"0")</f>
        <v>0</v>
      </c>
      <c r="BT171" s="5" t="s">
        <v>129</v>
      </c>
      <c r="BU171" s="15">
        <f t="shared" si="792"/>
        <v>0</v>
      </c>
      <c r="BV171" s="10" t="str">
        <f>IFERROR(VLOOKUP(A171,'23'!U:V,2,0),"0")</f>
        <v>0</v>
      </c>
      <c r="BW171" s="5" t="s">
        <v>129</v>
      </c>
      <c r="BX171" s="15">
        <f t="shared" si="793"/>
        <v>0</v>
      </c>
      <c r="BY171" s="10" t="str">
        <f>IFERROR(VLOOKUP(A171,'24'!U:V,2,0),"0")</f>
        <v>0</v>
      </c>
      <c r="BZ171" s="5" t="s">
        <v>129</v>
      </c>
      <c r="CA171" s="15">
        <f t="shared" si="794"/>
        <v>0</v>
      </c>
      <c r="CB171" s="10" t="str">
        <f>IFERROR(VLOOKUP(A171,'25'!U:V,2,0),"0")</f>
        <v>0</v>
      </c>
      <c r="CC171" s="5" t="s">
        <v>129</v>
      </c>
      <c r="CD171" s="15">
        <f t="shared" si="795"/>
        <v>0</v>
      </c>
      <c r="CE171" s="10" t="str">
        <f>IFERROR(VLOOKUP(A171,'26'!U:V,2,0),"0")</f>
        <v>0</v>
      </c>
      <c r="CF171" s="5" t="s">
        <v>129</v>
      </c>
      <c r="CG171" s="15">
        <f t="shared" si="796"/>
        <v>0</v>
      </c>
      <c r="CH171" s="10" t="str">
        <f>IFERROR(VLOOKUP(A171,'27'!U:V,2,0),"0")</f>
        <v>0</v>
      </c>
      <c r="CI171" s="5" t="s">
        <v>129</v>
      </c>
      <c r="CJ171" s="15">
        <f t="shared" si="797"/>
        <v>0</v>
      </c>
      <c r="CK171" s="10" t="str">
        <f>IFERROR(VLOOKUP(A171,'28'!U:V,2,0),"0")</f>
        <v>0</v>
      </c>
      <c r="CL171" s="5" t="s">
        <v>129</v>
      </c>
      <c r="CM171" s="15">
        <f t="shared" si="798"/>
        <v>0</v>
      </c>
      <c r="CN171" s="10" t="str">
        <f>IFERROR(VLOOKUP(A171,'29'!U:V,2,0),"0")</f>
        <v>0</v>
      </c>
      <c r="CO171" s="5" t="s">
        <v>129</v>
      </c>
      <c r="CP171" s="15">
        <f t="shared" si="799"/>
        <v>0</v>
      </c>
      <c r="CQ171" s="10" t="str">
        <f>IFERROR(VLOOKUP(A171,'30'!U:V,2,0),"0")</f>
        <v>0</v>
      </c>
      <c r="CR171" s="5" t="s">
        <v>129</v>
      </c>
      <c r="CS171" s="15">
        <f t="shared" si="800"/>
        <v>0</v>
      </c>
      <c r="CT171" s="10" t="str">
        <f>IFERROR(VLOOKUP(A171,'31'!U:V,2,0),"0")</f>
        <v>0</v>
      </c>
      <c r="CU171" s="5" t="s">
        <v>129</v>
      </c>
      <c r="CV171" s="15">
        <f t="shared" si="410"/>
        <v>0</v>
      </c>
      <c r="CW171" s="10" t="str">
        <f>IFERROR(VLOOKUP(B171,'B-plus'!A:D,4,0),"0")</f>
        <v>0</v>
      </c>
      <c r="CX171" s="5" t="s">
        <v>129</v>
      </c>
      <c r="CY171" s="15">
        <f t="shared" si="411"/>
        <v>0</v>
      </c>
    </row>
    <row r="172" spans="1:103" x14ac:dyDescent="0.25">
      <c r="A172" s="5" t="s">
        <v>518</v>
      </c>
      <c r="B172" s="5">
        <v>1112002</v>
      </c>
      <c r="C172" s="4" t="s">
        <v>27</v>
      </c>
      <c r="D172" s="13">
        <v>28.75</v>
      </c>
      <c r="E172" s="19">
        <f t="shared" si="408"/>
        <v>0</v>
      </c>
      <c r="F172" s="5" t="s">
        <v>129</v>
      </c>
      <c r="G172" s="13">
        <f t="shared" si="409"/>
        <v>0</v>
      </c>
      <c r="H172" s="10" t="str">
        <f>IFERROR(VLOOKUP(A172,'1'!U:V,2,0),"0")</f>
        <v>0</v>
      </c>
      <c r="I172" s="5" t="s">
        <v>129</v>
      </c>
      <c r="J172" s="15">
        <f t="shared" si="772"/>
        <v>0</v>
      </c>
      <c r="K172" s="10" t="str">
        <f>IFERROR(VLOOKUP(A172,'2'!U:V,2,0),"0")</f>
        <v>0</v>
      </c>
      <c r="L172" s="5" t="s">
        <v>129</v>
      </c>
      <c r="M172" s="15">
        <f t="shared" si="773"/>
        <v>0</v>
      </c>
      <c r="N172" s="10" t="str">
        <f>IFERROR(VLOOKUP(A172,'3'!U:V,2,0),"0")</f>
        <v>0</v>
      </c>
      <c r="O172" s="5" t="s">
        <v>129</v>
      </c>
      <c r="P172" s="15">
        <f t="shared" si="774"/>
        <v>0</v>
      </c>
      <c r="Q172" s="10" t="str">
        <f>IFERROR(VLOOKUP(A172,'4'!U:V,2,0),"0")</f>
        <v>0</v>
      </c>
      <c r="R172" s="5" t="s">
        <v>129</v>
      </c>
      <c r="S172" s="15">
        <f t="shared" si="775"/>
        <v>0</v>
      </c>
      <c r="T172" s="10" t="str">
        <f>IFERROR(VLOOKUP(A172,'5'!U:V,2,0),"0")</f>
        <v>0</v>
      </c>
      <c r="U172" s="5" t="s">
        <v>129</v>
      </c>
      <c r="V172" s="15">
        <f t="shared" si="776"/>
        <v>0</v>
      </c>
      <c r="W172" s="10" t="str">
        <f>IFERROR(VLOOKUP(A172,'6'!U:V,2,0),"0")</f>
        <v>0</v>
      </c>
      <c r="X172" s="5" t="s">
        <v>129</v>
      </c>
      <c r="Y172" s="15">
        <f t="shared" si="801"/>
        <v>0</v>
      </c>
      <c r="Z172" s="10" t="str">
        <f>IFERROR(VLOOKUP(A172,'7'!U:V,2,0),"0")</f>
        <v>0</v>
      </c>
      <c r="AA172" s="5" t="s">
        <v>129</v>
      </c>
      <c r="AB172" s="15">
        <f t="shared" si="777"/>
        <v>0</v>
      </c>
      <c r="AC172" s="10" t="str">
        <f>IFERROR(VLOOKUP(A172,'8'!U:V,2,0),"0")</f>
        <v>0</v>
      </c>
      <c r="AD172" s="5" t="s">
        <v>129</v>
      </c>
      <c r="AE172" s="15">
        <f t="shared" si="778"/>
        <v>0</v>
      </c>
      <c r="AF172" s="10" t="str">
        <f>IFERROR(VLOOKUP(A172,'9'!U:V,2,0),"0")</f>
        <v>0</v>
      </c>
      <c r="AG172" s="5" t="s">
        <v>129</v>
      </c>
      <c r="AH172" s="15">
        <f t="shared" si="779"/>
        <v>0</v>
      </c>
      <c r="AI172" s="10" t="str">
        <f>IFERROR(VLOOKUP(A172,'10'!U:V,2,0),"0")</f>
        <v>0</v>
      </c>
      <c r="AJ172" s="5" t="s">
        <v>129</v>
      </c>
      <c r="AK172" s="15">
        <f t="shared" si="780"/>
        <v>0</v>
      </c>
      <c r="AL172" s="10" t="str">
        <f>IFERROR(VLOOKUP(A172,'11'!U:V,2,0),"0")</f>
        <v>0</v>
      </c>
      <c r="AM172" s="5" t="s">
        <v>129</v>
      </c>
      <c r="AN172" s="15">
        <f t="shared" si="781"/>
        <v>0</v>
      </c>
      <c r="AO172" s="10" t="str">
        <f>IFERROR(VLOOKUP(A172,'12'!U:V,2,0),"0")</f>
        <v>0</v>
      </c>
      <c r="AP172" s="5" t="s">
        <v>129</v>
      </c>
      <c r="AQ172" s="15">
        <f t="shared" si="782"/>
        <v>0</v>
      </c>
      <c r="AR172" s="10" t="str">
        <f>IFERROR(VLOOKUP(A172,'13'!U:V,2,0),"0")</f>
        <v>0</v>
      </c>
      <c r="AS172" s="5" t="s">
        <v>129</v>
      </c>
      <c r="AT172" s="15">
        <f t="shared" si="783"/>
        <v>0</v>
      </c>
      <c r="AU172" s="10" t="str">
        <f>IFERROR(VLOOKUP(A172,'14'!U:V,2,0),"0")</f>
        <v>0</v>
      </c>
      <c r="AV172" s="5" t="s">
        <v>129</v>
      </c>
      <c r="AW172" s="15">
        <f t="shared" si="784"/>
        <v>0</v>
      </c>
      <c r="AX172" s="10" t="str">
        <f>IFERROR(VLOOKUP(A172,'15'!U:V,2,0),"0")</f>
        <v>0</v>
      </c>
      <c r="AY172" s="5" t="s">
        <v>129</v>
      </c>
      <c r="AZ172" s="15">
        <f t="shared" si="785"/>
        <v>0</v>
      </c>
      <c r="BA172" s="10" t="str">
        <f>IFERROR(VLOOKUP(A172,'16'!U:V,2,0),"0")</f>
        <v>0</v>
      </c>
      <c r="BB172" s="5" t="s">
        <v>129</v>
      </c>
      <c r="BC172" s="15">
        <f t="shared" si="786"/>
        <v>0</v>
      </c>
      <c r="BD172" s="10" t="str">
        <f>IFERROR(VLOOKUP(A172,'17'!U:V,2,0),"0")</f>
        <v>0</v>
      </c>
      <c r="BE172" s="5" t="s">
        <v>129</v>
      </c>
      <c r="BF172" s="15">
        <f t="shared" si="787"/>
        <v>0</v>
      </c>
      <c r="BG172" s="10" t="str">
        <f>IFERROR(VLOOKUP(A172,'18'!U:V,2,0),"0")</f>
        <v>0</v>
      </c>
      <c r="BH172" s="5" t="s">
        <v>129</v>
      </c>
      <c r="BI172" s="15">
        <f t="shared" si="788"/>
        <v>0</v>
      </c>
      <c r="BJ172" s="10" t="str">
        <f>IFERROR(VLOOKUP(A172,'19'!U:V,2,0),"0")</f>
        <v>0</v>
      </c>
      <c r="BK172" s="5" t="s">
        <v>129</v>
      </c>
      <c r="BL172" s="15">
        <f t="shared" si="789"/>
        <v>0</v>
      </c>
      <c r="BM172" s="10" t="str">
        <f>IFERROR(VLOOKUP(A172,'20'!U:V,2,0),"0")</f>
        <v>0</v>
      </c>
      <c r="BN172" s="5" t="s">
        <v>129</v>
      </c>
      <c r="BO172" s="15">
        <f t="shared" si="790"/>
        <v>0</v>
      </c>
      <c r="BP172" s="10" t="str">
        <f>IFERROR(VLOOKUP(A172,'21'!U:V,2,0),"0")</f>
        <v>0</v>
      </c>
      <c r="BQ172" s="5" t="s">
        <v>129</v>
      </c>
      <c r="BR172" s="15">
        <f t="shared" si="791"/>
        <v>0</v>
      </c>
      <c r="BS172" s="10" t="str">
        <f>IFERROR(VLOOKUP(A172,'22'!U:V,2,0),"0")</f>
        <v>0</v>
      </c>
      <c r="BT172" s="5" t="s">
        <v>129</v>
      </c>
      <c r="BU172" s="15">
        <f t="shared" si="792"/>
        <v>0</v>
      </c>
      <c r="BV172" s="10" t="str">
        <f>IFERROR(VLOOKUP(A172,'23'!U:V,2,0),"0")</f>
        <v>0</v>
      </c>
      <c r="BW172" s="5" t="s">
        <v>129</v>
      </c>
      <c r="BX172" s="15">
        <f t="shared" si="793"/>
        <v>0</v>
      </c>
      <c r="BY172" s="10" t="str">
        <f>IFERROR(VLOOKUP(A172,'24'!U:V,2,0),"0")</f>
        <v>0</v>
      </c>
      <c r="BZ172" s="5" t="s">
        <v>129</v>
      </c>
      <c r="CA172" s="15">
        <f t="shared" si="794"/>
        <v>0</v>
      </c>
      <c r="CB172" s="10" t="str">
        <f>IFERROR(VLOOKUP(A172,'25'!U:V,2,0),"0")</f>
        <v>0</v>
      </c>
      <c r="CC172" s="5" t="s">
        <v>129</v>
      </c>
      <c r="CD172" s="15">
        <f t="shared" si="795"/>
        <v>0</v>
      </c>
      <c r="CE172" s="10" t="str">
        <f>IFERROR(VLOOKUP(A172,'26'!U:V,2,0),"0")</f>
        <v>0</v>
      </c>
      <c r="CF172" s="5" t="s">
        <v>129</v>
      </c>
      <c r="CG172" s="15">
        <f t="shared" si="796"/>
        <v>0</v>
      </c>
      <c r="CH172" s="10" t="str">
        <f>IFERROR(VLOOKUP(A172,'27'!U:V,2,0),"0")</f>
        <v>0</v>
      </c>
      <c r="CI172" s="5" t="s">
        <v>129</v>
      </c>
      <c r="CJ172" s="15">
        <f t="shared" si="797"/>
        <v>0</v>
      </c>
      <c r="CK172" s="10" t="str">
        <f>IFERROR(VLOOKUP(A172,'28'!U:V,2,0),"0")</f>
        <v>0</v>
      </c>
      <c r="CL172" s="5" t="s">
        <v>129</v>
      </c>
      <c r="CM172" s="15">
        <f t="shared" si="798"/>
        <v>0</v>
      </c>
      <c r="CN172" s="10" t="str">
        <f>IFERROR(VLOOKUP(A172,'29'!U:V,2,0),"0")</f>
        <v>0</v>
      </c>
      <c r="CO172" s="5" t="s">
        <v>129</v>
      </c>
      <c r="CP172" s="15">
        <f t="shared" si="799"/>
        <v>0</v>
      </c>
      <c r="CQ172" s="10" t="str">
        <f>IFERROR(VLOOKUP(A172,'30'!U:V,2,0),"0")</f>
        <v>0</v>
      </c>
      <c r="CR172" s="5" t="s">
        <v>129</v>
      </c>
      <c r="CS172" s="15">
        <f t="shared" si="800"/>
        <v>0</v>
      </c>
      <c r="CT172" s="10" t="str">
        <f>IFERROR(VLOOKUP(A172,'31'!U:V,2,0),"0")</f>
        <v>0</v>
      </c>
      <c r="CU172" s="5" t="s">
        <v>129</v>
      </c>
      <c r="CV172" s="15">
        <f t="shared" si="410"/>
        <v>0</v>
      </c>
      <c r="CW172" s="10" t="str">
        <f>IFERROR(VLOOKUP(B172,'B-plus'!A:D,4,0),"0")</f>
        <v>0</v>
      </c>
      <c r="CX172" s="5" t="s">
        <v>129</v>
      </c>
      <c r="CY172" s="15">
        <f t="shared" si="411"/>
        <v>0</v>
      </c>
    </row>
    <row r="173" spans="1:103" x14ac:dyDescent="0.25">
      <c r="A173" s="5" t="s">
        <v>519</v>
      </c>
      <c r="B173" s="5">
        <v>1112004</v>
      </c>
      <c r="C173" s="4" t="s">
        <v>520</v>
      </c>
      <c r="D173" s="13">
        <v>24.12</v>
      </c>
      <c r="E173" s="19">
        <f t="shared" si="408"/>
        <v>0</v>
      </c>
      <c r="F173" s="5" t="s">
        <v>129</v>
      </c>
      <c r="G173" s="13">
        <f t="shared" si="409"/>
        <v>0</v>
      </c>
      <c r="H173" s="10" t="str">
        <f>IFERROR(VLOOKUP(A173,'1'!U:V,2,0),"0")</f>
        <v>0</v>
      </c>
      <c r="I173" s="5" t="s">
        <v>129</v>
      </c>
      <c r="J173" s="15">
        <f t="shared" si="772"/>
        <v>0</v>
      </c>
      <c r="K173" s="10" t="str">
        <f>IFERROR(VLOOKUP(A173,'2'!U:V,2,0),"0")</f>
        <v>0</v>
      </c>
      <c r="L173" s="5" t="s">
        <v>129</v>
      </c>
      <c r="M173" s="15">
        <f t="shared" si="773"/>
        <v>0</v>
      </c>
      <c r="N173" s="10" t="str">
        <f>IFERROR(VLOOKUP(A173,'3'!U:V,2,0),"0")</f>
        <v>0</v>
      </c>
      <c r="O173" s="5" t="s">
        <v>129</v>
      </c>
      <c r="P173" s="15">
        <f t="shared" si="774"/>
        <v>0</v>
      </c>
      <c r="Q173" s="10" t="str">
        <f>IFERROR(VLOOKUP(A173,'4'!U:V,2,0),"0")</f>
        <v>0</v>
      </c>
      <c r="R173" s="5" t="s">
        <v>129</v>
      </c>
      <c r="S173" s="15">
        <f t="shared" si="775"/>
        <v>0</v>
      </c>
      <c r="T173" s="10" t="str">
        <f>IFERROR(VLOOKUP(A173,'5'!U:V,2,0),"0")</f>
        <v>0</v>
      </c>
      <c r="U173" s="5" t="s">
        <v>129</v>
      </c>
      <c r="V173" s="15">
        <f t="shared" si="776"/>
        <v>0</v>
      </c>
      <c r="W173" s="10" t="str">
        <f>IFERROR(VLOOKUP(A173,'6'!U:V,2,0),"0")</f>
        <v>0</v>
      </c>
      <c r="X173" s="5" t="s">
        <v>129</v>
      </c>
      <c r="Y173" s="15">
        <f t="shared" si="801"/>
        <v>0</v>
      </c>
      <c r="Z173" s="10" t="str">
        <f>IFERROR(VLOOKUP(A173,'7'!U:V,2,0),"0")</f>
        <v>0</v>
      </c>
      <c r="AA173" s="5" t="s">
        <v>129</v>
      </c>
      <c r="AB173" s="15">
        <f t="shared" si="777"/>
        <v>0</v>
      </c>
      <c r="AC173" s="10" t="str">
        <f>IFERROR(VLOOKUP(A173,'8'!U:V,2,0),"0")</f>
        <v>0</v>
      </c>
      <c r="AD173" s="5" t="s">
        <v>129</v>
      </c>
      <c r="AE173" s="15">
        <f t="shared" si="778"/>
        <v>0</v>
      </c>
      <c r="AF173" s="10" t="str">
        <f>IFERROR(VLOOKUP(A173,'9'!U:V,2,0),"0")</f>
        <v>0</v>
      </c>
      <c r="AG173" s="5" t="s">
        <v>129</v>
      </c>
      <c r="AH173" s="15">
        <f t="shared" si="779"/>
        <v>0</v>
      </c>
      <c r="AI173" s="10" t="str">
        <f>IFERROR(VLOOKUP(A173,'10'!U:V,2,0),"0")</f>
        <v>0</v>
      </c>
      <c r="AJ173" s="5" t="s">
        <v>129</v>
      </c>
      <c r="AK173" s="15">
        <f t="shared" si="780"/>
        <v>0</v>
      </c>
      <c r="AL173" s="10" t="str">
        <f>IFERROR(VLOOKUP(A173,'11'!U:V,2,0),"0")</f>
        <v>0</v>
      </c>
      <c r="AM173" s="5" t="s">
        <v>129</v>
      </c>
      <c r="AN173" s="15">
        <f t="shared" si="781"/>
        <v>0</v>
      </c>
      <c r="AO173" s="10" t="str">
        <f>IFERROR(VLOOKUP(A173,'12'!U:V,2,0),"0")</f>
        <v>0</v>
      </c>
      <c r="AP173" s="5" t="s">
        <v>129</v>
      </c>
      <c r="AQ173" s="15">
        <f t="shared" si="782"/>
        <v>0</v>
      </c>
      <c r="AR173" s="10" t="str">
        <f>IFERROR(VLOOKUP(A173,'13'!U:V,2,0),"0")</f>
        <v>0</v>
      </c>
      <c r="AS173" s="5" t="s">
        <v>129</v>
      </c>
      <c r="AT173" s="15">
        <f t="shared" si="783"/>
        <v>0</v>
      </c>
      <c r="AU173" s="10" t="str">
        <f>IFERROR(VLOOKUP(A173,'14'!U:V,2,0),"0")</f>
        <v>0</v>
      </c>
      <c r="AV173" s="5" t="s">
        <v>129</v>
      </c>
      <c r="AW173" s="15">
        <f t="shared" si="784"/>
        <v>0</v>
      </c>
      <c r="AX173" s="10" t="str">
        <f>IFERROR(VLOOKUP(A173,'15'!U:V,2,0),"0")</f>
        <v>0</v>
      </c>
      <c r="AY173" s="5" t="s">
        <v>129</v>
      </c>
      <c r="AZ173" s="15">
        <f t="shared" si="785"/>
        <v>0</v>
      </c>
      <c r="BA173" s="10" t="str">
        <f>IFERROR(VLOOKUP(A173,'16'!U:V,2,0),"0")</f>
        <v>0</v>
      </c>
      <c r="BB173" s="5" t="s">
        <v>129</v>
      </c>
      <c r="BC173" s="15">
        <f t="shared" si="786"/>
        <v>0</v>
      </c>
      <c r="BD173" s="10" t="str">
        <f>IFERROR(VLOOKUP(A173,'17'!U:V,2,0),"0")</f>
        <v>0</v>
      </c>
      <c r="BE173" s="5" t="s">
        <v>129</v>
      </c>
      <c r="BF173" s="15">
        <f t="shared" si="787"/>
        <v>0</v>
      </c>
      <c r="BG173" s="10" t="str">
        <f>IFERROR(VLOOKUP(A173,'18'!U:V,2,0),"0")</f>
        <v>0</v>
      </c>
      <c r="BH173" s="5" t="s">
        <v>129</v>
      </c>
      <c r="BI173" s="15">
        <f t="shared" si="788"/>
        <v>0</v>
      </c>
      <c r="BJ173" s="10" t="str">
        <f>IFERROR(VLOOKUP(A173,'19'!U:V,2,0),"0")</f>
        <v>0</v>
      </c>
      <c r="BK173" s="5" t="s">
        <v>129</v>
      </c>
      <c r="BL173" s="15">
        <f t="shared" si="789"/>
        <v>0</v>
      </c>
      <c r="BM173" s="10" t="str">
        <f>IFERROR(VLOOKUP(A173,'20'!U:V,2,0),"0")</f>
        <v>0</v>
      </c>
      <c r="BN173" s="5" t="s">
        <v>129</v>
      </c>
      <c r="BO173" s="15">
        <f t="shared" si="790"/>
        <v>0</v>
      </c>
      <c r="BP173" s="10" t="str">
        <f>IFERROR(VLOOKUP(A173,'21'!U:V,2,0),"0")</f>
        <v>0</v>
      </c>
      <c r="BQ173" s="5" t="s">
        <v>129</v>
      </c>
      <c r="BR173" s="15">
        <f t="shared" si="791"/>
        <v>0</v>
      </c>
      <c r="BS173" s="10" t="str">
        <f>IFERROR(VLOOKUP(A173,'22'!U:V,2,0),"0")</f>
        <v>0</v>
      </c>
      <c r="BT173" s="5" t="s">
        <v>129</v>
      </c>
      <c r="BU173" s="15">
        <f t="shared" si="792"/>
        <v>0</v>
      </c>
      <c r="BV173" s="10" t="str">
        <f>IFERROR(VLOOKUP(A173,'23'!U:V,2,0),"0")</f>
        <v>0</v>
      </c>
      <c r="BW173" s="5" t="s">
        <v>129</v>
      </c>
      <c r="BX173" s="15">
        <f t="shared" si="793"/>
        <v>0</v>
      </c>
      <c r="BY173" s="10" t="str">
        <f>IFERROR(VLOOKUP(A173,'24'!U:V,2,0),"0")</f>
        <v>0</v>
      </c>
      <c r="BZ173" s="5" t="s">
        <v>129</v>
      </c>
      <c r="CA173" s="15">
        <f t="shared" si="794"/>
        <v>0</v>
      </c>
      <c r="CB173" s="10" t="str">
        <f>IFERROR(VLOOKUP(A173,'25'!U:V,2,0),"0")</f>
        <v>0</v>
      </c>
      <c r="CC173" s="5" t="s">
        <v>129</v>
      </c>
      <c r="CD173" s="15">
        <f t="shared" si="795"/>
        <v>0</v>
      </c>
      <c r="CE173" s="10" t="str">
        <f>IFERROR(VLOOKUP(A173,'26'!U:V,2,0),"0")</f>
        <v>0</v>
      </c>
      <c r="CF173" s="5" t="s">
        <v>129</v>
      </c>
      <c r="CG173" s="15">
        <f t="shared" si="796"/>
        <v>0</v>
      </c>
      <c r="CH173" s="10" t="str">
        <f>IFERROR(VLOOKUP(A173,'27'!U:V,2,0),"0")</f>
        <v>0</v>
      </c>
      <c r="CI173" s="5" t="s">
        <v>129</v>
      </c>
      <c r="CJ173" s="15">
        <f t="shared" si="797"/>
        <v>0</v>
      </c>
      <c r="CK173" s="10" t="str">
        <f>IFERROR(VLOOKUP(A173,'28'!U:V,2,0),"0")</f>
        <v>0</v>
      </c>
      <c r="CL173" s="5" t="s">
        <v>129</v>
      </c>
      <c r="CM173" s="15">
        <f t="shared" si="798"/>
        <v>0</v>
      </c>
      <c r="CN173" s="10" t="str">
        <f>IFERROR(VLOOKUP(A173,'29'!U:V,2,0),"0")</f>
        <v>0</v>
      </c>
      <c r="CO173" s="5" t="s">
        <v>129</v>
      </c>
      <c r="CP173" s="15">
        <f t="shared" si="799"/>
        <v>0</v>
      </c>
      <c r="CQ173" s="10" t="str">
        <f>IFERROR(VLOOKUP(A173,'30'!U:V,2,0),"0")</f>
        <v>0</v>
      </c>
      <c r="CR173" s="5" t="s">
        <v>129</v>
      </c>
      <c r="CS173" s="15">
        <f t="shared" si="800"/>
        <v>0</v>
      </c>
      <c r="CT173" s="10" t="str">
        <f>IFERROR(VLOOKUP(A173,'31'!U:V,2,0),"0")</f>
        <v>0</v>
      </c>
      <c r="CU173" s="5" t="s">
        <v>129</v>
      </c>
      <c r="CV173" s="15">
        <f t="shared" si="410"/>
        <v>0</v>
      </c>
      <c r="CW173" s="10">
        <f>IFERROR(VLOOKUP(B173,'B-plus'!A:D,4,0),"0")</f>
        <v>90</v>
      </c>
      <c r="CX173" s="5" t="s">
        <v>129</v>
      </c>
      <c r="CY173" s="15">
        <f t="shared" si="411"/>
        <v>2170.8000000000002</v>
      </c>
    </row>
    <row r="174" spans="1:103" x14ac:dyDescent="0.25">
      <c r="A174" s="5" t="s">
        <v>522</v>
      </c>
      <c r="B174" s="5">
        <v>20052721</v>
      </c>
      <c r="C174" s="4" t="s">
        <v>523</v>
      </c>
      <c r="D174" s="96">
        <v>7.83</v>
      </c>
      <c r="E174" s="19">
        <f t="shared" si="408"/>
        <v>0</v>
      </c>
      <c r="F174" s="5" t="s">
        <v>130</v>
      </c>
      <c r="G174" s="13">
        <f t="shared" si="409"/>
        <v>0</v>
      </c>
      <c r="H174" s="10" t="str">
        <f>IFERROR(VLOOKUP(A174,'1'!U:V,2,0),"0")</f>
        <v>0</v>
      </c>
      <c r="I174" s="5" t="s">
        <v>130</v>
      </c>
      <c r="J174" s="15">
        <f t="shared" ref="J174:J176" si="802">+H174*D174</f>
        <v>0</v>
      </c>
      <c r="K174" s="10" t="str">
        <f>IFERROR(VLOOKUP(A174,'2'!U:V,2,0),"0")</f>
        <v>0</v>
      </c>
      <c r="L174" s="5" t="s">
        <v>130</v>
      </c>
      <c r="M174" s="15">
        <f t="shared" ref="M174:M176" si="803">+K174*D174</f>
        <v>0</v>
      </c>
      <c r="N174" s="10" t="str">
        <f>IFERROR(VLOOKUP(A174,'3'!U:V,2,0),"0")</f>
        <v>0</v>
      </c>
      <c r="O174" s="5" t="s">
        <v>130</v>
      </c>
      <c r="P174" s="15">
        <f t="shared" ref="P174:P176" si="804">+N174*D174</f>
        <v>0</v>
      </c>
      <c r="Q174" s="10" t="str">
        <f>IFERROR(VLOOKUP(A174,'4'!U:V,2,0),"0")</f>
        <v>0</v>
      </c>
      <c r="R174" s="5" t="s">
        <v>130</v>
      </c>
      <c r="S174" s="15">
        <f t="shared" ref="S174:S176" si="805">+Q174*D174</f>
        <v>0</v>
      </c>
      <c r="T174" s="10" t="str">
        <f>IFERROR(VLOOKUP(A174,'5'!U:V,2,0),"0")</f>
        <v>0</v>
      </c>
      <c r="U174" s="5" t="s">
        <v>130</v>
      </c>
      <c r="V174" s="15">
        <f t="shared" ref="V174:V176" si="806">+T174*D174</f>
        <v>0</v>
      </c>
      <c r="W174" s="10" t="str">
        <f>IFERROR(VLOOKUP(A174,'6'!U:V,2,0),"0")</f>
        <v>0</v>
      </c>
      <c r="X174" s="5" t="s">
        <v>130</v>
      </c>
      <c r="Y174" s="15">
        <f t="shared" si="801"/>
        <v>0</v>
      </c>
      <c r="Z174" s="10" t="str">
        <f>IFERROR(VLOOKUP(A174,'7'!U:V,2,0),"0")</f>
        <v>0</v>
      </c>
      <c r="AA174" s="5" t="s">
        <v>130</v>
      </c>
      <c r="AB174" s="15">
        <f t="shared" ref="AB174:AB176" si="807">+Z174*D174</f>
        <v>0</v>
      </c>
      <c r="AC174" s="10" t="str">
        <f>IFERROR(VLOOKUP(A174,'8'!U:V,2,0),"0")</f>
        <v>0</v>
      </c>
      <c r="AD174" s="5" t="s">
        <v>130</v>
      </c>
      <c r="AE174" s="15">
        <f t="shared" ref="AE174:AE176" si="808">+AC174*D174</f>
        <v>0</v>
      </c>
      <c r="AF174" s="10" t="str">
        <f>IFERROR(VLOOKUP(A174,'9'!U:V,2,0),"0")</f>
        <v>0</v>
      </c>
      <c r="AG174" s="5" t="s">
        <v>130</v>
      </c>
      <c r="AH174" s="15">
        <f t="shared" ref="AH174:AH176" si="809">+AF174*D174</f>
        <v>0</v>
      </c>
      <c r="AI174" s="10" t="str">
        <f>IFERROR(VLOOKUP(A174,'10'!U:V,2,0),"0")</f>
        <v>0</v>
      </c>
      <c r="AJ174" s="5" t="s">
        <v>130</v>
      </c>
      <c r="AK174" s="15">
        <f t="shared" ref="AK174:AK176" si="810">+AI174*D174</f>
        <v>0</v>
      </c>
      <c r="AL174" s="10" t="str">
        <f>IFERROR(VLOOKUP(A174,'11'!U:V,2,0),"0")</f>
        <v>0</v>
      </c>
      <c r="AM174" s="5" t="s">
        <v>130</v>
      </c>
      <c r="AN174" s="15">
        <f t="shared" ref="AN174:AN176" si="811">+AL174*D174</f>
        <v>0</v>
      </c>
      <c r="AO174" s="10" t="str">
        <f>IFERROR(VLOOKUP(A174,'12'!U:V,2,0),"0")</f>
        <v>0</v>
      </c>
      <c r="AP174" s="5" t="s">
        <v>130</v>
      </c>
      <c r="AQ174" s="15">
        <f t="shared" ref="AQ174:AQ176" si="812">+AO174*D174</f>
        <v>0</v>
      </c>
      <c r="AR174" s="10" t="str">
        <f>IFERROR(VLOOKUP(A174,'13'!U:V,2,0),"0")</f>
        <v>0</v>
      </c>
      <c r="AS174" s="5" t="s">
        <v>130</v>
      </c>
      <c r="AT174" s="15">
        <f t="shared" ref="AT174:AT176" si="813">+AR174*D174</f>
        <v>0</v>
      </c>
      <c r="AU174" s="10" t="str">
        <f>IFERROR(VLOOKUP(A174,'14'!U:V,2,0),"0")</f>
        <v>0</v>
      </c>
      <c r="AV174" s="5" t="s">
        <v>130</v>
      </c>
      <c r="AW174" s="15">
        <f t="shared" ref="AW174:AW176" si="814">+AU174*D174</f>
        <v>0</v>
      </c>
      <c r="AX174" s="10" t="str">
        <f>IFERROR(VLOOKUP(A174,'15'!U:V,2,0),"0")</f>
        <v>0</v>
      </c>
      <c r="AY174" s="5" t="s">
        <v>130</v>
      </c>
      <c r="AZ174" s="15">
        <f t="shared" ref="AZ174:AZ176" si="815">+AX174*D174</f>
        <v>0</v>
      </c>
      <c r="BA174" s="10" t="str">
        <f>IFERROR(VLOOKUP(A174,'16'!U:V,2,0),"0")</f>
        <v>0</v>
      </c>
      <c r="BB174" s="5" t="s">
        <v>130</v>
      </c>
      <c r="BC174" s="15">
        <f t="shared" ref="BC174:BC176" si="816">+BA174*D174</f>
        <v>0</v>
      </c>
      <c r="BD174" s="10" t="str">
        <f>IFERROR(VLOOKUP(A174,'17'!U:V,2,0),"0")</f>
        <v>0</v>
      </c>
      <c r="BE174" s="5" t="s">
        <v>130</v>
      </c>
      <c r="BF174" s="15">
        <f t="shared" ref="BF174:BF176" si="817">+BD174*D174</f>
        <v>0</v>
      </c>
      <c r="BG174" s="10" t="str">
        <f>IFERROR(VLOOKUP(A174,'18'!U:V,2,0),"0")</f>
        <v>0</v>
      </c>
      <c r="BH174" s="5" t="s">
        <v>130</v>
      </c>
      <c r="BI174" s="15">
        <f t="shared" ref="BI174:BI176" si="818">+BG174*D174</f>
        <v>0</v>
      </c>
      <c r="BJ174" s="10" t="str">
        <f>IFERROR(VLOOKUP(A174,'19'!U:V,2,0),"0")</f>
        <v>0</v>
      </c>
      <c r="BK174" s="5" t="s">
        <v>130</v>
      </c>
      <c r="BL174" s="15">
        <f t="shared" ref="BL174:BL176" si="819">+BJ174*D174</f>
        <v>0</v>
      </c>
      <c r="BM174" s="10" t="str">
        <f>IFERROR(VLOOKUP(A174,'20'!U:V,2,0),"0")</f>
        <v>0</v>
      </c>
      <c r="BN174" s="5" t="s">
        <v>130</v>
      </c>
      <c r="BO174" s="15">
        <f t="shared" ref="BO174:BO176" si="820">+BM174*D174</f>
        <v>0</v>
      </c>
      <c r="BP174" s="10" t="str">
        <f>IFERROR(VLOOKUP(A174,'21'!U:V,2,0),"0")</f>
        <v>0</v>
      </c>
      <c r="BQ174" s="5" t="s">
        <v>130</v>
      </c>
      <c r="BR174" s="15">
        <f t="shared" ref="BR174:BR176" si="821">+BP174*D174</f>
        <v>0</v>
      </c>
      <c r="BS174" s="10" t="str">
        <f>IFERROR(VLOOKUP(A174,'22'!U:V,2,0),"0")</f>
        <v>0</v>
      </c>
      <c r="BT174" s="5" t="s">
        <v>130</v>
      </c>
      <c r="BU174" s="15">
        <f t="shared" ref="BU174:BU176" si="822">+BS174*D174</f>
        <v>0</v>
      </c>
      <c r="BV174" s="10" t="str">
        <f>IFERROR(VLOOKUP(A174,'23'!U:V,2,0),"0")</f>
        <v>0</v>
      </c>
      <c r="BW174" s="5" t="s">
        <v>130</v>
      </c>
      <c r="BX174" s="15">
        <f t="shared" ref="BX174:BX176" si="823">+BV174*D174</f>
        <v>0</v>
      </c>
      <c r="BY174" s="10" t="str">
        <f>IFERROR(VLOOKUP(A174,'24'!U:V,2,0),"0")</f>
        <v>0</v>
      </c>
      <c r="BZ174" s="5" t="s">
        <v>130</v>
      </c>
      <c r="CA174" s="15">
        <f t="shared" ref="CA174:CA176" si="824">+BY174*D174</f>
        <v>0</v>
      </c>
      <c r="CB174" s="10" t="str">
        <f>IFERROR(VLOOKUP(A174,'25'!U:V,2,0),"0")</f>
        <v>0</v>
      </c>
      <c r="CC174" s="5" t="s">
        <v>130</v>
      </c>
      <c r="CD174" s="15">
        <f t="shared" ref="CD174:CD176" si="825">+CB174*D174</f>
        <v>0</v>
      </c>
      <c r="CE174" s="10" t="str">
        <f>IFERROR(VLOOKUP(A174,'26'!U:V,2,0),"0")</f>
        <v>0</v>
      </c>
      <c r="CF174" s="5" t="s">
        <v>130</v>
      </c>
      <c r="CG174" s="15">
        <f t="shared" ref="CG174:CG176" si="826">+CE174*D174</f>
        <v>0</v>
      </c>
      <c r="CH174" s="10" t="str">
        <f>IFERROR(VLOOKUP(A174,'27'!U:V,2,0),"0")</f>
        <v>0</v>
      </c>
      <c r="CI174" s="5" t="s">
        <v>130</v>
      </c>
      <c r="CJ174" s="15">
        <f t="shared" ref="CJ174:CJ176" si="827">+CH174*D174</f>
        <v>0</v>
      </c>
      <c r="CK174" s="10" t="str">
        <f>IFERROR(VLOOKUP(A174,'28'!U:V,2,0),"0")</f>
        <v>0</v>
      </c>
      <c r="CL174" s="5" t="s">
        <v>130</v>
      </c>
      <c r="CM174" s="15">
        <f t="shared" ref="CM174:CM176" si="828">+CK174*D174</f>
        <v>0</v>
      </c>
      <c r="CN174" s="10" t="str">
        <f>IFERROR(VLOOKUP(A174,'29'!U:V,2,0),"0")</f>
        <v>0</v>
      </c>
      <c r="CO174" s="5" t="s">
        <v>130</v>
      </c>
      <c r="CP174" s="15">
        <f t="shared" ref="CP174:CP176" si="829">+CN174*D174</f>
        <v>0</v>
      </c>
      <c r="CQ174" s="10" t="str">
        <f>IFERROR(VLOOKUP(A174,'30'!U:V,2,0),"0")</f>
        <v>0</v>
      </c>
      <c r="CR174" s="5" t="s">
        <v>130</v>
      </c>
      <c r="CS174" s="15">
        <f t="shared" ref="CS174:CS176" si="830">+CQ174*D174</f>
        <v>0</v>
      </c>
      <c r="CT174" s="10" t="str">
        <f>IFERROR(VLOOKUP(A174,'31'!U:V,2,0),"0")</f>
        <v>0</v>
      </c>
      <c r="CU174" s="5" t="s">
        <v>130</v>
      </c>
      <c r="CV174" s="15">
        <f t="shared" si="410"/>
        <v>0</v>
      </c>
      <c r="CW174" s="10">
        <f>IFERROR(VLOOKUP(B174,'B-plus'!A:D,4,0),"0")</f>
        <v>331</v>
      </c>
      <c r="CX174" s="5" t="s">
        <v>130</v>
      </c>
      <c r="CY174" s="15">
        <f t="shared" si="411"/>
        <v>2591.73</v>
      </c>
    </row>
    <row r="175" spans="1:103" x14ac:dyDescent="0.25">
      <c r="A175" s="5" t="s">
        <v>524</v>
      </c>
      <c r="B175" s="5">
        <v>1112016</v>
      </c>
      <c r="C175" s="4" t="s">
        <v>525</v>
      </c>
      <c r="D175" s="95">
        <v>28.88</v>
      </c>
      <c r="E175" s="19">
        <f t="shared" si="408"/>
        <v>0</v>
      </c>
      <c r="F175" s="5" t="s">
        <v>129</v>
      </c>
      <c r="G175" s="13">
        <f t="shared" si="409"/>
        <v>0</v>
      </c>
      <c r="H175" s="10" t="str">
        <f>IFERROR(VLOOKUP(A175,'1'!U:V,2,0),"0")</f>
        <v>0</v>
      </c>
      <c r="I175" s="5" t="s">
        <v>129</v>
      </c>
      <c r="J175" s="15">
        <f t="shared" si="802"/>
        <v>0</v>
      </c>
      <c r="K175" s="10" t="str">
        <f>IFERROR(VLOOKUP(A175,'2'!U:V,2,0),"0")</f>
        <v>0</v>
      </c>
      <c r="L175" s="5" t="s">
        <v>129</v>
      </c>
      <c r="M175" s="15">
        <f t="shared" si="803"/>
        <v>0</v>
      </c>
      <c r="N175" s="10" t="str">
        <f>IFERROR(VLOOKUP(A175,'3'!U:V,2,0),"0")</f>
        <v>0</v>
      </c>
      <c r="O175" s="5" t="s">
        <v>129</v>
      </c>
      <c r="P175" s="15">
        <f t="shared" si="804"/>
        <v>0</v>
      </c>
      <c r="Q175" s="10" t="str">
        <f>IFERROR(VLOOKUP(A175,'4'!U:V,2,0),"0")</f>
        <v>0</v>
      </c>
      <c r="R175" s="5" t="s">
        <v>129</v>
      </c>
      <c r="S175" s="15">
        <f t="shared" si="805"/>
        <v>0</v>
      </c>
      <c r="T175" s="10" t="str">
        <f>IFERROR(VLOOKUP(A175,'5'!U:V,2,0),"0")</f>
        <v>0</v>
      </c>
      <c r="U175" s="5" t="s">
        <v>129</v>
      </c>
      <c r="V175" s="15">
        <f t="shared" si="806"/>
        <v>0</v>
      </c>
      <c r="W175" s="10" t="str">
        <f>IFERROR(VLOOKUP(A175,'6'!U:V,2,0),"0")</f>
        <v>0</v>
      </c>
      <c r="X175" s="5" t="s">
        <v>129</v>
      </c>
      <c r="Y175" s="15">
        <f t="shared" ref="Y175:Y176" si="831">+W175*D175</f>
        <v>0</v>
      </c>
      <c r="Z175" s="10" t="str">
        <f>IFERROR(VLOOKUP(A175,'7'!U:V,2,0),"0")</f>
        <v>0</v>
      </c>
      <c r="AA175" s="5" t="s">
        <v>129</v>
      </c>
      <c r="AB175" s="15">
        <f t="shared" si="807"/>
        <v>0</v>
      </c>
      <c r="AC175" s="10" t="str">
        <f>IFERROR(VLOOKUP(A175,'8'!U:V,2,0),"0")</f>
        <v>0</v>
      </c>
      <c r="AD175" s="5" t="s">
        <v>129</v>
      </c>
      <c r="AE175" s="15">
        <f t="shared" si="808"/>
        <v>0</v>
      </c>
      <c r="AF175" s="10" t="str">
        <f>IFERROR(VLOOKUP(A175,'9'!U:V,2,0),"0")</f>
        <v>0</v>
      </c>
      <c r="AG175" s="5" t="s">
        <v>129</v>
      </c>
      <c r="AH175" s="15">
        <f t="shared" si="809"/>
        <v>0</v>
      </c>
      <c r="AI175" s="10" t="str">
        <f>IFERROR(VLOOKUP(A175,'10'!U:V,2,0),"0")</f>
        <v>0</v>
      </c>
      <c r="AJ175" s="5" t="s">
        <v>129</v>
      </c>
      <c r="AK175" s="15">
        <f t="shared" si="810"/>
        <v>0</v>
      </c>
      <c r="AL175" s="10" t="str">
        <f>IFERROR(VLOOKUP(A175,'11'!U:V,2,0),"0")</f>
        <v>0</v>
      </c>
      <c r="AM175" s="5" t="s">
        <v>129</v>
      </c>
      <c r="AN175" s="15">
        <f t="shared" si="811"/>
        <v>0</v>
      </c>
      <c r="AO175" s="10" t="str">
        <f>IFERROR(VLOOKUP(A175,'12'!U:V,2,0),"0")</f>
        <v>0</v>
      </c>
      <c r="AP175" s="5" t="s">
        <v>129</v>
      </c>
      <c r="AQ175" s="15">
        <f t="shared" si="812"/>
        <v>0</v>
      </c>
      <c r="AR175" s="10" t="str">
        <f>IFERROR(VLOOKUP(A175,'13'!U:V,2,0),"0")</f>
        <v>0</v>
      </c>
      <c r="AS175" s="5" t="s">
        <v>129</v>
      </c>
      <c r="AT175" s="15">
        <f t="shared" si="813"/>
        <v>0</v>
      </c>
      <c r="AU175" s="10" t="str">
        <f>IFERROR(VLOOKUP(A175,'14'!U:V,2,0),"0")</f>
        <v>0</v>
      </c>
      <c r="AV175" s="5" t="s">
        <v>129</v>
      </c>
      <c r="AW175" s="15">
        <f t="shared" si="814"/>
        <v>0</v>
      </c>
      <c r="AX175" s="10" t="str">
        <f>IFERROR(VLOOKUP(A175,'15'!U:V,2,0),"0")</f>
        <v>0</v>
      </c>
      <c r="AY175" s="5" t="s">
        <v>129</v>
      </c>
      <c r="AZ175" s="15">
        <f t="shared" si="815"/>
        <v>0</v>
      </c>
      <c r="BA175" s="10" t="str">
        <f>IFERROR(VLOOKUP(A175,'16'!U:V,2,0),"0")</f>
        <v>0</v>
      </c>
      <c r="BB175" s="5" t="s">
        <v>129</v>
      </c>
      <c r="BC175" s="15">
        <f t="shared" si="816"/>
        <v>0</v>
      </c>
      <c r="BD175" s="10" t="str">
        <f>IFERROR(VLOOKUP(A175,'17'!U:V,2,0),"0")</f>
        <v>0</v>
      </c>
      <c r="BE175" s="5" t="s">
        <v>129</v>
      </c>
      <c r="BF175" s="15">
        <f t="shared" si="817"/>
        <v>0</v>
      </c>
      <c r="BG175" s="10" t="str">
        <f>IFERROR(VLOOKUP(A175,'18'!U:V,2,0),"0")</f>
        <v>0</v>
      </c>
      <c r="BH175" s="5" t="s">
        <v>129</v>
      </c>
      <c r="BI175" s="15">
        <f t="shared" si="818"/>
        <v>0</v>
      </c>
      <c r="BJ175" s="10" t="str">
        <f>IFERROR(VLOOKUP(A175,'19'!U:V,2,0),"0")</f>
        <v>0</v>
      </c>
      <c r="BK175" s="5" t="s">
        <v>129</v>
      </c>
      <c r="BL175" s="15">
        <f t="shared" si="819"/>
        <v>0</v>
      </c>
      <c r="BM175" s="10" t="str">
        <f>IFERROR(VLOOKUP(A175,'20'!U:V,2,0),"0")</f>
        <v>0</v>
      </c>
      <c r="BN175" s="5" t="s">
        <v>129</v>
      </c>
      <c r="BO175" s="15">
        <f t="shared" si="820"/>
        <v>0</v>
      </c>
      <c r="BP175" s="10" t="str">
        <f>IFERROR(VLOOKUP(A175,'21'!U:V,2,0),"0")</f>
        <v>0</v>
      </c>
      <c r="BQ175" s="5" t="s">
        <v>129</v>
      </c>
      <c r="BR175" s="15">
        <f t="shared" si="821"/>
        <v>0</v>
      </c>
      <c r="BS175" s="10" t="str">
        <f>IFERROR(VLOOKUP(A175,'22'!U:V,2,0),"0")</f>
        <v>0</v>
      </c>
      <c r="BT175" s="5" t="s">
        <v>129</v>
      </c>
      <c r="BU175" s="15">
        <f t="shared" si="822"/>
        <v>0</v>
      </c>
      <c r="BV175" s="10" t="str">
        <f>IFERROR(VLOOKUP(A175,'23'!U:V,2,0),"0")</f>
        <v>0</v>
      </c>
      <c r="BW175" s="5" t="s">
        <v>129</v>
      </c>
      <c r="BX175" s="15">
        <f t="shared" si="823"/>
        <v>0</v>
      </c>
      <c r="BY175" s="10" t="str">
        <f>IFERROR(VLOOKUP(A175,'24'!U:V,2,0),"0")</f>
        <v>0</v>
      </c>
      <c r="BZ175" s="5" t="s">
        <v>129</v>
      </c>
      <c r="CA175" s="15">
        <f t="shared" si="824"/>
        <v>0</v>
      </c>
      <c r="CB175" s="10" t="str">
        <f>IFERROR(VLOOKUP(A175,'25'!U:V,2,0),"0")</f>
        <v>0</v>
      </c>
      <c r="CC175" s="5" t="s">
        <v>129</v>
      </c>
      <c r="CD175" s="15">
        <f t="shared" si="825"/>
        <v>0</v>
      </c>
      <c r="CE175" s="10" t="str">
        <f>IFERROR(VLOOKUP(A175,'26'!U:V,2,0),"0")</f>
        <v>0</v>
      </c>
      <c r="CF175" s="5" t="s">
        <v>129</v>
      </c>
      <c r="CG175" s="15">
        <f t="shared" si="826"/>
        <v>0</v>
      </c>
      <c r="CH175" s="10" t="str">
        <f>IFERROR(VLOOKUP(A175,'27'!U:V,2,0),"0")</f>
        <v>0</v>
      </c>
      <c r="CI175" s="5" t="s">
        <v>129</v>
      </c>
      <c r="CJ175" s="15">
        <f t="shared" si="827"/>
        <v>0</v>
      </c>
      <c r="CK175" s="10" t="str">
        <f>IFERROR(VLOOKUP(A175,'28'!U:V,2,0),"0")</f>
        <v>0</v>
      </c>
      <c r="CL175" s="5" t="s">
        <v>129</v>
      </c>
      <c r="CM175" s="15">
        <f t="shared" si="828"/>
        <v>0</v>
      </c>
      <c r="CN175" s="10" t="str">
        <f>IFERROR(VLOOKUP(A175,'29'!U:V,2,0),"0")</f>
        <v>0</v>
      </c>
      <c r="CO175" s="5" t="s">
        <v>129</v>
      </c>
      <c r="CP175" s="15">
        <f t="shared" si="829"/>
        <v>0</v>
      </c>
      <c r="CQ175" s="10" t="str">
        <f>IFERROR(VLOOKUP(A175,'30'!U:V,2,0),"0")</f>
        <v>0</v>
      </c>
      <c r="CR175" s="5" t="s">
        <v>129</v>
      </c>
      <c r="CS175" s="15">
        <f t="shared" si="830"/>
        <v>0</v>
      </c>
      <c r="CT175" s="10" t="str">
        <f>IFERROR(VLOOKUP(A175,'31'!U:V,2,0),"0")</f>
        <v>0</v>
      </c>
      <c r="CU175" s="5" t="s">
        <v>129</v>
      </c>
      <c r="CV175" s="15">
        <f t="shared" si="410"/>
        <v>0</v>
      </c>
      <c r="CW175" s="10" t="str">
        <f>IFERROR(VLOOKUP(B175,'B-plus'!A:D,4,0),"0")</f>
        <v>0</v>
      </c>
      <c r="CX175" s="5" t="s">
        <v>129</v>
      </c>
      <c r="CY175" s="15">
        <f t="shared" si="411"/>
        <v>0</v>
      </c>
    </row>
    <row r="176" spans="1:103" x14ac:dyDescent="0.25">
      <c r="A176" s="5" t="s">
        <v>526</v>
      </c>
      <c r="B176" s="5">
        <v>900006</v>
      </c>
      <c r="C176" s="4" t="s">
        <v>527</v>
      </c>
      <c r="D176" s="13">
        <v>5</v>
      </c>
      <c r="E176" s="19">
        <f t="shared" si="408"/>
        <v>0</v>
      </c>
      <c r="F176" s="5" t="s">
        <v>129</v>
      </c>
      <c r="G176" s="13">
        <f t="shared" si="409"/>
        <v>0</v>
      </c>
      <c r="H176" s="10" t="str">
        <f>IFERROR(VLOOKUP(A176,'1'!U:V,2,0),"0")</f>
        <v>0</v>
      </c>
      <c r="I176" s="5" t="s">
        <v>129</v>
      </c>
      <c r="J176" s="15">
        <f t="shared" si="802"/>
        <v>0</v>
      </c>
      <c r="K176" s="10" t="str">
        <f>IFERROR(VLOOKUP(A176,'2'!U:V,2,0),"0")</f>
        <v>0</v>
      </c>
      <c r="L176" s="5" t="s">
        <v>129</v>
      </c>
      <c r="M176" s="15">
        <f t="shared" si="803"/>
        <v>0</v>
      </c>
      <c r="N176" s="10" t="str">
        <f>IFERROR(VLOOKUP(A176,'3'!U:V,2,0),"0")</f>
        <v>0</v>
      </c>
      <c r="O176" s="5" t="s">
        <v>129</v>
      </c>
      <c r="P176" s="15">
        <f t="shared" si="804"/>
        <v>0</v>
      </c>
      <c r="Q176" s="10" t="str">
        <f>IFERROR(VLOOKUP(A176,'4'!U:V,2,0),"0")</f>
        <v>0</v>
      </c>
      <c r="R176" s="5" t="s">
        <v>129</v>
      </c>
      <c r="S176" s="15">
        <f t="shared" si="805"/>
        <v>0</v>
      </c>
      <c r="T176" s="10" t="str">
        <f>IFERROR(VLOOKUP(A176,'5'!U:V,2,0),"0")</f>
        <v>0</v>
      </c>
      <c r="U176" s="5" t="s">
        <v>129</v>
      </c>
      <c r="V176" s="15">
        <f t="shared" si="806"/>
        <v>0</v>
      </c>
      <c r="W176" s="10" t="str">
        <f>IFERROR(VLOOKUP(A176,'6'!U:V,2,0),"0")</f>
        <v>0</v>
      </c>
      <c r="X176" s="5" t="s">
        <v>129</v>
      </c>
      <c r="Y176" s="15">
        <f t="shared" si="831"/>
        <v>0</v>
      </c>
      <c r="Z176" s="10" t="str">
        <f>IFERROR(VLOOKUP(A176,'7'!U:V,2,0),"0")</f>
        <v>0</v>
      </c>
      <c r="AA176" s="5" t="s">
        <v>129</v>
      </c>
      <c r="AB176" s="15">
        <f t="shared" si="807"/>
        <v>0</v>
      </c>
      <c r="AC176" s="10" t="str">
        <f>IFERROR(VLOOKUP(A176,'8'!U:V,2,0),"0")</f>
        <v>0</v>
      </c>
      <c r="AD176" s="5" t="s">
        <v>129</v>
      </c>
      <c r="AE176" s="15">
        <f t="shared" si="808"/>
        <v>0</v>
      </c>
      <c r="AF176" s="10" t="str">
        <f>IFERROR(VLOOKUP(A176,'9'!U:V,2,0),"0")</f>
        <v>0</v>
      </c>
      <c r="AG176" s="5" t="s">
        <v>129</v>
      </c>
      <c r="AH176" s="15">
        <f t="shared" si="809"/>
        <v>0</v>
      </c>
      <c r="AI176" s="10" t="str">
        <f>IFERROR(VLOOKUP(A176,'10'!U:V,2,0),"0")</f>
        <v>0</v>
      </c>
      <c r="AJ176" s="5" t="s">
        <v>129</v>
      </c>
      <c r="AK176" s="15">
        <f t="shared" si="810"/>
        <v>0</v>
      </c>
      <c r="AL176" s="10" t="str">
        <f>IFERROR(VLOOKUP(A176,'11'!U:V,2,0),"0")</f>
        <v>0</v>
      </c>
      <c r="AM176" s="5" t="s">
        <v>129</v>
      </c>
      <c r="AN176" s="15">
        <f t="shared" si="811"/>
        <v>0</v>
      </c>
      <c r="AO176" s="10" t="str">
        <f>IFERROR(VLOOKUP(A176,'12'!U:V,2,0),"0")</f>
        <v>0</v>
      </c>
      <c r="AP176" s="5" t="s">
        <v>129</v>
      </c>
      <c r="AQ176" s="15">
        <f t="shared" si="812"/>
        <v>0</v>
      </c>
      <c r="AR176" s="10" t="str">
        <f>IFERROR(VLOOKUP(A176,'13'!U:V,2,0),"0")</f>
        <v>0</v>
      </c>
      <c r="AS176" s="5" t="s">
        <v>129</v>
      </c>
      <c r="AT176" s="15">
        <f t="shared" si="813"/>
        <v>0</v>
      </c>
      <c r="AU176" s="10" t="str">
        <f>IFERROR(VLOOKUP(A176,'14'!U:V,2,0),"0")</f>
        <v>0</v>
      </c>
      <c r="AV176" s="5" t="s">
        <v>129</v>
      </c>
      <c r="AW176" s="15">
        <f t="shared" si="814"/>
        <v>0</v>
      </c>
      <c r="AX176" s="10" t="str">
        <f>IFERROR(VLOOKUP(A176,'15'!U:V,2,0),"0")</f>
        <v>0</v>
      </c>
      <c r="AY176" s="5" t="s">
        <v>129</v>
      </c>
      <c r="AZ176" s="15">
        <f t="shared" si="815"/>
        <v>0</v>
      </c>
      <c r="BA176" s="10" t="str">
        <f>IFERROR(VLOOKUP(A176,'16'!U:V,2,0),"0")</f>
        <v>0</v>
      </c>
      <c r="BB176" s="5" t="s">
        <v>129</v>
      </c>
      <c r="BC176" s="15">
        <f t="shared" si="816"/>
        <v>0</v>
      </c>
      <c r="BD176" s="10" t="str">
        <f>IFERROR(VLOOKUP(A176,'17'!U:V,2,0),"0")</f>
        <v>0</v>
      </c>
      <c r="BE176" s="5" t="s">
        <v>129</v>
      </c>
      <c r="BF176" s="15">
        <f t="shared" si="817"/>
        <v>0</v>
      </c>
      <c r="BG176" s="10" t="str">
        <f>IFERROR(VLOOKUP(A176,'18'!U:V,2,0),"0")</f>
        <v>0</v>
      </c>
      <c r="BH176" s="5" t="s">
        <v>129</v>
      </c>
      <c r="BI176" s="15">
        <f t="shared" si="818"/>
        <v>0</v>
      </c>
      <c r="BJ176" s="10" t="str">
        <f>IFERROR(VLOOKUP(A176,'19'!U:V,2,0),"0")</f>
        <v>0</v>
      </c>
      <c r="BK176" s="5" t="s">
        <v>129</v>
      </c>
      <c r="BL176" s="15">
        <f t="shared" si="819"/>
        <v>0</v>
      </c>
      <c r="BM176" s="10" t="str">
        <f>IFERROR(VLOOKUP(A176,'20'!U:V,2,0),"0")</f>
        <v>0</v>
      </c>
      <c r="BN176" s="5" t="s">
        <v>129</v>
      </c>
      <c r="BO176" s="15">
        <f t="shared" si="820"/>
        <v>0</v>
      </c>
      <c r="BP176" s="10" t="str">
        <f>IFERROR(VLOOKUP(A176,'21'!U:V,2,0),"0")</f>
        <v>0</v>
      </c>
      <c r="BQ176" s="5" t="s">
        <v>129</v>
      </c>
      <c r="BR176" s="15">
        <f t="shared" si="821"/>
        <v>0</v>
      </c>
      <c r="BS176" s="10" t="str">
        <f>IFERROR(VLOOKUP(A176,'22'!U:V,2,0),"0")</f>
        <v>0</v>
      </c>
      <c r="BT176" s="5" t="s">
        <v>129</v>
      </c>
      <c r="BU176" s="15">
        <f t="shared" si="822"/>
        <v>0</v>
      </c>
      <c r="BV176" s="10" t="str">
        <f>IFERROR(VLOOKUP(A176,'23'!U:V,2,0),"0")</f>
        <v>0</v>
      </c>
      <c r="BW176" s="5" t="s">
        <v>129</v>
      </c>
      <c r="BX176" s="15">
        <f t="shared" si="823"/>
        <v>0</v>
      </c>
      <c r="BY176" s="10" t="str">
        <f>IFERROR(VLOOKUP(A176,'24'!U:V,2,0),"0")</f>
        <v>0</v>
      </c>
      <c r="BZ176" s="5" t="s">
        <v>129</v>
      </c>
      <c r="CA176" s="15">
        <f t="shared" si="824"/>
        <v>0</v>
      </c>
      <c r="CB176" s="10" t="str">
        <f>IFERROR(VLOOKUP(A176,'25'!U:V,2,0),"0")</f>
        <v>0</v>
      </c>
      <c r="CC176" s="5" t="s">
        <v>129</v>
      </c>
      <c r="CD176" s="15">
        <f t="shared" si="825"/>
        <v>0</v>
      </c>
      <c r="CE176" s="10" t="str">
        <f>IFERROR(VLOOKUP(A176,'26'!U:V,2,0),"0")</f>
        <v>0</v>
      </c>
      <c r="CF176" s="5" t="s">
        <v>129</v>
      </c>
      <c r="CG176" s="15">
        <f t="shared" si="826"/>
        <v>0</v>
      </c>
      <c r="CH176" s="10" t="str">
        <f>IFERROR(VLOOKUP(A176,'27'!U:V,2,0),"0")</f>
        <v>0</v>
      </c>
      <c r="CI176" s="5" t="s">
        <v>129</v>
      </c>
      <c r="CJ176" s="15">
        <f t="shared" si="827"/>
        <v>0</v>
      </c>
      <c r="CK176" s="10" t="str">
        <f>IFERROR(VLOOKUP(A176,'28'!U:V,2,0),"0")</f>
        <v>0</v>
      </c>
      <c r="CL176" s="5" t="s">
        <v>129</v>
      </c>
      <c r="CM176" s="15">
        <f t="shared" si="828"/>
        <v>0</v>
      </c>
      <c r="CN176" s="10" t="str">
        <f>IFERROR(VLOOKUP(A176,'29'!U:V,2,0),"0")</f>
        <v>0</v>
      </c>
      <c r="CO176" s="5" t="s">
        <v>129</v>
      </c>
      <c r="CP176" s="15">
        <f t="shared" si="829"/>
        <v>0</v>
      </c>
      <c r="CQ176" s="10" t="str">
        <f>IFERROR(VLOOKUP(A176,'30'!U:V,2,0),"0")</f>
        <v>0</v>
      </c>
      <c r="CR176" s="5" t="s">
        <v>129</v>
      </c>
      <c r="CS176" s="15">
        <f t="shared" si="830"/>
        <v>0</v>
      </c>
      <c r="CT176" s="10" t="str">
        <f>IFERROR(VLOOKUP(A176,'31'!U:V,2,0),"0")</f>
        <v>0</v>
      </c>
      <c r="CU176" s="5" t="s">
        <v>129</v>
      </c>
      <c r="CV176" s="15">
        <f t="shared" si="410"/>
        <v>0</v>
      </c>
      <c r="CW176" s="10" t="str">
        <f>IFERROR(VLOOKUP(B176,'B-plus'!A:D,4,0),"0")</f>
        <v>0</v>
      </c>
      <c r="CX176" s="5" t="s">
        <v>129</v>
      </c>
      <c r="CY176" s="15">
        <f t="shared" si="411"/>
        <v>0</v>
      </c>
    </row>
    <row r="177" spans="1:103" x14ac:dyDescent="0.25">
      <c r="A177" s="5" t="s">
        <v>528</v>
      </c>
      <c r="B177" s="5" t="s">
        <v>528</v>
      </c>
      <c r="C177" s="4" t="s">
        <v>529</v>
      </c>
      <c r="D177" s="13">
        <v>12.92</v>
      </c>
      <c r="E177" s="19">
        <f t="shared" si="408"/>
        <v>0</v>
      </c>
      <c r="F177" s="5" t="s">
        <v>129</v>
      </c>
      <c r="G177" s="13">
        <f t="shared" si="409"/>
        <v>0</v>
      </c>
      <c r="H177" s="10" t="str">
        <f>IFERROR(VLOOKUP(A177,'1'!U:V,2,0),"0")</f>
        <v>0</v>
      </c>
      <c r="I177" s="5" t="s">
        <v>129</v>
      </c>
      <c r="J177" s="15">
        <f t="shared" ref="J177:J178" si="832">+H177*D177</f>
        <v>0</v>
      </c>
      <c r="K177" s="10" t="str">
        <f>IFERROR(VLOOKUP(A177,'2'!U:V,2,0),"0")</f>
        <v>0</v>
      </c>
      <c r="L177" s="5" t="s">
        <v>129</v>
      </c>
      <c r="M177" s="15">
        <f t="shared" ref="M177:M178" si="833">+K177*D177</f>
        <v>0</v>
      </c>
      <c r="N177" s="10" t="str">
        <f>IFERROR(VLOOKUP(A177,'3'!U:V,2,0),"0")</f>
        <v>0</v>
      </c>
      <c r="O177" s="5" t="s">
        <v>129</v>
      </c>
      <c r="P177" s="15">
        <f t="shared" ref="P177:P178" si="834">+N177*D177</f>
        <v>0</v>
      </c>
      <c r="Q177" s="10" t="str">
        <f>IFERROR(VLOOKUP(A177,'4'!U:V,2,0),"0")</f>
        <v>0</v>
      </c>
      <c r="R177" s="5" t="s">
        <v>129</v>
      </c>
      <c r="S177" s="15">
        <f t="shared" ref="S177:S178" si="835">+Q177*D177</f>
        <v>0</v>
      </c>
      <c r="T177" s="10" t="str">
        <f>IFERROR(VLOOKUP(A177,'5'!U:V,2,0),"0")</f>
        <v>0</v>
      </c>
      <c r="U177" s="5" t="s">
        <v>129</v>
      </c>
      <c r="V177" s="15">
        <f t="shared" ref="V177:V178" si="836">+T177*D177</f>
        <v>0</v>
      </c>
      <c r="W177" s="10" t="str">
        <f>IFERROR(VLOOKUP(A177,'6'!U:V,2,0),"0")</f>
        <v>0</v>
      </c>
      <c r="X177" s="5" t="s">
        <v>129</v>
      </c>
      <c r="Y177" s="15">
        <f t="shared" ref="Y177:Y178" si="837">+W177*D177</f>
        <v>0</v>
      </c>
      <c r="Z177" s="10" t="str">
        <f>IFERROR(VLOOKUP(A177,'7'!U:V,2,0),"0")</f>
        <v>0</v>
      </c>
      <c r="AA177" s="5" t="s">
        <v>129</v>
      </c>
      <c r="AB177" s="15">
        <f t="shared" ref="AB177:AB178" si="838">+Z177*D177</f>
        <v>0</v>
      </c>
      <c r="AC177" s="10" t="str">
        <f>IFERROR(VLOOKUP(A177,'8'!U:V,2,0),"0")</f>
        <v>0</v>
      </c>
      <c r="AD177" s="5" t="s">
        <v>129</v>
      </c>
      <c r="AE177" s="15">
        <f t="shared" ref="AE177:AE178" si="839">+AC177*D177</f>
        <v>0</v>
      </c>
      <c r="AF177" s="10" t="str">
        <f>IFERROR(VLOOKUP(A177,'9'!U:V,2,0),"0")</f>
        <v>0</v>
      </c>
      <c r="AG177" s="5" t="s">
        <v>129</v>
      </c>
      <c r="AH177" s="15">
        <f t="shared" ref="AH177:AH178" si="840">+AF177*D177</f>
        <v>0</v>
      </c>
      <c r="AI177" s="10" t="str">
        <f>IFERROR(VLOOKUP(A177,'10'!U:V,2,0),"0")</f>
        <v>0</v>
      </c>
      <c r="AJ177" s="5" t="s">
        <v>129</v>
      </c>
      <c r="AK177" s="15">
        <f t="shared" ref="AK177:AK178" si="841">+AI177*D177</f>
        <v>0</v>
      </c>
      <c r="AL177" s="10" t="str">
        <f>IFERROR(VLOOKUP(A177,'11'!U:V,2,0),"0")</f>
        <v>0</v>
      </c>
      <c r="AM177" s="5" t="s">
        <v>129</v>
      </c>
      <c r="AN177" s="15">
        <f t="shared" ref="AN177:AN178" si="842">+AL177*D177</f>
        <v>0</v>
      </c>
      <c r="AO177" s="10" t="str">
        <f>IFERROR(VLOOKUP(A177,'12'!U:V,2,0),"0")</f>
        <v>0</v>
      </c>
      <c r="AP177" s="5" t="s">
        <v>129</v>
      </c>
      <c r="AQ177" s="15">
        <f t="shared" ref="AQ177:AQ178" si="843">+AO177*D177</f>
        <v>0</v>
      </c>
      <c r="AR177" s="10" t="str">
        <f>IFERROR(VLOOKUP(A177,'13'!U:V,2,0),"0")</f>
        <v>0</v>
      </c>
      <c r="AS177" s="5" t="s">
        <v>129</v>
      </c>
      <c r="AT177" s="15">
        <f t="shared" ref="AT177:AT178" si="844">+AR177*D177</f>
        <v>0</v>
      </c>
      <c r="AU177" s="10" t="str">
        <f>IFERROR(VLOOKUP(A177,'14'!U:V,2,0),"0")</f>
        <v>0</v>
      </c>
      <c r="AV177" s="5" t="s">
        <v>129</v>
      </c>
      <c r="AW177" s="15">
        <f t="shared" ref="AW177:AW178" si="845">+AU177*D177</f>
        <v>0</v>
      </c>
      <c r="AX177" s="10" t="str">
        <f>IFERROR(VLOOKUP(A177,'15'!U:V,2,0),"0")</f>
        <v>0</v>
      </c>
      <c r="AY177" s="5" t="s">
        <v>129</v>
      </c>
      <c r="AZ177" s="15">
        <f t="shared" ref="AZ177:AZ178" si="846">+AX177*D177</f>
        <v>0</v>
      </c>
      <c r="BA177" s="10" t="str">
        <f>IFERROR(VLOOKUP(A177,'16'!U:V,2,0),"0")</f>
        <v>0</v>
      </c>
      <c r="BB177" s="5" t="s">
        <v>129</v>
      </c>
      <c r="BC177" s="15">
        <f t="shared" ref="BC177:BC178" si="847">+BA177*D177</f>
        <v>0</v>
      </c>
      <c r="BD177" s="10" t="str">
        <f>IFERROR(VLOOKUP(A177,'17'!U:V,2,0),"0")</f>
        <v>0</v>
      </c>
      <c r="BE177" s="5" t="s">
        <v>129</v>
      </c>
      <c r="BF177" s="15">
        <f t="shared" ref="BF177:BF178" si="848">+BD177*D177</f>
        <v>0</v>
      </c>
      <c r="BG177" s="10" t="str">
        <f>IFERROR(VLOOKUP(A177,'18'!U:V,2,0),"0")</f>
        <v>0</v>
      </c>
      <c r="BH177" s="5" t="s">
        <v>129</v>
      </c>
      <c r="BI177" s="15">
        <f t="shared" ref="BI177:BI178" si="849">+BG177*D177</f>
        <v>0</v>
      </c>
      <c r="BJ177" s="10" t="str">
        <f>IFERROR(VLOOKUP(A177,'19'!U:V,2,0),"0")</f>
        <v>0</v>
      </c>
      <c r="BK177" s="5" t="s">
        <v>129</v>
      </c>
      <c r="BL177" s="15">
        <f t="shared" ref="BL177:BL178" si="850">+BJ177*D177</f>
        <v>0</v>
      </c>
      <c r="BM177" s="10" t="str">
        <f>IFERROR(VLOOKUP(A177,'20'!U:V,2,0),"0")</f>
        <v>0</v>
      </c>
      <c r="BN177" s="5" t="s">
        <v>129</v>
      </c>
      <c r="BO177" s="15">
        <f t="shared" ref="BO177:BO178" si="851">+BM177*D177</f>
        <v>0</v>
      </c>
      <c r="BP177" s="10" t="str">
        <f>IFERROR(VLOOKUP(A177,'21'!U:V,2,0),"0")</f>
        <v>0</v>
      </c>
      <c r="BQ177" s="5" t="s">
        <v>129</v>
      </c>
      <c r="BR177" s="15">
        <f t="shared" ref="BR177:BR178" si="852">+BP177*D177</f>
        <v>0</v>
      </c>
      <c r="BS177" s="10" t="str">
        <f>IFERROR(VLOOKUP(A177,'22'!U:V,2,0),"0")</f>
        <v>0</v>
      </c>
      <c r="BT177" s="5" t="s">
        <v>129</v>
      </c>
      <c r="BU177" s="15">
        <f t="shared" ref="BU177:BU178" si="853">+BS177*D177</f>
        <v>0</v>
      </c>
      <c r="BV177" s="10" t="str">
        <f>IFERROR(VLOOKUP(A177,'23'!U:V,2,0),"0")</f>
        <v>0</v>
      </c>
      <c r="BW177" s="5" t="s">
        <v>129</v>
      </c>
      <c r="BX177" s="15">
        <f t="shared" ref="BX177:BX178" si="854">+BV177*D177</f>
        <v>0</v>
      </c>
      <c r="BY177" s="10" t="str">
        <f>IFERROR(VLOOKUP(A177,'24'!U:V,2,0),"0")</f>
        <v>0</v>
      </c>
      <c r="BZ177" s="5" t="s">
        <v>129</v>
      </c>
      <c r="CA177" s="15">
        <f t="shared" ref="CA177:CA178" si="855">+BY177*D177</f>
        <v>0</v>
      </c>
      <c r="CB177" s="10" t="str">
        <f>IFERROR(VLOOKUP(A177,'25'!U:V,2,0),"0")</f>
        <v>0</v>
      </c>
      <c r="CC177" s="5" t="s">
        <v>129</v>
      </c>
      <c r="CD177" s="15">
        <f t="shared" ref="CD177:CD178" si="856">+CB177*D177</f>
        <v>0</v>
      </c>
      <c r="CE177" s="10" t="str">
        <f>IFERROR(VLOOKUP(A177,'26'!U:V,2,0),"0")</f>
        <v>0</v>
      </c>
      <c r="CF177" s="5" t="s">
        <v>129</v>
      </c>
      <c r="CG177" s="15">
        <f t="shared" ref="CG177:CG178" si="857">+CE177*D177</f>
        <v>0</v>
      </c>
      <c r="CH177" s="10" t="str">
        <f>IFERROR(VLOOKUP(A177,'27'!U:V,2,0),"0")</f>
        <v>0</v>
      </c>
      <c r="CI177" s="5" t="s">
        <v>129</v>
      </c>
      <c r="CJ177" s="15">
        <f t="shared" ref="CJ177:CJ178" si="858">+CH177*D177</f>
        <v>0</v>
      </c>
      <c r="CK177" s="10" t="str">
        <f>IFERROR(VLOOKUP(A177,'28'!U:V,2,0),"0")</f>
        <v>0</v>
      </c>
      <c r="CL177" s="5" t="s">
        <v>129</v>
      </c>
      <c r="CM177" s="15">
        <f t="shared" ref="CM177:CM178" si="859">+CK177*D177</f>
        <v>0</v>
      </c>
      <c r="CN177" s="10" t="str">
        <f>IFERROR(VLOOKUP(A177,'29'!U:V,2,0),"0")</f>
        <v>0</v>
      </c>
      <c r="CO177" s="5" t="s">
        <v>129</v>
      </c>
      <c r="CP177" s="15">
        <f t="shared" ref="CP177:CP178" si="860">+CN177*D177</f>
        <v>0</v>
      </c>
      <c r="CQ177" s="10" t="str">
        <f>IFERROR(VLOOKUP(A177,'30'!U:V,2,0),"0")</f>
        <v>0</v>
      </c>
      <c r="CR177" s="5" t="s">
        <v>129</v>
      </c>
      <c r="CS177" s="15">
        <f t="shared" ref="CS177:CS178" si="861">+CQ177*D177</f>
        <v>0</v>
      </c>
      <c r="CT177" s="10" t="str">
        <f>IFERROR(VLOOKUP(A177,'31'!U:V,2,0),"0")</f>
        <v>0</v>
      </c>
      <c r="CU177" s="5" t="s">
        <v>129</v>
      </c>
      <c r="CV177" s="15">
        <f t="shared" si="410"/>
        <v>0</v>
      </c>
      <c r="CW177" s="10" t="str">
        <f>IFERROR(VLOOKUP(B177,'B-plus'!A:D,4,0),"0")</f>
        <v>0</v>
      </c>
      <c r="CX177" s="5" t="s">
        <v>129</v>
      </c>
      <c r="CY177" s="15">
        <f t="shared" si="411"/>
        <v>0</v>
      </c>
    </row>
    <row r="178" spans="1:103" x14ac:dyDescent="0.25">
      <c r="A178" s="5" t="s">
        <v>530</v>
      </c>
      <c r="B178" s="5" t="s">
        <v>530</v>
      </c>
      <c r="C178" s="4" t="s">
        <v>531</v>
      </c>
      <c r="D178" s="13">
        <f>37.17+37.17</f>
        <v>74.34</v>
      </c>
      <c r="E178" s="19">
        <f t="shared" si="408"/>
        <v>0</v>
      </c>
      <c r="F178" s="5" t="s">
        <v>256</v>
      </c>
      <c r="G178" s="13">
        <f t="shared" si="409"/>
        <v>0</v>
      </c>
      <c r="H178" s="10" t="str">
        <f>IFERROR(VLOOKUP(A178,'1'!U:V,2,0),"0")</f>
        <v>0</v>
      </c>
      <c r="I178" s="5" t="s">
        <v>256</v>
      </c>
      <c r="J178" s="15">
        <f t="shared" si="832"/>
        <v>0</v>
      </c>
      <c r="K178" s="10" t="str">
        <f>IFERROR(VLOOKUP(A178,'2'!U:V,2,0),"0")</f>
        <v>0</v>
      </c>
      <c r="L178" s="5" t="s">
        <v>256</v>
      </c>
      <c r="M178" s="15">
        <f t="shared" si="833"/>
        <v>0</v>
      </c>
      <c r="N178" s="10" t="str">
        <f>IFERROR(VLOOKUP(A178,'3'!U:V,2,0),"0")</f>
        <v>0</v>
      </c>
      <c r="O178" s="5" t="s">
        <v>256</v>
      </c>
      <c r="P178" s="15">
        <f t="shared" si="834"/>
        <v>0</v>
      </c>
      <c r="Q178" s="10" t="str">
        <f>IFERROR(VLOOKUP(A178,'4'!U:V,2,0),"0")</f>
        <v>0</v>
      </c>
      <c r="R178" s="5" t="s">
        <v>256</v>
      </c>
      <c r="S178" s="15">
        <f t="shared" si="835"/>
        <v>0</v>
      </c>
      <c r="T178" s="10" t="str">
        <f>IFERROR(VLOOKUP(A178,'5'!U:V,2,0),"0")</f>
        <v>0</v>
      </c>
      <c r="U178" s="5" t="s">
        <v>256</v>
      </c>
      <c r="V178" s="15">
        <f t="shared" si="836"/>
        <v>0</v>
      </c>
      <c r="W178" s="10" t="str">
        <f>IFERROR(VLOOKUP(A178,'6'!U:V,2,0),"0")</f>
        <v>0</v>
      </c>
      <c r="X178" s="5" t="s">
        <v>256</v>
      </c>
      <c r="Y178" s="15">
        <f t="shared" si="837"/>
        <v>0</v>
      </c>
      <c r="Z178" s="10" t="str">
        <f>IFERROR(VLOOKUP(A178,'7'!U:V,2,0),"0")</f>
        <v>0</v>
      </c>
      <c r="AA178" s="5" t="s">
        <v>256</v>
      </c>
      <c r="AB178" s="15">
        <f t="shared" si="838"/>
        <v>0</v>
      </c>
      <c r="AC178" s="10" t="str">
        <f>IFERROR(VLOOKUP(A178,'8'!U:V,2,0),"0")</f>
        <v>0</v>
      </c>
      <c r="AD178" s="5" t="s">
        <v>256</v>
      </c>
      <c r="AE178" s="15">
        <f t="shared" si="839"/>
        <v>0</v>
      </c>
      <c r="AF178" s="10" t="str">
        <f>IFERROR(VLOOKUP(A178,'9'!U:V,2,0),"0")</f>
        <v>0</v>
      </c>
      <c r="AG178" s="5" t="s">
        <v>256</v>
      </c>
      <c r="AH178" s="15">
        <f t="shared" si="840"/>
        <v>0</v>
      </c>
      <c r="AI178" s="10" t="str">
        <f>IFERROR(VLOOKUP(A178,'10'!U:V,2,0),"0")</f>
        <v>0</v>
      </c>
      <c r="AJ178" s="5" t="s">
        <v>256</v>
      </c>
      <c r="AK178" s="15">
        <f t="shared" si="841"/>
        <v>0</v>
      </c>
      <c r="AL178" s="10" t="str">
        <f>IFERROR(VLOOKUP(A178,'11'!U:V,2,0),"0")</f>
        <v>0</v>
      </c>
      <c r="AM178" s="5" t="s">
        <v>256</v>
      </c>
      <c r="AN178" s="15">
        <f t="shared" si="842"/>
        <v>0</v>
      </c>
      <c r="AO178" s="10" t="str">
        <f>IFERROR(VLOOKUP(A178,'12'!U:V,2,0),"0")</f>
        <v>0</v>
      </c>
      <c r="AP178" s="5" t="s">
        <v>256</v>
      </c>
      <c r="AQ178" s="15">
        <f t="shared" si="843"/>
        <v>0</v>
      </c>
      <c r="AR178" s="10" t="str">
        <f>IFERROR(VLOOKUP(A178,'13'!U:V,2,0),"0")</f>
        <v>0</v>
      </c>
      <c r="AS178" s="5" t="s">
        <v>256</v>
      </c>
      <c r="AT178" s="15">
        <f t="shared" si="844"/>
        <v>0</v>
      </c>
      <c r="AU178" s="10" t="str">
        <f>IFERROR(VLOOKUP(A178,'14'!U:V,2,0),"0")</f>
        <v>0</v>
      </c>
      <c r="AV178" s="5" t="s">
        <v>256</v>
      </c>
      <c r="AW178" s="15">
        <f t="shared" si="845"/>
        <v>0</v>
      </c>
      <c r="AX178" s="10" t="str">
        <f>IFERROR(VLOOKUP(A178,'15'!U:V,2,0),"0")</f>
        <v>0</v>
      </c>
      <c r="AY178" s="5" t="s">
        <v>256</v>
      </c>
      <c r="AZ178" s="15">
        <f t="shared" si="846"/>
        <v>0</v>
      </c>
      <c r="BA178" s="10" t="str">
        <f>IFERROR(VLOOKUP(A178,'16'!U:V,2,0),"0")</f>
        <v>0</v>
      </c>
      <c r="BB178" s="5" t="s">
        <v>256</v>
      </c>
      <c r="BC178" s="15">
        <f t="shared" si="847"/>
        <v>0</v>
      </c>
      <c r="BD178" s="10" t="str">
        <f>IFERROR(VLOOKUP(A178,'17'!U:V,2,0),"0")</f>
        <v>0</v>
      </c>
      <c r="BE178" s="5" t="s">
        <v>256</v>
      </c>
      <c r="BF178" s="15">
        <f t="shared" si="848"/>
        <v>0</v>
      </c>
      <c r="BG178" s="10" t="str">
        <f>IFERROR(VLOOKUP(A178,'18'!U:V,2,0),"0")</f>
        <v>0</v>
      </c>
      <c r="BH178" s="5" t="s">
        <v>256</v>
      </c>
      <c r="BI178" s="15">
        <f t="shared" si="849"/>
        <v>0</v>
      </c>
      <c r="BJ178" s="10" t="str">
        <f>IFERROR(VLOOKUP(A178,'19'!U:V,2,0),"0")</f>
        <v>0</v>
      </c>
      <c r="BK178" s="5" t="s">
        <v>256</v>
      </c>
      <c r="BL178" s="15">
        <f t="shared" si="850"/>
        <v>0</v>
      </c>
      <c r="BM178" s="10" t="str">
        <f>IFERROR(VLOOKUP(A178,'20'!U:V,2,0),"0")</f>
        <v>0</v>
      </c>
      <c r="BN178" s="5" t="s">
        <v>256</v>
      </c>
      <c r="BO178" s="15">
        <f t="shared" si="851"/>
        <v>0</v>
      </c>
      <c r="BP178" s="10" t="str">
        <f>IFERROR(VLOOKUP(A178,'21'!U:V,2,0),"0")</f>
        <v>0</v>
      </c>
      <c r="BQ178" s="5" t="s">
        <v>256</v>
      </c>
      <c r="BR178" s="15">
        <f t="shared" si="852"/>
        <v>0</v>
      </c>
      <c r="BS178" s="10" t="str">
        <f>IFERROR(VLOOKUP(A178,'22'!U:V,2,0),"0")</f>
        <v>0</v>
      </c>
      <c r="BT178" s="5" t="s">
        <v>256</v>
      </c>
      <c r="BU178" s="15">
        <f t="shared" si="853"/>
        <v>0</v>
      </c>
      <c r="BV178" s="10" t="str">
        <f>IFERROR(VLOOKUP(A178,'23'!U:V,2,0),"0")</f>
        <v>0</v>
      </c>
      <c r="BW178" s="5" t="s">
        <v>256</v>
      </c>
      <c r="BX178" s="15">
        <f t="shared" si="854"/>
        <v>0</v>
      </c>
      <c r="BY178" s="10" t="str">
        <f>IFERROR(VLOOKUP(A178,'24'!U:V,2,0),"0")</f>
        <v>0</v>
      </c>
      <c r="BZ178" s="5" t="s">
        <v>256</v>
      </c>
      <c r="CA178" s="15">
        <f t="shared" si="855"/>
        <v>0</v>
      </c>
      <c r="CB178" s="10" t="str">
        <f>IFERROR(VLOOKUP(A178,'25'!U:V,2,0),"0")</f>
        <v>0</v>
      </c>
      <c r="CC178" s="5" t="s">
        <v>256</v>
      </c>
      <c r="CD178" s="15">
        <f t="shared" si="856"/>
        <v>0</v>
      </c>
      <c r="CE178" s="10" t="str">
        <f>IFERROR(VLOOKUP(A178,'26'!U:V,2,0),"0")</f>
        <v>0</v>
      </c>
      <c r="CF178" s="5" t="s">
        <v>256</v>
      </c>
      <c r="CG178" s="15">
        <f t="shared" si="857"/>
        <v>0</v>
      </c>
      <c r="CH178" s="10" t="str">
        <f>IFERROR(VLOOKUP(A178,'27'!U:V,2,0),"0")</f>
        <v>0</v>
      </c>
      <c r="CI178" s="5" t="s">
        <v>256</v>
      </c>
      <c r="CJ178" s="15">
        <f t="shared" si="858"/>
        <v>0</v>
      </c>
      <c r="CK178" s="10" t="str">
        <f>IFERROR(VLOOKUP(A178,'28'!U:V,2,0),"0")</f>
        <v>0</v>
      </c>
      <c r="CL178" s="5" t="s">
        <v>256</v>
      </c>
      <c r="CM178" s="15">
        <f t="shared" si="859"/>
        <v>0</v>
      </c>
      <c r="CN178" s="10" t="str">
        <f>IFERROR(VLOOKUP(A178,'29'!U:V,2,0),"0")</f>
        <v>0</v>
      </c>
      <c r="CO178" s="5" t="s">
        <v>256</v>
      </c>
      <c r="CP178" s="15">
        <f t="shared" si="860"/>
        <v>0</v>
      </c>
      <c r="CQ178" s="10" t="str">
        <f>IFERROR(VLOOKUP(A178,'30'!U:V,2,0),"0")</f>
        <v>0</v>
      </c>
      <c r="CR178" s="5" t="s">
        <v>256</v>
      </c>
      <c r="CS178" s="15">
        <f t="shared" si="861"/>
        <v>0</v>
      </c>
      <c r="CT178" s="10" t="str">
        <f>IFERROR(VLOOKUP(A178,'31'!U:V,2,0),"0")</f>
        <v>0</v>
      </c>
      <c r="CU178" s="5" t="s">
        <v>256</v>
      </c>
      <c r="CV178" s="15">
        <f t="shared" si="410"/>
        <v>0</v>
      </c>
      <c r="CW178" s="10" t="str">
        <f>IFERROR(VLOOKUP(B178,'B-plus'!A:D,4,0),"0")</f>
        <v>0</v>
      </c>
      <c r="CX178" s="5" t="s">
        <v>256</v>
      </c>
      <c r="CY178" s="15">
        <f t="shared" si="411"/>
        <v>0</v>
      </c>
    </row>
    <row r="179" spans="1:103" x14ac:dyDescent="0.25">
      <c r="A179" s="5" t="s">
        <v>532</v>
      </c>
      <c r="B179" s="5" t="s">
        <v>532</v>
      </c>
      <c r="C179" s="4" t="s">
        <v>533</v>
      </c>
      <c r="D179" s="13">
        <f>28.08+16.28</f>
        <v>44.36</v>
      </c>
      <c r="E179" s="19">
        <f t="shared" si="408"/>
        <v>0</v>
      </c>
      <c r="F179" s="5" t="s">
        <v>256</v>
      </c>
      <c r="G179" s="13">
        <f t="shared" si="409"/>
        <v>0</v>
      </c>
      <c r="H179" s="10" t="str">
        <f>IFERROR(VLOOKUP(A179,'1'!U:V,2,0),"0")</f>
        <v>0</v>
      </c>
      <c r="I179" s="5" t="s">
        <v>256</v>
      </c>
      <c r="J179" s="15">
        <f t="shared" ref="J179" si="862">+H179*D179</f>
        <v>0</v>
      </c>
      <c r="K179" s="10" t="str">
        <f>IFERROR(VLOOKUP(A179,'2'!U:V,2,0),"0")</f>
        <v>0</v>
      </c>
      <c r="L179" s="5" t="s">
        <v>256</v>
      </c>
      <c r="M179" s="15">
        <f t="shared" ref="M179" si="863">+K179*D179</f>
        <v>0</v>
      </c>
      <c r="N179" s="10" t="str">
        <f>IFERROR(VLOOKUP(A179,'3'!U:V,2,0),"0")</f>
        <v>0</v>
      </c>
      <c r="O179" s="5" t="s">
        <v>256</v>
      </c>
      <c r="P179" s="15">
        <f t="shared" ref="P179" si="864">+N179*D179</f>
        <v>0</v>
      </c>
      <c r="Q179" s="10" t="str">
        <f>IFERROR(VLOOKUP(A179,'4'!U:V,2,0),"0")</f>
        <v>0</v>
      </c>
      <c r="R179" s="5" t="s">
        <v>256</v>
      </c>
      <c r="S179" s="15">
        <f t="shared" ref="S179" si="865">+Q179*D179</f>
        <v>0</v>
      </c>
      <c r="T179" s="10" t="str">
        <f>IFERROR(VLOOKUP(A179,'5'!U:V,2,0),"0")</f>
        <v>0</v>
      </c>
      <c r="U179" s="5" t="s">
        <v>256</v>
      </c>
      <c r="V179" s="15">
        <f t="shared" ref="V179" si="866">+T179*D179</f>
        <v>0</v>
      </c>
      <c r="W179" s="10" t="str">
        <f>IFERROR(VLOOKUP(A179,'6'!U:V,2,0),"0")</f>
        <v>0</v>
      </c>
      <c r="X179" s="5" t="s">
        <v>256</v>
      </c>
      <c r="Y179" s="15">
        <f t="shared" ref="Y179" si="867">+W179*D179</f>
        <v>0</v>
      </c>
      <c r="Z179" s="10" t="str">
        <f>IFERROR(VLOOKUP(A179,'7'!U:V,2,0),"0")</f>
        <v>0</v>
      </c>
      <c r="AA179" s="5" t="s">
        <v>256</v>
      </c>
      <c r="AB179" s="15">
        <f t="shared" ref="AB179" si="868">+Z179*D179</f>
        <v>0</v>
      </c>
      <c r="AC179" s="10" t="str">
        <f>IFERROR(VLOOKUP(A179,'8'!U:V,2,0),"0")</f>
        <v>0</v>
      </c>
      <c r="AD179" s="5" t="s">
        <v>256</v>
      </c>
      <c r="AE179" s="15">
        <f t="shared" ref="AE179" si="869">+AC179*D179</f>
        <v>0</v>
      </c>
      <c r="AF179" s="10" t="str">
        <f>IFERROR(VLOOKUP(A179,'9'!U:V,2,0),"0")</f>
        <v>0</v>
      </c>
      <c r="AG179" s="5" t="s">
        <v>256</v>
      </c>
      <c r="AH179" s="15">
        <f t="shared" ref="AH179" si="870">+AF179*D179</f>
        <v>0</v>
      </c>
      <c r="AI179" s="10" t="str">
        <f>IFERROR(VLOOKUP(A179,'10'!U:V,2,0),"0")</f>
        <v>0</v>
      </c>
      <c r="AJ179" s="5" t="s">
        <v>256</v>
      </c>
      <c r="AK179" s="15">
        <f t="shared" ref="AK179" si="871">+AI179*D179</f>
        <v>0</v>
      </c>
      <c r="AL179" s="10" t="str">
        <f>IFERROR(VLOOKUP(A179,'11'!U:V,2,0),"0")</f>
        <v>0</v>
      </c>
      <c r="AM179" s="5" t="s">
        <v>256</v>
      </c>
      <c r="AN179" s="15">
        <f t="shared" ref="AN179" si="872">+AL179*D179</f>
        <v>0</v>
      </c>
      <c r="AO179" s="10" t="str">
        <f>IFERROR(VLOOKUP(A179,'12'!U:V,2,0),"0")</f>
        <v>0</v>
      </c>
      <c r="AP179" s="5" t="s">
        <v>256</v>
      </c>
      <c r="AQ179" s="15">
        <f t="shared" ref="AQ179" si="873">+AO179*D179</f>
        <v>0</v>
      </c>
      <c r="AR179" s="10" t="str">
        <f>IFERROR(VLOOKUP(A179,'13'!U:V,2,0),"0")</f>
        <v>0</v>
      </c>
      <c r="AS179" s="5" t="s">
        <v>256</v>
      </c>
      <c r="AT179" s="15">
        <f t="shared" ref="AT179" si="874">+AR179*D179</f>
        <v>0</v>
      </c>
      <c r="AU179" s="10" t="str">
        <f>IFERROR(VLOOKUP(A179,'14'!U:V,2,0),"0")</f>
        <v>0</v>
      </c>
      <c r="AV179" s="5" t="s">
        <v>256</v>
      </c>
      <c r="AW179" s="15">
        <f t="shared" ref="AW179" si="875">+AU179*D179</f>
        <v>0</v>
      </c>
      <c r="AX179" s="10" t="str">
        <f>IFERROR(VLOOKUP(A179,'15'!U:V,2,0),"0")</f>
        <v>0</v>
      </c>
      <c r="AY179" s="5" t="s">
        <v>256</v>
      </c>
      <c r="AZ179" s="15">
        <f t="shared" ref="AZ179" si="876">+AX179*D179</f>
        <v>0</v>
      </c>
      <c r="BA179" s="10" t="str">
        <f>IFERROR(VLOOKUP(A179,'16'!U:V,2,0),"0")</f>
        <v>0</v>
      </c>
      <c r="BB179" s="5" t="s">
        <v>256</v>
      </c>
      <c r="BC179" s="15">
        <f t="shared" ref="BC179" si="877">+BA179*D179</f>
        <v>0</v>
      </c>
      <c r="BD179" s="10" t="str">
        <f>IFERROR(VLOOKUP(A179,'17'!U:V,2,0),"0")</f>
        <v>0</v>
      </c>
      <c r="BE179" s="5" t="s">
        <v>256</v>
      </c>
      <c r="BF179" s="15">
        <f t="shared" ref="BF179" si="878">+BD179*D179</f>
        <v>0</v>
      </c>
      <c r="BG179" s="10" t="str">
        <f>IFERROR(VLOOKUP(A179,'18'!U:V,2,0),"0")</f>
        <v>0</v>
      </c>
      <c r="BH179" s="5" t="s">
        <v>256</v>
      </c>
      <c r="BI179" s="15">
        <f t="shared" ref="BI179" si="879">+BG179*D179</f>
        <v>0</v>
      </c>
      <c r="BJ179" s="10" t="str">
        <f>IFERROR(VLOOKUP(A179,'19'!U:V,2,0),"0")</f>
        <v>0</v>
      </c>
      <c r="BK179" s="5" t="s">
        <v>256</v>
      </c>
      <c r="BL179" s="15">
        <f t="shared" ref="BL179" si="880">+BJ179*D179</f>
        <v>0</v>
      </c>
      <c r="BM179" s="10" t="str">
        <f>IFERROR(VLOOKUP(A179,'20'!U:V,2,0),"0")</f>
        <v>0</v>
      </c>
      <c r="BN179" s="5" t="s">
        <v>256</v>
      </c>
      <c r="BO179" s="15">
        <f t="shared" ref="BO179" si="881">+BM179*D179</f>
        <v>0</v>
      </c>
      <c r="BP179" s="10" t="str">
        <f>IFERROR(VLOOKUP(A179,'21'!U:V,2,0),"0")</f>
        <v>0</v>
      </c>
      <c r="BQ179" s="5" t="s">
        <v>256</v>
      </c>
      <c r="BR179" s="15">
        <f t="shared" ref="BR179" si="882">+BP179*D179</f>
        <v>0</v>
      </c>
      <c r="BS179" s="10" t="str">
        <f>IFERROR(VLOOKUP(A179,'22'!U:V,2,0),"0")</f>
        <v>0</v>
      </c>
      <c r="BT179" s="5" t="s">
        <v>256</v>
      </c>
      <c r="BU179" s="15">
        <f t="shared" ref="BU179" si="883">+BS179*D179</f>
        <v>0</v>
      </c>
      <c r="BV179" s="10" t="str">
        <f>IFERROR(VLOOKUP(A179,'23'!U:V,2,0),"0")</f>
        <v>0</v>
      </c>
      <c r="BW179" s="5" t="s">
        <v>256</v>
      </c>
      <c r="BX179" s="15">
        <f t="shared" ref="BX179" si="884">+BV179*D179</f>
        <v>0</v>
      </c>
      <c r="BY179" s="10" t="str">
        <f>IFERROR(VLOOKUP(A179,'24'!U:V,2,0),"0")</f>
        <v>0</v>
      </c>
      <c r="BZ179" s="5" t="s">
        <v>256</v>
      </c>
      <c r="CA179" s="15">
        <f t="shared" ref="CA179" si="885">+BY179*D179</f>
        <v>0</v>
      </c>
      <c r="CB179" s="10" t="str">
        <f>IFERROR(VLOOKUP(A179,'25'!U:V,2,0),"0")</f>
        <v>0</v>
      </c>
      <c r="CC179" s="5" t="s">
        <v>256</v>
      </c>
      <c r="CD179" s="15">
        <f t="shared" ref="CD179" si="886">+CB179*D179</f>
        <v>0</v>
      </c>
      <c r="CE179" s="10" t="str">
        <f>IFERROR(VLOOKUP(A179,'26'!U:V,2,0),"0")</f>
        <v>0</v>
      </c>
      <c r="CF179" s="5" t="s">
        <v>256</v>
      </c>
      <c r="CG179" s="15">
        <f t="shared" ref="CG179" si="887">+CE179*D179</f>
        <v>0</v>
      </c>
      <c r="CH179" s="10" t="str">
        <f>IFERROR(VLOOKUP(A179,'27'!U:V,2,0),"0")</f>
        <v>0</v>
      </c>
      <c r="CI179" s="5" t="s">
        <v>256</v>
      </c>
      <c r="CJ179" s="15">
        <f t="shared" ref="CJ179" si="888">+CH179*D179</f>
        <v>0</v>
      </c>
      <c r="CK179" s="10" t="str">
        <f>IFERROR(VLOOKUP(A179,'28'!U:V,2,0),"0")</f>
        <v>0</v>
      </c>
      <c r="CL179" s="5" t="s">
        <v>256</v>
      </c>
      <c r="CM179" s="15">
        <f t="shared" ref="CM179" si="889">+CK179*D179</f>
        <v>0</v>
      </c>
      <c r="CN179" s="10" t="str">
        <f>IFERROR(VLOOKUP(A179,'29'!U:V,2,0),"0")</f>
        <v>0</v>
      </c>
      <c r="CO179" s="5" t="s">
        <v>256</v>
      </c>
      <c r="CP179" s="15">
        <f t="shared" ref="CP179" si="890">+CN179*D179</f>
        <v>0</v>
      </c>
      <c r="CQ179" s="10" t="str">
        <f>IFERROR(VLOOKUP(A179,'30'!U:V,2,0),"0")</f>
        <v>0</v>
      </c>
      <c r="CR179" s="5" t="s">
        <v>256</v>
      </c>
      <c r="CS179" s="15">
        <f t="shared" ref="CS179" si="891">+CQ179*D179</f>
        <v>0</v>
      </c>
      <c r="CT179" s="10" t="str">
        <f>IFERROR(VLOOKUP(A179,'31'!U:V,2,0),"0")</f>
        <v>0</v>
      </c>
      <c r="CU179" s="5" t="s">
        <v>256</v>
      </c>
      <c r="CV179" s="15">
        <f t="shared" si="410"/>
        <v>0</v>
      </c>
      <c r="CW179" s="10" t="str">
        <f>IFERROR(VLOOKUP(B179,'B-plus'!A:D,4,0),"0")</f>
        <v>0</v>
      </c>
      <c r="CX179" s="5" t="s">
        <v>256</v>
      </c>
      <c r="CY179" s="15">
        <f t="shared" si="411"/>
        <v>0</v>
      </c>
    </row>
    <row r="180" spans="1:103" x14ac:dyDescent="0.25">
      <c r="A180" s="5" t="s">
        <v>534</v>
      </c>
      <c r="B180" s="5" t="s">
        <v>534</v>
      </c>
      <c r="C180" s="4" t="s">
        <v>535</v>
      </c>
      <c r="D180" s="13">
        <f>27.35+16.28</f>
        <v>43.63</v>
      </c>
      <c r="E180" s="19">
        <f t="shared" si="408"/>
        <v>0</v>
      </c>
      <c r="F180" s="5" t="s">
        <v>256</v>
      </c>
      <c r="G180" s="13">
        <f t="shared" si="409"/>
        <v>0</v>
      </c>
      <c r="H180" s="10" t="str">
        <f>IFERROR(VLOOKUP(A180,'1'!U:V,2,0),"0")</f>
        <v>0</v>
      </c>
      <c r="I180" s="5" t="s">
        <v>256</v>
      </c>
      <c r="J180" s="15">
        <f t="shared" ref="J180" si="892">+H180*D180</f>
        <v>0</v>
      </c>
      <c r="K180" s="10" t="str">
        <f>IFERROR(VLOOKUP(A180,'2'!U:V,2,0),"0")</f>
        <v>0</v>
      </c>
      <c r="L180" s="5" t="s">
        <v>256</v>
      </c>
      <c r="M180" s="15">
        <f t="shared" ref="M180" si="893">+K180*D180</f>
        <v>0</v>
      </c>
      <c r="N180" s="10" t="str">
        <f>IFERROR(VLOOKUP(A180,'3'!U:V,2,0),"0")</f>
        <v>0</v>
      </c>
      <c r="O180" s="5" t="s">
        <v>256</v>
      </c>
      <c r="P180" s="15">
        <f t="shared" ref="P180" si="894">+N180*D180</f>
        <v>0</v>
      </c>
      <c r="Q180" s="10" t="str">
        <f>IFERROR(VLOOKUP(A180,'4'!U:V,2,0),"0")</f>
        <v>0</v>
      </c>
      <c r="R180" s="5" t="s">
        <v>256</v>
      </c>
      <c r="S180" s="15">
        <f t="shared" ref="S180" si="895">+Q180*D180</f>
        <v>0</v>
      </c>
      <c r="T180" s="10" t="str">
        <f>IFERROR(VLOOKUP(A180,'5'!U:V,2,0),"0")</f>
        <v>0</v>
      </c>
      <c r="U180" s="5" t="s">
        <v>256</v>
      </c>
      <c r="V180" s="15">
        <f t="shared" ref="V180" si="896">+T180*D180</f>
        <v>0</v>
      </c>
      <c r="W180" s="10" t="str">
        <f>IFERROR(VLOOKUP(A180,'6'!U:V,2,0),"0")</f>
        <v>0</v>
      </c>
      <c r="X180" s="5" t="s">
        <v>256</v>
      </c>
      <c r="Y180" s="15">
        <f t="shared" ref="Y180" si="897">+W180*D180</f>
        <v>0</v>
      </c>
      <c r="Z180" s="10" t="str">
        <f>IFERROR(VLOOKUP(A180,'7'!U:V,2,0),"0")</f>
        <v>0</v>
      </c>
      <c r="AA180" s="5" t="s">
        <v>256</v>
      </c>
      <c r="AB180" s="15">
        <f t="shared" ref="AB180" si="898">+Z180*D180</f>
        <v>0</v>
      </c>
      <c r="AC180" s="10" t="str">
        <f>IFERROR(VLOOKUP(A180,'8'!U:V,2,0),"0")</f>
        <v>0</v>
      </c>
      <c r="AD180" s="5" t="s">
        <v>256</v>
      </c>
      <c r="AE180" s="15">
        <f t="shared" ref="AE180" si="899">+AC180*D180</f>
        <v>0</v>
      </c>
      <c r="AF180" s="10" t="str">
        <f>IFERROR(VLOOKUP(A180,'9'!U:V,2,0),"0")</f>
        <v>0</v>
      </c>
      <c r="AG180" s="5" t="s">
        <v>256</v>
      </c>
      <c r="AH180" s="15">
        <f t="shared" ref="AH180" si="900">+AF180*D180</f>
        <v>0</v>
      </c>
      <c r="AI180" s="10" t="str">
        <f>IFERROR(VLOOKUP(A180,'10'!U:V,2,0),"0")</f>
        <v>0</v>
      </c>
      <c r="AJ180" s="5" t="s">
        <v>256</v>
      </c>
      <c r="AK180" s="15">
        <f t="shared" ref="AK180" si="901">+AI180*D180</f>
        <v>0</v>
      </c>
      <c r="AL180" s="10" t="str">
        <f>IFERROR(VLOOKUP(A180,'11'!U:V,2,0),"0")</f>
        <v>0</v>
      </c>
      <c r="AM180" s="5" t="s">
        <v>256</v>
      </c>
      <c r="AN180" s="15">
        <f t="shared" ref="AN180" si="902">+AL180*D180</f>
        <v>0</v>
      </c>
      <c r="AO180" s="10" t="str">
        <f>IFERROR(VLOOKUP(A180,'12'!U:V,2,0),"0")</f>
        <v>0</v>
      </c>
      <c r="AP180" s="5" t="s">
        <v>256</v>
      </c>
      <c r="AQ180" s="15">
        <f t="shared" ref="AQ180" si="903">+AO180*D180</f>
        <v>0</v>
      </c>
      <c r="AR180" s="10" t="str">
        <f>IFERROR(VLOOKUP(A180,'13'!U:V,2,0),"0")</f>
        <v>0</v>
      </c>
      <c r="AS180" s="5" t="s">
        <v>256</v>
      </c>
      <c r="AT180" s="15">
        <f t="shared" ref="AT180" si="904">+AR180*D180</f>
        <v>0</v>
      </c>
      <c r="AU180" s="10" t="str">
        <f>IFERROR(VLOOKUP(A180,'14'!U:V,2,0),"0")</f>
        <v>0</v>
      </c>
      <c r="AV180" s="5" t="s">
        <v>256</v>
      </c>
      <c r="AW180" s="15">
        <f t="shared" ref="AW180" si="905">+AU180*D180</f>
        <v>0</v>
      </c>
      <c r="AX180" s="10" t="str">
        <f>IFERROR(VLOOKUP(A180,'15'!U:V,2,0),"0")</f>
        <v>0</v>
      </c>
      <c r="AY180" s="5" t="s">
        <v>256</v>
      </c>
      <c r="AZ180" s="15">
        <f t="shared" ref="AZ180" si="906">+AX180*D180</f>
        <v>0</v>
      </c>
      <c r="BA180" s="10" t="str">
        <f>IFERROR(VLOOKUP(A180,'16'!U:V,2,0),"0")</f>
        <v>0</v>
      </c>
      <c r="BB180" s="5" t="s">
        <v>256</v>
      </c>
      <c r="BC180" s="15">
        <f t="shared" ref="BC180" si="907">+BA180*D180</f>
        <v>0</v>
      </c>
      <c r="BD180" s="10" t="str">
        <f>IFERROR(VLOOKUP(A180,'17'!U:V,2,0),"0")</f>
        <v>0</v>
      </c>
      <c r="BE180" s="5" t="s">
        <v>256</v>
      </c>
      <c r="BF180" s="15">
        <f t="shared" ref="BF180" si="908">+BD180*D180</f>
        <v>0</v>
      </c>
      <c r="BG180" s="10" t="str">
        <f>IFERROR(VLOOKUP(A180,'18'!U:V,2,0),"0")</f>
        <v>0</v>
      </c>
      <c r="BH180" s="5" t="s">
        <v>256</v>
      </c>
      <c r="BI180" s="15">
        <f t="shared" ref="BI180" si="909">+BG180*D180</f>
        <v>0</v>
      </c>
      <c r="BJ180" s="10" t="str">
        <f>IFERROR(VLOOKUP(A180,'19'!U:V,2,0),"0")</f>
        <v>0</v>
      </c>
      <c r="BK180" s="5" t="s">
        <v>256</v>
      </c>
      <c r="BL180" s="15">
        <f t="shared" ref="BL180" si="910">+BJ180*D180</f>
        <v>0</v>
      </c>
      <c r="BM180" s="10" t="str">
        <f>IFERROR(VLOOKUP(A180,'20'!U:V,2,0),"0")</f>
        <v>0</v>
      </c>
      <c r="BN180" s="5" t="s">
        <v>256</v>
      </c>
      <c r="BO180" s="15">
        <f t="shared" ref="BO180" si="911">+BM180*D180</f>
        <v>0</v>
      </c>
      <c r="BP180" s="10" t="str">
        <f>IFERROR(VLOOKUP(A180,'21'!U:V,2,0),"0")</f>
        <v>0</v>
      </c>
      <c r="BQ180" s="5" t="s">
        <v>256</v>
      </c>
      <c r="BR180" s="15">
        <f t="shared" ref="BR180" si="912">+BP180*D180</f>
        <v>0</v>
      </c>
      <c r="BS180" s="10" t="str">
        <f>IFERROR(VLOOKUP(A180,'22'!U:V,2,0),"0")</f>
        <v>0</v>
      </c>
      <c r="BT180" s="5" t="s">
        <v>256</v>
      </c>
      <c r="BU180" s="15">
        <f t="shared" ref="BU180" si="913">+BS180*D180</f>
        <v>0</v>
      </c>
      <c r="BV180" s="10" t="str">
        <f>IFERROR(VLOOKUP(A180,'23'!U:V,2,0),"0")</f>
        <v>0</v>
      </c>
      <c r="BW180" s="5" t="s">
        <v>256</v>
      </c>
      <c r="BX180" s="15">
        <f t="shared" ref="BX180" si="914">+BV180*D180</f>
        <v>0</v>
      </c>
      <c r="BY180" s="10" t="str">
        <f>IFERROR(VLOOKUP(A180,'24'!U:V,2,0),"0")</f>
        <v>0</v>
      </c>
      <c r="BZ180" s="5" t="s">
        <v>256</v>
      </c>
      <c r="CA180" s="15">
        <f t="shared" ref="CA180" si="915">+BY180*D180</f>
        <v>0</v>
      </c>
      <c r="CB180" s="10" t="str">
        <f>IFERROR(VLOOKUP(A180,'25'!U:V,2,0),"0")</f>
        <v>0</v>
      </c>
      <c r="CC180" s="5" t="s">
        <v>256</v>
      </c>
      <c r="CD180" s="15">
        <f t="shared" ref="CD180" si="916">+CB180*D180</f>
        <v>0</v>
      </c>
      <c r="CE180" s="10" t="str">
        <f>IFERROR(VLOOKUP(A180,'26'!U:V,2,0),"0")</f>
        <v>0</v>
      </c>
      <c r="CF180" s="5" t="s">
        <v>256</v>
      </c>
      <c r="CG180" s="15">
        <f t="shared" ref="CG180" si="917">+CE180*D180</f>
        <v>0</v>
      </c>
      <c r="CH180" s="10" t="str">
        <f>IFERROR(VLOOKUP(A180,'27'!U:V,2,0),"0")</f>
        <v>0</v>
      </c>
      <c r="CI180" s="5" t="s">
        <v>256</v>
      </c>
      <c r="CJ180" s="15">
        <f t="shared" ref="CJ180" si="918">+CH180*D180</f>
        <v>0</v>
      </c>
      <c r="CK180" s="10" t="str">
        <f>IFERROR(VLOOKUP(A180,'28'!U:V,2,0),"0")</f>
        <v>0</v>
      </c>
      <c r="CL180" s="5" t="s">
        <v>256</v>
      </c>
      <c r="CM180" s="15">
        <f t="shared" ref="CM180" si="919">+CK180*D180</f>
        <v>0</v>
      </c>
      <c r="CN180" s="10" t="str">
        <f>IFERROR(VLOOKUP(A180,'29'!U:V,2,0),"0")</f>
        <v>0</v>
      </c>
      <c r="CO180" s="5" t="s">
        <v>256</v>
      </c>
      <c r="CP180" s="15">
        <f t="shared" ref="CP180" si="920">+CN180*D180</f>
        <v>0</v>
      </c>
      <c r="CQ180" s="10" t="str">
        <f>IFERROR(VLOOKUP(A180,'30'!U:V,2,0),"0")</f>
        <v>0</v>
      </c>
      <c r="CR180" s="5" t="s">
        <v>256</v>
      </c>
      <c r="CS180" s="15">
        <f t="shared" ref="CS180" si="921">+CQ180*D180</f>
        <v>0</v>
      </c>
      <c r="CT180" s="10" t="str">
        <f>IFERROR(VLOOKUP(A180,'31'!U:V,2,0),"0")</f>
        <v>0</v>
      </c>
      <c r="CU180" s="5" t="s">
        <v>256</v>
      </c>
      <c r="CV180" s="15">
        <f t="shared" si="410"/>
        <v>0</v>
      </c>
      <c r="CW180" s="10" t="str">
        <f>IFERROR(VLOOKUP(B180,'B-plus'!A:D,4,0),"0")</f>
        <v>0</v>
      </c>
      <c r="CX180" s="5" t="s">
        <v>256</v>
      </c>
      <c r="CY180" s="15">
        <f t="shared" si="411"/>
        <v>0</v>
      </c>
    </row>
    <row r="181" spans="1:103" x14ac:dyDescent="0.25">
      <c r="A181" s="5" t="s">
        <v>536</v>
      </c>
      <c r="B181" s="5" t="s">
        <v>536</v>
      </c>
      <c r="C181" s="4" t="s">
        <v>537</v>
      </c>
      <c r="D181" s="13">
        <f>28.75+16.28</f>
        <v>45.03</v>
      </c>
      <c r="E181" s="19">
        <f t="shared" si="408"/>
        <v>0</v>
      </c>
      <c r="F181" s="5" t="s">
        <v>256</v>
      </c>
      <c r="G181" s="13">
        <f t="shared" si="409"/>
        <v>0</v>
      </c>
      <c r="H181" s="10" t="str">
        <f>IFERROR(VLOOKUP(A181,'1'!U:V,2,0),"0")</f>
        <v>0</v>
      </c>
      <c r="I181" s="5" t="s">
        <v>256</v>
      </c>
      <c r="J181" s="15">
        <f t="shared" ref="J181:J182" si="922">+H181*D181</f>
        <v>0</v>
      </c>
      <c r="K181" s="10" t="str">
        <f>IFERROR(VLOOKUP(A181,'2'!U:V,2,0),"0")</f>
        <v>0</v>
      </c>
      <c r="L181" s="5" t="s">
        <v>256</v>
      </c>
      <c r="M181" s="15">
        <f t="shared" ref="M181:M182" si="923">+K181*D181</f>
        <v>0</v>
      </c>
      <c r="N181" s="10" t="str">
        <f>IFERROR(VLOOKUP(A181,'3'!U:V,2,0),"0")</f>
        <v>0</v>
      </c>
      <c r="O181" s="5" t="s">
        <v>256</v>
      </c>
      <c r="P181" s="15">
        <f t="shared" ref="P181:P182" si="924">+N181*D181</f>
        <v>0</v>
      </c>
      <c r="Q181" s="10" t="str">
        <f>IFERROR(VLOOKUP(A181,'4'!U:V,2,0),"0")</f>
        <v>0</v>
      </c>
      <c r="R181" s="5" t="s">
        <v>256</v>
      </c>
      <c r="S181" s="15">
        <f t="shared" ref="S181:S182" si="925">+Q181*D181</f>
        <v>0</v>
      </c>
      <c r="T181" s="10" t="str">
        <f>IFERROR(VLOOKUP(A181,'5'!U:V,2,0),"0")</f>
        <v>0</v>
      </c>
      <c r="U181" s="5" t="s">
        <v>256</v>
      </c>
      <c r="V181" s="15">
        <f t="shared" ref="V181:V182" si="926">+T181*D181</f>
        <v>0</v>
      </c>
      <c r="W181" s="10" t="str">
        <f>IFERROR(VLOOKUP(A181,'6'!U:V,2,0),"0")</f>
        <v>0</v>
      </c>
      <c r="X181" s="5" t="s">
        <v>256</v>
      </c>
      <c r="Y181" s="15">
        <f t="shared" ref="Y181:Y182" si="927">+W181*D181</f>
        <v>0</v>
      </c>
      <c r="Z181" s="10" t="str">
        <f>IFERROR(VLOOKUP(A181,'7'!U:V,2,0),"0")</f>
        <v>0</v>
      </c>
      <c r="AA181" s="5" t="s">
        <v>256</v>
      </c>
      <c r="AB181" s="15">
        <f t="shared" ref="AB181:AB182" si="928">+Z181*D181</f>
        <v>0</v>
      </c>
      <c r="AC181" s="10" t="str">
        <f>IFERROR(VLOOKUP(A181,'8'!U:V,2,0),"0")</f>
        <v>0</v>
      </c>
      <c r="AD181" s="5" t="s">
        <v>256</v>
      </c>
      <c r="AE181" s="15">
        <f t="shared" ref="AE181:AE182" si="929">+AC181*D181</f>
        <v>0</v>
      </c>
      <c r="AF181" s="10" t="str">
        <f>IFERROR(VLOOKUP(A181,'9'!U:V,2,0),"0")</f>
        <v>0</v>
      </c>
      <c r="AG181" s="5" t="s">
        <v>256</v>
      </c>
      <c r="AH181" s="15">
        <f t="shared" ref="AH181:AH182" si="930">+AF181*D181</f>
        <v>0</v>
      </c>
      <c r="AI181" s="10" t="str">
        <f>IFERROR(VLOOKUP(A181,'10'!U:V,2,0),"0")</f>
        <v>0</v>
      </c>
      <c r="AJ181" s="5" t="s">
        <v>256</v>
      </c>
      <c r="AK181" s="15">
        <f t="shared" ref="AK181:AK182" si="931">+AI181*D181</f>
        <v>0</v>
      </c>
      <c r="AL181" s="10" t="str">
        <f>IFERROR(VLOOKUP(A181,'11'!U:V,2,0),"0")</f>
        <v>0</v>
      </c>
      <c r="AM181" s="5" t="s">
        <v>256</v>
      </c>
      <c r="AN181" s="15">
        <f t="shared" ref="AN181:AN182" si="932">+AL181*D181</f>
        <v>0</v>
      </c>
      <c r="AO181" s="10" t="str">
        <f>IFERROR(VLOOKUP(A181,'12'!U:V,2,0),"0")</f>
        <v>0</v>
      </c>
      <c r="AP181" s="5" t="s">
        <v>256</v>
      </c>
      <c r="AQ181" s="15">
        <f t="shared" ref="AQ181:AQ182" si="933">+AO181*D181</f>
        <v>0</v>
      </c>
      <c r="AR181" s="10" t="str">
        <f>IFERROR(VLOOKUP(A181,'13'!U:V,2,0),"0")</f>
        <v>0</v>
      </c>
      <c r="AS181" s="5" t="s">
        <v>256</v>
      </c>
      <c r="AT181" s="15">
        <f t="shared" ref="AT181:AT182" si="934">+AR181*D181</f>
        <v>0</v>
      </c>
      <c r="AU181" s="10" t="str">
        <f>IFERROR(VLOOKUP(A181,'14'!U:V,2,0),"0")</f>
        <v>0</v>
      </c>
      <c r="AV181" s="5" t="s">
        <v>256</v>
      </c>
      <c r="AW181" s="15">
        <f t="shared" ref="AW181:AW182" si="935">+AU181*D181</f>
        <v>0</v>
      </c>
      <c r="AX181" s="10" t="str">
        <f>IFERROR(VLOOKUP(A181,'15'!U:V,2,0),"0")</f>
        <v>0</v>
      </c>
      <c r="AY181" s="5" t="s">
        <v>256</v>
      </c>
      <c r="AZ181" s="15">
        <f t="shared" ref="AZ181:AZ182" si="936">+AX181*D181</f>
        <v>0</v>
      </c>
      <c r="BA181" s="10" t="str">
        <f>IFERROR(VLOOKUP(A181,'16'!U:V,2,0),"0")</f>
        <v>0</v>
      </c>
      <c r="BB181" s="5" t="s">
        <v>256</v>
      </c>
      <c r="BC181" s="15">
        <f t="shared" ref="BC181:BC182" si="937">+BA181*D181</f>
        <v>0</v>
      </c>
      <c r="BD181" s="10" t="str">
        <f>IFERROR(VLOOKUP(A181,'17'!U:V,2,0),"0")</f>
        <v>0</v>
      </c>
      <c r="BE181" s="5" t="s">
        <v>256</v>
      </c>
      <c r="BF181" s="15">
        <f t="shared" ref="BF181:BF182" si="938">+BD181*D181</f>
        <v>0</v>
      </c>
      <c r="BG181" s="10" t="str">
        <f>IFERROR(VLOOKUP(A181,'18'!U:V,2,0),"0")</f>
        <v>0</v>
      </c>
      <c r="BH181" s="5" t="s">
        <v>256</v>
      </c>
      <c r="BI181" s="15">
        <f t="shared" ref="BI181:BI182" si="939">+BG181*D181</f>
        <v>0</v>
      </c>
      <c r="BJ181" s="10" t="str">
        <f>IFERROR(VLOOKUP(A181,'19'!U:V,2,0),"0")</f>
        <v>0</v>
      </c>
      <c r="BK181" s="5" t="s">
        <v>256</v>
      </c>
      <c r="BL181" s="15">
        <f t="shared" ref="BL181:BL182" si="940">+BJ181*D181</f>
        <v>0</v>
      </c>
      <c r="BM181" s="10" t="str">
        <f>IFERROR(VLOOKUP(A181,'20'!U:V,2,0),"0")</f>
        <v>0</v>
      </c>
      <c r="BN181" s="5" t="s">
        <v>256</v>
      </c>
      <c r="BO181" s="15">
        <f t="shared" ref="BO181:BO182" si="941">+BM181*D181</f>
        <v>0</v>
      </c>
      <c r="BP181" s="10" t="str">
        <f>IFERROR(VLOOKUP(A181,'21'!U:V,2,0),"0")</f>
        <v>0</v>
      </c>
      <c r="BQ181" s="5" t="s">
        <v>256</v>
      </c>
      <c r="BR181" s="15">
        <f t="shared" ref="BR181:BR182" si="942">+BP181*D181</f>
        <v>0</v>
      </c>
      <c r="BS181" s="10" t="str">
        <f>IFERROR(VLOOKUP(A181,'22'!U:V,2,0),"0")</f>
        <v>0</v>
      </c>
      <c r="BT181" s="5" t="s">
        <v>256</v>
      </c>
      <c r="BU181" s="15">
        <f t="shared" ref="BU181:BU182" si="943">+BS181*D181</f>
        <v>0</v>
      </c>
      <c r="BV181" s="10" t="str">
        <f>IFERROR(VLOOKUP(A181,'23'!U:V,2,0),"0")</f>
        <v>0</v>
      </c>
      <c r="BW181" s="5" t="s">
        <v>256</v>
      </c>
      <c r="BX181" s="15">
        <f t="shared" ref="BX181:BX182" si="944">+BV181*D181</f>
        <v>0</v>
      </c>
      <c r="BY181" s="10" t="str">
        <f>IFERROR(VLOOKUP(A181,'24'!U:V,2,0),"0")</f>
        <v>0</v>
      </c>
      <c r="BZ181" s="5" t="s">
        <v>256</v>
      </c>
      <c r="CA181" s="15">
        <f t="shared" ref="CA181:CA182" si="945">+BY181*D181</f>
        <v>0</v>
      </c>
      <c r="CB181" s="10" t="str">
        <f>IFERROR(VLOOKUP(A181,'25'!U:V,2,0),"0")</f>
        <v>0</v>
      </c>
      <c r="CC181" s="5" t="s">
        <v>256</v>
      </c>
      <c r="CD181" s="15">
        <f t="shared" ref="CD181:CD182" si="946">+CB181*D181</f>
        <v>0</v>
      </c>
      <c r="CE181" s="10" t="str">
        <f>IFERROR(VLOOKUP(A181,'26'!U:V,2,0),"0")</f>
        <v>0</v>
      </c>
      <c r="CF181" s="5" t="s">
        <v>256</v>
      </c>
      <c r="CG181" s="15">
        <f t="shared" ref="CG181:CG182" si="947">+CE181*D181</f>
        <v>0</v>
      </c>
      <c r="CH181" s="10" t="str">
        <f>IFERROR(VLOOKUP(A181,'27'!U:V,2,0),"0")</f>
        <v>0</v>
      </c>
      <c r="CI181" s="5" t="s">
        <v>256</v>
      </c>
      <c r="CJ181" s="15">
        <f t="shared" ref="CJ181:CJ182" si="948">+CH181*D181</f>
        <v>0</v>
      </c>
      <c r="CK181" s="10" t="str">
        <f>IFERROR(VLOOKUP(A181,'28'!U:V,2,0),"0")</f>
        <v>0</v>
      </c>
      <c r="CL181" s="5" t="s">
        <v>256</v>
      </c>
      <c r="CM181" s="15">
        <f t="shared" ref="CM181:CM182" si="949">+CK181*D181</f>
        <v>0</v>
      </c>
      <c r="CN181" s="10" t="str">
        <f>IFERROR(VLOOKUP(A181,'29'!U:V,2,0),"0")</f>
        <v>0</v>
      </c>
      <c r="CO181" s="5" t="s">
        <v>256</v>
      </c>
      <c r="CP181" s="15">
        <f t="shared" ref="CP181:CP182" si="950">+CN181*D181</f>
        <v>0</v>
      </c>
      <c r="CQ181" s="10" t="str">
        <f>IFERROR(VLOOKUP(A181,'30'!U:V,2,0),"0")</f>
        <v>0</v>
      </c>
      <c r="CR181" s="5" t="s">
        <v>256</v>
      </c>
      <c r="CS181" s="15">
        <f t="shared" ref="CS181:CS182" si="951">+CQ181*D181</f>
        <v>0</v>
      </c>
      <c r="CT181" s="10" t="str">
        <f>IFERROR(VLOOKUP(A181,'31'!U:V,2,0),"0")</f>
        <v>0</v>
      </c>
      <c r="CU181" s="5" t="s">
        <v>256</v>
      </c>
      <c r="CV181" s="15">
        <f t="shared" si="410"/>
        <v>0</v>
      </c>
      <c r="CW181" s="10" t="str">
        <f>IFERROR(VLOOKUP(B181,'B-plus'!A:D,4,0),"0")</f>
        <v>0</v>
      </c>
      <c r="CX181" s="5" t="s">
        <v>256</v>
      </c>
      <c r="CY181" s="15">
        <f t="shared" si="411"/>
        <v>0</v>
      </c>
    </row>
    <row r="182" spans="1:103" x14ac:dyDescent="0.25">
      <c r="A182" s="5" t="s">
        <v>538</v>
      </c>
      <c r="B182" s="5">
        <v>1111088</v>
      </c>
      <c r="C182" s="4" t="s">
        <v>539</v>
      </c>
      <c r="D182" s="13">
        <v>26.54</v>
      </c>
      <c r="E182" s="19">
        <f t="shared" si="408"/>
        <v>0</v>
      </c>
      <c r="F182" s="5" t="s">
        <v>129</v>
      </c>
      <c r="G182" s="13">
        <f t="shared" si="409"/>
        <v>0</v>
      </c>
      <c r="H182" s="10" t="str">
        <f>IFERROR(VLOOKUP(A182,'1'!U:V,2,0),"0")</f>
        <v>0</v>
      </c>
      <c r="I182" s="5" t="s">
        <v>129</v>
      </c>
      <c r="J182" s="15">
        <f t="shared" si="922"/>
        <v>0</v>
      </c>
      <c r="K182" s="10" t="str">
        <f>IFERROR(VLOOKUP(A182,'2'!U:V,2,0),"0")</f>
        <v>0</v>
      </c>
      <c r="L182" s="5" t="s">
        <v>129</v>
      </c>
      <c r="M182" s="15">
        <f t="shared" si="923"/>
        <v>0</v>
      </c>
      <c r="N182" s="10" t="str">
        <f>IFERROR(VLOOKUP(A182,'3'!U:V,2,0),"0")</f>
        <v>0</v>
      </c>
      <c r="O182" s="5" t="s">
        <v>129</v>
      </c>
      <c r="P182" s="15">
        <f t="shared" si="924"/>
        <v>0</v>
      </c>
      <c r="Q182" s="10" t="str">
        <f>IFERROR(VLOOKUP(A182,'4'!U:V,2,0),"0")</f>
        <v>0</v>
      </c>
      <c r="R182" s="5" t="s">
        <v>129</v>
      </c>
      <c r="S182" s="15">
        <f t="shared" si="925"/>
        <v>0</v>
      </c>
      <c r="T182" s="10" t="str">
        <f>IFERROR(VLOOKUP(A182,'5'!U:V,2,0),"0")</f>
        <v>0</v>
      </c>
      <c r="U182" s="5" t="s">
        <v>129</v>
      </c>
      <c r="V182" s="15">
        <f t="shared" si="926"/>
        <v>0</v>
      </c>
      <c r="W182" s="10" t="str">
        <f>IFERROR(VLOOKUP(A182,'6'!U:V,2,0),"0")</f>
        <v>0</v>
      </c>
      <c r="X182" s="5" t="s">
        <v>129</v>
      </c>
      <c r="Y182" s="15">
        <f t="shared" si="927"/>
        <v>0</v>
      </c>
      <c r="Z182" s="10" t="str">
        <f>IFERROR(VLOOKUP(A182,'7'!U:V,2,0),"0")</f>
        <v>0</v>
      </c>
      <c r="AA182" s="5" t="s">
        <v>129</v>
      </c>
      <c r="AB182" s="15">
        <f t="shared" si="928"/>
        <v>0</v>
      </c>
      <c r="AC182" s="10" t="str">
        <f>IFERROR(VLOOKUP(A182,'8'!U:V,2,0),"0")</f>
        <v>0</v>
      </c>
      <c r="AD182" s="5" t="s">
        <v>129</v>
      </c>
      <c r="AE182" s="15">
        <f t="shared" si="929"/>
        <v>0</v>
      </c>
      <c r="AF182" s="10" t="str">
        <f>IFERROR(VLOOKUP(A182,'9'!U:V,2,0),"0")</f>
        <v>0</v>
      </c>
      <c r="AG182" s="5" t="s">
        <v>129</v>
      </c>
      <c r="AH182" s="15">
        <f t="shared" si="930"/>
        <v>0</v>
      </c>
      <c r="AI182" s="10" t="str">
        <f>IFERROR(VLOOKUP(A182,'10'!U:V,2,0),"0")</f>
        <v>0</v>
      </c>
      <c r="AJ182" s="5" t="s">
        <v>129</v>
      </c>
      <c r="AK182" s="15">
        <f t="shared" si="931"/>
        <v>0</v>
      </c>
      <c r="AL182" s="10" t="str">
        <f>IFERROR(VLOOKUP(A182,'11'!U:V,2,0),"0")</f>
        <v>0</v>
      </c>
      <c r="AM182" s="5" t="s">
        <v>129</v>
      </c>
      <c r="AN182" s="15">
        <f t="shared" si="932"/>
        <v>0</v>
      </c>
      <c r="AO182" s="10" t="str">
        <f>IFERROR(VLOOKUP(A182,'12'!U:V,2,0),"0")</f>
        <v>0</v>
      </c>
      <c r="AP182" s="5" t="s">
        <v>129</v>
      </c>
      <c r="AQ182" s="15">
        <f t="shared" si="933"/>
        <v>0</v>
      </c>
      <c r="AR182" s="10" t="str">
        <f>IFERROR(VLOOKUP(A182,'13'!U:V,2,0),"0")</f>
        <v>0</v>
      </c>
      <c r="AS182" s="5" t="s">
        <v>129</v>
      </c>
      <c r="AT182" s="15">
        <f t="shared" si="934"/>
        <v>0</v>
      </c>
      <c r="AU182" s="10" t="str">
        <f>IFERROR(VLOOKUP(A182,'14'!U:V,2,0),"0")</f>
        <v>0</v>
      </c>
      <c r="AV182" s="5" t="s">
        <v>129</v>
      </c>
      <c r="AW182" s="15">
        <f t="shared" si="935"/>
        <v>0</v>
      </c>
      <c r="AX182" s="10" t="str">
        <f>IFERROR(VLOOKUP(A182,'15'!U:V,2,0),"0")</f>
        <v>0</v>
      </c>
      <c r="AY182" s="5" t="s">
        <v>129</v>
      </c>
      <c r="AZ182" s="15">
        <f t="shared" si="936"/>
        <v>0</v>
      </c>
      <c r="BA182" s="10" t="str">
        <f>IFERROR(VLOOKUP(A182,'16'!U:V,2,0),"0")</f>
        <v>0</v>
      </c>
      <c r="BB182" s="5" t="s">
        <v>129</v>
      </c>
      <c r="BC182" s="15">
        <f t="shared" si="937"/>
        <v>0</v>
      </c>
      <c r="BD182" s="10" t="str">
        <f>IFERROR(VLOOKUP(A182,'17'!U:V,2,0),"0")</f>
        <v>0</v>
      </c>
      <c r="BE182" s="5" t="s">
        <v>129</v>
      </c>
      <c r="BF182" s="15">
        <f t="shared" si="938"/>
        <v>0</v>
      </c>
      <c r="BG182" s="10" t="str">
        <f>IFERROR(VLOOKUP(A182,'18'!U:V,2,0),"0")</f>
        <v>0</v>
      </c>
      <c r="BH182" s="5" t="s">
        <v>129</v>
      </c>
      <c r="BI182" s="15">
        <f t="shared" si="939"/>
        <v>0</v>
      </c>
      <c r="BJ182" s="10" t="str">
        <f>IFERROR(VLOOKUP(A182,'19'!U:V,2,0),"0")</f>
        <v>0</v>
      </c>
      <c r="BK182" s="5" t="s">
        <v>129</v>
      </c>
      <c r="BL182" s="15">
        <f t="shared" si="940"/>
        <v>0</v>
      </c>
      <c r="BM182" s="10" t="str">
        <f>IFERROR(VLOOKUP(A182,'20'!U:V,2,0),"0")</f>
        <v>0</v>
      </c>
      <c r="BN182" s="5" t="s">
        <v>129</v>
      </c>
      <c r="BO182" s="15">
        <f t="shared" si="941"/>
        <v>0</v>
      </c>
      <c r="BP182" s="10" t="str">
        <f>IFERROR(VLOOKUP(A182,'21'!U:V,2,0),"0")</f>
        <v>0</v>
      </c>
      <c r="BQ182" s="5" t="s">
        <v>129</v>
      </c>
      <c r="BR182" s="15">
        <f t="shared" si="942"/>
        <v>0</v>
      </c>
      <c r="BS182" s="10" t="str">
        <f>IFERROR(VLOOKUP(A182,'22'!U:V,2,0),"0")</f>
        <v>0</v>
      </c>
      <c r="BT182" s="5" t="s">
        <v>129</v>
      </c>
      <c r="BU182" s="15">
        <f t="shared" si="943"/>
        <v>0</v>
      </c>
      <c r="BV182" s="10" t="str">
        <f>IFERROR(VLOOKUP(A182,'23'!U:V,2,0),"0")</f>
        <v>0</v>
      </c>
      <c r="BW182" s="5" t="s">
        <v>129</v>
      </c>
      <c r="BX182" s="15">
        <f t="shared" si="944"/>
        <v>0</v>
      </c>
      <c r="BY182" s="10" t="str">
        <f>IFERROR(VLOOKUP(A182,'24'!U:V,2,0),"0")</f>
        <v>0</v>
      </c>
      <c r="BZ182" s="5" t="s">
        <v>129</v>
      </c>
      <c r="CA182" s="15">
        <f t="shared" si="945"/>
        <v>0</v>
      </c>
      <c r="CB182" s="10" t="str">
        <f>IFERROR(VLOOKUP(A182,'25'!U:V,2,0),"0")</f>
        <v>0</v>
      </c>
      <c r="CC182" s="5" t="s">
        <v>129</v>
      </c>
      <c r="CD182" s="15">
        <f t="shared" si="946"/>
        <v>0</v>
      </c>
      <c r="CE182" s="10" t="str">
        <f>IFERROR(VLOOKUP(A182,'26'!U:V,2,0),"0")</f>
        <v>0</v>
      </c>
      <c r="CF182" s="5" t="s">
        <v>129</v>
      </c>
      <c r="CG182" s="15">
        <f t="shared" si="947"/>
        <v>0</v>
      </c>
      <c r="CH182" s="10" t="str">
        <f>IFERROR(VLOOKUP(A182,'27'!U:V,2,0),"0")</f>
        <v>0</v>
      </c>
      <c r="CI182" s="5" t="s">
        <v>129</v>
      </c>
      <c r="CJ182" s="15">
        <f t="shared" si="948"/>
        <v>0</v>
      </c>
      <c r="CK182" s="10" t="str">
        <f>IFERROR(VLOOKUP(A182,'28'!U:V,2,0),"0")</f>
        <v>0</v>
      </c>
      <c r="CL182" s="5" t="s">
        <v>129</v>
      </c>
      <c r="CM182" s="15">
        <f t="shared" si="949"/>
        <v>0</v>
      </c>
      <c r="CN182" s="10" t="str">
        <f>IFERROR(VLOOKUP(A182,'29'!U:V,2,0),"0")</f>
        <v>0</v>
      </c>
      <c r="CO182" s="5" t="s">
        <v>129</v>
      </c>
      <c r="CP182" s="15">
        <f t="shared" si="950"/>
        <v>0</v>
      </c>
      <c r="CQ182" s="10" t="str">
        <f>IFERROR(VLOOKUP(A182,'30'!U:V,2,0),"0")</f>
        <v>0</v>
      </c>
      <c r="CR182" s="5" t="s">
        <v>129</v>
      </c>
      <c r="CS182" s="15">
        <f t="shared" si="951"/>
        <v>0</v>
      </c>
      <c r="CT182" s="10" t="str">
        <f>IFERROR(VLOOKUP(A182,'31'!U:V,2,0),"0")</f>
        <v>0</v>
      </c>
      <c r="CU182" s="5" t="s">
        <v>129</v>
      </c>
      <c r="CV182" s="15">
        <f t="shared" si="410"/>
        <v>0</v>
      </c>
      <c r="CW182" s="10" t="str">
        <f>IFERROR(VLOOKUP(B182,'B-plus'!A:D,4,0),"0")</f>
        <v>0</v>
      </c>
      <c r="CX182" s="5" t="s">
        <v>129</v>
      </c>
      <c r="CY182" s="15">
        <f t="shared" si="411"/>
        <v>0</v>
      </c>
    </row>
    <row r="183" spans="1:103" x14ac:dyDescent="0.25">
      <c r="A183" s="5" t="s">
        <v>540</v>
      </c>
      <c r="B183" s="5" t="s">
        <v>540</v>
      </c>
      <c r="C183" s="4" t="s">
        <v>541</v>
      </c>
      <c r="D183" s="13">
        <v>9.35</v>
      </c>
      <c r="E183" s="19">
        <f t="shared" si="408"/>
        <v>0</v>
      </c>
      <c r="F183" s="5" t="s">
        <v>129</v>
      </c>
      <c r="G183" s="13">
        <f t="shared" si="409"/>
        <v>0</v>
      </c>
      <c r="H183" s="10" t="str">
        <f>IFERROR(VLOOKUP(A183,'1'!U:V,2,0),"0")</f>
        <v>0</v>
      </c>
      <c r="I183" s="5" t="s">
        <v>129</v>
      </c>
      <c r="J183" s="15">
        <f t="shared" ref="J183:J185" si="952">+H183*D183</f>
        <v>0</v>
      </c>
      <c r="K183" s="10" t="str">
        <f>IFERROR(VLOOKUP(A183,'2'!U:V,2,0),"0")</f>
        <v>0</v>
      </c>
      <c r="L183" s="5" t="s">
        <v>129</v>
      </c>
      <c r="M183" s="15">
        <f t="shared" ref="M183:M185" si="953">+K183*D183</f>
        <v>0</v>
      </c>
      <c r="N183" s="10" t="str">
        <f>IFERROR(VLOOKUP(A183,'3'!U:V,2,0),"0")</f>
        <v>0</v>
      </c>
      <c r="O183" s="5" t="s">
        <v>129</v>
      </c>
      <c r="P183" s="15">
        <f t="shared" ref="P183:P185" si="954">+N183*D183</f>
        <v>0</v>
      </c>
      <c r="Q183" s="10" t="str">
        <f>IFERROR(VLOOKUP(A183,'4'!U:V,2,0),"0")</f>
        <v>0</v>
      </c>
      <c r="R183" s="5" t="s">
        <v>129</v>
      </c>
      <c r="S183" s="15">
        <f t="shared" ref="S183:S185" si="955">+Q183*D183</f>
        <v>0</v>
      </c>
      <c r="T183" s="10" t="str">
        <f>IFERROR(VLOOKUP(A183,'5'!U:V,2,0),"0")</f>
        <v>0</v>
      </c>
      <c r="U183" s="5" t="s">
        <v>129</v>
      </c>
      <c r="V183" s="15">
        <f t="shared" ref="V183:V185" si="956">+T183*D183</f>
        <v>0</v>
      </c>
      <c r="W183" s="10" t="str">
        <f>IFERROR(VLOOKUP(A183,'6'!U:V,2,0),"0")</f>
        <v>0</v>
      </c>
      <c r="X183" s="5" t="s">
        <v>129</v>
      </c>
      <c r="Y183" s="15">
        <f t="shared" ref="Y183:Y185" si="957">+W183*D183</f>
        <v>0</v>
      </c>
      <c r="Z183" s="10" t="str">
        <f>IFERROR(VLOOKUP(A183,'7'!U:V,2,0),"0")</f>
        <v>0</v>
      </c>
      <c r="AA183" s="5" t="s">
        <v>129</v>
      </c>
      <c r="AB183" s="15">
        <f t="shared" ref="AB183:AB185" si="958">+Z183*D183</f>
        <v>0</v>
      </c>
      <c r="AC183" s="10" t="str">
        <f>IFERROR(VLOOKUP(A183,'8'!U:V,2,0),"0")</f>
        <v>0</v>
      </c>
      <c r="AD183" s="5" t="s">
        <v>129</v>
      </c>
      <c r="AE183" s="15">
        <f t="shared" ref="AE183:AE185" si="959">+AC183*D183</f>
        <v>0</v>
      </c>
      <c r="AF183" s="10" t="str">
        <f>IFERROR(VLOOKUP(A183,'9'!U:V,2,0),"0")</f>
        <v>0</v>
      </c>
      <c r="AG183" s="5" t="s">
        <v>129</v>
      </c>
      <c r="AH183" s="15">
        <f t="shared" ref="AH183:AH185" si="960">+AF183*D183</f>
        <v>0</v>
      </c>
      <c r="AI183" s="10" t="str">
        <f>IFERROR(VLOOKUP(A183,'10'!U:V,2,0),"0")</f>
        <v>0</v>
      </c>
      <c r="AJ183" s="5" t="s">
        <v>129</v>
      </c>
      <c r="AK183" s="15">
        <f t="shared" ref="AK183:AK185" si="961">+AI183*D183</f>
        <v>0</v>
      </c>
      <c r="AL183" s="10" t="str">
        <f>IFERROR(VLOOKUP(A183,'11'!U:V,2,0),"0")</f>
        <v>0</v>
      </c>
      <c r="AM183" s="5" t="s">
        <v>129</v>
      </c>
      <c r="AN183" s="15">
        <f t="shared" ref="AN183:AN185" si="962">+AL183*D183</f>
        <v>0</v>
      </c>
      <c r="AO183" s="10" t="str">
        <f>IFERROR(VLOOKUP(A183,'12'!U:V,2,0),"0")</f>
        <v>0</v>
      </c>
      <c r="AP183" s="5" t="s">
        <v>129</v>
      </c>
      <c r="AQ183" s="15">
        <f t="shared" ref="AQ183:AQ185" si="963">+AO183*D183</f>
        <v>0</v>
      </c>
      <c r="AR183" s="10" t="str">
        <f>IFERROR(VLOOKUP(A183,'13'!U:V,2,0),"0")</f>
        <v>0</v>
      </c>
      <c r="AS183" s="5" t="s">
        <v>129</v>
      </c>
      <c r="AT183" s="15">
        <f t="shared" ref="AT183:AT185" si="964">+AR183*D183</f>
        <v>0</v>
      </c>
      <c r="AU183" s="10" t="str">
        <f>IFERROR(VLOOKUP(A183,'14'!U:V,2,0),"0")</f>
        <v>0</v>
      </c>
      <c r="AV183" s="5" t="s">
        <v>129</v>
      </c>
      <c r="AW183" s="15">
        <f t="shared" ref="AW183:AW185" si="965">+AU183*D183</f>
        <v>0</v>
      </c>
      <c r="AX183" s="10" t="str">
        <f>IFERROR(VLOOKUP(A183,'15'!U:V,2,0),"0")</f>
        <v>0</v>
      </c>
      <c r="AY183" s="5" t="s">
        <v>129</v>
      </c>
      <c r="AZ183" s="15">
        <f t="shared" ref="AZ183:AZ185" si="966">+AX183*D183</f>
        <v>0</v>
      </c>
      <c r="BA183" s="10" t="str">
        <f>IFERROR(VLOOKUP(A183,'16'!U:V,2,0),"0")</f>
        <v>0</v>
      </c>
      <c r="BB183" s="5" t="s">
        <v>129</v>
      </c>
      <c r="BC183" s="15">
        <f t="shared" ref="BC183:BC185" si="967">+BA183*D183</f>
        <v>0</v>
      </c>
      <c r="BD183" s="10" t="str">
        <f>IFERROR(VLOOKUP(A183,'17'!U:V,2,0),"0")</f>
        <v>0</v>
      </c>
      <c r="BE183" s="5" t="s">
        <v>129</v>
      </c>
      <c r="BF183" s="15">
        <f t="shared" ref="BF183:BF185" si="968">+BD183*D183</f>
        <v>0</v>
      </c>
      <c r="BG183" s="10" t="str">
        <f>IFERROR(VLOOKUP(A183,'18'!U:V,2,0),"0")</f>
        <v>0</v>
      </c>
      <c r="BH183" s="5" t="s">
        <v>129</v>
      </c>
      <c r="BI183" s="15">
        <f t="shared" ref="BI183:BI185" si="969">+BG183*D183</f>
        <v>0</v>
      </c>
      <c r="BJ183" s="10" t="str">
        <f>IFERROR(VLOOKUP(A183,'19'!U:V,2,0),"0")</f>
        <v>0</v>
      </c>
      <c r="BK183" s="5" t="s">
        <v>129</v>
      </c>
      <c r="BL183" s="15">
        <f t="shared" ref="BL183:BL185" si="970">+BJ183*D183</f>
        <v>0</v>
      </c>
      <c r="BM183" s="10" t="str">
        <f>IFERROR(VLOOKUP(A183,'20'!U:V,2,0),"0")</f>
        <v>0</v>
      </c>
      <c r="BN183" s="5" t="s">
        <v>129</v>
      </c>
      <c r="BO183" s="15">
        <f t="shared" ref="BO183:BO185" si="971">+BM183*D183</f>
        <v>0</v>
      </c>
      <c r="BP183" s="10" t="str">
        <f>IFERROR(VLOOKUP(A183,'21'!U:V,2,0),"0")</f>
        <v>0</v>
      </c>
      <c r="BQ183" s="5" t="s">
        <v>129</v>
      </c>
      <c r="BR183" s="15">
        <f t="shared" ref="BR183:BR185" si="972">+BP183*D183</f>
        <v>0</v>
      </c>
      <c r="BS183" s="10" t="str">
        <f>IFERROR(VLOOKUP(A183,'22'!U:V,2,0),"0")</f>
        <v>0</v>
      </c>
      <c r="BT183" s="5" t="s">
        <v>129</v>
      </c>
      <c r="BU183" s="15">
        <f t="shared" ref="BU183:BU185" si="973">+BS183*D183</f>
        <v>0</v>
      </c>
      <c r="BV183" s="10" t="str">
        <f>IFERROR(VLOOKUP(A183,'23'!U:V,2,0),"0")</f>
        <v>0</v>
      </c>
      <c r="BW183" s="5" t="s">
        <v>129</v>
      </c>
      <c r="BX183" s="15">
        <f t="shared" ref="BX183:BX185" si="974">+BV183*D183</f>
        <v>0</v>
      </c>
      <c r="BY183" s="10" t="str">
        <f>IFERROR(VLOOKUP(A183,'24'!U:V,2,0),"0")</f>
        <v>0</v>
      </c>
      <c r="BZ183" s="5" t="s">
        <v>129</v>
      </c>
      <c r="CA183" s="15">
        <f t="shared" ref="CA183:CA185" si="975">+BY183*D183</f>
        <v>0</v>
      </c>
      <c r="CB183" s="10" t="str">
        <f>IFERROR(VLOOKUP(A183,'25'!U:V,2,0),"0")</f>
        <v>0</v>
      </c>
      <c r="CC183" s="5" t="s">
        <v>129</v>
      </c>
      <c r="CD183" s="15">
        <f t="shared" ref="CD183:CD185" si="976">+CB183*D183</f>
        <v>0</v>
      </c>
      <c r="CE183" s="10" t="str">
        <f>IFERROR(VLOOKUP(A183,'26'!U:V,2,0),"0")</f>
        <v>0</v>
      </c>
      <c r="CF183" s="5" t="s">
        <v>129</v>
      </c>
      <c r="CG183" s="15">
        <f t="shared" ref="CG183:CG185" si="977">+CE183*D183</f>
        <v>0</v>
      </c>
      <c r="CH183" s="10" t="str">
        <f>IFERROR(VLOOKUP(A183,'27'!U:V,2,0),"0")</f>
        <v>0</v>
      </c>
      <c r="CI183" s="5" t="s">
        <v>129</v>
      </c>
      <c r="CJ183" s="15">
        <f t="shared" ref="CJ183:CJ185" si="978">+CH183*D183</f>
        <v>0</v>
      </c>
      <c r="CK183" s="10" t="str">
        <f>IFERROR(VLOOKUP(A183,'28'!U:V,2,0),"0")</f>
        <v>0</v>
      </c>
      <c r="CL183" s="5" t="s">
        <v>129</v>
      </c>
      <c r="CM183" s="15">
        <f t="shared" ref="CM183:CM185" si="979">+CK183*D183</f>
        <v>0</v>
      </c>
      <c r="CN183" s="10" t="str">
        <f>IFERROR(VLOOKUP(A183,'29'!U:V,2,0),"0")</f>
        <v>0</v>
      </c>
      <c r="CO183" s="5" t="s">
        <v>129</v>
      </c>
      <c r="CP183" s="15">
        <f t="shared" ref="CP183:CP185" si="980">+CN183*D183</f>
        <v>0</v>
      </c>
      <c r="CQ183" s="10" t="str">
        <f>IFERROR(VLOOKUP(A183,'30'!U:V,2,0),"0")</f>
        <v>0</v>
      </c>
      <c r="CR183" s="5" t="s">
        <v>129</v>
      </c>
      <c r="CS183" s="15">
        <f t="shared" ref="CS183:CS185" si="981">+CQ183*D183</f>
        <v>0</v>
      </c>
      <c r="CT183" s="10" t="str">
        <f>IFERROR(VLOOKUP(A183,'31'!U:V,2,0),"0")</f>
        <v>0</v>
      </c>
      <c r="CU183" s="5" t="s">
        <v>129</v>
      </c>
      <c r="CV183" s="15">
        <f t="shared" si="410"/>
        <v>0</v>
      </c>
      <c r="CW183" s="10" t="str">
        <f>IFERROR(VLOOKUP(B183,'B-plus'!A:D,4,0),"0")</f>
        <v>0</v>
      </c>
      <c r="CX183" s="5" t="s">
        <v>129</v>
      </c>
      <c r="CY183" s="15">
        <f t="shared" si="411"/>
        <v>0</v>
      </c>
    </row>
    <row r="184" spans="1:103" x14ac:dyDescent="0.25">
      <c r="A184" s="5" t="s">
        <v>415</v>
      </c>
      <c r="B184" s="5" t="s">
        <v>415</v>
      </c>
      <c r="C184" s="4" t="s">
        <v>416</v>
      </c>
      <c r="D184" s="13">
        <v>9.35</v>
      </c>
      <c r="E184" s="19">
        <f t="shared" si="408"/>
        <v>0</v>
      </c>
      <c r="F184" s="5" t="s">
        <v>256</v>
      </c>
      <c r="G184" s="13">
        <f t="shared" si="409"/>
        <v>0</v>
      </c>
      <c r="H184" s="10" t="str">
        <f>IFERROR(VLOOKUP(A184,'1'!U:V,2,0),"0")</f>
        <v>0</v>
      </c>
      <c r="I184" s="5" t="s">
        <v>256</v>
      </c>
      <c r="J184" s="15">
        <f t="shared" si="952"/>
        <v>0</v>
      </c>
      <c r="K184" s="10" t="str">
        <f>IFERROR(VLOOKUP(A184,'2'!U:V,2,0),"0")</f>
        <v>0</v>
      </c>
      <c r="L184" s="5" t="s">
        <v>256</v>
      </c>
      <c r="M184" s="15">
        <f t="shared" si="953"/>
        <v>0</v>
      </c>
      <c r="N184" s="10" t="str">
        <f>IFERROR(VLOOKUP(A184,'3'!U:V,2,0),"0")</f>
        <v>0</v>
      </c>
      <c r="O184" s="5" t="s">
        <v>256</v>
      </c>
      <c r="P184" s="15">
        <f t="shared" si="954"/>
        <v>0</v>
      </c>
      <c r="Q184" s="10" t="str">
        <f>IFERROR(VLOOKUP(A184,'4'!U:V,2,0),"0")</f>
        <v>0</v>
      </c>
      <c r="R184" s="5" t="s">
        <v>256</v>
      </c>
      <c r="S184" s="15">
        <f t="shared" si="955"/>
        <v>0</v>
      </c>
      <c r="T184" s="10" t="str">
        <f>IFERROR(VLOOKUP(A184,'5'!U:V,2,0),"0")</f>
        <v>0</v>
      </c>
      <c r="U184" s="5" t="s">
        <v>256</v>
      </c>
      <c r="V184" s="15">
        <f t="shared" si="956"/>
        <v>0</v>
      </c>
      <c r="W184" s="10" t="str">
        <f>IFERROR(VLOOKUP(A184,'6'!U:V,2,0),"0")</f>
        <v>0</v>
      </c>
      <c r="X184" s="5" t="s">
        <v>256</v>
      </c>
      <c r="Y184" s="15">
        <f t="shared" si="957"/>
        <v>0</v>
      </c>
      <c r="Z184" s="10" t="str">
        <f>IFERROR(VLOOKUP(A184,'7'!U:V,2,0),"0")</f>
        <v>0</v>
      </c>
      <c r="AA184" s="5" t="s">
        <v>256</v>
      </c>
      <c r="AB184" s="15">
        <f t="shared" si="958"/>
        <v>0</v>
      </c>
      <c r="AC184" s="10" t="str">
        <f>IFERROR(VLOOKUP(A184,'8'!U:V,2,0),"0")</f>
        <v>0</v>
      </c>
      <c r="AD184" s="5" t="s">
        <v>256</v>
      </c>
      <c r="AE184" s="15">
        <f t="shared" si="959"/>
        <v>0</v>
      </c>
      <c r="AF184" s="10" t="str">
        <f>IFERROR(VLOOKUP(A184,'9'!U:V,2,0),"0")</f>
        <v>0</v>
      </c>
      <c r="AG184" s="5" t="s">
        <v>256</v>
      </c>
      <c r="AH184" s="15">
        <f t="shared" si="960"/>
        <v>0</v>
      </c>
      <c r="AI184" s="10" t="str">
        <f>IFERROR(VLOOKUP(A184,'10'!U:V,2,0),"0")</f>
        <v>0</v>
      </c>
      <c r="AJ184" s="5" t="s">
        <v>256</v>
      </c>
      <c r="AK184" s="15">
        <f t="shared" si="961"/>
        <v>0</v>
      </c>
      <c r="AL184" s="10" t="str">
        <f>IFERROR(VLOOKUP(A184,'11'!U:V,2,0),"0")</f>
        <v>0</v>
      </c>
      <c r="AM184" s="5" t="s">
        <v>256</v>
      </c>
      <c r="AN184" s="15">
        <f t="shared" si="962"/>
        <v>0</v>
      </c>
      <c r="AO184" s="10" t="str">
        <f>IFERROR(VLOOKUP(A184,'12'!U:V,2,0),"0")</f>
        <v>0</v>
      </c>
      <c r="AP184" s="5" t="s">
        <v>256</v>
      </c>
      <c r="AQ184" s="15">
        <f t="shared" si="963"/>
        <v>0</v>
      </c>
      <c r="AR184" s="10" t="str">
        <f>IFERROR(VLOOKUP(A184,'13'!U:V,2,0),"0")</f>
        <v>0</v>
      </c>
      <c r="AS184" s="5" t="s">
        <v>256</v>
      </c>
      <c r="AT184" s="15">
        <f t="shared" si="964"/>
        <v>0</v>
      </c>
      <c r="AU184" s="10" t="str">
        <f>IFERROR(VLOOKUP(A184,'14'!U:V,2,0),"0")</f>
        <v>0</v>
      </c>
      <c r="AV184" s="5" t="s">
        <v>256</v>
      </c>
      <c r="AW184" s="15">
        <f t="shared" si="965"/>
        <v>0</v>
      </c>
      <c r="AX184" s="10" t="str">
        <f>IFERROR(VLOOKUP(A184,'15'!U:V,2,0),"0")</f>
        <v>0</v>
      </c>
      <c r="AY184" s="5" t="s">
        <v>256</v>
      </c>
      <c r="AZ184" s="15">
        <f t="shared" si="966"/>
        <v>0</v>
      </c>
      <c r="BA184" s="10" t="str">
        <f>IFERROR(VLOOKUP(A184,'16'!U:V,2,0),"0")</f>
        <v>0</v>
      </c>
      <c r="BB184" s="5" t="s">
        <v>256</v>
      </c>
      <c r="BC184" s="15">
        <f t="shared" si="967"/>
        <v>0</v>
      </c>
      <c r="BD184" s="10" t="str">
        <f>IFERROR(VLOOKUP(A184,'17'!U:V,2,0),"0")</f>
        <v>0</v>
      </c>
      <c r="BE184" s="5" t="s">
        <v>256</v>
      </c>
      <c r="BF184" s="15">
        <f t="shared" si="968"/>
        <v>0</v>
      </c>
      <c r="BG184" s="10" t="str">
        <f>IFERROR(VLOOKUP(A184,'18'!U:V,2,0),"0")</f>
        <v>0</v>
      </c>
      <c r="BH184" s="5" t="s">
        <v>256</v>
      </c>
      <c r="BI184" s="15">
        <f t="shared" si="969"/>
        <v>0</v>
      </c>
      <c r="BJ184" s="10" t="str">
        <f>IFERROR(VLOOKUP(A184,'19'!U:V,2,0),"0")</f>
        <v>0</v>
      </c>
      <c r="BK184" s="5" t="s">
        <v>256</v>
      </c>
      <c r="BL184" s="15">
        <f t="shared" si="970"/>
        <v>0</v>
      </c>
      <c r="BM184" s="10" t="str">
        <f>IFERROR(VLOOKUP(A184,'20'!U:V,2,0),"0")</f>
        <v>0</v>
      </c>
      <c r="BN184" s="5" t="s">
        <v>256</v>
      </c>
      <c r="BO184" s="15">
        <f t="shared" si="971"/>
        <v>0</v>
      </c>
      <c r="BP184" s="10" t="str">
        <f>IFERROR(VLOOKUP(A184,'21'!U:V,2,0),"0")</f>
        <v>0</v>
      </c>
      <c r="BQ184" s="5" t="s">
        <v>256</v>
      </c>
      <c r="BR184" s="15">
        <f t="shared" si="972"/>
        <v>0</v>
      </c>
      <c r="BS184" s="10" t="str">
        <f>IFERROR(VLOOKUP(A184,'22'!U:V,2,0),"0")</f>
        <v>0</v>
      </c>
      <c r="BT184" s="5" t="s">
        <v>256</v>
      </c>
      <c r="BU184" s="15">
        <f t="shared" si="973"/>
        <v>0</v>
      </c>
      <c r="BV184" s="10" t="str">
        <f>IFERROR(VLOOKUP(A184,'23'!U:V,2,0),"0")</f>
        <v>0</v>
      </c>
      <c r="BW184" s="5" t="s">
        <v>256</v>
      </c>
      <c r="BX184" s="15">
        <f t="shared" si="974"/>
        <v>0</v>
      </c>
      <c r="BY184" s="10" t="str">
        <f>IFERROR(VLOOKUP(A184,'24'!U:V,2,0),"0")</f>
        <v>0</v>
      </c>
      <c r="BZ184" s="5" t="s">
        <v>256</v>
      </c>
      <c r="CA184" s="15">
        <f t="shared" si="975"/>
        <v>0</v>
      </c>
      <c r="CB184" s="10" t="str">
        <f>IFERROR(VLOOKUP(A184,'25'!U:V,2,0),"0")</f>
        <v>0</v>
      </c>
      <c r="CC184" s="5" t="s">
        <v>256</v>
      </c>
      <c r="CD184" s="15">
        <f t="shared" si="976"/>
        <v>0</v>
      </c>
      <c r="CE184" s="10" t="str">
        <f>IFERROR(VLOOKUP(A184,'26'!U:V,2,0),"0")</f>
        <v>0</v>
      </c>
      <c r="CF184" s="5" t="s">
        <v>256</v>
      </c>
      <c r="CG184" s="15">
        <f t="shared" si="977"/>
        <v>0</v>
      </c>
      <c r="CH184" s="10" t="str">
        <f>IFERROR(VLOOKUP(A184,'27'!U:V,2,0),"0")</f>
        <v>0</v>
      </c>
      <c r="CI184" s="5" t="s">
        <v>256</v>
      </c>
      <c r="CJ184" s="15">
        <f t="shared" si="978"/>
        <v>0</v>
      </c>
      <c r="CK184" s="10" t="str">
        <f>IFERROR(VLOOKUP(A184,'28'!U:V,2,0),"0")</f>
        <v>0</v>
      </c>
      <c r="CL184" s="5" t="s">
        <v>256</v>
      </c>
      <c r="CM184" s="15">
        <f t="shared" si="979"/>
        <v>0</v>
      </c>
      <c r="CN184" s="10" t="str">
        <f>IFERROR(VLOOKUP(A184,'29'!U:V,2,0),"0")</f>
        <v>0</v>
      </c>
      <c r="CO184" s="5" t="s">
        <v>256</v>
      </c>
      <c r="CP184" s="15">
        <f t="shared" si="980"/>
        <v>0</v>
      </c>
      <c r="CQ184" s="10" t="str">
        <f>IFERROR(VLOOKUP(A184,'30'!U:V,2,0),"0")</f>
        <v>0</v>
      </c>
      <c r="CR184" s="5" t="s">
        <v>256</v>
      </c>
      <c r="CS184" s="15">
        <f t="shared" si="981"/>
        <v>0</v>
      </c>
      <c r="CT184" s="10" t="str">
        <f>IFERROR(VLOOKUP(A184,'31'!U:V,2,0),"0")</f>
        <v>0</v>
      </c>
      <c r="CU184" s="5" t="s">
        <v>256</v>
      </c>
      <c r="CV184" s="15">
        <f t="shared" si="410"/>
        <v>0</v>
      </c>
      <c r="CW184" s="10" t="str">
        <f>IFERROR(VLOOKUP(B184,'B-plus'!A:D,4,0),"0")</f>
        <v>0</v>
      </c>
      <c r="CX184" s="5" t="s">
        <v>256</v>
      </c>
      <c r="CY184" s="15">
        <f t="shared" si="411"/>
        <v>0</v>
      </c>
    </row>
    <row r="185" spans="1:103" x14ac:dyDescent="0.25">
      <c r="A185" s="5" t="s">
        <v>542</v>
      </c>
      <c r="B185" s="5">
        <v>1111010</v>
      </c>
      <c r="C185" s="4" t="s">
        <v>543</v>
      </c>
      <c r="D185" s="13">
        <v>4.0999999999999996</v>
      </c>
      <c r="E185" s="19">
        <f t="shared" si="408"/>
        <v>0</v>
      </c>
      <c r="F185" s="5" t="s">
        <v>130</v>
      </c>
      <c r="G185" s="13">
        <f t="shared" si="409"/>
        <v>0</v>
      </c>
      <c r="H185" s="10" t="str">
        <f>IFERROR(VLOOKUP(A185,'1'!U:V,2,0),"0")</f>
        <v>0</v>
      </c>
      <c r="I185" s="5" t="s">
        <v>130</v>
      </c>
      <c r="J185" s="15">
        <f t="shared" si="952"/>
        <v>0</v>
      </c>
      <c r="K185" s="10" t="str">
        <f>IFERROR(VLOOKUP(A185,'2'!U:V,2,0),"0")</f>
        <v>0</v>
      </c>
      <c r="L185" s="5" t="s">
        <v>130</v>
      </c>
      <c r="M185" s="15">
        <f t="shared" si="953"/>
        <v>0</v>
      </c>
      <c r="N185" s="10" t="str">
        <f>IFERROR(VLOOKUP(A185,'3'!U:V,2,0),"0")</f>
        <v>0</v>
      </c>
      <c r="O185" s="5" t="s">
        <v>130</v>
      </c>
      <c r="P185" s="15">
        <f t="shared" si="954"/>
        <v>0</v>
      </c>
      <c r="Q185" s="10" t="str">
        <f>IFERROR(VLOOKUP(A185,'4'!U:V,2,0),"0")</f>
        <v>0</v>
      </c>
      <c r="R185" s="5" t="s">
        <v>130</v>
      </c>
      <c r="S185" s="15">
        <f t="shared" si="955"/>
        <v>0</v>
      </c>
      <c r="T185" s="10" t="str">
        <f>IFERROR(VLOOKUP(A185,'5'!U:V,2,0),"0")</f>
        <v>0</v>
      </c>
      <c r="U185" s="5" t="s">
        <v>130</v>
      </c>
      <c r="V185" s="15">
        <f t="shared" si="956"/>
        <v>0</v>
      </c>
      <c r="W185" s="10" t="str">
        <f>IFERROR(VLOOKUP(A185,'6'!U:V,2,0),"0")</f>
        <v>0</v>
      </c>
      <c r="X185" s="5" t="s">
        <v>130</v>
      </c>
      <c r="Y185" s="15">
        <f t="shared" si="957"/>
        <v>0</v>
      </c>
      <c r="Z185" s="10" t="str">
        <f>IFERROR(VLOOKUP(A185,'7'!U:V,2,0),"0")</f>
        <v>0</v>
      </c>
      <c r="AA185" s="5" t="s">
        <v>130</v>
      </c>
      <c r="AB185" s="15">
        <f t="shared" si="958"/>
        <v>0</v>
      </c>
      <c r="AC185" s="10" t="str">
        <f>IFERROR(VLOOKUP(A185,'8'!U:V,2,0),"0")</f>
        <v>0</v>
      </c>
      <c r="AD185" s="5" t="s">
        <v>130</v>
      </c>
      <c r="AE185" s="15">
        <f t="shared" si="959"/>
        <v>0</v>
      </c>
      <c r="AF185" s="10" t="str">
        <f>IFERROR(VLOOKUP(A185,'9'!U:V,2,0),"0")</f>
        <v>0</v>
      </c>
      <c r="AG185" s="5" t="s">
        <v>130</v>
      </c>
      <c r="AH185" s="15">
        <f t="shared" si="960"/>
        <v>0</v>
      </c>
      <c r="AI185" s="10" t="str">
        <f>IFERROR(VLOOKUP(A185,'10'!U:V,2,0),"0")</f>
        <v>0</v>
      </c>
      <c r="AJ185" s="5" t="s">
        <v>130</v>
      </c>
      <c r="AK185" s="15">
        <f t="shared" si="961"/>
        <v>0</v>
      </c>
      <c r="AL185" s="10" t="str">
        <f>IFERROR(VLOOKUP(A185,'11'!U:V,2,0),"0")</f>
        <v>0</v>
      </c>
      <c r="AM185" s="5" t="s">
        <v>130</v>
      </c>
      <c r="AN185" s="15">
        <f t="shared" si="962"/>
        <v>0</v>
      </c>
      <c r="AO185" s="10" t="str">
        <f>IFERROR(VLOOKUP(A185,'12'!U:V,2,0),"0")</f>
        <v>0</v>
      </c>
      <c r="AP185" s="5" t="s">
        <v>130</v>
      </c>
      <c r="AQ185" s="15">
        <f t="shared" si="963"/>
        <v>0</v>
      </c>
      <c r="AR185" s="10" t="str">
        <f>IFERROR(VLOOKUP(A185,'13'!U:V,2,0),"0")</f>
        <v>0</v>
      </c>
      <c r="AS185" s="5" t="s">
        <v>130</v>
      </c>
      <c r="AT185" s="15">
        <f t="shared" si="964"/>
        <v>0</v>
      </c>
      <c r="AU185" s="10" t="str">
        <f>IFERROR(VLOOKUP(A185,'14'!U:V,2,0),"0")</f>
        <v>0</v>
      </c>
      <c r="AV185" s="5" t="s">
        <v>130</v>
      </c>
      <c r="AW185" s="15">
        <f t="shared" si="965"/>
        <v>0</v>
      </c>
      <c r="AX185" s="10" t="str">
        <f>IFERROR(VLOOKUP(A185,'15'!U:V,2,0),"0")</f>
        <v>0</v>
      </c>
      <c r="AY185" s="5" t="s">
        <v>130</v>
      </c>
      <c r="AZ185" s="15">
        <f t="shared" si="966"/>
        <v>0</v>
      </c>
      <c r="BA185" s="10" t="str">
        <f>IFERROR(VLOOKUP(A185,'16'!U:V,2,0),"0")</f>
        <v>0</v>
      </c>
      <c r="BB185" s="5" t="s">
        <v>130</v>
      </c>
      <c r="BC185" s="15">
        <f t="shared" si="967"/>
        <v>0</v>
      </c>
      <c r="BD185" s="10" t="str">
        <f>IFERROR(VLOOKUP(A185,'17'!U:V,2,0),"0")</f>
        <v>0</v>
      </c>
      <c r="BE185" s="5" t="s">
        <v>130</v>
      </c>
      <c r="BF185" s="15">
        <f t="shared" si="968"/>
        <v>0</v>
      </c>
      <c r="BG185" s="10" t="str">
        <f>IFERROR(VLOOKUP(A185,'18'!U:V,2,0),"0")</f>
        <v>0</v>
      </c>
      <c r="BH185" s="5" t="s">
        <v>130</v>
      </c>
      <c r="BI185" s="15">
        <f t="shared" si="969"/>
        <v>0</v>
      </c>
      <c r="BJ185" s="10" t="str">
        <f>IFERROR(VLOOKUP(A185,'19'!U:V,2,0),"0")</f>
        <v>0</v>
      </c>
      <c r="BK185" s="5" t="s">
        <v>130</v>
      </c>
      <c r="BL185" s="15">
        <f t="shared" si="970"/>
        <v>0</v>
      </c>
      <c r="BM185" s="10" t="str">
        <f>IFERROR(VLOOKUP(A185,'20'!U:V,2,0),"0")</f>
        <v>0</v>
      </c>
      <c r="BN185" s="5" t="s">
        <v>130</v>
      </c>
      <c r="BO185" s="15">
        <f t="shared" si="971"/>
        <v>0</v>
      </c>
      <c r="BP185" s="10" t="str">
        <f>IFERROR(VLOOKUP(A185,'21'!U:V,2,0),"0")</f>
        <v>0</v>
      </c>
      <c r="BQ185" s="5" t="s">
        <v>130</v>
      </c>
      <c r="BR185" s="15">
        <f t="shared" si="972"/>
        <v>0</v>
      </c>
      <c r="BS185" s="10" t="str">
        <f>IFERROR(VLOOKUP(A185,'22'!U:V,2,0),"0")</f>
        <v>0</v>
      </c>
      <c r="BT185" s="5" t="s">
        <v>130</v>
      </c>
      <c r="BU185" s="15">
        <f t="shared" si="973"/>
        <v>0</v>
      </c>
      <c r="BV185" s="10" t="str">
        <f>IFERROR(VLOOKUP(A185,'23'!U:V,2,0),"0")</f>
        <v>0</v>
      </c>
      <c r="BW185" s="5" t="s">
        <v>130</v>
      </c>
      <c r="BX185" s="15">
        <f t="shared" si="974"/>
        <v>0</v>
      </c>
      <c r="BY185" s="10" t="str">
        <f>IFERROR(VLOOKUP(A185,'24'!U:V,2,0),"0")</f>
        <v>0</v>
      </c>
      <c r="BZ185" s="5" t="s">
        <v>130</v>
      </c>
      <c r="CA185" s="15">
        <f t="shared" si="975"/>
        <v>0</v>
      </c>
      <c r="CB185" s="10" t="str">
        <f>IFERROR(VLOOKUP(A185,'25'!U:V,2,0),"0")</f>
        <v>0</v>
      </c>
      <c r="CC185" s="5" t="s">
        <v>130</v>
      </c>
      <c r="CD185" s="15">
        <f t="shared" si="976"/>
        <v>0</v>
      </c>
      <c r="CE185" s="10" t="str">
        <f>IFERROR(VLOOKUP(A185,'26'!U:V,2,0),"0")</f>
        <v>0</v>
      </c>
      <c r="CF185" s="5" t="s">
        <v>130</v>
      </c>
      <c r="CG185" s="15">
        <f t="shared" si="977"/>
        <v>0</v>
      </c>
      <c r="CH185" s="10" t="str">
        <f>IFERROR(VLOOKUP(A185,'27'!U:V,2,0),"0")</f>
        <v>0</v>
      </c>
      <c r="CI185" s="5" t="s">
        <v>130</v>
      </c>
      <c r="CJ185" s="15">
        <f t="shared" si="978"/>
        <v>0</v>
      </c>
      <c r="CK185" s="10" t="str">
        <f>IFERROR(VLOOKUP(A185,'28'!U:V,2,0),"0")</f>
        <v>0</v>
      </c>
      <c r="CL185" s="5" t="s">
        <v>130</v>
      </c>
      <c r="CM185" s="15">
        <f t="shared" si="979"/>
        <v>0</v>
      </c>
      <c r="CN185" s="10" t="str">
        <f>IFERROR(VLOOKUP(A185,'29'!U:V,2,0),"0")</f>
        <v>0</v>
      </c>
      <c r="CO185" s="5" t="s">
        <v>130</v>
      </c>
      <c r="CP185" s="15">
        <f t="shared" si="980"/>
        <v>0</v>
      </c>
      <c r="CQ185" s="10" t="str">
        <f>IFERROR(VLOOKUP(A185,'30'!U:V,2,0),"0")</f>
        <v>0</v>
      </c>
      <c r="CR185" s="5" t="s">
        <v>130</v>
      </c>
      <c r="CS185" s="15">
        <f t="shared" si="981"/>
        <v>0</v>
      </c>
      <c r="CT185" s="10" t="str">
        <f>IFERROR(VLOOKUP(A185,'31'!U:V,2,0),"0")</f>
        <v>0</v>
      </c>
      <c r="CU185" s="5" t="s">
        <v>130</v>
      </c>
      <c r="CV185" s="15">
        <f t="shared" si="410"/>
        <v>0</v>
      </c>
      <c r="CW185" s="10" t="str">
        <f>IFERROR(VLOOKUP(B185,'B-plus'!A:D,4,0),"0")</f>
        <v>0</v>
      </c>
      <c r="CX185" s="5" t="s">
        <v>130</v>
      </c>
      <c r="CY185" s="15">
        <f t="shared" si="411"/>
        <v>0</v>
      </c>
    </row>
    <row r="186" spans="1:103" x14ac:dyDescent="0.25">
      <c r="A186" s="5" t="s">
        <v>544</v>
      </c>
      <c r="B186" s="5" t="s">
        <v>544</v>
      </c>
      <c r="C186" s="4" t="s">
        <v>545</v>
      </c>
      <c r="D186" s="13">
        <v>9.35</v>
      </c>
      <c r="E186" s="19">
        <f t="shared" si="408"/>
        <v>0</v>
      </c>
      <c r="F186" s="5" t="s">
        <v>129</v>
      </c>
      <c r="G186" s="13">
        <f t="shared" si="409"/>
        <v>0</v>
      </c>
      <c r="H186" s="10" t="str">
        <f>IFERROR(VLOOKUP(A186,'1'!U:V,2,0),"0")</f>
        <v>0</v>
      </c>
      <c r="I186" s="5" t="s">
        <v>129</v>
      </c>
      <c r="J186" s="15">
        <f t="shared" ref="J186:J187" si="982">+H186*D186</f>
        <v>0</v>
      </c>
      <c r="K186" s="10" t="str">
        <f>IFERROR(VLOOKUP(A186,'2'!U:V,2,0),"0")</f>
        <v>0</v>
      </c>
      <c r="L186" s="5" t="s">
        <v>129</v>
      </c>
      <c r="M186" s="15">
        <f t="shared" ref="M186:M187" si="983">+K186*D186</f>
        <v>0</v>
      </c>
      <c r="N186" s="10" t="str">
        <f>IFERROR(VLOOKUP(A186,'3'!U:V,2,0),"0")</f>
        <v>0</v>
      </c>
      <c r="O186" s="5" t="s">
        <v>129</v>
      </c>
      <c r="P186" s="15">
        <f t="shared" ref="P186:P187" si="984">+N186*D186</f>
        <v>0</v>
      </c>
      <c r="Q186" s="10" t="str">
        <f>IFERROR(VLOOKUP(A186,'4'!U:V,2,0),"0")</f>
        <v>0</v>
      </c>
      <c r="R186" s="5" t="s">
        <v>129</v>
      </c>
      <c r="S186" s="15">
        <f t="shared" ref="S186:S187" si="985">+Q186*D186</f>
        <v>0</v>
      </c>
      <c r="T186" s="10" t="str">
        <f>IFERROR(VLOOKUP(A186,'5'!U:V,2,0),"0")</f>
        <v>0</v>
      </c>
      <c r="U186" s="5" t="s">
        <v>129</v>
      </c>
      <c r="V186" s="15">
        <f t="shared" ref="V186:V187" si="986">+T186*D186</f>
        <v>0</v>
      </c>
      <c r="W186" s="10" t="str">
        <f>IFERROR(VLOOKUP(A186,'6'!U:V,2,0),"0")</f>
        <v>0</v>
      </c>
      <c r="X186" s="5" t="s">
        <v>129</v>
      </c>
      <c r="Y186" s="15">
        <f t="shared" ref="Y186:Y187" si="987">+W186*D186</f>
        <v>0</v>
      </c>
      <c r="Z186" s="10" t="str">
        <f>IFERROR(VLOOKUP(A186,'7'!U:V,2,0),"0")</f>
        <v>0</v>
      </c>
      <c r="AA186" s="5" t="s">
        <v>129</v>
      </c>
      <c r="AB186" s="15">
        <f t="shared" ref="AB186:AB187" si="988">+Z186*D186</f>
        <v>0</v>
      </c>
      <c r="AC186" s="10" t="str">
        <f>IFERROR(VLOOKUP(A186,'8'!U:V,2,0),"0")</f>
        <v>0</v>
      </c>
      <c r="AD186" s="5" t="s">
        <v>129</v>
      </c>
      <c r="AE186" s="15">
        <f t="shared" ref="AE186:AE187" si="989">+AC186*D186</f>
        <v>0</v>
      </c>
      <c r="AF186" s="10" t="str">
        <f>IFERROR(VLOOKUP(A186,'9'!U:V,2,0),"0")</f>
        <v>0</v>
      </c>
      <c r="AG186" s="5" t="s">
        <v>129</v>
      </c>
      <c r="AH186" s="15">
        <f t="shared" ref="AH186:AH187" si="990">+AF186*D186</f>
        <v>0</v>
      </c>
      <c r="AI186" s="10" t="str">
        <f>IFERROR(VLOOKUP(A186,'10'!U:V,2,0),"0")</f>
        <v>0</v>
      </c>
      <c r="AJ186" s="5" t="s">
        <v>129</v>
      </c>
      <c r="AK186" s="15">
        <f t="shared" ref="AK186:AK187" si="991">+AI186*D186</f>
        <v>0</v>
      </c>
      <c r="AL186" s="10" t="str">
        <f>IFERROR(VLOOKUP(A186,'11'!U:V,2,0),"0")</f>
        <v>0</v>
      </c>
      <c r="AM186" s="5" t="s">
        <v>129</v>
      </c>
      <c r="AN186" s="15">
        <f t="shared" ref="AN186:AN187" si="992">+AL186*D186</f>
        <v>0</v>
      </c>
      <c r="AO186" s="10" t="str">
        <f>IFERROR(VLOOKUP(A186,'12'!U:V,2,0),"0")</f>
        <v>0</v>
      </c>
      <c r="AP186" s="5" t="s">
        <v>129</v>
      </c>
      <c r="AQ186" s="15">
        <f t="shared" ref="AQ186:AQ187" si="993">+AO186*D186</f>
        <v>0</v>
      </c>
      <c r="AR186" s="10" t="str">
        <f>IFERROR(VLOOKUP(A186,'13'!U:V,2,0),"0")</f>
        <v>0</v>
      </c>
      <c r="AS186" s="5" t="s">
        <v>129</v>
      </c>
      <c r="AT186" s="15">
        <f t="shared" ref="AT186:AT187" si="994">+AR186*D186</f>
        <v>0</v>
      </c>
      <c r="AU186" s="10" t="str">
        <f>IFERROR(VLOOKUP(A186,'14'!U:V,2,0),"0")</f>
        <v>0</v>
      </c>
      <c r="AV186" s="5" t="s">
        <v>129</v>
      </c>
      <c r="AW186" s="15">
        <f t="shared" ref="AW186:AW187" si="995">+AU186*D186</f>
        <v>0</v>
      </c>
      <c r="AX186" s="10" t="str">
        <f>IFERROR(VLOOKUP(A186,'15'!U:V,2,0),"0")</f>
        <v>0</v>
      </c>
      <c r="AY186" s="5" t="s">
        <v>129</v>
      </c>
      <c r="AZ186" s="15">
        <f t="shared" ref="AZ186:AZ187" si="996">+AX186*D186</f>
        <v>0</v>
      </c>
      <c r="BA186" s="10" t="str">
        <f>IFERROR(VLOOKUP(A186,'16'!U:V,2,0),"0")</f>
        <v>0</v>
      </c>
      <c r="BB186" s="5" t="s">
        <v>129</v>
      </c>
      <c r="BC186" s="15">
        <f t="shared" ref="BC186:BC187" si="997">+BA186*D186</f>
        <v>0</v>
      </c>
      <c r="BD186" s="10" t="str">
        <f>IFERROR(VLOOKUP(A186,'17'!U:V,2,0),"0")</f>
        <v>0</v>
      </c>
      <c r="BE186" s="5" t="s">
        <v>129</v>
      </c>
      <c r="BF186" s="15">
        <f t="shared" ref="BF186:BF187" si="998">+BD186*D186</f>
        <v>0</v>
      </c>
      <c r="BG186" s="10" t="str">
        <f>IFERROR(VLOOKUP(A186,'18'!U:V,2,0),"0")</f>
        <v>0</v>
      </c>
      <c r="BH186" s="5" t="s">
        <v>129</v>
      </c>
      <c r="BI186" s="15">
        <f t="shared" ref="BI186:BI187" si="999">+BG186*D186</f>
        <v>0</v>
      </c>
      <c r="BJ186" s="10" t="str">
        <f>IFERROR(VLOOKUP(A186,'19'!U:V,2,0),"0")</f>
        <v>0</v>
      </c>
      <c r="BK186" s="5" t="s">
        <v>129</v>
      </c>
      <c r="BL186" s="15">
        <f t="shared" ref="BL186:BL187" si="1000">+BJ186*D186</f>
        <v>0</v>
      </c>
      <c r="BM186" s="10" t="str">
        <f>IFERROR(VLOOKUP(A186,'20'!U:V,2,0),"0")</f>
        <v>0</v>
      </c>
      <c r="BN186" s="5" t="s">
        <v>129</v>
      </c>
      <c r="BO186" s="15">
        <f t="shared" ref="BO186:BO187" si="1001">+BM186*D186</f>
        <v>0</v>
      </c>
      <c r="BP186" s="10" t="str">
        <f>IFERROR(VLOOKUP(A186,'21'!U:V,2,0),"0")</f>
        <v>0</v>
      </c>
      <c r="BQ186" s="5" t="s">
        <v>129</v>
      </c>
      <c r="BR186" s="15">
        <f t="shared" ref="BR186:BR187" si="1002">+BP186*D186</f>
        <v>0</v>
      </c>
      <c r="BS186" s="10" t="str">
        <f>IFERROR(VLOOKUP(A186,'22'!U:V,2,0),"0")</f>
        <v>0</v>
      </c>
      <c r="BT186" s="5" t="s">
        <v>129</v>
      </c>
      <c r="BU186" s="15">
        <f t="shared" ref="BU186:BU187" si="1003">+BS186*D186</f>
        <v>0</v>
      </c>
      <c r="BV186" s="10" t="str">
        <f>IFERROR(VLOOKUP(A186,'23'!U:V,2,0),"0")</f>
        <v>0</v>
      </c>
      <c r="BW186" s="5" t="s">
        <v>129</v>
      </c>
      <c r="BX186" s="15">
        <f t="shared" ref="BX186:BX187" si="1004">+BV186*D186</f>
        <v>0</v>
      </c>
      <c r="BY186" s="10" t="str">
        <f>IFERROR(VLOOKUP(A186,'24'!U:V,2,0),"0")</f>
        <v>0</v>
      </c>
      <c r="BZ186" s="5" t="s">
        <v>129</v>
      </c>
      <c r="CA186" s="15">
        <f t="shared" ref="CA186:CA187" si="1005">+BY186*D186</f>
        <v>0</v>
      </c>
      <c r="CB186" s="10" t="str">
        <f>IFERROR(VLOOKUP(A186,'25'!U:V,2,0),"0")</f>
        <v>0</v>
      </c>
      <c r="CC186" s="5" t="s">
        <v>129</v>
      </c>
      <c r="CD186" s="15">
        <f t="shared" ref="CD186:CD187" si="1006">+CB186*D186</f>
        <v>0</v>
      </c>
      <c r="CE186" s="10" t="str">
        <f>IFERROR(VLOOKUP(A186,'26'!U:V,2,0),"0")</f>
        <v>0</v>
      </c>
      <c r="CF186" s="5" t="s">
        <v>129</v>
      </c>
      <c r="CG186" s="15">
        <f t="shared" ref="CG186:CG187" si="1007">+CE186*D186</f>
        <v>0</v>
      </c>
      <c r="CH186" s="10" t="str">
        <f>IFERROR(VLOOKUP(A186,'27'!U:V,2,0),"0")</f>
        <v>0</v>
      </c>
      <c r="CI186" s="5" t="s">
        <v>129</v>
      </c>
      <c r="CJ186" s="15">
        <f t="shared" ref="CJ186:CJ187" si="1008">+CH186*D186</f>
        <v>0</v>
      </c>
      <c r="CK186" s="10" t="str">
        <f>IFERROR(VLOOKUP(A186,'28'!U:V,2,0),"0")</f>
        <v>0</v>
      </c>
      <c r="CL186" s="5" t="s">
        <v>129</v>
      </c>
      <c r="CM186" s="15">
        <f t="shared" ref="CM186:CM187" si="1009">+CK186*D186</f>
        <v>0</v>
      </c>
      <c r="CN186" s="10" t="str">
        <f>IFERROR(VLOOKUP(A186,'29'!U:V,2,0),"0")</f>
        <v>0</v>
      </c>
      <c r="CO186" s="5" t="s">
        <v>129</v>
      </c>
      <c r="CP186" s="15">
        <f t="shared" ref="CP186:CP187" si="1010">+CN186*D186</f>
        <v>0</v>
      </c>
      <c r="CQ186" s="10" t="str">
        <f>IFERROR(VLOOKUP(A186,'30'!U:V,2,0),"0")</f>
        <v>0</v>
      </c>
      <c r="CR186" s="5" t="s">
        <v>129</v>
      </c>
      <c r="CS186" s="15">
        <f t="shared" ref="CS186:CS187" si="1011">+CQ186*D186</f>
        <v>0</v>
      </c>
      <c r="CT186" s="10" t="str">
        <f>IFERROR(VLOOKUP(A186,'31'!U:V,2,0),"0")</f>
        <v>0</v>
      </c>
      <c r="CU186" s="5" t="s">
        <v>129</v>
      </c>
      <c r="CV186" s="15">
        <f t="shared" si="410"/>
        <v>0</v>
      </c>
      <c r="CW186" s="10" t="str">
        <f>IFERROR(VLOOKUP(B186,'B-plus'!A:D,4,0),"0")</f>
        <v>0</v>
      </c>
      <c r="CX186" s="5" t="s">
        <v>129</v>
      </c>
      <c r="CY186" s="15">
        <f t="shared" si="411"/>
        <v>0</v>
      </c>
    </row>
    <row r="187" spans="1:103" x14ac:dyDescent="0.25">
      <c r="A187" s="5" t="s">
        <v>546</v>
      </c>
      <c r="B187" s="5">
        <v>900003</v>
      </c>
      <c r="C187" s="4" t="s">
        <v>547</v>
      </c>
      <c r="D187" s="13">
        <v>5</v>
      </c>
      <c r="E187" s="19">
        <f t="shared" si="408"/>
        <v>0</v>
      </c>
      <c r="F187" s="5" t="s">
        <v>129</v>
      </c>
      <c r="G187" s="13">
        <f t="shared" si="409"/>
        <v>0</v>
      </c>
      <c r="H187" s="10" t="str">
        <f>IFERROR(VLOOKUP(A187,'1'!U:V,2,0),"0")</f>
        <v>0</v>
      </c>
      <c r="I187" s="5" t="s">
        <v>129</v>
      </c>
      <c r="J187" s="15">
        <f t="shared" si="982"/>
        <v>0</v>
      </c>
      <c r="K187" s="10" t="str">
        <f>IFERROR(VLOOKUP(A187,'2'!U:V,2,0),"0")</f>
        <v>0</v>
      </c>
      <c r="L187" s="5" t="s">
        <v>129</v>
      </c>
      <c r="M187" s="15">
        <f t="shared" si="983"/>
        <v>0</v>
      </c>
      <c r="N187" s="10" t="str">
        <f>IFERROR(VLOOKUP(A187,'3'!U:V,2,0),"0")</f>
        <v>0</v>
      </c>
      <c r="O187" s="5" t="s">
        <v>129</v>
      </c>
      <c r="P187" s="15">
        <f t="shared" si="984"/>
        <v>0</v>
      </c>
      <c r="Q187" s="10" t="str">
        <f>IFERROR(VLOOKUP(A187,'4'!U:V,2,0),"0")</f>
        <v>0</v>
      </c>
      <c r="R187" s="5" t="s">
        <v>129</v>
      </c>
      <c r="S187" s="15">
        <f t="shared" si="985"/>
        <v>0</v>
      </c>
      <c r="T187" s="10" t="str">
        <f>IFERROR(VLOOKUP(A187,'5'!U:V,2,0),"0")</f>
        <v>0</v>
      </c>
      <c r="U187" s="5" t="s">
        <v>129</v>
      </c>
      <c r="V187" s="15">
        <f t="shared" si="986"/>
        <v>0</v>
      </c>
      <c r="W187" s="10" t="str">
        <f>IFERROR(VLOOKUP(A187,'6'!U:V,2,0),"0")</f>
        <v>0</v>
      </c>
      <c r="X187" s="5" t="s">
        <v>129</v>
      </c>
      <c r="Y187" s="15">
        <f t="shared" si="987"/>
        <v>0</v>
      </c>
      <c r="Z187" s="10" t="str">
        <f>IFERROR(VLOOKUP(A187,'7'!U:V,2,0),"0")</f>
        <v>0</v>
      </c>
      <c r="AA187" s="5" t="s">
        <v>129</v>
      </c>
      <c r="AB187" s="15">
        <f t="shared" si="988"/>
        <v>0</v>
      </c>
      <c r="AC187" s="10" t="str">
        <f>IFERROR(VLOOKUP(A187,'8'!U:V,2,0),"0")</f>
        <v>0</v>
      </c>
      <c r="AD187" s="5" t="s">
        <v>129</v>
      </c>
      <c r="AE187" s="15">
        <f t="shared" si="989"/>
        <v>0</v>
      </c>
      <c r="AF187" s="10" t="str">
        <f>IFERROR(VLOOKUP(A187,'9'!U:V,2,0),"0")</f>
        <v>0</v>
      </c>
      <c r="AG187" s="5" t="s">
        <v>129</v>
      </c>
      <c r="AH187" s="15">
        <f t="shared" si="990"/>
        <v>0</v>
      </c>
      <c r="AI187" s="10" t="str">
        <f>IFERROR(VLOOKUP(A187,'10'!U:V,2,0),"0")</f>
        <v>0</v>
      </c>
      <c r="AJ187" s="5" t="s">
        <v>129</v>
      </c>
      <c r="AK187" s="15">
        <f t="shared" si="991"/>
        <v>0</v>
      </c>
      <c r="AL187" s="10" t="str">
        <f>IFERROR(VLOOKUP(A187,'11'!U:V,2,0),"0")</f>
        <v>0</v>
      </c>
      <c r="AM187" s="5" t="s">
        <v>129</v>
      </c>
      <c r="AN187" s="15">
        <f t="shared" si="992"/>
        <v>0</v>
      </c>
      <c r="AO187" s="10" t="str">
        <f>IFERROR(VLOOKUP(A187,'12'!U:V,2,0),"0")</f>
        <v>0</v>
      </c>
      <c r="AP187" s="5" t="s">
        <v>129</v>
      </c>
      <c r="AQ187" s="15">
        <f t="shared" si="993"/>
        <v>0</v>
      </c>
      <c r="AR187" s="10" t="str">
        <f>IFERROR(VLOOKUP(A187,'13'!U:V,2,0),"0")</f>
        <v>0</v>
      </c>
      <c r="AS187" s="5" t="s">
        <v>129</v>
      </c>
      <c r="AT187" s="15">
        <f t="shared" si="994"/>
        <v>0</v>
      </c>
      <c r="AU187" s="10" t="str">
        <f>IFERROR(VLOOKUP(A187,'14'!U:V,2,0),"0")</f>
        <v>0</v>
      </c>
      <c r="AV187" s="5" t="s">
        <v>129</v>
      </c>
      <c r="AW187" s="15">
        <f t="shared" si="995"/>
        <v>0</v>
      </c>
      <c r="AX187" s="10" t="str">
        <f>IFERROR(VLOOKUP(A187,'15'!U:V,2,0),"0")</f>
        <v>0</v>
      </c>
      <c r="AY187" s="5" t="s">
        <v>129</v>
      </c>
      <c r="AZ187" s="15">
        <f t="shared" si="996"/>
        <v>0</v>
      </c>
      <c r="BA187" s="10" t="str">
        <f>IFERROR(VLOOKUP(A187,'16'!U:V,2,0),"0")</f>
        <v>0</v>
      </c>
      <c r="BB187" s="5" t="s">
        <v>129</v>
      </c>
      <c r="BC187" s="15">
        <f t="shared" si="997"/>
        <v>0</v>
      </c>
      <c r="BD187" s="10" t="str">
        <f>IFERROR(VLOOKUP(A187,'17'!U:V,2,0),"0")</f>
        <v>0</v>
      </c>
      <c r="BE187" s="5" t="s">
        <v>129</v>
      </c>
      <c r="BF187" s="15">
        <f t="shared" si="998"/>
        <v>0</v>
      </c>
      <c r="BG187" s="10" t="str">
        <f>IFERROR(VLOOKUP(A187,'18'!U:V,2,0),"0")</f>
        <v>0</v>
      </c>
      <c r="BH187" s="5" t="s">
        <v>129</v>
      </c>
      <c r="BI187" s="15">
        <f t="shared" si="999"/>
        <v>0</v>
      </c>
      <c r="BJ187" s="10" t="str">
        <f>IFERROR(VLOOKUP(A187,'19'!U:V,2,0),"0")</f>
        <v>0</v>
      </c>
      <c r="BK187" s="5" t="s">
        <v>129</v>
      </c>
      <c r="BL187" s="15">
        <f t="shared" si="1000"/>
        <v>0</v>
      </c>
      <c r="BM187" s="10" t="str">
        <f>IFERROR(VLOOKUP(A187,'20'!U:V,2,0),"0")</f>
        <v>0</v>
      </c>
      <c r="BN187" s="5" t="s">
        <v>129</v>
      </c>
      <c r="BO187" s="15">
        <f t="shared" si="1001"/>
        <v>0</v>
      </c>
      <c r="BP187" s="10" t="str">
        <f>IFERROR(VLOOKUP(A187,'21'!U:V,2,0),"0")</f>
        <v>0</v>
      </c>
      <c r="BQ187" s="5" t="s">
        <v>129</v>
      </c>
      <c r="BR187" s="15">
        <f t="shared" si="1002"/>
        <v>0</v>
      </c>
      <c r="BS187" s="10" t="str">
        <f>IFERROR(VLOOKUP(A187,'22'!U:V,2,0),"0")</f>
        <v>0</v>
      </c>
      <c r="BT187" s="5" t="s">
        <v>129</v>
      </c>
      <c r="BU187" s="15">
        <f t="shared" si="1003"/>
        <v>0</v>
      </c>
      <c r="BV187" s="10" t="str">
        <f>IFERROR(VLOOKUP(A187,'23'!U:V,2,0),"0")</f>
        <v>0</v>
      </c>
      <c r="BW187" s="5" t="s">
        <v>129</v>
      </c>
      <c r="BX187" s="15">
        <f t="shared" si="1004"/>
        <v>0</v>
      </c>
      <c r="BY187" s="10" t="str">
        <f>IFERROR(VLOOKUP(A187,'24'!U:V,2,0),"0")</f>
        <v>0</v>
      </c>
      <c r="BZ187" s="5" t="s">
        <v>129</v>
      </c>
      <c r="CA187" s="15">
        <f t="shared" si="1005"/>
        <v>0</v>
      </c>
      <c r="CB187" s="10" t="str">
        <f>IFERROR(VLOOKUP(A187,'25'!U:V,2,0),"0")</f>
        <v>0</v>
      </c>
      <c r="CC187" s="5" t="s">
        <v>129</v>
      </c>
      <c r="CD187" s="15">
        <f t="shared" si="1006"/>
        <v>0</v>
      </c>
      <c r="CE187" s="10" t="str">
        <f>IFERROR(VLOOKUP(A187,'26'!U:V,2,0),"0")</f>
        <v>0</v>
      </c>
      <c r="CF187" s="5" t="s">
        <v>129</v>
      </c>
      <c r="CG187" s="15">
        <f t="shared" si="1007"/>
        <v>0</v>
      </c>
      <c r="CH187" s="10" t="str">
        <f>IFERROR(VLOOKUP(A187,'27'!U:V,2,0),"0")</f>
        <v>0</v>
      </c>
      <c r="CI187" s="5" t="s">
        <v>129</v>
      </c>
      <c r="CJ187" s="15">
        <f t="shared" si="1008"/>
        <v>0</v>
      </c>
      <c r="CK187" s="10" t="str">
        <f>IFERROR(VLOOKUP(A187,'28'!U:V,2,0),"0")</f>
        <v>0</v>
      </c>
      <c r="CL187" s="5" t="s">
        <v>129</v>
      </c>
      <c r="CM187" s="15">
        <f t="shared" si="1009"/>
        <v>0</v>
      </c>
      <c r="CN187" s="10" t="str">
        <f>IFERROR(VLOOKUP(A187,'29'!U:V,2,0),"0")</f>
        <v>0</v>
      </c>
      <c r="CO187" s="5" t="s">
        <v>129</v>
      </c>
      <c r="CP187" s="15">
        <f t="shared" si="1010"/>
        <v>0</v>
      </c>
      <c r="CQ187" s="10" t="str">
        <f>IFERROR(VLOOKUP(A187,'30'!U:V,2,0),"0")</f>
        <v>0</v>
      </c>
      <c r="CR187" s="5" t="s">
        <v>129</v>
      </c>
      <c r="CS187" s="15">
        <f t="shared" si="1011"/>
        <v>0</v>
      </c>
      <c r="CT187" s="10" t="str">
        <f>IFERROR(VLOOKUP(A187,'31'!U:V,2,0),"0")</f>
        <v>0</v>
      </c>
      <c r="CU187" s="5" t="s">
        <v>129</v>
      </c>
      <c r="CV187" s="15">
        <f t="shared" si="410"/>
        <v>0</v>
      </c>
      <c r="CW187" s="10" t="str">
        <f>IFERROR(VLOOKUP(B187,'B-plus'!A:D,4,0),"0")</f>
        <v>0</v>
      </c>
      <c r="CX187" s="5" t="s">
        <v>129</v>
      </c>
      <c r="CY187" s="15">
        <f t="shared" si="411"/>
        <v>0</v>
      </c>
    </row>
    <row r="188" spans="1:103" x14ac:dyDescent="0.25">
      <c r="A188" s="5" t="s">
        <v>550</v>
      </c>
      <c r="B188" s="5">
        <v>1004070</v>
      </c>
      <c r="C188" s="4" t="s">
        <v>551</v>
      </c>
      <c r="D188" s="13">
        <v>6.61</v>
      </c>
      <c r="E188" s="19">
        <f t="shared" si="408"/>
        <v>0</v>
      </c>
      <c r="F188" s="5" t="s">
        <v>129</v>
      </c>
      <c r="G188" s="13">
        <f t="shared" si="409"/>
        <v>0</v>
      </c>
      <c r="H188" s="10" t="str">
        <f>IFERROR(VLOOKUP(A188,'1'!U:V,2,0),"0")</f>
        <v>0</v>
      </c>
      <c r="I188" s="5" t="s">
        <v>129</v>
      </c>
      <c r="J188" s="15">
        <f t="shared" ref="J188:J189" si="1012">+H188*D188</f>
        <v>0</v>
      </c>
      <c r="K188" s="10" t="str">
        <f>IFERROR(VLOOKUP(A188,'2'!U:V,2,0),"0")</f>
        <v>0</v>
      </c>
      <c r="L188" s="5" t="s">
        <v>129</v>
      </c>
      <c r="M188" s="15">
        <f t="shared" ref="M188:M189" si="1013">+K188*D188</f>
        <v>0</v>
      </c>
      <c r="N188" s="10" t="str">
        <f>IFERROR(VLOOKUP(A188,'3'!U:V,2,0),"0")</f>
        <v>0</v>
      </c>
      <c r="O188" s="5" t="s">
        <v>129</v>
      </c>
      <c r="P188" s="15">
        <f t="shared" ref="P188:P189" si="1014">+N188*D188</f>
        <v>0</v>
      </c>
      <c r="Q188" s="10" t="str">
        <f>IFERROR(VLOOKUP(A188,'4'!U:V,2,0),"0")</f>
        <v>0</v>
      </c>
      <c r="R188" s="5" t="s">
        <v>129</v>
      </c>
      <c r="S188" s="15">
        <f t="shared" ref="S188:S189" si="1015">+Q188*D188</f>
        <v>0</v>
      </c>
      <c r="T188" s="10" t="str">
        <f>IFERROR(VLOOKUP(A188,'5'!U:V,2,0),"0")</f>
        <v>0</v>
      </c>
      <c r="U188" s="5" t="s">
        <v>129</v>
      </c>
      <c r="V188" s="15">
        <f t="shared" ref="V188:V189" si="1016">+T188*D188</f>
        <v>0</v>
      </c>
      <c r="W188" s="10" t="str">
        <f>IFERROR(VLOOKUP(A188,'6'!U:V,2,0),"0")</f>
        <v>0</v>
      </c>
      <c r="X188" s="5" t="s">
        <v>129</v>
      </c>
      <c r="Y188" s="15">
        <f t="shared" ref="Y188:Y189" si="1017">+W188*D188</f>
        <v>0</v>
      </c>
      <c r="Z188" s="10" t="str">
        <f>IFERROR(VLOOKUP(A188,'7'!U:V,2,0),"0")</f>
        <v>0</v>
      </c>
      <c r="AA188" s="5" t="s">
        <v>129</v>
      </c>
      <c r="AB188" s="15">
        <f t="shared" ref="AB188:AB189" si="1018">+Z188*D188</f>
        <v>0</v>
      </c>
      <c r="AC188" s="10" t="str">
        <f>IFERROR(VLOOKUP(A188,'8'!U:V,2,0),"0")</f>
        <v>0</v>
      </c>
      <c r="AD188" s="5" t="s">
        <v>129</v>
      </c>
      <c r="AE188" s="15">
        <f t="shared" ref="AE188:AE189" si="1019">+AC188*D188</f>
        <v>0</v>
      </c>
      <c r="AF188" s="10" t="str">
        <f>IFERROR(VLOOKUP(A188,'9'!U:V,2,0),"0")</f>
        <v>0</v>
      </c>
      <c r="AG188" s="5" t="s">
        <v>129</v>
      </c>
      <c r="AH188" s="15">
        <f t="shared" ref="AH188:AH189" si="1020">+AF188*D188</f>
        <v>0</v>
      </c>
      <c r="AI188" s="10" t="str">
        <f>IFERROR(VLOOKUP(A188,'10'!U:V,2,0),"0")</f>
        <v>0</v>
      </c>
      <c r="AJ188" s="5" t="s">
        <v>129</v>
      </c>
      <c r="AK188" s="15">
        <f t="shared" ref="AK188:AK189" si="1021">+AI188*D188</f>
        <v>0</v>
      </c>
      <c r="AL188" s="10" t="str">
        <f>IFERROR(VLOOKUP(A188,'11'!U:V,2,0),"0")</f>
        <v>0</v>
      </c>
      <c r="AM188" s="5" t="s">
        <v>129</v>
      </c>
      <c r="AN188" s="15">
        <f t="shared" ref="AN188:AN189" si="1022">+AL188*D188</f>
        <v>0</v>
      </c>
      <c r="AO188" s="10" t="str">
        <f>IFERROR(VLOOKUP(A188,'12'!U:V,2,0),"0")</f>
        <v>0</v>
      </c>
      <c r="AP188" s="5" t="s">
        <v>129</v>
      </c>
      <c r="AQ188" s="15">
        <f t="shared" ref="AQ188:AQ189" si="1023">+AO188*D188</f>
        <v>0</v>
      </c>
      <c r="AR188" s="10" t="str">
        <f>IFERROR(VLOOKUP(A188,'13'!U:V,2,0),"0")</f>
        <v>0</v>
      </c>
      <c r="AS188" s="5" t="s">
        <v>129</v>
      </c>
      <c r="AT188" s="15">
        <f t="shared" ref="AT188:AT189" si="1024">+AR188*D188</f>
        <v>0</v>
      </c>
      <c r="AU188" s="10" t="str">
        <f>IFERROR(VLOOKUP(A188,'14'!U:V,2,0),"0")</f>
        <v>0</v>
      </c>
      <c r="AV188" s="5" t="s">
        <v>129</v>
      </c>
      <c r="AW188" s="15">
        <f t="shared" ref="AW188:AW189" si="1025">+AU188*D188</f>
        <v>0</v>
      </c>
      <c r="AX188" s="10" t="str">
        <f>IFERROR(VLOOKUP(A188,'15'!U:V,2,0),"0")</f>
        <v>0</v>
      </c>
      <c r="AY188" s="5" t="s">
        <v>129</v>
      </c>
      <c r="AZ188" s="15">
        <f t="shared" ref="AZ188:AZ189" si="1026">+AX188*D188</f>
        <v>0</v>
      </c>
      <c r="BA188" s="10" t="str">
        <f>IFERROR(VLOOKUP(A188,'16'!U:V,2,0),"0")</f>
        <v>0</v>
      </c>
      <c r="BB188" s="5" t="s">
        <v>129</v>
      </c>
      <c r="BC188" s="15">
        <f t="shared" ref="BC188:BC189" si="1027">+BA188*D188</f>
        <v>0</v>
      </c>
      <c r="BD188" s="10" t="str">
        <f>IFERROR(VLOOKUP(A188,'17'!U:V,2,0),"0")</f>
        <v>0</v>
      </c>
      <c r="BE188" s="5" t="s">
        <v>129</v>
      </c>
      <c r="BF188" s="15">
        <f t="shared" ref="BF188:BF189" si="1028">+BD188*D188</f>
        <v>0</v>
      </c>
      <c r="BG188" s="10" t="str">
        <f>IFERROR(VLOOKUP(A188,'18'!U:V,2,0),"0")</f>
        <v>0</v>
      </c>
      <c r="BH188" s="5" t="s">
        <v>129</v>
      </c>
      <c r="BI188" s="15">
        <f t="shared" ref="BI188:BI189" si="1029">+BG188*D188</f>
        <v>0</v>
      </c>
      <c r="BJ188" s="10" t="str">
        <f>IFERROR(VLOOKUP(A188,'19'!U:V,2,0),"0")</f>
        <v>0</v>
      </c>
      <c r="BK188" s="5" t="s">
        <v>129</v>
      </c>
      <c r="BL188" s="15">
        <f t="shared" ref="BL188:BL189" si="1030">+BJ188*D188</f>
        <v>0</v>
      </c>
      <c r="BM188" s="10" t="str">
        <f>IFERROR(VLOOKUP(A188,'20'!U:V,2,0),"0")</f>
        <v>0</v>
      </c>
      <c r="BN188" s="5" t="s">
        <v>129</v>
      </c>
      <c r="BO188" s="15">
        <f t="shared" ref="BO188:BO189" si="1031">+BM188*D188</f>
        <v>0</v>
      </c>
      <c r="BP188" s="10" t="str">
        <f>IFERROR(VLOOKUP(A188,'21'!U:V,2,0),"0")</f>
        <v>0</v>
      </c>
      <c r="BQ188" s="5" t="s">
        <v>129</v>
      </c>
      <c r="BR188" s="15">
        <f t="shared" ref="BR188:BR189" si="1032">+BP188*D188</f>
        <v>0</v>
      </c>
      <c r="BS188" s="10" t="str">
        <f>IFERROR(VLOOKUP(A188,'22'!U:V,2,0),"0")</f>
        <v>0</v>
      </c>
      <c r="BT188" s="5" t="s">
        <v>129</v>
      </c>
      <c r="BU188" s="15">
        <f t="shared" ref="BU188:BU189" si="1033">+BS188*D188</f>
        <v>0</v>
      </c>
      <c r="BV188" s="10" t="str">
        <f>IFERROR(VLOOKUP(A188,'23'!U:V,2,0),"0")</f>
        <v>0</v>
      </c>
      <c r="BW188" s="5" t="s">
        <v>129</v>
      </c>
      <c r="BX188" s="15">
        <f t="shared" ref="BX188:BX189" si="1034">+BV188*D188</f>
        <v>0</v>
      </c>
      <c r="BY188" s="10" t="str">
        <f>IFERROR(VLOOKUP(A188,'24'!U:V,2,0),"0")</f>
        <v>0</v>
      </c>
      <c r="BZ188" s="5" t="s">
        <v>129</v>
      </c>
      <c r="CA188" s="15">
        <f t="shared" ref="CA188:CA189" si="1035">+BY188*D188</f>
        <v>0</v>
      </c>
      <c r="CB188" s="10" t="str">
        <f>IFERROR(VLOOKUP(A188,'25'!U:V,2,0),"0")</f>
        <v>0</v>
      </c>
      <c r="CC188" s="5" t="s">
        <v>129</v>
      </c>
      <c r="CD188" s="15">
        <f t="shared" ref="CD188:CD189" si="1036">+CB188*D188</f>
        <v>0</v>
      </c>
      <c r="CE188" s="10" t="str">
        <f>IFERROR(VLOOKUP(A188,'26'!U:V,2,0),"0")</f>
        <v>0</v>
      </c>
      <c r="CF188" s="5" t="s">
        <v>129</v>
      </c>
      <c r="CG188" s="15">
        <f t="shared" ref="CG188:CG189" si="1037">+CE188*D188</f>
        <v>0</v>
      </c>
      <c r="CH188" s="10" t="str">
        <f>IFERROR(VLOOKUP(A188,'27'!U:V,2,0),"0")</f>
        <v>0</v>
      </c>
      <c r="CI188" s="5" t="s">
        <v>129</v>
      </c>
      <c r="CJ188" s="15">
        <f t="shared" ref="CJ188:CJ189" si="1038">+CH188*D188</f>
        <v>0</v>
      </c>
      <c r="CK188" s="10" t="str">
        <f>IFERROR(VLOOKUP(A188,'28'!U:V,2,0),"0")</f>
        <v>0</v>
      </c>
      <c r="CL188" s="5" t="s">
        <v>129</v>
      </c>
      <c r="CM188" s="15">
        <f t="shared" ref="CM188:CM189" si="1039">+CK188*D188</f>
        <v>0</v>
      </c>
      <c r="CN188" s="10" t="str">
        <f>IFERROR(VLOOKUP(A188,'29'!U:V,2,0),"0")</f>
        <v>0</v>
      </c>
      <c r="CO188" s="5" t="s">
        <v>129</v>
      </c>
      <c r="CP188" s="15">
        <f t="shared" ref="CP188:CP189" si="1040">+CN188*D188</f>
        <v>0</v>
      </c>
      <c r="CQ188" s="10" t="str">
        <f>IFERROR(VLOOKUP(A188,'30'!U:V,2,0),"0")</f>
        <v>0</v>
      </c>
      <c r="CR188" s="5" t="s">
        <v>129</v>
      </c>
      <c r="CS188" s="15">
        <f t="shared" ref="CS188:CS189" si="1041">+CQ188*D188</f>
        <v>0</v>
      </c>
      <c r="CT188" s="10" t="str">
        <f>IFERROR(VLOOKUP(A188,'31'!U:V,2,0),"0")</f>
        <v>0</v>
      </c>
      <c r="CU188" s="5" t="s">
        <v>129</v>
      </c>
      <c r="CV188" s="15">
        <f t="shared" si="410"/>
        <v>0</v>
      </c>
      <c r="CW188" s="10">
        <f>IFERROR(VLOOKUP(B188,'B-plus'!A:D,4,0),"0")</f>
        <v>19</v>
      </c>
      <c r="CX188" s="5" t="s">
        <v>129</v>
      </c>
      <c r="CY188" s="15">
        <f t="shared" si="411"/>
        <v>125.59</v>
      </c>
    </row>
    <row r="189" spans="1:103" x14ac:dyDescent="0.25">
      <c r="A189" s="5" t="s">
        <v>548</v>
      </c>
      <c r="B189" s="5">
        <v>1004071</v>
      </c>
      <c r="C189" s="4" t="s">
        <v>549</v>
      </c>
      <c r="D189" s="13">
        <v>6.61</v>
      </c>
      <c r="E189" s="19">
        <f t="shared" si="408"/>
        <v>0</v>
      </c>
      <c r="F189" s="5" t="s">
        <v>129</v>
      </c>
      <c r="G189" s="13">
        <f t="shared" si="409"/>
        <v>0</v>
      </c>
      <c r="H189" s="10" t="str">
        <f>IFERROR(VLOOKUP(A189,'1'!U:V,2,0),"0")</f>
        <v>0</v>
      </c>
      <c r="I189" s="5" t="s">
        <v>129</v>
      </c>
      <c r="J189" s="15">
        <f t="shared" si="1012"/>
        <v>0</v>
      </c>
      <c r="K189" s="10" t="str">
        <f>IFERROR(VLOOKUP(A189,'2'!U:V,2,0),"0")</f>
        <v>0</v>
      </c>
      <c r="L189" s="5" t="s">
        <v>129</v>
      </c>
      <c r="M189" s="15">
        <f t="shared" si="1013"/>
        <v>0</v>
      </c>
      <c r="N189" s="10" t="str">
        <f>IFERROR(VLOOKUP(A189,'3'!U:V,2,0),"0")</f>
        <v>0</v>
      </c>
      <c r="O189" s="5" t="s">
        <v>129</v>
      </c>
      <c r="P189" s="15">
        <f t="shared" si="1014"/>
        <v>0</v>
      </c>
      <c r="Q189" s="10" t="str">
        <f>IFERROR(VLOOKUP(A189,'4'!U:V,2,0),"0")</f>
        <v>0</v>
      </c>
      <c r="R189" s="5" t="s">
        <v>129</v>
      </c>
      <c r="S189" s="15">
        <f t="shared" si="1015"/>
        <v>0</v>
      </c>
      <c r="T189" s="10" t="str">
        <f>IFERROR(VLOOKUP(A189,'5'!U:V,2,0),"0")</f>
        <v>0</v>
      </c>
      <c r="U189" s="5" t="s">
        <v>129</v>
      </c>
      <c r="V189" s="15">
        <f t="shared" si="1016"/>
        <v>0</v>
      </c>
      <c r="W189" s="10" t="str">
        <f>IFERROR(VLOOKUP(A189,'6'!U:V,2,0),"0")</f>
        <v>0</v>
      </c>
      <c r="X189" s="5" t="s">
        <v>129</v>
      </c>
      <c r="Y189" s="15">
        <f t="shared" si="1017"/>
        <v>0</v>
      </c>
      <c r="Z189" s="10" t="str">
        <f>IFERROR(VLOOKUP(A189,'7'!U:V,2,0),"0")</f>
        <v>0</v>
      </c>
      <c r="AA189" s="5" t="s">
        <v>129</v>
      </c>
      <c r="AB189" s="15">
        <f t="shared" si="1018"/>
        <v>0</v>
      </c>
      <c r="AC189" s="10" t="str">
        <f>IFERROR(VLOOKUP(A189,'8'!U:V,2,0),"0")</f>
        <v>0</v>
      </c>
      <c r="AD189" s="5" t="s">
        <v>129</v>
      </c>
      <c r="AE189" s="15">
        <f t="shared" si="1019"/>
        <v>0</v>
      </c>
      <c r="AF189" s="10" t="str">
        <f>IFERROR(VLOOKUP(A189,'9'!U:V,2,0),"0")</f>
        <v>0</v>
      </c>
      <c r="AG189" s="5" t="s">
        <v>129</v>
      </c>
      <c r="AH189" s="15">
        <f t="shared" si="1020"/>
        <v>0</v>
      </c>
      <c r="AI189" s="10" t="str">
        <f>IFERROR(VLOOKUP(A189,'10'!U:V,2,0),"0")</f>
        <v>0</v>
      </c>
      <c r="AJ189" s="5" t="s">
        <v>129</v>
      </c>
      <c r="AK189" s="15">
        <f t="shared" si="1021"/>
        <v>0</v>
      </c>
      <c r="AL189" s="10" t="str">
        <f>IFERROR(VLOOKUP(A189,'11'!U:V,2,0),"0")</f>
        <v>0</v>
      </c>
      <c r="AM189" s="5" t="s">
        <v>129</v>
      </c>
      <c r="AN189" s="15">
        <f t="shared" si="1022"/>
        <v>0</v>
      </c>
      <c r="AO189" s="10" t="str">
        <f>IFERROR(VLOOKUP(A189,'12'!U:V,2,0),"0")</f>
        <v>0</v>
      </c>
      <c r="AP189" s="5" t="s">
        <v>129</v>
      </c>
      <c r="AQ189" s="15">
        <f t="shared" si="1023"/>
        <v>0</v>
      </c>
      <c r="AR189" s="10" t="str">
        <f>IFERROR(VLOOKUP(A189,'13'!U:V,2,0),"0")</f>
        <v>0</v>
      </c>
      <c r="AS189" s="5" t="s">
        <v>129</v>
      </c>
      <c r="AT189" s="15">
        <f t="shared" si="1024"/>
        <v>0</v>
      </c>
      <c r="AU189" s="10" t="str">
        <f>IFERROR(VLOOKUP(A189,'14'!U:V,2,0),"0")</f>
        <v>0</v>
      </c>
      <c r="AV189" s="5" t="s">
        <v>129</v>
      </c>
      <c r="AW189" s="15">
        <f t="shared" si="1025"/>
        <v>0</v>
      </c>
      <c r="AX189" s="10" t="str">
        <f>IFERROR(VLOOKUP(A189,'15'!U:V,2,0),"0")</f>
        <v>0</v>
      </c>
      <c r="AY189" s="5" t="s">
        <v>129</v>
      </c>
      <c r="AZ189" s="15">
        <f t="shared" si="1026"/>
        <v>0</v>
      </c>
      <c r="BA189" s="10" t="str">
        <f>IFERROR(VLOOKUP(A189,'16'!U:V,2,0),"0")</f>
        <v>0</v>
      </c>
      <c r="BB189" s="5" t="s">
        <v>129</v>
      </c>
      <c r="BC189" s="15">
        <f t="shared" si="1027"/>
        <v>0</v>
      </c>
      <c r="BD189" s="10" t="str">
        <f>IFERROR(VLOOKUP(A189,'17'!U:V,2,0),"0")</f>
        <v>0</v>
      </c>
      <c r="BE189" s="5" t="s">
        <v>129</v>
      </c>
      <c r="BF189" s="15">
        <f t="shared" si="1028"/>
        <v>0</v>
      </c>
      <c r="BG189" s="10" t="str">
        <f>IFERROR(VLOOKUP(A189,'18'!U:V,2,0),"0")</f>
        <v>0</v>
      </c>
      <c r="BH189" s="5" t="s">
        <v>129</v>
      </c>
      <c r="BI189" s="15">
        <f t="shared" si="1029"/>
        <v>0</v>
      </c>
      <c r="BJ189" s="10" t="str">
        <f>IFERROR(VLOOKUP(A189,'19'!U:V,2,0),"0")</f>
        <v>0</v>
      </c>
      <c r="BK189" s="5" t="s">
        <v>129</v>
      </c>
      <c r="BL189" s="15">
        <f t="shared" si="1030"/>
        <v>0</v>
      </c>
      <c r="BM189" s="10" t="str">
        <f>IFERROR(VLOOKUP(A189,'20'!U:V,2,0),"0")</f>
        <v>0</v>
      </c>
      <c r="BN189" s="5" t="s">
        <v>129</v>
      </c>
      <c r="BO189" s="15">
        <f t="shared" si="1031"/>
        <v>0</v>
      </c>
      <c r="BP189" s="10" t="str">
        <f>IFERROR(VLOOKUP(A189,'21'!U:V,2,0),"0")</f>
        <v>0</v>
      </c>
      <c r="BQ189" s="5" t="s">
        <v>129</v>
      </c>
      <c r="BR189" s="15">
        <f t="shared" si="1032"/>
        <v>0</v>
      </c>
      <c r="BS189" s="10" t="str">
        <f>IFERROR(VLOOKUP(A189,'22'!U:V,2,0),"0")</f>
        <v>0</v>
      </c>
      <c r="BT189" s="5" t="s">
        <v>129</v>
      </c>
      <c r="BU189" s="15">
        <f t="shared" si="1033"/>
        <v>0</v>
      </c>
      <c r="BV189" s="10" t="str">
        <f>IFERROR(VLOOKUP(A189,'23'!U:V,2,0),"0")</f>
        <v>0</v>
      </c>
      <c r="BW189" s="5" t="s">
        <v>129</v>
      </c>
      <c r="BX189" s="15">
        <f t="shared" si="1034"/>
        <v>0</v>
      </c>
      <c r="BY189" s="10" t="str">
        <f>IFERROR(VLOOKUP(A189,'24'!U:V,2,0),"0")</f>
        <v>0</v>
      </c>
      <c r="BZ189" s="5" t="s">
        <v>129</v>
      </c>
      <c r="CA189" s="15">
        <f t="shared" si="1035"/>
        <v>0</v>
      </c>
      <c r="CB189" s="10" t="str">
        <f>IFERROR(VLOOKUP(A189,'25'!U:V,2,0),"0")</f>
        <v>0</v>
      </c>
      <c r="CC189" s="5" t="s">
        <v>129</v>
      </c>
      <c r="CD189" s="15">
        <f t="shared" si="1036"/>
        <v>0</v>
      </c>
      <c r="CE189" s="10" t="str">
        <f>IFERROR(VLOOKUP(A189,'26'!U:V,2,0),"0")</f>
        <v>0</v>
      </c>
      <c r="CF189" s="5" t="s">
        <v>129</v>
      </c>
      <c r="CG189" s="15">
        <f t="shared" si="1037"/>
        <v>0</v>
      </c>
      <c r="CH189" s="10" t="str">
        <f>IFERROR(VLOOKUP(A189,'27'!U:V,2,0),"0")</f>
        <v>0</v>
      </c>
      <c r="CI189" s="5" t="s">
        <v>129</v>
      </c>
      <c r="CJ189" s="15">
        <f t="shared" si="1038"/>
        <v>0</v>
      </c>
      <c r="CK189" s="10" t="str">
        <f>IFERROR(VLOOKUP(A189,'28'!U:V,2,0),"0")</f>
        <v>0</v>
      </c>
      <c r="CL189" s="5" t="s">
        <v>129</v>
      </c>
      <c r="CM189" s="15">
        <f t="shared" si="1039"/>
        <v>0</v>
      </c>
      <c r="CN189" s="10" t="str">
        <f>IFERROR(VLOOKUP(A189,'29'!U:V,2,0),"0")</f>
        <v>0</v>
      </c>
      <c r="CO189" s="5" t="s">
        <v>129</v>
      </c>
      <c r="CP189" s="15">
        <f t="shared" si="1040"/>
        <v>0</v>
      </c>
      <c r="CQ189" s="10" t="str">
        <f>IFERROR(VLOOKUP(A189,'30'!U:V,2,0),"0")</f>
        <v>0</v>
      </c>
      <c r="CR189" s="5" t="s">
        <v>129</v>
      </c>
      <c r="CS189" s="15">
        <f t="shared" si="1041"/>
        <v>0</v>
      </c>
      <c r="CT189" s="10" t="str">
        <f>IFERROR(VLOOKUP(A189,'31'!U:V,2,0),"0")</f>
        <v>0</v>
      </c>
      <c r="CU189" s="5" t="s">
        <v>129</v>
      </c>
      <c r="CV189" s="15">
        <f t="shared" si="410"/>
        <v>0</v>
      </c>
      <c r="CW189" s="10">
        <f>IFERROR(VLOOKUP(B189,'B-plus'!A:D,4,0),"0")</f>
        <v>3</v>
      </c>
      <c r="CX189" s="5" t="s">
        <v>129</v>
      </c>
      <c r="CY189" s="15">
        <f t="shared" si="411"/>
        <v>19.830000000000002</v>
      </c>
    </row>
    <row r="190" spans="1:103" x14ac:dyDescent="0.25">
      <c r="A190" s="5" t="s">
        <v>558</v>
      </c>
      <c r="B190" s="5">
        <v>1005995</v>
      </c>
      <c r="C190" s="4" t="s">
        <v>559</v>
      </c>
      <c r="D190" s="13">
        <v>8.3699999999999992</v>
      </c>
      <c r="E190" s="19">
        <f t="shared" si="408"/>
        <v>0</v>
      </c>
      <c r="F190" s="5" t="s">
        <v>130</v>
      </c>
      <c r="G190" s="13">
        <f t="shared" si="409"/>
        <v>0</v>
      </c>
      <c r="H190" s="10" t="str">
        <f>IFERROR(VLOOKUP(A190,'1'!U:V,2,0),"0")</f>
        <v>0</v>
      </c>
      <c r="I190" s="5" t="s">
        <v>130</v>
      </c>
      <c r="J190" s="15">
        <f t="shared" ref="J190:J194" si="1042">+H190*D190</f>
        <v>0</v>
      </c>
      <c r="K190" s="10" t="str">
        <f>IFERROR(VLOOKUP(A190,'2'!U:V,2,0),"0")</f>
        <v>0</v>
      </c>
      <c r="L190" s="5" t="s">
        <v>130</v>
      </c>
      <c r="M190" s="15">
        <f t="shared" ref="M190:M194" si="1043">+K190*D190</f>
        <v>0</v>
      </c>
      <c r="N190" s="10" t="str">
        <f>IFERROR(VLOOKUP(A190,'3'!U:V,2,0),"0")</f>
        <v>0</v>
      </c>
      <c r="O190" s="5" t="s">
        <v>130</v>
      </c>
      <c r="P190" s="15">
        <f t="shared" ref="P190:P194" si="1044">+N190*D190</f>
        <v>0</v>
      </c>
      <c r="Q190" s="10" t="str">
        <f>IFERROR(VLOOKUP(A190,'4'!U:V,2,0),"0")</f>
        <v>0</v>
      </c>
      <c r="R190" s="5" t="s">
        <v>130</v>
      </c>
      <c r="S190" s="15">
        <f t="shared" ref="S190:S194" si="1045">+Q190*D190</f>
        <v>0</v>
      </c>
      <c r="T190" s="10" t="str">
        <f>IFERROR(VLOOKUP(A190,'5'!U:V,2,0),"0")</f>
        <v>0</v>
      </c>
      <c r="U190" s="5" t="s">
        <v>130</v>
      </c>
      <c r="V190" s="15">
        <f t="shared" ref="V190:V194" si="1046">+T190*D190</f>
        <v>0</v>
      </c>
      <c r="W190" s="10" t="str">
        <f>IFERROR(VLOOKUP(A190,'6'!U:V,2,0),"0")</f>
        <v>0</v>
      </c>
      <c r="X190" s="5" t="s">
        <v>130</v>
      </c>
      <c r="Y190" s="15">
        <f t="shared" ref="Y190:Y194" si="1047">+W190*D190</f>
        <v>0</v>
      </c>
      <c r="Z190" s="10" t="str">
        <f>IFERROR(VLOOKUP(A190,'7'!U:V,2,0),"0")</f>
        <v>0</v>
      </c>
      <c r="AA190" s="5" t="s">
        <v>130</v>
      </c>
      <c r="AB190" s="15">
        <f t="shared" ref="AB190:AB194" si="1048">+Z190*D190</f>
        <v>0</v>
      </c>
      <c r="AC190" s="10" t="str">
        <f>IFERROR(VLOOKUP(A190,'8'!U:V,2,0),"0")</f>
        <v>0</v>
      </c>
      <c r="AD190" s="5" t="s">
        <v>130</v>
      </c>
      <c r="AE190" s="15">
        <f t="shared" ref="AE190:AE194" si="1049">+AC190*D190</f>
        <v>0</v>
      </c>
      <c r="AF190" s="10" t="str">
        <f>IFERROR(VLOOKUP(A190,'9'!U:V,2,0),"0")</f>
        <v>0</v>
      </c>
      <c r="AG190" s="5" t="s">
        <v>130</v>
      </c>
      <c r="AH190" s="15">
        <f t="shared" ref="AH190:AH194" si="1050">+AF190*D190</f>
        <v>0</v>
      </c>
      <c r="AI190" s="10" t="str">
        <f>IFERROR(VLOOKUP(A190,'10'!U:V,2,0),"0")</f>
        <v>0</v>
      </c>
      <c r="AJ190" s="5" t="s">
        <v>130</v>
      </c>
      <c r="AK190" s="15">
        <f t="shared" ref="AK190:AK194" si="1051">+AI190*D190</f>
        <v>0</v>
      </c>
      <c r="AL190" s="10" t="str">
        <f>IFERROR(VLOOKUP(A190,'11'!U:V,2,0),"0")</f>
        <v>0</v>
      </c>
      <c r="AM190" s="5" t="s">
        <v>130</v>
      </c>
      <c r="AN190" s="15">
        <f t="shared" ref="AN190:AN194" si="1052">+AL190*D190</f>
        <v>0</v>
      </c>
      <c r="AO190" s="10" t="str">
        <f>IFERROR(VLOOKUP(A190,'12'!U:V,2,0),"0")</f>
        <v>0</v>
      </c>
      <c r="AP190" s="5" t="s">
        <v>130</v>
      </c>
      <c r="AQ190" s="15">
        <f t="shared" ref="AQ190:AQ194" si="1053">+AO190*D190</f>
        <v>0</v>
      </c>
      <c r="AR190" s="10" t="str">
        <f>IFERROR(VLOOKUP(A190,'13'!U:V,2,0),"0")</f>
        <v>0</v>
      </c>
      <c r="AS190" s="5" t="s">
        <v>130</v>
      </c>
      <c r="AT190" s="15">
        <f t="shared" ref="AT190:AT194" si="1054">+AR190*D190</f>
        <v>0</v>
      </c>
      <c r="AU190" s="10" t="str">
        <f>IFERROR(VLOOKUP(A190,'14'!U:V,2,0),"0")</f>
        <v>0</v>
      </c>
      <c r="AV190" s="5" t="s">
        <v>130</v>
      </c>
      <c r="AW190" s="15">
        <f t="shared" ref="AW190:AW194" si="1055">+AU190*D190</f>
        <v>0</v>
      </c>
      <c r="AX190" s="10" t="str">
        <f>IFERROR(VLOOKUP(A190,'15'!U:V,2,0),"0")</f>
        <v>0</v>
      </c>
      <c r="AY190" s="5" t="s">
        <v>130</v>
      </c>
      <c r="AZ190" s="15">
        <f t="shared" ref="AZ190:AZ194" si="1056">+AX190*D190</f>
        <v>0</v>
      </c>
      <c r="BA190" s="10" t="str">
        <f>IFERROR(VLOOKUP(A190,'16'!U:V,2,0),"0")</f>
        <v>0</v>
      </c>
      <c r="BB190" s="5" t="s">
        <v>130</v>
      </c>
      <c r="BC190" s="15">
        <f t="shared" ref="BC190:BC194" si="1057">+BA190*D190</f>
        <v>0</v>
      </c>
      <c r="BD190" s="10" t="str">
        <f>IFERROR(VLOOKUP(A190,'17'!U:V,2,0),"0")</f>
        <v>0</v>
      </c>
      <c r="BE190" s="5" t="s">
        <v>130</v>
      </c>
      <c r="BF190" s="15">
        <f t="shared" ref="BF190:BF194" si="1058">+BD190*D190</f>
        <v>0</v>
      </c>
      <c r="BG190" s="10" t="str">
        <f>IFERROR(VLOOKUP(A190,'18'!U:V,2,0),"0")</f>
        <v>0</v>
      </c>
      <c r="BH190" s="5" t="s">
        <v>130</v>
      </c>
      <c r="BI190" s="15">
        <f t="shared" ref="BI190:BI194" si="1059">+BG190*D190</f>
        <v>0</v>
      </c>
      <c r="BJ190" s="10" t="str">
        <f>IFERROR(VLOOKUP(A190,'19'!U:V,2,0),"0")</f>
        <v>0</v>
      </c>
      <c r="BK190" s="5" t="s">
        <v>130</v>
      </c>
      <c r="BL190" s="15">
        <f t="shared" ref="BL190:BL194" si="1060">+BJ190*D190</f>
        <v>0</v>
      </c>
      <c r="BM190" s="10" t="str">
        <f>IFERROR(VLOOKUP(A190,'20'!U:V,2,0),"0")</f>
        <v>0</v>
      </c>
      <c r="BN190" s="5" t="s">
        <v>130</v>
      </c>
      <c r="BO190" s="15">
        <f t="shared" ref="BO190:BO194" si="1061">+BM190*D190</f>
        <v>0</v>
      </c>
      <c r="BP190" s="10" t="str">
        <f>IFERROR(VLOOKUP(A190,'21'!U:V,2,0),"0")</f>
        <v>0</v>
      </c>
      <c r="BQ190" s="5" t="s">
        <v>130</v>
      </c>
      <c r="BR190" s="15">
        <f t="shared" ref="BR190:BR194" si="1062">+BP190*D190</f>
        <v>0</v>
      </c>
      <c r="BS190" s="10" t="str">
        <f>IFERROR(VLOOKUP(A190,'22'!U:V,2,0),"0")</f>
        <v>0</v>
      </c>
      <c r="BT190" s="5" t="s">
        <v>130</v>
      </c>
      <c r="BU190" s="15">
        <f t="shared" ref="BU190:BU194" si="1063">+BS190*D190</f>
        <v>0</v>
      </c>
      <c r="BV190" s="10" t="str">
        <f>IFERROR(VLOOKUP(A190,'23'!U:V,2,0),"0")</f>
        <v>0</v>
      </c>
      <c r="BW190" s="5" t="s">
        <v>130</v>
      </c>
      <c r="BX190" s="15">
        <f t="shared" ref="BX190:BX194" si="1064">+BV190*D190</f>
        <v>0</v>
      </c>
      <c r="BY190" s="10" t="str">
        <f>IFERROR(VLOOKUP(A190,'24'!U:V,2,0),"0")</f>
        <v>0</v>
      </c>
      <c r="BZ190" s="5" t="s">
        <v>130</v>
      </c>
      <c r="CA190" s="15">
        <f t="shared" ref="CA190:CA194" si="1065">+BY190*D190</f>
        <v>0</v>
      </c>
      <c r="CB190" s="10" t="str">
        <f>IFERROR(VLOOKUP(A190,'25'!U:V,2,0),"0")</f>
        <v>0</v>
      </c>
      <c r="CC190" s="5" t="s">
        <v>130</v>
      </c>
      <c r="CD190" s="15">
        <f t="shared" ref="CD190:CD194" si="1066">+CB190*D190</f>
        <v>0</v>
      </c>
      <c r="CE190" s="10" t="str">
        <f>IFERROR(VLOOKUP(A190,'26'!U:V,2,0),"0")</f>
        <v>0</v>
      </c>
      <c r="CF190" s="5" t="s">
        <v>130</v>
      </c>
      <c r="CG190" s="15">
        <f t="shared" ref="CG190:CG194" si="1067">+CE190*D190</f>
        <v>0</v>
      </c>
      <c r="CH190" s="10" t="str">
        <f>IFERROR(VLOOKUP(A190,'27'!U:V,2,0),"0")</f>
        <v>0</v>
      </c>
      <c r="CI190" s="5" t="s">
        <v>130</v>
      </c>
      <c r="CJ190" s="15">
        <f t="shared" ref="CJ190:CJ194" si="1068">+CH190*D190</f>
        <v>0</v>
      </c>
      <c r="CK190" s="10" t="str">
        <f>IFERROR(VLOOKUP(A190,'28'!U:V,2,0),"0")</f>
        <v>0</v>
      </c>
      <c r="CL190" s="5" t="s">
        <v>130</v>
      </c>
      <c r="CM190" s="15">
        <f t="shared" ref="CM190:CM194" si="1069">+CK190*D190</f>
        <v>0</v>
      </c>
      <c r="CN190" s="10" t="str">
        <f>IFERROR(VLOOKUP(A190,'29'!U:V,2,0),"0")</f>
        <v>0</v>
      </c>
      <c r="CO190" s="5" t="s">
        <v>130</v>
      </c>
      <c r="CP190" s="15">
        <f t="shared" ref="CP190:CP194" si="1070">+CN190*D190</f>
        <v>0</v>
      </c>
      <c r="CQ190" s="10" t="str">
        <f>IFERROR(VLOOKUP(A190,'30'!U:V,2,0),"0")</f>
        <v>0</v>
      </c>
      <c r="CR190" s="5" t="s">
        <v>130</v>
      </c>
      <c r="CS190" s="15">
        <f t="shared" ref="CS190:CS194" si="1071">+CQ190*D190</f>
        <v>0</v>
      </c>
      <c r="CT190" s="10" t="str">
        <f>IFERROR(VLOOKUP(A190,'31'!U:V,2,0),"0")</f>
        <v>0</v>
      </c>
      <c r="CU190" s="5" t="s">
        <v>130</v>
      </c>
      <c r="CV190" s="15">
        <f t="shared" si="410"/>
        <v>0</v>
      </c>
      <c r="CW190" s="10">
        <f>IFERROR(VLOOKUP(B190,'B-plus'!A:D,4,0),"0")</f>
        <v>28</v>
      </c>
      <c r="CX190" s="5" t="s">
        <v>130</v>
      </c>
      <c r="CY190" s="15">
        <f t="shared" si="411"/>
        <v>234.35999999999999</v>
      </c>
    </row>
    <row r="191" spans="1:103" x14ac:dyDescent="0.25">
      <c r="A191" s="5" t="s">
        <v>556</v>
      </c>
      <c r="B191" s="5">
        <v>1005996</v>
      </c>
      <c r="C191" s="4" t="s">
        <v>557</v>
      </c>
      <c r="D191" s="95">
        <v>26.9</v>
      </c>
      <c r="E191" s="19">
        <f t="shared" si="408"/>
        <v>0</v>
      </c>
      <c r="F191" s="5" t="s">
        <v>130</v>
      </c>
      <c r="G191" s="13">
        <f t="shared" si="409"/>
        <v>0</v>
      </c>
      <c r="H191" s="10" t="str">
        <f>IFERROR(VLOOKUP(A191,'1'!U:V,2,0),"0")</f>
        <v>0</v>
      </c>
      <c r="I191" s="5" t="s">
        <v>130</v>
      </c>
      <c r="J191" s="15">
        <f t="shared" si="1042"/>
        <v>0</v>
      </c>
      <c r="K191" s="10" t="str">
        <f>IFERROR(VLOOKUP(A191,'2'!U:V,2,0),"0")</f>
        <v>0</v>
      </c>
      <c r="L191" s="5" t="s">
        <v>130</v>
      </c>
      <c r="M191" s="15">
        <f t="shared" si="1043"/>
        <v>0</v>
      </c>
      <c r="N191" s="10" t="str">
        <f>IFERROR(VLOOKUP(A191,'3'!U:V,2,0),"0")</f>
        <v>0</v>
      </c>
      <c r="O191" s="5" t="s">
        <v>130</v>
      </c>
      <c r="P191" s="15">
        <f t="shared" si="1044"/>
        <v>0</v>
      </c>
      <c r="Q191" s="10" t="str">
        <f>IFERROR(VLOOKUP(A191,'4'!U:V,2,0),"0")</f>
        <v>0</v>
      </c>
      <c r="R191" s="5" t="s">
        <v>130</v>
      </c>
      <c r="S191" s="15">
        <f t="shared" si="1045"/>
        <v>0</v>
      </c>
      <c r="T191" s="10" t="str">
        <f>IFERROR(VLOOKUP(A191,'5'!U:V,2,0),"0")</f>
        <v>0</v>
      </c>
      <c r="U191" s="5" t="s">
        <v>130</v>
      </c>
      <c r="V191" s="15">
        <f t="shared" si="1046"/>
        <v>0</v>
      </c>
      <c r="W191" s="10" t="str">
        <f>IFERROR(VLOOKUP(A191,'6'!U:V,2,0),"0")</f>
        <v>0</v>
      </c>
      <c r="X191" s="5" t="s">
        <v>130</v>
      </c>
      <c r="Y191" s="15">
        <f t="shared" si="1047"/>
        <v>0</v>
      </c>
      <c r="Z191" s="10" t="str">
        <f>IFERROR(VLOOKUP(A191,'7'!U:V,2,0),"0")</f>
        <v>0</v>
      </c>
      <c r="AA191" s="5" t="s">
        <v>130</v>
      </c>
      <c r="AB191" s="15">
        <f t="shared" si="1048"/>
        <v>0</v>
      </c>
      <c r="AC191" s="10" t="str">
        <f>IFERROR(VLOOKUP(A191,'8'!U:V,2,0),"0")</f>
        <v>0</v>
      </c>
      <c r="AD191" s="5" t="s">
        <v>130</v>
      </c>
      <c r="AE191" s="15">
        <f t="shared" si="1049"/>
        <v>0</v>
      </c>
      <c r="AF191" s="10" t="str">
        <f>IFERROR(VLOOKUP(A191,'9'!U:V,2,0),"0")</f>
        <v>0</v>
      </c>
      <c r="AG191" s="5" t="s">
        <v>130</v>
      </c>
      <c r="AH191" s="15">
        <f t="shared" si="1050"/>
        <v>0</v>
      </c>
      <c r="AI191" s="10" t="str">
        <f>IFERROR(VLOOKUP(A191,'10'!U:V,2,0),"0")</f>
        <v>0</v>
      </c>
      <c r="AJ191" s="5" t="s">
        <v>130</v>
      </c>
      <c r="AK191" s="15">
        <f t="shared" si="1051"/>
        <v>0</v>
      </c>
      <c r="AL191" s="10" t="str">
        <f>IFERROR(VLOOKUP(A191,'11'!U:V,2,0),"0")</f>
        <v>0</v>
      </c>
      <c r="AM191" s="5" t="s">
        <v>130</v>
      </c>
      <c r="AN191" s="15">
        <f t="shared" si="1052"/>
        <v>0</v>
      </c>
      <c r="AO191" s="10" t="str">
        <f>IFERROR(VLOOKUP(A191,'12'!U:V,2,0),"0")</f>
        <v>0</v>
      </c>
      <c r="AP191" s="5" t="s">
        <v>130</v>
      </c>
      <c r="AQ191" s="15">
        <f t="shared" si="1053"/>
        <v>0</v>
      </c>
      <c r="AR191" s="10" t="str">
        <f>IFERROR(VLOOKUP(A191,'13'!U:V,2,0),"0")</f>
        <v>0</v>
      </c>
      <c r="AS191" s="5" t="s">
        <v>130</v>
      </c>
      <c r="AT191" s="15">
        <f t="shared" si="1054"/>
        <v>0</v>
      </c>
      <c r="AU191" s="10" t="str">
        <f>IFERROR(VLOOKUP(A191,'14'!U:V,2,0),"0")</f>
        <v>0</v>
      </c>
      <c r="AV191" s="5" t="s">
        <v>130</v>
      </c>
      <c r="AW191" s="15">
        <f t="shared" si="1055"/>
        <v>0</v>
      </c>
      <c r="AX191" s="10" t="str">
        <f>IFERROR(VLOOKUP(A191,'15'!U:V,2,0),"0")</f>
        <v>0</v>
      </c>
      <c r="AY191" s="5" t="s">
        <v>130</v>
      </c>
      <c r="AZ191" s="15">
        <f t="shared" si="1056"/>
        <v>0</v>
      </c>
      <c r="BA191" s="10" t="str">
        <f>IFERROR(VLOOKUP(A191,'16'!U:V,2,0),"0")</f>
        <v>0</v>
      </c>
      <c r="BB191" s="5" t="s">
        <v>130</v>
      </c>
      <c r="BC191" s="15">
        <f t="shared" si="1057"/>
        <v>0</v>
      </c>
      <c r="BD191" s="10" t="str">
        <f>IFERROR(VLOOKUP(A191,'17'!U:V,2,0),"0")</f>
        <v>0</v>
      </c>
      <c r="BE191" s="5" t="s">
        <v>130</v>
      </c>
      <c r="BF191" s="15">
        <f t="shared" si="1058"/>
        <v>0</v>
      </c>
      <c r="BG191" s="10" t="str">
        <f>IFERROR(VLOOKUP(A191,'18'!U:V,2,0),"0")</f>
        <v>0</v>
      </c>
      <c r="BH191" s="5" t="s">
        <v>130</v>
      </c>
      <c r="BI191" s="15">
        <f t="shared" si="1059"/>
        <v>0</v>
      </c>
      <c r="BJ191" s="10" t="str">
        <f>IFERROR(VLOOKUP(A191,'19'!U:V,2,0),"0")</f>
        <v>0</v>
      </c>
      <c r="BK191" s="5" t="s">
        <v>130</v>
      </c>
      <c r="BL191" s="15">
        <f t="shared" si="1060"/>
        <v>0</v>
      </c>
      <c r="BM191" s="10" t="str">
        <f>IFERROR(VLOOKUP(A191,'20'!U:V,2,0),"0")</f>
        <v>0</v>
      </c>
      <c r="BN191" s="5" t="s">
        <v>130</v>
      </c>
      <c r="BO191" s="15">
        <f t="shared" si="1061"/>
        <v>0</v>
      </c>
      <c r="BP191" s="10" t="str">
        <f>IFERROR(VLOOKUP(A191,'21'!U:V,2,0),"0")</f>
        <v>0</v>
      </c>
      <c r="BQ191" s="5" t="s">
        <v>130</v>
      </c>
      <c r="BR191" s="15">
        <f t="shared" si="1062"/>
        <v>0</v>
      </c>
      <c r="BS191" s="10" t="str">
        <f>IFERROR(VLOOKUP(A191,'22'!U:V,2,0),"0")</f>
        <v>0</v>
      </c>
      <c r="BT191" s="5" t="s">
        <v>130</v>
      </c>
      <c r="BU191" s="15">
        <f t="shared" si="1063"/>
        <v>0</v>
      </c>
      <c r="BV191" s="10" t="str">
        <f>IFERROR(VLOOKUP(A191,'23'!U:V,2,0),"0")</f>
        <v>0</v>
      </c>
      <c r="BW191" s="5" t="s">
        <v>130</v>
      </c>
      <c r="BX191" s="15">
        <f t="shared" si="1064"/>
        <v>0</v>
      </c>
      <c r="BY191" s="10" t="str">
        <f>IFERROR(VLOOKUP(A191,'24'!U:V,2,0),"0")</f>
        <v>0</v>
      </c>
      <c r="BZ191" s="5" t="s">
        <v>130</v>
      </c>
      <c r="CA191" s="15">
        <f t="shared" si="1065"/>
        <v>0</v>
      </c>
      <c r="CB191" s="10" t="str">
        <f>IFERROR(VLOOKUP(A191,'25'!U:V,2,0),"0")</f>
        <v>0</v>
      </c>
      <c r="CC191" s="5" t="s">
        <v>130</v>
      </c>
      <c r="CD191" s="15">
        <f t="shared" si="1066"/>
        <v>0</v>
      </c>
      <c r="CE191" s="10" t="str">
        <f>IFERROR(VLOOKUP(A191,'26'!U:V,2,0),"0")</f>
        <v>0</v>
      </c>
      <c r="CF191" s="5" t="s">
        <v>130</v>
      </c>
      <c r="CG191" s="15">
        <f t="shared" si="1067"/>
        <v>0</v>
      </c>
      <c r="CH191" s="10" t="str">
        <f>IFERROR(VLOOKUP(A191,'27'!U:V,2,0),"0")</f>
        <v>0</v>
      </c>
      <c r="CI191" s="5" t="s">
        <v>130</v>
      </c>
      <c r="CJ191" s="15">
        <f t="shared" si="1068"/>
        <v>0</v>
      </c>
      <c r="CK191" s="10" t="str">
        <f>IFERROR(VLOOKUP(A191,'28'!U:V,2,0),"0")</f>
        <v>0</v>
      </c>
      <c r="CL191" s="5" t="s">
        <v>130</v>
      </c>
      <c r="CM191" s="15">
        <f t="shared" si="1069"/>
        <v>0</v>
      </c>
      <c r="CN191" s="10" t="str">
        <f>IFERROR(VLOOKUP(A191,'29'!U:V,2,0),"0")</f>
        <v>0</v>
      </c>
      <c r="CO191" s="5" t="s">
        <v>130</v>
      </c>
      <c r="CP191" s="15">
        <f t="shared" si="1070"/>
        <v>0</v>
      </c>
      <c r="CQ191" s="10" t="str">
        <f>IFERROR(VLOOKUP(A191,'30'!U:V,2,0),"0")</f>
        <v>0</v>
      </c>
      <c r="CR191" s="5" t="s">
        <v>130</v>
      </c>
      <c r="CS191" s="15">
        <f t="shared" si="1071"/>
        <v>0</v>
      </c>
      <c r="CT191" s="10" t="str">
        <f>IFERROR(VLOOKUP(A191,'31'!U:V,2,0),"0")</f>
        <v>0</v>
      </c>
      <c r="CU191" s="5" t="s">
        <v>130</v>
      </c>
      <c r="CV191" s="15">
        <f t="shared" si="410"/>
        <v>0</v>
      </c>
      <c r="CW191" s="10" t="str">
        <f>IFERROR(VLOOKUP(B191,'B-plus'!A:D,4,0),"0")</f>
        <v>0</v>
      </c>
      <c r="CX191" s="5" t="s">
        <v>130</v>
      </c>
      <c r="CY191" s="15">
        <f t="shared" si="411"/>
        <v>0</v>
      </c>
    </row>
    <row r="192" spans="1:103" x14ac:dyDescent="0.25">
      <c r="A192" s="5" t="s">
        <v>554</v>
      </c>
      <c r="B192" s="5">
        <v>1005999</v>
      </c>
      <c r="C192" s="4" t="s">
        <v>555</v>
      </c>
      <c r="D192" s="13">
        <v>11.78</v>
      </c>
      <c r="E192" s="19">
        <f t="shared" si="408"/>
        <v>0</v>
      </c>
      <c r="F192" s="5" t="s">
        <v>130</v>
      </c>
      <c r="G192" s="13">
        <f t="shared" si="409"/>
        <v>0</v>
      </c>
      <c r="H192" s="10" t="str">
        <f>IFERROR(VLOOKUP(A192,'1'!U:V,2,0),"0")</f>
        <v>0</v>
      </c>
      <c r="I192" s="5" t="s">
        <v>130</v>
      </c>
      <c r="J192" s="15">
        <f t="shared" si="1042"/>
        <v>0</v>
      </c>
      <c r="K192" s="10" t="str">
        <f>IFERROR(VLOOKUP(A192,'2'!U:V,2,0),"0")</f>
        <v>0</v>
      </c>
      <c r="L192" s="5" t="s">
        <v>130</v>
      </c>
      <c r="M192" s="15">
        <f t="shared" si="1043"/>
        <v>0</v>
      </c>
      <c r="N192" s="10" t="str">
        <f>IFERROR(VLOOKUP(A192,'3'!U:V,2,0),"0")</f>
        <v>0</v>
      </c>
      <c r="O192" s="5" t="s">
        <v>130</v>
      </c>
      <c r="P192" s="15">
        <f t="shared" si="1044"/>
        <v>0</v>
      </c>
      <c r="Q192" s="10" t="str">
        <f>IFERROR(VLOOKUP(A192,'4'!U:V,2,0),"0")</f>
        <v>0</v>
      </c>
      <c r="R192" s="5" t="s">
        <v>130</v>
      </c>
      <c r="S192" s="15">
        <f t="shared" si="1045"/>
        <v>0</v>
      </c>
      <c r="T192" s="10" t="str">
        <f>IFERROR(VLOOKUP(A192,'5'!U:V,2,0),"0")</f>
        <v>0</v>
      </c>
      <c r="U192" s="5" t="s">
        <v>130</v>
      </c>
      <c r="V192" s="15">
        <f t="shared" si="1046"/>
        <v>0</v>
      </c>
      <c r="W192" s="10" t="str">
        <f>IFERROR(VLOOKUP(A192,'6'!U:V,2,0),"0")</f>
        <v>0</v>
      </c>
      <c r="X192" s="5" t="s">
        <v>130</v>
      </c>
      <c r="Y192" s="15">
        <f t="shared" si="1047"/>
        <v>0</v>
      </c>
      <c r="Z192" s="10" t="str">
        <f>IFERROR(VLOOKUP(A192,'7'!U:V,2,0),"0")</f>
        <v>0</v>
      </c>
      <c r="AA192" s="5" t="s">
        <v>130</v>
      </c>
      <c r="AB192" s="15">
        <f t="shared" si="1048"/>
        <v>0</v>
      </c>
      <c r="AC192" s="10" t="str">
        <f>IFERROR(VLOOKUP(A192,'8'!U:V,2,0),"0")</f>
        <v>0</v>
      </c>
      <c r="AD192" s="5" t="s">
        <v>130</v>
      </c>
      <c r="AE192" s="15">
        <f t="shared" si="1049"/>
        <v>0</v>
      </c>
      <c r="AF192" s="10" t="str">
        <f>IFERROR(VLOOKUP(A192,'9'!U:V,2,0),"0")</f>
        <v>0</v>
      </c>
      <c r="AG192" s="5" t="s">
        <v>130</v>
      </c>
      <c r="AH192" s="15">
        <f t="shared" si="1050"/>
        <v>0</v>
      </c>
      <c r="AI192" s="10" t="str">
        <f>IFERROR(VLOOKUP(A192,'10'!U:V,2,0),"0")</f>
        <v>0</v>
      </c>
      <c r="AJ192" s="5" t="s">
        <v>130</v>
      </c>
      <c r="AK192" s="15">
        <f t="shared" si="1051"/>
        <v>0</v>
      </c>
      <c r="AL192" s="10" t="str">
        <f>IFERROR(VLOOKUP(A192,'11'!U:V,2,0),"0")</f>
        <v>0</v>
      </c>
      <c r="AM192" s="5" t="s">
        <v>130</v>
      </c>
      <c r="AN192" s="15">
        <f t="shared" si="1052"/>
        <v>0</v>
      </c>
      <c r="AO192" s="10" t="str">
        <f>IFERROR(VLOOKUP(A192,'12'!U:V,2,0),"0")</f>
        <v>0</v>
      </c>
      <c r="AP192" s="5" t="s">
        <v>130</v>
      </c>
      <c r="AQ192" s="15">
        <f t="shared" si="1053"/>
        <v>0</v>
      </c>
      <c r="AR192" s="10" t="str">
        <f>IFERROR(VLOOKUP(A192,'13'!U:V,2,0),"0")</f>
        <v>0</v>
      </c>
      <c r="AS192" s="5" t="s">
        <v>130</v>
      </c>
      <c r="AT192" s="15">
        <f t="shared" si="1054"/>
        <v>0</v>
      </c>
      <c r="AU192" s="10" t="str">
        <f>IFERROR(VLOOKUP(A192,'14'!U:V,2,0),"0")</f>
        <v>0</v>
      </c>
      <c r="AV192" s="5" t="s">
        <v>130</v>
      </c>
      <c r="AW192" s="15">
        <f t="shared" si="1055"/>
        <v>0</v>
      </c>
      <c r="AX192" s="10" t="str">
        <f>IFERROR(VLOOKUP(A192,'15'!U:V,2,0),"0")</f>
        <v>0</v>
      </c>
      <c r="AY192" s="5" t="s">
        <v>130</v>
      </c>
      <c r="AZ192" s="15">
        <f t="shared" si="1056"/>
        <v>0</v>
      </c>
      <c r="BA192" s="10" t="str">
        <f>IFERROR(VLOOKUP(A192,'16'!U:V,2,0),"0")</f>
        <v>0</v>
      </c>
      <c r="BB192" s="5" t="s">
        <v>130</v>
      </c>
      <c r="BC192" s="15">
        <f t="shared" si="1057"/>
        <v>0</v>
      </c>
      <c r="BD192" s="10" t="str">
        <f>IFERROR(VLOOKUP(A192,'17'!U:V,2,0),"0")</f>
        <v>0</v>
      </c>
      <c r="BE192" s="5" t="s">
        <v>130</v>
      </c>
      <c r="BF192" s="15">
        <f t="shared" si="1058"/>
        <v>0</v>
      </c>
      <c r="BG192" s="10" t="str">
        <f>IFERROR(VLOOKUP(A192,'18'!U:V,2,0),"0")</f>
        <v>0</v>
      </c>
      <c r="BH192" s="5" t="s">
        <v>130</v>
      </c>
      <c r="BI192" s="15">
        <f t="shared" si="1059"/>
        <v>0</v>
      </c>
      <c r="BJ192" s="10" t="str">
        <f>IFERROR(VLOOKUP(A192,'19'!U:V,2,0),"0")</f>
        <v>0</v>
      </c>
      <c r="BK192" s="5" t="s">
        <v>130</v>
      </c>
      <c r="BL192" s="15">
        <f t="shared" si="1060"/>
        <v>0</v>
      </c>
      <c r="BM192" s="10" t="str">
        <f>IFERROR(VLOOKUP(A192,'20'!U:V,2,0),"0")</f>
        <v>0</v>
      </c>
      <c r="BN192" s="5" t="s">
        <v>130</v>
      </c>
      <c r="BO192" s="15">
        <f t="shared" si="1061"/>
        <v>0</v>
      </c>
      <c r="BP192" s="10" t="str">
        <f>IFERROR(VLOOKUP(A192,'21'!U:V,2,0),"0")</f>
        <v>0</v>
      </c>
      <c r="BQ192" s="5" t="s">
        <v>130</v>
      </c>
      <c r="BR192" s="15">
        <f t="shared" si="1062"/>
        <v>0</v>
      </c>
      <c r="BS192" s="10" t="str">
        <f>IFERROR(VLOOKUP(A192,'22'!U:V,2,0),"0")</f>
        <v>0</v>
      </c>
      <c r="BT192" s="5" t="s">
        <v>130</v>
      </c>
      <c r="BU192" s="15">
        <f t="shared" si="1063"/>
        <v>0</v>
      </c>
      <c r="BV192" s="10" t="str">
        <f>IFERROR(VLOOKUP(A192,'23'!U:V,2,0),"0")</f>
        <v>0</v>
      </c>
      <c r="BW192" s="5" t="s">
        <v>130</v>
      </c>
      <c r="BX192" s="15">
        <f t="shared" si="1064"/>
        <v>0</v>
      </c>
      <c r="BY192" s="10" t="str">
        <f>IFERROR(VLOOKUP(A192,'24'!U:V,2,0),"0")</f>
        <v>0</v>
      </c>
      <c r="BZ192" s="5" t="s">
        <v>130</v>
      </c>
      <c r="CA192" s="15">
        <f t="shared" si="1065"/>
        <v>0</v>
      </c>
      <c r="CB192" s="10" t="str">
        <f>IFERROR(VLOOKUP(A192,'25'!U:V,2,0),"0")</f>
        <v>0</v>
      </c>
      <c r="CC192" s="5" t="s">
        <v>130</v>
      </c>
      <c r="CD192" s="15">
        <f t="shared" si="1066"/>
        <v>0</v>
      </c>
      <c r="CE192" s="10" t="str">
        <f>IFERROR(VLOOKUP(A192,'26'!U:V,2,0),"0")</f>
        <v>0</v>
      </c>
      <c r="CF192" s="5" t="s">
        <v>130</v>
      </c>
      <c r="CG192" s="15">
        <f t="shared" si="1067"/>
        <v>0</v>
      </c>
      <c r="CH192" s="10" t="str">
        <f>IFERROR(VLOOKUP(A192,'27'!U:V,2,0),"0")</f>
        <v>0</v>
      </c>
      <c r="CI192" s="5" t="s">
        <v>130</v>
      </c>
      <c r="CJ192" s="15">
        <f t="shared" si="1068"/>
        <v>0</v>
      </c>
      <c r="CK192" s="10" t="str">
        <f>IFERROR(VLOOKUP(A192,'28'!U:V,2,0),"0")</f>
        <v>0</v>
      </c>
      <c r="CL192" s="5" t="s">
        <v>130</v>
      </c>
      <c r="CM192" s="15">
        <f t="shared" si="1069"/>
        <v>0</v>
      </c>
      <c r="CN192" s="10" t="str">
        <f>IFERROR(VLOOKUP(A192,'29'!U:V,2,0),"0")</f>
        <v>0</v>
      </c>
      <c r="CO192" s="5" t="s">
        <v>130</v>
      </c>
      <c r="CP192" s="15">
        <f t="shared" si="1070"/>
        <v>0</v>
      </c>
      <c r="CQ192" s="10" t="str">
        <f>IFERROR(VLOOKUP(A192,'30'!U:V,2,0),"0")</f>
        <v>0</v>
      </c>
      <c r="CR192" s="5" t="s">
        <v>130</v>
      </c>
      <c r="CS192" s="15">
        <f t="shared" si="1071"/>
        <v>0</v>
      </c>
      <c r="CT192" s="10" t="str">
        <f>IFERROR(VLOOKUP(A192,'31'!U:V,2,0),"0")</f>
        <v>0</v>
      </c>
      <c r="CU192" s="5" t="s">
        <v>130</v>
      </c>
      <c r="CV192" s="15">
        <f t="shared" si="410"/>
        <v>0</v>
      </c>
      <c r="CW192" s="10">
        <f>IFERROR(VLOOKUP(B192,'B-plus'!A:D,4,0),"0")</f>
        <v>393</v>
      </c>
      <c r="CX192" s="5" t="s">
        <v>130</v>
      </c>
      <c r="CY192" s="15">
        <f t="shared" si="411"/>
        <v>4629.54</v>
      </c>
    </row>
    <row r="193" spans="1:103" x14ac:dyDescent="0.25">
      <c r="A193" s="5" t="s">
        <v>560</v>
      </c>
      <c r="B193" s="5">
        <v>1113157</v>
      </c>
      <c r="C193" s="4" t="s">
        <v>561</v>
      </c>
      <c r="D193" s="13">
        <v>9.66</v>
      </c>
      <c r="E193" s="19">
        <f t="shared" si="408"/>
        <v>0</v>
      </c>
      <c r="F193" s="5" t="s">
        <v>130</v>
      </c>
      <c r="G193" s="13">
        <f t="shared" si="409"/>
        <v>0</v>
      </c>
      <c r="H193" s="10" t="str">
        <f>IFERROR(VLOOKUP(A193,'1'!U:V,2,0),"0")</f>
        <v>0</v>
      </c>
      <c r="I193" s="5" t="s">
        <v>130</v>
      </c>
      <c r="J193" s="15">
        <f t="shared" si="1042"/>
        <v>0</v>
      </c>
      <c r="K193" s="10" t="str">
        <f>IFERROR(VLOOKUP(A193,'2'!U:V,2,0),"0")</f>
        <v>0</v>
      </c>
      <c r="L193" s="5" t="s">
        <v>130</v>
      </c>
      <c r="M193" s="15">
        <f t="shared" si="1043"/>
        <v>0</v>
      </c>
      <c r="N193" s="10" t="str">
        <f>IFERROR(VLOOKUP(A193,'3'!U:V,2,0),"0")</f>
        <v>0</v>
      </c>
      <c r="O193" s="5" t="s">
        <v>130</v>
      </c>
      <c r="P193" s="15">
        <f t="shared" si="1044"/>
        <v>0</v>
      </c>
      <c r="Q193" s="10" t="str">
        <f>IFERROR(VLOOKUP(A193,'4'!U:V,2,0),"0")</f>
        <v>0</v>
      </c>
      <c r="R193" s="5" t="s">
        <v>130</v>
      </c>
      <c r="S193" s="15">
        <f t="shared" si="1045"/>
        <v>0</v>
      </c>
      <c r="T193" s="10" t="str">
        <f>IFERROR(VLOOKUP(A193,'5'!U:V,2,0),"0")</f>
        <v>0</v>
      </c>
      <c r="U193" s="5" t="s">
        <v>130</v>
      </c>
      <c r="V193" s="15">
        <f t="shared" si="1046"/>
        <v>0</v>
      </c>
      <c r="W193" s="10" t="str">
        <f>IFERROR(VLOOKUP(A193,'6'!U:V,2,0),"0")</f>
        <v>0</v>
      </c>
      <c r="X193" s="5" t="s">
        <v>130</v>
      </c>
      <c r="Y193" s="15">
        <f t="shared" si="1047"/>
        <v>0</v>
      </c>
      <c r="Z193" s="10" t="str">
        <f>IFERROR(VLOOKUP(A193,'7'!U:V,2,0),"0")</f>
        <v>0</v>
      </c>
      <c r="AA193" s="5" t="s">
        <v>130</v>
      </c>
      <c r="AB193" s="15">
        <f t="shared" si="1048"/>
        <v>0</v>
      </c>
      <c r="AC193" s="10" t="str">
        <f>IFERROR(VLOOKUP(A193,'8'!U:V,2,0),"0")</f>
        <v>0</v>
      </c>
      <c r="AD193" s="5" t="s">
        <v>130</v>
      </c>
      <c r="AE193" s="15">
        <f t="shared" si="1049"/>
        <v>0</v>
      </c>
      <c r="AF193" s="10" t="str">
        <f>IFERROR(VLOOKUP(A193,'9'!U:V,2,0),"0")</f>
        <v>0</v>
      </c>
      <c r="AG193" s="5" t="s">
        <v>130</v>
      </c>
      <c r="AH193" s="15">
        <f t="shared" si="1050"/>
        <v>0</v>
      </c>
      <c r="AI193" s="10" t="str">
        <f>IFERROR(VLOOKUP(A193,'10'!U:V,2,0),"0")</f>
        <v>0</v>
      </c>
      <c r="AJ193" s="5" t="s">
        <v>130</v>
      </c>
      <c r="AK193" s="15">
        <f t="shared" si="1051"/>
        <v>0</v>
      </c>
      <c r="AL193" s="10" t="str">
        <f>IFERROR(VLOOKUP(A193,'11'!U:V,2,0),"0")</f>
        <v>0</v>
      </c>
      <c r="AM193" s="5" t="s">
        <v>130</v>
      </c>
      <c r="AN193" s="15">
        <f t="shared" si="1052"/>
        <v>0</v>
      </c>
      <c r="AO193" s="10" t="str">
        <f>IFERROR(VLOOKUP(A193,'12'!U:V,2,0),"0")</f>
        <v>0</v>
      </c>
      <c r="AP193" s="5" t="s">
        <v>130</v>
      </c>
      <c r="AQ193" s="15">
        <f t="shared" si="1053"/>
        <v>0</v>
      </c>
      <c r="AR193" s="10" t="str">
        <f>IFERROR(VLOOKUP(A193,'13'!U:V,2,0),"0")</f>
        <v>0</v>
      </c>
      <c r="AS193" s="5" t="s">
        <v>130</v>
      </c>
      <c r="AT193" s="15">
        <f t="shared" si="1054"/>
        <v>0</v>
      </c>
      <c r="AU193" s="10" t="str">
        <f>IFERROR(VLOOKUP(A193,'14'!U:V,2,0),"0")</f>
        <v>0</v>
      </c>
      <c r="AV193" s="5" t="s">
        <v>130</v>
      </c>
      <c r="AW193" s="15">
        <f t="shared" si="1055"/>
        <v>0</v>
      </c>
      <c r="AX193" s="10" t="str">
        <f>IFERROR(VLOOKUP(A193,'15'!U:V,2,0),"0")</f>
        <v>0</v>
      </c>
      <c r="AY193" s="5" t="s">
        <v>130</v>
      </c>
      <c r="AZ193" s="15">
        <f t="shared" si="1056"/>
        <v>0</v>
      </c>
      <c r="BA193" s="10" t="str">
        <f>IFERROR(VLOOKUP(A193,'16'!U:V,2,0),"0")</f>
        <v>0</v>
      </c>
      <c r="BB193" s="5" t="s">
        <v>130</v>
      </c>
      <c r="BC193" s="15">
        <f t="shared" si="1057"/>
        <v>0</v>
      </c>
      <c r="BD193" s="10" t="str">
        <f>IFERROR(VLOOKUP(A193,'17'!U:V,2,0),"0")</f>
        <v>0</v>
      </c>
      <c r="BE193" s="5" t="s">
        <v>130</v>
      </c>
      <c r="BF193" s="15">
        <f t="shared" si="1058"/>
        <v>0</v>
      </c>
      <c r="BG193" s="10" t="str">
        <f>IFERROR(VLOOKUP(A193,'18'!U:V,2,0),"0")</f>
        <v>0</v>
      </c>
      <c r="BH193" s="5" t="s">
        <v>130</v>
      </c>
      <c r="BI193" s="15">
        <f t="shared" si="1059"/>
        <v>0</v>
      </c>
      <c r="BJ193" s="10" t="str">
        <f>IFERROR(VLOOKUP(A193,'19'!U:V,2,0),"0")</f>
        <v>0</v>
      </c>
      <c r="BK193" s="5" t="s">
        <v>130</v>
      </c>
      <c r="BL193" s="15">
        <f t="shared" si="1060"/>
        <v>0</v>
      </c>
      <c r="BM193" s="10" t="str">
        <f>IFERROR(VLOOKUP(A193,'20'!U:V,2,0),"0")</f>
        <v>0</v>
      </c>
      <c r="BN193" s="5" t="s">
        <v>130</v>
      </c>
      <c r="BO193" s="15">
        <f t="shared" si="1061"/>
        <v>0</v>
      </c>
      <c r="BP193" s="10" t="str">
        <f>IFERROR(VLOOKUP(A193,'21'!U:V,2,0),"0")</f>
        <v>0</v>
      </c>
      <c r="BQ193" s="5" t="s">
        <v>130</v>
      </c>
      <c r="BR193" s="15">
        <f t="shared" si="1062"/>
        <v>0</v>
      </c>
      <c r="BS193" s="10" t="str">
        <f>IFERROR(VLOOKUP(A193,'22'!U:V,2,0),"0")</f>
        <v>0</v>
      </c>
      <c r="BT193" s="5" t="s">
        <v>130</v>
      </c>
      <c r="BU193" s="15">
        <f t="shared" si="1063"/>
        <v>0</v>
      </c>
      <c r="BV193" s="10" t="str">
        <f>IFERROR(VLOOKUP(A193,'23'!U:V,2,0),"0")</f>
        <v>0</v>
      </c>
      <c r="BW193" s="5" t="s">
        <v>130</v>
      </c>
      <c r="BX193" s="15">
        <f t="shared" si="1064"/>
        <v>0</v>
      </c>
      <c r="BY193" s="10" t="str">
        <f>IFERROR(VLOOKUP(A193,'24'!U:V,2,0),"0")</f>
        <v>0</v>
      </c>
      <c r="BZ193" s="5" t="s">
        <v>130</v>
      </c>
      <c r="CA193" s="15">
        <f t="shared" si="1065"/>
        <v>0</v>
      </c>
      <c r="CB193" s="10" t="str">
        <f>IFERROR(VLOOKUP(A193,'25'!U:V,2,0),"0")</f>
        <v>0</v>
      </c>
      <c r="CC193" s="5" t="s">
        <v>130</v>
      </c>
      <c r="CD193" s="15">
        <f t="shared" si="1066"/>
        <v>0</v>
      </c>
      <c r="CE193" s="10" t="str">
        <f>IFERROR(VLOOKUP(A193,'26'!U:V,2,0),"0")</f>
        <v>0</v>
      </c>
      <c r="CF193" s="5" t="s">
        <v>130</v>
      </c>
      <c r="CG193" s="15">
        <f t="shared" si="1067"/>
        <v>0</v>
      </c>
      <c r="CH193" s="10" t="str">
        <f>IFERROR(VLOOKUP(A193,'27'!U:V,2,0),"0")</f>
        <v>0</v>
      </c>
      <c r="CI193" s="5" t="s">
        <v>130</v>
      </c>
      <c r="CJ193" s="15">
        <f t="shared" si="1068"/>
        <v>0</v>
      </c>
      <c r="CK193" s="10" t="str">
        <f>IFERROR(VLOOKUP(A193,'28'!U:V,2,0),"0")</f>
        <v>0</v>
      </c>
      <c r="CL193" s="5" t="s">
        <v>130</v>
      </c>
      <c r="CM193" s="15">
        <f t="shared" si="1069"/>
        <v>0</v>
      </c>
      <c r="CN193" s="10" t="str">
        <f>IFERROR(VLOOKUP(A193,'29'!U:V,2,0),"0")</f>
        <v>0</v>
      </c>
      <c r="CO193" s="5" t="s">
        <v>130</v>
      </c>
      <c r="CP193" s="15">
        <f t="shared" si="1070"/>
        <v>0</v>
      </c>
      <c r="CQ193" s="10" t="str">
        <f>IFERROR(VLOOKUP(A193,'30'!U:V,2,0),"0")</f>
        <v>0</v>
      </c>
      <c r="CR193" s="5" t="s">
        <v>130</v>
      </c>
      <c r="CS193" s="15">
        <f t="shared" si="1071"/>
        <v>0</v>
      </c>
      <c r="CT193" s="10" t="str">
        <f>IFERROR(VLOOKUP(A193,'31'!U:V,2,0),"0")</f>
        <v>0</v>
      </c>
      <c r="CU193" s="5" t="s">
        <v>130</v>
      </c>
      <c r="CV193" s="15">
        <f t="shared" si="410"/>
        <v>0</v>
      </c>
      <c r="CW193" s="10" t="str">
        <f>IFERROR(VLOOKUP(B193,'B-plus'!A:D,4,0),"0")</f>
        <v>0</v>
      </c>
      <c r="CX193" s="5" t="s">
        <v>130</v>
      </c>
      <c r="CY193" s="15">
        <f t="shared" si="411"/>
        <v>0</v>
      </c>
    </row>
    <row r="194" spans="1:103" x14ac:dyDescent="0.25">
      <c r="A194" s="5" t="s">
        <v>552</v>
      </c>
      <c r="B194" s="5">
        <v>1124002</v>
      </c>
      <c r="C194" s="4" t="s">
        <v>553</v>
      </c>
      <c r="D194" s="95">
        <v>34.82</v>
      </c>
      <c r="E194" s="19">
        <f t="shared" si="408"/>
        <v>0</v>
      </c>
      <c r="F194" s="5" t="s">
        <v>129</v>
      </c>
      <c r="G194" s="13">
        <f t="shared" si="409"/>
        <v>0</v>
      </c>
      <c r="H194" s="10" t="str">
        <f>IFERROR(VLOOKUP(A194,'1'!U:V,2,0),"0")</f>
        <v>0</v>
      </c>
      <c r="I194" s="5" t="s">
        <v>129</v>
      </c>
      <c r="J194" s="15">
        <f t="shared" si="1042"/>
        <v>0</v>
      </c>
      <c r="K194" s="10" t="str">
        <f>IFERROR(VLOOKUP(A194,'2'!U:V,2,0),"0")</f>
        <v>0</v>
      </c>
      <c r="L194" s="5" t="s">
        <v>129</v>
      </c>
      <c r="M194" s="15">
        <f t="shared" si="1043"/>
        <v>0</v>
      </c>
      <c r="N194" s="10" t="str">
        <f>IFERROR(VLOOKUP(A194,'3'!U:V,2,0),"0")</f>
        <v>0</v>
      </c>
      <c r="O194" s="5" t="s">
        <v>129</v>
      </c>
      <c r="P194" s="15">
        <f t="shared" si="1044"/>
        <v>0</v>
      </c>
      <c r="Q194" s="10" t="str">
        <f>IFERROR(VLOOKUP(A194,'4'!U:V,2,0),"0")</f>
        <v>0</v>
      </c>
      <c r="R194" s="5" t="s">
        <v>129</v>
      </c>
      <c r="S194" s="15">
        <f t="shared" si="1045"/>
        <v>0</v>
      </c>
      <c r="T194" s="10" t="str">
        <f>IFERROR(VLOOKUP(A194,'5'!U:V,2,0),"0")</f>
        <v>0</v>
      </c>
      <c r="U194" s="5" t="s">
        <v>129</v>
      </c>
      <c r="V194" s="15">
        <f t="shared" si="1046"/>
        <v>0</v>
      </c>
      <c r="W194" s="10" t="str">
        <f>IFERROR(VLOOKUP(A194,'6'!U:V,2,0),"0")</f>
        <v>0</v>
      </c>
      <c r="X194" s="5" t="s">
        <v>129</v>
      </c>
      <c r="Y194" s="15">
        <f t="shared" si="1047"/>
        <v>0</v>
      </c>
      <c r="Z194" s="10" t="str">
        <f>IFERROR(VLOOKUP(A194,'7'!U:V,2,0),"0")</f>
        <v>0</v>
      </c>
      <c r="AA194" s="5" t="s">
        <v>129</v>
      </c>
      <c r="AB194" s="15">
        <f t="shared" si="1048"/>
        <v>0</v>
      </c>
      <c r="AC194" s="10" t="str">
        <f>IFERROR(VLOOKUP(A194,'8'!U:V,2,0),"0")</f>
        <v>0</v>
      </c>
      <c r="AD194" s="5" t="s">
        <v>129</v>
      </c>
      <c r="AE194" s="15">
        <f t="shared" si="1049"/>
        <v>0</v>
      </c>
      <c r="AF194" s="10" t="str">
        <f>IFERROR(VLOOKUP(A194,'9'!U:V,2,0),"0")</f>
        <v>0</v>
      </c>
      <c r="AG194" s="5" t="s">
        <v>129</v>
      </c>
      <c r="AH194" s="15">
        <f t="shared" si="1050"/>
        <v>0</v>
      </c>
      <c r="AI194" s="10" t="str">
        <f>IFERROR(VLOOKUP(A194,'10'!U:V,2,0),"0")</f>
        <v>0</v>
      </c>
      <c r="AJ194" s="5" t="s">
        <v>129</v>
      </c>
      <c r="AK194" s="15">
        <f t="shared" si="1051"/>
        <v>0</v>
      </c>
      <c r="AL194" s="10" t="str">
        <f>IFERROR(VLOOKUP(A194,'11'!U:V,2,0),"0")</f>
        <v>0</v>
      </c>
      <c r="AM194" s="5" t="s">
        <v>129</v>
      </c>
      <c r="AN194" s="15">
        <f t="shared" si="1052"/>
        <v>0</v>
      </c>
      <c r="AO194" s="10" t="str">
        <f>IFERROR(VLOOKUP(A194,'12'!U:V,2,0),"0")</f>
        <v>0</v>
      </c>
      <c r="AP194" s="5" t="s">
        <v>129</v>
      </c>
      <c r="AQ194" s="15">
        <f t="shared" si="1053"/>
        <v>0</v>
      </c>
      <c r="AR194" s="10" t="str">
        <f>IFERROR(VLOOKUP(A194,'13'!U:V,2,0),"0")</f>
        <v>0</v>
      </c>
      <c r="AS194" s="5" t="s">
        <v>129</v>
      </c>
      <c r="AT194" s="15">
        <f t="shared" si="1054"/>
        <v>0</v>
      </c>
      <c r="AU194" s="10" t="str">
        <f>IFERROR(VLOOKUP(A194,'14'!U:V,2,0),"0")</f>
        <v>0</v>
      </c>
      <c r="AV194" s="5" t="s">
        <v>129</v>
      </c>
      <c r="AW194" s="15">
        <f t="shared" si="1055"/>
        <v>0</v>
      </c>
      <c r="AX194" s="10" t="str">
        <f>IFERROR(VLOOKUP(A194,'15'!U:V,2,0),"0")</f>
        <v>0</v>
      </c>
      <c r="AY194" s="5" t="s">
        <v>129</v>
      </c>
      <c r="AZ194" s="15">
        <f t="shared" si="1056"/>
        <v>0</v>
      </c>
      <c r="BA194" s="10" t="str">
        <f>IFERROR(VLOOKUP(A194,'16'!U:V,2,0),"0")</f>
        <v>0</v>
      </c>
      <c r="BB194" s="5" t="s">
        <v>129</v>
      </c>
      <c r="BC194" s="15">
        <f t="shared" si="1057"/>
        <v>0</v>
      </c>
      <c r="BD194" s="10" t="str">
        <f>IFERROR(VLOOKUP(A194,'17'!U:V,2,0),"0")</f>
        <v>0</v>
      </c>
      <c r="BE194" s="5" t="s">
        <v>129</v>
      </c>
      <c r="BF194" s="15">
        <f t="shared" si="1058"/>
        <v>0</v>
      </c>
      <c r="BG194" s="10" t="str">
        <f>IFERROR(VLOOKUP(A194,'18'!U:V,2,0),"0")</f>
        <v>0</v>
      </c>
      <c r="BH194" s="5" t="s">
        <v>129</v>
      </c>
      <c r="BI194" s="15">
        <f t="shared" si="1059"/>
        <v>0</v>
      </c>
      <c r="BJ194" s="10" t="str">
        <f>IFERROR(VLOOKUP(A194,'19'!U:V,2,0),"0")</f>
        <v>0</v>
      </c>
      <c r="BK194" s="5" t="s">
        <v>129</v>
      </c>
      <c r="BL194" s="15">
        <f t="shared" si="1060"/>
        <v>0</v>
      </c>
      <c r="BM194" s="10" t="str">
        <f>IFERROR(VLOOKUP(A194,'20'!U:V,2,0),"0")</f>
        <v>0</v>
      </c>
      <c r="BN194" s="5" t="s">
        <v>129</v>
      </c>
      <c r="BO194" s="15">
        <f t="shared" si="1061"/>
        <v>0</v>
      </c>
      <c r="BP194" s="10" t="str">
        <f>IFERROR(VLOOKUP(A194,'21'!U:V,2,0),"0")</f>
        <v>0</v>
      </c>
      <c r="BQ194" s="5" t="s">
        <v>129</v>
      </c>
      <c r="BR194" s="15">
        <f t="shared" si="1062"/>
        <v>0</v>
      </c>
      <c r="BS194" s="10" t="str">
        <f>IFERROR(VLOOKUP(A194,'22'!U:V,2,0),"0")</f>
        <v>0</v>
      </c>
      <c r="BT194" s="5" t="s">
        <v>129</v>
      </c>
      <c r="BU194" s="15">
        <f t="shared" si="1063"/>
        <v>0</v>
      </c>
      <c r="BV194" s="10" t="str">
        <f>IFERROR(VLOOKUP(A194,'23'!U:V,2,0),"0")</f>
        <v>0</v>
      </c>
      <c r="BW194" s="5" t="s">
        <v>129</v>
      </c>
      <c r="BX194" s="15">
        <f t="shared" si="1064"/>
        <v>0</v>
      </c>
      <c r="BY194" s="10" t="str">
        <f>IFERROR(VLOOKUP(A194,'24'!U:V,2,0),"0")</f>
        <v>0</v>
      </c>
      <c r="BZ194" s="5" t="s">
        <v>129</v>
      </c>
      <c r="CA194" s="15">
        <f t="shared" si="1065"/>
        <v>0</v>
      </c>
      <c r="CB194" s="10" t="str">
        <f>IFERROR(VLOOKUP(A194,'25'!U:V,2,0),"0")</f>
        <v>0</v>
      </c>
      <c r="CC194" s="5" t="s">
        <v>129</v>
      </c>
      <c r="CD194" s="15">
        <f t="shared" si="1066"/>
        <v>0</v>
      </c>
      <c r="CE194" s="10" t="str">
        <f>IFERROR(VLOOKUP(A194,'26'!U:V,2,0),"0")</f>
        <v>0</v>
      </c>
      <c r="CF194" s="5" t="s">
        <v>129</v>
      </c>
      <c r="CG194" s="15">
        <f t="shared" si="1067"/>
        <v>0</v>
      </c>
      <c r="CH194" s="10" t="str">
        <f>IFERROR(VLOOKUP(A194,'27'!U:V,2,0),"0")</f>
        <v>0</v>
      </c>
      <c r="CI194" s="5" t="s">
        <v>129</v>
      </c>
      <c r="CJ194" s="15">
        <f t="shared" si="1068"/>
        <v>0</v>
      </c>
      <c r="CK194" s="10" t="str">
        <f>IFERROR(VLOOKUP(A194,'28'!U:V,2,0),"0")</f>
        <v>0</v>
      </c>
      <c r="CL194" s="5" t="s">
        <v>129</v>
      </c>
      <c r="CM194" s="15">
        <f t="shared" si="1069"/>
        <v>0</v>
      </c>
      <c r="CN194" s="10" t="str">
        <f>IFERROR(VLOOKUP(A194,'29'!U:V,2,0),"0")</f>
        <v>0</v>
      </c>
      <c r="CO194" s="5" t="s">
        <v>129</v>
      </c>
      <c r="CP194" s="15">
        <f t="shared" si="1070"/>
        <v>0</v>
      </c>
      <c r="CQ194" s="10" t="str">
        <f>IFERROR(VLOOKUP(A194,'30'!U:V,2,0),"0")</f>
        <v>0</v>
      </c>
      <c r="CR194" s="5" t="s">
        <v>129</v>
      </c>
      <c r="CS194" s="15">
        <f t="shared" si="1071"/>
        <v>0</v>
      </c>
      <c r="CT194" s="10" t="str">
        <f>IFERROR(VLOOKUP(A194,'31'!U:V,2,0),"0")</f>
        <v>0</v>
      </c>
      <c r="CU194" s="5" t="s">
        <v>129</v>
      </c>
      <c r="CV194" s="15">
        <f t="shared" si="410"/>
        <v>0</v>
      </c>
      <c r="CW194" s="10" t="str">
        <f>IFERROR(VLOOKUP(B194,'B-plus'!A:D,4,0),"0")</f>
        <v>0</v>
      </c>
      <c r="CX194" s="5" t="s">
        <v>129</v>
      </c>
      <c r="CY194" s="15">
        <f t="shared" si="411"/>
        <v>0</v>
      </c>
    </row>
    <row r="195" spans="1:103" x14ac:dyDescent="0.25">
      <c r="A195" s="5" t="s">
        <v>582</v>
      </c>
      <c r="B195" s="5">
        <v>20057458</v>
      </c>
      <c r="C195" s="4" t="s">
        <v>583</v>
      </c>
      <c r="D195" s="95">
        <v>22.63</v>
      </c>
      <c r="E195" s="19">
        <f t="shared" si="408"/>
        <v>0</v>
      </c>
      <c r="F195" s="5" t="s">
        <v>129</v>
      </c>
      <c r="G195" s="13">
        <f t="shared" si="409"/>
        <v>0</v>
      </c>
      <c r="H195" s="10" t="str">
        <f>IFERROR(VLOOKUP(A195,'1'!U:V,2,0),"0")</f>
        <v>0</v>
      </c>
      <c r="I195" s="5" t="s">
        <v>129</v>
      </c>
      <c r="J195" s="15">
        <f t="shared" ref="J195" si="1072">+H195*D195</f>
        <v>0</v>
      </c>
      <c r="K195" s="10" t="str">
        <f>IFERROR(VLOOKUP(A195,'2'!U:V,2,0),"0")</f>
        <v>0</v>
      </c>
      <c r="L195" s="5" t="s">
        <v>129</v>
      </c>
      <c r="M195" s="15">
        <f t="shared" ref="M195" si="1073">+K195*D195</f>
        <v>0</v>
      </c>
      <c r="N195" s="10" t="str">
        <f>IFERROR(VLOOKUP(A195,'3'!U:V,2,0),"0")</f>
        <v>0</v>
      </c>
      <c r="O195" s="5" t="s">
        <v>129</v>
      </c>
      <c r="P195" s="15">
        <f t="shared" ref="P195" si="1074">+N195*D195</f>
        <v>0</v>
      </c>
      <c r="Q195" s="10" t="str">
        <f>IFERROR(VLOOKUP(A195,'4'!U:V,2,0),"0")</f>
        <v>0</v>
      </c>
      <c r="R195" s="5" t="s">
        <v>129</v>
      </c>
      <c r="S195" s="15">
        <f t="shared" ref="S195" si="1075">+Q195*D195</f>
        <v>0</v>
      </c>
      <c r="T195" s="10" t="str">
        <f>IFERROR(VLOOKUP(A195,'5'!U:V,2,0),"0")</f>
        <v>0</v>
      </c>
      <c r="U195" s="5" t="s">
        <v>129</v>
      </c>
      <c r="V195" s="15">
        <f t="shared" ref="V195" si="1076">+T195*D195</f>
        <v>0</v>
      </c>
      <c r="W195" s="10" t="str">
        <f>IFERROR(VLOOKUP(A195,'6'!U:V,2,0),"0")</f>
        <v>0</v>
      </c>
      <c r="X195" s="5" t="s">
        <v>129</v>
      </c>
      <c r="Y195" s="15">
        <f t="shared" ref="Y195" si="1077">+W195*D195</f>
        <v>0</v>
      </c>
      <c r="Z195" s="10" t="str">
        <f>IFERROR(VLOOKUP(A195,'7'!U:V,2,0),"0")</f>
        <v>0</v>
      </c>
      <c r="AA195" s="5" t="s">
        <v>129</v>
      </c>
      <c r="AB195" s="15">
        <f t="shared" ref="AB195" si="1078">+Z195*D195</f>
        <v>0</v>
      </c>
      <c r="AC195" s="10" t="str">
        <f>IFERROR(VLOOKUP(A195,'8'!U:V,2,0),"0")</f>
        <v>0</v>
      </c>
      <c r="AD195" s="5" t="s">
        <v>129</v>
      </c>
      <c r="AE195" s="15">
        <f t="shared" ref="AE195" si="1079">+AC195*D195</f>
        <v>0</v>
      </c>
      <c r="AF195" s="10" t="str">
        <f>IFERROR(VLOOKUP(A195,'9'!U:V,2,0),"0")</f>
        <v>0</v>
      </c>
      <c r="AG195" s="5" t="s">
        <v>129</v>
      </c>
      <c r="AH195" s="15">
        <f t="shared" ref="AH195" si="1080">+AF195*D195</f>
        <v>0</v>
      </c>
      <c r="AI195" s="10" t="str">
        <f>IFERROR(VLOOKUP(A195,'10'!U:V,2,0),"0")</f>
        <v>0</v>
      </c>
      <c r="AJ195" s="5" t="s">
        <v>129</v>
      </c>
      <c r="AK195" s="15">
        <f t="shared" ref="AK195" si="1081">+AI195*D195</f>
        <v>0</v>
      </c>
      <c r="AL195" s="10" t="str">
        <f>IFERROR(VLOOKUP(A195,'11'!U:V,2,0),"0")</f>
        <v>0</v>
      </c>
      <c r="AM195" s="5" t="s">
        <v>129</v>
      </c>
      <c r="AN195" s="15">
        <f t="shared" ref="AN195" si="1082">+AL195*D195</f>
        <v>0</v>
      </c>
      <c r="AO195" s="10" t="str">
        <f>IFERROR(VLOOKUP(A195,'12'!U:V,2,0),"0")</f>
        <v>0</v>
      </c>
      <c r="AP195" s="5" t="s">
        <v>129</v>
      </c>
      <c r="AQ195" s="15">
        <f t="shared" ref="AQ195" si="1083">+AO195*D195</f>
        <v>0</v>
      </c>
      <c r="AR195" s="10" t="str">
        <f>IFERROR(VLOOKUP(A195,'13'!U:V,2,0),"0")</f>
        <v>0</v>
      </c>
      <c r="AS195" s="5" t="s">
        <v>129</v>
      </c>
      <c r="AT195" s="15">
        <f t="shared" ref="AT195" si="1084">+AR195*D195</f>
        <v>0</v>
      </c>
      <c r="AU195" s="10" t="str">
        <f>IFERROR(VLOOKUP(A195,'14'!U:V,2,0),"0")</f>
        <v>0</v>
      </c>
      <c r="AV195" s="5" t="s">
        <v>129</v>
      </c>
      <c r="AW195" s="15">
        <f t="shared" ref="AW195" si="1085">+AU195*D195</f>
        <v>0</v>
      </c>
      <c r="AX195" s="10" t="str">
        <f>IFERROR(VLOOKUP(A195,'15'!U:V,2,0),"0")</f>
        <v>0</v>
      </c>
      <c r="AY195" s="5" t="s">
        <v>129</v>
      </c>
      <c r="AZ195" s="15">
        <f t="shared" ref="AZ195" si="1086">+AX195*D195</f>
        <v>0</v>
      </c>
      <c r="BA195" s="10" t="str">
        <f>IFERROR(VLOOKUP(A195,'16'!U:V,2,0),"0")</f>
        <v>0</v>
      </c>
      <c r="BB195" s="5" t="s">
        <v>129</v>
      </c>
      <c r="BC195" s="15">
        <f t="shared" ref="BC195" si="1087">+BA195*D195</f>
        <v>0</v>
      </c>
      <c r="BD195" s="10" t="str">
        <f>IFERROR(VLOOKUP(A195,'17'!U:V,2,0),"0")</f>
        <v>0</v>
      </c>
      <c r="BE195" s="5" t="s">
        <v>129</v>
      </c>
      <c r="BF195" s="15">
        <f t="shared" ref="BF195" si="1088">+BD195*D195</f>
        <v>0</v>
      </c>
      <c r="BG195" s="10" t="str">
        <f>IFERROR(VLOOKUP(A195,'18'!U:V,2,0),"0")</f>
        <v>0</v>
      </c>
      <c r="BH195" s="5" t="s">
        <v>129</v>
      </c>
      <c r="BI195" s="15">
        <f t="shared" ref="BI195" si="1089">+BG195*D195</f>
        <v>0</v>
      </c>
      <c r="BJ195" s="10" t="str">
        <f>IFERROR(VLOOKUP(A195,'19'!U:V,2,0),"0")</f>
        <v>0</v>
      </c>
      <c r="BK195" s="5" t="s">
        <v>129</v>
      </c>
      <c r="BL195" s="15">
        <f t="shared" ref="BL195" si="1090">+BJ195*D195</f>
        <v>0</v>
      </c>
      <c r="BM195" s="10" t="str">
        <f>IFERROR(VLOOKUP(A195,'20'!U:V,2,0),"0")</f>
        <v>0</v>
      </c>
      <c r="BN195" s="5" t="s">
        <v>129</v>
      </c>
      <c r="BO195" s="15">
        <f t="shared" ref="BO195" si="1091">+BM195*D195</f>
        <v>0</v>
      </c>
      <c r="BP195" s="10" t="str">
        <f>IFERROR(VLOOKUP(A195,'21'!U:V,2,0),"0")</f>
        <v>0</v>
      </c>
      <c r="BQ195" s="5" t="s">
        <v>129</v>
      </c>
      <c r="BR195" s="15">
        <f t="shared" ref="BR195" si="1092">+BP195*D195</f>
        <v>0</v>
      </c>
      <c r="BS195" s="10" t="str">
        <f>IFERROR(VLOOKUP(A195,'22'!U:V,2,0),"0")</f>
        <v>0</v>
      </c>
      <c r="BT195" s="5" t="s">
        <v>129</v>
      </c>
      <c r="BU195" s="15">
        <f t="shared" ref="BU195" si="1093">+BS195*D195</f>
        <v>0</v>
      </c>
      <c r="BV195" s="10" t="str">
        <f>IFERROR(VLOOKUP(A195,'23'!U:V,2,0),"0")</f>
        <v>0</v>
      </c>
      <c r="BW195" s="5" t="s">
        <v>129</v>
      </c>
      <c r="BX195" s="15">
        <f t="shared" ref="BX195" si="1094">+BV195*D195</f>
        <v>0</v>
      </c>
      <c r="BY195" s="10" t="str">
        <f>IFERROR(VLOOKUP(A195,'24'!U:V,2,0),"0")</f>
        <v>0</v>
      </c>
      <c r="BZ195" s="5" t="s">
        <v>129</v>
      </c>
      <c r="CA195" s="15">
        <f t="shared" ref="CA195" si="1095">+BY195*D195</f>
        <v>0</v>
      </c>
      <c r="CB195" s="10" t="str">
        <f>IFERROR(VLOOKUP(A195,'25'!U:V,2,0),"0")</f>
        <v>0</v>
      </c>
      <c r="CC195" s="5" t="s">
        <v>129</v>
      </c>
      <c r="CD195" s="15">
        <f t="shared" ref="CD195" si="1096">+CB195*D195</f>
        <v>0</v>
      </c>
      <c r="CE195" s="10" t="str">
        <f>IFERROR(VLOOKUP(A195,'26'!U:V,2,0),"0")</f>
        <v>0</v>
      </c>
      <c r="CF195" s="5" t="s">
        <v>129</v>
      </c>
      <c r="CG195" s="15">
        <f t="shared" ref="CG195" si="1097">+CE195*D195</f>
        <v>0</v>
      </c>
      <c r="CH195" s="10" t="str">
        <f>IFERROR(VLOOKUP(A195,'27'!U:V,2,0),"0")</f>
        <v>0</v>
      </c>
      <c r="CI195" s="5" t="s">
        <v>129</v>
      </c>
      <c r="CJ195" s="15">
        <f t="shared" ref="CJ195" si="1098">+CH195*D195</f>
        <v>0</v>
      </c>
      <c r="CK195" s="10" t="str">
        <f>IFERROR(VLOOKUP(A195,'28'!U:V,2,0),"0")</f>
        <v>0</v>
      </c>
      <c r="CL195" s="5" t="s">
        <v>129</v>
      </c>
      <c r="CM195" s="15">
        <f t="shared" ref="CM195" si="1099">+CK195*D195</f>
        <v>0</v>
      </c>
      <c r="CN195" s="10" t="str">
        <f>IFERROR(VLOOKUP(A195,'29'!U:V,2,0),"0")</f>
        <v>0</v>
      </c>
      <c r="CO195" s="5" t="s">
        <v>129</v>
      </c>
      <c r="CP195" s="15">
        <f t="shared" ref="CP195" si="1100">+CN195*D195</f>
        <v>0</v>
      </c>
      <c r="CQ195" s="10" t="str">
        <f>IFERROR(VLOOKUP(A195,'30'!U:V,2,0),"0")</f>
        <v>0</v>
      </c>
      <c r="CR195" s="5" t="s">
        <v>129</v>
      </c>
      <c r="CS195" s="15">
        <f t="shared" ref="CS195" si="1101">+CQ195*D195</f>
        <v>0</v>
      </c>
      <c r="CT195" s="10" t="str">
        <f>IFERROR(VLOOKUP(A195,'31'!U:V,2,0),"0")</f>
        <v>0</v>
      </c>
      <c r="CU195" s="5" t="s">
        <v>129</v>
      </c>
      <c r="CV195" s="15">
        <f t="shared" si="410"/>
        <v>0</v>
      </c>
      <c r="CW195" s="10" t="str">
        <f>IFERROR(VLOOKUP(B195,'B-plus'!A:D,4,0),"0")</f>
        <v>0</v>
      </c>
      <c r="CX195" s="5" t="s">
        <v>129</v>
      </c>
      <c r="CY195" s="15">
        <f t="shared" si="411"/>
        <v>0</v>
      </c>
    </row>
    <row r="196" spans="1:103" x14ac:dyDescent="0.25">
      <c r="A196" s="5" t="s">
        <v>584</v>
      </c>
      <c r="B196" s="5" t="s">
        <v>584</v>
      </c>
      <c r="C196" s="4" t="s">
        <v>585</v>
      </c>
      <c r="D196" s="95">
        <v>18</v>
      </c>
      <c r="E196" s="19">
        <f t="shared" si="408"/>
        <v>0</v>
      </c>
      <c r="F196" s="5" t="s">
        <v>129</v>
      </c>
      <c r="G196" s="13">
        <f t="shared" si="409"/>
        <v>0</v>
      </c>
      <c r="H196" s="10" t="str">
        <f>IFERROR(VLOOKUP(A196,'1'!U:V,2,0),"0")</f>
        <v>0</v>
      </c>
      <c r="I196" s="5" t="s">
        <v>129</v>
      </c>
      <c r="J196" s="15">
        <f t="shared" ref="J196" si="1102">+H196*D196</f>
        <v>0</v>
      </c>
      <c r="K196" s="10" t="str">
        <f>IFERROR(VLOOKUP(A196,'2'!U:V,2,0),"0")</f>
        <v>0</v>
      </c>
      <c r="L196" s="5" t="s">
        <v>129</v>
      </c>
      <c r="M196" s="15">
        <f t="shared" ref="M196" si="1103">+K196*D196</f>
        <v>0</v>
      </c>
      <c r="N196" s="10" t="str">
        <f>IFERROR(VLOOKUP(A196,'3'!U:V,2,0),"0")</f>
        <v>0</v>
      </c>
      <c r="O196" s="5" t="s">
        <v>129</v>
      </c>
      <c r="P196" s="15">
        <f t="shared" ref="P196" si="1104">+N196*D196</f>
        <v>0</v>
      </c>
      <c r="Q196" s="10" t="str">
        <f>IFERROR(VLOOKUP(A196,'4'!U:V,2,0),"0")</f>
        <v>0</v>
      </c>
      <c r="R196" s="5" t="s">
        <v>129</v>
      </c>
      <c r="S196" s="15">
        <f t="shared" ref="S196" si="1105">+Q196*D196</f>
        <v>0</v>
      </c>
      <c r="T196" s="10" t="str">
        <f>IFERROR(VLOOKUP(A196,'5'!U:V,2,0),"0")</f>
        <v>0</v>
      </c>
      <c r="U196" s="5" t="s">
        <v>129</v>
      </c>
      <c r="V196" s="15">
        <f t="shared" ref="V196" si="1106">+T196*D196</f>
        <v>0</v>
      </c>
      <c r="W196" s="10" t="str">
        <f>IFERROR(VLOOKUP(A196,'6'!U:V,2,0),"0")</f>
        <v>0</v>
      </c>
      <c r="X196" s="5" t="s">
        <v>129</v>
      </c>
      <c r="Y196" s="15">
        <f t="shared" ref="Y196" si="1107">+W196*D196</f>
        <v>0</v>
      </c>
      <c r="Z196" s="10" t="str">
        <f>IFERROR(VLOOKUP(A196,'7'!U:V,2,0),"0")</f>
        <v>0</v>
      </c>
      <c r="AA196" s="5" t="s">
        <v>129</v>
      </c>
      <c r="AB196" s="15">
        <f t="shared" ref="AB196" si="1108">+Z196*D196</f>
        <v>0</v>
      </c>
      <c r="AC196" s="10" t="str">
        <f>IFERROR(VLOOKUP(A196,'8'!U:V,2,0),"0")</f>
        <v>0</v>
      </c>
      <c r="AD196" s="5" t="s">
        <v>129</v>
      </c>
      <c r="AE196" s="15">
        <f t="shared" ref="AE196" si="1109">+AC196*D196</f>
        <v>0</v>
      </c>
      <c r="AF196" s="10" t="str">
        <f>IFERROR(VLOOKUP(A196,'9'!U:V,2,0),"0")</f>
        <v>0</v>
      </c>
      <c r="AG196" s="5" t="s">
        <v>129</v>
      </c>
      <c r="AH196" s="15">
        <f t="shared" ref="AH196" si="1110">+AF196*D196</f>
        <v>0</v>
      </c>
      <c r="AI196" s="10" t="str">
        <f>IFERROR(VLOOKUP(A196,'10'!U:V,2,0),"0")</f>
        <v>0</v>
      </c>
      <c r="AJ196" s="5" t="s">
        <v>129</v>
      </c>
      <c r="AK196" s="15">
        <f t="shared" ref="AK196" si="1111">+AI196*D196</f>
        <v>0</v>
      </c>
      <c r="AL196" s="10" t="str">
        <f>IFERROR(VLOOKUP(A196,'11'!U:V,2,0),"0")</f>
        <v>0</v>
      </c>
      <c r="AM196" s="5" t="s">
        <v>129</v>
      </c>
      <c r="AN196" s="15">
        <f t="shared" ref="AN196" si="1112">+AL196*D196</f>
        <v>0</v>
      </c>
      <c r="AO196" s="10" t="str">
        <f>IFERROR(VLOOKUP(A196,'12'!U:V,2,0),"0")</f>
        <v>0</v>
      </c>
      <c r="AP196" s="5" t="s">
        <v>129</v>
      </c>
      <c r="AQ196" s="15">
        <f t="shared" ref="AQ196" si="1113">+AO196*D196</f>
        <v>0</v>
      </c>
      <c r="AR196" s="10" t="str">
        <f>IFERROR(VLOOKUP(A196,'13'!U:V,2,0),"0")</f>
        <v>0</v>
      </c>
      <c r="AS196" s="5" t="s">
        <v>129</v>
      </c>
      <c r="AT196" s="15">
        <f t="shared" ref="AT196" si="1114">+AR196*D196</f>
        <v>0</v>
      </c>
      <c r="AU196" s="10" t="str">
        <f>IFERROR(VLOOKUP(A196,'14'!U:V,2,0),"0")</f>
        <v>0</v>
      </c>
      <c r="AV196" s="5" t="s">
        <v>129</v>
      </c>
      <c r="AW196" s="15">
        <f t="shared" ref="AW196" si="1115">+AU196*D196</f>
        <v>0</v>
      </c>
      <c r="AX196" s="10" t="str">
        <f>IFERROR(VLOOKUP(A196,'15'!U:V,2,0),"0")</f>
        <v>0</v>
      </c>
      <c r="AY196" s="5" t="s">
        <v>129</v>
      </c>
      <c r="AZ196" s="15">
        <f t="shared" ref="AZ196" si="1116">+AX196*D196</f>
        <v>0</v>
      </c>
      <c r="BA196" s="10" t="str">
        <f>IFERROR(VLOOKUP(A196,'16'!U:V,2,0),"0")</f>
        <v>0</v>
      </c>
      <c r="BB196" s="5" t="s">
        <v>129</v>
      </c>
      <c r="BC196" s="15">
        <f t="shared" ref="BC196" si="1117">+BA196*D196</f>
        <v>0</v>
      </c>
      <c r="BD196" s="10" t="str">
        <f>IFERROR(VLOOKUP(A196,'17'!U:V,2,0),"0")</f>
        <v>0</v>
      </c>
      <c r="BE196" s="5" t="s">
        <v>129</v>
      </c>
      <c r="BF196" s="15">
        <f t="shared" ref="BF196" si="1118">+BD196*D196</f>
        <v>0</v>
      </c>
      <c r="BG196" s="10" t="str">
        <f>IFERROR(VLOOKUP(A196,'18'!U:V,2,0),"0")</f>
        <v>0</v>
      </c>
      <c r="BH196" s="5" t="s">
        <v>129</v>
      </c>
      <c r="BI196" s="15">
        <f t="shared" ref="BI196" si="1119">+BG196*D196</f>
        <v>0</v>
      </c>
      <c r="BJ196" s="10" t="str">
        <f>IFERROR(VLOOKUP(A196,'19'!U:V,2,0),"0")</f>
        <v>0</v>
      </c>
      <c r="BK196" s="5" t="s">
        <v>129</v>
      </c>
      <c r="BL196" s="15">
        <f t="shared" ref="BL196" si="1120">+BJ196*D196</f>
        <v>0</v>
      </c>
      <c r="BM196" s="10" t="str">
        <f>IFERROR(VLOOKUP(A196,'20'!U:V,2,0),"0")</f>
        <v>0</v>
      </c>
      <c r="BN196" s="5" t="s">
        <v>129</v>
      </c>
      <c r="BO196" s="15">
        <f t="shared" ref="BO196" si="1121">+BM196*D196</f>
        <v>0</v>
      </c>
      <c r="BP196" s="10" t="str">
        <f>IFERROR(VLOOKUP(A196,'21'!U:V,2,0),"0")</f>
        <v>0</v>
      </c>
      <c r="BQ196" s="5" t="s">
        <v>129</v>
      </c>
      <c r="BR196" s="15">
        <f t="shared" ref="BR196" si="1122">+BP196*D196</f>
        <v>0</v>
      </c>
      <c r="BS196" s="10" t="str">
        <f>IFERROR(VLOOKUP(A196,'22'!U:V,2,0),"0")</f>
        <v>0</v>
      </c>
      <c r="BT196" s="5" t="s">
        <v>129</v>
      </c>
      <c r="BU196" s="15">
        <f t="shared" ref="BU196" si="1123">+BS196*D196</f>
        <v>0</v>
      </c>
      <c r="BV196" s="10" t="str">
        <f>IFERROR(VLOOKUP(A196,'23'!U:V,2,0),"0")</f>
        <v>0</v>
      </c>
      <c r="BW196" s="5" t="s">
        <v>129</v>
      </c>
      <c r="BX196" s="15">
        <f t="shared" ref="BX196" si="1124">+BV196*D196</f>
        <v>0</v>
      </c>
      <c r="BY196" s="10" t="str">
        <f>IFERROR(VLOOKUP(A196,'24'!U:V,2,0),"0")</f>
        <v>0</v>
      </c>
      <c r="BZ196" s="5" t="s">
        <v>129</v>
      </c>
      <c r="CA196" s="15">
        <f t="shared" ref="CA196" si="1125">+BY196*D196</f>
        <v>0</v>
      </c>
      <c r="CB196" s="10" t="str">
        <f>IFERROR(VLOOKUP(A196,'25'!U:V,2,0),"0")</f>
        <v>0</v>
      </c>
      <c r="CC196" s="5" t="s">
        <v>129</v>
      </c>
      <c r="CD196" s="15">
        <f t="shared" ref="CD196" si="1126">+CB196*D196</f>
        <v>0</v>
      </c>
      <c r="CE196" s="10" t="str">
        <f>IFERROR(VLOOKUP(A196,'26'!U:V,2,0),"0")</f>
        <v>0</v>
      </c>
      <c r="CF196" s="5" t="s">
        <v>129</v>
      </c>
      <c r="CG196" s="15">
        <f t="shared" ref="CG196" si="1127">+CE196*D196</f>
        <v>0</v>
      </c>
      <c r="CH196" s="10" t="str">
        <f>IFERROR(VLOOKUP(A196,'27'!U:V,2,0),"0")</f>
        <v>0</v>
      </c>
      <c r="CI196" s="5" t="s">
        <v>129</v>
      </c>
      <c r="CJ196" s="15">
        <f t="shared" ref="CJ196" si="1128">+CH196*D196</f>
        <v>0</v>
      </c>
      <c r="CK196" s="10" t="str">
        <f>IFERROR(VLOOKUP(A196,'28'!U:V,2,0),"0")</f>
        <v>0</v>
      </c>
      <c r="CL196" s="5" t="s">
        <v>129</v>
      </c>
      <c r="CM196" s="15">
        <f t="shared" ref="CM196" si="1129">+CK196*D196</f>
        <v>0</v>
      </c>
      <c r="CN196" s="10" t="str">
        <f>IFERROR(VLOOKUP(A196,'29'!U:V,2,0),"0")</f>
        <v>0</v>
      </c>
      <c r="CO196" s="5" t="s">
        <v>129</v>
      </c>
      <c r="CP196" s="15">
        <f t="shared" ref="CP196" si="1130">+CN196*D196</f>
        <v>0</v>
      </c>
      <c r="CQ196" s="10" t="str">
        <f>IFERROR(VLOOKUP(A196,'30'!U:V,2,0),"0")</f>
        <v>0</v>
      </c>
      <c r="CR196" s="5" t="s">
        <v>129</v>
      </c>
      <c r="CS196" s="15">
        <f t="shared" ref="CS196" si="1131">+CQ196*D196</f>
        <v>0</v>
      </c>
      <c r="CT196" s="10" t="str">
        <f>IFERROR(VLOOKUP(A196,'31'!U:V,2,0),"0")</f>
        <v>0</v>
      </c>
      <c r="CU196" s="5" t="s">
        <v>129</v>
      </c>
      <c r="CV196" s="15">
        <f t="shared" si="410"/>
        <v>0</v>
      </c>
      <c r="CW196" s="10" t="str">
        <f>IFERROR(VLOOKUP(B196,'B-plus'!A:D,4,0),"0")</f>
        <v>0</v>
      </c>
      <c r="CX196" s="5" t="s">
        <v>129</v>
      </c>
      <c r="CY196" s="15">
        <f t="shared" si="411"/>
        <v>0</v>
      </c>
    </row>
    <row r="197" spans="1:103" x14ac:dyDescent="0.25">
      <c r="A197" s="5" t="s">
        <v>586</v>
      </c>
      <c r="B197" s="5">
        <v>1100044</v>
      </c>
      <c r="C197" s="4" t="s">
        <v>587</v>
      </c>
      <c r="D197" s="95">
        <v>20</v>
      </c>
      <c r="E197" s="19">
        <f t="shared" si="408"/>
        <v>0</v>
      </c>
      <c r="F197" s="5" t="s">
        <v>129</v>
      </c>
      <c r="G197" s="13">
        <f t="shared" si="409"/>
        <v>0</v>
      </c>
      <c r="H197" s="10" t="str">
        <f>IFERROR(VLOOKUP(A197,'1'!U:V,2,0),"0")</f>
        <v>0</v>
      </c>
      <c r="I197" s="5" t="s">
        <v>129</v>
      </c>
      <c r="J197" s="15">
        <f t="shared" ref="J197" si="1132">+H197*D197</f>
        <v>0</v>
      </c>
      <c r="K197" s="10" t="str">
        <f>IFERROR(VLOOKUP(A197,'2'!U:V,2,0),"0")</f>
        <v>0</v>
      </c>
      <c r="L197" s="5" t="s">
        <v>129</v>
      </c>
      <c r="M197" s="15">
        <f t="shared" ref="M197" si="1133">+K197*D197</f>
        <v>0</v>
      </c>
      <c r="N197" s="10" t="str">
        <f>IFERROR(VLOOKUP(A197,'3'!U:V,2,0),"0")</f>
        <v>0</v>
      </c>
      <c r="O197" s="5" t="s">
        <v>129</v>
      </c>
      <c r="P197" s="15">
        <f t="shared" ref="P197" si="1134">+N197*D197</f>
        <v>0</v>
      </c>
      <c r="Q197" s="10" t="str">
        <f>IFERROR(VLOOKUP(A197,'4'!U:V,2,0),"0")</f>
        <v>0</v>
      </c>
      <c r="R197" s="5" t="s">
        <v>129</v>
      </c>
      <c r="S197" s="15">
        <f t="shared" ref="S197" si="1135">+Q197*D197</f>
        <v>0</v>
      </c>
      <c r="T197" s="10" t="str">
        <f>IFERROR(VLOOKUP(A197,'5'!U:V,2,0),"0")</f>
        <v>0</v>
      </c>
      <c r="U197" s="5" t="s">
        <v>129</v>
      </c>
      <c r="V197" s="15">
        <f t="shared" ref="V197" si="1136">+T197*D197</f>
        <v>0</v>
      </c>
      <c r="W197" s="10" t="str">
        <f>IFERROR(VLOOKUP(A197,'6'!U:V,2,0),"0")</f>
        <v>0</v>
      </c>
      <c r="X197" s="5" t="s">
        <v>129</v>
      </c>
      <c r="Y197" s="15">
        <f t="shared" ref="Y197" si="1137">+W197*D197</f>
        <v>0</v>
      </c>
      <c r="Z197" s="10" t="str">
        <f>IFERROR(VLOOKUP(A197,'7'!U:V,2,0),"0")</f>
        <v>0</v>
      </c>
      <c r="AA197" s="5" t="s">
        <v>129</v>
      </c>
      <c r="AB197" s="15">
        <f t="shared" ref="AB197" si="1138">+Z197*D197</f>
        <v>0</v>
      </c>
      <c r="AC197" s="10" t="str">
        <f>IFERROR(VLOOKUP(A197,'8'!U:V,2,0),"0")</f>
        <v>0</v>
      </c>
      <c r="AD197" s="5" t="s">
        <v>129</v>
      </c>
      <c r="AE197" s="15">
        <f t="shared" ref="AE197" si="1139">+AC197*D197</f>
        <v>0</v>
      </c>
      <c r="AF197" s="10" t="str">
        <f>IFERROR(VLOOKUP(A197,'9'!U:V,2,0),"0")</f>
        <v>0</v>
      </c>
      <c r="AG197" s="5" t="s">
        <v>129</v>
      </c>
      <c r="AH197" s="15">
        <f t="shared" ref="AH197" si="1140">+AF197*D197</f>
        <v>0</v>
      </c>
      <c r="AI197" s="10" t="str">
        <f>IFERROR(VLOOKUP(A197,'10'!U:V,2,0),"0")</f>
        <v>0</v>
      </c>
      <c r="AJ197" s="5" t="s">
        <v>129</v>
      </c>
      <c r="AK197" s="15">
        <f t="shared" ref="AK197" si="1141">+AI197*D197</f>
        <v>0</v>
      </c>
      <c r="AL197" s="10" t="str">
        <f>IFERROR(VLOOKUP(A197,'11'!U:V,2,0),"0")</f>
        <v>0</v>
      </c>
      <c r="AM197" s="5" t="s">
        <v>129</v>
      </c>
      <c r="AN197" s="15">
        <f t="shared" ref="AN197" si="1142">+AL197*D197</f>
        <v>0</v>
      </c>
      <c r="AO197" s="10" t="str">
        <f>IFERROR(VLOOKUP(A197,'12'!U:V,2,0),"0")</f>
        <v>0</v>
      </c>
      <c r="AP197" s="5" t="s">
        <v>129</v>
      </c>
      <c r="AQ197" s="15">
        <f t="shared" ref="AQ197" si="1143">+AO197*D197</f>
        <v>0</v>
      </c>
      <c r="AR197" s="10" t="str">
        <f>IFERROR(VLOOKUP(A197,'13'!U:V,2,0),"0")</f>
        <v>0</v>
      </c>
      <c r="AS197" s="5" t="s">
        <v>129</v>
      </c>
      <c r="AT197" s="15">
        <f t="shared" ref="AT197" si="1144">+AR197*D197</f>
        <v>0</v>
      </c>
      <c r="AU197" s="10" t="str">
        <f>IFERROR(VLOOKUP(A197,'14'!U:V,2,0),"0")</f>
        <v>0</v>
      </c>
      <c r="AV197" s="5" t="s">
        <v>129</v>
      </c>
      <c r="AW197" s="15">
        <f t="shared" ref="AW197" si="1145">+AU197*D197</f>
        <v>0</v>
      </c>
      <c r="AX197" s="10" t="str">
        <f>IFERROR(VLOOKUP(A197,'15'!U:V,2,0),"0")</f>
        <v>0</v>
      </c>
      <c r="AY197" s="5" t="s">
        <v>129</v>
      </c>
      <c r="AZ197" s="15">
        <f t="shared" ref="AZ197" si="1146">+AX197*D197</f>
        <v>0</v>
      </c>
      <c r="BA197" s="10" t="str">
        <f>IFERROR(VLOOKUP(A197,'16'!U:V,2,0),"0")</f>
        <v>0</v>
      </c>
      <c r="BB197" s="5" t="s">
        <v>129</v>
      </c>
      <c r="BC197" s="15">
        <f t="shared" ref="BC197" si="1147">+BA197*D197</f>
        <v>0</v>
      </c>
      <c r="BD197" s="10" t="str">
        <f>IFERROR(VLOOKUP(A197,'17'!U:V,2,0),"0")</f>
        <v>0</v>
      </c>
      <c r="BE197" s="5" t="s">
        <v>129</v>
      </c>
      <c r="BF197" s="15">
        <f t="shared" ref="BF197" si="1148">+BD197*D197</f>
        <v>0</v>
      </c>
      <c r="BG197" s="10" t="str">
        <f>IFERROR(VLOOKUP(A197,'18'!U:V,2,0),"0")</f>
        <v>0</v>
      </c>
      <c r="BH197" s="5" t="s">
        <v>129</v>
      </c>
      <c r="BI197" s="15">
        <f t="shared" ref="BI197" si="1149">+BG197*D197</f>
        <v>0</v>
      </c>
      <c r="BJ197" s="10" t="str">
        <f>IFERROR(VLOOKUP(A197,'19'!U:V,2,0),"0")</f>
        <v>0</v>
      </c>
      <c r="BK197" s="5" t="s">
        <v>129</v>
      </c>
      <c r="BL197" s="15">
        <f t="shared" ref="BL197" si="1150">+BJ197*D197</f>
        <v>0</v>
      </c>
      <c r="BM197" s="10" t="str">
        <f>IFERROR(VLOOKUP(A197,'20'!U:V,2,0),"0")</f>
        <v>0</v>
      </c>
      <c r="BN197" s="5" t="s">
        <v>129</v>
      </c>
      <c r="BO197" s="15">
        <f t="shared" ref="BO197" si="1151">+BM197*D197</f>
        <v>0</v>
      </c>
      <c r="BP197" s="10" t="str">
        <f>IFERROR(VLOOKUP(A197,'21'!U:V,2,0),"0")</f>
        <v>0</v>
      </c>
      <c r="BQ197" s="5" t="s">
        <v>129</v>
      </c>
      <c r="BR197" s="15">
        <f t="shared" ref="BR197" si="1152">+BP197*D197</f>
        <v>0</v>
      </c>
      <c r="BS197" s="10" t="str">
        <f>IFERROR(VLOOKUP(A197,'22'!U:V,2,0),"0")</f>
        <v>0</v>
      </c>
      <c r="BT197" s="5" t="s">
        <v>129</v>
      </c>
      <c r="BU197" s="15">
        <f t="shared" ref="BU197" si="1153">+BS197*D197</f>
        <v>0</v>
      </c>
      <c r="BV197" s="10" t="str">
        <f>IFERROR(VLOOKUP(A197,'23'!U:V,2,0),"0")</f>
        <v>0</v>
      </c>
      <c r="BW197" s="5" t="s">
        <v>129</v>
      </c>
      <c r="BX197" s="15">
        <f t="shared" ref="BX197" si="1154">+BV197*D197</f>
        <v>0</v>
      </c>
      <c r="BY197" s="10" t="str">
        <f>IFERROR(VLOOKUP(A197,'24'!U:V,2,0),"0")</f>
        <v>0</v>
      </c>
      <c r="BZ197" s="5" t="s">
        <v>129</v>
      </c>
      <c r="CA197" s="15">
        <f t="shared" ref="CA197" si="1155">+BY197*D197</f>
        <v>0</v>
      </c>
      <c r="CB197" s="10" t="str">
        <f>IFERROR(VLOOKUP(A197,'25'!U:V,2,0),"0")</f>
        <v>0</v>
      </c>
      <c r="CC197" s="5" t="s">
        <v>129</v>
      </c>
      <c r="CD197" s="15">
        <f t="shared" ref="CD197" si="1156">+CB197*D197</f>
        <v>0</v>
      </c>
      <c r="CE197" s="10" t="str">
        <f>IFERROR(VLOOKUP(A197,'26'!U:V,2,0),"0")</f>
        <v>0</v>
      </c>
      <c r="CF197" s="5" t="s">
        <v>129</v>
      </c>
      <c r="CG197" s="15">
        <f t="shared" ref="CG197" si="1157">+CE197*D197</f>
        <v>0</v>
      </c>
      <c r="CH197" s="10" t="str">
        <f>IFERROR(VLOOKUP(A197,'27'!U:V,2,0),"0")</f>
        <v>0</v>
      </c>
      <c r="CI197" s="5" t="s">
        <v>129</v>
      </c>
      <c r="CJ197" s="15">
        <f t="shared" ref="CJ197" si="1158">+CH197*D197</f>
        <v>0</v>
      </c>
      <c r="CK197" s="10" t="str">
        <f>IFERROR(VLOOKUP(A197,'28'!U:V,2,0),"0")</f>
        <v>0</v>
      </c>
      <c r="CL197" s="5" t="s">
        <v>129</v>
      </c>
      <c r="CM197" s="15">
        <f t="shared" ref="CM197" si="1159">+CK197*D197</f>
        <v>0</v>
      </c>
      <c r="CN197" s="10" t="str">
        <f>IFERROR(VLOOKUP(A197,'29'!U:V,2,0),"0")</f>
        <v>0</v>
      </c>
      <c r="CO197" s="5" t="s">
        <v>129</v>
      </c>
      <c r="CP197" s="15">
        <f t="shared" ref="CP197" si="1160">+CN197*D197</f>
        <v>0</v>
      </c>
      <c r="CQ197" s="10" t="str">
        <f>IFERROR(VLOOKUP(A197,'30'!U:V,2,0),"0")</f>
        <v>0</v>
      </c>
      <c r="CR197" s="5" t="s">
        <v>129</v>
      </c>
      <c r="CS197" s="15">
        <f t="shared" ref="CS197" si="1161">+CQ197*D197</f>
        <v>0</v>
      </c>
      <c r="CT197" s="10" t="str">
        <f>IFERROR(VLOOKUP(A197,'31'!U:V,2,0),"0")</f>
        <v>0</v>
      </c>
      <c r="CU197" s="5" t="s">
        <v>129</v>
      </c>
      <c r="CV197" s="15">
        <f t="shared" si="410"/>
        <v>0</v>
      </c>
      <c r="CW197" s="10" t="str">
        <f>IFERROR(VLOOKUP(B197,'B-plus'!A:D,4,0),"0")</f>
        <v>0</v>
      </c>
      <c r="CX197" s="5" t="s">
        <v>129</v>
      </c>
      <c r="CY197" s="15">
        <f t="shared" si="411"/>
        <v>0</v>
      </c>
    </row>
    <row r="198" spans="1:103" x14ac:dyDescent="0.25">
      <c r="A198" s="5" t="s">
        <v>588</v>
      </c>
      <c r="B198" s="5" t="s">
        <v>588</v>
      </c>
      <c r="C198" s="4" t="s">
        <v>589</v>
      </c>
      <c r="D198" s="13">
        <v>27.35</v>
      </c>
      <c r="E198" s="19">
        <f t="shared" ref="E198:E248" si="1162">+H198+K198+N198+Q198+T198+W198+Z198+AC198+AF198+AI198+AL198+AO198+AR198+AU198+AX198+BA198+BD198+BG198+BJ198+BM198+BP198+BS198+BV198+BY198+CB198+CE198+CH198+CK198+CN198+CQ198+CT198</f>
        <v>0</v>
      </c>
      <c r="F198" s="5" t="s">
        <v>129</v>
      </c>
      <c r="G198" s="13">
        <f t="shared" ref="G198:G248" si="1163">+E198*D198</f>
        <v>0</v>
      </c>
      <c r="H198" s="10" t="str">
        <f>IFERROR(VLOOKUP(A198,'1'!U:V,2,0),"0")</f>
        <v>0</v>
      </c>
      <c r="I198" s="5" t="s">
        <v>129</v>
      </c>
      <c r="J198" s="15">
        <f t="shared" ref="J198" si="1164">+H198*D198</f>
        <v>0</v>
      </c>
      <c r="K198" s="10" t="str">
        <f>IFERROR(VLOOKUP(A198,'2'!U:V,2,0),"0")</f>
        <v>0</v>
      </c>
      <c r="L198" s="5" t="s">
        <v>129</v>
      </c>
      <c r="M198" s="15">
        <f t="shared" ref="M198" si="1165">+K198*D198</f>
        <v>0</v>
      </c>
      <c r="N198" s="10" t="str">
        <f>IFERROR(VLOOKUP(A198,'3'!U:V,2,0),"0")</f>
        <v>0</v>
      </c>
      <c r="O198" s="5" t="s">
        <v>129</v>
      </c>
      <c r="P198" s="15">
        <f t="shared" ref="P198" si="1166">+N198*D198</f>
        <v>0</v>
      </c>
      <c r="Q198" s="10" t="str">
        <f>IFERROR(VLOOKUP(A198,'4'!U:V,2,0),"0")</f>
        <v>0</v>
      </c>
      <c r="R198" s="5" t="s">
        <v>129</v>
      </c>
      <c r="S198" s="15">
        <f t="shared" ref="S198" si="1167">+Q198*D198</f>
        <v>0</v>
      </c>
      <c r="T198" s="10" t="str">
        <f>IFERROR(VLOOKUP(A198,'5'!U:V,2,0),"0")</f>
        <v>0</v>
      </c>
      <c r="U198" s="5" t="s">
        <v>129</v>
      </c>
      <c r="V198" s="15">
        <f t="shared" ref="V198" si="1168">+T198*D198</f>
        <v>0</v>
      </c>
      <c r="W198" s="10" t="str">
        <f>IFERROR(VLOOKUP(A198,'6'!U:V,2,0),"0")</f>
        <v>0</v>
      </c>
      <c r="X198" s="5" t="s">
        <v>129</v>
      </c>
      <c r="Y198" s="15">
        <f t="shared" ref="Y198" si="1169">+W198*D198</f>
        <v>0</v>
      </c>
      <c r="Z198" s="10" t="str">
        <f>IFERROR(VLOOKUP(A198,'7'!U:V,2,0),"0")</f>
        <v>0</v>
      </c>
      <c r="AA198" s="5" t="s">
        <v>129</v>
      </c>
      <c r="AB198" s="15">
        <f t="shared" ref="AB198" si="1170">+Z198*D198</f>
        <v>0</v>
      </c>
      <c r="AC198" s="10" t="str">
        <f>IFERROR(VLOOKUP(A198,'8'!U:V,2,0),"0")</f>
        <v>0</v>
      </c>
      <c r="AD198" s="5" t="s">
        <v>129</v>
      </c>
      <c r="AE198" s="15">
        <f t="shared" ref="AE198" si="1171">+AC198*D198</f>
        <v>0</v>
      </c>
      <c r="AF198" s="10" t="str">
        <f>IFERROR(VLOOKUP(A198,'9'!U:V,2,0),"0")</f>
        <v>0</v>
      </c>
      <c r="AG198" s="5" t="s">
        <v>129</v>
      </c>
      <c r="AH198" s="15">
        <f t="shared" ref="AH198" si="1172">+AF198*D198</f>
        <v>0</v>
      </c>
      <c r="AI198" s="10" t="str">
        <f>IFERROR(VLOOKUP(A198,'10'!U:V,2,0),"0")</f>
        <v>0</v>
      </c>
      <c r="AJ198" s="5" t="s">
        <v>129</v>
      </c>
      <c r="AK198" s="15">
        <f t="shared" ref="AK198" si="1173">+AI198*D198</f>
        <v>0</v>
      </c>
      <c r="AL198" s="10" t="str">
        <f>IFERROR(VLOOKUP(A198,'11'!U:V,2,0),"0")</f>
        <v>0</v>
      </c>
      <c r="AM198" s="5" t="s">
        <v>129</v>
      </c>
      <c r="AN198" s="15">
        <f t="shared" ref="AN198" si="1174">+AL198*D198</f>
        <v>0</v>
      </c>
      <c r="AO198" s="10" t="str">
        <f>IFERROR(VLOOKUP(A198,'12'!U:V,2,0),"0")</f>
        <v>0</v>
      </c>
      <c r="AP198" s="5" t="s">
        <v>129</v>
      </c>
      <c r="AQ198" s="15">
        <f t="shared" ref="AQ198" si="1175">+AO198*D198</f>
        <v>0</v>
      </c>
      <c r="AR198" s="10" t="str">
        <f>IFERROR(VLOOKUP(A198,'13'!U:V,2,0),"0")</f>
        <v>0</v>
      </c>
      <c r="AS198" s="5" t="s">
        <v>129</v>
      </c>
      <c r="AT198" s="15">
        <f t="shared" ref="AT198" si="1176">+AR198*D198</f>
        <v>0</v>
      </c>
      <c r="AU198" s="10" t="str">
        <f>IFERROR(VLOOKUP(A198,'14'!U:V,2,0),"0")</f>
        <v>0</v>
      </c>
      <c r="AV198" s="5" t="s">
        <v>129</v>
      </c>
      <c r="AW198" s="15">
        <f t="shared" ref="AW198" si="1177">+AU198*D198</f>
        <v>0</v>
      </c>
      <c r="AX198" s="10" t="str">
        <f>IFERROR(VLOOKUP(A198,'15'!U:V,2,0),"0")</f>
        <v>0</v>
      </c>
      <c r="AY198" s="5" t="s">
        <v>129</v>
      </c>
      <c r="AZ198" s="15">
        <f t="shared" ref="AZ198" si="1178">+AX198*D198</f>
        <v>0</v>
      </c>
      <c r="BA198" s="10" t="str">
        <f>IFERROR(VLOOKUP(A198,'16'!U:V,2,0),"0")</f>
        <v>0</v>
      </c>
      <c r="BB198" s="5" t="s">
        <v>129</v>
      </c>
      <c r="BC198" s="15">
        <f t="shared" ref="BC198" si="1179">+BA198*D198</f>
        <v>0</v>
      </c>
      <c r="BD198" s="10" t="str">
        <f>IFERROR(VLOOKUP(A198,'17'!U:V,2,0),"0")</f>
        <v>0</v>
      </c>
      <c r="BE198" s="5" t="s">
        <v>129</v>
      </c>
      <c r="BF198" s="15">
        <f t="shared" ref="BF198" si="1180">+BD198*D198</f>
        <v>0</v>
      </c>
      <c r="BG198" s="10" t="str">
        <f>IFERROR(VLOOKUP(A198,'18'!U:V,2,0),"0")</f>
        <v>0</v>
      </c>
      <c r="BH198" s="5" t="s">
        <v>129</v>
      </c>
      <c r="BI198" s="15">
        <f t="shared" ref="BI198" si="1181">+BG198*D198</f>
        <v>0</v>
      </c>
      <c r="BJ198" s="10" t="str">
        <f>IFERROR(VLOOKUP(A198,'19'!U:V,2,0),"0")</f>
        <v>0</v>
      </c>
      <c r="BK198" s="5" t="s">
        <v>129</v>
      </c>
      <c r="BL198" s="15">
        <f t="shared" ref="BL198" si="1182">+BJ198*D198</f>
        <v>0</v>
      </c>
      <c r="BM198" s="10" t="str">
        <f>IFERROR(VLOOKUP(A198,'20'!U:V,2,0),"0")</f>
        <v>0</v>
      </c>
      <c r="BN198" s="5" t="s">
        <v>129</v>
      </c>
      <c r="BO198" s="15">
        <f t="shared" ref="BO198" si="1183">+BM198*D198</f>
        <v>0</v>
      </c>
      <c r="BP198" s="10" t="str">
        <f>IFERROR(VLOOKUP(A198,'21'!U:V,2,0),"0")</f>
        <v>0</v>
      </c>
      <c r="BQ198" s="5" t="s">
        <v>129</v>
      </c>
      <c r="BR198" s="15">
        <f t="shared" ref="BR198" si="1184">+BP198*D198</f>
        <v>0</v>
      </c>
      <c r="BS198" s="10" t="str">
        <f>IFERROR(VLOOKUP(A198,'22'!U:V,2,0),"0")</f>
        <v>0</v>
      </c>
      <c r="BT198" s="5" t="s">
        <v>129</v>
      </c>
      <c r="BU198" s="15">
        <f t="shared" ref="BU198" si="1185">+BS198*D198</f>
        <v>0</v>
      </c>
      <c r="BV198" s="10" t="str">
        <f>IFERROR(VLOOKUP(A198,'23'!U:V,2,0),"0")</f>
        <v>0</v>
      </c>
      <c r="BW198" s="5" t="s">
        <v>129</v>
      </c>
      <c r="BX198" s="15">
        <f t="shared" ref="BX198" si="1186">+BV198*D198</f>
        <v>0</v>
      </c>
      <c r="BY198" s="10" t="str">
        <f>IFERROR(VLOOKUP(A198,'24'!U:V,2,0),"0")</f>
        <v>0</v>
      </c>
      <c r="BZ198" s="5" t="s">
        <v>129</v>
      </c>
      <c r="CA198" s="15">
        <f t="shared" ref="CA198" si="1187">+BY198*D198</f>
        <v>0</v>
      </c>
      <c r="CB198" s="10" t="str">
        <f>IFERROR(VLOOKUP(A198,'25'!U:V,2,0),"0")</f>
        <v>0</v>
      </c>
      <c r="CC198" s="5" t="s">
        <v>129</v>
      </c>
      <c r="CD198" s="15">
        <f t="shared" ref="CD198" si="1188">+CB198*D198</f>
        <v>0</v>
      </c>
      <c r="CE198" s="10" t="str">
        <f>IFERROR(VLOOKUP(A198,'26'!U:V,2,0),"0")</f>
        <v>0</v>
      </c>
      <c r="CF198" s="5" t="s">
        <v>129</v>
      </c>
      <c r="CG198" s="15">
        <f t="shared" ref="CG198" si="1189">+CE198*D198</f>
        <v>0</v>
      </c>
      <c r="CH198" s="10" t="str">
        <f>IFERROR(VLOOKUP(A198,'27'!U:V,2,0),"0")</f>
        <v>0</v>
      </c>
      <c r="CI198" s="5" t="s">
        <v>129</v>
      </c>
      <c r="CJ198" s="15">
        <f t="shared" ref="CJ198" si="1190">+CH198*D198</f>
        <v>0</v>
      </c>
      <c r="CK198" s="10" t="str">
        <f>IFERROR(VLOOKUP(A198,'28'!U:V,2,0),"0")</f>
        <v>0</v>
      </c>
      <c r="CL198" s="5" t="s">
        <v>129</v>
      </c>
      <c r="CM198" s="15">
        <f t="shared" ref="CM198" si="1191">+CK198*D198</f>
        <v>0</v>
      </c>
      <c r="CN198" s="10" t="str">
        <f>IFERROR(VLOOKUP(A198,'29'!U:V,2,0),"0")</f>
        <v>0</v>
      </c>
      <c r="CO198" s="5" t="s">
        <v>129</v>
      </c>
      <c r="CP198" s="15">
        <f t="shared" ref="CP198" si="1192">+CN198*D198</f>
        <v>0</v>
      </c>
      <c r="CQ198" s="10" t="str">
        <f>IFERROR(VLOOKUP(A198,'30'!U:V,2,0),"0")</f>
        <v>0</v>
      </c>
      <c r="CR198" s="5" t="s">
        <v>129</v>
      </c>
      <c r="CS198" s="15">
        <f t="shared" ref="CS198" si="1193">+CQ198*D198</f>
        <v>0</v>
      </c>
      <c r="CT198" s="10" t="str">
        <f>IFERROR(VLOOKUP(A198,'31'!U:V,2,0),"0")</f>
        <v>0</v>
      </c>
      <c r="CU198" s="5" t="s">
        <v>129</v>
      </c>
      <c r="CV198" s="15">
        <f t="shared" ref="CV198:CV248" si="1194">+CT198*D198</f>
        <v>0</v>
      </c>
      <c r="CW198" s="10" t="str">
        <f>IFERROR(VLOOKUP(B198,'B-plus'!A:D,4,0),"0")</f>
        <v>0</v>
      </c>
      <c r="CX198" s="5" t="s">
        <v>129</v>
      </c>
      <c r="CY198" s="15">
        <f t="shared" ref="CY198:CY248" si="1195">+CW198*D198</f>
        <v>0</v>
      </c>
    </row>
    <row r="199" spans="1:103" x14ac:dyDescent="0.25">
      <c r="A199" s="5" t="s">
        <v>590</v>
      </c>
      <c r="B199" s="5">
        <v>1100045</v>
      </c>
      <c r="C199" s="4" t="s">
        <v>591</v>
      </c>
      <c r="D199" s="95">
        <v>50</v>
      </c>
      <c r="E199" s="19">
        <f t="shared" si="1162"/>
        <v>0</v>
      </c>
      <c r="F199" s="5" t="s">
        <v>129</v>
      </c>
      <c r="G199" s="13">
        <f t="shared" si="1163"/>
        <v>0</v>
      </c>
      <c r="H199" s="10" t="str">
        <f>IFERROR(VLOOKUP(A199,'1'!U:V,2,0),"0")</f>
        <v>0</v>
      </c>
      <c r="I199" s="5" t="s">
        <v>129</v>
      </c>
      <c r="J199" s="15">
        <f t="shared" ref="J199" si="1196">+H199*D199</f>
        <v>0</v>
      </c>
      <c r="K199" s="10" t="str">
        <f>IFERROR(VLOOKUP(A199,'2'!U:V,2,0),"0")</f>
        <v>0</v>
      </c>
      <c r="L199" s="5" t="s">
        <v>129</v>
      </c>
      <c r="M199" s="15">
        <f t="shared" ref="M199" si="1197">+K199*D199</f>
        <v>0</v>
      </c>
      <c r="N199" s="10" t="str">
        <f>IFERROR(VLOOKUP(A199,'3'!U:V,2,0),"0")</f>
        <v>0</v>
      </c>
      <c r="O199" s="5" t="s">
        <v>129</v>
      </c>
      <c r="P199" s="15">
        <f t="shared" ref="P199" si="1198">+N199*D199</f>
        <v>0</v>
      </c>
      <c r="Q199" s="10" t="str">
        <f>IFERROR(VLOOKUP(A199,'4'!U:V,2,0),"0")</f>
        <v>0</v>
      </c>
      <c r="R199" s="5" t="s">
        <v>129</v>
      </c>
      <c r="S199" s="15">
        <f t="shared" ref="S199" si="1199">+Q199*D199</f>
        <v>0</v>
      </c>
      <c r="T199" s="10" t="str">
        <f>IFERROR(VLOOKUP(A199,'5'!U:V,2,0),"0")</f>
        <v>0</v>
      </c>
      <c r="U199" s="5" t="s">
        <v>129</v>
      </c>
      <c r="V199" s="15">
        <f t="shared" ref="V199" si="1200">+T199*D199</f>
        <v>0</v>
      </c>
      <c r="W199" s="10" t="str">
        <f>IFERROR(VLOOKUP(A199,'6'!U:V,2,0),"0")</f>
        <v>0</v>
      </c>
      <c r="X199" s="5" t="s">
        <v>129</v>
      </c>
      <c r="Y199" s="15">
        <f t="shared" ref="Y199" si="1201">+W199*D199</f>
        <v>0</v>
      </c>
      <c r="Z199" s="10" t="str">
        <f>IFERROR(VLOOKUP(A199,'7'!U:V,2,0),"0")</f>
        <v>0</v>
      </c>
      <c r="AA199" s="5" t="s">
        <v>129</v>
      </c>
      <c r="AB199" s="15">
        <f t="shared" ref="AB199" si="1202">+Z199*D199</f>
        <v>0</v>
      </c>
      <c r="AC199" s="10" t="str">
        <f>IFERROR(VLOOKUP(A199,'8'!U:V,2,0),"0")</f>
        <v>0</v>
      </c>
      <c r="AD199" s="5" t="s">
        <v>129</v>
      </c>
      <c r="AE199" s="15">
        <f t="shared" ref="AE199" si="1203">+AC199*D199</f>
        <v>0</v>
      </c>
      <c r="AF199" s="10" t="str">
        <f>IFERROR(VLOOKUP(A199,'9'!U:V,2,0),"0")</f>
        <v>0</v>
      </c>
      <c r="AG199" s="5" t="s">
        <v>129</v>
      </c>
      <c r="AH199" s="15">
        <f t="shared" ref="AH199" si="1204">+AF199*D199</f>
        <v>0</v>
      </c>
      <c r="AI199" s="10" t="str">
        <f>IFERROR(VLOOKUP(A199,'10'!U:V,2,0),"0")</f>
        <v>0</v>
      </c>
      <c r="AJ199" s="5" t="s">
        <v>129</v>
      </c>
      <c r="AK199" s="15">
        <f t="shared" ref="AK199" si="1205">+AI199*D199</f>
        <v>0</v>
      </c>
      <c r="AL199" s="10" t="str">
        <f>IFERROR(VLOOKUP(A199,'11'!U:V,2,0),"0")</f>
        <v>0</v>
      </c>
      <c r="AM199" s="5" t="s">
        <v>129</v>
      </c>
      <c r="AN199" s="15">
        <f t="shared" ref="AN199" si="1206">+AL199*D199</f>
        <v>0</v>
      </c>
      <c r="AO199" s="10" t="str">
        <f>IFERROR(VLOOKUP(A199,'12'!U:V,2,0),"0")</f>
        <v>0</v>
      </c>
      <c r="AP199" s="5" t="s">
        <v>129</v>
      </c>
      <c r="AQ199" s="15">
        <f t="shared" ref="AQ199" si="1207">+AO199*D199</f>
        <v>0</v>
      </c>
      <c r="AR199" s="10" t="str">
        <f>IFERROR(VLOOKUP(A199,'13'!U:V,2,0),"0")</f>
        <v>0</v>
      </c>
      <c r="AS199" s="5" t="s">
        <v>129</v>
      </c>
      <c r="AT199" s="15">
        <f t="shared" ref="AT199" si="1208">+AR199*D199</f>
        <v>0</v>
      </c>
      <c r="AU199" s="10" t="str">
        <f>IFERROR(VLOOKUP(A199,'14'!U:V,2,0),"0")</f>
        <v>0</v>
      </c>
      <c r="AV199" s="5" t="s">
        <v>129</v>
      </c>
      <c r="AW199" s="15">
        <f t="shared" ref="AW199" si="1209">+AU199*D199</f>
        <v>0</v>
      </c>
      <c r="AX199" s="10" t="str">
        <f>IFERROR(VLOOKUP(A199,'15'!U:V,2,0),"0")</f>
        <v>0</v>
      </c>
      <c r="AY199" s="5" t="s">
        <v>129</v>
      </c>
      <c r="AZ199" s="15">
        <f t="shared" ref="AZ199" si="1210">+AX199*D199</f>
        <v>0</v>
      </c>
      <c r="BA199" s="10" t="str">
        <f>IFERROR(VLOOKUP(A199,'16'!U:V,2,0),"0")</f>
        <v>0</v>
      </c>
      <c r="BB199" s="5" t="s">
        <v>129</v>
      </c>
      <c r="BC199" s="15">
        <f t="shared" ref="BC199" si="1211">+BA199*D199</f>
        <v>0</v>
      </c>
      <c r="BD199" s="10" t="str">
        <f>IFERROR(VLOOKUP(A199,'17'!U:V,2,0),"0")</f>
        <v>0</v>
      </c>
      <c r="BE199" s="5" t="s">
        <v>129</v>
      </c>
      <c r="BF199" s="15">
        <f t="shared" ref="BF199" si="1212">+BD199*D199</f>
        <v>0</v>
      </c>
      <c r="BG199" s="10" t="str">
        <f>IFERROR(VLOOKUP(A199,'18'!U:V,2,0),"0")</f>
        <v>0</v>
      </c>
      <c r="BH199" s="5" t="s">
        <v>129</v>
      </c>
      <c r="BI199" s="15">
        <f t="shared" ref="BI199" si="1213">+BG199*D199</f>
        <v>0</v>
      </c>
      <c r="BJ199" s="10" t="str">
        <f>IFERROR(VLOOKUP(A199,'19'!U:V,2,0),"0")</f>
        <v>0</v>
      </c>
      <c r="BK199" s="5" t="s">
        <v>129</v>
      </c>
      <c r="BL199" s="15">
        <f t="shared" ref="BL199" si="1214">+BJ199*D199</f>
        <v>0</v>
      </c>
      <c r="BM199" s="10" t="str">
        <f>IFERROR(VLOOKUP(A199,'20'!U:V,2,0),"0")</f>
        <v>0</v>
      </c>
      <c r="BN199" s="5" t="s">
        <v>129</v>
      </c>
      <c r="BO199" s="15">
        <f t="shared" ref="BO199" si="1215">+BM199*D199</f>
        <v>0</v>
      </c>
      <c r="BP199" s="10" t="str">
        <f>IFERROR(VLOOKUP(A199,'21'!U:V,2,0),"0")</f>
        <v>0</v>
      </c>
      <c r="BQ199" s="5" t="s">
        <v>129</v>
      </c>
      <c r="BR199" s="15">
        <f t="shared" ref="BR199" si="1216">+BP199*D199</f>
        <v>0</v>
      </c>
      <c r="BS199" s="10" t="str">
        <f>IFERROR(VLOOKUP(A199,'22'!U:V,2,0),"0")</f>
        <v>0</v>
      </c>
      <c r="BT199" s="5" t="s">
        <v>129</v>
      </c>
      <c r="BU199" s="15">
        <f t="shared" ref="BU199" si="1217">+BS199*D199</f>
        <v>0</v>
      </c>
      <c r="BV199" s="10" t="str">
        <f>IFERROR(VLOOKUP(A199,'23'!U:V,2,0),"0")</f>
        <v>0</v>
      </c>
      <c r="BW199" s="5" t="s">
        <v>129</v>
      </c>
      <c r="BX199" s="15">
        <f t="shared" ref="BX199" si="1218">+BV199*D199</f>
        <v>0</v>
      </c>
      <c r="BY199" s="10" t="str">
        <f>IFERROR(VLOOKUP(A199,'24'!U:V,2,0),"0")</f>
        <v>0</v>
      </c>
      <c r="BZ199" s="5" t="s">
        <v>129</v>
      </c>
      <c r="CA199" s="15">
        <f t="shared" ref="CA199" si="1219">+BY199*D199</f>
        <v>0</v>
      </c>
      <c r="CB199" s="10" t="str">
        <f>IFERROR(VLOOKUP(A199,'25'!U:V,2,0),"0")</f>
        <v>0</v>
      </c>
      <c r="CC199" s="5" t="s">
        <v>129</v>
      </c>
      <c r="CD199" s="15">
        <f t="shared" ref="CD199" si="1220">+CB199*D199</f>
        <v>0</v>
      </c>
      <c r="CE199" s="10" t="str">
        <f>IFERROR(VLOOKUP(A199,'26'!U:V,2,0),"0")</f>
        <v>0</v>
      </c>
      <c r="CF199" s="5" t="s">
        <v>129</v>
      </c>
      <c r="CG199" s="15">
        <f t="shared" ref="CG199" si="1221">+CE199*D199</f>
        <v>0</v>
      </c>
      <c r="CH199" s="10" t="str">
        <f>IFERROR(VLOOKUP(A199,'27'!U:V,2,0),"0")</f>
        <v>0</v>
      </c>
      <c r="CI199" s="5" t="s">
        <v>129</v>
      </c>
      <c r="CJ199" s="15">
        <f t="shared" ref="CJ199" si="1222">+CH199*D199</f>
        <v>0</v>
      </c>
      <c r="CK199" s="10" t="str">
        <f>IFERROR(VLOOKUP(A199,'28'!U:V,2,0),"0")</f>
        <v>0</v>
      </c>
      <c r="CL199" s="5" t="s">
        <v>129</v>
      </c>
      <c r="CM199" s="15">
        <f t="shared" ref="CM199" si="1223">+CK199*D199</f>
        <v>0</v>
      </c>
      <c r="CN199" s="10" t="str">
        <f>IFERROR(VLOOKUP(A199,'29'!U:V,2,0),"0")</f>
        <v>0</v>
      </c>
      <c r="CO199" s="5" t="s">
        <v>129</v>
      </c>
      <c r="CP199" s="15">
        <f t="shared" ref="CP199" si="1224">+CN199*D199</f>
        <v>0</v>
      </c>
      <c r="CQ199" s="10" t="str">
        <f>IFERROR(VLOOKUP(A199,'30'!U:V,2,0),"0")</f>
        <v>0</v>
      </c>
      <c r="CR199" s="5" t="s">
        <v>129</v>
      </c>
      <c r="CS199" s="15">
        <f t="shared" ref="CS199" si="1225">+CQ199*D199</f>
        <v>0</v>
      </c>
      <c r="CT199" s="10" t="str">
        <f>IFERROR(VLOOKUP(A199,'31'!U:V,2,0),"0")</f>
        <v>0</v>
      </c>
      <c r="CU199" s="5" t="s">
        <v>129</v>
      </c>
      <c r="CV199" s="15">
        <f t="shared" si="1194"/>
        <v>0</v>
      </c>
      <c r="CW199" s="10" t="str">
        <f>IFERROR(VLOOKUP(B199,'B-plus'!A:D,4,0),"0")</f>
        <v>0</v>
      </c>
      <c r="CX199" s="5" t="s">
        <v>129</v>
      </c>
      <c r="CY199" s="15">
        <f t="shared" si="1195"/>
        <v>0</v>
      </c>
    </row>
    <row r="200" spans="1:103" x14ac:dyDescent="0.25">
      <c r="A200" s="5" t="s">
        <v>592</v>
      </c>
      <c r="B200" s="5" t="s">
        <v>592</v>
      </c>
      <c r="C200" s="4" t="s">
        <v>593</v>
      </c>
      <c r="D200" s="13">
        <f>10.23*3</f>
        <v>30.69</v>
      </c>
      <c r="E200" s="19">
        <f t="shared" si="1162"/>
        <v>0</v>
      </c>
      <c r="F200" s="5" t="s">
        <v>129</v>
      </c>
      <c r="G200" s="13">
        <f t="shared" si="1163"/>
        <v>0</v>
      </c>
      <c r="H200" s="10" t="str">
        <f>IFERROR(VLOOKUP(A200,'1'!U:V,2,0),"0")</f>
        <v>0</v>
      </c>
      <c r="I200" s="5" t="s">
        <v>129</v>
      </c>
      <c r="J200" s="15">
        <f t="shared" ref="J200" si="1226">+H200*D200</f>
        <v>0</v>
      </c>
      <c r="K200" s="10" t="str">
        <f>IFERROR(VLOOKUP(A200,'2'!U:V,2,0),"0")</f>
        <v>0</v>
      </c>
      <c r="L200" s="5" t="s">
        <v>129</v>
      </c>
      <c r="M200" s="15">
        <f t="shared" ref="M200" si="1227">+K200*D200</f>
        <v>0</v>
      </c>
      <c r="N200" s="10" t="str">
        <f>IFERROR(VLOOKUP(A200,'3'!U:V,2,0),"0")</f>
        <v>0</v>
      </c>
      <c r="O200" s="5" t="s">
        <v>129</v>
      </c>
      <c r="P200" s="15">
        <f t="shared" ref="P200" si="1228">+N200*D200</f>
        <v>0</v>
      </c>
      <c r="Q200" s="10" t="str">
        <f>IFERROR(VLOOKUP(A200,'4'!U:V,2,0),"0")</f>
        <v>0</v>
      </c>
      <c r="R200" s="5" t="s">
        <v>129</v>
      </c>
      <c r="S200" s="15">
        <f t="shared" ref="S200" si="1229">+Q200*D200</f>
        <v>0</v>
      </c>
      <c r="T200" s="10" t="str">
        <f>IFERROR(VLOOKUP(A200,'5'!U:V,2,0),"0")</f>
        <v>0</v>
      </c>
      <c r="U200" s="5" t="s">
        <v>129</v>
      </c>
      <c r="V200" s="15">
        <f t="shared" ref="V200" si="1230">+T200*D200</f>
        <v>0</v>
      </c>
      <c r="W200" s="10" t="str">
        <f>IFERROR(VLOOKUP(A200,'6'!U:V,2,0),"0")</f>
        <v>0</v>
      </c>
      <c r="X200" s="5" t="s">
        <v>129</v>
      </c>
      <c r="Y200" s="15">
        <f t="shared" ref="Y200" si="1231">+W200*D200</f>
        <v>0</v>
      </c>
      <c r="Z200" s="10" t="str">
        <f>IFERROR(VLOOKUP(A200,'7'!U:V,2,0),"0")</f>
        <v>0</v>
      </c>
      <c r="AA200" s="5" t="s">
        <v>129</v>
      </c>
      <c r="AB200" s="15">
        <f t="shared" ref="AB200" si="1232">+Z200*D200</f>
        <v>0</v>
      </c>
      <c r="AC200" s="10" t="str">
        <f>IFERROR(VLOOKUP(A200,'8'!U:V,2,0),"0")</f>
        <v>0</v>
      </c>
      <c r="AD200" s="5" t="s">
        <v>129</v>
      </c>
      <c r="AE200" s="15">
        <f t="shared" ref="AE200" si="1233">+AC200*D200</f>
        <v>0</v>
      </c>
      <c r="AF200" s="10" t="str">
        <f>IFERROR(VLOOKUP(A200,'9'!U:V,2,0),"0")</f>
        <v>0</v>
      </c>
      <c r="AG200" s="5" t="s">
        <v>129</v>
      </c>
      <c r="AH200" s="15">
        <f t="shared" ref="AH200" si="1234">+AF200*D200</f>
        <v>0</v>
      </c>
      <c r="AI200" s="10" t="str">
        <f>IFERROR(VLOOKUP(A200,'10'!U:V,2,0),"0")</f>
        <v>0</v>
      </c>
      <c r="AJ200" s="5" t="s">
        <v>129</v>
      </c>
      <c r="AK200" s="15">
        <f t="shared" ref="AK200" si="1235">+AI200*D200</f>
        <v>0</v>
      </c>
      <c r="AL200" s="10" t="str">
        <f>IFERROR(VLOOKUP(A200,'11'!U:V,2,0),"0")</f>
        <v>0</v>
      </c>
      <c r="AM200" s="5" t="s">
        <v>129</v>
      </c>
      <c r="AN200" s="15">
        <f t="shared" ref="AN200" si="1236">+AL200*D200</f>
        <v>0</v>
      </c>
      <c r="AO200" s="10" t="str">
        <f>IFERROR(VLOOKUP(A200,'12'!U:V,2,0),"0")</f>
        <v>0</v>
      </c>
      <c r="AP200" s="5" t="s">
        <v>129</v>
      </c>
      <c r="AQ200" s="15">
        <f t="shared" ref="AQ200" si="1237">+AO200*D200</f>
        <v>0</v>
      </c>
      <c r="AR200" s="10" t="str">
        <f>IFERROR(VLOOKUP(A200,'13'!U:V,2,0),"0")</f>
        <v>0</v>
      </c>
      <c r="AS200" s="5" t="s">
        <v>129</v>
      </c>
      <c r="AT200" s="15">
        <f t="shared" ref="AT200" si="1238">+AR200*D200</f>
        <v>0</v>
      </c>
      <c r="AU200" s="10" t="str">
        <f>IFERROR(VLOOKUP(A200,'14'!U:V,2,0),"0")</f>
        <v>0</v>
      </c>
      <c r="AV200" s="5" t="s">
        <v>129</v>
      </c>
      <c r="AW200" s="15">
        <f t="shared" ref="AW200" si="1239">+AU200*D200</f>
        <v>0</v>
      </c>
      <c r="AX200" s="10" t="str">
        <f>IFERROR(VLOOKUP(A200,'15'!U:V,2,0),"0")</f>
        <v>0</v>
      </c>
      <c r="AY200" s="5" t="s">
        <v>129</v>
      </c>
      <c r="AZ200" s="15">
        <f t="shared" ref="AZ200" si="1240">+AX200*D200</f>
        <v>0</v>
      </c>
      <c r="BA200" s="10" t="str">
        <f>IFERROR(VLOOKUP(A200,'16'!U:V,2,0),"0")</f>
        <v>0</v>
      </c>
      <c r="BB200" s="5" t="s">
        <v>129</v>
      </c>
      <c r="BC200" s="15">
        <f t="shared" ref="BC200" si="1241">+BA200*D200</f>
        <v>0</v>
      </c>
      <c r="BD200" s="10" t="str">
        <f>IFERROR(VLOOKUP(A200,'17'!U:V,2,0),"0")</f>
        <v>0</v>
      </c>
      <c r="BE200" s="5" t="s">
        <v>129</v>
      </c>
      <c r="BF200" s="15">
        <f t="shared" ref="BF200" si="1242">+BD200*D200</f>
        <v>0</v>
      </c>
      <c r="BG200" s="10" t="str">
        <f>IFERROR(VLOOKUP(A200,'18'!U:V,2,0),"0")</f>
        <v>0</v>
      </c>
      <c r="BH200" s="5" t="s">
        <v>129</v>
      </c>
      <c r="BI200" s="15">
        <f t="shared" ref="BI200" si="1243">+BG200*D200</f>
        <v>0</v>
      </c>
      <c r="BJ200" s="10" t="str">
        <f>IFERROR(VLOOKUP(A200,'19'!U:V,2,0),"0")</f>
        <v>0</v>
      </c>
      <c r="BK200" s="5" t="s">
        <v>129</v>
      </c>
      <c r="BL200" s="15">
        <f t="shared" ref="BL200" si="1244">+BJ200*D200</f>
        <v>0</v>
      </c>
      <c r="BM200" s="10" t="str">
        <f>IFERROR(VLOOKUP(A200,'20'!U:V,2,0),"0")</f>
        <v>0</v>
      </c>
      <c r="BN200" s="5" t="s">
        <v>129</v>
      </c>
      <c r="BO200" s="15">
        <f t="shared" ref="BO200" si="1245">+BM200*D200</f>
        <v>0</v>
      </c>
      <c r="BP200" s="10" t="str">
        <f>IFERROR(VLOOKUP(A200,'21'!U:V,2,0),"0")</f>
        <v>0</v>
      </c>
      <c r="BQ200" s="5" t="s">
        <v>129</v>
      </c>
      <c r="BR200" s="15">
        <f t="shared" ref="BR200" si="1246">+BP200*D200</f>
        <v>0</v>
      </c>
      <c r="BS200" s="10" t="str">
        <f>IFERROR(VLOOKUP(A200,'22'!U:V,2,0),"0")</f>
        <v>0</v>
      </c>
      <c r="BT200" s="5" t="s">
        <v>129</v>
      </c>
      <c r="BU200" s="15">
        <f t="shared" ref="BU200" si="1247">+BS200*D200</f>
        <v>0</v>
      </c>
      <c r="BV200" s="10" t="str">
        <f>IFERROR(VLOOKUP(A200,'23'!U:V,2,0),"0")</f>
        <v>0</v>
      </c>
      <c r="BW200" s="5" t="s">
        <v>129</v>
      </c>
      <c r="BX200" s="15">
        <f t="shared" ref="BX200" si="1248">+BV200*D200</f>
        <v>0</v>
      </c>
      <c r="BY200" s="10" t="str">
        <f>IFERROR(VLOOKUP(A200,'24'!U:V,2,0),"0")</f>
        <v>0</v>
      </c>
      <c r="BZ200" s="5" t="s">
        <v>129</v>
      </c>
      <c r="CA200" s="15">
        <f t="shared" ref="CA200" si="1249">+BY200*D200</f>
        <v>0</v>
      </c>
      <c r="CB200" s="10" t="str">
        <f>IFERROR(VLOOKUP(A200,'25'!U:V,2,0),"0")</f>
        <v>0</v>
      </c>
      <c r="CC200" s="5" t="s">
        <v>129</v>
      </c>
      <c r="CD200" s="15">
        <f t="shared" ref="CD200" si="1250">+CB200*D200</f>
        <v>0</v>
      </c>
      <c r="CE200" s="10" t="str">
        <f>IFERROR(VLOOKUP(A200,'26'!U:V,2,0),"0")</f>
        <v>0</v>
      </c>
      <c r="CF200" s="5" t="s">
        <v>129</v>
      </c>
      <c r="CG200" s="15">
        <f t="shared" ref="CG200" si="1251">+CE200*D200</f>
        <v>0</v>
      </c>
      <c r="CH200" s="10" t="str">
        <f>IFERROR(VLOOKUP(A200,'27'!U:V,2,0),"0")</f>
        <v>0</v>
      </c>
      <c r="CI200" s="5" t="s">
        <v>129</v>
      </c>
      <c r="CJ200" s="15">
        <f t="shared" ref="CJ200" si="1252">+CH200*D200</f>
        <v>0</v>
      </c>
      <c r="CK200" s="10" t="str">
        <f>IFERROR(VLOOKUP(A200,'28'!U:V,2,0),"0")</f>
        <v>0</v>
      </c>
      <c r="CL200" s="5" t="s">
        <v>129</v>
      </c>
      <c r="CM200" s="15">
        <f t="shared" ref="CM200" si="1253">+CK200*D200</f>
        <v>0</v>
      </c>
      <c r="CN200" s="10" t="str">
        <f>IFERROR(VLOOKUP(A200,'29'!U:V,2,0),"0")</f>
        <v>0</v>
      </c>
      <c r="CO200" s="5" t="s">
        <v>129</v>
      </c>
      <c r="CP200" s="15">
        <f t="shared" ref="CP200" si="1254">+CN200*D200</f>
        <v>0</v>
      </c>
      <c r="CQ200" s="10" t="str">
        <f>IFERROR(VLOOKUP(A200,'30'!U:V,2,0),"0")</f>
        <v>0</v>
      </c>
      <c r="CR200" s="5" t="s">
        <v>129</v>
      </c>
      <c r="CS200" s="15">
        <f t="shared" ref="CS200" si="1255">+CQ200*D200</f>
        <v>0</v>
      </c>
      <c r="CT200" s="10" t="str">
        <f>IFERROR(VLOOKUP(A200,'31'!U:V,2,0),"0")</f>
        <v>0</v>
      </c>
      <c r="CU200" s="5" t="s">
        <v>129</v>
      </c>
      <c r="CV200" s="15">
        <f t="shared" si="1194"/>
        <v>0</v>
      </c>
      <c r="CW200" s="10" t="str">
        <f>IFERROR(VLOOKUP(B200,'B-plus'!A:D,4,0),"0")</f>
        <v>0</v>
      </c>
      <c r="CX200" s="5" t="s">
        <v>129</v>
      </c>
      <c r="CY200" s="15">
        <f t="shared" si="1195"/>
        <v>0</v>
      </c>
    </row>
    <row r="201" spans="1:103" x14ac:dyDescent="0.25">
      <c r="A201" s="5" t="s">
        <v>594</v>
      </c>
      <c r="B201" s="5">
        <v>20054646</v>
      </c>
      <c r="C201" s="4" t="s">
        <v>595</v>
      </c>
      <c r="D201" s="13">
        <v>10.23</v>
      </c>
      <c r="E201" s="19">
        <f t="shared" si="1162"/>
        <v>1182</v>
      </c>
      <c r="F201" s="5" t="s">
        <v>129</v>
      </c>
      <c r="G201" s="13">
        <f t="shared" si="1163"/>
        <v>12091.86</v>
      </c>
      <c r="H201" s="10" t="str">
        <f>IFERROR(VLOOKUP(A201,'1'!U:V,2,0),"0")</f>
        <v>0</v>
      </c>
      <c r="I201" s="5" t="s">
        <v>129</v>
      </c>
      <c r="J201" s="15">
        <f t="shared" ref="J201" si="1256">+H201*D201</f>
        <v>0</v>
      </c>
      <c r="K201" s="10" t="str">
        <f>IFERROR(VLOOKUP(A201,'2'!U:V,2,0),"0")</f>
        <v>0</v>
      </c>
      <c r="L201" s="5" t="s">
        <v>129</v>
      </c>
      <c r="M201" s="15">
        <f t="shared" ref="M201" si="1257">+K201*D201</f>
        <v>0</v>
      </c>
      <c r="N201" s="10" t="str">
        <f>IFERROR(VLOOKUP(A201,'3'!U:V,2,0),"0")</f>
        <v>0</v>
      </c>
      <c r="O201" s="5" t="s">
        <v>129</v>
      </c>
      <c r="P201" s="15">
        <f t="shared" ref="P201" si="1258">+N201*D201</f>
        <v>0</v>
      </c>
      <c r="Q201" s="10" t="str">
        <f>IFERROR(VLOOKUP(A201,'4'!U:V,2,0),"0")</f>
        <v>0</v>
      </c>
      <c r="R201" s="5" t="s">
        <v>129</v>
      </c>
      <c r="S201" s="15">
        <f t="shared" ref="S201" si="1259">+Q201*D201</f>
        <v>0</v>
      </c>
      <c r="T201" s="10" t="str">
        <f>IFERROR(VLOOKUP(A201,'5'!U:V,2,0),"0")</f>
        <v>0</v>
      </c>
      <c r="U201" s="5" t="s">
        <v>129</v>
      </c>
      <c r="V201" s="15">
        <f t="shared" ref="V201" si="1260">+T201*D201</f>
        <v>0</v>
      </c>
      <c r="W201" s="10" t="str">
        <f>IFERROR(VLOOKUP(A201,'6'!U:V,2,0),"0")</f>
        <v>0</v>
      </c>
      <c r="X201" s="5" t="s">
        <v>129</v>
      </c>
      <c r="Y201" s="15">
        <f t="shared" ref="Y201" si="1261">+W201*D201</f>
        <v>0</v>
      </c>
      <c r="Z201" s="10" t="str">
        <f>IFERROR(VLOOKUP(A201,'7'!U:V,2,0),"0")</f>
        <v>0</v>
      </c>
      <c r="AA201" s="5" t="s">
        <v>129</v>
      </c>
      <c r="AB201" s="15">
        <f t="shared" ref="AB201" si="1262">+Z201*D201</f>
        <v>0</v>
      </c>
      <c r="AC201" s="10" t="str">
        <f>IFERROR(VLOOKUP(A201,'8'!U:V,2,0),"0")</f>
        <v>0</v>
      </c>
      <c r="AD201" s="5" t="s">
        <v>129</v>
      </c>
      <c r="AE201" s="15">
        <f t="shared" ref="AE201" si="1263">+AC201*D201</f>
        <v>0</v>
      </c>
      <c r="AF201" s="10" t="str">
        <f>IFERROR(VLOOKUP(A201,'9'!U:V,2,0),"0")</f>
        <v>0</v>
      </c>
      <c r="AG201" s="5" t="s">
        <v>129</v>
      </c>
      <c r="AH201" s="15">
        <f t="shared" ref="AH201" si="1264">+AF201*D201</f>
        <v>0</v>
      </c>
      <c r="AI201" s="10" t="str">
        <f>IFERROR(VLOOKUP(A201,'10'!U:V,2,0),"0")</f>
        <v>0</v>
      </c>
      <c r="AJ201" s="5" t="s">
        <v>129</v>
      </c>
      <c r="AK201" s="15">
        <f t="shared" ref="AK201" si="1265">+AI201*D201</f>
        <v>0</v>
      </c>
      <c r="AL201" s="10">
        <f>IFERROR(VLOOKUP(A201,'11'!U:V,2,0),"0")</f>
        <v>27</v>
      </c>
      <c r="AM201" s="5" t="s">
        <v>129</v>
      </c>
      <c r="AN201" s="15">
        <f t="shared" ref="AN201" si="1266">+AL201*D201</f>
        <v>276.21000000000004</v>
      </c>
      <c r="AO201" s="10" t="str">
        <f>IFERROR(VLOOKUP(A201,'12'!U:V,2,0),"0")</f>
        <v>0</v>
      </c>
      <c r="AP201" s="5" t="s">
        <v>129</v>
      </c>
      <c r="AQ201" s="15">
        <f t="shared" ref="AQ201" si="1267">+AO201*D201</f>
        <v>0</v>
      </c>
      <c r="AR201" s="10">
        <f>IFERROR(VLOOKUP(A201,'13'!U:V,2,0),"0")</f>
        <v>27</v>
      </c>
      <c r="AS201" s="5" t="s">
        <v>129</v>
      </c>
      <c r="AT201" s="15">
        <f t="shared" ref="AT201" si="1268">+AR201*D201</f>
        <v>276.21000000000004</v>
      </c>
      <c r="AU201" s="10">
        <f>IFERROR(VLOOKUP(A201,'14'!U:V,2,0),"0")</f>
        <v>90</v>
      </c>
      <c r="AV201" s="5" t="s">
        <v>129</v>
      </c>
      <c r="AW201" s="15">
        <f t="shared" ref="AW201" si="1269">+AU201*D201</f>
        <v>920.7</v>
      </c>
      <c r="AX201" s="10">
        <f>IFERROR(VLOOKUP(A201,'15'!U:V,2,0),"0")</f>
        <v>132</v>
      </c>
      <c r="AY201" s="5" t="s">
        <v>129</v>
      </c>
      <c r="AZ201" s="15">
        <f t="shared" ref="AZ201" si="1270">+AX201*D201</f>
        <v>1350.3600000000001</v>
      </c>
      <c r="BA201" s="10">
        <f>IFERROR(VLOOKUP(A201,'16'!U:V,2,0),"0")</f>
        <v>78</v>
      </c>
      <c r="BB201" s="5" t="s">
        <v>129</v>
      </c>
      <c r="BC201" s="15">
        <f t="shared" ref="BC201" si="1271">+BA201*D201</f>
        <v>797.94</v>
      </c>
      <c r="BD201" s="10">
        <f>IFERROR(VLOOKUP(A201,'17'!U:V,2,0),"0")</f>
        <v>72</v>
      </c>
      <c r="BE201" s="5" t="s">
        <v>129</v>
      </c>
      <c r="BF201" s="15">
        <f t="shared" ref="BF201" si="1272">+BD201*D201</f>
        <v>736.56000000000006</v>
      </c>
      <c r="BG201" s="10">
        <f>IFERROR(VLOOKUP(A201,'18'!U:V,2,0),"0")</f>
        <v>39</v>
      </c>
      <c r="BH201" s="5" t="s">
        <v>129</v>
      </c>
      <c r="BI201" s="15">
        <f t="shared" ref="BI201" si="1273">+BG201*D201</f>
        <v>398.97</v>
      </c>
      <c r="BJ201" s="10">
        <f>IFERROR(VLOOKUP(A201,'19'!U:V,2,0),"0")</f>
        <v>21</v>
      </c>
      <c r="BK201" s="5" t="s">
        <v>129</v>
      </c>
      <c r="BL201" s="15">
        <f t="shared" ref="BL201" si="1274">+BJ201*D201</f>
        <v>214.83</v>
      </c>
      <c r="BM201" s="10">
        <f>IFERROR(VLOOKUP(A201,'20'!U:V,2,0),"0")</f>
        <v>69</v>
      </c>
      <c r="BN201" s="5" t="s">
        <v>129</v>
      </c>
      <c r="BO201" s="15">
        <f t="shared" ref="BO201" si="1275">+BM201*D201</f>
        <v>705.87</v>
      </c>
      <c r="BP201" s="10">
        <f>IFERROR(VLOOKUP(A201,'21'!U:V,2,0),"0")</f>
        <v>48</v>
      </c>
      <c r="BQ201" s="5" t="s">
        <v>129</v>
      </c>
      <c r="BR201" s="15">
        <f t="shared" ref="BR201" si="1276">+BP201*D201</f>
        <v>491.04</v>
      </c>
      <c r="BS201" s="10">
        <f>IFERROR(VLOOKUP(A201,'22'!U:V,2,0),"0")</f>
        <v>54</v>
      </c>
      <c r="BT201" s="5" t="s">
        <v>129</v>
      </c>
      <c r="BU201" s="15">
        <f t="shared" ref="BU201" si="1277">+BS201*D201</f>
        <v>552.42000000000007</v>
      </c>
      <c r="BV201" s="10">
        <f>IFERROR(VLOOKUP(A201,'23'!U:V,2,0),"0")</f>
        <v>6</v>
      </c>
      <c r="BW201" s="5" t="s">
        <v>129</v>
      </c>
      <c r="BX201" s="15">
        <f t="shared" ref="BX201" si="1278">+BV201*D201</f>
        <v>61.38</v>
      </c>
      <c r="BY201" s="10">
        <f>IFERROR(VLOOKUP(A201,'24'!U:V,2,0),"0")</f>
        <v>57</v>
      </c>
      <c r="BZ201" s="5" t="s">
        <v>129</v>
      </c>
      <c r="CA201" s="15">
        <f t="shared" ref="CA201" si="1279">+BY201*D201</f>
        <v>583.11</v>
      </c>
      <c r="CB201" s="10">
        <f>IFERROR(VLOOKUP(A201,'25'!U:V,2,0),"0")</f>
        <v>21</v>
      </c>
      <c r="CC201" s="5" t="s">
        <v>129</v>
      </c>
      <c r="CD201" s="15">
        <f t="shared" ref="CD201" si="1280">+CB201*D201</f>
        <v>214.83</v>
      </c>
      <c r="CE201" s="10">
        <f>IFERROR(VLOOKUP(A201,'26'!U:V,2,0),"0")</f>
        <v>69</v>
      </c>
      <c r="CF201" s="5" t="s">
        <v>129</v>
      </c>
      <c r="CG201" s="15">
        <f t="shared" ref="CG201" si="1281">+CE201*D201</f>
        <v>705.87</v>
      </c>
      <c r="CH201" s="10">
        <f>IFERROR(VLOOKUP(A201,'27'!U:V,2,0),"0")</f>
        <v>42</v>
      </c>
      <c r="CI201" s="5" t="s">
        <v>129</v>
      </c>
      <c r="CJ201" s="15">
        <f t="shared" ref="CJ201" si="1282">+CH201*D201</f>
        <v>429.66</v>
      </c>
      <c r="CK201" s="10">
        <f>IFERROR(VLOOKUP(A201,'28'!U:V,2,0),"0")</f>
        <v>93</v>
      </c>
      <c r="CL201" s="5" t="s">
        <v>129</v>
      </c>
      <c r="CM201" s="15">
        <f t="shared" ref="CM201" si="1283">+CK201*D201</f>
        <v>951.39</v>
      </c>
      <c r="CN201" s="10">
        <f>IFERROR(VLOOKUP(A201,'29'!U:V,2,0),"0")</f>
        <v>72</v>
      </c>
      <c r="CO201" s="5" t="s">
        <v>129</v>
      </c>
      <c r="CP201" s="15">
        <f t="shared" ref="CP201" si="1284">+CN201*D201</f>
        <v>736.56000000000006</v>
      </c>
      <c r="CQ201" s="10">
        <f>IFERROR(VLOOKUP(A201,'30'!U:V,2,0),"0")</f>
        <v>72</v>
      </c>
      <c r="CR201" s="5" t="s">
        <v>129</v>
      </c>
      <c r="CS201" s="15">
        <f t="shared" ref="CS201" si="1285">+CQ201*D201</f>
        <v>736.56000000000006</v>
      </c>
      <c r="CT201" s="10">
        <f>IFERROR(VLOOKUP(A201,'31'!U:V,2,0),"0")</f>
        <v>93</v>
      </c>
      <c r="CU201" s="5" t="s">
        <v>129</v>
      </c>
      <c r="CV201" s="15">
        <f t="shared" si="1194"/>
        <v>951.39</v>
      </c>
      <c r="CW201" s="10">
        <f>IFERROR(VLOOKUP(B201,'B-plus'!A:D,4,0),"0")</f>
        <v>288</v>
      </c>
      <c r="CX201" s="5" t="s">
        <v>129</v>
      </c>
      <c r="CY201" s="15">
        <f t="shared" si="1195"/>
        <v>2946.2400000000002</v>
      </c>
    </row>
    <row r="202" spans="1:103" x14ac:dyDescent="0.25">
      <c r="A202" s="5" t="s">
        <v>596</v>
      </c>
      <c r="B202" s="5">
        <v>20039042</v>
      </c>
      <c r="C202" s="4" t="s">
        <v>597</v>
      </c>
      <c r="D202" s="13">
        <v>17.010000000000002</v>
      </c>
      <c r="E202" s="19">
        <f t="shared" si="1162"/>
        <v>0</v>
      </c>
      <c r="F202" s="5" t="s">
        <v>129</v>
      </c>
      <c r="G202" s="13">
        <f t="shared" si="1163"/>
        <v>0</v>
      </c>
      <c r="H202" s="10" t="str">
        <f>IFERROR(VLOOKUP(A202,'1'!U:V,2,0),"0")</f>
        <v>0</v>
      </c>
      <c r="I202" s="5" t="s">
        <v>129</v>
      </c>
      <c r="J202" s="15">
        <f t="shared" ref="J202" si="1286">+H202*D202</f>
        <v>0</v>
      </c>
      <c r="K202" s="10" t="str">
        <f>IFERROR(VLOOKUP(A202,'2'!U:V,2,0),"0")</f>
        <v>0</v>
      </c>
      <c r="L202" s="5" t="s">
        <v>129</v>
      </c>
      <c r="M202" s="15">
        <f t="shared" ref="M202" si="1287">+K202*D202</f>
        <v>0</v>
      </c>
      <c r="N202" s="10" t="str">
        <f>IFERROR(VLOOKUP(A202,'3'!U:V,2,0),"0")</f>
        <v>0</v>
      </c>
      <c r="O202" s="5" t="s">
        <v>129</v>
      </c>
      <c r="P202" s="15">
        <f t="shared" ref="P202" si="1288">+N202*D202</f>
        <v>0</v>
      </c>
      <c r="Q202" s="10" t="str">
        <f>IFERROR(VLOOKUP(A202,'4'!U:V,2,0),"0")</f>
        <v>0</v>
      </c>
      <c r="R202" s="5" t="s">
        <v>129</v>
      </c>
      <c r="S202" s="15">
        <f t="shared" ref="S202" si="1289">+Q202*D202</f>
        <v>0</v>
      </c>
      <c r="T202" s="10" t="str">
        <f>IFERROR(VLOOKUP(A202,'5'!U:V,2,0),"0")</f>
        <v>0</v>
      </c>
      <c r="U202" s="5" t="s">
        <v>129</v>
      </c>
      <c r="V202" s="15">
        <f t="shared" ref="V202" si="1290">+T202*D202</f>
        <v>0</v>
      </c>
      <c r="W202" s="10" t="str">
        <f>IFERROR(VLOOKUP(A202,'6'!U:V,2,0),"0")</f>
        <v>0</v>
      </c>
      <c r="X202" s="5" t="s">
        <v>129</v>
      </c>
      <c r="Y202" s="15">
        <f t="shared" ref="Y202" si="1291">+W202*D202</f>
        <v>0</v>
      </c>
      <c r="Z202" s="10" t="str">
        <f>IFERROR(VLOOKUP(A202,'7'!U:V,2,0),"0")</f>
        <v>0</v>
      </c>
      <c r="AA202" s="5" t="s">
        <v>129</v>
      </c>
      <c r="AB202" s="15">
        <f t="shared" ref="AB202" si="1292">+Z202*D202</f>
        <v>0</v>
      </c>
      <c r="AC202" s="10" t="str">
        <f>IFERROR(VLOOKUP(A202,'8'!U:V,2,0),"0")</f>
        <v>0</v>
      </c>
      <c r="AD202" s="5" t="s">
        <v>129</v>
      </c>
      <c r="AE202" s="15">
        <f t="shared" ref="AE202" si="1293">+AC202*D202</f>
        <v>0</v>
      </c>
      <c r="AF202" s="10" t="str">
        <f>IFERROR(VLOOKUP(A202,'9'!U:V,2,0),"0")</f>
        <v>0</v>
      </c>
      <c r="AG202" s="5" t="s">
        <v>129</v>
      </c>
      <c r="AH202" s="15">
        <f t="shared" ref="AH202" si="1294">+AF202*D202</f>
        <v>0</v>
      </c>
      <c r="AI202" s="10" t="str">
        <f>IFERROR(VLOOKUP(A202,'10'!U:V,2,0),"0")</f>
        <v>0</v>
      </c>
      <c r="AJ202" s="5" t="s">
        <v>129</v>
      </c>
      <c r="AK202" s="15">
        <f t="shared" ref="AK202" si="1295">+AI202*D202</f>
        <v>0</v>
      </c>
      <c r="AL202" s="10" t="str">
        <f>IFERROR(VLOOKUP(A202,'11'!U:V,2,0),"0")</f>
        <v>0</v>
      </c>
      <c r="AM202" s="5" t="s">
        <v>129</v>
      </c>
      <c r="AN202" s="15">
        <f t="shared" ref="AN202" si="1296">+AL202*D202</f>
        <v>0</v>
      </c>
      <c r="AO202" s="10" t="str">
        <f>IFERROR(VLOOKUP(A202,'12'!U:V,2,0),"0")</f>
        <v>0</v>
      </c>
      <c r="AP202" s="5" t="s">
        <v>129</v>
      </c>
      <c r="AQ202" s="15">
        <f t="shared" ref="AQ202" si="1297">+AO202*D202</f>
        <v>0</v>
      </c>
      <c r="AR202" s="10" t="str">
        <f>IFERROR(VLOOKUP(A202,'13'!U:V,2,0),"0")</f>
        <v>0</v>
      </c>
      <c r="AS202" s="5" t="s">
        <v>129</v>
      </c>
      <c r="AT202" s="15">
        <f t="shared" ref="AT202" si="1298">+AR202*D202</f>
        <v>0</v>
      </c>
      <c r="AU202" s="10" t="str">
        <f>IFERROR(VLOOKUP(A202,'14'!U:V,2,0),"0")</f>
        <v>0</v>
      </c>
      <c r="AV202" s="5" t="s">
        <v>129</v>
      </c>
      <c r="AW202" s="15">
        <f t="shared" ref="AW202" si="1299">+AU202*D202</f>
        <v>0</v>
      </c>
      <c r="AX202" s="10" t="str">
        <f>IFERROR(VLOOKUP(A202,'15'!U:V,2,0),"0")</f>
        <v>0</v>
      </c>
      <c r="AY202" s="5" t="s">
        <v>129</v>
      </c>
      <c r="AZ202" s="15">
        <f t="shared" ref="AZ202" si="1300">+AX202*D202</f>
        <v>0</v>
      </c>
      <c r="BA202" s="10" t="str">
        <f>IFERROR(VLOOKUP(A202,'16'!U:V,2,0),"0")</f>
        <v>0</v>
      </c>
      <c r="BB202" s="5" t="s">
        <v>129</v>
      </c>
      <c r="BC202" s="15">
        <f t="shared" ref="BC202" si="1301">+BA202*D202</f>
        <v>0</v>
      </c>
      <c r="BD202" s="10" t="str">
        <f>IFERROR(VLOOKUP(A202,'17'!U:V,2,0),"0")</f>
        <v>0</v>
      </c>
      <c r="BE202" s="5" t="s">
        <v>129</v>
      </c>
      <c r="BF202" s="15">
        <f t="shared" ref="BF202" si="1302">+BD202*D202</f>
        <v>0</v>
      </c>
      <c r="BG202" s="10" t="str">
        <f>IFERROR(VLOOKUP(A202,'18'!U:V,2,0),"0")</f>
        <v>0</v>
      </c>
      <c r="BH202" s="5" t="s">
        <v>129</v>
      </c>
      <c r="BI202" s="15">
        <f t="shared" ref="BI202" si="1303">+BG202*D202</f>
        <v>0</v>
      </c>
      <c r="BJ202" s="10" t="str">
        <f>IFERROR(VLOOKUP(A202,'19'!U:V,2,0),"0")</f>
        <v>0</v>
      </c>
      <c r="BK202" s="5" t="s">
        <v>129</v>
      </c>
      <c r="BL202" s="15">
        <f t="shared" ref="BL202" si="1304">+BJ202*D202</f>
        <v>0</v>
      </c>
      <c r="BM202" s="10" t="str">
        <f>IFERROR(VLOOKUP(A202,'20'!U:V,2,0),"0")</f>
        <v>0</v>
      </c>
      <c r="BN202" s="5" t="s">
        <v>129</v>
      </c>
      <c r="BO202" s="15">
        <f t="shared" ref="BO202" si="1305">+BM202*D202</f>
        <v>0</v>
      </c>
      <c r="BP202" s="10" t="str">
        <f>IFERROR(VLOOKUP(A202,'21'!U:V,2,0),"0")</f>
        <v>0</v>
      </c>
      <c r="BQ202" s="5" t="s">
        <v>129</v>
      </c>
      <c r="BR202" s="15">
        <f t="shared" ref="BR202" si="1306">+BP202*D202</f>
        <v>0</v>
      </c>
      <c r="BS202" s="10" t="str">
        <f>IFERROR(VLOOKUP(A202,'22'!U:V,2,0),"0")</f>
        <v>0</v>
      </c>
      <c r="BT202" s="5" t="s">
        <v>129</v>
      </c>
      <c r="BU202" s="15">
        <f t="shared" ref="BU202" si="1307">+BS202*D202</f>
        <v>0</v>
      </c>
      <c r="BV202" s="10" t="str">
        <f>IFERROR(VLOOKUP(A202,'23'!U:V,2,0),"0")</f>
        <v>0</v>
      </c>
      <c r="BW202" s="5" t="s">
        <v>129</v>
      </c>
      <c r="BX202" s="15">
        <f t="shared" ref="BX202" si="1308">+BV202*D202</f>
        <v>0</v>
      </c>
      <c r="BY202" s="10" t="str">
        <f>IFERROR(VLOOKUP(A202,'24'!U:V,2,0),"0")</f>
        <v>0</v>
      </c>
      <c r="BZ202" s="5" t="s">
        <v>129</v>
      </c>
      <c r="CA202" s="15">
        <f t="shared" ref="CA202" si="1309">+BY202*D202</f>
        <v>0</v>
      </c>
      <c r="CB202" s="10" t="str">
        <f>IFERROR(VLOOKUP(A202,'25'!U:V,2,0),"0")</f>
        <v>0</v>
      </c>
      <c r="CC202" s="5" t="s">
        <v>129</v>
      </c>
      <c r="CD202" s="15">
        <f t="shared" ref="CD202" si="1310">+CB202*D202</f>
        <v>0</v>
      </c>
      <c r="CE202" s="10" t="str">
        <f>IFERROR(VLOOKUP(A202,'26'!U:V,2,0),"0")</f>
        <v>0</v>
      </c>
      <c r="CF202" s="5" t="s">
        <v>129</v>
      </c>
      <c r="CG202" s="15">
        <f t="shared" ref="CG202" si="1311">+CE202*D202</f>
        <v>0</v>
      </c>
      <c r="CH202" s="10" t="str">
        <f>IFERROR(VLOOKUP(A202,'27'!U:V,2,0),"0")</f>
        <v>0</v>
      </c>
      <c r="CI202" s="5" t="s">
        <v>129</v>
      </c>
      <c r="CJ202" s="15">
        <f t="shared" ref="CJ202" si="1312">+CH202*D202</f>
        <v>0</v>
      </c>
      <c r="CK202" s="10" t="str">
        <f>IFERROR(VLOOKUP(A202,'28'!U:V,2,0),"0")</f>
        <v>0</v>
      </c>
      <c r="CL202" s="5" t="s">
        <v>129</v>
      </c>
      <c r="CM202" s="15">
        <f t="shared" ref="CM202" si="1313">+CK202*D202</f>
        <v>0</v>
      </c>
      <c r="CN202" s="10" t="str">
        <f>IFERROR(VLOOKUP(A202,'29'!U:V,2,0),"0")</f>
        <v>0</v>
      </c>
      <c r="CO202" s="5" t="s">
        <v>129</v>
      </c>
      <c r="CP202" s="15">
        <f t="shared" ref="CP202" si="1314">+CN202*D202</f>
        <v>0</v>
      </c>
      <c r="CQ202" s="10" t="str">
        <f>IFERROR(VLOOKUP(A202,'30'!U:V,2,0),"0")</f>
        <v>0</v>
      </c>
      <c r="CR202" s="5" t="s">
        <v>129</v>
      </c>
      <c r="CS202" s="15">
        <f t="shared" ref="CS202" si="1315">+CQ202*D202</f>
        <v>0</v>
      </c>
      <c r="CT202" s="10" t="str">
        <f>IFERROR(VLOOKUP(A202,'31'!U:V,2,0),"0")</f>
        <v>0</v>
      </c>
      <c r="CU202" s="5" t="s">
        <v>129</v>
      </c>
      <c r="CV202" s="15">
        <f t="shared" si="1194"/>
        <v>0</v>
      </c>
      <c r="CW202" s="10" t="str">
        <f>IFERROR(VLOOKUP(B202,'B-plus'!A:D,4,0),"0")</f>
        <v>0</v>
      </c>
      <c r="CX202" s="5" t="s">
        <v>129</v>
      </c>
      <c r="CY202" s="15">
        <f t="shared" si="1195"/>
        <v>0</v>
      </c>
    </row>
    <row r="203" spans="1:103" x14ac:dyDescent="0.25">
      <c r="A203" s="5" t="s">
        <v>598</v>
      </c>
      <c r="B203" s="5">
        <v>1111043</v>
      </c>
      <c r="C203" s="4" t="s">
        <v>599</v>
      </c>
      <c r="D203" s="13">
        <v>56</v>
      </c>
      <c r="E203" s="19">
        <f t="shared" si="1162"/>
        <v>0</v>
      </c>
      <c r="F203" s="5" t="s">
        <v>129</v>
      </c>
      <c r="G203" s="13">
        <f t="shared" si="1163"/>
        <v>0</v>
      </c>
      <c r="H203" s="10" t="str">
        <f>IFERROR(VLOOKUP(A203,'1'!U:V,2,0),"0")</f>
        <v>0</v>
      </c>
      <c r="I203" s="5" t="s">
        <v>129</v>
      </c>
      <c r="J203" s="15">
        <f t="shared" ref="J203" si="1316">+H203*D203</f>
        <v>0</v>
      </c>
      <c r="K203" s="10" t="str">
        <f>IFERROR(VLOOKUP(A203,'2'!U:V,2,0),"0")</f>
        <v>0</v>
      </c>
      <c r="L203" s="5" t="s">
        <v>129</v>
      </c>
      <c r="M203" s="15">
        <f t="shared" ref="M203" si="1317">+K203*D203</f>
        <v>0</v>
      </c>
      <c r="N203" s="10" t="str">
        <f>IFERROR(VLOOKUP(A203,'3'!U:V,2,0),"0")</f>
        <v>0</v>
      </c>
      <c r="O203" s="5" t="s">
        <v>129</v>
      </c>
      <c r="P203" s="15">
        <f t="shared" ref="P203" si="1318">+N203*D203</f>
        <v>0</v>
      </c>
      <c r="Q203" s="10" t="str">
        <f>IFERROR(VLOOKUP(A203,'4'!U:V,2,0),"0")</f>
        <v>0</v>
      </c>
      <c r="R203" s="5" t="s">
        <v>129</v>
      </c>
      <c r="S203" s="15">
        <f t="shared" ref="S203" si="1319">+Q203*D203</f>
        <v>0</v>
      </c>
      <c r="T203" s="10" t="str">
        <f>IFERROR(VLOOKUP(A203,'5'!U:V,2,0),"0")</f>
        <v>0</v>
      </c>
      <c r="U203" s="5" t="s">
        <v>129</v>
      </c>
      <c r="V203" s="15">
        <f t="shared" ref="V203" si="1320">+T203*D203</f>
        <v>0</v>
      </c>
      <c r="W203" s="10" t="str">
        <f>IFERROR(VLOOKUP(A203,'6'!U:V,2,0),"0")</f>
        <v>0</v>
      </c>
      <c r="X203" s="5" t="s">
        <v>129</v>
      </c>
      <c r="Y203" s="15">
        <f t="shared" ref="Y203" si="1321">+W203*D203</f>
        <v>0</v>
      </c>
      <c r="Z203" s="10" t="str">
        <f>IFERROR(VLOOKUP(A203,'7'!U:V,2,0),"0")</f>
        <v>0</v>
      </c>
      <c r="AA203" s="5" t="s">
        <v>129</v>
      </c>
      <c r="AB203" s="15">
        <f t="shared" ref="AB203" si="1322">+Z203*D203</f>
        <v>0</v>
      </c>
      <c r="AC203" s="10" t="str">
        <f>IFERROR(VLOOKUP(A203,'8'!U:V,2,0),"0")</f>
        <v>0</v>
      </c>
      <c r="AD203" s="5" t="s">
        <v>129</v>
      </c>
      <c r="AE203" s="15">
        <f t="shared" ref="AE203" si="1323">+AC203*D203</f>
        <v>0</v>
      </c>
      <c r="AF203" s="10" t="str">
        <f>IFERROR(VLOOKUP(A203,'9'!U:V,2,0),"0")</f>
        <v>0</v>
      </c>
      <c r="AG203" s="5" t="s">
        <v>129</v>
      </c>
      <c r="AH203" s="15">
        <f t="shared" ref="AH203" si="1324">+AF203*D203</f>
        <v>0</v>
      </c>
      <c r="AI203" s="10" t="str">
        <f>IFERROR(VLOOKUP(A203,'10'!U:V,2,0),"0")</f>
        <v>0</v>
      </c>
      <c r="AJ203" s="5" t="s">
        <v>129</v>
      </c>
      <c r="AK203" s="15">
        <f t="shared" ref="AK203" si="1325">+AI203*D203</f>
        <v>0</v>
      </c>
      <c r="AL203" s="10" t="str">
        <f>IFERROR(VLOOKUP(A203,'11'!U:V,2,0),"0")</f>
        <v>0</v>
      </c>
      <c r="AM203" s="5" t="s">
        <v>129</v>
      </c>
      <c r="AN203" s="15">
        <f t="shared" ref="AN203" si="1326">+AL203*D203</f>
        <v>0</v>
      </c>
      <c r="AO203" s="10" t="str">
        <f>IFERROR(VLOOKUP(A203,'12'!U:V,2,0),"0")</f>
        <v>0</v>
      </c>
      <c r="AP203" s="5" t="s">
        <v>129</v>
      </c>
      <c r="AQ203" s="15">
        <f t="shared" ref="AQ203" si="1327">+AO203*D203</f>
        <v>0</v>
      </c>
      <c r="AR203" s="10" t="str">
        <f>IFERROR(VLOOKUP(A203,'13'!U:V,2,0),"0")</f>
        <v>0</v>
      </c>
      <c r="AS203" s="5" t="s">
        <v>129</v>
      </c>
      <c r="AT203" s="15">
        <f t="shared" ref="AT203" si="1328">+AR203*D203</f>
        <v>0</v>
      </c>
      <c r="AU203" s="10" t="str">
        <f>IFERROR(VLOOKUP(A203,'14'!U:V,2,0),"0")</f>
        <v>0</v>
      </c>
      <c r="AV203" s="5" t="s">
        <v>129</v>
      </c>
      <c r="AW203" s="15">
        <f t="shared" ref="AW203" si="1329">+AU203*D203</f>
        <v>0</v>
      </c>
      <c r="AX203" s="10" t="str">
        <f>IFERROR(VLOOKUP(A203,'15'!U:V,2,0),"0")</f>
        <v>0</v>
      </c>
      <c r="AY203" s="5" t="s">
        <v>129</v>
      </c>
      <c r="AZ203" s="15">
        <f t="shared" ref="AZ203" si="1330">+AX203*D203</f>
        <v>0</v>
      </c>
      <c r="BA203" s="10" t="str">
        <f>IFERROR(VLOOKUP(A203,'16'!U:V,2,0),"0")</f>
        <v>0</v>
      </c>
      <c r="BB203" s="5" t="s">
        <v>129</v>
      </c>
      <c r="BC203" s="15">
        <f t="shared" ref="BC203" si="1331">+BA203*D203</f>
        <v>0</v>
      </c>
      <c r="BD203" s="10" t="str">
        <f>IFERROR(VLOOKUP(A203,'17'!U:V,2,0),"0")</f>
        <v>0</v>
      </c>
      <c r="BE203" s="5" t="s">
        <v>129</v>
      </c>
      <c r="BF203" s="15">
        <f t="shared" ref="BF203" si="1332">+BD203*D203</f>
        <v>0</v>
      </c>
      <c r="BG203" s="10" t="str">
        <f>IFERROR(VLOOKUP(A203,'18'!U:V,2,0),"0")</f>
        <v>0</v>
      </c>
      <c r="BH203" s="5" t="s">
        <v>129</v>
      </c>
      <c r="BI203" s="15">
        <f t="shared" ref="BI203" si="1333">+BG203*D203</f>
        <v>0</v>
      </c>
      <c r="BJ203" s="10" t="str">
        <f>IFERROR(VLOOKUP(A203,'19'!U:V,2,0),"0")</f>
        <v>0</v>
      </c>
      <c r="BK203" s="5" t="s">
        <v>129</v>
      </c>
      <c r="BL203" s="15">
        <f t="shared" ref="BL203" si="1334">+BJ203*D203</f>
        <v>0</v>
      </c>
      <c r="BM203" s="10" t="str">
        <f>IFERROR(VLOOKUP(A203,'20'!U:V,2,0),"0")</f>
        <v>0</v>
      </c>
      <c r="BN203" s="5" t="s">
        <v>129</v>
      </c>
      <c r="BO203" s="15">
        <f t="shared" ref="BO203" si="1335">+BM203*D203</f>
        <v>0</v>
      </c>
      <c r="BP203" s="10" t="str">
        <f>IFERROR(VLOOKUP(A203,'21'!U:V,2,0),"0")</f>
        <v>0</v>
      </c>
      <c r="BQ203" s="5" t="s">
        <v>129</v>
      </c>
      <c r="BR203" s="15">
        <f t="shared" ref="BR203" si="1336">+BP203*D203</f>
        <v>0</v>
      </c>
      <c r="BS203" s="10" t="str">
        <f>IFERROR(VLOOKUP(A203,'22'!U:V,2,0),"0")</f>
        <v>0</v>
      </c>
      <c r="BT203" s="5" t="s">
        <v>129</v>
      </c>
      <c r="BU203" s="15">
        <f t="shared" ref="BU203" si="1337">+BS203*D203</f>
        <v>0</v>
      </c>
      <c r="BV203" s="10" t="str">
        <f>IFERROR(VLOOKUP(A203,'23'!U:V,2,0),"0")</f>
        <v>0</v>
      </c>
      <c r="BW203" s="5" t="s">
        <v>129</v>
      </c>
      <c r="BX203" s="15">
        <f t="shared" ref="BX203" si="1338">+BV203*D203</f>
        <v>0</v>
      </c>
      <c r="BY203" s="10" t="str">
        <f>IFERROR(VLOOKUP(A203,'24'!U:V,2,0),"0")</f>
        <v>0</v>
      </c>
      <c r="BZ203" s="5" t="s">
        <v>129</v>
      </c>
      <c r="CA203" s="15">
        <f t="shared" ref="CA203" si="1339">+BY203*D203</f>
        <v>0</v>
      </c>
      <c r="CB203" s="10" t="str">
        <f>IFERROR(VLOOKUP(A203,'25'!U:V,2,0),"0")</f>
        <v>0</v>
      </c>
      <c r="CC203" s="5" t="s">
        <v>129</v>
      </c>
      <c r="CD203" s="15">
        <f t="shared" ref="CD203" si="1340">+CB203*D203</f>
        <v>0</v>
      </c>
      <c r="CE203" s="10" t="str">
        <f>IFERROR(VLOOKUP(A203,'26'!U:V,2,0),"0")</f>
        <v>0</v>
      </c>
      <c r="CF203" s="5" t="s">
        <v>129</v>
      </c>
      <c r="CG203" s="15">
        <f t="shared" ref="CG203" si="1341">+CE203*D203</f>
        <v>0</v>
      </c>
      <c r="CH203" s="10" t="str">
        <f>IFERROR(VLOOKUP(A203,'27'!U:V,2,0),"0")</f>
        <v>0</v>
      </c>
      <c r="CI203" s="5" t="s">
        <v>129</v>
      </c>
      <c r="CJ203" s="15">
        <f t="shared" ref="CJ203" si="1342">+CH203*D203</f>
        <v>0</v>
      </c>
      <c r="CK203" s="10" t="str">
        <f>IFERROR(VLOOKUP(A203,'28'!U:V,2,0),"0")</f>
        <v>0</v>
      </c>
      <c r="CL203" s="5" t="s">
        <v>129</v>
      </c>
      <c r="CM203" s="15">
        <f t="shared" ref="CM203" si="1343">+CK203*D203</f>
        <v>0</v>
      </c>
      <c r="CN203" s="10" t="str">
        <f>IFERROR(VLOOKUP(A203,'29'!U:V,2,0),"0")</f>
        <v>0</v>
      </c>
      <c r="CO203" s="5" t="s">
        <v>129</v>
      </c>
      <c r="CP203" s="15">
        <f t="shared" ref="CP203" si="1344">+CN203*D203</f>
        <v>0</v>
      </c>
      <c r="CQ203" s="10" t="str">
        <f>IFERROR(VLOOKUP(A203,'30'!U:V,2,0),"0")</f>
        <v>0</v>
      </c>
      <c r="CR203" s="5" t="s">
        <v>129</v>
      </c>
      <c r="CS203" s="15">
        <f t="shared" ref="CS203" si="1345">+CQ203*D203</f>
        <v>0</v>
      </c>
      <c r="CT203" s="10" t="str">
        <f>IFERROR(VLOOKUP(A203,'31'!U:V,2,0),"0")</f>
        <v>0</v>
      </c>
      <c r="CU203" s="5" t="s">
        <v>129</v>
      </c>
      <c r="CV203" s="15">
        <f t="shared" si="1194"/>
        <v>0</v>
      </c>
      <c r="CW203" s="10" t="str">
        <f>IFERROR(VLOOKUP(B203,'B-plus'!A:D,4,0),"0")</f>
        <v>0</v>
      </c>
      <c r="CX203" s="5" t="s">
        <v>129</v>
      </c>
      <c r="CY203" s="15">
        <f t="shared" si="1195"/>
        <v>0</v>
      </c>
    </row>
    <row r="204" spans="1:103" x14ac:dyDescent="0.25">
      <c r="A204" s="5" t="s">
        <v>600</v>
      </c>
      <c r="B204" s="5">
        <v>1113173</v>
      </c>
      <c r="C204" s="4" t="s">
        <v>601</v>
      </c>
      <c r="D204" s="13">
        <v>71.349999999999994</v>
      </c>
      <c r="E204" s="19">
        <f t="shared" si="1162"/>
        <v>359</v>
      </c>
      <c r="F204" s="5" t="s">
        <v>129</v>
      </c>
      <c r="G204" s="13">
        <f t="shared" si="1163"/>
        <v>25614.649999999998</v>
      </c>
      <c r="H204" s="10">
        <f>IFERROR(VLOOKUP(A204,'1'!U:V,2,0),"0")</f>
        <v>14</v>
      </c>
      <c r="I204" s="5" t="s">
        <v>129</v>
      </c>
      <c r="J204" s="15">
        <f t="shared" ref="J204:J205" si="1346">+H204*D204</f>
        <v>998.89999999999986</v>
      </c>
      <c r="K204" s="10">
        <f>IFERROR(VLOOKUP(A204,'2'!U:V,2,0),"0")</f>
        <v>14</v>
      </c>
      <c r="L204" s="5" t="s">
        <v>129</v>
      </c>
      <c r="M204" s="15">
        <f t="shared" ref="M204:M205" si="1347">+K204*D204</f>
        <v>998.89999999999986</v>
      </c>
      <c r="N204" s="10">
        <f>IFERROR(VLOOKUP(A204,'3'!U:V,2,0),"0")</f>
        <v>30</v>
      </c>
      <c r="O204" s="5" t="s">
        <v>129</v>
      </c>
      <c r="P204" s="15">
        <f t="shared" ref="P204:P205" si="1348">+N204*D204</f>
        <v>2140.5</v>
      </c>
      <c r="Q204" s="10">
        <f>IFERROR(VLOOKUP(A204,'4'!U:V,2,0),"0")</f>
        <v>9</v>
      </c>
      <c r="R204" s="5" t="s">
        <v>129</v>
      </c>
      <c r="S204" s="15">
        <f t="shared" ref="S204:S205" si="1349">+Q204*D204</f>
        <v>642.15</v>
      </c>
      <c r="T204" s="10">
        <f>IFERROR(VLOOKUP(A204,'5'!U:V,2,0),"0")</f>
        <v>10</v>
      </c>
      <c r="U204" s="5" t="s">
        <v>129</v>
      </c>
      <c r="V204" s="15">
        <f t="shared" ref="V204:V205" si="1350">+T204*D204</f>
        <v>713.5</v>
      </c>
      <c r="W204" s="10">
        <f>IFERROR(VLOOKUP(A204,'6'!U:V,2,0),"0")</f>
        <v>15</v>
      </c>
      <c r="X204" s="5" t="s">
        <v>129</v>
      </c>
      <c r="Y204" s="15">
        <f t="shared" ref="Y204:Y205" si="1351">+W204*D204</f>
        <v>1070.25</v>
      </c>
      <c r="Z204" s="10">
        <f>IFERROR(VLOOKUP(A204,'7'!U:V,2,0),"0")</f>
        <v>7</v>
      </c>
      <c r="AA204" s="5" t="s">
        <v>129</v>
      </c>
      <c r="AB204" s="15">
        <f t="shared" ref="AB204:AB205" si="1352">+Z204*D204</f>
        <v>499.44999999999993</v>
      </c>
      <c r="AC204" s="10">
        <f>IFERROR(VLOOKUP(A204,'8'!U:V,2,0),"0")</f>
        <v>12</v>
      </c>
      <c r="AD204" s="5" t="s">
        <v>129</v>
      </c>
      <c r="AE204" s="15">
        <f t="shared" ref="AE204:AE205" si="1353">+AC204*D204</f>
        <v>856.19999999999993</v>
      </c>
      <c r="AF204" s="10">
        <f>IFERROR(VLOOKUP(A204,'9'!U:V,2,0),"0")</f>
        <v>20</v>
      </c>
      <c r="AG204" s="5" t="s">
        <v>129</v>
      </c>
      <c r="AH204" s="15">
        <f t="shared" ref="AH204:AH205" si="1354">+AF204*D204</f>
        <v>1427</v>
      </c>
      <c r="AI204" s="10">
        <f>IFERROR(VLOOKUP(A204,'10'!U:V,2,0),"0")</f>
        <v>7</v>
      </c>
      <c r="AJ204" s="5" t="s">
        <v>129</v>
      </c>
      <c r="AK204" s="15">
        <f t="shared" ref="AK204:AK205" si="1355">+AI204*D204</f>
        <v>499.44999999999993</v>
      </c>
      <c r="AL204" s="10">
        <f>IFERROR(VLOOKUP(A204,'11'!U:V,2,0),"0")</f>
        <v>9</v>
      </c>
      <c r="AM204" s="5" t="s">
        <v>129</v>
      </c>
      <c r="AN204" s="15">
        <f t="shared" ref="AN204:AN205" si="1356">+AL204*D204</f>
        <v>642.15</v>
      </c>
      <c r="AO204" s="10">
        <f>IFERROR(VLOOKUP(A204,'12'!U:V,2,0),"0")</f>
        <v>11</v>
      </c>
      <c r="AP204" s="5" t="s">
        <v>129</v>
      </c>
      <c r="AQ204" s="15">
        <f t="shared" ref="AQ204:AQ205" si="1357">+AO204*D204</f>
        <v>784.84999999999991</v>
      </c>
      <c r="AR204" s="10">
        <f>IFERROR(VLOOKUP(A204,'13'!U:V,2,0),"0")</f>
        <v>12</v>
      </c>
      <c r="AS204" s="5" t="s">
        <v>129</v>
      </c>
      <c r="AT204" s="15">
        <f t="shared" ref="AT204:AT205" si="1358">+AR204*D204</f>
        <v>856.19999999999993</v>
      </c>
      <c r="AU204" s="10">
        <f>IFERROR(VLOOKUP(A204,'14'!U:V,2,0),"0")</f>
        <v>21</v>
      </c>
      <c r="AV204" s="5" t="s">
        <v>129</v>
      </c>
      <c r="AW204" s="15">
        <f t="shared" ref="AW204:AW205" si="1359">+AU204*D204</f>
        <v>1498.35</v>
      </c>
      <c r="AX204" s="10">
        <f>IFERROR(VLOOKUP(A204,'15'!U:V,2,0),"0")</f>
        <v>10</v>
      </c>
      <c r="AY204" s="5" t="s">
        <v>129</v>
      </c>
      <c r="AZ204" s="15">
        <f t="shared" ref="AZ204:AZ205" si="1360">+AX204*D204</f>
        <v>713.5</v>
      </c>
      <c r="BA204" s="10">
        <f>IFERROR(VLOOKUP(A204,'16'!U:V,2,0),"0")</f>
        <v>10</v>
      </c>
      <c r="BB204" s="5" t="s">
        <v>129</v>
      </c>
      <c r="BC204" s="15">
        <f t="shared" ref="BC204:BC205" si="1361">+BA204*D204</f>
        <v>713.5</v>
      </c>
      <c r="BD204" s="10">
        <f>IFERROR(VLOOKUP(A204,'17'!U:V,2,0),"0")</f>
        <v>5</v>
      </c>
      <c r="BE204" s="5" t="s">
        <v>129</v>
      </c>
      <c r="BF204" s="15">
        <f t="shared" ref="BF204:BF205" si="1362">+BD204*D204</f>
        <v>356.75</v>
      </c>
      <c r="BG204" s="10">
        <f>IFERROR(VLOOKUP(A204,'18'!U:V,2,0),"0")</f>
        <v>16</v>
      </c>
      <c r="BH204" s="5" t="s">
        <v>129</v>
      </c>
      <c r="BI204" s="15">
        <f t="shared" ref="BI204:BI205" si="1363">+BG204*D204</f>
        <v>1141.5999999999999</v>
      </c>
      <c r="BJ204" s="10">
        <f>IFERROR(VLOOKUP(A204,'19'!U:V,2,0),"0")</f>
        <v>3</v>
      </c>
      <c r="BK204" s="5" t="s">
        <v>129</v>
      </c>
      <c r="BL204" s="15">
        <f t="shared" ref="BL204:BL205" si="1364">+BJ204*D204</f>
        <v>214.04999999999998</v>
      </c>
      <c r="BM204" s="10">
        <f>IFERROR(VLOOKUP(A204,'20'!U:V,2,0),"0")</f>
        <v>14</v>
      </c>
      <c r="BN204" s="5" t="s">
        <v>129</v>
      </c>
      <c r="BO204" s="15">
        <f t="shared" ref="BO204:BO205" si="1365">+BM204*D204</f>
        <v>998.89999999999986</v>
      </c>
      <c r="BP204" s="10">
        <f>IFERROR(VLOOKUP(A204,'21'!U:V,2,0),"0")</f>
        <v>9</v>
      </c>
      <c r="BQ204" s="5" t="s">
        <v>129</v>
      </c>
      <c r="BR204" s="15">
        <f t="shared" ref="BR204:BR205" si="1366">+BP204*D204</f>
        <v>642.15</v>
      </c>
      <c r="BS204" s="10">
        <f>IFERROR(VLOOKUP(A204,'22'!U:V,2,0),"0")</f>
        <v>8</v>
      </c>
      <c r="BT204" s="5" t="s">
        <v>129</v>
      </c>
      <c r="BU204" s="15">
        <f t="shared" ref="BU204:BU205" si="1367">+BS204*D204</f>
        <v>570.79999999999995</v>
      </c>
      <c r="BV204" s="10">
        <f>IFERROR(VLOOKUP(A204,'23'!U:V,2,0),"0")</f>
        <v>5</v>
      </c>
      <c r="BW204" s="5" t="s">
        <v>129</v>
      </c>
      <c r="BX204" s="15">
        <f t="shared" ref="BX204:BX205" si="1368">+BV204*D204</f>
        <v>356.75</v>
      </c>
      <c r="BY204" s="10">
        <f>IFERROR(VLOOKUP(A204,'24'!U:V,2,0),"0")</f>
        <v>14</v>
      </c>
      <c r="BZ204" s="5" t="s">
        <v>129</v>
      </c>
      <c r="CA204" s="15">
        <f t="shared" ref="CA204:CA205" si="1369">+BY204*D204</f>
        <v>998.89999999999986</v>
      </c>
      <c r="CB204" s="10">
        <f>IFERROR(VLOOKUP(A204,'25'!U:V,2,0),"0")</f>
        <v>12</v>
      </c>
      <c r="CC204" s="5" t="s">
        <v>129</v>
      </c>
      <c r="CD204" s="15">
        <f t="shared" ref="CD204:CD205" si="1370">+CB204*D204</f>
        <v>856.19999999999993</v>
      </c>
      <c r="CE204" s="10">
        <f>IFERROR(VLOOKUP(A204,'26'!U:V,2,0),"0")</f>
        <v>14</v>
      </c>
      <c r="CF204" s="5" t="s">
        <v>129</v>
      </c>
      <c r="CG204" s="15">
        <f t="shared" ref="CG204:CG205" si="1371">+CE204*D204</f>
        <v>998.89999999999986</v>
      </c>
      <c r="CH204" s="10">
        <f>IFERROR(VLOOKUP(A204,'27'!U:V,2,0),"0")</f>
        <v>6</v>
      </c>
      <c r="CI204" s="5" t="s">
        <v>129</v>
      </c>
      <c r="CJ204" s="15">
        <f t="shared" ref="CJ204:CJ205" si="1372">+CH204*D204</f>
        <v>428.09999999999997</v>
      </c>
      <c r="CK204" s="10">
        <f>IFERROR(VLOOKUP(A204,'28'!U:V,2,0),"0")</f>
        <v>10</v>
      </c>
      <c r="CL204" s="5" t="s">
        <v>129</v>
      </c>
      <c r="CM204" s="15">
        <f t="shared" ref="CM204:CM205" si="1373">+CK204*D204</f>
        <v>713.5</v>
      </c>
      <c r="CN204" s="10">
        <f>IFERROR(VLOOKUP(A204,'29'!U:V,2,0),"0")</f>
        <v>11</v>
      </c>
      <c r="CO204" s="5" t="s">
        <v>129</v>
      </c>
      <c r="CP204" s="15">
        <f t="shared" ref="CP204:CP205" si="1374">+CN204*D204</f>
        <v>784.84999999999991</v>
      </c>
      <c r="CQ204" s="10">
        <f>IFERROR(VLOOKUP(A204,'30'!U:V,2,0),"0")</f>
        <v>10</v>
      </c>
      <c r="CR204" s="5" t="s">
        <v>129</v>
      </c>
      <c r="CS204" s="15">
        <f t="shared" ref="CS204:CS205" si="1375">+CQ204*D204</f>
        <v>713.5</v>
      </c>
      <c r="CT204" s="10">
        <f>IFERROR(VLOOKUP(A204,'31'!U:V,2,0),"0")</f>
        <v>11</v>
      </c>
      <c r="CU204" s="5" t="s">
        <v>129</v>
      </c>
      <c r="CV204" s="15">
        <f t="shared" si="1194"/>
        <v>784.84999999999991</v>
      </c>
      <c r="CW204" s="10">
        <f>IFERROR(VLOOKUP(B204,'B-plus'!A:D,4,0),"0")</f>
        <v>43</v>
      </c>
      <c r="CX204" s="5" t="s">
        <v>129</v>
      </c>
      <c r="CY204" s="15">
        <f t="shared" si="1195"/>
        <v>3068.0499999999997</v>
      </c>
    </row>
    <row r="205" spans="1:103" x14ac:dyDescent="0.25">
      <c r="A205" s="5">
        <v>1100047</v>
      </c>
      <c r="B205" s="5">
        <v>1100047</v>
      </c>
      <c r="C205" s="4" t="s">
        <v>602</v>
      </c>
      <c r="D205" s="95">
        <v>69.3</v>
      </c>
      <c r="E205" s="19">
        <f t="shared" si="1162"/>
        <v>0</v>
      </c>
      <c r="F205" s="5" t="s">
        <v>256</v>
      </c>
      <c r="G205" s="13">
        <f t="shared" si="1163"/>
        <v>0</v>
      </c>
      <c r="H205" s="10" t="str">
        <f>IFERROR(VLOOKUP(A205,'1'!U:V,2,0),"0")</f>
        <v>0</v>
      </c>
      <c r="I205" s="5" t="s">
        <v>256</v>
      </c>
      <c r="J205" s="15">
        <f t="shared" si="1346"/>
        <v>0</v>
      </c>
      <c r="K205" s="10" t="str">
        <f>IFERROR(VLOOKUP(A205,'2'!U:V,2,0),"0")</f>
        <v>0</v>
      </c>
      <c r="L205" s="5" t="s">
        <v>256</v>
      </c>
      <c r="M205" s="15">
        <f t="shared" si="1347"/>
        <v>0</v>
      </c>
      <c r="N205" s="10" t="str">
        <f>IFERROR(VLOOKUP(A205,'3'!U:V,2,0),"0")</f>
        <v>0</v>
      </c>
      <c r="O205" s="5" t="s">
        <v>256</v>
      </c>
      <c r="P205" s="15">
        <f t="shared" si="1348"/>
        <v>0</v>
      </c>
      <c r="Q205" s="10" t="str">
        <f>IFERROR(VLOOKUP(A205,'4'!U:V,2,0),"0")</f>
        <v>0</v>
      </c>
      <c r="R205" s="5" t="s">
        <v>256</v>
      </c>
      <c r="S205" s="15">
        <f t="shared" si="1349"/>
        <v>0</v>
      </c>
      <c r="T205" s="10" t="str">
        <f>IFERROR(VLOOKUP(A205,'5'!U:V,2,0),"0")</f>
        <v>0</v>
      </c>
      <c r="U205" s="5" t="s">
        <v>256</v>
      </c>
      <c r="V205" s="15">
        <f t="shared" si="1350"/>
        <v>0</v>
      </c>
      <c r="W205" s="10" t="str">
        <f>IFERROR(VLOOKUP(A205,'6'!U:V,2,0),"0")</f>
        <v>0</v>
      </c>
      <c r="X205" s="5" t="s">
        <v>256</v>
      </c>
      <c r="Y205" s="15">
        <f t="shared" si="1351"/>
        <v>0</v>
      </c>
      <c r="Z205" s="10" t="str">
        <f>IFERROR(VLOOKUP(A205,'7'!U:V,2,0),"0")</f>
        <v>0</v>
      </c>
      <c r="AA205" s="5" t="s">
        <v>256</v>
      </c>
      <c r="AB205" s="15">
        <f t="shared" si="1352"/>
        <v>0</v>
      </c>
      <c r="AC205" s="10" t="str">
        <f>IFERROR(VLOOKUP(A205,'8'!U:V,2,0),"0")</f>
        <v>0</v>
      </c>
      <c r="AD205" s="5" t="s">
        <v>256</v>
      </c>
      <c r="AE205" s="15">
        <f t="shared" si="1353"/>
        <v>0</v>
      </c>
      <c r="AF205" s="10" t="str">
        <f>IFERROR(VLOOKUP(A205,'9'!U:V,2,0),"0")</f>
        <v>0</v>
      </c>
      <c r="AG205" s="5" t="s">
        <v>256</v>
      </c>
      <c r="AH205" s="15">
        <f t="shared" si="1354"/>
        <v>0</v>
      </c>
      <c r="AI205" s="10" t="str">
        <f>IFERROR(VLOOKUP(A205,'10'!U:V,2,0),"0")</f>
        <v>0</v>
      </c>
      <c r="AJ205" s="5" t="s">
        <v>256</v>
      </c>
      <c r="AK205" s="15">
        <f t="shared" si="1355"/>
        <v>0</v>
      </c>
      <c r="AL205" s="10" t="str">
        <f>IFERROR(VLOOKUP(A205,'11'!U:V,2,0),"0")</f>
        <v>0</v>
      </c>
      <c r="AM205" s="5" t="s">
        <v>256</v>
      </c>
      <c r="AN205" s="15">
        <f t="shared" si="1356"/>
        <v>0</v>
      </c>
      <c r="AO205" s="10" t="str">
        <f>IFERROR(VLOOKUP(A205,'12'!U:V,2,0),"0")</f>
        <v>0</v>
      </c>
      <c r="AP205" s="5" t="s">
        <v>256</v>
      </c>
      <c r="AQ205" s="15">
        <f t="shared" si="1357"/>
        <v>0</v>
      </c>
      <c r="AR205" s="10" t="str">
        <f>IFERROR(VLOOKUP(A205,'13'!U:V,2,0),"0")</f>
        <v>0</v>
      </c>
      <c r="AS205" s="5" t="s">
        <v>256</v>
      </c>
      <c r="AT205" s="15">
        <f t="shared" si="1358"/>
        <v>0</v>
      </c>
      <c r="AU205" s="10" t="str">
        <f>IFERROR(VLOOKUP(A205,'14'!U:V,2,0),"0")</f>
        <v>0</v>
      </c>
      <c r="AV205" s="5" t="s">
        <v>256</v>
      </c>
      <c r="AW205" s="15">
        <f t="shared" si="1359"/>
        <v>0</v>
      </c>
      <c r="AX205" s="10" t="str">
        <f>IFERROR(VLOOKUP(A205,'15'!U:V,2,0),"0")</f>
        <v>0</v>
      </c>
      <c r="AY205" s="5" t="s">
        <v>256</v>
      </c>
      <c r="AZ205" s="15">
        <f t="shared" si="1360"/>
        <v>0</v>
      </c>
      <c r="BA205" s="10" t="str">
        <f>IFERROR(VLOOKUP(A205,'16'!U:V,2,0),"0")</f>
        <v>0</v>
      </c>
      <c r="BB205" s="5" t="s">
        <v>256</v>
      </c>
      <c r="BC205" s="15">
        <f t="shared" si="1361"/>
        <v>0</v>
      </c>
      <c r="BD205" s="10" t="str">
        <f>IFERROR(VLOOKUP(A205,'17'!U:V,2,0),"0")</f>
        <v>0</v>
      </c>
      <c r="BE205" s="5" t="s">
        <v>256</v>
      </c>
      <c r="BF205" s="15">
        <f t="shared" si="1362"/>
        <v>0</v>
      </c>
      <c r="BG205" s="10" t="str">
        <f>IFERROR(VLOOKUP(A205,'18'!U:V,2,0),"0")</f>
        <v>0</v>
      </c>
      <c r="BH205" s="5" t="s">
        <v>256</v>
      </c>
      <c r="BI205" s="15">
        <f t="shared" si="1363"/>
        <v>0</v>
      </c>
      <c r="BJ205" s="10" t="str">
        <f>IFERROR(VLOOKUP(A205,'19'!U:V,2,0),"0")</f>
        <v>0</v>
      </c>
      <c r="BK205" s="5" t="s">
        <v>256</v>
      </c>
      <c r="BL205" s="15">
        <f t="shared" si="1364"/>
        <v>0</v>
      </c>
      <c r="BM205" s="10" t="str">
        <f>IFERROR(VLOOKUP(A205,'20'!U:V,2,0),"0")</f>
        <v>0</v>
      </c>
      <c r="BN205" s="5" t="s">
        <v>256</v>
      </c>
      <c r="BO205" s="15">
        <f t="shared" si="1365"/>
        <v>0</v>
      </c>
      <c r="BP205" s="10" t="str">
        <f>IFERROR(VLOOKUP(A205,'21'!U:V,2,0),"0")</f>
        <v>0</v>
      </c>
      <c r="BQ205" s="5" t="s">
        <v>256</v>
      </c>
      <c r="BR205" s="15">
        <f t="shared" si="1366"/>
        <v>0</v>
      </c>
      <c r="BS205" s="10" t="str">
        <f>IFERROR(VLOOKUP(A205,'22'!U:V,2,0),"0")</f>
        <v>0</v>
      </c>
      <c r="BT205" s="5" t="s">
        <v>256</v>
      </c>
      <c r="BU205" s="15">
        <f t="shared" si="1367"/>
        <v>0</v>
      </c>
      <c r="BV205" s="10" t="str">
        <f>IFERROR(VLOOKUP(A205,'23'!U:V,2,0),"0")</f>
        <v>0</v>
      </c>
      <c r="BW205" s="5" t="s">
        <v>256</v>
      </c>
      <c r="BX205" s="15">
        <f t="shared" si="1368"/>
        <v>0</v>
      </c>
      <c r="BY205" s="10" t="str">
        <f>IFERROR(VLOOKUP(A205,'24'!U:V,2,0),"0")</f>
        <v>0</v>
      </c>
      <c r="BZ205" s="5" t="s">
        <v>256</v>
      </c>
      <c r="CA205" s="15">
        <f t="shared" si="1369"/>
        <v>0</v>
      </c>
      <c r="CB205" s="10" t="str">
        <f>IFERROR(VLOOKUP(A205,'25'!U:V,2,0),"0")</f>
        <v>0</v>
      </c>
      <c r="CC205" s="5" t="s">
        <v>256</v>
      </c>
      <c r="CD205" s="15">
        <f t="shared" si="1370"/>
        <v>0</v>
      </c>
      <c r="CE205" s="10" t="str">
        <f>IFERROR(VLOOKUP(A205,'26'!U:V,2,0),"0")</f>
        <v>0</v>
      </c>
      <c r="CF205" s="5" t="s">
        <v>256</v>
      </c>
      <c r="CG205" s="15">
        <f t="shared" si="1371"/>
        <v>0</v>
      </c>
      <c r="CH205" s="10" t="str">
        <f>IFERROR(VLOOKUP(A205,'27'!U:V,2,0),"0")</f>
        <v>0</v>
      </c>
      <c r="CI205" s="5" t="s">
        <v>256</v>
      </c>
      <c r="CJ205" s="15">
        <f t="shared" si="1372"/>
        <v>0</v>
      </c>
      <c r="CK205" s="10" t="str">
        <f>IFERROR(VLOOKUP(A205,'28'!U:V,2,0),"0")</f>
        <v>0</v>
      </c>
      <c r="CL205" s="5" t="s">
        <v>256</v>
      </c>
      <c r="CM205" s="15">
        <f t="shared" si="1373"/>
        <v>0</v>
      </c>
      <c r="CN205" s="10" t="str">
        <f>IFERROR(VLOOKUP(A205,'29'!U:V,2,0),"0")</f>
        <v>0</v>
      </c>
      <c r="CO205" s="5" t="s">
        <v>256</v>
      </c>
      <c r="CP205" s="15">
        <f t="shared" si="1374"/>
        <v>0</v>
      </c>
      <c r="CQ205" s="10" t="str">
        <f>IFERROR(VLOOKUP(A205,'30'!U:V,2,0),"0")</f>
        <v>0</v>
      </c>
      <c r="CR205" s="5" t="s">
        <v>256</v>
      </c>
      <c r="CS205" s="15">
        <f t="shared" si="1375"/>
        <v>0</v>
      </c>
      <c r="CT205" s="10" t="str">
        <f>IFERROR(VLOOKUP(A205,'31'!U:V,2,0),"0")</f>
        <v>0</v>
      </c>
      <c r="CU205" s="5" t="s">
        <v>256</v>
      </c>
      <c r="CV205" s="15">
        <f t="shared" si="1194"/>
        <v>0</v>
      </c>
      <c r="CW205" s="10" t="str">
        <f>IFERROR(VLOOKUP(B205,'B-plus'!A:D,4,0),"0")</f>
        <v>0</v>
      </c>
      <c r="CX205" s="5" t="s">
        <v>256</v>
      </c>
      <c r="CY205" s="15">
        <f t="shared" si="1195"/>
        <v>0</v>
      </c>
    </row>
    <row r="206" spans="1:103" x14ac:dyDescent="0.25">
      <c r="A206" s="5" t="s">
        <v>603</v>
      </c>
      <c r="B206" s="5">
        <v>1111034</v>
      </c>
      <c r="C206" s="4" t="s">
        <v>604</v>
      </c>
      <c r="D206" s="13">
        <v>27.61</v>
      </c>
      <c r="E206" s="19">
        <f t="shared" si="1162"/>
        <v>0</v>
      </c>
      <c r="F206" s="5" t="s">
        <v>129</v>
      </c>
      <c r="G206" s="13">
        <f t="shared" si="1163"/>
        <v>0</v>
      </c>
      <c r="H206" s="10" t="str">
        <f>IFERROR(VLOOKUP(A206,'1'!U:V,2,0),"0")</f>
        <v>0</v>
      </c>
      <c r="I206" s="5" t="s">
        <v>129</v>
      </c>
      <c r="J206" s="15">
        <f t="shared" ref="J206:J207" si="1376">+H206*D206</f>
        <v>0</v>
      </c>
      <c r="K206" s="10" t="str">
        <f>IFERROR(VLOOKUP(A206,'2'!U:V,2,0),"0")</f>
        <v>0</v>
      </c>
      <c r="L206" s="5" t="s">
        <v>129</v>
      </c>
      <c r="M206" s="15">
        <f t="shared" ref="M206:M207" si="1377">+K206*D206</f>
        <v>0</v>
      </c>
      <c r="N206" s="10" t="str">
        <f>IFERROR(VLOOKUP(A206,'3'!U:V,2,0),"0")</f>
        <v>0</v>
      </c>
      <c r="O206" s="5" t="s">
        <v>129</v>
      </c>
      <c r="P206" s="15">
        <f t="shared" ref="P206:P207" si="1378">+N206*D206</f>
        <v>0</v>
      </c>
      <c r="Q206" s="10" t="str">
        <f>IFERROR(VLOOKUP(A206,'4'!U:V,2,0),"0")</f>
        <v>0</v>
      </c>
      <c r="R206" s="5" t="s">
        <v>129</v>
      </c>
      <c r="S206" s="15">
        <f t="shared" ref="S206:S207" si="1379">+Q206*D206</f>
        <v>0</v>
      </c>
      <c r="T206" s="10" t="str">
        <f>IFERROR(VLOOKUP(A206,'5'!U:V,2,0),"0")</f>
        <v>0</v>
      </c>
      <c r="U206" s="5" t="s">
        <v>129</v>
      </c>
      <c r="V206" s="15">
        <f t="shared" ref="V206:V207" si="1380">+T206*D206</f>
        <v>0</v>
      </c>
      <c r="W206" s="10" t="str">
        <f>IFERROR(VLOOKUP(A206,'6'!U:V,2,0),"0")</f>
        <v>0</v>
      </c>
      <c r="X206" s="5" t="s">
        <v>129</v>
      </c>
      <c r="Y206" s="15">
        <f t="shared" ref="Y206:Y207" si="1381">+W206*D206</f>
        <v>0</v>
      </c>
      <c r="Z206" s="10" t="str">
        <f>IFERROR(VLOOKUP(A206,'7'!U:V,2,0),"0")</f>
        <v>0</v>
      </c>
      <c r="AA206" s="5" t="s">
        <v>129</v>
      </c>
      <c r="AB206" s="15">
        <f t="shared" ref="AB206:AB207" si="1382">+Z206*D206</f>
        <v>0</v>
      </c>
      <c r="AC206" s="10" t="str">
        <f>IFERROR(VLOOKUP(A206,'8'!U:V,2,0),"0")</f>
        <v>0</v>
      </c>
      <c r="AD206" s="5" t="s">
        <v>129</v>
      </c>
      <c r="AE206" s="15">
        <f t="shared" ref="AE206:AE207" si="1383">+AC206*D206</f>
        <v>0</v>
      </c>
      <c r="AF206" s="10" t="str">
        <f>IFERROR(VLOOKUP(A206,'9'!U:V,2,0),"0")</f>
        <v>0</v>
      </c>
      <c r="AG206" s="5" t="s">
        <v>129</v>
      </c>
      <c r="AH206" s="15">
        <f t="shared" ref="AH206:AH207" si="1384">+AF206*D206</f>
        <v>0</v>
      </c>
      <c r="AI206" s="10" t="str">
        <f>IFERROR(VLOOKUP(A206,'10'!U:V,2,0),"0")</f>
        <v>0</v>
      </c>
      <c r="AJ206" s="5" t="s">
        <v>129</v>
      </c>
      <c r="AK206" s="15">
        <f t="shared" ref="AK206:AK207" si="1385">+AI206*D206</f>
        <v>0</v>
      </c>
      <c r="AL206" s="10" t="str">
        <f>IFERROR(VLOOKUP(A206,'11'!U:V,2,0),"0")</f>
        <v>0</v>
      </c>
      <c r="AM206" s="5" t="s">
        <v>129</v>
      </c>
      <c r="AN206" s="15">
        <f t="shared" ref="AN206:AN207" si="1386">+AL206*D206</f>
        <v>0</v>
      </c>
      <c r="AO206" s="10" t="str">
        <f>IFERROR(VLOOKUP(A206,'12'!U:V,2,0),"0")</f>
        <v>0</v>
      </c>
      <c r="AP206" s="5" t="s">
        <v>129</v>
      </c>
      <c r="AQ206" s="15">
        <f t="shared" ref="AQ206:AQ207" si="1387">+AO206*D206</f>
        <v>0</v>
      </c>
      <c r="AR206" s="10" t="str">
        <f>IFERROR(VLOOKUP(A206,'13'!U:V,2,0),"0")</f>
        <v>0</v>
      </c>
      <c r="AS206" s="5" t="s">
        <v>129</v>
      </c>
      <c r="AT206" s="15">
        <f t="shared" ref="AT206:AT207" si="1388">+AR206*D206</f>
        <v>0</v>
      </c>
      <c r="AU206" s="10" t="str">
        <f>IFERROR(VLOOKUP(A206,'14'!U:V,2,0),"0")</f>
        <v>0</v>
      </c>
      <c r="AV206" s="5" t="s">
        <v>129</v>
      </c>
      <c r="AW206" s="15">
        <f t="shared" ref="AW206:AW207" si="1389">+AU206*D206</f>
        <v>0</v>
      </c>
      <c r="AX206" s="10" t="str">
        <f>IFERROR(VLOOKUP(A206,'15'!U:V,2,0),"0")</f>
        <v>0</v>
      </c>
      <c r="AY206" s="5" t="s">
        <v>129</v>
      </c>
      <c r="AZ206" s="15">
        <f t="shared" ref="AZ206:AZ207" si="1390">+AX206*D206</f>
        <v>0</v>
      </c>
      <c r="BA206" s="10" t="str">
        <f>IFERROR(VLOOKUP(A206,'16'!U:V,2,0),"0")</f>
        <v>0</v>
      </c>
      <c r="BB206" s="5" t="s">
        <v>129</v>
      </c>
      <c r="BC206" s="15">
        <f t="shared" ref="BC206:BC207" si="1391">+BA206*D206</f>
        <v>0</v>
      </c>
      <c r="BD206" s="10" t="str">
        <f>IFERROR(VLOOKUP(A206,'17'!U:V,2,0),"0")</f>
        <v>0</v>
      </c>
      <c r="BE206" s="5" t="s">
        <v>129</v>
      </c>
      <c r="BF206" s="15">
        <f t="shared" ref="BF206:BF207" si="1392">+BD206*D206</f>
        <v>0</v>
      </c>
      <c r="BG206" s="10" t="str">
        <f>IFERROR(VLOOKUP(A206,'18'!U:V,2,0),"0")</f>
        <v>0</v>
      </c>
      <c r="BH206" s="5" t="s">
        <v>129</v>
      </c>
      <c r="BI206" s="15">
        <f t="shared" ref="BI206:BI207" si="1393">+BG206*D206</f>
        <v>0</v>
      </c>
      <c r="BJ206" s="10" t="str">
        <f>IFERROR(VLOOKUP(A206,'19'!U:V,2,0),"0")</f>
        <v>0</v>
      </c>
      <c r="BK206" s="5" t="s">
        <v>129</v>
      </c>
      <c r="BL206" s="15">
        <f t="shared" ref="BL206:BL207" si="1394">+BJ206*D206</f>
        <v>0</v>
      </c>
      <c r="BM206" s="10" t="str">
        <f>IFERROR(VLOOKUP(A206,'20'!U:V,2,0),"0")</f>
        <v>0</v>
      </c>
      <c r="BN206" s="5" t="s">
        <v>129</v>
      </c>
      <c r="BO206" s="15">
        <f t="shared" ref="BO206:BO207" si="1395">+BM206*D206</f>
        <v>0</v>
      </c>
      <c r="BP206" s="10" t="str">
        <f>IFERROR(VLOOKUP(A206,'21'!U:V,2,0),"0")</f>
        <v>0</v>
      </c>
      <c r="BQ206" s="5" t="s">
        <v>129</v>
      </c>
      <c r="BR206" s="15">
        <f t="shared" ref="BR206:BR207" si="1396">+BP206*D206</f>
        <v>0</v>
      </c>
      <c r="BS206" s="10" t="str">
        <f>IFERROR(VLOOKUP(A206,'22'!U:V,2,0),"0")</f>
        <v>0</v>
      </c>
      <c r="BT206" s="5" t="s">
        <v>129</v>
      </c>
      <c r="BU206" s="15">
        <f t="shared" ref="BU206:BU207" si="1397">+BS206*D206</f>
        <v>0</v>
      </c>
      <c r="BV206" s="10" t="str">
        <f>IFERROR(VLOOKUP(A206,'23'!U:V,2,0),"0")</f>
        <v>0</v>
      </c>
      <c r="BW206" s="5" t="s">
        <v>129</v>
      </c>
      <c r="BX206" s="15">
        <f t="shared" ref="BX206:BX207" si="1398">+BV206*D206</f>
        <v>0</v>
      </c>
      <c r="BY206" s="10" t="str">
        <f>IFERROR(VLOOKUP(A206,'24'!U:V,2,0),"0")</f>
        <v>0</v>
      </c>
      <c r="BZ206" s="5" t="s">
        <v>129</v>
      </c>
      <c r="CA206" s="15">
        <f t="shared" ref="CA206:CA207" si="1399">+BY206*D206</f>
        <v>0</v>
      </c>
      <c r="CB206" s="10" t="str">
        <f>IFERROR(VLOOKUP(A206,'25'!U:V,2,0),"0")</f>
        <v>0</v>
      </c>
      <c r="CC206" s="5" t="s">
        <v>129</v>
      </c>
      <c r="CD206" s="15">
        <f t="shared" ref="CD206:CD207" si="1400">+CB206*D206</f>
        <v>0</v>
      </c>
      <c r="CE206" s="10" t="str">
        <f>IFERROR(VLOOKUP(A206,'26'!U:V,2,0),"0")</f>
        <v>0</v>
      </c>
      <c r="CF206" s="5" t="s">
        <v>129</v>
      </c>
      <c r="CG206" s="15">
        <f t="shared" ref="CG206:CG207" si="1401">+CE206*D206</f>
        <v>0</v>
      </c>
      <c r="CH206" s="10" t="str">
        <f>IFERROR(VLOOKUP(A206,'27'!U:V,2,0),"0")</f>
        <v>0</v>
      </c>
      <c r="CI206" s="5" t="s">
        <v>129</v>
      </c>
      <c r="CJ206" s="15">
        <f t="shared" ref="CJ206:CJ207" si="1402">+CH206*D206</f>
        <v>0</v>
      </c>
      <c r="CK206" s="10" t="str">
        <f>IFERROR(VLOOKUP(A206,'28'!U:V,2,0),"0")</f>
        <v>0</v>
      </c>
      <c r="CL206" s="5" t="s">
        <v>129</v>
      </c>
      <c r="CM206" s="15">
        <f t="shared" ref="CM206:CM207" si="1403">+CK206*D206</f>
        <v>0</v>
      </c>
      <c r="CN206" s="10" t="str">
        <f>IFERROR(VLOOKUP(A206,'29'!U:V,2,0),"0")</f>
        <v>0</v>
      </c>
      <c r="CO206" s="5" t="s">
        <v>129</v>
      </c>
      <c r="CP206" s="15">
        <f t="shared" ref="CP206:CP207" si="1404">+CN206*D206</f>
        <v>0</v>
      </c>
      <c r="CQ206" s="10" t="str">
        <f>IFERROR(VLOOKUP(A206,'30'!U:V,2,0),"0")</f>
        <v>0</v>
      </c>
      <c r="CR206" s="5" t="s">
        <v>129</v>
      </c>
      <c r="CS206" s="15">
        <f t="shared" ref="CS206:CS207" si="1405">+CQ206*D206</f>
        <v>0</v>
      </c>
      <c r="CT206" s="10" t="str">
        <f>IFERROR(VLOOKUP(A206,'31'!U:V,2,0),"0")</f>
        <v>0</v>
      </c>
      <c r="CU206" s="5" t="s">
        <v>129</v>
      </c>
      <c r="CV206" s="15">
        <f t="shared" si="1194"/>
        <v>0</v>
      </c>
      <c r="CW206" s="10" t="str">
        <f>IFERROR(VLOOKUP(B206,'B-plus'!A:D,4,0),"0")</f>
        <v>0</v>
      </c>
      <c r="CX206" s="5" t="s">
        <v>129</v>
      </c>
      <c r="CY206" s="15">
        <f t="shared" si="1195"/>
        <v>0</v>
      </c>
    </row>
    <row r="207" spans="1:103" x14ac:dyDescent="0.25">
      <c r="A207" s="5" t="s">
        <v>605</v>
      </c>
      <c r="B207" s="5">
        <v>1113208</v>
      </c>
      <c r="C207" s="4" t="s">
        <v>606</v>
      </c>
      <c r="D207" s="13">
        <v>3.75</v>
      </c>
      <c r="E207" s="19">
        <f t="shared" si="1162"/>
        <v>0</v>
      </c>
      <c r="F207" s="5" t="s">
        <v>130</v>
      </c>
      <c r="G207" s="13">
        <f t="shared" si="1163"/>
        <v>0</v>
      </c>
      <c r="H207" s="10" t="str">
        <f>IFERROR(VLOOKUP(A207,'1'!U:V,2,0),"0")</f>
        <v>0</v>
      </c>
      <c r="I207" s="5" t="s">
        <v>130</v>
      </c>
      <c r="J207" s="15">
        <f t="shared" si="1376"/>
        <v>0</v>
      </c>
      <c r="K207" s="10" t="str">
        <f>IFERROR(VLOOKUP(A207,'2'!U:V,2,0),"0")</f>
        <v>0</v>
      </c>
      <c r="L207" s="5" t="s">
        <v>130</v>
      </c>
      <c r="M207" s="15">
        <f t="shared" si="1377"/>
        <v>0</v>
      </c>
      <c r="N207" s="10" t="str">
        <f>IFERROR(VLOOKUP(A207,'3'!U:V,2,0),"0")</f>
        <v>0</v>
      </c>
      <c r="O207" s="5" t="s">
        <v>130</v>
      </c>
      <c r="P207" s="15">
        <f t="shared" si="1378"/>
        <v>0</v>
      </c>
      <c r="Q207" s="10" t="str">
        <f>IFERROR(VLOOKUP(A207,'4'!U:V,2,0),"0")</f>
        <v>0</v>
      </c>
      <c r="R207" s="5" t="s">
        <v>130</v>
      </c>
      <c r="S207" s="15">
        <f t="shared" si="1379"/>
        <v>0</v>
      </c>
      <c r="T207" s="10" t="str">
        <f>IFERROR(VLOOKUP(A207,'5'!U:V,2,0),"0")</f>
        <v>0</v>
      </c>
      <c r="U207" s="5" t="s">
        <v>130</v>
      </c>
      <c r="V207" s="15">
        <f t="shared" si="1380"/>
        <v>0</v>
      </c>
      <c r="W207" s="10" t="str">
        <f>IFERROR(VLOOKUP(A207,'6'!U:V,2,0),"0")</f>
        <v>0</v>
      </c>
      <c r="X207" s="5" t="s">
        <v>130</v>
      </c>
      <c r="Y207" s="15">
        <f t="shared" si="1381"/>
        <v>0</v>
      </c>
      <c r="Z207" s="10" t="str">
        <f>IFERROR(VLOOKUP(A207,'7'!U:V,2,0),"0")</f>
        <v>0</v>
      </c>
      <c r="AA207" s="5" t="s">
        <v>130</v>
      </c>
      <c r="AB207" s="15">
        <f t="shared" si="1382"/>
        <v>0</v>
      </c>
      <c r="AC207" s="10" t="str">
        <f>IFERROR(VLOOKUP(A207,'8'!U:V,2,0),"0")</f>
        <v>0</v>
      </c>
      <c r="AD207" s="5" t="s">
        <v>130</v>
      </c>
      <c r="AE207" s="15">
        <f t="shared" si="1383"/>
        <v>0</v>
      </c>
      <c r="AF207" s="10" t="str">
        <f>IFERROR(VLOOKUP(A207,'9'!U:V,2,0),"0")</f>
        <v>0</v>
      </c>
      <c r="AG207" s="5" t="s">
        <v>130</v>
      </c>
      <c r="AH207" s="15">
        <f t="shared" si="1384"/>
        <v>0</v>
      </c>
      <c r="AI207" s="10" t="str">
        <f>IFERROR(VLOOKUP(A207,'10'!U:V,2,0),"0")</f>
        <v>0</v>
      </c>
      <c r="AJ207" s="5" t="s">
        <v>130</v>
      </c>
      <c r="AK207" s="15">
        <f t="shared" si="1385"/>
        <v>0</v>
      </c>
      <c r="AL207" s="10" t="str">
        <f>IFERROR(VLOOKUP(A207,'11'!U:V,2,0),"0")</f>
        <v>0</v>
      </c>
      <c r="AM207" s="5" t="s">
        <v>130</v>
      </c>
      <c r="AN207" s="15">
        <f t="shared" si="1386"/>
        <v>0</v>
      </c>
      <c r="AO207" s="10" t="str">
        <f>IFERROR(VLOOKUP(A207,'12'!U:V,2,0),"0")</f>
        <v>0</v>
      </c>
      <c r="AP207" s="5" t="s">
        <v>130</v>
      </c>
      <c r="AQ207" s="15">
        <f t="shared" si="1387"/>
        <v>0</v>
      </c>
      <c r="AR207" s="10" t="str">
        <f>IFERROR(VLOOKUP(A207,'13'!U:V,2,0),"0")</f>
        <v>0</v>
      </c>
      <c r="AS207" s="5" t="s">
        <v>130</v>
      </c>
      <c r="AT207" s="15">
        <f t="shared" si="1388"/>
        <v>0</v>
      </c>
      <c r="AU207" s="10" t="str">
        <f>IFERROR(VLOOKUP(A207,'14'!U:V,2,0),"0")</f>
        <v>0</v>
      </c>
      <c r="AV207" s="5" t="s">
        <v>130</v>
      </c>
      <c r="AW207" s="15">
        <f t="shared" si="1389"/>
        <v>0</v>
      </c>
      <c r="AX207" s="10" t="str">
        <f>IFERROR(VLOOKUP(A207,'15'!U:V,2,0),"0")</f>
        <v>0</v>
      </c>
      <c r="AY207" s="5" t="s">
        <v>130</v>
      </c>
      <c r="AZ207" s="15">
        <f t="shared" si="1390"/>
        <v>0</v>
      </c>
      <c r="BA207" s="10" t="str">
        <f>IFERROR(VLOOKUP(A207,'16'!U:V,2,0),"0")</f>
        <v>0</v>
      </c>
      <c r="BB207" s="5" t="s">
        <v>130</v>
      </c>
      <c r="BC207" s="15">
        <f t="shared" si="1391"/>
        <v>0</v>
      </c>
      <c r="BD207" s="10" t="str">
        <f>IFERROR(VLOOKUP(A207,'17'!U:V,2,0),"0")</f>
        <v>0</v>
      </c>
      <c r="BE207" s="5" t="s">
        <v>130</v>
      </c>
      <c r="BF207" s="15">
        <f t="shared" si="1392"/>
        <v>0</v>
      </c>
      <c r="BG207" s="10" t="str">
        <f>IFERROR(VLOOKUP(A207,'18'!U:V,2,0),"0")</f>
        <v>0</v>
      </c>
      <c r="BH207" s="5" t="s">
        <v>130</v>
      </c>
      <c r="BI207" s="15">
        <f t="shared" si="1393"/>
        <v>0</v>
      </c>
      <c r="BJ207" s="10" t="str">
        <f>IFERROR(VLOOKUP(A207,'19'!U:V,2,0),"0")</f>
        <v>0</v>
      </c>
      <c r="BK207" s="5" t="s">
        <v>130</v>
      </c>
      <c r="BL207" s="15">
        <f t="shared" si="1394"/>
        <v>0</v>
      </c>
      <c r="BM207" s="10" t="str">
        <f>IFERROR(VLOOKUP(A207,'20'!U:V,2,0),"0")</f>
        <v>0</v>
      </c>
      <c r="BN207" s="5" t="s">
        <v>130</v>
      </c>
      <c r="BO207" s="15">
        <f t="shared" si="1395"/>
        <v>0</v>
      </c>
      <c r="BP207" s="10" t="str">
        <f>IFERROR(VLOOKUP(A207,'21'!U:V,2,0),"0")</f>
        <v>0</v>
      </c>
      <c r="BQ207" s="5" t="s">
        <v>130</v>
      </c>
      <c r="BR207" s="15">
        <f t="shared" si="1396"/>
        <v>0</v>
      </c>
      <c r="BS207" s="10" t="str">
        <f>IFERROR(VLOOKUP(A207,'22'!U:V,2,0),"0")</f>
        <v>0</v>
      </c>
      <c r="BT207" s="5" t="s">
        <v>130</v>
      </c>
      <c r="BU207" s="15">
        <f t="shared" si="1397"/>
        <v>0</v>
      </c>
      <c r="BV207" s="10" t="str">
        <f>IFERROR(VLOOKUP(A207,'23'!U:V,2,0),"0")</f>
        <v>0</v>
      </c>
      <c r="BW207" s="5" t="s">
        <v>130</v>
      </c>
      <c r="BX207" s="15">
        <f t="shared" si="1398"/>
        <v>0</v>
      </c>
      <c r="BY207" s="10" t="str">
        <f>IFERROR(VLOOKUP(A207,'24'!U:V,2,0),"0")</f>
        <v>0</v>
      </c>
      <c r="BZ207" s="5" t="s">
        <v>130</v>
      </c>
      <c r="CA207" s="15">
        <f t="shared" si="1399"/>
        <v>0</v>
      </c>
      <c r="CB207" s="10" t="str">
        <f>IFERROR(VLOOKUP(A207,'25'!U:V,2,0),"0")</f>
        <v>0</v>
      </c>
      <c r="CC207" s="5" t="s">
        <v>130</v>
      </c>
      <c r="CD207" s="15">
        <f t="shared" si="1400"/>
        <v>0</v>
      </c>
      <c r="CE207" s="10" t="str">
        <f>IFERROR(VLOOKUP(A207,'26'!U:V,2,0),"0")</f>
        <v>0</v>
      </c>
      <c r="CF207" s="5" t="s">
        <v>130</v>
      </c>
      <c r="CG207" s="15">
        <f t="shared" si="1401"/>
        <v>0</v>
      </c>
      <c r="CH207" s="10" t="str">
        <f>IFERROR(VLOOKUP(A207,'27'!U:V,2,0),"0")</f>
        <v>0</v>
      </c>
      <c r="CI207" s="5" t="s">
        <v>130</v>
      </c>
      <c r="CJ207" s="15">
        <f t="shared" si="1402"/>
        <v>0</v>
      </c>
      <c r="CK207" s="10" t="str">
        <f>IFERROR(VLOOKUP(A207,'28'!U:V,2,0),"0")</f>
        <v>0</v>
      </c>
      <c r="CL207" s="5" t="s">
        <v>130</v>
      </c>
      <c r="CM207" s="15">
        <f t="shared" si="1403"/>
        <v>0</v>
      </c>
      <c r="CN207" s="10" t="str">
        <f>IFERROR(VLOOKUP(A207,'29'!U:V,2,0),"0")</f>
        <v>0</v>
      </c>
      <c r="CO207" s="5" t="s">
        <v>130</v>
      </c>
      <c r="CP207" s="15">
        <f t="shared" si="1404"/>
        <v>0</v>
      </c>
      <c r="CQ207" s="10" t="str">
        <f>IFERROR(VLOOKUP(A207,'30'!U:V,2,0),"0")</f>
        <v>0</v>
      </c>
      <c r="CR207" s="5" t="s">
        <v>130</v>
      </c>
      <c r="CS207" s="15">
        <f t="shared" si="1405"/>
        <v>0</v>
      </c>
      <c r="CT207" s="10" t="str">
        <f>IFERROR(VLOOKUP(A207,'31'!U:V,2,0),"0")</f>
        <v>0</v>
      </c>
      <c r="CU207" s="5" t="s">
        <v>130</v>
      </c>
      <c r="CV207" s="15">
        <f t="shared" si="1194"/>
        <v>0</v>
      </c>
      <c r="CW207" s="10" t="str">
        <f>IFERROR(VLOOKUP(B207,'B-plus'!A:D,4,0),"0")</f>
        <v>0</v>
      </c>
      <c r="CX207" s="5" t="s">
        <v>130</v>
      </c>
      <c r="CY207" s="15">
        <f t="shared" si="1195"/>
        <v>0</v>
      </c>
    </row>
    <row r="208" spans="1:103" x14ac:dyDescent="0.25">
      <c r="A208" s="5" t="s">
        <v>607</v>
      </c>
      <c r="B208" s="5">
        <v>1004111</v>
      </c>
      <c r="C208" s="4" t="s">
        <v>608</v>
      </c>
      <c r="D208" s="95">
        <v>37.25</v>
      </c>
      <c r="E208" s="19">
        <f t="shared" si="1162"/>
        <v>0</v>
      </c>
      <c r="F208" s="5" t="s">
        <v>129</v>
      </c>
      <c r="G208" s="13">
        <f t="shared" si="1163"/>
        <v>0</v>
      </c>
      <c r="H208" s="10" t="str">
        <f>IFERROR(VLOOKUP(A208,'1'!U:V,2,0),"0")</f>
        <v>0</v>
      </c>
      <c r="I208" s="5" t="s">
        <v>129</v>
      </c>
      <c r="J208" s="15">
        <f t="shared" ref="J208:J211" si="1406">+H208*D208</f>
        <v>0</v>
      </c>
      <c r="K208" s="10" t="str">
        <f>IFERROR(VLOOKUP(A208,'2'!U:V,2,0),"0")</f>
        <v>0</v>
      </c>
      <c r="L208" s="5" t="s">
        <v>129</v>
      </c>
      <c r="M208" s="15">
        <f t="shared" ref="M208:M211" si="1407">+K208*D208</f>
        <v>0</v>
      </c>
      <c r="N208" s="10" t="str">
        <f>IFERROR(VLOOKUP(A208,'3'!U:V,2,0),"0")</f>
        <v>0</v>
      </c>
      <c r="O208" s="5" t="s">
        <v>129</v>
      </c>
      <c r="P208" s="15">
        <f t="shared" ref="P208:P211" si="1408">+N208*D208</f>
        <v>0</v>
      </c>
      <c r="Q208" s="10" t="str">
        <f>IFERROR(VLOOKUP(A208,'4'!U:V,2,0),"0")</f>
        <v>0</v>
      </c>
      <c r="R208" s="5" t="s">
        <v>129</v>
      </c>
      <c r="S208" s="15">
        <f t="shared" ref="S208:S211" si="1409">+Q208*D208</f>
        <v>0</v>
      </c>
      <c r="T208" s="10" t="str">
        <f>IFERROR(VLOOKUP(A208,'5'!U:V,2,0),"0")</f>
        <v>0</v>
      </c>
      <c r="U208" s="5" t="s">
        <v>129</v>
      </c>
      <c r="V208" s="15">
        <f t="shared" ref="V208:V211" si="1410">+T208*D208</f>
        <v>0</v>
      </c>
      <c r="W208" s="10" t="str">
        <f>IFERROR(VLOOKUP(A208,'6'!U:V,2,0),"0")</f>
        <v>0</v>
      </c>
      <c r="X208" s="5" t="s">
        <v>129</v>
      </c>
      <c r="Y208" s="15">
        <f t="shared" ref="Y208:Y211" si="1411">+W208*D208</f>
        <v>0</v>
      </c>
      <c r="Z208" s="10" t="str">
        <f>IFERROR(VLOOKUP(A208,'7'!U:V,2,0),"0")</f>
        <v>0</v>
      </c>
      <c r="AA208" s="5" t="s">
        <v>129</v>
      </c>
      <c r="AB208" s="15">
        <f t="shared" ref="AB208:AB211" si="1412">+Z208*D208</f>
        <v>0</v>
      </c>
      <c r="AC208" s="10" t="str">
        <f>IFERROR(VLOOKUP(A208,'8'!U:V,2,0),"0")</f>
        <v>0</v>
      </c>
      <c r="AD208" s="5" t="s">
        <v>129</v>
      </c>
      <c r="AE208" s="15">
        <f t="shared" ref="AE208:AE211" si="1413">+AC208*D208</f>
        <v>0</v>
      </c>
      <c r="AF208" s="10" t="str">
        <f>IFERROR(VLOOKUP(A208,'9'!U:V,2,0),"0")</f>
        <v>0</v>
      </c>
      <c r="AG208" s="5" t="s">
        <v>129</v>
      </c>
      <c r="AH208" s="15">
        <f t="shared" ref="AH208:AH211" si="1414">+AF208*D208</f>
        <v>0</v>
      </c>
      <c r="AI208" s="10" t="str">
        <f>IFERROR(VLOOKUP(A208,'10'!U:V,2,0),"0")</f>
        <v>0</v>
      </c>
      <c r="AJ208" s="5" t="s">
        <v>129</v>
      </c>
      <c r="AK208" s="15">
        <f t="shared" ref="AK208:AK211" si="1415">+AI208*D208</f>
        <v>0</v>
      </c>
      <c r="AL208" s="10" t="str">
        <f>IFERROR(VLOOKUP(A208,'11'!U:V,2,0),"0")</f>
        <v>0</v>
      </c>
      <c r="AM208" s="5" t="s">
        <v>129</v>
      </c>
      <c r="AN208" s="15">
        <f t="shared" ref="AN208:AN211" si="1416">+AL208*D208</f>
        <v>0</v>
      </c>
      <c r="AO208" s="10" t="str">
        <f>IFERROR(VLOOKUP(A208,'12'!U:V,2,0),"0")</f>
        <v>0</v>
      </c>
      <c r="AP208" s="5" t="s">
        <v>129</v>
      </c>
      <c r="AQ208" s="15">
        <f t="shared" ref="AQ208:AQ211" si="1417">+AO208*D208</f>
        <v>0</v>
      </c>
      <c r="AR208" s="10" t="str">
        <f>IFERROR(VLOOKUP(A208,'13'!U:V,2,0),"0")</f>
        <v>0</v>
      </c>
      <c r="AS208" s="5" t="s">
        <v>129</v>
      </c>
      <c r="AT208" s="15">
        <f t="shared" ref="AT208:AT211" si="1418">+AR208*D208</f>
        <v>0</v>
      </c>
      <c r="AU208" s="10" t="str">
        <f>IFERROR(VLOOKUP(A208,'14'!U:V,2,0),"0")</f>
        <v>0</v>
      </c>
      <c r="AV208" s="5" t="s">
        <v>129</v>
      </c>
      <c r="AW208" s="15">
        <f t="shared" ref="AW208:AW211" si="1419">+AU208*D208</f>
        <v>0</v>
      </c>
      <c r="AX208" s="10" t="str">
        <f>IFERROR(VLOOKUP(A208,'15'!U:V,2,0),"0")</f>
        <v>0</v>
      </c>
      <c r="AY208" s="5" t="s">
        <v>129</v>
      </c>
      <c r="AZ208" s="15">
        <f t="shared" ref="AZ208:AZ211" si="1420">+AX208*D208</f>
        <v>0</v>
      </c>
      <c r="BA208" s="10" t="str">
        <f>IFERROR(VLOOKUP(A208,'16'!U:V,2,0),"0")</f>
        <v>0</v>
      </c>
      <c r="BB208" s="5" t="s">
        <v>129</v>
      </c>
      <c r="BC208" s="15">
        <f t="shared" ref="BC208:BC211" si="1421">+BA208*D208</f>
        <v>0</v>
      </c>
      <c r="BD208" s="10" t="str">
        <f>IFERROR(VLOOKUP(A208,'17'!U:V,2,0),"0")</f>
        <v>0</v>
      </c>
      <c r="BE208" s="5" t="s">
        <v>129</v>
      </c>
      <c r="BF208" s="15">
        <f t="shared" ref="BF208:BF211" si="1422">+BD208*D208</f>
        <v>0</v>
      </c>
      <c r="BG208" s="10" t="str">
        <f>IFERROR(VLOOKUP(A208,'18'!U:V,2,0),"0")</f>
        <v>0</v>
      </c>
      <c r="BH208" s="5" t="s">
        <v>129</v>
      </c>
      <c r="BI208" s="15">
        <f t="shared" ref="BI208:BI211" si="1423">+BG208*D208</f>
        <v>0</v>
      </c>
      <c r="BJ208" s="10" t="str">
        <f>IFERROR(VLOOKUP(A208,'19'!U:V,2,0),"0")</f>
        <v>0</v>
      </c>
      <c r="BK208" s="5" t="s">
        <v>129</v>
      </c>
      <c r="BL208" s="15">
        <f t="shared" ref="BL208:BL211" si="1424">+BJ208*D208</f>
        <v>0</v>
      </c>
      <c r="BM208" s="10" t="str">
        <f>IFERROR(VLOOKUP(A208,'20'!U:V,2,0),"0")</f>
        <v>0</v>
      </c>
      <c r="BN208" s="5" t="s">
        <v>129</v>
      </c>
      <c r="BO208" s="15">
        <f t="shared" ref="BO208:BO211" si="1425">+BM208*D208</f>
        <v>0</v>
      </c>
      <c r="BP208" s="10" t="str">
        <f>IFERROR(VLOOKUP(A208,'21'!U:V,2,0),"0")</f>
        <v>0</v>
      </c>
      <c r="BQ208" s="5" t="s">
        <v>129</v>
      </c>
      <c r="BR208" s="15">
        <f t="shared" ref="BR208:BR211" si="1426">+BP208*D208</f>
        <v>0</v>
      </c>
      <c r="BS208" s="10" t="str">
        <f>IFERROR(VLOOKUP(A208,'22'!U:V,2,0),"0")</f>
        <v>0</v>
      </c>
      <c r="BT208" s="5" t="s">
        <v>129</v>
      </c>
      <c r="BU208" s="15">
        <f t="shared" ref="BU208:BU211" si="1427">+BS208*D208</f>
        <v>0</v>
      </c>
      <c r="BV208" s="10" t="str">
        <f>IFERROR(VLOOKUP(A208,'23'!U:V,2,0),"0")</f>
        <v>0</v>
      </c>
      <c r="BW208" s="5" t="s">
        <v>129</v>
      </c>
      <c r="BX208" s="15">
        <f t="shared" ref="BX208:BX211" si="1428">+BV208*D208</f>
        <v>0</v>
      </c>
      <c r="BY208" s="10" t="str">
        <f>IFERROR(VLOOKUP(A208,'24'!U:V,2,0),"0")</f>
        <v>0</v>
      </c>
      <c r="BZ208" s="5" t="s">
        <v>129</v>
      </c>
      <c r="CA208" s="15">
        <f t="shared" ref="CA208:CA211" si="1429">+BY208*D208</f>
        <v>0</v>
      </c>
      <c r="CB208" s="10" t="str">
        <f>IFERROR(VLOOKUP(A208,'25'!U:V,2,0),"0")</f>
        <v>0</v>
      </c>
      <c r="CC208" s="5" t="s">
        <v>129</v>
      </c>
      <c r="CD208" s="15">
        <f t="shared" ref="CD208:CD211" si="1430">+CB208*D208</f>
        <v>0</v>
      </c>
      <c r="CE208" s="10" t="str">
        <f>IFERROR(VLOOKUP(A208,'26'!U:V,2,0),"0")</f>
        <v>0</v>
      </c>
      <c r="CF208" s="5" t="s">
        <v>129</v>
      </c>
      <c r="CG208" s="15">
        <f t="shared" ref="CG208:CG211" si="1431">+CE208*D208</f>
        <v>0</v>
      </c>
      <c r="CH208" s="10" t="str">
        <f>IFERROR(VLOOKUP(A208,'27'!U:V,2,0),"0")</f>
        <v>0</v>
      </c>
      <c r="CI208" s="5" t="s">
        <v>129</v>
      </c>
      <c r="CJ208" s="15">
        <f t="shared" ref="CJ208:CJ211" si="1432">+CH208*D208</f>
        <v>0</v>
      </c>
      <c r="CK208" s="10" t="str">
        <f>IFERROR(VLOOKUP(A208,'28'!U:V,2,0),"0")</f>
        <v>0</v>
      </c>
      <c r="CL208" s="5" t="s">
        <v>129</v>
      </c>
      <c r="CM208" s="15">
        <f t="shared" ref="CM208:CM211" si="1433">+CK208*D208</f>
        <v>0</v>
      </c>
      <c r="CN208" s="10" t="str">
        <f>IFERROR(VLOOKUP(A208,'29'!U:V,2,0),"0")</f>
        <v>0</v>
      </c>
      <c r="CO208" s="5" t="s">
        <v>129</v>
      </c>
      <c r="CP208" s="15">
        <f t="shared" ref="CP208:CP211" si="1434">+CN208*D208</f>
        <v>0</v>
      </c>
      <c r="CQ208" s="10" t="str">
        <f>IFERROR(VLOOKUP(A208,'30'!U:V,2,0),"0")</f>
        <v>0</v>
      </c>
      <c r="CR208" s="5" t="s">
        <v>129</v>
      </c>
      <c r="CS208" s="15">
        <f t="shared" ref="CS208:CS211" si="1435">+CQ208*D208</f>
        <v>0</v>
      </c>
      <c r="CT208" s="10" t="str">
        <f>IFERROR(VLOOKUP(A208,'31'!U:V,2,0),"0")</f>
        <v>0</v>
      </c>
      <c r="CU208" s="5" t="s">
        <v>129</v>
      </c>
      <c r="CV208" s="15">
        <f t="shared" si="1194"/>
        <v>0</v>
      </c>
      <c r="CW208" s="10" t="str">
        <f>IFERROR(VLOOKUP(B208,'B-plus'!A:D,4,0),"0")</f>
        <v>0</v>
      </c>
      <c r="CX208" s="5" t="s">
        <v>129</v>
      </c>
      <c r="CY208" s="15">
        <f t="shared" si="1195"/>
        <v>0</v>
      </c>
    </row>
    <row r="209" spans="1:103" x14ac:dyDescent="0.25">
      <c r="A209" s="5" t="s">
        <v>609</v>
      </c>
      <c r="B209" s="5" t="s">
        <v>609</v>
      </c>
      <c r="C209" s="4" t="s">
        <v>609</v>
      </c>
      <c r="D209" s="13">
        <f>21.97*10</f>
        <v>219.7</v>
      </c>
      <c r="E209" s="19">
        <f t="shared" si="1162"/>
        <v>0</v>
      </c>
      <c r="F209" s="5" t="s">
        <v>129</v>
      </c>
      <c r="G209" s="13">
        <f t="shared" si="1163"/>
        <v>0</v>
      </c>
      <c r="H209" s="10" t="str">
        <f>IFERROR(VLOOKUP(A209,'1'!U:V,2,0),"0")</f>
        <v>0</v>
      </c>
      <c r="I209" s="5" t="s">
        <v>129</v>
      </c>
      <c r="J209" s="15">
        <f t="shared" si="1406"/>
        <v>0</v>
      </c>
      <c r="K209" s="10" t="str">
        <f>IFERROR(VLOOKUP(A209,'2'!U:V,2,0),"0")</f>
        <v>0</v>
      </c>
      <c r="L209" s="5" t="s">
        <v>129</v>
      </c>
      <c r="M209" s="15">
        <f t="shared" si="1407"/>
        <v>0</v>
      </c>
      <c r="N209" s="10" t="str">
        <f>IFERROR(VLOOKUP(A209,'3'!U:V,2,0),"0")</f>
        <v>0</v>
      </c>
      <c r="O209" s="5" t="s">
        <v>129</v>
      </c>
      <c r="P209" s="15">
        <f t="shared" si="1408"/>
        <v>0</v>
      </c>
      <c r="Q209" s="10" t="str">
        <f>IFERROR(VLOOKUP(A209,'4'!U:V,2,0),"0")</f>
        <v>0</v>
      </c>
      <c r="R209" s="5" t="s">
        <v>129</v>
      </c>
      <c r="S209" s="15">
        <f t="shared" si="1409"/>
        <v>0</v>
      </c>
      <c r="T209" s="10" t="str">
        <f>IFERROR(VLOOKUP(A209,'5'!U:V,2,0),"0")</f>
        <v>0</v>
      </c>
      <c r="U209" s="5" t="s">
        <v>129</v>
      </c>
      <c r="V209" s="15">
        <f t="shared" si="1410"/>
        <v>0</v>
      </c>
      <c r="W209" s="10" t="str">
        <f>IFERROR(VLOOKUP(A209,'6'!U:V,2,0),"0")</f>
        <v>0</v>
      </c>
      <c r="X209" s="5" t="s">
        <v>129</v>
      </c>
      <c r="Y209" s="15">
        <f t="shared" si="1411"/>
        <v>0</v>
      </c>
      <c r="Z209" s="10" t="str">
        <f>IFERROR(VLOOKUP(A209,'7'!U:V,2,0),"0")</f>
        <v>0</v>
      </c>
      <c r="AA209" s="5" t="s">
        <v>129</v>
      </c>
      <c r="AB209" s="15">
        <f t="shared" si="1412"/>
        <v>0</v>
      </c>
      <c r="AC209" s="10" t="str">
        <f>IFERROR(VLOOKUP(A209,'8'!U:V,2,0),"0")</f>
        <v>0</v>
      </c>
      <c r="AD209" s="5" t="s">
        <v>129</v>
      </c>
      <c r="AE209" s="15">
        <f t="shared" si="1413"/>
        <v>0</v>
      </c>
      <c r="AF209" s="10" t="str">
        <f>IFERROR(VLOOKUP(A209,'9'!U:V,2,0),"0")</f>
        <v>0</v>
      </c>
      <c r="AG209" s="5" t="s">
        <v>129</v>
      </c>
      <c r="AH209" s="15">
        <f t="shared" si="1414"/>
        <v>0</v>
      </c>
      <c r="AI209" s="10" t="str">
        <f>IFERROR(VLOOKUP(A209,'10'!U:V,2,0),"0")</f>
        <v>0</v>
      </c>
      <c r="AJ209" s="5" t="s">
        <v>129</v>
      </c>
      <c r="AK209" s="15">
        <f t="shared" si="1415"/>
        <v>0</v>
      </c>
      <c r="AL209" s="10" t="str">
        <f>IFERROR(VLOOKUP(A209,'11'!U:V,2,0),"0")</f>
        <v>0</v>
      </c>
      <c r="AM209" s="5" t="s">
        <v>129</v>
      </c>
      <c r="AN209" s="15">
        <f t="shared" si="1416"/>
        <v>0</v>
      </c>
      <c r="AO209" s="10" t="str">
        <f>IFERROR(VLOOKUP(A209,'12'!U:V,2,0),"0")</f>
        <v>0</v>
      </c>
      <c r="AP209" s="5" t="s">
        <v>129</v>
      </c>
      <c r="AQ209" s="15">
        <f t="shared" si="1417"/>
        <v>0</v>
      </c>
      <c r="AR209" s="10" t="str">
        <f>IFERROR(VLOOKUP(A209,'13'!U:V,2,0),"0")</f>
        <v>0</v>
      </c>
      <c r="AS209" s="5" t="s">
        <v>129</v>
      </c>
      <c r="AT209" s="15">
        <f t="shared" si="1418"/>
        <v>0</v>
      </c>
      <c r="AU209" s="10" t="str">
        <f>IFERROR(VLOOKUP(A209,'14'!U:V,2,0),"0")</f>
        <v>0</v>
      </c>
      <c r="AV209" s="5" t="s">
        <v>129</v>
      </c>
      <c r="AW209" s="15">
        <f t="shared" si="1419"/>
        <v>0</v>
      </c>
      <c r="AX209" s="10" t="str">
        <f>IFERROR(VLOOKUP(A209,'15'!U:V,2,0),"0")</f>
        <v>0</v>
      </c>
      <c r="AY209" s="5" t="s">
        <v>129</v>
      </c>
      <c r="AZ209" s="15">
        <f t="shared" si="1420"/>
        <v>0</v>
      </c>
      <c r="BA209" s="10" t="str">
        <f>IFERROR(VLOOKUP(A209,'16'!U:V,2,0),"0")</f>
        <v>0</v>
      </c>
      <c r="BB209" s="5" t="s">
        <v>129</v>
      </c>
      <c r="BC209" s="15">
        <f t="shared" si="1421"/>
        <v>0</v>
      </c>
      <c r="BD209" s="10" t="str">
        <f>IFERROR(VLOOKUP(A209,'17'!U:V,2,0),"0")</f>
        <v>0</v>
      </c>
      <c r="BE209" s="5" t="s">
        <v>129</v>
      </c>
      <c r="BF209" s="15">
        <f t="shared" si="1422"/>
        <v>0</v>
      </c>
      <c r="BG209" s="10" t="str">
        <f>IFERROR(VLOOKUP(A209,'18'!U:V,2,0),"0")</f>
        <v>0</v>
      </c>
      <c r="BH209" s="5" t="s">
        <v>129</v>
      </c>
      <c r="BI209" s="15">
        <f t="shared" si="1423"/>
        <v>0</v>
      </c>
      <c r="BJ209" s="10" t="str">
        <f>IFERROR(VLOOKUP(A209,'19'!U:V,2,0),"0")</f>
        <v>0</v>
      </c>
      <c r="BK209" s="5" t="s">
        <v>129</v>
      </c>
      <c r="BL209" s="15">
        <f t="shared" si="1424"/>
        <v>0</v>
      </c>
      <c r="BM209" s="10" t="str">
        <f>IFERROR(VLOOKUP(A209,'20'!U:V,2,0),"0")</f>
        <v>0</v>
      </c>
      <c r="BN209" s="5" t="s">
        <v>129</v>
      </c>
      <c r="BO209" s="15">
        <f t="shared" si="1425"/>
        <v>0</v>
      </c>
      <c r="BP209" s="10" t="str">
        <f>IFERROR(VLOOKUP(A209,'21'!U:V,2,0),"0")</f>
        <v>0</v>
      </c>
      <c r="BQ209" s="5" t="s">
        <v>129</v>
      </c>
      <c r="BR209" s="15">
        <f t="shared" si="1426"/>
        <v>0</v>
      </c>
      <c r="BS209" s="10" t="str">
        <f>IFERROR(VLOOKUP(A209,'22'!U:V,2,0),"0")</f>
        <v>0</v>
      </c>
      <c r="BT209" s="5" t="s">
        <v>129</v>
      </c>
      <c r="BU209" s="15">
        <f t="shared" si="1427"/>
        <v>0</v>
      </c>
      <c r="BV209" s="10" t="str">
        <f>IFERROR(VLOOKUP(A209,'23'!U:V,2,0),"0")</f>
        <v>0</v>
      </c>
      <c r="BW209" s="5" t="s">
        <v>129</v>
      </c>
      <c r="BX209" s="15">
        <f t="shared" si="1428"/>
        <v>0</v>
      </c>
      <c r="BY209" s="10" t="str">
        <f>IFERROR(VLOOKUP(A209,'24'!U:V,2,0),"0")</f>
        <v>0</v>
      </c>
      <c r="BZ209" s="5" t="s">
        <v>129</v>
      </c>
      <c r="CA209" s="15">
        <f t="shared" si="1429"/>
        <v>0</v>
      </c>
      <c r="CB209" s="10" t="str">
        <f>IFERROR(VLOOKUP(A209,'25'!U:V,2,0),"0")</f>
        <v>0</v>
      </c>
      <c r="CC209" s="5" t="s">
        <v>129</v>
      </c>
      <c r="CD209" s="15">
        <f t="shared" si="1430"/>
        <v>0</v>
      </c>
      <c r="CE209" s="10" t="str">
        <f>IFERROR(VLOOKUP(A209,'26'!U:V,2,0),"0")</f>
        <v>0</v>
      </c>
      <c r="CF209" s="5" t="s">
        <v>129</v>
      </c>
      <c r="CG209" s="15">
        <f t="shared" si="1431"/>
        <v>0</v>
      </c>
      <c r="CH209" s="10" t="str">
        <f>IFERROR(VLOOKUP(A209,'27'!U:V,2,0),"0")</f>
        <v>0</v>
      </c>
      <c r="CI209" s="5" t="s">
        <v>129</v>
      </c>
      <c r="CJ209" s="15">
        <f t="shared" si="1432"/>
        <v>0</v>
      </c>
      <c r="CK209" s="10" t="str">
        <f>IFERROR(VLOOKUP(A209,'28'!U:V,2,0),"0")</f>
        <v>0</v>
      </c>
      <c r="CL209" s="5" t="s">
        <v>129</v>
      </c>
      <c r="CM209" s="15">
        <f t="shared" si="1433"/>
        <v>0</v>
      </c>
      <c r="CN209" s="10" t="str">
        <f>IFERROR(VLOOKUP(A209,'29'!U:V,2,0),"0")</f>
        <v>0</v>
      </c>
      <c r="CO209" s="5" t="s">
        <v>129</v>
      </c>
      <c r="CP209" s="15">
        <f t="shared" si="1434"/>
        <v>0</v>
      </c>
      <c r="CQ209" s="10" t="str">
        <f>IFERROR(VLOOKUP(A209,'30'!U:V,2,0),"0")</f>
        <v>0</v>
      </c>
      <c r="CR209" s="5" t="s">
        <v>129</v>
      </c>
      <c r="CS209" s="15">
        <f t="shared" si="1435"/>
        <v>0</v>
      </c>
      <c r="CT209" s="10" t="str">
        <f>IFERROR(VLOOKUP(A209,'31'!U:V,2,0),"0")</f>
        <v>0</v>
      </c>
      <c r="CU209" s="5" t="s">
        <v>129</v>
      </c>
      <c r="CV209" s="15">
        <f t="shared" si="1194"/>
        <v>0</v>
      </c>
      <c r="CW209" s="10" t="str">
        <f>IFERROR(VLOOKUP(B209,'B-plus'!A:D,4,0),"0")</f>
        <v>0</v>
      </c>
      <c r="CX209" s="5" t="s">
        <v>129</v>
      </c>
      <c r="CY209" s="15">
        <f t="shared" si="1195"/>
        <v>0</v>
      </c>
    </row>
    <row r="210" spans="1:103" x14ac:dyDescent="0.25">
      <c r="A210" s="5" t="s">
        <v>610</v>
      </c>
      <c r="B210" s="5">
        <v>1004112</v>
      </c>
      <c r="C210" s="4" t="s">
        <v>611</v>
      </c>
      <c r="D210" s="95">
        <v>50</v>
      </c>
      <c r="E210" s="19">
        <f t="shared" si="1162"/>
        <v>0</v>
      </c>
      <c r="F210" s="5" t="s">
        <v>129</v>
      </c>
      <c r="G210" s="13">
        <f t="shared" si="1163"/>
        <v>0</v>
      </c>
      <c r="H210" s="10" t="str">
        <f>IFERROR(VLOOKUP(A210,'1'!U:V,2,0),"0")</f>
        <v>0</v>
      </c>
      <c r="I210" s="5" t="s">
        <v>129</v>
      </c>
      <c r="J210" s="15">
        <f t="shared" si="1406"/>
        <v>0</v>
      </c>
      <c r="K210" s="10" t="str">
        <f>IFERROR(VLOOKUP(A210,'2'!U:V,2,0),"0")</f>
        <v>0</v>
      </c>
      <c r="L210" s="5" t="s">
        <v>129</v>
      </c>
      <c r="M210" s="15">
        <f t="shared" si="1407"/>
        <v>0</v>
      </c>
      <c r="N210" s="10" t="str">
        <f>IFERROR(VLOOKUP(A210,'3'!U:V,2,0),"0")</f>
        <v>0</v>
      </c>
      <c r="O210" s="5" t="s">
        <v>129</v>
      </c>
      <c r="P210" s="15">
        <f t="shared" si="1408"/>
        <v>0</v>
      </c>
      <c r="Q210" s="10" t="str">
        <f>IFERROR(VLOOKUP(A210,'4'!U:V,2,0),"0")</f>
        <v>0</v>
      </c>
      <c r="R210" s="5" t="s">
        <v>129</v>
      </c>
      <c r="S210" s="15">
        <f t="shared" si="1409"/>
        <v>0</v>
      </c>
      <c r="T210" s="10" t="str">
        <f>IFERROR(VLOOKUP(A210,'5'!U:V,2,0),"0")</f>
        <v>0</v>
      </c>
      <c r="U210" s="5" t="s">
        <v>129</v>
      </c>
      <c r="V210" s="15">
        <f t="shared" si="1410"/>
        <v>0</v>
      </c>
      <c r="W210" s="10" t="str">
        <f>IFERROR(VLOOKUP(A210,'6'!U:V,2,0),"0")</f>
        <v>0</v>
      </c>
      <c r="X210" s="5" t="s">
        <v>129</v>
      </c>
      <c r="Y210" s="15">
        <f t="shared" si="1411"/>
        <v>0</v>
      </c>
      <c r="Z210" s="10" t="str">
        <f>IFERROR(VLOOKUP(A210,'7'!U:V,2,0),"0")</f>
        <v>0</v>
      </c>
      <c r="AA210" s="5" t="s">
        <v>129</v>
      </c>
      <c r="AB210" s="15">
        <f t="shared" si="1412"/>
        <v>0</v>
      </c>
      <c r="AC210" s="10" t="str">
        <f>IFERROR(VLOOKUP(A210,'8'!U:V,2,0),"0")</f>
        <v>0</v>
      </c>
      <c r="AD210" s="5" t="s">
        <v>129</v>
      </c>
      <c r="AE210" s="15">
        <f t="shared" si="1413"/>
        <v>0</v>
      </c>
      <c r="AF210" s="10" t="str">
        <f>IFERROR(VLOOKUP(A210,'9'!U:V,2,0),"0")</f>
        <v>0</v>
      </c>
      <c r="AG210" s="5" t="s">
        <v>129</v>
      </c>
      <c r="AH210" s="15">
        <f t="shared" si="1414"/>
        <v>0</v>
      </c>
      <c r="AI210" s="10" t="str">
        <f>IFERROR(VLOOKUP(A210,'10'!U:V,2,0),"0")</f>
        <v>0</v>
      </c>
      <c r="AJ210" s="5" t="s">
        <v>129</v>
      </c>
      <c r="AK210" s="15">
        <f t="shared" si="1415"/>
        <v>0</v>
      </c>
      <c r="AL210" s="10" t="str">
        <f>IFERROR(VLOOKUP(A210,'11'!U:V,2,0),"0")</f>
        <v>0</v>
      </c>
      <c r="AM210" s="5" t="s">
        <v>129</v>
      </c>
      <c r="AN210" s="15">
        <f t="shared" si="1416"/>
        <v>0</v>
      </c>
      <c r="AO210" s="10" t="str">
        <f>IFERROR(VLOOKUP(A210,'12'!U:V,2,0),"0")</f>
        <v>0</v>
      </c>
      <c r="AP210" s="5" t="s">
        <v>129</v>
      </c>
      <c r="AQ210" s="15">
        <f t="shared" si="1417"/>
        <v>0</v>
      </c>
      <c r="AR210" s="10" t="str">
        <f>IFERROR(VLOOKUP(A210,'13'!U:V,2,0),"0")</f>
        <v>0</v>
      </c>
      <c r="AS210" s="5" t="s">
        <v>129</v>
      </c>
      <c r="AT210" s="15">
        <f t="shared" si="1418"/>
        <v>0</v>
      </c>
      <c r="AU210" s="10" t="str">
        <f>IFERROR(VLOOKUP(A210,'14'!U:V,2,0),"0")</f>
        <v>0</v>
      </c>
      <c r="AV210" s="5" t="s">
        <v>129</v>
      </c>
      <c r="AW210" s="15">
        <f t="shared" si="1419"/>
        <v>0</v>
      </c>
      <c r="AX210" s="10" t="str">
        <f>IFERROR(VLOOKUP(A210,'15'!U:V,2,0),"0")</f>
        <v>0</v>
      </c>
      <c r="AY210" s="5" t="s">
        <v>129</v>
      </c>
      <c r="AZ210" s="15">
        <f t="shared" si="1420"/>
        <v>0</v>
      </c>
      <c r="BA210" s="10" t="str">
        <f>IFERROR(VLOOKUP(A210,'16'!U:V,2,0),"0")</f>
        <v>0</v>
      </c>
      <c r="BB210" s="5" t="s">
        <v>129</v>
      </c>
      <c r="BC210" s="15">
        <f t="shared" si="1421"/>
        <v>0</v>
      </c>
      <c r="BD210" s="10" t="str">
        <f>IFERROR(VLOOKUP(A210,'17'!U:V,2,0),"0")</f>
        <v>0</v>
      </c>
      <c r="BE210" s="5" t="s">
        <v>129</v>
      </c>
      <c r="BF210" s="15">
        <f t="shared" si="1422"/>
        <v>0</v>
      </c>
      <c r="BG210" s="10" t="str">
        <f>IFERROR(VLOOKUP(A210,'18'!U:V,2,0),"0")</f>
        <v>0</v>
      </c>
      <c r="BH210" s="5" t="s">
        <v>129</v>
      </c>
      <c r="BI210" s="15">
        <f t="shared" si="1423"/>
        <v>0</v>
      </c>
      <c r="BJ210" s="10" t="str">
        <f>IFERROR(VLOOKUP(A210,'19'!U:V,2,0),"0")</f>
        <v>0</v>
      </c>
      <c r="BK210" s="5" t="s">
        <v>129</v>
      </c>
      <c r="BL210" s="15">
        <f t="shared" si="1424"/>
        <v>0</v>
      </c>
      <c r="BM210" s="10" t="str">
        <f>IFERROR(VLOOKUP(A210,'20'!U:V,2,0),"0")</f>
        <v>0</v>
      </c>
      <c r="BN210" s="5" t="s">
        <v>129</v>
      </c>
      <c r="BO210" s="15">
        <f t="shared" si="1425"/>
        <v>0</v>
      </c>
      <c r="BP210" s="10" t="str">
        <f>IFERROR(VLOOKUP(A210,'21'!U:V,2,0),"0")</f>
        <v>0</v>
      </c>
      <c r="BQ210" s="5" t="s">
        <v>129</v>
      </c>
      <c r="BR210" s="15">
        <f t="shared" si="1426"/>
        <v>0</v>
      </c>
      <c r="BS210" s="10" t="str">
        <f>IFERROR(VLOOKUP(A210,'22'!U:V,2,0),"0")</f>
        <v>0</v>
      </c>
      <c r="BT210" s="5" t="s">
        <v>129</v>
      </c>
      <c r="BU210" s="15">
        <f t="shared" si="1427"/>
        <v>0</v>
      </c>
      <c r="BV210" s="10" t="str">
        <f>IFERROR(VLOOKUP(A210,'23'!U:V,2,0),"0")</f>
        <v>0</v>
      </c>
      <c r="BW210" s="5" t="s">
        <v>129</v>
      </c>
      <c r="BX210" s="15">
        <f t="shared" si="1428"/>
        <v>0</v>
      </c>
      <c r="BY210" s="10" t="str">
        <f>IFERROR(VLOOKUP(A210,'24'!U:V,2,0),"0")</f>
        <v>0</v>
      </c>
      <c r="BZ210" s="5" t="s">
        <v>129</v>
      </c>
      <c r="CA210" s="15">
        <f t="shared" si="1429"/>
        <v>0</v>
      </c>
      <c r="CB210" s="10" t="str">
        <f>IFERROR(VLOOKUP(A210,'25'!U:V,2,0),"0")</f>
        <v>0</v>
      </c>
      <c r="CC210" s="5" t="s">
        <v>129</v>
      </c>
      <c r="CD210" s="15">
        <f t="shared" si="1430"/>
        <v>0</v>
      </c>
      <c r="CE210" s="10" t="str">
        <f>IFERROR(VLOOKUP(A210,'26'!U:V,2,0),"0")</f>
        <v>0</v>
      </c>
      <c r="CF210" s="5" t="s">
        <v>129</v>
      </c>
      <c r="CG210" s="15">
        <f t="shared" si="1431"/>
        <v>0</v>
      </c>
      <c r="CH210" s="10" t="str">
        <f>IFERROR(VLOOKUP(A210,'27'!U:V,2,0),"0")</f>
        <v>0</v>
      </c>
      <c r="CI210" s="5" t="s">
        <v>129</v>
      </c>
      <c r="CJ210" s="15">
        <f t="shared" si="1432"/>
        <v>0</v>
      </c>
      <c r="CK210" s="10" t="str">
        <f>IFERROR(VLOOKUP(A210,'28'!U:V,2,0),"0")</f>
        <v>0</v>
      </c>
      <c r="CL210" s="5" t="s">
        <v>129</v>
      </c>
      <c r="CM210" s="15">
        <f t="shared" si="1433"/>
        <v>0</v>
      </c>
      <c r="CN210" s="10" t="str">
        <f>IFERROR(VLOOKUP(A210,'29'!U:V,2,0),"0")</f>
        <v>0</v>
      </c>
      <c r="CO210" s="5" t="s">
        <v>129</v>
      </c>
      <c r="CP210" s="15">
        <f t="shared" si="1434"/>
        <v>0</v>
      </c>
      <c r="CQ210" s="10" t="str">
        <f>IFERROR(VLOOKUP(A210,'30'!U:V,2,0),"0")</f>
        <v>0</v>
      </c>
      <c r="CR210" s="5" t="s">
        <v>129</v>
      </c>
      <c r="CS210" s="15">
        <f t="shared" si="1435"/>
        <v>0</v>
      </c>
      <c r="CT210" s="10" t="str">
        <f>IFERROR(VLOOKUP(A210,'31'!U:V,2,0),"0")</f>
        <v>0</v>
      </c>
      <c r="CU210" s="5" t="s">
        <v>129</v>
      </c>
      <c r="CV210" s="15">
        <f t="shared" si="1194"/>
        <v>0</v>
      </c>
      <c r="CW210" s="10" t="str">
        <f>IFERROR(VLOOKUP(B210,'B-plus'!A:D,4,0),"0")</f>
        <v>0</v>
      </c>
      <c r="CX210" s="5" t="s">
        <v>129</v>
      </c>
      <c r="CY210" s="15">
        <f t="shared" si="1195"/>
        <v>0</v>
      </c>
    </row>
    <row r="211" spans="1:103" x14ac:dyDescent="0.25">
      <c r="A211" s="5" t="s">
        <v>613</v>
      </c>
      <c r="B211" s="5">
        <v>1004113</v>
      </c>
      <c r="C211" s="4" t="s">
        <v>614</v>
      </c>
      <c r="D211" s="95">
        <v>50</v>
      </c>
      <c r="E211" s="19">
        <f t="shared" si="1162"/>
        <v>0</v>
      </c>
      <c r="F211" s="5" t="s">
        <v>129</v>
      </c>
      <c r="G211" s="13">
        <f t="shared" si="1163"/>
        <v>0</v>
      </c>
      <c r="H211" s="10" t="str">
        <f>IFERROR(VLOOKUP(A211,'1'!U:V,2,0),"0")</f>
        <v>0</v>
      </c>
      <c r="I211" s="5" t="s">
        <v>129</v>
      </c>
      <c r="J211" s="15">
        <f t="shared" si="1406"/>
        <v>0</v>
      </c>
      <c r="K211" s="10" t="str">
        <f>IFERROR(VLOOKUP(A211,'2'!U:V,2,0),"0")</f>
        <v>0</v>
      </c>
      <c r="L211" s="5" t="s">
        <v>129</v>
      </c>
      <c r="M211" s="15">
        <f t="shared" si="1407"/>
        <v>0</v>
      </c>
      <c r="N211" s="10" t="str">
        <f>IFERROR(VLOOKUP(A211,'3'!U:V,2,0),"0")</f>
        <v>0</v>
      </c>
      <c r="O211" s="5" t="s">
        <v>129</v>
      </c>
      <c r="P211" s="15">
        <f t="shared" si="1408"/>
        <v>0</v>
      </c>
      <c r="Q211" s="10" t="str">
        <f>IFERROR(VLOOKUP(A211,'4'!U:V,2,0),"0")</f>
        <v>0</v>
      </c>
      <c r="R211" s="5" t="s">
        <v>129</v>
      </c>
      <c r="S211" s="15">
        <f t="shared" si="1409"/>
        <v>0</v>
      </c>
      <c r="T211" s="10" t="str">
        <f>IFERROR(VLOOKUP(A211,'5'!U:V,2,0),"0")</f>
        <v>0</v>
      </c>
      <c r="U211" s="5" t="s">
        <v>129</v>
      </c>
      <c r="V211" s="15">
        <f t="shared" si="1410"/>
        <v>0</v>
      </c>
      <c r="W211" s="10" t="str">
        <f>IFERROR(VLOOKUP(A211,'6'!U:V,2,0),"0")</f>
        <v>0</v>
      </c>
      <c r="X211" s="5" t="s">
        <v>129</v>
      </c>
      <c r="Y211" s="15">
        <f t="shared" si="1411"/>
        <v>0</v>
      </c>
      <c r="Z211" s="10" t="str">
        <f>IFERROR(VLOOKUP(A211,'7'!U:V,2,0),"0")</f>
        <v>0</v>
      </c>
      <c r="AA211" s="5" t="s">
        <v>129</v>
      </c>
      <c r="AB211" s="15">
        <f t="shared" si="1412"/>
        <v>0</v>
      </c>
      <c r="AC211" s="10" t="str">
        <f>IFERROR(VLOOKUP(A211,'8'!U:V,2,0),"0")</f>
        <v>0</v>
      </c>
      <c r="AD211" s="5" t="s">
        <v>129</v>
      </c>
      <c r="AE211" s="15">
        <f t="shared" si="1413"/>
        <v>0</v>
      </c>
      <c r="AF211" s="10" t="str">
        <f>IFERROR(VLOOKUP(A211,'9'!U:V,2,0),"0")</f>
        <v>0</v>
      </c>
      <c r="AG211" s="5" t="s">
        <v>129</v>
      </c>
      <c r="AH211" s="15">
        <f t="shared" si="1414"/>
        <v>0</v>
      </c>
      <c r="AI211" s="10" t="str">
        <f>IFERROR(VLOOKUP(A211,'10'!U:V,2,0),"0")</f>
        <v>0</v>
      </c>
      <c r="AJ211" s="5" t="s">
        <v>129</v>
      </c>
      <c r="AK211" s="15">
        <f t="shared" si="1415"/>
        <v>0</v>
      </c>
      <c r="AL211" s="10" t="str">
        <f>IFERROR(VLOOKUP(A211,'11'!U:V,2,0),"0")</f>
        <v>0</v>
      </c>
      <c r="AM211" s="5" t="s">
        <v>129</v>
      </c>
      <c r="AN211" s="15">
        <f t="shared" si="1416"/>
        <v>0</v>
      </c>
      <c r="AO211" s="10" t="str">
        <f>IFERROR(VLOOKUP(A211,'12'!U:V,2,0),"0")</f>
        <v>0</v>
      </c>
      <c r="AP211" s="5" t="s">
        <v>129</v>
      </c>
      <c r="AQ211" s="15">
        <f t="shared" si="1417"/>
        <v>0</v>
      </c>
      <c r="AR211" s="10" t="str">
        <f>IFERROR(VLOOKUP(A211,'13'!U:V,2,0),"0")</f>
        <v>0</v>
      </c>
      <c r="AS211" s="5" t="s">
        <v>129</v>
      </c>
      <c r="AT211" s="15">
        <f t="shared" si="1418"/>
        <v>0</v>
      </c>
      <c r="AU211" s="10" t="str">
        <f>IFERROR(VLOOKUP(A211,'14'!U:V,2,0),"0")</f>
        <v>0</v>
      </c>
      <c r="AV211" s="5" t="s">
        <v>129</v>
      </c>
      <c r="AW211" s="15">
        <f t="shared" si="1419"/>
        <v>0</v>
      </c>
      <c r="AX211" s="10" t="str">
        <f>IFERROR(VLOOKUP(A211,'15'!U:V,2,0),"0")</f>
        <v>0</v>
      </c>
      <c r="AY211" s="5" t="s">
        <v>129</v>
      </c>
      <c r="AZ211" s="15">
        <f t="shared" si="1420"/>
        <v>0</v>
      </c>
      <c r="BA211" s="10" t="str">
        <f>IFERROR(VLOOKUP(A211,'16'!U:V,2,0),"0")</f>
        <v>0</v>
      </c>
      <c r="BB211" s="5" t="s">
        <v>129</v>
      </c>
      <c r="BC211" s="15">
        <f t="shared" si="1421"/>
        <v>0</v>
      </c>
      <c r="BD211" s="10" t="str">
        <f>IFERROR(VLOOKUP(A211,'17'!U:V,2,0),"0")</f>
        <v>0</v>
      </c>
      <c r="BE211" s="5" t="s">
        <v>129</v>
      </c>
      <c r="BF211" s="15">
        <f t="shared" si="1422"/>
        <v>0</v>
      </c>
      <c r="BG211" s="10" t="str">
        <f>IFERROR(VLOOKUP(A211,'18'!U:V,2,0),"0")</f>
        <v>0</v>
      </c>
      <c r="BH211" s="5" t="s">
        <v>129</v>
      </c>
      <c r="BI211" s="15">
        <f t="shared" si="1423"/>
        <v>0</v>
      </c>
      <c r="BJ211" s="10" t="str">
        <f>IFERROR(VLOOKUP(A211,'19'!U:V,2,0),"0")</f>
        <v>0</v>
      </c>
      <c r="BK211" s="5" t="s">
        <v>129</v>
      </c>
      <c r="BL211" s="15">
        <f t="shared" si="1424"/>
        <v>0</v>
      </c>
      <c r="BM211" s="10" t="str">
        <f>IFERROR(VLOOKUP(A211,'20'!U:V,2,0),"0")</f>
        <v>0</v>
      </c>
      <c r="BN211" s="5" t="s">
        <v>129</v>
      </c>
      <c r="BO211" s="15">
        <f t="shared" si="1425"/>
        <v>0</v>
      </c>
      <c r="BP211" s="10" t="str">
        <f>IFERROR(VLOOKUP(A211,'21'!U:V,2,0),"0")</f>
        <v>0</v>
      </c>
      <c r="BQ211" s="5" t="s">
        <v>129</v>
      </c>
      <c r="BR211" s="15">
        <f t="shared" si="1426"/>
        <v>0</v>
      </c>
      <c r="BS211" s="10" t="str">
        <f>IFERROR(VLOOKUP(A211,'22'!U:V,2,0),"0")</f>
        <v>0</v>
      </c>
      <c r="BT211" s="5" t="s">
        <v>129</v>
      </c>
      <c r="BU211" s="15">
        <f t="shared" si="1427"/>
        <v>0</v>
      </c>
      <c r="BV211" s="10" t="str">
        <f>IFERROR(VLOOKUP(A211,'23'!U:V,2,0),"0")</f>
        <v>0</v>
      </c>
      <c r="BW211" s="5" t="s">
        <v>129</v>
      </c>
      <c r="BX211" s="15">
        <f t="shared" si="1428"/>
        <v>0</v>
      </c>
      <c r="BY211" s="10" t="str">
        <f>IFERROR(VLOOKUP(A211,'24'!U:V,2,0),"0")</f>
        <v>0</v>
      </c>
      <c r="BZ211" s="5" t="s">
        <v>129</v>
      </c>
      <c r="CA211" s="15">
        <f t="shared" si="1429"/>
        <v>0</v>
      </c>
      <c r="CB211" s="10" t="str">
        <f>IFERROR(VLOOKUP(A211,'25'!U:V,2,0),"0")</f>
        <v>0</v>
      </c>
      <c r="CC211" s="5" t="s">
        <v>129</v>
      </c>
      <c r="CD211" s="15">
        <f t="shared" si="1430"/>
        <v>0</v>
      </c>
      <c r="CE211" s="10" t="str">
        <f>IFERROR(VLOOKUP(A211,'26'!U:V,2,0),"0")</f>
        <v>0</v>
      </c>
      <c r="CF211" s="5" t="s">
        <v>129</v>
      </c>
      <c r="CG211" s="15">
        <f t="shared" si="1431"/>
        <v>0</v>
      </c>
      <c r="CH211" s="10" t="str">
        <f>IFERROR(VLOOKUP(A211,'27'!U:V,2,0),"0")</f>
        <v>0</v>
      </c>
      <c r="CI211" s="5" t="s">
        <v>129</v>
      </c>
      <c r="CJ211" s="15">
        <f t="shared" si="1432"/>
        <v>0</v>
      </c>
      <c r="CK211" s="10" t="str">
        <f>IFERROR(VLOOKUP(A211,'28'!U:V,2,0),"0")</f>
        <v>0</v>
      </c>
      <c r="CL211" s="5" t="s">
        <v>129</v>
      </c>
      <c r="CM211" s="15">
        <f t="shared" si="1433"/>
        <v>0</v>
      </c>
      <c r="CN211" s="10" t="str">
        <f>IFERROR(VLOOKUP(A211,'29'!U:V,2,0),"0")</f>
        <v>0</v>
      </c>
      <c r="CO211" s="5" t="s">
        <v>129</v>
      </c>
      <c r="CP211" s="15">
        <f t="shared" si="1434"/>
        <v>0</v>
      </c>
      <c r="CQ211" s="10" t="str">
        <f>IFERROR(VLOOKUP(A211,'30'!U:V,2,0),"0")</f>
        <v>0</v>
      </c>
      <c r="CR211" s="5" t="s">
        <v>129</v>
      </c>
      <c r="CS211" s="15">
        <f t="shared" si="1435"/>
        <v>0</v>
      </c>
      <c r="CT211" s="10" t="str">
        <f>IFERROR(VLOOKUP(A211,'31'!U:V,2,0),"0")</f>
        <v>0</v>
      </c>
      <c r="CU211" s="5" t="s">
        <v>129</v>
      </c>
      <c r="CV211" s="15">
        <f t="shared" si="1194"/>
        <v>0</v>
      </c>
      <c r="CW211" s="10" t="str">
        <f>IFERROR(VLOOKUP(B211,'B-plus'!A:D,4,0),"0")</f>
        <v>0</v>
      </c>
      <c r="CX211" s="5" t="s">
        <v>129</v>
      </c>
      <c r="CY211" s="15">
        <f t="shared" si="1195"/>
        <v>0</v>
      </c>
    </row>
    <row r="212" spans="1:103" x14ac:dyDescent="0.25">
      <c r="A212" s="5" t="s">
        <v>616</v>
      </c>
      <c r="B212" s="5">
        <v>1112006</v>
      </c>
      <c r="C212" s="4" t="s">
        <v>615</v>
      </c>
      <c r="D212" s="13">
        <v>24.12</v>
      </c>
      <c r="E212" s="19">
        <f t="shared" si="1162"/>
        <v>0</v>
      </c>
      <c r="F212" s="5" t="s">
        <v>129</v>
      </c>
      <c r="G212" s="13">
        <f t="shared" si="1163"/>
        <v>0</v>
      </c>
      <c r="H212" s="10" t="str">
        <f>IFERROR(VLOOKUP(A212,'1'!U:V,2,0),"0")</f>
        <v>0</v>
      </c>
      <c r="I212" s="5" t="s">
        <v>129</v>
      </c>
      <c r="J212" s="15">
        <f t="shared" ref="J212" si="1436">+H212*D212</f>
        <v>0</v>
      </c>
      <c r="K212" s="10" t="str">
        <f>IFERROR(VLOOKUP(A212,'2'!U:V,2,0),"0")</f>
        <v>0</v>
      </c>
      <c r="L212" s="5" t="s">
        <v>129</v>
      </c>
      <c r="M212" s="15">
        <f t="shared" ref="M212" si="1437">+K212*D212</f>
        <v>0</v>
      </c>
      <c r="N212" s="10" t="str">
        <f>IFERROR(VLOOKUP(A212,'3'!U:V,2,0),"0")</f>
        <v>0</v>
      </c>
      <c r="O212" s="5" t="s">
        <v>129</v>
      </c>
      <c r="P212" s="15">
        <f t="shared" ref="P212" si="1438">+N212*D212</f>
        <v>0</v>
      </c>
      <c r="Q212" s="10" t="str">
        <f>IFERROR(VLOOKUP(A212,'4'!U:V,2,0),"0")</f>
        <v>0</v>
      </c>
      <c r="R212" s="5" t="s">
        <v>129</v>
      </c>
      <c r="S212" s="15">
        <f t="shared" ref="S212" si="1439">+Q212*D212</f>
        <v>0</v>
      </c>
      <c r="T212" s="10" t="str">
        <f>IFERROR(VLOOKUP(A212,'5'!U:V,2,0),"0")</f>
        <v>0</v>
      </c>
      <c r="U212" s="5" t="s">
        <v>129</v>
      </c>
      <c r="V212" s="15">
        <f t="shared" ref="V212" si="1440">+T212*D212</f>
        <v>0</v>
      </c>
      <c r="W212" s="10" t="str">
        <f>IFERROR(VLOOKUP(A212,'6'!U:V,2,0),"0")</f>
        <v>0</v>
      </c>
      <c r="X212" s="5" t="s">
        <v>129</v>
      </c>
      <c r="Y212" s="15">
        <f t="shared" ref="Y212" si="1441">+W212*D212</f>
        <v>0</v>
      </c>
      <c r="Z212" s="10" t="str">
        <f>IFERROR(VLOOKUP(A212,'7'!U:V,2,0),"0")</f>
        <v>0</v>
      </c>
      <c r="AA212" s="5" t="s">
        <v>129</v>
      </c>
      <c r="AB212" s="15">
        <f t="shared" ref="AB212" si="1442">+Z212*D212</f>
        <v>0</v>
      </c>
      <c r="AC212" s="10" t="str">
        <f>IFERROR(VLOOKUP(A212,'8'!U:V,2,0),"0")</f>
        <v>0</v>
      </c>
      <c r="AD212" s="5" t="s">
        <v>129</v>
      </c>
      <c r="AE212" s="15">
        <f t="shared" ref="AE212" si="1443">+AC212*D212</f>
        <v>0</v>
      </c>
      <c r="AF212" s="10" t="str">
        <f>IFERROR(VLOOKUP(A212,'9'!U:V,2,0),"0")</f>
        <v>0</v>
      </c>
      <c r="AG212" s="5" t="s">
        <v>129</v>
      </c>
      <c r="AH212" s="15">
        <f t="shared" ref="AH212" si="1444">+AF212*D212</f>
        <v>0</v>
      </c>
      <c r="AI212" s="10" t="str">
        <f>IFERROR(VLOOKUP(A212,'10'!U:V,2,0),"0")</f>
        <v>0</v>
      </c>
      <c r="AJ212" s="5" t="s">
        <v>129</v>
      </c>
      <c r="AK212" s="15">
        <f t="shared" ref="AK212" si="1445">+AI212*D212</f>
        <v>0</v>
      </c>
      <c r="AL212" s="10" t="str">
        <f>IFERROR(VLOOKUP(A212,'11'!U:V,2,0),"0")</f>
        <v>0</v>
      </c>
      <c r="AM212" s="5" t="s">
        <v>129</v>
      </c>
      <c r="AN212" s="15">
        <f t="shared" ref="AN212" si="1446">+AL212*D212</f>
        <v>0</v>
      </c>
      <c r="AO212" s="10" t="str">
        <f>IFERROR(VLOOKUP(A212,'12'!U:V,2,0),"0")</f>
        <v>0</v>
      </c>
      <c r="AP212" s="5" t="s">
        <v>129</v>
      </c>
      <c r="AQ212" s="15">
        <f t="shared" ref="AQ212" si="1447">+AO212*D212</f>
        <v>0</v>
      </c>
      <c r="AR212" s="10" t="str">
        <f>IFERROR(VLOOKUP(A212,'13'!U:V,2,0),"0")</f>
        <v>0</v>
      </c>
      <c r="AS212" s="5" t="s">
        <v>129</v>
      </c>
      <c r="AT212" s="15">
        <f t="shared" ref="AT212" si="1448">+AR212*D212</f>
        <v>0</v>
      </c>
      <c r="AU212" s="10" t="str">
        <f>IFERROR(VLOOKUP(A212,'14'!U:V,2,0),"0")</f>
        <v>0</v>
      </c>
      <c r="AV212" s="5" t="s">
        <v>129</v>
      </c>
      <c r="AW212" s="15">
        <f t="shared" ref="AW212" si="1449">+AU212*D212</f>
        <v>0</v>
      </c>
      <c r="AX212" s="10" t="str">
        <f>IFERROR(VLOOKUP(A212,'15'!U:V,2,0),"0")</f>
        <v>0</v>
      </c>
      <c r="AY212" s="5" t="s">
        <v>129</v>
      </c>
      <c r="AZ212" s="15">
        <f t="shared" ref="AZ212" si="1450">+AX212*D212</f>
        <v>0</v>
      </c>
      <c r="BA212" s="10" t="str">
        <f>IFERROR(VLOOKUP(A212,'16'!U:V,2,0),"0")</f>
        <v>0</v>
      </c>
      <c r="BB212" s="5" t="s">
        <v>129</v>
      </c>
      <c r="BC212" s="15">
        <f t="shared" ref="BC212" si="1451">+BA212*D212</f>
        <v>0</v>
      </c>
      <c r="BD212" s="10" t="str">
        <f>IFERROR(VLOOKUP(A212,'17'!U:V,2,0),"0")</f>
        <v>0</v>
      </c>
      <c r="BE212" s="5" t="s">
        <v>129</v>
      </c>
      <c r="BF212" s="15">
        <f t="shared" ref="BF212" si="1452">+BD212*D212</f>
        <v>0</v>
      </c>
      <c r="BG212" s="10" t="str">
        <f>IFERROR(VLOOKUP(A212,'18'!U:V,2,0),"0")</f>
        <v>0</v>
      </c>
      <c r="BH212" s="5" t="s">
        <v>129</v>
      </c>
      <c r="BI212" s="15">
        <f t="shared" ref="BI212" si="1453">+BG212*D212</f>
        <v>0</v>
      </c>
      <c r="BJ212" s="10" t="str">
        <f>IFERROR(VLOOKUP(A212,'19'!U:V,2,0),"0")</f>
        <v>0</v>
      </c>
      <c r="BK212" s="5" t="s">
        <v>129</v>
      </c>
      <c r="BL212" s="15">
        <f t="shared" ref="BL212" si="1454">+BJ212*D212</f>
        <v>0</v>
      </c>
      <c r="BM212" s="10" t="str">
        <f>IFERROR(VLOOKUP(A212,'20'!U:V,2,0),"0")</f>
        <v>0</v>
      </c>
      <c r="BN212" s="5" t="s">
        <v>129</v>
      </c>
      <c r="BO212" s="15">
        <f t="shared" ref="BO212" si="1455">+BM212*D212</f>
        <v>0</v>
      </c>
      <c r="BP212" s="10" t="str">
        <f>IFERROR(VLOOKUP(A212,'21'!U:V,2,0),"0")</f>
        <v>0</v>
      </c>
      <c r="BQ212" s="5" t="s">
        <v>129</v>
      </c>
      <c r="BR212" s="15">
        <f t="shared" ref="BR212" si="1456">+BP212*D212</f>
        <v>0</v>
      </c>
      <c r="BS212" s="10" t="str">
        <f>IFERROR(VLOOKUP(A212,'22'!U:V,2,0),"0")</f>
        <v>0</v>
      </c>
      <c r="BT212" s="5" t="s">
        <v>129</v>
      </c>
      <c r="BU212" s="15">
        <f t="shared" ref="BU212" si="1457">+BS212*D212</f>
        <v>0</v>
      </c>
      <c r="BV212" s="10" t="str">
        <f>IFERROR(VLOOKUP(A212,'23'!U:V,2,0),"0")</f>
        <v>0</v>
      </c>
      <c r="BW212" s="5" t="s">
        <v>129</v>
      </c>
      <c r="BX212" s="15">
        <f t="shared" ref="BX212" si="1458">+BV212*D212</f>
        <v>0</v>
      </c>
      <c r="BY212" s="10" t="str">
        <f>IFERROR(VLOOKUP(A212,'24'!U:V,2,0),"0")</f>
        <v>0</v>
      </c>
      <c r="BZ212" s="5" t="s">
        <v>129</v>
      </c>
      <c r="CA212" s="15">
        <f t="shared" ref="CA212" si="1459">+BY212*D212</f>
        <v>0</v>
      </c>
      <c r="CB212" s="10" t="str">
        <f>IFERROR(VLOOKUP(A212,'25'!U:V,2,0),"0")</f>
        <v>0</v>
      </c>
      <c r="CC212" s="5" t="s">
        <v>129</v>
      </c>
      <c r="CD212" s="15">
        <f t="shared" ref="CD212" si="1460">+CB212*D212</f>
        <v>0</v>
      </c>
      <c r="CE212" s="10" t="str">
        <f>IFERROR(VLOOKUP(A212,'26'!U:V,2,0),"0")</f>
        <v>0</v>
      </c>
      <c r="CF212" s="5" t="s">
        <v>129</v>
      </c>
      <c r="CG212" s="15">
        <f t="shared" ref="CG212" si="1461">+CE212*D212</f>
        <v>0</v>
      </c>
      <c r="CH212" s="10" t="str">
        <f>IFERROR(VLOOKUP(A212,'27'!U:V,2,0),"0")</f>
        <v>0</v>
      </c>
      <c r="CI212" s="5" t="s">
        <v>129</v>
      </c>
      <c r="CJ212" s="15">
        <f t="shared" ref="CJ212" si="1462">+CH212*D212</f>
        <v>0</v>
      </c>
      <c r="CK212" s="10" t="str">
        <f>IFERROR(VLOOKUP(A212,'28'!U:V,2,0),"0")</f>
        <v>0</v>
      </c>
      <c r="CL212" s="5" t="s">
        <v>129</v>
      </c>
      <c r="CM212" s="15">
        <f t="shared" ref="CM212" si="1463">+CK212*D212</f>
        <v>0</v>
      </c>
      <c r="CN212" s="10" t="str">
        <f>IFERROR(VLOOKUP(A212,'29'!U:V,2,0),"0")</f>
        <v>0</v>
      </c>
      <c r="CO212" s="5" t="s">
        <v>129</v>
      </c>
      <c r="CP212" s="15">
        <f t="shared" ref="CP212" si="1464">+CN212*D212</f>
        <v>0</v>
      </c>
      <c r="CQ212" s="10" t="str">
        <f>IFERROR(VLOOKUP(A212,'30'!U:V,2,0),"0")</f>
        <v>0</v>
      </c>
      <c r="CR212" s="5" t="s">
        <v>129</v>
      </c>
      <c r="CS212" s="15">
        <f t="shared" ref="CS212" si="1465">+CQ212*D212</f>
        <v>0</v>
      </c>
      <c r="CT212" s="10" t="str">
        <f>IFERROR(VLOOKUP(A212,'31'!U:V,2,0),"0")</f>
        <v>0</v>
      </c>
      <c r="CU212" s="5" t="s">
        <v>129</v>
      </c>
      <c r="CV212" s="15">
        <f t="shared" si="1194"/>
        <v>0</v>
      </c>
      <c r="CW212" s="10" t="str">
        <f>IFERROR(VLOOKUP(B212,'B-plus'!A:D,4,0),"0")</f>
        <v>0</v>
      </c>
      <c r="CX212" s="5" t="s">
        <v>129</v>
      </c>
      <c r="CY212" s="15">
        <f t="shared" si="1195"/>
        <v>0</v>
      </c>
    </row>
    <row r="213" spans="1:103" x14ac:dyDescent="0.25">
      <c r="A213" s="5" t="s">
        <v>703</v>
      </c>
      <c r="B213" s="5">
        <v>1112400</v>
      </c>
      <c r="C213" s="4" t="s">
        <v>704</v>
      </c>
      <c r="D213" s="13">
        <v>17.5</v>
      </c>
      <c r="E213" s="19">
        <f t="shared" si="1162"/>
        <v>0</v>
      </c>
      <c r="F213" s="5" t="s">
        <v>129</v>
      </c>
      <c r="G213" s="13">
        <f t="shared" si="1163"/>
        <v>0</v>
      </c>
      <c r="H213" s="10" t="str">
        <f>IFERROR(VLOOKUP(A213,'1'!U:V,2,0),"0")</f>
        <v>0</v>
      </c>
      <c r="I213" s="5" t="s">
        <v>129</v>
      </c>
      <c r="J213" s="15">
        <f t="shared" ref="J213:J215" si="1466">+H213*D213</f>
        <v>0</v>
      </c>
      <c r="K213" s="10" t="str">
        <f>IFERROR(VLOOKUP(A213,'2'!U:V,2,0),"0")</f>
        <v>0</v>
      </c>
      <c r="L213" s="5" t="s">
        <v>129</v>
      </c>
      <c r="M213" s="15">
        <f t="shared" ref="M213:M215" si="1467">+K213*D213</f>
        <v>0</v>
      </c>
      <c r="N213" s="10" t="str">
        <f>IFERROR(VLOOKUP(A213,'3'!U:V,2,0),"0")</f>
        <v>0</v>
      </c>
      <c r="O213" s="5" t="s">
        <v>129</v>
      </c>
      <c r="P213" s="15">
        <f t="shared" ref="P213:P215" si="1468">+N213*D213</f>
        <v>0</v>
      </c>
      <c r="Q213" s="10" t="str">
        <f>IFERROR(VLOOKUP(A213,'4'!U:V,2,0),"0")</f>
        <v>0</v>
      </c>
      <c r="R213" s="5" t="s">
        <v>129</v>
      </c>
      <c r="S213" s="15">
        <f t="shared" ref="S213:S215" si="1469">+Q213*D213</f>
        <v>0</v>
      </c>
      <c r="T213" s="10" t="str">
        <f>IFERROR(VLOOKUP(A213,'5'!U:V,2,0),"0")</f>
        <v>0</v>
      </c>
      <c r="U213" s="5" t="s">
        <v>129</v>
      </c>
      <c r="V213" s="15">
        <f t="shared" ref="V213:V215" si="1470">+T213*D213</f>
        <v>0</v>
      </c>
      <c r="W213" s="10" t="str">
        <f>IFERROR(VLOOKUP(A213,'6'!U:V,2,0),"0")</f>
        <v>0</v>
      </c>
      <c r="X213" s="5" t="s">
        <v>129</v>
      </c>
      <c r="Y213" s="15">
        <f t="shared" ref="Y213:Y215" si="1471">+W213*D213</f>
        <v>0</v>
      </c>
      <c r="Z213" s="10" t="str">
        <f>IFERROR(VLOOKUP(A213,'7'!U:V,2,0),"0")</f>
        <v>0</v>
      </c>
      <c r="AA213" s="5" t="s">
        <v>129</v>
      </c>
      <c r="AB213" s="15">
        <f t="shared" ref="AB213:AB215" si="1472">+Z213*D213</f>
        <v>0</v>
      </c>
      <c r="AC213" s="10" t="str">
        <f>IFERROR(VLOOKUP(A213,'8'!U:V,2,0),"0")</f>
        <v>0</v>
      </c>
      <c r="AD213" s="5" t="s">
        <v>129</v>
      </c>
      <c r="AE213" s="15">
        <f t="shared" ref="AE213:AE215" si="1473">+AC213*D213</f>
        <v>0</v>
      </c>
      <c r="AF213" s="10" t="str">
        <f>IFERROR(VLOOKUP(A213,'9'!U:V,2,0),"0")</f>
        <v>0</v>
      </c>
      <c r="AG213" s="5" t="s">
        <v>129</v>
      </c>
      <c r="AH213" s="15">
        <f t="shared" ref="AH213:AH215" si="1474">+AF213*D213</f>
        <v>0</v>
      </c>
      <c r="AI213" s="10" t="str">
        <f>IFERROR(VLOOKUP(A213,'10'!U:V,2,0),"0")</f>
        <v>0</v>
      </c>
      <c r="AJ213" s="5" t="s">
        <v>129</v>
      </c>
      <c r="AK213" s="15">
        <f t="shared" ref="AK213:AK215" si="1475">+AI213*D213</f>
        <v>0</v>
      </c>
      <c r="AL213" s="10" t="str">
        <f>IFERROR(VLOOKUP(A213,'11'!U:V,2,0),"0")</f>
        <v>0</v>
      </c>
      <c r="AM213" s="5" t="s">
        <v>129</v>
      </c>
      <c r="AN213" s="15">
        <f t="shared" ref="AN213:AN215" si="1476">+AL213*D213</f>
        <v>0</v>
      </c>
      <c r="AO213" s="10" t="str">
        <f>IFERROR(VLOOKUP(A213,'12'!U:V,2,0),"0")</f>
        <v>0</v>
      </c>
      <c r="AP213" s="5" t="s">
        <v>129</v>
      </c>
      <c r="AQ213" s="15">
        <f t="shared" ref="AQ213:AQ215" si="1477">+AO213*D213</f>
        <v>0</v>
      </c>
      <c r="AR213" s="10" t="str">
        <f>IFERROR(VLOOKUP(A213,'13'!U:V,2,0),"0")</f>
        <v>0</v>
      </c>
      <c r="AS213" s="5" t="s">
        <v>129</v>
      </c>
      <c r="AT213" s="15">
        <f t="shared" ref="AT213:AT215" si="1478">+AR213*D213</f>
        <v>0</v>
      </c>
      <c r="AU213" s="10" t="str">
        <f>IFERROR(VLOOKUP(A213,'14'!U:V,2,0),"0")</f>
        <v>0</v>
      </c>
      <c r="AV213" s="5" t="s">
        <v>129</v>
      </c>
      <c r="AW213" s="15">
        <f t="shared" ref="AW213:AW215" si="1479">+AU213*D213</f>
        <v>0</v>
      </c>
      <c r="AX213" s="10" t="str">
        <f>IFERROR(VLOOKUP(A213,'15'!U:V,2,0),"0")</f>
        <v>0</v>
      </c>
      <c r="AY213" s="5" t="s">
        <v>129</v>
      </c>
      <c r="AZ213" s="15">
        <f t="shared" ref="AZ213:AZ215" si="1480">+AX213*D213</f>
        <v>0</v>
      </c>
      <c r="BA213" s="10" t="str">
        <f>IFERROR(VLOOKUP(A213,'16'!U:V,2,0),"0")</f>
        <v>0</v>
      </c>
      <c r="BB213" s="5" t="s">
        <v>129</v>
      </c>
      <c r="BC213" s="15">
        <f t="shared" ref="BC213:BC215" si="1481">+BA213*D213</f>
        <v>0</v>
      </c>
      <c r="BD213" s="10" t="str">
        <f>IFERROR(VLOOKUP(A213,'17'!U:V,2,0),"0")</f>
        <v>0</v>
      </c>
      <c r="BE213" s="5" t="s">
        <v>129</v>
      </c>
      <c r="BF213" s="15">
        <f t="shared" ref="BF213:BF215" si="1482">+BD213*D213</f>
        <v>0</v>
      </c>
      <c r="BG213" s="10" t="str">
        <f>IFERROR(VLOOKUP(A213,'18'!U:V,2,0),"0")</f>
        <v>0</v>
      </c>
      <c r="BH213" s="5" t="s">
        <v>129</v>
      </c>
      <c r="BI213" s="15">
        <f t="shared" ref="BI213:BI215" si="1483">+BG213*D213</f>
        <v>0</v>
      </c>
      <c r="BJ213" s="10" t="str">
        <f>IFERROR(VLOOKUP(A213,'19'!U:V,2,0),"0")</f>
        <v>0</v>
      </c>
      <c r="BK213" s="5" t="s">
        <v>129</v>
      </c>
      <c r="BL213" s="15">
        <f t="shared" ref="BL213:BL215" si="1484">+BJ213*D213</f>
        <v>0</v>
      </c>
      <c r="BM213" s="10" t="str">
        <f>IFERROR(VLOOKUP(A213,'20'!U:V,2,0),"0")</f>
        <v>0</v>
      </c>
      <c r="BN213" s="5" t="s">
        <v>129</v>
      </c>
      <c r="BO213" s="15">
        <f t="shared" ref="BO213:BO215" si="1485">+BM213*D213</f>
        <v>0</v>
      </c>
      <c r="BP213" s="10" t="str">
        <f>IFERROR(VLOOKUP(A213,'21'!U:V,2,0),"0")</f>
        <v>0</v>
      </c>
      <c r="BQ213" s="5" t="s">
        <v>129</v>
      </c>
      <c r="BR213" s="15">
        <f t="shared" ref="BR213:BR215" si="1486">+BP213*D213</f>
        <v>0</v>
      </c>
      <c r="BS213" s="10" t="str">
        <f>IFERROR(VLOOKUP(A213,'22'!U:V,2,0),"0")</f>
        <v>0</v>
      </c>
      <c r="BT213" s="5" t="s">
        <v>129</v>
      </c>
      <c r="BU213" s="15">
        <f t="shared" ref="BU213:BU215" si="1487">+BS213*D213</f>
        <v>0</v>
      </c>
      <c r="BV213" s="10" t="str">
        <f>IFERROR(VLOOKUP(A213,'23'!U:V,2,0),"0")</f>
        <v>0</v>
      </c>
      <c r="BW213" s="5" t="s">
        <v>129</v>
      </c>
      <c r="BX213" s="15">
        <f t="shared" ref="BX213:BX215" si="1488">+BV213*D213</f>
        <v>0</v>
      </c>
      <c r="BY213" s="10" t="str">
        <f>IFERROR(VLOOKUP(A213,'24'!U:V,2,0),"0")</f>
        <v>0</v>
      </c>
      <c r="BZ213" s="5" t="s">
        <v>129</v>
      </c>
      <c r="CA213" s="15">
        <f t="shared" ref="CA213:CA215" si="1489">+BY213*D213</f>
        <v>0</v>
      </c>
      <c r="CB213" s="10" t="str">
        <f>IFERROR(VLOOKUP(A213,'25'!U:V,2,0),"0")</f>
        <v>0</v>
      </c>
      <c r="CC213" s="5" t="s">
        <v>129</v>
      </c>
      <c r="CD213" s="15">
        <f t="shared" ref="CD213:CD215" si="1490">+CB213*D213</f>
        <v>0</v>
      </c>
      <c r="CE213" s="10" t="str">
        <f>IFERROR(VLOOKUP(A213,'26'!U:V,2,0),"0")</f>
        <v>0</v>
      </c>
      <c r="CF213" s="5" t="s">
        <v>129</v>
      </c>
      <c r="CG213" s="15">
        <f t="shared" ref="CG213:CG215" si="1491">+CE213*D213</f>
        <v>0</v>
      </c>
      <c r="CH213" s="10" t="str">
        <f>IFERROR(VLOOKUP(A213,'27'!U:V,2,0),"0")</f>
        <v>0</v>
      </c>
      <c r="CI213" s="5" t="s">
        <v>129</v>
      </c>
      <c r="CJ213" s="15">
        <f t="shared" ref="CJ213:CJ215" si="1492">+CH213*D213</f>
        <v>0</v>
      </c>
      <c r="CK213" s="10" t="str">
        <f>IFERROR(VLOOKUP(A213,'28'!U:V,2,0),"0")</f>
        <v>0</v>
      </c>
      <c r="CL213" s="5" t="s">
        <v>129</v>
      </c>
      <c r="CM213" s="15">
        <f t="shared" ref="CM213:CM215" si="1493">+CK213*D213</f>
        <v>0</v>
      </c>
      <c r="CN213" s="10" t="str">
        <f>IFERROR(VLOOKUP(A213,'29'!U:V,2,0),"0")</f>
        <v>0</v>
      </c>
      <c r="CO213" s="5" t="s">
        <v>129</v>
      </c>
      <c r="CP213" s="15">
        <f t="shared" ref="CP213:CP215" si="1494">+CN213*D213</f>
        <v>0</v>
      </c>
      <c r="CQ213" s="10" t="str">
        <f>IFERROR(VLOOKUP(A213,'30'!U:V,2,0),"0")</f>
        <v>0</v>
      </c>
      <c r="CR213" s="5" t="s">
        <v>129</v>
      </c>
      <c r="CS213" s="15">
        <f t="shared" ref="CS213:CS215" si="1495">+CQ213*D213</f>
        <v>0</v>
      </c>
      <c r="CT213" s="10" t="str">
        <f>IFERROR(VLOOKUP(A213,'31'!U:V,2,0),"0")</f>
        <v>0</v>
      </c>
      <c r="CU213" s="5" t="s">
        <v>129</v>
      </c>
      <c r="CV213" s="15">
        <f t="shared" si="1194"/>
        <v>0</v>
      </c>
      <c r="CW213" s="10" t="str">
        <f>IFERROR(VLOOKUP(B213,'B-plus'!A:D,4,0),"0")</f>
        <v>0</v>
      </c>
      <c r="CX213" s="5" t="s">
        <v>129</v>
      </c>
      <c r="CY213" s="15">
        <f t="shared" si="1195"/>
        <v>0</v>
      </c>
    </row>
    <row r="214" spans="1:103" x14ac:dyDescent="0.25">
      <c r="A214" s="5" t="s">
        <v>634</v>
      </c>
      <c r="B214" s="5">
        <v>1113081</v>
      </c>
      <c r="C214" s="4" t="s">
        <v>635</v>
      </c>
      <c r="D214" s="13">
        <v>18.87</v>
      </c>
      <c r="E214" s="19">
        <f t="shared" si="1162"/>
        <v>0</v>
      </c>
      <c r="F214" s="5" t="s">
        <v>129</v>
      </c>
      <c r="G214" s="13">
        <f t="shared" si="1163"/>
        <v>0</v>
      </c>
      <c r="H214" s="10" t="str">
        <f>IFERROR(VLOOKUP(A214,'1'!U:V,2,0),"0")</f>
        <v>0</v>
      </c>
      <c r="I214" s="5" t="s">
        <v>129</v>
      </c>
      <c r="J214" s="15">
        <f t="shared" si="1466"/>
        <v>0</v>
      </c>
      <c r="K214" s="10" t="str">
        <f>IFERROR(VLOOKUP(A214,'2'!U:V,2,0),"0")</f>
        <v>0</v>
      </c>
      <c r="L214" s="5" t="s">
        <v>129</v>
      </c>
      <c r="M214" s="15">
        <f t="shared" si="1467"/>
        <v>0</v>
      </c>
      <c r="N214" s="10" t="str">
        <f>IFERROR(VLOOKUP(A214,'3'!U:V,2,0),"0")</f>
        <v>0</v>
      </c>
      <c r="O214" s="5" t="s">
        <v>129</v>
      </c>
      <c r="P214" s="15">
        <f t="shared" si="1468"/>
        <v>0</v>
      </c>
      <c r="Q214" s="10" t="str">
        <f>IFERROR(VLOOKUP(A214,'4'!U:V,2,0),"0")</f>
        <v>0</v>
      </c>
      <c r="R214" s="5" t="s">
        <v>129</v>
      </c>
      <c r="S214" s="15">
        <f t="shared" si="1469"/>
        <v>0</v>
      </c>
      <c r="T214" s="10" t="str">
        <f>IFERROR(VLOOKUP(A214,'5'!U:V,2,0),"0")</f>
        <v>0</v>
      </c>
      <c r="U214" s="5" t="s">
        <v>129</v>
      </c>
      <c r="V214" s="15">
        <f t="shared" si="1470"/>
        <v>0</v>
      </c>
      <c r="W214" s="10" t="str">
        <f>IFERROR(VLOOKUP(A214,'6'!U:V,2,0),"0")</f>
        <v>0</v>
      </c>
      <c r="X214" s="5" t="s">
        <v>129</v>
      </c>
      <c r="Y214" s="15">
        <f t="shared" si="1471"/>
        <v>0</v>
      </c>
      <c r="Z214" s="10" t="str">
        <f>IFERROR(VLOOKUP(A214,'7'!U:V,2,0),"0")</f>
        <v>0</v>
      </c>
      <c r="AA214" s="5" t="s">
        <v>129</v>
      </c>
      <c r="AB214" s="15">
        <f t="shared" si="1472"/>
        <v>0</v>
      </c>
      <c r="AC214" s="10" t="str">
        <f>IFERROR(VLOOKUP(A214,'8'!U:V,2,0),"0")</f>
        <v>0</v>
      </c>
      <c r="AD214" s="5" t="s">
        <v>129</v>
      </c>
      <c r="AE214" s="15">
        <f t="shared" si="1473"/>
        <v>0</v>
      </c>
      <c r="AF214" s="10" t="str">
        <f>IFERROR(VLOOKUP(A214,'9'!U:V,2,0),"0")</f>
        <v>0</v>
      </c>
      <c r="AG214" s="5" t="s">
        <v>129</v>
      </c>
      <c r="AH214" s="15">
        <f t="shared" si="1474"/>
        <v>0</v>
      </c>
      <c r="AI214" s="10" t="str">
        <f>IFERROR(VLOOKUP(A214,'10'!U:V,2,0),"0")</f>
        <v>0</v>
      </c>
      <c r="AJ214" s="5" t="s">
        <v>129</v>
      </c>
      <c r="AK214" s="15">
        <f t="shared" si="1475"/>
        <v>0</v>
      </c>
      <c r="AL214" s="10" t="str">
        <f>IFERROR(VLOOKUP(A214,'11'!U:V,2,0),"0")</f>
        <v>0</v>
      </c>
      <c r="AM214" s="5" t="s">
        <v>129</v>
      </c>
      <c r="AN214" s="15">
        <f t="shared" si="1476"/>
        <v>0</v>
      </c>
      <c r="AO214" s="10" t="str">
        <f>IFERROR(VLOOKUP(A214,'12'!U:V,2,0),"0")</f>
        <v>0</v>
      </c>
      <c r="AP214" s="5" t="s">
        <v>129</v>
      </c>
      <c r="AQ214" s="15">
        <f t="shared" si="1477"/>
        <v>0</v>
      </c>
      <c r="AR214" s="10" t="str">
        <f>IFERROR(VLOOKUP(A214,'13'!U:V,2,0),"0")</f>
        <v>0</v>
      </c>
      <c r="AS214" s="5" t="s">
        <v>129</v>
      </c>
      <c r="AT214" s="15">
        <f t="shared" si="1478"/>
        <v>0</v>
      </c>
      <c r="AU214" s="10" t="str">
        <f>IFERROR(VLOOKUP(A214,'14'!U:V,2,0),"0")</f>
        <v>0</v>
      </c>
      <c r="AV214" s="5" t="s">
        <v>129</v>
      </c>
      <c r="AW214" s="15">
        <f t="shared" si="1479"/>
        <v>0</v>
      </c>
      <c r="AX214" s="10" t="str">
        <f>IFERROR(VLOOKUP(A214,'15'!U:V,2,0),"0")</f>
        <v>0</v>
      </c>
      <c r="AY214" s="5" t="s">
        <v>129</v>
      </c>
      <c r="AZ214" s="15">
        <f t="shared" si="1480"/>
        <v>0</v>
      </c>
      <c r="BA214" s="10" t="str">
        <f>IFERROR(VLOOKUP(A214,'16'!U:V,2,0),"0")</f>
        <v>0</v>
      </c>
      <c r="BB214" s="5" t="s">
        <v>129</v>
      </c>
      <c r="BC214" s="15">
        <f t="shared" si="1481"/>
        <v>0</v>
      </c>
      <c r="BD214" s="10" t="str">
        <f>IFERROR(VLOOKUP(A214,'17'!U:V,2,0),"0")</f>
        <v>0</v>
      </c>
      <c r="BE214" s="5" t="s">
        <v>129</v>
      </c>
      <c r="BF214" s="15">
        <f t="shared" si="1482"/>
        <v>0</v>
      </c>
      <c r="BG214" s="10" t="str">
        <f>IFERROR(VLOOKUP(A214,'18'!U:V,2,0),"0")</f>
        <v>0</v>
      </c>
      <c r="BH214" s="5" t="s">
        <v>129</v>
      </c>
      <c r="BI214" s="15">
        <f t="shared" si="1483"/>
        <v>0</v>
      </c>
      <c r="BJ214" s="10" t="str">
        <f>IFERROR(VLOOKUP(A214,'19'!U:V,2,0),"0")</f>
        <v>0</v>
      </c>
      <c r="BK214" s="5" t="s">
        <v>129</v>
      </c>
      <c r="BL214" s="15">
        <f t="shared" si="1484"/>
        <v>0</v>
      </c>
      <c r="BM214" s="10" t="str">
        <f>IFERROR(VLOOKUP(A214,'20'!U:V,2,0),"0")</f>
        <v>0</v>
      </c>
      <c r="BN214" s="5" t="s">
        <v>129</v>
      </c>
      <c r="BO214" s="15">
        <f t="shared" si="1485"/>
        <v>0</v>
      </c>
      <c r="BP214" s="10" t="str">
        <f>IFERROR(VLOOKUP(A214,'21'!U:V,2,0),"0")</f>
        <v>0</v>
      </c>
      <c r="BQ214" s="5" t="s">
        <v>129</v>
      </c>
      <c r="BR214" s="15">
        <f t="shared" si="1486"/>
        <v>0</v>
      </c>
      <c r="BS214" s="10" t="str">
        <f>IFERROR(VLOOKUP(A214,'22'!U:V,2,0),"0")</f>
        <v>0</v>
      </c>
      <c r="BT214" s="5" t="s">
        <v>129</v>
      </c>
      <c r="BU214" s="15">
        <f t="shared" si="1487"/>
        <v>0</v>
      </c>
      <c r="BV214" s="10" t="str">
        <f>IFERROR(VLOOKUP(A214,'23'!U:V,2,0),"0")</f>
        <v>0</v>
      </c>
      <c r="BW214" s="5" t="s">
        <v>129</v>
      </c>
      <c r="BX214" s="15">
        <f t="shared" si="1488"/>
        <v>0</v>
      </c>
      <c r="BY214" s="10" t="str">
        <f>IFERROR(VLOOKUP(A214,'24'!U:V,2,0),"0")</f>
        <v>0</v>
      </c>
      <c r="BZ214" s="5" t="s">
        <v>129</v>
      </c>
      <c r="CA214" s="15">
        <f t="shared" si="1489"/>
        <v>0</v>
      </c>
      <c r="CB214" s="10" t="str">
        <f>IFERROR(VLOOKUP(A214,'25'!U:V,2,0),"0")</f>
        <v>0</v>
      </c>
      <c r="CC214" s="5" t="s">
        <v>129</v>
      </c>
      <c r="CD214" s="15">
        <f t="shared" si="1490"/>
        <v>0</v>
      </c>
      <c r="CE214" s="10" t="str">
        <f>IFERROR(VLOOKUP(A214,'26'!U:V,2,0),"0")</f>
        <v>0</v>
      </c>
      <c r="CF214" s="5" t="s">
        <v>129</v>
      </c>
      <c r="CG214" s="15">
        <f t="shared" si="1491"/>
        <v>0</v>
      </c>
      <c r="CH214" s="10" t="str">
        <f>IFERROR(VLOOKUP(A214,'27'!U:V,2,0),"0")</f>
        <v>0</v>
      </c>
      <c r="CI214" s="5" t="s">
        <v>129</v>
      </c>
      <c r="CJ214" s="15">
        <f t="shared" si="1492"/>
        <v>0</v>
      </c>
      <c r="CK214" s="10" t="str">
        <f>IFERROR(VLOOKUP(A214,'28'!U:V,2,0),"0")</f>
        <v>0</v>
      </c>
      <c r="CL214" s="5" t="s">
        <v>129</v>
      </c>
      <c r="CM214" s="15">
        <f t="shared" si="1493"/>
        <v>0</v>
      </c>
      <c r="CN214" s="10" t="str">
        <f>IFERROR(VLOOKUP(A214,'29'!U:V,2,0),"0")</f>
        <v>0</v>
      </c>
      <c r="CO214" s="5" t="s">
        <v>129</v>
      </c>
      <c r="CP214" s="15">
        <f t="shared" si="1494"/>
        <v>0</v>
      </c>
      <c r="CQ214" s="10" t="str">
        <f>IFERROR(VLOOKUP(A214,'30'!U:V,2,0),"0")</f>
        <v>0</v>
      </c>
      <c r="CR214" s="5" t="s">
        <v>129</v>
      </c>
      <c r="CS214" s="15">
        <f t="shared" si="1495"/>
        <v>0</v>
      </c>
      <c r="CT214" s="10" t="str">
        <f>IFERROR(VLOOKUP(A214,'31'!U:V,2,0),"0")</f>
        <v>0</v>
      </c>
      <c r="CU214" s="5" t="s">
        <v>129</v>
      </c>
      <c r="CV214" s="15">
        <f t="shared" si="1194"/>
        <v>0</v>
      </c>
      <c r="CW214" s="10" t="str">
        <f>IFERROR(VLOOKUP(B214,'B-plus'!A:D,4,0),"0")</f>
        <v>0</v>
      </c>
      <c r="CX214" s="5" t="s">
        <v>129</v>
      </c>
      <c r="CY214" s="15">
        <f t="shared" si="1195"/>
        <v>0</v>
      </c>
    </row>
    <row r="215" spans="1:103" x14ac:dyDescent="0.25">
      <c r="A215" s="5" t="s">
        <v>708</v>
      </c>
      <c r="B215" s="5" t="s">
        <v>708</v>
      </c>
      <c r="C215" s="4" t="s">
        <v>708</v>
      </c>
      <c r="D215" s="13">
        <v>2</v>
      </c>
      <c r="E215" s="19">
        <f t="shared" si="1162"/>
        <v>0</v>
      </c>
      <c r="F215" s="5" t="s">
        <v>129</v>
      </c>
      <c r="G215" s="13">
        <f t="shared" si="1163"/>
        <v>0</v>
      </c>
      <c r="H215" s="10" t="str">
        <f>IFERROR(VLOOKUP(A215,'1'!U:V,2,0),"0")</f>
        <v>0</v>
      </c>
      <c r="I215" s="5" t="s">
        <v>129</v>
      </c>
      <c r="J215" s="15">
        <f t="shared" si="1466"/>
        <v>0</v>
      </c>
      <c r="K215" s="10" t="str">
        <f>IFERROR(VLOOKUP(A215,'2'!U:V,2,0),"0")</f>
        <v>0</v>
      </c>
      <c r="L215" s="5" t="s">
        <v>129</v>
      </c>
      <c r="M215" s="15">
        <f t="shared" si="1467"/>
        <v>0</v>
      </c>
      <c r="N215" s="10" t="str">
        <f>IFERROR(VLOOKUP(A215,'3'!U:V,2,0),"0")</f>
        <v>0</v>
      </c>
      <c r="O215" s="5" t="s">
        <v>129</v>
      </c>
      <c r="P215" s="15">
        <f t="shared" si="1468"/>
        <v>0</v>
      </c>
      <c r="Q215" s="10" t="str">
        <f>IFERROR(VLOOKUP(A215,'4'!U:V,2,0),"0")</f>
        <v>0</v>
      </c>
      <c r="R215" s="5" t="s">
        <v>129</v>
      </c>
      <c r="S215" s="15">
        <f t="shared" si="1469"/>
        <v>0</v>
      </c>
      <c r="T215" s="10" t="str">
        <f>IFERROR(VLOOKUP(A215,'5'!U:V,2,0),"0")</f>
        <v>0</v>
      </c>
      <c r="U215" s="5" t="s">
        <v>129</v>
      </c>
      <c r="V215" s="15">
        <f t="shared" si="1470"/>
        <v>0</v>
      </c>
      <c r="W215" s="10" t="str">
        <f>IFERROR(VLOOKUP(A215,'6'!U:V,2,0),"0")</f>
        <v>0</v>
      </c>
      <c r="X215" s="5" t="s">
        <v>129</v>
      </c>
      <c r="Y215" s="15">
        <f t="shared" si="1471"/>
        <v>0</v>
      </c>
      <c r="Z215" s="10" t="str">
        <f>IFERROR(VLOOKUP(A215,'7'!U:V,2,0),"0")</f>
        <v>0</v>
      </c>
      <c r="AA215" s="5" t="s">
        <v>129</v>
      </c>
      <c r="AB215" s="15">
        <f t="shared" si="1472"/>
        <v>0</v>
      </c>
      <c r="AC215" s="10" t="str">
        <f>IFERROR(VLOOKUP(A215,'8'!U:V,2,0),"0")</f>
        <v>0</v>
      </c>
      <c r="AD215" s="5" t="s">
        <v>129</v>
      </c>
      <c r="AE215" s="15">
        <f t="shared" si="1473"/>
        <v>0</v>
      </c>
      <c r="AF215" s="10" t="str">
        <f>IFERROR(VLOOKUP(A215,'9'!U:V,2,0),"0")</f>
        <v>0</v>
      </c>
      <c r="AG215" s="5" t="s">
        <v>129</v>
      </c>
      <c r="AH215" s="15">
        <f t="shared" si="1474"/>
        <v>0</v>
      </c>
      <c r="AI215" s="10" t="str">
        <f>IFERROR(VLOOKUP(A215,'10'!U:V,2,0),"0")</f>
        <v>0</v>
      </c>
      <c r="AJ215" s="5" t="s">
        <v>129</v>
      </c>
      <c r="AK215" s="15">
        <f t="shared" si="1475"/>
        <v>0</v>
      </c>
      <c r="AL215" s="10" t="str">
        <f>IFERROR(VLOOKUP(A215,'11'!U:V,2,0),"0")</f>
        <v>0</v>
      </c>
      <c r="AM215" s="5" t="s">
        <v>129</v>
      </c>
      <c r="AN215" s="15">
        <f t="shared" si="1476"/>
        <v>0</v>
      </c>
      <c r="AO215" s="10" t="str">
        <f>IFERROR(VLOOKUP(A215,'12'!U:V,2,0),"0")</f>
        <v>0</v>
      </c>
      <c r="AP215" s="5" t="s">
        <v>129</v>
      </c>
      <c r="AQ215" s="15">
        <f t="shared" si="1477"/>
        <v>0</v>
      </c>
      <c r="AR215" s="10" t="str">
        <f>IFERROR(VLOOKUP(A215,'13'!U:V,2,0),"0")</f>
        <v>0</v>
      </c>
      <c r="AS215" s="5" t="s">
        <v>129</v>
      </c>
      <c r="AT215" s="15">
        <f t="shared" si="1478"/>
        <v>0</v>
      </c>
      <c r="AU215" s="10" t="str">
        <f>IFERROR(VLOOKUP(A215,'14'!U:V,2,0),"0")</f>
        <v>0</v>
      </c>
      <c r="AV215" s="5" t="s">
        <v>129</v>
      </c>
      <c r="AW215" s="15">
        <f t="shared" si="1479"/>
        <v>0</v>
      </c>
      <c r="AX215" s="10" t="str">
        <f>IFERROR(VLOOKUP(A215,'15'!U:V,2,0),"0")</f>
        <v>0</v>
      </c>
      <c r="AY215" s="5" t="s">
        <v>129</v>
      </c>
      <c r="AZ215" s="15">
        <f t="shared" si="1480"/>
        <v>0</v>
      </c>
      <c r="BA215" s="10" t="str">
        <f>IFERROR(VLOOKUP(A215,'16'!U:V,2,0),"0")</f>
        <v>0</v>
      </c>
      <c r="BB215" s="5" t="s">
        <v>129</v>
      </c>
      <c r="BC215" s="15">
        <f t="shared" si="1481"/>
        <v>0</v>
      </c>
      <c r="BD215" s="10" t="str">
        <f>IFERROR(VLOOKUP(A215,'17'!U:V,2,0),"0")</f>
        <v>0</v>
      </c>
      <c r="BE215" s="5" t="s">
        <v>129</v>
      </c>
      <c r="BF215" s="15">
        <f t="shared" si="1482"/>
        <v>0</v>
      </c>
      <c r="BG215" s="10" t="str">
        <f>IFERROR(VLOOKUP(A215,'18'!U:V,2,0),"0")</f>
        <v>0</v>
      </c>
      <c r="BH215" s="5" t="s">
        <v>129</v>
      </c>
      <c r="BI215" s="15">
        <f t="shared" si="1483"/>
        <v>0</v>
      </c>
      <c r="BJ215" s="10" t="str">
        <f>IFERROR(VLOOKUP(A215,'19'!U:V,2,0),"0")</f>
        <v>0</v>
      </c>
      <c r="BK215" s="5" t="s">
        <v>129</v>
      </c>
      <c r="BL215" s="15">
        <f t="shared" si="1484"/>
        <v>0</v>
      </c>
      <c r="BM215" s="10" t="str">
        <f>IFERROR(VLOOKUP(A215,'20'!U:V,2,0),"0")</f>
        <v>0</v>
      </c>
      <c r="BN215" s="5" t="s">
        <v>129</v>
      </c>
      <c r="BO215" s="15">
        <f t="shared" si="1485"/>
        <v>0</v>
      </c>
      <c r="BP215" s="10" t="str">
        <f>IFERROR(VLOOKUP(A215,'21'!U:V,2,0),"0")</f>
        <v>0</v>
      </c>
      <c r="BQ215" s="5" t="s">
        <v>129</v>
      </c>
      <c r="BR215" s="15">
        <f t="shared" si="1486"/>
        <v>0</v>
      </c>
      <c r="BS215" s="10" t="str">
        <f>IFERROR(VLOOKUP(A215,'22'!U:V,2,0),"0")</f>
        <v>0</v>
      </c>
      <c r="BT215" s="5" t="s">
        <v>129</v>
      </c>
      <c r="BU215" s="15">
        <f t="shared" si="1487"/>
        <v>0</v>
      </c>
      <c r="BV215" s="10" t="str">
        <f>IFERROR(VLOOKUP(A215,'23'!U:V,2,0),"0")</f>
        <v>0</v>
      </c>
      <c r="BW215" s="5" t="s">
        <v>129</v>
      </c>
      <c r="BX215" s="15">
        <f t="shared" si="1488"/>
        <v>0</v>
      </c>
      <c r="BY215" s="10" t="str">
        <f>IFERROR(VLOOKUP(A215,'24'!U:V,2,0),"0")</f>
        <v>0</v>
      </c>
      <c r="BZ215" s="5" t="s">
        <v>129</v>
      </c>
      <c r="CA215" s="15">
        <f t="shared" si="1489"/>
        <v>0</v>
      </c>
      <c r="CB215" s="10" t="str">
        <f>IFERROR(VLOOKUP(A215,'25'!U:V,2,0),"0")</f>
        <v>0</v>
      </c>
      <c r="CC215" s="5" t="s">
        <v>129</v>
      </c>
      <c r="CD215" s="15">
        <f t="shared" si="1490"/>
        <v>0</v>
      </c>
      <c r="CE215" s="10" t="str">
        <f>IFERROR(VLOOKUP(A215,'26'!U:V,2,0),"0")</f>
        <v>0</v>
      </c>
      <c r="CF215" s="5" t="s">
        <v>129</v>
      </c>
      <c r="CG215" s="15">
        <f t="shared" si="1491"/>
        <v>0</v>
      </c>
      <c r="CH215" s="10" t="str">
        <f>IFERROR(VLOOKUP(A215,'27'!U:V,2,0),"0")</f>
        <v>0</v>
      </c>
      <c r="CI215" s="5" t="s">
        <v>129</v>
      </c>
      <c r="CJ215" s="15">
        <f t="shared" si="1492"/>
        <v>0</v>
      </c>
      <c r="CK215" s="10" t="str">
        <f>IFERROR(VLOOKUP(A215,'28'!U:V,2,0),"0")</f>
        <v>0</v>
      </c>
      <c r="CL215" s="5" t="s">
        <v>129</v>
      </c>
      <c r="CM215" s="15">
        <f t="shared" si="1493"/>
        <v>0</v>
      </c>
      <c r="CN215" s="10" t="str">
        <f>IFERROR(VLOOKUP(A215,'29'!U:V,2,0),"0")</f>
        <v>0</v>
      </c>
      <c r="CO215" s="5" t="s">
        <v>129</v>
      </c>
      <c r="CP215" s="15">
        <f t="shared" si="1494"/>
        <v>0</v>
      </c>
      <c r="CQ215" s="10" t="str">
        <f>IFERROR(VLOOKUP(A215,'30'!U:V,2,0),"0")</f>
        <v>0</v>
      </c>
      <c r="CR215" s="5" t="s">
        <v>129</v>
      </c>
      <c r="CS215" s="15">
        <f t="shared" si="1495"/>
        <v>0</v>
      </c>
      <c r="CT215" s="10" t="str">
        <f>IFERROR(VLOOKUP(A215,'31'!U:V,2,0),"0")</f>
        <v>0</v>
      </c>
      <c r="CU215" s="5" t="s">
        <v>129</v>
      </c>
      <c r="CV215" s="15">
        <f t="shared" si="1194"/>
        <v>0</v>
      </c>
      <c r="CW215" s="10" t="str">
        <f>IFERROR(VLOOKUP(B215,'B-plus'!A:D,4,0),"0")</f>
        <v>0</v>
      </c>
      <c r="CX215" s="5" t="s">
        <v>129</v>
      </c>
      <c r="CY215" s="15">
        <f t="shared" si="1195"/>
        <v>0</v>
      </c>
    </row>
    <row r="216" spans="1:103" x14ac:dyDescent="0.25">
      <c r="A216" s="5" t="s">
        <v>10220</v>
      </c>
      <c r="B216" s="5">
        <v>1004048</v>
      </c>
      <c r="C216" s="4" t="s">
        <v>10221</v>
      </c>
      <c r="D216" s="13">
        <v>14.64</v>
      </c>
      <c r="E216" s="19">
        <f t="shared" si="1162"/>
        <v>0</v>
      </c>
      <c r="F216" s="5" t="s">
        <v>129</v>
      </c>
      <c r="G216" s="13">
        <f t="shared" si="1163"/>
        <v>0</v>
      </c>
      <c r="H216" s="10" t="str">
        <f>IFERROR(VLOOKUP(A216,'1'!U:V,2,0),"0")</f>
        <v>0</v>
      </c>
      <c r="I216" s="5" t="s">
        <v>129</v>
      </c>
      <c r="J216" s="15">
        <f t="shared" ref="J216:J238" si="1496">+H216*D216</f>
        <v>0</v>
      </c>
      <c r="K216" s="10" t="str">
        <f>IFERROR(VLOOKUP(A216,'2'!U:V,2,0),"0")</f>
        <v>0</v>
      </c>
      <c r="L216" s="5" t="s">
        <v>129</v>
      </c>
      <c r="M216" s="15">
        <f t="shared" ref="M216:M238" si="1497">+K216*D216</f>
        <v>0</v>
      </c>
      <c r="N216" s="10" t="str">
        <f>IFERROR(VLOOKUP(A216,'3'!U:V,2,0),"0")</f>
        <v>0</v>
      </c>
      <c r="O216" s="5" t="s">
        <v>129</v>
      </c>
      <c r="P216" s="15">
        <f t="shared" ref="P216:P238" si="1498">+N216*D216</f>
        <v>0</v>
      </c>
      <c r="Q216" s="10" t="str">
        <f>IFERROR(VLOOKUP(A216,'4'!U:V,2,0),"0")</f>
        <v>0</v>
      </c>
      <c r="R216" s="5" t="s">
        <v>129</v>
      </c>
      <c r="S216" s="15">
        <f t="shared" ref="S216:S238" si="1499">+Q216*D216</f>
        <v>0</v>
      </c>
      <c r="T216" s="10" t="str">
        <f>IFERROR(VLOOKUP(A216,'5'!U:V,2,0),"0")</f>
        <v>0</v>
      </c>
      <c r="U216" s="5" t="s">
        <v>129</v>
      </c>
      <c r="V216" s="15">
        <f t="shared" ref="V216:V238" si="1500">+T216*D216</f>
        <v>0</v>
      </c>
      <c r="W216" s="10" t="str">
        <f>IFERROR(VLOOKUP(A216,'6'!U:V,2,0),"0")</f>
        <v>0</v>
      </c>
      <c r="X216" s="5" t="s">
        <v>129</v>
      </c>
      <c r="Y216" s="15">
        <f t="shared" ref="Y216:Y238" si="1501">+W216*D216</f>
        <v>0</v>
      </c>
      <c r="Z216" s="10" t="str">
        <f>IFERROR(VLOOKUP(A216,'7'!U:V,2,0),"0")</f>
        <v>0</v>
      </c>
      <c r="AA216" s="5" t="s">
        <v>129</v>
      </c>
      <c r="AB216" s="15">
        <f t="shared" ref="AB216:AB238" si="1502">+Z216*D216</f>
        <v>0</v>
      </c>
      <c r="AC216" s="10" t="str">
        <f>IFERROR(VLOOKUP(A216,'8'!U:V,2,0),"0")</f>
        <v>0</v>
      </c>
      <c r="AD216" s="5" t="s">
        <v>129</v>
      </c>
      <c r="AE216" s="15">
        <f t="shared" ref="AE216:AE238" si="1503">+AC216*D216</f>
        <v>0</v>
      </c>
      <c r="AF216" s="10" t="str">
        <f>IFERROR(VLOOKUP(A216,'9'!U:V,2,0),"0")</f>
        <v>0</v>
      </c>
      <c r="AG216" s="5" t="s">
        <v>129</v>
      </c>
      <c r="AH216" s="15">
        <f t="shared" ref="AH216:AH238" si="1504">+AF216*D216</f>
        <v>0</v>
      </c>
      <c r="AI216" s="10" t="str">
        <f>IFERROR(VLOOKUP(A216,'10'!U:V,2,0),"0")</f>
        <v>0</v>
      </c>
      <c r="AJ216" s="5" t="s">
        <v>129</v>
      </c>
      <c r="AK216" s="15">
        <f t="shared" ref="AK216:AK238" si="1505">+AI216*D216</f>
        <v>0</v>
      </c>
      <c r="AL216" s="10" t="str">
        <f>IFERROR(VLOOKUP(A216,'11'!U:V,2,0),"0")</f>
        <v>0</v>
      </c>
      <c r="AM216" s="5" t="s">
        <v>129</v>
      </c>
      <c r="AN216" s="15">
        <f t="shared" ref="AN216:AN238" si="1506">+AL216*D216</f>
        <v>0</v>
      </c>
      <c r="AO216" s="10" t="str">
        <f>IFERROR(VLOOKUP(A216,'12'!U:V,2,0),"0")</f>
        <v>0</v>
      </c>
      <c r="AP216" s="5" t="s">
        <v>129</v>
      </c>
      <c r="AQ216" s="15">
        <f t="shared" ref="AQ216:AQ238" si="1507">+AO216*D216</f>
        <v>0</v>
      </c>
      <c r="AR216" s="10" t="str">
        <f>IFERROR(VLOOKUP(A216,'13'!U:V,2,0),"0")</f>
        <v>0</v>
      </c>
      <c r="AS216" s="5" t="s">
        <v>129</v>
      </c>
      <c r="AT216" s="15">
        <f t="shared" ref="AT216:AT238" si="1508">+AR216*D216</f>
        <v>0</v>
      </c>
      <c r="AU216" s="10" t="str">
        <f>IFERROR(VLOOKUP(A216,'14'!U:V,2,0),"0")</f>
        <v>0</v>
      </c>
      <c r="AV216" s="5" t="s">
        <v>129</v>
      </c>
      <c r="AW216" s="15">
        <f t="shared" ref="AW216:AW238" si="1509">+AU216*D216</f>
        <v>0</v>
      </c>
      <c r="AX216" s="10" t="str">
        <f>IFERROR(VLOOKUP(A216,'15'!U:V,2,0),"0")</f>
        <v>0</v>
      </c>
      <c r="AY216" s="5" t="s">
        <v>129</v>
      </c>
      <c r="AZ216" s="15">
        <f t="shared" ref="AZ216:AZ238" si="1510">+AX216*D216</f>
        <v>0</v>
      </c>
      <c r="BA216" s="10" t="str">
        <f>IFERROR(VLOOKUP(A216,'16'!U:V,2,0),"0")</f>
        <v>0</v>
      </c>
      <c r="BB216" s="5" t="s">
        <v>129</v>
      </c>
      <c r="BC216" s="15">
        <f t="shared" ref="BC216:BC238" si="1511">+BA216*D216</f>
        <v>0</v>
      </c>
      <c r="BD216" s="10" t="str">
        <f>IFERROR(VLOOKUP(A216,'17'!U:V,2,0),"0")</f>
        <v>0</v>
      </c>
      <c r="BE216" s="5" t="s">
        <v>129</v>
      </c>
      <c r="BF216" s="15">
        <f t="shared" ref="BF216:BF238" si="1512">+BD216*D216</f>
        <v>0</v>
      </c>
      <c r="BG216" s="10" t="str">
        <f>IFERROR(VLOOKUP(A216,'18'!U:V,2,0),"0")</f>
        <v>0</v>
      </c>
      <c r="BH216" s="5" t="s">
        <v>129</v>
      </c>
      <c r="BI216" s="15">
        <f t="shared" ref="BI216:BI238" si="1513">+BG216*D216</f>
        <v>0</v>
      </c>
      <c r="BJ216" s="10" t="str">
        <f>IFERROR(VLOOKUP(A216,'19'!U:V,2,0),"0")</f>
        <v>0</v>
      </c>
      <c r="BK216" s="5" t="s">
        <v>129</v>
      </c>
      <c r="BL216" s="15">
        <f t="shared" ref="BL216:BL238" si="1514">+BJ216*D216</f>
        <v>0</v>
      </c>
      <c r="BM216" s="10" t="str">
        <f>IFERROR(VLOOKUP(A216,'20'!U:V,2,0),"0")</f>
        <v>0</v>
      </c>
      <c r="BN216" s="5" t="s">
        <v>129</v>
      </c>
      <c r="BO216" s="15">
        <f t="shared" ref="BO216:BO238" si="1515">+BM216*D216</f>
        <v>0</v>
      </c>
      <c r="BP216" s="10" t="str">
        <f>IFERROR(VLOOKUP(A216,'21'!U:V,2,0),"0")</f>
        <v>0</v>
      </c>
      <c r="BQ216" s="5" t="s">
        <v>129</v>
      </c>
      <c r="BR216" s="15">
        <f t="shared" ref="BR216:BR238" si="1516">+BP216*D216</f>
        <v>0</v>
      </c>
      <c r="BS216" s="10" t="str">
        <f>IFERROR(VLOOKUP(A216,'22'!U:V,2,0),"0")</f>
        <v>0</v>
      </c>
      <c r="BT216" s="5" t="s">
        <v>129</v>
      </c>
      <c r="BU216" s="15">
        <f t="shared" ref="BU216:BU238" si="1517">+BS216*D216</f>
        <v>0</v>
      </c>
      <c r="BV216" s="10" t="str">
        <f>IFERROR(VLOOKUP(A216,'23'!U:V,2,0),"0")</f>
        <v>0</v>
      </c>
      <c r="BW216" s="5" t="s">
        <v>129</v>
      </c>
      <c r="BX216" s="15">
        <f t="shared" ref="BX216:BX238" si="1518">+BV216*D216</f>
        <v>0</v>
      </c>
      <c r="BY216" s="10" t="str">
        <f>IFERROR(VLOOKUP(A216,'24'!U:V,2,0),"0")</f>
        <v>0</v>
      </c>
      <c r="BZ216" s="5" t="s">
        <v>129</v>
      </c>
      <c r="CA216" s="15">
        <f t="shared" ref="CA216:CA238" si="1519">+BY216*D216</f>
        <v>0</v>
      </c>
      <c r="CB216" s="10" t="str">
        <f>IFERROR(VLOOKUP(A216,'25'!U:V,2,0),"0")</f>
        <v>0</v>
      </c>
      <c r="CC216" s="5" t="s">
        <v>129</v>
      </c>
      <c r="CD216" s="15">
        <f t="shared" ref="CD216:CD238" si="1520">+CB216*D216</f>
        <v>0</v>
      </c>
      <c r="CE216" s="10" t="str">
        <f>IFERROR(VLOOKUP(A216,'26'!U:V,2,0),"0")</f>
        <v>0</v>
      </c>
      <c r="CF216" s="5" t="s">
        <v>129</v>
      </c>
      <c r="CG216" s="15">
        <f t="shared" ref="CG216:CG238" si="1521">+CE216*D216</f>
        <v>0</v>
      </c>
      <c r="CH216" s="10" t="str">
        <f>IFERROR(VLOOKUP(A216,'27'!U:V,2,0),"0")</f>
        <v>0</v>
      </c>
      <c r="CI216" s="5" t="s">
        <v>129</v>
      </c>
      <c r="CJ216" s="15">
        <f t="shared" ref="CJ216:CJ238" si="1522">+CH216*D216</f>
        <v>0</v>
      </c>
      <c r="CK216" s="10" t="str">
        <f>IFERROR(VLOOKUP(A216,'28'!U:V,2,0),"0")</f>
        <v>0</v>
      </c>
      <c r="CL216" s="5" t="s">
        <v>129</v>
      </c>
      <c r="CM216" s="15">
        <f t="shared" ref="CM216:CM238" si="1523">+CK216*D216</f>
        <v>0</v>
      </c>
      <c r="CN216" s="10" t="str">
        <f>IFERROR(VLOOKUP(A216,'29'!U:V,2,0),"0")</f>
        <v>0</v>
      </c>
      <c r="CO216" s="5" t="s">
        <v>129</v>
      </c>
      <c r="CP216" s="15">
        <f t="shared" ref="CP216:CP238" si="1524">+CN216*D216</f>
        <v>0</v>
      </c>
      <c r="CQ216" s="10" t="str">
        <f>IFERROR(VLOOKUP(A216,'30'!U:V,2,0),"0")</f>
        <v>0</v>
      </c>
      <c r="CR216" s="5" t="s">
        <v>129</v>
      </c>
      <c r="CS216" s="15">
        <f t="shared" ref="CS216:CS238" si="1525">+CQ216*D216</f>
        <v>0</v>
      </c>
      <c r="CT216" s="10" t="str">
        <f>IFERROR(VLOOKUP(A216,'31'!U:V,2,0),"0")</f>
        <v>0</v>
      </c>
      <c r="CU216" s="5" t="s">
        <v>129</v>
      </c>
      <c r="CV216" s="15">
        <f t="shared" si="1194"/>
        <v>0</v>
      </c>
      <c r="CW216" s="10">
        <f>IFERROR(VLOOKUP(B216,'B-plus'!A:D,4,0),"0")</f>
        <v>12</v>
      </c>
      <c r="CX216" s="5" t="s">
        <v>129</v>
      </c>
      <c r="CY216" s="15">
        <f t="shared" si="1195"/>
        <v>175.68</v>
      </c>
    </row>
    <row r="217" spans="1:103" x14ac:dyDescent="0.25">
      <c r="A217" s="5" t="s">
        <v>10224</v>
      </c>
      <c r="B217" s="5">
        <v>1004061</v>
      </c>
      <c r="C217" s="4" t="s">
        <v>10225</v>
      </c>
      <c r="D217" s="13">
        <f>3.45*2</f>
        <v>6.9</v>
      </c>
      <c r="E217" s="19">
        <f t="shared" si="1162"/>
        <v>0</v>
      </c>
      <c r="F217" s="5" t="s">
        <v>129</v>
      </c>
      <c r="G217" s="13">
        <f t="shared" si="1163"/>
        <v>0</v>
      </c>
      <c r="H217" s="10" t="str">
        <f>IFERROR(VLOOKUP(A217,'1'!U:V,2,0),"0")</f>
        <v>0</v>
      </c>
      <c r="I217" s="5" t="s">
        <v>129</v>
      </c>
      <c r="J217" s="15">
        <f t="shared" si="1496"/>
        <v>0</v>
      </c>
      <c r="K217" s="10" t="str">
        <f>IFERROR(VLOOKUP(A217,'2'!U:V,2,0),"0")</f>
        <v>0</v>
      </c>
      <c r="L217" s="5" t="s">
        <v>129</v>
      </c>
      <c r="M217" s="15">
        <f t="shared" si="1497"/>
        <v>0</v>
      </c>
      <c r="N217" s="10" t="str">
        <f>IFERROR(VLOOKUP(A217,'3'!U:V,2,0),"0")</f>
        <v>0</v>
      </c>
      <c r="O217" s="5" t="s">
        <v>129</v>
      </c>
      <c r="P217" s="15">
        <f t="shared" si="1498"/>
        <v>0</v>
      </c>
      <c r="Q217" s="10" t="str">
        <f>IFERROR(VLOOKUP(A217,'4'!U:V,2,0),"0")</f>
        <v>0</v>
      </c>
      <c r="R217" s="5" t="s">
        <v>129</v>
      </c>
      <c r="S217" s="15">
        <f t="shared" si="1499"/>
        <v>0</v>
      </c>
      <c r="T217" s="10" t="str">
        <f>IFERROR(VLOOKUP(A217,'5'!U:V,2,0),"0")</f>
        <v>0</v>
      </c>
      <c r="U217" s="5" t="s">
        <v>129</v>
      </c>
      <c r="V217" s="15">
        <f t="shared" si="1500"/>
        <v>0</v>
      </c>
      <c r="W217" s="10" t="str">
        <f>IFERROR(VLOOKUP(A217,'6'!U:V,2,0),"0")</f>
        <v>0</v>
      </c>
      <c r="X217" s="5" t="s">
        <v>129</v>
      </c>
      <c r="Y217" s="15">
        <f t="shared" si="1501"/>
        <v>0</v>
      </c>
      <c r="Z217" s="10" t="str">
        <f>IFERROR(VLOOKUP(A217,'7'!U:V,2,0),"0")</f>
        <v>0</v>
      </c>
      <c r="AA217" s="5" t="s">
        <v>129</v>
      </c>
      <c r="AB217" s="15">
        <f t="shared" si="1502"/>
        <v>0</v>
      </c>
      <c r="AC217" s="10" t="str">
        <f>IFERROR(VLOOKUP(A217,'8'!U:V,2,0),"0")</f>
        <v>0</v>
      </c>
      <c r="AD217" s="5" t="s">
        <v>129</v>
      </c>
      <c r="AE217" s="15">
        <f t="shared" si="1503"/>
        <v>0</v>
      </c>
      <c r="AF217" s="10" t="str">
        <f>IFERROR(VLOOKUP(A217,'9'!U:V,2,0),"0")</f>
        <v>0</v>
      </c>
      <c r="AG217" s="5" t="s">
        <v>129</v>
      </c>
      <c r="AH217" s="15">
        <f t="shared" si="1504"/>
        <v>0</v>
      </c>
      <c r="AI217" s="10" t="str">
        <f>IFERROR(VLOOKUP(A217,'10'!U:V,2,0),"0")</f>
        <v>0</v>
      </c>
      <c r="AJ217" s="5" t="s">
        <v>129</v>
      </c>
      <c r="AK217" s="15">
        <f t="shared" si="1505"/>
        <v>0</v>
      </c>
      <c r="AL217" s="10" t="str">
        <f>IFERROR(VLOOKUP(A217,'11'!U:V,2,0),"0")</f>
        <v>0</v>
      </c>
      <c r="AM217" s="5" t="s">
        <v>129</v>
      </c>
      <c r="AN217" s="15">
        <f t="shared" si="1506"/>
        <v>0</v>
      </c>
      <c r="AO217" s="10" t="str">
        <f>IFERROR(VLOOKUP(A217,'12'!U:V,2,0),"0")</f>
        <v>0</v>
      </c>
      <c r="AP217" s="5" t="s">
        <v>129</v>
      </c>
      <c r="AQ217" s="15">
        <f t="shared" si="1507"/>
        <v>0</v>
      </c>
      <c r="AR217" s="10" t="str">
        <f>IFERROR(VLOOKUP(A217,'13'!U:V,2,0),"0")</f>
        <v>0</v>
      </c>
      <c r="AS217" s="5" t="s">
        <v>129</v>
      </c>
      <c r="AT217" s="15">
        <f t="shared" si="1508"/>
        <v>0</v>
      </c>
      <c r="AU217" s="10" t="str">
        <f>IFERROR(VLOOKUP(A217,'14'!U:V,2,0),"0")</f>
        <v>0</v>
      </c>
      <c r="AV217" s="5" t="s">
        <v>129</v>
      </c>
      <c r="AW217" s="15">
        <f t="shared" si="1509"/>
        <v>0</v>
      </c>
      <c r="AX217" s="10" t="str">
        <f>IFERROR(VLOOKUP(A217,'15'!U:V,2,0),"0")</f>
        <v>0</v>
      </c>
      <c r="AY217" s="5" t="s">
        <v>129</v>
      </c>
      <c r="AZ217" s="15">
        <f t="shared" si="1510"/>
        <v>0</v>
      </c>
      <c r="BA217" s="10" t="str">
        <f>IFERROR(VLOOKUP(A217,'16'!U:V,2,0),"0")</f>
        <v>0</v>
      </c>
      <c r="BB217" s="5" t="s">
        <v>129</v>
      </c>
      <c r="BC217" s="15">
        <f t="shared" si="1511"/>
        <v>0</v>
      </c>
      <c r="BD217" s="10" t="str">
        <f>IFERROR(VLOOKUP(A217,'17'!U:V,2,0),"0")</f>
        <v>0</v>
      </c>
      <c r="BE217" s="5" t="s">
        <v>129</v>
      </c>
      <c r="BF217" s="15">
        <f t="shared" si="1512"/>
        <v>0</v>
      </c>
      <c r="BG217" s="10" t="str">
        <f>IFERROR(VLOOKUP(A217,'18'!U:V,2,0),"0")</f>
        <v>0</v>
      </c>
      <c r="BH217" s="5" t="s">
        <v>129</v>
      </c>
      <c r="BI217" s="15">
        <f t="shared" si="1513"/>
        <v>0</v>
      </c>
      <c r="BJ217" s="10" t="str">
        <f>IFERROR(VLOOKUP(A217,'19'!U:V,2,0),"0")</f>
        <v>0</v>
      </c>
      <c r="BK217" s="5" t="s">
        <v>129</v>
      </c>
      <c r="BL217" s="15">
        <f t="shared" si="1514"/>
        <v>0</v>
      </c>
      <c r="BM217" s="10" t="str">
        <f>IFERROR(VLOOKUP(A217,'20'!U:V,2,0),"0")</f>
        <v>0</v>
      </c>
      <c r="BN217" s="5" t="s">
        <v>129</v>
      </c>
      <c r="BO217" s="15">
        <f t="shared" si="1515"/>
        <v>0</v>
      </c>
      <c r="BP217" s="10" t="str">
        <f>IFERROR(VLOOKUP(A217,'21'!U:V,2,0),"0")</f>
        <v>0</v>
      </c>
      <c r="BQ217" s="5" t="s">
        <v>129</v>
      </c>
      <c r="BR217" s="15">
        <f t="shared" si="1516"/>
        <v>0</v>
      </c>
      <c r="BS217" s="10" t="str">
        <f>IFERROR(VLOOKUP(A217,'22'!U:V,2,0),"0")</f>
        <v>0</v>
      </c>
      <c r="BT217" s="5" t="s">
        <v>129</v>
      </c>
      <c r="BU217" s="15">
        <f t="shared" si="1517"/>
        <v>0</v>
      </c>
      <c r="BV217" s="10" t="str">
        <f>IFERROR(VLOOKUP(A217,'23'!U:V,2,0),"0")</f>
        <v>0</v>
      </c>
      <c r="BW217" s="5" t="s">
        <v>129</v>
      </c>
      <c r="BX217" s="15">
        <f t="shared" si="1518"/>
        <v>0</v>
      </c>
      <c r="BY217" s="10" t="str">
        <f>IFERROR(VLOOKUP(A217,'24'!U:V,2,0),"0")</f>
        <v>0</v>
      </c>
      <c r="BZ217" s="5" t="s">
        <v>129</v>
      </c>
      <c r="CA217" s="15">
        <f t="shared" si="1519"/>
        <v>0</v>
      </c>
      <c r="CB217" s="10" t="str">
        <f>IFERROR(VLOOKUP(A217,'25'!U:V,2,0),"0")</f>
        <v>0</v>
      </c>
      <c r="CC217" s="5" t="s">
        <v>129</v>
      </c>
      <c r="CD217" s="15">
        <f t="shared" si="1520"/>
        <v>0</v>
      </c>
      <c r="CE217" s="10" t="str">
        <f>IFERROR(VLOOKUP(A217,'26'!U:V,2,0),"0")</f>
        <v>0</v>
      </c>
      <c r="CF217" s="5" t="s">
        <v>129</v>
      </c>
      <c r="CG217" s="15">
        <f t="shared" si="1521"/>
        <v>0</v>
      </c>
      <c r="CH217" s="10" t="str">
        <f>IFERROR(VLOOKUP(A217,'27'!U:V,2,0),"0")</f>
        <v>0</v>
      </c>
      <c r="CI217" s="5" t="s">
        <v>129</v>
      </c>
      <c r="CJ217" s="15">
        <f t="shared" si="1522"/>
        <v>0</v>
      </c>
      <c r="CK217" s="10" t="str">
        <f>IFERROR(VLOOKUP(A217,'28'!U:V,2,0),"0")</f>
        <v>0</v>
      </c>
      <c r="CL217" s="5" t="s">
        <v>129</v>
      </c>
      <c r="CM217" s="15">
        <f t="shared" si="1523"/>
        <v>0</v>
      </c>
      <c r="CN217" s="10" t="str">
        <f>IFERROR(VLOOKUP(A217,'29'!U:V,2,0),"0")</f>
        <v>0</v>
      </c>
      <c r="CO217" s="5" t="s">
        <v>129</v>
      </c>
      <c r="CP217" s="15">
        <f t="shared" si="1524"/>
        <v>0</v>
      </c>
      <c r="CQ217" s="10" t="str">
        <f>IFERROR(VLOOKUP(A217,'30'!U:V,2,0),"0")</f>
        <v>0</v>
      </c>
      <c r="CR217" s="5" t="s">
        <v>129</v>
      </c>
      <c r="CS217" s="15">
        <f t="shared" si="1525"/>
        <v>0</v>
      </c>
      <c r="CT217" s="10" t="str">
        <f>IFERROR(VLOOKUP(A217,'31'!U:V,2,0),"0")</f>
        <v>0</v>
      </c>
      <c r="CU217" s="5" t="s">
        <v>129</v>
      </c>
      <c r="CV217" s="15">
        <f t="shared" si="1194"/>
        <v>0</v>
      </c>
      <c r="CW217" s="10">
        <f>IFERROR(VLOOKUP(B217,'B-plus'!A:D,4,0),"0")</f>
        <v>24</v>
      </c>
      <c r="CX217" s="5" t="s">
        <v>129</v>
      </c>
      <c r="CY217" s="15">
        <f t="shared" si="1195"/>
        <v>165.60000000000002</v>
      </c>
    </row>
    <row r="218" spans="1:103" x14ac:dyDescent="0.25">
      <c r="A218" s="5" t="s">
        <v>10226</v>
      </c>
      <c r="B218" s="5">
        <v>1004062</v>
      </c>
      <c r="C218" s="4" t="s">
        <v>10227</v>
      </c>
      <c r="D218" s="13">
        <v>15.13</v>
      </c>
      <c r="E218" s="19">
        <f t="shared" si="1162"/>
        <v>0</v>
      </c>
      <c r="F218" s="5" t="s">
        <v>129</v>
      </c>
      <c r="G218" s="13">
        <f t="shared" si="1163"/>
        <v>0</v>
      </c>
      <c r="H218" s="10" t="str">
        <f>IFERROR(VLOOKUP(A218,'1'!U:V,2,0),"0")</f>
        <v>0</v>
      </c>
      <c r="I218" s="5" t="s">
        <v>129</v>
      </c>
      <c r="J218" s="15">
        <f t="shared" si="1496"/>
        <v>0</v>
      </c>
      <c r="K218" s="10" t="str">
        <f>IFERROR(VLOOKUP(A218,'2'!U:V,2,0),"0")</f>
        <v>0</v>
      </c>
      <c r="L218" s="5" t="s">
        <v>129</v>
      </c>
      <c r="M218" s="15">
        <f t="shared" si="1497"/>
        <v>0</v>
      </c>
      <c r="N218" s="10" t="str">
        <f>IFERROR(VLOOKUP(A218,'3'!U:V,2,0),"0")</f>
        <v>0</v>
      </c>
      <c r="O218" s="5" t="s">
        <v>129</v>
      </c>
      <c r="P218" s="15">
        <f t="shared" si="1498"/>
        <v>0</v>
      </c>
      <c r="Q218" s="10" t="str">
        <f>IFERROR(VLOOKUP(A218,'4'!U:V,2,0),"0")</f>
        <v>0</v>
      </c>
      <c r="R218" s="5" t="s">
        <v>129</v>
      </c>
      <c r="S218" s="15">
        <f t="shared" si="1499"/>
        <v>0</v>
      </c>
      <c r="T218" s="10" t="str">
        <f>IFERROR(VLOOKUP(A218,'5'!U:V,2,0),"0")</f>
        <v>0</v>
      </c>
      <c r="U218" s="5" t="s">
        <v>129</v>
      </c>
      <c r="V218" s="15">
        <f t="shared" si="1500"/>
        <v>0</v>
      </c>
      <c r="W218" s="10" t="str">
        <f>IFERROR(VLOOKUP(A218,'6'!U:V,2,0),"0")</f>
        <v>0</v>
      </c>
      <c r="X218" s="5" t="s">
        <v>129</v>
      </c>
      <c r="Y218" s="15">
        <f t="shared" si="1501"/>
        <v>0</v>
      </c>
      <c r="Z218" s="10" t="str">
        <f>IFERROR(VLOOKUP(A218,'7'!U:V,2,0),"0")</f>
        <v>0</v>
      </c>
      <c r="AA218" s="5" t="s">
        <v>129</v>
      </c>
      <c r="AB218" s="15">
        <f t="shared" si="1502"/>
        <v>0</v>
      </c>
      <c r="AC218" s="10" t="str">
        <f>IFERROR(VLOOKUP(A218,'8'!U:V,2,0),"0")</f>
        <v>0</v>
      </c>
      <c r="AD218" s="5" t="s">
        <v>129</v>
      </c>
      <c r="AE218" s="15">
        <f t="shared" si="1503"/>
        <v>0</v>
      </c>
      <c r="AF218" s="10" t="str">
        <f>IFERROR(VLOOKUP(A218,'9'!U:V,2,0),"0")</f>
        <v>0</v>
      </c>
      <c r="AG218" s="5" t="s">
        <v>129</v>
      </c>
      <c r="AH218" s="15">
        <f t="shared" si="1504"/>
        <v>0</v>
      </c>
      <c r="AI218" s="10" t="str">
        <f>IFERROR(VLOOKUP(A218,'10'!U:V,2,0),"0")</f>
        <v>0</v>
      </c>
      <c r="AJ218" s="5" t="s">
        <v>129</v>
      </c>
      <c r="AK218" s="15">
        <f t="shared" si="1505"/>
        <v>0</v>
      </c>
      <c r="AL218" s="10" t="str">
        <f>IFERROR(VLOOKUP(A218,'11'!U:V,2,0),"0")</f>
        <v>0</v>
      </c>
      <c r="AM218" s="5" t="s">
        <v>129</v>
      </c>
      <c r="AN218" s="15">
        <f t="shared" si="1506"/>
        <v>0</v>
      </c>
      <c r="AO218" s="10" t="str">
        <f>IFERROR(VLOOKUP(A218,'12'!U:V,2,0),"0")</f>
        <v>0</v>
      </c>
      <c r="AP218" s="5" t="s">
        <v>129</v>
      </c>
      <c r="AQ218" s="15">
        <f t="shared" si="1507"/>
        <v>0</v>
      </c>
      <c r="AR218" s="10" t="str">
        <f>IFERROR(VLOOKUP(A218,'13'!U:V,2,0),"0")</f>
        <v>0</v>
      </c>
      <c r="AS218" s="5" t="s">
        <v>129</v>
      </c>
      <c r="AT218" s="15">
        <f t="shared" si="1508"/>
        <v>0</v>
      </c>
      <c r="AU218" s="10" t="str">
        <f>IFERROR(VLOOKUP(A218,'14'!U:V,2,0),"0")</f>
        <v>0</v>
      </c>
      <c r="AV218" s="5" t="s">
        <v>129</v>
      </c>
      <c r="AW218" s="15">
        <f t="shared" si="1509"/>
        <v>0</v>
      </c>
      <c r="AX218" s="10" t="str">
        <f>IFERROR(VLOOKUP(A218,'15'!U:V,2,0),"0")</f>
        <v>0</v>
      </c>
      <c r="AY218" s="5" t="s">
        <v>129</v>
      </c>
      <c r="AZ218" s="15">
        <f t="shared" si="1510"/>
        <v>0</v>
      </c>
      <c r="BA218" s="10" t="str">
        <f>IFERROR(VLOOKUP(A218,'16'!U:V,2,0),"0")</f>
        <v>0</v>
      </c>
      <c r="BB218" s="5" t="s">
        <v>129</v>
      </c>
      <c r="BC218" s="15">
        <f t="shared" si="1511"/>
        <v>0</v>
      </c>
      <c r="BD218" s="10" t="str">
        <f>IFERROR(VLOOKUP(A218,'17'!U:V,2,0),"0")</f>
        <v>0</v>
      </c>
      <c r="BE218" s="5" t="s">
        <v>129</v>
      </c>
      <c r="BF218" s="15">
        <f t="shared" si="1512"/>
        <v>0</v>
      </c>
      <c r="BG218" s="10" t="str">
        <f>IFERROR(VLOOKUP(A218,'18'!U:V,2,0),"0")</f>
        <v>0</v>
      </c>
      <c r="BH218" s="5" t="s">
        <v>129</v>
      </c>
      <c r="BI218" s="15">
        <f t="shared" si="1513"/>
        <v>0</v>
      </c>
      <c r="BJ218" s="10" t="str">
        <f>IFERROR(VLOOKUP(A218,'19'!U:V,2,0),"0")</f>
        <v>0</v>
      </c>
      <c r="BK218" s="5" t="s">
        <v>129</v>
      </c>
      <c r="BL218" s="15">
        <f t="shared" si="1514"/>
        <v>0</v>
      </c>
      <c r="BM218" s="10" t="str">
        <f>IFERROR(VLOOKUP(A218,'20'!U:V,2,0),"0")</f>
        <v>0</v>
      </c>
      <c r="BN218" s="5" t="s">
        <v>129</v>
      </c>
      <c r="BO218" s="15">
        <f t="shared" si="1515"/>
        <v>0</v>
      </c>
      <c r="BP218" s="10" t="str">
        <f>IFERROR(VLOOKUP(A218,'21'!U:V,2,0),"0")</f>
        <v>0</v>
      </c>
      <c r="BQ218" s="5" t="s">
        <v>129</v>
      </c>
      <c r="BR218" s="15">
        <f t="shared" si="1516"/>
        <v>0</v>
      </c>
      <c r="BS218" s="10" t="str">
        <f>IFERROR(VLOOKUP(A218,'22'!U:V,2,0),"0")</f>
        <v>0</v>
      </c>
      <c r="BT218" s="5" t="s">
        <v>129</v>
      </c>
      <c r="BU218" s="15">
        <f t="shared" si="1517"/>
        <v>0</v>
      </c>
      <c r="BV218" s="10" t="str">
        <f>IFERROR(VLOOKUP(A218,'23'!U:V,2,0),"0")</f>
        <v>0</v>
      </c>
      <c r="BW218" s="5" t="s">
        <v>129</v>
      </c>
      <c r="BX218" s="15">
        <f t="shared" si="1518"/>
        <v>0</v>
      </c>
      <c r="BY218" s="10" t="str">
        <f>IFERROR(VLOOKUP(A218,'24'!U:V,2,0),"0")</f>
        <v>0</v>
      </c>
      <c r="BZ218" s="5" t="s">
        <v>129</v>
      </c>
      <c r="CA218" s="15">
        <f t="shared" si="1519"/>
        <v>0</v>
      </c>
      <c r="CB218" s="10" t="str">
        <f>IFERROR(VLOOKUP(A218,'25'!U:V,2,0),"0")</f>
        <v>0</v>
      </c>
      <c r="CC218" s="5" t="s">
        <v>129</v>
      </c>
      <c r="CD218" s="15">
        <f t="shared" si="1520"/>
        <v>0</v>
      </c>
      <c r="CE218" s="10" t="str">
        <f>IFERROR(VLOOKUP(A218,'26'!U:V,2,0),"0")</f>
        <v>0</v>
      </c>
      <c r="CF218" s="5" t="s">
        <v>129</v>
      </c>
      <c r="CG218" s="15">
        <f t="shared" si="1521"/>
        <v>0</v>
      </c>
      <c r="CH218" s="10" t="str">
        <f>IFERROR(VLOOKUP(A218,'27'!U:V,2,0),"0")</f>
        <v>0</v>
      </c>
      <c r="CI218" s="5" t="s">
        <v>129</v>
      </c>
      <c r="CJ218" s="15">
        <f t="shared" si="1522"/>
        <v>0</v>
      </c>
      <c r="CK218" s="10" t="str">
        <f>IFERROR(VLOOKUP(A218,'28'!U:V,2,0),"0")</f>
        <v>0</v>
      </c>
      <c r="CL218" s="5" t="s">
        <v>129</v>
      </c>
      <c r="CM218" s="15">
        <f t="shared" si="1523"/>
        <v>0</v>
      </c>
      <c r="CN218" s="10" t="str">
        <f>IFERROR(VLOOKUP(A218,'29'!U:V,2,0),"0")</f>
        <v>0</v>
      </c>
      <c r="CO218" s="5" t="s">
        <v>129</v>
      </c>
      <c r="CP218" s="15">
        <f t="shared" si="1524"/>
        <v>0</v>
      </c>
      <c r="CQ218" s="10" t="str">
        <f>IFERROR(VLOOKUP(A218,'30'!U:V,2,0),"0")</f>
        <v>0</v>
      </c>
      <c r="CR218" s="5" t="s">
        <v>129</v>
      </c>
      <c r="CS218" s="15">
        <f t="shared" si="1525"/>
        <v>0</v>
      </c>
      <c r="CT218" s="10" t="str">
        <f>IFERROR(VLOOKUP(A218,'31'!U:V,2,0),"0")</f>
        <v>0</v>
      </c>
      <c r="CU218" s="5" t="s">
        <v>129</v>
      </c>
      <c r="CV218" s="15">
        <f t="shared" si="1194"/>
        <v>0</v>
      </c>
      <c r="CW218" s="10">
        <f>IFERROR(VLOOKUP(B218,'B-plus'!A:D,4,0),"0")</f>
        <v>48</v>
      </c>
      <c r="CX218" s="5" t="s">
        <v>129</v>
      </c>
      <c r="CY218" s="15">
        <f t="shared" si="1195"/>
        <v>726.24</v>
      </c>
    </row>
    <row r="219" spans="1:103" x14ac:dyDescent="0.25">
      <c r="A219" s="5" t="s">
        <v>10228</v>
      </c>
      <c r="B219" s="5">
        <v>1004063</v>
      </c>
      <c r="C219" s="4" t="s">
        <v>10229</v>
      </c>
      <c r="D219" s="13">
        <v>11.48</v>
      </c>
      <c r="E219" s="19">
        <f t="shared" si="1162"/>
        <v>0</v>
      </c>
      <c r="F219" s="5" t="s">
        <v>129</v>
      </c>
      <c r="G219" s="13">
        <f t="shared" si="1163"/>
        <v>0</v>
      </c>
      <c r="H219" s="10" t="str">
        <f>IFERROR(VLOOKUP(A219,'1'!U:V,2,0),"0")</f>
        <v>0</v>
      </c>
      <c r="I219" s="5" t="s">
        <v>129</v>
      </c>
      <c r="J219" s="15">
        <f t="shared" si="1496"/>
        <v>0</v>
      </c>
      <c r="K219" s="10" t="str">
        <f>IFERROR(VLOOKUP(A219,'2'!U:V,2,0),"0")</f>
        <v>0</v>
      </c>
      <c r="L219" s="5" t="s">
        <v>129</v>
      </c>
      <c r="M219" s="15">
        <f t="shared" si="1497"/>
        <v>0</v>
      </c>
      <c r="N219" s="10" t="str">
        <f>IFERROR(VLOOKUP(A219,'3'!U:V,2,0),"0")</f>
        <v>0</v>
      </c>
      <c r="O219" s="5" t="s">
        <v>129</v>
      </c>
      <c r="P219" s="15">
        <f t="shared" si="1498"/>
        <v>0</v>
      </c>
      <c r="Q219" s="10" t="str">
        <f>IFERROR(VLOOKUP(A219,'4'!U:V,2,0),"0")</f>
        <v>0</v>
      </c>
      <c r="R219" s="5" t="s">
        <v>129</v>
      </c>
      <c r="S219" s="15">
        <f t="shared" si="1499"/>
        <v>0</v>
      </c>
      <c r="T219" s="10" t="str">
        <f>IFERROR(VLOOKUP(A219,'5'!U:V,2,0),"0")</f>
        <v>0</v>
      </c>
      <c r="U219" s="5" t="s">
        <v>129</v>
      </c>
      <c r="V219" s="15">
        <f t="shared" si="1500"/>
        <v>0</v>
      </c>
      <c r="W219" s="10" t="str">
        <f>IFERROR(VLOOKUP(A219,'6'!U:V,2,0),"0")</f>
        <v>0</v>
      </c>
      <c r="X219" s="5" t="s">
        <v>129</v>
      </c>
      <c r="Y219" s="15">
        <f t="shared" si="1501"/>
        <v>0</v>
      </c>
      <c r="Z219" s="10" t="str">
        <f>IFERROR(VLOOKUP(A219,'7'!U:V,2,0),"0")</f>
        <v>0</v>
      </c>
      <c r="AA219" s="5" t="s">
        <v>129</v>
      </c>
      <c r="AB219" s="15">
        <f t="shared" si="1502"/>
        <v>0</v>
      </c>
      <c r="AC219" s="10" t="str">
        <f>IFERROR(VLOOKUP(A219,'8'!U:V,2,0),"0")</f>
        <v>0</v>
      </c>
      <c r="AD219" s="5" t="s">
        <v>129</v>
      </c>
      <c r="AE219" s="15">
        <f t="shared" si="1503"/>
        <v>0</v>
      </c>
      <c r="AF219" s="10" t="str">
        <f>IFERROR(VLOOKUP(A219,'9'!U:V,2,0),"0")</f>
        <v>0</v>
      </c>
      <c r="AG219" s="5" t="s">
        <v>129</v>
      </c>
      <c r="AH219" s="15">
        <f t="shared" si="1504"/>
        <v>0</v>
      </c>
      <c r="AI219" s="10" t="str">
        <f>IFERROR(VLOOKUP(A219,'10'!U:V,2,0),"0")</f>
        <v>0</v>
      </c>
      <c r="AJ219" s="5" t="s">
        <v>129</v>
      </c>
      <c r="AK219" s="15">
        <f t="shared" si="1505"/>
        <v>0</v>
      </c>
      <c r="AL219" s="10" t="str">
        <f>IFERROR(VLOOKUP(A219,'11'!U:V,2,0),"0")</f>
        <v>0</v>
      </c>
      <c r="AM219" s="5" t="s">
        <v>129</v>
      </c>
      <c r="AN219" s="15">
        <f t="shared" si="1506"/>
        <v>0</v>
      </c>
      <c r="AO219" s="10" t="str">
        <f>IFERROR(VLOOKUP(A219,'12'!U:V,2,0),"0")</f>
        <v>0</v>
      </c>
      <c r="AP219" s="5" t="s">
        <v>129</v>
      </c>
      <c r="AQ219" s="15">
        <f t="shared" si="1507"/>
        <v>0</v>
      </c>
      <c r="AR219" s="10" t="str">
        <f>IFERROR(VLOOKUP(A219,'13'!U:V,2,0),"0")</f>
        <v>0</v>
      </c>
      <c r="AS219" s="5" t="s">
        <v>129</v>
      </c>
      <c r="AT219" s="15">
        <f t="shared" si="1508"/>
        <v>0</v>
      </c>
      <c r="AU219" s="10" t="str">
        <f>IFERROR(VLOOKUP(A219,'14'!U:V,2,0),"0")</f>
        <v>0</v>
      </c>
      <c r="AV219" s="5" t="s">
        <v>129</v>
      </c>
      <c r="AW219" s="15">
        <f t="shared" si="1509"/>
        <v>0</v>
      </c>
      <c r="AX219" s="10" t="str">
        <f>IFERROR(VLOOKUP(A219,'15'!U:V,2,0),"0")</f>
        <v>0</v>
      </c>
      <c r="AY219" s="5" t="s">
        <v>129</v>
      </c>
      <c r="AZ219" s="15">
        <f t="shared" si="1510"/>
        <v>0</v>
      </c>
      <c r="BA219" s="10" t="str">
        <f>IFERROR(VLOOKUP(A219,'16'!U:V,2,0),"0")</f>
        <v>0</v>
      </c>
      <c r="BB219" s="5" t="s">
        <v>129</v>
      </c>
      <c r="BC219" s="15">
        <f t="shared" si="1511"/>
        <v>0</v>
      </c>
      <c r="BD219" s="10" t="str">
        <f>IFERROR(VLOOKUP(A219,'17'!U:V,2,0),"0")</f>
        <v>0</v>
      </c>
      <c r="BE219" s="5" t="s">
        <v>129</v>
      </c>
      <c r="BF219" s="15">
        <f t="shared" si="1512"/>
        <v>0</v>
      </c>
      <c r="BG219" s="10" t="str">
        <f>IFERROR(VLOOKUP(A219,'18'!U:V,2,0),"0")</f>
        <v>0</v>
      </c>
      <c r="BH219" s="5" t="s">
        <v>129</v>
      </c>
      <c r="BI219" s="15">
        <f t="shared" si="1513"/>
        <v>0</v>
      </c>
      <c r="BJ219" s="10" t="str">
        <f>IFERROR(VLOOKUP(A219,'19'!U:V,2,0),"0")</f>
        <v>0</v>
      </c>
      <c r="BK219" s="5" t="s">
        <v>129</v>
      </c>
      <c r="BL219" s="15">
        <f t="shared" si="1514"/>
        <v>0</v>
      </c>
      <c r="BM219" s="10" t="str">
        <f>IFERROR(VLOOKUP(A219,'20'!U:V,2,0),"0")</f>
        <v>0</v>
      </c>
      <c r="BN219" s="5" t="s">
        <v>129</v>
      </c>
      <c r="BO219" s="15">
        <f t="shared" si="1515"/>
        <v>0</v>
      </c>
      <c r="BP219" s="10" t="str">
        <f>IFERROR(VLOOKUP(A219,'21'!U:V,2,0),"0")</f>
        <v>0</v>
      </c>
      <c r="BQ219" s="5" t="s">
        <v>129</v>
      </c>
      <c r="BR219" s="15">
        <f t="shared" si="1516"/>
        <v>0</v>
      </c>
      <c r="BS219" s="10" t="str">
        <f>IFERROR(VLOOKUP(A219,'22'!U:V,2,0),"0")</f>
        <v>0</v>
      </c>
      <c r="BT219" s="5" t="s">
        <v>129</v>
      </c>
      <c r="BU219" s="15">
        <f t="shared" si="1517"/>
        <v>0</v>
      </c>
      <c r="BV219" s="10" t="str">
        <f>IFERROR(VLOOKUP(A219,'23'!U:V,2,0),"0")</f>
        <v>0</v>
      </c>
      <c r="BW219" s="5" t="s">
        <v>129</v>
      </c>
      <c r="BX219" s="15">
        <f t="shared" si="1518"/>
        <v>0</v>
      </c>
      <c r="BY219" s="10" t="str">
        <f>IFERROR(VLOOKUP(A219,'24'!U:V,2,0),"0")</f>
        <v>0</v>
      </c>
      <c r="BZ219" s="5" t="s">
        <v>129</v>
      </c>
      <c r="CA219" s="15">
        <f t="shared" si="1519"/>
        <v>0</v>
      </c>
      <c r="CB219" s="10" t="str">
        <f>IFERROR(VLOOKUP(A219,'25'!U:V,2,0),"0")</f>
        <v>0</v>
      </c>
      <c r="CC219" s="5" t="s">
        <v>129</v>
      </c>
      <c r="CD219" s="15">
        <f t="shared" si="1520"/>
        <v>0</v>
      </c>
      <c r="CE219" s="10" t="str">
        <f>IFERROR(VLOOKUP(A219,'26'!U:V,2,0),"0")</f>
        <v>0</v>
      </c>
      <c r="CF219" s="5" t="s">
        <v>129</v>
      </c>
      <c r="CG219" s="15">
        <f t="shared" si="1521"/>
        <v>0</v>
      </c>
      <c r="CH219" s="10" t="str">
        <f>IFERROR(VLOOKUP(A219,'27'!U:V,2,0),"0")</f>
        <v>0</v>
      </c>
      <c r="CI219" s="5" t="s">
        <v>129</v>
      </c>
      <c r="CJ219" s="15">
        <f t="shared" si="1522"/>
        <v>0</v>
      </c>
      <c r="CK219" s="10" t="str">
        <f>IFERROR(VLOOKUP(A219,'28'!U:V,2,0),"0")</f>
        <v>0</v>
      </c>
      <c r="CL219" s="5" t="s">
        <v>129</v>
      </c>
      <c r="CM219" s="15">
        <f t="shared" si="1523"/>
        <v>0</v>
      </c>
      <c r="CN219" s="10" t="str">
        <f>IFERROR(VLOOKUP(A219,'29'!U:V,2,0),"0")</f>
        <v>0</v>
      </c>
      <c r="CO219" s="5" t="s">
        <v>129</v>
      </c>
      <c r="CP219" s="15">
        <f t="shared" si="1524"/>
        <v>0</v>
      </c>
      <c r="CQ219" s="10" t="str">
        <f>IFERROR(VLOOKUP(A219,'30'!U:V,2,0),"0")</f>
        <v>0</v>
      </c>
      <c r="CR219" s="5" t="s">
        <v>129</v>
      </c>
      <c r="CS219" s="15">
        <f t="shared" si="1525"/>
        <v>0</v>
      </c>
      <c r="CT219" s="10" t="str">
        <f>IFERROR(VLOOKUP(A219,'31'!U:V,2,0),"0")</f>
        <v>0</v>
      </c>
      <c r="CU219" s="5" t="s">
        <v>129</v>
      </c>
      <c r="CV219" s="15">
        <f t="shared" si="1194"/>
        <v>0</v>
      </c>
      <c r="CW219" s="10">
        <f>IFERROR(VLOOKUP(B219,'B-plus'!A:D,4,0),"0")</f>
        <v>14</v>
      </c>
      <c r="CX219" s="5" t="s">
        <v>129</v>
      </c>
      <c r="CY219" s="15">
        <f t="shared" si="1195"/>
        <v>160.72</v>
      </c>
    </row>
    <row r="220" spans="1:103" x14ac:dyDescent="0.25">
      <c r="A220" s="5" t="s">
        <v>10230</v>
      </c>
      <c r="B220" s="5">
        <v>1004065</v>
      </c>
      <c r="C220" s="4" t="s">
        <v>10231</v>
      </c>
      <c r="D220" s="13">
        <v>11.78</v>
      </c>
      <c r="E220" s="19">
        <f t="shared" si="1162"/>
        <v>0</v>
      </c>
      <c r="F220" s="5" t="s">
        <v>129</v>
      </c>
      <c r="G220" s="13">
        <f t="shared" si="1163"/>
        <v>0</v>
      </c>
      <c r="H220" s="10" t="str">
        <f>IFERROR(VLOOKUP(A220,'1'!U:V,2,0),"0")</f>
        <v>0</v>
      </c>
      <c r="I220" s="5" t="s">
        <v>129</v>
      </c>
      <c r="J220" s="15">
        <f t="shared" si="1496"/>
        <v>0</v>
      </c>
      <c r="K220" s="10" t="str">
        <f>IFERROR(VLOOKUP(A220,'2'!U:V,2,0),"0")</f>
        <v>0</v>
      </c>
      <c r="L220" s="5" t="s">
        <v>129</v>
      </c>
      <c r="M220" s="15">
        <f t="shared" si="1497"/>
        <v>0</v>
      </c>
      <c r="N220" s="10" t="str">
        <f>IFERROR(VLOOKUP(A220,'3'!U:V,2,0),"0")</f>
        <v>0</v>
      </c>
      <c r="O220" s="5" t="s">
        <v>129</v>
      </c>
      <c r="P220" s="15">
        <f t="shared" si="1498"/>
        <v>0</v>
      </c>
      <c r="Q220" s="10" t="str">
        <f>IFERROR(VLOOKUP(A220,'4'!U:V,2,0),"0")</f>
        <v>0</v>
      </c>
      <c r="R220" s="5" t="s">
        <v>129</v>
      </c>
      <c r="S220" s="15">
        <f t="shared" si="1499"/>
        <v>0</v>
      </c>
      <c r="T220" s="10" t="str">
        <f>IFERROR(VLOOKUP(A220,'5'!U:V,2,0),"0")</f>
        <v>0</v>
      </c>
      <c r="U220" s="5" t="s">
        <v>129</v>
      </c>
      <c r="V220" s="15">
        <f t="shared" si="1500"/>
        <v>0</v>
      </c>
      <c r="W220" s="10" t="str">
        <f>IFERROR(VLOOKUP(A220,'6'!U:V,2,0),"0")</f>
        <v>0</v>
      </c>
      <c r="X220" s="5" t="s">
        <v>129</v>
      </c>
      <c r="Y220" s="15">
        <f t="shared" si="1501"/>
        <v>0</v>
      </c>
      <c r="Z220" s="10" t="str">
        <f>IFERROR(VLOOKUP(A220,'7'!U:V,2,0),"0")</f>
        <v>0</v>
      </c>
      <c r="AA220" s="5" t="s">
        <v>129</v>
      </c>
      <c r="AB220" s="15">
        <f t="shared" si="1502"/>
        <v>0</v>
      </c>
      <c r="AC220" s="10" t="str">
        <f>IFERROR(VLOOKUP(A220,'8'!U:V,2,0),"0")</f>
        <v>0</v>
      </c>
      <c r="AD220" s="5" t="s">
        <v>129</v>
      </c>
      <c r="AE220" s="15">
        <f t="shared" si="1503"/>
        <v>0</v>
      </c>
      <c r="AF220" s="10" t="str">
        <f>IFERROR(VLOOKUP(A220,'9'!U:V,2,0),"0")</f>
        <v>0</v>
      </c>
      <c r="AG220" s="5" t="s">
        <v>129</v>
      </c>
      <c r="AH220" s="15">
        <f t="shared" si="1504"/>
        <v>0</v>
      </c>
      <c r="AI220" s="10" t="str">
        <f>IFERROR(VLOOKUP(A220,'10'!U:V,2,0),"0")</f>
        <v>0</v>
      </c>
      <c r="AJ220" s="5" t="s">
        <v>129</v>
      </c>
      <c r="AK220" s="15">
        <f t="shared" si="1505"/>
        <v>0</v>
      </c>
      <c r="AL220" s="10" t="str">
        <f>IFERROR(VLOOKUP(A220,'11'!U:V,2,0),"0")</f>
        <v>0</v>
      </c>
      <c r="AM220" s="5" t="s">
        <v>129</v>
      </c>
      <c r="AN220" s="15">
        <f t="shared" si="1506"/>
        <v>0</v>
      </c>
      <c r="AO220" s="10" t="str">
        <f>IFERROR(VLOOKUP(A220,'12'!U:V,2,0),"0")</f>
        <v>0</v>
      </c>
      <c r="AP220" s="5" t="s">
        <v>129</v>
      </c>
      <c r="AQ220" s="15">
        <f t="shared" si="1507"/>
        <v>0</v>
      </c>
      <c r="AR220" s="10" t="str">
        <f>IFERROR(VLOOKUP(A220,'13'!U:V,2,0),"0")</f>
        <v>0</v>
      </c>
      <c r="AS220" s="5" t="s">
        <v>129</v>
      </c>
      <c r="AT220" s="15">
        <f t="shared" si="1508"/>
        <v>0</v>
      </c>
      <c r="AU220" s="10" t="str">
        <f>IFERROR(VLOOKUP(A220,'14'!U:V,2,0),"0")</f>
        <v>0</v>
      </c>
      <c r="AV220" s="5" t="s">
        <v>129</v>
      </c>
      <c r="AW220" s="15">
        <f t="shared" si="1509"/>
        <v>0</v>
      </c>
      <c r="AX220" s="10" t="str">
        <f>IFERROR(VLOOKUP(A220,'15'!U:V,2,0),"0")</f>
        <v>0</v>
      </c>
      <c r="AY220" s="5" t="s">
        <v>129</v>
      </c>
      <c r="AZ220" s="15">
        <f t="shared" si="1510"/>
        <v>0</v>
      </c>
      <c r="BA220" s="10" t="str">
        <f>IFERROR(VLOOKUP(A220,'16'!U:V,2,0),"0")</f>
        <v>0</v>
      </c>
      <c r="BB220" s="5" t="s">
        <v>129</v>
      </c>
      <c r="BC220" s="15">
        <f t="shared" si="1511"/>
        <v>0</v>
      </c>
      <c r="BD220" s="10" t="str">
        <f>IFERROR(VLOOKUP(A220,'17'!U:V,2,0),"0")</f>
        <v>0</v>
      </c>
      <c r="BE220" s="5" t="s">
        <v>129</v>
      </c>
      <c r="BF220" s="15">
        <f t="shared" si="1512"/>
        <v>0</v>
      </c>
      <c r="BG220" s="10" t="str">
        <f>IFERROR(VLOOKUP(A220,'18'!U:V,2,0),"0")</f>
        <v>0</v>
      </c>
      <c r="BH220" s="5" t="s">
        <v>129</v>
      </c>
      <c r="BI220" s="15">
        <f t="shared" si="1513"/>
        <v>0</v>
      </c>
      <c r="BJ220" s="10" t="str">
        <f>IFERROR(VLOOKUP(A220,'19'!U:V,2,0),"0")</f>
        <v>0</v>
      </c>
      <c r="BK220" s="5" t="s">
        <v>129</v>
      </c>
      <c r="BL220" s="15">
        <f t="shared" si="1514"/>
        <v>0</v>
      </c>
      <c r="BM220" s="10" t="str">
        <f>IFERROR(VLOOKUP(A220,'20'!U:V,2,0),"0")</f>
        <v>0</v>
      </c>
      <c r="BN220" s="5" t="s">
        <v>129</v>
      </c>
      <c r="BO220" s="15">
        <f t="shared" si="1515"/>
        <v>0</v>
      </c>
      <c r="BP220" s="10" t="str">
        <f>IFERROR(VLOOKUP(A220,'21'!U:V,2,0),"0")</f>
        <v>0</v>
      </c>
      <c r="BQ220" s="5" t="s">
        <v>129</v>
      </c>
      <c r="BR220" s="15">
        <f t="shared" si="1516"/>
        <v>0</v>
      </c>
      <c r="BS220" s="10" t="str">
        <f>IFERROR(VLOOKUP(A220,'22'!U:V,2,0),"0")</f>
        <v>0</v>
      </c>
      <c r="BT220" s="5" t="s">
        <v>129</v>
      </c>
      <c r="BU220" s="15">
        <f t="shared" si="1517"/>
        <v>0</v>
      </c>
      <c r="BV220" s="10" t="str">
        <f>IFERROR(VLOOKUP(A220,'23'!U:V,2,0),"0")</f>
        <v>0</v>
      </c>
      <c r="BW220" s="5" t="s">
        <v>129</v>
      </c>
      <c r="BX220" s="15">
        <f t="shared" si="1518"/>
        <v>0</v>
      </c>
      <c r="BY220" s="10" t="str">
        <f>IFERROR(VLOOKUP(A220,'24'!U:V,2,0),"0")</f>
        <v>0</v>
      </c>
      <c r="BZ220" s="5" t="s">
        <v>129</v>
      </c>
      <c r="CA220" s="15">
        <f t="shared" si="1519"/>
        <v>0</v>
      </c>
      <c r="CB220" s="10" t="str">
        <f>IFERROR(VLOOKUP(A220,'25'!U:V,2,0),"0")</f>
        <v>0</v>
      </c>
      <c r="CC220" s="5" t="s">
        <v>129</v>
      </c>
      <c r="CD220" s="15">
        <f t="shared" si="1520"/>
        <v>0</v>
      </c>
      <c r="CE220" s="10" t="str">
        <f>IFERROR(VLOOKUP(A220,'26'!U:V,2,0),"0")</f>
        <v>0</v>
      </c>
      <c r="CF220" s="5" t="s">
        <v>129</v>
      </c>
      <c r="CG220" s="15">
        <f t="shared" si="1521"/>
        <v>0</v>
      </c>
      <c r="CH220" s="10" t="str">
        <f>IFERROR(VLOOKUP(A220,'27'!U:V,2,0),"0")</f>
        <v>0</v>
      </c>
      <c r="CI220" s="5" t="s">
        <v>129</v>
      </c>
      <c r="CJ220" s="15">
        <f t="shared" si="1522"/>
        <v>0</v>
      </c>
      <c r="CK220" s="10" t="str">
        <f>IFERROR(VLOOKUP(A220,'28'!U:V,2,0),"0")</f>
        <v>0</v>
      </c>
      <c r="CL220" s="5" t="s">
        <v>129</v>
      </c>
      <c r="CM220" s="15">
        <f t="shared" si="1523"/>
        <v>0</v>
      </c>
      <c r="CN220" s="10" t="str">
        <f>IFERROR(VLOOKUP(A220,'29'!U:V,2,0),"0")</f>
        <v>0</v>
      </c>
      <c r="CO220" s="5" t="s">
        <v>129</v>
      </c>
      <c r="CP220" s="15">
        <f t="shared" si="1524"/>
        <v>0</v>
      </c>
      <c r="CQ220" s="10" t="str">
        <f>IFERROR(VLOOKUP(A220,'30'!U:V,2,0),"0")</f>
        <v>0</v>
      </c>
      <c r="CR220" s="5" t="s">
        <v>129</v>
      </c>
      <c r="CS220" s="15">
        <f t="shared" si="1525"/>
        <v>0</v>
      </c>
      <c r="CT220" s="10" t="str">
        <f>IFERROR(VLOOKUP(A220,'31'!U:V,2,0),"0")</f>
        <v>0</v>
      </c>
      <c r="CU220" s="5" t="s">
        <v>129</v>
      </c>
      <c r="CV220" s="15">
        <f t="shared" si="1194"/>
        <v>0</v>
      </c>
      <c r="CW220" s="10">
        <f>IFERROR(VLOOKUP(B220,'B-plus'!A:D,4,0),"0")</f>
        <v>9</v>
      </c>
      <c r="CX220" s="5" t="s">
        <v>129</v>
      </c>
      <c r="CY220" s="15">
        <f t="shared" si="1195"/>
        <v>106.02</v>
      </c>
    </row>
    <row r="221" spans="1:103" x14ac:dyDescent="0.25">
      <c r="A221" s="5" t="s">
        <v>10234</v>
      </c>
      <c r="B221" s="5">
        <v>1004073</v>
      </c>
      <c r="C221" s="4" t="s">
        <v>10235</v>
      </c>
      <c r="D221" s="97">
        <v>20</v>
      </c>
      <c r="E221" s="19">
        <f t="shared" si="1162"/>
        <v>0</v>
      </c>
      <c r="F221" s="5" t="s">
        <v>129</v>
      </c>
      <c r="G221" s="13">
        <f t="shared" si="1163"/>
        <v>0</v>
      </c>
      <c r="H221" s="10" t="str">
        <f>IFERROR(VLOOKUP(A221,'1'!U:V,2,0),"0")</f>
        <v>0</v>
      </c>
      <c r="I221" s="5" t="s">
        <v>129</v>
      </c>
      <c r="J221" s="15">
        <f t="shared" si="1496"/>
        <v>0</v>
      </c>
      <c r="K221" s="10" t="str">
        <f>IFERROR(VLOOKUP(A221,'2'!U:V,2,0),"0")</f>
        <v>0</v>
      </c>
      <c r="L221" s="5" t="s">
        <v>129</v>
      </c>
      <c r="M221" s="15">
        <f t="shared" si="1497"/>
        <v>0</v>
      </c>
      <c r="N221" s="10" t="str">
        <f>IFERROR(VLOOKUP(A221,'3'!U:V,2,0),"0")</f>
        <v>0</v>
      </c>
      <c r="O221" s="5" t="s">
        <v>129</v>
      </c>
      <c r="P221" s="15">
        <f t="shared" si="1498"/>
        <v>0</v>
      </c>
      <c r="Q221" s="10" t="str">
        <f>IFERROR(VLOOKUP(A221,'4'!U:V,2,0),"0")</f>
        <v>0</v>
      </c>
      <c r="R221" s="5" t="s">
        <v>129</v>
      </c>
      <c r="S221" s="15">
        <f t="shared" si="1499"/>
        <v>0</v>
      </c>
      <c r="T221" s="10" t="str">
        <f>IFERROR(VLOOKUP(A221,'5'!U:V,2,0),"0")</f>
        <v>0</v>
      </c>
      <c r="U221" s="5" t="s">
        <v>129</v>
      </c>
      <c r="V221" s="15">
        <f t="shared" si="1500"/>
        <v>0</v>
      </c>
      <c r="W221" s="10" t="str">
        <f>IFERROR(VLOOKUP(A221,'6'!U:V,2,0),"0")</f>
        <v>0</v>
      </c>
      <c r="X221" s="5" t="s">
        <v>129</v>
      </c>
      <c r="Y221" s="15">
        <f t="shared" si="1501"/>
        <v>0</v>
      </c>
      <c r="Z221" s="10" t="str">
        <f>IFERROR(VLOOKUP(A221,'7'!U:V,2,0),"0")</f>
        <v>0</v>
      </c>
      <c r="AA221" s="5" t="s">
        <v>129</v>
      </c>
      <c r="AB221" s="15">
        <f t="shared" si="1502"/>
        <v>0</v>
      </c>
      <c r="AC221" s="10" t="str">
        <f>IFERROR(VLOOKUP(A221,'8'!U:V,2,0),"0")</f>
        <v>0</v>
      </c>
      <c r="AD221" s="5" t="s">
        <v>129</v>
      </c>
      <c r="AE221" s="15">
        <f t="shared" si="1503"/>
        <v>0</v>
      </c>
      <c r="AF221" s="10" t="str">
        <f>IFERROR(VLOOKUP(A221,'9'!U:V,2,0),"0")</f>
        <v>0</v>
      </c>
      <c r="AG221" s="5" t="s">
        <v>129</v>
      </c>
      <c r="AH221" s="15">
        <f t="shared" si="1504"/>
        <v>0</v>
      </c>
      <c r="AI221" s="10" t="str">
        <f>IFERROR(VLOOKUP(A221,'10'!U:V,2,0),"0")</f>
        <v>0</v>
      </c>
      <c r="AJ221" s="5" t="s">
        <v>129</v>
      </c>
      <c r="AK221" s="15">
        <f t="shared" si="1505"/>
        <v>0</v>
      </c>
      <c r="AL221" s="10" t="str">
        <f>IFERROR(VLOOKUP(A221,'11'!U:V,2,0),"0")</f>
        <v>0</v>
      </c>
      <c r="AM221" s="5" t="s">
        <v>129</v>
      </c>
      <c r="AN221" s="15">
        <f t="shared" si="1506"/>
        <v>0</v>
      </c>
      <c r="AO221" s="10" t="str">
        <f>IFERROR(VLOOKUP(A221,'12'!U:V,2,0),"0")</f>
        <v>0</v>
      </c>
      <c r="AP221" s="5" t="s">
        <v>129</v>
      </c>
      <c r="AQ221" s="15">
        <f t="shared" si="1507"/>
        <v>0</v>
      </c>
      <c r="AR221" s="10" t="str">
        <f>IFERROR(VLOOKUP(A221,'13'!U:V,2,0),"0")</f>
        <v>0</v>
      </c>
      <c r="AS221" s="5" t="s">
        <v>129</v>
      </c>
      <c r="AT221" s="15">
        <f t="shared" si="1508"/>
        <v>0</v>
      </c>
      <c r="AU221" s="10" t="str">
        <f>IFERROR(VLOOKUP(A221,'14'!U:V,2,0),"0")</f>
        <v>0</v>
      </c>
      <c r="AV221" s="5" t="s">
        <v>129</v>
      </c>
      <c r="AW221" s="15">
        <f t="shared" si="1509"/>
        <v>0</v>
      </c>
      <c r="AX221" s="10" t="str">
        <f>IFERROR(VLOOKUP(A221,'15'!U:V,2,0),"0")</f>
        <v>0</v>
      </c>
      <c r="AY221" s="5" t="s">
        <v>129</v>
      </c>
      <c r="AZ221" s="15">
        <f t="shared" si="1510"/>
        <v>0</v>
      </c>
      <c r="BA221" s="10" t="str">
        <f>IFERROR(VLOOKUP(A221,'16'!U:V,2,0),"0")</f>
        <v>0</v>
      </c>
      <c r="BB221" s="5" t="s">
        <v>129</v>
      </c>
      <c r="BC221" s="15">
        <f t="shared" si="1511"/>
        <v>0</v>
      </c>
      <c r="BD221" s="10" t="str">
        <f>IFERROR(VLOOKUP(A221,'17'!U:V,2,0),"0")</f>
        <v>0</v>
      </c>
      <c r="BE221" s="5" t="s">
        <v>129</v>
      </c>
      <c r="BF221" s="15">
        <f t="shared" si="1512"/>
        <v>0</v>
      </c>
      <c r="BG221" s="10" t="str">
        <f>IFERROR(VLOOKUP(A221,'18'!U:V,2,0),"0")</f>
        <v>0</v>
      </c>
      <c r="BH221" s="5" t="s">
        <v>129</v>
      </c>
      <c r="BI221" s="15">
        <f t="shared" si="1513"/>
        <v>0</v>
      </c>
      <c r="BJ221" s="10" t="str">
        <f>IFERROR(VLOOKUP(A221,'19'!U:V,2,0),"0")</f>
        <v>0</v>
      </c>
      <c r="BK221" s="5" t="s">
        <v>129</v>
      </c>
      <c r="BL221" s="15">
        <f t="shared" si="1514"/>
        <v>0</v>
      </c>
      <c r="BM221" s="10" t="str">
        <f>IFERROR(VLOOKUP(A221,'20'!U:V,2,0),"0")</f>
        <v>0</v>
      </c>
      <c r="BN221" s="5" t="s">
        <v>129</v>
      </c>
      <c r="BO221" s="15">
        <f t="shared" si="1515"/>
        <v>0</v>
      </c>
      <c r="BP221" s="10" t="str">
        <f>IFERROR(VLOOKUP(A221,'21'!U:V,2,0),"0")</f>
        <v>0</v>
      </c>
      <c r="BQ221" s="5" t="s">
        <v>129</v>
      </c>
      <c r="BR221" s="15">
        <f t="shared" si="1516"/>
        <v>0</v>
      </c>
      <c r="BS221" s="10" t="str">
        <f>IFERROR(VLOOKUP(A221,'22'!U:V,2,0),"0")</f>
        <v>0</v>
      </c>
      <c r="BT221" s="5" t="s">
        <v>129</v>
      </c>
      <c r="BU221" s="15">
        <f t="shared" si="1517"/>
        <v>0</v>
      </c>
      <c r="BV221" s="10" t="str">
        <f>IFERROR(VLOOKUP(A221,'23'!U:V,2,0),"0")</f>
        <v>0</v>
      </c>
      <c r="BW221" s="5" t="s">
        <v>129</v>
      </c>
      <c r="BX221" s="15">
        <f t="shared" si="1518"/>
        <v>0</v>
      </c>
      <c r="BY221" s="10" t="str">
        <f>IFERROR(VLOOKUP(A221,'24'!U:V,2,0),"0")</f>
        <v>0</v>
      </c>
      <c r="BZ221" s="5" t="s">
        <v>129</v>
      </c>
      <c r="CA221" s="15">
        <f t="shared" si="1519"/>
        <v>0</v>
      </c>
      <c r="CB221" s="10" t="str">
        <f>IFERROR(VLOOKUP(A221,'25'!U:V,2,0),"0")</f>
        <v>0</v>
      </c>
      <c r="CC221" s="5" t="s">
        <v>129</v>
      </c>
      <c r="CD221" s="15">
        <f t="shared" si="1520"/>
        <v>0</v>
      </c>
      <c r="CE221" s="10" t="str">
        <f>IFERROR(VLOOKUP(A221,'26'!U:V,2,0),"0")</f>
        <v>0</v>
      </c>
      <c r="CF221" s="5" t="s">
        <v>129</v>
      </c>
      <c r="CG221" s="15">
        <f t="shared" si="1521"/>
        <v>0</v>
      </c>
      <c r="CH221" s="10" t="str">
        <f>IFERROR(VLOOKUP(A221,'27'!U:V,2,0),"0")</f>
        <v>0</v>
      </c>
      <c r="CI221" s="5" t="s">
        <v>129</v>
      </c>
      <c r="CJ221" s="15">
        <f t="shared" si="1522"/>
        <v>0</v>
      </c>
      <c r="CK221" s="10" t="str">
        <f>IFERROR(VLOOKUP(A221,'28'!U:V,2,0),"0")</f>
        <v>0</v>
      </c>
      <c r="CL221" s="5" t="s">
        <v>129</v>
      </c>
      <c r="CM221" s="15">
        <f t="shared" si="1523"/>
        <v>0</v>
      </c>
      <c r="CN221" s="10" t="str">
        <f>IFERROR(VLOOKUP(A221,'29'!U:V,2,0),"0")</f>
        <v>0</v>
      </c>
      <c r="CO221" s="5" t="s">
        <v>129</v>
      </c>
      <c r="CP221" s="15">
        <f t="shared" si="1524"/>
        <v>0</v>
      </c>
      <c r="CQ221" s="10" t="str">
        <f>IFERROR(VLOOKUP(A221,'30'!U:V,2,0),"0")</f>
        <v>0</v>
      </c>
      <c r="CR221" s="5" t="s">
        <v>129</v>
      </c>
      <c r="CS221" s="15">
        <f t="shared" si="1525"/>
        <v>0</v>
      </c>
      <c r="CT221" s="10" t="str">
        <f>IFERROR(VLOOKUP(A221,'31'!U:V,2,0),"0")</f>
        <v>0</v>
      </c>
      <c r="CU221" s="5" t="s">
        <v>129</v>
      </c>
      <c r="CV221" s="15">
        <f t="shared" si="1194"/>
        <v>0</v>
      </c>
      <c r="CW221" s="10">
        <f>IFERROR(VLOOKUP(B221,'B-plus'!A:D,4,0),"0")</f>
        <v>2</v>
      </c>
      <c r="CX221" s="5" t="s">
        <v>129</v>
      </c>
      <c r="CY221" s="15">
        <f t="shared" si="1195"/>
        <v>40</v>
      </c>
    </row>
    <row r="222" spans="1:103" x14ac:dyDescent="0.25">
      <c r="A222" s="5" t="s">
        <v>10236</v>
      </c>
      <c r="B222" s="5">
        <v>1004076</v>
      </c>
      <c r="C222" s="4" t="s">
        <v>10237</v>
      </c>
      <c r="D222" s="13">
        <v>11.81</v>
      </c>
      <c r="E222" s="19">
        <f t="shared" si="1162"/>
        <v>0</v>
      </c>
      <c r="F222" s="5" t="s">
        <v>129</v>
      </c>
      <c r="G222" s="13">
        <f t="shared" si="1163"/>
        <v>0</v>
      </c>
      <c r="H222" s="10" t="str">
        <f>IFERROR(VLOOKUP(A222,'1'!U:V,2,0),"0")</f>
        <v>0</v>
      </c>
      <c r="I222" s="5" t="s">
        <v>129</v>
      </c>
      <c r="J222" s="15">
        <f t="shared" si="1496"/>
        <v>0</v>
      </c>
      <c r="K222" s="10" t="str">
        <f>IFERROR(VLOOKUP(A222,'2'!U:V,2,0),"0")</f>
        <v>0</v>
      </c>
      <c r="L222" s="5" t="s">
        <v>129</v>
      </c>
      <c r="M222" s="15">
        <f t="shared" si="1497"/>
        <v>0</v>
      </c>
      <c r="N222" s="10" t="str">
        <f>IFERROR(VLOOKUP(A222,'3'!U:V,2,0),"0")</f>
        <v>0</v>
      </c>
      <c r="O222" s="5" t="s">
        <v>129</v>
      </c>
      <c r="P222" s="15">
        <f t="shared" si="1498"/>
        <v>0</v>
      </c>
      <c r="Q222" s="10" t="str">
        <f>IFERROR(VLOOKUP(A222,'4'!U:V,2,0),"0")</f>
        <v>0</v>
      </c>
      <c r="R222" s="5" t="s">
        <v>129</v>
      </c>
      <c r="S222" s="15">
        <f t="shared" si="1499"/>
        <v>0</v>
      </c>
      <c r="T222" s="10" t="str">
        <f>IFERROR(VLOOKUP(A222,'5'!U:V,2,0),"0")</f>
        <v>0</v>
      </c>
      <c r="U222" s="5" t="s">
        <v>129</v>
      </c>
      <c r="V222" s="15">
        <f t="shared" si="1500"/>
        <v>0</v>
      </c>
      <c r="W222" s="10" t="str">
        <f>IFERROR(VLOOKUP(A222,'6'!U:V,2,0),"0")</f>
        <v>0</v>
      </c>
      <c r="X222" s="5" t="s">
        <v>129</v>
      </c>
      <c r="Y222" s="15">
        <f t="shared" si="1501"/>
        <v>0</v>
      </c>
      <c r="Z222" s="10" t="str">
        <f>IFERROR(VLOOKUP(A222,'7'!U:V,2,0),"0")</f>
        <v>0</v>
      </c>
      <c r="AA222" s="5" t="s">
        <v>129</v>
      </c>
      <c r="AB222" s="15">
        <f t="shared" si="1502"/>
        <v>0</v>
      </c>
      <c r="AC222" s="10" t="str">
        <f>IFERROR(VLOOKUP(A222,'8'!U:V,2,0),"0")</f>
        <v>0</v>
      </c>
      <c r="AD222" s="5" t="s">
        <v>129</v>
      </c>
      <c r="AE222" s="15">
        <f t="shared" si="1503"/>
        <v>0</v>
      </c>
      <c r="AF222" s="10" t="str">
        <f>IFERROR(VLOOKUP(A222,'9'!U:V,2,0),"0")</f>
        <v>0</v>
      </c>
      <c r="AG222" s="5" t="s">
        <v>129</v>
      </c>
      <c r="AH222" s="15">
        <f t="shared" si="1504"/>
        <v>0</v>
      </c>
      <c r="AI222" s="10" t="str">
        <f>IFERROR(VLOOKUP(A222,'10'!U:V,2,0),"0")</f>
        <v>0</v>
      </c>
      <c r="AJ222" s="5" t="s">
        <v>129</v>
      </c>
      <c r="AK222" s="15">
        <f t="shared" si="1505"/>
        <v>0</v>
      </c>
      <c r="AL222" s="10" t="str">
        <f>IFERROR(VLOOKUP(A222,'11'!U:V,2,0),"0")</f>
        <v>0</v>
      </c>
      <c r="AM222" s="5" t="s">
        <v>129</v>
      </c>
      <c r="AN222" s="15">
        <f t="shared" si="1506"/>
        <v>0</v>
      </c>
      <c r="AO222" s="10" t="str">
        <f>IFERROR(VLOOKUP(A222,'12'!U:V,2,0),"0")</f>
        <v>0</v>
      </c>
      <c r="AP222" s="5" t="s">
        <v>129</v>
      </c>
      <c r="AQ222" s="15">
        <f t="shared" si="1507"/>
        <v>0</v>
      </c>
      <c r="AR222" s="10" t="str">
        <f>IFERROR(VLOOKUP(A222,'13'!U:V,2,0),"0")</f>
        <v>0</v>
      </c>
      <c r="AS222" s="5" t="s">
        <v>129</v>
      </c>
      <c r="AT222" s="15">
        <f t="shared" si="1508"/>
        <v>0</v>
      </c>
      <c r="AU222" s="10" t="str">
        <f>IFERROR(VLOOKUP(A222,'14'!U:V,2,0),"0")</f>
        <v>0</v>
      </c>
      <c r="AV222" s="5" t="s">
        <v>129</v>
      </c>
      <c r="AW222" s="15">
        <f t="shared" si="1509"/>
        <v>0</v>
      </c>
      <c r="AX222" s="10" t="str">
        <f>IFERROR(VLOOKUP(A222,'15'!U:V,2,0),"0")</f>
        <v>0</v>
      </c>
      <c r="AY222" s="5" t="s">
        <v>129</v>
      </c>
      <c r="AZ222" s="15">
        <f t="shared" si="1510"/>
        <v>0</v>
      </c>
      <c r="BA222" s="10" t="str">
        <f>IFERROR(VLOOKUP(A222,'16'!U:V,2,0),"0")</f>
        <v>0</v>
      </c>
      <c r="BB222" s="5" t="s">
        <v>129</v>
      </c>
      <c r="BC222" s="15">
        <f t="shared" si="1511"/>
        <v>0</v>
      </c>
      <c r="BD222" s="10" t="str">
        <f>IFERROR(VLOOKUP(A222,'17'!U:V,2,0),"0")</f>
        <v>0</v>
      </c>
      <c r="BE222" s="5" t="s">
        <v>129</v>
      </c>
      <c r="BF222" s="15">
        <f t="shared" si="1512"/>
        <v>0</v>
      </c>
      <c r="BG222" s="10" t="str">
        <f>IFERROR(VLOOKUP(A222,'18'!U:V,2,0),"0")</f>
        <v>0</v>
      </c>
      <c r="BH222" s="5" t="s">
        <v>129</v>
      </c>
      <c r="BI222" s="15">
        <f t="shared" si="1513"/>
        <v>0</v>
      </c>
      <c r="BJ222" s="10" t="str">
        <f>IFERROR(VLOOKUP(A222,'19'!U:V,2,0),"0")</f>
        <v>0</v>
      </c>
      <c r="BK222" s="5" t="s">
        <v>129</v>
      </c>
      <c r="BL222" s="15">
        <f t="shared" si="1514"/>
        <v>0</v>
      </c>
      <c r="BM222" s="10" t="str">
        <f>IFERROR(VLOOKUP(A222,'20'!U:V,2,0),"0")</f>
        <v>0</v>
      </c>
      <c r="BN222" s="5" t="s">
        <v>129</v>
      </c>
      <c r="BO222" s="15">
        <f t="shared" si="1515"/>
        <v>0</v>
      </c>
      <c r="BP222" s="10" t="str">
        <f>IFERROR(VLOOKUP(A222,'21'!U:V,2,0),"0")</f>
        <v>0</v>
      </c>
      <c r="BQ222" s="5" t="s">
        <v>129</v>
      </c>
      <c r="BR222" s="15">
        <f t="shared" si="1516"/>
        <v>0</v>
      </c>
      <c r="BS222" s="10" t="str">
        <f>IFERROR(VLOOKUP(A222,'22'!U:V,2,0),"0")</f>
        <v>0</v>
      </c>
      <c r="BT222" s="5" t="s">
        <v>129</v>
      </c>
      <c r="BU222" s="15">
        <f t="shared" si="1517"/>
        <v>0</v>
      </c>
      <c r="BV222" s="10" t="str">
        <f>IFERROR(VLOOKUP(A222,'23'!U:V,2,0),"0")</f>
        <v>0</v>
      </c>
      <c r="BW222" s="5" t="s">
        <v>129</v>
      </c>
      <c r="BX222" s="15">
        <f t="shared" si="1518"/>
        <v>0</v>
      </c>
      <c r="BY222" s="10" t="str">
        <f>IFERROR(VLOOKUP(A222,'24'!U:V,2,0),"0")</f>
        <v>0</v>
      </c>
      <c r="BZ222" s="5" t="s">
        <v>129</v>
      </c>
      <c r="CA222" s="15">
        <f t="shared" si="1519"/>
        <v>0</v>
      </c>
      <c r="CB222" s="10" t="str">
        <f>IFERROR(VLOOKUP(A222,'25'!U:V,2,0),"0")</f>
        <v>0</v>
      </c>
      <c r="CC222" s="5" t="s">
        <v>129</v>
      </c>
      <c r="CD222" s="15">
        <f t="shared" si="1520"/>
        <v>0</v>
      </c>
      <c r="CE222" s="10" t="str">
        <f>IFERROR(VLOOKUP(A222,'26'!U:V,2,0),"0")</f>
        <v>0</v>
      </c>
      <c r="CF222" s="5" t="s">
        <v>129</v>
      </c>
      <c r="CG222" s="15">
        <f t="shared" si="1521"/>
        <v>0</v>
      </c>
      <c r="CH222" s="10" t="str">
        <f>IFERROR(VLOOKUP(A222,'27'!U:V,2,0),"0")</f>
        <v>0</v>
      </c>
      <c r="CI222" s="5" t="s">
        <v>129</v>
      </c>
      <c r="CJ222" s="15">
        <f t="shared" si="1522"/>
        <v>0</v>
      </c>
      <c r="CK222" s="10" t="str">
        <f>IFERROR(VLOOKUP(A222,'28'!U:V,2,0),"0")</f>
        <v>0</v>
      </c>
      <c r="CL222" s="5" t="s">
        <v>129</v>
      </c>
      <c r="CM222" s="15">
        <f t="shared" si="1523"/>
        <v>0</v>
      </c>
      <c r="CN222" s="10" t="str">
        <f>IFERROR(VLOOKUP(A222,'29'!U:V,2,0),"0")</f>
        <v>0</v>
      </c>
      <c r="CO222" s="5" t="s">
        <v>129</v>
      </c>
      <c r="CP222" s="15">
        <f t="shared" si="1524"/>
        <v>0</v>
      </c>
      <c r="CQ222" s="10" t="str">
        <f>IFERROR(VLOOKUP(A222,'30'!U:V,2,0),"0")</f>
        <v>0</v>
      </c>
      <c r="CR222" s="5" t="s">
        <v>129</v>
      </c>
      <c r="CS222" s="15">
        <f t="shared" si="1525"/>
        <v>0</v>
      </c>
      <c r="CT222" s="10" t="str">
        <f>IFERROR(VLOOKUP(A222,'31'!U:V,2,0),"0")</f>
        <v>0</v>
      </c>
      <c r="CU222" s="5" t="s">
        <v>129</v>
      </c>
      <c r="CV222" s="15">
        <f t="shared" si="1194"/>
        <v>0</v>
      </c>
      <c r="CW222" s="10">
        <f>IFERROR(VLOOKUP(B222,'B-plus'!A:D,4,0),"0")</f>
        <v>449</v>
      </c>
      <c r="CX222" s="5" t="s">
        <v>129</v>
      </c>
      <c r="CY222" s="15">
        <f t="shared" si="1195"/>
        <v>5302.6900000000005</v>
      </c>
    </row>
    <row r="223" spans="1:103" x14ac:dyDescent="0.25">
      <c r="A223" s="5" t="s">
        <v>10238</v>
      </c>
      <c r="B223" s="5">
        <v>1004078</v>
      </c>
      <c r="C223" s="4" t="s">
        <v>10239</v>
      </c>
      <c r="D223" s="13">
        <v>21.83</v>
      </c>
      <c r="E223" s="19">
        <f t="shared" si="1162"/>
        <v>0</v>
      </c>
      <c r="F223" s="5" t="s">
        <v>129</v>
      </c>
      <c r="G223" s="13">
        <f t="shared" si="1163"/>
        <v>0</v>
      </c>
      <c r="H223" s="10" t="str">
        <f>IFERROR(VLOOKUP(A223,'1'!U:V,2,0),"0")</f>
        <v>0</v>
      </c>
      <c r="I223" s="5" t="s">
        <v>129</v>
      </c>
      <c r="J223" s="15">
        <f t="shared" si="1496"/>
        <v>0</v>
      </c>
      <c r="K223" s="10" t="str">
        <f>IFERROR(VLOOKUP(A223,'2'!U:V,2,0),"0")</f>
        <v>0</v>
      </c>
      <c r="L223" s="5" t="s">
        <v>129</v>
      </c>
      <c r="M223" s="15">
        <f t="shared" si="1497"/>
        <v>0</v>
      </c>
      <c r="N223" s="10" t="str">
        <f>IFERROR(VLOOKUP(A223,'3'!U:V,2,0),"0")</f>
        <v>0</v>
      </c>
      <c r="O223" s="5" t="s">
        <v>129</v>
      </c>
      <c r="P223" s="15">
        <f t="shared" si="1498"/>
        <v>0</v>
      </c>
      <c r="Q223" s="10" t="str">
        <f>IFERROR(VLOOKUP(A223,'4'!U:V,2,0),"0")</f>
        <v>0</v>
      </c>
      <c r="R223" s="5" t="s">
        <v>129</v>
      </c>
      <c r="S223" s="15">
        <f t="shared" si="1499"/>
        <v>0</v>
      </c>
      <c r="T223" s="10" t="str">
        <f>IFERROR(VLOOKUP(A223,'5'!U:V,2,0),"0")</f>
        <v>0</v>
      </c>
      <c r="U223" s="5" t="s">
        <v>129</v>
      </c>
      <c r="V223" s="15">
        <f t="shared" si="1500"/>
        <v>0</v>
      </c>
      <c r="W223" s="10" t="str">
        <f>IFERROR(VLOOKUP(A223,'6'!U:V,2,0),"0")</f>
        <v>0</v>
      </c>
      <c r="X223" s="5" t="s">
        <v>129</v>
      </c>
      <c r="Y223" s="15">
        <f t="shared" si="1501"/>
        <v>0</v>
      </c>
      <c r="Z223" s="10" t="str">
        <f>IFERROR(VLOOKUP(A223,'7'!U:V,2,0),"0")</f>
        <v>0</v>
      </c>
      <c r="AA223" s="5" t="s">
        <v>129</v>
      </c>
      <c r="AB223" s="15">
        <f t="shared" si="1502"/>
        <v>0</v>
      </c>
      <c r="AC223" s="10" t="str">
        <f>IFERROR(VLOOKUP(A223,'8'!U:V,2,0),"0")</f>
        <v>0</v>
      </c>
      <c r="AD223" s="5" t="s">
        <v>129</v>
      </c>
      <c r="AE223" s="15">
        <f t="shared" si="1503"/>
        <v>0</v>
      </c>
      <c r="AF223" s="10" t="str">
        <f>IFERROR(VLOOKUP(A223,'9'!U:V,2,0),"0")</f>
        <v>0</v>
      </c>
      <c r="AG223" s="5" t="s">
        <v>129</v>
      </c>
      <c r="AH223" s="15">
        <f t="shared" si="1504"/>
        <v>0</v>
      </c>
      <c r="AI223" s="10" t="str">
        <f>IFERROR(VLOOKUP(A223,'10'!U:V,2,0),"0")</f>
        <v>0</v>
      </c>
      <c r="AJ223" s="5" t="s">
        <v>129</v>
      </c>
      <c r="AK223" s="15">
        <f t="shared" si="1505"/>
        <v>0</v>
      </c>
      <c r="AL223" s="10" t="str">
        <f>IFERROR(VLOOKUP(A223,'11'!U:V,2,0),"0")</f>
        <v>0</v>
      </c>
      <c r="AM223" s="5" t="s">
        <v>129</v>
      </c>
      <c r="AN223" s="15">
        <f t="shared" si="1506"/>
        <v>0</v>
      </c>
      <c r="AO223" s="10" t="str">
        <f>IFERROR(VLOOKUP(A223,'12'!U:V,2,0),"0")</f>
        <v>0</v>
      </c>
      <c r="AP223" s="5" t="s">
        <v>129</v>
      </c>
      <c r="AQ223" s="15">
        <f t="shared" si="1507"/>
        <v>0</v>
      </c>
      <c r="AR223" s="10" t="str">
        <f>IFERROR(VLOOKUP(A223,'13'!U:V,2,0),"0")</f>
        <v>0</v>
      </c>
      <c r="AS223" s="5" t="s">
        <v>129</v>
      </c>
      <c r="AT223" s="15">
        <f t="shared" si="1508"/>
        <v>0</v>
      </c>
      <c r="AU223" s="10" t="str">
        <f>IFERROR(VLOOKUP(A223,'14'!U:V,2,0),"0")</f>
        <v>0</v>
      </c>
      <c r="AV223" s="5" t="s">
        <v>129</v>
      </c>
      <c r="AW223" s="15">
        <f t="shared" si="1509"/>
        <v>0</v>
      </c>
      <c r="AX223" s="10" t="str">
        <f>IFERROR(VLOOKUP(A223,'15'!U:V,2,0),"0")</f>
        <v>0</v>
      </c>
      <c r="AY223" s="5" t="s">
        <v>129</v>
      </c>
      <c r="AZ223" s="15">
        <f t="shared" si="1510"/>
        <v>0</v>
      </c>
      <c r="BA223" s="10" t="str">
        <f>IFERROR(VLOOKUP(A223,'16'!U:V,2,0),"0")</f>
        <v>0</v>
      </c>
      <c r="BB223" s="5" t="s">
        <v>129</v>
      </c>
      <c r="BC223" s="15">
        <f t="shared" si="1511"/>
        <v>0</v>
      </c>
      <c r="BD223" s="10" t="str">
        <f>IFERROR(VLOOKUP(A223,'17'!U:V,2,0),"0")</f>
        <v>0</v>
      </c>
      <c r="BE223" s="5" t="s">
        <v>129</v>
      </c>
      <c r="BF223" s="15">
        <f t="shared" si="1512"/>
        <v>0</v>
      </c>
      <c r="BG223" s="10" t="str">
        <f>IFERROR(VLOOKUP(A223,'18'!U:V,2,0),"0")</f>
        <v>0</v>
      </c>
      <c r="BH223" s="5" t="s">
        <v>129</v>
      </c>
      <c r="BI223" s="15">
        <f t="shared" si="1513"/>
        <v>0</v>
      </c>
      <c r="BJ223" s="10" t="str">
        <f>IFERROR(VLOOKUP(A223,'19'!U:V,2,0),"0")</f>
        <v>0</v>
      </c>
      <c r="BK223" s="5" t="s">
        <v>129</v>
      </c>
      <c r="BL223" s="15">
        <f t="shared" si="1514"/>
        <v>0</v>
      </c>
      <c r="BM223" s="10" t="str">
        <f>IFERROR(VLOOKUP(A223,'20'!U:V,2,0),"0")</f>
        <v>0</v>
      </c>
      <c r="BN223" s="5" t="s">
        <v>129</v>
      </c>
      <c r="BO223" s="15">
        <f t="shared" si="1515"/>
        <v>0</v>
      </c>
      <c r="BP223" s="10" t="str">
        <f>IFERROR(VLOOKUP(A223,'21'!U:V,2,0),"0")</f>
        <v>0</v>
      </c>
      <c r="BQ223" s="5" t="s">
        <v>129</v>
      </c>
      <c r="BR223" s="15">
        <f t="shared" si="1516"/>
        <v>0</v>
      </c>
      <c r="BS223" s="10" t="str">
        <f>IFERROR(VLOOKUP(A223,'22'!U:V,2,0),"0")</f>
        <v>0</v>
      </c>
      <c r="BT223" s="5" t="s">
        <v>129</v>
      </c>
      <c r="BU223" s="15">
        <f t="shared" si="1517"/>
        <v>0</v>
      </c>
      <c r="BV223" s="10" t="str">
        <f>IFERROR(VLOOKUP(A223,'23'!U:V,2,0),"0")</f>
        <v>0</v>
      </c>
      <c r="BW223" s="5" t="s">
        <v>129</v>
      </c>
      <c r="BX223" s="15">
        <f t="shared" si="1518"/>
        <v>0</v>
      </c>
      <c r="BY223" s="10" t="str">
        <f>IFERROR(VLOOKUP(A223,'24'!U:V,2,0),"0")</f>
        <v>0</v>
      </c>
      <c r="BZ223" s="5" t="s">
        <v>129</v>
      </c>
      <c r="CA223" s="15">
        <f t="shared" si="1519"/>
        <v>0</v>
      </c>
      <c r="CB223" s="10" t="str">
        <f>IFERROR(VLOOKUP(A223,'25'!U:V,2,0),"0")</f>
        <v>0</v>
      </c>
      <c r="CC223" s="5" t="s">
        <v>129</v>
      </c>
      <c r="CD223" s="15">
        <f t="shared" si="1520"/>
        <v>0</v>
      </c>
      <c r="CE223" s="10" t="str">
        <f>IFERROR(VLOOKUP(A223,'26'!U:V,2,0),"0")</f>
        <v>0</v>
      </c>
      <c r="CF223" s="5" t="s">
        <v>129</v>
      </c>
      <c r="CG223" s="15">
        <f t="shared" si="1521"/>
        <v>0</v>
      </c>
      <c r="CH223" s="10" t="str">
        <f>IFERROR(VLOOKUP(A223,'27'!U:V,2,0),"0")</f>
        <v>0</v>
      </c>
      <c r="CI223" s="5" t="s">
        <v>129</v>
      </c>
      <c r="CJ223" s="15">
        <f t="shared" si="1522"/>
        <v>0</v>
      </c>
      <c r="CK223" s="10" t="str">
        <f>IFERROR(VLOOKUP(A223,'28'!U:V,2,0),"0")</f>
        <v>0</v>
      </c>
      <c r="CL223" s="5" t="s">
        <v>129</v>
      </c>
      <c r="CM223" s="15">
        <f t="shared" si="1523"/>
        <v>0</v>
      </c>
      <c r="CN223" s="10" t="str">
        <f>IFERROR(VLOOKUP(A223,'29'!U:V,2,0),"0")</f>
        <v>0</v>
      </c>
      <c r="CO223" s="5" t="s">
        <v>129</v>
      </c>
      <c r="CP223" s="15">
        <f t="shared" si="1524"/>
        <v>0</v>
      </c>
      <c r="CQ223" s="10" t="str">
        <f>IFERROR(VLOOKUP(A223,'30'!U:V,2,0),"0")</f>
        <v>0</v>
      </c>
      <c r="CR223" s="5" t="s">
        <v>129</v>
      </c>
      <c r="CS223" s="15">
        <f t="shared" si="1525"/>
        <v>0</v>
      </c>
      <c r="CT223" s="10" t="str">
        <f>IFERROR(VLOOKUP(A223,'31'!U:V,2,0),"0")</f>
        <v>0</v>
      </c>
      <c r="CU223" s="5" t="s">
        <v>129</v>
      </c>
      <c r="CV223" s="15">
        <f t="shared" si="1194"/>
        <v>0</v>
      </c>
      <c r="CW223" s="10">
        <f>IFERROR(VLOOKUP(B223,'B-plus'!A:D,4,0),"0")</f>
        <v>6</v>
      </c>
      <c r="CX223" s="5" t="s">
        <v>129</v>
      </c>
      <c r="CY223" s="15">
        <f t="shared" si="1195"/>
        <v>130.97999999999999</v>
      </c>
    </row>
    <row r="224" spans="1:103" x14ac:dyDescent="0.25">
      <c r="A224" s="5" t="s">
        <v>10240</v>
      </c>
      <c r="B224" s="5">
        <v>1004079</v>
      </c>
      <c r="C224" s="4" t="s">
        <v>10241</v>
      </c>
      <c r="D224" s="97">
        <v>40</v>
      </c>
      <c r="E224" s="19">
        <f t="shared" si="1162"/>
        <v>0</v>
      </c>
      <c r="F224" s="5" t="s">
        <v>129</v>
      </c>
      <c r="G224" s="13">
        <f t="shared" si="1163"/>
        <v>0</v>
      </c>
      <c r="H224" s="10" t="str">
        <f>IFERROR(VLOOKUP(A224,'1'!U:V,2,0),"0")</f>
        <v>0</v>
      </c>
      <c r="I224" s="5" t="s">
        <v>129</v>
      </c>
      <c r="J224" s="15">
        <f t="shared" si="1496"/>
        <v>0</v>
      </c>
      <c r="K224" s="10" t="str">
        <f>IFERROR(VLOOKUP(A224,'2'!U:V,2,0),"0")</f>
        <v>0</v>
      </c>
      <c r="L224" s="5" t="s">
        <v>129</v>
      </c>
      <c r="M224" s="15">
        <f t="shared" si="1497"/>
        <v>0</v>
      </c>
      <c r="N224" s="10" t="str">
        <f>IFERROR(VLOOKUP(A224,'3'!U:V,2,0),"0")</f>
        <v>0</v>
      </c>
      <c r="O224" s="5" t="s">
        <v>129</v>
      </c>
      <c r="P224" s="15">
        <f t="shared" si="1498"/>
        <v>0</v>
      </c>
      <c r="Q224" s="10" t="str">
        <f>IFERROR(VLOOKUP(A224,'4'!U:V,2,0),"0")</f>
        <v>0</v>
      </c>
      <c r="R224" s="5" t="s">
        <v>129</v>
      </c>
      <c r="S224" s="15">
        <f t="shared" si="1499"/>
        <v>0</v>
      </c>
      <c r="T224" s="10" t="str">
        <f>IFERROR(VLOOKUP(A224,'5'!U:V,2,0),"0")</f>
        <v>0</v>
      </c>
      <c r="U224" s="5" t="s">
        <v>129</v>
      </c>
      <c r="V224" s="15">
        <f t="shared" si="1500"/>
        <v>0</v>
      </c>
      <c r="W224" s="10" t="str">
        <f>IFERROR(VLOOKUP(A224,'6'!U:V,2,0),"0")</f>
        <v>0</v>
      </c>
      <c r="X224" s="5" t="s">
        <v>129</v>
      </c>
      <c r="Y224" s="15">
        <f t="shared" si="1501"/>
        <v>0</v>
      </c>
      <c r="Z224" s="10" t="str">
        <f>IFERROR(VLOOKUP(A224,'7'!U:V,2,0),"0")</f>
        <v>0</v>
      </c>
      <c r="AA224" s="5" t="s">
        <v>129</v>
      </c>
      <c r="AB224" s="15">
        <f t="shared" si="1502"/>
        <v>0</v>
      </c>
      <c r="AC224" s="10" t="str">
        <f>IFERROR(VLOOKUP(A224,'8'!U:V,2,0),"0")</f>
        <v>0</v>
      </c>
      <c r="AD224" s="5" t="s">
        <v>129</v>
      </c>
      <c r="AE224" s="15">
        <f t="shared" si="1503"/>
        <v>0</v>
      </c>
      <c r="AF224" s="10" t="str">
        <f>IFERROR(VLOOKUP(A224,'9'!U:V,2,0),"0")</f>
        <v>0</v>
      </c>
      <c r="AG224" s="5" t="s">
        <v>129</v>
      </c>
      <c r="AH224" s="15">
        <f t="shared" si="1504"/>
        <v>0</v>
      </c>
      <c r="AI224" s="10" t="str">
        <f>IFERROR(VLOOKUP(A224,'10'!U:V,2,0),"0")</f>
        <v>0</v>
      </c>
      <c r="AJ224" s="5" t="s">
        <v>129</v>
      </c>
      <c r="AK224" s="15">
        <f t="shared" si="1505"/>
        <v>0</v>
      </c>
      <c r="AL224" s="10" t="str">
        <f>IFERROR(VLOOKUP(A224,'11'!U:V,2,0),"0")</f>
        <v>0</v>
      </c>
      <c r="AM224" s="5" t="s">
        <v>129</v>
      </c>
      <c r="AN224" s="15">
        <f t="shared" si="1506"/>
        <v>0</v>
      </c>
      <c r="AO224" s="10" t="str">
        <f>IFERROR(VLOOKUP(A224,'12'!U:V,2,0),"0")</f>
        <v>0</v>
      </c>
      <c r="AP224" s="5" t="s">
        <v>129</v>
      </c>
      <c r="AQ224" s="15">
        <f t="shared" si="1507"/>
        <v>0</v>
      </c>
      <c r="AR224" s="10" t="str">
        <f>IFERROR(VLOOKUP(A224,'13'!U:V,2,0),"0")</f>
        <v>0</v>
      </c>
      <c r="AS224" s="5" t="s">
        <v>129</v>
      </c>
      <c r="AT224" s="15">
        <f t="shared" si="1508"/>
        <v>0</v>
      </c>
      <c r="AU224" s="10" t="str">
        <f>IFERROR(VLOOKUP(A224,'14'!U:V,2,0),"0")</f>
        <v>0</v>
      </c>
      <c r="AV224" s="5" t="s">
        <v>129</v>
      </c>
      <c r="AW224" s="15">
        <f t="shared" si="1509"/>
        <v>0</v>
      </c>
      <c r="AX224" s="10" t="str">
        <f>IFERROR(VLOOKUP(A224,'15'!U:V,2,0),"0")</f>
        <v>0</v>
      </c>
      <c r="AY224" s="5" t="s">
        <v>129</v>
      </c>
      <c r="AZ224" s="15">
        <f t="shared" si="1510"/>
        <v>0</v>
      </c>
      <c r="BA224" s="10" t="str">
        <f>IFERROR(VLOOKUP(A224,'16'!U:V,2,0),"0")</f>
        <v>0</v>
      </c>
      <c r="BB224" s="5" t="s">
        <v>129</v>
      </c>
      <c r="BC224" s="15">
        <f t="shared" si="1511"/>
        <v>0</v>
      </c>
      <c r="BD224" s="10" t="str">
        <f>IFERROR(VLOOKUP(A224,'17'!U:V,2,0),"0")</f>
        <v>0</v>
      </c>
      <c r="BE224" s="5" t="s">
        <v>129</v>
      </c>
      <c r="BF224" s="15">
        <f t="shared" si="1512"/>
        <v>0</v>
      </c>
      <c r="BG224" s="10" t="str">
        <f>IFERROR(VLOOKUP(A224,'18'!U:V,2,0),"0")</f>
        <v>0</v>
      </c>
      <c r="BH224" s="5" t="s">
        <v>129</v>
      </c>
      <c r="BI224" s="15">
        <f t="shared" si="1513"/>
        <v>0</v>
      </c>
      <c r="BJ224" s="10" t="str">
        <f>IFERROR(VLOOKUP(A224,'19'!U:V,2,0),"0")</f>
        <v>0</v>
      </c>
      <c r="BK224" s="5" t="s">
        <v>129</v>
      </c>
      <c r="BL224" s="15">
        <f t="shared" si="1514"/>
        <v>0</v>
      </c>
      <c r="BM224" s="10" t="str">
        <f>IFERROR(VLOOKUP(A224,'20'!U:V,2,0),"0")</f>
        <v>0</v>
      </c>
      <c r="BN224" s="5" t="s">
        <v>129</v>
      </c>
      <c r="BO224" s="15">
        <f t="shared" si="1515"/>
        <v>0</v>
      </c>
      <c r="BP224" s="10" t="str">
        <f>IFERROR(VLOOKUP(A224,'21'!U:V,2,0),"0")</f>
        <v>0</v>
      </c>
      <c r="BQ224" s="5" t="s">
        <v>129</v>
      </c>
      <c r="BR224" s="15">
        <f t="shared" si="1516"/>
        <v>0</v>
      </c>
      <c r="BS224" s="10" t="str">
        <f>IFERROR(VLOOKUP(A224,'22'!U:V,2,0),"0")</f>
        <v>0</v>
      </c>
      <c r="BT224" s="5" t="s">
        <v>129</v>
      </c>
      <c r="BU224" s="15">
        <f t="shared" si="1517"/>
        <v>0</v>
      </c>
      <c r="BV224" s="10" t="str">
        <f>IFERROR(VLOOKUP(A224,'23'!U:V,2,0),"0")</f>
        <v>0</v>
      </c>
      <c r="BW224" s="5" t="s">
        <v>129</v>
      </c>
      <c r="BX224" s="15">
        <f t="shared" si="1518"/>
        <v>0</v>
      </c>
      <c r="BY224" s="10" t="str">
        <f>IFERROR(VLOOKUP(A224,'24'!U:V,2,0),"0")</f>
        <v>0</v>
      </c>
      <c r="BZ224" s="5" t="s">
        <v>129</v>
      </c>
      <c r="CA224" s="15">
        <f t="shared" si="1519"/>
        <v>0</v>
      </c>
      <c r="CB224" s="10" t="str">
        <f>IFERROR(VLOOKUP(A224,'25'!U:V,2,0),"0")</f>
        <v>0</v>
      </c>
      <c r="CC224" s="5" t="s">
        <v>129</v>
      </c>
      <c r="CD224" s="15">
        <f t="shared" si="1520"/>
        <v>0</v>
      </c>
      <c r="CE224" s="10" t="str">
        <f>IFERROR(VLOOKUP(A224,'26'!U:V,2,0),"0")</f>
        <v>0</v>
      </c>
      <c r="CF224" s="5" t="s">
        <v>129</v>
      </c>
      <c r="CG224" s="15">
        <f t="shared" si="1521"/>
        <v>0</v>
      </c>
      <c r="CH224" s="10" t="str">
        <f>IFERROR(VLOOKUP(A224,'27'!U:V,2,0),"0")</f>
        <v>0</v>
      </c>
      <c r="CI224" s="5" t="s">
        <v>129</v>
      </c>
      <c r="CJ224" s="15">
        <f t="shared" si="1522"/>
        <v>0</v>
      </c>
      <c r="CK224" s="10" t="str">
        <f>IFERROR(VLOOKUP(A224,'28'!U:V,2,0),"0")</f>
        <v>0</v>
      </c>
      <c r="CL224" s="5" t="s">
        <v>129</v>
      </c>
      <c r="CM224" s="15">
        <f t="shared" si="1523"/>
        <v>0</v>
      </c>
      <c r="CN224" s="10" t="str">
        <f>IFERROR(VLOOKUP(A224,'29'!U:V,2,0),"0")</f>
        <v>0</v>
      </c>
      <c r="CO224" s="5" t="s">
        <v>129</v>
      </c>
      <c r="CP224" s="15">
        <f t="shared" si="1524"/>
        <v>0</v>
      </c>
      <c r="CQ224" s="10" t="str">
        <f>IFERROR(VLOOKUP(A224,'30'!U:V,2,0),"0")</f>
        <v>0</v>
      </c>
      <c r="CR224" s="5" t="s">
        <v>129</v>
      </c>
      <c r="CS224" s="15">
        <f t="shared" si="1525"/>
        <v>0</v>
      </c>
      <c r="CT224" s="10" t="str">
        <f>IFERROR(VLOOKUP(A224,'31'!U:V,2,0),"0")</f>
        <v>0</v>
      </c>
      <c r="CU224" s="5" t="s">
        <v>129</v>
      </c>
      <c r="CV224" s="15">
        <f t="shared" si="1194"/>
        <v>0</v>
      </c>
      <c r="CW224" s="10">
        <f>IFERROR(VLOOKUP(B224,'B-plus'!A:D,4,0),"0")</f>
        <v>142</v>
      </c>
      <c r="CX224" s="5" t="s">
        <v>129</v>
      </c>
      <c r="CY224" s="15">
        <f t="shared" si="1195"/>
        <v>5680</v>
      </c>
    </row>
    <row r="225" spans="1:103" x14ac:dyDescent="0.25">
      <c r="A225" s="5" t="s">
        <v>10242</v>
      </c>
      <c r="B225" s="5">
        <v>1004080</v>
      </c>
      <c r="C225" s="4" t="s">
        <v>10243</v>
      </c>
      <c r="D225" s="13">
        <v>13.1</v>
      </c>
      <c r="E225" s="19">
        <f t="shared" si="1162"/>
        <v>0</v>
      </c>
      <c r="F225" s="5" t="s">
        <v>129</v>
      </c>
      <c r="G225" s="13">
        <f t="shared" si="1163"/>
        <v>0</v>
      </c>
      <c r="H225" s="10" t="str">
        <f>IFERROR(VLOOKUP(A225,'1'!U:V,2,0),"0")</f>
        <v>0</v>
      </c>
      <c r="I225" s="5" t="s">
        <v>129</v>
      </c>
      <c r="J225" s="15">
        <f t="shared" si="1496"/>
        <v>0</v>
      </c>
      <c r="K225" s="10" t="str">
        <f>IFERROR(VLOOKUP(A225,'2'!U:V,2,0),"0")</f>
        <v>0</v>
      </c>
      <c r="L225" s="5" t="s">
        <v>129</v>
      </c>
      <c r="M225" s="15">
        <f t="shared" si="1497"/>
        <v>0</v>
      </c>
      <c r="N225" s="10" t="str">
        <f>IFERROR(VLOOKUP(A225,'3'!U:V,2,0),"0")</f>
        <v>0</v>
      </c>
      <c r="O225" s="5" t="s">
        <v>129</v>
      </c>
      <c r="P225" s="15">
        <f t="shared" si="1498"/>
        <v>0</v>
      </c>
      <c r="Q225" s="10" t="str">
        <f>IFERROR(VLOOKUP(A225,'4'!U:V,2,0),"0")</f>
        <v>0</v>
      </c>
      <c r="R225" s="5" t="s">
        <v>129</v>
      </c>
      <c r="S225" s="15">
        <f t="shared" si="1499"/>
        <v>0</v>
      </c>
      <c r="T225" s="10" t="str">
        <f>IFERROR(VLOOKUP(A225,'5'!U:V,2,0),"0")</f>
        <v>0</v>
      </c>
      <c r="U225" s="5" t="s">
        <v>129</v>
      </c>
      <c r="V225" s="15">
        <f t="shared" si="1500"/>
        <v>0</v>
      </c>
      <c r="W225" s="10" t="str">
        <f>IFERROR(VLOOKUP(A225,'6'!U:V,2,0),"0")</f>
        <v>0</v>
      </c>
      <c r="X225" s="5" t="s">
        <v>129</v>
      </c>
      <c r="Y225" s="15">
        <f t="shared" si="1501"/>
        <v>0</v>
      </c>
      <c r="Z225" s="10" t="str">
        <f>IFERROR(VLOOKUP(A225,'7'!U:V,2,0),"0")</f>
        <v>0</v>
      </c>
      <c r="AA225" s="5" t="s">
        <v>129</v>
      </c>
      <c r="AB225" s="15">
        <f t="shared" si="1502"/>
        <v>0</v>
      </c>
      <c r="AC225" s="10" t="str">
        <f>IFERROR(VLOOKUP(A225,'8'!U:V,2,0),"0")</f>
        <v>0</v>
      </c>
      <c r="AD225" s="5" t="s">
        <v>129</v>
      </c>
      <c r="AE225" s="15">
        <f t="shared" si="1503"/>
        <v>0</v>
      </c>
      <c r="AF225" s="10" t="str">
        <f>IFERROR(VLOOKUP(A225,'9'!U:V,2,0),"0")</f>
        <v>0</v>
      </c>
      <c r="AG225" s="5" t="s">
        <v>129</v>
      </c>
      <c r="AH225" s="15">
        <f t="shared" si="1504"/>
        <v>0</v>
      </c>
      <c r="AI225" s="10" t="str">
        <f>IFERROR(VLOOKUP(A225,'10'!U:V,2,0),"0")</f>
        <v>0</v>
      </c>
      <c r="AJ225" s="5" t="s">
        <v>129</v>
      </c>
      <c r="AK225" s="15">
        <f t="shared" si="1505"/>
        <v>0</v>
      </c>
      <c r="AL225" s="10" t="str">
        <f>IFERROR(VLOOKUP(A225,'11'!U:V,2,0),"0")</f>
        <v>0</v>
      </c>
      <c r="AM225" s="5" t="s">
        <v>129</v>
      </c>
      <c r="AN225" s="15">
        <f t="shared" si="1506"/>
        <v>0</v>
      </c>
      <c r="AO225" s="10" t="str">
        <f>IFERROR(VLOOKUP(A225,'12'!U:V,2,0),"0")</f>
        <v>0</v>
      </c>
      <c r="AP225" s="5" t="s">
        <v>129</v>
      </c>
      <c r="AQ225" s="15">
        <f t="shared" si="1507"/>
        <v>0</v>
      </c>
      <c r="AR225" s="10" t="str">
        <f>IFERROR(VLOOKUP(A225,'13'!U:V,2,0),"0")</f>
        <v>0</v>
      </c>
      <c r="AS225" s="5" t="s">
        <v>129</v>
      </c>
      <c r="AT225" s="15">
        <f t="shared" si="1508"/>
        <v>0</v>
      </c>
      <c r="AU225" s="10" t="str">
        <f>IFERROR(VLOOKUP(A225,'14'!U:V,2,0),"0")</f>
        <v>0</v>
      </c>
      <c r="AV225" s="5" t="s">
        <v>129</v>
      </c>
      <c r="AW225" s="15">
        <f t="shared" si="1509"/>
        <v>0</v>
      </c>
      <c r="AX225" s="10" t="str">
        <f>IFERROR(VLOOKUP(A225,'15'!U:V,2,0),"0")</f>
        <v>0</v>
      </c>
      <c r="AY225" s="5" t="s">
        <v>129</v>
      </c>
      <c r="AZ225" s="15">
        <f t="shared" si="1510"/>
        <v>0</v>
      </c>
      <c r="BA225" s="10" t="str">
        <f>IFERROR(VLOOKUP(A225,'16'!U:V,2,0),"0")</f>
        <v>0</v>
      </c>
      <c r="BB225" s="5" t="s">
        <v>129</v>
      </c>
      <c r="BC225" s="15">
        <f t="shared" si="1511"/>
        <v>0</v>
      </c>
      <c r="BD225" s="10" t="str">
        <f>IFERROR(VLOOKUP(A225,'17'!U:V,2,0),"0")</f>
        <v>0</v>
      </c>
      <c r="BE225" s="5" t="s">
        <v>129</v>
      </c>
      <c r="BF225" s="15">
        <f t="shared" si="1512"/>
        <v>0</v>
      </c>
      <c r="BG225" s="10" t="str">
        <f>IFERROR(VLOOKUP(A225,'18'!U:V,2,0),"0")</f>
        <v>0</v>
      </c>
      <c r="BH225" s="5" t="s">
        <v>129</v>
      </c>
      <c r="BI225" s="15">
        <f t="shared" si="1513"/>
        <v>0</v>
      </c>
      <c r="BJ225" s="10" t="str">
        <f>IFERROR(VLOOKUP(A225,'19'!U:V,2,0),"0")</f>
        <v>0</v>
      </c>
      <c r="BK225" s="5" t="s">
        <v>129</v>
      </c>
      <c r="BL225" s="15">
        <f t="shared" si="1514"/>
        <v>0</v>
      </c>
      <c r="BM225" s="10" t="str">
        <f>IFERROR(VLOOKUP(A225,'20'!U:V,2,0),"0")</f>
        <v>0</v>
      </c>
      <c r="BN225" s="5" t="s">
        <v>129</v>
      </c>
      <c r="BO225" s="15">
        <f t="shared" si="1515"/>
        <v>0</v>
      </c>
      <c r="BP225" s="10" t="str">
        <f>IFERROR(VLOOKUP(A225,'21'!U:V,2,0),"0")</f>
        <v>0</v>
      </c>
      <c r="BQ225" s="5" t="s">
        <v>129</v>
      </c>
      <c r="BR225" s="15">
        <f t="shared" si="1516"/>
        <v>0</v>
      </c>
      <c r="BS225" s="10" t="str">
        <f>IFERROR(VLOOKUP(A225,'22'!U:V,2,0),"0")</f>
        <v>0</v>
      </c>
      <c r="BT225" s="5" t="s">
        <v>129</v>
      </c>
      <c r="BU225" s="15">
        <f t="shared" si="1517"/>
        <v>0</v>
      </c>
      <c r="BV225" s="10" t="str">
        <f>IFERROR(VLOOKUP(A225,'23'!U:V,2,0),"0")</f>
        <v>0</v>
      </c>
      <c r="BW225" s="5" t="s">
        <v>129</v>
      </c>
      <c r="BX225" s="15">
        <f t="shared" si="1518"/>
        <v>0</v>
      </c>
      <c r="BY225" s="10" t="str">
        <f>IFERROR(VLOOKUP(A225,'24'!U:V,2,0),"0")</f>
        <v>0</v>
      </c>
      <c r="BZ225" s="5" t="s">
        <v>129</v>
      </c>
      <c r="CA225" s="15">
        <f t="shared" si="1519"/>
        <v>0</v>
      </c>
      <c r="CB225" s="10" t="str">
        <f>IFERROR(VLOOKUP(A225,'25'!U:V,2,0),"0")</f>
        <v>0</v>
      </c>
      <c r="CC225" s="5" t="s">
        <v>129</v>
      </c>
      <c r="CD225" s="15">
        <f t="shared" si="1520"/>
        <v>0</v>
      </c>
      <c r="CE225" s="10" t="str">
        <f>IFERROR(VLOOKUP(A225,'26'!U:V,2,0),"0")</f>
        <v>0</v>
      </c>
      <c r="CF225" s="5" t="s">
        <v>129</v>
      </c>
      <c r="CG225" s="15">
        <f t="shared" si="1521"/>
        <v>0</v>
      </c>
      <c r="CH225" s="10" t="str">
        <f>IFERROR(VLOOKUP(A225,'27'!U:V,2,0),"0")</f>
        <v>0</v>
      </c>
      <c r="CI225" s="5" t="s">
        <v>129</v>
      </c>
      <c r="CJ225" s="15">
        <f t="shared" si="1522"/>
        <v>0</v>
      </c>
      <c r="CK225" s="10" t="str">
        <f>IFERROR(VLOOKUP(A225,'28'!U:V,2,0),"0")</f>
        <v>0</v>
      </c>
      <c r="CL225" s="5" t="s">
        <v>129</v>
      </c>
      <c r="CM225" s="15">
        <f t="shared" si="1523"/>
        <v>0</v>
      </c>
      <c r="CN225" s="10" t="str">
        <f>IFERROR(VLOOKUP(A225,'29'!U:V,2,0),"0")</f>
        <v>0</v>
      </c>
      <c r="CO225" s="5" t="s">
        <v>129</v>
      </c>
      <c r="CP225" s="15">
        <f t="shared" si="1524"/>
        <v>0</v>
      </c>
      <c r="CQ225" s="10" t="str">
        <f>IFERROR(VLOOKUP(A225,'30'!U:V,2,0),"0")</f>
        <v>0</v>
      </c>
      <c r="CR225" s="5" t="s">
        <v>129</v>
      </c>
      <c r="CS225" s="15">
        <f t="shared" si="1525"/>
        <v>0</v>
      </c>
      <c r="CT225" s="10" t="str">
        <f>IFERROR(VLOOKUP(A225,'31'!U:V,2,0),"0")</f>
        <v>0</v>
      </c>
      <c r="CU225" s="5" t="s">
        <v>129</v>
      </c>
      <c r="CV225" s="15">
        <f t="shared" si="1194"/>
        <v>0</v>
      </c>
      <c r="CW225" s="10">
        <f>IFERROR(VLOOKUP(B225,'B-plus'!A:D,4,0),"0")</f>
        <v>227</v>
      </c>
      <c r="CX225" s="5" t="s">
        <v>129</v>
      </c>
      <c r="CY225" s="15">
        <f t="shared" si="1195"/>
        <v>2973.7</v>
      </c>
    </row>
    <row r="226" spans="1:103" x14ac:dyDescent="0.25">
      <c r="A226" s="5" t="s">
        <v>10244</v>
      </c>
      <c r="B226" s="5">
        <v>1004081</v>
      </c>
      <c r="C226" s="4" t="s">
        <v>10245</v>
      </c>
      <c r="D226" s="13">
        <v>12.64</v>
      </c>
      <c r="E226" s="19">
        <f t="shared" si="1162"/>
        <v>0</v>
      </c>
      <c r="F226" s="5" t="s">
        <v>129</v>
      </c>
      <c r="G226" s="13">
        <f t="shared" si="1163"/>
        <v>0</v>
      </c>
      <c r="H226" s="10" t="str">
        <f>IFERROR(VLOOKUP(A226,'1'!U:V,2,0),"0")</f>
        <v>0</v>
      </c>
      <c r="I226" s="5" t="s">
        <v>129</v>
      </c>
      <c r="J226" s="15">
        <f t="shared" si="1496"/>
        <v>0</v>
      </c>
      <c r="K226" s="10" t="str">
        <f>IFERROR(VLOOKUP(A226,'2'!U:V,2,0),"0")</f>
        <v>0</v>
      </c>
      <c r="L226" s="5" t="s">
        <v>129</v>
      </c>
      <c r="M226" s="15">
        <f t="shared" si="1497"/>
        <v>0</v>
      </c>
      <c r="N226" s="10" t="str">
        <f>IFERROR(VLOOKUP(A226,'3'!U:V,2,0),"0")</f>
        <v>0</v>
      </c>
      <c r="O226" s="5" t="s">
        <v>129</v>
      </c>
      <c r="P226" s="15">
        <f t="shared" si="1498"/>
        <v>0</v>
      </c>
      <c r="Q226" s="10" t="str">
        <f>IFERROR(VLOOKUP(A226,'4'!U:V,2,0),"0")</f>
        <v>0</v>
      </c>
      <c r="R226" s="5" t="s">
        <v>129</v>
      </c>
      <c r="S226" s="15">
        <f t="shared" si="1499"/>
        <v>0</v>
      </c>
      <c r="T226" s="10" t="str">
        <f>IFERROR(VLOOKUP(A226,'5'!U:V,2,0),"0")</f>
        <v>0</v>
      </c>
      <c r="U226" s="5" t="s">
        <v>129</v>
      </c>
      <c r="V226" s="15">
        <f t="shared" si="1500"/>
        <v>0</v>
      </c>
      <c r="W226" s="10" t="str">
        <f>IFERROR(VLOOKUP(A226,'6'!U:V,2,0),"0")</f>
        <v>0</v>
      </c>
      <c r="X226" s="5" t="s">
        <v>129</v>
      </c>
      <c r="Y226" s="15">
        <f t="shared" si="1501"/>
        <v>0</v>
      </c>
      <c r="Z226" s="10" t="str">
        <f>IFERROR(VLOOKUP(A226,'7'!U:V,2,0),"0")</f>
        <v>0</v>
      </c>
      <c r="AA226" s="5" t="s">
        <v>129</v>
      </c>
      <c r="AB226" s="15">
        <f t="shared" si="1502"/>
        <v>0</v>
      </c>
      <c r="AC226" s="10" t="str">
        <f>IFERROR(VLOOKUP(A226,'8'!U:V,2,0),"0")</f>
        <v>0</v>
      </c>
      <c r="AD226" s="5" t="s">
        <v>129</v>
      </c>
      <c r="AE226" s="15">
        <f t="shared" si="1503"/>
        <v>0</v>
      </c>
      <c r="AF226" s="10" t="str">
        <f>IFERROR(VLOOKUP(A226,'9'!U:V,2,0),"0")</f>
        <v>0</v>
      </c>
      <c r="AG226" s="5" t="s">
        <v>129</v>
      </c>
      <c r="AH226" s="15">
        <f t="shared" si="1504"/>
        <v>0</v>
      </c>
      <c r="AI226" s="10" t="str">
        <f>IFERROR(VLOOKUP(A226,'10'!U:V,2,0),"0")</f>
        <v>0</v>
      </c>
      <c r="AJ226" s="5" t="s">
        <v>129</v>
      </c>
      <c r="AK226" s="15">
        <f t="shared" si="1505"/>
        <v>0</v>
      </c>
      <c r="AL226" s="10" t="str">
        <f>IFERROR(VLOOKUP(A226,'11'!U:V,2,0),"0")</f>
        <v>0</v>
      </c>
      <c r="AM226" s="5" t="s">
        <v>129</v>
      </c>
      <c r="AN226" s="15">
        <f t="shared" si="1506"/>
        <v>0</v>
      </c>
      <c r="AO226" s="10" t="str">
        <f>IFERROR(VLOOKUP(A226,'12'!U:V,2,0),"0")</f>
        <v>0</v>
      </c>
      <c r="AP226" s="5" t="s">
        <v>129</v>
      </c>
      <c r="AQ226" s="15">
        <f t="shared" si="1507"/>
        <v>0</v>
      </c>
      <c r="AR226" s="10" t="str">
        <f>IFERROR(VLOOKUP(A226,'13'!U:V,2,0),"0")</f>
        <v>0</v>
      </c>
      <c r="AS226" s="5" t="s">
        <v>129</v>
      </c>
      <c r="AT226" s="15">
        <f t="shared" si="1508"/>
        <v>0</v>
      </c>
      <c r="AU226" s="10" t="str">
        <f>IFERROR(VLOOKUP(A226,'14'!U:V,2,0),"0")</f>
        <v>0</v>
      </c>
      <c r="AV226" s="5" t="s">
        <v>129</v>
      </c>
      <c r="AW226" s="15">
        <f t="shared" si="1509"/>
        <v>0</v>
      </c>
      <c r="AX226" s="10" t="str">
        <f>IFERROR(VLOOKUP(A226,'15'!U:V,2,0),"0")</f>
        <v>0</v>
      </c>
      <c r="AY226" s="5" t="s">
        <v>129</v>
      </c>
      <c r="AZ226" s="15">
        <f t="shared" si="1510"/>
        <v>0</v>
      </c>
      <c r="BA226" s="10" t="str">
        <f>IFERROR(VLOOKUP(A226,'16'!U:V,2,0),"0")</f>
        <v>0</v>
      </c>
      <c r="BB226" s="5" t="s">
        <v>129</v>
      </c>
      <c r="BC226" s="15">
        <f t="shared" si="1511"/>
        <v>0</v>
      </c>
      <c r="BD226" s="10" t="str">
        <f>IFERROR(VLOOKUP(A226,'17'!U:V,2,0),"0")</f>
        <v>0</v>
      </c>
      <c r="BE226" s="5" t="s">
        <v>129</v>
      </c>
      <c r="BF226" s="15">
        <f t="shared" si="1512"/>
        <v>0</v>
      </c>
      <c r="BG226" s="10" t="str">
        <f>IFERROR(VLOOKUP(A226,'18'!U:V,2,0),"0")</f>
        <v>0</v>
      </c>
      <c r="BH226" s="5" t="s">
        <v>129</v>
      </c>
      <c r="BI226" s="15">
        <f t="shared" si="1513"/>
        <v>0</v>
      </c>
      <c r="BJ226" s="10" t="str">
        <f>IFERROR(VLOOKUP(A226,'19'!U:V,2,0),"0")</f>
        <v>0</v>
      </c>
      <c r="BK226" s="5" t="s">
        <v>129</v>
      </c>
      <c r="BL226" s="15">
        <f t="shared" si="1514"/>
        <v>0</v>
      </c>
      <c r="BM226" s="10" t="str">
        <f>IFERROR(VLOOKUP(A226,'20'!U:V,2,0),"0")</f>
        <v>0</v>
      </c>
      <c r="BN226" s="5" t="s">
        <v>129</v>
      </c>
      <c r="BO226" s="15">
        <f t="shared" si="1515"/>
        <v>0</v>
      </c>
      <c r="BP226" s="10" t="str">
        <f>IFERROR(VLOOKUP(A226,'21'!U:V,2,0),"0")</f>
        <v>0</v>
      </c>
      <c r="BQ226" s="5" t="s">
        <v>129</v>
      </c>
      <c r="BR226" s="15">
        <f t="shared" si="1516"/>
        <v>0</v>
      </c>
      <c r="BS226" s="10" t="str">
        <f>IFERROR(VLOOKUP(A226,'22'!U:V,2,0),"0")</f>
        <v>0</v>
      </c>
      <c r="BT226" s="5" t="s">
        <v>129</v>
      </c>
      <c r="BU226" s="15">
        <f t="shared" si="1517"/>
        <v>0</v>
      </c>
      <c r="BV226" s="10" t="str">
        <f>IFERROR(VLOOKUP(A226,'23'!U:V,2,0),"0")</f>
        <v>0</v>
      </c>
      <c r="BW226" s="5" t="s">
        <v>129</v>
      </c>
      <c r="BX226" s="15">
        <f t="shared" si="1518"/>
        <v>0</v>
      </c>
      <c r="BY226" s="10" t="str">
        <f>IFERROR(VLOOKUP(A226,'24'!U:V,2,0),"0")</f>
        <v>0</v>
      </c>
      <c r="BZ226" s="5" t="s">
        <v>129</v>
      </c>
      <c r="CA226" s="15">
        <f t="shared" si="1519"/>
        <v>0</v>
      </c>
      <c r="CB226" s="10" t="str">
        <f>IFERROR(VLOOKUP(A226,'25'!U:V,2,0),"0")</f>
        <v>0</v>
      </c>
      <c r="CC226" s="5" t="s">
        <v>129</v>
      </c>
      <c r="CD226" s="15">
        <f t="shared" si="1520"/>
        <v>0</v>
      </c>
      <c r="CE226" s="10" t="str">
        <f>IFERROR(VLOOKUP(A226,'26'!U:V,2,0),"0")</f>
        <v>0</v>
      </c>
      <c r="CF226" s="5" t="s">
        <v>129</v>
      </c>
      <c r="CG226" s="15">
        <f t="shared" si="1521"/>
        <v>0</v>
      </c>
      <c r="CH226" s="10" t="str">
        <f>IFERROR(VLOOKUP(A226,'27'!U:V,2,0),"0")</f>
        <v>0</v>
      </c>
      <c r="CI226" s="5" t="s">
        <v>129</v>
      </c>
      <c r="CJ226" s="15">
        <f t="shared" si="1522"/>
        <v>0</v>
      </c>
      <c r="CK226" s="10" t="str">
        <f>IFERROR(VLOOKUP(A226,'28'!U:V,2,0),"0")</f>
        <v>0</v>
      </c>
      <c r="CL226" s="5" t="s">
        <v>129</v>
      </c>
      <c r="CM226" s="15">
        <f t="shared" si="1523"/>
        <v>0</v>
      </c>
      <c r="CN226" s="10" t="str">
        <f>IFERROR(VLOOKUP(A226,'29'!U:V,2,0),"0")</f>
        <v>0</v>
      </c>
      <c r="CO226" s="5" t="s">
        <v>129</v>
      </c>
      <c r="CP226" s="15">
        <f t="shared" si="1524"/>
        <v>0</v>
      </c>
      <c r="CQ226" s="10" t="str">
        <f>IFERROR(VLOOKUP(A226,'30'!U:V,2,0),"0")</f>
        <v>0</v>
      </c>
      <c r="CR226" s="5" t="s">
        <v>129</v>
      </c>
      <c r="CS226" s="15">
        <f t="shared" si="1525"/>
        <v>0</v>
      </c>
      <c r="CT226" s="10" t="str">
        <f>IFERROR(VLOOKUP(A226,'31'!U:V,2,0),"0")</f>
        <v>0</v>
      </c>
      <c r="CU226" s="5" t="s">
        <v>129</v>
      </c>
      <c r="CV226" s="15">
        <f t="shared" si="1194"/>
        <v>0</v>
      </c>
      <c r="CW226" s="10">
        <f>IFERROR(VLOOKUP(B226,'B-plus'!A:D,4,0),"0")</f>
        <v>202</v>
      </c>
      <c r="CX226" s="5" t="s">
        <v>129</v>
      </c>
      <c r="CY226" s="15">
        <f t="shared" si="1195"/>
        <v>2553.2800000000002</v>
      </c>
    </row>
    <row r="227" spans="1:103" x14ac:dyDescent="0.25">
      <c r="A227" s="5" t="s">
        <v>10247</v>
      </c>
      <c r="B227" s="5">
        <v>1005998</v>
      </c>
      <c r="C227" s="4" t="s">
        <v>10248</v>
      </c>
      <c r="D227" s="13">
        <v>13.09</v>
      </c>
      <c r="E227" s="19">
        <f t="shared" si="1162"/>
        <v>0</v>
      </c>
      <c r="F227" s="5" t="s">
        <v>129</v>
      </c>
      <c r="G227" s="13">
        <f t="shared" si="1163"/>
        <v>0</v>
      </c>
      <c r="H227" s="10" t="str">
        <f>IFERROR(VLOOKUP(A227,'1'!U:V,2,0),"0")</f>
        <v>0</v>
      </c>
      <c r="I227" s="5" t="s">
        <v>129</v>
      </c>
      <c r="J227" s="15">
        <f t="shared" si="1496"/>
        <v>0</v>
      </c>
      <c r="K227" s="10" t="str">
        <f>IFERROR(VLOOKUP(A227,'2'!U:V,2,0),"0")</f>
        <v>0</v>
      </c>
      <c r="L227" s="5" t="s">
        <v>129</v>
      </c>
      <c r="M227" s="15">
        <f t="shared" si="1497"/>
        <v>0</v>
      </c>
      <c r="N227" s="10" t="str">
        <f>IFERROR(VLOOKUP(A227,'3'!U:V,2,0),"0")</f>
        <v>0</v>
      </c>
      <c r="O227" s="5" t="s">
        <v>129</v>
      </c>
      <c r="P227" s="15">
        <f t="shared" si="1498"/>
        <v>0</v>
      </c>
      <c r="Q227" s="10" t="str">
        <f>IFERROR(VLOOKUP(A227,'4'!U:V,2,0),"0")</f>
        <v>0</v>
      </c>
      <c r="R227" s="5" t="s">
        <v>129</v>
      </c>
      <c r="S227" s="15">
        <f t="shared" si="1499"/>
        <v>0</v>
      </c>
      <c r="T227" s="10" t="str">
        <f>IFERROR(VLOOKUP(A227,'5'!U:V,2,0),"0")</f>
        <v>0</v>
      </c>
      <c r="U227" s="5" t="s">
        <v>129</v>
      </c>
      <c r="V227" s="15">
        <f t="shared" si="1500"/>
        <v>0</v>
      </c>
      <c r="W227" s="10" t="str">
        <f>IFERROR(VLOOKUP(A227,'6'!U:V,2,0),"0")</f>
        <v>0</v>
      </c>
      <c r="X227" s="5" t="s">
        <v>129</v>
      </c>
      <c r="Y227" s="15">
        <f t="shared" si="1501"/>
        <v>0</v>
      </c>
      <c r="Z227" s="10" t="str">
        <f>IFERROR(VLOOKUP(A227,'7'!U:V,2,0),"0")</f>
        <v>0</v>
      </c>
      <c r="AA227" s="5" t="s">
        <v>129</v>
      </c>
      <c r="AB227" s="15">
        <f t="shared" si="1502"/>
        <v>0</v>
      </c>
      <c r="AC227" s="10" t="str">
        <f>IFERROR(VLOOKUP(A227,'8'!U:V,2,0),"0")</f>
        <v>0</v>
      </c>
      <c r="AD227" s="5" t="s">
        <v>129</v>
      </c>
      <c r="AE227" s="15">
        <f t="shared" si="1503"/>
        <v>0</v>
      </c>
      <c r="AF227" s="10" t="str">
        <f>IFERROR(VLOOKUP(A227,'9'!U:V,2,0),"0")</f>
        <v>0</v>
      </c>
      <c r="AG227" s="5" t="s">
        <v>129</v>
      </c>
      <c r="AH227" s="15">
        <f t="shared" si="1504"/>
        <v>0</v>
      </c>
      <c r="AI227" s="10" t="str">
        <f>IFERROR(VLOOKUP(A227,'10'!U:V,2,0),"0")</f>
        <v>0</v>
      </c>
      <c r="AJ227" s="5" t="s">
        <v>129</v>
      </c>
      <c r="AK227" s="15">
        <f t="shared" si="1505"/>
        <v>0</v>
      </c>
      <c r="AL227" s="10" t="str">
        <f>IFERROR(VLOOKUP(A227,'11'!U:V,2,0),"0")</f>
        <v>0</v>
      </c>
      <c r="AM227" s="5" t="s">
        <v>129</v>
      </c>
      <c r="AN227" s="15">
        <f t="shared" si="1506"/>
        <v>0</v>
      </c>
      <c r="AO227" s="10" t="str">
        <f>IFERROR(VLOOKUP(A227,'12'!U:V,2,0),"0")</f>
        <v>0</v>
      </c>
      <c r="AP227" s="5" t="s">
        <v>129</v>
      </c>
      <c r="AQ227" s="15">
        <f t="shared" si="1507"/>
        <v>0</v>
      </c>
      <c r="AR227" s="10" t="str">
        <f>IFERROR(VLOOKUP(A227,'13'!U:V,2,0),"0")</f>
        <v>0</v>
      </c>
      <c r="AS227" s="5" t="s">
        <v>129</v>
      </c>
      <c r="AT227" s="15">
        <f t="shared" si="1508"/>
        <v>0</v>
      </c>
      <c r="AU227" s="10" t="str">
        <f>IFERROR(VLOOKUP(A227,'14'!U:V,2,0),"0")</f>
        <v>0</v>
      </c>
      <c r="AV227" s="5" t="s">
        <v>129</v>
      </c>
      <c r="AW227" s="15">
        <f t="shared" si="1509"/>
        <v>0</v>
      </c>
      <c r="AX227" s="10" t="str">
        <f>IFERROR(VLOOKUP(A227,'15'!U:V,2,0),"0")</f>
        <v>0</v>
      </c>
      <c r="AY227" s="5" t="s">
        <v>129</v>
      </c>
      <c r="AZ227" s="15">
        <f t="shared" si="1510"/>
        <v>0</v>
      </c>
      <c r="BA227" s="10" t="str">
        <f>IFERROR(VLOOKUP(A227,'16'!U:V,2,0),"0")</f>
        <v>0</v>
      </c>
      <c r="BB227" s="5" t="s">
        <v>129</v>
      </c>
      <c r="BC227" s="15">
        <f t="shared" si="1511"/>
        <v>0</v>
      </c>
      <c r="BD227" s="10" t="str">
        <f>IFERROR(VLOOKUP(A227,'17'!U:V,2,0),"0")</f>
        <v>0</v>
      </c>
      <c r="BE227" s="5" t="s">
        <v>129</v>
      </c>
      <c r="BF227" s="15">
        <f t="shared" si="1512"/>
        <v>0</v>
      </c>
      <c r="BG227" s="10" t="str">
        <f>IFERROR(VLOOKUP(A227,'18'!U:V,2,0),"0")</f>
        <v>0</v>
      </c>
      <c r="BH227" s="5" t="s">
        <v>129</v>
      </c>
      <c r="BI227" s="15">
        <f t="shared" si="1513"/>
        <v>0</v>
      </c>
      <c r="BJ227" s="10" t="str">
        <f>IFERROR(VLOOKUP(A227,'19'!U:V,2,0),"0")</f>
        <v>0</v>
      </c>
      <c r="BK227" s="5" t="s">
        <v>129</v>
      </c>
      <c r="BL227" s="15">
        <f t="shared" si="1514"/>
        <v>0</v>
      </c>
      <c r="BM227" s="10" t="str">
        <f>IFERROR(VLOOKUP(A227,'20'!U:V,2,0),"0")</f>
        <v>0</v>
      </c>
      <c r="BN227" s="5" t="s">
        <v>129</v>
      </c>
      <c r="BO227" s="15">
        <f t="shared" si="1515"/>
        <v>0</v>
      </c>
      <c r="BP227" s="10" t="str">
        <f>IFERROR(VLOOKUP(A227,'21'!U:V,2,0),"0")</f>
        <v>0</v>
      </c>
      <c r="BQ227" s="5" t="s">
        <v>129</v>
      </c>
      <c r="BR227" s="15">
        <f t="shared" si="1516"/>
        <v>0</v>
      </c>
      <c r="BS227" s="10" t="str">
        <f>IFERROR(VLOOKUP(A227,'22'!U:V,2,0),"0")</f>
        <v>0</v>
      </c>
      <c r="BT227" s="5" t="s">
        <v>129</v>
      </c>
      <c r="BU227" s="15">
        <f t="shared" si="1517"/>
        <v>0</v>
      </c>
      <c r="BV227" s="10" t="str">
        <f>IFERROR(VLOOKUP(A227,'23'!U:V,2,0),"0")</f>
        <v>0</v>
      </c>
      <c r="BW227" s="5" t="s">
        <v>129</v>
      </c>
      <c r="BX227" s="15">
        <f t="shared" si="1518"/>
        <v>0</v>
      </c>
      <c r="BY227" s="10" t="str">
        <f>IFERROR(VLOOKUP(A227,'24'!U:V,2,0),"0")</f>
        <v>0</v>
      </c>
      <c r="BZ227" s="5" t="s">
        <v>129</v>
      </c>
      <c r="CA227" s="15">
        <f t="shared" si="1519"/>
        <v>0</v>
      </c>
      <c r="CB227" s="10" t="str">
        <f>IFERROR(VLOOKUP(A227,'25'!U:V,2,0),"0")</f>
        <v>0</v>
      </c>
      <c r="CC227" s="5" t="s">
        <v>129</v>
      </c>
      <c r="CD227" s="15">
        <f t="shared" si="1520"/>
        <v>0</v>
      </c>
      <c r="CE227" s="10" t="str">
        <f>IFERROR(VLOOKUP(A227,'26'!U:V,2,0),"0")</f>
        <v>0</v>
      </c>
      <c r="CF227" s="5" t="s">
        <v>129</v>
      </c>
      <c r="CG227" s="15">
        <f t="shared" si="1521"/>
        <v>0</v>
      </c>
      <c r="CH227" s="10" t="str">
        <f>IFERROR(VLOOKUP(A227,'27'!U:V,2,0),"0")</f>
        <v>0</v>
      </c>
      <c r="CI227" s="5" t="s">
        <v>129</v>
      </c>
      <c r="CJ227" s="15">
        <f t="shared" si="1522"/>
        <v>0</v>
      </c>
      <c r="CK227" s="10" t="str">
        <f>IFERROR(VLOOKUP(A227,'28'!U:V,2,0),"0")</f>
        <v>0</v>
      </c>
      <c r="CL227" s="5" t="s">
        <v>129</v>
      </c>
      <c r="CM227" s="15">
        <f t="shared" si="1523"/>
        <v>0</v>
      </c>
      <c r="CN227" s="10" t="str">
        <f>IFERROR(VLOOKUP(A227,'29'!U:V,2,0),"0")</f>
        <v>0</v>
      </c>
      <c r="CO227" s="5" t="s">
        <v>129</v>
      </c>
      <c r="CP227" s="15">
        <f t="shared" si="1524"/>
        <v>0</v>
      </c>
      <c r="CQ227" s="10" t="str">
        <f>IFERROR(VLOOKUP(A227,'30'!U:V,2,0),"0")</f>
        <v>0</v>
      </c>
      <c r="CR227" s="5" t="s">
        <v>129</v>
      </c>
      <c r="CS227" s="15">
        <f t="shared" si="1525"/>
        <v>0</v>
      </c>
      <c r="CT227" s="10" t="str">
        <f>IFERROR(VLOOKUP(A227,'31'!U:V,2,0),"0")</f>
        <v>0</v>
      </c>
      <c r="CU227" s="5" t="s">
        <v>129</v>
      </c>
      <c r="CV227" s="15">
        <f t="shared" si="1194"/>
        <v>0</v>
      </c>
      <c r="CW227" s="10">
        <f>IFERROR(VLOOKUP(B227,'B-plus'!A:D,4,0),"0")</f>
        <v>51</v>
      </c>
      <c r="CX227" s="5" t="s">
        <v>129</v>
      </c>
      <c r="CY227" s="15">
        <f t="shared" si="1195"/>
        <v>667.59</v>
      </c>
    </row>
    <row r="228" spans="1:103" x14ac:dyDescent="0.25">
      <c r="A228" s="5" t="s">
        <v>10250</v>
      </c>
      <c r="B228" s="5">
        <v>1006000</v>
      </c>
      <c r="C228" s="4" t="s">
        <v>10251</v>
      </c>
      <c r="D228" s="13">
        <v>11.78</v>
      </c>
      <c r="E228" s="19">
        <f t="shared" si="1162"/>
        <v>0</v>
      </c>
      <c r="F228" s="5" t="s">
        <v>129</v>
      </c>
      <c r="G228" s="13">
        <f t="shared" si="1163"/>
        <v>0</v>
      </c>
      <c r="H228" s="10" t="str">
        <f>IFERROR(VLOOKUP(A228,'1'!U:V,2,0),"0")</f>
        <v>0</v>
      </c>
      <c r="I228" s="5" t="s">
        <v>129</v>
      </c>
      <c r="J228" s="15">
        <f t="shared" si="1496"/>
        <v>0</v>
      </c>
      <c r="K228" s="10" t="str">
        <f>IFERROR(VLOOKUP(A228,'2'!U:V,2,0),"0")</f>
        <v>0</v>
      </c>
      <c r="L228" s="5" t="s">
        <v>129</v>
      </c>
      <c r="M228" s="15">
        <f t="shared" si="1497"/>
        <v>0</v>
      </c>
      <c r="N228" s="10" t="str">
        <f>IFERROR(VLOOKUP(A228,'3'!U:V,2,0),"0")</f>
        <v>0</v>
      </c>
      <c r="O228" s="5" t="s">
        <v>129</v>
      </c>
      <c r="P228" s="15">
        <f t="shared" si="1498"/>
        <v>0</v>
      </c>
      <c r="Q228" s="10" t="str">
        <f>IFERROR(VLOOKUP(A228,'4'!U:V,2,0),"0")</f>
        <v>0</v>
      </c>
      <c r="R228" s="5" t="s">
        <v>129</v>
      </c>
      <c r="S228" s="15">
        <f t="shared" si="1499"/>
        <v>0</v>
      </c>
      <c r="T228" s="10" t="str">
        <f>IFERROR(VLOOKUP(A228,'5'!U:V,2,0),"0")</f>
        <v>0</v>
      </c>
      <c r="U228" s="5" t="s">
        <v>129</v>
      </c>
      <c r="V228" s="15">
        <f t="shared" si="1500"/>
        <v>0</v>
      </c>
      <c r="W228" s="10" t="str">
        <f>IFERROR(VLOOKUP(A228,'6'!U:V,2,0),"0")</f>
        <v>0</v>
      </c>
      <c r="X228" s="5" t="s">
        <v>129</v>
      </c>
      <c r="Y228" s="15">
        <f t="shared" si="1501"/>
        <v>0</v>
      </c>
      <c r="Z228" s="10" t="str">
        <f>IFERROR(VLOOKUP(A228,'7'!U:V,2,0),"0")</f>
        <v>0</v>
      </c>
      <c r="AA228" s="5" t="s">
        <v>129</v>
      </c>
      <c r="AB228" s="15">
        <f t="shared" si="1502"/>
        <v>0</v>
      </c>
      <c r="AC228" s="10" t="str">
        <f>IFERROR(VLOOKUP(A228,'8'!U:V,2,0),"0")</f>
        <v>0</v>
      </c>
      <c r="AD228" s="5" t="s">
        <v>129</v>
      </c>
      <c r="AE228" s="15">
        <f t="shared" si="1503"/>
        <v>0</v>
      </c>
      <c r="AF228" s="10" t="str">
        <f>IFERROR(VLOOKUP(A228,'9'!U:V,2,0),"0")</f>
        <v>0</v>
      </c>
      <c r="AG228" s="5" t="s">
        <v>129</v>
      </c>
      <c r="AH228" s="15">
        <f t="shared" si="1504"/>
        <v>0</v>
      </c>
      <c r="AI228" s="10" t="str">
        <f>IFERROR(VLOOKUP(A228,'10'!U:V,2,0),"0")</f>
        <v>0</v>
      </c>
      <c r="AJ228" s="5" t="s">
        <v>129</v>
      </c>
      <c r="AK228" s="15">
        <f t="shared" si="1505"/>
        <v>0</v>
      </c>
      <c r="AL228" s="10" t="str">
        <f>IFERROR(VLOOKUP(A228,'11'!U:V,2,0),"0")</f>
        <v>0</v>
      </c>
      <c r="AM228" s="5" t="s">
        <v>129</v>
      </c>
      <c r="AN228" s="15">
        <f t="shared" si="1506"/>
        <v>0</v>
      </c>
      <c r="AO228" s="10" t="str">
        <f>IFERROR(VLOOKUP(A228,'12'!U:V,2,0),"0")</f>
        <v>0</v>
      </c>
      <c r="AP228" s="5" t="s">
        <v>129</v>
      </c>
      <c r="AQ228" s="15">
        <f t="shared" si="1507"/>
        <v>0</v>
      </c>
      <c r="AR228" s="10" t="str">
        <f>IFERROR(VLOOKUP(A228,'13'!U:V,2,0),"0")</f>
        <v>0</v>
      </c>
      <c r="AS228" s="5" t="s">
        <v>129</v>
      </c>
      <c r="AT228" s="15">
        <f t="shared" si="1508"/>
        <v>0</v>
      </c>
      <c r="AU228" s="10" t="str">
        <f>IFERROR(VLOOKUP(A228,'14'!U:V,2,0),"0")</f>
        <v>0</v>
      </c>
      <c r="AV228" s="5" t="s">
        <v>129</v>
      </c>
      <c r="AW228" s="15">
        <f t="shared" si="1509"/>
        <v>0</v>
      </c>
      <c r="AX228" s="10" t="str">
        <f>IFERROR(VLOOKUP(A228,'15'!U:V,2,0),"0")</f>
        <v>0</v>
      </c>
      <c r="AY228" s="5" t="s">
        <v>129</v>
      </c>
      <c r="AZ228" s="15">
        <f t="shared" si="1510"/>
        <v>0</v>
      </c>
      <c r="BA228" s="10" t="str">
        <f>IFERROR(VLOOKUP(A228,'16'!U:V,2,0),"0")</f>
        <v>0</v>
      </c>
      <c r="BB228" s="5" t="s">
        <v>129</v>
      </c>
      <c r="BC228" s="15">
        <f t="shared" si="1511"/>
        <v>0</v>
      </c>
      <c r="BD228" s="10" t="str">
        <f>IFERROR(VLOOKUP(A228,'17'!U:V,2,0),"0")</f>
        <v>0</v>
      </c>
      <c r="BE228" s="5" t="s">
        <v>129</v>
      </c>
      <c r="BF228" s="15">
        <f t="shared" si="1512"/>
        <v>0</v>
      </c>
      <c r="BG228" s="10" t="str">
        <f>IFERROR(VLOOKUP(A228,'18'!U:V,2,0),"0")</f>
        <v>0</v>
      </c>
      <c r="BH228" s="5" t="s">
        <v>129</v>
      </c>
      <c r="BI228" s="15">
        <f t="shared" si="1513"/>
        <v>0</v>
      </c>
      <c r="BJ228" s="10" t="str">
        <f>IFERROR(VLOOKUP(A228,'19'!U:V,2,0),"0")</f>
        <v>0</v>
      </c>
      <c r="BK228" s="5" t="s">
        <v>129</v>
      </c>
      <c r="BL228" s="15">
        <f t="shared" si="1514"/>
        <v>0</v>
      </c>
      <c r="BM228" s="10" t="str">
        <f>IFERROR(VLOOKUP(A228,'20'!U:V,2,0),"0")</f>
        <v>0</v>
      </c>
      <c r="BN228" s="5" t="s">
        <v>129</v>
      </c>
      <c r="BO228" s="15">
        <f t="shared" si="1515"/>
        <v>0</v>
      </c>
      <c r="BP228" s="10" t="str">
        <f>IFERROR(VLOOKUP(A228,'21'!U:V,2,0),"0")</f>
        <v>0</v>
      </c>
      <c r="BQ228" s="5" t="s">
        <v>129</v>
      </c>
      <c r="BR228" s="15">
        <f t="shared" si="1516"/>
        <v>0</v>
      </c>
      <c r="BS228" s="10" t="str">
        <f>IFERROR(VLOOKUP(A228,'22'!U:V,2,0),"0")</f>
        <v>0</v>
      </c>
      <c r="BT228" s="5" t="s">
        <v>129</v>
      </c>
      <c r="BU228" s="15">
        <f t="shared" si="1517"/>
        <v>0</v>
      </c>
      <c r="BV228" s="10" t="str">
        <f>IFERROR(VLOOKUP(A228,'23'!U:V,2,0),"0")</f>
        <v>0</v>
      </c>
      <c r="BW228" s="5" t="s">
        <v>129</v>
      </c>
      <c r="BX228" s="15">
        <f t="shared" si="1518"/>
        <v>0</v>
      </c>
      <c r="BY228" s="10" t="str">
        <f>IFERROR(VLOOKUP(A228,'24'!U:V,2,0),"0")</f>
        <v>0</v>
      </c>
      <c r="BZ228" s="5" t="s">
        <v>129</v>
      </c>
      <c r="CA228" s="15">
        <f t="shared" si="1519"/>
        <v>0</v>
      </c>
      <c r="CB228" s="10" t="str">
        <f>IFERROR(VLOOKUP(A228,'25'!U:V,2,0),"0")</f>
        <v>0</v>
      </c>
      <c r="CC228" s="5" t="s">
        <v>129</v>
      </c>
      <c r="CD228" s="15">
        <f t="shared" si="1520"/>
        <v>0</v>
      </c>
      <c r="CE228" s="10" t="str">
        <f>IFERROR(VLOOKUP(A228,'26'!U:V,2,0),"0")</f>
        <v>0</v>
      </c>
      <c r="CF228" s="5" t="s">
        <v>129</v>
      </c>
      <c r="CG228" s="15">
        <f t="shared" si="1521"/>
        <v>0</v>
      </c>
      <c r="CH228" s="10" t="str">
        <f>IFERROR(VLOOKUP(A228,'27'!U:V,2,0),"0")</f>
        <v>0</v>
      </c>
      <c r="CI228" s="5" t="s">
        <v>129</v>
      </c>
      <c r="CJ228" s="15">
        <f t="shared" si="1522"/>
        <v>0</v>
      </c>
      <c r="CK228" s="10" t="str">
        <f>IFERROR(VLOOKUP(A228,'28'!U:V,2,0),"0")</f>
        <v>0</v>
      </c>
      <c r="CL228" s="5" t="s">
        <v>129</v>
      </c>
      <c r="CM228" s="15">
        <f t="shared" si="1523"/>
        <v>0</v>
      </c>
      <c r="CN228" s="10" t="str">
        <f>IFERROR(VLOOKUP(A228,'29'!U:V,2,0),"0")</f>
        <v>0</v>
      </c>
      <c r="CO228" s="5" t="s">
        <v>129</v>
      </c>
      <c r="CP228" s="15">
        <f t="shared" si="1524"/>
        <v>0</v>
      </c>
      <c r="CQ228" s="10" t="str">
        <f>IFERROR(VLOOKUP(A228,'30'!U:V,2,0),"0")</f>
        <v>0</v>
      </c>
      <c r="CR228" s="5" t="s">
        <v>129</v>
      </c>
      <c r="CS228" s="15">
        <f t="shared" si="1525"/>
        <v>0</v>
      </c>
      <c r="CT228" s="10" t="str">
        <f>IFERROR(VLOOKUP(A228,'31'!U:V,2,0),"0")</f>
        <v>0</v>
      </c>
      <c r="CU228" s="5" t="s">
        <v>129</v>
      </c>
      <c r="CV228" s="15">
        <f t="shared" si="1194"/>
        <v>0</v>
      </c>
      <c r="CW228" s="10">
        <f>IFERROR(VLOOKUP(B228,'B-plus'!A:D,4,0),"0")</f>
        <v>416</v>
      </c>
      <c r="CX228" s="5" t="s">
        <v>129</v>
      </c>
      <c r="CY228" s="15">
        <f t="shared" si="1195"/>
        <v>4900.4799999999996</v>
      </c>
    </row>
    <row r="229" spans="1:103" x14ac:dyDescent="0.25">
      <c r="A229" s="5" t="s">
        <v>10252</v>
      </c>
      <c r="B229" s="5">
        <v>1007020</v>
      </c>
      <c r="C229" s="4" t="s">
        <v>10253</v>
      </c>
      <c r="D229" s="13">
        <v>14.89</v>
      </c>
      <c r="E229" s="19">
        <f t="shared" si="1162"/>
        <v>0</v>
      </c>
      <c r="F229" s="5" t="s">
        <v>129</v>
      </c>
      <c r="G229" s="13">
        <f t="shared" si="1163"/>
        <v>0</v>
      </c>
      <c r="H229" s="10" t="str">
        <f>IFERROR(VLOOKUP(A229,'1'!U:V,2,0),"0")</f>
        <v>0</v>
      </c>
      <c r="I229" s="5" t="s">
        <v>129</v>
      </c>
      <c r="J229" s="15">
        <f t="shared" si="1496"/>
        <v>0</v>
      </c>
      <c r="K229" s="10" t="str">
        <f>IFERROR(VLOOKUP(A229,'2'!U:V,2,0),"0")</f>
        <v>0</v>
      </c>
      <c r="L229" s="5" t="s">
        <v>129</v>
      </c>
      <c r="M229" s="15">
        <f t="shared" si="1497"/>
        <v>0</v>
      </c>
      <c r="N229" s="10" t="str">
        <f>IFERROR(VLOOKUP(A229,'3'!U:V,2,0),"0")</f>
        <v>0</v>
      </c>
      <c r="O229" s="5" t="s">
        <v>129</v>
      </c>
      <c r="P229" s="15">
        <f t="shared" si="1498"/>
        <v>0</v>
      </c>
      <c r="Q229" s="10" t="str">
        <f>IFERROR(VLOOKUP(A229,'4'!U:V,2,0),"0")</f>
        <v>0</v>
      </c>
      <c r="R229" s="5" t="s">
        <v>129</v>
      </c>
      <c r="S229" s="15">
        <f t="shared" si="1499"/>
        <v>0</v>
      </c>
      <c r="T229" s="10" t="str">
        <f>IFERROR(VLOOKUP(A229,'5'!U:V,2,0),"0")</f>
        <v>0</v>
      </c>
      <c r="U229" s="5" t="s">
        <v>129</v>
      </c>
      <c r="V229" s="15">
        <f t="shared" si="1500"/>
        <v>0</v>
      </c>
      <c r="W229" s="10" t="str">
        <f>IFERROR(VLOOKUP(A229,'6'!U:V,2,0),"0")</f>
        <v>0</v>
      </c>
      <c r="X229" s="5" t="s">
        <v>129</v>
      </c>
      <c r="Y229" s="15">
        <f t="shared" si="1501"/>
        <v>0</v>
      </c>
      <c r="Z229" s="10" t="str">
        <f>IFERROR(VLOOKUP(A229,'7'!U:V,2,0),"0")</f>
        <v>0</v>
      </c>
      <c r="AA229" s="5" t="s">
        <v>129</v>
      </c>
      <c r="AB229" s="15">
        <f t="shared" si="1502"/>
        <v>0</v>
      </c>
      <c r="AC229" s="10" t="str">
        <f>IFERROR(VLOOKUP(A229,'8'!U:V,2,0),"0")</f>
        <v>0</v>
      </c>
      <c r="AD229" s="5" t="s">
        <v>129</v>
      </c>
      <c r="AE229" s="15">
        <f t="shared" si="1503"/>
        <v>0</v>
      </c>
      <c r="AF229" s="10" t="str">
        <f>IFERROR(VLOOKUP(A229,'9'!U:V,2,0),"0")</f>
        <v>0</v>
      </c>
      <c r="AG229" s="5" t="s">
        <v>129</v>
      </c>
      <c r="AH229" s="15">
        <f t="shared" si="1504"/>
        <v>0</v>
      </c>
      <c r="AI229" s="10" t="str">
        <f>IFERROR(VLOOKUP(A229,'10'!U:V,2,0),"0")</f>
        <v>0</v>
      </c>
      <c r="AJ229" s="5" t="s">
        <v>129</v>
      </c>
      <c r="AK229" s="15">
        <f t="shared" si="1505"/>
        <v>0</v>
      </c>
      <c r="AL229" s="10" t="str">
        <f>IFERROR(VLOOKUP(A229,'11'!U:V,2,0),"0")</f>
        <v>0</v>
      </c>
      <c r="AM229" s="5" t="s">
        <v>129</v>
      </c>
      <c r="AN229" s="15">
        <f t="shared" si="1506"/>
        <v>0</v>
      </c>
      <c r="AO229" s="10" t="str">
        <f>IFERROR(VLOOKUP(A229,'12'!U:V,2,0),"0")</f>
        <v>0</v>
      </c>
      <c r="AP229" s="5" t="s">
        <v>129</v>
      </c>
      <c r="AQ229" s="15">
        <f t="shared" si="1507"/>
        <v>0</v>
      </c>
      <c r="AR229" s="10" t="str">
        <f>IFERROR(VLOOKUP(A229,'13'!U:V,2,0),"0")</f>
        <v>0</v>
      </c>
      <c r="AS229" s="5" t="s">
        <v>129</v>
      </c>
      <c r="AT229" s="15">
        <f t="shared" si="1508"/>
        <v>0</v>
      </c>
      <c r="AU229" s="10" t="str">
        <f>IFERROR(VLOOKUP(A229,'14'!U:V,2,0),"0")</f>
        <v>0</v>
      </c>
      <c r="AV229" s="5" t="s">
        <v>129</v>
      </c>
      <c r="AW229" s="15">
        <f t="shared" si="1509"/>
        <v>0</v>
      </c>
      <c r="AX229" s="10" t="str">
        <f>IFERROR(VLOOKUP(A229,'15'!U:V,2,0),"0")</f>
        <v>0</v>
      </c>
      <c r="AY229" s="5" t="s">
        <v>129</v>
      </c>
      <c r="AZ229" s="15">
        <f t="shared" si="1510"/>
        <v>0</v>
      </c>
      <c r="BA229" s="10" t="str">
        <f>IFERROR(VLOOKUP(A229,'16'!U:V,2,0),"0")</f>
        <v>0</v>
      </c>
      <c r="BB229" s="5" t="s">
        <v>129</v>
      </c>
      <c r="BC229" s="15">
        <f t="shared" si="1511"/>
        <v>0</v>
      </c>
      <c r="BD229" s="10" t="str">
        <f>IFERROR(VLOOKUP(A229,'17'!U:V,2,0),"0")</f>
        <v>0</v>
      </c>
      <c r="BE229" s="5" t="s">
        <v>129</v>
      </c>
      <c r="BF229" s="15">
        <f t="shared" si="1512"/>
        <v>0</v>
      </c>
      <c r="BG229" s="10" t="str">
        <f>IFERROR(VLOOKUP(A229,'18'!U:V,2,0),"0")</f>
        <v>0</v>
      </c>
      <c r="BH229" s="5" t="s">
        <v>129</v>
      </c>
      <c r="BI229" s="15">
        <f t="shared" si="1513"/>
        <v>0</v>
      </c>
      <c r="BJ229" s="10" t="str">
        <f>IFERROR(VLOOKUP(A229,'19'!U:V,2,0),"0")</f>
        <v>0</v>
      </c>
      <c r="BK229" s="5" t="s">
        <v>129</v>
      </c>
      <c r="BL229" s="15">
        <f t="shared" si="1514"/>
        <v>0</v>
      </c>
      <c r="BM229" s="10" t="str">
        <f>IFERROR(VLOOKUP(A229,'20'!U:V,2,0),"0")</f>
        <v>0</v>
      </c>
      <c r="BN229" s="5" t="s">
        <v>129</v>
      </c>
      <c r="BO229" s="15">
        <f t="shared" si="1515"/>
        <v>0</v>
      </c>
      <c r="BP229" s="10" t="str">
        <f>IFERROR(VLOOKUP(A229,'21'!U:V,2,0),"0")</f>
        <v>0</v>
      </c>
      <c r="BQ229" s="5" t="s">
        <v>129</v>
      </c>
      <c r="BR229" s="15">
        <f t="shared" si="1516"/>
        <v>0</v>
      </c>
      <c r="BS229" s="10" t="str">
        <f>IFERROR(VLOOKUP(A229,'22'!U:V,2,0),"0")</f>
        <v>0</v>
      </c>
      <c r="BT229" s="5" t="s">
        <v>129</v>
      </c>
      <c r="BU229" s="15">
        <f t="shared" si="1517"/>
        <v>0</v>
      </c>
      <c r="BV229" s="10" t="str">
        <f>IFERROR(VLOOKUP(A229,'23'!U:V,2,0),"0")</f>
        <v>0</v>
      </c>
      <c r="BW229" s="5" t="s">
        <v>129</v>
      </c>
      <c r="BX229" s="15">
        <f t="shared" si="1518"/>
        <v>0</v>
      </c>
      <c r="BY229" s="10" t="str">
        <f>IFERROR(VLOOKUP(A229,'24'!U:V,2,0),"0")</f>
        <v>0</v>
      </c>
      <c r="BZ229" s="5" t="s">
        <v>129</v>
      </c>
      <c r="CA229" s="15">
        <f t="shared" si="1519"/>
        <v>0</v>
      </c>
      <c r="CB229" s="10" t="str">
        <f>IFERROR(VLOOKUP(A229,'25'!U:V,2,0),"0")</f>
        <v>0</v>
      </c>
      <c r="CC229" s="5" t="s">
        <v>129</v>
      </c>
      <c r="CD229" s="15">
        <f t="shared" si="1520"/>
        <v>0</v>
      </c>
      <c r="CE229" s="10" t="str">
        <f>IFERROR(VLOOKUP(A229,'26'!U:V,2,0),"0")</f>
        <v>0</v>
      </c>
      <c r="CF229" s="5" t="s">
        <v>129</v>
      </c>
      <c r="CG229" s="15">
        <f t="shared" si="1521"/>
        <v>0</v>
      </c>
      <c r="CH229" s="10" t="str">
        <f>IFERROR(VLOOKUP(A229,'27'!U:V,2,0),"0")</f>
        <v>0</v>
      </c>
      <c r="CI229" s="5" t="s">
        <v>129</v>
      </c>
      <c r="CJ229" s="15">
        <f t="shared" si="1522"/>
        <v>0</v>
      </c>
      <c r="CK229" s="10" t="str">
        <f>IFERROR(VLOOKUP(A229,'28'!U:V,2,0),"0")</f>
        <v>0</v>
      </c>
      <c r="CL229" s="5" t="s">
        <v>129</v>
      </c>
      <c r="CM229" s="15">
        <f t="shared" si="1523"/>
        <v>0</v>
      </c>
      <c r="CN229" s="10" t="str">
        <f>IFERROR(VLOOKUP(A229,'29'!U:V,2,0),"0")</f>
        <v>0</v>
      </c>
      <c r="CO229" s="5" t="s">
        <v>129</v>
      </c>
      <c r="CP229" s="15">
        <f t="shared" si="1524"/>
        <v>0</v>
      </c>
      <c r="CQ229" s="10" t="str">
        <f>IFERROR(VLOOKUP(A229,'30'!U:V,2,0),"0")</f>
        <v>0</v>
      </c>
      <c r="CR229" s="5" t="s">
        <v>129</v>
      </c>
      <c r="CS229" s="15">
        <f t="shared" si="1525"/>
        <v>0</v>
      </c>
      <c r="CT229" s="10" t="str">
        <f>IFERROR(VLOOKUP(A229,'31'!U:V,2,0),"0")</f>
        <v>0</v>
      </c>
      <c r="CU229" s="5" t="s">
        <v>129</v>
      </c>
      <c r="CV229" s="15">
        <f t="shared" si="1194"/>
        <v>0</v>
      </c>
      <c r="CW229" s="10">
        <f>IFERROR(VLOOKUP(B229,'B-plus'!A:D,4,0),"0")</f>
        <v>15</v>
      </c>
      <c r="CX229" s="5" t="s">
        <v>129</v>
      </c>
      <c r="CY229" s="15">
        <f t="shared" si="1195"/>
        <v>223.35000000000002</v>
      </c>
    </row>
    <row r="230" spans="1:103" x14ac:dyDescent="0.25">
      <c r="A230" s="5" t="s">
        <v>10255</v>
      </c>
      <c r="B230" s="5">
        <v>1111005</v>
      </c>
      <c r="C230" s="4" t="s">
        <v>10256</v>
      </c>
      <c r="D230" s="13">
        <v>27.35</v>
      </c>
      <c r="E230" s="19">
        <f t="shared" si="1162"/>
        <v>0</v>
      </c>
      <c r="F230" s="5" t="s">
        <v>129</v>
      </c>
      <c r="G230" s="13">
        <f t="shared" si="1163"/>
        <v>0</v>
      </c>
      <c r="H230" s="10" t="str">
        <f>IFERROR(VLOOKUP(A230,'1'!U:V,2,0),"0")</f>
        <v>0</v>
      </c>
      <c r="I230" s="5" t="s">
        <v>129</v>
      </c>
      <c r="J230" s="15">
        <f t="shared" si="1496"/>
        <v>0</v>
      </c>
      <c r="K230" s="10" t="str">
        <f>IFERROR(VLOOKUP(A230,'2'!U:V,2,0),"0")</f>
        <v>0</v>
      </c>
      <c r="L230" s="5" t="s">
        <v>129</v>
      </c>
      <c r="M230" s="15">
        <f t="shared" si="1497"/>
        <v>0</v>
      </c>
      <c r="N230" s="10" t="str">
        <f>IFERROR(VLOOKUP(A230,'3'!U:V,2,0),"0")</f>
        <v>0</v>
      </c>
      <c r="O230" s="5" t="s">
        <v>129</v>
      </c>
      <c r="P230" s="15">
        <f t="shared" si="1498"/>
        <v>0</v>
      </c>
      <c r="Q230" s="10" t="str">
        <f>IFERROR(VLOOKUP(A230,'4'!U:V,2,0),"0")</f>
        <v>0</v>
      </c>
      <c r="R230" s="5" t="s">
        <v>129</v>
      </c>
      <c r="S230" s="15">
        <f t="shared" si="1499"/>
        <v>0</v>
      </c>
      <c r="T230" s="10" t="str">
        <f>IFERROR(VLOOKUP(A230,'5'!U:V,2,0),"0")</f>
        <v>0</v>
      </c>
      <c r="U230" s="5" t="s">
        <v>129</v>
      </c>
      <c r="V230" s="15">
        <f t="shared" si="1500"/>
        <v>0</v>
      </c>
      <c r="W230" s="10" t="str">
        <f>IFERROR(VLOOKUP(A230,'6'!U:V,2,0),"0")</f>
        <v>0</v>
      </c>
      <c r="X230" s="5" t="s">
        <v>129</v>
      </c>
      <c r="Y230" s="15">
        <f t="shared" si="1501"/>
        <v>0</v>
      </c>
      <c r="Z230" s="10" t="str">
        <f>IFERROR(VLOOKUP(A230,'7'!U:V,2,0),"0")</f>
        <v>0</v>
      </c>
      <c r="AA230" s="5" t="s">
        <v>129</v>
      </c>
      <c r="AB230" s="15">
        <f t="shared" si="1502"/>
        <v>0</v>
      </c>
      <c r="AC230" s="10" t="str">
        <f>IFERROR(VLOOKUP(A230,'8'!U:V,2,0),"0")</f>
        <v>0</v>
      </c>
      <c r="AD230" s="5" t="s">
        <v>129</v>
      </c>
      <c r="AE230" s="15">
        <f t="shared" si="1503"/>
        <v>0</v>
      </c>
      <c r="AF230" s="10" t="str">
        <f>IFERROR(VLOOKUP(A230,'9'!U:V,2,0),"0")</f>
        <v>0</v>
      </c>
      <c r="AG230" s="5" t="s">
        <v>129</v>
      </c>
      <c r="AH230" s="15">
        <f t="shared" si="1504"/>
        <v>0</v>
      </c>
      <c r="AI230" s="10" t="str">
        <f>IFERROR(VLOOKUP(A230,'10'!U:V,2,0),"0")</f>
        <v>0</v>
      </c>
      <c r="AJ230" s="5" t="s">
        <v>129</v>
      </c>
      <c r="AK230" s="15">
        <f t="shared" si="1505"/>
        <v>0</v>
      </c>
      <c r="AL230" s="10" t="str">
        <f>IFERROR(VLOOKUP(A230,'11'!U:V,2,0),"0")</f>
        <v>0</v>
      </c>
      <c r="AM230" s="5" t="s">
        <v>129</v>
      </c>
      <c r="AN230" s="15">
        <f t="shared" si="1506"/>
        <v>0</v>
      </c>
      <c r="AO230" s="10" t="str">
        <f>IFERROR(VLOOKUP(A230,'12'!U:V,2,0),"0")</f>
        <v>0</v>
      </c>
      <c r="AP230" s="5" t="s">
        <v>129</v>
      </c>
      <c r="AQ230" s="15">
        <f t="shared" si="1507"/>
        <v>0</v>
      </c>
      <c r="AR230" s="10" t="str">
        <f>IFERROR(VLOOKUP(A230,'13'!U:V,2,0),"0")</f>
        <v>0</v>
      </c>
      <c r="AS230" s="5" t="s">
        <v>129</v>
      </c>
      <c r="AT230" s="15">
        <f t="shared" si="1508"/>
        <v>0</v>
      </c>
      <c r="AU230" s="10" t="str">
        <f>IFERROR(VLOOKUP(A230,'14'!U:V,2,0),"0")</f>
        <v>0</v>
      </c>
      <c r="AV230" s="5" t="s">
        <v>129</v>
      </c>
      <c r="AW230" s="15">
        <f t="shared" si="1509"/>
        <v>0</v>
      </c>
      <c r="AX230" s="10" t="str">
        <f>IFERROR(VLOOKUP(A230,'15'!U:V,2,0),"0")</f>
        <v>0</v>
      </c>
      <c r="AY230" s="5" t="s">
        <v>129</v>
      </c>
      <c r="AZ230" s="15">
        <f t="shared" si="1510"/>
        <v>0</v>
      </c>
      <c r="BA230" s="10" t="str">
        <f>IFERROR(VLOOKUP(A230,'16'!U:V,2,0),"0")</f>
        <v>0</v>
      </c>
      <c r="BB230" s="5" t="s">
        <v>129</v>
      </c>
      <c r="BC230" s="15">
        <f t="shared" si="1511"/>
        <v>0</v>
      </c>
      <c r="BD230" s="10" t="str">
        <f>IFERROR(VLOOKUP(A230,'17'!U:V,2,0),"0")</f>
        <v>0</v>
      </c>
      <c r="BE230" s="5" t="s">
        <v>129</v>
      </c>
      <c r="BF230" s="15">
        <f t="shared" si="1512"/>
        <v>0</v>
      </c>
      <c r="BG230" s="10" t="str">
        <f>IFERROR(VLOOKUP(A230,'18'!U:V,2,0),"0")</f>
        <v>0</v>
      </c>
      <c r="BH230" s="5" t="s">
        <v>129</v>
      </c>
      <c r="BI230" s="15">
        <f t="shared" si="1513"/>
        <v>0</v>
      </c>
      <c r="BJ230" s="10" t="str">
        <f>IFERROR(VLOOKUP(A230,'19'!U:V,2,0),"0")</f>
        <v>0</v>
      </c>
      <c r="BK230" s="5" t="s">
        <v>129</v>
      </c>
      <c r="BL230" s="15">
        <f t="shared" si="1514"/>
        <v>0</v>
      </c>
      <c r="BM230" s="10" t="str">
        <f>IFERROR(VLOOKUP(A230,'20'!U:V,2,0),"0")</f>
        <v>0</v>
      </c>
      <c r="BN230" s="5" t="s">
        <v>129</v>
      </c>
      <c r="BO230" s="15">
        <f t="shared" si="1515"/>
        <v>0</v>
      </c>
      <c r="BP230" s="10" t="str">
        <f>IFERROR(VLOOKUP(A230,'21'!U:V,2,0),"0")</f>
        <v>0</v>
      </c>
      <c r="BQ230" s="5" t="s">
        <v>129</v>
      </c>
      <c r="BR230" s="15">
        <f t="shared" si="1516"/>
        <v>0</v>
      </c>
      <c r="BS230" s="10" t="str">
        <f>IFERROR(VLOOKUP(A230,'22'!U:V,2,0),"0")</f>
        <v>0</v>
      </c>
      <c r="BT230" s="5" t="s">
        <v>129</v>
      </c>
      <c r="BU230" s="15">
        <f t="shared" si="1517"/>
        <v>0</v>
      </c>
      <c r="BV230" s="10" t="str">
        <f>IFERROR(VLOOKUP(A230,'23'!U:V,2,0),"0")</f>
        <v>0</v>
      </c>
      <c r="BW230" s="5" t="s">
        <v>129</v>
      </c>
      <c r="BX230" s="15">
        <f t="shared" si="1518"/>
        <v>0</v>
      </c>
      <c r="BY230" s="10" t="str">
        <f>IFERROR(VLOOKUP(A230,'24'!U:V,2,0),"0")</f>
        <v>0</v>
      </c>
      <c r="BZ230" s="5" t="s">
        <v>129</v>
      </c>
      <c r="CA230" s="15">
        <f t="shared" si="1519"/>
        <v>0</v>
      </c>
      <c r="CB230" s="10" t="str">
        <f>IFERROR(VLOOKUP(A230,'25'!U:V,2,0),"0")</f>
        <v>0</v>
      </c>
      <c r="CC230" s="5" t="s">
        <v>129</v>
      </c>
      <c r="CD230" s="15">
        <f t="shared" si="1520"/>
        <v>0</v>
      </c>
      <c r="CE230" s="10" t="str">
        <f>IFERROR(VLOOKUP(A230,'26'!U:V,2,0),"0")</f>
        <v>0</v>
      </c>
      <c r="CF230" s="5" t="s">
        <v>129</v>
      </c>
      <c r="CG230" s="15">
        <f t="shared" si="1521"/>
        <v>0</v>
      </c>
      <c r="CH230" s="10" t="str">
        <f>IFERROR(VLOOKUP(A230,'27'!U:V,2,0),"0")</f>
        <v>0</v>
      </c>
      <c r="CI230" s="5" t="s">
        <v>129</v>
      </c>
      <c r="CJ230" s="15">
        <f t="shared" si="1522"/>
        <v>0</v>
      </c>
      <c r="CK230" s="10" t="str">
        <f>IFERROR(VLOOKUP(A230,'28'!U:V,2,0),"0")</f>
        <v>0</v>
      </c>
      <c r="CL230" s="5" t="s">
        <v>129</v>
      </c>
      <c r="CM230" s="15">
        <f t="shared" si="1523"/>
        <v>0</v>
      </c>
      <c r="CN230" s="10" t="str">
        <f>IFERROR(VLOOKUP(A230,'29'!U:V,2,0),"0")</f>
        <v>0</v>
      </c>
      <c r="CO230" s="5" t="s">
        <v>129</v>
      </c>
      <c r="CP230" s="15">
        <f t="shared" si="1524"/>
        <v>0</v>
      </c>
      <c r="CQ230" s="10" t="str">
        <f>IFERROR(VLOOKUP(A230,'30'!U:V,2,0),"0")</f>
        <v>0</v>
      </c>
      <c r="CR230" s="5" t="s">
        <v>129</v>
      </c>
      <c r="CS230" s="15">
        <f t="shared" si="1525"/>
        <v>0</v>
      </c>
      <c r="CT230" s="10" t="str">
        <f>IFERROR(VLOOKUP(A230,'31'!U:V,2,0),"0")</f>
        <v>0</v>
      </c>
      <c r="CU230" s="5" t="s">
        <v>129</v>
      </c>
      <c r="CV230" s="15">
        <f t="shared" si="1194"/>
        <v>0</v>
      </c>
      <c r="CW230" s="10">
        <f>IFERROR(VLOOKUP(B230,'B-plus'!A:D,4,0),"0")</f>
        <v>14</v>
      </c>
      <c r="CX230" s="5" t="s">
        <v>129</v>
      </c>
      <c r="CY230" s="15">
        <f t="shared" si="1195"/>
        <v>382.90000000000003</v>
      </c>
    </row>
    <row r="231" spans="1:103" x14ac:dyDescent="0.25">
      <c r="A231" s="5" t="s">
        <v>10257</v>
      </c>
      <c r="B231" s="5">
        <v>1111006</v>
      </c>
      <c r="C231" s="4" t="s">
        <v>10258</v>
      </c>
      <c r="D231" s="13">
        <v>28.75</v>
      </c>
      <c r="E231" s="19">
        <f t="shared" si="1162"/>
        <v>0</v>
      </c>
      <c r="F231" s="5" t="s">
        <v>129</v>
      </c>
      <c r="G231" s="13">
        <f t="shared" si="1163"/>
        <v>0</v>
      </c>
      <c r="H231" s="10" t="str">
        <f>IFERROR(VLOOKUP(A231,'1'!U:V,2,0),"0")</f>
        <v>0</v>
      </c>
      <c r="I231" s="5" t="s">
        <v>129</v>
      </c>
      <c r="J231" s="15">
        <f t="shared" si="1496"/>
        <v>0</v>
      </c>
      <c r="K231" s="10" t="str">
        <f>IFERROR(VLOOKUP(A231,'2'!U:V,2,0),"0")</f>
        <v>0</v>
      </c>
      <c r="L231" s="5" t="s">
        <v>129</v>
      </c>
      <c r="M231" s="15">
        <f t="shared" si="1497"/>
        <v>0</v>
      </c>
      <c r="N231" s="10" t="str">
        <f>IFERROR(VLOOKUP(A231,'3'!U:V,2,0),"0")</f>
        <v>0</v>
      </c>
      <c r="O231" s="5" t="s">
        <v>129</v>
      </c>
      <c r="P231" s="15">
        <f t="shared" si="1498"/>
        <v>0</v>
      </c>
      <c r="Q231" s="10" t="str">
        <f>IFERROR(VLOOKUP(A231,'4'!U:V,2,0),"0")</f>
        <v>0</v>
      </c>
      <c r="R231" s="5" t="s">
        <v>129</v>
      </c>
      <c r="S231" s="15">
        <f t="shared" si="1499"/>
        <v>0</v>
      </c>
      <c r="T231" s="10" t="str">
        <f>IFERROR(VLOOKUP(A231,'5'!U:V,2,0),"0")</f>
        <v>0</v>
      </c>
      <c r="U231" s="5" t="s">
        <v>129</v>
      </c>
      <c r="V231" s="15">
        <f t="shared" si="1500"/>
        <v>0</v>
      </c>
      <c r="W231" s="10" t="str">
        <f>IFERROR(VLOOKUP(A231,'6'!U:V,2,0),"0")</f>
        <v>0</v>
      </c>
      <c r="X231" s="5" t="s">
        <v>129</v>
      </c>
      <c r="Y231" s="15">
        <f t="shared" si="1501"/>
        <v>0</v>
      </c>
      <c r="Z231" s="10" t="str">
        <f>IFERROR(VLOOKUP(A231,'7'!U:V,2,0),"0")</f>
        <v>0</v>
      </c>
      <c r="AA231" s="5" t="s">
        <v>129</v>
      </c>
      <c r="AB231" s="15">
        <f t="shared" si="1502"/>
        <v>0</v>
      </c>
      <c r="AC231" s="10" t="str">
        <f>IFERROR(VLOOKUP(A231,'8'!U:V,2,0),"0")</f>
        <v>0</v>
      </c>
      <c r="AD231" s="5" t="s">
        <v>129</v>
      </c>
      <c r="AE231" s="15">
        <f t="shared" si="1503"/>
        <v>0</v>
      </c>
      <c r="AF231" s="10" t="str">
        <f>IFERROR(VLOOKUP(A231,'9'!U:V,2,0),"0")</f>
        <v>0</v>
      </c>
      <c r="AG231" s="5" t="s">
        <v>129</v>
      </c>
      <c r="AH231" s="15">
        <f t="shared" si="1504"/>
        <v>0</v>
      </c>
      <c r="AI231" s="10" t="str">
        <f>IFERROR(VLOOKUP(A231,'10'!U:V,2,0),"0")</f>
        <v>0</v>
      </c>
      <c r="AJ231" s="5" t="s">
        <v>129</v>
      </c>
      <c r="AK231" s="15">
        <f t="shared" si="1505"/>
        <v>0</v>
      </c>
      <c r="AL231" s="10" t="str">
        <f>IFERROR(VLOOKUP(A231,'11'!U:V,2,0),"0")</f>
        <v>0</v>
      </c>
      <c r="AM231" s="5" t="s">
        <v>129</v>
      </c>
      <c r="AN231" s="15">
        <f t="shared" si="1506"/>
        <v>0</v>
      </c>
      <c r="AO231" s="10" t="str">
        <f>IFERROR(VLOOKUP(A231,'12'!U:V,2,0),"0")</f>
        <v>0</v>
      </c>
      <c r="AP231" s="5" t="s">
        <v>129</v>
      </c>
      <c r="AQ231" s="15">
        <f t="shared" si="1507"/>
        <v>0</v>
      </c>
      <c r="AR231" s="10" t="str">
        <f>IFERROR(VLOOKUP(A231,'13'!U:V,2,0),"0")</f>
        <v>0</v>
      </c>
      <c r="AS231" s="5" t="s">
        <v>129</v>
      </c>
      <c r="AT231" s="15">
        <f t="shared" si="1508"/>
        <v>0</v>
      </c>
      <c r="AU231" s="10" t="str">
        <f>IFERROR(VLOOKUP(A231,'14'!U:V,2,0),"0")</f>
        <v>0</v>
      </c>
      <c r="AV231" s="5" t="s">
        <v>129</v>
      </c>
      <c r="AW231" s="15">
        <f t="shared" si="1509"/>
        <v>0</v>
      </c>
      <c r="AX231" s="10" t="str">
        <f>IFERROR(VLOOKUP(A231,'15'!U:V,2,0),"0")</f>
        <v>0</v>
      </c>
      <c r="AY231" s="5" t="s">
        <v>129</v>
      </c>
      <c r="AZ231" s="15">
        <f t="shared" si="1510"/>
        <v>0</v>
      </c>
      <c r="BA231" s="10" t="str">
        <f>IFERROR(VLOOKUP(A231,'16'!U:V,2,0),"0")</f>
        <v>0</v>
      </c>
      <c r="BB231" s="5" t="s">
        <v>129</v>
      </c>
      <c r="BC231" s="15">
        <f t="shared" si="1511"/>
        <v>0</v>
      </c>
      <c r="BD231" s="10" t="str">
        <f>IFERROR(VLOOKUP(A231,'17'!U:V,2,0),"0")</f>
        <v>0</v>
      </c>
      <c r="BE231" s="5" t="s">
        <v>129</v>
      </c>
      <c r="BF231" s="15">
        <f t="shared" si="1512"/>
        <v>0</v>
      </c>
      <c r="BG231" s="10" t="str">
        <f>IFERROR(VLOOKUP(A231,'18'!U:V,2,0),"0")</f>
        <v>0</v>
      </c>
      <c r="BH231" s="5" t="s">
        <v>129</v>
      </c>
      <c r="BI231" s="15">
        <f t="shared" si="1513"/>
        <v>0</v>
      </c>
      <c r="BJ231" s="10" t="str">
        <f>IFERROR(VLOOKUP(A231,'19'!U:V,2,0),"0")</f>
        <v>0</v>
      </c>
      <c r="BK231" s="5" t="s">
        <v>129</v>
      </c>
      <c r="BL231" s="15">
        <f t="shared" si="1514"/>
        <v>0</v>
      </c>
      <c r="BM231" s="10" t="str">
        <f>IFERROR(VLOOKUP(A231,'20'!U:V,2,0),"0")</f>
        <v>0</v>
      </c>
      <c r="BN231" s="5" t="s">
        <v>129</v>
      </c>
      <c r="BO231" s="15">
        <f t="shared" si="1515"/>
        <v>0</v>
      </c>
      <c r="BP231" s="10" t="str">
        <f>IFERROR(VLOOKUP(A231,'21'!U:V,2,0),"0")</f>
        <v>0</v>
      </c>
      <c r="BQ231" s="5" t="s">
        <v>129</v>
      </c>
      <c r="BR231" s="15">
        <f t="shared" si="1516"/>
        <v>0</v>
      </c>
      <c r="BS231" s="10" t="str">
        <f>IFERROR(VLOOKUP(A231,'22'!U:V,2,0),"0")</f>
        <v>0</v>
      </c>
      <c r="BT231" s="5" t="s">
        <v>129</v>
      </c>
      <c r="BU231" s="15">
        <f t="shared" si="1517"/>
        <v>0</v>
      </c>
      <c r="BV231" s="10" t="str">
        <f>IFERROR(VLOOKUP(A231,'23'!U:V,2,0),"0")</f>
        <v>0</v>
      </c>
      <c r="BW231" s="5" t="s">
        <v>129</v>
      </c>
      <c r="BX231" s="15">
        <f t="shared" si="1518"/>
        <v>0</v>
      </c>
      <c r="BY231" s="10" t="str">
        <f>IFERROR(VLOOKUP(A231,'24'!U:V,2,0),"0")</f>
        <v>0</v>
      </c>
      <c r="BZ231" s="5" t="s">
        <v>129</v>
      </c>
      <c r="CA231" s="15">
        <f t="shared" si="1519"/>
        <v>0</v>
      </c>
      <c r="CB231" s="10" t="str">
        <f>IFERROR(VLOOKUP(A231,'25'!U:V,2,0),"0")</f>
        <v>0</v>
      </c>
      <c r="CC231" s="5" t="s">
        <v>129</v>
      </c>
      <c r="CD231" s="15">
        <f t="shared" si="1520"/>
        <v>0</v>
      </c>
      <c r="CE231" s="10" t="str">
        <f>IFERROR(VLOOKUP(A231,'26'!U:V,2,0),"0")</f>
        <v>0</v>
      </c>
      <c r="CF231" s="5" t="s">
        <v>129</v>
      </c>
      <c r="CG231" s="15">
        <f t="shared" si="1521"/>
        <v>0</v>
      </c>
      <c r="CH231" s="10" t="str">
        <f>IFERROR(VLOOKUP(A231,'27'!U:V,2,0),"0")</f>
        <v>0</v>
      </c>
      <c r="CI231" s="5" t="s">
        <v>129</v>
      </c>
      <c r="CJ231" s="15">
        <f t="shared" si="1522"/>
        <v>0</v>
      </c>
      <c r="CK231" s="10" t="str">
        <f>IFERROR(VLOOKUP(A231,'28'!U:V,2,0),"0")</f>
        <v>0</v>
      </c>
      <c r="CL231" s="5" t="s">
        <v>129</v>
      </c>
      <c r="CM231" s="15">
        <f t="shared" si="1523"/>
        <v>0</v>
      </c>
      <c r="CN231" s="10" t="str">
        <f>IFERROR(VLOOKUP(A231,'29'!U:V,2,0),"0")</f>
        <v>0</v>
      </c>
      <c r="CO231" s="5" t="s">
        <v>129</v>
      </c>
      <c r="CP231" s="15">
        <f t="shared" si="1524"/>
        <v>0</v>
      </c>
      <c r="CQ231" s="10" t="str">
        <f>IFERROR(VLOOKUP(A231,'30'!U:V,2,0),"0")</f>
        <v>0</v>
      </c>
      <c r="CR231" s="5" t="s">
        <v>129</v>
      </c>
      <c r="CS231" s="15">
        <f t="shared" si="1525"/>
        <v>0</v>
      </c>
      <c r="CT231" s="10" t="str">
        <f>IFERROR(VLOOKUP(A231,'31'!U:V,2,0),"0")</f>
        <v>0</v>
      </c>
      <c r="CU231" s="5" t="s">
        <v>129</v>
      </c>
      <c r="CV231" s="15">
        <f t="shared" si="1194"/>
        <v>0</v>
      </c>
      <c r="CW231" s="10">
        <f>IFERROR(VLOOKUP(B231,'B-plus'!A:D,4,0),"0")</f>
        <v>224</v>
      </c>
      <c r="CX231" s="5" t="s">
        <v>129</v>
      </c>
      <c r="CY231" s="15">
        <f t="shared" si="1195"/>
        <v>6440</v>
      </c>
    </row>
    <row r="232" spans="1:103" x14ac:dyDescent="0.25">
      <c r="A232" s="5" t="s">
        <v>10272</v>
      </c>
      <c r="B232" s="5">
        <v>1124041</v>
      </c>
      <c r="C232" s="4" t="s">
        <v>10273</v>
      </c>
      <c r="D232" s="13">
        <v>8</v>
      </c>
      <c r="E232" s="19">
        <f t="shared" si="1162"/>
        <v>0</v>
      </c>
      <c r="F232" s="5" t="s">
        <v>129</v>
      </c>
      <c r="G232" s="13">
        <f t="shared" si="1163"/>
        <v>0</v>
      </c>
      <c r="H232" s="10" t="str">
        <f>IFERROR(VLOOKUP(A232,'1'!U:V,2,0),"0")</f>
        <v>0</v>
      </c>
      <c r="I232" s="5" t="s">
        <v>129</v>
      </c>
      <c r="J232" s="15">
        <f t="shared" si="1496"/>
        <v>0</v>
      </c>
      <c r="K232" s="10" t="str">
        <f>IFERROR(VLOOKUP(A232,'2'!U:V,2,0),"0")</f>
        <v>0</v>
      </c>
      <c r="L232" s="5" t="s">
        <v>129</v>
      </c>
      <c r="M232" s="15">
        <f t="shared" si="1497"/>
        <v>0</v>
      </c>
      <c r="N232" s="10" t="str">
        <f>IFERROR(VLOOKUP(A232,'3'!U:V,2,0),"0")</f>
        <v>0</v>
      </c>
      <c r="O232" s="5" t="s">
        <v>129</v>
      </c>
      <c r="P232" s="15">
        <f t="shared" si="1498"/>
        <v>0</v>
      </c>
      <c r="Q232" s="10" t="str">
        <f>IFERROR(VLOOKUP(A232,'4'!U:V,2,0),"0")</f>
        <v>0</v>
      </c>
      <c r="R232" s="5" t="s">
        <v>129</v>
      </c>
      <c r="S232" s="15">
        <f t="shared" si="1499"/>
        <v>0</v>
      </c>
      <c r="T232" s="10" t="str">
        <f>IFERROR(VLOOKUP(A232,'5'!U:V,2,0),"0")</f>
        <v>0</v>
      </c>
      <c r="U232" s="5" t="s">
        <v>129</v>
      </c>
      <c r="V232" s="15">
        <f t="shared" si="1500"/>
        <v>0</v>
      </c>
      <c r="W232" s="10" t="str">
        <f>IFERROR(VLOOKUP(A232,'6'!U:V,2,0),"0")</f>
        <v>0</v>
      </c>
      <c r="X232" s="5" t="s">
        <v>129</v>
      </c>
      <c r="Y232" s="15">
        <f t="shared" si="1501"/>
        <v>0</v>
      </c>
      <c r="Z232" s="10" t="str">
        <f>IFERROR(VLOOKUP(A232,'7'!U:V,2,0),"0")</f>
        <v>0</v>
      </c>
      <c r="AA232" s="5" t="s">
        <v>129</v>
      </c>
      <c r="AB232" s="15">
        <f t="shared" si="1502"/>
        <v>0</v>
      </c>
      <c r="AC232" s="10" t="str">
        <f>IFERROR(VLOOKUP(A232,'8'!U:V,2,0),"0")</f>
        <v>0</v>
      </c>
      <c r="AD232" s="5" t="s">
        <v>129</v>
      </c>
      <c r="AE232" s="15">
        <f t="shared" si="1503"/>
        <v>0</v>
      </c>
      <c r="AF232" s="10" t="str">
        <f>IFERROR(VLOOKUP(A232,'9'!U:V,2,0),"0")</f>
        <v>0</v>
      </c>
      <c r="AG232" s="5" t="s">
        <v>129</v>
      </c>
      <c r="AH232" s="15">
        <f t="shared" si="1504"/>
        <v>0</v>
      </c>
      <c r="AI232" s="10" t="str">
        <f>IFERROR(VLOOKUP(A232,'10'!U:V,2,0),"0")</f>
        <v>0</v>
      </c>
      <c r="AJ232" s="5" t="s">
        <v>129</v>
      </c>
      <c r="AK232" s="15">
        <f t="shared" si="1505"/>
        <v>0</v>
      </c>
      <c r="AL232" s="10" t="str">
        <f>IFERROR(VLOOKUP(A232,'11'!U:V,2,0),"0")</f>
        <v>0</v>
      </c>
      <c r="AM232" s="5" t="s">
        <v>129</v>
      </c>
      <c r="AN232" s="15">
        <f t="shared" si="1506"/>
        <v>0</v>
      </c>
      <c r="AO232" s="10" t="str">
        <f>IFERROR(VLOOKUP(A232,'12'!U:V,2,0),"0")</f>
        <v>0</v>
      </c>
      <c r="AP232" s="5" t="s">
        <v>129</v>
      </c>
      <c r="AQ232" s="15">
        <f t="shared" si="1507"/>
        <v>0</v>
      </c>
      <c r="AR232" s="10" t="str">
        <f>IFERROR(VLOOKUP(A232,'13'!U:V,2,0),"0")</f>
        <v>0</v>
      </c>
      <c r="AS232" s="5" t="s">
        <v>129</v>
      </c>
      <c r="AT232" s="15">
        <f t="shared" si="1508"/>
        <v>0</v>
      </c>
      <c r="AU232" s="10" t="str">
        <f>IFERROR(VLOOKUP(A232,'14'!U:V,2,0),"0")</f>
        <v>0</v>
      </c>
      <c r="AV232" s="5" t="s">
        <v>129</v>
      </c>
      <c r="AW232" s="15">
        <f t="shared" si="1509"/>
        <v>0</v>
      </c>
      <c r="AX232" s="10" t="str">
        <f>IFERROR(VLOOKUP(A232,'15'!U:V,2,0),"0")</f>
        <v>0</v>
      </c>
      <c r="AY232" s="5" t="s">
        <v>129</v>
      </c>
      <c r="AZ232" s="15">
        <f t="shared" si="1510"/>
        <v>0</v>
      </c>
      <c r="BA232" s="10" t="str">
        <f>IFERROR(VLOOKUP(A232,'16'!U:V,2,0),"0")</f>
        <v>0</v>
      </c>
      <c r="BB232" s="5" t="s">
        <v>129</v>
      </c>
      <c r="BC232" s="15">
        <f t="shared" si="1511"/>
        <v>0</v>
      </c>
      <c r="BD232" s="10" t="str">
        <f>IFERROR(VLOOKUP(A232,'17'!U:V,2,0),"0")</f>
        <v>0</v>
      </c>
      <c r="BE232" s="5" t="s">
        <v>129</v>
      </c>
      <c r="BF232" s="15">
        <f t="shared" si="1512"/>
        <v>0</v>
      </c>
      <c r="BG232" s="10" t="str">
        <f>IFERROR(VLOOKUP(A232,'18'!U:V,2,0),"0")</f>
        <v>0</v>
      </c>
      <c r="BH232" s="5" t="s">
        <v>129</v>
      </c>
      <c r="BI232" s="15">
        <f t="shared" si="1513"/>
        <v>0</v>
      </c>
      <c r="BJ232" s="10" t="str">
        <f>IFERROR(VLOOKUP(A232,'19'!U:V,2,0),"0")</f>
        <v>0</v>
      </c>
      <c r="BK232" s="5" t="s">
        <v>129</v>
      </c>
      <c r="BL232" s="15">
        <f t="shared" si="1514"/>
        <v>0</v>
      </c>
      <c r="BM232" s="10" t="str">
        <f>IFERROR(VLOOKUP(A232,'20'!U:V,2,0),"0")</f>
        <v>0</v>
      </c>
      <c r="BN232" s="5" t="s">
        <v>129</v>
      </c>
      <c r="BO232" s="15">
        <f t="shared" si="1515"/>
        <v>0</v>
      </c>
      <c r="BP232" s="10" t="str">
        <f>IFERROR(VLOOKUP(A232,'21'!U:V,2,0),"0")</f>
        <v>0</v>
      </c>
      <c r="BQ232" s="5" t="s">
        <v>129</v>
      </c>
      <c r="BR232" s="15">
        <f t="shared" si="1516"/>
        <v>0</v>
      </c>
      <c r="BS232" s="10" t="str">
        <f>IFERROR(VLOOKUP(A232,'22'!U:V,2,0),"0")</f>
        <v>0</v>
      </c>
      <c r="BT232" s="5" t="s">
        <v>129</v>
      </c>
      <c r="BU232" s="15">
        <f t="shared" si="1517"/>
        <v>0</v>
      </c>
      <c r="BV232" s="10" t="str">
        <f>IFERROR(VLOOKUP(A232,'23'!U:V,2,0),"0")</f>
        <v>0</v>
      </c>
      <c r="BW232" s="5" t="s">
        <v>129</v>
      </c>
      <c r="BX232" s="15">
        <f t="shared" si="1518"/>
        <v>0</v>
      </c>
      <c r="BY232" s="10" t="str">
        <f>IFERROR(VLOOKUP(A232,'24'!U:V,2,0),"0")</f>
        <v>0</v>
      </c>
      <c r="BZ232" s="5" t="s">
        <v>129</v>
      </c>
      <c r="CA232" s="15">
        <f t="shared" si="1519"/>
        <v>0</v>
      </c>
      <c r="CB232" s="10" t="str">
        <f>IFERROR(VLOOKUP(A232,'25'!U:V,2,0),"0")</f>
        <v>0</v>
      </c>
      <c r="CC232" s="5" t="s">
        <v>129</v>
      </c>
      <c r="CD232" s="15">
        <f t="shared" si="1520"/>
        <v>0</v>
      </c>
      <c r="CE232" s="10" t="str">
        <f>IFERROR(VLOOKUP(A232,'26'!U:V,2,0),"0")</f>
        <v>0</v>
      </c>
      <c r="CF232" s="5" t="s">
        <v>129</v>
      </c>
      <c r="CG232" s="15">
        <f t="shared" si="1521"/>
        <v>0</v>
      </c>
      <c r="CH232" s="10" t="str">
        <f>IFERROR(VLOOKUP(A232,'27'!U:V,2,0),"0")</f>
        <v>0</v>
      </c>
      <c r="CI232" s="5" t="s">
        <v>129</v>
      </c>
      <c r="CJ232" s="15">
        <f t="shared" si="1522"/>
        <v>0</v>
      </c>
      <c r="CK232" s="10" t="str">
        <f>IFERROR(VLOOKUP(A232,'28'!U:V,2,0),"0")</f>
        <v>0</v>
      </c>
      <c r="CL232" s="5" t="s">
        <v>129</v>
      </c>
      <c r="CM232" s="15">
        <f t="shared" si="1523"/>
        <v>0</v>
      </c>
      <c r="CN232" s="10" t="str">
        <f>IFERROR(VLOOKUP(A232,'29'!U:V,2,0),"0")</f>
        <v>0</v>
      </c>
      <c r="CO232" s="5" t="s">
        <v>129</v>
      </c>
      <c r="CP232" s="15">
        <f t="shared" si="1524"/>
        <v>0</v>
      </c>
      <c r="CQ232" s="10" t="str">
        <f>IFERROR(VLOOKUP(A232,'30'!U:V,2,0),"0")</f>
        <v>0</v>
      </c>
      <c r="CR232" s="5" t="s">
        <v>129</v>
      </c>
      <c r="CS232" s="15">
        <f t="shared" si="1525"/>
        <v>0</v>
      </c>
      <c r="CT232" s="10" t="str">
        <f>IFERROR(VLOOKUP(A232,'31'!U:V,2,0),"0")</f>
        <v>0</v>
      </c>
      <c r="CU232" s="5" t="s">
        <v>129</v>
      </c>
      <c r="CV232" s="15">
        <f t="shared" si="1194"/>
        <v>0</v>
      </c>
      <c r="CW232" s="10">
        <f>IFERROR(VLOOKUP(B232,'B-plus'!A:D,4,0),"0")</f>
        <v>2</v>
      </c>
      <c r="CX232" s="5" t="s">
        <v>129</v>
      </c>
      <c r="CY232" s="15">
        <f t="shared" si="1195"/>
        <v>16</v>
      </c>
    </row>
    <row r="233" spans="1:103" x14ac:dyDescent="0.25">
      <c r="A233" s="5" t="s">
        <v>10274</v>
      </c>
      <c r="B233" s="5">
        <v>1124044</v>
      </c>
      <c r="C233" s="4" t="s">
        <v>10275</v>
      </c>
      <c r="D233" s="13">
        <v>70.94</v>
      </c>
      <c r="E233" s="19">
        <f t="shared" si="1162"/>
        <v>0</v>
      </c>
      <c r="F233" s="5" t="s">
        <v>129</v>
      </c>
      <c r="G233" s="13">
        <f t="shared" si="1163"/>
        <v>0</v>
      </c>
      <c r="H233" s="10" t="str">
        <f>IFERROR(VLOOKUP(A233,'1'!U:V,2,0),"0")</f>
        <v>0</v>
      </c>
      <c r="I233" s="5" t="s">
        <v>129</v>
      </c>
      <c r="J233" s="15">
        <f t="shared" si="1496"/>
        <v>0</v>
      </c>
      <c r="K233" s="10" t="str">
        <f>IFERROR(VLOOKUP(A233,'2'!U:V,2,0),"0")</f>
        <v>0</v>
      </c>
      <c r="L233" s="5" t="s">
        <v>129</v>
      </c>
      <c r="M233" s="15">
        <f t="shared" si="1497"/>
        <v>0</v>
      </c>
      <c r="N233" s="10" t="str">
        <f>IFERROR(VLOOKUP(A233,'3'!U:V,2,0),"0")</f>
        <v>0</v>
      </c>
      <c r="O233" s="5" t="s">
        <v>129</v>
      </c>
      <c r="P233" s="15">
        <f t="shared" si="1498"/>
        <v>0</v>
      </c>
      <c r="Q233" s="10" t="str">
        <f>IFERROR(VLOOKUP(A233,'4'!U:V,2,0),"0")</f>
        <v>0</v>
      </c>
      <c r="R233" s="5" t="s">
        <v>129</v>
      </c>
      <c r="S233" s="15">
        <f t="shared" si="1499"/>
        <v>0</v>
      </c>
      <c r="T233" s="10" t="str">
        <f>IFERROR(VLOOKUP(A233,'5'!U:V,2,0),"0")</f>
        <v>0</v>
      </c>
      <c r="U233" s="5" t="s">
        <v>129</v>
      </c>
      <c r="V233" s="15">
        <f t="shared" si="1500"/>
        <v>0</v>
      </c>
      <c r="W233" s="10" t="str">
        <f>IFERROR(VLOOKUP(A233,'6'!U:V,2,0),"0")</f>
        <v>0</v>
      </c>
      <c r="X233" s="5" t="s">
        <v>129</v>
      </c>
      <c r="Y233" s="15">
        <f t="shared" si="1501"/>
        <v>0</v>
      </c>
      <c r="Z233" s="10" t="str">
        <f>IFERROR(VLOOKUP(A233,'7'!U:V,2,0),"0")</f>
        <v>0</v>
      </c>
      <c r="AA233" s="5" t="s">
        <v>129</v>
      </c>
      <c r="AB233" s="15">
        <f t="shared" si="1502"/>
        <v>0</v>
      </c>
      <c r="AC233" s="10" t="str">
        <f>IFERROR(VLOOKUP(A233,'8'!U:V,2,0),"0")</f>
        <v>0</v>
      </c>
      <c r="AD233" s="5" t="s">
        <v>129</v>
      </c>
      <c r="AE233" s="15">
        <f t="shared" si="1503"/>
        <v>0</v>
      </c>
      <c r="AF233" s="10" t="str">
        <f>IFERROR(VLOOKUP(A233,'9'!U:V,2,0),"0")</f>
        <v>0</v>
      </c>
      <c r="AG233" s="5" t="s">
        <v>129</v>
      </c>
      <c r="AH233" s="15">
        <f t="shared" si="1504"/>
        <v>0</v>
      </c>
      <c r="AI233" s="10" t="str">
        <f>IFERROR(VLOOKUP(A233,'10'!U:V,2,0),"0")</f>
        <v>0</v>
      </c>
      <c r="AJ233" s="5" t="s">
        <v>129</v>
      </c>
      <c r="AK233" s="15">
        <f t="shared" si="1505"/>
        <v>0</v>
      </c>
      <c r="AL233" s="10" t="str">
        <f>IFERROR(VLOOKUP(A233,'11'!U:V,2,0),"0")</f>
        <v>0</v>
      </c>
      <c r="AM233" s="5" t="s">
        <v>129</v>
      </c>
      <c r="AN233" s="15">
        <f t="shared" si="1506"/>
        <v>0</v>
      </c>
      <c r="AO233" s="10" t="str">
        <f>IFERROR(VLOOKUP(A233,'12'!U:V,2,0),"0")</f>
        <v>0</v>
      </c>
      <c r="AP233" s="5" t="s">
        <v>129</v>
      </c>
      <c r="AQ233" s="15">
        <f t="shared" si="1507"/>
        <v>0</v>
      </c>
      <c r="AR233" s="10" t="str">
        <f>IFERROR(VLOOKUP(A233,'13'!U:V,2,0),"0")</f>
        <v>0</v>
      </c>
      <c r="AS233" s="5" t="s">
        <v>129</v>
      </c>
      <c r="AT233" s="15">
        <f t="shared" si="1508"/>
        <v>0</v>
      </c>
      <c r="AU233" s="10" t="str">
        <f>IFERROR(VLOOKUP(A233,'14'!U:V,2,0),"0")</f>
        <v>0</v>
      </c>
      <c r="AV233" s="5" t="s">
        <v>129</v>
      </c>
      <c r="AW233" s="15">
        <f t="shared" si="1509"/>
        <v>0</v>
      </c>
      <c r="AX233" s="10" t="str">
        <f>IFERROR(VLOOKUP(A233,'15'!U:V,2,0),"0")</f>
        <v>0</v>
      </c>
      <c r="AY233" s="5" t="s">
        <v>129</v>
      </c>
      <c r="AZ233" s="15">
        <f t="shared" si="1510"/>
        <v>0</v>
      </c>
      <c r="BA233" s="10" t="str">
        <f>IFERROR(VLOOKUP(A233,'16'!U:V,2,0),"0")</f>
        <v>0</v>
      </c>
      <c r="BB233" s="5" t="s">
        <v>129</v>
      </c>
      <c r="BC233" s="15">
        <f t="shared" si="1511"/>
        <v>0</v>
      </c>
      <c r="BD233" s="10" t="str">
        <f>IFERROR(VLOOKUP(A233,'17'!U:V,2,0),"0")</f>
        <v>0</v>
      </c>
      <c r="BE233" s="5" t="s">
        <v>129</v>
      </c>
      <c r="BF233" s="15">
        <f t="shared" si="1512"/>
        <v>0</v>
      </c>
      <c r="BG233" s="10" t="str">
        <f>IFERROR(VLOOKUP(A233,'18'!U:V,2,0),"0")</f>
        <v>0</v>
      </c>
      <c r="BH233" s="5" t="s">
        <v>129</v>
      </c>
      <c r="BI233" s="15">
        <f t="shared" si="1513"/>
        <v>0</v>
      </c>
      <c r="BJ233" s="10" t="str">
        <f>IFERROR(VLOOKUP(A233,'19'!U:V,2,0),"0")</f>
        <v>0</v>
      </c>
      <c r="BK233" s="5" t="s">
        <v>129</v>
      </c>
      <c r="BL233" s="15">
        <f t="shared" si="1514"/>
        <v>0</v>
      </c>
      <c r="BM233" s="10" t="str">
        <f>IFERROR(VLOOKUP(A233,'20'!U:V,2,0),"0")</f>
        <v>0</v>
      </c>
      <c r="BN233" s="5" t="s">
        <v>129</v>
      </c>
      <c r="BO233" s="15">
        <f t="shared" si="1515"/>
        <v>0</v>
      </c>
      <c r="BP233" s="10" t="str">
        <f>IFERROR(VLOOKUP(A233,'21'!U:V,2,0),"0")</f>
        <v>0</v>
      </c>
      <c r="BQ233" s="5" t="s">
        <v>129</v>
      </c>
      <c r="BR233" s="15">
        <f t="shared" si="1516"/>
        <v>0</v>
      </c>
      <c r="BS233" s="10" t="str">
        <f>IFERROR(VLOOKUP(A233,'22'!U:V,2,0),"0")</f>
        <v>0</v>
      </c>
      <c r="BT233" s="5" t="s">
        <v>129</v>
      </c>
      <c r="BU233" s="15">
        <f t="shared" si="1517"/>
        <v>0</v>
      </c>
      <c r="BV233" s="10" t="str">
        <f>IFERROR(VLOOKUP(A233,'23'!U:V,2,0),"0")</f>
        <v>0</v>
      </c>
      <c r="BW233" s="5" t="s">
        <v>129</v>
      </c>
      <c r="BX233" s="15">
        <f t="shared" si="1518"/>
        <v>0</v>
      </c>
      <c r="BY233" s="10" t="str">
        <f>IFERROR(VLOOKUP(A233,'24'!U:V,2,0),"0")</f>
        <v>0</v>
      </c>
      <c r="BZ233" s="5" t="s">
        <v>129</v>
      </c>
      <c r="CA233" s="15">
        <f t="shared" si="1519"/>
        <v>0</v>
      </c>
      <c r="CB233" s="10" t="str">
        <f>IFERROR(VLOOKUP(A233,'25'!U:V,2,0),"0")</f>
        <v>0</v>
      </c>
      <c r="CC233" s="5" t="s">
        <v>129</v>
      </c>
      <c r="CD233" s="15">
        <f t="shared" si="1520"/>
        <v>0</v>
      </c>
      <c r="CE233" s="10" t="str">
        <f>IFERROR(VLOOKUP(A233,'26'!U:V,2,0),"0")</f>
        <v>0</v>
      </c>
      <c r="CF233" s="5" t="s">
        <v>129</v>
      </c>
      <c r="CG233" s="15">
        <f t="shared" si="1521"/>
        <v>0</v>
      </c>
      <c r="CH233" s="10" t="str">
        <f>IFERROR(VLOOKUP(A233,'27'!U:V,2,0),"0")</f>
        <v>0</v>
      </c>
      <c r="CI233" s="5" t="s">
        <v>129</v>
      </c>
      <c r="CJ233" s="15">
        <f t="shared" si="1522"/>
        <v>0</v>
      </c>
      <c r="CK233" s="10" t="str">
        <f>IFERROR(VLOOKUP(A233,'28'!U:V,2,0),"0")</f>
        <v>0</v>
      </c>
      <c r="CL233" s="5" t="s">
        <v>129</v>
      </c>
      <c r="CM233" s="15">
        <f t="shared" si="1523"/>
        <v>0</v>
      </c>
      <c r="CN233" s="10" t="str">
        <f>IFERROR(VLOOKUP(A233,'29'!U:V,2,0),"0")</f>
        <v>0</v>
      </c>
      <c r="CO233" s="5" t="s">
        <v>129</v>
      </c>
      <c r="CP233" s="15">
        <f t="shared" si="1524"/>
        <v>0</v>
      </c>
      <c r="CQ233" s="10" t="str">
        <f>IFERROR(VLOOKUP(A233,'30'!U:V,2,0),"0")</f>
        <v>0</v>
      </c>
      <c r="CR233" s="5" t="s">
        <v>129</v>
      </c>
      <c r="CS233" s="15">
        <f t="shared" si="1525"/>
        <v>0</v>
      </c>
      <c r="CT233" s="10" t="str">
        <f>IFERROR(VLOOKUP(A233,'31'!U:V,2,0),"0")</f>
        <v>0</v>
      </c>
      <c r="CU233" s="5" t="s">
        <v>129</v>
      </c>
      <c r="CV233" s="15">
        <f t="shared" si="1194"/>
        <v>0</v>
      </c>
      <c r="CW233" s="10">
        <f>IFERROR(VLOOKUP(B233,'B-plus'!A:D,4,0),"0")</f>
        <v>297</v>
      </c>
      <c r="CX233" s="5" t="s">
        <v>129</v>
      </c>
      <c r="CY233" s="15">
        <f t="shared" si="1195"/>
        <v>21069.18</v>
      </c>
    </row>
    <row r="234" spans="1:103" x14ac:dyDescent="0.25">
      <c r="A234" s="5" t="s">
        <v>10276</v>
      </c>
      <c r="B234" s="5">
        <v>1124055</v>
      </c>
      <c r="C234" s="4" t="s">
        <v>10277</v>
      </c>
      <c r="D234" s="13">
        <v>45</v>
      </c>
      <c r="E234" s="19">
        <f t="shared" si="1162"/>
        <v>0</v>
      </c>
      <c r="F234" s="5" t="s">
        <v>129</v>
      </c>
      <c r="G234" s="13">
        <f t="shared" si="1163"/>
        <v>0</v>
      </c>
      <c r="H234" s="10" t="str">
        <f>IFERROR(VLOOKUP(A234,'1'!U:V,2,0),"0")</f>
        <v>0</v>
      </c>
      <c r="I234" s="5" t="s">
        <v>129</v>
      </c>
      <c r="J234" s="15">
        <f t="shared" si="1496"/>
        <v>0</v>
      </c>
      <c r="K234" s="10" t="str">
        <f>IFERROR(VLOOKUP(A234,'2'!U:V,2,0),"0")</f>
        <v>0</v>
      </c>
      <c r="L234" s="5" t="s">
        <v>129</v>
      </c>
      <c r="M234" s="15">
        <f t="shared" si="1497"/>
        <v>0</v>
      </c>
      <c r="N234" s="10" t="str">
        <f>IFERROR(VLOOKUP(A234,'3'!U:V,2,0),"0")</f>
        <v>0</v>
      </c>
      <c r="O234" s="5" t="s">
        <v>129</v>
      </c>
      <c r="P234" s="15">
        <f t="shared" si="1498"/>
        <v>0</v>
      </c>
      <c r="Q234" s="10" t="str">
        <f>IFERROR(VLOOKUP(A234,'4'!U:V,2,0),"0")</f>
        <v>0</v>
      </c>
      <c r="R234" s="5" t="s">
        <v>129</v>
      </c>
      <c r="S234" s="15">
        <f t="shared" si="1499"/>
        <v>0</v>
      </c>
      <c r="T234" s="10" t="str">
        <f>IFERROR(VLOOKUP(A234,'5'!U:V,2,0),"0")</f>
        <v>0</v>
      </c>
      <c r="U234" s="5" t="s">
        <v>129</v>
      </c>
      <c r="V234" s="15">
        <f t="shared" si="1500"/>
        <v>0</v>
      </c>
      <c r="W234" s="10" t="str">
        <f>IFERROR(VLOOKUP(A234,'6'!U:V,2,0),"0")</f>
        <v>0</v>
      </c>
      <c r="X234" s="5" t="s">
        <v>129</v>
      </c>
      <c r="Y234" s="15">
        <f t="shared" si="1501"/>
        <v>0</v>
      </c>
      <c r="Z234" s="10" t="str">
        <f>IFERROR(VLOOKUP(A234,'7'!U:V,2,0),"0")</f>
        <v>0</v>
      </c>
      <c r="AA234" s="5" t="s">
        <v>129</v>
      </c>
      <c r="AB234" s="15">
        <f t="shared" si="1502"/>
        <v>0</v>
      </c>
      <c r="AC234" s="10" t="str">
        <f>IFERROR(VLOOKUP(A234,'8'!U:V,2,0),"0")</f>
        <v>0</v>
      </c>
      <c r="AD234" s="5" t="s">
        <v>129</v>
      </c>
      <c r="AE234" s="15">
        <f t="shared" si="1503"/>
        <v>0</v>
      </c>
      <c r="AF234" s="10" t="str">
        <f>IFERROR(VLOOKUP(A234,'9'!U:V,2,0),"0")</f>
        <v>0</v>
      </c>
      <c r="AG234" s="5" t="s">
        <v>129</v>
      </c>
      <c r="AH234" s="15">
        <f t="shared" si="1504"/>
        <v>0</v>
      </c>
      <c r="AI234" s="10" t="str">
        <f>IFERROR(VLOOKUP(A234,'10'!U:V,2,0),"0")</f>
        <v>0</v>
      </c>
      <c r="AJ234" s="5" t="s">
        <v>129</v>
      </c>
      <c r="AK234" s="15">
        <f t="shared" si="1505"/>
        <v>0</v>
      </c>
      <c r="AL234" s="10" t="str">
        <f>IFERROR(VLOOKUP(A234,'11'!U:V,2,0),"0")</f>
        <v>0</v>
      </c>
      <c r="AM234" s="5" t="s">
        <v>129</v>
      </c>
      <c r="AN234" s="15">
        <f t="shared" si="1506"/>
        <v>0</v>
      </c>
      <c r="AO234" s="10" t="str">
        <f>IFERROR(VLOOKUP(A234,'12'!U:V,2,0),"0")</f>
        <v>0</v>
      </c>
      <c r="AP234" s="5" t="s">
        <v>129</v>
      </c>
      <c r="AQ234" s="15">
        <f t="shared" si="1507"/>
        <v>0</v>
      </c>
      <c r="AR234" s="10" t="str">
        <f>IFERROR(VLOOKUP(A234,'13'!U:V,2,0),"0")</f>
        <v>0</v>
      </c>
      <c r="AS234" s="5" t="s">
        <v>129</v>
      </c>
      <c r="AT234" s="15">
        <f t="shared" si="1508"/>
        <v>0</v>
      </c>
      <c r="AU234" s="10" t="str">
        <f>IFERROR(VLOOKUP(A234,'14'!U:V,2,0),"0")</f>
        <v>0</v>
      </c>
      <c r="AV234" s="5" t="s">
        <v>129</v>
      </c>
      <c r="AW234" s="15">
        <f t="shared" si="1509"/>
        <v>0</v>
      </c>
      <c r="AX234" s="10" t="str">
        <f>IFERROR(VLOOKUP(A234,'15'!U:V,2,0),"0")</f>
        <v>0</v>
      </c>
      <c r="AY234" s="5" t="s">
        <v>129</v>
      </c>
      <c r="AZ234" s="15">
        <f t="shared" si="1510"/>
        <v>0</v>
      </c>
      <c r="BA234" s="10" t="str">
        <f>IFERROR(VLOOKUP(A234,'16'!U:V,2,0),"0")</f>
        <v>0</v>
      </c>
      <c r="BB234" s="5" t="s">
        <v>129</v>
      </c>
      <c r="BC234" s="15">
        <f t="shared" si="1511"/>
        <v>0</v>
      </c>
      <c r="BD234" s="10" t="str">
        <f>IFERROR(VLOOKUP(A234,'17'!U:V,2,0),"0")</f>
        <v>0</v>
      </c>
      <c r="BE234" s="5" t="s">
        <v>129</v>
      </c>
      <c r="BF234" s="15">
        <f t="shared" si="1512"/>
        <v>0</v>
      </c>
      <c r="BG234" s="10" t="str">
        <f>IFERROR(VLOOKUP(A234,'18'!U:V,2,0),"0")</f>
        <v>0</v>
      </c>
      <c r="BH234" s="5" t="s">
        <v>129</v>
      </c>
      <c r="BI234" s="15">
        <f t="shared" si="1513"/>
        <v>0</v>
      </c>
      <c r="BJ234" s="10" t="str">
        <f>IFERROR(VLOOKUP(A234,'19'!U:V,2,0),"0")</f>
        <v>0</v>
      </c>
      <c r="BK234" s="5" t="s">
        <v>129</v>
      </c>
      <c r="BL234" s="15">
        <f t="shared" si="1514"/>
        <v>0</v>
      </c>
      <c r="BM234" s="10" t="str">
        <f>IFERROR(VLOOKUP(A234,'20'!U:V,2,0),"0")</f>
        <v>0</v>
      </c>
      <c r="BN234" s="5" t="s">
        <v>129</v>
      </c>
      <c r="BO234" s="15">
        <f t="shared" si="1515"/>
        <v>0</v>
      </c>
      <c r="BP234" s="10" t="str">
        <f>IFERROR(VLOOKUP(A234,'21'!U:V,2,0),"0")</f>
        <v>0</v>
      </c>
      <c r="BQ234" s="5" t="s">
        <v>129</v>
      </c>
      <c r="BR234" s="15">
        <f t="shared" si="1516"/>
        <v>0</v>
      </c>
      <c r="BS234" s="10" t="str">
        <f>IFERROR(VLOOKUP(A234,'22'!U:V,2,0),"0")</f>
        <v>0</v>
      </c>
      <c r="BT234" s="5" t="s">
        <v>129</v>
      </c>
      <c r="BU234" s="15">
        <f t="shared" si="1517"/>
        <v>0</v>
      </c>
      <c r="BV234" s="10" t="str">
        <f>IFERROR(VLOOKUP(A234,'23'!U:V,2,0),"0")</f>
        <v>0</v>
      </c>
      <c r="BW234" s="5" t="s">
        <v>129</v>
      </c>
      <c r="BX234" s="15">
        <f t="shared" si="1518"/>
        <v>0</v>
      </c>
      <c r="BY234" s="10" t="str">
        <f>IFERROR(VLOOKUP(A234,'24'!U:V,2,0),"0")</f>
        <v>0</v>
      </c>
      <c r="BZ234" s="5" t="s">
        <v>129</v>
      </c>
      <c r="CA234" s="15">
        <f t="shared" si="1519"/>
        <v>0</v>
      </c>
      <c r="CB234" s="10" t="str">
        <f>IFERROR(VLOOKUP(A234,'25'!U:V,2,0),"0")</f>
        <v>0</v>
      </c>
      <c r="CC234" s="5" t="s">
        <v>129</v>
      </c>
      <c r="CD234" s="15">
        <f t="shared" si="1520"/>
        <v>0</v>
      </c>
      <c r="CE234" s="10" t="str">
        <f>IFERROR(VLOOKUP(A234,'26'!U:V,2,0),"0")</f>
        <v>0</v>
      </c>
      <c r="CF234" s="5" t="s">
        <v>129</v>
      </c>
      <c r="CG234" s="15">
        <f t="shared" si="1521"/>
        <v>0</v>
      </c>
      <c r="CH234" s="10" t="str">
        <f>IFERROR(VLOOKUP(A234,'27'!U:V,2,0),"0")</f>
        <v>0</v>
      </c>
      <c r="CI234" s="5" t="s">
        <v>129</v>
      </c>
      <c r="CJ234" s="15">
        <f t="shared" si="1522"/>
        <v>0</v>
      </c>
      <c r="CK234" s="10" t="str">
        <f>IFERROR(VLOOKUP(A234,'28'!U:V,2,0),"0")</f>
        <v>0</v>
      </c>
      <c r="CL234" s="5" t="s">
        <v>129</v>
      </c>
      <c r="CM234" s="15">
        <f t="shared" si="1523"/>
        <v>0</v>
      </c>
      <c r="CN234" s="10" t="str">
        <f>IFERROR(VLOOKUP(A234,'29'!U:V,2,0),"0")</f>
        <v>0</v>
      </c>
      <c r="CO234" s="5" t="s">
        <v>129</v>
      </c>
      <c r="CP234" s="15">
        <f t="shared" si="1524"/>
        <v>0</v>
      </c>
      <c r="CQ234" s="10" t="str">
        <f>IFERROR(VLOOKUP(A234,'30'!U:V,2,0),"0")</f>
        <v>0</v>
      </c>
      <c r="CR234" s="5" t="s">
        <v>129</v>
      </c>
      <c r="CS234" s="15">
        <f t="shared" si="1525"/>
        <v>0</v>
      </c>
      <c r="CT234" s="10" t="str">
        <f>IFERROR(VLOOKUP(A234,'31'!U:V,2,0),"0")</f>
        <v>0</v>
      </c>
      <c r="CU234" s="5" t="s">
        <v>129</v>
      </c>
      <c r="CV234" s="15">
        <f t="shared" si="1194"/>
        <v>0</v>
      </c>
      <c r="CW234" s="10" t="str">
        <f>IFERROR(VLOOKUP(B234,'B-plus'!A:D,4,0),"0")</f>
        <v>0</v>
      </c>
      <c r="CX234" s="5" t="s">
        <v>129</v>
      </c>
      <c r="CY234" s="15">
        <f t="shared" si="1195"/>
        <v>0</v>
      </c>
    </row>
    <row r="235" spans="1:103" x14ac:dyDescent="0.25">
      <c r="A235" s="5" t="s">
        <v>10279</v>
      </c>
      <c r="B235" s="5">
        <v>1200016</v>
      </c>
      <c r="C235" s="4" t="s">
        <v>10280</v>
      </c>
      <c r="D235" s="13">
        <v>40</v>
      </c>
      <c r="E235" s="19">
        <f t="shared" si="1162"/>
        <v>0</v>
      </c>
      <c r="F235" s="5" t="s">
        <v>129</v>
      </c>
      <c r="G235" s="13">
        <f t="shared" si="1163"/>
        <v>0</v>
      </c>
      <c r="H235" s="10" t="str">
        <f>IFERROR(VLOOKUP(A235,'1'!U:V,2,0),"0")</f>
        <v>0</v>
      </c>
      <c r="I235" s="5" t="s">
        <v>129</v>
      </c>
      <c r="J235" s="15">
        <f t="shared" si="1496"/>
        <v>0</v>
      </c>
      <c r="K235" s="10" t="str">
        <f>IFERROR(VLOOKUP(A235,'2'!U:V,2,0),"0")</f>
        <v>0</v>
      </c>
      <c r="L235" s="5" t="s">
        <v>129</v>
      </c>
      <c r="M235" s="15">
        <f t="shared" si="1497"/>
        <v>0</v>
      </c>
      <c r="N235" s="10" t="str">
        <f>IFERROR(VLOOKUP(A235,'3'!U:V,2,0),"0")</f>
        <v>0</v>
      </c>
      <c r="O235" s="5" t="s">
        <v>129</v>
      </c>
      <c r="P235" s="15">
        <f t="shared" si="1498"/>
        <v>0</v>
      </c>
      <c r="Q235" s="10" t="str">
        <f>IFERROR(VLOOKUP(A235,'4'!U:V,2,0),"0")</f>
        <v>0</v>
      </c>
      <c r="R235" s="5" t="s">
        <v>129</v>
      </c>
      <c r="S235" s="15">
        <f t="shared" si="1499"/>
        <v>0</v>
      </c>
      <c r="T235" s="10" t="str">
        <f>IFERROR(VLOOKUP(A235,'5'!U:V,2,0),"0")</f>
        <v>0</v>
      </c>
      <c r="U235" s="5" t="s">
        <v>129</v>
      </c>
      <c r="V235" s="15">
        <f t="shared" si="1500"/>
        <v>0</v>
      </c>
      <c r="W235" s="10" t="str">
        <f>IFERROR(VLOOKUP(A235,'6'!U:V,2,0),"0")</f>
        <v>0</v>
      </c>
      <c r="X235" s="5" t="s">
        <v>129</v>
      </c>
      <c r="Y235" s="15">
        <f t="shared" si="1501"/>
        <v>0</v>
      </c>
      <c r="Z235" s="10" t="str">
        <f>IFERROR(VLOOKUP(A235,'7'!U:V,2,0),"0")</f>
        <v>0</v>
      </c>
      <c r="AA235" s="5" t="s">
        <v>129</v>
      </c>
      <c r="AB235" s="15">
        <f t="shared" si="1502"/>
        <v>0</v>
      </c>
      <c r="AC235" s="10" t="str">
        <f>IFERROR(VLOOKUP(A235,'8'!U:V,2,0),"0")</f>
        <v>0</v>
      </c>
      <c r="AD235" s="5" t="s">
        <v>129</v>
      </c>
      <c r="AE235" s="15">
        <f t="shared" si="1503"/>
        <v>0</v>
      </c>
      <c r="AF235" s="10" t="str">
        <f>IFERROR(VLOOKUP(A235,'9'!U:V,2,0),"0")</f>
        <v>0</v>
      </c>
      <c r="AG235" s="5" t="s">
        <v>129</v>
      </c>
      <c r="AH235" s="15">
        <f t="shared" si="1504"/>
        <v>0</v>
      </c>
      <c r="AI235" s="10" t="str">
        <f>IFERROR(VLOOKUP(A235,'10'!U:V,2,0),"0")</f>
        <v>0</v>
      </c>
      <c r="AJ235" s="5" t="s">
        <v>129</v>
      </c>
      <c r="AK235" s="15">
        <f t="shared" si="1505"/>
        <v>0</v>
      </c>
      <c r="AL235" s="10" t="str">
        <f>IFERROR(VLOOKUP(A235,'11'!U:V,2,0),"0")</f>
        <v>0</v>
      </c>
      <c r="AM235" s="5" t="s">
        <v>129</v>
      </c>
      <c r="AN235" s="15">
        <f t="shared" si="1506"/>
        <v>0</v>
      </c>
      <c r="AO235" s="10" t="str">
        <f>IFERROR(VLOOKUP(A235,'12'!U:V,2,0),"0")</f>
        <v>0</v>
      </c>
      <c r="AP235" s="5" t="s">
        <v>129</v>
      </c>
      <c r="AQ235" s="15">
        <f t="shared" si="1507"/>
        <v>0</v>
      </c>
      <c r="AR235" s="10" t="str">
        <f>IFERROR(VLOOKUP(A235,'13'!U:V,2,0),"0")</f>
        <v>0</v>
      </c>
      <c r="AS235" s="5" t="s">
        <v>129</v>
      </c>
      <c r="AT235" s="15">
        <f t="shared" si="1508"/>
        <v>0</v>
      </c>
      <c r="AU235" s="10" t="str">
        <f>IFERROR(VLOOKUP(A235,'14'!U:V,2,0),"0")</f>
        <v>0</v>
      </c>
      <c r="AV235" s="5" t="s">
        <v>129</v>
      </c>
      <c r="AW235" s="15">
        <f t="shared" si="1509"/>
        <v>0</v>
      </c>
      <c r="AX235" s="10" t="str">
        <f>IFERROR(VLOOKUP(A235,'15'!U:V,2,0),"0")</f>
        <v>0</v>
      </c>
      <c r="AY235" s="5" t="s">
        <v>129</v>
      </c>
      <c r="AZ235" s="15">
        <f t="shared" si="1510"/>
        <v>0</v>
      </c>
      <c r="BA235" s="10" t="str">
        <f>IFERROR(VLOOKUP(A235,'16'!U:V,2,0),"0")</f>
        <v>0</v>
      </c>
      <c r="BB235" s="5" t="s">
        <v>129</v>
      </c>
      <c r="BC235" s="15">
        <f t="shared" si="1511"/>
        <v>0</v>
      </c>
      <c r="BD235" s="10" t="str">
        <f>IFERROR(VLOOKUP(A235,'17'!U:V,2,0),"0")</f>
        <v>0</v>
      </c>
      <c r="BE235" s="5" t="s">
        <v>129</v>
      </c>
      <c r="BF235" s="15">
        <f t="shared" si="1512"/>
        <v>0</v>
      </c>
      <c r="BG235" s="10" t="str">
        <f>IFERROR(VLOOKUP(A235,'18'!U:V,2,0),"0")</f>
        <v>0</v>
      </c>
      <c r="BH235" s="5" t="s">
        <v>129</v>
      </c>
      <c r="BI235" s="15">
        <f t="shared" si="1513"/>
        <v>0</v>
      </c>
      <c r="BJ235" s="10" t="str">
        <f>IFERROR(VLOOKUP(A235,'19'!U:V,2,0),"0")</f>
        <v>0</v>
      </c>
      <c r="BK235" s="5" t="s">
        <v>129</v>
      </c>
      <c r="BL235" s="15">
        <f t="shared" si="1514"/>
        <v>0</v>
      </c>
      <c r="BM235" s="10" t="str">
        <f>IFERROR(VLOOKUP(A235,'20'!U:V,2,0),"0")</f>
        <v>0</v>
      </c>
      <c r="BN235" s="5" t="s">
        <v>129</v>
      </c>
      <c r="BO235" s="15">
        <f t="shared" si="1515"/>
        <v>0</v>
      </c>
      <c r="BP235" s="10" t="str">
        <f>IFERROR(VLOOKUP(A235,'21'!U:V,2,0),"0")</f>
        <v>0</v>
      </c>
      <c r="BQ235" s="5" t="s">
        <v>129</v>
      </c>
      <c r="BR235" s="15">
        <f t="shared" si="1516"/>
        <v>0</v>
      </c>
      <c r="BS235" s="10" t="str">
        <f>IFERROR(VLOOKUP(A235,'22'!U:V,2,0),"0")</f>
        <v>0</v>
      </c>
      <c r="BT235" s="5" t="s">
        <v>129</v>
      </c>
      <c r="BU235" s="15">
        <f t="shared" si="1517"/>
        <v>0</v>
      </c>
      <c r="BV235" s="10" t="str">
        <f>IFERROR(VLOOKUP(A235,'23'!U:V,2,0),"0")</f>
        <v>0</v>
      </c>
      <c r="BW235" s="5" t="s">
        <v>129</v>
      </c>
      <c r="BX235" s="15">
        <f t="shared" si="1518"/>
        <v>0</v>
      </c>
      <c r="BY235" s="10" t="str">
        <f>IFERROR(VLOOKUP(A235,'24'!U:V,2,0),"0")</f>
        <v>0</v>
      </c>
      <c r="BZ235" s="5" t="s">
        <v>129</v>
      </c>
      <c r="CA235" s="15">
        <f t="shared" si="1519"/>
        <v>0</v>
      </c>
      <c r="CB235" s="10" t="str">
        <f>IFERROR(VLOOKUP(A235,'25'!U:V,2,0),"0")</f>
        <v>0</v>
      </c>
      <c r="CC235" s="5" t="s">
        <v>129</v>
      </c>
      <c r="CD235" s="15">
        <f t="shared" si="1520"/>
        <v>0</v>
      </c>
      <c r="CE235" s="10" t="str">
        <f>IFERROR(VLOOKUP(A235,'26'!U:V,2,0),"0")</f>
        <v>0</v>
      </c>
      <c r="CF235" s="5" t="s">
        <v>129</v>
      </c>
      <c r="CG235" s="15">
        <f t="shared" si="1521"/>
        <v>0</v>
      </c>
      <c r="CH235" s="10" t="str">
        <f>IFERROR(VLOOKUP(A235,'27'!U:V,2,0),"0")</f>
        <v>0</v>
      </c>
      <c r="CI235" s="5" t="s">
        <v>129</v>
      </c>
      <c r="CJ235" s="15">
        <f t="shared" si="1522"/>
        <v>0</v>
      </c>
      <c r="CK235" s="10" t="str">
        <f>IFERROR(VLOOKUP(A235,'28'!U:V,2,0),"0")</f>
        <v>0</v>
      </c>
      <c r="CL235" s="5" t="s">
        <v>129</v>
      </c>
      <c r="CM235" s="15">
        <f t="shared" si="1523"/>
        <v>0</v>
      </c>
      <c r="CN235" s="10" t="str">
        <f>IFERROR(VLOOKUP(A235,'29'!U:V,2,0),"0")</f>
        <v>0</v>
      </c>
      <c r="CO235" s="5" t="s">
        <v>129</v>
      </c>
      <c r="CP235" s="15">
        <f t="shared" si="1524"/>
        <v>0</v>
      </c>
      <c r="CQ235" s="10" t="str">
        <f>IFERROR(VLOOKUP(A235,'30'!U:V,2,0),"0")</f>
        <v>0</v>
      </c>
      <c r="CR235" s="5" t="s">
        <v>129</v>
      </c>
      <c r="CS235" s="15">
        <f t="shared" si="1525"/>
        <v>0</v>
      </c>
      <c r="CT235" s="10" t="str">
        <f>IFERROR(VLOOKUP(A235,'31'!U:V,2,0),"0")</f>
        <v>0</v>
      </c>
      <c r="CU235" s="5" t="s">
        <v>129</v>
      </c>
      <c r="CV235" s="15">
        <f t="shared" si="1194"/>
        <v>0</v>
      </c>
      <c r="CW235" s="10">
        <f>IFERROR(VLOOKUP(B235,'B-plus'!A:D,4,0),"0")</f>
        <v>18</v>
      </c>
      <c r="CX235" s="5" t="s">
        <v>129</v>
      </c>
      <c r="CY235" s="15">
        <f t="shared" si="1195"/>
        <v>720</v>
      </c>
    </row>
    <row r="236" spans="1:103" x14ac:dyDescent="0.25">
      <c r="A236" s="5" t="s">
        <v>10281</v>
      </c>
      <c r="B236" s="5">
        <v>1200019</v>
      </c>
      <c r="C236" s="4" t="s">
        <v>10282</v>
      </c>
      <c r="D236" s="13">
        <v>40</v>
      </c>
      <c r="E236" s="19">
        <f t="shared" si="1162"/>
        <v>0</v>
      </c>
      <c r="F236" s="5" t="s">
        <v>129</v>
      </c>
      <c r="G236" s="13">
        <f t="shared" si="1163"/>
        <v>0</v>
      </c>
      <c r="H236" s="10" t="str">
        <f>IFERROR(VLOOKUP(A236,'1'!U:V,2,0),"0")</f>
        <v>0</v>
      </c>
      <c r="I236" s="5" t="s">
        <v>129</v>
      </c>
      <c r="J236" s="15">
        <f t="shared" si="1496"/>
        <v>0</v>
      </c>
      <c r="K236" s="10" t="str">
        <f>IFERROR(VLOOKUP(A236,'2'!U:V,2,0),"0")</f>
        <v>0</v>
      </c>
      <c r="L236" s="5" t="s">
        <v>129</v>
      </c>
      <c r="M236" s="15">
        <f t="shared" si="1497"/>
        <v>0</v>
      </c>
      <c r="N236" s="10" t="str">
        <f>IFERROR(VLOOKUP(A236,'3'!U:V,2,0),"0")</f>
        <v>0</v>
      </c>
      <c r="O236" s="5" t="s">
        <v>129</v>
      </c>
      <c r="P236" s="15">
        <f t="shared" si="1498"/>
        <v>0</v>
      </c>
      <c r="Q236" s="10" t="str">
        <f>IFERROR(VLOOKUP(A236,'4'!U:V,2,0),"0")</f>
        <v>0</v>
      </c>
      <c r="R236" s="5" t="s">
        <v>129</v>
      </c>
      <c r="S236" s="15">
        <f t="shared" si="1499"/>
        <v>0</v>
      </c>
      <c r="T236" s="10" t="str">
        <f>IFERROR(VLOOKUP(A236,'5'!U:V,2,0),"0")</f>
        <v>0</v>
      </c>
      <c r="U236" s="5" t="s">
        <v>129</v>
      </c>
      <c r="V236" s="15">
        <f t="shared" si="1500"/>
        <v>0</v>
      </c>
      <c r="W236" s="10" t="str">
        <f>IFERROR(VLOOKUP(A236,'6'!U:V,2,0),"0")</f>
        <v>0</v>
      </c>
      <c r="X236" s="5" t="s">
        <v>129</v>
      </c>
      <c r="Y236" s="15">
        <f t="shared" si="1501"/>
        <v>0</v>
      </c>
      <c r="Z236" s="10" t="str">
        <f>IFERROR(VLOOKUP(A236,'7'!U:V,2,0),"0")</f>
        <v>0</v>
      </c>
      <c r="AA236" s="5" t="s">
        <v>129</v>
      </c>
      <c r="AB236" s="15">
        <f t="shared" si="1502"/>
        <v>0</v>
      </c>
      <c r="AC236" s="10" t="str">
        <f>IFERROR(VLOOKUP(A236,'8'!U:V,2,0),"0")</f>
        <v>0</v>
      </c>
      <c r="AD236" s="5" t="s">
        <v>129</v>
      </c>
      <c r="AE236" s="15">
        <f t="shared" si="1503"/>
        <v>0</v>
      </c>
      <c r="AF236" s="10" t="str">
        <f>IFERROR(VLOOKUP(A236,'9'!U:V,2,0),"0")</f>
        <v>0</v>
      </c>
      <c r="AG236" s="5" t="s">
        <v>129</v>
      </c>
      <c r="AH236" s="15">
        <f t="shared" si="1504"/>
        <v>0</v>
      </c>
      <c r="AI236" s="10" t="str">
        <f>IFERROR(VLOOKUP(A236,'10'!U:V,2,0),"0")</f>
        <v>0</v>
      </c>
      <c r="AJ236" s="5" t="s">
        <v>129</v>
      </c>
      <c r="AK236" s="15">
        <f t="shared" si="1505"/>
        <v>0</v>
      </c>
      <c r="AL236" s="10" t="str">
        <f>IFERROR(VLOOKUP(A236,'11'!U:V,2,0),"0")</f>
        <v>0</v>
      </c>
      <c r="AM236" s="5" t="s">
        <v>129</v>
      </c>
      <c r="AN236" s="15">
        <f t="shared" si="1506"/>
        <v>0</v>
      </c>
      <c r="AO236" s="10" t="str">
        <f>IFERROR(VLOOKUP(A236,'12'!U:V,2,0),"0")</f>
        <v>0</v>
      </c>
      <c r="AP236" s="5" t="s">
        <v>129</v>
      </c>
      <c r="AQ236" s="15">
        <f t="shared" si="1507"/>
        <v>0</v>
      </c>
      <c r="AR236" s="10" t="str">
        <f>IFERROR(VLOOKUP(A236,'13'!U:V,2,0),"0")</f>
        <v>0</v>
      </c>
      <c r="AS236" s="5" t="s">
        <v>129</v>
      </c>
      <c r="AT236" s="15">
        <f t="shared" si="1508"/>
        <v>0</v>
      </c>
      <c r="AU236" s="10" t="str">
        <f>IFERROR(VLOOKUP(A236,'14'!U:V,2,0),"0")</f>
        <v>0</v>
      </c>
      <c r="AV236" s="5" t="s">
        <v>129</v>
      </c>
      <c r="AW236" s="15">
        <f t="shared" si="1509"/>
        <v>0</v>
      </c>
      <c r="AX236" s="10" t="str">
        <f>IFERROR(VLOOKUP(A236,'15'!U:V,2,0),"0")</f>
        <v>0</v>
      </c>
      <c r="AY236" s="5" t="s">
        <v>129</v>
      </c>
      <c r="AZ236" s="15">
        <f t="shared" si="1510"/>
        <v>0</v>
      </c>
      <c r="BA236" s="10" t="str">
        <f>IFERROR(VLOOKUP(A236,'16'!U:V,2,0),"0")</f>
        <v>0</v>
      </c>
      <c r="BB236" s="5" t="s">
        <v>129</v>
      </c>
      <c r="BC236" s="15">
        <f t="shared" si="1511"/>
        <v>0</v>
      </c>
      <c r="BD236" s="10" t="str">
        <f>IFERROR(VLOOKUP(A236,'17'!U:V,2,0),"0")</f>
        <v>0</v>
      </c>
      <c r="BE236" s="5" t="s">
        <v>129</v>
      </c>
      <c r="BF236" s="15">
        <f t="shared" si="1512"/>
        <v>0</v>
      </c>
      <c r="BG236" s="10" t="str">
        <f>IFERROR(VLOOKUP(A236,'18'!U:V,2,0),"0")</f>
        <v>0</v>
      </c>
      <c r="BH236" s="5" t="s">
        <v>129</v>
      </c>
      <c r="BI236" s="15">
        <f t="shared" si="1513"/>
        <v>0</v>
      </c>
      <c r="BJ236" s="10" t="str">
        <f>IFERROR(VLOOKUP(A236,'19'!U:V,2,0),"0")</f>
        <v>0</v>
      </c>
      <c r="BK236" s="5" t="s">
        <v>129</v>
      </c>
      <c r="BL236" s="15">
        <f t="shared" si="1514"/>
        <v>0</v>
      </c>
      <c r="BM236" s="10" t="str">
        <f>IFERROR(VLOOKUP(A236,'20'!U:V,2,0),"0")</f>
        <v>0</v>
      </c>
      <c r="BN236" s="5" t="s">
        <v>129</v>
      </c>
      <c r="BO236" s="15">
        <f t="shared" si="1515"/>
        <v>0</v>
      </c>
      <c r="BP236" s="10" t="str">
        <f>IFERROR(VLOOKUP(A236,'21'!U:V,2,0),"0")</f>
        <v>0</v>
      </c>
      <c r="BQ236" s="5" t="s">
        <v>129</v>
      </c>
      <c r="BR236" s="15">
        <f t="shared" si="1516"/>
        <v>0</v>
      </c>
      <c r="BS236" s="10" t="str">
        <f>IFERROR(VLOOKUP(A236,'22'!U:V,2,0),"0")</f>
        <v>0</v>
      </c>
      <c r="BT236" s="5" t="s">
        <v>129</v>
      </c>
      <c r="BU236" s="15">
        <f t="shared" si="1517"/>
        <v>0</v>
      </c>
      <c r="BV236" s="10" t="str">
        <f>IFERROR(VLOOKUP(A236,'23'!U:V,2,0),"0")</f>
        <v>0</v>
      </c>
      <c r="BW236" s="5" t="s">
        <v>129</v>
      </c>
      <c r="BX236" s="15">
        <f t="shared" si="1518"/>
        <v>0</v>
      </c>
      <c r="BY236" s="10" t="str">
        <f>IFERROR(VLOOKUP(A236,'24'!U:V,2,0),"0")</f>
        <v>0</v>
      </c>
      <c r="BZ236" s="5" t="s">
        <v>129</v>
      </c>
      <c r="CA236" s="15">
        <f t="shared" si="1519"/>
        <v>0</v>
      </c>
      <c r="CB236" s="10" t="str">
        <f>IFERROR(VLOOKUP(A236,'25'!U:V,2,0),"0")</f>
        <v>0</v>
      </c>
      <c r="CC236" s="5" t="s">
        <v>129</v>
      </c>
      <c r="CD236" s="15">
        <f t="shared" si="1520"/>
        <v>0</v>
      </c>
      <c r="CE236" s="10" t="str">
        <f>IFERROR(VLOOKUP(A236,'26'!U:V,2,0),"0")</f>
        <v>0</v>
      </c>
      <c r="CF236" s="5" t="s">
        <v>129</v>
      </c>
      <c r="CG236" s="15">
        <f t="shared" si="1521"/>
        <v>0</v>
      </c>
      <c r="CH236" s="10" t="str">
        <f>IFERROR(VLOOKUP(A236,'27'!U:V,2,0),"0")</f>
        <v>0</v>
      </c>
      <c r="CI236" s="5" t="s">
        <v>129</v>
      </c>
      <c r="CJ236" s="15">
        <f t="shared" si="1522"/>
        <v>0</v>
      </c>
      <c r="CK236" s="10" t="str">
        <f>IFERROR(VLOOKUP(A236,'28'!U:V,2,0),"0")</f>
        <v>0</v>
      </c>
      <c r="CL236" s="5" t="s">
        <v>129</v>
      </c>
      <c r="CM236" s="15">
        <f t="shared" si="1523"/>
        <v>0</v>
      </c>
      <c r="CN236" s="10" t="str">
        <f>IFERROR(VLOOKUP(A236,'29'!U:V,2,0),"0")</f>
        <v>0</v>
      </c>
      <c r="CO236" s="5" t="s">
        <v>129</v>
      </c>
      <c r="CP236" s="15">
        <f t="shared" si="1524"/>
        <v>0</v>
      </c>
      <c r="CQ236" s="10" t="str">
        <f>IFERROR(VLOOKUP(A236,'30'!U:V,2,0),"0")</f>
        <v>0</v>
      </c>
      <c r="CR236" s="5" t="s">
        <v>129</v>
      </c>
      <c r="CS236" s="15">
        <f t="shared" si="1525"/>
        <v>0</v>
      </c>
      <c r="CT236" s="10" t="str">
        <f>IFERROR(VLOOKUP(A236,'31'!U:V,2,0),"0")</f>
        <v>0</v>
      </c>
      <c r="CU236" s="5" t="s">
        <v>129</v>
      </c>
      <c r="CV236" s="15">
        <f t="shared" si="1194"/>
        <v>0</v>
      </c>
      <c r="CW236" s="10">
        <f>IFERROR(VLOOKUP(B236,'B-plus'!A:D,4,0),"0")</f>
        <v>39</v>
      </c>
      <c r="CX236" s="5" t="s">
        <v>129</v>
      </c>
      <c r="CY236" s="15">
        <f t="shared" si="1195"/>
        <v>1560</v>
      </c>
    </row>
    <row r="237" spans="1:103" x14ac:dyDescent="0.25">
      <c r="A237" s="5" t="s">
        <v>10283</v>
      </c>
      <c r="B237" s="5">
        <v>1200035</v>
      </c>
      <c r="C237" s="4" t="s">
        <v>10284</v>
      </c>
      <c r="D237" s="13">
        <v>80</v>
      </c>
      <c r="E237" s="19">
        <f t="shared" si="1162"/>
        <v>0</v>
      </c>
      <c r="F237" s="5" t="s">
        <v>129</v>
      </c>
      <c r="G237" s="13">
        <f t="shared" si="1163"/>
        <v>0</v>
      </c>
      <c r="H237" s="10" t="str">
        <f>IFERROR(VLOOKUP(A237,'1'!U:V,2,0),"0")</f>
        <v>0</v>
      </c>
      <c r="I237" s="5" t="s">
        <v>129</v>
      </c>
      <c r="J237" s="15">
        <f t="shared" si="1496"/>
        <v>0</v>
      </c>
      <c r="K237" s="10" t="str">
        <f>IFERROR(VLOOKUP(A237,'2'!U:V,2,0),"0")</f>
        <v>0</v>
      </c>
      <c r="L237" s="5" t="s">
        <v>129</v>
      </c>
      <c r="M237" s="15">
        <f t="shared" si="1497"/>
        <v>0</v>
      </c>
      <c r="N237" s="10" t="str">
        <f>IFERROR(VLOOKUP(A237,'3'!U:V,2,0),"0")</f>
        <v>0</v>
      </c>
      <c r="O237" s="5" t="s">
        <v>129</v>
      </c>
      <c r="P237" s="15">
        <f t="shared" si="1498"/>
        <v>0</v>
      </c>
      <c r="Q237" s="10" t="str">
        <f>IFERROR(VLOOKUP(A237,'4'!U:V,2,0),"0")</f>
        <v>0</v>
      </c>
      <c r="R237" s="5" t="s">
        <v>129</v>
      </c>
      <c r="S237" s="15">
        <f t="shared" si="1499"/>
        <v>0</v>
      </c>
      <c r="T237" s="10" t="str">
        <f>IFERROR(VLOOKUP(A237,'5'!U:V,2,0),"0")</f>
        <v>0</v>
      </c>
      <c r="U237" s="5" t="s">
        <v>129</v>
      </c>
      <c r="V237" s="15">
        <f t="shared" si="1500"/>
        <v>0</v>
      </c>
      <c r="W237" s="10" t="str">
        <f>IFERROR(VLOOKUP(A237,'6'!U:V,2,0),"0")</f>
        <v>0</v>
      </c>
      <c r="X237" s="5" t="s">
        <v>129</v>
      </c>
      <c r="Y237" s="15">
        <f t="shared" si="1501"/>
        <v>0</v>
      </c>
      <c r="Z237" s="10" t="str">
        <f>IFERROR(VLOOKUP(A237,'7'!U:V,2,0),"0")</f>
        <v>0</v>
      </c>
      <c r="AA237" s="5" t="s">
        <v>129</v>
      </c>
      <c r="AB237" s="15">
        <f t="shared" si="1502"/>
        <v>0</v>
      </c>
      <c r="AC237" s="10" t="str">
        <f>IFERROR(VLOOKUP(A237,'8'!U:V,2,0),"0")</f>
        <v>0</v>
      </c>
      <c r="AD237" s="5" t="s">
        <v>129</v>
      </c>
      <c r="AE237" s="15">
        <f t="shared" si="1503"/>
        <v>0</v>
      </c>
      <c r="AF237" s="10" t="str">
        <f>IFERROR(VLOOKUP(A237,'9'!U:V,2,0),"0")</f>
        <v>0</v>
      </c>
      <c r="AG237" s="5" t="s">
        <v>129</v>
      </c>
      <c r="AH237" s="15">
        <f t="shared" si="1504"/>
        <v>0</v>
      </c>
      <c r="AI237" s="10" t="str">
        <f>IFERROR(VLOOKUP(A237,'10'!U:V,2,0),"0")</f>
        <v>0</v>
      </c>
      <c r="AJ237" s="5" t="s">
        <v>129</v>
      </c>
      <c r="AK237" s="15">
        <f t="shared" si="1505"/>
        <v>0</v>
      </c>
      <c r="AL237" s="10" t="str">
        <f>IFERROR(VLOOKUP(A237,'11'!U:V,2,0),"0")</f>
        <v>0</v>
      </c>
      <c r="AM237" s="5" t="s">
        <v>129</v>
      </c>
      <c r="AN237" s="15">
        <f t="shared" si="1506"/>
        <v>0</v>
      </c>
      <c r="AO237" s="10" t="str">
        <f>IFERROR(VLOOKUP(A237,'12'!U:V,2,0),"0")</f>
        <v>0</v>
      </c>
      <c r="AP237" s="5" t="s">
        <v>129</v>
      </c>
      <c r="AQ237" s="15">
        <f t="shared" si="1507"/>
        <v>0</v>
      </c>
      <c r="AR237" s="10" t="str">
        <f>IFERROR(VLOOKUP(A237,'13'!U:V,2,0),"0")</f>
        <v>0</v>
      </c>
      <c r="AS237" s="5" t="s">
        <v>129</v>
      </c>
      <c r="AT237" s="15">
        <f t="shared" si="1508"/>
        <v>0</v>
      </c>
      <c r="AU237" s="10" t="str">
        <f>IFERROR(VLOOKUP(A237,'14'!U:V,2,0),"0")</f>
        <v>0</v>
      </c>
      <c r="AV237" s="5" t="s">
        <v>129</v>
      </c>
      <c r="AW237" s="15">
        <f t="shared" si="1509"/>
        <v>0</v>
      </c>
      <c r="AX237" s="10" t="str">
        <f>IFERROR(VLOOKUP(A237,'15'!U:V,2,0),"0")</f>
        <v>0</v>
      </c>
      <c r="AY237" s="5" t="s">
        <v>129</v>
      </c>
      <c r="AZ237" s="15">
        <f t="shared" si="1510"/>
        <v>0</v>
      </c>
      <c r="BA237" s="10" t="str">
        <f>IFERROR(VLOOKUP(A237,'16'!U:V,2,0),"0")</f>
        <v>0</v>
      </c>
      <c r="BB237" s="5" t="s">
        <v>129</v>
      </c>
      <c r="BC237" s="15">
        <f t="shared" si="1511"/>
        <v>0</v>
      </c>
      <c r="BD237" s="10" t="str">
        <f>IFERROR(VLOOKUP(A237,'17'!U:V,2,0),"0")</f>
        <v>0</v>
      </c>
      <c r="BE237" s="5" t="s">
        <v>129</v>
      </c>
      <c r="BF237" s="15">
        <f t="shared" si="1512"/>
        <v>0</v>
      </c>
      <c r="BG237" s="10" t="str">
        <f>IFERROR(VLOOKUP(A237,'18'!U:V,2,0),"0")</f>
        <v>0</v>
      </c>
      <c r="BH237" s="5" t="s">
        <v>129</v>
      </c>
      <c r="BI237" s="15">
        <f t="shared" si="1513"/>
        <v>0</v>
      </c>
      <c r="BJ237" s="10" t="str">
        <f>IFERROR(VLOOKUP(A237,'19'!U:V,2,0),"0")</f>
        <v>0</v>
      </c>
      <c r="BK237" s="5" t="s">
        <v>129</v>
      </c>
      <c r="BL237" s="15">
        <f t="shared" si="1514"/>
        <v>0</v>
      </c>
      <c r="BM237" s="10" t="str">
        <f>IFERROR(VLOOKUP(A237,'20'!U:V,2,0),"0")</f>
        <v>0</v>
      </c>
      <c r="BN237" s="5" t="s">
        <v>129</v>
      </c>
      <c r="BO237" s="15">
        <f t="shared" si="1515"/>
        <v>0</v>
      </c>
      <c r="BP237" s="10" t="str">
        <f>IFERROR(VLOOKUP(A237,'21'!U:V,2,0),"0")</f>
        <v>0</v>
      </c>
      <c r="BQ237" s="5" t="s">
        <v>129</v>
      </c>
      <c r="BR237" s="15">
        <f t="shared" si="1516"/>
        <v>0</v>
      </c>
      <c r="BS237" s="10" t="str">
        <f>IFERROR(VLOOKUP(A237,'22'!U:V,2,0),"0")</f>
        <v>0</v>
      </c>
      <c r="BT237" s="5" t="s">
        <v>129</v>
      </c>
      <c r="BU237" s="15">
        <f t="shared" si="1517"/>
        <v>0</v>
      </c>
      <c r="BV237" s="10" t="str">
        <f>IFERROR(VLOOKUP(A237,'23'!U:V,2,0),"0")</f>
        <v>0</v>
      </c>
      <c r="BW237" s="5" t="s">
        <v>129</v>
      </c>
      <c r="BX237" s="15">
        <f t="shared" si="1518"/>
        <v>0</v>
      </c>
      <c r="BY237" s="10" t="str">
        <f>IFERROR(VLOOKUP(A237,'24'!U:V,2,0),"0")</f>
        <v>0</v>
      </c>
      <c r="BZ237" s="5" t="s">
        <v>129</v>
      </c>
      <c r="CA237" s="15">
        <f t="shared" si="1519"/>
        <v>0</v>
      </c>
      <c r="CB237" s="10" t="str">
        <f>IFERROR(VLOOKUP(A237,'25'!U:V,2,0),"0")</f>
        <v>0</v>
      </c>
      <c r="CC237" s="5" t="s">
        <v>129</v>
      </c>
      <c r="CD237" s="15">
        <f t="shared" si="1520"/>
        <v>0</v>
      </c>
      <c r="CE237" s="10" t="str">
        <f>IFERROR(VLOOKUP(A237,'26'!U:V,2,0),"0")</f>
        <v>0</v>
      </c>
      <c r="CF237" s="5" t="s">
        <v>129</v>
      </c>
      <c r="CG237" s="15">
        <f t="shared" si="1521"/>
        <v>0</v>
      </c>
      <c r="CH237" s="10" t="str">
        <f>IFERROR(VLOOKUP(A237,'27'!U:V,2,0),"0")</f>
        <v>0</v>
      </c>
      <c r="CI237" s="5" t="s">
        <v>129</v>
      </c>
      <c r="CJ237" s="15">
        <f t="shared" si="1522"/>
        <v>0</v>
      </c>
      <c r="CK237" s="10" t="str">
        <f>IFERROR(VLOOKUP(A237,'28'!U:V,2,0),"0")</f>
        <v>0</v>
      </c>
      <c r="CL237" s="5" t="s">
        <v>129</v>
      </c>
      <c r="CM237" s="15">
        <f t="shared" si="1523"/>
        <v>0</v>
      </c>
      <c r="CN237" s="10" t="str">
        <f>IFERROR(VLOOKUP(A237,'29'!U:V,2,0),"0")</f>
        <v>0</v>
      </c>
      <c r="CO237" s="5" t="s">
        <v>129</v>
      </c>
      <c r="CP237" s="15">
        <f t="shared" si="1524"/>
        <v>0</v>
      </c>
      <c r="CQ237" s="10" t="str">
        <f>IFERROR(VLOOKUP(A237,'30'!U:V,2,0),"0")</f>
        <v>0</v>
      </c>
      <c r="CR237" s="5" t="s">
        <v>129</v>
      </c>
      <c r="CS237" s="15">
        <f t="shared" si="1525"/>
        <v>0</v>
      </c>
      <c r="CT237" s="10" t="str">
        <f>IFERROR(VLOOKUP(A237,'31'!U:V,2,0),"0")</f>
        <v>0</v>
      </c>
      <c r="CU237" s="5" t="s">
        <v>129</v>
      </c>
      <c r="CV237" s="15">
        <f t="shared" si="1194"/>
        <v>0</v>
      </c>
      <c r="CW237" s="10">
        <f>IFERROR(VLOOKUP(B237,'B-plus'!A:D,4,0),"0")</f>
        <v>452</v>
      </c>
      <c r="CX237" s="5" t="s">
        <v>129</v>
      </c>
      <c r="CY237" s="15">
        <f t="shared" si="1195"/>
        <v>36160</v>
      </c>
    </row>
    <row r="238" spans="1:103" x14ac:dyDescent="0.25">
      <c r="A238" s="5" t="s">
        <v>10286</v>
      </c>
      <c r="B238" s="5">
        <v>3001200</v>
      </c>
      <c r="C238" s="4" t="s">
        <v>10287</v>
      </c>
      <c r="D238" s="13">
        <v>13.16</v>
      </c>
      <c r="E238" s="19">
        <f t="shared" si="1162"/>
        <v>0</v>
      </c>
      <c r="F238" s="5" t="s">
        <v>129</v>
      </c>
      <c r="G238" s="13">
        <f t="shared" si="1163"/>
        <v>0</v>
      </c>
      <c r="H238" s="10" t="str">
        <f>IFERROR(VLOOKUP(A238,'1'!U:V,2,0),"0")</f>
        <v>0</v>
      </c>
      <c r="I238" s="5" t="s">
        <v>129</v>
      </c>
      <c r="J238" s="15">
        <f t="shared" si="1496"/>
        <v>0</v>
      </c>
      <c r="K238" s="10" t="str">
        <f>IFERROR(VLOOKUP(A238,'2'!U:V,2,0),"0")</f>
        <v>0</v>
      </c>
      <c r="L238" s="5" t="s">
        <v>129</v>
      </c>
      <c r="M238" s="15">
        <f t="shared" si="1497"/>
        <v>0</v>
      </c>
      <c r="N238" s="10" t="str">
        <f>IFERROR(VLOOKUP(A238,'3'!U:V,2,0),"0")</f>
        <v>0</v>
      </c>
      <c r="O238" s="5" t="s">
        <v>129</v>
      </c>
      <c r="P238" s="15">
        <f t="shared" si="1498"/>
        <v>0</v>
      </c>
      <c r="Q238" s="10" t="str">
        <f>IFERROR(VLOOKUP(A238,'4'!U:V,2,0),"0")</f>
        <v>0</v>
      </c>
      <c r="R238" s="5" t="s">
        <v>129</v>
      </c>
      <c r="S238" s="15">
        <f t="shared" si="1499"/>
        <v>0</v>
      </c>
      <c r="T238" s="10" t="str">
        <f>IFERROR(VLOOKUP(A238,'5'!U:V,2,0),"0")</f>
        <v>0</v>
      </c>
      <c r="U238" s="5" t="s">
        <v>129</v>
      </c>
      <c r="V238" s="15">
        <f t="shared" si="1500"/>
        <v>0</v>
      </c>
      <c r="W238" s="10" t="str">
        <f>IFERROR(VLOOKUP(A238,'6'!U:V,2,0),"0")</f>
        <v>0</v>
      </c>
      <c r="X238" s="5" t="s">
        <v>129</v>
      </c>
      <c r="Y238" s="15">
        <f t="shared" si="1501"/>
        <v>0</v>
      </c>
      <c r="Z238" s="10" t="str">
        <f>IFERROR(VLOOKUP(A238,'7'!U:V,2,0),"0")</f>
        <v>0</v>
      </c>
      <c r="AA238" s="5" t="s">
        <v>129</v>
      </c>
      <c r="AB238" s="15">
        <f t="shared" si="1502"/>
        <v>0</v>
      </c>
      <c r="AC238" s="10" t="str">
        <f>IFERROR(VLOOKUP(A238,'8'!U:V,2,0),"0")</f>
        <v>0</v>
      </c>
      <c r="AD238" s="5" t="s">
        <v>129</v>
      </c>
      <c r="AE238" s="15">
        <f t="shared" si="1503"/>
        <v>0</v>
      </c>
      <c r="AF238" s="10" t="str">
        <f>IFERROR(VLOOKUP(A238,'9'!U:V,2,0),"0")</f>
        <v>0</v>
      </c>
      <c r="AG238" s="5" t="s">
        <v>129</v>
      </c>
      <c r="AH238" s="15">
        <f t="shared" si="1504"/>
        <v>0</v>
      </c>
      <c r="AI238" s="10" t="str">
        <f>IFERROR(VLOOKUP(A238,'10'!U:V,2,0),"0")</f>
        <v>0</v>
      </c>
      <c r="AJ238" s="5" t="s">
        <v>129</v>
      </c>
      <c r="AK238" s="15">
        <f t="shared" si="1505"/>
        <v>0</v>
      </c>
      <c r="AL238" s="10" t="str">
        <f>IFERROR(VLOOKUP(A238,'11'!U:V,2,0),"0")</f>
        <v>0</v>
      </c>
      <c r="AM238" s="5" t="s">
        <v>129</v>
      </c>
      <c r="AN238" s="15">
        <f t="shared" si="1506"/>
        <v>0</v>
      </c>
      <c r="AO238" s="10" t="str">
        <f>IFERROR(VLOOKUP(A238,'12'!U:V,2,0),"0")</f>
        <v>0</v>
      </c>
      <c r="AP238" s="5" t="s">
        <v>129</v>
      </c>
      <c r="AQ238" s="15">
        <f t="shared" si="1507"/>
        <v>0</v>
      </c>
      <c r="AR238" s="10" t="str">
        <f>IFERROR(VLOOKUP(A238,'13'!U:V,2,0),"0")</f>
        <v>0</v>
      </c>
      <c r="AS238" s="5" t="s">
        <v>129</v>
      </c>
      <c r="AT238" s="15">
        <f t="shared" si="1508"/>
        <v>0</v>
      </c>
      <c r="AU238" s="10" t="str">
        <f>IFERROR(VLOOKUP(A238,'14'!U:V,2,0),"0")</f>
        <v>0</v>
      </c>
      <c r="AV238" s="5" t="s">
        <v>129</v>
      </c>
      <c r="AW238" s="15">
        <f t="shared" si="1509"/>
        <v>0</v>
      </c>
      <c r="AX238" s="10" t="str">
        <f>IFERROR(VLOOKUP(A238,'15'!U:V,2,0),"0")</f>
        <v>0</v>
      </c>
      <c r="AY238" s="5" t="s">
        <v>129</v>
      </c>
      <c r="AZ238" s="15">
        <f t="shared" si="1510"/>
        <v>0</v>
      </c>
      <c r="BA238" s="10" t="str">
        <f>IFERROR(VLOOKUP(A238,'16'!U:V,2,0),"0")</f>
        <v>0</v>
      </c>
      <c r="BB238" s="5" t="s">
        <v>129</v>
      </c>
      <c r="BC238" s="15">
        <f t="shared" si="1511"/>
        <v>0</v>
      </c>
      <c r="BD238" s="10" t="str">
        <f>IFERROR(VLOOKUP(A238,'17'!U:V,2,0),"0")</f>
        <v>0</v>
      </c>
      <c r="BE238" s="5" t="s">
        <v>129</v>
      </c>
      <c r="BF238" s="15">
        <f t="shared" si="1512"/>
        <v>0</v>
      </c>
      <c r="BG238" s="10" t="str">
        <f>IFERROR(VLOOKUP(A238,'18'!U:V,2,0),"0")</f>
        <v>0</v>
      </c>
      <c r="BH238" s="5" t="s">
        <v>129</v>
      </c>
      <c r="BI238" s="15">
        <f t="shared" si="1513"/>
        <v>0</v>
      </c>
      <c r="BJ238" s="10" t="str">
        <f>IFERROR(VLOOKUP(A238,'19'!U:V,2,0),"0")</f>
        <v>0</v>
      </c>
      <c r="BK238" s="5" t="s">
        <v>129</v>
      </c>
      <c r="BL238" s="15">
        <f t="shared" si="1514"/>
        <v>0</v>
      </c>
      <c r="BM238" s="10" t="str">
        <f>IFERROR(VLOOKUP(A238,'20'!U:V,2,0),"0")</f>
        <v>0</v>
      </c>
      <c r="BN238" s="5" t="s">
        <v>129</v>
      </c>
      <c r="BO238" s="15">
        <f t="shared" si="1515"/>
        <v>0</v>
      </c>
      <c r="BP238" s="10" t="str">
        <f>IFERROR(VLOOKUP(A238,'21'!U:V,2,0),"0")</f>
        <v>0</v>
      </c>
      <c r="BQ238" s="5" t="s">
        <v>129</v>
      </c>
      <c r="BR238" s="15">
        <f t="shared" si="1516"/>
        <v>0</v>
      </c>
      <c r="BS238" s="10" t="str">
        <f>IFERROR(VLOOKUP(A238,'22'!U:V,2,0),"0")</f>
        <v>0</v>
      </c>
      <c r="BT238" s="5" t="s">
        <v>129</v>
      </c>
      <c r="BU238" s="15">
        <f t="shared" si="1517"/>
        <v>0</v>
      </c>
      <c r="BV238" s="10" t="str">
        <f>IFERROR(VLOOKUP(A238,'23'!U:V,2,0),"0")</f>
        <v>0</v>
      </c>
      <c r="BW238" s="5" t="s">
        <v>129</v>
      </c>
      <c r="BX238" s="15">
        <f t="shared" si="1518"/>
        <v>0</v>
      </c>
      <c r="BY238" s="10" t="str">
        <f>IFERROR(VLOOKUP(A238,'24'!U:V,2,0),"0")</f>
        <v>0</v>
      </c>
      <c r="BZ238" s="5" t="s">
        <v>129</v>
      </c>
      <c r="CA238" s="15">
        <f t="shared" si="1519"/>
        <v>0</v>
      </c>
      <c r="CB238" s="10" t="str">
        <f>IFERROR(VLOOKUP(A238,'25'!U:V,2,0),"0")</f>
        <v>0</v>
      </c>
      <c r="CC238" s="5" t="s">
        <v>129</v>
      </c>
      <c r="CD238" s="15">
        <f t="shared" si="1520"/>
        <v>0</v>
      </c>
      <c r="CE238" s="10" t="str">
        <f>IFERROR(VLOOKUP(A238,'26'!U:V,2,0),"0")</f>
        <v>0</v>
      </c>
      <c r="CF238" s="5" t="s">
        <v>129</v>
      </c>
      <c r="CG238" s="15">
        <f t="shared" si="1521"/>
        <v>0</v>
      </c>
      <c r="CH238" s="10" t="str">
        <f>IFERROR(VLOOKUP(A238,'27'!U:V,2,0),"0")</f>
        <v>0</v>
      </c>
      <c r="CI238" s="5" t="s">
        <v>129</v>
      </c>
      <c r="CJ238" s="15">
        <f t="shared" si="1522"/>
        <v>0</v>
      </c>
      <c r="CK238" s="10" t="str">
        <f>IFERROR(VLOOKUP(A238,'28'!U:V,2,0),"0")</f>
        <v>0</v>
      </c>
      <c r="CL238" s="5" t="s">
        <v>129</v>
      </c>
      <c r="CM238" s="15">
        <f t="shared" si="1523"/>
        <v>0</v>
      </c>
      <c r="CN238" s="10" t="str">
        <f>IFERROR(VLOOKUP(A238,'29'!U:V,2,0),"0")</f>
        <v>0</v>
      </c>
      <c r="CO238" s="5" t="s">
        <v>129</v>
      </c>
      <c r="CP238" s="15">
        <f t="shared" si="1524"/>
        <v>0</v>
      </c>
      <c r="CQ238" s="10" t="str">
        <f>IFERROR(VLOOKUP(A238,'30'!U:V,2,0),"0")</f>
        <v>0</v>
      </c>
      <c r="CR238" s="5" t="s">
        <v>129</v>
      </c>
      <c r="CS238" s="15">
        <f t="shared" si="1525"/>
        <v>0</v>
      </c>
      <c r="CT238" s="10" t="str">
        <f>IFERROR(VLOOKUP(A238,'31'!U:V,2,0),"0")</f>
        <v>0</v>
      </c>
      <c r="CU238" s="5" t="s">
        <v>129</v>
      </c>
      <c r="CV238" s="15">
        <f t="shared" si="1194"/>
        <v>0</v>
      </c>
      <c r="CW238" s="10">
        <f>IFERROR(VLOOKUP(B238,'B-plus'!A:D,4,0),"0")</f>
        <v>80</v>
      </c>
      <c r="CX238" s="5" t="s">
        <v>129</v>
      </c>
      <c r="CY238" s="15">
        <f t="shared" si="1195"/>
        <v>1052.8</v>
      </c>
    </row>
    <row r="239" spans="1:103" x14ac:dyDescent="0.25">
      <c r="A239" s="5" t="s">
        <v>10385</v>
      </c>
      <c r="B239" s="5">
        <v>1111121</v>
      </c>
      <c r="C239" s="4" t="s">
        <v>10386</v>
      </c>
      <c r="D239" s="13">
        <v>31.55</v>
      </c>
      <c r="E239" s="19">
        <f t="shared" si="1162"/>
        <v>146</v>
      </c>
      <c r="F239" s="5" t="s">
        <v>129</v>
      </c>
      <c r="G239" s="13">
        <f t="shared" si="1163"/>
        <v>4606.3</v>
      </c>
      <c r="H239" s="10" t="str">
        <f>IFERROR(VLOOKUP(A239,'1'!U:V,2,0),"0")</f>
        <v>0</v>
      </c>
      <c r="I239" s="5" t="s">
        <v>129</v>
      </c>
      <c r="J239" s="15">
        <f t="shared" ref="J239" si="1526">+H239*D239</f>
        <v>0</v>
      </c>
      <c r="K239" s="10" t="str">
        <f>IFERROR(VLOOKUP(A239,'2'!U:V,2,0),"0")</f>
        <v>0</v>
      </c>
      <c r="L239" s="5" t="s">
        <v>129</v>
      </c>
      <c r="M239" s="15">
        <f t="shared" ref="M239" si="1527">+K239*D239</f>
        <v>0</v>
      </c>
      <c r="N239" s="10" t="str">
        <f>IFERROR(VLOOKUP(A239,'3'!U:V,2,0),"0")</f>
        <v>0</v>
      </c>
      <c r="O239" s="5" t="s">
        <v>129</v>
      </c>
      <c r="P239" s="15">
        <f t="shared" ref="P239" si="1528">+N239*D239</f>
        <v>0</v>
      </c>
      <c r="Q239" s="10" t="str">
        <f>IFERROR(VLOOKUP(A239,'4'!U:V,2,0),"0")</f>
        <v>0</v>
      </c>
      <c r="R239" s="5" t="s">
        <v>129</v>
      </c>
      <c r="S239" s="15">
        <f t="shared" ref="S239" si="1529">+Q239*D239</f>
        <v>0</v>
      </c>
      <c r="T239" s="10" t="str">
        <f>IFERROR(VLOOKUP(A239,'5'!U:V,2,0),"0")</f>
        <v>0</v>
      </c>
      <c r="U239" s="5" t="s">
        <v>129</v>
      </c>
      <c r="V239" s="15">
        <f t="shared" ref="V239" si="1530">+T239*D239</f>
        <v>0</v>
      </c>
      <c r="W239" s="10" t="str">
        <f>IFERROR(VLOOKUP(A239,'6'!U:V,2,0),"0")</f>
        <v>0</v>
      </c>
      <c r="X239" s="5" t="s">
        <v>129</v>
      </c>
      <c r="Y239" s="15">
        <f t="shared" ref="Y239" si="1531">+W239*D239</f>
        <v>0</v>
      </c>
      <c r="Z239" s="10" t="str">
        <f>IFERROR(VLOOKUP(A239,'7'!U:V,2,0),"0")</f>
        <v>0</v>
      </c>
      <c r="AA239" s="5" t="s">
        <v>129</v>
      </c>
      <c r="AB239" s="15">
        <f t="shared" ref="AB239" si="1532">+Z239*D239</f>
        <v>0</v>
      </c>
      <c r="AC239" s="10" t="str">
        <f>IFERROR(VLOOKUP(A239,'8'!U:V,2,0),"0")</f>
        <v>0</v>
      </c>
      <c r="AD239" s="5" t="s">
        <v>129</v>
      </c>
      <c r="AE239" s="15">
        <f t="shared" ref="AE239" si="1533">+AC239*D239</f>
        <v>0</v>
      </c>
      <c r="AF239" s="10" t="str">
        <f>IFERROR(VLOOKUP(A239,'9'!U:V,2,0),"0")</f>
        <v>0</v>
      </c>
      <c r="AG239" s="5" t="s">
        <v>129</v>
      </c>
      <c r="AH239" s="15">
        <f t="shared" ref="AH239" si="1534">+AF239*D239</f>
        <v>0</v>
      </c>
      <c r="AI239" s="10" t="str">
        <f>IFERROR(VLOOKUP(A239,'10'!U:V,2,0),"0")</f>
        <v>0</v>
      </c>
      <c r="AJ239" s="5" t="s">
        <v>129</v>
      </c>
      <c r="AK239" s="15">
        <f t="shared" ref="AK239" si="1535">+AI239*D239</f>
        <v>0</v>
      </c>
      <c r="AL239" s="10">
        <f>IFERROR(VLOOKUP(A239,'11'!U:V,2,0),"0")</f>
        <v>8</v>
      </c>
      <c r="AM239" s="5" t="s">
        <v>129</v>
      </c>
      <c r="AN239" s="15">
        <f t="shared" ref="AN239" si="1536">+AL239*D239</f>
        <v>252.4</v>
      </c>
      <c r="AO239" s="10">
        <f>IFERROR(VLOOKUP(A239,'12'!U:V,2,0),"0")</f>
        <v>14</v>
      </c>
      <c r="AP239" s="5" t="s">
        <v>129</v>
      </c>
      <c r="AQ239" s="15">
        <f t="shared" ref="AQ239" si="1537">+AO239*D239</f>
        <v>441.7</v>
      </c>
      <c r="AR239" s="10">
        <f>IFERROR(VLOOKUP(A239,'13'!U:V,2,0),"0")</f>
        <v>24</v>
      </c>
      <c r="AS239" s="5" t="s">
        <v>129</v>
      </c>
      <c r="AT239" s="15">
        <f t="shared" ref="AT239" si="1538">+AR239*D239</f>
        <v>757.2</v>
      </c>
      <c r="AU239" s="10">
        <f>IFERROR(VLOOKUP(A239,'14'!U:V,2,0),"0")</f>
        <v>24</v>
      </c>
      <c r="AV239" s="5" t="s">
        <v>129</v>
      </c>
      <c r="AW239" s="15">
        <f t="shared" ref="AW239" si="1539">+AU239*D239</f>
        <v>757.2</v>
      </c>
      <c r="AX239" s="10">
        <f>IFERROR(VLOOKUP(A239,'15'!U:V,2,0),"0")</f>
        <v>42</v>
      </c>
      <c r="AY239" s="5" t="s">
        <v>129</v>
      </c>
      <c r="AZ239" s="15">
        <f t="shared" ref="AZ239" si="1540">+AX239*D239</f>
        <v>1325.1000000000001</v>
      </c>
      <c r="BA239" s="10">
        <f>IFERROR(VLOOKUP(A239,'16'!U:V,2,0),"0")</f>
        <v>22</v>
      </c>
      <c r="BB239" s="5" t="s">
        <v>129</v>
      </c>
      <c r="BC239" s="15">
        <f t="shared" ref="BC239" si="1541">+BA239*D239</f>
        <v>694.1</v>
      </c>
      <c r="BD239" s="10">
        <f>IFERROR(VLOOKUP(A239,'17'!U:V,2,0),"0")</f>
        <v>12</v>
      </c>
      <c r="BE239" s="5" t="s">
        <v>129</v>
      </c>
      <c r="BF239" s="15">
        <f t="shared" ref="BF239" si="1542">+BD239*D239</f>
        <v>378.6</v>
      </c>
      <c r="BG239" s="10" t="str">
        <f>IFERROR(VLOOKUP(A239,'18'!U:V,2,0),"0")</f>
        <v>0</v>
      </c>
      <c r="BH239" s="5" t="s">
        <v>129</v>
      </c>
      <c r="BI239" s="15">
        <f t="shared" ref="BI239" si="1543">+BG239*D239</f>
        <v>0</v>
      </c>
      <c r="BJ239" s="10" t="str">
        <f>IFERROR(VLOOKUP(A239,'19'!U:V,2,0),"0")</f>
        <v>0</v>
      </c>
      <c r="BK239" s="5" t="s">
        <v>129</v>
      </c>
      <c r="BL239" s="15">
        <f t="shared" ref="BL239" si="1544">+BJ239*D239</f>
        <v>0</v>
      </c>
      <c r="BM239" s="10" t="str">
        <f>IFERROR(VLOOKUP(A239,'20'!U:V,2,0),"0")</f>
        <v>0</v>
      </c>
      <c r="BN239" s="5" t="s">
        <v>129</v>
      </c>
      <c r="BO239" s="15">
        <f t="shared" ref="BO239" si="1545">+BM239*D239</f>
        <v>0</v>
      </c>
      <c r="BP239" s="10" t="str">
        <f>IFERROR(VLOOKUP(A239,'21'!U:V,2,0),"0")</f>
        <v>0</v>
      </c>
      <c r="BQ239" s="5" t="s">
        <v>129</v>
      </c>
      <c r="BR239" s="15">
        <f t="shared" ref="BR239" si="1546">+BP239*D239</f>
        <v>0</v>
      </c>
      <c r="BS239" s="10" t="str">
        <f>IFERROR(VLOOKUP(A239,'22'!U:V,2,0),"0")</f>
        <v>0</v>
      </c>
      <c r="BT239" s="5" t="s">
        <v>129</v>
      </c>
      <c r="BU239" s="15">
        <f t="shared" ref="BU239" si="1547">+BS239*D239</f>
        <v>0</v>
      </c>
      <c r="BV239" s="10" t="str">
        <f>IFERROR(VLOOKUP(A239,'23'!U:V,2,0),"0")</f>
        <v>0</v>
      </c>
      <c r="BW239" s="5" t="s">
        <v>129</v>
      </c>
      <c r="BX239" s="15">
        <f t="shared" ref="BX239" si="1548">+BV239*D239</f>
        <v>0</v>
      </c>
      <c r="BY239" s="10" t="str">
        <f>IFERROR(VLOOKUP(A239,'24'!U:V,2,0),"0")</f>
        <v>0</v>
      </c>
      <c r="BZ239" s="5" t="s">
        <v>129</v>
      </c>
      <c r="CA239" s="15">
        <f t="shared" ref="CA239" si="1549">+BY239*D239</f>
        <v>0</v>
      </c>
      <c r="CB239" s="10" t="str">
        <f>IFERROR(VLOOKUP(A239,'25'!U:V,2,0),"0")</f>
        <v>0</v>
      </c>
      <c r="CC239" s="5" t="s">
        <v>129</v>
      </c>
      <c r="CD239" s="15">
        <f t="shared" ref="CD239" si="1550">+CB239*D239</f>
        <v>0</v>
      </c>
      <c r="CE239" s="10" t="str">
        <f>IFERROR(VLOOKUP(A239,'26'!U:V,2,0),"0")</f>
        <v>0</v>
      </c>
      <c r="CF239" s="5" t="s">
        <v>129</v>
      </c>
      <c r="CG239" s="15">
        <f t="shared" ref="CG239" si="1551">+CE239*D239</f>
        <v>0</v>
      </c>
      <c r="CH239" s="10" t="str">
        <f>IFERROR(VLOOKUP(A239,'27'!U:V,2,0),"0")</f>
        <v>0</v>
      </c>
      <c r="CI239" s="5" t="s">
        <v>129</v>
      </c>
      <c r="CJ239" s="15">
        <f t="shared" ref="CJ239" si="1552">+CH239*D239</f>
        <v>0</v>
      </c>
      <c r="CK239" s="10" t="str">
        <f>IFERROR(VLOOKUP(A239,'28'!U:V,2,0),"0")</f>
        <v>0</v>
      </c>
      <c r="CL239" s="5" t="s">
        <v>129</v>
      </c>
      <c r="CM239" s="15">
        <f t="shared" ref="CM239" si="1553">+CK239*D239</f>
        <v>0</v>
      </c>
      <c r="CN239" s="10" t="str">
        <f>IFERROR(VLOOKUP(A239,'29'!U:V,2,0),"0")</f>
        <v>0</v>
      </c>
      <c r="CO239" s="5" t="s">
        <v>129</v>
      </c>
      <c r="CP239" s="15">
        <f t="shared" ref="CP239" si="1554">+CN239*D239</f>
        <v>0</v>
      </c>
      <c r="CQ239" s="10" t="str">
        <f>IFERROR(VLOOKUP(A239,'30'!U:V,2,0),"0")</f>
        <v>0</v>
      </c>
      <c r="CR239" s="5" t="s">
        <v>129</v>
      </c>
      <c r="CS239" s="15">
        <f t="shared" ref="CS239" si="1555">+CQ239*D239</f>
        <v>0</v>
      </c>
      <c r="CT239" s="10" t="str">
        <f>IFERROR(VLOOKUP(A239,'31'!U:V,2,0),"0")</f>
        <v>0</v>
      </c>
      <c r="CU239" s="5" t="s">
        <v>129</v>
      </c>
      <c r="CV239" s="15">
        <f t="shared" si="1194"/>
        <v>0</v>
      </c>
      <c r="CW239" s="10">
        <f>IFERROR(VLOOKUP(B239,'B-plus'!A:D,4,0),"0")</f>
        <v>40</v>
      </c>
      <c r="CX239" s="5" t="s">
        <v>129</v>
      </c>
      <c r="CY239" s="15">
        <f t="shared" si="1195"/>
        <v>1262</v>
      </c>
    </row>
    <row r="240" spans="1:103" x14ac:dyDescent="0.6">
      <c r="A240" s="22" t="s">
        <v>16479</v>
      </c>
      <c r="B240" s="22">
        <v>1006987</v>
      </c>
      <c r="C240" s="21" t="s">
        <v>13745</v>
      </c>
      <c r="D240" s="13">
        <v>30</v>
      </c>
      <c r="E240" s="19">
        <f t="shared" si="1162"/>
        <v>275</v>
      </c>
      <c r="F240" s="5" t="s">
        <v>129</v>
      </c>
      <c r="G240" s="13">
        <f t="shared" si="1163"/>
        <v>8250</v>
      </c>
      <c r="H240" s="10" t="str">
        <f>IFERROR(VLOOKUP(A240,'1'!U:V,2,0),"0")</f>
        <v>0</v>
      </c>
      <c r="I240" s="5" t="s">
        <v>129</v>
      </c>
      <c r="J240" s="15">
        <f t="shared" ref="J240:J242" si="1556">+H240*D240</f>
        <v>0</v>
      </c>
      <c r="K240" s="10" t="str">
        <f>IFERROR(VLOOKUP(A240,'2'!U:V,2,0),"0")</f>
        <v>0</v>
      </c>
      <c r="L240" s="5" t="s">
        <v>129</v>
      </c>
      <c r="M240" s="15">
        <f t="shared" ref="M240:M242" si="1557">+K240*D240</f>
        <v>0</v>
      </c>
      <c r="N240" s="10" t="str">
        <f>IFERROR(VLOOKUP(A240,'3'!U:V,2,0),"0")</f>
        <v>0</v>
      </c>
      <c r="O240" s="5" t="s">
        <v>129</v>
      </c>
      <c r="P240" s="15">
        <f t="shared" ref="P240:P242" si="1558">+N240*D240</f>
        <v>0</v>
      </c>
      <c r="Q240" s="10" t="str">
        <f>IFERROR(VLOOKUP(A240,'4'!U:V,2,0),"0")</f>
        <v>0</v>
      </c>
      <c r="R240" s="5" t="s">
        <v>129</v>
      </c>
      <c r="S240" s="15">
        <f t="shared" ref="S240:S242" si="1559">+Q240*D240</f>
        <v>0</v>
      </c>
      <c r="T240" s="10" t="str">
        <f>IFERROR(VLOOKUP(A240,'5'!U:V,2,0),"0")</f>
        <v>0</v>
      </c>
      <c r="U240" s="5" t="s">
        <v>129</v>
      </c>
      <c r="V240" s="15">
        <f t="shared" ref="V240:V242" si="1560">+T240*D240</f>
        <v>0</v>
      </c>
      <c r="W240" s="10" t="str">
        <f>IFERROR(VLOOKUP(A240,'6'!U:V,2,0),"0")</f>
        <v>0</v>
      </c>
      <c r="X240" s="5" t="s">
        <v>129</v>
      </c>
      <c r="Y240" s="15">
        <f t="shared" ref="Y240:Y242" si="1561">+W240*D240</f>
        <v>0</v>
      </c>
      <c r="Z240" s="10" t="str">
        <f>IFERROR(VLOOKUP(A240,'7'!U:V,2,0),"0")</f>
        <v>0</v>
      </c>
      <c r="AA240" s="5" t="s">
        <v>129</v>
      </c>
      <c r="AB240" s="15">
        <f t="shared" ref="AB240:AB242" si="1562">+Z240*D240</f>
        <v>0</v>
      </c>
      <c r="AC240" s="10" t="str">
        <f>IFERROR(VLOOKUP(A240,'8'!U:V,2,0),"0")</f>
        <v>0</v>
      </c>
      <c r="AD240" s="5" t="s">
        <v>129</v>
      </c>
      <c r="AE240" s="15">
        <f t="shared" ref="AE240:AE242" si="1563">+AC240*D240</f>
        <v>0</v>
      </c>
      <c r="AF240" s="10" t="str">
        <f>IFERROR(VLOOKUP(A240,'9'!U:V,2,0),"0")</f>
        <v>0</v>
      </c>
      <c r="AG240" s="5" t="s">
        <v>129</v>
      </c>
      <c r="AH240" s="15">
        <f t="shared" ref="AH240:AH242" si="1564">+AF240*D240</f>
        <v>0</v>
      </c>
      <c r="AI240" s="10" t="str">
        <f>IFERROR(VLOOKUP(A240,'10'!U:V,2,0),"0")</f>
        <v>0</v>
      </c>
      <c r="AJ240" s="5" t="s">
        <v>129</v>
      </c>
      <c r="AK240" s="15">
        <f t="shared" ref="AK240:AK242" si="1565">+AI240*D240</f>
        <v>0</v>
      </c>
      <c r="AL240" s="10" t="str">
        <f>IFERROR(VLOOKUP(A240,'11'!U:V,2,0),"0")</f>
        <v>0</v>
      </c>
      <c r="AM240" s="5" t="s">
        <v>129</v>
      </c>
      <c r="AN240" s="15">
        <f t="shared" ref="AN240:AN242" si="1566">+AL240*D240</f>
        <v>0</v>
      </c>
      <c r="AO240" s="10" t="str">
        <f>IFERROR(VLOOKUP(A240,'12'!U:V,2,0),"0")</f>
        <v>0</v>
      </c>
      <c r="AP240" s="5" t="s">
        <v>129</v>
      </c>
      <c r="AQ240" s="15">
        <f t="shared" ref="AQ240:AQ242" si="1567">+AO240*D240</f>
        <v>0</v>
      </c>
      <c r="AR240" s="10" t="str">
        <f>IFERROR(VLOOKUP(A240,'13'!U:V,2,0),"0")</f>
        <v>0</v>
      </c>
      <c r="AS240" s="5" t="s">
        <v>129</v>
      </c>
      <c r="AT240" s="15">
        <f t="shared" ref="AT240:AT242" si="1568">+AR240*D240</f>
        <v>0</v>
      </c>
      <c r="AU240" s="10" t="str">
        <f>IFERROR(VLOOKUP(A240,'14'!U:V,2,0),"0")</f>
        <v>0</v>
      </c>
      <c r="AV240" s="5" t="s">
        <v>129</v>
      </c>
      <c r="AW240" s="15">
        <f t="shared" ref="AW240:AW242" si="1569">+AU240*D240</f>
        <v>0</v>
      </c>
      <c r="AX240" s="10" t="str">
        <f>IFERROR(VLOOKUP(A240,'15'!U:V,2,0),"0")</f>
        <v>0</v>
      </c>
      <c r="AY240" s="5" t="s">
        <v>129</v>
      </c>
      <c r="AZ240" s="15">
        <f t="shared" ref="AZ240:AZ242" si="1570">+AX240*D240</f>
        <v>0</v>
      </c>
      <c r="BA240" s="10" t="str">
        <f>IFERROR(VLOOKUP(A240,'16'!U:V,2,0),"0")</f>
        <v>0</v>
      </c>
      <c r="BB240" s="5" t="s">
        <v>129</v>
      </c>
      <c r="BC240" s="15">
        <f t="shared" ref="BC240:BC242" si="1571">+BA240*D240</f>
        <v>0</v>
      </c>
      <c r="BD240" s="10" t="str">
        <f>IFERROR(VLOOKUP(A240,'17'!U:V,2,0),"0")</f>
        <v>0</v>
      </c>
      <c r="BE240" s="5" t="s">
        <v>129</v>
      </c>
      <c r="BF240" s="15">
        <f t="shared" ref="BF240:BF242" si="1572">+BD240*D240</f>
        <v>0</v>
      </c>
      <c r="BG240" s="10">
        <f>IFERROR(VLOOKUP(A240,'18'!U:V,2,0),"0")</f>
        <v>14</v>
      </c>
      <c r="BH240" s="5" t="s">
        <v>129</v>
      </c>
      <c r="BI240" s="15">
        <f t="shared" ref="BI240:BI242" si="1573">+BG240*D240</f>
        <v>420</v>
      </c>
      <c r="BJ240" s="10">
        <f>IFERROR(VLOOKUP(A240,'19'!U:V,2,0),"0")</f>
        <v>1</v>
      </c>
      <c r="BK240" s="5" t="s">
        <v>129</v>
      </c>
      <c r="BL240" s="15">
        <f t="shared" ref="BL240:BL242" si="1574">+BJ240*D240</f>
        <v>30</v>
      </c>
      <c r="BM240" s="10">
        <f>IFERROR(VLOOKUP(A240,'20'!U:V,2,0),"0")</f>
        <v>18</v>
      </c>
      <c r="BN240" s="5" t="s">
        <v>129</v>
      </c>
      <c r="BO240" s="15">
        <f t="shared" ref="BO240:BO242" si="1575">+BM240*D240</f>
        <v>540</v>
      </c>
      <c r="BP240" s="10">
        <f>IFERROR(VLOOKUP(A240,'21'!U:V,2,0),"0")</f>
        <v>31</v>
      </c>
      <c r="BQ240" s="5" t="s">
        <v>129</v>
      </c>
      <c r="BR240" s="15">
        <f t="shared" ref="BR240:BR242" si="1576">+BP240*D240</f>
        <v>930</v>
      </c>
      <c r="BS240" s="10">
        <f>IFERROR(VLOOKUP(A240,'22'!U:V,2,0),"0")</f>
        <v>23</v>
      </c>
      <c r="BT240" s="5" t="s">
        <v>129</v>
      </c>
      <c r="BU240" s="15">
        <f t="shared" ref="BU240:BU242" si="1577">+BS240*D240</f>
        <v>690</v>
      </c>
      <c r="BV240" s="10" t="str">
        <f>IFERROR(VLOOKUP(A240,'23'!U:V,2,0),"0")</f>
        <v>0</v>
      </c>
      <c r="BW240" s="5" t="s">
        <v>129</v>
      </c>
      <c r="BX240" s="15">
        <f t="shared" ref="BX240:BX242" si="1578">+BV240*D240</f>
        <v>0</v>
      </c>
      <c r="BY240" s="10">
        <f>IFERROR(VLOOKUP(A240,'24'!U:V,2,0),"0")</f>
        <v>37</v>
      </c>
      <c r="BZ240" s="5" t="s">
        <v>129</v>
      </c>
      <c r="CA240" s="15">
        <f t="shared" ref="CA240:CA242" si="1579">+BY240*D240</f>
        <v>1110</v>
      </c>
      <c r="CB240" s="10">
        <f>IFERROR(VLOOKUP(A240,'25'!U:V,2,0),"0")</f>
        <v>24</v>
      </c>
      <c r="CC240" s="5" t="s">
        <v>129</v>
      </c>
      <c r="CD240" s="15">
        <f t="shared" ref="CD240:CD242" si="1580">+CB240*D240</f>
        <v>720</v>
      </c>
      <c r="CE240" s="10">
        <f>IFERROR(VLOOKUP(A240,'26'!U:V,2,0),"0")</f>
        <v>16</v>
      </c>
      <c r="CF240" s="5" t="s">
        <v>129</v>
      </c>
      <c r="CG240" s="15">
        <f t="shared" ref="CG240:CG242" si="1581">+CE240*D240</f>
        <v>480</v>
      </c>
      <c r="CH240" s="10">
        <f>IFERROR(VLOOKUP(A240,'27'!U:V,2,0),"0")</f>
        <v>14</v>
      </c>
      <c r="CI240" s="5" t="s">
        <v>129</v>
      </c>
      <c r="CJ240" s="15">
        <f t="shared" ref="CJ240:CJ242" si="1582">+CH240*D240</f>
        <v>420</v>
      </c>
      <c r="CK240" s="10">
        <f>IFERROR(VLOOKUP(A240,'28'!U:V,2,0),"0")</f>
        <v>27</v>
      </c>
      <c r="CL240" s="5" t="s">
        <v>129</v>
      </c>
      <c r="CM240" s="15">
        <f t="shared" ref="CM240:CM242" si="1583">+CK240*D240</f>
        <v>810</v>
      </c>
      <c r="CN240" s="10">
        <f>IFERROR(VLOOKUP(A240,'29'!U:V,2,0),"0")</f>
        <v>26</v>
      </c>
      <c r="CO240" s="5" t="s">
        <v>129</v>
      </c>
      <c r="CP240" s="15">
        <f t="shared" ref="CP240:CP242" si="1584">+CN240*D240</f>
        <v>780</v>
      </c>
      <c r="CQ240" s="10">
        <f>IFERROR(VLOOKUP(A240,'30'!U:V,2,0),"0")</f>
        <v>17</v>
      </c>
      <c r="CR240" s="5" t="s">
        <v>129</v>
      </c>
      <c r="CS240" s="15">
        <f t="shared" ref="CS240:CS242" si="1585">+CQ240*D240</f>
        <v>510</v>
      </c>
      <c r="CT240" s="10">
        <f>IFERROR(VLOOKUP(A240,'31'!U:V,2,0),"0")</f>
        <v>27</v>
      </c>
      <c r="CU240" s="5" t="s">
        <v>129</v>
      </c>
      <c r="CV240" s="15">
        <f t="shared" si="1194"/>
        <v>810</v>
      </c>
      <c r="CW240" s="10">
        <f>IFERROR(VLOOKUP(B240,'B-plus'!A:D,4,0),"0")</f>
        <v>223</v>
      </c>
      <c r="CX240" s="5" t="s">
        <v>129</v>
      </c>
      <c r="CY240" s="15">
        <f t="shared" si="1195"/>
        <v>6690</v>
      </c>
    </row>
    <row r="241" spans="1:103" x14ac:dyDescent="0.6">
      <c r="A241" s="22" t="s">
        <v>16818</v>
      </c>
      <c r="B241" s="22">
        <v>1006988</v>
      </c>
      <c r="C241" s="21" t="s">
        <v>13750</v>
      </c>
      <c r="D241" s="13">
        <v>30</v>
      </c>
      <c r="E241" s="19">
        <f t="shared" si="1162"/>
        <v>209</v>
      </c>
      <c r="F241" s="5" t="s">
        <v>129</v>
      </c>
      <c r="G241" s="13">
        <f t="shared" si="1163"/>
        <v>6270</v>
      </c>
      <c r="H241" s="10" t="str">
        <f>IFERROR(VLOOKUP(A241,'1'!U:V,2,0),"0")</f>
        <v>0</v>
      </c>
      <c r="I241" s="5" t="s">
        <v>129</v>
      </c>
      <c r="J241" s="15">
        <f t="shared" si="1556"/>
        <v>0</v>
      </c>
      <c r="K241" s="10" t="str">
        <f>IFERROR(VLOOKUP(A241,'2'!U:V,2,0),"0")</f>
        <v>0</v>
      </c>
      <c r="L241" s="5" t="s">
        <v>129</v>
      </c>
      <c r="M241" s="15">
        <f t="shared" si="1557"/>
        <v>0</v>
      </c>
      <c r="N241" s="10" t="str">
        <f>IFERROR(VLOOKUP(A241,'3'!U:V,2,0),"0")</f>
        <v>0</v>
      </c>
      <c r="O241" s="5" t="s">
        <v>129</v>
      </c>
      <c r="P241" s="15">
        <f t="shared" si="1558"/>
        <v>0</v>
      </c>
      <c r="Q241" s="10" t="str">
        <f>IFERROR(VLOOKUP(A241,'4'!U:V,2,0),"0")</f>
        <v>0</v>
      </c>
      <c r="R241" s="5" t="s">
        <v>129</v>
      </c>
      <c r="S241" s="15">
        <f t="shared" si="1559"/>
        <v>0</v>
      </c>
      <c r="T241" s="10" t="str">
        <f>IFERROR(VLOOKUP(A241,'5'!U:V,2,0),"0")</f>
        <v>0</v>
      </c>
      <c r="U241" s="5" t="s">
        <v>129</v>
      </c>
      <c r="V241" s="15">
        <f t="shared" si="1560"/>
        <v>0</v>
      </c>
      <c r="W241" s="10" t="str">
        <f>IFERROR(VLOOKUP(A241,'6'!U:V,2,0),"0")</f>
        <v>0</v>
      </c>
      <c r="X241" s="5" t="s">
        <v>129</v>
      </c>
      <c r="Y241" s="15">
        <f t="shared" si="1561"/>
        <v>0</v>
      </c>
      <c r="Z241" s="10" t="str">
        <f>IFERROR(VLOOKUP(A241,'7'!U:V,2,0),"0")</f>
        <v>0</v>
      </c>
      <c r="AA241" s="5" t="s">
        <v>129</v>
      </c>
      <c r="AB241" s="15">
        <f t="shared" si="1562"/>
        <v>0</v>
      </c>
      <c r="AC241" s="10" t="str">
        <f>IFERROR(VLOOKUP(A241,'8'!U:V,2,0),"0")</f>
        <v>0</v>
      </c>
      <c r="AD241" s="5" t="s">
        <v>129</v>
      </c>
      <c r="AE241" s="15">
        <f t="shared" si="1563"/>
        <v>0</v>
      </c>
      <c r="AF241" s="10" t="str">
        <f>IFERROR(VLOOKUP(A241,'9'!U:V,2,0),"0")</f>
        <v>0</v>
      </c>
      <c r="AG241" s="5" t="s">
        <v>129</v>
      </c>
      <c r="AH241" s="15">
        <f t="shared" si="1564"/>
        <v>0</v>
      </c>
      <c r="AI241" s="10" t="str">
        <f>IFERROR(VLOOKUP(A241,'10'!U:V,2,0),"0")</f>
        <v>0</v>
      </c>
      <c r="AJ241" s="5" t="s">
        <v>129</v>
      </c>
      <c r="AK241" s="15">
        <f t="shared" si="1565"/>
        <v>0</v>
      </c>
      <c r="AL241" s="10" t="str">
        <f>IFERROR(VLOOKUP(A241,'11'!U:V,2,0),"0")</f>
        <v>0</v>
      </c>
      <c r="AM241" s="5" t="s">
        <v>129</v>
      </c>
      <c r="AN241" s="15">
        <f t="shared" si="1566"/>
        <v>0</v>
      </c>
      <c r="AO241" s="10" t="str">
        <f>IFERROR(VLOOKUP(A241,'12'!U:V,2,0),"0")</f>
        <v>0</v>
      </c>
      <c r="AP241" s="5" t="s">
        <v>129</v>
      </c>
      <c r="AQ241" s="15">
        <f t="shared" si="1567"/>
        <v>0</v>
      </c>
      <c r="AR241" s="10" t="str">
        <f>IFERROR(VLOOKUP(A241,'13'!U:V,2,0),"0")</f>
        <v>0</v>
      </c>
      <c r="AS241" s="5" t="s">
        <v>129</v>
      </c>
      <c r="AT241" s="15">
        <f t="shared" si="1568"/>
        <v>0</v>
      </c>
      <c r="AU241" s="10" t="str">
        <f>IFERROR(VLOOKUP(A241,'14'!U:V,2,0),"0")</f>
        <v>0</v>
      </c>
      <c r="AV241" s="5" t="s">
        <v>129</v>
      </c>
      <c r="AW241" s="15">
        <f t="shared" si="1569"/>
        <v>0</v>
      </c>
      <c r="AX241" s="10" t="str">
        <f>IFERROR(VLOOKUP(A241,'15'!U:V,2,0),"0")</f>
        <v>0</v>
      </c>
      <c r="AY241" s="5" t="s">
        <v>129</v>
      </c>
      <c r="AZ241" s="15">
        <f t="shared" si="1570"/>
        <v>0</v>
      </c>
      <c r="BA241" s="10" t="str">
        <f>IFERROR(VLOOKUP(A241,'16'!U:V,2,0),"0")</f>
        <v>0</v>
      </c>
      <c r="BB241" s="5" t="s">
        <v>129</v>
      </c>
      <c r="BC241" s="15">
        <f t="shared" si="1571"/>
        <v>0</v>
      </c>
      <c r="BD241" s="10" t="str">
        <f>IFERROR(VLOOKUP(A241,'17'!U:V,2,0),"0")</f>
        <v>0</v>
      </c>
      <c r="BE241" s="5" t="s">
        <v>129</v>
      </c>
      <c r="BF241" s="15">
        <f t="shared" si="1572"/>
        <v>0</v>
      </c>
      <c r="BG241" s="10">
        <f>IFERROR(VLOOKUP(A241,'18'!U:V,2,0),"0")</f>
        <v>12</v>
      </c>
      <c r="BH241" s="5" t="s">
        <v>129</v>
      </c>
      <c r="BI241" s="15">
        <f t="shared" si="1573"/>
        <v>360</v>
      </c>
      <c r="BJ241" s="10">
        <f>IFERROR(VLOOKUP(A241,'19'!U:V,2,0),"0")</f>
        <v>1</v>
      </c>
      <c r="BK241" s="5" t="s">
        <v>129</v>
      </c>
      <c r="BL241" s="15">
        <f t="shared" si="1574"/>
        <v>30</v>
      </c>
      <c r="BM241" s="10">
        <f>IFERROR(VLOOKUP(A241,'20'!U:V,2,0),"0")</f>
        <v>14</v>
      </c>
      <c r="BN241" s="5" t="s">
        <v>129</v>
      </c>
      <c r="BO241" s="15">
        <f t="shared" si="1575"/>
        <v>420</v>
      </c>
      <c r="BP241" s="10">
        <f>IFERROR(VLOOKUP(A241,'21'!U:V,2,0),"0")</f>
        <v>21</v>
      </c>
      <c r="BQ241" s="5" t="s">
        <v>129</v>
      </c>
      <c r="BR241" s="15">
        <f t="shared" si="1576"/>
        <v>630</v>
      </c>
      <c r="BS241" s="10">
        <f>IFERROR(VLOOKUP(A241,'22'!U:V,2,0),"0")</f>
        <v>12</v>
      </c>
      <c r="BT241" s="5" t="s">
        <v>129</v>
      </c>
      <c r="BU241" s="15">
        <f t="shared" si="1577"/>
        <v>360</v>
      </c>
      <c r="BV241" s="10" t="str">
        <f>IFERROR(VLOOKUP(A241,'23'!U:V,2,0),"0")</f>
        <v>0</v>
      </c>
      <c r="BW241" s="5" t="s">
        <v>129</v>
      </c>
      <c r="BX241" s="15">
        <f t="shared" si="1578"/>
        <v>0</v>
      </c>
      <c r="BY241" s="10">
        <f>IFERROR(VLOOKUP(A241,'24'!U:V,2,0),"0")</f>
        <v>29</v>
      </c>
      <c r="BZ241" s="5" t="s">
        <v>129</v>
      </c>
      <c r="CA241" s="15">
        <f t="shared" si="1579"/>
        <v>870</v>
      </c>
      <c r="CB241" s="10">
        <f>IFERROR(VLOOKUP(A241,'25'!U:V,2,0),"0")</f>
        <v>17</v>
      </c>
      <c r="CC241" s="5" t="s">
        <v>129</v>
      </c>
      <c r="CD241" s="15">
        <f t="shared" si="1580"/>
        <v>510</v>
      </c>
      <c r="CE241" s="10" t="str">
        <f>IFERROR(VLOOKUP(A241,'26'!U:V,2,0),"0")</f>
        <v>0</v>
      </c>
      <c r="CF241" s="5" t="s">
        <v>129</v>
      </c>
      <c r="CG241" s="15">
        <f t="shared" si="1581"/>
        <v>0</v>
      </c>
      <c r="CH241" s="10">
        <f>IFERROR(VLOOKUP(A241,'27'!U:V,2,0),"0")</f>
        <v>10</v>
      </c>
      <c r="CI241" s="5" t="s">
        <v>129</v>
      </c>
      <c r="CJ241" s="15">
        <f t="shared" si="1582"/>
        <v>300</v>
      </c>
      <c r="CK241" s="10">
        <f>IFERROR(VLOOKUP(A241,'28'!U:V,2,0),"0")</f>
        <v>38</v>
      </c>
      <c r="CL241" s="5" t="s">
        <v>129</v>
      </c>
      <c r="CM241" s="15">
        <f t="shared" si="1583"/>
        <v>1140</v>
      </c>
      <c r="CN241" s="10">
        <f>IFERROR(VLOOKUP(A241,'29'!U:V,2,0),"0")</f>
        <v>12</v>
      </c>
      <c r="CO241" s="5" t="s">
        <v>129</v>
      </c>
      <c r="CP241" s="15">
        <f t="shared" si="1584"/>
        <v>360</v>
      </c>
      <c r="CQ241" s="10">
        <f>IFERROR(VLOOKUP(A241,'30'!U:V,2,0),"0")</f>
        <v>19</v>
      </c>
      <c r="CR241" s="5" t="s">
        <v>129</v>
      </c>
      <c r="CS241" s="15">
        <f t="shared" si="1585"/>
        <v>570</v>
      </c>
      <c r="CT241" s="10">
        <f>IFERROR(VLOOKUP(A241,'31'!U:V,2,0),"0")</f>
        <v>24</v>
      </c>
      <c r="CU241" s="5" t="s">
        <v>129</v>
      </c>
      <c r="CV241" s="15">
        <f t="shared" si="1194"/>
        <v>720</v>
      </c>
      <c r="CW241" s="10">
        <f>IFERROR(VLOOKUP(B241,'B-plus'!A:D,4,0),"0")</f>
        <v>188</v>
      </c>
      <c r="CX241" s="5" t="s">
        <v>129</v>
      </c>
      <c r="CY241" s="15">
        <f t="shared" si="1195"/>
        <v>5640</v>
      </c>
    </row>
    <row r="242" spans="1:103" x14ac:dyDescent="0.6">
      <c r="A242" s="22" t="s">
        <v>16662</v>
      </c>
      <c r="B242" s="22">
        <v>1111123</v>
      </c>
      <c r="C242" s="21" t="s">
        <v>10386</v>
      </c>
      <c r="D242" s="13">
        <v>31.55</v>
      </c>
      <c r="E242" s="19">
        <f t="shared" si="1162"/>
        <v>81</v>
      </c>
      <c r="F242" s="5" t="s">
        <v>129</v>
      </c>
      <c r="G242" s="13">
        <f t="shared" si="1163"/>
        <v>2555.5500000000002</v>
      </c>
      <c r="H242" s="10" t="str">
        <f>IFERROR(VLOOKUP(A242,'1'!U:V,2,0),"0")</f>
        <v>0</v>
      </c>
      <c r="I242" s="5" t="s">
        <v>129</v>
      </c>
      <c r="J242" s="15">
        <f t="shared" si="1556"/>
        <v>0</v>
      </c>
      <c r="K242" s="10" t="str">
        <f>IFERROR(VLOOKUP(A242,'2'!U:V,2,0),"0")</f>
        <v>0</v>
      </c>
      <c r="L242" s="5" t="s">
        <v>129</v>
      </c>
      <c r="M242" s="15">
        <f t="shared" si="1557"/>
        <v>0</v>
      </c>
      <c r="N242" s="10" t="str">
        <f>IFERROR(VLOOKUP(A242,'3'!U:V,2,0),"0")</f>
        <v>0</v>
      </c>
      <c r="O242" s="5" t="s">
        <v>129</v>
      </c>
      <c r="P242" s="15">
        <f t="shared" si="1558"/>
        <v>0</v>
      </c>
      <c r="Q242" s="10" t="str">
        <f>IFERROR(VLOOKUP(A242,'4'!U:V,2,0),"0")</f>
        <v>0</v>
      </c>
      <c r="R242" s="5" t="s">
        <v>129</v>
      </c>
      <c r="S242" s="15">
        <f t="shared" si="1559"/>
        <v>0</v>
      </c>
      <c r="T242" s="10" t="str">
        <f>IFERROR(VLOOKUP(A242,'5'!U:V,2,0),"0")</f>
        <v>0</v>
      </c>
      <c r="U242" s="5" t="s">
        <v>129</v>
      </c>
      <c r="V242" s="15">
        <f t="shared" si="1560"/>
        <v>0</v>
      </c>
      <c r="W242" s="10" t="str">
        <f>IFERROR(VLOOKUP(A242,'6'!U:V,2,0),"0")</f>
        <v>0</v>
      </c>
      <c r="X242" s="5" t="s">
        <v>129</v>
      </c>
      <c r="Y242" s="15">
        <f t="shared" si="1561"/>
        <v>0</v>
      </c>
      <c r="Z242" s="10" t="str">
        <f>IFERROR(VLOOKUP(A242,'7'!U:V,2,0),"0")</f>
        <v>0</v>
      </c>
      <c r="AA242" s="5" t="s">
        <v>129</v>
      </c>
      <c r="AB242" s="15">
        <f t="shared" si="1562"/>
        <v>0</v>
      </c>
      <c r="AC242" s="10" t="str">
        <f>IFERROR(VLOOKUP(A242,'8'!U:V,2,0),"0")</f>
        <v>0</v>
      </c>
      <c r="AD242" s="5" t="s">
        <v>129</v>
      </c>
      <c r="AE242" s="15">
        <f t="shared" si="1563"/>
        <v>0</v>
      </c>
      <c r="AF242" s="10" t="str">
        <f>IFERROR(VLOOKUP(A242,'9'!U:V,2,0),"0")</f>
        <v>0</v>
      </c>
      <c r="AG242" s="5" t="s">
        <v>129</v>
      </c>
      <c r="AH242" s="15">
        <f t="shared" si="1564"/>
        <v>0</v>
      </c>
      <c r="AI242" s="10" t="str">
        <f>IFERROR(VLOOKUP(A242,'10'!U:V,2,0),"0")</f>
        <v>0</v>
      </c>
      <c r="AJ242" s="5" t="s">
        <v>129</v>
      </c>
      <c r="AK242" s="15">
        <f t="shared" si="1565"/>
        <v>0</v>
      </c>
      <c r="AL242" s="10" t="str">
        <f>IFERROR(VLOOKUP(A242,'11'!U:V,2,0),"0")</f>
        <v>0</v>
      </c>
      <c r="AM242" s="5" t="s">
        <v>129</v>
      </c>
      <c r="AN242" s="15">
        <f t="shared" si="1566"/>
        <v>0</v>
      </c>
      <c r="AO242" s="10" t="str">
        <f>IFERROR(VLOOKUP(A242,'12'!U:V,2,0),"0")</f>
        <v>0</v>
      </c>
      <c r="AP242" s="5" t="s">
        <v>129</v>
      </c>
      <c r="AQ242" s="15">
        <f t="shared" si="1567"/>
        <v>0</v>
      </c>
      <c r="AR242" s="10" t="str">
        <f>IFERROR(VLOOKUP(A242,'13'!U:V,2,0),"0")</f>
        <v>0</v>
      </c>
      <c r="AS242" s="5" t="s">
        <v>129</v>
      </c>
      <c r="AT242" s="15">
        <f t="shared" si="1568"/>
        <v>0</v>
      </c>
      <c r="AU242" s="10" t="str">
        <f>IFERROR(VLOOKUP(A242,'14'!U:V,2,0),"0")</f>
        <v>0</v>
      </c>
      <c r="AV242" s="5" t="s">
        <v>129</v>
      </c>
      <c r="AW242" s="15">
        <f t="shared" si="1569"/>
        <v>0</v>
      </c>
      <c r="AX242" s="10" t="str">
        <f>IFERROR(VLOOKUP(A242,'15'!U:V,2,0),"0")</f>
        <v>0</v>
      </c>
      <c r="AY242" s="5" t="s">
        <v>129</v>
      </c>
      <c r="AZ242" s="15">
        <f t="shared" si="1570"/>
        <v>0</v>
      </c>
      <c r="BA242" s="10" t="str">
        <f>IFERROR(VLOOKUP(A242,'16'!U:V,2,0),"0")</f>
        <v>0</v>
      </c>
      <c r="BB242" s="5" t="s">
        <v>129</v>
      </c>
      <c r="BC242" s="15">
        <f t="shared" si="1571"/>
        <v>0</v>
      </c>
      <c r="BD242" s="10" t="str">
        <f>IFERROR(VLOOKUP(A242,'17'!U:V,2,0),"0")</f>
        <v>0</v>
      </c>
      <c r="BE242" s="5" t="s">
        <v>129</v>
      </c>
      <c r="BF242" s="15">
        <f t="shared" si="1572"/>
        <v>0</v>
      </c>
      <c r="BG242" s="10">
        <f>IFERROR(VLOOKUP(A242,'18'!U:V,2,0),"0")</f>
        <v>7</v>
      </c>
      <c r="BH242" s="5" t="s">
        <v>129</v>
      </c>
      <c r="BI242" s="15">
        <f t="shared" si="1573"/>
        <v>220.85</v>
      </c>
      <c r="BJ242" s="10">
        <f>IFERROR(VLOOKUP(A242,'19'!U:V,2,0),"0")</f>
        <v>2</v>
      </c>
      <c r="BK242" s="5" t="s">
        <v>129</v>
      </c>
      <c r="BL242" s="15">
        <f t="shared" si="1574"/>
        <v>63.1</v>
      </c>
      <c r="BM242" s="10">
        <f>IFERROR(VLOOKUP(A242,'20'!U:V,2,0),"0")</f>
        <v>16</v>
      </c>
      <c r="BN242" s="5" t="s">
        <v>129</v>
      </c>
      <c r="BO242" s="15">
        <f t="shared" si="1575"/>
        <v>504.8</v>
      </c>
      <c r="BP242" s="10">
        <f>IFERROR(VLOOKUP(A242,'21'!U:V,2,0),"0")</f>
        <v>5</v>
      </c>
      <c r="BQ242" s="5" t="s">
        <v>129</v>
      </c>
      <c r="BR242" s="15">
        <f t="shared" si="1576"/>
        <v>157.75</v>
      </c>
      <c r="BS242" s="10">
        <f>IFERROR(VLOOKUP(A242,'22'!U:V,2,0),"0")</f>
        <v>3</v>
      </c>
      <c r="BT242" s="5" t="s">
        <v>129</v>
      </c>
      <c r="BU242" s="15">
        <f t="shared" si="1577"/>
        <v>94.65</v>
      </c>
      <c r="BV242" s="10" t="str">
        <f>IFERROR(VLOOKUP(A242,'23'!U:V,2,0),"0")</f>
        <v>0</v>
      </c>
      <c r="BW242" s="5" t="s">
        <v>129</v>
      </c>
      <c r="BX242" s="15">
        <f t="shared" si="1578"/>
        <v>0</v>
      </c>
      <c r="BY242" s="10">
        <f>IFERROR(VLOOKUP(A242,'24'!U:V,2,0),"0")</f>
        <v>11</v>
      </c>
      <c r="BZ242" s="5" t="s">
        <v>129</v>
      </c>
      <c r="CA242" s="15">
        <f t="shared" si="1579"/>
        <v>347.05</v>
      </c>
      <c r="CB242" s="10">
        <f>IFERROR(VLOOKUP(A242,'25'!U:V,2,0),"0")</f>
        <v>3</v>
      </c>
      <c r="CC242" s="5" t="s">
        <v>129</v>
      </c>
      <c r="CD242" s="15">
        <f t="shared" si="1580"/>
        <v>94.65</v>
      </c>
      <c r="CE242" s="10">
        <f>IFERROR(VLOOKUP(A242,'26'!U:V,2,0),"0")</f>
        <v>3</v>
      </c>
      <c r="CF242" s="5" t="s">
        <v>129</v>
      </c>
      <c r="CG242" s="15">
        <f t="shared" si="1581"/>
        <v>94.65</v>
      </c>
      <c r="CH242" s="10">
        <f>IFERROR(VLOOKUP(A242,'27'!U:V,2,0),"0")</f>
        <v>2</v>
      </c>
      <c r="CI242" s="5" t="s">
        <v>129</v>
      </c>
      <c r="CJ242" s="15">
        <f t="shared" si="1582"/>
        <v>63.1</v>
      </c>
      <c r="CK242" s="10">
        <f>IFERROR(VLOOKUP(A242,'28'!U:V,2,0),"0")</f>
        <v>1</v>
      </c>
      <c r="CL242" s="5" t="s">
        <v>129</v>
      </c>
      <c r="CM242" s="15">
        <f t="shared" si="1583"/>
        <v>31.55</v>
      </c>
      <c r="CN242" s="10">
        <f>IFERROR(VLOOKUP(A242,'29'!U:V,2,0),"0")</f>
        <v>14</v>
      </c>
      <c r="CO242" s="5" t="s">
        <v>129</v>
      </c>
      <c r="CP242" s="15">
        <f t="shared" si="1584"/>
        <v>441.7</v>
      </c>
      <c r="CQ242" s="10">
        <f>IFERROR(VLOOKUP(A242,'30'!U:V,2,0),"0")</f>
        <v>9</v>
      </c>
      <c r="CR242" s="5" t="s">
        <v>129</v>
      </c>
      <c r="CS242" s="15">
        <f t="shared" si="1585"/>
        <v>283.95</v>
      </c>
      <c r="CT242" s="10">
        <f>IFERROR(VLOOKUP(A242,'31'!U:V,2,0),"0")</f>
        <v>5</v>
      </c>
      <c r="CU242" s="5" t="s">
        <v>129</v>
      </c>
      <c r="CV242" s="15">
        <f t="shared" si="1194"/>
        <v>157.75</v>
      </c>
      <c r="CW242" s="10">
        <f>IFERROR(VLOOKUP(B242,'B-plus'!A:D,4,0),"0")</f>
        <v>145</v>
      </c>
      <c r="CX242" s="5" t="s">
        <v>129</v>
      </c>
      <c r="CY242" s="15">
        <f t="shared" si="1195"/>
        <v>4574.75</v>
      </c>
    </row>
    <row r="243" spans="1:103" x14ac:dyDescent="0.25">
      <c r="A243" s="5">
        <v>1100013</v>
      </c>
      <c r="B243" s="5">
        <v>1100013</v>
      </c>
      <c r="C243" s="4" t="s">
        <v>30002</v>
      </c>
      <c r="D243" s="13">
        <v>18</v>
      </c>
      <c r="E243" s="19">
        <f t="shared" si="1162"/>
        <v>0</v>
      </c>
      <c r="F243" s="5" t="s">
        <v>129</v>
      </c>
      <c r="G243" s="13">
        <f t="shared" si="1163"/>
        <v>0</v>
      </c>
      <c r="H243" s="10" t="str">
        <f>IFERROR(VLOOKUP(A243,'1'!U:V,2,0),"0")</f>
        <v>0</v>
      </c>
      <c r="I243" s="5" t="s">
        <v>129</v>
      </c>
      <c r="J243" s="15">
        <f t="shared" ref="J243:J248" si="1586">+H243*D243</f>
        <v>0</v>
      </c>
      <c r="K243" s="10" t="str">
        <f>IFERROR(VLOOKUP(A243,'2'!U:V,2,0),"0")</f>
        <v>0</v>
      </c>
      <c r="L243" s="5" t="s">
        <v>129</v>
      </c>
      <c r="M243" s="15">
        <f t="shared" ref="M243:M248" si="1587">+K243*D243</f>
        <v>0</v>
      </c>
      <c r="N243" s="10" t="str">
        <f>IFERROR(VLOOKUP(A243,'3'!U:V,2,0),"0")</f>
        <v>0</v>
      </c>
      <c r="O243" s="5" t="s">
        <v>129</v>
      </c>
      <c r="P243" s="15">
        <f t="shared" ref="P243:P248" si="1588">+N243*D243</f>
        <v>0</v>
      </c>
      <c r="Q243" s="10" t="str">
        <f>IFERROR(VLOOKUP(A243,'4'!U:V,2,0),"0")</f>
        <v>0</v>
      </c>
      <c r="R243" s="5" t="s">
        <v>129</v>
      </c>
      <c r="S243" s="15">
        <f t="shared" ref="S243:S248" si="1589">+Q243*D243</f>
        <v>0</v>
      </c>
      <c r="T243" s="10" t="str">
        <f>IFERROR(VLOOKUP(A243,'5'!U:V,2,0),"0")</f>
        <v>0</v>
      </c>
      <c r="U243" s="5" t="s">
        <v>129</v>
      </c>
      <c r="V243" s="15">
        <f t="shared" ref="V243:V248" si="1590">+T243*D243</f>
        <v>0</v>
      </c>
      <c r="W243" s="10" t="str">
        <f>IFERROR(VLOOKUP(A243,'6'!U:V,2,0),"0")</f>
        <v>0</v>
      </c>
      <c r="X243" s="5" t="s">
        <v>129</v>
      </c>
      <c r="Y243" s="15">
        <f t="shared" ref="Y243:Y248" si="1591">+W243*D243</f>
        <v>0</v>
      </c>
      <c r="Z243" s="10" t="str">
        <f>IFERROR(VLOOKUP(A243,'7'!U:V,2,0),"0")</f>
        <v>0</v>
      </c>
      <c r="AA243" s="5" t="s">
        <v>129</v>
      </c>
      <c r="AB243" s="15">
        <f t="shared" ref="AB243:AB248" si="1592">+Z243*D243</f>
        <v>0</v>
      </c>
      <c r="AC243" s="10" t="str">
        <f>IFERROR(VLOOKUP(A243,'8'!U:V,2,0),"0")</f>
        <v>0</v>
      </c>
      <c r="AD243" s="5" t="s">
        <v>129</v>
      </c>
      <c r="AE243" s="15">
        <f t="shared" ref="AE243:AE248" si="1593">+AC243*D243</f>
        <v>0</v>
      </c>
      <c r="AF243" s="10" t="str">
        <f>IFERROR(VLOOKUP(A243,'9'!U:V,2,0),"0")</f>
        <v>0</v>
      </c>
      <c r="AG243" s="5" t="s">
        <v>129</v>
      </c>
      <c r="AH243" s="15">
        <f t="shared" ref="AH243:AH248" si="1594">+AF243*D243</f>
        <v>0</v>
      </c>
      <c r="AI243" s="10" t="str">
        <f>IFERROR(VLOOKUP(A243,'10'!U:V,2,0),"0")</f>
        <v>0</v>
      </c>
      <c r="AJ243" s="5" t="s">
        <v>129</v>
      </c>
      <c r="AK243" s="15">
        <f t="shared" ref="AK243:AK248" si="1595">+AI243*D243</f>
        <v>0</v>
      </c>
      <c r="AL243" s="10" t="str">
        <f>IFERROR(VLOOKUP(A243,'11'!U:V,2,0),"0")</f>
        <v>0</v>
      </c>
      <c r="AM243" s="5" t="s">
        <v>129</v>
      </c>
      <c r="AN243" s="15">
        <f t="shared" ref="AN243:AN248" si="1596">+AL243*D243</f>
        <v>0</v>
      </c>
      <c r="AO243" s="10" t="str">
        <f>IFERROR(VLOOKUP(A243,'12'!U:V,2,0),"0")</f>
        <v>0</v>
      </c>
      <c r="AP243" s="5" t="s">
        <v>129</v>
      </c>
      <c r="AQ243" s="15">
        <f t="shared" ref="AQ243:AQ248" si="1597">+AO243*D243</f>
        <v>0</v>
      </c>
      <c r="AR243" s="10" t="str">
        <f>IFERROR(VLOOKUP(A243,'13'!U:V,2,0),"0")</f>
        <v>0</v>
      </c>
      <c r="AS243" s="5" t="s">
        <v>129</v>
      </c>
      <c r="AT243" s="15">
        <f t="shared" ref="AT243:AT248" si="1598">+AR243*D243</f>
        <v>0</v>
      </c>
      <c r="AU243" s="10" t="str">
        <f>IFERROR(VLOOKUP(A243,'14'!U:V,2,0),"0")</f>
        <v>0</v>
      </c>
      <c r="AV243" s="5" t="s">
        <v>129</v>
      </c>
      <c r="AW243" s="15">
        <f t="shared" ref="AW243:AW248" si="1599">+AU243*D243</f>
        <v>0</v>
      </c>
      <c r="AX243" s="10" t="str">
        <f>IFERROR(VLOOKUP(A243,'15'!U:V,2,0),"0")</f>
        <v>0</v>
      </c>
      <c r="AY243" s="5" t="s">
        <v>129</v>
      </c>
      <c r="AZ243" s="15">
        <f t="shared" ref="AZ243:AZ248" si="1600">+AX243*D243</f>
        <v>0</v>
      </c>
      <c r="BA243" s="10" t="str">
        <f>IFERROR(VLOOKUP(A243,'16'!U:V,2,0),"0")</f>
        <v>0</v>
      </c>
      <c r="BB243" s="5" t="s">
        <v>129</v>
      </c>
      <c r="BC243" s="15">
        <f t="shared" ref="BC243:BC248" si="1601">+BA243*D243</f>
        <v>0</v>
      </c>
      <c r="BD243" s="10" t="str">
        <f>IFERROR(VLOOKUP(A243,'17'!U:V,2,0),"0")</f>
        <v>0</v>
      </c>
      <c r="BE243" s="5" t="s">
        <v>129</v>
      </c>
      <c r="BF243" s="15">
        <f t="shared" ref="BF243:BF248" si="1602">+BD243*D243</f>
        <v>0</v>
      </c>
      <c r="BG243" s="10" t="str">
        <f>IFERROR(VLOOKUP(A243,'18'!U:V,2,0),"0")</f>
        <v>0</v>
      </c>
      <c r="BH243" s="5" t="s">
        <v>129</v>
      </c>
      <c r="BI243" s="15">
        <f t="shared" ref="BI243:BI248" si="1603">+BG243*D243</f>
        <v>0</v>
      </c>
      <c r="BJ243" s="10" t="str">
        <f>IFERROR(VLOOKUP(A243,'19'!U:V,2,0),"0")</f>
        <v>0</v>
      </c>
      <c r="BK243" s="5" t="s">
        <v>129</v>
      </c>
      <c r="BL243" s="15">
        <f t="shared" ref="BL243:BL248" si="1604">+BJ243*D243</f>
        <v>0</v>
      </c>
      <c r="BM243" s="10" t="str">
        <f>IFERROR(VLOOKUP(A243,'20'!U:V,2,0),"0")</f>
        <v>0</v>
      </c>
      <c r="BN243" s="5" t="s">
        <v>129</v>
      </c>
      <c r="BO243" s="15">
        <f t="shared" ref="BO243:BO248" si="1605">+BM243*D243</f>
        <v>0</v>
      </c>
      <c r="BP243" s="10" t="str">
        <f>IFERROR(VLOOKUP(A243,'21'!U:V,2,0),"0")</f>
        <v>0</v>
      </c>
      <c r="BQ243" s="5" t="s">
        <v>129</v>
      </c>
      <c r="BR243" s="15">
        <f t="shared" ref="BR243:BR248" si="1606">+BP243*D243</f>
        <v>0</v>
      </c>
      <c r="BS243" s="10" t="str">
        <f>IFERROR(VLOOKUP(A243,'22'!U:V,2,0),"0")</f>
        <v>0</v>
      </c>
      <c r="BT243" s="5" t="s">
        <v>129</v>
      </c>
      <c r="BU243" s="15">
        <f t="shared" ref="BU243:BU248" si="1607">+BS243*D243</f>
        <v>0</v>
      </c>
      <c r="BV243" s="10" t="str">
        <f>IFERROR(VLOOKUP(A243,'23'!U:V,2,0),"0")</f>
        <v>0</v>
      </c>
      <c r="BW243" s="5" t="s">
        <v>129</v>
      </c>
      <c r="BX243" s="15">
        <f t="shared" ref="BX243:BX248" si="1608">+BV243*D243</f>
        <v>0</v>
      </c>
      <c r="BY243" s="10" t="str">
        <f>IFERROR(VLOOKUP(A243,'24'!U:V,2,0),"0")</f>
        <v>0</v>
      </c>
      <c r="BZ243" s="5" t="s">
        <v>129</v>
      </c>
      <c r="CA243" s="15">
        <f t="shared" ref="CA243:CA248" si="1609">+BY243*D243</f>
        <v>0</v>
      </c>
      <c r="CB243" s="10" t="str">
        <f>IFERROR(VLOOKUP(A243,'25'!U:V,2,0),"0")</f>
        <v>0</v>
      </c>
      <c r="CC243" s="5" t="s">
        <v>129</v>
      </c>
      <c r="CD243" s="15">
        <f t="shared" ref="CD243:CD248" si="1610">+CB243*D243</f>
        <v>0</v>
      </c>
      <c r="CE243" s="10" t="str">
        <f>IFERROR(VLOOKUP(A243,'26'!U:V,2,0),"0")</f>
        <v>0</v>
      </c>
      <c r="CF243" s="5" t="s">
        <v>129</v>
      </c>
      <c r="CG243" s="15">
        <f t="shared" ref="CG243:CG248" si="1611">+CE243*D243</f>
        <v>0</v>
      </c>
      <c r="CH243" s="10" t="str">
        <f>IFERROR(VLOOKUP(A243,'27'!U:V,2,0),"0")</f>
        <v>0</v>
      </c>
      <c r="CI243" s="5" t="s">
        <v>129</v>
      </c>
      <c r="CJ243" s="15">
        <f t="shared" ref="CJ243:CJ248" si="1612">+CH243*D243</f>
        <v>0</v>
      </c>
      <c r="CK243" s="10" t="str">
        <f>IFERROR(VLOOKUP(A243,'28'!U:V,2,0),"0")</f>
        <v>0</v>
      </c>
      <c r="CL243" s="5" t="s">
        <v>129</v>
      </c>
      <c r="CM243" s="15">
        <f t="shared" ref="CM243:CM248" si="1613">+CK243*D243</f>
        <v>0</v>
      </c>
      <c r="CN243" s="10" t="str">
        <f>IFERROR(VLOOKUP(A243,'29'!U:V,2,0),"0")</f>
        <v>0</v>
      </c>
      <c r="CO243" s="5" t="s">
        <v>129</v>
      </c>
      <c r="CP243" s="15">
        <f t="shared" ref="CP243:CP248" si="1614">+CN243*D243</f>
        <v>0</v>
      </c>
      <c r="CQ243" s="10" t="str">
        <f>IFERROR(VLOOKUP(A243,'30'!U:V,2,0),"0")</f>
        <v>0</v>
      </c>
      <c r="CR243" s="5" t="s">
        <v>129</v>
      </c>
      <c r="CS243" s="15">
        <f t="shared" ref="CS243:CS248" si="1615">+CQ243*D243</f>
        <v>0</v>
      </c>
      <c r="CT243" s="10" t="str">
        <f>IFERROR(VLOOKUP(A243,'31'!U:V,2,0),"0")</f>
        <v>0</v>
      </c>
      <c r="CU243" s="5" t="s">
        <v>129</v>
      </c>
      <c r="CV243" s="15">
        <f t="shared" si="1194"/>
        <v>0</v>
      </c>
      <c r="CW243" s="10">
        <f>IFERROR(VLOOKUP(B243,'B-plus'!A:D,4,0),"0")</f>
        <v>150</v>
      </c>
      <c r="CX243" s="5" t="s">
        <v>129</v>
      </c>
      <c r="CY243" s="15">
        <f t="shared" si="1195"/>
        <v>2700</v>
      </c>
    </row>
    <row r="244" spans="1:103" x14ac:dyDescent="0.25">
      <c r="A244" s="5">
        <v>1111121</v>
      </c>
      <c r="B244" s="5">
        <v>1111121</v>
      </c>
      <c r="C244" s="4" t="s">
        <v>19956</v>
      </c>
      <c r="D244" s="13">
        <v>31.55</v>
      </c>
      <c r="E244" s="19">
        <f t="shared" si="1162"/>
        <v>0</v>
      </c>
      <c r="F244" s="5" t="s">
        <v>129</v>
      </c>
      <c r="G244" s="13">
        <f t="shared" si="1163"/>
        <v>0</v>
      </c>
      <c r="H244" s="10" t="str">
        <f>IFERROR(VLOOKUP(A244,'1'!U:V,2,0),"0")</f>
        <v>0</v>
      </c>
      <c r="I244" s="5" t="s">
        <v>129</v>
      </c>
      <c r="J244" s="15">
        <f t="shared" si="1586"/>
        <v>0</v>
      </c>
      <c r="K244" s="10" t="str">
        <f>IFERROR(VLOOKUP(A244,'2'!U:V,2,0),"0")</f>
        <v>0</v>
      </c>
      <c r="L244" s="5" t="s">
        <v>129</v>
      </c>
      <c r="M244" s="15">
        <f t="shared" si="1587"/>
        <v>0</v>
      </c>
      <c r="N244" s="10" t="str">
        <f>IFERROR(VLOOKUP(A244,'3'!U:V,2,0),"0")</f>
        <v>0</v>
      </c>
      <c r="O244" s="5" t="s">
        <v>129</v>
      </c>
      <c r="P244" s="15">
        <f t="shared" si="1588"/>
        <v>0</v>
      </c>
      <c r="Q244" s="10" t="str">
        <f>IFERROR(VLOOKUP(A244,'4'!U:V,2,0),"0")</f>
        <v>0</v>
      </c>
      <c r="R244" s="5" t="s">
        <v>129</v>
      </c>
      <c r="S244" s="15">
        <f t="shared" si="1589"/>
        <v>0</v>
      </c>
      <c r="T244" s="10" t="str">
        <f>IFERROR(VLOOKUP(A244,'5'!U:V,2,0),"0")</f>
        <v>0</v>
      </c>
      <c r="U244" s="5" t="s">
        <v>129</v>
      </c>
      <c r="V244" s="15">
        <f t="shared" si="1590"/>
        <v>0</v>
      </c>
      <c r="W244" s="10" t="str">
        <f>IFERROR(VLOOKUP(A244,'6'!U:V,2,0),"0")</f>
        <v>0</v>
      </c>
      <c r="X244" s="5" t="s">
        <v>129</v>
      </c>
      <c r="Y244" s="15">
        <f t="shared" si="1591"/>
        <v>0</v>
      </c>
      <c r="Z244" s="10" t="str">
        <f>IFERROR(VLOOKUP(A244,'7'!U:V,2,0),"0")</f>
        <v>0</v>
      </c>
      <c r="AA244" s="5" t="s">
        <v>129</v>
      </c>
      <c r="AB244" s="15">
        <f t="shared" si="1592"/>
        <v>0</v>
      </c>
      <c r="AC244" s="10" t="str">
        <f>IFERROR(VLOOKUP(A244,'8'!U:V,2,0),"0")</f>
        <v>0</v>
      </c>
      <c r="AD244" s="5" t="s">
        <v>129</v>
      </c>
      <c r="AE244" s="15">
        <f t="shared" si="1593"/>
        <v>0</v>
      </c>
      <c r="AF244" s="10" t="str">
        <f>IFERROR(VLOOKUP(A244,'9'!U:V,2,0),"0")</f>
        <v>0</v>
      </c>
      <c r="AG244" s="5" t="s">
        <v>129</v>
      </c>
      <c r="AH244" s="15">
        <f t="shared" si="1594"/>
        <v>0</v>
      </c>
      <c r="AI244" s="10" t="str">
        <f>IFERROR(VLOOKUP(A244,'10'!U:V,2,0),"0")</f>
        <v>0</v>
      </c>
      <c r="AJ244" s="5" t="s">
        <v>129</v>
      </c>
      <c r="AK244" s="15">
        <f t="shared" si="1595"/>
        <v>0</v>
      </c>
      <c r="AL244" s="10" t="str">
        <f>IFERROR(VLOOKUP(A244,'11'!U:V,2,0),"0")</f>
        <v>0</v>
      </c>
      <c r="AM244" s="5" t="s">
        <v>129</v>
      </c>
      <c r="AN244" s="15">
        <f t="shared" si="1596"/>
        <v>0</v>
      </c>
      <c r="AO244" s="10" t="str">
        <f>IFERROR(VLOOKUP(A244,'12'!U:V,2,0),"0")</f>
        <v>0</v>
      </c>
      <c r="AP244" s="5" t="s">
        <v>129</v>
      </c>
      <c r="AQ244" s="15">
        <f t="shared" si="1597"/>
        <v>0</v>
      </c>
      <c r="AR244" s="10" t="str">
        <f>IFERROR(VLOOKUP(A244,'13'!U:V,2,0),"0")</f>
        <v>0</v>
      </c>
      <c r="AS244" s="5" t="s">
        <v>129</v>
      </c>
      <c r="AT244" s="15">
        <f t="shared" si="1598"/>
        <v>0</v>
      </c>
      <c r="AU244" s="10" t="str">
        <f>IFERROR(VLOOKUP(A244,'14'!U:V,2,0),"0")</f>
        <v>0</v>
      </c>
      <c r="AV244" s="5" t="s">
        <v>129</v>
      </c>
      <c r="AW244" s="15">
        <f t="shared" si="1599"/>
        <v>0</v>
      </c>
      <c r="AX244" s="10" t="str">
        <f>IFERROR(VLOOKUP(A244,'15'!U:V,2,0),"0")</f>
        <v>0</v>
      </c>
      <c r="AY244" s="5" t="s">
        <v>129</v>
      </c>
      <c r="AZ244" s="15">
        <f t="shared" si="1600"/>
        <v>0</v>
      </c>
      <c r="BA244" s="10" t="str">
        <f>IFERROR(VLOOKUP(A244,'16'!U:V,2,0),"0")</f>
        <v>0</v>
      </c>
      <c r="BB244" s="5" t="s">
        <v>129</v>
      </c>
      <c r="BC244" s="15">
        <f t="shared" si="1601"/>
        <v>0</v>
      </c>
      <c r="BD244" s="10" t="str">
        <f>IFERROR(VLOOKUP(A244,'17'!U:V,2,0),"0")</f>
        <v>0</v>
      </c>
      <c r="BE244" s="5" t="s">
        <v>129</v>
      </c>
      <c r="BF244" s="15">
        <f t="shared" si="1602"/>
        <v>0</v>
      </c>
      <c r="BG244" s="10" t="str">
        <f>IFERROR(VLOOKUP(A244,'18'!U:V,2,0),"0")</f>
        <v>0</v>
      </c>
      <c r="BH244" s="5" t="s">
        <v>129</v>
      </c>
      <c r="BI244" s="15">
        <f t="shared" si="1603"/>
        <v>0</v>
      </c>
      <c r="BJ244" s="10" t="str">
        <f>IFERROR(VLOOKUP(A244,'19'!U:V,2,0),"0")</f>
        <v>0</v>
      </c>
      <c r="BK244" s="5" t="s">
        <v>129</v>
      </c>
      <c r="BL244" s="15">
        <f t="shared" si="1604"/>
        <v>0</v>
      </c>
      <c r="BM244" s="10" t="str">
        <f>IFERROR(VLOOKUP(A244,'20'!U:V,2,0),"0")</f>
        <v>0</v>
      </c>
      <c r="BN244" s="5" t="s">
        <v>129</v>
      </c>
      <c r="BO244" s="15">
        <f t="shared" si="1605"/>
        <v>0</v>
      </c>
      <c r="BP244" s="10" t="str">
        <f>IFERROR(VLOOKUP(A244,'21'!U:V,2,0),"0")</f>
        <v>0</v>
      </c>
      <c r="BQ244" s="5" t="s">
        <v>129</v>
      </c>
      <c r="BR244" s="15">
        <f t="shared" si="1606"/>
        <v>0</v>
      </c>
      <c r="BS244" s="10" t="str">
        <f>IFERROR(VLOOKUP(A244,'22'!U:V,2,0),"0")</f>
        <v>0</v>
      </c>
      <c r="BT244" s="5" t="s">
        <v>129</v>
      </c>
      <c r="BU244" s="15">
        <f t="shared" si="1607"/>
        <v>0</v>
      </c>
      <c r="BV244" s="10" t="str">
        <f>IFERROR(VLOOKUP(A244,'23'!U:V,2,0),"0")</f>
        <v>0</v>
      </c>
      <c r="BW244" s="5" t="s">
        <v>129</v>
      </c>
      <c r="BX244" s="15">
        <f t="shared" si="1608"/>
        <v>0</v>
      </c>
      <c r="BY244" s="10" t="str">
        <f>IFERROR(VLOOKUP(A244,'24'!U:V,2,0),"0")</f>
        <v>0</v>
      </c>
      <c r="BZ244" s="5" t="s">
        <v>129</v>
      </c>
      <c r="CA244" s="15">
        <f t="shared" si="1609"/>
        <v>0</v>
      </c>
      <c r="CB244" s="10" t="str">
        <f>IFERROR(VLOOKUP(A244,'25'!U:V,2,0),"0")</f>
        <v>0</v>
      </c>
      <c r="CC244" s="5" t="s">
        <v>129</v>
      </c>
      <c r="CD244" s="15">
        <f t="shared" si="1610"/>
        <v>0</v>
      </c>
      <c r="CE244" s="10" t="str">
        <f>IFERROR(VLOOKUP(A244,'26'!U:V,2,0),"0")</f>
        <v>0</v>
      </c>
      <c r="CF244" s="5" t="s">
        <v>129</v>
      </c>
      <c r="CG244" s="15">
        <f t="shared" si="1611"/>
        <v>0</v>
      </c>
      <c r="CH244" s="10" t="str">
        <f>IFERROR(VLOOKUP(A244,'27'!U:V,2,0),"0")</f>
        <v>0</v>
      </c>
      <c r="CI244" s="5" t="s">
        <v>129</v>
      </c>
      <c r="CJ244" s="15">
        <f t="shared" si="1612"/>
        <v>0</v>
      </c>
      <c r="CK244" s="10" t="str">
        <f>IFERROR(VLOOKUP(A244,'28'!U:V,2,0),"0")</f>
        <v>0</v>
      </c>
      <c r="CL244" s="5" t="s">
        <v>129</v>
      </c>
      <c r="CM244" s="15">
        <f t="shared" si="1613"/>
        <v>0</v>
      </c>
      <c r="CN244" s="10" t="str">
        <f>IFERROR(VLOOKUP(A244,'29'!U:V,2,0),"0")</f>
        <v>0</v>
      </c>
      <c r="CO244" s="5" t="s">
        <v>129</v>
      </c>
      <c r="CP244" s="15">
        <f t="shared" si="1614"/>
        <v>0</v>
      </c>
      <c r="CQ244" s="10" t="str">
        <f>IFERROR(VLOOKUP(A244,'30'!U:V,2,0),"0")</f>
        <v>0</v>
      </c>
      <c r="CR244" s="5" t="s">
        <v>129</v>
      </c>
      <c r="CS244" s="15">
        <f t="shared" si="1615"/>
        <v>0</v>
      </c>
      <c r="CT244" s="10" t="str">
        <f>IFERROR(VLOOKUP(A244,'31'!U:V,2,0),"0")</f>
        <v>0</v>
      </c>
      <c r="CU244" s="5" t="s">
        <v>129</v>
      </c>
      <c r="CV244" s="15">
        <f t="shared" si="1194"/>
        <v>0</v>
      </c>
      <c r="CW244" s="10">
        <f>IFERROR(VLOOKUP(B244,'B-plus'!A:D,4,0),"0")</f>
        <v>40</v>
      </c>
      <c r="CX244" s="5" t="s">
        <v>129</v>
      </c>
      <c r="CY244" s="15">
        <f t="shared" si="1195"/>
        <v>1262</v>
      </c>
    </row>
    <row r="245" spans="1:103" x14ac:dyDescent="0.25">
      <c r="A245" s="5">
        <v>1004047</v>
      </c>
      <c r="B245" s="5">
        <v>1004047</v>
      </c>
      <c r="C245" s="4" t="s">
        <v>19953</v>
      </c>
      <c r="D245" s="13">
        <v>30</v>
      </c>
      <c r="E245" s="19">
        <f t="shared" si="1162"/>
        <v>0</v>
      </c>
      <c r="F245" s="5" t="s">
        <v>129</v>
      </c>
      <c r="G245" s="13">
        <f t="shared" si="1163"/>
        <v>0</v>
      </c>
      <c r="H245" s="10" t="str">
        <f>IFERROR(VLOOKUP(A245,'1'!U:V,2,0),"0")</f>
        <v>0</v>
      </c>
      <c r="I245" s="5" t="s">
        <v>129</v>
      </c>
      <c r="J245" s="15">
        <f t="shared" si="1586"/>
        <v>0</v>
      </c>
      <c r="K245" s="10" t="str">
        <f>IFERROR(VLOOKUP(A245,'2'!U:V,2,0),"0")</f>
        <v>0</v>
      </c>
      <c r="L245" s="5" t="s">
        <v>129</v>
      </c>
      <c r="M245" s="15">
        <f t="shared" si="1587"/>
        <v>0</v>
      </c>
      <c r="N245" s="10" t="str">
        <f>IFERROR(VLOOKUP(A245,'3'!U:V,2,0),"0")</f>
        <v>0</v>
      </c>
      <c r="O245" s="5" t="s">
        <v>129</v>
      </c>
      <c r="P245" s="15">
        <f t="shared" si="1588"/>
        <v>0</v>
      </c>
      <c r="Q245" s="10" t="str">
        <f>IFERROR(VLOOKUP(A245,'4'!U:V,2,0),"0")</f>
        <v>0</v>
      </c>
      <c r="R245" s="5" t="s">
        <v>129</v>
      </c>
      <c r="S245" s="15">
        <f t="shared" si="1589"/>
        <v>0</v>
      </c>
      <c r="T245" s="10" t="str">
        <f>IFERROR(VLOOKUP(A245,'5'!U:V,2,0),"0")</f>
        <v>0</v>
      </c>
      <c r="U245" s="5" t="s">
        <v>129</v>
      </c>
      <c r="V245" s="15">
        <f t="shared" si="1590"/>
        <v>0</v>
      </c>
      <c r="W245" s="10" t="str">
        <f>IFERROR(VLOOKUP(A245,'6'!U:V,2,0),"0")</f>
        <v>0</v>
      </c>
      <c r="X245" s="5" t="s">
        <v>129</v>
      </c>
      <c r="Y245" s="15">
        <f t="shared" si="1591"/>
        <v>0</v>
      </c>
      <c r="Z245" s="10" t="str">
        <f>IFERROR(VLOOKUP(A245,'7'!U:V,2,0),"0")</f>
        <v>0</v>
      </c>
      <c r="AA245" s="5" t="s">
        <v>129</v>
      </c>
      <c r="AB245" s="15">
        <f t="shared" si="1592"/>
        <v>0</v>
      </c>
      <c r="AC245" s="10" t="str">
        <f>IFERROR(VLOOKUP(A245,'8'!U:V,2,0),"0")</f>
        <v>0</v>
      </c>
      <c r="AD245" s="5" t="s">
        <v>129</v>
      </c>
      <c r="AE245" s="15">
        <f t="shared" si="1593"/>
        <v>0</v>
      </c>
      <c r="AF245" s="10" t="str">
        <f>IFERROR(VLOOKUP(A245,'9'!U:V,2,0),"0")</f>
        <v>0</v>
      </c>
      <c r="AG245" s="5" t="s">
        <v>129</v>
      </c>
      <c r="AH245" s="15">
        <f t="shared" si="1594"/>
        <v>0</v>
      </c>
      <c r="AI245" s="10" t="str">
        <f>IFERROR(VLOOKUP(A245,'10'!U:V,2,0),"0")</f>
        <v>0</v>
      </c>
      <c r="AJ245" s="5" t="s">
        <v>129</v>
      </c>
      <c r="AK245" s="15">
        <f t="shared" si="1595"/>
        <v>0</v>
      </c>
      <c r="AL245" s="10" t="str">
        <f>IFERROR(VLOOKUP(A245,'11'!U:V,2,0),"0")</f>
        <v>0</v>
      </c>
      <c r="AM245" s="5" t="s">
        <v>129</v>
      </c>
      <c r="AN245" s="15">
        <f t="shared" si="1596"/>
        <v>0</v>
      </c>
      <c r="AO245" s="10" t="str">
        <f>IFERROR(VLOOKUP(A245,'12'!U:V,2,0),"0")</f>
        <v>0</v>
      </c>
      <c r="AP245" s="5" t="s">
        <v>129</v>
      </c>
      <c r="AQ245" s="15">
        <f t="shared" si="1597"/>
        <v>0</v>
      </c>
      <c r="AR245" s="10" t="str">
        <f>IFERROR(VLOOKUP(A245,'13'!U:V,2,0),"0")</f>
        <v>0</v>
      </c>
      <c r="AS245" s="5" t="s">
        <v>129</v>
      </c>
      <c r="AT245" s="15">
        <f t="shared" si="1598"/>
        <v>0</v>
      </c>
      <c r="AU245" s="10" t="str">
        <f>IFERROR(VLOOKUP(A245,'14'!U:V,2,0),"0")</f>
        <v>0</v>
      </c>
      <c r="AV245" s="5" t="s">
        <v>129</v>
      </c>
      <c r="AW245" s="15">
        <f t="shared" si="1599"/>
        <v>0</v>
      </c>
      <c r="AX245" s="10" t="str">
        <f>IFERROR(VLOOKUP(A245,'15'!U:V,2,0),"0")</f>
        <v>0</v>
      </c>
      <c r="AY245" s="5" t="s">
        <v>129</v>
      </c>
      <c r="AZ245" s="15">
        <f t="shared" si="1600"/>
        <v>0</v>
      </c>
      <c r="BA245" s="10" t="str">
        <f>IFERROR(VLOOKUP(A245,'16'!U:V,2,0),"0")</f>
        <v>0</v>
      </c>
      <c r="BB245" s="5" t="s">
        <v>129</v>
      </c>
      <c r="BC245" s="15">
        <f t="shared" si="1601"/>
        <v>0</v>
      </c>
      <c r="BD245" s="10" t="str">
        <f>IFERROR(VLOOKUP(A245,'17'!U:V,2,0),"0")</f>
        <v>0</v>
      </c>
      <c r="BE245" s="5" t="s">
        <v>129</v>
      </c>
      <c r="BF245" s="15">
        <f t="shared" si="1602"/>
        <v>0</v>
      </c>
      <c r="BG245" s="10" t="str">
        <f>IFERROR(VLOOKUP(A245,'18'!U:V,2,0),"0")</f>
        <v>0</v>
      </c>
      <c r="BH245" s="5" t="s">
        <v>129</v>
      </c>
      <c r="BI245" s="15">
        <f t="shared" si="1603"/>
        <v>0</v>
      </c>
      <c r="BJ245" s="10" t="str">
        <f>IFERROR(VLOOKUP(A245,'19'!U:V,2,0),"0")</f>
        <v>0</v>
      </c>
      <c r="BK245" s="5" t="s">
        <v>129</v>
      </c>
      <c r="BL245" s="15">
        <f t="shared" si="1604"/>
        <v>0</v>
      </c>
      <c r="BM245" s="10" t="str">
        <f>IFERROR(VLOOKUP(A245,'20'!U:V,2,0),"0")</f>
        <v>0</v>
      </c>
      <c r="BN245" s="5" t="s">
        <v>129</v>
      </c>
      <c r="BO245" s="15">
        <f t="shared" si="1605"/>
        <v>0</v>
      </c>
      <c r="BP245" s="10" t="str">
        <f>IFERROR(VLOOKUP(A245,'21'!U:V,2,0),"0")</f>
        <v>0</v>
      </c>
      <c r="BQ245" s="5" t="s">
        <v>129</v>
      </c>
      <c r="BR245" s="15">
        <f t="shared" si="1606"/>
        <v>0</v>
      </c>
      <c r="BS245" s="10" t="str">
        <f>IFERROR(VLOOKUP(A245,'22'!U:V,2,0),"0")</f>
        <v>0</v>
      </c>
      <c r="BT245" s="5" t="s">
        <v>129</v>
      </c>
      <c r="BU245" s="15">
        <f t="shared" si="1607"/>
        <v>0</v>
      </c>
      <c r="BV245" s="10" t="str">
        <f>IFERROR(VLOOKUP(A245,'23'!U:V,2,0),"0")</f>
        <v>0</v>
      </c>
      <c r="BW245" s="5" t="s">
        <v>129</v>
      </c>
      <c r="BX245" s="15">
        <f t="shared" si="1608"/>
        <v>0</v>
      </c>
      <c r="BY245" s="10" t="str">
        <f>IFERROR(VLOOKUP(A245,'24'!U:V,2,0),"0")</f>
        <v>0</v>
      </c>
      <c r="BZ245" s="5" t="s">
        <v>129</v>
      </c>
      <c r="CA245" s="15">
        <f t="shared" si="1609"/>
        <v>0</v>
      </c>
      <c r="CB245" s="10" t="str">
        <f>IFERROR(VLOOKUP(A245,'25'!U:V,2,0),"0")</f>
        <v>0</v>
      </c>
      <c r="CC245" s="5" t="s">
        <v>129</v>
      </c>
      <c r="CD245" s="15">
        <f t="shared" si="1610"/>
        <v>0</v>
      </c>
      <c r="CE245" s="10" t="str">
        <f>IFERROR(VLOOKUP(A245,'26'!U:V,2,0),"0")</f>
        <v>0</v>
      </c>
      <c r="CF245" s="5" t="s">
        <v>129</v>
      </c>
      <c r="CG245" s="15">
        <f t="shared" si="1611"/>
        <v>0</v>
      </c>
      <c r="CH245" s="10" t="str">
        <f>IFERROR(VLOOKUP(A245,'27'!U:V,2,0),"0")</f>
        <v>0</v>
      </c>
      <c r="CI245" s="5" t="s">
        <v>129</v>
      </c>
      <c r="CJ245" s="15">
        <f t="shared" si="1612"/>
        <v>0</v>
      </c>
      <c r="CK245" s="10" t="str">
        <f>IFERROR(VLOOKUP(A245,'28'!U:V,2,0),"0")</f>
        <v>0</v>
      </c>
      <c r="CL245" s="5" t="s">
        <v>129</v>
      </c>
      <c r="CM245" s="15">
        <f t="shared" si="1613"/>
        <v>0</v>
      </c>
      <c r="CN245" s="10" t="str">
        <f>IFERROR(VLOOKUP(A245,'29'!U:V,2,0),"0")</f>
        <v>0</v>
      </c>
      <c r="CO245" s="5" t="s">
        <v>129</v>
      </c>
      <c r="CP245" s="15">
        <f t="shared" si="1614"/>
        <v>0</v>
      </c>
      <c r="CQ245" s="10" t="str">
        <f>IFERROR(VLOOKUP(A245,'30'!U:V,2,0),"0")</f>
        <v>0</v>
      </c>
      <c r="CR245" s="5" t="s">
        <v>129</v>
      </c>
      <c r="CS245" s="15">
        <f t="shared" si="1615"/>
        <v>0</v>
      </c>
      <c r="CT245" s="10" t="str">
        <f>IFERROR(VLOOKUP(A245,'31'!U:V,2,0),"0")</f>
        <v>0</v>
      </c>
      <c r="CU245" s="5" t="s">
        <v>129</v>
      </c>
      <c r="CV245" s="15">
        <f t="shared" si="1194"/>
        <v>0</v>
      </c>
      <c r="CW245" s="10">
        <f>IFERROR(VLOOKUP(B245,'B-plus'!A:D,4,0),"0")</f>
        <v>23</v>
      </c>
      <c r="CX245" s="5" t="s">
        <v>129</v>
      </c>
      <c r="CY245" s="15">
        <f t="shared" si="1195"/>
        <v>690</v>
      </c>
    </row>
    <row r="246" spans="1:103" x14ac:dyDescent="0.25">
      <c r="A246" s="5">
        <v>1006985</v>
      </c>
      <c r="B246" s="5">
        <v>1006985</v>
      </c>
      <c r="C246" s="4" t="s">
        <v>19954</v>
      </c>
      <c r="D246" s="13">
        <v>30</v>
      </c>
      <c r="E246" s="19">
        <f t="shared" si="1162"/>
        <v>0</v>
      </c>
      <c r="F246" s="5" t="s">
        <v>129</v>
      </c>
      <c r="G246" s="13">
        <f t="shared" si="1163"/>
        <v>0</v>
      </c>
      <c r="H246" s="10" t="str">
        <f>IFERROR(VLOOKUP(A246,'1'!U:V,2,0),"0")</f>
        <v>0</v>
      </c>
      <c r="I246" s="5" t="s">
        <v>129</v>
      </c>
      <c r="J246" s="15">
        <f t="shared" si="1586"/>
        <v>0</v>
      </c>
      <c r="K246" s="10" t="str">
        <f>IFERROR(VLOOKUP(A246,'2'!U:V,2,0),"0")</f>
        <v>0</v>
      </c>
      <c r="L246" s="5" t="s">
        <v>129</v>
      </c>
      <c r="M246" s="15">
        <f t="shared" si="1587"/>
        <v>0</v>
      </c>
      <c r="N246" s="10" t="str">
        <f>IFERROR(VLOOKUP(A246,'3'!U:V,2,0),"0")</f>
        <v>0</v>
      </c>
      <c r="O246" s="5" t="s">
        <v>129</v>
      </c>
      <c r="P246" s="15">
        <f t="shared" si="1588"/>
        <v>0</v>
      </c>
      <c r="Q246" s="10" t="str">
        <f>IFERROR(VLOOKUP(A246,'4'!U:V,2,0),"0")</f>
        <v>0</v>
      </c>
      <c r="R246" s="5" t="s">
        <v>129</v>
      </c>
      <c r="S246" s="15">
        <f t="shared" si="1589"/>
        <v>0</v>
      </c>
      <c r="T246" s="10" t="str">
        <f>IFERROR(VLOOKUP(A246,'5'!U:V,2,0),"0")</f>
        <v>0</v>
      </c>
      <c r="U246" s="5" t="s">
        <v>129</v>
      </c>
      <c r="V246" s="15">
        <f t="shared" si="1590"/>
        <v>0</v>
      </c>
      <c r="W246" s="10" t="str">
        <f>IFERROR(VLOOKUP(A246,'6'!U:V,2,0),"0")</f>
        <v>0</v>
      </c>
      <c r="X246" s="5" t="s">
        <v>129</v>
      </c>
      <c r="Y246" s="15">
        <f t="shared" si="1591"/>
        <v>0</v>
      </c>
      <c r="Z246" s="10" t="str">
        <f>IFERROR(VLOOKUP(A246,'7'!U:V,2,0),"0")</f>
        <v>0</v>
      </c>
      <c r="AA246" s="5" t="s">
        <v>129</v>
      </c>
      <c r="AB246" s="15">
        <f t="shared" si="1592"/>
        <v>0</v>
      </c>
      <c r="AC246" s="10" t="str">
        <f>IFERROR(VLOOKUP(A246,'8'!U:V,2,0),"0")</f>
        <v>0</v>
      </c>
      <c r="AD246" s="5" t="s">
        <v>129</v>
      </c>
      <c r="AE246" s="15">
        <f t="shared" si="1593"/>
        <v>0</v>
      </c>
      <c r="AF246" s="10" t="str">
        <f>IFERROR(VLOOKUP(A246,'9'!U:V,2,0),"0")</f>
        <v>0</v>
      </c>
      <c r="AG246" s="5" t="s">
        <v>129</v>
      </c>
      <c r="AH246" s="15">
        <f t="shared" si="1594"/>
        <v>0</v>
      </c>
      <c r="AI246" s="10" t="str">
        <f>IFERROR(VLOOKUP(A246,'10'!U:V,2,0),"0")</f>
        <v>0</v>
      </c>
      <c r="AJ246" s="5" t="s">
        <v>129</v>
      </c>
      <c r="AK246" s="15">
        <f t="shared" si="1595"/>
        <v>0</v>
      </c>
      <c r="AL246" s="10" t="str">
        <f>IFERROR(VLOOKUP(A246,'11'!U:V,2,0),"0")</f>
        <v>0</v>
      </c>
      <c r="AM246" s="5" t="s">
        <v>129</v>
      </c>
      <c r="AN246" s="15">
        <f t="shared" si="1596"/>
        <v>0</v>
      </c>
      <c r="AO246" s="10" t="str">
        <f>IFERROR(VLOOKUP(A246,'12'!U:V,2,0),"0")</f>
        <v>0</v>
      </c>
      <c r="AP246" s="5" t="s">
        <v>129</v>
      </c>
      <c r="AQ246" s="15">
        <f t="shared" si="1597"/>
        <v>0</v>
      </c>
      <c r="AR246" s="10" t="str">
        <f>IFERROR(VLOOKUP(A246,'13'!U:V,2,0),"0")</f>
        <v>0</v>
      </c>
      <c r="AS246" s="5" t="s">
        <v>129</v>
      </c>
      <c r="AT246" s="15">
        <f t="shared" si="1598"/>
        <v>0</v>
      </c>
      <c r="AU246" s="10" t="str">
        <f>IFERROR(VLOOKUP(A246,'14'!U:V,2,0),"0")</f>
        <v>0</v>
      </c>
      <c r="AV246" s="5" t="s">
        <v>129</v>
      </c>
      <c r="AW246" s="15">
        <f t="shared" si="1599"/>
        <v>0</v>
      </c>
      <c r="AX246" s="10" t="str">
        <f>IFERROR(VLOOKUP(A246,'15'!U:V,2,0),"0")</f>
        <v>0</v>
      </c>
      <c r="AY246" s="5" t="s">
        <v>129</v>
      </c>
      <c r="AZ246" s="15">
        <f t="shared" si="1600"/>
        <v>0</v>
      </c>
      <c r="BA246" s="10" t="str">
        <f>IFERROR(VLOOKUP(A246,'16'!U:V,2,0),"0")</f>
        <v>0</v>
      </c>
      <c r="BB246" s="5" t="s">
        <v>129</v>
      </c>
      <c r="BC246" s="15">
        <f t="shared" si="1601"/>
        <v>0</v>
      </c>
      <c r="BD246" s="10" t="str">
        <f>IFERROR(VLOOKUP(A246,'17'!U:V,2,0),"0")</f>
        <v>0</v>
      </c>
      <c r="BE246" s="5" t="s">
        <v>129</v>
      </c>
      <c r="BF246" s="15">
        <f t="shared" si="1602"/>
        <v>0</v>
      </c>
      <c r="BG246" s="10" t="str">
        <f>IFERROR(VLOOKUP(A246,'18'!U:V,2,0),"0")</f>
        <v>0</v>
      </c>
      <c r="BH246" s="5" t="s">
        <v>129</v>
      </c>
      <c r="BI246" s="15">
        <f t="shared" si="1603"/>
        <v>0</v>
      </c>
      <c r="BJ246" s="10" t="str">
        <f>IFERROR(VLOOKUP(A246,'19'!U:V,2,0),"0")</f>
        <v>0</v>
      </c>
      <c r="BK246" s="5" t="s">
        <v>129</v>
      </c>
      <c r="BL246" s="15">
        <f t="shared" si="1604"/>
        <v>0</v>
      </c>
      <c r="BM246" s="10" t="str">
        <f>IFERROR(VLOOKUP(A246,'20'!U:V,2,0),"0")</f>
        <v>0</v>
      </c>
      <c r="BN246" s="5" t="s">
        <v>129</v>
      </c>
      <c r="BO246" s="15">
        <f t="shared" si="1605"/>
        <v>0</v>
      </c>
      <c r="BP246" s="10" t="str">
        <f>IFERROR(VLOOKUP(A246,'21'!U:V,2,0),"0")</f>
        <v>0</v>
      </c>
      <c r="BQ246" s="5" t="s">
        <v>129</v>
      </c>
      <c r="BR246" s="15">
        <f t="shared" si="1606"/>
        <v>0</v>
      </c>
      <c r="BS246" s="10" t="str">
        <f>IFERROR(VLOOKUP(A246,'22'!U:V,2,0),"0")</f>
        <v>0</v>
      </c>
      <c r="BT246" s="5" t="s">
        <v>129</v>
      </c>
      <c r="BU246" s="15">
        <f t="shared" si="1607"/>
        <v>0</v>
      </c>
      <c r="BV246" s="10" t="str">
        <f>IFERROR(VLOOKUP(A246,'23'!U:V,2,0),"0")</f>
        <v>0</v>
      </c>
      <c r="BW246" s="5" t="s">
        <v>129</v>
      </c>
      <c r="BX246" s="15">
        <f t="shared" si="1608"/>
        <v>0</v>
      </c>
      <c r="BY246" s="10" t="str">
        <f>IFERROR(VLOOKUP(A246,'24'!U:V,2,0),"0")</f>
        <v>0</v>
      </c>
      <c r="BZ246" s="5" t="s">
        <v>129</v>
      </c>
      <c r="CA246" s="15">
        <f t="shared" si="1609"/>
        <v>0</v>
      </c>
      <c r="CB246" s="10" t="str">
        <f>IFERROR(VLOOKUP(A246,'25'!U:V,2,0),"0")</f>
        <v>0</v>
      </c>
      <c r="CC246" s="5" t="s">
        <v>129</v>
      </c>
      <c r="CD246" s="15">
        <f t="shared" si="1610"/>
        <v>0</v>
      </c>
      <c r="CE246" s="10" t="str">
        <f>IFERROR(VLOOKUP(A246,'26'!U:V,2,0),"0")</f>
        <v>0</v>
      </c>
      <c r="CF246" s="5" t="s">
        <v>129</v>
      </c>
      <c r="CG246" s="15">
        <f t="shared" si="1611"/>
        <v>0</v>
      </c>
      <c r="CH246" s="10" t="str">
        <f>IFERROR(VLOOKUP(A246,'27'!U:V,2,0),"0")</f>
        <v>0</v>
      </c>
      <c r="CI246" s="5" t="s">
        <v>129</v>
      </c>
      <c r="CJ246" s="15">
        <f t="shared" si="1612"/>
        <v>0</v>
      </c>
      <c r="CK246" s="10" t="str">
        <f>IFERROR(VLOOKUP(A246,'28'!U:V,2,0),"0")</f>
        <v>0</v>
      </c>
      <c r="CL246" s="5" t="s">
        <v>129</v>
      </c>
      <c r="CM246" s="15">
        <f t="shared" si="1613"/>
        <v>0</v>
      </c>
      <c r="CN246" s="10" t="str">
        <f>IFERROR(VLOOKUP(A246,'29'!U:V,2,0),"0")</f>
        <v>0</v>
      </c>
      <c r="CO246" s="5" t="s">
        <v>129</v>
      </c>
      <c r="CP246" s="15">
        <f t="shared" si="1614"/>
        <v>0</v>
      </c>
      <c r="CQ246" s="10" t="str">
        <f>IFERROR(VLOOKUP(A246,'30'!U:V,2,0),"0")</f>
        <v>0</v>
      </c>
      <c r="CR246" s="5" t="s">
        <v>129</v>
      </c>
      <c r="CS246" s="15">
        <f t="shared" si="1615"/>
        <v>0</v>
      </c>
      <c r="CT246" s="10" t="str">
        <f>IFERROR(VLOOKUP(A246,'31'!U:V,2,0),"0")</f>
        <v>0</v>
      </c>
      <c r="CU246" s="5" t="s">
        <v>129</v>
      </c>
      <c r="CV246" s="15">
        <f t="shared" si="1194"/>
        <v>0</v>
      </c>
      <c r="CW246" s="10">
        <f>IFERROR(VLOOKUP(B246,'B-plus'!A:D,4,0),"0")</f>
        <v>3</v>
      </c>
      <c r="CX246" s="5" t="s">
        <v>129</v>
      </c>
      <c r="CY246" s="15">
        <f t="shared" si="1195"/>
        <v>90</v>
      </c>
    </row>
    <row r="247" spans="1:103" x14ac:dyDescent="0.25">
      <c r="A247" s="5">
        <v>1006986</v>
      </c>
      <c r="B247" s="5">
        <v>1006986</v>
      </c>
      <c r="C247" s="4" t="s">
        <v>19955</v>
      </c>
      <c r="D247" s="13">
        <v>30</v>
      </c>
      <c r="E247" s="19">
        <f t="shared" si="1162"/>
        <v>0</v>
      </c>
      <c r="F247" s="5" t="s">
        <v>129</v>
      </c>
      <c r="G247" s="13">
        <f t="shared" si="1163"/>
        <v>0</v>
      </c>
      <c r="H247" s="10" t="str">
        <f>IFERROR(VLOOKUP(A247,'1'!U:V,2,0),"0")</f>
        <v>0</v>
      </c>
      <c r="I247" s="5" t="s">
        <v>129</v>
      </c>
      <c r="J247" s="15">
        <f t="shared" si="1586"/>
        <v>0</v>
      </c>
      <c r="K247" s="10" t="str">
        <f>IFERROR(VLOOKUP(A247,'2'!U:V,2,0),"0")</f>
        <v>0</v>
      </c>
      <c r="L247" s="5" t="s">
        <v>129</v>
      </c>
      <c r="M247" s="15">
        <f t="shared" si="1587"/>
        <v>0</v>
      </c>
      <c r="N247" s="10" t="str">
        <f>IFERROR(VLOOKUP(A247,'3'!U:V,2,0),"0")</f>
        <v>0</v>
      </c>
      <c r="O247" s="5" t="s">
        <v>129</v>
      </c>
      <c r="P247" s="15">
        <f t="shared" si="1588"/>
        <v>0</v>
      </c>
      <c r="Q247" s="10" t="str">
        <f>IFERROR(VLOOKUP(A247,'4'!U:V,2,0),"0")</f>
        <v>0</v>
      </c>
      <c r="R247" s="5" t="s">
        <v>129</v>
      </c>
      <c r="S247" s="15">
        <f t="shared" si="1589"/>
        <v>0</v>
      </c>
      <c r="T247" s="10" t="str">
        <f>IFERROR(VLOOKUP(A247,'5'!U:V,2,0),"0")</f>
        <v>0</v>
      </c>
      <c r="U247" s="5" t="s">
        <v>129</v>
      </c>
      <c r="V247" s="15">
        <f t="shared" si="1590"/>
        <v>0</v>
      </c>
      <c r="W247" s="10" t="str">
        <f>IFERROR(VLOOKUP(A247,'6'!U:V,2,0),"0")</f>
        <v>0</v>
      </c>
      <c r="X247" s="5" t="s">
        <v>129</v>
      </c>
      <c r="Y247" s="15">
        <f t="shared" si="1591"/>
        <v>0</v>
      </c>
      <c r="Z247" s="10" t="str">
        <f>IFERROR(VLOOKUP(A247,'7'!U:V,2,0),"0")</f>
        <v>0</v>
      </c>
      <c r="AA247" s="5" t="s">
        <v>129</v>
      </c>
      <c r="AB247" s="15">
        <f t="shared" si="1592"/>
        <v>0</v>
      </c>
      <c r="AC247" s="10" t="str">
        <f>IFERROR(VLOOKUP(A247,'8'!U:V,2,0),"0")</f>
        <v>0</v>
      </c>
      <c r="AD247" s="5" t="s">
        <v>129</v>
      </c>
      <c r="AE247" s="15">
        <f t="shared" si="1593"/>
        <v>0</v>
      </c>
      <c r="AF247" s="10" t="str">
        <f>IFERROR(VLOOKUP(A247,'9'!U:V,2,0),"0")</f>
        <v>0</v>
      </c>
      <c r="AG247" s="5" t="s">
        <v>129</v>
      </c>
      <c r="AH247" s="15">
        <f t="shared" si="1594"/>
        <v>0</v>
      </c>
      <c r="AI247" s="10" t="str">
        <f>IFERROR(VLOOKUP(A247,'10'!U:V,2,0),"0")</f>
        <v>0</v>
      </c>
      <c r="AJ247" s="5" t="s">
        <v>129</v>
      </c>
      <c r="AK247" s="15">
        <f t="shared" si="1595"/>
        <v>0</v>
      </c>
      <c r="AL247" s="10" t="str">
        <f>IFERROR(VLOOKUP(A247,'11'!U:V,2,0),"0")</f>
        <v>0</v>
      </c>
      <c r="AM247" s="5" t="s">
        <v>129</v>
      </c>
      <c r="AN247" s="15">
        <f t="shared" si="1596"/>
        <v>0</v>
      </c>
      <c r="AO247" s="10" t="str">
        <f>IFERROR(VLOOKUP(A247,'12'!U:V,2,0),"0")</f>
        <v>0</v>
      </c>
      <c r="AP247" s="5" t="s">
        <v>129</v>
      </c>
      <c r="AQ247" s="15">
        <f t="shared" si="1597"/>
        <v>0</v>
      </c>
      <c r="AR247" s="10" t="str">
        <f>IFERROR(VLOOKUP(A247,'13'!U:V,2,0),"0")</f>
        <v>0</v>
      </c>
      <c r="AS247" s="5" t="s">
        <v>129</v>
      </c>
      <c r="AT247" s="15">
        <f t="shared" si="1598"/>
        <v>0</v>
      </c>
      <c r="AU247" s="10" t="str">
        <f>IFERROR(VLOOKUP(A247,'14'!U:V,2,0),"0")</f>
        <v>0</v>
      </c>
      <c r="AV247" s="5" t="s">
        <v>129</v>
      </c>
      <c r="AW247" s="15">
        <f t="shared" si="1599"/>
        <v>0</v>
      </c>
      <c r="AX247" s="10" t="str">
        <f>IFERROR(VLOOKUP(A247,'15'!U:V,2,0),"0")</f>
        <v>0</v>
      </c>
      <c r="AY247" s="5" t="s">
        <v>129</v>
      </c>
      <c r="AZ247" s="15">
        <f t="shared" si="1600"/>
        <v>0</v>
      </c>
      <c r="BA247" s="10" t="str">
        <f>IFERROR(VLOOKUP(A247,'16'!U:V,2,0),"0")</f>
        <v>0</v>
      </c>
      <c r="BB247" s="5" t="s">
        <v>129</v>
      </c>
      <c r="BC247" s="15">
        <f t="shared" si="1601"/>
        <v>0</v>
      </c>
      <c r="BD247" s="10" t="str">
        <f>IFERROR(VLOOKUP(A247,'17'!U:V,2,0),"0")</f>
        <v>0</v>
      </c>
      <c r="BE247" s="5" t="s">
        <v>129</v>
      </c>
      <c r="BF247" s="15">
        <f t="shared" si="1602"/>
        <v>0</v>
      </c>
      <c r="BG247" s="10" t="str">
        <f>IFERROR(VLOOKUP(A247,'18'!U:V,2,0),"0")</f>
        <v>0</v>
      </c>
      <c r="BH247" s="5" t="s">
        <v>129</v>
      </c>
      <c r="BI247" s="15">
        <f t="shared" si="1603"/>
        <v>0</v>
      </c>
      <c r="BJ247" s="10" t="str">
        <f>IFERROR(VLOOKUP(A247,'19'!U:V,2,0),"0")</f>
        <v>0</v>
      </c>
      <c r="BK247" s="5" t="s">
        <v>129</v>
      </c>
      <c r="BL247" s="15">
        <f t="shared" si="1604"/>
        <v>0</v>
      </c>
      <c r="BM247" s="10" t="str">
        <f>IFERROR(VLOOKUP(A247,'20'!U:V,2,0),"0")</f>
        <v>0</v>
      </c>
      <c r="BN247" s="5" t="s">
        <v>129</v>
      </c>
      <c r="BO247" s="15">
        <f t="shared" si="1605"/>
        <v>0</v>
      </c>
      <c r="BP247" s="10" t="str">
        <f>IFERROR(VLOOKUP(A247,'21'!U:V,2,0),"0")</f>
        <v>0</v>
      </c>
      <c r="BQ247" s="5" t="s">
        <v>129</v>
      </c>
      <c r="BR247" s="15">
        <f t="shared" si="1606"/>
        <v>0</v>
      </c>
      <c r="BS247" s="10" t="str">
        <f>IFERROR(VLOOKUP(A247,'22'!U:V,2,0),"0")</f>
        <v>0</v>
      </c>
      <c r="BT247" s="5" t="s">
        <v>129</v>
      </c>
      <c r="BU247" s="15">
        <f t="shared" si="1607"/>
        <v>0</v>
      </c>
      <c r="BV247" s="10" t="str">
        <f>IFERROR(VLOOKUP(A247,'23'!U:V,2,0),"0")</f>
        <v>0</v>
      </c>
      <c r="BW247" s="5" t="s">
        <v>129</v>
      </c>
      <c r="BX247" s="15">
        <f t="shared" si="1608"/>
        <v>0</v>
      </c>
      <c r="BY247" s="10" t="str">
        <f>IFERROR(VLOOKUP(A247,'24'!U:V,2,0),"0")</f>
        <v>0</v>
      </c>
      <c r="BZ247" s="5" t="s">
        <v>129</v>
      </c>
      <c r="CA247" s="15">
        <f t="shared" si="1609"/>
        <v>0</v>
      </c>
      <c r="CB247" s="10" t="str">
        <f>IFERROR(VLOOKUP(A247,'25'!U:V,2,0),"0")</f>
        <v>0</v>
      </c>
      <c r="CC247" s="5" t="s">
        <v>129</v>
      </c>
      <c r="CD247" s="15">
        <f t="shared" si="1610"/>
        <v>0</v>
      </c>
      <c r="CE247" s="10" t="str">
        <f>IFERROR(VLOOKUP(A247,'26'!U:V,2,0),"0")</f>
        <v>0</v>
      </c>
      <c r="CF247" s="5" t="s">
        <v>129</v>
      </c>
      <c r="CG247" s="15">
        <f t="shared" si="1611"/>
        <v>0</v>
      </c>
      <c r="CH247" s="10" t="str">
        <f>IFERROR(VLOOKUP(A247,'27'!U:V,2,0),"0")</f>
        <v>0</v>
      </c>
      <c r="CI247" s="5" t="s">
        <v>129</v>
      </c>
      <c r="CJ247" s="15">
        <f t="shared" si="1612"/>
        <v>0</v>
      </c>
      <c r="CK247" s="10" t="str">
        <f>IFERROR(VLOOKUP(A247,'28'!U:V,2,0),"0")</f>
        <v>0</v>
      </c>
      <c r="CL247" s="5" t="s">
        <v>129</v>
      </c>
      <c r="CM247" s="15">
        <f t="shared" si="1613"/>
        <v>0</v>
      </c>
      <c r="CN247" s="10" t="str">
        <f>IFERROR(VLOOKUP(A247,'29'!U:V,2,0),"0")</f>
        <v>0</v>
      </c>
      <c r="CO247" s="5" t="s">
        <v>129</v>
      </c>
      <c r="CP247" s="15">
        <f t="shared" si="1614"/>
        <v>0</v>
      </c>
      <c r="CQ247" s="10" t="str">
        <f>IFERROR(VLOOKUP(A247,'30'!U:V,2,0),"0")</f>
        <v>0</v>
      </c>
      <c r="CR247" s="5" t="s">
        <v>129</v>
      </c>
      <c r="CS247" s="15">
        <f t="shared" si="1615"/>
        <v>0</v>
      </c>
      <c r="CT247" s="10" t="str">
        <f>IFERROR(VLOOKUP(A247,'31'!U:V,2,0),"0")</f>
        <v>0</v>
      </c>
      <c r="CU247" s="5" t="s">
        <v>129</v>
      </c>
      <c r="CV247" s="15">
        <f t="shared" si="1194"/>
        <v>0</v>
      </c>
      <c r="CW247" s="10">
        <f>IFERROR(VLOOKUP(B247,'B-plus'!A:D,4,0),"0")</f>
        <v>3</v>
      </c>
      <c r="CX247" s="5" t="s">
        <v>129</v>
      </c>
      <c r="CY247" s="15">
        <f t="shared" si="1195"/>
        <v>90</v>
      </c>
    </row>
    <row r="248" spans="1:103" x14ac:dyDescent="0.25">
      <c r="A248" s="5">
        <v>20054645</v>
      </c>
      <c r="B248" s="5">
        <v>20054645</v>
      </c>
      <c r="C248" s="4" t="s">
        <v>19952</v>
      </c>
      <c r="D248" s="13">
        <v>30</v>
      </c>
      <c r="E248" s="19">
        <f t="shared" si="1162"/>
        <v>0</v>
      </c>
      <c r="F248" s="5" t="s">
        <v>129</v>
      </c>
      <c r="G248" s="13">
        <f t="shared" si="1163"/>
        <v>0</v>
      </c>
      <c r="H248" s="10" t="str">
        <f>IFERROR(VLOOKUP(A248,'1'!U:V,2,0),"0")</f>
        <v>0</v>
      </c>
      <c r="I248" s="5" t="s">
        <v>129</v>
      </c>
      <c r="J248" s="15">
        <f t="shared" si="1586"/>
        <v>0</v>
      </c>
      <c r="K248" s="10" t="str">
        <f>IFERROR(VLOOKUP(A248,'2'!U:V,2,0),"0")</f>
        <v>0</v>
      </c>
      <c r="L248" s="5" t="s">
        <v>129</v>
      </c>
      <c r="M248" s="15">
        <f t="shared" si="1587"/>
        <v>0</v>
      </c>
      <c r="N248" s="10" t="str">
        <f>IFERROR(VLOOKUP(A248,'3'!U:V,2,0),"0")</f>
        <v>0</v>
      </c>
      <c r="O248" s="5" t="s">
        <v>129</v>
      </c>
      <c r="P248" s="15">
        <f t="shared" si="1588"/>
        <v>0</v>
      </c>
      <c r="Q248" s="10" t="str">
        <f>IFERROR(VLOOKUP(A248,'4'!U:V,2,0),"0")</f>
        <v>0</v>
      </c>
      <c r="R248" s="5" t="s">
        <v>129</v>
      </c>
      <c r="S248" s="15">
        <f t="shared" si="1589"/>
        <v>0</v>
      </c>
      <c r="T248" s="10" t="str">
        <f>IFERROR(VLOOKUP(A248,'5'!U:V,2,0),"0")</f>
        <v>0</v>
      </c>
      <c r="U248" s="5" t="s">
        <v>129</v>
      </c>
      <c r="V248" s="15">
        <f t="shared" si="1590"/>
        <v>0</v>
      </c>
      <c r="W248" s="10" t="str">
        <f>IFERROR(VLOOKUP(A248,'6'!U:V,2,0),"0")</f>
        <v>0</v>
      </c>
      <c r="X248" s="5" t="s">
        <v>129</v>
      </c>
      <c r="Y248" s="15">
        <f t="shared" si="1591"/>
        <v>0</v>
      </c>
      <c r="Z248" s="10" t="str">
        <f>IFERROR(VLOOKUP(A248,'7'!U:V,2,0),"0")</f>
        <v>0</v>
      </c>
      <c r="AA248" s="5" t="s">
        <v>129</v>
      </c>
      <c r="AB248" s="15">
        <f t="shared" si="1592"/>
        <v>0</v>
      </c>
      <c r="AC248" s="10" t="str">
        <f>IFERROR(VLOOKUP(A248,'8'!U:V,2,0),"0")</f>
        <v>0</v>
      </c>
      <c r="AD248" s="5" t="s">
        <v>129</v>
      </c>
      <c r="AE248" s="15">
        <f t="shared" si="1593"/>
        <v>0</v>
      </c>
      <c r="AF248" s="10" t="str">
        <f>IFERROR(VLOOKUP(A248,'9'!U:V,2,0),"0")</f>
        <v>0</v>
      </c>
      <c r="AG248" s="5" t="s">
        <v>129</v>
      </c>
      <c r="AH248" s="15">
        <f t="shared" si="1594"/>
        <v>0</v>
      </c>
      <c r="AI248" s="10" t="str">
        <f>IFERROR(VLOOKUP(A248,'10'!U:V,2,0),"0")</f>
        <v>0</v>
      </c>
      <c r="AJ248" s="5" t="s">
        <v>129</v>
      </c>
      <c r="AK248" s="15">
        <f t="shared" si="1595"/>
        <v>0</v>
      </c>
      <c r="AL248" s="10" t="str">
        <f>IFERROR(VLOOKUP(A248,'11'!U:V,2,0),"0")</f>
        <v>0</v>
      </c>
      <c r="AM248" s="5" t="s">
        <v>129</v>
      </c>
      <c r="AN248" s="15">
        <f t="shared" si="1596"/>
        <v>0</v>
      </c>
      <c r="AO248" s="10" t="str">
        <f>IFERROR(VLOOKUP(A248,'12'!U:V,2,0),"0")</f>
        <v>0</v>
      </c>
      <c r="AP248" s="5" t="s">
        <v>129</v>
      </c>
      <c r="AQ248" s="15">
        <f t="shared" si="1597"/>
        <v>0</v>
      </c>
      <c r="AR248" s="10" t="str">
        <f>IFERROR(VLOOKUP(A248,'13'!U:V,2,0),"0")</f>
        <v>0</v>
      </c>
      <c r="AS248" s="5" t="s">
        <v>129</v>
      </c>
      <c r="AT248" s="15">
        <f t="shared" si="1598"/>
        <v>0</v>
      </c>
      <c r="AU248" s="10" t="str">
        <f>IFERROR(VLOOKUP(A248,'14'!U:V,2,0),"0")</f>
        <v>0</v>
      </c>
      <c r="AV248" s="5" t="s">
        <v>129</v>
      </c>
      <c r="AW248" s="15">
        <f t="shared" si="1599"/>
        <v>0</v>
      </c>
      <c r="AX248" s="10" t="str">
        <f>IFERROR(VLOOKUP(A248,'15'!U:V,2,0),"0")</f>
        <v>0</v>
      </c>
      <c r="AY248" s="5" t="s">
        <v>129</v>
      </c>
      <c r="AZ248" s="15">
        <f t="shared" si="1600"/>
        <v>0</v>
      </c>
      <c r="BA248" s="10" t="str">
        <f>IFERROR(VLOOKUP(A248,'16'!U:V,2,0),"0")</f>
        <v>0</v>
      </c>
      <c r="BB248" s="5" t="s">
        <v>129</v>
      </c>
      <c r="BC248" s="15">
        <f t="shared" si="1601"/>
        <v>0</v>
      </c>
      <c r="BD248" s="10" t="str">
        <f>IFERROR(VLOOKUP(A248,'17'!U:V,2,0),"0")</f>
        <v>0</v>
      </c>
      <c r="BE248" s="5" t="s">
        <v>129</v>
      </c>
      <c r="BF248" s="15">
        <f t="shared" si="1602"/>
        <v>0</v>
      </c>
      <c r="BG248" s="10" t="str">
        <f>IFERROR(VLOOKUP(A248,'18'!U:V,2,0),"0")</f>
        <v>0</v>
      </c>
      <c r="BH248" s="5" t="s">
        <v>129</v>
      </c>
      <c r="BI248" s="15">
        <f t="shared" si="1603"/>
        <v>0</v>
      </c>
      <c r="BJ248" s="10" t="str">
        <f>IFERROR(VLOOKUP(A248,'19'!U:V,2,0),"0")</f>
        <v>0</v>
      </c>
      <c r="BK248" s="5" t="s">
        <v>129</v>
      </c>
      <c r="BL248" s="15">
        <f t="shared" si="1604"/>
        <v>0</v>
      </c>
      <c r="BM248" s="10" t="str">
        <f>IFERROR(VLOOKUP(A248,'20'!U:V,2,0),"0")</f>
        <v>0</v>
      </c>
      <c r="BN248" s="5" t="s">
        <v>129</v>
      </c>
      <c r="BO248" s="15">
        <f t="shared" si="1605"/>
        <v>0</v>
      </c>
      <c r="BP248" s="10" t="str">
        <f>IFERROR(VLOOKUP(A248,'21'!U:V,2,0),"0")</f>
        <v>0</v>
      </c>
      <c r="BQ248" s="5" t="s">
        <v>129</v>
      </c>
      <c r="BR248" s="15">
        <f t="shared" si="1606"/>
        <v>0</v>
      </c>
      <c r="BS248" s="10" t="str">
        <f>IFERROR(VLOOKUP(A248,'22'!U:V,2,0),"0")</f>
        <v>0</v>
      </c>
      <c r="BT248" s="5" t="s">
        <v>129</v>
      </c>
      <c r="BU248" s="15">
        <f t="shared" si="1607"/>
        <v>0</v>
      </c>
      <c r="BV248" s="10" t="str">
        <f>IFERROR(VLOOKUP(A248,'23'!U:V,2,0),"0")</f>
        <v>0</v>
      </c>
      <c r="BW248" s="5" t="s">
        <v>129</v>
      </c>
      <c r="BX248" s="15">
        <f t="shared" si="1608"/>
        <v>0</v>
      </c>
      <c r="BY248" s="10" t="str">
        <f>IFERROR(VLOOKUP(A248,'24'!U:V,2,0),"0")</f>
        <v>0</v>
      </c>
      <c r="BZ248" s="5" t="s">
        <v>129</v>
      </c>
      <c r="CA248" s="15">
        <f t="shared" si="1609"/>
        <v>0</v>
      </c>
      <c r="CB248" s="10" t="str">
        <f>IFERROR(VLOOKUP(A248,'25'!U:V,2,0),"0")</f>
        <v>0</v>
      </c>
      <c r="CC248" s="5" t="s">
        <v>129</v>
      </c>
      <c r="CD248" s="15">
        <f t="shared" si="1610"/>
        <v>0</v>
      </c>
      <c r="CE248" s="10" t="str">
        <f>IFERROR(VLOOKUP(A248,'26'!U:V,2,0),"0")</f>
        <v>0</v>
      </c>
      <c r="CF248" s="5" t="s">
        <v>129</v>
      </c>
      <c r="CG248" s="15">
        <f t="shared" si="1611"/>
        <v>0</v>
      </c>
      <c r="CH248" s="10" t="str">
        <f>IFERROR(VLOOKUP(A248,'27'!U:V,2,0),"0")</f>
        <v>0</v>
      </c>
      <c r="CI248" s="5" t="s">
        <v>129</v>
      </c>
      <c r="CJ248" s="15">
        <f t="shared" si="1612"/>
        <v>0</v>
      </c>
      <c r="CK248" s="10" t="str">
        <f>IFERROR(VLOOKUP(A248,'28'!U:V,2,0),"0")</f>
        <v>0</v>
      </c>
      <c r="CL248" s="5" t="s">
        <v>129</v>
      </c>
      <c r="CM248" s="15">
        <f t="shared" si="1613"/>
        <v>0</v>
      </c>
      <c r="CN248" s="10" t="str">
        <f>IFERROR(VLOOKUP(A248,'29'!U:V,2,0),"0")</f>
        <v>0</v>
      </c>
      <c r="CO248" s="5" t="s">
        <v>129</v>
      </c>
      <c r="CP248" s="15">
        <f t="shared" si="1614"/>
        <v>0</v>
      </c>
      <c r="CQ248" s="10" t="str">
        <f>IFERROR(VLOOKUP(A248,'30'!U:V,2,0),"0")</f>
        <v>0</v>
      </c>
      <c r="CR248" s="5" t="s">
        <v>129</v>
      </c>
      <c r="CS248" s="15">
        <f t="shared" si="1615"/>
        <v>0</v>
      </c>
      <c r="CT248" s="10" t="str">
        <f>IFERROR(VLOOKUP(A248,'31'!U:V,2,0),"0")</f>
        <v>0</v>
      </c>
      <c r="CU248" s="5" t="s">
        <v>129</v>
      </c>
      <c r="CV248" s="15">
        <f t="shared" si="1194"/>
        <v>0</v>
      </c>
      <c r="CW248" s="10">
        <f>IFERROR(VLOOKUP(B248,'B-plus'!A:D,4,0),"0")</f>
        <v>3</v>
      </c>
      <c r="CX248" s="5" t="s">
        <v>129</v>
      </c>
      <c r="CY248" s="15">
        <f t="shared" si="1195"/>
        <v>90</v>
      </c>
    </row>
  </sheetData>
  <autoFilter ref="A4:CV242" xr:uid="{3BB70A44-8E24-460E-AEF1-23CC5E2DF68D}"/>
  <mergeCells count="37">
    <mergeCell ref="CW3:CY3"/>
    <mergeCell ref="CH3:CJ3"/>
    <mergeCell ref="CK3:CM3"/>
    <mergeCell ref="CN3:CP3"/>
    <mergeCell ref="CQ3:CS3"/>
    <mergeCell ref="CT3:CV3"/>
    <mergeCell ref="CE3:CG3"/>
    <mergeCell ref="AX3:AZ3"/>
    <mergeCell ref="BA3:BC3"/>
    <mergeCell ref="BD3:BF3"/>
    <mergeCell ref="BG3:BI3"/>
    <mergeCell ref="BJ3:BL3"/>
    <mergeCell ref="BM3:BO3"/>
    <mergeCell ref="BP3:BR3"/>
    <mergeCell ref="BS3:BU3"/>
    <mergeCell ref="BV3:BX3"/>
    <mergeCell ref="BY3:CA3"/>
    <mergeCell ref="CB3:CD3"/>
    <mergeCell ref="AU3:AW3"/>
    <mergeCell ref="N3:P3"/>
    <mergeCell ref="Q3:S3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K3:M3"/>
    <mergeCell ref="A3:A4"/>
    <mergeCell ref="C3:C4"/>
    <mergeCell ref="D3:D4"/>
    <mergeCell ref="E3:G3"/>
    <mergeCell ref="H3:J3"/>
    <mergeCell ref="B3:B4"/>
  </mergeCells>
  <phoneticPr fontId="12" type="noConversion"/>
  <conditionalFormatting sqref="A1:A239 A243:A1048576">
    <cfRule type="duplicateValues" dxfId="18" priority="12"/>
  </conditionalFormatting>
  <conditionalFormatting sqref="A240:A242">
    <cfRule type="duplicateValues" dxfId="17" priority="1"/>
    <cfRule type="duplicateValues" dxfId="16" priority="2"/>
    <cfRule type="duplicateValues" dxfId="15" priority="3"/>
  </conditionalFormatting>
  <conditionalFormatting sqref="C240:C242">
    <cfRule type="duplicateValues" dxfId="14" priority="4"/>
  </conditionalFormatting>
  <pageMargins left="0.23622047244094491" right="0.23622047244094491" top="0.74803149606299213" bottom="0.74803149606299213" header="0.31496062992125984" footer="0.31496062992125984"/>
  <pageSetup paperSize="9" scale="10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14F9-C043-4EAF-ABBD-12591F0E2D83}">
  <sheetPr>
    <tabColor rgb="FF66FF66"/>
  </sheetPr>
  <dimension ref="B1:U18"/>
  <sheetViews>
    <sheetView zoomScale="70" zoomScaleNormal="70" workbookViewId="0">
      <pane xSplit="4" ySplit="4" topLeftCell="E5" activePane="bottomRight" state="frozen"/>
      <selection activeCell="U207" sqref="U207"/>
      <selection pane="topRight" activeCell="U207" sqref="U207"/>
      <selection pane="bottomLeft" activeCell="U207" sqref="U207"/>
      <selection pane="bottomRight" activeCell="I14" sqref="I14"/>
    </sheetView>
  </sheetViews>
  <sheetFormatPr defaultColWidth="8.81640625" defaultRowHeight="23.4" x14ac:dyDescent="0.6"/>
  <cols>
    <col min="1" max="1" width="8.81640625" style="1"/>
    <col min="2" max="2" width="4.90625" style="1" customWidth="1"/>
    <col min="3" max="3" width="7.1796875" style="22" customWidth="1"/>
    <col min="4" max="4" width="27.81640625" style="22" bestFit="1" customWidth="1"/>
    <col min="5" max="5" width="12.6328125" style="1" bestFit="1" customWidth="1"/>
    <col min="6" max="6" width="11.6328125" style="1" customWidth="1"/>
    <col min="7" max="7" width="20.54296875" style="1" customWidth="1"/>
    <col min="8" max="8" width="1.453125" style="47" customWidth="1"/>
    <col min="9" max="9" width="22.1796875" style="1" bestFit="1" customWidth="1"/>
    <col min="10" max="10" width="12.81640625" style="1" bestFit="1" customWidth="1"/>
    <col min="11" max="11" width="8.81640625" style="1"/>
    <col min="12" max="12" width="10.6328125" style="1" customWidth="1"/>
    <col min="13" max="13" width="14.453125" style="1" bestFit="1" customWidth="1"/>
    <col min="14" max="14" width="11.6328125" style="1" bestFit="1" customWidth="1"/>
    <col min="15" max="16384" width="8.81640625" style="1"/>
  </cols>
  <sheetData>
    <row r="1" spans="2:21" ht="24" thickBot="1" x14ac:dyDescent="0.65"/>
    <row r="2" spans="2:21" s="24" customFormat="1" ht="40.799999999999997" x14ac:dyDescent="1.05">
      <c r="B2" s="105" t="s">
        <v>884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7"/>
    </row>
    <row r="3" spans="2:21" s="24" customFormat="1" ht="28.8" x14ac:dyDescent="0.75">
      <c r="B3" s="52"/>
      <c r="H3" s="53"/>
      <c r="U3" s="54"/>
    </row>
    <row r="4" spans="2:21" s="23" customFormat="1" ht="26.4" x14ac:dyDescent="0.7">
      <c r="B4" s="82"/>
      <c r="C4" s="26" t="s">
        <v>218</v>
      </c>
      <c r="D4" s="26" t="s">
        <v>229</v>
      </c>
      <c r="E4" s="26" t="s">
        <v>235</v>
      </c>
      <c r="F4" s="36" t="s">
        <v>562</v>
      </c>
      <c r="G4" s="35" t="s">
        <v>2</v>
      </c>
      <c r="H4" s="55"/>
      <c r="U4" s="56"/>
    </row>
    <row r="5" spans="2:21" ht="26.4" x14ac:dyDescent="0.7">
      <c r="B5" s="83"/>
      <c r="C5" s="22">
        <v>1</v>
      </c>
      <c r="D5" s="21" t="s">
        <v>219</v>
      </c>
      <c r="E5" s="27">
        <f>+ALL!G2</f>
        <v>737683.74999999977</v>
      </c>
      <c r="F5" s="57">
        <f>+E5/J5</f>
        <v>0.51482649570598216</v>
      </c>
      <c r="H5" s="58">
        <v>20320.294333333335</v>
      </c>
      <c r="I5" s="59" t="s">
        <v>497</v>
      </c>
      <c r="J5" s="60">
        <f>+[1]สรุป!$H$26</f>
        <v>1432878.37</v>
      </c>
      <c r="K5" s="61"/>
      <c r="M5" s="23"/>
      <c r="N5" s="23"/>
      <c r="O5" s="23"/>
      <c r="P5" s="23"/>
      <c r="U5" s="62"/>
    </row>
    <row r="6" spans="2:21" ht="26.4" x14ac:dyDescent="0.7">
      <c r="B6" s="83"/>
      <c r="C6" s="22">
        <v>2</v>
      </c>
      <c r="D6" s="21" t="s">
        <v>220</v>
      </c>
      <c r="E6" s="27">
        <v>67371</v>
      </c>
      <c r="F6" s="57">
        <f>+E6/J5</f>
        <v>4.7017947517764537E-2</v>
      </c>
      <c r="G6" s="63"/>
      <c r="H6" s="58">
        <v>2082.2266666666701</v>
      </c>
      <c r="I6" s="59" t="s">
        <v>499</v>
      </c>
      <c r="J6" s="60">
        <f>+E15</f>
        <v>1207361.1067111108</v>
      </c>
      <c r="K6" s="61"/>
      <c r="M6" s="23"/>
      <c r="N6" s="23"/>
      <c r="O6" s="23"/>
      <c r="P6" s="23"/>
      <c r="U6" s="62"/>
    </row>
    <row r="7" spans="2:21" ht="26.4" x14ac:dyDescent="0.7">
      <c r="B7" s="83"/>
      <c r="C7" s="22">
        <v>3</v>
      </c>
      <c r="D7" s="21" t="s">
        <v>221</v>
      </c>
      <c r="E7" s="27">
        <v>11969.25</v>
      </c>
      <c r="F7" s="57">
        <v>0</v>
      </c>
      <c r="G7" s="63"/>
      <c r="H7" s="58">
        <v>370.25266666666664</v>
      </c>
      <c r="I7" s="64" t="s">
        <v>236</v>
      </c>
      <c r="J7" s="86">
        <f>+J5-J6</f>
        <v>225517.26328888931</v>
      </c>
      <c r="K7" s="65" t="s">
        <v>237</v>
      </c>
      <c r="L7" s="66"/>
      <c r="M7" s="23"/>
      <c r="N7" s="23"/>
      <c r="O7" s="23"/>
      <c r="P7" s="23"/>
      <c r="U7" s="62"/>
    </row>
    <row r="8" spans="2:21" s="4" customFormat="1" ht="26.4" x14ac:dyDescent="0.7">
      <c r="B8" s="84"/>
      <c r="C8" s="22">
        <v>4</v>
      </c>
      <c r="D8" s="67" t="s">
        <v>222</v>
      </c>
      <c r="E8" s="27">
        <v>172028.95</v>
      </c>
      <c r="F8" s="68">
        <f>+E8/J5</f>
        <v>0.12005830613522346</v>
      </c>
      <c r="G8" s="63" t="s">
        <v>30006</v>
      </c>
      <c r="H8" s="58">
        <v>7200</v>
      </c>
      <c r="I8" s="69"/>
      <c r="J8" s="70"/>
      <c r="L8" s="1"/>
      <c r="M8" s="23"/>
      <c r="N8" s="23"/>
      <c r="O8" s="23"/>
      <c r="P8" s="23"/>
      <c r="U8" s="71"/>
    </row>
    <row r="9" spans="2:21" ht="26.4" x14ac:dyDescent="0.7">
      <c r="B9" s="83"/>
      <c r="C9" s="22">
        <v>5</v>
      </c>
      <c r="D9" s="21" t="s">
        <v>566</v>
      </c>
      <c r="E9" s="27">
        <v>13666</v>
      </c>
      <c r="F9" s="57">
        <f>+E9/J5</f>
        <v>9.5374459452549337E-3</v>
      </c>
      <c r="H9" s="58">
        <v>647.62099999999998</v>
      </c>
      <c r="I9" s="31" t="s">
        <v>500</v>
      </c>
      <c r="J9" s="72">
        <v>4185</v>
      </c>
      <c r="K9" s="32"/>
      <c r="M9" s="23"/>
      <c r="N9" s="23"/>
      <c r="O9" s="23"/>
      <c r="P9" s="23"/>
      <c r="U9" s="62"/>
    </row>
    <row r="10" spans="2:21" ht="26.4" x14ac:dyDescent="0.7">
      <c r="B10" s="83"/>
      <c r="C10" s="22">
        <v>6</v>
      </c>
      <c r="D10" s="21" t="s">
        <v>226</v>
      </c>
      <c r="E10" s="27">
        <f>+'ADS - Campaign'!D11</f>
        <v>202879.30000000002</v>
      </c>
      <c r="F10" s="57">
        <f>+E10/J5</f>
        <v>0.14158864021375381</v>
      </c>
      <c r="G10" s="38" t="s">
        <v>568</v>
      </c>
      <c r="H10" s="58">
        <v>7714.7743333333328</v>
      </c>
      <c r="I10" s="31" t="s">
        <v>501</v>
      </c>
      <c r="J10" s="72">
        <v>11530.61</v>
      </c>
      <c r="K10" s="32"/>
      <c r="M10" s="23"/>
      <c r="N10" s="23"/>
      <c r="O10" s="23"/>
      <c r="P10" s="23"/>
      <c r="U10" s="62"/>
    </row>
    <row r="11" spans="2:21" ht="26.4" x14ac:dyDescent="0.7">
      <c r="B11" s="83"/>
      <c r="C11" s="22">
        <v>7</v>
      </c>
      <c r="D11" s="21" t="s">
        <v>228</v>
      </c>
      <c r="E11" s="27">
        <v>0</v>
      </c>
      <c r="F11" s="57">
        <f>+E11/J5</f>
        <v>0</v>
      </c>
      <c r="H11" s="58">
        <v>0</v>
      </c>
      <c r="I11" s="33" t="s">
        <v>236</v>
      </c>
      <c r="J11" s="87">
        <f>+J9+J10</f>
        <v>15715.61</v>
      </c>
      <c r="K11" s="34" t="s">
        <v>237</v>
      </c>
      <c r="M11" s="23"/>
      <c r="N11" s="23"/>
      <c r="O11" s="23"/>
      <c r="P11" s="23"/>
      <c r="U11" s="62"/>
    </row>
    <row r="12" spans="2:21" ht="26.4" x14ac:dyDescent="0.7">
      <c r="B12" s="83"/>
      <c r="C12" s="22">
        <v>8</v>
      </c>
      <c r="D12" s="21" t="s">
        <v>234</v>
      </c>
      <c r="E12" s="27">
        <f>+H13*31</f>
        <v>1177.8567111111117</v>
      </c>
      <c r="F12" s="57">
        <f>+E12/J5</f>
        <v>8.2202141910419908E-4</v>
      </c>
      <c r="H12" s="58">
        <v>0</v>
      </c>
      <c r="J12" s="66"/>
      <c r="M12" s="23"/>
      <c r="N12" s="23"/>
      <c r="O12" s="23"/>
      <c r="P12" s="23"/>
      <c r="U12" s="62"/>
    </row>
    <row r="13" spans="2:21" ht="26.4" x14ac:dyDescent="0.7">
      <c r="B13" s="83"/>
      <c r="C13" s="22">
        <v>9</v>
      </c>
      <c r="D13" s="21" t="s">
        <v>571</v>
      </c>
      <c r="E13" s="27">
        <v>585</v>
      </c>
      <c r="F13" s="57">
        <f>+E13/J5</f>
        <v>4.0826912615060266E-4</v>
      </c>
      <c r="H13" s="58">
        <v>37.995377777777797</v>
      </c>
      <c r="I13" s="73" t="s">
        <v>502</v>
      </c>
      <c r="J13" s="74">
        <f>+J7</f>
        <v>225517.26328888931</v>
      </c>
      <c r="K13" s="75"/>
      <c r="M13" s="23"/>
      <c r="N13" s="23"/>
      <c r="O13" s="23"/>
      <c r="P13" s="23"/>
      <c r="U13" s="62"/>
    </row>
    <row r="14" spans="2:21" x14ac:dyDescent="0.6">
      <c r="B14" s="83"/>
      <c r="C14" s="22">
        <v>10</v>
      </c>
      <c r="D14" s="21" t="s">
        <v>581</v>
      </c>
      <c r="E14" s="27">
        <f t="shared" ref="E14" si="0">+H15*31</f>
        <v>0</v>
      </c>
      <c r="F14" s="57">
        <f>+E14/J5</f>
        <v>0</v>
      </c>
      <c r="H14" s="58">
        <v>19.5</v>
      </c>
      <c r="I14" s="73" t="s">
        <v>503</v>
      </c>
      <c r="J14" s="74">
        <f>+J11</f>
        <v>15715.61</v>
      </c>
      <c r="K14" s="75"/>
      <c r="U14" s="62"/>
    </row>
    <row r="15" spans="2:21" ht="26.4" x14ac:dyDescent="0.7">
      <c r="B15" s="83"/>
      <c r="D15" s="25" t="s">
        <v>236</v>
      </c>
      <c r="E15" s="37">
        <f>SUM(E5:E14)</f>
        <v>1207361.1067111108</v>
      </c>
      <c r="F15" s="23" t="s">
        <v>237</v>
      </c>
      <c r="G15" s="23"/>
      <c r="H15" s="58">
        <v>0</v>
      </c>
      <c r="I15" s="76" t="s">
        <v>504</v>
      </c>
      <c r="J15" s="88">
        <f>+J13-J14</f>
        <v>209801.65328888933</v>
      </c>
      <c r="K15" s="77" t="s">
        <v>237</v>
      </c>
      <c r="U15" s="62"/>
    </row>
    <row r="16" spans="2:21" ht="26.4" x14ac:dyDescent="0.7">
      <c r="B16" s="83"/>
      <c r="D16" s="25"/>
      <c r="E16" s="37"/>
      <c r="F16" s="23"/>
      <c r="G16" s="23"/>
      <c r="U16" s="62"/>
    </row>
    <row r="17" spans="2:21" x14ac:dyDescent="0.6">
      <c r="B17" s="83"/>
      <c r="U17" s="62"/>
    </row>
    <row r="18" spans="2:21" ht="24" thickBot="1" x14ac:dyDescent="0.65">
      <c r="B18" s="85"/>
      <c r="C18" s="78"/>
      <c r="D18" s="78"/>
      <c r="E18" s="79"/>
      <c r="F18" s="79"/>
      <c r="G18" s="79"/>
      <c r="H18" s="80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81"/>
    </row>
  </sheetData>
  <mergeCells count="1">
    <mergeCell ref="B2:U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4031D-AFB8-4EAA-99F4-4FF5EC364735}">
  <sheetPr>
    <tabColor rgb="FFFFFF00"/>
  </sheetPr>
  <dimension ref="B1:U18"/>
  <sheetViews>
    <sheetView zoomScale="85" zoomScaleNormal="85" workbookViewId="0">
      <pane xSplit="4" ySplit="4" topLeftCell="E5" activePane="bottomRight" state="frozen"/>
      <selection activeCell="U207" sqref="U207"/>
      <selection pane="topRight" activeCell="U207" sqref="U207"/>
      <selection pane="bottomLeft" activeCell="U207" sqref="U207"/>
      <selection pane="bottomRight" activeCell="I8" sqref="I8"/>
    </sheetView>
  </sheetViews>
  <sheetFormatPr defaultColWidth="8.81640625" defaultRowHeight="23.4" x14ac:dyDescent="0.6"/>
  <cols>
    <col min="1" max="1" width="8.81640625" style="1"/>
    <col min="2" max="2" width="2.08984375" style="1" customWidth="1"/>
    <col min="3" max="3" width="7.1796875" style="22" customWidth="1"/>
    <col min="4" max="4" width="26.90625" style="22" bestFit="1" customWidth="1"/>
    <col min="5" max="5" width="12.6328125" style="1" bestFit="1" customWidth="1"/>
    <col min="6" max="6" width="11.6328125" style="1" customWidth="1"/>
    <col min="7" max="7" width="20.54296875" style="1" customWidth="1"/>
    <col min="8" max="8" width="1.453125" style="47" customWidth="1"/>
    <col min="9" max="9" width="30" style="1" customWidth="1"/>
    <col min="10" max="10" width="12.81640625" style="1" bestFit="1" customWidth="1"/>
    <col min="11" max="11" width="8.81640625" style="1"/>
    <col min="12" max="12" width="10.6328125" style="1" customWidth="1"/>
    <col min="13" max="13" width="14.453125" style="1" bestFit="1" customWidth="1"/>
    <col min="14" max="14" width="11.6328125" style="1" bestFit="1" customWidth="1"/>
    <col min="15" max="16384" width="8.81640625" style="1"/>
  </cols>
  <sheetData>
    <row r="1" spans="2:21" ht="24" thickBot="1" x14ac:dyDescent="0.65"/>
    <row r="2" spans="2:21" s="24" customFormat="1" ht="40.799999999999997" x14ac:dyDescent="1.05">
      <c r="B2" s="105" t="s">
        <v>30008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7"/>
    </row>
    <row r="3" spans="2:21" s="24" customFormat="1" ht="28.8" x14ac:dyDescent="0.75">
      <c r="B3" s="52"/>
      <c r="H3" s="53"/>
      <c r="U3" s="54"/>
    </row>
    <row r="4" spans="2:21" s="23" customFormat="1" ht="26.4" x14ac:dyDescent="0.7">
      <c r="B4" s="82"/>
      <c r="C4" s="26" t="s">
        <v>218</v>
      </c>
      <c r="D4" s="26" t="s">
        <v>229</v>
      </c>
      <c r="E4" s="26" t="s">
        <v>235</v>
      </c>
      <c r="F4" s="36" t="s">
        <v>562</v>
      </c>
      <c r="G4" s="35" t="s">
        <v>2</v>
      </c>
      <c r="H4" s="55"/>
      <c r="I4" s="89" t="s">
        <v>498</v>
      </c>
      <c r="J4" s="90">
        <v>1648450.9</v>
      </c>
      <c r="K4" s="91"/>
      <c r="U4" s="56"/>
    </row>
    <row r="5" spans="2:21" ht="26.4" x14ac:dyDescent="0.7">
      <c r="B5" s="83"/>
      <c r="C5" s="22">
        <v>1</v>
      </c>
      <c r="D5" s="21" t="s">
        <v>219</v>
      </c>
      <c r="E5" s="27">
        <f>+คำนวนต้นทุน!E5</f>
        <v>737683.74999999977</v>
      </c>
      <c r="F5" s="57">
        <f>+E5/J4</f>
        <v>0.44750119642629321</v>
      </c>
      <c r="H5" s="58">
        <v>20320.294333333335</v>
      </c>
      <c r="I5" s="89" t="s">
        <v>563</v>
      </c>
      <c r="J5" s="90">
        <f>+J4*3%</f>
        <v>49453.526999999995</v>
      </c>
      <c r="K5" s="91"/>
      <c r="P5" s="23"/>
      <c r="U5" s="62"/>
    </row>
    <row r="6" spans="2:21" ht="26.4" x14ac:dyDescent="0.7">
      <c r="B6" s="83"/>
      <c r="C6" s="22">
        <v>2</v>
      </c>
      <c r="D6" s="21" t="s">
        <v>220</v>
      </c>
      <c r="E6" s="27">
        <f>+คำนวนต้นทุน!E6</f>
        <v>67371</v>
      </c>
      <c r="F6" s="57">
        <f t="shared" ref="F6:F14" si="0">+E6/J5</f>
        <v>1.3623093050572512</v>
      </c>
      <c r="G6" s="63"/>
      <c r="H6" s="58">
        <v>2082.2266666666701</v>
      </c>
      <c r="I6" s="89" t="s">
        <v>564</v>
      </c>
      <c r="J6" s="90">
        <f>+J4*8%</f>
        <v>131876.07199999999</v>
      </c>
      <c r="K6" s="91"/>
      <c r="P6" s="23"/>
      <c r="U6" s="62"/>
    </row>
    <row r="7" spans="2:21" ht="26.4" x14ac:dyDescent="0.7">
      <c r="B7" s="83"/>
      <c r="C7" s="22">
        <v>3</v>
      </c>
      <c r="D7" s="21" t="s">
        <v>221</v>
      </c>
      <c r="E7" s="27">
        <f>+คำนวนต้นทุน!E7</f>
        <v>11969.25</v>
      </c>
      <c r="F7" s="57">
        <f t="shared" si="0"/>
        <v>9.0761347517235733E-2</v>
      </c>
      <c r="G7" s="63"/>
      <c r="H7" s="58">
        <v>370.25266666666664</v>
      </c>
      <c r="I7" s="89" t="s">
        <v>30007</v>
      </c>
      <c r="J7" s="90">
        <f>+J4*3%</f>
        <v>49453.526999999995</v>
      </c>
      <c r="K7" s="91"/>
      <c r="P7" s="23"/>
      <c r="U7" s="62"/>
    </row>
    <row r="8" spans="2:21" s="4" customFormat="1" ht="26.4" x14ac:dyDescent="0.7">
      <c r="B8" s="84"/>
      <c r="C8" s="22">
        <v>4</v>
      </c>
      <c r="D8" s="67" t="s">
        <v>222</v>
      </c>
      <c r="E8" s="27">
        <f>+คำนวนต้นทุน!E8</f>
        <v>172028.95</v>
      </c>
      <c r="F8" s="57">
        <f t="shared" si="0"/>
        <v>3.4785981998816795</v>
      </c>
      <c r="G8" s="63"/>
      <c r="H8" s="58">
        <v>7200</v>
      </c>
      <c r="I8" s="89" t="s">
        <v>567</v>
      </c>
      <c r="J8" s="90">
        <f>+J4-J5-J6-J7</f>
        <v>1417667.774</v>
      </c>
      <c r="K8" s="91"/>
      <c r="L8" s="1"/>
      <c r="P8" s="23"/>
      <c r="U8" s="71"/>
    </row>
    <row r="9" spans="2:21" ht="26.4" x14ac:dyDescent="0.7">
      <c r="B9" s="83"/>
      <c r="C9" s="22">
        <v>5</v>
      </c>
      <c r="D9" s="21" t="s">
        <v>566</v>
      </c>
      <c r="E9" s="27">
        <f>+คำนวนต้นทุน!E9</f>
        <v>13666</v>
      </c>
      <c r="F9" s="57">
        <f t="shared" si="0"/>
        <v>9.6397761525190747E-3</v>
      </c>
      <c r="H9" s="58">
        <v>647.62099999999998</v>
      </c>
      <c r="I9" s="89" t="s">
        <v>569</v>
      </c>
      <c r="J9" s="90">
        <f>+E15</f>
        <v>1207361.1067111108</v>
      </c>
      <c r="K9" s="91"/>
      <c r="P9" s="23"/>
      <c r="U9" s="62"/>
    </row>
    <row r="10" spans="2:21" ht="26.4" x14ac:dyDescent="0.7">
      <c r="B10" s="83"/>
      <c r="C10" s="22">
        <v>6</v>
      </c>
      <c r="D10" s="21" t="s">
        <v>226</v>
      </c>
      <c r="E10" s="27">
        <f>+คำนวนต้นทุน!E10</f>
        <v>202879.30000000002</v>
      </c>
      <c r="F10" s="57">
        <f t="shared" si="0"/>
        <v>0.1680353117822799</v>
      </c>
      <c r="G10" s="38" t="s">
        <v>568</v>
      </c>
      <c r="H10" s="58">
        <v>7714.7743333333328</v>
      </c>
      <c r="I10" s="89" t="s">
        <v>570</v>
      </c>
      <c r="J10" s="90">
        <f>+คำนวนต้นทุน!J11</f>
        <v>15715.61</v>
      </c>
      <c r="K10" s="91"/>
      <c r="P10" s="23"/>
      <c r="U10" s="62"/>
    </row>
    <row r="11" spans="2:21" ht="26.4" x14ac:dyDescent="0.7">
      <c r="B11" s="83"/>
      <c r="C11" s="22">
        <v>7</v>
      </c>
      <c r="D11" s="21" t="s">
        <v>228</v>
      </c>
      <c r="E11" s="27">
        <f>+คำนวนต้นทุน!E11</f>
        <v>0</v>
      </c>
      <c r="F11" s="57">
        <f t="shared" si="0"/>
        <v>0</v>
      </c>
      <c r="H11" s="58">
        <v>0</v>
      </c>
      <c r="I11" s="92" t="s">
        <v>236</v>
      </c>
      <c r="J11" s="93">
        <f>+J4-J5-J6-J7-J9-J10</f>
        <v>194591.05728888919</v>
      </c>
      <c r="K11" s="94" t="s">
        <v>237</v>
      </c>
      <c r="P11" s="23"/>
      <c r="U11" s="62"/>
    </row>
    <row r="12" spans="2:21" ht="26.4" x14ac:dyDescent="0.7">
      <c r="B12" s="83"/>
      <c r="C12" s="22">
        <v>8</v>
      </c>
      <c r="D12" s="21" t="s">
        <v>234</v>
      </c>
      <c r="E12" s="27">
        <f>+คำนวนต้นทุน!E12</f>
        <v>1177.8567111111117</v>
      </c>
      <c r="F12" s="57">
        <f t="shared" si="0"/>
        <v>6.0529847955061462E-3</v>
      </c>
      <c r="H12" s="58">
        <v>37.995377777777776</v>
      </c>
      <c r="P12" s="23"/>
      <c r="U12" s="62"/>
    </row>
    <row r="13" spans="2:21" ht="26.4" x14ac:dyDescent="0.7">
      <c r="B13" s="83"/>
      <c r="C13" s="22">
        <v>9</v>
      </c>
      <c r="D13" s="21" t="s">
        <v>571</v>
      </c>
      <c r="E13" s="27">
        <f>+คำนวนต้นทุน!E13</f>
        <v>585</v>
      </c>
      <c r="F13" s="57">
        <v>0</v>
      </c>
      <c r="H13" s="58">
        <v>19.5</v>
      </c>
      <c r="I13" s="31" t="s">
        <v>500</v>
      </c>
      <c r="J13" s="72">
        <f>+[2]คำนวนต้นทุน!J9</f>
        <v>2880</v>
      </c>
      <c r="K13" s="32"/>
      <c r="L13" s="58">
        <v>37.995377777777776</v>
      </c>
      <c r="M13" s="58">
        <v>37.995377777777776</v>
      </c>
      <c r="N13" s="58">
        <v>37.995377777777776</v>
      </c>
      <c r="O13" s="23"/>
      <c r="P13" s="23"/>
      <c r="U13" s="62"/>
    </row>
    <row r="14" spans="2:21" x14ac:dyDescent="0.6">
      <c r="B14" s="83"/>
      <c r="C14" s="22">
        <v>10</v>
      </c>
      <c r="D14" s="21" t="s">
        <v>581</v>
      </c>
      <c r="E14" s="27">
        <f>+คำนวนต้นทุน!E14</f>
        <v>0</v>
      </c>
      <c r="F14" s="57">
        <f t="shared" si="0"/>
        <v>0</v>
      </c>
      <c r="H14" s="58">
        <v>0</v>
      </c>
      <c r="I14" s="31" t="s">
        <v>501</v>
      </c>
      <c r="J14" s="72">
        <f>+[2]คำนวนต้นทุน!J10</f>
        <v>11899.37</v>
      </c>
      <c r="K14" s="32"/>
      <c r="L14" s="58">
        <v>19.5</v>
      </c>
      <c r="M14" s="58">
        <v>19.5</v>
      </c>
      <c r="N14" s="58">
        <v>19.5</v>
      </c>
      <c r="U14" s="62"/>
    </row>
    <row r="15" spans="2:21" ht="26.4" x14ac:dyDescent="0.7">
      <c r="B15" s="83"/>
      <c r="D15" s="25" t="s">
        <v>236</v>
      </c>
      <c r="E15" s="37">
        <f>SUM(E5:E14)</f>
        <v>1207361.1067111108</v>
      </c>
      <c r="F15" s="23" t="s">
        <v>237</v>
      </c>
      <c r="G15" s="23"/>
      <c r="I15" s="31" t="s">
        <v>565</v>
      </c>
      <c r="J15" s="72">
        <v>0</v>
      </c>
      <c r="K15" s="32"/>
      <c r="L15" s="58">
        <v>0</v>
      </c>
      <c r="M15" s="58">
        <v>0</v>
      </c>
      <c r="N15" s="58">
        <v>0</v>
      </c>
      <c r="U15" s="62"/>
    </row>
    <row r="16" spans="2:21" ht="26.4" x14ac:dyDescent="0.7">
      <c r="B16" s="83"/>
      <c r="D16" s="25"/>
      <c r="E16" s="37"/>
      <c r="F16" s="23"/>
      <c r="G16" s="23"/>
      <c r="I16" s="33" t="s">
        <v>236</v>
      </c>
      <c r="J16" s="87">
        <f>+J13+J14+J15</f>
        <v>14779.37</v>
      </c>
      <c r="K16" s="34" t="s">
        <v>237</v>
      </c>
      <c r="U16" s="62"/>
    </row>
    <row r="17" spans="2:21" ht="24" thickBot="1" x14ac:dyDescent="0.65">
      <c r="B17" s="83"/>
      <c r="H17" s="80"/>
      <c r="U17" s="62"/>
    </row>
    <row r="18" spans="2:21" ht="24" thickBot="1" x14ac:dyDescent="0.65">
      <c r="B18" s="85"/>
      <c r="C18" s="78"/>
      <c r="D18" s="78"/>
      <c r="E18" s="79"/>
      <c r="F18" s="79"/>
      <c r="G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81"/>
    </row>
  </sheetData>
  <mergeCells count="1">
    <mergeCell ref="B2:U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5DA89-E8C4-454E-AA41-7A35A1CF387A}">
  <sheetPr>
    <tabColor rgb="FF7030A0"/>
  </sheetPr>
  <dimension ref="A1:E12"/>
  <sheetViews>
    <sheetView tabSelected="1" workbookViewId="0">
      <pane xSplit="2" ySplit="2" topLeftCell="C3" activePane="bottomRight" state="frozen"/>
      <selection activeCell="U207" sqref="U207"/>
      <selection pane="topRight" activeCell="U207" sqref="U207"/>
      <selection pane="bottomLeft" activeCell="U207" sqref="U207"/>
      <selection pane="bottomRight" sqref="A1:XFD1048576"/>
    </sheetView>
  </sheetViews>
  <sheetFormatPr defaultColWidth="8.81640625" defaultRowHeight="23.4" x14ac:dyDescent="0.6"/>
  <cols>
    <col min="1" max="1" width="8.81640625" style="22"/>
    <col min="2" max="2" width="8.81640625" style="1"/>
    <col min="3" max="3" width="15.81640625" style="1" customWidth="1"/>
    <col min="4" max="4" width="12.90625" style="30" customWidth="1"/>
    <col min="5" max="16384" width="8.81640625" style="1"/>
  </cols>
  <sheetData>
    <row r="1" spans="1:5" s="39" customFormat="1" ht="28.8" x14ac:dyDescent="0.75">
      <c r="A1" s="24" t="s">
        <v>883</v>
      </c>
      <c r="D1" s="40"/>
    </row>
    <row r="2" spans="1:5" s="23" customFormat="1" ht="22.2" customHeight="1" x14ac:dyDescent="0.7">
      <c r="A2" s="41" t="s">
        <v>572</v>
      </c>
      <c r="B2" s="42" t="s">
        <v>229</v>
      </c>
      <c r="C2" s="42" t="s">
        <v>573</v>
      </c>
      <c r="D2" s="43" t="s">
        <v>574</v>
      </c>
      <c r="E2" s="42" t="s">
        <v>2</v>
      </c>
    </row>
    <row r="3" spans="1:5" x14ac:dyDescent="0.6">
      <c r="A3" s="22">
        <v>1</v>
      </c>
      <c r="B3" s="1" t="s">
        <v>575</v>
      </c>
      <c r="C3" s="1" t="s">
        <v>5</v>
      </c>
      <c r="D3" s="30">
        <v>0</v>
      </c>
    </row>
    <row r="4" spans="1:5" x14ac:dyDescent="0.6">
      <c r="A4" s="22">
        <v>2</v>
      </c>
      <c r="B4" s="1" t="s">
        <v>576</v>
      </c>
      <c r="C4" s="1" t="s">
        <v>5</v>
      </c>
      <c r="D4" s="30">
        <v>94364.4</v>
      </c>
    </row>
    <row r="5" spans="1:5" x14ac:dyDescent="0.6">
      <c r="A5" s="22">
        <v>3</v>
      </c>
      <c r="B5" s="1" t="s">
        <v>575</v>
      </c>
      <c r="C5" s="1" t="s">
        <v>23</v>
      </c>
      <c r="D5" s="30">
        <v>0</v>
      </c>
    </row>
    <row r="6" spans="1:5" x14ac:dyDescent="0.6">
      <c r="A6" s="22">
        <v>4</v>
      </c>
      <c r="B6" s="1" t="s">
        <v>576</v>
      </c>
      <c r="C6" s="1" t="s">
        <v>23</v>
      </c>
      <c r="D6" s="30">
        <v>14270.3</v>
      </c>
    </row>
    <row r="7" spans="1:5" x14ac:dyDescent="0.6">
      <c r="A7" s="22">
        <v>5</v>
      </c>
      <c r="B7" s="1" t="s">
        <v>575</v>
      </c>
      <c r="C7" s="1" t="s">
        <v>26</v>
      </c>
      <c r="D7" s="30">
        <v>0</v>
      </c>
    </row>
    <row r="8" spans="1:5" x14ac:dyDescent="0.6">
      <c r="A8" s="22">
        <v>6</v>
      </c>
      <c r="B8" s="1" t="s">
        <v>576</v>
      </c>
      <c r="C8" s="1" t="s">
        <v>577</v>
      </c>
      <c r="D8" s="30">
        <v>40853</v>
      </c>
    </row>
    <row r="9" spans="1:5" x14ac:dyDescent="0.6">
      <c r="A9" s="22">
        <v>7</v>
      </c>
      <c r="B9" s="1" t="s">
        <v>576</v>
      </c>
      <c r="C9" s="1" t="s">
        <v>578</v>
      </c>
      <c r="D9" s="30">
        <v>0</v>
      </c>
    </row>
    <row r="10" spans="1:5" x14ac:dyDescent="0.6">
      <c r="A10" s="22">
        <v>8</v>
      </c>
      <c r="B10" s="1" t="s">
        <v>576</v>
      </c>
      <c r="C10" s="1" t="s">
        <v>579</v>
      </c>
      <c r="D10" s="30">
        <v>53391.6</v>
      </c>
    </row>
    <row r="11" spans="1:5" s="45" customFormat="1" ht="27" thickBot="1" x14ac:dyDescent="0.75">
      <c r="A11" s="44"/>
      <c r="C11" s="25" t="s">
        <v>580</v>
      </c>
      <c r="D11" s="46">
        <f>SUM(D3:D10)</f>
        <v>202879.30000000002</v>
      </c>
      <c r="E11" s="23" t="s">
        <v>237</v>
      </c>
    </row>
    <row r="12" spans="1:5" ht="24" thickTop="1" x14ac:dyDescent="0.6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6CD6-0A11-4AF6-A23B-81CF564EA999}">
  <sheetPr>
    <tabColor rgb="FF00FFFF"/>
  </sheetPr>
  <dimension ref="A1:B13"/>
  <sheetViews>
    <sheetView workbookViewId="0">
      <pane xSplit="1" ySplit="2" topLeftCell="B3" activePane="bottomRight" state="frozen"/>
      <selection activeCell="U207" sqref="U207"/>
      <selection pane="topRight" activeCell="U207" sqref="U207"/>
      <selection pane="bottomLeft" activeCell="U207" sqref="U207"/>
      <selection pane="bottomRight" activeCell="U207" sqref="U207"/>
    </sheetView>
  </sheetViews>
  <sheetFormatPr defaultColWidth="8.81640625" defaultRowHeight="23.4" x14ac:dyDescent="0.6"/>
  <cols>
    <col min="1" max="1" width="7.1796875" style="22" customWidth="1"/>
    <col min="2" max="2" width="26.90625" style="22" bestFit="1" customWidth="1"/>
    <col min="3" max="16384" width="8.81640625" style="1"/>
  </cols>
  <sheetData>
    <row r="1" spans="1:2" s="24" customFormat="1" ht="28.8" x14ac:dyDescent="0.75">
      <c r="A1" s="24" t="s">
        <v>217</v>
      </c>
    </row>
    <row r="2" spans="1:2" s="23" customFormat="1" ht="26.4" x14ac:dyDescent="0.7">
      <c r="A2" s="26" t="s">
        <v>218</v>
      </c>
      <c r="B2" s="26" t="s">
        <v>229</v>
      </c>
    </row>
    <row r="3" spans="1:2" x14ac:dyDescent="0.6">
      <c r="A3" s="22">
        <v>1</v>
      </c>
      <c r="B3" s="21" t="s">
        <v>219</v>
      </c>
    </row>
    <row r="4" spans="1:2" x14ac:dyDescent="0.6">
      <c r="A4" s="22">
        <v>2</v>
      </c>
      <c r="B4" s="21" t="s">
        <v>220</v>
      </c>
    </row>
    <row r="5" spans="1:2" x14ac:dyDescent="0.6">
      <c r="A5" s="22">
        <v>3</v>
      </c>
      <c r="B5" s="21" t="s">
        <v>221</v>
      </c>
    </row>
    <row r="6" spans="1:2" x14ac:dyDescent="0.6">
      <c r="A6" s="22">
        <v>4</v>
      </c>
      <c r="B6" s="21" t="s">
        <v>222</v>
      </c>
    </row>
    <row r="7" spans="1:2" x14ac:dyDescent="0.6">
      <c r="A7" s="22">
        <v>5</v>
      </c>
      <c r="B7" s="21" t="s">
        <v>223</v>
      </c>
    </row>
    <row r="8" spans="1:2" x14ac:dyDescent="0.6">
      <c r="A8" s="22">
        <v>6</v>
      </c>
      <c r="B8" s="21" t="s">
        <v>224</v>
      </c>
    </row>
    <row r="9" spans="1:2" x14ac:dyDescent="0.6">
      <c r="A9" s="22">
        <v>7</v>
      </c>
      <c r="B9" s="21" t="s">
        <v>225</v>
      </c>
    </row>
    <row r="10" spans="1:2" x14ac:dyDescent="0.6">
      <c r="A10" s="22">
        <v>8</v>
      </c>
      <c r="B10" s="21" t="s">
        <v>226</v>
      </c>
    </row>
    <row r="11" spans="1:2" x14ac:dyDescent="0.6">
      <c r="A11" s="22">
        <v>9</v>
      </c>
      <c r="B11" s="21" t="s">
        <v>227</v>
      </c>
    </row>
    <row r="12" spans="1:2" x14ac:dyDescent="0.6">
      <c r="A12" s="22">
        <v>10</v>
      </c>
      <c r="B12" s="21" t="s">
        <v>228</v>
      </c>
    </row>
    <row r="13" spans="1:2" x14ac:dyDescent="0.6">
      <c r="A13" s="22">
        <v>11</v>
      </c>
      <c r="B13" s="21" t="s">
        <v>234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0664C-1555-4B38-A11B-3D6C35EE48F2}">
  <sheetPr>
    <tabColor rgb="FFFFFF00"/>
  </sheetPr>
  <dimension ref="A1:E260"/>
  <sheetViews>
    <sheetView workbookViewId="0">
      <pane xSplit="1" ySplit="1" topLeftCell="B242" activePane="bottomRight" state="frozen"/>
      <selection activeCell="U207" sqref="U207"/>
      <selection pane="topRight" activeCell="U207" sqref="U207"/>
      <selection pane="bottomLeft" activeCell="U207" sqref="U207"/>
      <selection pane="bottomRight" activeCell="B255" sqref="A255:B260"/>
    </sheetView>
  </sheetViews>
  <sheetFormatPr defaultColWidth="8.81640625" defaultRowHeight="23.4" x14ac:dyDescent="0.6"/>
  <cols>
    <col min="1" max="1" width="38.1796875" style="1" bestFit="1" customWidth="1"/>
    <col min="2" max="2" width="93.453125" style="21" customWidth="1"/>
    <col min="3" max="3" width="8.81640625" style="1"/>
    <col min="4" max="4" width="42.81640625" style="1" bestFit="1" customWidth="1"/>
    <col min="5" max="5" width="67.36328125" style="1" bestFit="1" customWidth="1"/>
    <col min="6" max="16384" width="8.81640625" style="1"/>
  </cols>
  <sheetData>
    <row r="1" spans="1:5" s="25" customFormat="1" ht="26.4" x14ac:dyDescent="0.7">
      <c r="A1" s="26" t="s">
        <v>0</v>
      </c>
      <c r="B1" s="26" t="s">
        <v>125</v>
      </c>
      <c r="D1" s="26" t="s">
        <v>493</v>
      </c>
      <c r="E1" s="26" t="s">
        <v>494</v>
      </c>
    </row>
    <row r="2" spans="1:5" x14ac:dyDescent="0.6">
      <c r="A2" s="2" t="s">
        <v>147</v>
      </c>
      <c r="B2" s="3" t="s">
        <v>148</v>
      </c>
      <c r="D2" s="2" t="s">
        <v>330</v>
      </c>
      <c r="E2" s="3" t="s">
        <v>330</v>
      </c>
    </row>
    <row r="3" spans="1:5" x14ac:dyDescent="0.6">
      <c r="A3" s="2" t="s">
        <v>20</v>
      </c>
      <c r="B3" s="3" t="s">
        <v>21</v>
      </c>
      <c r="D3" s="2" t="s">
        <v>374</v>
      </c>
      <c r="E3" s="3" t="s">
        <v>263</v>
      </c>
    </row>
    <row r="4" spans="1:5" x14ac:dyDescent="0.6">
      <c r="A4" s="2" t="s">
        <v>106</v>
      </c>
      <c r="B4" s="3" t="s">
        <v>107</v>
      </c>
      <c r="D4" s="2" t="s">
        <v>360</v>
      </c>
      <c r="E4" s="3" t="s">
        <v>361</v>
      </c>
    </row>
    <row r="5" spans="1:5" x14ac:dyDescent="0.6">
      <c r="A5" s="2" t="s">
        <v>151</v>
      </c>
      <c r="B5" s="3" t="s">
        <v>152</v>
      </c>
      <c r="D5" s="2" t="s">
        <v>482</v>
      </c>
      <c r="E5" s="3" t="s">
        <v>483</v>
      </c>
    </row>
    <row r="6" spans="1:5" x14ac:dyDescent="0.6">
      <c r="A6" s="2" t="s">
        <v>75</v>
      </c>
      <c r="B6" s="3" t="s">
        <v>76</v>
      </c>
      <c r="D6" s="2" t="s">
        <v>363</v>
      </c>
      <c r="E6" s="3" t="s">
        <v>364</v>
      </c>
    </row>
    <row r="7" spans="1:5" x14ac:dyDescent="0.6">
      <c r="A7" s="2" t="s">
        <v>195</v>
      </c>
      <c r="B7" s="3" t="s">
        <v>196</v>
      </c>
      <c r="D7" s="2" t="s">
        <v>408</v>
      </c>
      <c r="E7" s="3" t="s">
        <v>409</v>
      </c>
    </row>
    <row r="8" spans="1:5" x14ac:dyDescent="0.6">
      <c r="A8" s="2" t="s">
        <v>123</v>
      </c>
      <c r="B8" s="3" t="s">
        <v>124</v>
      </c>
      <c r="D8" s="2" t="s">
        <v>318</v>
      </c>
      <c r="E8" s="3" t="s">
        <v>323</v>
      </c>
    </row>
    <row r="9" spans="1:5" x14ac:dyDescent="0.6">
      <c r="A9" s="2" t="s">
        <v>99</v>
      </c>
      <c r="B9" s="3" t="s">
        <v>100</v>
      </c>
      <c r="D9" s="2" t="s">
        <v>368</v>
      </c>
      <c r="E9" s="3" t="s">
        <v>369</v>
      </c>
    </row>
    <row r="10" spans="1:5" x14ac:dyDescent="0.6">
      <c r="A10" s="2" t="s">
        <v>22</v>
      </c>
      <c r="B10" s="3" t="s">
        <v>213</v>
      </c>
      <c r="D10" s="2" t="s">
        <v>391</v>
      </c>
      <c r="E10" s="3" t="s">
        <v>392</v>
      </c>
    </row>
    <row r="11" spans="1:5" x14ac:dyDescent="0.6">
      <c r="A11" s="2" t="s">
        <v>109</v>
      </c>
      <c r="B11" s="3" t="s">
        <v>27</v>
      </c>
      <c r="D11" s="2" t="s">
        <v>380</v>
      </c>
      <c r="E11" s="3" t="s">
        <v>381</v>
      </c>
    </row>
    <row r="12" spans="1:5" x14ac:dyDescent="0.6">
      <c r="A12" s="2" t="s">
        <v>191</v>
      </c>
      <c r="B12" s="3" t="s">
        <v>192</v>
      </c>
      <c r="D12" s="2" t="s">
        <v>326</v>
      </c>
      <c r="E12" s="3" t="s">
        <v>327</v>
      </c>
    </row>
    <row r="13" spans="1:5" x14ac:dyDescent="0.6">
      <c r="A13" s="2" t="s">
        <v>18</v>
      </c>
      <c r="B13" s="3" t="s">
        <v>19</v>
      </c>
      <c r="D13" s="2" t="s">
        <v>389</v>
      </c>
      <c r="E13" s="3" t="s">
        <v>390</v>
      </c>
    </row>
    <row r="14" spans="1:5" x14ac:dyDescent="0.6">
      <c r="A14" s="2" t="s">
        <v>101</v>
      </c>
      <c r="B14" s="3" t="s">
        <v>74</v>
      </c>
      <c r="D14" s="2" t="s">
        <v>472</v>
      </c>
      <c r="E14" s="3" t="s">
        <v>479</v>
      </c>
    </row>
    <row r="15" spans="1:5" x14ac:dyDescent="0.6">
      <c r="A15" s="2" t="s">
        <v>73</v>
      </c>
      <c r="B15" s="3" t="s">
        <v>118</v>
      </c>
      <c r="D15" s="2" t="s">
        <v>487</v>
      </c>
      <c r="E15" s="3" t="s">
        <v>488</v>
      </c>
    </row>
    <row r="16" spans="1:5" x14ac:dyDescent="0.6">
      <c r="A16" s="2" t="s">
        <v>159</v>
      </c>
      <c r="B16" s="3" t="s">
        <v>160</v>
      </c>
      <c r="D16" s="2" t="s">
        <v>457</v>
      </c>
      <c r="E16" s="3" t="s">
        <v>458</v>
      </c>
    </row>
    <row r="17" spans="1:5" x14ac:dyDescent="0.6">
      <c r="A17" s="2" t="s">
        <v>204</v>
      </c>
      <c r="B17" s="3" t="s">
        <v>205</v>
      </c>
      <c r="D17" s="2" t="s">
        <v>384</v>
      </c>
      <c r="E17" s="3" t="s">
        <v>384</v>
      </c>
    </row>
    <row r="18" spans="1:5" x14ac:dyDescent="0.6">
      <c r="A18" s="2" t="s">
        <v>211</v>
      </c>
      <c r="B18" s="3" t="s">
        <v>212</v>
      </c>
      <c r="D18" s="2" t="s">
        <v>467</v>
      </c>
      <c r="E18" s="3" t="s">
        <v>467</v>
      </c>
    </row>
    <row r="19" spans="1:5" x14ac:dyDescent="0.6">
      <c r="A19" s="2" t="s">
        <v>198</v>
      </c>
      <c r="B19" s="3" t="s">
        <v>199</v>
      </c>
      <c r="D19" s="2" t="s">
        <v>490</v>
      </c>
      <c r="E19" s="3" t="s">
        <v>491</v>
      </c>
    </row>
    <row r="20" spans="1:5" x14ac:dyDescent="0.6">
      <c r="A20" s="2" t="s">
        <v>206</v>
      </c>
      <c r="B20" s="3" t="s">
        <v>207</v>
      </c>
      <c r="D20" s="2" t="s">
        <v>475</v>
      </c>
      <c r="E20" s="3" t="s">
        <v>492</v>
      </c>
    </row>
    <row r="21" spans="1:5" x14ac:dyDescent="0.6">
      <c r="A21" s="2" t="s">
        <v>161</v>
      </c>
      <c r="B21" s="3" t="s">
        <v>162</v>
      </c>
      <c r="D21" s="2" t="s">
        <v>410</v>
      </c>
      <c r="E21" s="3" t="s">
        <v>411</v>
      </c>
    </row>
    <row r="22" spans="1:5" x14ac:dyDescent="0.6">
      <c r="A22" s="2" t="s">
        <v>72</v>
      </c>
      <c r="B22" s="3" t="s">
        <v>108</v>
      </c>
      <c r="D22" s="2" t="s">
        <v>450</v>
      </c>
      <c r="E22" s="3" t="s">
        <v>481</v>
      </c>
    </row>
    <row r="23" spans="1:5" x14ac:dyDescent="0.6">
      <c r="A23" s="2" t="s">
        <v>95</v>
      </c>
      <c r="B23" s="3" t="s">
        <v>96</v>
      </c>
      <c r="D23" s="2" t="s">
        <v>332</v>
      </c>
      <c r="E23" s="3" t="s">
        <v>333</v>
      </c>
    </row>
    <row r="24" spans="1:5" x14ac:dyDescent="0.6">
      <c r="A24" s="2" t="s">
        <v>70</v>
      </c>
      <c r="B24" s="3" t="s">
        <v>71</v>
      </c>
      <c r="D24" s="2" t="s">
        <v>437</v>
      </c>
      <c r="E24" s="3" t="s">
        <v>438</v>
      </c>
    </row>
    <row r="25" spans="1:5" x14ac:dyDescent="0.6">
      <c r="A25" s="2" t="s">
        <v>174</v>
      </c>
      <c r="B25" s="3" t="s">
        <v>71</v>
      </c>
      <c r="D25" s="2" t="s">
        <v>426</v>
      </c>
      <c r="E25" s="3" t="s">
        <v>427</v>
      </c>
    </row>
    <row r="26" spans="1:5" x14ac:dyDescent="0.6">
      <c r="A26" s="2" t="s">
        <v>85</v>
      </c>
      <c r="B26" s="3" t="s">
        <v>86</v>
      </c>
      <c r="D26" s="2" t="s">
        <v>473</v>
      </c>
      <c r="E26" s="3" t="s">
        <v>474</v>
      </c>
    </row>
    <row r="27" spans="1:5" x14ac:dyDescent="0.6">
      <c r="A27" s="2" t="s">
        <v>54</v>
      </c>
      <c r="B27" s="3" t="s">
        <v>55</v>
      </c>
      <c r="D27" s="2" t="s">
        <v>461</v>
      </c>
      <c r="E27" s="3" t="s">
        <v>462</v>
      </c>
    </row>
    <row r="28" spans="1:5" x14ac:dyDescent="0.6">
      <c r="A28" s="2" t="s">
        <v>166</v>
      </c>
      <c r="B28" s="3" t="s">
        <v>55</v>
      </c>
      <c r="D28" s="2" t="s">
        <v>435</v>
      </c>
      <c r="E28" s="3" t="s">
        <v>436</v>
      </c>
    </row>
    <row r="29" spans="1:5" x14ac:dyDescent="0.6">
      <c r="A29" s="2" t="s">
        <v>83</v>
      </c>
      <c r="B29" s="3" t="s">
        <v>84</v>
      </c>
      <c r="D29" s="2" t="s">
        <v>433</v>
      </c>
      <c r="E29" s="3" t="s">
        <v>434</v>
      </c>
    </row>
    <row r="30" spans="1:5" x14ac:dyDescent="0.6">
      <c r="A30" s="2" t="s">
        <v>52</v>
      </c>
      <c r="B30" s="3" t="s">
        <v>53</v>
      </c>
      <c r="D30" s="2" t="s">
        <v>356</v>
      </c>
      <c r="E30" s="3" t="s">
        <v>370</v>
      </c>
    </row>
    <row r="31" spans="1:5" x14ac:dyDescent="0.6">
      <c r="A31" s="2" t="s">
        <v>165</v>
      </c>
      <c r="B31" s="3" t="s">
        <v>53</v>
      </c>
      <c r="D31" s="2" t="s">
        <v>357</v>
      </c>
      <c r="E31" s="3" t="s">
        <v>358</v>
      </c>
    </row>
    <row r="32" spans="1:5" x14ac:dyDescent="0.6">
      <c r="A32" s="2" t="s">
        <v>79</v>
      </c>
      <c r="B32" s="3" t="s">
        <v>80</v>
      </c>
      <c r="D32" s="2" t="s">
        <v>469</v>
      </c>
      <c r="E32" s="3" t="s">
        <v>337</v>
      </c>
    </row>
    <row r="33" spans="1:5" x14ac:dyDescent="0.6">
      <c r="A33" s="2" t="s">
        <v>135</v>
      </c>
      <c r="B33" s="3" t="s">
        <v>136</v>
      </c>
      <c r="D33" s="2" t="s">
        <v>352</v>
      </c>
      <c r="E33" s="3" t="s">
        <v>353</v>
      </c>
    </row>
    <row r="34" spans="1:5" x14ac:dyDescent="0.6">
      <c r="A34" s="2" t="s">
        <v>56</v>
      </c>
      <c r="B34" s="3" t="s">
        <v>57</v>
      </c>
      <c r="D34" s="2" t="s">
        <v>336</v>
      </c>
      <c r="E34" s="3" t="s">
        <v>419</v>
      </c>
    </row>
    <row r="35" spans="1:5" x14ac:dyDescent="0.6">
      <c r="A35" s="2" t="s">
        <v>167</v>
      </c>
      <c r="B35" s="3" t="s">
        <v>57</v>
      </c>
      <c r="D35" s="2" t="s">
        <v>399</v>
      </c>
      <c r="E35" s="3" t="s">
        <v>423</v>
      </c>
    </row>
    <row r="36" spans="1:5" x14ac:dyDescent="0.6">
      <c r="A36" s="2" t="s">
        <v>149</v>
      </c>
      <c r="B36" s="3" t="s">
        <v>150</v>
      </c>
      <c r="D36" s="2" t="s">
        <v>395</v>
      </c>
      <c r="E36" s="3" t="s">
        <v>396</v>
      </c>
    </row>
    <row r="37" spans="1:5" x14ac:dyDescent="0.6">
      <c r="A37" s="2" t="s">
        <v>50</v>
      </c>
      <c r="B37" s="3" t="s">
        <v>51</v>
      </c>
      <c r="D37" s="2" t="s">
        <v>420</v>
      </c>
      <c r="E37" s="3" t="s">
        <v>444</v>
      </c>
    </row>
    <row r="38" spans="1:5" x14ac:dyDescent="0.6">
      <c r="A38" s="2" t="s">
        <v>89</v>
      </c>
      <c r="B38" s="3" t="s">
        <v>90</v>
      </c>
      <c r="D38" s="2" t="s">
        <v>372</v>
      </c>
      <c r="E38" s="3" t="s">
        <v>373</v>
      </c>
    </row>
    <row r="39" spans="1:5" x14ac:dyDescent="0.6">
      <c r="A39" s="2" t="s">
        <v>58</v>
      </c>
      <c r="B39" s="3" t="s">
        <v>59</v>
      </c>
      <c r="D39" s="2" t="s">
        <v>470</v>
      </c>
      <c r="E39" s="3" t="s">
        <v>471</v>
      </c>
    </row>
    <row r="40" spans="1:5" x14ac:dyDescent="0.6">
      <c r="A40" s="2" t="s">
        <v>168</v>
      </c>
      <c r="B40" s="3" t="s">
        <v>59</v>
      </c>
      <c r="D40" s="2" t="s">
        <v>385</v>
      </c>
      <c r="E40" s="3" t="s">
        <v>386</v>
      </c>
    </row>
    <row r="41" spans="1:5" x14ac:dyDescent="0.6">
      <c r="A41" s="2" t="s">
        <v>137</v>
      </c>
      <c r="B41" s="3" t="s">
        <v>138</v>
      </c>
      <c r="D41" s="2" t="s">
        <v>397</v>
      </c>
      <c r="E41" s="3" t="s">
        <v>398</v>
      </c>
    </row>
    <row r="42" spans="1:5" x14ac:dyDescent="0.6">
      <c r="A42" s="2" t="s">
        <v>66</v>
      </c>
      <c r="B42" s="3" t="s">
        <v>67</v>
      </c>
      <c r="D42" s="2" t="s">
        <v>484</v>
      </c>
      <c r="E42" s="3" t="s">
        <v>485</v>
      </c>
    </row>
    <row r="43" spans="1:5" x14ac:dyDescent="0.6">
      <c r="A43" s="2" t="s">
        <v>172</v>
      </c>
      <c r="B43" s="3" t="s">
        <v>67</v>
      </c>
      <c r="D43" s="2" t="s">
        <v>440</v>
      </c>
      <c r="E43" s="3" t="s">
        <v>441</v>
      </c>
    </row>
    <row r="44" spans="1:5" x14ac:dyDescent="0.6">
      <c r="A44" s="2" t="s">
        <v>81</v>
      </c>
      <c r="B44" s="3" t="s">
        <v>82</v>
      </c>
      <c r="D44" s="2" t="s">
        <v>347</v>
      </c>
      <c r="E44" s="3" t="s">
        <v>348</v>
      </c>
    </row>
    <row r="45" spans="1:5" x14ac:dyDescent="0.6">
      <c r="A45" s="2" t="s">
        <v>91</v>
      </c>
      <c r="B45" s="3" t="s">
        <v>92</v>
      </c>
      <c r="D45" s="2" t="s">
        <v>351</v>
      </c>
      <c r="E45" s="3" t="s">
        <v>351</v>
      </c>
    </row>
    <row r="46" spans="1:5" x14ac:dyDescent="0.6">
      <c r="A46" s="2" t="s">
        <v>64</v>
      </c>
      <c r="B46" s="3" t="s">
        <v>65</v>
      </c>
      <c r="D46" s="2" t="s">
        <v>428</v>
      </c>
      <c r="E46" s="3" t="s">
        <v>429</v>
      </c>
    </row>
    <row r="47" spans="1:5" x14ac:dyDescent="0.6">
      <c r="A47" s="2" t="s">
        <v>170</v>
      </c>
      <c r="B47" s="3" t="s">
        <v>65</v>
      </c>
      <c r="D47" s="2" t="s">
        <v>463</v>
      </c>
      <c r="E47" s="3" t="s">
        <v>464</v>
      </c>
    </row>
    <row r="48" spans="1:5" x14ac:dyDescent="0.6">
      <c r="A48" s="2" t="s">
        <v>97</v>
      </c>
      <c r="B48" s="3" t="s">
        <v>98</v>
      </c>
      <c r="D48" s="2" t="s">
        <v>359</v>
      </c>
      <c r="E48" s="3" t="s">
        <v>263</v>
      </c>
    </row>
    <row r="49" spans="1:5" x14ac:dyDescent="0.6">
      <c r="A49" s="2" t="s">
        <v>68</v>
      </c>
      <c r="B49" s="3" t="s">
        <v>69</v>
      </c>
      <c r="D49" s="2" t="s">
        <v>459</v>
      </c>
      <c r="E49" s="3" t="s">
        <v>460</v>
      </c>
    </row>
    <row r="50" spans="1:5" x14ac:dyDescent="0.6">
      <c r="A50" s="2" t="s">
        <v>173</v>
      </c>
      <c r="B50" s="3" t="s">
        <v>69</v>
      </c>
      <c r="D50" s="2" t="s">
        <v>394</v>
      </c>
      <c r="E50" s="3" t="s">
        <v>407</v>
      </c>
    </row>
    <row r="51" spans="1:5" x14ac:dyDescent="0.6">
      <c r="A51" s="2" t="s">
        <v>93</v>
      </c>
      <c r="B51" s="3" t="s">
        <v>94</v>
      </c>
      <c r="D51" s="2" t="s">
        <v>371</v>
      </c>
      <c r="E51" s="3" t="s">
        <v>414</v>
      </c>
    </row>
    <row r="52" spans="1:5" x14ac:dyDescent="0.6">
      <c r="A52" s="2" t="s">
        <v>62</v>
      </c>
      <c r="B52" s="3" t="s">
        <v>63</v>
      </c>
      <c r="D52" s="2" t="s">
        <v>321</v>
      </c>
      <c r="E52" s="3" t="s">
        <v>465</v>
      </c>
    </row>
    <row r="53" spans="1:5" x14ac:dyDescent="0.6">
      <c r="A53" s="2" t="s">
        <v>171</v>
      </c>
      <c r="B53" s="3" t="s">
        <v>63</v>
      </c>
      <c r="D53" s="2" t="s">
        <v>334</v>
      </c>
      <c r="E53" s="3" t="s">
        <v>335</v>
      </c>
    </row>
    <row r="54" spans="1:5" x14ac:dyDescent="0.6">
      <c r="A54" s="2" t="s">
        <v>87</v>
      </c>
      <c r="B54" s="3" t="s">
        <v>88</v>
      </c>
      <c r="D54" s="2" t="s">
        <v>328</v>
      </c>
      <c r="E54" s="3" t="s">
        <v>329</v>
      </c>
    </row>
    <row r="55" spans="1:5" x14ac:dyDescent="0.6">
      <c r="A55" s="2" t="s">
        <v>60</v>
      </c>
      <c r="B55" s="3" t="s">
        <v>61</v>
      </c>
      <c r="D55" s="2" t="s">
        <v>446</v>
      </c>
      <c r="E55" s="3" t="s">
        <v>447</v>
      </c>
    </row>
    <row r="56" spans="1:5" x14ac:dyDescent="0.6">
      <c r="A56" s="2" t="s">
        <v>169</v>
      </c>
      <c r="B56" s="3" t="s">
        <v>61</v>
      </c>
      <c r="D56" s="2" t="s">
        <v>424</v>
      </c>
      <c r="E56" s="3" t="s">
        <v>425</v>
      </c>
    </row>
    <row r="57" spans="1:5" x14ac:dyDescent="0.6">
      <c r="A57" s="2" t="s">
        <v>185</v>
      </c>
      <c r="B57" s="3" t="s">
        <v>186</v>
      </c>
      <c r="D57" s="2" t="s">
        <v>448</v>
      </c>
      <c r="E57" s="3" t="s">
        <v>449</v>
      </c>
    </row>
    <row r="58" spans="1:5" x14ac:dyDescent="0.6">
      <c r="A58" s="2" t="s">
        <v>183</v>
      </c>
      <c r="B58" s="3" t="s">
        <v>184</v>
      </c>
      <c r="D58" s="2" t="s">
        <v>377</v>
      </c>
      <c r="E58" s="3" t="s">
        <v>378</v>
      </c>
    </row>
    <row r="59" spans="1:5" x14ac:dyDescent="0.6">
      <c r="A59" s="2" t="s">
        <v>182</v>
      </c>
      <c r="B59" s="3" t="s">
        <v>49</v>
      </c>
      <c r="D59" s="2" t="s">
        <v>476</v>
      </c>
      <c r="E59" s="3" t="s">
        <v>477</v>
      </c>
    </row>
    <row r="60" spans="1:5" x14ac:dyDescent="0.6">
      <c r="A60" s="2" t="s">
        <v>48</v>
      </c>
      <c r="B60" s="3" t="s">
        <v>49</v>
      </c>
      <c r="D60" s="2" t="s">
        <v>382</v>
      </c>
      <c r="E60" s="3" t="s">
        <v>445</v>
      </c>
    </row>
    <row r="61" spans="1:5" x14ac:dyDescent="0.6">
      <c r="A61" s="2" t="s">
        <v>177</v>
      </c>
      <c r="B61" s="3" t="s">
        <v>39</v>
      </c>
      <c r="D61" s="2" t="s">
        <v>383</v>
      </c>
      <c r="E61" s="3" t="s">
        <v>378</v>
      </c>
    </row>
    <row r="62" spans="1:5" x14ac:dyDescent="0.6">
      <c r="A62" s="2" t="s">
        <v>38</v>
      </c>
      <c r="B62" s="3" t="s">
        <v>39</v>
      </c>
      <c r="D62" s="2" t="s">
        <v>388</v>
      </c>
      <c r="E62" s="3" t="s">
        <v>378</v>
      </c>
    </row>
    <row r="63" spans="1:5" x14ac:dyDescent="0.6">
      <c r="A63" s="2" t="s">
        <v>178</v>
      </c>
      <c r="B63" s="3" t="s">
        <v>41</v>
      </c>
      <c r="D63" s="2" t="s">
        <v>412</v>
      </c>
      <c r="E63" s="3" t="s">
        <v>413</v>
      </c>
    </row>
    <row r="64" spans="1:5" x14ac:dyDescent="0.6">
      <c r="A64" s="2" t="s">
        <v>40</v>
      </c>
      <c r="B64" s="3" t="s">
        <v>41</v>
      </c>
      <c r="D64" s="2" t="s">
        <v>421</v>
      </c>
      <c r="E64" s="3" t="s">
        <v>422</v>
      </c>
    </row>
    <row r="65" spans="1:5" x14ac:dyDescent="0.6">
      <c r="A65" s="2" t="s">
        <v>176</v>
      </c>
      <c r="B65" s="3" t="s">
        <v>33</v>
      </c>
      <c r="D65" s="2" t="s">
        <v>387</v>
      </c>
      <c r="E65" s="3" t="s">
        <v>378</v>
      </c>
    </row>
    <row r="66" spans="1:5" x14ac:dyDescent="0.6">
      <c r="A66" s="2" t="s">
        <v>32</v>
      </c>
      <c r="B66" s="3" t="s">
        <v>33</v>
      </c>
      <c r="D66" s="2" t="s">
        <v>393</v>
      </c>
      <c r="E66" s="3" t="s">
        <v>378</v>
      </c>
    </row>
    <row r="67" spans="1:5" x14ac:dyDescent="0.6">
      <c r="A67" s="2" t="s">
        <v>180</v>
      </c>
      <c r="B67" s="3" t="s">
        <v>45</v>
      </c>
      <c r="D67" s="2" t="s">
        <v>354</v>
      </c>
      <c r="E67" s="3" t="s">
        <v>355</v>
      </c>
    </row>
    <row r="68" spans="1:5" x14ac:dyDescent="0.6">
      <c r="A68" s="2" t="s">
        <v>44</v>
      </c>
      <c r="B68" s="3" t="s">
        <v>45</v>
      </c>
      <c r="D68" s="2" t="s">
        <v>400</v>
      </c>
      <c r="E68" s="3" t="s">
        <v>401</v>
      </c>
    </row>
    <row r="69" spans="1:5" x14ac:dyDescent="0.6">
      <c r="A69" s="2" t="s">
        <v>179</v>
      </c>
      <c r="B69" s="3" t="s">
        <v>43</v>
      </c>
      <c r="D69" s="2" t="s">
        <v>478</v>
      </c>
      <c r="E69" s="3" t="s">
        <v>376</v>
      </c>
    </row>
    <row r="70" spans="1:5" x14ac:dyDescent="0.6">
      <c r="A70" s="2" t="s">
        <v>42</v>
      </c>
      <c r="B70" s="3" t="s">
        <v>43</v>
      </c>
      <c r="D70" s="2" t="s">
        <v>430</v>
      </c>
      <c r="E70" s="3" t="s">
        <v>376</v>
      </c>
    </row>
    <row r="71" spans="1:5" x14ac:dyDescent="0.6">
      <c r="A71" s="2" t="s">
        <v>181</v>
      </c>
      <c r="B71" s="3" t="s">
        <v>47</v>
      </c>
      <c r="D71" s="2" t="s">
        <v>489</v>
      </c>
      <c r="E71" s="3" t="s">
        <v>376</v>
      </c>
    </row>
    <row r="72" spans="1:5" x14ac:dyDescent="0.6">
      <c r="A72" s="2" t="s">
        <v>46</v>
      </c>
      <c r="B72" s="3" t="s">
        <v>47</v>
      </c>
      <c r="D72" s="2" t="s">
        <v>451</v>
      </c>
      <c r="E72" s="3" t="s">
        <v>452</v>
      </c>
    </row>
    <row r="73" spans="1:5" x14ac:dyDescent="0.6">
      <c r="A73" s="2" t="s">
        <v>197</v>
      </c>
      <c r="B73" s="3" t="s">
        <v>35</v>
      </c>
      <c r="D73" s="2" t="s">
        <v>455</v>
      </c>
      <c r="E73" s="3" t="s">
        <v>456</v>
      </c>
    </row>
    <row r="74" spans="1:5" x14ac:dyDescent="0.6">
      <c r="A74" s="2" t="s">
        <v>34</v>
      </c>
      <c r="B74" s="3" t="s">
        <v>35</v>
      </c>
      <c r="D74" s="2" t="s">
        <v>324</v>
      </c>
      <c r="E74" s="3" t="s">
        <v>331</v>
      </c>
    </row>
    <row r="75" spans="1:5" x14ac:dyDescent="0.6">
      <c r="A75" s="2" t="s">
        <v>175</v>
      </c>
      <c r="B75" s="3" t="s">
        <v>37</v>
      </c>
      <c r="D75" s="2" t="s">
        <v>466</v>
      </c>
      <c r="E75" s="3" t="s">
        <v>376</v>
      </c>
    </row>
    <row r="76" spans="1:5" x14ac:dyDescent="0.6">
      <c r="A76" s="2" t="s">
        <v>36</v>
      </c>
      <c r="B76" s="3" t="s">
        <v>37</v>
      </c>
      <c r="D76" s="2" t="s">
        <v>439</v>
      </c>
      <c r="E76" s="3" t="s">
        <v>376</v>
      </c>
    </row>
    <row r="77" spans="1:5" x14ac:dyDescent="0.6">
      <c r="A77" s="2" t="s">
        <v>208</v>
      </c>
      <c r="B77" s="3" t="s">
        <v>31</v>
      </c>
      <c r="D77" s="2" t="s">
        <v>480</v>
      </c>
      <c r="E77" s="3" t="s">
        <v>376</v>
      </c>
    </row>
    <row r="78" spans="1:5" x14ac:dyDescent="0.6">
      <c r="A78" s="2" t="s">
        <v>30</v>
      </c>
      <c r="B78" s="3" t="s">
        <v>31</v>
      </c>
      <c r="D78" s="2" t="s">
        <v>404</v>
      </c>
      <c r="E78" s="3" t="s">
        <v>405</v>
      </c>
    </row>
    <row r="79" spans="1:5" x14ac:dyDescent="0.6">
      <c r="A79" s="2" t="s">
        <v>114</v>
      </c>
      <c r="B79" s="3" t="s">
        <v>115</v>
      </c>
      <c r="D79" s="2" t="s">
        <v>319</v>
      </c>
      <c r="E79" s="3" t="s">
        <v>486</v>
      </c>
    </row>
    <row r="80" spans="1:5" x14ac:dyDescent="0.6">
      <c r="A80" s="2" t="s">
        <v>112</v>
      </c>
      <c r="B80" s="3" t="s">
        <v>113</v>
      </c>
      <c r="D80" s="2" t="s">
        <v>349</v>
      </c>
      <c r="E80" s="3" t="s">
        <v>350</v>
      </c>
    </row>
    <row r="81" spans="1:5" x14ac:dyDescent="0.6">
      <c r="A81" s="2" t="s">
        <v>12</v>
      </c>
      <c r="B81" s="3" t="s">
        <v>13</v>
      </c>
      <c r="D81" s="2" t="s">
        <v>367</v>
      </c>
      <c r="E81" s="3" t="s">
        <v>350</v>
      </c>
    </row>
    <row r="82" spans="1:5" x14ac:dyDescent="0.6">
      <c r="A82" s="2" t="s">
        <v>200</v>
      </c>
      <c r="B82" s="3" t="s">
        <v>201</v>
      </c>
      <c r="D82" s="2" t="s">
        <v>442</v>
      </c>
      <c r="E82" s="3" t="s">
        <v>443</v>
      </c>
    </row>
    <row r="83" spans="1:5" x14ac:dyDescent="0.6">
      <c r="A83" s="2" t="s">
        <v>14</v>
      </c>
      <c r="B83" s="3" t="s">
        <v>15</v>
      </c>
      <c r="D83" s="2" t="s">
        <v>415</v>
      </c>
      <c r="E83" s="3" t="s">
        <v>416</v>
      </c>
    </row>
    <row r="84" spans="1:5" x14ac:dyDescent="0.6">
      <c r="A84" s="2" t="s">
        <v>153</v>
      </c>
      <c r="B84" s="3" t="s">
        <v>154</v>
      </c>
      <c r="D84" s="2" t="s">
        <v>365</v>
      </c>
      <c r="E84" s="3" t="s">
        <v>366</v>
      </c>
    </row>
    <row r="85" spans="1:5" x14ac:dyDescent="0.6">
      <c r="A85" s="2" t="s">
        <v>10</v>
      </c>
      <c r="B85" s="3" t="s">
        <v>11</v>
      </c>
      <c r="D85" s="2" t="s">
        <v>453</v>
      </c>
      <c r="E85" s="3" t="s">
        <v>454</v>
      </c>
    </row>
    <row r="86" spans="1:5" x14ac:dyDescent="0.6">
      <c r="A86" s="2" t="s">
        <v>202</v>
      </c>
      <c r="B86" s="3" t="s">
        <v>203</v>
      </c>
      <c r="D86" s="2" t="s">
        <v>431</v>
      </c>
      <c r="E86" s="3" t="s">
        <v>432</v>
      </c>
    </row>
    <row r="87" spans="1:5" x14ac:dyDescent="0.6">
      <c r="A87" s="2" t="s">
        <v>110</v>
      </c>
      <c r="B87" s="3" t="s">
        <v>111</v>
      </c>
      <c r="D87" s="2" t="s">
        <v>417</v>
      </c>
      <c r="E87" s="3" t="s">
        <v>418</v>
      </c>
    </row>
    <row r="88" spans="1:5" x14ac:dyDescent="0.6">
      <c r="A88" s="2" t="s">
        <v>28</v>
      </c>
      <c r="B88" s="3" t="s">
        <v>29</v>
      </c>
      <c r="D88" s="2" t="s">
        <v>362</v>
      </c>
      <c r="E88" s="3" t="s">
        <v>406</v>
      </c>
    </row>
    <row r="89" spans="1:5" x14ac:dyDescent="0.6">
      <c r="A89" s="2" t="s">
        <v>189</v>
      </c>
      <c r="B89" s="3" t="s">
        <v>190</v>
      </c>
      <c r="D89" s="2" t="s">
        <v>402</v>
      </c>
      <c r="E89" s="3" t="s">
        <v>403</v>
      </c>
    </row>
    <row r="90" spans="1:5" x14ac:dyDescent="0.6">
      <c r="A90" s="2" t="s">
        <v>163</v>
      </c>
      <c r="B90" s="3" t="s">
        <v>164</v>
      </c>
      <c r="D90" s="2" t="s">
        <v>468</v>
      </c>
      <c r="E90" s="3" t="s">
        <v>376</v>
      </c>
    </row>
    <row r="91" spans="1:5" x14ac:dyDescent="0.6">
      <c r="A91" s="2" t="s">
        <v>157</v>
      </c>
      <c r="B91" s="3" t="s">
        <v>158</v>
      </c>
      <c r="D91" s="2" t="s">
        <v>379</v>
      </c>
      <c r="E91" s="3" t="s">
        <v>376</v>
      </c>
    </row>
    <row r="92" spans="1:5" x14ac:dyDescent="0.6">
      <c r="A92" s="2" t="s">
        <v>8</v>
      </c>
      <c r="B92" s="3" t="s">
        <v>9</v>
      </c>
      <c r="D92" s="2" t="s">
        <v>375</v>
      </c>
      <c r="E92" s="3" t="s">
        <v>376</v>
      </c>
    </row>
    <row r="93" spans="1:5" x14ac:dyDescent="0.6">
      <c r="A93" s="2" t="s">
        <v>145</v>
      </c>
      <c r="B93" s="3" t="s">
        <v>146</v>
      </c>
      <c r="D93" s="2" t="s">
        <v>495</v>
      </c>
      <c r="E93" s="3" t="s">
        <v>378</v>
      </c>
    </row>
    <row r="94" spans="1:5" x14ac:dyDescent="0.6">
      <c r="A94" s="2" t="s">
        <v>6</v>
      </c>
      <c r="B94" s="3" t="s">
        <v>7</v>
      </c>
      <c r="D94" s="2" t="s">
        <v>496</v>
      </c>
      <c r="E94" s="3" t="s">
        <v>378</v>
      </c>
    </row>
    <row r="95" spans="1:5" x14ac:dyDescent="0.6">
      <c r="A95" s="2" t="s">
        <v>143</v>
      </c>
      <c r="B95" s="3" t="s">
        <v>144</v>
      </c>
      <c r="D95" s="29"/>
    </row>
    <row r="96" spans="1:5" x14ac:dyDescent="0.6">
      <c r="A96" s="2" t="s">
        <v>3</v>
      </c>
      <c r="B96" s="3" t="s">
        <v>4</v>
      </c>
      <c r="D96" s="29"/>
    </row>
    <row r="97" spans="1:4" x14ac:dyDescent="0.6">
      <c r="A97" s="2" t="s">
        <v>141</v>
      </c>
      <c r="B97" s="3" t="s">
        <v>142</v>
      </c>
      <c r="D97" s="29"/>
    </row>
    <row r="98" spans="1:4" x14ac:dyDescent="0.6">
      <c r="A98" s="2" t="s">
        <v>77</v>
      </c>
      <c r="B98" s="3" t="s">
        <v>78</v>
      </c>
      <c r="D98" s="29"/>
    </row>
    <row r="99" spans="1:4" x14ac:dyDescent="0.6">
      <c r="A99" s="2" t="s">
        <v>24</v>
      </c>
      <c r="B99" s="3" t="s">
        <v>25</v>
      </c>
      <c r="D99" s="29"/>
    </row>
    <row r="100" spans="1:4" x14ac:dyDescent="0.6">
      <c r="A100" s="2" t="s">
        <v>193</v>
      </c>
      <c r="B100" s="3" t="s">
        <v>194</v>
      </c>
      <c r="D100" s="29"/>
    </row>
    <row r="101" spans="1:4" x14ac:dyDescent="0.6">
      <c r="A101" s="2" t="s">
        <v>139</v>
      </c>
      <c r="B101" s="3" t="s">
        <v>140</v>
      </c>
      <c r="D101" s="29"/>
    </row>
    <row r="102" spans="1:4" x14ac:dyDescent="0.6">
      <c r="A102" s="2" t="s">
        <v>155</v>
      </c>
      <c r="B102" s="3" t="s">
        <v>156</v>
      </c>
      <c r="D102" s="29"/>
    </row>
    <row r="103" spans="1:4" x14ac:dyDescent="0.6">
      <c r="A103" s="2" t="s">
        <v>187</v>
      </c>
      <c r="B103" s="3" t="s">
        <v>188</v>
      </c>
      <c r="D103" s="29"/>
    </row>
    <row r="104" spans="1:4" x14ac:dyDescent="0.6">
      <c r="A104" s="2" t="s">
        <v>209</v>
      </c>
      <c r="B104" s="3" t="s">
        <v>210</v>
      </c>
      <c r="D104" s="29"/>
    </row>
    <row r="105" spans="1:4" x14ac:dyDescent="0.6">
      <c r="A105" s="2" t="s">
        <v>116</v>
      </c>
      <c r="B105" s="3" t="s">
        <v>117</v>
      </c>
      <c r="D105" s="29"/>
    </row>
    <row r="106" spans="1:4" x14ac:dyDescent="0.6">
      <c r="A106" s="2" t="s">
        <v>102</v>
      </c>
      <c r="B106" s="3" t="s">
        <v>103</v>
      </c>
      <c r="D106" s="29"/>
    </row>
    <row r="107" spans="1:4" x14ac:dyDescent="0.6">
      <c r="A107" s="2" t="s">
        <v>121</v>
      </c>
      <c r="B107" s="3" t="s">
        <v>122</v>
      </c>
      <c r="D107" s="29"/>
    </row>
    <row r="108" spans="1:4" x14ac:dyDescent="0.6">
      <c r="A108" s="2" t="s">
        <v>104</v>
      </c>
      <c r="B108" s="3" t="s">
        <v>105</v>
      </c>
      <c r="D108" s="29"/>
    </row>
    <row r="109" spans="1:4" x14ac:dyDescent="0.6">
      <c r="A109" s="2" t="s">
        <v>119</v>
      </c>
      <c r="B109" s="3" t="s">
        <v>120</v>
      </c>
      <c r="D109" s="29"/>
    </row>
    <row r="110" spans="1:4" x14ac:dyDescent="0.6">
      <c r="A110" s="2" t="s">
        <v>16</v>
      </c>
      <c r="B110" s="3" t="s">
        <v>17</v>
      </c>
      <c r="D110" s="29"/>
    </row>
    <row r="111" spans="1:4" x14ac:dyDescent="0.6">
      <c r="A111" s="2" t="s">
        <v>215</v>
      </c>
      <c r="B111" s="3" t="s">
        <v>216</v>
      </c>
      <c r="D111" s="29"/>
    </row>
    <row r="112" spans="1:4" x14ac:dyDescent="0.6">
      <c r="A112" s="2" t="s">
        <v>238</v>
      </c>
      <c r="B112" s="3" t="s">
        <v>243</v>
      </c>
      <c r="D112" s="29"/>
    </row>
    <row r="113" spans="1:4" x14ac:dyDescent="0.6">
      <c r="A113" s="2">
        <v>1111011</v>
      </c>
      <c r="B113" s="3" t="s">
        <v>233</v>
      </c>
      <c r="D113" s="29"/>
    </row>
    <row r="114" spans="1:4" x14ac:dyDescent="0.6">
      <c r="A114" s="2" t="s">
        <v>239</v>
      </c>
      <c r="B114" s="3" t="s">
        <v>245</v>
      </c>
      <c r="D114" s="29"/>
    </row>
    <row r="115" spans="1:4" x14ac:dyDescent="0.6">
      <c r="A115" s="2" t="s">
        <v>240</v>
      </c>
      <c r="B115" s="3" t="s">
        <v>246</v>
      </c>
      <c r="D115" s="29"/>
    </row>
    <row r="116" spans="1:4" x14ac:dyDescent="0.6">
      <c r="A116" s="2" t="s">
        <v>241</v>
      </c>
      <c r="B116" s="3" t="s">
        <v>247</v>
      </c>
      <c r="D116" s="29"/>
    </row>
    <row r="117" spans="1:4" x14ac:dyDescent="0.6">
      <c r="A117" s="2" t="s">
        <v>230</v>
      </c>
      <c r="B117" s="3" t="s">
        <v>231</v>
      </c>
      <c r="D117" s="29"/>
    </row>
    <row r="118" spans="1:4" x14ac:dyDescent="0.6">
      <c r="A118" s="2" t="s">
        <v>242</v>
      </c>
      <c r="B118" s="3" t="s">
        <v>244</v>
      </c>
      <c r="D118" s="29"/>
    </row>
    <row r="119" spans="1:4" x14ac:dyDescent="0.6">
      <c r="A119" s="2" t="s">
        <v>252</v>
      </c>
      <c r="B119" s="3" t="s">
        <v>253</v>
      </c>
      <c r="D119" s="29"/>
    </row>
    <row r="120" spans="1:4" x14ac:dyDescent="0.6">
      <c r="A120" s="2" t="s">
        <v>250</v>
      </c>
      <c r="B120" s="3" t="s">
        <v>251</v>
      </c>
      <c r="D120" s="29"/>
    </row>
    <row r="121" spans="1:4" x14ac:dyDescent="0.6">
      <c r="A121" s="2" t="s">
        <v>248</v>
      </c>
      <c r="B121" s="3" t="s">
        <v>249</v>
      </c>
      <c r="D121" s="29"/>
    </row>
    <row r="122" spans="1:4" x14ac:dyDescent="0.6">
      <c r="A122" s="2" t="s">
        <v>254</v>
      </c>
      <c r="B122" s="3" t="s">
        <v>255</v>
      </c>
      <c r="D122" s="29"/>
    </row>
    <row r="123" spans="1:4" x14ac:dyDescent="0.6">
      <c r="A123" s="2" t="s">
        <v>257</v>
      </c>
      <c r="B123" s="3" t="s">
        <v>258</v>
      </c>
      <c r="D123" s="29"/>
    </row>
    <row r="124" spans="1:4" x14ac:dyDescent="0.6">
      <c r="A124" s="2" t="s">
        <v>259</v>
      </c>
      <c r="B124" s="3" t="s">
        <v>260</v>
      </c>
      <c r="D124" s="29"/>
    </row>
    <row r="125" spans="1:4" x14ac:dyDescent="0.6">
      <c r="A125" s="2" t="s">
        <v>261</v>
      </c>
      <c r="B125" s="3" t="s">
        <v>262</v>
      </c>
      <c r="D125" s="29"/>
    </row>
    <row r="126" spans="1:4" x14ac:dyDescent="0.6">
      <c r="A126" s="2" t="s">
        <v>264</v>
      </c>
      <c r="B126" s="3" t="s">
        <v>265</v>
      </c>
      <c r="D126" s="29"/>
    </row>
    <row r="127" spans="1:4" x14ac:dyDescent="0.6">
      <c r="A127" s="2" t="s">
        <v>266</v>
      </c>
      <c r="B127" s="3" t="s">
        <v>267</v>
      </c>
      <c r="D127" s="29"/>
    </row>
    <row r="128" spans="1:4" x14ac:dyDescent="0.6">
      <c r="A128" s="2" t="s">
        <v>269</v>
      </c>
      <c r="B128" s="3" t="s">
        <v>268</v>
      </c>
      <c r="D128" s="29"/>
    </row>
    <row r="129" spans="1:4" x14ac:dyDescent="0.6">
      <c r="A129" s="2" t="s">
        <v>270</v>
      </c>
      <c r="B129" s="3" t="s">
        <v>268</v>
      </c>
      <c r="D129" s="29"/>
    </row>
    <row r="130" spans="1:4" x14ac:dyDescent="0.6">
      <c r="A130" s="2" t="s">
        <v>271</v>
      </c>
      <c r="B130" s="3" t="s">
        <v>268</v>
      </c>
      <c r="D130" s="29"/>
    </row>
    <row r="131" spans="1:4" x14ac:dyDescent="0.6">
      <c r="A131" s="2" t="s">
        <v>280</v>
      </c>
      <c r="B131" s="3" t="s">
        <v>273</v>
      </c>
      <c r="D131" s="29"/>
    </row>
    <row r="132" spans="1:4" x14ac:dyDescent="0.6">
      <c r="A132" s="2" t="s">
        <v>277</v>
      </c>
      <c r="B132" s="3" t="s">
        <v>273</v>
      </c>
      <c r="D132" s="29"/>
    </row>
    <row r="133" spans="1:4" x14ac:dyDescent="0.6">
      <c r="A133" s="2" t="s">
        <v>279</v>
      </c>
      <c r="B133" s="3" t="s">
        <v>273</v>
      </c>
      <c r="D133" s="29"/>
    </row>
    <row r="134" spans="1:4" x14ac:dyDescent="0.6">
      <c r="A134" s="2" t="s">
        <v>281</v>
      </c>
      <c r="B134" s="3" t="s">
        <v>273</v>
      </c>
      <c r="D134" s="29"/>
    </row>
    <row r="135" spans="1:4" x14ac:dyDescent="0.6">
      <c r="A135" s="2" t="s">
        <v>275</v>
      </c>
      <c r="B135" s="3" t="s">
        <v>273</v>
      </c>
      <c r="D135" s="29"/>
    </row>
    <row r="136" spans="1:4" x14ac:dyDescent="0.6">
      <c r="A136" s="2" t="s">
        <v>278</v>
      </c>
      <c r="B136" s="3" t="s">
        <v>273</v>
      </c>
      <c r="D136" s="29"/>
    </row>
    <row r="137" spans="1:4" x14ac:dyDescent="0.6">
      <c r="A137" s="2" t="s">
        <v>274</v>
      </c>
      <c r="B137" s="3" t="s">
        <v>273</v>
      </c>
      <c r="D137" s="29"/>
    </row>
    <row r="138" spans="1:4" x14ac:dyDescent="0.6">
      <c r="A138" s="2" t="s">
        <v>276</v>
      </c>
      <c r="B138" s="3" t="s">
        <v>273</v>
      </c>
      <c r="D138" s="29"/>
    </row>
    <row r="139" spans="1:4" x14ac:dyDescent="0.6">
      <c r="A139" s="2" t="s">
        <v>272</v>
      </c>
      <c r="B139" s="3" t="s">
        <v>273</v>
      </c>
      <c r="D139" s="29"/>
    </row>
    <row r="140" spans="1:4" ht="24" customHeight="1" x14ac:dyDescent="0.6">
      <c r="A140" s="2" t="s">
        <v>287</v>
      </c>
      <c r="B140" s="3" t="s">
        <v>288</v>
      </c>
      <c r="D140" s="29"/>
    </row>
    <row r="141" spans="1:4" x14ac:dyDescent="0.6">
      <c r="A141" s="2" t="s">
        <v>286</v>
      </c>
      <c r="B141" s="3" t="s">
        <v>285</v>
      </c>
      <c r="D141" s="29"/>
    </row>
    <row r="142" spans="1:4" x14ac:dyDescent="0.6">
      <c r="A142" s="2" t="s">
        <v>284</v>
      </c>
      <c r="B142" s="3" t="s">
        <v>285</v>
      </c>
      <c r="D142" s="29"/>
    </row>
    <row r="143" spans="1:4" x14ac:dyDescent="0.6">
      <c r="A143" s="2" t="s">
        <v>282</v>
      </c>
      <c r="B143" s="3" t="s">
        <v>283</v>
      </c>
      <c r="D143" s="29"/>
    </row>
    <row r="144" spans="1:4" x14ac:dyDescent="0.6">
      <c r="A144" s="2" t="s">
        <v>289</v>
      </c>
      <c r="B144" s="3" t="s">
        <v>290</v>
      </c>
      <c r="D144" s="29"/>
    </row>
    <row r="145" spans="1:4" ht="22.2" customHeight="1" x14ac:dyDescent="0.6">
      <c r="A145" s="22" t="s">
        <v>119</v>
      </c>
      <c r="B145" s="21" t="s">
        <v>120</v>
      </c>
      <c r="D145" s="29"/>
    </row>
    <row r="146" spans="1:4" x14ac:dyDescent="0.6">
      <c r="A146" s="2" t="s">
        <v>293</v>
      </c>
      <c r="B146" s="3" t="s">
        <v>25</v>
      </c>
    </row>
    <row r="147" spans="1:4" x14ac:dyDescent="0.6">
      <c r="A147" s="2" t="s">
        <v>310</v>
      </c>
      <c r="B147" s="3" t="s">
        <v>311</v>
      </c>
    </row>
    <row r="148" spans="1:4" x14ac:dyDescent="0.6">
      <c r="A148" s="2" t="s">
        <v>306</v>
      </c>
      <c r="B148" s="3" t="s">
        <v>307</v>
      </c>
    </row>
    <row r="149" spans="1:4" x14ac:dyDescent="0.6">
      <c r="A149" s="2" t="s">
        <v>300</v>
      </c>
      <c r="B149" s="3" t="s">
        <v>301</v>
      </c>
    </row>
    <row r="150" spans="1:4" x14ac:dyDescent="0.6">
      <c r="A150" s="2" t="s">
        <v>302</v>
      </c>
      <c r="B150" s="3" t="s">
        <v>303</v>
      </c>
    </row>
    <row r="151" spans="1:4" x14ac:dyDescent="0.6">
      <c r="A151" s="2" t="s">
        <v>304</v>
      </c>
      <c r="B151" s="3" t="s">
        <v>305</v>
      </c>
    </row>
    <row r="152" spans="1:4" x14ac:dyDescent="0.6">
      <c r="A152" s="2" t="s">
        <v>298</v>
      </c>
      <c r="B152" s="3" t="s">
        <v>299</v>
      </c>
    </row>
    <row r="153" spans="1:4" x14ac:dyDescent="0.6">
      <c r="A153" s="2" t="s">
        <v>294</v>
      </c>
      <c r="B153" s="3" t="s">
        <v>295</v>
      </c>
    </row>
    <row r="154" spans="1:4" x14ac:dyDescent="0.6">
      <c r="A154" s="2" t="s">
        <v>296</v>
      </c>
      <c r="B154" s="3" t="s">
        <v>297</v>
      </c>
    </row>
    <row r="155" spans="1:4" x14ac:dyDescent="0.6">
      <c r="A155" s="2" t="s">
        <v>308</v>
      </c>
      <c r="B155" s="3" t="s">
        <v>309</v>
      </c>
    </row>
    <row r="156" spans="1:4" x14ac:dyDescent="0.6">
      <c r="A156" s="2" t="s">
        <v>312</v>
      </c>
      <c r="B156" s="3" t="s">
        <v>313</v>
      </c>
    </row>
    <row r="157" spans="1:4" x14ac:dyDescent="0.6">
      <c r="A157" s="2" t="s">
        <v>291</v>
      </c>
      <c r="B157" s="3" t="s">
        <v>292</v>
      </c>
    </row>
    <row r="158" spans="1:4" x14ac:dyDescent="0.6">
      <c r="A158" s="2" t="s">
        <v>314</v>
      </c>
      <c r="B158" s="3" t="s">
        <v>315</v>
      </c>
    </row>
    <row r="159" spans="1:4" x14ac:dyDescent="0.6">
      <c r="A159" s="2" t="s">
        <v>316</v>
      </c>
      <c r="B159" s="3" t="s">
        <v>317</v>
      </c>
    </row>
    <row r="160" spans="1:4" ht="22.2" customHeight="1" x14ac:dyDescent="0.6">
      <c r="A160" s="2" t="s">
        <v>330</v>
      </c>
      <c r="B160" s="3" t="s">
        <v>330</v>
      </c>
    </row>
    <row r="161" spans="1:2" x14ac:dyDescent="0.6">
      <c r="A161" s="2" t="s">
        <v>318</v>
      </c>
      <c r="B161" s="3" t="s">
        <v>323</v>
      </c>
    </row>
    <row r="162" spans="1:2" x14ac:dyDescent="0.6">
      <c r="A162" s="2" t="s">
        <v>326</v>
      </c>
      <c r="B162" s="3" t="s">
        <v>327</v>
      </c>
    </row>
    <row r="163" spans="1:2" x14ac:dyDescent="0.6">
      <c r="A163" s="2" t="s">
        <v>332</v>
      </c>
      <c r="B163" s="3" t="s">
        <v>333</v>
      </c>
    </row>
    <row r="164" spans="1:2" x14ac:dyDescent="0.6">
      <c r="A164" s="2" t="s">
        <v>336</v>
      </c>
      <c r="B164" s="3" t="s">
        <v>337</v>
      </c>
    </row>
    <row r="165" spans="1:2" x14ac:dyDescent="0.6">
      <c r="A165" s="2" t="s">
        <v>321</v>
      </c>
      <c r="B165" s="3" t="s">
        <v>322</v>
      </c>
    </row>
    <row r="166" spans="1:2" x14ac:dyDescent="0.6">
      <c r="A166" s="2" t="s">
        <v>334</v>
      </c>
      <c r="B166" s="3" t="s">
        <v>335</v>
      </c>
    </row>
    <row r="167" spans="1:2" x14ac:dyDescent="0.6">
      <c r="A167" s="2" t="s">
        <v>328</v>
      </c>
      <c r="B167" s="3" t="s">
        <v>329</v>
      </c>
    </row>
    <row r="168" spans="1:2" x14ac:dyDescent="0.6">
      <c r="A168" s="2" t="s">
        <v>324</v>
      </c>
      <c r="B168" s="3" t="s">
        <v>325</v>
      </c>
    </row>
    <row r="169" spans="1:2" x14ac:dyDescent="0.6">
      <c r="A169" s="2" t="s">
        <v>319</v>
      </c>
      <c r="B169" s="3" t="s">
        <v>320</v>
      </c>
    </row>
    <row r="170" spans="1:2" x14ac:dyDescent="0.6">
      <c r="A170" s="2" t="s">
        <v>338</v>
      </c>
      <c r="B170" s="3" t="s">
        <v>339</v>
      </c>
    </row>
    <row r="171" spans="1:2" x14ac:dyDescent="0.6">
      <c r="A171" s="2" t="s">
        <v>340</v>
      </c>
      <c r="B171" s="3" t="s">
        <v>341</v>
      </c>
    </row>
    <row r="172" spans="1:2" x14ac:dyDescent="0.6">
      <c r="A172" s="2" t="s">
        <v>342</v>
      </c>
      <c r="B172" s="3" t="s">
        <v>343</v>
      </c>
    </row>
    <row r="173" spans="1:2" x14ac:dyDescent="0.6">
      <c r="A173" s="2" t="s">
        <v>505</v>
      </c>
      <c r="B173" s="3" t="s">
        <v>506</v>
      </c>
    </row>
    <row r="174" spans="1:2" x14ac:dyDescent="0.6">
      <c r="A174" s="2" t="s">
        <v>507</v>
      </c>
      <c r="B174" s="3" t="s">
        <v>508</v>
      </c>
    </row>
    <row r="175" spans="1:2" x14ac:dyDescent="0.6">
      <c r="A175" s="2" t="s">
        <v>509</v>
      </c>
      <c r="B175" s="3" t="s">
        <v>510</v>
      </c>
    </row>
    <row r="176" spans="1:2" x14ac:dyDescent="0.6">
      <c r="A176" s="2" t="s">
        <v>511</v>
      </c>
      <c r="B176" s="3" t="s">
        <v>512</v>
      </c>
    </row>
    <row r="177" spans="1:2" x14ac:dyDescent="0.6">
      <c r="A177" s="2" t="s">
        <v>514</v>
      </c>
      <c r="B177" s="3" t="s">
        <v>515</v>
      </c>
    </row>
    <row r="178" spans="1:2" x14ac:dyDescent="0.6">
      <c r="A178" s="2" t="s">
        <v>513</v>
      </c>
      <c r="B178" s="3"/>
    </row>
    <row r="179" spans="1:2" x14ac:dyDescent="0.6">
      <c r="A179" s="2" t="s">
        <v>517</v>
      </c>
      <c r="B179" s="3" t="s">
        <v>521</v>
      </c>
    </row>
    <row r="180" spans="1:2" x14ac:dyDescent="0.6">
      <c r="A180" s="2" t="s">
        <v>518</v>
      </c>
      <c r="B180" s="3" t="s">
        <v>27</v>
      </c>
    </row>
    <row r="181" spans="1:2" x14ac:dyDescent="0.6">
      <c r="A181" s="2" t="s">
        <v>519</v>
      </c>
      <c r="B181" s="3" t="s">
        <v>520</v>
      </c>
    </row>
    <row r="182" spans="1:2" x14ac:dyDescent="0.6">
      <c r="A182" s="2" t="s">
        <v>522</v>
      </c>
      <c r="B182" s="3" t="s">
        <v>523</v>
      </c>
    </row>
    <row r="183" spans="1:2" x14ac:dyDescent="0.6">
      <c r="A183" s="2" t="s">
        <v>524</v>
      </c>
      <c r="B183" s="3" t="s">
        <v>525</v>
      </c>
    </row>
    <row r="184" spans="1:2" x14ac:dyDescent="0.6">
      <c r="A184" s="2" t="s">
        <v>526</v>
      </c>
      <c r="B184" s="3" t="s">
        <v>527</v>
      </c>
    </row>
    <row r="185" spans="1:2" x14ac:dyDescent="0.6">
      <c r="A185" s="2" t="s">
        <v>516</v>
      </c>
      <c r="B185" s="3" t="s">
        <v>120</v>
      </c>
    </row>
    <row r="186" spans="1:2" x14ac:dyDescent="0.6">
      <c r="A186" s="2" t="s">
        <v>528</v>
      </c>
      <c r="B186" s="3" t="s">
        <v>529</v>
      </c>
    </row>
    <row r="187" spans="1:2" x14ac:dyDescent="0.6">
      <c r="A187" s="2" t="s">
        <v>530</v>
      </c>
      <c r="B187" s="3" t="s">
        <v>531</v>
      </c>
    </row>
    <row r="188" spans="1:2" x14ac:dyDescent="0.6">
      <c r="A188" s="2" t="s">
        <v>532</v>
      </c>
      <c r="B188" s="3" t="s">
        <v>533</v>
      </c>
    </row>
    <row r="189" spans="1:2" x14ac:dyDescent="0.6">
      <c r="A189" s="2" t="s">
        <v>534</v>
      </c>
      <c r="B189" s="3" t="s">
        <v>535</v>
      </c>
    </row>
    <row r="190" spans="1:2" x14ac:dyDescent="0.6">
      <c r="A190" s="2" t="s">
        <v>536</v>
      </c>
      <c r="B190" s="3" t="s">
        <v>537</v>
      </c>
    </row>
    <row r="191" spans="1:2" x14ac:dyDescent="0.6">
      <c r="A191" s="2" t="s">
        <v>538</v>
      </c>
      <c r="B191" s="3" t="s">
        <v>539</v>
      </c>
    </row>
    <row r="192" spans="1:2" x14ac:dyDescent="0.6">
      <c r="A192" s="2" t="s">
        <v>540</v>
      </c>
      <c r="B192" s="3" t="s">
        <v>541</v>
      </c>
    </row>
    <row r="193" spans="1:2" x14ac:dyDescent="0.6">
      <c r="A193" s="2" t="s">
        <v>415</v>
      </c>
      <c r="B193" s="3" t="s">
        <v>416</v>
      </c>
    </row>
    <row r="194" spans="1:2" x14ac:dyDescent="0.6">
      <c r="A194" s="2" t="s">
        <v>542</v>
      </c>
      <c r="B194" s="3" t="s">
        <v>543</v>
      </c>
    </row>
    <row r="195" spans="1:2" x14ac:dyDescent="0.6">
      <c r="A195" s="2" t="s">
        <v>544</v>
      </c>
      <c r="B195" s="3" t="s">
        <v>545</v>
      </c>
    </row>
    <row r="196" spans="1:2" x14ac:dyDescent="0.6">
      <c r="A196" s="2" t="s">
        <v>546</v>
      </c>
      <c r="B196" s="3" t="s">
        <v>547</v>
      </c>
    </row>
    <row r="197" spans="1:2" x14ac:dyDescent="0.6">
      <c r="A197" s="2" t="s">
        <v>550</v>
      </c>
      <c r="B197" s="3" t="s">
        <v>551</v>
      </c>
    </row>
    <row r="198" spans="1:2" x14ac:dyDescent="0.6">
      <c r="A198" s="2" t="s">
        <v>548</v>
      </c>
      <c r="B198" s="3" t="s">
        <v>549</v>
      </c>
    </row>
    <row r="199" spans="1:2" x14ac:dyDescent="0.6">
      <c r="A199" s="2" t="s">
        <v>558</v>
      </c>
      <c r="B199" s="3" t="s">
        <v>559</v>
      </c>
    </row>
    <row r="200" spans="1:2" x14ac:dyDescent="0.6">
      <c r="A200" s="2" t="s">
        <v>556</v>
      </c>
      <c r="B200" s="3" t="s">
        <v>557</v>
      </c>
    </row>
    <row r="201" spans="1:2" x14ac:dyDescent="0.6">
      <c r="A201" s="2" t="s">
        <v>554</v>
      </c>
      <c r="B201" s="3" t="s">
        <v>555</v>
      </c>
    </row>
    <row r="202" spans="1:2" x14ac:dyDescent="0.6">
      <c r="A202" s="2" t="s">
        <v>560</v>
      </c>
      <c r="B202" s="3" t="s">
        <v>561</v>
      </c>
    </row>
    <row r="203" spans="1:2" x14ac:dyDescent="0.6">
      <c r="A203" s="2" t="s">
        <v>552</v>
      </c>
      <c r="B203" s="3" t="s">
        <v>553</v>
      </c>
    </row>
    <row r="204" spans="1:2" x14ac:dyDescent="0.6">
      <c r="A204" s="2" t="s">
        <v>582</v>
      </c>
      <c r="B204" s="3" t="s">
        <v>583</v>
      </c>
    </row>
    <row r="205" spans="1:2" x14ac:dyDescent="0.6">
      <c r="A205" s="2" t="s">
        <v>584</v>
      </c>
      <c r="B205" s="3" t="s">
        <v>585</v>
      </c>
    </row>
    <row r="206" spans="1:2" x14ac:dyDescent="0.6">
      <c r="A206" s="2" t="s">
        <v>586</v>
      </c>
      <c r="B206" s="3" t="s">
        <v>587</v>
      </c>
    </row>
    <row r="207" spans="1:2" x14ac:dyDescent="0.6">
      <c r="A207" s="2" t="s">
        <v>588</v>
      </c>
      <c r="B207" s="3" t="s">
        <v>589</v>
      </c>
    </row>
    <row r="208" spans="1:2" x14ac:dyDescent="0.6">
      <c r="A208" s="2" t="s">
        <v>590</v>
      </c>
      <c r="B208" s="3" t="s">
        <v>591</v>
      </c>
    </row>
    <row r="209" spans="1:2" x14ac:dyDescent="0.6">
      <c r="A209" s="2" t="s">
        <v>592</v>
      </c>
      <c r="B209" s="3" t="s">
        <v>593</v>
      </c>
    </row>
    <row r="210" spans="1:2" x14ac:dyDescent="0.6">
      <c r="A210" s="2" t="s">
        <v>594</v>
      </c>
      <c r="B210" s="3" t="s">
        <v>595</v>
      </c>
    </row>
    <row r="211" spans="1:2" x14ac:dyDescent="0.6">
      <c r="A211" s="2" t="s">
        <v>596</v>
      </c>
      <c r="B211" s="3" t="s">
        <v>597</v>
      </c>
    </row>
    <row r="212" spans="1:2" x14ac:dyDescent="0.6">
      <c r="A212" s="2" t="s">
        <v>147</v>
      </c>
      <c r="B212" s="3" t="s">
        <v>148</v>
      </c>
    </row>
    <row r="213" spans="1:2" x14ac:dyDescent="0.6">
      <c r="A213" s="2" t="s">
        <v>598</v>
      </c>
      <c r="B213" s="3" t="s">
        <v>599</v>
      </c>
    </row>
    <row r="214" spans="1:2" x14ac:dyDescent="0.6">
      <c r="A214" s="2" t="s">
        <v>600</v>
      </c>
      <c r="B214" s="3" t="s">
        <v>601</v>
      </c>
    </row>
    <row r="215" spans="1:2" x14ac:dyDescent="0.6">
      <c r="A215" s="2">
        <v>1100047</v>
      </c>
      <c r="B215" s="3" t="s">
        <v>602</v>
      </c>
    </row>
    <row r="216" spans="1:2" x14ac:dyDescent="0.6">
      <c r="A216" s="2" t="s">
        <v>603</v>
      </c>
      <c r="B216" s="3" t="s">
        <v>604</v>
      </c>
    </row>
    <row r="217" spans="1:2" x14ac:dyDescent="0.6">
      <c r="A217" s="48" t="s">
        <v>600</v>
      </c>
      <c r="B217" s="48"/>
    </row>
    <row r="218" spans="1:2" x14ac:dyDescent="0.6">
      <c r="A218" s="48" t="s">
        <v>605</v>
      </c>
      <c r="B218" s="3" t="s">
        <v>606</v>
      </c>
    </row>
    <row r="219" spans="1:2" x14ac:dyDescent="0.6">
      <c r="A219" s="48" t="s">
        <v>607</v>
      </c>
      <c r="B219" s="3" t="s">
        <v>608</v>
      </c>
    </row>
    <row r="220" spans="1:2" x14ac:dyDescent="0.6">
      <c r="A220" s="48" t="s">
        <v>609</v>
      </c>
      <c r="B220" s="48" t="s">
        <v>609</v>
      </c>
    </row>
    <row r="221" spans="1:2" x14ac:dyDescent="0.6">
      <c r="A221" s="48" t="s">
        <v>610</v>
      </c>
      <c r="B221" s="48" t="s">
        <v>611</v>
      </c>
    </row>
    <row r="222" spans="1:2" x14ac:dyDescent="0.6">
      <c r="A222" s="48" t="s">
        <v>613</v>
      </c>
      <c r="B222" s="48" t="s">
        <v>614</v>
      </c>
    </row>
    <row r="223" spans="1:2" x14ac:dyDescent="0.6">
      <c r="A223" s="48" t="s">
        <v>590</v>
      </c>
      <c r="B223" s="48" t="s">
        <v>612</v>
      </c>
    </row>
    <row r="224" spans="1:2" x14ac:dyDescent="0.6">
      <c r="A224" s="48" t="s">
        <v>616</v>
      </c>
      <c r="B224" s="48" t="s">
        <v>615</v>
      </c>
    </row>
    <row r="225" spans="1:2" x14ac:dyDescent="0.6">
      <c r="A225" s="48" t="s">
        <v>703</v>
      </c>
      <c r="B225" s="48" t="s">
        <v>704</v>
      </c>
    </row>
    <row r="226" spans="1:2" x14ac:dyDescent="0.6">
      <c r="A226" s="48" t="s">
        <v>634</v>
      </c>
      <c r="B226" s="48" t="s">
        <v>635</v>
      </c>
    </row>
    <row r="227" spans="1:2" x14ac:dyDescent="0.6">
      <c r="A227" s="48" t="s">
        <v>708</v>
      </c>
      <c r="B227" s="48" t="s">
        <v>708</v>
      </c>
    </row>
    <row r="228" spans="1:2" x14ac:dyDescent="0.6">
      <c r="A228" s="48" t="s">
        <v>10220</v>
      </c>
      <c r="B228" s="48" t="s">
        <v>10221</v>
      </c>
    </row>
    <row r="229" spans="1:2" x14ac:dyDescent="0.6">
      <c r="A229" s="48" t="s">
        <v>10224</v>
      </c>
      <c r="B229" s="48" t="s">
        <v>10225</v>
      </c>
    </row>
    <row r="230" spans="1:2" x14ac:dyDescent="0.6">
      <c r="A230" s="48" t="s">
        <v>10226</v>
      </c>
      <c r="B230" s="48" t="s">
        <v>10227</v>
      </c>
    </row>
    <row r="231" spans="1:2" x14ac:dyDescent="0.6">
      <c r="A231" s="48" t="s">
        <v>10228</v>
      </c>
      <c r="B231" s="48" t="s">
        <v>10229</v>
      </c>
    </row>
    <row r="232" spans="1:2" x14ac:dyDescent="0.6">
      <c r="A232" s="48" t="s">
        <v>10230</v>
      </c>
      <c r="B232" s="48" t="s">
        <v>10231</v>
      </c>
    </row>
    <row r="233" spans="1:2" x14ac:dyDescent="0.6">
      <c r="A233" s="48" t="s">
        <v>10234</v>
      </c>
      <c r="B233" s="48" t="s">
        <v>10235</v>
      </c>
    </row>
    <row r="234" spans="1:2" x14ac:dyDescent="0.6">
      <c r="A234" s="48" t="s">
        <v>10236</v>
      </c>
      <c r="B234" s="48" t="s">
        <v>10237</v>
      </c>
    </row>
    <row r="235" spans="1:2" x14ac:dyDescent="0.6">
      <c r="A235" s="48" t="s">
        <v>10238</v>
      </c>
      <c r="B235" s="48" t="s">
        <v>10239</v>
      </c>
    </row>
    <row r="236" spans="1:2" x14ac:dyDescent="0.6">
      <c r="A236" s="48" t="s">
        <v>10240</v>
      </c>
      <c r="B236" s="48" t="s">
        <v>10241</v>
      </c>
    </row>
    <row r="237" spans="1:2" x14ac:dyDescent="0.6">
      <c r="A237" s="48" t="s">
        <v>10242</v>
      </c>
      <c r="B237" s="48" t="s">
        <v>10243</v>
      </c>
    </row>
    <row r="238" spans="1:2" x14ac:dyDescent="0.6">
      <c r="A238" s="48" t="s">
        <v>10244</v>
      </c>
      <c r="B238" s="48" t="s">
        <v>10245</v>
      </c>
    </row>
    <row r="239" spans="1:2" x14ac:dyDescent="0.6">
      <c r="A239" s="48" t="s">
        <v>10247</v>
      </c>
      <c r="B239" s="48" t="s">
        <v>10248</v>
      </c>
    </row>
    <row r="240" spans="1:2" x14ac:dyDescent="0.6">
      <c r="A240" s="48" t="s">
        <v>10250</v>
      </c>
      <c r="B240" s="48" t="s">
        <v>10251</v>
      </c>
    </row>
    <row r="241" spans="1:2" x14ac:dyDescent="0.6">
      <c r="A241" s="48" t="s">
        <v>10252</v>
      </c>
      <c r="B241" s="48" t="s">
        <v>10253</v>
      </c>
    </row>
    <row r="242" spans="1:2" x14ac:dyDescent="0.6">
      <c r="A242" s="48" t="s">
        <v>10255</v>
      </c>
      <c r="B242" s="48" t="s">
        <v>10256</v>
      </c>
    </row>
    <row r="243" spans="1:2" x14ac:dyDescent="0.6">
      <c r="A243" s="48" t="s">
        <v>10257</v>
      </c>
      <c r="B243" s="48" t="s">
        <v>10258</v>
      </c>
    </row>
    <row r="244" spans="1:2" x14ac:dyDescent="0.6">
      <c r="A244" s="48" t="s">
        <v>10272</v>
      </c>
      <c r="B244" s="48" t="s">
        <v>10273</v>
      </c>
    </row>
    <row r="245" spans="1:2" x14ac:dyDescent="0.6">
      <c r="A245" s="48" t="s">
        <v>10274</v>
      </c>
      <c r="B245" s="48" t="s">
        <v>10275</v>
      </c>
    </row>
    <row r="246" spans="1:2" x14ac:dyDescent="0.6">
      <c r="A246" s="48" t="s">
        <v>10276</v>
      </c>
      <c r="B246" s="48" t="s">
        <v>10277</v>
      </c>
    </row>
    <row r="247" spans="1:2" x14ac:dyDescent="0.6">
      <c r="A247" s="48" t="s">
        <v>10279</v>
      </c>
      <c r="B247" s="48" t="s">
        <v>10280</v>
      </c>
    </row>
    <row r="248" spans="1:2" x14ac:dyDescent="0.6">
      <c r="A248" s="48" t="s">
        <v>10281</v>
      </c>
      <c r="B248" s="48" t="s">
        <v>10282</v>
      </c>
    </row>
    <row r="249" spans="1:2" x14ac:dyDescent="0.6">
      <c r="A249" s="48" t="s">
        <v>10283</v>
      </c>
      <c r="B249" s="48" t="s">
        <v>10284</v>
      </c>
    </row>
    <row r="250" spans="1:2" x14ac:dyDescent="0.6">
      <c r="A250" s="48" t="s">
        <v>10286</v>
      </c>
      <c r="B250" s="48" t="s">
        <v>10287</v>
      </c>
    </row>
    <row r="251" spans="1:2" x14ac:dyDescent="0.6">
      <c r="A251" s="48">
        <v>1124043</v>
      </c>
      <c r="B251" s="48" t="s">
        <v>19950</v>
      </c>
    </row>
    <row r="252" spans="1:2" x14ac:dyDescent="0.6">
      <c r="A252" s="48">
        <v>1006988</v>
      </c>
      <c r="B252" s="48" t="s">
        <v>19951</v>
      </c>
    </row>
    <row r="253" spans="1:2" x14ac:dyDescent="0.6">
      <c r="A253" s="48">
        <v>20054646</v>
      </c>
      <c r="B253" s="48" t="s">
        <v>13417</v>
      </c>
    </row>
    <row r="254" spans="1:2" x14ac:dyDescent="0.6">
      <c r="A254" s="48">
        <v>1111123</v>
      </c>
      <c r="B254" s="48" t="s">
        <v>10386</v>
      </c>
    </row>
    <row r="255" spans="1:2" x14ac:dyDescent="0.6">
      <c r="A255" s="48">
        <v>1100013</v>
      </c>
      <c r="B255" s="48" t="s">
        <v>30002</v>
      </c>
    </row>
    <row r="256" spans="1:2" x14ac:dyDescent="0.6">
      <c r="A256" s="48">
        <v>1111121</v>
      </c>
      <c r="B256" s="48" t="s">
        <v>19956</v>
      </c>
    </row>
    <row r="257" spans="1:2" x14ac:dyDescent="0.6">
      <c r="A257" s="48">
        <v>1004047</v>
      </c>
      <c r="B257" s="48" t="s">
        <v>19953</v>
      </c>
    </row>
    <row r="258" spans="1:2" x14ac:dyDescent="0.6">
      <c r="A258" s="48">
        <v>1006985</v>
      </c>
      <c r="B258" s="48" t="s">
        <v>19954</v>
      </c>
    </row>
    <row r="259" spans="1:2" x14ac:dyDescent="0.6">
      <c r="A259" s="48">
        <v>1006986</v>
      </c>
      <c r="B259" s="48" t="s">
        <v>19955</v>
      </c>
    </row>
    <row r="260" spans="1:2" x14ac:dyDescent="0.6">
      <c r="A260" s="48">
        <v>20054645</v>
      </c>
      <c r="B260" s="48" t="s">
        <v>19952</v>
      </c>
    </row>
  </sheetData>
  <autoFilter ref="A1:B140" xr:uid="{E0B93C17-F267-4800-B55E-37FD14A921A5}"/>
  <conditionalFormatting sqref="A1:A190 A191:B191 A192 A193:B193 A194:A203 A217:A1048576">
    <cfRule type="duplicateValues" dxfId="13" priority="181"/>
    <cfRule type="duplicateValues" dxfId="12" priority="182"/>
  </conditionalFormatting>
  <conditionalFormatting sqref="A1:A203 A217:A1048576">
    <cfRule type="duplicateValues" dxfId="11" priority="195"/>
  </conditionalFormatting>
  <conditionalFormatting sqref="A204:A216">
    <cfRule type="duplicateValues" dxfId="10" priority="200"/>
    <cfRule type="duplicateValues" dxfId="9" priority="201"/>
    <cfRule type="duplicateValues" dxfId="8" priority="202"/>
  </conditionalFormatting>
  <conditionalFormatting sqref="B204:B216">
    <cfRule type="duplicateValues" dxfId="7" priority="214"/>
  </conditionalFormatting>
  <conditionalFormatting sqref="B217 B1:B203 B220:B1048576">
    <cfRule type="duplicateValues" dxfId="6" priority="199"/>
  </conditionalFormatting>
  <conditionalFormatting sqref="B218:B219">
    <cfRule type="duplicateValues" dxfId="5" priority="1"/>
  </conditionalFormatting>
  <conditionalFormatting sqref="D1">
    <cfRule type="duplicateValues" dxfId="4" priority="18"/>
    <cfRule type="duplicateValues" dxfId="3" priority="19"/>
  </conditionalFormatting>
  <conditionalFormatting sqref="D1:D176 C177:C185 D215:D1048576">
    <cfRule type="duplicateValues" dxfId="2" priority="177"/>
  </conditionalFormatting>
  <conditionalFormatting sqref="D2:D94">
    <cfRule type="duplicateValues" dxfId="1" priority="16"/>
    <cfRule type="duplicateValues" dxfId="0" priority="17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ADA03-32F3-4F24-A187-E094F22C574F}">
  <sheetPr>
    <tabColor rgb="FFFF6699"/>
  </sheetPr>
  <dimension ref="A1"/>
  <sheetViews>
    <sheetView zoomScale="70" zoomScaleNormal="70" workbookViewId="0">
      <pane xSplit="2" ySplit="1" topLeftCell="R2" activePane="bottomRight" state="frozen"/>
      <selection activeCell="U207" sqref="U207"/>
      <selection pane="topRight" activeCell="U207" sqref="U207"/>
      <selection pane="bottomLeft" activeCell="U207" sqref="U207"/>
      <selection pane="bottomRight" activeCell="U207" sqref="U20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61.6328125" bestFit="1" customWidth="1"/>
    <col min="22" max="22" width="45" bestFit="1" customWidth="1"/>
    <col min="23" max="23" width="49" bestFit="1" customWidth="1"/>
    <col min="24" max="24" width="45.90625" bestFit="1" customWidth="1"/>
    <col min="25" max="25" width="52.6328125" bestFit="1" customWidth="1"/>
    <col min="26" max="26" width="44.453125" bestFit="1" customWidth="1"/>
    <col min="27" max="27" width="9.6328125" bestFit="1" customWidth="1"/>
    <col min="28" max="28" width="53.1796875" bestFit="1" customWidth="1"/>
    <col min="29" max="29" width="39.90625" bestFit="1" customWidth="1"/>
    <col min="30" max="30" width="42.6328125" bestFit="1" customWidth="1"/>
    <col min="31" max="31" width="40.81640625" bestFit="1" customWidth="1"/>
    <col min="32" max="32" width="46.1796875" bestFit="1" customWidth="1"/>
    <col min="33" max="33" width="42.6328125" bestFit="1" customWidth="1"/>
    <col min="34" max="34" width="41.36328125" bestFit="1" customWidth="1"/>
    <col min="35" max="35" width="50.08984375" bestFit="1" customWidth="1"/>
    <col min="36" max="36" width="23.90625" bestFit="1" customWidth="1"/>
    <col min="37" max="37" width="50.453125" bestFit="1" customWidth="1"/>
    <col min="38" max="38" width="64.81640625" bestFit="1" customWidth="1"/>
    <col min="39" max="39" width="64.453125" bestFit="1" customWidth="1"/>
    <col min="40" max="40" width="66.1796875" bestFit="1" customWidth="1"/>
    <col min="41" max="41" width="65.90625" bestFit="1" customWidth="1"/>
    <col min="42" max="42" width="65.81640625" bestFit="1" customWidth="1"/>
    <col min="43" max="43" width="66.81640625" bestFit="1" customWidth="1"/>
    <col min="44" max="44" width="65.36328125" bestFit="1" customWidth="1"/>
    <col min="45" max="45" width="64.6328125" bestFit="1" customWidth="1"/>
    <col min="46" max="46" width="66.1796875" bestFit="1" customWidth="1"/>
    <col min="47" max="47" width="68.08984375" bestFit="1" customWidth="1"/>
    <col min="48" max="48" width="63" bestFit="1" customWidth="1"/>
    <col min="49" max="49" width="40.08984375" bestFit="1" customWidth="1"/>
    <col min="50" max="50" width="46.6328125" bestFit="1" customWidth="1"/>
    <col min="51" max="51" width="48.453125" bestFit="1" customWidth="1"/>
    <col min="52" max="52" width="44.6328125" bestFit="1" customWidth="1"/>
    <col min="53" max="53" width="45.6328125" bestFit="1" customWidth="1"/>
    <col min="54" max="54" width="46.1796875" bestFit="1" customWidth="1"/>
    <col min="55" max="55" width="43" bestFit="1" customWidth="1"/>
    <col min="56" max="56" width="46.81640625" bestFit="1" customWidth="1"/>
    <col min="57" max="57" width="45.1796875" bestFit="1" customWidth="1"/>
    <col min="58" max="58" width="46.1796875" bestFit="1" customWidth="1"/>
    <col min="59" max="59" width="48.08984375" bestFit="1" customWidth="1"/>
    <col min="60" max="60" width="43" bestFit="1" customWidth="1"/>
    <col min="61" max="61" width="47" bestFit="1" customWidth="1"/>
    <col min="62" max="62" width="58.81640625" bestFit="1" customWidth="1"/>
    <col min="63" max="63" width="65.1796875" bestFit="1" customWidth="1"/>
    <col min="64" max="64" width="48.453125" bestFit="1" customWidth="1"/>
    <col min="65" max="65" width="50.1796875" bestFit="1" customWidth="1"/>
    <col min="66" max="66" width="54.6328125" bestFit="1" customWidth="1"/>
    <col min="67" max="67" width="51.1796875" bestFit="1" customWidth="1"/>
    <col min="68" max="68" width="51.6328125" bestFit="1" customWidth="1"/>
    <col min="69" max="69" width="49.90625" bestFit="1" customWidth="1"/>
    <col min="70" max="70" width="52.08984375" bestFit="1" customWidth="1"/>
    <col min="71" max="71" width="51" bestFit="1" customWidth="1"/>
    <col min="72" max="72" width="50.453125" bestFit="1" customWidth="1"/>
    <col min="73" max="73" width="49" bestFit="1" customWidth="1"/>
    <col min="74" max="74" width="52.81640625" bestFit="1" customWidth="1"/>
    <col min="75" max="75" width="47.1796875" bestFit="1" customWidth="1"/>
    <col min="76" max="76" width="60.81640625" bestFit="1" customWidth="1"/>
    <col min="77" max="77" width="37.81640625" bestFit="1" customWidth="1"/>
    <col min="78" max="78" width="29.90625" bestFit="1" customWidth="1"/>
    <col min="79" max="79" width="35.90625" bestFit="1" customWidth="1"/>
    <col min="80" max="80" width="15.6328125" bestFit="1" customWidth="1"/>
    <col min="81" max="81" width="36.08984375" bestFit="1" customWidth="1"/>
    <col min="82" max="83" width="18.453125" bestFit="1" customWidth="1"/>
    <col min="84" max="84" width="13" bestFit="1" customWidth="1"/>
    <col min="85" max="85" width="49.81640625" bestFit="1" customWidth="1"/>
    <col min="86" max="86" width="54.6328125" bestFit="1" customWidth="1"/>
    <col min="87" max="87" width="45.90625" bestFit="1" customWidth="1"/>
    <col min="88" max="88" width="51" bestFit="1" customWidth="1"/>
    <col min="89" max="89" width="46.90625" bestFit="1" customWidth="1"/>
    <col min="90" max="90" width="51.90625" bestFit="1" customWidth="1"/>
    <col min="91" max="91" width="47.6328125" bestFit="1" customWidth="1"/>
    <col min="92" max="92" width="52.453125" bestFit="1" customWidth="1"/>
    <col min="93" max="93" width="44.1796875" bestFit="1" customWidth="1"/>
    <col min="94" max="94" width="49.1796875" bestFit="1" customWidth="1"/>
    <col min="95" max="95" width="48.08984375" bestFit="1" customWidth="1"/>
    <col min="96" max="96" width="53" bestFit="1" customWidth="1"/>
    <col min="97" max="97" width="46.453125" bestFit="1" customWidth="1"/>
    <col min="98" max="98" width="51.6328125" bestFit="1" customWidth="1"/>
    <col min="99" max="99" width="47.6328125" bestFit="1" customWidth="1"/>
    <col min="100" max="100" width="52.453125" bestFit="1" customWidth="1"/>
    <col min="101" max="101" width="49.36328125" bestFit="1" customWidth="1"/>
    <col min="102" max="102" width="54.1796875" bestFit="1" customWidth="1"/>
    <col min="103" max="103" width="44.1796875" bestFit="1" customWidth="1"/>
    <col min="104" max="104" width="49.1796875" bestFit="1" customWidth="1"/>
    <col min="105" max="105" width="48.1796875" bestFit="1" customWidth="1"/>
    <col min="106" max="106" width="53.1796875" bestFit="1" customWidth="1"/>
    <col min="107" max="107" width="60.08984375" bestFit="1" customWidth="1"/>
    <col min="108" max="108" width="65.36328125" bestFit="1" customWidth="1"/>
    <col min="109" max="109" width="66.453125" bestFit="1" customWidth="1"/>
    <col min="110" max="110" width="71.36328125" bestFit="1" customWidth="1"/>
    <col min="111" max="111" width="49.81640625" bestFit="1" customWidth="1"/>
    <col min="112" max="112" width="54.6328125" bestFit="1" customWidth="1"/>
    <col min="113" max="113" width="51.6328125" bestFit="1" customWidth="1"/>
    <col min="114" max="114" width="56.6328125" bestFit="1" customWidth="1"/>
    <col min="115" max="115" width="55.90625" bestFit="1" customWidth="1"/>
    <col min="116" max="116" width="61" bestFit="1" customWidth="1"/>
    <col min="117" max="117" width="52.453125" bestFit="1" customWidth="1"/>
    <col min="118" max="118" width="57.36328125" bestFit="1" customWidth="1"/>
    <col min="119" max="119" width="52.90625" bestFit="1" customWidth="1"/>
    <col min="120" max="120" width="57.81640625" bestFit="1" customWidth="1"/>
    <col min="121" max="121" width="51.1796875" bestFit="1" customWidth="1"/>
    <col min="122" max="122" width="56.1796875" bestFit="1" customWidth="1"/>
    <col min="123" max="123" width="53.36328125" bestFit="1" customWidth="1"/>
    <col min="124" max="124" width="58.1796875" bestFit="1" customWidth="1"/>
    <col min="125" max="125" width="52.1796875" bestFit="1" customWidth="1"/>
    <col min="126" max="126" width="57.1796875" bestFit="1" customWidth="1"/>
    <col min="127" max="127" width="51.81640625" bestFit="1" customWidth="1"/>
    <col min="128" max="128" width="56.81640625" bestFit="1" customWidth="1"/>
    <col min="129" max="129" width="50.1796875" bestFit="1" customWidth="1"/>
    <col min="130" max="130" width="55.36328125" bestFit="1" customWidth="1"/>
    <col min="131" max="131" width="54.08984375" bestFit="1" customWidth="1"/>
    <col min="132" max="132" width="59" bestFit="1" customWidth="1"/>
    <col min="133" max="133" width="48.453125" bestFit="1" customWidth="1"/>
    <col min="134" max="134" width="53.36328125" bestFit="1" customWidth="1"/>
    <col min="135" max="135" width="62.08984375" bestFit="1" customWidth="1"/>
    <col min="136" max="136" width="67" bestFit="1" customWidth="1"/>
    <col min="137" max="137" width="39" bestFit="1" customWidth="1"/>
    <col min="138" max="138" width="10.453125" bestFit="1" customWidth="1"/>
    <col min="139" max="139" width="43.90625" bestFit="1" customWidth="1"/>
    <col min="140" max="140" width="31.1796875" bestFit="1" customWidth="1"/>
    <col min="141" max="141" width="36.1796875" bestFit="1" customWidth="1"/>
    <col min="142" max="142" width="37.1796875" bestFit="1" customWidth="1"/>
    <col min="143" max="143" width="42.1796875" bestFit="1" customWidth="1"/>
    <col min="144" max="144" width="17" bestFit="1" customWidth="1"/>
    <col min="145" max="145" width="21.90625" bestFit="1" customWidth="1"/>
    <col min="146" max="146" width="37.36328125" bestFit="1" customWidth="1"/>
    <col min="147" max="147" width="42.453125" bestFit="1" customWidth="1"/>
    <col min="148" max="148" width="19.81640625" bestFit="1" customWidth="1"/>
    <col min="149" max="149" width="24.81640625" bestFit="1" customWidth="1"/>
    <col min="150" max="150" width="19.81640625" bestFit="1" customWidth="1"/>
    <col min="151" max="151" width="24.81640625" bestFit="1" customWidth="1"/>
    <col min="152" max="152" width="13" bestFit="1" customWidth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53CD2-301B-45C8-BC20-D2CC7B4334C7}">
  <sheetPr>
    <tabColor rgb="FF66FF66"/>
  </sheetPr>
  <dimension ref="A1:F63"/>
  <sheetViews>
    <sheetView workbookViewId="0">
      <selection activeCell="D2" sqref="D2"/>
    </sheetView>
  </sheetViews>
  <sheetFormatPr defaultRowHeight="12.6" x14ac:dyDescent="0.25"/>
  <cols>
    <col min="1" max="1" width="7.6328125" style="102" bestFit="1" customWidth="1"/>
    <col min="2" max="2" width="29.6328125" style="102" bestFit="1" customWidth="1"/>
    <col min="3" max="3" width="15.36328125" style="102" bestFit="1" customWidth="1"/>
    <col min="4" max="4" width="8.36328125" style="102" bestFit="1" customWidth="1"/>
    <col min="5" max="5" width="12.81640625" style="102" bestFit="1" customWidth="1"/>
    <col min="6" max="6" width="6.90625" style="102" bestFit="1" customWidth="1"/>
    <col min="7" max="7" width="26.6328125" style="102" bestFit="1" customWidth="1"/>
    <col min="8" max="8" width="10.1796875" style="102" bestFit="1" customWidth="1"/>
    <col min="9" max="256" width="9.453125" style="102" customWidth="1"/>
    <col min="257" max="257" width="7.6328125" style="102" bestFit="1" customWidth="1"/>
    <col min="258" max="258" width="29.6328125" style="102" bestFit="1" customWidth="1"/>
    <col min="259" max="259" width="15.36328125" style="102" bestFit="1" customWidth="1"/>
    <col min="260" max="260" width="8.36328125" style="102" bestFit="1" customWidth="1"/>
    <col min="261" max="261" width="12.81640625" style="102" bestFit="1" customWidth="1"/>
    <col min="262" max="262" width="6.90625" style="102" bestFit="1" customWidth="1"/>
    <col min="263" max="263" width="26.6328125" style="102" bestFit="1" customWidth="1"/>
    <col min="264" max="264" width="10.1796875" style="102" bestFit="1" customWidth="1"/>
    <col min="265" max="512" width="9.453125" style="102" customWidth="1"/>
    <col min="513" max="513" width="7.6328125" style="102" bestFit="1" customWidth="1"/>
    <col min="514" max="514" width="29.6328125" style="102" bestFit="1" customWidth="1"/>
    <col min="515" max="515" width="15.36328125" style="102" bestFit="1" customWidth="1"/>
    <col min="516" max="516" width="8.36328125" style="102" bestFit="1" customWidth="1"/>
    <col min="517" max="517" width="12.81640625" style="102" bestFit="1" customWidth="1"/>
    <col min="518" max="518" width="6.90625" style="102" bestFit="1" customWidth="1"/>
    <col min="519" max="519" width="26.6328125" style="102" bestFit="1" customWidth="1"/>
    <col min="520" max="520" width="10.1796875" style="102" bestFit="1" customWidth="1"/>
    <col min="521" max="768" width="9.453125" style="102" customWidth="1"/>
    <col min="769" max="769" width="7.6328125" style="102" bestFit="1" customWidth="1"/>
    <col min="770" max="770" width="29.6328125" style="102" bestFit="1" customWidth="1"/>
    <col min="771" max="771" width="15.36328125" style="102" bestFit="1" customWidth="1"/>
    <col min="772" max="772" width="8.36328125" style="102" bestFit="1" customWidth="1"/>
    <col min="773" max="773" width="12.81640625" style="102" bestFit="1" customWidth="1"/>
    <col min="774" max="774" width="6.90625" style="102" bestFit="1" customWidth="1"/>
    <col min="775" max="775" width="26.6328125" style="102" bestFit="1" customWidth="1"/>
    <col min="776" max="776" width="10.1796875" style="102" bestFit="1" customWidth="1"/>
    <col min="777" max="1024" width="9.453125" style="102" customWidth="1"/>
    <col min="1025" max="1025" width="7.6328125" style="102" bestFit="1" customWidth="1"/>
    <col min="1026" max="1026" width="29.6328125" style="102" bestFit="1" customWidth="1"/>
    <col min="1027" max="1027" width="15.36328125" style="102" bestFit="1" customWidth="1"/>
    <col min="1028" max="1028" width="8.36328125" style="102" bestFit="1" customWidth="1"/>
    <col min="1029" max="1029" width="12.81640625" style="102" bestFit="1" customWidth="1"/>
    <col min="1030" max="1030" width="6.90625" style="102" bestFit="1" customWidth="1"/>
    <col min="1031" max="1031" width="26.6328125" style="102" bestFit="1" customWidth="1"/>
    <col min="1032" max="1032" width="10.1796875" style="102" bestFit="1" customWidth="1"/>
    <col min="1033" max="1280" width="9.453125" style="102" customWidth="1"/>
    <col min="1281" max="1281" width="7.6328125" style="102" bestFit="1" customWidth="1"/>
    <col min="1282" max="1282" width="29.6328125" style="102" bestFit="1" customWidth="1"/>
    <col min="1283" max="1283" width="15.36328125" style="102" bestFit="1" customWidth="1"/>
    <col min="1284" max="1284" width="8.36328125" style="102" bestFit="1" customWidth="1"/>
    <col min="1285" max="1285" width="12.81640625" style="102" bestFit="1" customWidth="1"/>
    <col min="1286" max="1286" width="6.90625" style="102" bestFit="1" customWidth="1"/>
    <col min="1287" max="1287" width="26.6328125" style="102" bestFit="1" customWidth="1"/>
    <col min="1288" max="1288" width="10.1796875" style="102" bestFit="1" customWidth="1"/>
    <col min="1289" max="1536" width="9.453125" style="102" customWidth="1"/>
    <col min="1537" max="1537" width="7.6328125" style="102" bestFit="1" customWidth="1"/>
    <col min="1538" max="1538" width="29.6328125" style="102" bestFit="1" customWidth="1"/>
    <col min="1539" max="1539" width="15.36328125" style="102" bestFit="1" customWidth="1"/>
    <col min="1540" max="1540" width="8.36328125" style="102" bestFit="1" customWidth="1"/>
    <col min="1541" max="1541" width="12.81640625" style="102" bestFit="1" customWidth="1"/>
    <col min="1542" max="1542" width="6.90625" style="102" bestFit="1" customWidth="1"/>
    <col min="1543" max="1543" width="26.6328125" style="102" bestFit="1" customWidth="1"/>
    <col min="1544" max="1544" width="10.1796875" style="102" bestFit="1" customWidth="1"/>
    <col min="1545" max="1792" width="9.453125" style="102" customWidth="1"/>
    <col min="1793" max="1793" width="7.6328125" style="102" bestFit="1" customWidth="1"/>
    <col min="1794" max="1794" width="29.6328125" style="102" bestFit="1" customWidth="1"/>
    <col min="1795" max="1795" width="15.36328125" style="102" bestFit="1" customWidth="1"/>
    <col min="1796" max="1796" width="8.36328125" style="102" bestFit="1" customWidth="1"/>
    <col min="1797" max="1797" width="12.81640625" style="102" bestFit="1" customWidth="1"/>
    <col min="1798" max="1798" width="6.90625" style="102" bestFit="1" customWidth="1"/>
    <col min="1799" max="1799" width="26.6328125" style="102" bestFit="1" customWidth="1"/>
    <col min="1800" max="1800" width="10.1796875" style="102" bestFit="1" customWidth="1"/>
    <col min="1801" max="2048" width="9.453125" style="102" customWidth="1"/>
    <col min="2049" max="2049" width="7.6328125" style="102" bestFit="1" customWidth="1"/>
    <col min="2050" max="2050" width="29.6328125" style="102" bestFit="1" customWidth="1"/>
    <col min="2051" max="2051" width="15.36328125" style="102" bestFit="1" customWidth="1"/>
    <col min="2052" max="2052" width="8.36328125" style="102" bestFit="1" customWidth="1"/>
    <col min="2053" max="2053" width="12.81640625" style="102" bestFit="1" customWidth="1"/>
    <col min="2054" max="2054" width="6.90625" style="102" bestFit="1" customWidth="1"/>
    <col min="2055" max="2055" width="26.6328125" style="102" bestFit="1" customWidth="1"/>
    <col min="2056" max="2056" width="10.1796875" style="102" bestFit="1" customWidth="1"/>
    <col min="2057" max="2304" width="9.453125" style="102" customWidth="1"/>
    <col min="2305" max="2305" width="7.6328125" style="102" bestFit="1" customWidth="1"/>
    <col min="2306" max="2306" width="29.6328125" style="102" bestFit="1" customWidth="1"/>
    <col min="2307" max="2307" width="15.36328125" style="102" bestFit="1" customWidth="1"/>
    <col min="2308" max="2308" width="8.36328125" style="102" bestFit="1" customWidth="1"/>
    <col min="2309" max="2309" width="12.81640625" style="102" bestFit="1" customWidth="1"/>
    <col min="2310" max="2310" width="6.90625" style="102" bestFit="1" customWidth="1"/>
    <col min="2311" max="2311" width="26.6328125" style="102" bestFit="1" customWidth="1"/>
    <col min="2312" max="2312" width="10.1796875" style="102" bestFit="1" customWidth="1"/>
    <col min="2313" max="2560" width="9.453125" style="102" customWidth="1"/>
    <col min="2561" max="2561" width="7.6328125" style="102" bestFit="1" customWidth="1"/>
    <col min="2562" max="2562" width="29.6328125" style="102" bestFit="1" customWidth="1"/>
    <col min="2563" max="2563" width="15.36328125" style="102" bestFit="1" customWidth="1"/>
    <col min="2564" max="2564" width="8.36328125" style="102" bestFit="1" customWidth="1"/>
    <col min="2565" max="2565" width="12.81640625" style="102" bestFit="1" customWidth="1"/>
    <col min="2566" max="2566" width="6.90625" style="102" bestFit="1" customWidth="1"/>
    <col min="2567" max="2567" width="26.6328125" style="102" bestFit="1" customWidth="1"/>
    <col min="2568" max="2568" width="10.1796875" style="102" bestFit="1" customWidth="1"/>
    <col min="2569" max="2816" width="9.453125" style="102" customWidth="1"/>
    <col min="2817" max="2817" width="7.6328125" style="102" bestFit="1" customWidth="1"/>
    <col min="2818" max="2818" width="29.6328125" style="102" bestFit="1" customWidth="1"/>
    <col min="2819" max="2819" width="15.36328125" style="102" bestFit="1" customWidth="1"/>
    <col min="2820" max="2820" width="8.36328125" style="102" bestFit="1" customWidth="1"/>
    <col min="2821" max="2821" width="12.81640625" style="102" bestFit="1" customWidth="1"/>
    <col min="2822" max="2822" width="6.90625" style="102" bestFit="1" customWidth="1"/>
    <col min="2823" max="2823" width="26.6328125" style="102" bestFit="1" customWidth="1"/>
    <col min="2824" max="2824" width="10.1796875" style="102" bestFit="1" customWidth="1"/>
    <col min="2825" max="3072" width="9.453125" style="102" customWidth="1"/>
    <col min="3073" max="3073" width="7.6328125" style="102" bestFit="1" customWidth="1"/>
    <col min="3074" max="3074" width="29.6328125" style="102" bestFit="1" customWidth="1"/>
    <col min="3075" max="3075" width="15.36328125" style="102" bestFit="1" customWidth="1"/>
    <col min="3076" max="3076" width="8.36328125" style="102" bestFit="1" customWidth="1"/>
    <col min="3077" max="3077" width="12.81640625" style="102" bestFit="1" customWidth="1"/>
    <col min="3078" max="3078" width="6.90625" style="102" bestFit="1" customWidth="1"/>
    <col min="3079" max="3079" width="26.6328125" style="102" bestFit="1" customWidth="1"/>
    <col min="3080" max="3080" width="10.1796875" style="102" bestFit="1" customWidth="1"/>
    <col min="3081" max="3328" width="9.453125" style="102" customWidth="1"/>
    <col min="3329" max="3329" width="7.6328125" style="102" bestFit="1" customWidth="1"/>
    <col min="3330" max="3330" width="29.6328125" style="102" bestFit="1" customWidth="1"/>
    <col min="3331" max="3331" width="15.36328125" style="102" bestFit="1" customWidth="1"/>
    <col min="3332" max="3332" width="8.36328125" style="102" bestFit="1" customWidth="1"/>
    <col min="3333" max="3333" width="12.81640625" style="102" bestFit="1" customWidth="1"/>
    <col min="3334" max="3334" width="6.90625" style="102" bestFit="1" customWidth="1"/>
    <col min="3335" max="3335" width="26.6328125" style="102" bestFit="1" customWidth="1"/>
    <col min="3336" max="3336" width="10.1796875" style="102" bestFit="1" customWidth="1"/>
    <col min="3337" max="3584" width="9.453125" style="102" customWidth="1"/>
    <col min="3585" max="3585" width="7.6328125" style="102" bestFit="1" customWidth="1"/>
    <col min="3586" max="3586" width="29.6328125" style="102" bestFit="1" customWidth="1"/>
    <col min="3587" max="3587" width="15.36328125" style="102" bestFit="1" customWidth="1"/>
    <col min="3588" max="3588" width="8.36328125" style="102" bestFit="1" customWidth="1"/>
    <col min="3589" max="3589" width="12.81640625" style="102" bestFit="1" customWidth="1"/>
    <col min="3590" max="3590" width="6.90625" style="102" bestFit="1" customWidth="1"/>
    <col min="3591" max="3591" width="26.6328125" style="102" bestFit="1" customWidth="1"/>
    <col min="3592" max="3592" width="10.1796875" style="102" bestFit="1" customWidth="1"/>
    <col min="3593" max="3840" width="9.453125" style="102" customWidth="1"/>
    <col min="3841" max="3841" width="7.6328125" style="102" bestFit="1" customWidth="1"/>
    <col min="3842" max="3842" width="29.6328125" style="102" bestFit="1" customWidth="1"/>
    <col min="3843" max="3843" width="15.36328125" style="102" bestFit="1" customWidth="1"/>
    <col min="3844" max="3844" width="8.36328125" style="102" bestFit="1" customWidth="1"/>
    <col min="3845" max="3845" width="12.81640625" style="102" bestFit="1" customWidth="1"/>
    <col min="3846" max="3846" width="6.90625" style="102" bestFit="1" customWidth="1"/>
    <col min="3847" max="3847" width="26.6328125" style="102" bestFit="1" customWidth="1"/>
    <col min="3848" max="3848" width="10.1796875" style="102" bestFit="1" customWidth="1"/>
    <col min="3849" max="4096" width="9.453125" style="102" customWidth="1"/>
    <col min="4097" max="4097" width="7.6328125" style="102" bestFit="1" customWidth="1"/>
    <col min="4098" max="4098" width="29.6328125" style="102" bestFit="1" customWidth="1"/>
    <col min="4099" max="4099" width="15.36328125" style="102" bestFit="1" customWidth="1"/>
    <col min="4100" max="4100" width="8.36328125" style="102" bestFit="1" customWidth="1"/>
    <col min="4101" max="4101" width="12.81640625" style="102" bestFit="1" customWidth="1"/>
    <col min="4102" max="4102" width="6.90625" style="102" bestFit="1" customWidth="1"/>
    <col min="4103" max="4103" width="26.6328125" style="102" bestFit="1" customWidth="1"/>
    <col min="4104" max="4104" width="10.1796875" style="102" bestFit="1" customWidth="1"/>
    <col min="4105" max="4352" width="9.453125" style="102" customWidth="1"/>
    <col min="4353" max="4353" width="7.6328125" style="102" bestFit="1" customWidth="1"/>
    <col min="4354" max="4354" width="29.6328125" style="102" bestFit="1" customWidth="1"/>
    <col min="4355" max="4355" width="15.36328125" style="102" bestFit="1" customWidth="1"/>
    <col min="4356" max="4356" width="8.36328125" style="102" bestFit="1" customWidth="1"/>
    <col min="4357" max="4357" width="12.81640625" style="102" bestFit="1" customWidth="1"/>
    <col min="4358" max="4358" width="6.90625" style="102" bestFit="1" customWidth="1"/>
    <col min="4359" max="4359" width="26.6328125" style="102" bestFit="1" customWidth="1"/>
    <col min="4360" max="4360" width="10.1796875" style="102" bestFit="1" customWidth="1"/>
    <col min="4361" max="4608" width="9.453125" style="102" customWidth="1"/>
    <col min="4609" max="4609" width="7.6328125" style="102" bestFit="1" customWidth="1"/>
    <col min="4610" max="4610" width="29.6328125" style="102" bestFit="1" customWidth="1"/>
    <col min="4611" max="4611" width="15.36328125" style="102" bestFit="1" customWidth="1"/>
    <col min="4612" max="4612" width="8.36328125" style="102" bestFit="1" customWidth="1"/>
    <col min="4613" max="4613" width="12.81640625" style="102" bestFit="1" customWidth="1"/>
    <col min="4614" max="4614" width="6.90625" style="102" bestFit="1" customWidth="1"/>
    <col min="4615" max="4615" width="26.6328125" style="102" bestFit="1" customWidth="1"/>
    <col min="4616" max="4616" width="10.1796875" style="102" bestFit="1" customWidth="1"/>
    <col min="4617" max="4864" width="9.453125" style="102" customWidth="1"/>
    <col min="4865" max="4865" width="7.6328125" style="102" bestFit="1" customWidth="1"/>
    <col min="4866" max="4866" width="29.6328125" style="102" bestFit="1" customWidth="1"/>
    <col min="4867" max="4867" width="15.36328125" style="102" bestFit="1" customWidth="1"/>
    <col min="4868" max="4868" width="8.36328125" style="102" bestFit="1" customWidth="1"/>
    <col min="4869" max="4869" width="12.81640625" style="102" bestFit="1" customWidth="1"/>
    <col min="4870" max="4870" width="6.90625" style="102" bestFit="1" customWidth="1"/>
    <col min="4871" max="4871" width="26.6328125" style="102" bestFit="1" customWidth="1"/>
    <col min="4872" max="4872" width="10.1796875" style="102" bestFit="1" customWidth="1"/>
    <col min="4873" max="5120" width="9.453125" style="102" customWidth="1"/>
    <col min="5121" max="5121" width="7.6328125" style="102" bestFit="1" customWidth="1"/>
    <col min="5122" max="5122" width="29.6328125" style="102" bestFit="1" customWidth="1"/>
    <col min="5123" max="5123" width="15.36328125" style="102" bestFit="1" customWidth="1"/>
    <col min="5124" max="5124" width="8.36328125" style="102" bestFit="1" customWidth="1"/>
    <col min="5125" max="5125" width="12.81640625" style="102" bestFit="1" customWidth="1"/>
    <col min="5126" max="5126" width="6.90625" style="102" bestFit="1" customWidth="1"/>
    <col min="5127" max="5127" width="26.6328125" style="102" bestFit="1" customWidth="1"/>
    <col min="5128" max="5128" width="10.1796875" style="102" bestFit="1" customWidth="1"/>
    <col min="5129" max="5376" width="9.453125" style="102" customWidth="1"/>
    <col min="5377" max="5377" width="7.6328125" style="102" bestFit="1" customWidth="1"/>
    <col min="5378" max="5378" width="29.6328125" style="102" bestFit="1" customWidth="1"/>
    <col min="5379" max="5379" width="15.36328125" style="102" bestFit="1" customWidth="1"/>
    <col min="5380" max="5380" width="8.36328125" style="102" bestFit="1" customWidth="1"/>
    <col min="5381" max="5381" width="12.81640625" style="102" bestFit="1" customWidth="1"/>
    <col min="5382" max="5382" width="6.90625" style="102" bestFit="1" customWidth="1"/>
    <col min="5383" max="5383" width="26.6328125" style="102" bestFit="1" customWidth="1"/>
    <col min="5384" max="5384" width="10.1796875" style="102" bestFit="1" customWidth="1"/>
    <col min="5385" max="5632" width="9.453125" style="102" customWidth="1"/>
    <col min="5633" max="5633" width="7.6328125" style="102" bestFit="1" customWidth="1"/>
    <col min="5634" max="5634" width="29.6328125" style="102" bestFit="1" customWidth="1"/>
    <col min="5635" max="5635" width="15.36328125" style="102" bestFit="1" customWidth="1"/>
    <col min="5636" max="5636" width="8.36328125" style="102" bestFit="1" customWidth="1"/>
    <col min="5637" max="5637" width="12.81640625" style="102" bestFit="1" customWidth="1"/>
    <col min="5638" max="5638" width="6.90625" style="102" bestFit="1" customWidth="1"/>
    <col min="5639" max="5639" width="26.6328125" style="102" bestFit="1" customWidth="1"/>
    <col min="5640" max="5640" width="10.1796875" style="102" bestFit="1" customWidth="1"/>
    <col min="5641" max="5888" width="9.453125" style="102" customWidth="1"/>
    <col min="5889" max="5889" width="7.6328125" style="102" bestFit="1" customWidth="1"/>
    <col min="5890" max="5890" width="29.6328125" style="102" bestFit="1" customWidth="1"/>
    <col min="5891" max="5891" width="15.36328125" style="102" bestFit="1" customWidth="1"/>
    <col min="5892" max="5892" width="8.36328125" style="102" bestFit="1" customWidth="1"/>
    <col min="5893" max="5893" width="12.81640625" style="102" bestFit="1" customWidth="1"/>
    <col min="5894" max="5894" width="6.90625" style="102" bestFit="1" customWidth="1"/>
    <col min="5895" max="5895" width="26.6328125" style="102" bestFit="1" customWidth="1"/>
    <col min="5896" max="5896" width="10.1796875" style="102" bestFit="1" customWidth="1"/>
    <col min="5897" max="6144" width="9.453125" style="102" customWidth="1"/>
    <col min="6145" max="6145" width="7.6328125" style="102" bestFit="1" customWidth="1"/>
    <col min="6146" max="6146" width="29.6328125" style="102" bestFit="1" customWidth="1"/>
    <col min="6147" max="6147" width="15.36328125" style="102" bestFit="1" customWidth="1"/>
    <col min="6148" max="6148" width="8.36328125" style="102" bestFit="1" customWidth="1"/>
    <col min="6149" max="6149" width="12.81640625" style="102" bestFit="1" customWidth="1"/>
    <col min="6150" max="6150" width="6.90625" style="102" bestFit="1" customWidth="1"/>
    <col min="6151" max="6151" width="26.6328125" style="102" bestFit="1" customWidth="1"/>
    <col min="6152" max="6152" width="10.1796875" style="102" bestFit="1" customWidth="1"/>
    <col min="6153" max="6400" width="9.453125" style="102" customWidth="1"/>
    <col min="6401" max="6401" width="7.6328125" style="102" bestFit="1" customWidth="1"/>
    <col min="6402" max="6402" width="29.6328125" style="102" bestFit="1" customWidth="1"/>
    <col min="6403" max="6403" width="15.36328125" style="102" bestFit="1" customWidth="1"/>
    <col min="6404" max="6404" width="8.36328125" style="102" bestFit="1" customWidth="1"/>
    <col min="6405" max="6405" width="12.81640625" style="102" bestFit="1" customWidth="1"/>
    <col min="6406" max="6406" width="6.90625" style="102" bestFit="1" customWidth="1"/>
    <col min="6407" max="6407" width="26.6328125" style="102" bestFit="1" customWidth="1"/>
    <col min="6408" max="6408" width="10.1796875" style="102" bestFit="1" customWidth="1"/>
    <col min="6409" max="6656" width="9.453125" style="102" customWidth="1"/>
    <col min="6657" max="6657" width="7.6328125" style="102" bestFit="1" customWidth="1"/>
    <col min="6658" max="6658" width="29.6328125" style="102" bestFit="1" customWidth="1"/>
    <col min="6659" max="6659" width="15.36328125" style="102" bestFit="1" customWidth="1"/>
    <col min="6660" max="6660" width="8.36328125" style="102" bestFit="1" customWidth="1"/>
    <col min="6661" max="6661" width="12.81640625" style="102" bestFit="1" customWidth="1"/>
    <col min="6662" max="6662" width="6.90625" style="102" bestFit="1" customWidth="1"/>
    <col min="6663" max="6663" width="26.6328125" style="102" bestFit="1" customWidth="1"/>
    <col min="6664" max="6664" width="10.1796875" style="102" bestFit="1" customWidth="1"/>
    <col min="6665" max="6912" width="9.453125" style="102" customWidth="1"/>
    <col min="6913" max="6913" width="7.6328125" style="102" bestFit="1" customWidth="1"/>
    <col min="6914" max="6914" width="29.6328125" style="102" bestFit="1" customWidth="1"/>
    <col min="6915" max="6915" width="15.36328125" style="102" bestFit="1" customWidth="1"/>
    <col min="6916" max="6916" width="8.36328125" style="102" bestFit="1" customWidth="1"/>
    <col min="6917" max="6917" width="12.81640625" style="102" bestFit="1" customWidth="1"/>
    <col min="6918" max="6918" width="6.90625" style="102" bestFit="1" customWidth="1"/>
    <col min="6919" max="6919" width="26.6328125" style="102" bestFit="1" customWidth="1"/>
    <col min="6920" max="6920" width="10.1796875" style="102" bestFit="1" customWidth="1"/>
    <col min="6921" max="7168" width="9.453125" style="102" customWidth="1"/>
    <col min="7169" max="7169" width="7.6328125" style="102" bestFit="1" customWidth="1"/>
    <col min="7170" max="7170" width="29.6328125" style="102" bestFit="1" customWidth="1"/>
    <col min="7171" max="7171" width="15.36328125" style="102" bestFit="1" customWidth="1"/>
    <col min="7172" max="7172" width="8.36328125" style="102" bestFit="1" customWidth="1"/>
    <col min="7173" max="7173" width="12.81640625" style="102" bestFit="1" customWidth="1"/>
    <col min="7174" max="7174" width="6.90625" style="102" bestFit="1" customWidth="1"/>
    <col min="7175" max="7175" width="26.6328125" style="102" bestFit="1" customWidth="1"/>
    <col min="7176" max="7176" width="10.1796875" style="102" bestFit="1" customWidth="1"/>
    <col min="7177" max="7424" width="9.453125" style="102" customWidth="1"/>
    <col min="7425" max="7425" width="7.6328125" style="102" bestFit="1" customWidth="1"/>
    <col min="7426" max="7426" width="29.6328125" style="102" bestFit="1" customWidth="1"/>
    <col min="7427" max="7427" width="15.36328125" style="102" bestFit="1" customWidth="1"/>
    <col min="7428" max="7428" width="8.36328125" style="102" bestFit="1" customWidth="1"/>
    <col min="7429" max="7429" width="12.81640625" style="102" bestFit="1" customWidth="1"/>
    <col min="7430" max="7430" width="6.90625" style="102" bestFit="1" customWidth="1"/>
    <col min="7431" max="7431" width="26.6328125" style="102" bestFit="1" customWidth="1"/>
    <col min="7432" max="7432" width="10.1796875" style="102" bestFit="1" customWidth="1"/>
    <col min="7433" max="7680" width="9.453125" style="102" customWidth="1"/>
    <col min="7681" max="7681" width="7.6328125" style="102" bestFit="1" customWidth="1"/>
    <col min="7682" max="7682" width="29.6328125" style="102" bestFit="1" customWidth="1"/>
    <col min="7683" max="7683" width="15.36328125" style="102" bestFit="1" customWidth="1"/>
    <col min="7684" max="7684" width="8.36328125" style="102" bestFit="1" customWidth="1"/>
    <col min="7685" max="7685" width="12.81640625" style="102" bestFit="1" customWidth="1"/>
    <col min="7686" max="7686" width="6.90625" style="102" bestFit="1" customWidth="1"/>
    <col min="7687" max="7687" width="26.6328125" style="102" bestFit="1" customWidth="1"/>
    <col min="7688" max="7688" width="10.1796875" style="102" bestFit="1" customWidth="1"/>
    <col min="7689" max="7936" width="9.453125" style="102" customWidth="1"/>
    <col min="7937" max="7937" width="7.6328125" style="102" bestFit="1" customWidth="1"/>
    <col min="7938" max="7938" width="29.6328125" style="102" bestFit="1" customWidth="1"/>
    <col min="7939" max="7939" width="15.36328125" style="102" bestFit="1" customWidth="1"/>
    <col min="7940" max="7940" width="8.36328125" style="102" bestFit="1" customWidth="1"/>
    <col min="7941" max="7941" width="12.81640625" style="102" bestFit="1" customWidth="1"/>
    <col min="7942" max="7942" width="6.90625" style="102" bestFit="1" customWidth="1"/>
    <col min="7943" max="7943" width="26.6328125" style="102" bestFit="1" customWidth="1"/>
    <col min="7944" max="7944" width="10.1796875" style="102" bestFit="1" customWidth="1"/>
    <col min="7945" max="8192" width="9.453125" style="102" customWidth="1"/>
    <col min="8193" max="8193" width="7.6328125" style="102" bestFit="1" customWidth="1"/>
    <col min="8194" max="8194" width="29.6328125" style="102" bestFit="1" customWidth="1"/>
    <col min="8195" max="8195" width="15.36328125" style="102" bestFit="1" customWidth="1"/>
    <col min="8196" max="8196" width="8.36328125" style="102" bestFit="1" customWidth="1"/>
    <col min="8197" max="8197" width="12.81640625" style="102" bestFit="1" customWidth="1"/>
    <col min="8198" max="8198" width="6.90625" style="102" bestFit="1" customWidth="1"/>
    <col min="8199" max="8199" width="26.6328125" style="102" bestFit="1" customWidth="1"/>
    <col min="8200" max="8200" width="10.1796875" style="102" bestFit="1" customWidth="1"/>
    <col min="8201" max="8448" width="9.453125" style="102" customWidth="1"/>
    <col min="8449" max="8449" width="7.6328125" style="102" bestFit="1" customWidth="1"/>
    <col min="8450" max="8450" width="29.6328125" style="102" bestFit="1" customWidth="1"/>
    <col min="8451" max="8451" width="15.36328125" style="102" bestFit="1" customWidth="1"/>
    <col min="8452" max="8452" width="8.36328125" style="102" bestFit="1" customWidth="1"/>
    <col min="8453" max="8453" width="12.81640625" style="102" bestFit="1" customWidth="1"/>
    <col min="8454" max="8454" width="6.90625" style="102" bestFit="1" customWidth="1"/>
    <col min="8455" max="8455" width="26.6328125" style="102" bestFit="1" customWidth="1"/>
    <col min="8456" max="8456" width="10.1796875" style="102" bestFit="1" customWidth="1"/>
    <col min="8457" max="8704" width="9.453125" style="102" customWidth="1"/>
    <col min="8705" max="8705" width="7.6328125" style="102" bestFit="1" customWidth="1"/>
    <col min="8706" max="8706" width="29.6328125" style="102" bestFit="1" customWidth="1"/>
    <col min="8707" max="8707" width="15.36328125" style="102" bestFit="1" customWidth="1"/>
    <col min="8708" max="8708" width="8.36328125" style="102" bestFit="1" customWidth="1"/>
    <col min="8709" max="8709" width="12.81640625" style="102" bestFit="1" customWidth="1"/>
    <col min="8710" max="8710" width="6.90625" style="102" bestFit="1" customWidth="1"/>
    <col min="8711" max="8711" width="26.6328125" style="102" bestFit="1" customWidth="1"/>
    <col min="8712" max="8712" width="10.1796875" style="102" bestFit="1" customWidth="1"/>
    <col min="8713" max="8960" width="9.453125" style="102" customWidth="1"/>
    <col min="8961" max="8961" width="7.6328125" style="102" bestFit="1" customWidth="1"/>
    <col min="8962" max="8962" width="29.6328125" style="102" bestFit="1" customWidth="1"/>
    <col min="8963" max="8963" width="15.36328125" style="102" bestFit="1" customWidth="1"/>
    <col min="8964" max="8964" width="8.36328125" style="102" bestFit="1" customWidth="1"/>
    <col min="8965" max="8965" width="12.81640625" style="102" bestFit="1" customWidth="1"/>
    <col min="8966" max="8966" width="6.90625" style="102" bestFit="1" customWidth="1"/>
    <col min="8967" max="8967" width="26.6328125" style="102" bestFit="1" customWidth="1"/>
    <col min="8968" max="8968" width="10.1796875" style="102" bestFit="1" customWidth="1"/>
    <col min="8969" max="9216" width="9.453125" style="102" customWidth="1"/>
    <col min="9217" max="9217" width="7.6328125" style="102" bestFit="1" customWidth="1"/>
    <col min="9218" max="9218" width="29.6328125" style="102" bestFit="1" customWidth="1"/>
    <col min="9219" max="9219" width="15.36328125" style="102" bestFit="1" customWidth="1"/>
    <col min="9220" max="9220" width="8.36328125" style="102" bestFit="1" customWidth="1"/>
    <col min="9221" max="9221" width="12.81640625" style="102" bestFit="1" customWidth="1"/>
    <col min="9222" max="9222" width="6.90625" style="102" bestFit="1" customWidth="1"/>
    <col min="9223" max="9223" width="26.6328125" style="102" bestFit="1" customWidth="1"/>
    <col min="9224" max="9224" width="10.1796875" style="102" bestFit="1" customWidth="1"/>
    <col min="9225" max="9472" width="9.453125" style="102" customWidth="1"/>
    <col min="9473" max="9473" width="7.6328125" style="102" bestFit="1" customWidth="1"/>
    <col min="9474" max="9474" width="29.6328125" style="102" bestFit="1" customWidth="1"/>
    <col min="9475" max="9475" width="15.36328125" style="102" bestFit="1" customWidth="1"/>
    <col min="9476" max="9476" width="8.36328125" style="102" bestFit="1" customWidth="1"/>
    <col min="9477" max="9477" width="12.81640625" style="102" bestFit="1" customWidth="1"/>
    <col min="9478" max="9478" width="6.90625" style="102" bestFit="1" customWidth="1"/>
    <col min="9479" max="9479" width="26.6328125" style="102" bestFit="1" customWidth="1"/>
    <col min="9480" max="9480" width="10.1796875" style="102" bestFit="1" customWidth="1"/>
    <col min="9481" max="9728" width="9.453125" style="102" customWidth="1"/>
    <col min="9729" max="9729" width="7.6328125" style="102" bestFit="1" customWidth="1"/>
    <col min="9730" max="9730" width="29.6328125" style="102" bestFit="1" customWidth="1"/>
    <col min="9731" max="9731" width="15.36328125" style="102" bestFit="1" customWidth="1"/>
    <col min="9732" max="9732" width="8.36328125" style="102" bestFit="1" customWidth="1"/>
    <col min="9733" max="9733" width="12.81640625" style="102" bestFit="1" customWidth="1"/>
    <col min="9734" max="9734" width="6.90625" style="102" bestFit="1" customWidth="1"/>
    <col min="9735" max="9735" width="26.6328125" style="102" bestFit="1" customWidth="1"/>
    <col min="9736" max="9736" width="10.1796875" style="102" bestFit="1" customWidth="1"/>
    <col min="9737" max="9984" width="9.453125" style="102" customWidth="1"/>
    <col min="9985" max="9985" width="7.6328125" style="102" bestFit="1" customWidth="1"/>
    <col min="9986" max="9986" width="29.6328125" style="102" bestFit="1" customWidth="1"/>
    <col min="9987" max="9987" width="15.36328125" style="102" bestFit="1" customWidth="1"/>
    <col min="9988" max="9988" width="8.36328125" style="102" bestFit="1" customWidth="1"/>
    <col min="9989" max="9989" width="12.81640625" style="102" bestFit="1" customWidth="1"/>
    <col min="9990" max="9990" width="6.90625" style="102" bestFit="1" customWidth="1"/>
    <col min="9991" max="9991" width="26.6328125" style="102" bestFit="1" customWidth="1"/>
    <col min="9992" max="9992" width="10.1796875" style="102" bestFit="1" customWidth="1"/>
    <col min="9993" max="10240" width="9.453125" style="102" customWidth="1"/>
    <col min="10241" max="10241" width="7.6328125" style="102" bestFit="1" customWidth="1"/>
    <col min="10242" max="10242" width="29.6328125" style="102" bestFit="1" customWidth="1"/>
    <col min="10243" max="10243" width="15.36328125" style="102" bestFit="1" customWidth="1"/>
    <col min="10244" max="10244" width="8.36328125" style="102" bestFit="1" customWidth="1"/>
    <col min="10245" max="10245" width="12.81640625" style="102" bestFit="1" customWidth="1"/>
    <col min="10246" max="10246" width="6.90625" style="102" bestFit="1" customWidth="1"/>
    <col min="10247" max="10247" width="26.6328125" style="102" bestFit="1" customWidth="1"/>
    <col min="10248" max="10248" width="10.1796875" style="102" bestFit="1" customWidth="1"/>
    <col min="10249" max="10496" width="9.453125" style="102" customWidth="1"/>
    <col min="10497" max="10497" width="7.6328125" style="102" bestFit="1" customWidth="1"/>
    <col min="10498" max="10498" width="29.6328125" style="102" bestFit="1" customWidth="1"/>
    <col min="10499" max="10499" width="15.36328125" style="102" bestFit="1" customWidth="1"/>
    <col min="10500" max="10500" width="8.36328125" style="102" bestFit="1" customWidth="1"/>
    <col min="10501" max="10501" width="12.81640625" style="102" bestFit="1" customWidth="1"/>
    <col min="10502" max="10502" width="6.90625" style="102" bestFit="1" customWidth="1"/>
    <col min="10503" max="10503" width="26.6328125" style="102" bestFit="1" customWidth="1"/>
    <col min="10504" max="10504" width="10.1796875" style="102" bestFit="1" customWidth="1"/>
    <col min="10505" max="10752" width="9.453125" style="102" customWidth="1"/>
    <col min="10753" max="10753" width="7.6328125" style="102" bestFit="1" customWidth="1"/>
    <col min="10754" max="10754" width="29.6328125" style="102" bestFit="1" customWidth="1"/>
    <col min="10755" max="10755" width="15.36328125" style="102" bestFit="1" customWidth="1"/>
    <col min="10756" max="10756" width="8.36328125" style="102" bestFit="1" customWidth="1"/>
    <col min="10757" max="10757" width="12.81640625" style="102" bestFit="1" customWidth="1"/>
    <col min="10758" max="10758" width="6.90625" style="102" bestFit="1" customWidth="1"/>
    <col min="10759" max="10759" width="26.6328125" style="102" bestFit="1" customWidth="1"/>
    <col min="10760" max="10760" width="10.1796875" style="102" bestFit="1" customWidth="1"/>
    <col min="10761" max="11008" width="9.453125" style="102" customWidth="1"/>
    <col min="11009" max="11009" width="7.6328125" style="102" bestFit="1" customWidth="1"/>
    <col min="11010" max="11010" width="29.6328125" style="102" bestFit="1" customWidth="1"/>
    <col min="11011" max="11011" width="15.36328125" style="102" bestFit="1" customWidth="1"/>
    <col min="11012" max="11012" width="8.36328125" style="102" bestFit="1" customWidth="1"/>
    <col min="11013" max="11013" width="12.81640625" style="102" bestFit="1" customWidth="1"/>
    <col min="11014" max="11014" width="6.90625" style="102" bestFit="1" customWidth="1"/>
    <col min="11015" max="11015" width="26.6328125" style="102" bestFit="1" customWidth="1"/>
    <col min="11016" max="11016" width="10.1796875" style="102" bestFit="1" customWidth="1"/>
    <col min="11017" max="11264" width="9.453125" style="102" customWidth="1"/>
    <col min="11265" max="11265" width="7.6328125" style="102" bestFit="1" customWidth="1"/>
    <col min="11266" max="11266" width="29.6328125" style="102" bestFit="1" customWidth="1"/>
    <col min="11267" max="11267" width="15.36328125" style="102" bestFit="1" customWidth="1"/>
    <col min="11268" max="11268" width="8.36328125" style="102" bestFit="1" customWidth="1"/>
    <col min="11269" max="11269" width="12.81640625" style="102" bestFit="1" customWidth="1"/>
    <col min="11270" max="11270" width="6.90625" style="102" bestFit="1" customWidth="1"/>
    <col min="11271" max="11271" width="26.6328125" style="102" bestFit="1" customWidth="1"/>
    <col min="11272" max="11272" width="10.1796875" style="102" bestFit="1" customWidth="1"/>
    <col min="11273" max="11520" width="9.453125" style="102" customWidth="1"/>
    <col min="11521" max="11521" width="7.6328125" style="102" bestFit="1" customWidth="1"/>
    <col min="11522" max="11522" width="29.6328125" style="102" bestFit="1" customWidth="1"/>
    <col min="11523" max="11523" width="15.36328125" style="102" bestFit="1" customWidth="1"/>
    <col min="11524" max="11524" width="8.36328125" style="102" bestFit="1" customWidth="1"/>
    <col min="11525" max="11525" width="12.81640625" style="102" bestFit="1" customWidth="1"/>
    <col min="11526" max="11526" width="6.90625" style="102" bestFit="1" customWidth="1"/>
    <col min="11527" max="11527" width="26.6328125" style="102" bestFit="1" customWidth="1"/>
    <col min="11528" max="11528" width="10.1796875" style="102" bestFit="1" customWidth="1"/>
    <col min="11529" max="11776" width="9.453125" style="102" customWidth="1"/>
    <col min="11777" max="11777" width="7.6328125" style="102" bestFit="1" customWidth="1"/>
    <col min="11778" max="11778" width="29.6328125" style="102" bestFit="1" customWidth="1"/>
    <col min="11779" max="11779" width="15.36328125" style="102" bestFit="1" customWidth="1"/>
    <col min="11780" max="11780" width="8.36328125" style="102" bestFit="1" customWidth="1"/>
    <col min="11781" max="11781" width="12.81640625" style="102" bestFit="1" customWidth="1"/>
    <col min="11782" max="11782" width="6.90625" style="102" bestFit="1" customWidth="1"/>
    <col min="11783" max="11783" width="26.6328125" style="102" bestFit="1" customWidth="1"/>
    <col min="11784" max="11784" width="10.1796875" style="102" bestFit="1" customWidth="1"/>
    <col min="11785" max="12032" width="9.453125" style="102" customWidth="1"/>
    <col min="12033" max="12033" width="7.6328125" style="102" bestFit="1" customWidth="1"/>
    <col min="12034" max="12034" width="29.6328125" style="102" bestFit="1" customWidth="1"/>
    <col min="12035" max="12035" width="15.36328125" style="102" bestFit="1" customWidth="1"/>
    <col min="12036" max="12036" width="8.36328125" style="102" bestFit="1" customWidth="1"/>
    <col min="12037" max="12037" width="12.81640625" style="102" bestFit="1" customWidth="1"/>
    <col min="12038" max="12038" width="6.90625" style="102" bestFit="1" customWidth="1"/>
    <col min="12039" max="12039" width="26.6328125" style="102" bestFit="1" customWidth="1"/>
    <col min="12040" max="12040" width="10.1796875" style="102" bestFit="1" customWidth="1"/>
    <col min="12041" max="12288" width="9.453125" style="102" customWidth="1"/>
    <col min="12289" max="12289" width="7.6328125" style="102" bestFit="1" customWidth="1"/>
    <col min="12290" max="12290" width="29.6328125" style="102" bestFit="1" customWidth="1"/>
    <col min="12291" max="12291" width="15.36328125" style="102" bestFit="1" customWidth="1"/>
    <col min="12292" max="12292" width="8.36328125" style="102" bestFit="1" customWidth="1"/>
    <col min="12293" max="12293" width="12.81640625" style="102" bestFit="1" customWidth="1"/>
    <col min="12294" max="12294" width="6.90625" style="102" bestFit="1" customWidth="1"/>
    <col min="12295" max="12295" width="26.6328125" style="102" bestFit="1" customWidth="1"/>
    <col min="12296" max="12296" width="10.1796875" style="102" bestFit="1" customWidth="1"/>
    <col min="12297" max="12544" width="9.453125" style="102" customWidth="1"/>
    <col min="12545" max="12545" width="7.6328125" style="102" bestFit="1" customWidth="1"/>
    <col min="12546" max="12546" width="29.6328125" style="102" bestFit="1" customWidth="1"/>
    <col min="12547" max="12547" width="15.36328125" style="102" bestFit="1" customWidth="1"/>
    <col min="12548" max="12548" width="8.36328125" style="102" bestFit="1" customWidth="1"/>
    <col min="12549" max="12549" width="12.81640625" style="102" bestFit="1" customWidth="1"/>
    <col min="12550" max="12550" width="6.90625" style="102" bestFit="1" customWidth="1"/>
    <col min="12551" max="12551" width="26.6328125" style="102" bestFit="1" customWidth="1"/>
    <col min="12552" max="12552" width="10.1796875" style="102" bestFit="1" customWidth="1"/>
    <col min="12553" max="12800" width="9.453125" style="102" customWidth="1"/>
    <col min="12801" max="12801" width="7.6328125" style="102" bestFit="1" customWidth="1"/>
    <col min="12802" max="12802" width="29.6328125" style="102" bestFit="1" customWidth="1"/>
    <col min="12803" max="12803" width="15.36328125" style="102" bestFit="1" customWidth="1"/>
    <col min="12804" max="12804" width="8.36328125" style="102" bestFit="1" customWidth="1"/>
    <col min="12805" max="12805" width="12.81640625" style="102" bestFit="1" customWidth="1"/>
    <col min="12806" max="12806" width="6.90625" style="102" bestFit="1" customWidth="1"/>
    <col min="12807" max="12807" width="26.6328125" style="102" bestFit="1" customWidth="1"/>
    <col min="12808" max="12808" width="10.1796875" style="102" bestFit="1" customWidth="1"/>
    <col min="12809" max="13056" width="9.453125" style="102" customWidth="1"/>
    <col min="13057" max="13057" width="7.6328125" style="102" bestFit="1" customWidth="1"/>
    <col min="13058" max="13058" width="29.6328125" style="102" bestFit="1" customWidth="1"/>
    <col min="13059" max="13059" width="15.36328125" style="102" bestFit="1" customWidth="1"/>
    <col min="13060" max="13060" width="8.36328125" style="102" bestFit="1" customWidth="1"/>
    <col min="13061" max="13061" width="12.81640625" style="102" bestFit="1" customWidth="1"/>
    <col min="13062" max="13062" width="6.90625" style="102" bestFit="1" customWidth="1"/>
    <col min="13063" max="13063" width="26.6328125" style="102" bestFit="1" customWidth="1"/>
    <col min="13064" max="13064" width="10.1796875" style="102" bestFit="1" customWidth="1"/>
    <col min="13065" max="13312" width="9.453125" style="102" customWidth="1"/>
    <col min="13313" max="13313" width="7.6328125" style="102" bestFit="1" customWidth="1"/>
    <col min="13314" max="13314" width="29.6328125" style="102" bestFit="1" customWidth="1"/>
    <col min="13315" max="13315" width="15.36328125" style="102" bestFit="1" customWidth="1"/>
    <col min="13316" max="13316" width="8.36328125" style="102" bestFit="1" customWidth="1"/>
    <col min="13317" max="13317" width="12.81640625" style="102" bestFit="1" customWidth="1"/>
    <col min="13318" max="13318" width="6.90625" style="102" bestFit="1" customWidth="1"/>
    <col min="13319" max="13319" width="26.6328125" style="102" bestFit="1" customWidth="1"/>
    <col min="13320" max="13320" width="10.1796875" style="102" bestFit="1" customWidth="1"/>
    <col min="13321" max="13568" width="9.453125" style="102" customWidth="1"/>
    <col min="13569" max="13569" width="7.6328125" style="102" bestFit="1" customWidth="1"/>
    <col min="13570" max="13570" width="29.6328125" style="102" bestFit="1" customWidth="1"/>
    <col min="13571" max="13571" width="15.36328125" style="102" bestFit="1" customWidth="1"/>
    <col min="13572" max="13572" width="8.36328125" style="102" bestFit="1" customWidth="1"/>
    <col min="13573" max="13573" width="12.81640625" style="102" bestFit="1" customWidth="1"/>
    <col min="13574" max="13574" width="6.90625" style="102" bestFit="1" customWidth="1"/>
    <col min="13575" max="13575" width="26.6328125" style="102" bestFit="1" customWidth="1"/>
    <col min="13576" max="13576" width="10.1796875" style="102" bestFit="1" customWidth="1"/>
    <col min="13577" max="13824" width="9.453125" style="102" customWidth="1"/>
    <col min="13825" max="13825" width="7.6328125" style="102" bestFit="1" customWidth="1"/>
    <col min="13826" max="13826" width="29.6328125" style="102" bestFit="1" customWidth="1"/>
    <col min="13827" max="13827" width="15.36328125" style="102" bestFit="1" customWidth="1"/>
    <col min="13828" max="13828" width="8.36328125" style="102" bestFit="1" customWidth="1"/>
    <col min="13829" max="13829" width="12.81640625" style="102" bestFit="1" customWidth="1"/>
    <col min="13830" max="13830" width="6.90625" style="102" bestFit="1" customWidth="1"/>
    <col min="13831" max="13831" width="26.6328125" style="102" bestFit="1" customWidth="1"/>
    <col min="13832" max="13832" width="10.1796875" style="102" bestFit="1" customWidth="1"/>
    <col min="13833" max="14080" width="9.453125" style="102" customWidth="1"/>
    <col min="14081" max="14081" width="7.6328125" style="102" bestFit="1" customWidth="1"/>
    <col min="14082" max="14082" width="29.6328125" style="102" bestFit="1" customWidth="1"/>
    <col min="14083" max="14083" width="15.36328125" style="102" bestFit="1" customWidth="1"/>
    <col min="14084" max="14084" width="8.36328125" style="102" bestFit="1" customWidth="1"/>
    <col min="14085" max="14085" width="12.81640625" style="102" bestFit="1" customWidth="1"/>
    <col min="14086" max="14086" width="6.90625" style="102" bestFit="1" customWidth="1"/>
    <col min="14087" max="14087" width="26.6328125" style="102" bestFit="1" customWidth="1"/>
    <col min="14088" max="14088" width="10.1796875" style="102" bestFit="1" customWidth="1"/>
    <col min="14089" max="14336" width="9.453125" style="102" customWidth="1"/>
    <col min="14337" max="14337" width="7.6328125" style="102" bestFit="1" customWidth="1"/>
    <col min="14338" max="14338" width="29.6328125" style="102" bestFit="1" customWidth="1"/>
    <col min="14339" max="14339" width="15.36328125" style="102" bestFit="1" customWidth="1"/>
    <col min="14340" max="14340" width="8.36328125" style="102" bestFit="1" customWidth="1"/>
    <col min="14341" max="14341" width="12.81640625" style="102" bestFit="1" customWidth="1"/>
    <col min="14342" max="14342" width="6.90625" style="102" bestFit="1" customWidth="1"/>
    <col min="14343" max="14343" width="26.6328125" style="102" bestFit="1" customWidth="1"/>
    <col min="14344" max="14344" width="10.1796875" style="102" bestFit="1" customWidth="1"/>
    <col min="14345" max="14592" width="9.453125" style="102" customWidth="1"/>
    <col min="14593" max="14593" width="7.6328125" style="102" bestFit="1" customWidth="1"/>
    <col min="14594" max="14594" width="29.6328125" style="102" bestFit="1" customWidth="1"/>
    <col min="14595" max="14595" width="15.36328125" style="102" bestFit="1" customWidth="1"/>
    <col min="14596" max="14596" width="8.36328125" style="102" bestFit="1" customWidth="1"/>
    <col min="14597" max="14597" width="12.81640625" style="102" bestFit="1" customWidth="1"/>
    <col min="14598" max="14598" width="6.90625" style="102" bestFit="1" customWidth="1"/>
    <col min="14599" max="14599" width="26.6328125" style="102" bestFit="1" customWidth="1"/>
    <col min="14600" max="14600" width="10.1796875" style="102" bestFit="1" customWidth="1"/>
    <col min="14601" max="14848" width="9.453125" style="102" customWidth="1"/>
    <col min="14849" max="14849" width="7.6328125" style="102" bestFit="1" customWidth="1"/>
    <col min="14850" max="14850" width="29.6328125" style="102" bestFit="1" customWidth="1"/>
    <col min="14851" max="14851" width="15.36328125" style="102" bestFit="1" customWidth="1"/>
    <col min="14852" max="14852" width="8.36328125" style="102" bestFit="1" customWidth="1"/>
    <col min="14853" max="14853" width="12.81640625" style="102" bestFit="1" customWidth="1"/>
    <col min="14854" max="14854" width="6.90625" style="102" bestFit="1" customWidth="1"/>
    <col min="14855" max="14855" width="26.6328125" style="102" bestFit="1" customWidth="1"/>
    <col min="14856" max="14856" width="10.1796875" style="102" bestFit="1" customWidth="1"/>
    <col min="14857" max="15104" width="9.453125" style="102" customWidth="1"/>
    <col min="15105" max="15105" width="7.6328125" style="102" bestFit="1" customWidth="1"/>
    <col min="15106" max="15106" width="29.6328125" style="102" bestFit="1" customWidth="1"/>
    <col min="15107" max="15107" width="15.36328125" style="102" bestFit="1" customWidth="1"/>
    <col min="15108" max="15108" width="8.36328125" style="102" bestFit="1" customWidth="1"/>
    <col min="15109" max="15109" width="12.81640625" style="102" bestFit="1" customWidth="1"/>
    <col min="15110" max="15110" width="6.90625" style="102" bestFit="1" customWidth="1"/>
    <col min="15111" max="15111" width="26.6328125" style="102" bestFit="1" customWidth="1"/>
    <col min="15112" max="15112" width="10.1796875" style="102" bestFit="1" customWidth="1"/>
    <col min="15113" max="15360" width="9.453125" style="102" customWidth="1"/>
    <col min="15361" max="15361" width="7.6328125" style="102" bestFit="1" customWidth="1"/>
    <col min="15362" max="15362" width="29.6328125" style="102" bestFit="1" customWidth="1"/>
    <col min="15363" max="15363" width="15.36328125" style="102" bestFit="1" customWidth="1"/>
    <col min="15364" max="15364" width="8.36328125" style="102" bestFit="1" customWidth="1"/>
    <col min="15365" max="15365" width="12.81640625" style="102" bestFit="1" customWidth="1"/>
    <col min="15366" max="15366" width="6.90625" style="102" bestFit="1" customWidth="1"/>
    <col min="15367" max="15367" width="26.6328125" style="102" bestFit="1" customWidth="1"/>
    <col min="15368" max="15368" width="10.1796875" style="102" bestFit="1" customWidth="1"/>
    <col min="15369" max="15616" width="9.453125" style="102" customWidth="1"/>
    <col min="15617" max="15617" width="7.6328125" style="102" bestFit="1" customWidth="1"/>
    <col min="15618" max="15618" width="29.6328125" style="102" bestFit="1" customWidth="1"/>
    <col min="15619" max="15619" width="15.36328125" style="102" bestFit="1" customWidth="1"/>
    <col min="15620" max="15620" width="8.36328125" style="102" bestFit="1" customWidth="1"/>
    <col min="15621" max="15621" width="12.81640625" style="102" bestFit="1" customWidth="1"/>
    <col min="15622" max="15622" width="6.90625" style="102" bestFit="1" customWidth="1"/>
    <col min="15623" max="15623" width="26.6328125" style="102" bestFit="1" customWidth="1"/>
    <col min="15624" max="15624" width="10.1796875" style="102" bestFit="1" customWidth="1"/>
    <col min="15625" max="15872" width="9.453125" style="102" customWidth="1"/>
    <col min="15873" max="15873" width="7.6328125" style="102" bestFit="1" customWidth="1"/>
    <col min="15874" max="15874" width="29.6328125" style="102" bestFit="1" customWidth="1"/>
    <col min="15875" max="15875" width="15.36328125" style="102" bestFit="1" customWidth="1"/>
    <col min="15876" max="15876" width="8.36328125" style="102" bestFit="1" customWidth="1"/>
    <col min="15877" max="15877" width="12.81640625" style="102" bestFit="1" customWidth="1"/>
    <col min="15878" max="15878" width="6.90625" style="102" bestFit="1" customWidth="1"/>
    <col min="15879" max="15879" width="26.6328125" style="102" bestFit="1" customWidth="1"/>
    <col min="15880" max="15880" width="10.1796875" style="102" bestFit="1" customWidth="1"/>
    <col min="15881" max="16128" width="9.453125" style="102" customWidth="1"/>
    <col min="16129" max="16129" width="7.6328125" style="102" bestFit="1" customWidth="1"/>
    <col min="16130" max="16130" width="29.6328125" style="102" bestFit="1" customWidth="1"/>
    <col min="16131" max="16131" width="15.36328125" style="102" bestFit="1" customWidth="1"/>
    <col min="16132" max="16132" width="8.36328125" style="102" bestFit="1" customWidth="1"/>
    <col min="16133" max="16133" width="12.81640625" style="102" bestFit="1" customWidth="1"/>
    <col min="16134" max="16134" width="6.90625" style="102" bestFit="1" customWidth="1"/>
    <col min="16135" max="16135" width="26.6328125" style="102" bestFit="1" customWidth="1"/>
    <col min="16136" max="16136" width="10.1796875" style="102" bestFit="1" customWidth="1"/>
    <col min="16137" max="16384" width="9.453125" style="102" customWidth="1"/>
  </cols>
  <sheetData>
    <row r="1" spans="1:6" ht="13.2" x14ac:dyDescent="0.25">
      <c r="A1" s="98" t="s">
        <v>29998</v>
      </c>
      <c r="B1" s="99" t="s">
        <v>29999</v>
      </c>
      <c r="C1" s="99" t="s">
        <v>30000</v>
      </c>
      <c r="D1" s="100" t="s">
        <v>1</v>
      </c>
      <c r="E1" s="99" t="s">
        <v>30001</v>
      </c>
      <c r="F1" s="101" t="s">
        <v>497</v>
      </c>
    </row>
    <row r="2" spans="1:6" x14ac:dyDescent="0.25">
      <c r="A2" s="99">
        <v>1200035</v>
      </c>
      <c r="B2" s="99" t="s">
        <v>10284</v>
      </c>
      <c r="C2" s="99" t="s">
        <v>130</v>
      </c>
      <c r="D2" s="103">
        <v>452</v>
      </c>
      <c r="E2" s="103">
        <v>0</v>
      </c>
      <c r="F2" s="104">
        <v>40680</v>
      </c>
    </row>
    <row r="3" spans="1:6" x14ac:dyDescent="0.25">
      <c r="A3" s="99">
        <v>1124044</v>
      </c>
      <c r="B3" s="99" t="s">
        <v>10275</v>
      </c>
      <c r="C3" s="99" t="s">
        <v>129</v>
      </c>
      <c r="D3" s="103">
        <v>297</v>
      </c>
      <c r="E3" s="103">
        <v>0</v>
      </c>
      <c r="F3" s="104">
        <v>27655</v>
      </c>
    </row>
    <row r="4" spans="1:6" x14ac:dyDescent="0.25">
      <c r="A4" s="99">
        <v>1111006</v>
      </c>
      <c r="B4" s="99" t="s">
        <v>10258</v>
      </c>
      <c r="C4" s="99" t="s">
        <v>130</v>
      </c>
      <c r="D4" s="103">
        <v>224</v>
      </c>
      <c r="E4" s="103">
        <v>0</v>
      </c>
      <c r="F4" s="104">
        <v>22500</v>
      </c>
    </row>
    <row r="5" spans="1:6" x14ac:dyDescent="0.25">
      <c r="A5" s="99">
        <v>1004076</v>
      </c>
      <c r="B5" s="99" t="s">
        <v>10237</v>
      </c>
      <c r="C5" s="99" t="s">
        <v>129</v>
      </c>
      <c r="D5" s="103">
        <v>449</v>
      </c>
      <c r="E5" s="103">
        <v>0</v>
      </c>
      <c r="F5" s="104">
        <v>17960</v>
      </c>
    </row>
    <row r="6" spans="1:6" x14ac:dyDescent="0.25">
      <c r="A6" s="99">
        <v>1006000</v>
      </c>
      <c r="B6" s="99" t="s">
        <v>10251</v>
      </c>
      <c r="C6" s="99" t="s">
        <v>130</v>
      </c>
      <c r="D6" s="103">
        <v>416</v>
      </c>
      <c r="E6" s="103">
        <v>0</v>
      </c>
      <c r="F6" s="104">
        <v>12560</v>
      </c>
    </row>
    <row r="7" spans="1:6" x14ac:dyDescent="0.25">
      <c r="A7" s="99">
        <v>1004055</v>
      </c>
      <c r="B7" s="99" t="s">
        <v>10223</v>
      </c>
      <c r="C7" s="99" t="s">
        <v>129</v>
      </c>
      <c r="D7" s="103">
        <v>321</v>
      </c>
      <c r="E7" s="103">
        <v>0</v>
      </c>
      <c r="F7" s="104">
        <v>12218.8</v>
      </c>
    </row>
    <row r="8" spans="1:6" x14ac:dyDescent="0.25">
      <c r="A8" s="99">
        <v>1005999</v>
      </c>
      <c r="B8" s="99" t="s">
        <v>10249</v>
      </c>
      <c r="C8" s="99" t="s">
        <v>130</v>
      </c>
      <c r="D8" s="103">
        <v>393</v>
      </c>
      <c r="E8" s="103">
        <v>0</v>
      </c>
      <c r="F8" s="104">
        <v>11790</v>
      </c>
    </row>
    <row r="9" spans="1:6" x14ac:dyDescent="0.25">
      <c r="A9" s="99">
        <v>1006987</v>
      </c>
      <c r="B9" s="99" t="s">
        <v>13745</v>
      </c>
      <c r="C9" s="99" t="s">
        <v>129</v>
      </c>
      <c r="D9" s="103">
        <v>223</v>
      </c>
      <c r="E9" s="103">
        <v>0</v>
      </c>
      <c r="F9" s="104">
        <v>11674.5</v>
      </c>
    </row>
    <row r="10" spans="1:6" x14ac:dyDescent="0.25">
      <c r="A10" s="99">
        <v>1124043</v>
      </c>
      <c r="B10" s="99" t="s">
        <v>19950</v>
      </c>
      <c r="C10" s="99" t="s">
        <v>129</v>
      </c>
      <c r="D10" s="103">
        <v>371</v>
      </c>
      <c r="E10" s="103">
        <v>0</v>
      </c>
      <c r="F10" s="104">
        <v>11260</v>
      </c>
    </row>
    <row r="11" spans="1:6" x14ac:dyDescent="0.25">
      <c r="A11" s="99">
        <v>1004051</v>
      </c>
      <c r="B11" s="99" t="s">
        <v>10222</v>
      </c>
      <c r="C11" s="99" t="s">
        <v>129</v>
      </c>
      <c r="D11" s="103">
        <v>253</v>
      </c>
      <c r="E11" s="103">
        <v>0</v>
      </c>
      <c r="F11" s="104">
        <v>10420</v>
      </c>
    </row>
    <row r="12" spans="1:6" x14ac:dyDescent="0.25">
      <c r="A12" s="99">
        <v>1004080</v>
      </c>
      <c r="B12" s="99" t="s">
        <v>10243</v>
      </c>
      <c r="C12" s="99" t="s">
        <v>129</v>
      </c>
      <c r="D12" s="103">
        <v>227</v>
      </c>
      <c r="E12" s="103">
        <v>0</v>
      </c>
      <c r="F12" s="104">
        <v>10215</v>
      </c>
    </row>
    <row r="13" spans="1:6" x14ac:dyDescent="0.25">
      <c r="A13" s="99">
        <v>1006988</v>
      </c>
      <c r="B13" s="99" t="s">
        <v>19951</v>
      </c>
      <c r="C13" s="99" t="s">
        <v>129</v>
      </c>
      <c r="D13" s="103">
        <v>188</v>
      </c>
      <c r="E13" s="103">
        <v>0</v>
      </c>
      <c r="F13" s="104">
        <v>9994.5</v>
      </c>
    </row>
    <row r="14" spans="1:6" x14ac:dyDescent="0.25">
      <c r="A14" s="99">
        <v>1004081</v>
      </c>
      <c r="B14" s="99" t="s">
        <v>10245</v>
      </c>
      <c r="C14" s="99" t="s">
        <v>129</v>
      </c>
      <c r="D14" s="103">
        <v>202</v>
      </c>
      <c r="E14" s="103">
        <v>0</v>
      </c>
      <c r="F14" s="104">
        <v>9090</v>
      </c>
    </row>
    <row r="15" spans="1:6" x14ac:dyDescent="0.25">
      <c r="A15" s="99">
        <v>20054646</v>
      </c>
      <c r="B15" s="99" t="s">
        <v>13417</v>
      </c>
      <c r="C15" s="99" t="s">
        <v>129</v>
      </c>
      <c r="D15" s="103">
        <v>288</v>
      </c>
      <c r="E15" s="103">
        <v>0</v>
      </c>
      <c r="F15" s="104">
        <v>8894</v>
      </c>
    </row>
    <row r="16" spans="1:6" x14ac:dyDescent="0.25">
      <c r="A16" s="99">
        <v>1111002</v>
      </c>
      <c r="B16" s="99" t="s">
        <v>10254</v>
      </c>
      <c r="C16" s="99" t="s">
        <v>130</v>
      </c>
      <c r="D16" s="103">
        <v>110</v>
      </c>
      <c r="E16" s="103">
        <v>0</v>
      </c>
      <c r="F16" s="104">
        <v>8178.8</v>
      </c>
    </row>
    <row r="17" spans="1:6" x14ac:dyDescent="0.25">
      <c r="A17" s="99">
        <v>1112004</v>
      </c>
      <c r="B17" s="99" t="s">
        <v>13413</v>
      </c>
      <c r="C17" s="99" t="s">
        <v>130</v>
      </c>
      <c r="D17" s="103">
        <v>90</v>
      </c>
      <c r="E17" s="103">
        <v>0</v>
      </c>
      <c r="F17" s="104">
        <v>7200</v>
      </c>
    </row>
    <row r="18" spans="1:6" x14ac:dyDescent="0.25">
      <c r="A18" s="99">
        <v>1113170</v>
      </c>
      <c r="B18" s="99" t="s">
        <v>10267</v>
      </c>
      <c r="C18" s="99" t="s">
        <v>129</v>
      </c>
      <c r="D18" s="103">
        <v>76</v>
      </c>
      <c r="E18" s="103">
        <v>0</v>
      </c>
      <c r="F18" s="104">
        <v>7074.6</v>
      </c>
    </row>
    <row r="19" spans="1:6" x14ac:dyDescent="0.25">
      <c r="A19" s="99">
        <v>20052721</v>
      </c>
      <c r="B19" s="99" t="s">
        <v>10285</v>
      </c>
      <c r="C19" s="99" t="s">
        <v>129</v>
      </c>
      <c r="D19" s="103">
        <v>331</v>
      </c>
      <c r="E19" s="103">
        <v>0</v>
      </c>
      <c r="F19" s="104">
        <v>6820</v>
      </c>
    </row>
    <row r="20" spans="1:6" x14ac:dyDescent="0.25">
      <c r="A20" s="99">
        <v>1111123</v>
      </c>
      <c r="B20" s="99" t="s">
        <v>10386</v>
      </c>
      <c r="C20" s="99" t="s">
        <v>129</v>
      </c>
      <c r="D20" s="103">
        <v>145</v>
      </c>
      <c r="E20" s="103">
        <v>0</v>
      </c>
      <c r="F20" s="104">
        <v>5774</v>
      </c>
    </row>
    <row r="21" spans="1:6" x14ac:dyDescent="0.25">
      <c r="A21" s="99">
        <v>1004079</v>
      </c>
      <c r="B21" s="99" t="s">
        <v>10241</v>
      </c>
      <c r="C21" s="99" t="s">
        <v>130</v>
      </c>
      <c r="D21" s="103">
        <v>142</v>
      </c>
      <c r="E21" s="103">
        <v>0</v>
      </c>
      <c r="F21" s="104">
        <v>5680</v>
      </c>
    </row>
    <row r="22" spans="1:6" x14ac:dyDescent="0.25">
      <c r="A22" s="99">
        <v>1113172</v>
      </c>
      <c r="B22" s="99" t="s">
        <v>10269</v>
      </c>
      <c r="C22" s="99" t="s">
        <v>129</v>
      </c>
      <c r="D22" s="103">
        <v>58</v>
      </c>
      <c r="E22" s="103">
        <v>0</v>
      </c>
      <c r="F22" s="104">
        <v>5645.08</v>
      </c>
    </row>
    <row r="23" spans="1:6" x14ac:dyDescent="0.25">
      <c r="A23" s="99">
        <v>1200001</v>
      </c>
      <c r="B23" s="99" t="s">
        <v>10278</v>
      </c>
      <c r="C23" s="99" t="s">
        <v>130</v>
      </c>
      <c r="D23" s="103">
        <v>120</v>
      </c>
      <c r="E23" s="103">
        <v>0</v>
      </c>
      <c r="F23" s="104">
        <v>5400</v>
      </c>
    </row>
    <row r="24" spans="1:6" x14ac:dyDescent="0.25">
      <c r="A24" s="99">
        <v>1113171</v>
      </c>
      <c r="B24" s="99" t="s">
        <v>10268</v>
      </c>
      <c r="C24" s="99" t="s">
        <v>129</v>
      </c>
      <c r="D24" s="103">
        <v>57</v>
      </c>
      <c r="E24" s="103">
        <v>0</v>
      </c>
      <c r="F24" s="104">
        <v>5348.41</v>
      </c>
    </row>
    <row r="25" spans="1:6" x14ac:dyDescent="0.25">
      <c r="A25" s="99">
        <v>1111009</v>
      </c>
      <c r="B25" s="99" t="s">
        <v>10260</v>
      </c>
      <c r="C25" s="99" t="s">
        <v>130</v>
      </c>
      <c r="D25" s="103">
        <v>67</v>
      </c>
      <c r="E25" s="103">
        <v>0</v>
      </c>
      <c r="F25" s="104">
        <v>4187.2</v>
      </c>
    </row>
    <row r="26" spans="1:6" x14ac:dyDescent="0.25">
      <c r="A26" s="99">
        <v>1113173</v>
      </c>
      <c r="B26" s="99" t="s">
        <v>10270</v>
      </c>
      <c r="C26" s="99" t="s">
        <v>129</v>
      </c>
      <c r="D26" s="103">
        <v>43</v>
      </c>
      <c r="E26" s="103">
        <v>0</v>
      </c>
      <c r="F26" s="104">
        <v>4011.8</v>
      </c>
    </row>
    <row r="27" spans="1:6" x14ac:dyDescent="0.25">
      <c r="A27" s="99">
        <v>1100013</v>
      </c>
      <c r="B27" s="99" t="s">
        <v>30002</v>
      </c>
      <c r="C27" s="99" t="s">
        <v>130</v>
      </c>
      <c r="D27" s="103">
        <v>150</v>
      </c>
      <c r="E27" s="103">
        <v>0</v>
      </c>
      <c r="F27" s="104">
        <v>3750</v>
      </c>
    </row>
    <row r="28" spans="1:6" x14ac:dyDescent="0.25">
      <c r="A28" s="99">
        <v>3001200</v>
      </c>
      <c r="B28" s="99" t="s">
        <v>10287</v>
      </c>
      <c r="C28" s="99" t="s">
        <v>130</v>
      </c>
      <c r="D28" s="103">
        <v>80</v>
      </c>
      <c r="E28" s="103">
        <v>0</v>
      </c>
      <c r="F28" s="104">
        <v>3600</v>
      </c>
    </row>
    <row r="29" spans="1:6" x14ac:dyDescent="0.25">
      <c r="A29" s="99">
        <v>1111008</v>
      </c>
      <c r="B29" s="99" t="s">
        <v>10259</v>
      </c>
      <c r="C29" s="99" t="s">
        <v>130</v>
      </c>
      <c r="D29" s="103">
        <v>94</v>
      </c>
      <c r="E29" s="103">
        <v>0</v>
      </c>
      <c r="F29" s="104">
        <v>3311.5</v>
      </c>
    </row>
    <row r="30" spans="1:6" x14ac:dyDescent="0.25">
      <c r="A30" s="99">
        <v>1112008</v>
      </c>
      <c r="B30" s="99" t="s">
        <v>13414</v>
      </c>
      <c r="C30" s="99" t="s">
        <v>130</v>
      </c>
      <c r="D30" s="103">
        <v>40</v>
      </c>
      <c r="E30" s="103">
        <v>0</v>
      </c>
      <c r="F30" s="104">
        <v>3200</v>
      </c>
    </row>
    <row r="31" spans="1:6" x14ac:dyDescent="0.25">
      <c r="A31" s="99">
        <v>1112013</v>
      </c>
      <c r="B31" s="99" t="s">
        <v>10265</v>
      </c>
      <c r="C31" s="99" t="s">
        <v>130</v>
      </c>
      <c r="D31" s="103">
        <v>81</v>
      </c>
      <c r="E31" s="103">
        <v>0</v>
      </c>
      <c r="F31" s="104">
        <v>2831.88</v>
      </c>
    </row>
    <row r="32" spans="1:6" x14ac:dyDescent="0.25">
      <c r="A32" s="99">
        <v>1112015</v>
      </c>
      <c r="B32" s="99" t="s">
        <v>10266</v>
      </c>
      <c r="C32" s="99" t="s">
        <v>130</v>
      </c>
      <c r="D32" s="103">
        <v>80</v>
      </c>
      <c r="E32" s="103">
        <v>0</v>
      </c>
      <c r="F32" s="104">
        <v>2791.88</v>
      </c>
    </row>
    <row r="33" spans="1:6" x14ac:dyDescent="0.25">
      <c r="A33" s="99">
        <v>1112011</v>
      </c>
      <c r="B33" s="99" t="s">
        <v>10264</v>
      </c>
      <c r="C33" s="99" t="s">
        <v>130</v>
      </c>
      <c r="D33" s="103">
        <v>76</v>
      </c>
      <c r="E33" s="103">
        <v>0</v>
      </c>
      <c r="F33" s="104">
        <v>2670.4</v>
      </c>
    </row>
    <row r="34" spans="1:6" x14ac:dyDescent="0.25">
      <c r="A34" s="99">
        <v>1111121</v>
      </c>
      <c r="B34" s="99" t="s">
        <v>19956</v>
      </c>
      <c r="C34" s="99" t="s">
        <v>129</v>
      </c>
      <c r="D34" s="103">
        <v>40</v>
      </c>
      <c r="E34" s="103">
        <v>0</v>
      </c>
      <c r="F34" s="104">
        <v>2629</v>
      </c>
    </row>
    <row r="35" spans="1:6" x14ac:dyDescent="0.25">
      <c r="A35" s="99">
        <v>1004062</v>
      </c>
      <c r="B35" s="99" t="s">
        <v>10227</v>
      </c>
      <c r="C35" s="99" t="s">
        <v>129</v>
      </c>
      <c r="D35" s="103">
        <v>48</v>
      </c>
      <c r="E35" s="103">
        <v>0</v>
      </c>
      <c r="F35" s="104">
        <v>2560</v>
      </c>
    </row>
    <row r="36" spans="1:6" x14ac:dyDescent="0.25">
      <c r="A36" s="99">
        <v>1112009</v>
      </c>
      <c r="B36" s="99" t="s">
        <v>10263</v>
      </c>
      <c r="C36" s="99" t="s">
        <v>130</v>
      </c>
      <c r="D36" s="103">
        <v>74</v>
      </c>
      <c r="E36" s="103">
        <v>0</v>
      </c>
      <c r="F36" s="104">
        <v>2530.4</v>
      </c>
    </row>
    <row r="37" spans="1:6" x14ac:dyDescent="0.25">
      <c r="A37" s="99">
        <v>1112005</v>
      </c>
      <c r="B37" s="99" t="s">
        <v>10262</v>
      </c>
      <c r="C37" s="99" t="s">
        <v>130</v>
      </c>
      <c r="D37" s="103">
        <v>72</v>
      </c>
      <c r="E37" s="103">
        <v>0</v>
      </c>
      <c r="F37" s="104">
        <v>2450.4</v>
      </c>
    </row>
    <row r="38" spans="1:6" x14ac:dyDescent="0.25">
      <c r="A38" s="99">
        <v>1112010</v>
      </c>
      <c r="B38" s="99" t="s">
        <v>13415</v>
      </c>
      <c r="C38" s="99" t="s">
        <v>130</v>
      </c>
      <c r="D38" s="103">
        <v>30</v>
      </c>
      <c r="E38" s="103">
        <v>0</v>
      </c>
      <c r="F38" s="104">
        <v>2400</v>
      </c>
    </row>
    <row r="39" spans="1:6" x14ac:dyDescent="0.25">
      <c r="A39" s="99">
        <v>1200019</v>
      </c>
      <c r="B39" s="99" t="s">
        <v>10282</v>
      </c>
      <c r="C39" s="99" t="s">
        <v>130</v>
      </c>
      <c r="D39" s="103">
        <v>39</v>
      </c>
      <c r="E39" s="103">
        <v>0</v>
      </c>
      <c r="F39" s="104">
        <v>2115</v>
      </c>
    </row>
    <row r="40" spans="1:6" x14ac:dyDescent="0.25">
      <c r="A40" s="99">
        <v>1005998</v>
      </c>
      <c r="B40" s="99" t="s">
        <v>10248</v>
      </c>
      <c r="C40" s="99" t="s">
        <v>130</v>
      </c>
      <c r="D40" s="103">
        <v>51</v>
      </c>
      <c r="E40" s="103">
        <v>0</v>
      </c>
      <c r="F40" s="104">
        <v>1585</v>
      </c>
    </row>
    <row r="41" spans="1:6" x14ac:dyDescent="0.25">
      <c r="A41" s="99">
        <v>1111056</v>
      </c>
      <c r="B41" s="99" t="s">
        <v>30003</v>
      </c>
      <c r="C41" s="99" t="s">
        <v>129</v>
      </c>
      <c r="D41" s="103">
        <v>47</v>
      </c>
      <c r="E41" s="103">
        <v>0</v>
      </c>
      <c r="F41" s="104">
        <v>1522.8</v>
      </c>
    </row>
    <row r="42" spans="1:6" x14ac:dyDescent="0.25">
      <c r="A42" s="99">
        <v>1200016</v>
      </c>
      <c r="B42" s="99" t="s">
        <v>10280</v>
      </c>
      <c r="C42" s="99" t="s">
        <v>130</v>
      </c>
      <c r="D42" s="103">
        <v>18</v>
      </c>
      <c r="E42" s="103">
        <v>0</v>
      </c>
      <c r="F42" s="104">
        <v>1350</v>
      </c>
    </row>
    <row r="43" spans="1:6" x14ac:dyDescent="0.25">
      <c r="A43" s="99">
        <v>1112003</v>
      </c>
      <c r="B43" s="99" t="s">
        <v>10261</v>
      </c>
      <c r="C43" s="99" t="s">
        <v>130</v>
      </c>
      <c r="D43" s="103">
        <v>44</v>
      </c>
      <c r="E43" s="103">
        <v>0</v>
      </c>
      <c r="F43" s="104">
        <v>1341.14</v>
      </c>
    </row>
    <row r="44" spans="1:6" x14ac:dyDescent="0.25">
      <c r="A44" s="99">
        <v>1112017</v>
      </c>
      <c r="B44" s="99" t="s">
        <v>30004</v>
      </c>
      <c r="C44" s="99" t="s">
        <v>130</v>
      </c>
      <c r="D44" s="103">
        <v>43</v>
      </c>
      <c r="E44" s="103">
        <v>0</v>
      </c>
      <c r="F44" s="104">
        <v>1290.4000000000001</v>
      </c>
    </row>
    <row r="45" spans="1:6" x14ac:dyDescent="0.25">
      <c r="A45" s="99">
        <v>1004047</v>
      </c>
      <c r="B45" s="99" t="s">
        <v>19953</v>
      </c>
      <c r="C45" s="99" t="s">
        <v>129</v>
      </c>
      <c r="D45" s="103">
        <v>23</v>
      </c>
      <c r="E45" s="103">
        <v>0</v>
      </c>
      <c r="F45" s="104">
        <v>1035</v>
      </c>
    </row>
    <row r="46" spans="1:6" x14ac:dyDescent="0.25">
      <c r="A46" s="99">
        <v>1111005</v>
      </c>
      <c r="B46" s="99" t="s">
        <v>10256</v>
      </c>
      <c r="C46" s="99" t="s">
        <v>130</v>
      </c>
      <c r="D46" s="103">
        <v>14</v>
      </c>
      <c r="E46" s="103">
        <v>0</v>
      </c>
      <c r="F46" s="104">
        <v>910</v>
      </c>
    </row>
    <row r="47" spans="1:6" x14ac:dyDescent="0.25">
      <c r="A47" s="99">
        <v>1005995</v>
      </c>
      <c r="B47" s="99" t="s">
        <v>10246</v>
      </c>
      <c r="C47" s="99" t="s">
        <v>130</v>
      </c>
      <c r="D47" s="103">
        <v>28</v>
      </c>
      <c r="E47" s="103">
        <v>0</v>
      </c>
      <c r="F47" s="104">
        <v>840</v>
      </c>
    </row>
    <row r="48" spans="1:6" x14ac:dyDescent="0.25">
      <c r="A48" s="99">
        <v>1004061</v>
      </c>
      <c r="B48" s="99" t="s">
        <v>10225</v>
      </c>
      <c r="C48" s="99" t="s">
        <v>129</v>
      </c>
      <c r="D48" s="103">
        <v>24</v>
      </c>
      <c r="E48" s="103">
        <v>0</v>
      </c>
      <c r="F48" s="104">
        <v>720</v>
      </c>
    </row>
    <row r="49" spans="1:6" x14ac:dyDescent="0.25">
      <c r="A49" s="99">
        <v>1114502</v>
      </c>
      <c r="B49" s="99" t="s">
        <v>13416</v>
      </c>
      <c r="C49" s="99" t="s">
        <v>129</v>
      </c>
      <c r="D49" s="103">
        <v>15</v>
      </c>
      <c r="E49" s="103">
        <v>0</v>
      </c>
      <c r="F49" s="104">
        <v>675</v>
      </c>
    </row>
    <row r="50" spans="1:6" x14ac:dyDescent="0.25">
      <c r="A50" s="99">
        <v>1007020</v>
      </c>
      <c r="B50" s="99" t="s">
        <v>10253</v>
      </c>
      <c r="C50" s="99" t="s">
        <v>129</v>
      </c>
      <c r="D50" s="103">
        <v>15</v>
      </c>
      <c r="E50" s="103">
        <v>0</v>
      </c>
      <c r="F50" s="104">
        <v>600</v>
      </c>
    </row>
    <row r="51" spans="1:6" x14ac:dyDescent="0.25">
      <c r="A51" s="99">
        <v>1124021</v>
      </c>
      <c r="B51" s="99" t="s">
        <v>10271</v>
      </c>
      <c r="C51" s="99" t="s">
        <v>132</v>
      </c>
      <c r="D51" s="103">
        <v>9</v>
      </c>
      <c r="E51" s="103">
        <v>0</v>
      </c>
      <c r="F51" s="104">
        <v>590</v>
      </c>
    </row>
    <row r="52" spans="1:6" x14ac:dyDescent="0.25">
      <c r="A52" s="99">
        <v>1004070</v>
      </c>
      <c r="B52" s="99" t="s">
        <v>10232</v>
      </c>
      <c r="C52" s="99" t="s">
        <v>129</v>
      </c>
      <c r="D52" s="103">
        <v>19</v>
      </c>
      <c r="E52" s="103">
        <v>0</v>
      </c>
      <c r="F52" s="104">
        <v>570</v>
      </c>
    </row>
    <row r="53" spans="1:6" x14ac:dyDescent="0.25">
      <c r="A53" s="99">
        <v>1004063</v>
      </c>
      <c r="B53" s="99" t="s">
        <v>10229</v>
      </c>
      <c r="C53" s="99" t="s">
        <v>129</v>
      </c>
      <c r="D53" s="103">
        <v>14</v>
      </c>
      <c r="E53" s="103">
        <v>0</v>
      </c>
      <c r="F53" s="104">
        <v>560</v>
      </c>
    </row>
    <row r="54" spans="1:6" x14ac:dyDescent="0.25">
      <c r="A54" s="99">
        <v>1004048</v>
      </c>
      <c r="B54" s="99" t="s">
        <v>10221</v>
      </c>
      <c r="C54" s="99" t="s">
        <v>129</v>
      </c>
      <c r="D54" s="103">
        <v>12</v>
      </c>
      <c r="E54" s="103">
        <v>0</v>
      </c>
      <c r="F54" s="104">
        <v>420</v>
      </c>
    </row>
    <row r="55" spans="1:6" x14ac:dyDescent="0.25">
      <c r="A55" s="99">
        <v>1004065</v>
      </c>
      <c r="B55" s="99" t="s">
        <v>10231</v>
      </c>
      <c r="C55" s="99" t="s">
        <v>129</v>
      </c>
      <c r="D55" s="103">
        <v>9</v>
      </c>
      <c r="E55" s="103">
        <v>0</v>
      </c>
      <c r="F55" s="104">
        <v>360</v>
      </c>
    </row>
    <row r="56" spans="1:6" x14ac:dyDescent="0.25">
      <c r="A56" s="99">
        <v>1004078</v>
      </c>
      <c r="B56" s="99" t="s">
        <v>10239</v>
      </c>
      <c r="C56" s="99" t="s">
        <v>129</v>
      </c>
      <c r="D56" s="103">
        <v>6</v>
      </c>
      <c r="E56" s="103">
        <v>0</v>
      </c>
      <c r="F56" s="104">
        <v>240</v>
      </c>
    </row>
    <row r="57" spans="1:6" x14ac:dyDescent="0.25">
      <c r="A57" s="99">
        <v>1124041</v>
      </c>
      <c r="B57" s="99" t="s">
        <v>10273</v>
      </c>
      <c r="C57" s="99" t="s">
        <v>130</v>
      </c>
      <c r="D57" s="103">
        <v>2</v>
      </c>
      <c r="E57" s="103">
        <v>0</v>
      </c>
      <c r="F57" s="104">
        <v>185</v>
      </c>
    </row>
    <row r="58" spans="1:6" x14ac:dyDescent="0.25">
      <c r="A58" s="99">
        <v>1006985</v>
      </c>
      <c r="B58" s="99" t="s">
        <v>19954</v>
      </c>
      <c r="C58" s="99" t="s">
        <v>129</v>
      </c>
      <c r="D58" s="103">
        <v>3</v>
      </c>
      <c r="E58" s="103">
        <v>0</v>
      </c>
      <c r="F58" s="104">
        <v>150</v>
      </c>
    </row>
    <row r="59" spans="1:6" x14ac:dyDescent="0.25">
      <c r="A59" s="99">
        <v>1006986</v>
      </c>
      <c r="B59" s="99" t="s">
        <v>19955</v>
      </c>
      <c r="C59" s="99" t="s">
        <v>129</v>
      </c>
      <c r="D59" s="103">
        <v>3</v>
      </c>
      <c r="E59" s="103">
        <v>0</v>
      </c>
      <c r="F59" s="104">
        <v>150</v>
      </c>
    </row>
    <row r="60" spans="1:6" x14ac:dyDescent="0.25">
      <c r="A60" s="99">
        <v>20054645</v>
      </c>
      <c r="B60" s="99" t="s">
        <v>19952</v>
      </c>
      <c r="C60" s="99" t="s">
        <v>129</v>
      </c>
      <c r="D60" s="103">
        <v>3</v>
      </c>
      <c r="E60" s="103">
        <v>0</v>
      </c>
      <c r="F60" s="104">
        <v>150</v>
      </c>
    </row>
    <row r="61" spans="1:6" x14ac:dyDescent="0.25">
      <c r="A61" s="99">
        <v>1004071</v>
      </c>
      <c r="B61" s="99" t="s">
        <v>10233</v>
      </c>
      <c r="C61" s="99" t="s">
        <v>129</v>
      </c>
      <c r="D61" s="103">
        <v>3</v>
      </c>
      <c r="E61" s="103">
        <v>0</v>
      </c>
      <c r="F61" s="104">
        <v>90</v>
      </c>
    </row>
    <row r="62" spans="1:6" x14ac:dyDescent="0.25">
      <c r="A62" s="99">
        <v>1114503</v>
      </c>
      <c r="B62" s="99" t="s">
        <v>30005</v>
      </c>
      <c r="C62" s="99" t="s">
        <v>129</v>
      </c>
      <c r="D62" s="103">
        <v>1</v>
      </c>
      <c r="E62" s="103">
        <v>0</v>
      </c>
      <c r="F62" s="104">
        <v>65</v>
      </c>
    </row>
    <row r="63" spans="1:6" x14ac:dyDescent="0.25">
      <c r="A63" s="99">
        <v>1004073</v>
      </c>
      <c r="B63" s="99" t="s">
        <v>10235</v>
      </c>
      <c r="C63" s="99" t="s">
        <v>130</v>
      </c>
      <c r="D63" s="103">
        <v>2</v>
      </c>
      <c r="E63" s="103">
        <v>0</v>
      </c>
      <c r="F63" s="104">
        <v>60</v>
      </c>
    </row>
  </sheetData>
  <pageMargins left="0.19719757252565651" right="0.19719757252565651" top="0.31523837298115509" bottom="0.19719757252565651" header="0" footer="0"/>
  <pageSetup paperSize="9" orientation="landscape" horizontalDpi="0" verticalDpi="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6699"/>
  </sheetPr>
  <dimension ref="A1:V215"/>
  <sheetViews>
    <sheetView zoomScale="55" zoomScaleNormal="55" workbookViewId="0">
      <pane xSplit="2" ySplit="1" topLeftCell="C2" activePane="bottomRight" state="frozen"/>
      <selection sqref="A1:XFD1048576"/>
      <selection pane="topRight" sqref="A1:XFD1048576"/>
      <selection pane="bottomLeft" sqref="A1:XFD1048576"/>
      <selection pane="bottomRight" activeCell="U47" sqref="B16:U4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0.7265625" bestFit="1" customWidth="1"/>
    <col min="22" max="22" width="16.269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617</v>
      </c>
      <c r="C1" t="s">
        <v>618</v>
      </c>
      <c r="D1" t="s">
        <v>1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J1" t="s">
        <v>624</v>
      </c>
      <c r="K1" t="s">
        <v>625</v>
      </c>
      <c r="L1" t="s">
        <v>626</v>
      </c>
      <c r="M1" t="s">
        <v>627</v>
      </c>
      <c r="N1" t="s">
        <v>628</v>
      </c>
      <c r="O1" t="s">
        <v>629</v>
      </c>
      <c r="P1" t="s">
        <v>630</v>
      </c>
      <c r="Q1" t="s">
        <v>631</v>
      </c>
      <c r="R1" t="s">
        <v>2</v>
      </c>
      <c r="S1" t="s">
        <v>632</v>
      </c>
      <c r="T1" t="s">
        <v>633</v>
      </c>
      <c r="U1" s="49" t="s">
        <v>722</v>
      </c>
      <c r="V1" t="s">
        <v>724</v>
      </c>
    </row>
    <row r="2" spans="1:22" x14ac:dyDescent="0.25">
      <c r="A2" t="s">
        <v>22</v>
      </c>
      <c r="B2" t="s">
        <v>27</v>
      </c>
      <c r="C2">
        <v>66.333333333333329</v>
      </c>
      <c r="D2">
        <v>3</v>
      </c>
      <c r="E2" t="s">
        <v>887</v>
      </c>
      <c r="F2">
        <v>197</v>
      </c>
      <c r="G2">
        <v>0</v>
      </c>
      <c r="H2" t="s">
        <v>636</v>
      </c>
      <c r="I2" t="s">
        <v>888</v>
      </c>
      <c r="J2" t="s">
        <v>669</v>
      </c>
      <c r="K2" t="s">
        <v>637</v>
      </c>
      <c r="L2" t="s">
        <v>638</v>
      </c>
      <c r="M2" t="s">
        <v>889</v>
      </c>
      <c r="N2" t="s">
        <v>637</v>
      </c>
      <c r="O2" t="s">
        <v>639</v>
      </c>
      <c r="P2" t="s">
        <v>5</v>
      </c>
      <c r="Q2" t="s">
        <v>640</v>
      </c>
      <c r="R2" t="s">
        <v>638</v>
      </c>
      <c r="S2" t="s">
        <v>890</v>
      </c>
      <c r="T2" t="s">
        <v>889</v>
      </c>
      <c r="U2" s="50" t="s">
        <v>147</v>
      </c>
      <c r="V2">
        <v>274</v>
      </c>
    </row>
    <row r="3" spans="1:22" x14ac:dyDescent="0.25">
      <c r="A3" t="s">
        <v>241</v>
      </c>
      <c r="B3" t="s">
        <v>247</v>
      </c>
      <c r="C3">
        <v>159</v>
      </c>
      <c r="D3">
        <v>1</v>
      </c>
      <c r="E3" t="s">
        <v>891</v>
      </c>
      <c r="F3">
        <v>129</v>
      </c>
      <c r="G3">
        <v>0</v>
      </c>
      <c r="H3" t="s">
        <v>636</v>
      </c>
      <c r="I3" t="s">
        <v>854</v>
      </c>
      <c r="J3" t="s">
        <v>668</v>
      </c>
      <c r="K3" t="s">
        <v>637</v>
      </c>
      <c r="L3" t="s">
        <v>638</v>
      </c>
      <c r="M3" t="s">
        <v>892</v>
      </c>
      <c r="N3" t="s">
        <v>637</v>
      </c>
      <c r="O3" t="s">
        <v>639</v>
      </c>
      <c r="P3" t="s">
        <v>5</v>
      </c>
      <c r="Q3" t="s">
        <v>640</v>
      </c>
      <c r="R3" t="s">
        <v>638</v>
      </c>
      <c r="S3" t="s">
        <v>893</v>
      </c>
      <c r="T3" t="s">
        <v>892</v>
      </c>
      <c r="U3" s="51" t="s">
        <v>148</v>
      </c>
      <c r="V3">
        <v>274</v>
      </c>
    </row>
    <row r="4" spans="1:22" x14ac:dyDescent="0.25">
      <c r="A4" t="s">
        <v>241</v>
      </c>
      <c r="B4" t="s">
        <v>247</v>
      </c>
      <c r="C4">
        <v>159</v>
      </c>
      <c r="D4">
        <v>2</v>
      </c>
      <c r="E4" t="s">
        <v>894</v>
      </c>
      <c r="F4">
        <v>454.08</v>
      </c>
      <c r="G4">
        <v>0</v>
      </c>
      <c r="H4" t="s">
        <v>636</v>
      </c>
      <c r="I4" t="s">
        <v>895</v>
      </c>
      <c r="J4" t="s">
        <v>682</v>
      </c>
      <c r="K4" t="s">
        <v>637</v>
      </c>
      <c r="L4" t="s">
        <v>638</v>
      </c>
      <c r="M4" t="s">
        <v>896</v>
      </c>
      <c r="N4" t="s">
        <v>637</v>
      </c>
      <c r="O4" t="s">
        <v>639</v>
      </c>
      <c r="P4" t="s">
        <v>5</v>
      </c>
      <c r="Q4" t="s">
        <v>640</v>
      </c>
      <c r="R4" t="s">
        <v>638</v>
      </c>
      <c r="S4" t="s">
        <v>897</v>
      </c>
      <c r="T4" t="s">
        <v>896</v>
      </c>
      <c r="U4" s="50" t="s">
        <v>99</v>
      </c>
      <c r="V4">
        <v>40</v>
      </c>
    </row>
    <row r="5" spans="1:22" x14ac:dyDescent="0.25">
      <c r="A5" t="s">
        <v>600</v>
      </c>
      <c r="B5" t="s">
        <v>601</v>
      </c>
      <c r="C5">
        <v>159</v>
      </c>
      <c r="D5">
        <v>1</v>
      </c>
      <c r="E5" t="s">
        <v>894</v>
      </c>
      <c r="F5">
        <v>454.08</v>
      </c>
      <c r="G5">
        <v>0</v>
      </c>
      <c r="H5" t="s">
        <v>636</v>
      </c>
      <c r="I5" t="s">
        <v>895</v>
      </c>
      <c r="J5" t="s">
        <v>682</v>
      </c>
      <c r="K5" t="s">
        <v>637</v>
      </c>
      <c r="L5" t="s">
        <v>638</v>
      </c>
      <c r="M5" t="s">
        <v>896</v>
      </c>
      <c r="N5" t="s">
        <v>637</v>
      </c>
      <c r="O5" t="s">
        <v>639</v>
      </c>
      <c r="P5" t="s">
        <v>5</v>
      </c>
      <c r="Q5" t="s">
        <v>640</v>
      </c>
      <c r="R5" t="s">
        <v>638</v>
      </c>
      <c r="S5" t="s">
        <v>897</v>
      </c>
      <c r="T5" t="s">
        <v>896</v>
      </c>
      <c r="U5" s="51" t="s">
        <v>100</v>
      </c>
      <c r="V5">
        <v>40</v>
      </c>
    </row>
    <row r="6" spans="1:22" x14ac:dyDescent="0.25">
      <c r="A6" t="s">
        <v>239</v>
      </c>
      <c r="B6" t="s">
        <v>245</v>
      </c>
      <c r="C6">
        <v>159</v>
      </c>
      <c r="D6">
        <v>1</v>
      </c>
      <c r="E6" t="s">
        <v>894</v>
      </c>
      <c r="F6">
        <v>454.08</v>
      </c>
      <c r="G6">
        <v>0</v>
      </c>
      <c r="H6" t="s">
        <v>636</v>
      </c>
      <c r="I6" t="s">
        <v>895</v>
      </c>
      <c r="J6" t="s">
        <v>682</v>
      </c>
      <c r="K6" t="s">
        <v>637</v>
      </c>
      <c r="L6" t="s">
        <v>638</v>
      </c>
      <c r="M6" t="s">
        <v>896</v>
      </c>
      <c r="N6" t="s">
        <v>637</v>
      </c>
      <c r="O6" t="s">
        <v>639</v>
      </c>
      <c r="P6" t="s">
        <v>5</v>
      </c>
      <c r="Q6" t="s">
        <v>640</v>
      </c>
      <c r="R6" t="s">
        <v>638</v>
      </c>
      <c r="S6" t="s">
        <v>897</v>
      </c>
      <c r="T6" t="s">
        <v>896</v>
      </c>
      <c r="U6" s="50" t="s">
        <v>22</v>
      </c>
      <c r="V6">
        <v>115</v>
      </c>
    </row>
    <row r="7" spans="1:22" x14ac:dyDescent="0.25">
      <c r="A7" t="s">
        <v>147</v>
      </c>
      <c r="B7" t="s">
        <v>148</v>
      </c>
      <c r="C7">
        <v>50</v>
      </c>
      <c r="D7">
        <v>6</v>
      </c>
      <c r="E7" t="s">
        <v>898</v>
      </c>
      <c r="F7">
        <v>200</v>
      </c>
      <c r="G7">
        <v>0</v>
      </c>
      <c r="H7" t="s">
        <v>636</v>
      </c>
      <c r="I7" t="s">
        <v>899</v>
      </c>
      <c r="J7" t="s">
        <v>676</v>
      </c>
      <c r="K7" t="s">
        <v>637</v>
      </c>
      <c r="L7" t="s">
        <v>638</v>
      </c>
      <c r="M7" t="s">
        <v>900</v>
      </c>
      <c r="N7" t="s">
        <v>637</v>
      </c>
      <c r="O7" t="s">
        <v>639</v>
      </c>
      <c r="P7" t="s">
        <v>5</v>
      </c>
      <c r="Q7" t="s">
        <v>640</v>
      </c>
      <c r="R7" t="s">
        <v>638</v>
      </c>
      <c r="S7" t="s">
        <v>901</v>
      </c>
      <c r="T7" t="s">
        <v>900</v>
      </c>
      <c r="U7" s="51" t="s">
        <v>1457</v>
      </c>
      <c r="V7">
        <v>1</v>
      </c>
    </row>
    <row r="8" spans="1:22" x14ac:dyDescent="0.25">
      <c r="A8" t="s">
        <v>147</v>
      </c>
      <c r="B8" t="s">
        <v>148</v>
      </c>
      <c r="C8">
        <v>50</v>
      </c>
      <c r="D8">
        <v>6</v>
      </c>
      <c r="E8" t="s">
        <v>902</v>
      </c>
      <c r="F8">
        <v>200</v>
      </c>
      <c r="G8">
        <v>0</v>
      </c>
      <c r="H8" t="s">
        <v>636</v>
      </c>
      <c r="I8" t="s">
        <v>903</v>
      </c>
      <c r="J8" t="s">
        <v>677</v>
      </c>
      <c r="K8" t="s">
        <v>637</v>
      </c>
      <c r="L8" t="s">
        <v>638</v>
      </c>
      <c r="M8" t="s">
        <v>904</v>
      </c>
      <c r="N8" t="s">
        <v>637</v>
      </c>
      <c r="O8" t="s">
        <v>639</v>
      </c>
      <c r="P8" t="s">
        <v>5</v>
      </c>
      <c r="Q8" t="s">
        <v>640</v>
      </c>
      <c r="R8" t="s">
        <v>638</v>
      </c>
      <c r="S8" t="s">
        <v>905</v>
      </c>
      <c r="T8" t="s">
        <v>904</v>
      </c>
      <c r="U8" s="51" t="s">
        <v>213</v>
      </c>
      <c r="V8">
        <v>6</v>
      </c>
    </row>
    <row r="9" spans="1:22" x14ac:dyDescent="0.25">
      <c r="A9" t="s">
        <v>14</v>
      </c>
      <c r="B9" t="s">
        <v>15</v>
      </c>
      <c r="C9">
        <v>59</v>
      </c>
      <c r="D9">
        <v>1</v>
      </c>
      <c r="E9" t="s">
        <v>906</v>
      </c>
      <c r="F9">
        <v>59</v>
      </c>
      <c r="G9">
        <v>0</v>
      </c>
      <c r="H9" t="s">
        <v>645</v>
      </c>
      <c r="I9" t="s">
        <v>764</v>
      </c>
      <c r="J9" t="s">
        <v>876</v>
      </c>
      <c r="K9" t="s">
        <v>847</v>
      </c>
      <c r="L9" t="s">
        <v>728</v>
      </c>
      <c r="M9" t="s">
        <v>907</v>
      </c>
      <c r="N9" t="s">
        <v>637</v>
      </c>
      <c r="O9" t="s">
        <v>651</v>
      </c>
      <c r="P9" t="s">
        <v>26</v>
      </c>
      <c r="Q9" t="s">
        <v>647</v>
      </c>
      <c r="R9" t="s">
        <v>638</v>
      </c>
      <c r="S9" t="s">
        <v>908</v>
      </c>
      <c r="T9" t="s">
        <v>909</v>
      </c>
      <c r="U9" s="51" t="s">
        <v>27</v>
      </c>
      <c r="V9">
        <v>108</v>
      </c>
    </row>
    <row r="10" spans="1:22" x14ac:dyDescent="0.25">
      <c r="A10" t="s">
        <v>600</v>
      </c>
      <c r="B10" t="s">
        <v>601</v>
      </c>
      <c r="C10">
        <v>119</v>
      </c>
      <c r="D10">
        <v>1</v>
      </c>
      <c r="E10" t="s">
        <v>910</v>
      </c>
      <c r="F10">
        <v>559</v>
      </c>
      <c r="G10">
        <v>0</v>
      </c>
      <c r="H10" t="s">
        <v>645</v>
      </c>
      <c r="I10" t="s">
        <v>911</v>
      </c>
      <c r="J10" t="s">
        <v>912</v>
      </c>
      <c r="K10" t="s">
        <v>809</v>
      </c>
      <c r="L10" t="s">
        <v>800</v>
      </c>
      <c r="M10" t="s">
        <v>913</v>
      </c>
      <c r="N10" t="s">
        <v>637</v>
      </c>
      <c r="O10" t="s">
        <v>651</v>
      </c>
      <c r="P10" t="s">
        <v>26</v>
      </c>
      <c r="Q10" t="s">
        <v>647</v>
      </c>
      <c r="R10" t="s">
        <v>638</v>
      </c>
      <c r="S10" t="s">
        <v>914</v>
      </c>
      <c r="T10" t="s">
        <v>915</v>
      </c>
      <c r="U10" s="50" t="s">
        <v>18</v>
      </c>
      <c r="V10">
        <v>89</v>
      </c>
    </row>
    <row r="11" spans="1:22" x14ac:dyDescent="0.25">
      <c r="A11" t="s">
        <v>241</v>
      </c>
      <c r="B11" t="s">
        <v>247</v>
      </c>
      <c r="C11">
        <v>119</v>
      </c>
      <c r="D11">
        <v>1</v>
      </c>
      <c r="E11" t="s">
        <v>910</v>
      </c>
      <c r="F11">
        <v>559</v>
      </c>
      <c r="G11">
        <v>0</v>
      </c>
      <c r="H11" t="s">
        <v>645</v>
      </c>
      <c r="I11" t="s">
        <v>911</v>
      </c>
      <c r="J11" t="s">
        <v>912</v>
      </c>
      <c r="K11" t="s">
        <v>809</v>
      </c>
      <c r="L11" t="s">
        <v>800</v>
      </c>
      <c r="M11" t="s">
        <v>913</v>
      </c>
      <c r="N11" t="s">
        <v>637</v>
      </c>
      <c r="O11" t="s">
        <v>651</v>
      </c>
      <c r="P11" t="s">
        <v>26</v>
      </c>
      <c r="Q11" t="s">
        <v>647</v>
      </c>
      <c r="R11" t="s">
        <v>638</v>
      </c>
      <c r="S11" t="s">
        <v>914</v>
      </c>
      <c r="T11" t="s">
        <v>915</v>
      </c>
      <c r="U11" s="51" t="s">
        <v>19</v>
      </c>
      <c r="V11">
        <v>89</v>
      </c>
    </row>
    <row r="12" spans="1:22" x14ac:dyDescent="0.25">
      <c r="A12" t="s">
        <v>240</v>
      </c>
      <c r="B12" t="s">
        <v>246</v>
      </c>
      <c r="C12">
        <v>119</v>
      </c>
      <c r="D12">
        <v>1</v>
      </c>
      <c r="E12" t="s">
        <v>910</v>
      </c>
      <c r="F12">
        <v>559</v>
      </c>
      <c r="G12">
        <v>0</v>
      </c>
      <c r="H12" t="s">
        <v>645</v>
      </c>
      <c r="I12" t="s">
        <v>911</v>
      </c>
      <c r="J12" t="s">
        <v>912</v>
      </c>
      <c r="K12" t="s">
        <v>809</v>
      </c>
      <c r="L12" t="s">
        <v>800</v>
      </c>
      <c r="M12" t="s">
        <v>913</v>
      </c>
      <c r="N12" t="s">
        <v>637</v>
      </c>
      <c r="O12" t="s">
        <v>651</v>
      </c>
      <c r="P12" t="s">
        <v>26</v>
      </c>
      <c r="Q12" t="s">
        <v>647</v>
      </c>
      <c r="R12" t="s">
        <v>638</v>
      </c>
      <c r="S12" t="s">
        <v>914</v>
      </c>
      <c r="T12" t="s">
        <v>915</v>
      </c>
      <c r="U12" s="50" t="s">
        <v>101</v>
      </c>
      <c r="V12">
        <v>12</v>
      </c>
    </row>
    <row r="13" spans="1:22" x14ac:dyDescent="0.25">
      <c r="A13" t="s">
        <v>239</v>
      </c>
      <c r="B13" t="s">
        <v>245</v>
      </c>
      <c r="C13">
        <v>120</v>
      </c>
      <c r="D13">
        <v>1</v>
      </c>
      <c r="E13" t="s">
        <v>910</v>
      </c>
      <c r="F13">
        <v>559</v>
      </c>
      <c r="G13">
        <v>0</v>
      </c>
      <c r="H13" t="s">
        <v>645</v>
      </c>
      <c r="I13" t="s">
        <v>911</v>
      </c>
      <c r="J13" t="s">
        <v>912</v>
      </c>
      <c r="K13" t="s">
        <v>809</v>
      </c>
      <c r="L13" t="s">
        <v>800</v>
      </c>
      <c r="M13" t="s">
        <v>913</v>
      </c>
      <c r="N13" t="s">
        <v>637</v>
      </c>
      <c r="O13" t="s">
        <v>651</v>
      </c>
      <c r="P13" t="s">
        <v>26</v>
      </c>
      <c r="Q13" t="s">
        <v>647</v>
      </c>
      <c r="R13" t="s">
        <v>638</v>
      </c>
      <c r="S13" t="s">
        <v>914</v>
      </c>
      <c r="T13" t="s">
        <v>915</v>
      </c>
      <c r="U13" s="51" t="s">
        <v>751</v>
      </c>
      <c r="V13">
        <v>2</v>
      </c>
    </row>
    <row r="14" spans="1:22" x14ac:dyDescent="0.25">
      <c r="A14" t="s">
        <v>77</v>
      </c>
      <c r="B14" t="s">
        <v>78</v>
      </c>
      <c r="C14">
        <v>33.333333333333336</v>
      </c>
      <c r="D14">
        <v>3</v>
      </c>
      <c r="E14" t="s">
        <v>916</v>
      </c>
      <c r="F14">
        <v>154.99</v>
      </c>
      <c r="G14">
        <v>20</v>
      </c>
      <c r="H14" t="s">
        <v>636</v>
      </c>
      <c r="I14" t="s">
        <v>917</v>
      </c>
      <c r="J14" t="s">
        <v>675</v>
      </c>
      <c r="K14" t="s">
        <v>637</v>
      </c>
      <c r="L14" t="s">
        <v>638</v>
      </c>
      <c r="M14" t="s">
        <v>918</v>
      </c>
      <c r="N14" t="s">
        <v>637</v>
      </c>
      <c r="O14" t="s">
        <v>639</v>
      </c>
      <c r="P14" t="s">
        <v>5</v>
      </c>
      <c r="Q14" t="s">
        <v>640</v>
      </c>
      <c r="R14" t="s">
        <v>638</v>
      </c>
      <c r="S14" t="s">
        <v>919</v>
      </c>
      <c r="T14" t="s">
        <v>918</v>
      </c>
      <c r="U14" s="51" t="s">
        <v>74</v>
      </c>
      <c r="V14">
        <v>10</v>
      </c>
    </row>
    <row r="15" spans="1:22" x14ac:dyDescent="0.25">
      <c r="A15" t="s">
        <v>239</v>
      </c>
      <c r="B15" t="s">
        <v>245</v>
      </c>
      <c r="C15">
        <v>159</v>
      </c>
      <c r="D15">
        <v>1</v>
      </c>
      <c r="E15" t="s">
        <v>920</v>
      </c>
      <c r="F15">
        <v>129</v>
      </c>
      <c r="G15">
        <v>0</v>
      </c>
      <c r="H15" t="s">
        <v>636</v>
      </c>
      <c r="I15" t="s">
        <v>921</v>
      </c>
      <c r="J15" t="s">
        <v>705</v>
      </c>
      <c r="K15" t="s">
        <v>637</v>
      </c>
      <c r="L15" t="s">
        <v>638</v>
      </c>
      <c r="M15" t="s">
        <v>922</v>
      </c>
      <c r="N15" t="s">
        <v>637</v>
      </c>
      <c r="O15" t="s">
        <v>643</v>
      </c>
      <c r="P15" t="s">
        <v>5</v>
      </c>
      <c r="Q15" t="s">
        <v>644</v>
      </c>
      <c r="R15" t="s">
        <v>638</v>
      </c>
      <c r="S15" t="s">
        <v>923</v>
      </c>
      <c r="T15" t="s">
        <v>922</v>
      </c>
      <c r="U15" s="50" t="s">
        <v>72</v>
      </c>
      <c r="V15">
        <v>6</v>
      </c>
    </row>
    <row r="16" spans="1:22" x14ac:dyDescent="0.25">
      <c r="A16" t="s">
        <v>18</v>
      </c>
      <c r="B16" t="s">
        <v>19</v>
      </c>
      <c r="C16">
        <v>33</v>
      </c>
      <c r="D16">
        <v>10</v>
      </c>
      <c r="E16" t="s">
        <v>924</v>
      </c>
      <c r="F16">
        <v>447</v>
      </c>
      <c r="G16">
        <v>48</v>
      </c>
      <c r="H16" t="s">
        <v>645</v>
      </c>
      <c r="I16" t="s">
        <v>780</v>
      </c>
      <c r="J16" t="s">
        <v>801</v>
      </c>
      <c r="K16" t="s">
        <v>743</v>
      </c>
      <c r="L16" t="s">
        <v>773</v>
      </c>
      <c r="M16" t="s">
        <v>925</v>
      </c>
      <c r="N16" t="s">
        <v>637</v>
      </c>
      <c r="O16" t="s">
        <v>651</v>
      </c>
      <c r="P16" t="s">
        <v>26</v>
      </c>
      <c r="Q16" t="s">
        <v>647</v>
      </c>
      <c r="R16" t="s">
        <v>638</v>
      </c>
      <c r="S16" t="s">
        <v>926</v>
      </c>
      <c r="T16" t="s">
        <v>927</v>
      </c>
      <c r="U16" s="51" t="s">
        <v>108</v>
      </c>
      <c r="V16">
        <v>4</v>
      </c>
    </row>
    <row r="17" spans="1:22" x14ac:dyDescent="0.25">
      <c r="A17" t="s">
        <v>147</v>
      </c>
      <c r="B17" t="s">
        <v>148</v>
      </c>
      <c r="C17">
        <v>50</v>
      </c>
      <c r="D17">
        <v>6</v>
      </c>
      <c r="E17" t="s">
        <v>928</v>
      </c>
      <c r="F17">
        <v>200</v>
      </c>
      <c r="G17">
        <v>0</v>
      </c>
      <c r="H17" t="s">
        <v>636</v>
      </c>
      <c r="I17" t="s">
        <v>929</v>
      </c>
      <c r="J17" t="s">
        <v>689</v>
      </c>
      <c r="K17" t="s">
        <v>637</v>
      </c>
      <c r="L17" t="s">
        <v>638</v>
      </c>
      <c r="M17" t="s">
        <v>930</v>
      </c>
      <c r="N17" t="s">
        <v>637</v>
      </c>
      <c r="O17" t="s">
        <v>643</v>
      </c>
      <c r="P17" t="s">
        <v>5</v>
      </c>
      <c r="Q17" t="s">
        <v>644</v>
      </c>
      <c r="R17" t="s">
        <v>638</v>
      </c>
      <c r="S17" t="s">
        <v>931</v>
      </c>
      <c r="T17" t="s">
        <v>932</v>
      </c>
      <c r="U17" s="51" t="s">
        <v>716</v>
      </c>
      <c r="V17">
        <v>2</v>
      </c>
    </row>
    <row r="18" spans="1:22" x14ac:dyDescent="0.25">
      <c r="A18" t="s">
        <v>147</v>
      </c>
      <c r="B18" t="s">
        <v>148</v>
      </c>
      <c r="C18">
        <v>33.333333333333336</v>
      </c>
      <c r="D18">
        <v>3</v>
      </c>
      <c r="E18" t="s">
        <v>933</v>
      </c>
      <c r="F18">
        <v>288</v>
      </c>
      <c r="G18">
        <v>0</v>
      </c>
      <c r="H18" t="s">
        <v>645</v>
      </c>
      <c r="I18" t="s">
        <v>860</v>
      </c>
      <c r="J18" t="s">
        <v>934</v>
      </c>
      <c r="K18" t="s">
        <v>935</v>
      </c>
      <c r="L18" t="s">
        <v>822</v>
      </c>
      <c r="M18" t="s">
        <v>922</v>
      </c>
      <c r="N18" t="s">
        <v>637</v>
      </c>
      <c r="O18" t="s">
        <v>651</v>
      </c>
      <c r="P18" t="s">
        <v>26</v>
      </c>
      <c r="Q18" t="s">
        <v>647</v>
      </c>
      <c r="R18" t="s">
        <v>638</v>
      </c>
      <c r="S18" t="s">
        <v>936</v>
      </c>
      <c r="T18" t="s">
        <v>932</v>
      </c>
      <c r="U18" s="50" t="s">
        <v>14</v>
      </c>
      <c r="V18">
        <v>4</v>
      </c>
    </row>
    <row r="19" spans="1:22" x14ac:dyDescent="0.25">
      <c r="A19" t="s">
        <v>240</v>
      </c>
      <c r="B19" t="s">
        <v>246</v>
      </c>
      <c r="C19">
        <v>139</v>
      </c>
      <c r="D19">
        <v>1</v>
      </c>
      <c r="E19" t="s">
        <v>933</v>
      </c>
      <c r="F19">
        <v>288</v>
      </c>
      <c r="G19">
        <v>0</v>
      </c>
      <c r="H19" t="s">
        <v>645</v>
      </c>
      <c r="I19" t="s">
        <v>860</v>
      </c>
      <c r="J19" t="s">
        <v>934</v>
      </c>
      <c r="K19" t="s">
        <v>935</v>
      </c>
      <c r="L19" t="s">
        <v>822</v>
      </c>
      <c r="M19" t="s">
        <v>922</v>
      </c>
      <c r="N19" t="s">
        <v>637</v>
      </c>
      <c r="O19" t="s">
        <v>651</v>
      </c>
      <c r="P19" t="s">
        <v>26</v>
      </c>
      <c r="Q19" t="s">
        <v>647</v>
      </c>
      <c r="R19" t="s">
        <v>638</v>
      </c>
      <c r="S19" t="s">
        <v>936</v>
      </c>
      <c r="T19" t="s">
        <v>932</v>
      </c>
      <c r="U19" s="51" t="s">
        <v>15</v>
      </c>
      <c r="V19">
        <v>4</v>
      </c>
    </row>
    <row r="20" spans="1:22" x14ac:dyDescent="0.25">
      <c r="A20" t="s">
        <v>516</v>
      </c>
      <c r="B20" t="s">
        <v>120</v>
      </c>
      <c r="C20">
        <v>75</v>
      </c>
      <c r="D20">
        <v>1</v>
      </c>
      <c r="E20" t="s">
        <v>937</v>
      </c>
      <c r="F20">
        <v>134</v>
      </c>
      <c r="G20">
        <v>59</v>
      </c>
      <c r="H20" t="s">
        <v>645</v>
      </c>
      <c r="I20" t="s">
        <v>861</v>
      </c>
      <c r="J20" t="s">
        <v>938</v>
      </c>
      <c r="K20" t="s">
        <v>738</v>
      </c>
      <c r="L20" t="s">
        <v>788</v>
      </c>
      <c r="M20" t="s">
        <v>939</v>
      </c>
      <c r="N20" t="s">
        <v>637</v>
      </c>
      <c r="O20" t="s">
        <v>651</v>
      </c>
      <c r="P20" t="s">
        <v>26</v>
      </c>
      <c r="Q20" t="s">
        <v>647</v>
      </c>
      <c r="R20" t="s">
        <v>638</v>
      </c>
      <c r="S20" t="s">
        <v>940</v>
      </c>
      <c r="T20" t="s">
        <v>939</v>
      </c>
      <c r="U20" s="50" t="s">
        <v>239</v>
      </c>
      <c r="V20">
        <v>31</v>
      </c>
    </row>
    <row r="21" spans="1:22" x14ac:dyDescent="0.25">
      <c r="A21" t="s">
        <v>22</v>
      </c>
      <c r="B21" t="s">
        <v>213</v>
      </c>
      <c r="C21">
        <v>68</v>
      </c>
      <c r="D21">
        <v>2</v>
      </c>
      <c r="E21" t="s">
        <v>941</v>
      </c>
      <c r="F21">
        <v>143</v>
      </c>
      <c r="G21">
        <v>7</v>
      </c>
      <c r="H21" t="s">
        <v>663</v>
      </c>
      <c r="I21" t="s">
        <v>942</v>
      </c>
      <c r="J21" t="s">
        <v>943</v>
      </c>
      <c r="K21" t="s">
        <v>842</v>
      </c>
      <c r="L21" t="s">
        <v>944</v>
      </c>
      <c r="M21" t="s">
        <v>945</v>
      </c>
      <c r="N21" t="s">
        <v>637</v>
      </c>
      <c r="O21" t="s">
        <v>664</v>
      </c>
      <c r="P21" t="s">
        <v>23</v>
      </c>
      <c r="Q21" t="s">
        <v>665</v>
      </c>
      <c r="R21" t="s">
        <v>638</v>
      </c>
      <c r="S21" t="s">
        <v>946</v>
      </c>
      <c r="T21" t="s">
        <v>945</v>
      </c>
      <c r="U21" s="51" t="s">
        <v>245</v>
      </c>
      <c r="V21">
        <v>29</v>
      </c>
    </row>
    <row r="22" spans="1:22" x14ac:dyDescent="0.25">
      <c r="A22" t="s">
        <v>147</v>
      </c>
      <c r="B22" t="s">
        <v>148</v>
      </c>
      <c r="C22">
        <v>50</v>
      </c>
      <c r="D22">
        <v>6</v>
      </c>
      <c r="E22" t="s">
        <v>947</v>
      </c>
      <c r="F22">
        <v>200</v>
      </c>
      <c r="G22">
        <v>0</v>
      </c>
      <c r="H22" t="s">
        <v>636</v>
      </c>
      <c r="I22" t="s">
        <v>855</v>
      </c>
      <c r="J22" t="s">
        <v>661</v>
      </c>
      <c r="K22" t="s">
        <v>637</v>
      </c>
      <c r="L22" t="s">
        <v>638</v>
      </c>
      <c r="M22" t="s">
        <v>948</v>
      </c>
      <c r="N22" t="s">
        <v>637</v>
      </c>
      <c r="O22" t="s">
        <v>643</v>
      </c>
      <c r="P22" t="s">
        <v>5</v>
      </c>
      <c r="Q22" t="s">
        <v>644</v>
      </c>
      <c r="R22" t="s">
        <v>638</v>
      </c>
      <c r="S22" t="s">
        <v>949</v>
      </c>
      <c r="T22" t="s">
        <v>948</v>
      </c>
      <c r="U22" s="51" t="s">
        <v>690</v>
      </c>
      <c r="V22">
        <v>2</v>
      </c>
    </row>
    <row r="23" spans="1:22" x14ac:dyDescent="0.25">
      <c r="A23" t="s">
        <v>22</v>
      </c>
      <c r="B23" t="s">
        <v>27</v>
      </c>
      <c r="C23">
        <v>80</v>
      </c>
      <c r="D23">
        <v>1</v>
      </c>
      <c r="E23" t="s">
        <v>950</v>
      </c>
      <c r="F23">
        <v>80</v>
      </c>
      <c r="G23">
        <v>0</v>
      </c>
      <c r="H23" t="s">
        <v>645</v>
      </c>
      <c r="I23" t="s">
        <v>869</v>
      </c>
      <c r="J23" t="s">
        <v>951</v>
      </c>
      <c r="K23" t="s">
        <v>952</v>
      </c>
      <c r="L23" t="s">
        <v>733</v>
      </c>
      <c r="M23" t="s">
        <v>953</v>
      </c>
      <c r="N23" t="s">
        <v>637</v>
      </c>
      <c r="O23" t="s">
        <v>646</v>
      </c>
      <c r="P23" t="s">
        <v>26</v>
      </c>
      <c r="Q23" t="s">
        <v>647</v>
      </c>
      <c r="R23" t="s">
        <v>638</v>
      </c>
      <c r="S23" t="s">
        <v>954</v>
      </c>
      <c r="T23" t="s">
        <v>953</v>
      </c>
      <c r="U23" s="50" t="s">
        <v>240</v>
      </c>
      <c r="V23">
        <v>22</v>
      </c>
    </row>
    <row r="24" spans="1:22" x14ac:dyDescent="0.25">
      <c r="A24" t="s">
        <v>18</v>
      </c>
      <c r="B24" t="s">
        <v>19</v>
      </c>
      <c r="C24">
        <v>66.666666666666671</v>
      </c>
      <c r="D24">
        <v>3</v>
      </c>
      <c r="E24" t="s">
        <v>955</v>
      </c>
      <c r="F24">
        <v>129</v>
      </c>
      <c r="G24">
        <v>0</v>
      </c>
      <c r="H24" t="s">
        <v>645</v>
      </c>
      <c r="I24" t="s">
        <v>869</v>
      </c>
      <c r="J24" t="s">
        <v>956</v>
      </c>
      <c r="K24" t="s">
        <v>706</v>
      </c>
      <c r="L24" t="s">
        <v>835</v>
      </c>
      <c r="M24" t="s">
        <v>957</v>
      </c>
      <c r="N24" t="s">
        <v>637</v>
      </c>
      <c r="O24" t="s">
        <v>646</v>
      </c>
      <c r="P24" t="s">
        <v>26</v>
      </c>
      <c r="Q24" t="s">
        <v>647</v>
      </c>
      <c r="R24" t="s">
        <v>638</v>
      </c>
      <c r="S24" t="s">
        <v>958</v>
      </c>
      <c r="T24" t="s">
        <v>957</v>
      </c>
      <c r="U24" s="51" t="s">
        <v>246</v>
      </c>
      <c r="V24">
        <v>19</v>
      </c>
    </row>
    <row r="25" spans="1:22" x14ac:dyDescent="0.25">
      <c r="A25" t="s">
        <v>241</v>
      </c>
      <c r="B25" t="s">
        <v>247</v>
      </c>
      <c r="C25">
        <v>159</v>
      </c>
      <c r="D25">
        <v>1</v>
      </c>
      <c r="E25" t="s">
        <v>959</v>
      </c>
      <c r="F25">
        <v>234.78</v>
      </c>
      <c r="G25">
        <v>0</v>
      </c>
      <c r="H25" t="s">
        <v>636</v>
      </c>
      <c r="I25" t="s">
        <v>845</v>
      </c>
      <c r="J25" t="s">
        <v>676</v>
      </c>
      <c r="K25" t="s">
        <v>637</v>
      </c>
      <c r="L25" t="s">
        <v>638</v>
      </c>
      <c r="M25" t="s">
        <v>960</v>
      </c>
      <c r="N25" t="s">
        <v>637</v>
      </c>
      <c r="O25" t="s">
        <v>639</v>
      </c>
      <c r="P25" t="s">
        <v>5</v>
      </c>
      <c r="Q25" t="s">
        <v>640</v>
      </c>
      <c r="R25" t="s">
        <v>638</v>
      </c>
      <c r="S25" t="s">
        <v>961</v>
      </c>
      <c r="T25" t="s">
        <v>960</v>
      </c>
      <c r="U25" s="51" t="s">
        <v>690</v>
      </c>
      <c r="V25">
        <v>3</v>
      </c>
    </row>
    <row r="26" spans="1:22" x14ac:dyDescent="0.25">
      <c r="A26" t="s">
        <v>239</v>
      </c>
      <c r="B26" t="s">
        <v>245</v>
      </c>
      <c r="C26">
        <v>159</v>
      </c>
      <c r="D26">
        <v>1</v>
      </c>
      <c r="E26" t="s">
        <v>959</v>
      </c>
      <c r="F26">
        <v>234.78</v>
      </c>
      <c r="G26">
        <v>0</v>
      </c>
      <c r="H26" t="s">
        <v>636</v>
      </c>
      <c r="I26" t="s">
        <v>845</v>
      </c>
      <c r="J26" t="s">
        <v>676</v>
      </c>
      <c r="K26" t="s">
        <v>637</v>
      </c>
      <c r="L26" t="s">
        <v>638</v>
      </c>
      <c r="M26" t="s">
        <v>960</v>
      </c>
      <c r="N26" t="s">
        <v>637</v>
      </c>
      <c r="O26" t="s">
        <v>639</v>
      </c>
      <c r="P26" t="s">
        <v>5</v>
      </c>
      <c r="Q26" t="s">
        <v>640</v>
      </c>
      <c r="R26" t="s">
        <v>638</v>
      </c>
      <c r="S26" t="s">
        <v>961</v>
      </c>
      <c r="T26" t="s">
        <v>960</v>
      </c>
      <c r="U26" s="50" t="s">
        <v>241</v>
      </c>
      <c r="V26">
        <v>22</v>
      </c>
    </row>
    <row r="27" spans="1:22" x14ac:dyDescent="0.25">
      <c r="A27" t="s">
        <v>22</v>
      </c>
      <c r="B27" t="s">
        <v>27</v>
      </c>
      <c r="C27">
        <v>66.333333333333329</v>
      </c>
      <c r="D27">
        <v>6</v>
      </c>
      <c r="E27" t="s">
        <v>962</v>
      </c>
      <c r="F27">
        <v>394</v>
      </c>
      <c r="G27">
        <v>0</v>
      </c>
      <c r="H27" t="s">
        <v>636</v>
      </c>
      <c r="I27" t="s">
        <v>963</v>
      </c>
      <c r="J27" t="s">
        <v>657</v>
      </c>
      <c r="K27" t="s">
        <v>637</v>
      </c>
      <c r="L27" t="s">
        <v>638</v>
      </c>
      <c r="M27" t="s">
        <v>964</v>
      </c>
      <c r="N27" t="s">
        <v>637</v>
      </c>
      <c r="O27" t="s">
        <v>639</v>
      </c>
      <c r="P27" t="s">
        <v>5</v>
      </c>
      <c r="Q27" t="s">
        <v>640</v>
      </c>
      <c r="R27" t="s">
        <v>638</v>
      </c>
      <c r="S27" t="s">
        <v>965</v>
      </c>
      <c r="T27" t="s">
        <v>964</v>
      </c>
      <c r="U27" s="51" t="s">
        <v>247</v>
      </c>
      <c r="V27">
        <v>18</v>
      </c>
    </row>
    <row r="28" spans="1:22" x14ac:dyDescent="0.25">
      <c r="A28" t="s">
        <v>147</v>
      </c>
      <c r="B28" t="s">
        <v>148</v>
      </c>
      <c r="C28">
        <v>50</v>
      </c>
      <c r="D28">
        <v>6</v>
      </c>
      <c r="E28" t="s">
        <v>966</v>
      </c>
      <c r="F28">
        <v>200</v>
      </c>
      <c r="G28">
        <v>0</v>
      </c>
      <c r="H28" t="s">
        <v>636</v>
      </c>
      <c r="I28" t="s">
        <v>967</v>
      </c>
      <c r="J28" t="s">
        <v>680</v>
      </c>
      <c r="K28" t="s">
        <v>637</v>
      </c>
      <c r="L28" t="s">
        <v>638</v>
      </c>
      <c r="M28" t="s">
        <v>968</v>
      </c>
      <c r="N28" t="s">
        <v>637</v>
      </c>
      <c r="O28" t="s">
        <v>639</v>
      </c>
      <c r="P28" t="s">
        <v>5</v>
      </c>
      <c r="Q28" t="s">
        <v>640</v>
      </c>
      <c r="R28" t="s">
        <v>638</v>
      </c>
      <c r="S28" t="s">
        <v>969</v>
      </c>
      <c r="T28" t="s">
        <v>968</v>
      </c>
      <c r="U28" s="51" t="s">
        <v>690</v>
      </c>
      <c r="V28">
        <v>4</v>
      </c>
    </row>
    <row r="29" spans="1:22" x14ac:dyDescent="0.25">
      <c r="A29" t="s">
        <v>116</v>
      </c>
      <c r="B29" t="s">
        <v>117</v>
      </c>
      <c r="C29">
        <v>12</v>
      </c>
      <c r="D29">
        <v>20</v>
      </c>
      <c r="E29" t="s">
        <v>970</v>
      </c>
      <c r="F29">
        <v>280</v>
      </c>
      <c r="G29">
        <v>0</v>
      </c>
      <c r="H29" t="s">
        <v>645</v>
      </c>
      <c r="I29" t="s">
        <v>727</v>
      </c>
      <c r="J29" t="s">
        <v>866</v>
      </c>
      <c r="K29" t="s">
        <v>759</v>
      </c>
      <c r="L29" t="s">
        <v>741</v>
      </c>
      <c r="M29" t="s">
        <v>971</v>
      </c>
      <c r="N29" t="s">
        <v>637</v>
      </c>
      <c r="O29" t="s">
        <v>646</v>
      </c>
      <c r="P29" t="s">
        <v>26</v>
      </c>
      <c r="Q29" t="s">
        <v>647</v>
      </c>
      <c r="R29" t="s">
        <v>638</v>
      </c>
      <c r="S29" t="s">
        <v>972</v>
      </c>
      <c r="T29" t="s">
        <v>971</v>
      </c>
      <c r="U29" s="50" t="s">
        <v>600</v>
      </c>
      <c r="V29">
        <v>14</v>
      </c>
    </row>
    <row r="30" spans="1:22" x14ac:dyDescent="0.25">
      <c r="A30" t="s">
        <v>116</v>
      </c>
      <c r="B30" t="s">
        <v>117</v>
      </c>
      <c r="C30">
        <v>12</v>
      </c>
      <c r="D30">
        <v>10</v>
      </c>
      <c r="E30" t="s">
        <v>973</v>
      </c>
      <c r="F30">
        <v>140</v>
      </c>
      <c r="G30">
        <v>0</v>
      </c>
      <c r="H30" t="s">
        <v>645</v>
      </c>
      <c r="I30" t="s">
        <v>727</v>
      </c>
      <c r="J30" t="s">
        <v>866</v>
      </c>
      <c r="K30" t="s">
        <v>759</v>
      </c>
      <c r="L30" t="s">
        <v>741</v>
      </c>
      <c r="M30" t="s">
        <v>637</v>
      </c>
      <c r="N30" t="s">
        <v>637</v>
      </c>
      <c r="O30" t="s">
        <v>638</v>
      </c>
      <c r="P30" t="s">
        <v>26</v>
      </c>
      <c r="Q30" t="s">
        <v>637</v>
      </c>
      <c r="R30" t="s">
        <v>638</v>
      </c>
      <c r="S30" t="s">
        <v>637</v>
      </c>
      <c r="T30" t="s">
        <v>974</v>
      </c>
      <c r="U30" s="51" t="s">
        <v>601</v>
      </c>
      <c r="V30">
        <v>11</v>
      </c>
    </row>
    <row r="31" spans="1:22" x14ac:dyDescent="0.25">
      <c r="A31" t="s">
        <v>101</v>
      </c>
      <c r="B31" t="s">
        <v>74</v>
      </c>
      <c r="C31">
        <v>97</v>
      </c>
      <c r="D31">
        <v>3</v>
      </c>
      <c r="E31" t="s">
        <v>975</v>
      </c>
      <c r="F31">
        <v>573</v>
      </c>
      <c r="G31">
        <v>42</v>
      </c>
      <c r="H31" t="s">
        <v>645</v>
      </c>
      <c r="I31" t="s">
        <v>976</v>
      </c>
      <c r="J31" t="s">
        <v>977</v>
      </c>
      <c r="K31" t="s">
        <v>840</v>
      </c>
      <c r="L31" t="s">
        <v>726</v>
      </c>
      <c r="M31" t="s">
        <v>978</v>
      </c>
      <c r="N31" t="s">
        <v>637</v>
      </c>
      <c r="O31" t="s">
        <v>646</v>
      </c>
      <c r="P31" t="s">
        <v>26</v>
      </c>
      <c r="Q31" t="s">
        <v>647</v>
      </c>
      <c r="R31" t="s">
        <v>638</v>
      </c>
      <c r="S31" t="s">
        <v>979</v>
      </c>
      <c r="T31" t="s">
        <v>978</v>
      </c>
      <c r="U31" s="51" t="s">
        <v>690</v>
      </c>
      <c r="V31">
        <v>3</v>
      </c>
    </row>
    <row r="32" spans="1:22" x14ac:dyDescent="0.25">
      <c r="A32" t="s">
        <v>22</v>
      </c>
      <c r="B32" t="s">
        <v>27</v>
      </c>
      <c r="C32">
        <v>80</v>
      </c>
      <c r="D32">
        <v>3</v>
      </c>
      <c r="E32" t="s">
        <v>975</v>
      </c>
      <c r="F32">
        <v>573</v>
      </c>
      <c r="G32">
        <v>42</v>
      </c>
      <c r="H32" t="s">
        <v>645</v>
      </c>
      <c r="I32" t="s">
        <v>976</v>
      </c>
      <c r="J32" t="s">
        <v>977</v>
      </c>
      <c r="K32" t="s">
        <v>840</v>
      </c>
      <c r="L32" t="s">
        <v>726</v>
      </c>
      <c r="M32" t="s">
        <v>978</v>
      </c>
      <c r="N32" t="s">
        <v>637</v>
      </c>
      <c r="O32" t="s">
        <v>646</v>
      </c>
      <c r="P32" t="s">
        <v>26</v>
      </c>
      <c r="Q32" t="s">
        <v>647</v>
      </c>
      <c r="R32" t="s">
        <v>638</v>
      </c>
      <c r="S32" t="s">
        <v>979</v>
      </c>
      <c r="T32" t="s">
        <v>978</v>
      </c>
      <c r="U32" s="50" t="s">
        <v>77</v>
      </c>
      <c r="V32">
        <v>25</v>
      </c>
    </row>
    <row r="33" spans="1:22" x14ac:dyDescent="0.25">
      <c r="A33" t="s">
        <v>18</v>
      </c>
      <c r="B33" t="s">
        <v>19</v>
      </c>
      <c r="C33">
        <v>66.666666666666671</v>
      </c>
      <c r="D33">
        <v>3</v>
      </c>
      <c r="E33" t="s">
        <v>980</v>
      </c>
      <c r="F33">
        <v>129</v>
      </c>
      <c r="G33">
        <v>0</v>
      </c>
      <c r="H33" t="s">
        <v>645</v>
      </c>
      <c r="I33" t="s">
        <v>856</v>
      </c>
      <c r="J33" t="s">
        <v>981</v>
      </c>
      <c r="K33" t="s">
        <v>879</v>
      </c>
      <c r="L33" t="s">
        <v>711</v>
      </c>
      <c r="M33" t="s">
        <v>982</v>
      </c>
      <c r="N33" t="s">
        <v>637</v>
      </c>
      <c r="O33" t="s">
        <v>646</v>
      </c>
      <c r="P33" t="s">
        <v>26</v>
      </c>
      <c r="Q33" t="s">
        <v>647</v>
      </c>
      <c r="R33" t="s">
        <v>638</v>
      </c>
      <c r="S33" t="s">
        <v>983</v>
      </c>
      <c r="T33" t="s">
        <v>982</v>
      </c>
      <c r="U33" s="51" t="s">
        <v>78</v>
      </c>
      <c r="V33">
        <v>25</v>
      </c>
    </row>
    <row r="34" spans="1:22" x14ac:dyDescent="0.25">
      <c r="A34" t="s">
        <v>77</v>
      </c>
      <c r="B34" t="s">
        <v>78</v>
      </c>
      <c r="C34">
        <v>33.333333333333336</v>
      </c>
      <c r="D34">
        <v>3</v>
      </c>
      <c r="E34" t="s">
        <v>984</v>
      </c>
      <c r="F34">
        <v>134.99</v>
      </c>
      <c r="G34">
        <v>0</v>
      </c>
      <c r="H34" t="s">
        <v>636</v>
      </c>
      <c r="I34" t="s">
        <v>985</v>
      </c>
      <c r="J34" t="s">
        <v>705</v>
      </c>
      <c r="K34" t="s">
        <v>637</v>
      </c>
      <c r="L34" t="s">
        <v>638</v>
      </c>
      <c r="M34" t="s">
        <v>986</v>
      </c>
      <c r="N34" t="s">
        <v>637</v>
      </c>
      <c r="O34" t="s">
        <v>639</v>
      </c>
      <c r="P34" t="s">
        <v>5</v>
      </c>
      <c r="Q34" t="s">
        <v>640</v>
      </c>
      <c r="R34" t="s">
        <v>638</v>
      </c>
      <c r="S34" t="s">
        <v>987</v>
      </c>
      <c r="T34" t="s">
        <v>986</v>
      </c>
      <c r="U34" s="50" t="s">
        <v>116</v>
      </c>
      <c r="V34">
        <v>40</v>
      </c>
    </row>
    <row r="35" spans="1:22" x14ac:dyDescent="0.25">
      <c r="A35" t="s">
        <v>147</v>
      </c>
      <c r="B35" t="s">
        <v>148</v>
      </c>
      <c r="C35">
        <v>50</v>
      </c>
      <c r="D35">
        <v>6</v>
      </c>
      <c r="E35" t="s">
        <v>988</v>
      </c>
      <c r="F35">
        <v>200</v>
      </c>
      <c r="G35">
        <v>0</v>
      </c>
      <c r="H35" t="s">
        <v>636</v>
      </c>
      <c r="I35" t="s">
        <v>865</v>
      </c>
      <c r="J35" t="s">
        <v>681</v>
      </c>
      <c r="K35" t="s">
        <v>637</v>
      </c>
      <c r="L35" t="s">
        <v>638</v>
      </c>
      <c r="M35" t="s">
        <v>989</v>
      </c>
      <c r="N35" t="s">
        <v>637</v>
      </c>
      <c r="O35" t="s">
        <v>639</v>
      </c>
      <c r="P35" t="s">
        <v>5</v>
      </c>
      <c r="Q35" t="s">
        <v>640</v>
      </c>
      <c r="R35" t="s">
        <v>638</v>
      </c>
      <c r="S35" t="s">
        <v>990</v>
      </c>
      <c r="T35" t="s">
        <v>991</v>
      </c>
      <c r="U35" s="51" t="s">
        <v>117</v>
      </c>
      <c r="V35">
        <v>40</v>
      </c>
    </row>
    <row r="36" spans="1:22" x14ac:dyDescent="0.25">
      <c r="A36" t="s">
        <v>18</v>
      </c>
      <c r="B36" t="s">
        <v>19</v>
      </c>
      <c r="C36">
        <v>66.666666666666671</v>
      </c>
      <c r="D36">
        <v>3</v>
      </c>
      <c r="E36" t="s">
        <v>992</v>
      </c>
      <c r="F36">
        <v>228</v>
      </c>
      <c r="G36">
        <v>0</v>
      </c>
      <c r="H36" t="s">
        <v>645</v>
      </c>
      <c r="I36" t="s">
        <v>821</v>
      </c>
      <c r="J36" t="s">
        <v>993</v>
      </c>
      <c r="K36" t="s">
        <v>823</v>
      </c>
      <c r="L36" t="s">
        <v>793</v>
      </c>
      <c r="M36" t="s">
        <v>994</v>
      </c>
      <c r="N36" t="s">
        <v>637</v>
      </c>
      <c r="O36" t="s">
        <v>646</v>
      </c>
      <c r="P36" t="s">
        <v>26</v>
      </c>
      <c r="Q36" t="s">
        <v>647</v>
      </c>
      <c r="R36" t="s">
        <v>638</v>
      </c>
      <c r="S36" t="s">
        <v>995</v>
      </c>
      <c r="T36" t="s">
        <v>996</v>
      </c>
      <c r="U36" s="50" t="s">
        <v>516</v>
      </c>
      <c r="V36">
        <v>3</v>
      </c>
    </row>
    <row r="37" spans="1:22" x14ac:dyDescent="0.25">
      <c r="A37" t="s">
        <v>22</v>
      </c>
      <c r="B37" t="s">
        <v>27</v>
      </c>
      <c r="C37">
        <v>99</v>
      </c>
      <c r="D37">
        <v>1</v>
      </c>
      <c r="E37" t="s">
        <v>992</v>
      </c>
      <c r="F37">
        <v>228</v>
      </c>
      <c r="G37">
        <v>0</v>
      </c>
      <c r="H37" t="s">
        <v>645</v>
      </c>
      <c r="I37" t="s">
        <v>821</v>
      </c>
      <c r="J37" t="s">
        <v>993</v>
      </c>
      <c r="K37" t="s">
        <v>823</v>
      </c>
      <c r="L37" t="s">
        <v>793</v>
      </c>
      <c r="M37" t="s">
        <v>994</v>
      </c>
      <c r="N37" t="s">
        <v>637</v>
      </c>
      <c r="O37" t="s">
        <v>646</v>
      </c>
      <c r="P37" t="s">
        <v>26</v>
      </c>
      <c r="Q37" t="s">
        <v>647</v>
      </c>
      <c r="R37" t="s">
        <v>638</v>
      </c>
      <c r="S37" t="s">
        <v>995</v>
      </c>
      <c r="T37" t="s">
        <v>996</v>
      </c>
      <c r="U37" s="51" t="s">
        <v>120</v>
      </c>
      <c r="V37">
        <v>3</v>
      </c>
    </row>
    <row r="38" spans="1:22" x14ac:dyDescent="0.25">
      <c r="A38" t="s">
        <v>239</v>
      </c>
      <c r="B38" t="s">
        <v>245</v>
      </c>
      <c r="C38">
        <v>159</v>
      </c>
      <c r="D38">
        <v>2</v>
      </c>
      <c r="E38" t="s">
        <v>997</v>
      </c>
      <c r="F38">
        <v>234.78</v>
      </c>
      <c r="G38">
        <v>0</v>
      </c>
      <c r="H38" t="s">
        <v>636</v>
      </c>
      <c r="I38" t="s">
        <v>998</v>
      </c>
      <c r="J38" t="s">
        <v>670</v>
      </c>
      <c r="K38" t="s">
        <v>637</v>
      </c>
      <c r="L38" t="s">
        <v>638</v>
      </c>
      <c r="M38" t="s">
        <v>999</v>
      </c>
      <c r="N38" t="s">
        <v>637</v>
      </c>
      <c r="O38" t="s">
        <v>639</v>
      </c>
      <c r="P38" t="s">
        <v>5</v>
      </c>
      <c r="Q38" t="s">
        <v>640</v>
      </c>
      <c r="R38" t="s">
        <v>638</v>
      </c>
      <c r="S38" t="s">
        <v>1000</v>
      </c>
      <c r="T38" t="s">
        <v>999</v>
      </c>
      <c r="U38" s="50" t="s">
        <v>723</v>
      </c>
      <c r="V38">
        <v>697</v>
      </c>
    </row>
    <row r="39" spans="1:22" x14ac:dyDescent="0.25">
      <c r="A39" t="s">
        <v>240</v>
      </c>
      <c r="B39" t="s">
        <v>246</v>
      </c>
      <c r="C39">
        <v>159</v>
      </c>
      <c r="D39">
        <v>2</v>
      </c>
      <c r="E39" t="s">
        <v>1001</v>
      </c>
      <c r="F39">
        <v>258</v>
      </c>
      <c r="G39">
        <v>0</v>
      </c>
      <c r="H39" t="s">
        <v>636</v>
      </c>
      <c r="I39" t="s">
        <v>1002</v>
      </c>
      <c r="J39" t="s">
        <v>675</v>
      </c>
      <c r="K39" t="s">
        <v>637</v>
      </c>
      <c r="L39" t="s">
        <v>638</v>
      </c>
      <c r="M39" t="s">
        <v>1003</v>
      </c>
      <c r="N39" t="s">
        <v>637</v>
      </c>
      <c r="O39" t="s">
        <v>639</v>
      </c>
      <c r="P39" t="s">
        <v>5</v>
      </c>
      <c r="Q39" t="s">
        <v>640</v>
      </c>
      <c r="R39" t="s">
        <v>638</v>
      </c>
      <c r="S39" t="s">
        <v>1004</v>
      </c>
      <c r="T39" t="s">
        <v>999</v>
      </c>
    </row>
    <row r="40" spans="1:22" x14ac:dyDescent="0.25">
      <c r="A40" t="s">
        <v>101</v>
      </c>
      <c r="B40" t="s">
        <v>74</v>
      </c>
      <c r="C40">
        <v>83.333333333333329</v>
      </c>
      <c r="D40">
        <v>3</v>
      </c>
      <c r="E40" t="s">
        <v>1005</v>
      </c>
      <c r="F40">
        <v>250</v>
      </c>
      <c r="G40">
        <v>0</v>
      </c>
      <c r="H40" t="s">
        <v>645</v>
      </c>
      <c r="I40" t="s">
        <v>826</v>
      </c>
      <c r="J40" t="s">
        <v>1006</v>
      </c>
      <c r="K40" t="s">
        <v>1007</v>
      </c>
      <c r="L40" t="s">
        <v>742</v>
      </c>
      <c r="M40" t="s">
        <v>1008</v>
      </c>
      <c r="N40" t="s">
        <v>637</v>
      </c>
      <c r="O40" t="s">
        <v>646</v>
      </c>
      <c r="P40" t="s">
        <v>26</v>
      </c>
      <c r="Q40" t="s">
        <v>647</v>
      </c>
      <c r="R40" t="s">
        <v>638</v>
      </c>
      <c r="S40" t="s">
        <v>1009</v>
      </c>
      <c r="T40" t="s">
        <v>1008</v>
      </c>
    </row>
    <row r="41" spans="1:22" x14ac:dyDescent="0.25">
      <c r="A41" t="s">
        <v>22</v>
      </c>
      <c r="B41" t="s">
        <v>27</v>
      </c>
      <c r="C41">
        <v>66.333333333333329</v>
      </c>
      <c r="D41">
        <v>3</v>
      </c>
      <c r="E41" t="s">
        <v>1010</v>
      </c>
      <c r="F41">
        <v>197</v>
      </c>
      <c r="G41">
        <v>0</v>
      </c>
      <c r="H41" t="s">
        <v>636</v>
      </c>
      <c r="I41" t="s">
        <v>1011</v>
      </c>
      <c r="J41" t="s">
        <v>642</v>
      </c>
      <c r="K41" t="s">
        <v>637</v>
      </c>
      <c r="L41" t="s">
        <v>638</v>
      </c>
      <c r="M41" t="s">
        <v>1012</v>
      </c>
      <c r="N41" t="s">
        <v>637</v>
      </c>
      <c r="O41" t="s">
        <v>639</v>
      </c>
      <c r="P41" t="s">
        <v>5</v>
      </c>
      <c r="Q41" t="s">
        <v>640</v>
      </c>
      <c r="R41" t="s">
        <v>638</v>
      </c>
      <c r="S41" t="s">
        <v>1013</v>
      </c>
      <c r="T41" t="s">
        <v>1012</v>
      </c>
    </row>
    <row r="42" spans="1:22" x14ac:dyDescent="0.25">
      <c r="A42" t="s">
        <v>239</v>
      </c>
      <c r="B42" t="s">
        <v>245</v>
      </c>
      <c r="C42">
        <v>159</v>
      </c>
      <c r="D42">
        <v>1</v>
      </c>
      <c r="E42" t="s">
        <v>1014</v>
      </c>
      <c r="F42">
        <v>129</v>
      </c>
      <c r="G42">
        <v>0</v>
      </c>
      <c r="H42" t="s">
        <v>636</v>
      </c>
      <c r="I42" t="s">
        <v>1015</v>
      </c>
      <c r="J42" t="s">
        <v>648</v>
      </c>
      <c r="K42" t="s">
        <v>637</v>
      </c>
      <c r="L42" t="s">
        <v>638</v>
      </c>
      <c r="M42" t="s">
        <v>1012</v>
      </c>
      <c r="N42" t="s">
        <v>637</v>
      </c>
      <c r="O42" t="s">
        <v>643</v>
      </c>
      <c r="P42" t="s">
        <v>5</v>
      </c>
      <c r="Q42" t="s">
        <v>644</v>
      </c>
      <c r="R42" t="s">
        <v>638</v>
      </c>
      <c r="S42" t="s">
        <v>1016</v>
      </c>
      <c r="T42" t="s">
        <v>1017</v>
      </c>
    </row>
    <row r="43" spans="1:22" x14ac:dyDescent="0.25">
      <c r="A43" t="s">
        <v>147</v>
      </c>
      <c r="B43" t="s">
        <v>148</v>
      </c>
      <c r="C43">
        <v>50</v>
      </c>
      <c r="D43">
        <v>6</v>
      </c>
      <c r="E43" t="s">
        <v>1018</v>
      </c>
      <c r="F43">
        <v>200</v>
      </c>
      <c r="G43">
        <v>0</v>
      </c>
      <c r="H43" t="s">
        <v>636</v>
      </c>
      <c r="I43" t="s">
        <v>1019</v>
      </c>
      <c r="J43" t="s">
        <v>702</v>
      </c>
      <c r="K43" t="s">
        <v>637</v>
      </c>
      <c r="L43" t="s">
        <v>638</v>
      </c>
      <c r="M43" t="s">
        <v>1020</v>
      </c>
      <c r="N43" t="s">
        <v>637</v>
      </c>
      <c r="O43" t="s">
        <v>639</v>
      </c>
      <c r="P43" t="s">
        <v>5</v>
      </c>
      <c r="Q43" t="s">
        <v>640</v>
      </c>
      <c r="R43" t="s">
        <v>638</v>
      </c>
      <c r="S43" t="s">
        <v>1021</v>
      </c>
      <c r="T43" t="s">
        <v>1020</v>
      </c>
    </row>
    <row r="44" spans="1:22" x14ac:dyDescent="0.25">
      <c r="A44" t="s">
        <v>147</v>
      </c>
      <c r="B44" t="s">
        <v>148</v>
      </c>
      <c r="C44">
        <v>65</v>
      </c>
      <c r="D44">
        <v>18</v>
      </c>
      <c r="E44" t="s">
        <v>1022</v>
      </c>
      <c r="F44">
        <v>523</v>
      </c>
      <c r="G44">
        <v>0</v>
      </c>
      <c r="H44" t="s">
        <v>636</v>
      </c>
      <c r="I44" t="s">
        <v>873</v>
      </c>
      <c r="J44" t="s">
        <v>715</v>
      </c>
      <c r="K44" t="s">
        <v>637</v>
      </c>
      <c r="L44" t="s">
        <v>638</v>
      </c>
      <c r="M44" t="s">
        <v>1023</v>
      </c>
      <c r="N44" t="s">
        <v>637</v>
      </c>
      <c r="O44" t="s">
        <v>639</v>
      </c>
      <c r="P44" t="s">
        <v>5</v>
      </c>
      <c r="Q44" t="s">
        <v>640</v>
      </c>
      <c r="R44" t="s">
        <v>638</v>
      </c>
      <c r="S44" t="s">
        <v>1024</v>
      </c>
      <c r="T44" t="s">
        <v>1023</v>
      </c>
    </row>
    <row r="45" spans="1:22" x14ac:dyDescent="0.25">
      <c r="A45" t="s">
        <v>22</v>
      </c>
      <c r="B45" t="s">
        <v>213</v>
      </c>
      <c r="C45">
        <v>64</v>
      </c>
      <c r="D45">
        <v>1</v>
      </c>
      <c r="E45" t="s">
        <v>1025</v>
      </c>
      <c r="F45">
        <v>64</v>
      </c>
      <c r="G45">
        <v>0</v>
      </c>
      <c r="H45" t="s">
        <v>663</v>
      </c>
      <c r="I45" t="s">
        <v>1026</v>
      </c>
      <c r="J45" t="s">
        <v>1027</v>
      </c>
      <c r="K45" t="s">
        <v>659</v>
      </c>
      <c r="L45" t="s">
        <v>1028</v>
      </c>
      <c r="M45" t="s">
        <v>1029</v>
      </c>
      <c r="N45" t="s">
        <v>637</v>
      </c>
      <c r="O45" t="s">
        <v>664</v>
      </c>
      <c r="P45" t="s">
        <v>23</v>
      </c>
      <c r="Q45" t="s">
        <v>665</v>
      </c>
      <c r="R45" t="s">
        <v>638</v>
      </c>
      <c r="S45" t="s">
        <v>1030</v>
      </c>
      <c r="T45" t="s">
        <v>1029</v>
      </c>
    </row>
    <row r="46" spans="1:22" x14ac:dyDescent="0.25">
      <c r="A46" t="s">
        <v>600</v>
      </c>
      <c r="B46" t="s">
        <v>601</v>
      </c>
      <c r="C46">
        <v>119</v>
      </c>
      <c r="D46">
        <v>1</v>
      </c>
      <c r="E46" t="s">
        <v>1031</v>
      </c>
      <c r="F46">
        <v>559</v>
      </c>
      <c r="G46">
        <v>0</v>
      </c>
      <c r="H46" t="s">
        <v>645</v>
      </c>
      <c r="I46" t="s">
        <v>755</v>
      </c>
      <c r="J46" t="s">
        <v>1032</v>
      </c>
      <c r="K46" t="s">
        <v>846</v>
      </c>
      <c r="L46" t="s">
        <v>791</v>
      </c>
      <c r="M46" t="s">
        <v>1033</v>
      </c>
      <c r="N46" t="s">
        <v>637</v>
      </c>
      <c r="O46" t="s">
        <v>646</v>
      </c>
      <c r="P46" t="s">
        <v>26</v>
      </c>
      <c r="Q46" t="s">
        <v>647</v>
      </c>
      <c r="R46" t="s">
        <v>638</v>
      </c>
      <c r="S46" t="s">
        <v>1034</v>
      </c>
      <c r="T46" t="s">
        <v>1033</v>
      </c>
    </row>
    <row r="47" spans="1:22" x14ac:dyDescent="0.25">
      <c r="A47" t="s">
        <v>241</v>
      </c>
      <c r="B47" t="s">
        <v>247</v>
      </c>
      <c r="C47">
        <v>119</v>
      </c>
      <c r="D47">
        <v>1</v>
      </c>
      <c r="E47" t="s">
        <v>1031</v>
      </c>
      <c r="F47">
        <v>559</v>
      </c>
      <c r="G47">
        <v>0</v>
      </c>
      <c r="H47" t="s">
        <v>645</v>
      </c>
      <c r="I47" t="s">
        <v>755</v>
      </c>
      <c r="J47" t="s">
        <v>1032</v>
      </c>
      <c r="K47" t="s">
        <v>846</v>
      </c>
      <c r="L47" t="s">
        <v>791</v>
      </c>
      <c r="M47" t="s">
        <v>1033</v>
      </c>
      <c r="N47" t="s">
        <v>637</v>
      </c>
      <c r="O47" t="s">
        <v>646</v>
      </c>
      <c r="P47" t="s">
        <v>26</v>
      </c>
      <c r="Q47" t="s">
        <v>647</v>
      </c>
      <c r="R47" t="s">
        <v>638</v>
      </c>
      <c r="S47" t="s">
        <v>1034</v>
      </c>
      <c r="T47" t="s">
        <v>1033</v>
      </c>
    </row>
    <row r="48" spans="1:22" x14ac:dyDescent="0.25">
      <c r="A48" t="s">
        <v>240</v>
      </c>
      <c r="B48" t="s">
        <v>246</v>
      </c>
      <c r="C48">
        <v>119</v>
      </c>
      <c r="D48">
        <v>1</v>
      </c>
      <c r="E48" t="s">
        <v>1031</v>
      </c>
      <c r="F48">
        <v>559</v>
      </c>
      <c r="G48">
        <v>0</v>
      </c>
      <c r="H48" t="s">
        <v>645</v>
      </c>
      <c r="I48" t="s">
        <v>755</v>
      </c>
      <c r="J48" t="s">
        <v>1032</v>
      </c>
      <c r="K48" t="s">
        <v>846</v>
      </c>
      <c r="L48" t="s">
        <v>791</v>
      </c>
      <c r="M48" t="s">
        <v>1033</v>
      </c>
      <c r="N48" t="s">
        <v>637</v>
      </c>
      <c r="O48" t="s">
        <v>646</v>
      </c>
      <c r="P48" t="s">
        <v>26</v>
      </c>
      <c r="Q48" t="s">
        <v>647</v>
      </c>
      <c r="R48" t="s">
        <v>638</v>
      </c>
      <c r="S48" t="s">
        <v>1034</v>
      </c>
      <c r="T48" t="s">
        <v>1033</v>
      </c>
    </row>
    <row r="49" spans="1:20" x14ac:dyDescent="0.25">
      <c r="A49" t="s">
        <v>239</v>
      </c>
      <c r="B49" t="s">
        <v>245</v>
      </c>
      <c r="C49">
        <v>120</v>
      </c>
      <c r="D49">
        <v>1</v>
      </c>
      <c r="E49" t="s">
        <v>1031</v>
      </c>
      <c r="F49">
        <v>559</v>
      </c>
      <c r="G49">
        <v>0</v>
      </c>
      <c r="H49" t="s">
        <v>645</v>
      </c>
      <c r="I49" t="s">
        <v>755</v>
      </c>
      <c r="J49" t="s">
        <v>1032</v>
      </c>
      <c r="K49" t="s">
        <v>846</v>
      </c>
      <c r="L49" t="s">
        <v>791</v>
      </c>
      <c r="M49" t="s">
        <v>1033</v>
      </c>
      <c r="N49" t="s">
        <v>637</v>
      </c>
      <c r="O49" t="s">
        <v>646</v>
      </c>
      <c r="P49" t="s">
        <v>26</v>
      </c>
      <c r="Q49" t="s">
        <v>647</v>
      </c>
      <c r="R49" t="s">
        <v>638</v>
      </c>
      <c r="S49" t="s">
        <v>1034</v>
      </c>
      <c r="T49" t="s">
        <v>1033</v>
      </c>
    </row>
    <row r="50" spans="1:20" x14ac:dyDescent="0.25">
      <c r="A50" t="s">
        <v>22</v>
      </c>
      <c r="B50" t="s">
        <v>27</v>
      </c>
      <c r="C50">
        <v>66.333333333333329</v>
      </c>
      <c r="D50">
        <v>3</v>
      </c>
      <c r="E50" t="s">
        <v>1035</v>
      </c>
      <c r="F50">
        <v>157</v>
      </c>
      <c r="G50">
        <v>7</v>
      </c>
      <c r="H50" t="s">
        <v>663</v>
      </c>
      <c r="I50" t="s">
        <v>1036</v>
      </c>
      <c r="J50" t="s">
        <v>1037</v>
      </c>
      <c r="K50" t="s">
        <v>1038</v>
      </c>
      <c r="L50" t="s">
        <v>1039</v>
      </c>
      <c r="M50" t="s">
        <v>1040</v>
      </c>
      <c r="N50" t="s">
        <v>637</v>
      </c>
      <c r="O50" t="s">
        <v>664</v>
      </c>
      <c r="P50" t="s">
        <v>23</v>
      </c>
      <c r="Q50" t="s">
        <v>665</v>
      </c>
      <c r="R50" t="s">
        <v>638</v>
      </c>
      <c r="S50" t="s">
        <v>1041</v>
      </c>
      <c r="T50" t="s">
        <v>1040</v>
      </c>
    </row>
    <row r="51" spans="1:20" x14ac:dyDescent="0.25">
      <c r="A51" t="s">
        <v>22</v>
      </c>
      <c r="B51" t="s">
        <v>27</v>
      </c>
      <c r="C51">
        <v>66.333333333333329</v>
      </c>
      <c r="D51">
        <v>3</v>
      </c>
      <c r="E51" t="s">
        <v>1042</v>
      </c>
      <c r="F51">
        <v>250</v>
      </c>
      <c r="G51">
        <v>0</v>
      </c>
      <c r="H51" t="s">
        <v>645</v>
      </c>
      <c r="I51" t="s">
        <v>844</v>
      </c>
      <c r="J51" t="s">
        <v>1043</v>
      </c>
      <c r="K51" t="s">
        <v>744</v>
      </c>
      <c r="L51" t="s">
        <v>695</v>
      </c>
      <c r="M51" t="s">
        <v>1044</v>
      </c>
      <c r="N51" t="s">
        <v>637</v>
      </c>
      <c r="O51" t="s">
        <v>646</v>
      </c>
      <c r="P51" t="s">
        <v>26</v>
      </c>
      <c r="Q51" t="s">
        <v>647</v>
      </c>
      <c r="R51" t="s">
        <v>638</v>
      </c>
      <c r="S51" t="s">
        <v>1045</v>
      </c>
      <c r="T51" t="s">
        <v>1044</v>
      </c>
    </row>
    <row r="52" spans="1:20" x14ac:dyDescent="0.25">
      <c r="A52" t="s">
        <v>147</v>
      </c>
      <c r="B52" t="s">
        <v>148</v>
      </c>
      <c r="C52">
        <v>50</v>
      </c>
      <c r="D52">
        <v>12</v>
      </c>
      <c r="E52" t="s">
        <v>1046</v>
      </c>
      <c r="F52">
        <v>400</v>
      </c>
      <c r="G52">
        <v>0</v>
      </c>
      <c r="H52" t="s">
        <v>636</v>
      </c>
      <c r="I52" t="s">
        <v>1047</v>
      </c>
      <c r="J52" t="s">
        <v>696</v>
      </c>
      <c r="K52" t="s">
        <v>637</v>
      </c>
      <c r="L52" t="s">
        <v>638</v>
      </c>
      <c r="M52" t="s">
        <v>1048</v>
      </c>
      <c r="N52" t="s">
        <v>637</v>
      </c>
      <c r="O52" t="s">
        <v>643</v>
      </c>
      <c r="P52" t="s">
        <v>5</v>
      </c>
      <c r="Q52" t="s">
        <v>644</v>
      </c>
      <c r="R52" t="s">
        <v>1049</v>
      </c>
      <c r="S52" t="s">
        <v>1050</v>
      </c>
      <c r="T52" t="s">
        <v>1048</v>
      </c>
    </row>
    <row r="53" spans="1:20" x14ac:dyDescent="0.25">
      <c r="A53" t="s">
        <v>240</v>
      </c>
      <c r="B53" t="s">
        <v>690</v>
      </c>
      <c r="C53">
        <v>81.709999999999994</v>
      </c>
      <c r="D53">
        <v>1</v>
      </c>
      <c r="E53" t="s">
        <v>1051</v>
      </c>
      <c r="F53">
        <v>88.71</v>
      </c>
      <c r="G53">
        <v>7</v>
      </c>
      <c r="H53" t="s">
        <v>663</v>
      </c>
      <c r="I53" t="s">
        <v>1052</v>
      </c>
      <c r="J53" t="s">
        <v>1053</v>
      </c>
      <c r="K53" t="s">
        <v>799</v>
      </c>
      <c r="L53" t="s">
        <v>1054</v>
      </c>
      <c r="M53" t="s">
        <v>1055</v>
      </c>
      <c r="N53" t="s">
        <v>637</v>
      </c>
      <c r="O53" t="s">
        <v>664</v>
      </c>
      <c r="P53" t="s">
        <v>23</v>
      </c>
      <c r="Q53" t="s">
        <v>665</v>
      </c>
      <c r="R53" t="s">
        <v>638</v>
      </c>
      <c r="S53" t="s">
        <v>1056</v>
      </c>
      <c r="T53" t="s">
        <v>1057</v>
      </c>
    </row>
    <row r="54" spans="1:20" x14ac:dyDescent="0.25">
      <c r="A54" t="s">
        <v>147</v>
      </c>
      <c r="B54" t="s">
        <v>148</v>
      </c>
      <c r="C54">
        <v>50</v>
      </c>
      <c r="D54">
        <v>6</v>
      </c>
      <c r="E54" t="s">
        <v>1058</v>
      </c>
      <c r="F54">
        <v>200</v>
      </c>
      <c r="G54">
        <v>0</v>
      </c>
      <c r="H54" t="s">
        <v>636</v>
      </c>
      <c r="I54" t="s">
        <v>1059</v>
      </c>
      <c r="J54" t="s">
        <v>678</v>
      </c>
      <c r="K54" t="s">
        <v>637</v>
      </c>
      <c r="L54" t="s">
        <v>638</v>
      </c>
      <c r="M54" t="s">
        <v>1057</v>
      </c>
      <c r="N54" t="s">
        <v>637</v>
      </c>
      <c r="O54" t="s">
        <v>639</v>
      </c>
      <c r="P54" t="s">
        <v>5</v>
      </c>
      <c r="Q54" t="s">
        <v>640</v>
      </c>
      <c r="R54" t="s">
        <v>638</v>
      </c>
      <c r="S54" t="s">
        <v>1060</v>
      </c>
      <c r="T54" t="s">
        <v>1057</v>
      </c>
    </row>
    <row r="55" spans="1:20" x14ac:dyDescent="0.25">
      <c r="A55" t="s">
        <v>22</v>
      </c>
      <c r="B55" t="s">
        <v>27</v>
      </c>
      <c r="C55">
        <v>66.333333333333329</v>
      </c>
      <c r="D55">
        <v>3</v>
      </c>
      <c r="E55" t="s">
        <v>1061</v>
      </c>
      <c r="F55">
        <v>197</v>
      </c>
      <c r="G55">
        <v>0</v>
      </c>
      <c r="H55" t="s">
        <v>636</v>
      </c>
      <c r="I55" t="s">
        <v>1062</v>
      </c>
      <c r="J55" t="s">
        <v>699</v>
      </c>
      <c r="K55" t="s">
        <v>637</v>
      </c>
      <c r="L55" t="s">
        <v>638</v>
      </c>
      <c r="M55" t="s">
        <v>1063</v>
      </c>
      <c r="N55" t="s">
        <v>637</v>
      </c>
      <c r="O55" t="s">
        <v>639</v>
      </c>
      <c r="P55" t="s">
        <v>5</v>
      </c>
      <c r="Q55" t="s">
        <v>640</v>
      </c>
      <c r="R55" t="s">
        <v>638</v>
      </c>
      <c r="S55" t="s">
        <v>1064</v>
      </c>
      <c r="T55" t="s">
        <v>1063</v>
      </c>
    </row>
    <row r="56" spans="1:20" x14ac:dyDescent="0.25">
      <c r="A56" t="s">
        <v>239</v>
      </c>
      <c r="B56" t="s">
        <v>690</v>
      </c>
      <c r="C56">
        <v>109</v>
      </c>
      <c r="D56">
        <v>1</v>
      </c>
      <c r="E56" t="s">
        <v>1065</v>
      </c>
      <c r="F56">
        <v>369</v>
      </c>
      <c r="G56">
        <v>42</v>
      </c>
      <c r="H56" t="s">
        <v>663</v>
      </c>
      <c r="I56" t="s">
        <v>1066</v>
      </c>
      <c r="J56" t="s">
        <v>1067</v>
      </c>
      <c r="K56" t="s">
        <v>778</v>
      </c>
      <c r="L56" t="s">
        <v>1068</v>
      </c>
      <c r="M56" t="s">
        <v>1069</v>
      </c>
      <c r="N56" t="s">
        <v>637</v>
      </c>
      <c r="O56" t="s">
        <v>664</v>
      </c>
      <c r="P56" t="s">
        <v>23</v>
      </c>
      <c r="Q56" t="s">
        <v>665</v>
      </c>
      <c r="R56" t="s">
        <v>638</v>
      </c>
      <c r="S56" t="s">
        <v>1070</v>
      </c>
      <c r="T56" t="s">
        <v>1069</v>
      </c>
    </row>
    <row r="57" spans="1:20" x14ac:dyDescent="0.25">
      <c r="A57" t="s">
        <v>240</v>
      </c>
      <c r="B57" t="s">
        <v>690</v>
      </c>
      <c r="C57">
        <v>109</v>
      </c>
      <c r="D57">
        <v>1</v>
      </c>
      <c r="E57" t="s">
        <v>1065</v>
      </c>
      <c r="F57">
        <v>369</v>
      </c>
      <c r="G57">
        <v>42</v>
      </c>
      <c r="H57" t="s">
        <v>663</v>
      </c>
      <c r="I57" t="s">
        <v>1066</v>
      </c>
      <c r="J57" t="s">
        <v>1067</v>
      </c>
      <c r="K57" t="s">
        <v>778</v>
      </c>
      <c r="L57" t="s">
        <v>1068</v>
      </c>
      <c r="M57" t="s">
        <v>1069</v>
      </c>
      <c r="N57" t="s">
        <v>637</v>
      </c>
      <c r="O57" t="s">
        <v>664</v>
      </c>
      <c r="P57" t="s">
        <v>23</v>
      </c>
      <c r="Q57" t="s">
        <v>665</v>
      </c>
      <c r="R57" t="s">
        <v>638</v>
      </c>
      <c r="S57" t="s">
        <v>1070</v>
      </c>
      <c r="T57" t="s">
        <v>1069</v>
      </c>
    </row>
    <row r="58" spans="1:20" x14ac:dyDescent="0.25">
      <c r="A58" t="s">
        <v>600</v>
      </c>
      <c r="B58" t="s">
        <v>690</v>
      </c>
      <c r="C58">
        <v>109</v>
      </c>
      <c r="D58">
        <v>1</v>
      </c>
      <c r="E58" t="s">
        <v>1065</v>
      </c>
      <c r="F58">
        <v>369</v>
      </c>
      <c r="G58">
        <v>42</v>
      </c>
      <c r="H58" t="s">
        <v>663</v>
      </c>
      <c r="I58" t="s">
        <v>1066</v>
      </c>
      <c r="J58" t="s">
        <v>1067</v>
      </c>
      <c r="K58" t="s">
        <v>778</v>
      </c>
      <c r="L58" t="s">
        <v>1068</v>
      </c>
      <c r="M58" t="s">
        <v>1069</v>
      </c>
      <c r="N58" t="s">
        <v>637</v>
      </c>
      <c r="O58" t="s">
        <v>664</v>
      </c>
      <c r="P58" t="s">
        <v>23</v>
      </c>
      <c r="Q58" t="s">
        <v>665</v>
      </c>
      <c r="R58" t="s">
        <v>638</v>
      </c>
      <c r="S58" t="s">
        <v>1070</v>
      </c>
      <c r="T58" t="s">
        <v>1069</v>
      </c>
    </row>
    <row r="59" spans="1:20" x14ac:dyDescent="0.25">
      <c r="A59" t="s">
        <v>147</v>
      </c>
      <c r="B59" t="s">
        <v>148</v>
      </c>
      <c r="C59">
        <v>50</v>
      </c>
      <c r="D59">
        <v>6</v>
      </c>
      <c r="E59" t="s">
        <v>1071</v>
      </c>
      <c r="F59">
        <v>200</v>
      </c>
      <c r="G59">
        <v>0</v>
      </c>
      <c r="H59" t="s">
        <v>636</v>
      </c>
      <c r="I59" t="s">
        <v>1072</v>
      </c>
      <c r="J59" t="s">
        <v>675</v>
      </c>
      <c r="K59" t="s">
        <v>637</v>
      </c>
      <c r="L59" t="s">
        <v>638</v>
      </c>
      <c r="M59" t="s">
        <v>1073</v>
      </c>
      <c r="N59" t="s">
        <v>637</v>
      </c>
      <c r="O59" t="s">
        <v>639</v>
      </c>
      <c r="P59" t="s">
        <v>5</v>
      </c>
      <c r="Q59" t="s">
        <v>640</v>
      </c>
      <c r="R59" t="s">
        <v>638</v>
      </c>
      <c r="S59" t="s">
        <v>1074</v>
      </c>
      <c r="T59" t="s">
        <v>1073</v>
      </c>
    </row>
    <row r="60" spans="1:20" x14ac:dyDescent="0.25">
      <c r="A60" t="s">
        <v>147</v>
      </c>
      <c r="B60" t="s">
        <v>148</v>
      </c>
      <c r="C60">
        <v>50</v>
      </c>
      <c r="D60">
        <v>6</v>
      </c>
      <c r="E60" t="s">
        <v>1075</v>
      </c>
      <c r="F60">
        <v>200</v>
      </c>
      <c r="G60">
        <v>0</v>
      </c>
      <c r="H60" t="s">
        <v>636</v>
      </c>
      <c r="I60" t="s">
        <v>1076</v>
      </c>
      <c r="J60" t="s">
        <v>709</v>
      </c>
      <c r="K60" t="s">
        <v>637</v>
      </c>
      <c r="L60" t="s">
        <v>638</v>
      </c>
      <c r="M60" t="s">
        <v>1073</v>
      </c>
      <c r="N60" t="s">
        <v>637</v>
      </c>
      <c r="O60" t="s">
        <v>643</v>
      </c>
      <c r="P60" t="s">
        <v>5</v>
      </c>
      <c r="Q60" t="s">
        <v>644</v>
      </c>
      <c r="R60" t="s">
        <v>638</v>
      </c>
      <c r="S60" t="s">
        <v>1077</v>
      </c>
      <c r="T60" t="s">
        <v>1073</v>
      </c>
    </row>
    <row r="61" spans="1:20" x14ac:dyDescent="0.25">
      <c r="A61" t="s">
        <v>77</v>
      </c>
      <c r="B61" t="s">
        <v>78</v>
      </c>
      <c r="C61">
        <v>49</v>
      </c>
      <c r="D61">
        <v>1</v>
      </c>
      <c r="E61" t="s">
        <v>1078</v>
      </c>
      <c r="F61">
        <v>49</v>
      </c>
      <c r="G61">
        <v>0</v>
      </c>
      <c r="H61" t="s">
        <v>645</v>
      </c>
      <c r="I61" t="s">
        <v>789</v>
      </c>
      <c r="J61" t="s">
        <v>1079</v>
      </c>
      <c r="K61" t="s">
        <v>688</v>
      </c>
      <c r="L61" t="s">
        <v>817</v>
      </c>
      <c r="M61" t="s">
        <v>1073</v>
      </c>
      <c r="N61" t="s">
        <v>637</v>
      </c>
      <c r="O61" t="s">
        <v>646</v>
      </c>
      <c r="P61" t="s">
        <v>26</v>
      </c>
      <c r="Q61" t="s">
        <v>647</v>
      </c>
      <c r="R61" t="s">
        <v>638</v>
      </c>
      <c r="S61" t="s">
        <v>1080</v>
      </c>
      <c r="T61" t="s">
        <v>1073</v>
      </c>
    </row>
    <row r="62" spans="1:20" x14ac:dyDescent="0.25">
      <c r="A62" t="s">
        <v>147</v>
      </c>
      <c r="B62" t="s">
        <v>148</v>
      </c>
      <c r="C62">
        <v>50</v>
      </c>
      <c r="D62">
        <v>6</v>
      </c>
      <c r="E62" t="s">
        <v>1081</v>
      </c>
      <c r="F62">
        <v>200</v>
      </c>
      <c r="G62">
        <v>0</v>
      </c>
      <c r="H62" t="s">
        <v>636</v>
      </c>
      <c r="I62" t="s">
        <v>819</v>
      </c>
      <c r="J62" t="s">
        <v>648</v>
      </c>
      <c r="K62" t="s">
        <v>637</v>
      </c>
      <c r="L62" t="s">
        <v>638</v>
      </c>
      <c r="M62" t="s">
        <v>1082</v>
      </c>
      <c r="N62" t="s">
        <v>637</v>
      </c>
      <c r="O62" t="s">
        <v>643</v>
      </c>
      <c r="P62" t="s">
        <v>5</v>
      </c>
      <c r="Q62" t="s">
        <v>644</v>
      </c>
      <c r="R62" t="s">
        <v>638</v>
      </c>
      <c r="S62" t="s">
        <v>1083</v>
      </c>
      <c r="T62" t="s">
        <v>1084</v>
      </c>
    </row>
    <row r="63" spans="1:20" x14ac:dyDescent="0.25">
      <c r="A63" t="s">
        <v>22</v>
      </c>
      <c r="B63" t="s">
        <v>27</v>
      </c>
      <c r="C63">
        <v>80</v>
      </c>
      <c r="D63">
        <v>3</v>
      </c>
      <c r="E63" t="s">
        <v>1085</v>
      </c>
      <c r="F63">
        <v>278</v>
      </c>
      <c r="G63">
        <v>38</v>
      </c>
      <c r="H63" t="s">
        <v>645</v>
      </c>
      <c r="I63" t="s">
        <v>780</v>
      </c>
      <c r="J63" t="s">
        <v>801</v>
      </c>
      <c r="K63" t="s">
        <v>743</v>
      </c>
      <c r="L63" t="s">
        <v>773</v>
      </c>
      <c r="M63" t="s">
        <v>1086</v>
      </c>
      <c r="N63" t="s">
        <v>637</v>
      </c>
      <c r="O63" t="s">
        <v>646</v>
      </c>
      <c r="P63" t="s">
        <v>26</v>
      </c>
      <c r="Q63" t="s">
        <v>647</v>
      </c>
      <c r="R63" t="s">
        <v>638</v>
      </c>
      <c r="S63" t="s">
        <v>1087</v>
      </c>
      <c r="T63" t="s">
        <v>1088</v>
      </c>
    </row>
    <row r="64" spans="1:20" x14ac:dyDescent="0.25">
      <c r="A64" t="s">
        <v>241</v>
      </c>
      <c r="B64" t="s">
        <v>690</v>
      </c>
      <c r="C64">
        <v>87.2</v>
      </c>
      <c r="D64">
        <v>1</v>
      </c>
      <c r="E64" t="s">
        <v>1089</v>
      </c>
      <c r="F64">
        <v>94.2</v>
      </c>
      <c r="G64">
        <v>7</v>
      </c>
      <c r="H64" t="s">
        <v>663</v>
      </c>
      <c r="I64" t="s">
        <v>1090</v>
      </c>
      <c r="J64" t="s">
        <v>1091</v>
      </c>
      <c r="K64" t="s">
        <v>804</v>
      </c>
      <c r="L64" t="s">
        <v>1092</v>
      </c>
      <c r="M64" t="s">
        <v>1093</v>
      </c>
      <c r="N64" t="s">
        <v>637</v>
      </c>
      <c r="O64" t="s">
        <v>664</v>
      </c>
      <c r="P64" t="s">
        <v>23</v>
      </c>
      <c r="Q64" t="s">
        <v>665</v>
      </c>
      <c r="R64" t="s">
        <v>638</v>
      </c>
      <c r="S64" t="s">
        <v>1094</v>
      </c>
      <c r="T64" t="s">
        <v>1093</v>
      </c>
    </row>
    <row r="65" spans="1:20" x14ac:dyDescent="0.25">
      <c r="A65" t="s">
        <v>147</v>
      </c>
      <c r="B65" t="s">
        <v>148</v>
      </c>
      <c r="C65">
        <v>50</v>
      </c>
      <c r="D65">
        <v>6</v>
      </c>
      <c r="E65" t="s">
        <v>1095</v>
      </c>
      <c r="F65">
        <v>200</v>
      </c>
      <c r="G65">
        <v>0</v>
      </c>
      <c r="H65" t="s">
        <v>636</v>
      </c>
      <c r="I65" t="s">
        <v>1096</v>
      </c>
      <c r="J65" t="s">
        <v>653</v>
      </c>
      <c r="K65" t="s">
        <v>637</v>
      </c>
      <c r="L65" t="s">
        <v>638</v>
      </c>
      <c r="M65" t="s">
        <v>1093</v>
      </c>
      <c r="N65" t="s">
        <v>637</v>
      </c>
      <c r="O65" t="s">
        <v>654</v>
      </c>
      <c r="P65" t="s">
        <v>5</v>
      </c>
      <c r="Q65" t="s">
        <v>640</v>
      </c>
      <c r="R65" t="s">
        <v>638</v>
      </c>
      <c r="S65" t="s">
        <v>1097</v>
      </c>
      <c r="T65" t="s">
        <v>1093</v>
      </c>
    </row>
    <row r="66" spans="1:20" x14ac:dyDescent="0.25">
      <c r="A66" t="s">
        <v>116</v>
      </c>
      <c r="B66" t="s">
        <v>117</v>
      </c>
      <c r="C66">
        <v>12</v>
      </c>
      <c r="D66">
        <v>10</v>
      </c>
      <c r="E66" t="s">
        <v>1098</v>
      </c>
      <c r="F66">
        <v>140</v>
      </c>
      <c r="G66">
        <v>0</v>
      </c>
      <c r="H66" t="s">
        <v>645</v>
      </c>
      <c r="I66" t="s">
        <v>787</v>
      </c>
      <c r="J66" t="s">
        <v>1099</v>
      </c>
      <c r="K66" t="s">
        <v>744</v>
      </c>
      <c r="L66" t="s">
        <v>796</v>
      </c>
      <c r="M66" t="s">
        <v>1100</v>
      </c>
      <c r="N66" t="s">
        <v>637</v>
      </c>
      <c r="O66" t="s">
        <v>646</v>
      </c>
      <c r="P66" t="s">
        <v>26</v>
      </c>
      <c r="Q66" t="s">
        <v>647</v>
      </c>
      <c r="R66" t="s">
        <v>638</v>
      </c>
      <c r="S66" t="s">
        <v>1101</v>
      </c>
      <c r="T66" t="s">
        <v>1100</v>
      </c>
    </row>
    <row r="67" spans="1:20" x14ac:dyDescent="0.25">
      <c r="A67" t="s">
        <v>77</v>
      </c>
      <c r="B67" t="s">
        <v>78</v>
      </c>
      <c r="C67">
        <v>33.333333333333336</v>
      </c>
      <c r="D67">
        <v>6</v>
      </c>
      <c r="E67" t="s">
        <v>1102</v>
      </c>
      <c r="F67">
        <v>269.98</v>
      </c>
      <c r="G67">
        <v>0</v>
      </c>
      <c r="H67" t="s">
        <v>636</v>
      </c>
      <c r="I67" t="s">
        <v>832</v>
      </c>
      <c r="J67" t="s">
        <v>672</v>
      </c>
      <c r="K67" t="s">
        <v>637</v>
      </c>
      <c r="L67" t="s">
        <v>638</v>
      </c>
      <c r="M67" t="s">
        <v>1103</v>
      </c>
      <c r="N67" t="s">
        <v>637</v>
      </c>
      <c r="O67" t="s">
        <v>639</v>
      </c>
      <c r="P67" t="s">
        <v>5</v>
      </c>
      <c r="Q67" t="s">
        <v>640</v>
      </c>
      <c r="R67" t="s">
        <v>638</v>
      </c>
      <c r="S67" t="s">
        <v>1104</v>
      </c>
      <c r="T67" t="s">
        <v>1103</v>
      </c>
    </row>
    <row r="68" spans="1:20" x14ac:dyDescent="0.25">
      <c r="A68" t="s">
        <v>147</v>
      </c>
      <c r="B68" t="s">
        <v>148</v>
      </c>
      <c r="C68">
        <v>50</v>
      </c>
      <c r="D68">
        <v>6</v>
      </c>
      <c r="E68" t="s">
        <v>1105</v>
      </c>
      <c r="F68">
        <v>200</v>
      </c>
      <c r="G68">
        <v>0</v>
      </c>
      <c r="H68" t="s">
        <v>636</v>
      </c>
      <c r="I68" t="s">
        <v>1106</v>
      </c>
      <c r="J68" t="s">
        <v>676</v>
      </c>
      <c r="K68" t="s">
        <v>637</v>
      </c>
      <c r="L68" t="s">
        <v>638</v>
      </c>
      <c r="M68" t="s">
        <v>1107</v>
      </c>
      <c r="N68" t="s">
        <v>637</v>
      </c>
      <c r="O68" t="s">
        <v>639</v>
      </c>
      <c r="P68" t="s">
        <v>5</v>
      </c>
      <c r="Q68" t="s">
        <v>640</v>
      </c>
      <c r="R68" t="s">
        <v>638</v>
      </c>
      <c r="S68" t="s">
        <v>1108</v>
      </c>
      <c r="T68" t="s">
        <v>1107</v>
      </c>
    </row>
    <row r="69" spans="1:20" x14ac:dyDescent="0.25">
      <c r="A69" t="s">
        <v>147</v>
      </c>
      <c r="B69" t="s">
        <v>148</v>
      </c>
      <c r="C69">
        <v>50</v>
      </c>
      <c r="D69">
        <v>6</v>
      </c>
      <c r="E69" t="s">
        <v>1109</v>
      </c>
      <c r="F69">
        <v>200</v>
      </c>
      <c r="G69">
        <v>0</v>
      </c>
      <c r="H69" t="s">
        <v>636</v>
      </c>
      <c r="I69" t="s">
        <v>1106</v>
      </c>
      <c r="J69" t="s">
        <v>676</v>
      </c>
      <c r="K69" t="s">
        <v>637</v>
      </c>
      <c r="L69" t="s">
        <v>638</v>
      </c>
      <c r="M69" t="s">
        <v>1110</v>
      </c>
      <c r="N69" t="s">
        <v>637</v>
      </c>
      <c r="O69" t="s">
        <v>639</v>
      </c>
      <c r="P69" t="s">
        <v>5</v>
      </c>
      <c r="Q69" t="s">
        <v>640</v>
      </c>
      <c r="R69" t="s">
        <v>638</v>
      </c>
      <c r="S69" t="s">
        <v>1111</v>
      </c>
      <c r="T69" t="s">
        <v>1110</v>
      </c>
    </row>
    <row r="70" spans="1:20" x14ac:dyDescent="0.25">
      <c r="A70" t="s">
        <v>18</v>
      </c>
      <c r="B70" t="s">
        <v>19</v>
      </c>
      <c r="C70">
        <v>66.666666666666671</v>
      </c>
      <c r="D70">
        <v>3</v>
      </c>
      <c r="E70" t="s">
        <v>1112</v>
      </c>
      <c r="F70">
        <v>100</v>
      </c>
      <c r="G70">
        <v>0</v>
      </c>
      <c r="H70" t="s">
        <v>655</v>
      </c>
      <c r="I70" t="s">
        <v>784</v>
      </c>
      <c r="J70" t="s">
        <v>662</v>
      </c>
      <c r="K70" t="s">
        <v>637</v>
      </c>
      <c r="L70" t="s">
        <v>638</v>
      </c>
      <c r="M70" t="s">
        <v>1113</v>
      </c>
      <c r="N70" t="s">
        <v>637</v>
      </c>
      <c r="O70" t="s">
        <v>639</v>
      </c>
      <c r="P70" t="s">
        <v>5</v>
      </c>
      <c r="Q70" t="s">
        <v>640</v>
      </c>
      <c r="R70" t="s">
        <v>638</v>
      </c>
      <c r="S70" t="s">
        <v>1114</v>
      </c>
      <c r="T70" t="s">
        <v>1113</v>
      </c>
    </row>
    <row r="71" spans="1:20" x14ac:dyDescent="0.25">
      <c r="A71" t="s">
        <v>18</v>
      </c>
      <c r="B71" t="s">
        <v>19</v>
      </c>
      <c r="C71">
        <v>66.666666666666671</v>
      </c>
      <c r="D71">
        <v>3</v>
      </c>
      <c r="E71" t="s">
        <v>1115</v>
      </c>
      <c r="F71">
        <v>100</v>
      </c>
      <c r="G71">
        <v>0</v>
      </c>
      <c r="H71" t="s">
        <v>655</v>
      </c>
      <c r="I71" t="s">
        <v>784</v>
      </c>
      <c r="J71" t="s">
        <v>662</v>
      </c>
      <c r="K71" t="s">
        <v>637</v>
      </c>
      <c r="L71" t="s">
        <v>638</v>
      </c>
      <c r="M71" t="s">
        <v>1116</v>
      </c>
      <c r="N71" t="s">
        <v>637</v>
      </c>
      <c r="O71" t="s">
        <v>639</v>
      </c>
      <c r="P71" t="s">
        <v>5</v>
      </c>
      <c r="Q71" t="s">
        <v>640</v>
      </c>
      <c r="R71" t="s">
        <v>638</v>
      </c>
      <c r="S71" t="s">
        <v>1117</v>
      </c>
      <c r="T71" t="s">
        <v>1116</v>
      </c>
    </row>
    <row r="72" spans="1:20" x14ac:dyDescent="0.25">
      <c r="A72" t="s">
        <v>147</v>
      </c>
      <c r="B72" t="s">
        <v>148</v>
      </c>
      <c r="C72">
        <v>50</v>
      </c>
      <c r="D72">
        <v>6</v>
      </c>
      <c r="E72" t="s">
        <v>1118</v>
      </c>
      <c r="F72">
        <v>200</v>
      </c>
      <c r="G72">
        <v>0</v>
      </c>
      <c r="H72" t="s">
        <v>636</v>
      </c>
      <c r="I72" t="s">
        <v>1119</v>
      </c>
      <c r="J72" t="s">
        <v>666</v>
      </c>
      <c r="K72" t="s">
        <v>637</v>
      </c>
      <c r="L72" t="s">
        <v>638</v>
      </c>
      <c r="M72" t="s">
        <v>1116</v>
      </c>
      <c r="N72" t="s">
        <v>637</v>
      </c>
      <c r="O72" t="s">
        <v>643</v>
      </c>
      <c r="P72" t="s">
        <v>5</v>
      </c>
      <c r="Q72" t="s">
        <v>644</v>
      </c>
      <c r="R72" t="s">
        <v>638</v>
      </c>
      <c r="S72" t="s">
        <v>1120</v>
      </c>
      <c r="T72" t="s">
        <v>1121</v>
      </c>
    </row>
    <row r="73" spans="1:20" x14ac:dyDescent="0.25">
      <c r="A73" t="s">
        <v>147</v>
      </c>
      <c r="B73" t="s">
        <v>148</v>
      </c>
      <c r="C73">
        <v>50</v>
      </c>
      <c r="D73">
        <v>6</v>
      </c>
      <c r="E73" t="s">
        <v>1122</v>
      </c>
      <c r="F73">
        <v>200</v>
      </c>
      <c r="G73">
        <v>0</v>
      </c>
      <c r="H73" t="s">
        <v>636</v>
      </c>
      <c r="I73" t="s">
        <v>1123</v>
      </c>
      <c r="J73" t="s">
        <v>700</v>
      </c>
      <c r="K73" t="s">
        <v>637</v>
      </c>
      <c r="L73" t="s">
        <v>638</v>
      </c>
      <c r="M73" t="s">
        <v>1124</v>
      </c>
      <c r="N73" t="s">
        <v>637</v>
      </c>
      <c r="O73" t="s">
        <v>639</v>
      </c>
      <c r="P73" t="s">
        <v>5</v>
      </c>
      <c r="Q73" t="s">
        <v>640</v>
      </c>
      <c r="R73" t="s">
        <v>638</v>
      </c>
      <c r="S73" t="s">
        <v>1125</v>
      </c>
      <c r="T73" t="s">
        <v>1124</v>
      </c>
    </row>
    <row r="74" spans="1:20" x14ac:dyDescent="0.25">
      <c r="A74" t="s">
        <v>22</v>
      </c>
      <c r="B74" t="s">
        <v>213</v>
      </c>
      <c r="C74">
        <v>61.45</v>
      </c>
      <c r="D74">
        <v>1</v>
      </c>
      <c r="E74" t="s">
        <v>1126</v>
      </c>
      <c r="F74">
        <v>129.88999999999999</v>
      </c>
      <c r="G74">
        <v>7</v>
      </c>
      <c r="H74" t="s">
        <v>663</v>
      </c>
      <c r="I74" t="s">
        <v>1127</v>
      </c>
      <c r="J74" t="s">
        <v>1128</v>
      </c>
      <c r="K74" t="s">
        <v>710</v>
      </c>
      <c r="L74" t="s">
        <v>1129</v>
      </c>
      <c r="M74" t="s">
        <v>1130</v>
      </c>
      <c r="N74" t="s">
        <v>637</v>
      </c>
      <c r="O74" t="s">
        <v>664</v>
      </c>
      <c r="P74" t="s">
        <v>23</v>
      </c>
      <c r="Q74" t="s">
        <v>665</v>
      </c>
      <c r="R74" t="s">
        <v>638</v>
      </c>
      <c r="S74" t="s">
        <v>1131</v>
      </c>
      <c r="T74" t="s">
        <v>1130</v>
      </c>
    </row>
    <row r="75" spans="1:20" x14ac:dyDescent="0.25">
      <c r="A75" t="s">
        <v>22</v>
      </c>
      <c r="B75" t="s">
        <v>213</v>
      </c>
      <c r="C75">
        <v>61.44</v>
      </c>
      <c r="D75">
        <v>1</v>
      </c>
      <c r="E75" t="s">
        <v>1126</v>
      </c>
      <c r="F75">
        <v>129.88999999999999</v>
      </c>
      <c r="G75">
        <v>7</v>
      </c>
      <c r="H75" t="s">
        <v>663</v>
      </c>
      <c r="I75" t="s">
        <v>1127</v>
      </c>
      <c r="J75" t="s">
        <v>1128</v>
      </c>
      <c r="K75" t="s">
        <v>710</v>
      </c>
      <c r="L75" t="s">
        <v>1129</v>
      </c>
      <c r="M75" t="s">
        <v>1130</v>
      </c>
      <c r="N75" t="s">
        <v>637</v>
      </c>
      <c r="O75" t="s">
        <v>664</v>
      </c>
      <c r="P75" t="s">
        <v>23</v>
      </c>
      <c r="Q75" t="s">
        <v>665</v>
      </c>
      <c r="R75" t="s">
        <v>638</v>
      </c>
      <c r="S75" t="s">
        <v>1131</v>
      </c>
      <c r="T75" t="s">
        <v>1130</v>
      </c>
    </row>
    <row r="76" spans="1:20" x14ac:dyDescent="0.25">
      <c r="A76" t="s">
        <v>147</v>
      </c>
      <c r="B76" t="s">
        <v>148</v>
      </c>
      <c r="C76">
        <v>50</v>
      </c>
      <c r="D76">
        <v>6</v>
      </c>
      <c r="E76" t="s">
        <v>1132</v>
      </c>
      <c r="F76">
        <v>200</v>
      </c>
      <c r="G76">
        <v>0</v>
      </c>
      <c r="H76" t="s">
        <v>636</v>
      </c>
      <c r="I76" t="s">
        <v>1133</v>
      </c>
      <c r="J76" t="s">
        <v>653</v>
      </c>
      <c r="K76" t="s">
        <v>637</v>
      </c>
      <c r="L76" t="s">
        <v>638</v>
      </c>
      <c r="M76" t="s">
        <v>1134</v>
      </c>
      <c r="N76" t="s">
        <v>637</v>
      </c>
      <c r="O76" t="s">
        <v>639</v>
      </c>
      <c r="P76" t="s">
        <v>5</v>
      </c>
      <c r="Q76" t="s">
        <v>640</v>
      </c>
      <c r="R76" t="s">
        <v>638</v>
      </c>
      <c r="S76" t="s">
        <v>1135</v>
      </c>
      <c r="T76" t="s">
        <v>1134</v>
      </c>
    </row>
    <row r="77" spans="1:20" x14ac:dyDescent="0.25">
      <c r="A77" t="s">
        <v>22</v>
      </c>
      <c r="B77" t="s">
        <v>27</v>
      </c>
      <c r="C77">
        <v>80</v>
      </c>
      <c r="D77">
        <v>1</v>
      </c>
      <c r="E77" t="s">
        <v>1136</v>
      </c>
      <c r="F77">
        <v>80</v>
      </c>
      <c r="G77">
        <v>0</v>
      </c>
      <c r="H77" t="s">
        <v>645</v>
      </c>
      <c r="I77" t="s">
        <v>750</v>
      </c>
      <c r="J77" t="s">
        <v>1137</v>
      </c>
      <c r="K77" t="s">
        <v>1138</v>
      </c>
      <c r="L77" t="s">
        <v>757</v>
      </c>
      <c r="M77" t="s">
        <v>1139</v>
      </c>
      <c r="N77" t="s">
        <v>637</v>
      </c>
      <c r="O77" t="s">
        <v>646</v>
      </c>
      <c r="P77" t="s">
        <v>26</v>
      </c>
      <c r="Q77" t="s">
        <v>647</v>
      </c>
      <c r="R77" t="s">
        <v>638</v>
      </c>
      <c r="S77" t="s">
        <v>1140</v>
      </c>
      <c r="T77" t="s">
        <v>1139</v>
      </c>
    </row>
    <row r="78" spans="1:20" x14ac:dyDescent="0.25">
      <c r="A78" t="s">
        <v>22</v>
      </c>
      <c r="B78" t="s">
        <v>27</v>
      </c>
      <c r="C78">
        <v>66.333333333333329</v>
      </c>
      <c r="D78">
        <v>3</v>
      </c>
      <c r="E78" t="s">
        <v>1141</v>
      </c>
      <c r="F78">
        <v>266.8</v>
      </c>
      <c r="G78">
        <v>16.8</v>
      </c>
      <c r="H78" t="s">
        <v>663</v>
      </c>
      <c r="I78" t="s">
        <v>810</v>
      </c>
      <c r="J78" t="s">
        <v>811</v>
      </c>
      <c r="K78" t="s">
        <v>794</v>
      </c>
      <c r="L78" t="s">
        <v>812</v>
      </c>
      <c r="M78" t="s">
        <v>1142</v>
      </c>
      <c r="N78" t="s">
        <v>637</v>
      </c>
      <c r="O78" t="s">
        <v>664</v>
      </c>
      <c r="P78" t="s">
        <v>23</v>
      </c>
      <c r="Q78" t="s">
        <v>665</v>
      </c>
      <c r="R78" t="s">
        <v>638</v>
      </c>
      <c r="S78" t="s">
        <v>1143</v>
      </c>
      <c r="T78" t="s">
        <v>1142</v>
      </c>
    </row>
    <row r="79" spans="1:20" x14ac:dyDescent="0.25">
      <c r="A79" t="s">
        <v>22</v>
      </c>
      <c r="B79" t="s">
        <v>27</v>
      </c>
      <c r="C79">
        <v>80</v>
      </c>
      <c r="D79">
        <v>1</v>
      </c>
      <c r="E79" t="s">
        <v>1144</v>
      </c>
      <c r="F79">
        <v>80</v>
      </c>
      <c r="G79">
        <v>0</v>
      </c>
      <c r="H79" t="s">
        <v>645</v>
      </c>
      <c r="I79" t="s">
        <v>753</v>
      </c>
      <c r="J79" t="s">
        <v>1145</v>
      </c>
      <c r="K79" t="s">
        <v>706</v>
      </c>
      <c r="L79" t="s">
        <v>800</v>
      </c>
      <c r="M79" t="s">
        <v>1146</v>
      </c>
      <c r="N79" t="s">
        <v>637</v>
      </c>
      <c r="O79" t="s">
        <v>646</v>
      </c>
      <c r="P79" t="s">
        <v>26</v>
      </c>
      <c r="Q79" t="s">
        <v>647</v>
      </c>
      <c r="R79" t="s">
        <v>638</v>
      </c>
      <c r="S79" t="s">
        <v>1147</v>
      </c>
      <c r="T79" t="s">
        <v>1146</v>
      </c>
    </row>
    <row r="80" spans="1:20" x14ac:dyDescent="0.25">
      <c r="A80" t="s">
        <v>77</v>
      </c>
      <c r="B80" t="s">
        <v>78</v>
      </c>
      <c r="C80">
        <v>33.333333333333336</v>
      </c>
      <c r="D80">
        <v>3</v>
      </c>
      <c r="E80" t="s">
        <v>1148</v>
      </c>
      <c r="F80">
        <v>134.99</v>
      </c>
      <c r="G80">
        <v>0</v>
      </c>
      <c r="H80" t="s">
        <v>636</v>
      </c>
      <c r="I80" t="s">
        <v>1149</v>
      </c>
      <c r="J80" t="s">
        <v>707</v>
      </c>
      <c r="K80" t="s">
        <v>637</v>
      </c>
      <c r="L80" t="s">
        <v>638</v>
      </c>
      <c r="M80" t="s">
        <v>1150</v>
      </c>
      <c r="N80" t="s">
        <v>637</v>
      </c>
      <c r="O80" t="s">
        <v>639</v>
      </c>
      <c r="P80" t="s">
        <v>5</v>
      </c>
      <c r="Q80" t="s">
        <v>640</v>
      </c>
      <c r="R80" t="s">
        <v>638</v>
      </c>
      <c r="S80" t="s">
        <v>1151</v>
      </c>
      <c r="T80" t="s">
        <v>1150</v>
      </c>
    </row>
    <row r="81" spans="1:20" x14ac:dyDescent="0.25">
      <c r="A81" t="s">
        <v>147</v>
      </c>
      <c r="B81" t="s">
        <v>148</v>
      </c>
      <c r="C81">
        <v>50</v>
      </c>
      <c r="D81">
        <v>6</v>
      </c>
      <c r="E81" t="s">
        <v>1152</v>
      </c>
      <c r="F81">
        <v>200</v>
      </c>
      <c r="G81">
        <v>0</v>
      </c>
      <c r="H81" t="s">
        <v>636</v>
      </c>
      <c r="I81" t="s">
        <v>1153</v>
      </c>
      <c r="J81" t="s">
        <v>648</v>
      </c>
      <c r="K81" t="s">
        <v>637</v>
      </c>
      <c r="L81" t="s">
        <v>638</v>
      </c>
      <c r="M81" t="s">
        <v>1154</v>
      </c>
      <c r="N81" t="s">
        <v>637</v>
      </c>
      <c r="O81" t="s">
        <v>639</v>
      </c>
      <c r="P81" t="s">
        <v>5</v>
      </c>
      <c r="Q81" t="s">
        <v>640</v>
      </c>
      <c r="R81" t="s">
        <v>638</v>
      </c>
      <c r="S81" t="s">
        <v>1155</v>
      </c>
      <c r="T81" t="s">
        <v>1154</v>
      </c>
    </row>
    <row r="82" spans="1:20" x14ac:dyDescent="0.25">
      <c r="A82" t="s">
        <v>147</v>
      </c>
      <c r="B82" t="s">
        <v>148</v>
      </c>
      <c r="C82">
        <v>50</v>
      </c>
      <c r="D82">
        <v>6</v>
      </c>
      <c r="E82" t="s">
        <v>1156</v>
      </c>
      <c r="F82">
        <v>200</v>
      </c>
      <c r="G82">
        <v>0</v>
      </c>
      <c r="H82" t="s">
        <v>636</v>
      </c>
      <c r="I82" t="s">
        <v>777</v>
      </c>
      <c r="J82" t="s">
        <v>653</v>
      </c>
      <c r="K82" t="s">
        <v>637</v>
      </c>
      <c r="L82" t="s">
        <v>638</v>
      </c>
      <c r="M82" t="s">
        <v>1157</v>
      </c>
      <c r="N82" t="s">
        <v>637</v>
      </c>
      <c r="O82" t="s">
        <v>654</v>
      </c>
      <c r="P82" t="s">
        <v>5</v>
      </c>
      <c r="Q82" t="s">
        <v>640</v>
      </c>
      <c r="R82" t="s">
        <v>638</v>
      </c>
      <c r="S82" t="s">
        <v>1158</v>
      </c>
      <c r="T82" t="s">
        <v>1157</v>
      </c>
    </row>
    <row r="83" spans="1:20" x14ac:dyDescent="0.25">
      <c r="A83" t="s">
        <v>22</v>
      </c>
      <c r="B83" t="s">
        <v>27</v>
      </c>
      <c r="C83">
        <v>80</v>
      </c>
      <c r="D83">
        <v>1</v>
      </c>
      <c r="E83" t="s">
        <v>1159</v>
      </c>
      <c r="F83">
        <v>80</v>
      </c>
      <c r="G83">
        <v>0</v>
      </c>
      <c r="H83" t="s">
        <v>645</v>
      </c>
      <c r="I83" t="s">
        <v>754</v>
      </c>
      <c r="J83" t="s">
        <v>851</v>
      </c>
      <c r="K83" t="s">
        <v>720</v>
      </c>
      <c r="L83" t="s">
        <v>721</v>
      </c>
      <c r="M83" t="s">
        <v>1160</v>
      </c>
      <c r="N83" t="s">
        <v>637</v>
      </c>
      <c r="O83" t="s">
        <v>646</v>
      </c>
      <c r="P83" t="s">
        <v>26</v>
      </c>
      <c r="Q83" t="s">
        <v>647</v>
      </c>
      <c r="R83" t="s">
        <v>638</v>
      </c>
      <c r="S83" t="s">
        <v>637</v>
      </c>
      <c r="T83" t="s">
        <v>1157</v>
      </c>
    </row>
    <row r="84" spans="1:20" x14ac:dyDescent="0.25">
      <c r="A84" t="s">
        <v>77</v>
      </c>
      <c r="B84" t="s">
        <v>78</v>
      </c>
      <c r="C84">
        <v>33.333333333333336</v>
      </c>
      <c r="D84">
        <v>3</v>
      </c>
      <c r="E84" t="s">
        <v>1161</v>
      </c>
      <c r="F84">
        <v>182.99</v>
      </c>
      <c r="G84">
        <v>48</v>
      </c>
      <c r="H84" t="s">
        <v>636</v>
      </c>
      <c r="I84" t="s">
        <v>1162</v>
      </c>
      <c r="J84" t="s">
        <v>649</v>
      </c>
      <c r="K84" t="s">
        <v>637</v>
      </c>
      <c r="L84" t="s">
        <v>638</v>
      </c>
      <c r="M84" t="s">
        <v>1163</v>
      </c>
      <c r="N84" t="s">
        <v>637</v>
      </c>
      <c r="O84" t="s">
        <v>639</v>
      </c>
      <c r="P84" t="s">
        <v>5</v>
      </c>
      <c r="Q84" t="s">
        <v>640</v>
      </c>
      <c r="R84" t="s">
        <v>638</v>
      </c>
      <c r="S84" t="s">
        <v>1164</v>
      </c>
      <c r="T84" t="s">
        <v>1163</v>
      </c>
    </row>
    <row r="85" spans="1:20" x14ac:dyDescent="0.25">
      <c r="A85" t="s">
        <v>77</v>
      </c>
      <c r="B85" t="s">
        <v>78</v>
      </c>
      <c r="C85">
        <v>33.333333333333336</v>
      </c>
      <c r="D85">
        <v>3</v>
      </c>
      <c r="E85" t="s">
        <v>1165</v>
      </c>
      <c r="F85">
        <v>134.99</v>
      </c>
      <c r="G85">
        <v>0</v>
      </c>
      <c r="H85" t="s">
        <v>636</v>
      </c>
      <c r="I85" t="s">
        <v>717</v>
      </c>
      <c r="J85" t="s">
        <v>709</v>
      </c>
      <c r="K85" t="s">
        <v>637</v>
      </c>
      <c r="L85" t="s">
        <v>638</v>
      </c>
      <c r="M85" t="s">
        <v>1166</v>
      </c>
      <c r="N85" t="s">
        <v>637</v>
      </c>
      <c r="O85" t="s">
        <v>639</v>
      </c>
      <c r="P85" t="s">
        <v>5</v>
      </c>
      <c r="Q85" t="s">
        <v>640</v>
      </c>
      <c r="R85" t="s">
        <v>638</v>
      </c>
      <c r="S85" t="s">
        <v>1167</v>
      </c>
      <c r="T85" t="s">
        <v>1166</v>
      </c>
    </row>
    <row r="86" spans="1:20" x14ac:dyDescent="0.25">
      <c r="A86" t="s">
        <v>22</v>
      </c>
      <c r="B86" t="s">
        <v>27</v>
      </c>
      <c r="C86">
        <v>80</v>
      </c>
      <c r="D86">
        <v>1</v>
      </c>
      <c r="E86" t="s">
        <v>1168</v>
      </c>
      <c r="F86">
        <v>80</v>
      </c>
      <c r="G86">
        <v>0</v>
      </c>
      <c r="H86" t="s">
        <v>645</v>
      </c>
      <c r="I86" t="s">
        <v>1169</v>
      </c>
      <c r="J86" t="s">
        <v>1170</v>
      </c>
      <c r="K86" t="s">
        <v>843</v>
      </c>
      <c r="L86" t="s">
        <v>734</v>
      </c>
      <c r="M86" t="s">
        <v>1171</v>
      </c>
      <c r="N86" t="s">
        <v>637</v>
      </c>
      <c r="O86" t="s">
        <v>646</v>
      </c>
      <c r="P86" t="s">
        <v>26</v>
      </c>
      <c r="Q86" t="s">
        <v>647</v>
      </c>
      <c r="R86" t="s">
        <v>638</v>
      </c>
      <c r="S86" t="s">
        <v>1172</v>
      </c>
      <c r="T86" t="s">
        <v>1173</v>
      </c>
    </row>
    <row r="87" spans="1:20" x14ac:dyDescent="0.25">
      <c r="A87" t="s">
        <v>22</v>
      </c>
      <c r="B87" t="s">
        <v>27</v>
      </c>
      <c r="C87">
        <v>69.900000000000006</v>
      </c>
      <c r="D87">
        <v>10</v>
      </c>
      <c r="E87" t="s">
        <v>1174</v>
      </c>
      <c r="F87">
        <v>800</v>
      </c>
      <c r="G87">
        <v>0</v>
      </c>
      <c r="H87" t="s">
        <v>645</v>
      </c>
      <c r="I87" t="s">
        <v>768</v>
      </c>
      <c r="J87" t="s">
        <v>769</v>
      </c>
      <c r="K87" t="s">
        <v>758</v>
      </c>
      <c r="L87" t="s">
        <v>685</v>
      </c>
      <c r="M87" t="s">
        <v>1175</v>
      </c>
      <c r="N87" t="s">
        <v>637</v>
      </c>
      <c r="O87" t="s">
        <v>646</v>
      </c>
      <c r="P87" t="s">
        <v>26</v>
      </c>
      <c r="Q87" t="s">
        <v>647</v>
      </c>
      <c r="R87" t="s">
        <v>638</v>
      </c>
      <c r="S87" t="s">
        <v>1176</v>
      </c>
      <c r="T87" t="s">
        <v>1177</v>
      </c>
    </row>
    <row r="88" spans="1:20" x14ac:dyDescent="0.25">
      <c r="A88" t="s">
        <v>22</v>
      </c>
      <c r="B88" t="s">
        <v>27</v>
      </c>
      <c r="C88">
        <v>80</v>
      </c>
      <c r="D88">
        <v>1</v>
      </c>
      <c r="E88" t="s">
        <v>1178</v>
      </c>
      <c r="F88">
        <v>80</v>
      </c>
      <c r="G88">
        <v>0</v>
      </c>
      <c r="H88" t="s">
        <v>645</v>
      </c>
      <c r="I88" t="s">
        <v>768</v>
      </c>
      <c r="J88" t="s">
        <v>769</v>
      </c>
      <c r="K88" t="s">
        <v>758</v>
      </c>
      <c r="L88" t="s">
        <v>685</v>
      </c>
      <c r="M88" t="s">
        <v>1150</v>
      </c>
      <c r="N88" t="s">
        <v>637</v>
      </c>
      <c r="O88" t="s">
        <v>646</v>
      </c>
      <c r="P88" t="s">
        <v>26</v>
      </c>
      <c r="Q88" t="s">
        <v>647</v>
      </c>
      <c r="R88" t="s">
        <v>638</v>
      </c>
      <c r="S88" t="s">
        <v>1179</v>
      </c>
      <c r="T88" t="s">
        <v>1180</v>
      </c>
    </row>
    <row r="89" spans="1:20" x14ac:dyDescent="0.25">
      <c r="A89" t="s">
        <v>147</v>
      </c>
      <c r="B89" t="s">
        <v>148</v>
      </c>
      <c r="C89">
        <v>50</v>
      </c>
      <c r="D89">
        <v>6</v>
      </c>
      <c r="E89" t="s">
        <v>1181</v>
      </c>
      <c r="F89">
        <v>200</v>
      </c>
      <c r="G89">
        <v>0</v>
      </c>
      <c r="H89" t="s">
        <v>636</v>
      </c>
      <c r="I89" t="s">
        <v>1182</v>
      </c>
      <c r="J89" t="s">
        <v>684</v>
      </c>
      <c r="K89" t="s">
        <v>637</v>
      </c>
      <c r="L89" t="s">
        <v>638</v>
      </c>
      <c r="M89" t="s">
        <v>1183</v>
      </c>
      <c r="N89" t="s">
        <v>637</v>
      </c>
      <c r="O89" t="s">
        <v>643</v>
      </c>
      <c r="P89" t="s">
        <v>5</v>
      </c>
      <c r="Q89" t="s">
        <v>644</v>
      </c>
      <c r="R89" t="s">
        <v>638</v>
      </c>
      <c r="S89" t="s">
        <v>1184</v>
      </c>
      <c r="T89" t="s">
        <v>1183</v>
      </c>
    </row>
    <row r="90" spans="1:20" x14ac:dyDescent="0.25">
      <c r="A90" t="s">
        <v>22</v>
      </c>
      <c r="B90" t="s">
        <v>27</v>
      </c>
      <c r="C90">
        <v>80</v>
      </c>
      <c r="D90">
        <v>1</v>
      </c>
      <c r="E90" t="s">
        <v>1185</v>
      </c>
      <c r="F90">
        <v>80</v>
      </c>
      <c r="G90">
        <v>0</v>
      </c>
      <c r="H90" t="s">
        <v>645</v>
      </c>
      <c r="I90" t="s">
        <v>1186</v>
      </c>
      <c r="J90" t="s">
        <v>1187</v>
      </c>
      <c r="K90" t="s">
        <v>815</v>
      </c>
      <c r="L90" t="s">
        <v>762</v>
      </c>
      <c r="M90" t="s">
        <v>1188</v>
      </c>
      <c r="N90" t="s">
        <v>637</v>
      </c>
      <c r="O90" t="s">
        <v>646</v>
      </c>
      <c r="P90" t="s">
        <v>26</v>
      </c>
      <c r="Q90" t="s">
        <v>647</v>
      </c>
      <c r="R90" t="s">
        <v>638</v>
      </c>
      <c r="S90" t="s">
        <v>1189</v>
      </c>
      <c r="T90" t="s">
        <v>1190</v>
      </c>
    </row>
    <row r="91" spans="1:20" x14ac:dyDescent="0.25">
      <c r="A91" t="s">
        <v>600</v>
      </c>
      <c r="B91" t="s">
        <v>601</v>
      </c>
      <c r="C91">
        <v>139</v>
      </c>
      <c r="D91">
        <v>1</v>
      </c>
      <c r="E91" t="s">
        <v>1191</v>
      </c>
      <c r="F91">
        <v>215</v>
      </c>
      <c r="G91">
        <v>0</v>
      </c>
      <c r="H91" t="s">
        <v>697</v>
      </c>
      <c r="I91" t="s">
        <v>1192</v>
      </c>
      <c r="J91" t="s">
        <v>1193</v>
      </c>
      <c r="K91" t="s">
        <v>763</v>
      </c>
      <c r="L91" t="s">
        <v>1194</v>
      </c>
      <c r="M91" t="s">
        <v>1190</v>
      </c>
      <c r="N91" t="s">
        <v>761</v>
      </c>
      <c r="O91" t="s">
        <v>698</v>
      </c>
      <c r="P91" t="s">
        <v>692</v>
      </c>
      <c r="Q91" t="s">
        <v>693</v>
      </c>
      <c r="R91" t="s">
        <v>638</v>
      </c>
      <c r="S91" t="s">
        <v>1195</v>
      </c>
      <c r="T91" t="s">
        <v>1190</v>
      </c>
    </row>
    <row r="92" spans="1:20" x14ac:dyDescent="0.25">
      <c r="A92" t="s">
        <v>239</v>
      </c>
      <c r="B92" t="s">
        <v>245</v>
      </c>
      <c r="C92">
        <v>139</v>
      </c>
      <c r="D92">
        <v>1</v>
      </c>
      <c r="E92" t="s">
        <v>1191</v>
      </c>
      <c r="F92">
        <v>215</v>
      </c>
      <c r="G92">
        <v>0</v>
      </c>
      <c r="H92" t="s">
        <v>697</v>
      </c>
      <c r="I92" t="s">
        <v>1192</v>
      </c>
      <c r="J92" t="s">
        <v>1193</v>
      </c>
      <c r="K92" t="s">
        <v>763</v>
      </c>
      <c r="L92" t="s">
        <v>1194</v>
      </c>
      <c r="M92" t="s">
        <v>1190</v>
      </c>
      <c r="N92" t="s">
        <v>761</v>
      </c>
      <c r="O92" t="s">
        <v>698</v>
      </c>
      <c r="P92" t="s">
        <v>692</v>
      </c>
      <c r="Q92" t="s">
        <v>693</v>
      </c>
      <c r="R92" t="s">
        <v>638</v>
      </c>
      <c r="S92" t="s">
        <v>1195</v>
      </c>
      <c r="T92" t="s">
        <v>1190</v>
      </c>
    </row>
    <row r="93" spans="1:20" x14ac:dyDescent="0.25">
      <c r="A93" t="s">
        <v>241</v>
      </c>
      <c r="B93" t="s">
        <v>247</v>
      </c>
      <c r="C93">
        <v>139</v>
      </c>
      <c r="D93">
        <v>1</v>
      </c>
      <c r="E93" t="s">
        <v>1196</v>
      </c>
      <c r="F93">
        <v>215</v>
      </c>
      <c r="G93">
        <v>0</v>
      </c>
      <c r="H93" t="s">
        <v>697</v>
      </c>
      <c r="I93" t="s">
        <v>1197</v>
      </c>
      <c r="J93" t="s">
        <v>1198</v>
      </c>
      <c r="K93" t="s">
        <v>795</v>
      </c>
      <c r="L93" t="s">
        <v>1199</v>
      </c>
      <c r="M93" t="s">
        <v>1200</v>
      </c>
      <c r="N93" t="s">
        <v>761</v>
      </c>
      <c r="O93" t="s">
        <v>698</v>
      </c>
      <c r="P93" t="s">
        <v>692</v>
      </c>
      <c r="Q93" t="s">
        <v>693</v>
      </c>
      <c r="R93" t="s">
        <v>638</v>
      </c>
      <c r="S93" t="s">
        <v>1201</v>
      </c>
      <c r="T93" t="s">
        <v>1200</v>
      </c>
    </row>
    <row r="94" spans="1:20" x14ac:dyDescent="0.25">
      <c r="A94" t="s">
        <v>239</v>
      </c>
      <c r="B94" t="s">
        <v>245</v>
      </c>
      <c r="C94">
        <v>139</v>
      </c>
      <c r="D94">
        <v>1</v>
      </c>
      <c r="E94" t="s">
        <v>1196</v>
      </c>
      <c r="F94">
        <v>215</v>
      </c>
      <c r="G94">
        <v>0</v>
      </c>
      <c r="H94" t="s">
        <v>697</v>
      </c>
      <c r="I94" t="s">
        <v>1197</v>
      </c>
      <c r="J94" t="s">
        <v>1198</v>
      </c>
      <c r="K94" t="s">
        <v>795</v>
      </c>
      <c r="L94" t="s">
        <v>1199</v>
      </c>
      <c r="M94" t="s">
        <v>1200</v>
      </c>
      <c r="N94" t="s">
        <v>761</v>
      </c>
      <c r="O94" t="s">
        <v>698</v>
      </c>
      <c r="P94" t="s">
        <v>692</v>
      </c>
      <c r="Q94" t="s">
        <v>693</v>
      </c>
      <c r="R94" t="s">
        <v>638</v>
      </c>
      <c r="S94" t="s">
        <v>1201</v>
      </c>
      <c r="T94" t="s">
        <v>1200</v>
      </c>
    </row>
    <row r="95" spans="1:20" x14ac:dyDescent="0.25">
      <c r="A95" t="s">
        <v>147</v>
      </c>
      <c r="B95" t="s">
        <v>148</v>
      </c>
      <c r="C95">
        <v>50</v>
      </c>
      <c r="D95">
        <v>6</v>
      </c>
      <c r="E95" t="s">
        <v>1202</v>
      </c>
      <c r="F95">
        <v>200</v>
      </c>
      <c r="G95">
        <v>0</v>
      </c>
      <c r="H95" t="s">
        <v>636</v>
      </c>
      <c r="I95" t="s">
        <v>1203</v>
      </c>
      <c r="J95" t="s">
        <v>652</v>
      </c>
      <c r="K95" t="s">
        <v>637</v>
      </c>
      <c r="L95" t="s">
        <v>638</v>
      </c>
      <c r="M95" t="s">
        <v>1204</v>
      </c>
      <c r="N95" t="s">
        <v>637</v>
      </c>
      <c r="O95" t="s">
        <v>639</v>
      </c>
      <c r="P95" t="s">
        <v>5</v>
      </c>
      <c r="Q95" t="s">
        <v>640</v>
      </c>
      <c r="R95" t="s">
        <v>638</v>
      </c>
      <c r="S95" t="s">
        <v>1205</v>
      </c>
      <c r="T95" t="s">
        <v>1204</v>
      </c>
    </row>
    <row r="96" spans="1:20" x14ac:dyDescent="0.25">
      <c r="A96" t="s">
        <v>22</v>
      </c>
      <c r="B96" t="s">
        <v>27</v>
      </c>
      <c r="C96">
        <v>66.333333333333329</v>
      </c>
      <c r="D96">
        <v>6</v>
      </c>
      <c r="E96" t="s">
        <v>1206</v>
      </c>
      <c r="F96">
        <v>394</v>
      </c>
      <c r="G96">
        <v>0</v>
      </c>
      <c r="H96" t="s">
        <v>636</v>
      </c>
      <c r="I96" t="s">
        <v>1207</v>
      </c>
      <c r="J96" t="s">
        <v>658</v>
      </c>
      <c r="K96" t="s">
        <v>637</v>
      </c>
      <c r="L96" t="s">
        <v>638</v>
      </c>
      <c r="M96" t="s">
        <v>1208</v>
      </c>
      <c r="N96" t="s">
        <v>637</v>
      </c>
      <c r="O96" t="s">
        <v>643</v>
      </c>
      <c r="P96" t="s">
        <v>5</v>
      </c>
      <c r="Q96" t="s">
        <v>644</v>
      </c>
      <c r="R96" t="s">
        <v>638</v>
      </c>
      <c r="S96" t="s">
        <v>1209</v>
      </c>
      <c r="T96" t="s">
        <v>1210</v>
      </c>
    </row>
    <row r="97" spans="1:20" x14ac:dyDescent="0.25">
      <c r="A97" t="s">
        <v>241</v>
      </c>
      <c r="B97" t="s">
        <v>247</v>
      </c>
      <c r="C97">
        <v>159</v>
      </c>
      <c r="D97">
        <v>2</v>
      </c>
      <c r="E97" t="s">
        <v>1211</v>
      </c>
      <c r="F97">
        <v>258</v>
      </c>
      <c r="G97">
        <v>0</v>
      </c>
      <c r="H97" t="s">
        <v>636</v>
      </c>
      <c r="I97" t="s">
        <v>1212</v>
      </c>
      <c r="J97" t="s">
        <v>709</v>
      </c>
      <c r="K97" t="s">
        <v>637</v>
      </c>
      <c r="L97" t="s">
        <v>638</v>
      </c>
      <c r="M97" t="s">
        <v>1208</v>
      </c>
      <c r="N97" t="s">
        <v>637</v>
      </c>
      <c r="O97" t="s">
        <v>643</v>
      </c>
      <c r="P97" t="s">
        <v>5</v>
      </c>
      <c r="Q97" t="s">
        <v>644</v>
      </c>
      <c r="R97" t="s">
        <v>638</v>
      </c>
      <c r="S97" t="s">
        <v>1213</v>
      </c>
      <c r="T97" t="s">
        <v>1214</v>
      </c>
    </row>
    <row r="98" spans="1:20" x14ac:dyDescent="0.25">
      <c r="A98" t="s">
        <v>147</v>
      </c>
      <c r="B98" t="s">
        <v>148</v>
      </c>
      <c r="C98">
        <v>50</v>
      </c>
      <c r="D98">
        <v>6</v>
      </c>
      <c r="E98" t="s">
        <v>1215</v>
      </c>
      <c r="F98">
        <v>200</v>
      </c>
      <c r="G98">
        <v>0</v>
      </c>
      <c r="H98" t="s">
        <v>636</v>
      </c>
      <c r="I98" t="s">
        <v>1216</v>
      </c>
      <c r="J98" t="s">
        <v>666</v>
      </c>
      <c r="K98" t="s">
        <v>637</v>
      </c>
      <c r="L98" t="s">
        <v>638</v>
      </c>
      <c r="M98" t="s">
        <v>1217</v>
      </c>
      <c r="N98" t="s">
        <v>637</v>
      </c>
      <c r="O98" t="s">
        <v>643</v>
      </c>
      <c r="P98" t="s">
        <v>5</v>
      </c>
      <c r="Q98" t="s">
        <v>644</v>
      </c>
      <c r="R98" t="s">
        <v>638</v>
      </c>
      <c r="S98" t="s">
        <v>1218</v>
      </c>
      <c r="T98" t="s">
        <v>1217</v>
      </c>
    </row>
    <row r="99" spans="1:20" x14ac:dyDescent="0.25">
      <c r="A99" t="s">
        <v>147</v>
      </c>
      <c r="B99" t="s">
        <v>148</v>
      </c>
      <c r="C99">
        <v>50</v>
      </c>
      <c r="D99">
        <v>6</v>
      </c>
      <c r="E99" t="s">
        <v>1219</v>
      </c>
      <c r="F99">
        <v>200</v>
      </c>
      <c r="G99">
        <v>0</v>
      </c>
      <c r="H99" t="s">
        <v>636</v>
      </c>
      <c r="I99" t="s">
        <v>1220</v>
      </c>
      <c r="J99" t="s">
        <v>648</v>
      </c>
      <c r="K99" t="s">
        <v>637</v>
      </c>
      <c r="L99" t="s">
        <v>638</v>
      </c>
      <c r="M99" t="s">
        <v>1221</v>
      </c>
      <c r="N99" t="s">
        <v>637</v>
      </c>
      <c r="O99" t="s">
        <v>639</v>
      </c>
      <c r="P99" t="s">
        <v>5</v>
      </c>
      <c r="Q99" t="s">
        <v>640</v>
      </c>
      <c r="R99" t="s">
        <v>638</v>
      </c>
      <c r="S99" t="s">
        <v>1222</v>
      </c>
      <c r="T99" t="s">
        <v>1221</v>
      </c>
    </row>
    <row r="100" spans="1:20" x14ac:dyDescent="0.25">
      <c r="A100" t="s">
        <v>22</v>
      </c>
      <c r="B100" t="s">
        <v>27</v>
      </c>
      <c r="C100">
        <v>80</v>
      </c>
      <c r="D100">
        <v>1</v>
      </c>
      <c r="E100" t="s">
        <v>1223</v>
      </c>
      <c r="F100">
        <v>80</v>
      </c>
      <c r="G100">
        <v>0</v>
      </c>
      <c r="H100" t="s">
        <v>645</v>
      </c>
      <c r="I100" t="s">
        <v>860</v>
      </c>
      <c r="J100" t="s">
        <v>1224</v>
      </c>
      <c r="K100" t="s">
        <v>1225</v>
      </c>
      <c r="L100" t="s">
        <v>740</v>
      </c>
      <c r="M100" t="s">
        <v>1226</v>
      </c>
      <c r="N100" t="s">
        <v>637</v>
      </c>
      <c r="O100" t="s">
        <v>646</v>
      </c>
      <c r="P100" t="s">
        <v>26</v>
      </c>
      <c r="Q100" t="s">
        <v>647</v>
      </c>
      <c r="R100" t="s">
        <v>638</v>
      </c>
      <c r="S100" t="s">
        <v>1227</v>
      </c>
      <c r="T100" t="s">
        <v>1226</v>
      </c>
    </row>
    <row r="101" spans="1:20" x14ac:dyDescent="0.25">
      <c r="A101" t="s">
        <v>239</v>
      </c>
      <c r="B101" t="s">
        <v>245</v>
      </c>
      <c r="C101">
        <v>159</v>
      </c>
      <c r="D101">
        <v>1</v>
      </c>
      <c r="E101" t="s">
        <v>1228</v>
      </c>
      <c r="F101">
        <v>129</v>
      </c>
      <c r="G101">
        <v>0</v>
      </c>
      <c r="H101" t="s">
        <v>636</v>
      </c>
      <c r="I101" t="s">
        <v>1229</v>
      </c>
      <c r="J101" t="s">
        <v>687</v>
      </c>
      <c r="K101" t="s">
        <v>637</v>
      </c>
      <c r="L101" t="s">
        <v>638</v>
      </c>
      <c r="M101" t="s">
        <v>1230</v>
      </c>
      <c r="N101" t="s">
        <v>637</v>
      </c>
      <c r="O101" t="s">
        <v>643</v>
      </c>
      <c r="P101" t="s">
        <v>5</v>
      </c>
      <c r="Q101" t="s">
        <v>644</v>
      </c>
      <c r="R101" t="s">
        <v>638</v>
      </c>
      <c r="S101" t="s">
        <v>1231</v>
      </c>
      <c r="T101" t="s">
        <v>1230</v>
      </c>
    </row>
    <row r="102" spans="1:20" x14ac:dyDescent="0.25">
      <c r="A102" t="s">
        <v>239</v>
      </c>
      <c r="B102" t="s">
        <v>245</v>
      </c>
      <c r="C102">
        <v>159</v>
      </c>
      <c r="D102">
        <v>1</v>
      </c>
      <c r="E102" t="s">
        <v>1232</v>
      </c>
      <c r="F102">
        <v>129</v>
      </c>
      <c r="G102">
        <v>0</v>
      </c>
      <c r="H102" t="s">
        <v>636</v>
      </c>
      <c r="I102" t="s">
        <v>1233</v>
      </c>
      <c r="J102" t="s">
        <v>648</v>
      </c>
      <c r="K102" t="s">
        <v>637</v>
      </c>
      <c r="L102" t="s">
        <v>638</v>
      </c>
      <c r="M102" t="s">
        <v>1234</v>
      </c>
      <c r="N102" t="s">
        <v>637</v>
      </c>
      <c r="O102" t="s">
        <v>643</v>
      </c>
      <c r="P102" t="s">
        <v>5</v>
      </c>
      <c r="Q102" t="s">
        <v>644</v>
      </c>
      <c r="R102" t="s">
        <v>638</v>
      </c>
      <c r="S102" t="s">
        <v>1235</v>
      </c>
      <c r="T102" t="s">
        <v>1236</v>
      </c>
    </row>
    <row r="103" spans="1:20" x14ac:dyDescent="0.25">
      <c r="A103" t="s">
        <v>22</v>
      </c>
      <c r="B103" t="s">
        <v>27</v>
      </c>
      <c r="C103">
        <v>80</v>
      </c>
      <c r="D103">
        <v>1</v>
      </c>
      <c r="E103" t="s">
        <v>1237</v>
      </c>
      <c r="F103">
        <v>80</v>
      </c>
      <c r="G103">
        <v>0</v>
      </c>
      <c r="H103" t="s">
        <v>645</v>
      </c>
      <c r="I103" t="s">
        <v>827</v>
      </c>
      <c r="J103" t="s">
        <v>1238</v>
      </c>
      <c r="K103" t="s">
        <v>814</v>
      </c>
      <c r="L103" t="s">
        <v>749</v>
      </c>
      <c r="M103" t="s">
        <v>1239</v>
      </c>
      <c r="N103" t="s">
        <v>637</v>
      </c>
      <c r="O103" t="s">
        <v>651</v>
      </c>
      <c r="P103" t="s">
        <v>26</v>
      </c>
      <c r="Q103" t="s">
        <v>647</v>
      </c>
      <c r="R103" t="s">
        <v>638</v>
      </c>
      <c r="S103" t="s">
        <v>1240</v>
      </c>
      <c r="T103" t="s">
        <v>1241</v>
      </c>
    </row>
    <row r="104" spans="1:20" x14ac:dyDescent="0.25">
      <c r="A104" t="s">
        <v>239</v>
      </c>
      <c r="B104" t="s">
        <v>245</v>
      </c>
      <c r="C104">
        <v>159</v>
      </c>
      <c r="D104">
        <v>1</v>
      </c>
      <c r="E104" t="s">
        <v>1242</v>
      </c>
      <c r="F104">
        <v>129</v>
      </c>
      <c r="G104">
        <v>0</v>
      </c>
      <c r="H104" t="s">
        <v>636</v>
      </c>
      <c r="I104" t="s">
        <v>1243</v>
      </c>
      <c r="J104" t="s">
        <v>657</v>
      </c>
      <c r="K104" t="s">
        <v>637</v>
      </c>
      <c r="L104" t="s">
        <v>638</v>
      </c>
      <c r="M104" t="s">
        <v>1241</v>
      </c>
      <c r="N104" t="s">
        <v>637</v>
      </c>
      <c r="O104" t="s">
        <v>643</v>
      </c>
      <c r="P104" t="s">
        <v>5</v>
      </c>
      <c r="Q104" t="s">
        <v>644</v>
      </c>
      <c r="R104" t="s">
        <v>638</v>
      </c>
      <c r="S104" t="s">
        <v>1244</v>
      </c>
      <c r="T104" t="s">
        <v>1241</v>
      </c>
    </row>
    <row r="105" spans="1:20" x14ac:dyDescent="0.25">
      <c r="A105" t="s">
        <v>147</v>
      </c>
      <c r="B105" t="s">
        <v>148</v>
      </c>
      <c r="C105">
        <v>50</v>
      </c>
      <c r="D105">
        <v>6</v>
      </c>
      <c r="E105" t="s">
        <v>1245</v>
      </c>
      <c r="F105">
        <v>200</v>
      </c>
      <c r="G105">
        <v>0</v>
      </c>
      <c r="H105" t="s">
        <v>636</v>
      </c>
      <c r="I105" t="s">
        <v>1246</v>
      </c>
      <c r="J105" t="s">
        <v>648</v>
      </c>
      <c r="K105" t="s">
        <v>637</v>
      </c>
      <c r="L105" t="s">
        <v>638</v>
      </c>
      <c r="M105" t="s">
        <v>1247</v>
      </c>
      <c r="N105" t="s">
        <v>637</v>
      </c>
      <c r="O105" t="s">
        <v>639</v>
      </c>
      <c r="P105" t="s">
        <v>5</v>
      </c>
      <c r="Q105" t="s">
        <v>640</v>
      </c>
      <c r="R105" t="s">
        <v>638</v>
      </c>
      <c r="S105" t="s">
        <v>1248</v>
      </c>
      <c r="T105" t="s">
        <v>1247</v>
      </c>
    </row>
    <row r="106" spans="1:20" x14ac:dyDescent="0.25">
      <c r="A106" t="s">
        <v>147</v>
      </c>
      <c r="B106" t="s">
        <v>148</v>
      </c>
      <c r="C106">
        <v>33.333333333333336</v>
      </c>
      <c r="D106">
        <v>3</v>
      </c>
      <c r="E106" t="s">
        <v>1249</v>
      </c>
      <c r="F106">
        <v>100</v>
      </c>
      <c r="G106">
        <v>0</v>
      </c>
      <c r="H106" t="s">
        <v>636</v>
      </c>
      <c r="I106" t="s">
        <v>1250</v>
      </c>
      <c r="J106" t="s">
        <v>657</v>
      </c>
      <c r="K106" t="s">
        <v>637</v>
      </c>
      <c r="L106" t="s">
        <v>638</v>
      </c>
      <c r="M106" t="s">
        <v>1251</v>
      </c>
      <c r="N106" t="s">
        <v>637</v>
      </c>
      <c r="O106" t="s">
        <v>656</v>
      </c>
      <c r="P106" t="s">
        <v>5</v>
      </c>
      <c r="Q106" t="s">
        <v>644</v>
      </c>
      <c r="R106" t="s">
        <v>638</v>
      </c>
      <c r="S106" t="s">
        <v>1252</v>
      </c>
      <c r="T106" t="s">
        <v>1251</v>
      </c>
    </row>
    <row r="107" spans="1:20" x14ac:dyDescent="0.25">
      <c r="A107" t="s">
        <v>147</v>
      </c>
      <c r="B107" t="s">
        <v>148</v>
      </c>
      <c r="C107">
        <v>33.333333333333336</v>
      </c>
      <c r="D107">
        <v>3</v>
      </c>
      <c r="E107" t="s">
        <v>1253</v>
      </c>
      <c r="F107">
        <v>100</v>
      </c>
      <c r="G107">
        <v>0</v>
      </c>
      <c r="H107" t="s">
        <v>636</v>
      </c>
      <c r="I107" t="s">
        <v>1254</v>
      </c>
      <c r="J107" t="s">
        <v>661</v>
      </c>
      <c r="K107" t="s">
        <v>637</v>
      </c>
      <c r="L107" t="s">
        <v>638</v>
      </c>
      <c r="M107" t="s">
        <v>1255</v>
      </c>
      <c r="N107" t="s">
        <v>637</v>
      </c>
      <c r="O107" t="s">
        <v>639</v>
      </c>
      <c r="P107" t="s">
        <v>5</v>
      </c>
      <c r="Q107" t="s">
        <v>640</v>
      </c>
      <c r="R107" t="s">
        <v>638</v>
      </c>
      <c r="S107" t="s">
        <v>1256</v>
      </c>
      <c r="T107" t="s">
        <v>1255</v>
      </c>
    </row>
    <row r="108" spans="1:20" x14ac:dyDescent="0.25">
      <c r="A108" t="s">
        <v>147</v>
      </c>
      <c r="B108" t="s">
        <v>148</v>
      </c>
      <c r="C108">
        <v>33.333333333333336</v>
      </c>
      <c r="D108">
        <v>3</v>
      </c>
      <c r="E108" t="s">
        <v>1257</v>
      </c>
      <c r="F108">
        <v>100</v>
      </c>
      <c r="G108">
        <v>0</v>
      </c>
      <c r="H108" t="s">
        <v>636</v>
      </c>
      <c r="I108" t="s">
        <v>1258</v>
      </c>
      <c r="J108" t="s">
        <v>682</v>
      </c>
      <c r="K108" t="s">
        <v>637</v>
      </c>
      <c r="L108" t="s">
        <v>638</v>
      </c>
      <c r="M108" t="s">
        <v>1259</v>
      </c>
      <c r="N108" t="s">
        <v>637</v>
      </c>
      <c r="O108" t="s">
        <v>639</v>
      </c>
      <c r="P108" t="s">
        <v>5</v>
      </c>
      <c r="Q108" t="s">
        <v>640</v>
      </c>
      <c r="R108" t="s">
        <v>638</v>
      </c>
      <c r="S108" t="s">
        <v>1260</v>
      </c>
      <c r="T108" t="s">
        <v>1259</v>
      </c>
    </row>
    <row r="109" spans="1:20" x14ac:dyDescent="0.25">
      <c r="A109" t="s">
        <v>147</v>
      </c>
      <c r="B109" t="s">
        <v>148</v>
      </c>
      <c r="C109">
        <v>33.333333333333336</v>
      </c>
      <c r="D109">
        <v>3</v>
      </c>
      <c r="E109" t="s">
        <v>1261</v>
      </c>
      <c r="F109">
        <v>100</v>
      </c>
      <c r="G109">
        <v>0</v>
      </c>
      <c r="H109" t="s">
        <v>636</v>
      </c>
      <c r="I109" t="s">
        <v>1262</v>
      </c>
      <c r="J109" t="s">
        <v>648</v>
      </c>
      <c r="K109" t="s">
        <v>637</v>
      </c>
      <c r="L109" t="s">
        <v>638</v>
      </c>
      <c r="M109" t="s">
        <v>1263</v>
      </c>
      <c r="N109" t="s">
        <v>637</v>
      </c>
      <c r="O109" t="s">
        <v>639</v>
      </c>
      <c r="P109" t="s">
        <v>5</v>
      </c>
      <c r="Q109" t="s">
        <v>640</v>
      </c>
      <c r="R109" t="s">
        <v>638</v>
      </c>
      <c r="S109" t="s">
        <v>1264</v>
      </c>
      <c r="T109" t="s">
        <v>1263</v>
      </c>
    </row>
    <row r="110" spans="1:20" x14ac:dyDescent="0.25">
      <c r="A110" t="s">
        <v>147</v>
      </c>
      <c r="B110" t="s">
        <v>148</v>
      </c>
      <c r="C110">
        <v>33.333333333333336</v>
      </c>
      <c r="D110">
        <v>3</v>
      </c>
      <c r="E110" t="s">
        <v>1265</v>
      </c>
      <c r="F110">
        <v>100</v>
      </c>
      <c r="G110">
        <v>0</v>
      </c>
      <c r="H110" t="s">
        <v>636</v>
      </c>
      <c r="I110" t="s">
        <v>1262</v>
      </c>
      <c r="J110" t="s">
        <v>648</v>
      </c>
      <c r="K110" t="s">
        <v>637</v>
      </c>
      <c r="L110" t="s">
        <v>638</v>
      </c>
      <c r="M110" t="s">
        <v>1266</v>
      </c>
      <c r="N110" t="s">
        <v>637</v>
      </c>
      <c r="O110" t="s">
        <v>639</v>
      </c>
      <c r="P110" t="s">
        <v>5</v>
      </c>
      <c r="Q110" t="s">
        <v>640</v>
      </c>
      <c r="R110" t="s">
        <v>638</v>
      </c>
      <c r="S110" t="s">
        <v>1267</v>
      </c>
      <c r="T110" t="s">
        <v>1266</v>
      </c>
    </row>
    <row r="111" spans="1:20" x14ac:dyDescent="0.25">
      <c r="A111" t="s">
        <v>22</v>
      </c>
      <c r="B111" t="s">
        <v>27</v>
      </c>
      <c r="C111">
        <v>80</v>
      </c>
      <c r="D111">
        <v>1</v>
      </c>
      <c r="E111" t="s">
        <v>1268</v>
      </c>
      <c r="F111">
        <v>80</v>
      </c>
      <c r="G111">
        <v>0</v>
      </c>
      <c r="H111" t="s">
        <v>645</v>
      </c>
      <c r="I111" t="s">
        <v>739</v>
      </c>
      <c r="J111" t="s">
        <v>1269</v>
      </c>
      <c r="K111" t="s">
        <v>694</v>
      </c>
      <c r="L111" t="s">
        <v>725</v>
      </c>
      <c r="M111" t="s">
        <v>1270</v>
      </c>
      <c r="N111" t="s">
        <v>637</v>
      </c>
      <c r="O111" t="s">
        <v>646</v>
      </c>
      <c r="P111" t="s">
        <v>26</v>
      </c>
      <c r="Q111" t="s">
        <v>647</v>
      </c>
      <c r="R111" t="s">
        <v>638</v>
      </c>
      <c r="S111" t="s">
        <v>1271</v>
      </c>
      <c r="T111" t="s">
        <v>1272</v>
      </c>
    </row>
    <row r="112" spans="1:20" x14ac:dyDescent="0.25">
      <c r="A112" t="s">
        <v>147</v>
      </c>
      <c r="B112" t="s">
        <v>148</v>
      </c>
      <c r="C112">
        <v>50</v>
      </c>
      <c r="D112">
        <v>6</v>
      </c>
      <c r="E112" t="s">
        <v>1273</v>
      </c>
      <c r="F112">
        <v>200</v>
      </c>
      <c r="G112">
        <v>0</v>
      </c>
      <c r="H112" t="s">
        <v>636</v>
      </c>
      <c r="I112" t="s">
        <v>1274</v>
      </c>
      <c r="J112" t="s">
        <v>676</v>
      </c>
      <c r="K112" t="s">
        <v>637</v>
      </c>
      <c r="L112" t="s">
        <v>638</v>
      </c>
      <c r="M112" t="s">
        <v>1272</v>
      </c>
      <c r="N112" t="s">
        <v>637</v>
      </c>
      <c r="O112" t="s">
        <v>643</v>
      </c>
      <c r="P112" t="s">
        <v>5</v>
      </c>
      <c r="Q112" t="s">
        <v>644</v>
      </c>
      <c r="R112" t="s">
        <v>638</v>
      </c>
      <c r="S112" t="s">
        <v>1275</v>
      </c>
      <c r="T112" t="s">
        <v>1272</v>
      </c>
    </row>
    <row r="113" spans="1:20" x14ac:dyDescent="0.25">
      <c r="A113" t="s">
        <v>22</v>
      </c>
      <c r="B113" t="s">
        <v>27</v>
      </c>
      <c r="C113">
        <v>66.333333333333329</v>
      </c>
      <c r="D113">
        <v>3</v>
      </c>
      <c r="E113" t="s">
        <v>1276</v>
      </c>
      <c r="F113">
        <v>250</v>
      </c>
      <c r="G113">
        <v>0</v>
      </c>
      <c r="H113" t="s">
        <v>645</v>
      </c>
      <c r="I113" t="s">
        <v>831</v>
      </c>
      <c r="J113" t="s">
        <v>867</v>
      </c>
      <c r="K113" t="s">
        <v>868</v>
      </c>
      <c r="L113" t="s">
        <v>735</v>
      </c>
      <c r="M113" t="s">
        <v>1277</v>
      </c>
      <c r="N113" t="s">
        <v>637</v>
      </c>
      <c r="O113" t="s">
        <v>646</v>
      </c>
      <c r="P113" t="s">
        <v>26</v>
      </c>
      <c r="Q113" t="s">
        <v>647</v>
      </c>
      <c r="R113" t="s">
        <v>638</v>
      </c>
      <c r="S113" t="s">
        <v>1278</v>
      </c>
      <c r="T113" t="s">
        <v>1277</v>
      </c>
    </row>
    <row r="114" spans="1:20" x14ac:dyDescent="0.25">
      <c r="A114" t="s">
        <v>18</v>
      </c>
      <c r="B114" t="s">
        <v>19</v>
      </c>
      <c r="C114">
        <v>66.666666666666671</v>
      </c>
      <c r="D114">
        <v>3</v>
      </c>
      <c r="E114" t="s">
        <v>1279</v>
      </c>
      <c r="F114">
        <v>129</v>
      </c>
      <c r="G114">
        <v>0</v>
      </c>
      <c r="H114" t="s">
        <v>645</v>
      </c>
      <c r="I114" t="s">
        <v>826</v>
      </c>
      <c r="J114" t="s">
        <v>1280</v>
      </c>
      <c r="K114" t="s">
        <v>841</v>
      </c>
      <c r="L114" t="s">
        <v>731</v>
      </c>
      <c r="M114" t="s">
        <v>1281</v>
      </c>
      <c r="N114" t="s">
        <v>637</v>
      </c>
      <c r="O114" t="s">
        <v>646</v>
      </c>
      <c r="P114" t="s">
        <v>26</v>
      </c>
      <c r="Q114" t="s">
        <v>647</v>
      </c>
      <c r="R114" t="s">
        <v>638</v>
      </c>
      <c r="S114" t="s">
        <v>1282</v>
      </c>
      <c r="T114" t="s">
        <v>1281</v>
      </c>
    </row>
    <row r="115" spans="1:20" x14ac:dyDescent="0.25">
      <c r="A115" t="s">
        <v>22</v>
      </c>
      <c r="B115" t="s">
        <v>27</v>
      </c>
      <c r="C115">
        <v>66.333333333333329</v>
      </c>
      <c r="D115">
        <v>3</v>
      </c>
      <c r="E115" t="s">
        <v>1283</v>
      </c>
      <c r="F115">
        <v>197</v>
      </c>
      <c r="G115">
        <v>0</v>
      </c>
      <c r="H115" t="s">
        <v>636</v>
      </c>
      <c r="I115" t="s">
        <v>1284</v>
      </c>
      <c r="J115" t="s">
        <v>666</v>
      </c>
      <c r="K115" t="s">
        <v>637</v>
      </c>
      <c r="L115" t="s">
        <v>638</v>
      </c>
      <c r="M115" t="s">
        <v>1285</v>
      </c>
      <c r="N115" t="s">
        <v>637</v>
      </c>
      <c r="O115" t="s">
        <v>639</v>
      </c>
      <c r="P115" t="s">
        <v>5</v>
      </c>
      <c r="Q115" t="s">
        <v>640</v>
      </c>
      <c r="R115" t="s">
        <v>638</v>
      </c>
      <c r="S115" t="s">
        <v>1286</v>
      </c>
      <c r="T115" t="s">
        <v>1287</v>
      </c>
    </row>
    <row r="116" spans="1:20" x14ac:dyDescent="0.25">
      <c r="A116" t="s">
        <v>240</v>
      </c>
      <c r="B116" t="s">
        <v>246</v>
      </c>
      <c r="C116">
        <v>159</v>
      </c>
      <c r="D116">
        <v>2</v>
      </c>
      <c r="E116" t="s">
        <v>1288</v>
      </c>
      <c r="F116">
        <v>258</v>
      </c>
      <c r="G116">
        <v>0</v>
      </c>
      <c r="H116" t="s">
        <v>636</v>
      </c>
      <c r="I116" t="s">
        <v>1289</v>
      </c>
      <c r="J116" t="s">
        <v>648</v>
      </c>
      <c r="K116" t="s">
        <v>637</v>
      </c>
      <c r="L116" t="s">
        <v>638</v>
      </c>
      <c r="M116" t="s">
        <v>1290</v>
      </c>
      <c r="N116" t="s">
        <v>637</v>
      </c>
      <c r="O116" t="s">
        <v>639</v>
      </c>
      <c r="P116" t="s">
        <v>5</v>
      </c>
      <c r="Q116" t="s">
        <v>640</v>
      </c>
      <c r="R116" t="s">
        <v>638</v>
      </c>
      <c r="S116" t="s">
        <v>1291</v>
      </c>
      <c r="T116" t="s">
        <v>1290</v>
      </c>
    </row>
    <row r="117" spans="1:20" x14ac:dyDescent="0.25">
      <c r="A117" t="s">
        <v>22</v>
      </c>
      <c r="B117" t="s">
        <v>27</v>
      </c>
      <c r="C117">
        <v>66.333333333333329</v>
      </c>
      <c r="D117">
        <v>3</v>
      </c>
      <c r="E117" t="s">
        <v>1292</v>
      </c>
      <c r="F117">
        <v>197</v>
      </c>
      <c r="G117">
        <v>0</v>
      </c>
      <c r="H117" t="s">
        <v>636</v>
      </c>
      <c r="I117" t="s">
        <v>1293</v>
      </c>
      <c r="J117" t="s">
        <v>650</v>
      </c>
      <c r="K117" t="s">
        <v>637</v>
      </c>
      <c r="L117" t="s">
        <v>638</v>
      </c>
      <c r="M117" t="s">
        <v>1294</v>
      </c>
      <c r="N117" t="s">
        <v>637</v>
      </c>
      <c r="O117" t="s">
        <v>643</v>
      </c>
      <c r="P117" t="s">
        <v>5</v>
      </c>
      <c r="Q117" t="s">
        <v>644</v>
      </c>
      <c r="R117" t="s">
        <v>638</v>
      </c>
      <c r="S117" t="s">
        <v>1295</v>
      </c>
      <c r="T117" t="s">
        <v>1294</v>
      </c>
    </row>
    <row r="118" spans="1:20" x14ac:dyDescent="0.25">
      <c r="A118" t="s">
        <v>147</v>
      </c>
      <c r="B118" t="s">
        <v>148</v>
      </c>
      <c r="C118">
        <v>33.333333333333336</v>
      </c>
      <c r="D118">
        <v>3</v>
      </c>
      <c r="E118" t="s">
        <v>1296</v>
      </c>
      <c r="F118">
        <v>100</v>
      </c>
      <c r="G118">
        <v>0</v>
      </c>
      <c r="H118" t="s">
        <v>655</v>
      </c>
      <c r="I118" t="s">
        <v>1297</v>
      </c>
      <c r="J118" t="s">
        <v>696</v>
      </c>
      <c r="K118" t="s">
        <v>637</v>
      </c>
      <c r="L118" t="s">
        <v>638</v>
      </c>
      <c r="M118" t="s">
        <v>1298</v>
      </c>
      <c r="N118" t="s">
        <v>637</v>
      </c>
      <c r="O118" t="s">
        <v>639</v>
      </c>
      <c r="P118" t="s">
        <v>5</v>
      </c>
      <c r="Q118" t="s">
        <v>640</v>
      </c>
      <c r="R118" t="s">
        <v>638</v>
      </c>
      <c r="S118" t="s">
        <v>1299</v>
      </c>
      <c r="T118" t="s">
        <v>1298</v>
      </c>
    </row>
    <row r="119" spans="1:20" x14ac:dyDescent="0.25">
      <c r="A119" t="s">
        <v>77</v>
      </c>
      <c r="B119" t="s">
        <v>78</v>
      </c>
      <c r="C119">
        <v>33.333333333333336</v>
      </c>
      <c r="D119">
        <v>3</v>
      </c>
      <c r="E119" t="s">
        <v>1300</v>
      </c>
      <c r="F119">
        <v>134.99</v>
      </c>
      <c r="G119">
        <v>0</v>
      </c>
      <c r="H119" t="s">
        <v>636</v>
      </c>
      <c r="I119" t="s">
        <v>1301</v>
      </c>
      <c r="J119" t="s">
        <v>838</v>
      </c>
      <c r="K119" t="s">
        <v>637</v>
      </c>
      <c r="L119" t="s">
        <v>638</v>
      </c>
      <c r="M119" t="s">
        <v>1298</v>
      </c>
      <c r="N119" t="s">
        <v>637</v>
      </c>
      <c r="O119" t="s">
        <v>639</v>
      </c>
      <c r="P119" t="s">
        <v>5</v>
      </c>
      <c r="Q119" t="s">
        <v>640</v>
      </c>
      <c r="R119" t="s">
        <v>638</v>
      </c>
      <c r="S119" t="s">
        <v>1302</v>
      </c>
      <c r="T119" t="s">
        <v>1298</v>
      </c>
    </row>
    <row r="120" spans="1:20" x14ac:dyDescent="0.25">
      <c r="A120" t="s">
        <v>18</v>
      </c>
      <c r="B120" t="s">
        <v>19</v>
      </c>
      <c r="C120">
        <v>66.666666666666671</v>
      </c>
      <c r="D120">
        <v>3</v>
      </c>
      <c r="E120" t="s">
        <v>1303</v>
      </c>
      <c r="F120">
        <v>100</v>
      </c>
      <c r="G120">
        <v>0</v>
      </c>
      <c r="H120" t="s">
        <v>636</v>
      </c>
      <c r="I120" t="s">
        <v>1293</v>
      </c>
      <c r="J120" t="s">
        <v>650</v>
      </c>
      <c r="K120" t="s">
        <v>637</v>
      </c>
      <c r="L120" t="s">
        <v>638</v>
      </c>
      <c r="M120" t="s">
        <v>1304</v>
      </c>
      <c r="N120" t="s">
        <v>637</v>
      </c>
      <c r="O120" t="s">
        <v>643</v>
      </c>
      <c r="P120" t="s">
        <v>5</v>
      </c>
      <c r="Q120" t="s">
        <v>644</v>
      </c>
      <c r="R120" t="s">
        <v>638</v>
      </c>
      <c r="S120" t="s">
        <v>1305</v>
      </c>
      <c r="T120" t="s">
        <v>1304</v>
      </c>
    </row>
    <row r="121" spans="1:20" x14ac:dyDescent="0.25">
      <c r="A121" t="s">
        <v>22</v>
      </c>
      <c r="B121" t="s">
        <v>27</v>
      </c>
      <c r="C121">
        <v>80</v>
      </c>
      <c r="D121">
        <v>3</v>
      </c>
      <c r="E121" t="s">
        <v>1306</v>
      </c>
      <c r="F121">
        <v>278</v>
      </c>
      <c r="G121">
        <v>38</v>
      </c>
      <c r="H121" t="s">
        <v>645</v>
      </c>
      <c r="I121" t="s">
        <v>1307</v>
      </c>
      <c r="J121" t="s">
        <v>1308</v>
      </c>
      <c r="K121" t="s">
        <v>718</v>
      </c>
      <c r="L121" t="s">
        <v>660</v>
      </c>
      <c r="M121" t="s">
        <v>1309</v>
      </c>
      <c r="N121" t="s">
        <v>637</v>
      </c>
      <c r="O121" t="s">
        <v>651</v>
      </c>
      <c r="P121" t="s">
        <v>26</v>
      </c>
      <c r="Q121" t="s">
        <v>647</v>
      </c>
      <c r="R121" t="s">
        <v>638</v>
      </c>
      <c r="S121" t="s">
        <v>1310</v>
      </c>
      <c r="T121" t="s">
        <v>1309</v>
      </c>
    </row>
    <row r="122" spans="1:20" x14ac:dyDescent="0.25">
      <c r="A122" t="s">
        <v>516</v>
      </c>
      <c r="B122" t="s">
        <v>120</v>
      </c>
      <c r="C122">
        <v>75</v>
      </c>
      <c r="D122">
        <v>1</v>
      </c>
      <c r="E122" t="s">
        <v>1311</v>
      </c>
      <c r="F122">
        <v>135</v>
      </c>
      <c r="G122">
        <v>60</v>
      </c>
      <c r="H122" t="s">
        <v>645</v>
      </c>
      <c r="I122" t="s">
        <v>816</v>
      </c>
      <c r="J122" t="s">
        <v>1312</v>
      </c>
      <c r="K122" t="s">
        <v>701</v>
      </c>
      <c r="L122" t="s">
        <v>830</v>
      </c>
      <c r="M122" t="s">
        <v>1285</v>
      </c>
      <c r="N122" t="s">
        <v>637</v>
      </c>
      <c r="O122" t="s">
        <v>646</v>
      </c>
      <c r="P122" t="s">
        <v>26</v>
      </c>
      <c r="Q122" t="s">
        <v>647</v>
      </c>
      <c r="R122" t="s">
        <v>638</v>
      </c>
      <c r="S122" t="s">
        <v>1313</v>
      </c>
      <c r="T122" t="s">
        <v>1314</v>
      </c>
    </row>
    <row r="123" spans="1:20" x14ac:dyDescent="0.25">
      <c r="A123" t="s">
        <v>600</v>
      </c>
      <c r="B123" t="s">
        <v>601</v>
      </c>
      <c r="C123">
        <v>139</v>
      </c>
      <c r="D123">
        <v>1</v>
      </c>
      <c r="E123" t="s">
        <v>1315</v>
      </c>
      <c r="F123">
        <v>139</v>
      </c>
      <c r="G123">
        <v>0</v>
      </c>
      <c r="H123" t="s">
        <v>645</v>
      </c>
      <c r="I123" t="s">
        <v>1316</v>
      </c>
      <c r="J123" t="s">
        <v>1317</v>
      </c>
      <c r="K123" t="s">
        <v>770</v>
      </c>
      <c r="L123" t="s">
        <v>786</v>
      </c>
      <c r="M123" t="s">
        <v>1318</v>
      </c>
      <c r="N123" t="s">
        <v>637</v>
      </c>
      <c r="O123" t="s">
        <v>646</v>
      </c>
      <c r="P123" t="s">
        <v>26</v>
      </c>
      <c r="Q123" t="s">
        <v>647</v>
      </c>
      <c r="R123" t="s">
        <v>638</v>
      </c>
      <c r="S123" t="s">
        <v>1319</v>
      </c>
      <c r="T123" t="s">
        <v>1318</v>
      </c>
    </row>
    <row r="124" spans="1:20" x14ac:dyDescent="0.25">
      <c r="A124" t="s">
        <v>22</v>
      </c>
      <c r="B124" t="s">
        <v>27</v>
      </c>
      <c r="C124">
        <v>66.333333333333329</v>
      </c>
      <c r="D124">
        <v>3</v>
      </c>
      <c r="E124" t="s">
        <v>1320</v>
      </c>
      <c r="F124">
        <v>197</v>
      </c>
      <c r="G124">
        <v>0</v>
      </c>
      <c r="H124" t="s">
        <v>636</v>
      </c>
      <c r="I124" t="s">
        <v>1321</v>
      </c>
      <c r="J124" t="s">
        <v>642</v>
      </c>
      <c r="K124" t="s">
        <v>637</v>
      </c>
      <c r="L124" t="s">
        <v>638</v>
      </c>
      <c r="M124" t="s">
        <v>1322</v>
      </c>
      <c r="N124" t="s">
        <v>637</v>
      </c>
      <c r="O124" t="s">
        <v>643</v>
      </c>
      <c r="P124" t="s">
        <v>5</v>
      </c>
      <c r="Q124" t="s">
        <v>644</v>
      </c>
      <c r="R124" t="s">
        <v>638</v>
      </c>
      <c r="S124" t="s">
        <v>1323</v>
      </c>
      <c r="T124" t="s">
        <v>1324</v>
      </c>
    </row>
    <row r="125" spans="1:20" x14ac:dyDescent="0.25">
      <c r="A125" t="s">
        <v>600</v>
      </c>
      <c r="B125" t="s">
        <v>601</v>
      </c>
      <c r="C125">
        <v>159</v>
      </c>
      <c r="D125">
        <v>1</v>
      </c>
      <c r="E125" t="s">
        <v>1325</v>
      </c>
      <c r="F125">
        <v>99</v>
      </c>
      <c r="G125">
        <v>0</v>
      </c>
      <c r="H125" t="s">
        <v>636</v>
      </c>
      <c r="I125" t="s">
        <v>752</v>
      </c>
      <c r="J125" t="s">
        <v>676</v>
      </c>
      <c r="K125" t="s">
        <v>637</v>
      </c>
      <c r="L125" t="s">
        <v>638</v>
      </c>
      <c r="M125" t="s">
        <v>1326</v>
      </c>
      <c r="N125" t="s">
        <v>637</v>
      </c>
      <c r="O125" t="s">
        <v>639</v>
      </c>
      <c r="P125" t="s">
        <v>5</v>
      </c>
      <c r="Q125" t="s">
        <v>640</v>
      </c>
      <c r="R125" t="s">
        <v>638</v>
      </c>
      <c r="S125" t="s">
        <v>1327</v>
      </c>
      <c r="T125" t="s">
        <v>1326</v>
      </c>
    </row>
    <row r="126" spans="1:20" x14ac:dyDescent="0.25">
      <c r="A126" t="s">
        <v>72</v>
      </c>
      <c r="B126" t="s">
        <v>716</v>
      </c>
      <c r="C126">
        <v>83</v>
      </c>
      <c r="D126">
        <v>1</v>
      </c>
      <c r="E126" t="s">
        <v>1328</v>
      </c>
      <c r="F126">
        <v>83</v>
      </c>
      <c r="G126">
        <v>0</v>
      </c>
      <c r="H126" t="s">
        <v>645</v>
      </c>
      <c r="I126" t="s">
        <v>756</v>
      </c>
      <c r="J126" t="s">
        <v>1329</v>
      </c>
      <c r="K126" t="s">
        <v>1330</v>
      </c>
      <c r="L126" t="s">
        <v>733</v>
      </c>
      <c r="M126" t="s">
        <v>1331</v>
      </c>
      <c r="N126" t="s">
        <v>637</v>
      </c>
      <c r="O126" t="s">
        <v>646</v>
      </c>
      <c r="P126" t="s">
        <v>26</v>
      </c>
      <c r="Q126" t="s">
        <v>647</v>
      </c>
      <c r="R126" t="s">
        <v>638</v>
      </c>
      <c r="S126" t="s">
        <v>1332</v>
      </c>
      <c r="T126" t="s">
        <v>1331</v>
      </c>
    </row>
    <row r="127" spans="1:20" x14ac:dyDescent="0.25">
      <c r="A127" t="s">
        <v>147</v>
      </c>
      <c r="B127" t="s">
        <v>148</v>
      </c>
      <c r="C127">
        <v>50</v>
      </c>
      <c r="D127">
        <v>6</v>
      </c>
      <c r="E127" t="s">
        <v>1333</v>
      </c>
      <c r="F127">
        <v>200</v>
      </c>
      <c r="G127">
        <v>0</v>
      </c>
      <c r="H127" t="s">
        <v>636</v>
      </c>
      <c r="I127" t="s">
        <v>1334</v>
      </c>
      <c r="J127" t="s">
        <v>648</v>
      </c>
      <c r="K127" t="s">
        <v>637</v>
      </c>
      <c r="L127" t="s">
        <v>638</v>
      </c>
      <c r="M127" t="s">
        <v>1335</v>
      </c>
      <c r="N127" t="s">
        <v>637</v>
      </c>
      <c r="O127" t="s">
        <v>639</v>
      </c>
      <c r="P127" t="s">
        <v>5</v>
      </c>
      <c r="Q127" t="s">
        <v>640</v>
      </c>
      <c r="R127" t="s">
        <v>638</v>
      </c>
      <c r="S127" t="s">
        <v>1336</v>
      </c>
      <c r="T127" t="s">
        <v>1335</v>
      </c>
    </row>
    <row r="128" spans="1:20" x14ac:dyDescent="0.25">
      <c r="A128" t="s">
        <v>18</v>
      </c>
      <c r="B128" t="s">
        <v>19</v>
      </c>
      <c r="C128">
        <v>66.666666666666671</v>
      </c>
      <c r="D128">
        <v>3</v>
      </c>
      <c r="E128" t="s">
        <v>1337</v>
      </c>
      <c r="F128">
        <v>188</v>
      </c>
      <c r="G128">
        <v>0</v>
      </c>
      <c r="H128" t="s">
        <v>645</v>
      </c>
      <c r="I128" t="s">
        <v>807</v>
      </c>
      <c r="J128" t="s">
        <v>1338</v>
      </c>
      <c r="K128" t="s">
        <v>833</v>
      </c>
      <c r="L128" t="s">
        <v>781</v>
      </c>
      <c r="M128" t="s">
        <v>1335</v>
      </c>
      <c r="N128" t="s">
        <v>637</v>
      </c>
      <c r="O128" t="s">
        <v>646</v>
      </c>
      <c r="P128" t="s">
        <v>26</v>
      </c>
      <c r="Q128" t="s">
        <v>647</v>
      </c>
      <c r="R128" t="s">
        <v>638</v>
      </c>
      <c r="S128" t="s">
        <v>1339</v>
      </c>
      <c r="T128" t="s">
        <v>1335</v>
      </c>
    </row>
    <row r="129" spans="1:20" x14ac:dyDescent="0.25">
      <c r="A129" t="s">
        <v>14</v>
      </c>
      <c r="B129" t="s">
        <v>15</v>
      </c>
      <c r="C129">
        <v>59</v>
      </c>
      <c r="D129">
        <v>1</v>
      </c>
      <c r="E129" t="s">
        <v>1337</v>
      </c>
      <c r="F129">
        <v>188</v>
      </c>
      <c r="G129">
        <v>0</v>
      </c>
      <c r="H129" t="s">
        <v>645</v>
      </c>
      <c r="I129" t="s">
        <v>807</v>
      </c>
      <c r="J129" t="s">
        <v>1338</v>
      </c>
      <c r="K129" t="s">
        <v>833</v>
      </c>
      <c r="L129" t="s">
        <v>781</v>
      </c>
      <c r="M129" t="s">
        <v>1335</v>
      </c>
      <c r="N129" t="s">
        <v>637</v>
      </c>
      <c r="O129" t="s">
        <v>646</v>
      </c>
      <c r="P129" t="s">
        <v>26</v>
      </c>
      <c r="Q129" t="s">
        <v>647</v>
      </c>
      <c r="R129" t="s">
        <v>638</v>
      </c>
      <c r="S129" t="s">
        <v>1339</v>
      </c>
      <c r="T129" t="s">
        <v>1335</v>
      </c>
    </row>
    <row r="130" spans="1:20" x14ac:dyDescent="0.25">
      <c r="A130" t="s">
        <v>22</v>
      </c>
      <c r="B130" t="s">
        <v>27</v>
      </c>
      <c r="C130">
        <v>66.333333333333329</v>
      </c>
      <c r="D130">
        <v>3</v>
      </c>
      <c r="E130" t="s">
        <v>1340</v>
      </c>
      <c r="F130">
        <v>197</v>
      </c>
      <c r="G130">
        <v>0</v>
      </c>
      <c r="H130" t="s">
        <v>636</v>
      </c>
      <c r="I130" t="s">
        <v>1341</v>
      </c>
      <c r="J130" t="s">
        <v>671</v>
      </c>
      <c r="K130" t="s">
        <v>637</v>
      </c>
      <c r="L130" t="s">
        <v>638</v>
      </c>
      <c r="M130" t="s">
        <v>1342</v>
      </c>
      <c r="N130" t="s">
        <v>637</v>
      </c>
      <c r="O130" t="s">
        <v>643</v>
      </c>
      <c r="P130" t="s">
        <v>5</v>
      </c>
      <c r="Q130" t="s">
        <v>644</v>
      </c>
      <c r="R130" t="s">
        <v>638</v>
      </c>
      <c r="S130" t="s">
        <v>1343</v>
      </c>
      <c r="T130" t="s">
        <v>1344</v>
      </c>
    </row>
    <row r="131" spans="1:20" x14ac:dyDescent="0.25">
      <c r="A131" t="s">
        <v>239</v>
      </c>
      <c r="B131" t="s">
        <v>245</v>
      </c>
      <c r="C131">
        <v>159</v>
      </c>
      <c r="D131">
        <v>2</v>
      </c>
      <c r="E131" t="s">
        <v>1345</v>
      </c>
      <c r="F131">
        <v>234.78</v>
      </c>
      <c r="G131">
        <v>0</v>
      </c>
      <c r="H131" t="s">
        <v>636</v>
      </c>
      <c r="I131" t="s">
        <v>1346</v>
      </c>
      <c r="J131" t="s">
        <v>676</v>
      </c>
      <c r="K131" t="s">
        <v>637</v>
      </c>
      <c r="L131" t="s">
        <v>638</v>
      </c>
      <c r="M131" t="s">
        <v>1347</v>
      </c>
      <c r="N131" t="s">
        <v>637</v>
      </c>
      <c r="O131" t="s">
        <v>639</v>
      </c>
      <c r="P131" t="s">
        <v>5</v>
      </c>
      <c r="Q131" t="s">
        <v>640</v>
      </c>
      <c r="R131" t="s">
        <v>638</v>
      </c>
      <c r="S131" t="s">
        <v>1348</v>
      </c>
      <c r="T131" t="s">
        <v>1347</v>
      </c>
    </row>
    <row r="132" spans="1:20" x14ac:dyDescent="0.25">
      <c r="A132" t="s">
        <v>22</v>
      </c>
      <c r="B132" t="s">
        <v>27</v>
      </c>
      <c r="C132">
        <v>66.333333333333329</v>
      </c>
      <c r="D132">
        <v>3</v>
      </c>
      <c r="E132" t="s">
        <v>1349</v>
      </c>
      <c r="F132">
        <v>360</v>
      </c>
      <c r="G132">
        <v>0</v>
      </c>
      <c r="H132" t="s">
        <v>636</v>
      </c>
      <c r="I132" t="s">
        <v>1106</v>
      </c>
      <c r="J132" t="s">
        <v>676</v>
      </c>
      <c r="K132" t="s">
        <v>637</v>
      </c>
      <c r="L132" t="s">
        <v>638</v>
      </c>
      <c r="M132" t="s">
        <v>1350</v>
      </c>
      <c r="N132" t="s">
        <v>637</v>
      </c>
      <c r="O132" t="s">
        <v>639</v>
      </c>
      <c r="P132" t="s">
        <v>5</v>
      </c>
      <c r="Q132" t="s">
        <v>640</v>
      </c>
      <c r="R132" t="s">
        <v>638</v>
      </c>
      <c r="S132" t="s">
        <v>1351</v>
      </c>
      <c r="T132" t="s">
        <v>1350</v>
      </c>
    </row>
    <row r="133" spans="1:20" x14ac:dyDescent="0.25">
      <c r="A133" t="s">
        <v>600</v>
      </c>
      <c r="B133" t="s">
        <v>690</v>
      </c>
      <c r="C133">
        <v>72.959999999999994</v>
      </c>
      <c r="D133">
        <v>1</v>
      </c>
      <c r="E133" t="s">
        <v>1352</v>
      </c>
      <c r="F133">
        <v>79.959999999999994</v>
      </c>
      <c r="G133">
        <v>7</v>
      </c>
      <c r="H133" t="s">
        <v>663</v>
      </c>
      <c r="I133" t="s">
        <v>1353</v>
      </c>
      <c r="J133" t="s">
        <v>1354</v>
      </c>
      <c r="K133" t="s">
        <v>849</v>
      </c>
      <c r="L133" t="s">
        <v>1355</v>
      </c>
      <c r="M133" t="s">
        <v>1356</v>
      </c>
      <c r="N133" t="s">
        <v>637</v>
      </c>
      <c r="O133" t="s">
        <v>664</v>
      </c>
      <c r="P133" t="s">
        <v>23</v>
      </c>
      <c r="Q133" t="s">
        <v>665</v>
      </c>
      <c r="R133" t="s">
        <v>638</v>
      </c>
      <c r="S133" t="s">
        <v>1357</v>
      </c>
      <c r="T133" t="s">
        <v>1356</v>
      </c>
    </row>
    <row r="134" spans="1:20" x14ac:dyDescent="0.25">
      <c r="A134" t="s">
        <v>240</v>
      </c>
      <c r="B134" t="s">
        <v>246</v>
      </c>
      <c r="C134">
        <v>139</v>
      </c>
      <c r="D134">
        <v>1</v>
      </c>
      <c r="E134" t="s">
        <v>1358</v>
      </c>
      <c r="F134">
        <v>215</v>
      </c>
      <c r="G134">
        <v>0</v>
      </c>
      <c r="H134" t="s">
        <v>697</v>
      </c>
      <c r="I134" t="s">
        <v>1359</v>
      </c>
      <c r="J134" t="s">
        <v>1360</v>
      </c>
      <c r="K134" t="s">
        <v>719</v>
      </c>
      <c r="L134" t="s">
        <v>1361</v>
      </c>
      <c r="M134" t="s">
        <v>1362</v>
      </c>
      <c r="N134" t="s">
        <v>761</v>
      </c>
      <c r="O134" t="s">
        <v>698</v>
      </c>
      <c r="P134" t="s">
        <v>692</v>
      </c>
      <c r="Q134" t="s">
        <v>693</v>
      </c>
      <c r="R134" t="s">
        <v>638</v>
      </c>
      <c r="S134" t="s">
        <v>1363</v>
      </c>
      <c r="T134" t="s">
        <v>1364</v>
      </c>
    </row>
    <row r="135" spans="1:20" x14ac:dyDescent="0.25">
      <c r="A135" t="s">
        <v>600</v>
      </c>
      <c r="B135" t="s">
        <v>601</v>
      </c>
      <c r="C135">
        <v>139</v>
      </c>
      <c r="D135">
        <v>1</v>
      </c>
      <c r="E135" t="s">
        <v>1358</v>
      </c>
      <c r="F135">
        <v>215</v>
      </c>
      <c r="G135">
        <v>0</v>
      </c>
      <c r="H135" t="s">
        <v>697</v>
      </c>
      <c r="I135" t="s">
        <v>1359</v>
      </c>
      <c r="J135" t="s">
        <v>1360</v>
      </c>
      <c r="K135" t="s">
        <v>719</v>
      </c>
      <c r="L135" t="s">
        <v>1361</v>
      </c>
      <c r="M135" t="s">
        <v>1362</v>
      </c>
      <c r="N135" t="s">
        <v>761</v>
      </c>
      <c r="O135" t="s">
        <v>698</v>
      </c>
      <c r="P135" t="s">
        <v>692</v>
      </c>
      <c r="Q135" t="s">
        <v>693</v>
      </c>
      <c r="R135" t="s">
        <v>638</v>
      </c>
      <c r="S135" t="s">
        <v>1363</v>
      </c>
      <c r="T135" t="s">
        <v>1364</v>
      </c>
    </row>
    <row r="136" spans="1:20" x14ac:dyDescent="0.25">
      <c r="A136" t="s">
        <v>240</v>
      </c>
      <c r="B136" t="s">
        <v>246</v>
      </c>
      <c r="C136">
        <v>139</v>
      </c>
      <c r="D136">
        <v>1</v>
      </c>
      <c r="E136" t="s">
        <v>1365</v>
      </c>
      <c r="F136">
        <v>215</v>
      </c>
      <c r="G136">
        <v>0</v>
      </c>
      <c r="H136" t="s">
        <v>697</v>
      </c>
      <c r="I136" t="s">
        <v>1366</v>
      </c>
      <c r="J136" t="s">
        <v>1367</v>
      </c>
      <c r="K136" t="s">
        <v>1368</v>
      </c>
      <c r="L136" t="s">
        <v>1369</v>
      </c>
      <c r="M136" t="s">
        <v>1370</v>
      </c>
      <c r="N136" t="s">
        <v>761</v>
      </c>
      <c r="O136" t="s">
        <v>698</v>
      </c>
      <c r="P136" t="s">
        <v>692</v>
      </c>
      <c r="Q136" t="s">
        <v>693</v>
      </c>
      <c r="R136" t="s">
        <v>638</v>
      </c>
      <c r="S136" t="s">
        <v>1371</v>
      </c>
      <c r="T136" t="s">
        <v>1370</v>
      </c>
    </row>
    <row r="137" spans="1:20" x14ac:dyDescent="0.25">
      <c r="A137" t="s">
        <v>239</v>
      </c>
      <c r="B137" t="s">
        <v>245</v>
      </c>
      <c r="C137">
        <v>139</v>
      </c>
      <c r="D137">
        <v>1</v>
      </c>
      <c r="E137" t="s">
        <v>1365</v>
      </c>
      <c r="F137">
        <v>215</v>
      </c>
      <c r="G137">
        <v>0</v>
      </c>
      <c r="H137" t="s">
        <v>697</v>
      </c>
      <c r="I137" t="s">
        <v>1366</v>
      </c>
      <c r="J137" t="s">
        <v>1367</v>
      </c>
      <c r="K137" t="s">
        <v>1368</v>
      </c>
      <c r="L137" t="s">
        <v>1369</v>
      </c>
      <c r="M137" t="s">
        <v>1370</v>
      </c>
      <c r="N137" t="s">
        <v>761</v>
      </c>
      <c r="O137" t="s">
        <v>698</v>
      </c>
      <c r="P137" t="s">
        <v>692</v>
      </c>
      <c r="Q137" t="s">
        <v>693</v>
      </c>
      <c r="R137" t="s">
        <v>638</v>
      </c>
      <c r="S137" t="s">
        <v>1371</v>
      </c>
      <c r="T137" t="s">
        <v>1370</v>
      </c>
    </row>
    <row r="138" spans="1:20" x14ac:dyDescent="0.25">
      <c r="A138" t="s">
        <v>241</v>
      </c>
      <c r="B138" t="s">
        <v>247</v>
      </c>
      <c r="C138">
        <v>139</v>
      </c>
      <c r="D138">
        <v>1</v>
      </c>
      <c r="E138" t="s">
        <v>1372</v>
      </c>
      <c r="F138">
        <v>215</v>
      </c>
      <c r="G138">
        <v>0</v>
      </c>
      <c r="H138" t="s">
        <v>697</v>
      </c>
      <c r="I138" t="s">
        <v>1373</v>
      </c>
      <c r="J138" t="s">
        <v>1374</v>
      </c>
      <c r="K138" t="s">
        <v>828</v>
      </c>
      <c r="L138" t="s">
        <v>1375</v>
      </c>
      <c r="M138" t="s">
        <v>1370</v>
      </c>
      <c r="N138" t="s">
        <v>761</v>
      </c>
      <c r="O138" t="s">
        <v>698</v>
      </c>
      <c r="P138" t="s">
        <v>692</v>
      </c>
      <c r="Q138" t="s">
        <v>693</v>
      </c>
      <c r="R138" t="s">
        <v>638</v>
      </c>
      <c r="S138" t="s">
        <v>1376</v>
      </c>
      <c r="T138" t="s">
        <v>1377</v>
      </c>
    </row>
    <row r="139" spans="1:20" x14ac:dyDescent="0.25">
      <c r="A139" t="s">
        <v>240</v>
      </c>
      <c r="B139" t="s">
        <v>246</v>
      </c>
      <c r="C139">
        <v>139</v>
      </c>
      <c r="D139">
        <v>1</v>
      </c>
      <c r="E139" t="s">
        <v>1372</v>
      </c>
      <c r="F139">
        <v>215</v>
      </c>
      <c r="G139">
        <v>0</v>
      </c>
      <c r="H139" t="s">
        <v>697</v>
      </c>
      <c r="I139" t="s">
        <v>1373</v>
      </c>
      <c r="J139" t="s">
        <v>1374</v>
      </c>
      <c r="K139" t="s">
        <v>828</v>
      </c>
      <c r="L139" t="s">
        <v>1375</v>
      </c>
      <c r="M139" t="s">
        <v>1370</v>
      </c>
      <c r="N139" t="s">
        <v>761</v>
      </c>
      <c r="O139" t="s">
        <v>698</v>
      </c>
      <c r="P139" t="s">
        <v>692</v>
      </c>
      <c r="Q139" t="s">
        <v>693</v>
      </c>
      <c r="R139" t="s">
        <v>638</v>
      </c>
      <c r="S139" t="s">
        <v>1376</v>
      </c>
      <c r="T139" t="s">
        <v>1377</v>
      </c>
    </row>
    <row r="140" spans="1:20" x14ac:dyDescent="0.25">
      <c r="A140" t="s">
        <v>240</v>
      </c>
      <c r="B140" t="s">
        <v>246</v>
      </c>
      <c r="C140">
        <v>139</v>
      </c>
      <c r="D140">
        <v>1</v>
      </c>
      <c r="E140" t="s">
        <v>1378</v>
      </c>
      <c r="F140">
        <v>215</v>
      </c>
      <c r="G140">
        <v>0</v>
      </c>
      <c r="H140" t="s">
        <v>697</v>
      </c>
      <c r="I140" t="s">
        <v>1379</v>
      </c>
      <c r="J140" t="s">
        <v>1380</v>
      </c>
      <c r="K140" t="s">
        <v>729</v>
      </c>
      <c r="L140" t="s">
        <v>1381</v>
      </c>
      <c r="M140" t="s">
        <v>1382</v>
      </c>
      <c r="N140" t="s">
        <v>761</v>
      </c>
      <c r="O140" t="s">
        <v>698</v>
      </c>
      <c r="P140" t="s">
        <v>692</v>
      </c>
      <c r="Q140" t="s">
        <v>693</v>
      </c>
      <c r="R140" t="s">
        <v>638</v>
      </c>
      <c r="S140" t="s">
        <v>1383</v>
      </c>
      <c r="T140" t="s">
        <v>1384</v>
      </c>
    </row>
    <row r="141" spans="1:20" x14ac:dyDescent="0.25">
      <c r="A141" t="s">
        <v>239</v>
      </c>
      <c r="B141" t="s">
        <v>245</v>
      </c>
      <c r="C141">
        <v>139</v>
      </c>
      <c r="D141">
        <v>1</v>
      </c>
      <c r="E141" t="s">
        <v>1378</v>
      </c>
      <c r="F141">
        <v>215</v>
      </c>
      <c r="G141">
        <v>0</v>
      </c>
      <c r="H141" t="s">
        <v>697</v>
      </c>
      <c r="I141" t="s">
        <v>1379</v>
      </c>
      <c r="J141" t="s">
        <v>1380</v>
      </c>
      <c r="K141" t="s">
        <v>729</v>
      </c>
      <c r="L141" t="s">
        <v>1381</v>
      </c>
      <c r="M141" t="s">
        <v>1382</v>
      </c>
      <c r="N141" t="s">
        <v>761</v>
      </c>
      <c r="O141" t="s">
        <v>698</v>
      </c>
      <c r="P141" t="s">
        <v>692</v>
      </c>
      <c r="Q141" t="s">
        <v>693</v>
      </c>
      <c r="R141" t="s">
        <v>638</v>
      </c>
      <c r="S141" t="s">
        <v>1383</v>
      </c>
      <c r="T141" t="s">
        <v>1384</v>
      </c>
    </row>
    <row r="142" spans="1:20" x14ac:dyDescent="0.25">
      <c r="A142" t="s">
        <v>239</v>
      </c>
      <c r="B142" t="s">
        <v>245</v>
      </c>
      <c r="C142">
        <v>139</v>
      </c>
      <c r="D142">
        <v>1</v>
      </c>
      <c r="E142" t="s">
        <v>1385</v>
      </c>
      <c r="F142">
        <v>430</v>
      </c>
      <c r="G142">
        <v>0</v>
      </c>
      <c r="H142" t="s">
        <v>697</v>
      </c>
      <c r="I142" t="s">
        <v>1386</v>
      </c>
      <c r="J142" t="s">
        <v>1387</v>
      </c>
      <c r="K142" t="s">
        <v>1388</v>
      </c>
      <c r="L142" t="s">
        <v>1389</v>
      </c>
      <c r="M142" t="s">
        <v>1390</v>
      </c>
      <c r="N142" t="s">
        <v>761</v>
      </c>
      <c r="O142" t="s">
        <v>691</v>
      </c>
      <c r="P142" t="s">
        <v>692</v>
      </c>
      <c r="Q142" t="s">
        <v>693</v>
      </c>
      <c r="R142" t="s">
        <v>638</v>
      </c>
      <c r="S142" t="s">
        <v>1391</v>
      </c>
      <c r="T142" t="s">
        <v>1392</v>
      </c>
    </row>
    <row r="143" spans="1:20" x14ac:dyDescent="0.25">
      <c r="A143" t="s">
        <v>600</v>
      </c>
      <c r="B143" t="s">
        <v>601</v>
      </c>
      <c r="C143">
        <v>139</v>
      </c>
      <c r="D143">
        <v>1</v>
      </c>
      <c r="E143" t="s">
        <v>1385</v>
      </c>
      <c r="F143">
        <v>430</v>
      </c>
      <c r="G143">
        <v>0</v>
      </c>
      <c r="H143" t="s">
        <v>697</v>
      </c>
      <c r="I143" t="s">
        <v>1386</v>
      </c>
      <c r="J143" t="s">
        <v>1387</v>
      </c>
      <c r="K143" t="s">
        <v>1388</v>
      </c>
      <c r="L143" t="s">
        <v>1389</v>
      </c>
      <c r="M143" t="s">
        <v>1390</v>
      </c>
      <c r="N143" t="s">
        <v>761</v>
      </c>
      <c r="O143" t="s">
        <v>691</v>
      </c>
      <c r="P143" t="s">
        <v>692</v>
      </c>
      <c r="Q143" t="s">
        <v>693</v>
      </c>
      <c r="R143" t="s">
        <v>638</v>
      </c>
      <c r="S143" t="s">
        <v>1391</v>
      </c>
      <c r="T143" t="s">
        <v>1392</v>
      </c>
    </row>
    <row r="144" spans="1:20" x14ac:dyDescent="0.25">
      <c r="A144" t="s">
        <v>241</v>
      </c>
      <c r="B144" t="s">
        <v>247</v>
      </c>
      <c r="C144">
        <v>139</v>
      </c>
      <c r="D144">
        <v>2</v>
      </c>
      <c r="E144" t="s">
        <v>1385</v>
      </c>
      <c r="F144">
        <v>430</v>
      </c>
      <c r="G144">
        <v>0</v>
      </c>
      <c r="H144" t="s">
        <v>697</v>
      </c>
      <c r="I144" t="s">
        <v>1386</v>
      </c>
      <c r="J144" t="s">
        <v>1387</v>
      </c>
      <c r="K144" t="s">
        <v>1388</v>
      </c>
      <c r="L144" t="s">
        <v>1389</v>
      </c>
      <c r="M144" t="s">
        <v>1390</v>
      </c>
      <c r="N144" t="s">
        <v>761</v>
      </c>
      <c r="O144" t="s">
        <v>691</v>
      </c>
      <c r="P144" t="s">
        <v>692</v>
      </c>
      <c r="Q144" t="s">
        <v>693</v>
      </c>
      <c r="R144" t="s">
        <v>638</v>
      </c>
      <c r="S144" t="s">
        <v>1391</v>
      </c>
      <c r="T144" t="s">
        <v>1392</v>
      </c>
    </row>
    <row r="145" spans="1:20" x14ac:dyDescent="0.25">
      <c r="A145" t="s">
        <v>147</v>
      </c>
      <c r="B145" t="s">
        <v>148</v>
      </c>
      <c r="C145">
        <v>50</v>
      </c>
      <c r="D145">
        <v>6</v>
      </c>
      <c r="E145" t="s">
        <v>1393</v>
      </c>
      <c r="F145">
        <v>200</v>
      </c>
      <c r="G145">
        <v>0</v>
      </c>
      <c r="H145" t="s">
        <v>636</v>
      </c>
      <c r="I145" t="s">
        <v>1394</v>
      </c>
      <c r="J145" t="s">
        <v>648</v>
      </c>
      <c r="K145" t="s">
        <v>637</v>
      </c>
      <c r="L145" t="s">
        <v>638</v>
      </c>
      <c r="M145" t="s">
        <v>1395</v>
      </c>
      <c r="N145" t="s">
        <v>637</v>
      </c>
      <c r="O145" t="s">
        <v>643</v>
      </c>
      <c r="P145" t="s">
        <v>5</v>
      </c>
      <c r="Q145" t="s">
        <v>644</v>
      </c>
      <c r="R145" t="s">
        <v>638</v>
      </c>
      <c r="S145" t="s">
        <v>1396</v>
      </c>
      <c r="T145" t="s">
        <v>1397</v>
      </c>
    </row>
    <row r="146" spans="1:20" x14ac:dyDescent="0.25">
      <c r="A146" t="s">
        <v>241</v>
      </c>
      <c r="B146" t="s">
        <v>247</v>
      </c>
      <c r="C146">
        <v>139</v>
      </c>
      <c r="D146">
        <v>1</v>
      </c>
      <c r="E146" t="s">
        <v>1398</v>
      </c>
      <c r="F146">
        <v>215</v>
      </c>
      <c r="G146">
        <v>0</v>
      </c>
      <c r="H146" t="s">
        <v>697</v>
      </c>
      <c r="I146" t="s">
        <v>1399</v>
      </c>
      <c r="J146" t="s">
        <v>1400</v>
      </c>
      <c r="K146" t="s">
        <v>737</v>
      </c>
      <c r="L146" t="s">
        <v>1401</v>
      </c>
      <c r="M146" t="s">
        <v>1402</v>
      </c>
      <c r="N146" t="s">
        <v>761</v>
      </c>
      <c r="O146" t="s">
        <v>698</v>
      </c>
      <c r="P146" t="s">
        <v>692</v>
      </c>
      <c r="Q146" t="s">
        <v>693</v>
      </c>
      <c r="R146" t="s">
        <v>638</v>
      </c>
      <c r="S146" t="s">
        <v>1403</v>
      </c>
      <c r="T146" t="s">
        <v>1402</v>
      </c>
    </row>
    <row r="147" spans="1:20" x14ac:dyDescent="0.25">
      <c r="A147" t="s">
        <v>240</v>
      </c>
      <c r="B147" t="s">
        <v>246</v>
      </c>
      <c r="C147">
        <v>139</v>
      </c>
      <c r="D147">
        <v>1</v>
      </c>
      <c r="E147" t="s">
        <v>1398</v>
      </c>
      <c r="F147">
        <v>215</v>
      </c>
      <c r="G147">
        <v>0</v>
      </c>
      <c r="H147" t="s">
        <v>697</v>
      </c>
      <c r="I147" t="s">
        <v>1399</v>
      </c>
      <c r="J147" t="s">
        <v>1400</v>
      </c>
      <c r="K147" t="s">
        <v>737</v>
      </c>
      <c r="L147" t="s">
        <v>1401</v>
      </c>
      <c r="M147" t="s">
        <v>1402</v>
      </c>
      <c r="N147" t="s">
        <v>761</v>
      </c>
      <c r="O147" t="s">
        <v>698</v>
      </c>
      <c r="P147" t="s">
        <v>692</v>
      </c>
      <c r="Q147" t="s">
        <v>693</v>
      </c>
      <c r="R147" t="s">
        <v>638</v>
      </c>
      <c r="S147" t="s">
        <v>1403</v>
      </c>
      <c r="T147" t="s">
        <v>1402</v>
      </c>
    </row>
    <row r="148" spans="1:20" x14ac:dyDescent="0.25">
      <c r="A148" t="s">
        <v>22</v>
      </c>
      <c r="B148" t="s">
        <v>27</v>
      </c>
      <c r="C148">
        <v>66.333333333333329</v>
      </c>
      <c r="D148">
        <v>3</v>
      </c>
      <c r="E148" t="s">
        <v>1404</v>
      </c>
      <c r="F148">
        <v>197</v>
      </c>
      <c r="G148">
        <v>0</v>
      </c>
      <c r="H148" t="s">
        <v>636</v>
      </c>
      <c r="I148" t="s">
        <v>875</v>
      </c>
      <c r="J148" t="s">
        <v>684</v>
      </c>
      <c r="K148" t="s">
        <v>637</v>
      </c>
      <c r="L148" t="s">
        <v>638</v>
      </c>
      <c r="M148" t="s">
        <v>1405</v>
      </c>
      <c r="N148" t="s">
        <v>637</v>
      </c>
      <c r="O148" t="s">
        <v>639</v>
      </c>
      <c r="P148" t="s">
        <v>5</v>
      </c>
      <c r="Q148" t="s">
        <v>640</v>
      </c>
      <c r="R148" t="s">
        <v>638</v>
      </c>
      <c r="S148" t="s">
        <v>1406</v>
      </c>
      <c r="T148" t="s">
        <v>1405</v>
      </c>
    </row>
    <row r="149" spans="1:20" x14ac:dyDescent="0.25">
      <c r="A149" t="s">
        <v>241</v>
      </c>
      <c r="B149" t="s">
        <v>247</v>
      </c>
      <c r="C149">
        <v>139</v>
      </c>
      <c r="D149">
        <v>1</v>
      </c>
      <c r="E149" t="s">
        <v>1407</v>
      </c>
      <c r="F149">
        <v>215</v>
      </c>
      <c r="G149">
        <v>0</v>
      </c>
      <c r="H149" t="s">
        <v>697</v>
      </c>
      <c r="I149" t="s">
        <v>1408</v>
      </c>
      <c r="J149" t="s">
        <v>1409</v>
      </c>
      <c r="K149" t="s">
        <v>736</v>
      </c>
      <c r="L149" t="s">
        <v>1410</v>
      </c>
      <c r="M149" t="s">
        <v>1411</v>
      </c>
      <c r="N149" t="s">
        <v>761</v>
      </c>
      <c r="O149" t="s">
        <v>698</v>
      </c>
      <c r="P149" t="s">
        <v>692</v>
      </c>
      <c r="Q149" t="s">
        <v>693</v>
      </c>
      <c r="R149" t="s">
        <v>638</v>
      </c>
      <c r="S149" t="s">
        <v>1412</v>
      </c>
      <c r="T149" t="s">
        <v>1413</v>
      </c>
    </row>
    <row r="150" spans="1:20" x14ac:dyDescent="0.25">
      <c r="A150" t="s">
        <v>240</v>
      </c>
      <c r="B150" t="s">
        <v>246</v>
      </c>
      <c r="C150">
        <v>139</v>
      </c>
      <c r="D150">
        <v>1</v>
      </c>
      <c r="E150" t="s">
        <v>1407</v>
      </c>
      <c r="F150">
        <v>215</v>
      </c>
      <c r="G150">
        <v>0</v>
      </c>
      <c r="H150" t="s">
        <v>697</v>
      </c>
      <c r="I150" t="s">
        <v>1408</v>
      </c>
      <c r="J150" t="s">
        <v>1409</v>
      </c>
      <c r="K150" t="s">
        <v>736</v>
      </c>
      <c r="L150" t="s">
        <v>1410</v>
      </c>
      <c r="M150" t="s">
        <v>1411</v>
      </c>
      <c r="N150" t="s">
        <v>761</v>
      </c>
      <c r="O150" t="s">
        <v>698</v>
      </c>
      <c r="P150" t="s">
        <v>692</v>
      </c>
      <c r="Q150" t="s">
        <v>693</v>
      </c>
      <c r="R150" t="s">
        <v>638</v>
      </c>
      <c r="S150" t="s">
        <v>1412</v>
      </c>
      <c r="T150" t="s">
        <v>1413</v>
      </c>
    </row>
    <row r="151" spans="1:20" x14ac:dyDescent="0.25">
      <c r="A151" t="s">
        <v>239</v>
      </c>
      <c r="B151" t="s">
        <v>245</v>
      </c>
      <c r="C151">
        <v>139</v>
      </c>
      <c r="D151">
        <v>2</v>
      </c>
      <c r="E151" t="s">
        <v>1414</v>
      </c>
      <c r="F151">
        <v>215</v>
      </c>
      <c r="G151">
        <v>0</v>
      </c>
      <c r="H151" t="s">
        <v>697</v>
      </c>
      <c r="I151" t="s">
        <v>1415</v>
      </c>
      <c r="J151" t="s">
        <v>1416</v>
      </c>
      <c r="K151" t="s">
        <v>863</v>
      </c>
      <c r="L151" t="s">
        <v>1417</v>
      </c>
      <c r="M151" t="s">
        <v>1413</v>
      </c>
      <c r="N151" t="s">
        <v>761</v>
      </c>
      <c r="O151" t="s">
        <v>698</v>
      </c>
      <c r="P151" t="s">
        <v>692</v>
      </c>
      <c r="Q151" t="s">
        <v>693</v>
      </c>
      <c r="R151" t="s">
        <v>638</v>
      </c>
      <c r="S151" t="s">
        <v>1418</v>
      </c>
      <c r="T151" t="s">
        <v>1419</v>
      </c>
    </row>
    <row r="152" spans="1:20" x14ac:dyDescent="0.25">
      <c r="A152" t="s">
        <v>240</v>
      </c>
      <c r="B152" t="s">
        <v>246</v>
      </c>
      <c r="C152">
        <v>139</v>
      </c>
      <c r="D152">
        <v>2</v>
      </c>
      <c r="E152" t="s">
        <v>1420</v>
      </c>
      <c r="F152">
        <v>215</v>
      </c>
      <c r="G152">
        <v>0</v>
      </c>
      <c r="H152" t="s">
        <v>697</v>
      </c>
      <c r="I152" t="s">
        <v>1421</v>
      </c>
      <c r="J152" t="s">
        <v>1422</v>
      </c>
      <c r="K152" t="s">
        <v>797</v>
      </c>
      <c r="L152" t="s">
        <v>1423</v>
      </c>
      <c r="M152" t="s">
        <v>1424</v>
      </c>
      <c r="N152" t="s">
        <v>761</v>
      </c>
      <c r="O152" t="s">
        <v>698</v>
      </c>
      <c r="P152" t="s">
        <v>692</v>
      </c>
      <c r="Q152" t="s">
        <v>693</v>
      </c>
      <c r="R152" t="s">
        <v>638</v>
      </c>
      <c r="S152" t="s">
        <v>1425</v>
      </c>
      <c r="T152" t="s">
        <v>1426</v>
      </c>
    </row>
    <row r="153" spans="1:20" x14ac:dyDescent="0.25">
      <c r="A153" t="s">
        <v>240</v>
      </c>
      <c r="B153" t="s">
        <v>246</v>
      </c>
      <c r="C153">
        <v>139</v>
      </c>
      <c r="D153">
        <v>1</v>
      </c>
      <c r="E153" t="s">
        <v>1427</v>
      </c>
      <c r="F153">
        <v>215</v>
      </c>
      <c r="G153">
        <v>0</v>
      </c>
      <c r="H153" t="s">
        <v>697</v>
      </c>
      <c r="I153" t="s">
        <v>1428</v>
      </c>
      <c r="J153" t="s">
        <v>1429</v>
      </c>
      <c r="K153" t="s">
        <v>775</v>
      </c>
      <c r="L153" t="s">
        <v>1430</v>
      </c>
      <c r="M153" t="s">
        <v>1431</v>
      </c>
      <c r="N153" t="s">
        <v>761</v>
      </c>
      <c r="O153" t="s">
        <v>698</v>
      </c>
      <c r="P153" t="s">
        <v>692</v>
      </c>
      <c r="Q153" t="s">
        <v>693</v>
      </c>
      <c r="R153" t="s">
        <v>638</v>
      </c>
      <c r="S153" t="s">
        <v>1432</v>
      </c>
      <c r="T153" t="s">
        <v>1431</v>
      </c>
    </row>
    <row r="154" spans="1:20" x14ac:dyDescent="0.25">
      <c r="A154" t="s">
        <v>239</v>
      </c>
      <c r="B154" t="s">
        <v>245</v>
      </c>
      <c r="C154">
        <v>139</v>
      </c>
      <c r="D154">
        <v>1</v>
      </c>
      <c r="E154" t="s">
        <v>1427</v>
      </c>
      <c r="F154">
        <v>215</v>
      </c>
      <c r="G154">
        <v>0</v>
      </c>
      <c r="H154" t="s">
        <v>697</v>
      </c>
      <c r="I154" t="s">
        <v>1428</v>
      </c>
      <c r="J154" t="s">
        <v>1429</v>
      </c>
      <c r="K154" t="s">
        <v>775</v>
      </c>
      <c r="L154" t="s">
        <v>1430</v>
      </c>
      <c r="M154" t="s">
        <v>1431</v>
      </c>
      <c r="N154" t="s">
        <v>761</v>
      </c>
      <c r="O154" t="s">
        <v>698</v>
      </c>
      <c r="P154" t="s">
        <v>692</v>
      </c>
      <c r="Q154" t="s">
        <v>693</v>
      </c>
      <c r="R154" t="s">
        <v>638</v>
      </c>
      <c r="S154" t="s">
        <v>1432</v>
      </c>
      <c r="T154" t="s">
        <v>1431</v>
      </c>
    </row>
    <row r="155" spans="1:20" x14ac:dyDescent="0.25">
      <c r="A155" t="s">
        <v>600</v>
      </c>
      <c r="B155" t="s">
        <v>601</v>
      </c>
      <c r="C155">
        <v>139</v>
      </c>
      <c r="D155">
        <v>1</v>
      </c>
      <c r="E155" t="s">
        <v>1433</v>
      </c>
      <c r="F155">
        <v>215</v>
      </c>
      <c r="G155">
        <v>0</v>
      </c>
      <c r="H155" t="s">
        <v>697</v>
      </c>
      <c r="I155" t="s">
        <v>1434</v>
      </c>
      <c r="J155" t="s">
        <v>1435</v>
      </c>
      <c r="K155" t="s">
        <v>798</v>
      </c>
      <c r="L155" t="s">
        <v>1436</v>
      </c>
      <c r="M155" t="s">
        <v>1437</v>
      </c>
      <c r="N155" t="s">
        <v>761</v>
      </c>
      <c r="O155" t="s">
        <v>698</v>
      </c>
      <c r="P155" t="s">
        <v>692</v>
      </c>
      <c r="Q155" t="s">
        <v>693</v>
      </c>
      <c r="R155" t="s">
        <v>638</v>
      </c>
      <c r="S155" t="s">
        <v>1438</v>
      </c>
      <c r="T155" t="s">
        <v>1437</v>
      </c>
    </row>
    <row r="156" spans="1:20" x14ac:dyDescent="0.25">
      <c r="A156" t="s">
        <v>239</v>
      </c>
      <c r="B156" t="s">
        <v>245</v>
      </c>
      <c r="C156">
        <v>139</v>
      </c>
      <c r="D156">
        <v>1</v>
      </c>
      <c r="E156" t="s">
        <v>1433</v>
      </c>
      <c r="F156">
        <v>215</v>
      </c>
      <c r="G156">
        <v>0</v>
      </c>
      <c r="H156" t="s">
        <v>697</v>
      </c>
      <c r="I156" t="s">
        <v>1434</v>
      </c>
      <c r="J156" t="s">
        <v>1435</v>
      </c>
      <c r="K156" t="s">
        <v>798</v>
      </c>
      <c r="L156" t="s">
        <v>1436</v>
      </c>
      <c r="M156" t="s">
        <v>1437</v>
      </c>
      <c r="N156" t="s">
        <v>761</v>
      </c>
      <c r="O156" t="s">
        <v>698</v>
      </c>
      <c r="P156" t="s">
        <v>692</v>
      </c>
      <c r="Q156" t="s">
        <v>693</v>
      </c>
      <c r="R156" t="s">
        <v>638</v>
      </c>
      <c r="S156" t="s">
        <v>1438</v>
      </c>
      <c r="T156" t="s">
        <v>1437</v>
      </c>
    </row>
    <row r="157" spans="1:20" x14ac:dyDescent="0.25">
      <c r="A157" t="s">
        <v>18</v>
      </c>
      <c r="B157" t="s">
        <v>19</v>
      </c>
      <c r="C157">
        <v>66.666666666666671</v>
      </c>
      <c r="D157">
        <v>3</v>
      </c>
      <c r="E157" t="s">
        <v>1439</v>
      </c>
      <c r="F157">
        <v>0</v>
      </c>
      <c r="G157">
        <v>0</v>
      </c>
      <c r="H157" t="s">
        <v>636</v>
      </c>
      <c r="I157" t="s">
        <v>1440</v>
      </c>
      <c r="J157" t="s">
        <v>686</v>
      </c>
      <c r="K157" t="s">
        <v>637</v>
      </c>
      <c r="L157" t="s">
        <v>638</v>
      </c>
      <c r="M157" t="s">
        <v>1441</v>
      </c>
      <c r="N157" t="s">
        <v>637</v>
      </c>
      <c r="O157" t="s">
        <v>643</v>
      </c>
      <c r="P157" t="s">
        <v>5</v>
      </c>
      <c r="Q157" t="s">
        <v>644</v>
      </c>
      <c r="R157" t="s">
        <v>638</v>
      </c>
      <c r="S157" t="s">
        <v>1442</v>
      </c>
      <c r="T157" t="s">
        <v>1441</v>
      </c>
    </row>
    <row r="158" spans="1:20" x14ac:dyDescent="0.25">
      <c r="A158" t="s">
        <v>239</v>
      </c>
      <c r="B158" t="s">
        <v>245</v>
      </c>
      <c r="C158">
        <v>139</v>
      </c>
      <c r="D158">
        <v>1</v>
      </c>
      <c r="E158" t="s">
        <v>1443</v>
      </c>
      <c r="F158">
        <v>215</v>
      </c>
      <c r="G158">
        <v>0</v>
      </c>
      <c r="H158" t="s">
        <v>697</v>
      </c>
      <c r="I158" t="s">
        <v>1444</v>
      </c>
      <c r="J158" t="s">
        <v>1445</v>
      </c>
      <c r="K158" t="s">
        <v>760</v>
      </c>
      <c r="L158" t="s">
        <v>1446</v>
      </c>
      <c r="M158" t="s">
        <v>1441</v>
      </c>
      <c r="N158" t="s">
        <v>761</v>
      </c>
      <c r="O158" t="s">
        <v>698</v>
      </c>
      <c r="P158" t="s">
        <v>692</v>
      </c>
      <c r="Q158" t="s">
        <v>693</v>
      </c>
      <c r="R158" t="s">
        <v>638</v>
      </c>
      <c r="S158" t="s">
        <v>1447</v>
      </c>
      <c r="T158" t="s">
        <v>1448</v>
      </c>
    </row>
    <row r="159" spans="1:20" x14ac:dyDescent="0.25">
      <c r="A159" t="s">
        <v>241</v>
      </c>
      <c r="B159" t="s">
        <v>247</v>
      </c>
      <c r="C159">
        <v>139</v>
      </c>
      <c r="D159">
        <v>1</v>
      </c>
      <c r="E159" t="s">
        <v>1443</v>
      </c>
      <c r="F159">
        <v>215</v>
      </c>
      <c r="G159">
        <v>0</v>
      </c>
      <c r="H159" t="s">
        <v>697</v>
      </c>
      <c r="I159" t="s">
        <v>1444</v>
      </c>
      <c r="J159" t="s">
        <v>1445</v>
      </c>
      <c r="K159" t="s">
        <v>760</v>
      </c>
      <c r="L159" t="s">
        <v>1446</v>
      </c>
      <c r="M159" t="s">
        <v>1441</v>
      </c>
      <c r="N159" t="s">
        <v>761</v>
      </c>
      <c r="O159" t="s">
        <v>698</v>
      </c>
      <c r="P159" t="s">
        <v>692</v>
      </c>
      <c r="Q159" t="s">
        <v>693</v>
      </c>
      <c r="R159" t="s">
        <v>638</v>
      </c>
      <c r="S159" t="s">
        <v>1447</v>
      </c>
      <c r="T159" t="s">
        <v>1448</v>
      </c>
    </row>
    <row r="160" spans="1:20" x14ac:dyDescent="0.25">
      <c r="A160" t="s">
        <v>240</v>
      </c>
      <c r="B160" t="s">
        <v>246</v>
      </c>
      <c r="C160">
        <v>159</v>
      </c>
      <c r="D160">
        <v>1</v>
      </c>
      <c r="E160" t="s">
        <v>1449</v>
      </c>
      <c r="F160">
        <v>129</v>
      </c>
      <c r="G160">
        <v>0</v>
      </c>
      <c r="H160" t="s">
        <v>636</v>
      </c>
      <c r="I160" t="s">
        <v>1450</v>
      </c>
      <c r="J160" t="s">
        <v>668</v>
      </c>
      <c r="K160" t="s">
        <v>637</v>
      </c>
      <c r="L160" t="s">
        <v>638</v>
      </c>
      <c r="M160" t="s">
        <v>1451</v>
      </c>
      <c r="N160" t="s">
        <v>637</v>
      </c>
      <c r="O160" t="s">
        <v>639</v>
      </c>
      <c r="P160" t="s">
        <v>5</v>
      </c>
      <c r="Q160" t="s">
        <v>640</v>
      </c>
      <c r="R160" t="s">
        <v>638</v>
      </c>
      <c r="S160" t="s">
        <v>1452</v>
      </c>
      <c r="T160" t="s">
        <v>1451</v>
      </c>
    </row>
    <row r="161" spans="1:20" x14ac:dyDescent="0.25">
      <c r="A161" t="s">
        <v>240</v>
      </c>
      <c r="B161" t="s">
        <v>246</v>
      </c>
      <c r="C161">
        <v>162</v>
      </c>
      <c r="D161">
        <v>1</v>
      </c>
      <c r="E161" t="s">
        <v>1453</v>
      </c>
      <c r="F161">
        <v>279</v>
      </c>
      <c r="G161">
        <v>10</v>
      </c>
      <c r="H161" t="s">
        <v>645</v>
      </c>
      <c r="I161" t="s">
        <v>774</v>
      </c>
      <c r="J161" t="s">
        <v>1454</v>
      </c>
      <c r="K161" t="s">
        <v>850</v>
      </c>
      <c r="L161" t="s">
        <v>791</v>
      </c>
      <c r="M161" t="s">
        <v>1455</v>
      </c>
      <c r="N161" t="s">
        <v>637</v>
      </c>
      <c r="O161" t="s">
        <v>646</v>
      </c>
      <c r="P161" t="s">
        <v>26</v>
      </c>
      <c r="Q161" t="s">
        <v>647</v>
      </c>
      <c r="R161" t="s">
        <v>638</v>
      </c>
      <c r="S161" t="s">
        <v>1456</v>
      </c>
      <c r="T161" t="s">
        <v>1455</v>
      </c>
    </row>
    <row r="162" spans="1:20" x14ac:dyDescent="0.25">
      <c r="A162" t="s">
        <v>101</v>
      </c>
      <c r="B162" t="s">
        <v>74</v>
      </c>
      <c r="C162">
        <v>117</v>
      </c>
      <c r="D162">
        <v>1</v>
      </c>
      <c r="E162" t="s">
        <v>1453</v>
      </c>
      <c r="F162">
        <v>279</v>
      </c>
      <c r="G162">
        <v>10</v>
      </c>
      <c r="H162" t="s">
        <v>645</v>
      </c>
      <c r="I162" t="s">
        <v>774</v>
      </c>
      <c r="J162" t="s">
        <v>1454</v>
      </c>
      <c r="K162" t="s">
        <v>850</v>
      </c>
      <c r="L162" t="s">
        <v>791</v>
      </c>
      <c r="M162" t="s">
        <v>1455</v>
      </c>
      <c r="N162" t="s">
        <v>637</v>
      </c>
      <c r="O162" t="s">
        <v>646</v>
      </c>
      <c r="P162" t="s">
        <v>26</v>
      </c>
      <c r="Q162" t="s">
        <v>647</v>
      </c>
      <c r="R162" t="s">
        <v>638</v>
      </c>
      <c r="S162" t="s">
        <v>1456</v>
      </c>
      <c r="T162" t="s">
        <v>1455</v>
      </c>
    </row>
    <row r="163" spans="1:20" x14ac:dyDescent="0.25">
      <c r="A163" t="s">
        <v>22</v>
      </c>
      <c r="B163" t="s">
        <v>1457</v>
      </c>
      <c r="C163">
        <v>85</v>
      </c>
      <c r="D163">
        <v>1</v>
      </c>
      <c r="E163" t="s">
        <v>1458</v>
      </c>
      <c r="F163">
        <v>124.28</v>
      </c>
      <c r="G163">
        <v>39.28</v>
      </c>
      <c r="H163" t="s">
        <v>645</v>
      </c>
      <c r="I163" t="s">
        <v>1459</v>
      </c>
      <c r="J163" t="s">
        <v>1460</v>
      </c>
      <c r="K163" t="s">
        <v>771</v>
      </c>
      <c r="L163" t="s">
        <v>1461</v>
      </c>
      <c r="M163" t="s">
        <v>1462</v>
      </c>
      <c r="N163" t="s">
        <v>637</v>
      </c>
      <c r="O163" t="s">
        <v>664</v>
      </c>
      <c r="P163" t="s">
        <v>23</v>
      </c>
      <c r="Q163" t="s">
        <v>665</v>
      </c>
      <c r="R163" t="s">
        <v>638</v>
      </c>
      <c r="S163" t="s">
        <v>637</v>
      </c>
      <c r="T163" t="s">
        <v>1462</v>
      </c>
    </row>
    <row r="164" spans="1:20" x14ac:dyDescent="0.25">
      <c r="A164" t="s">
        <v>240</v>
      </c>
      <c r="B164" t="s">
        <v>690</v>
      </c>
      <c r="C164">
        <v>63.1</v>
      </c>
      <c r="D164">
        <v>1</v>
      </c>
      <c r="E164" t="s">
        <v>1463</v>
      </c>
      <c r="F164">
        <v>63.1</v>
      </c>
      <c r="G164">
        <v>0</v>
      </c>
      <c r="H164" t="s">
        <v>663</v>
      </c>
      <c r="I164" t="s">
        <v>1464</v>
      </c>
      <c r="J164" t="s">
        <v>1465</v>
      </c>
      <c r="K164" t="s">
        <v>785</v>
      </c>
      <c r="L164" t="s">
        <v>1466</v>
      </c>
      <c r="M164" t="s">
        <v>1467</v>
      </c>
      <c r="N164" t="s">
        <v>637</v>
      </c>
      <c r="O164" t="s">
        <v>664</v>
      </c>
      <c r="P164" t="s">
        <v>23</v>
      </c>
      <c r="Q164" t="s">
        <v>665</v>
      </c>
      <c r="R164" t="s">
        <v>638</v>
      </c>
      <c r="S164" t="s">
        <v>1468</v>
      </c>
      <c r="T164" t="s">
        <v>1467</v>
      </c>
    </row>
    <row r="165" spans="1:20" x14ac:dyDescent="0.25">
      <c r="A165" t="s">
        <v>101</v>
      </c>
      <c r="B165" t="s">
        <v>74</v>
      </c>
      <c r="C165">
        <v>97</v>
      </c>
      <c r="D165">
        <v>2</v>
      </c>
      <c r="E165" t="s">
        <v>1469</v>
      </c>
      <c r="F165">
        <v>194</v>
      </c>
      <c r="G165">
        <v>0</v>
      </c>
      <c r="H165" t="s">
        <v>645</v>
      </c>
      <c r="I165" t="s">
        <v>880</v>
      </c>
      <c r="J165" t="s">
        <v>881</v>
      </c>
      <c r="K165" t="s">
        <v>783</v>
      </c>
      <c r="L165" t="s">
        <v>813</v>
      </c>
      <c r="M165" t="s">
        <v>1470</v>
      </c>
      <c r="N165" t="s">
        <v>637</v>
      </c>
      <c r="O165" t="s">
        <v>646</v>
      </c>
      <c r="P165" t="s">
        <v>26</v>
      </c>
      <c r="Q165" t="s">
        <v>647</v>
      </c>
      <c r="R165" t="s">
        <v>638</v>
      </c>
      <c r="S165" t="s">
        <v>1471</v>
      </c>
      <c r="T165" t="s">
        <v>1472</v>
      </c>
    </row>
    <row r="166" spans="1:20" x14ac:dyDescent="0.25">
      <c r="A166" t="s">
        <v>18</v>
      </c>
      <c r="B166" t="s">
        <v>19</v>
      </c>
      <c r="C166">
        <v>66.666666666666671</v>
      </c>
      <c r="D166">
        <v>3</v>
      </c>
      <c r="E166" t="s">
        <v>1473</v>
      </c>
      <c r="F166">
        <v>164</v>
      </c>
      <c r="G166">
        <v>35</v>
      </c>
      <c r="H166" t="s">
        <v>645</v>
      </c>
      <c r="I166" t="s">
        <v>862</v>
      </c>
      <c r="J166" t="s">
        <v>1474</v>
      </c>
      <c r="K166" t="s">
        <v>736</v>
      </c>
      <c r="L166" t="s">
        <v>806</v>
      </c>
      <c r="M166" t="s">
        <v>1475</v>
      </c>
      <c r="N166" t="s">
        <v>637</v>
      </c>
      <c r="O166" t="s">
        <v>646</v>
      </c>
      <c r="P166" t="s">
        <v>26</v>
      </c>
      <c r="Q166" t="s">
        <v>647</v>
      </c>
      <c r="R166" t="s">
        <v>638</v>
      </c>
      <c r="S166" t="s">
        <v>1476</v>
      </c>
      <c r="T166" t="s">
        <v>1475</v>
      </c>
    </row>
    <row r="167" spans="1:20" x14ac:dyDescent="0.25">
      <c r="A167" t="s">
        <v>72</v>
      </c>
      <c r="B167" t="s">
        <v>108</v>
      </c>
      <c r="C167">
        <v>66</v>
      </c>
      <c r="D167">
        <v>1</v>
      </c>
      <c r="E167" t="s">
        <v>1477</v>
      </c>
      <c r="F167">
        <v>249</v>
      </c>
      <c r="G167">
        <v>0</v>
      </c>
      <c r="H167" t="s">
        <v>645</v>
      </c>
      <c r="I167" t="s">
        <v>1478</v>
      </c>
      <c r="J167" t="s">
        <v>1479</v>
      </c>
      <c r="K167" t="s">
        <v>1480</v>
      </c>
      <c r="L167" t="s">
        <v>817</v>
      </c>
      <c r="M167" t="s">
        <v>1481</v>
      </c>
      <c r="N167" t="s">
        <v>637</v>
      </c>
      <c r="O167" t="s">
        <v>646</v>
      </c>
      <c r="P167" t="s">
        <v>26</v>
      </c>
      <c r="Q167" t="s">
        <v>647</v>
      </c>
      <c r="R167" t="s">
        <v>638</v>
      </c>
      <c r="S167" t="s">
        <v>1482</v>
      </c>
      <c r="T167" t="s">
        <v>1481</v>
      </c>
    </row>
    <row r="168" spans="1:20" x14ac:dyDescent="0.25">
      <c r="A168" t="s">
        <v>101</v>
      </c>
      <c r="B168" t="s">
        <v>74</v>
      </c>
      <c r="C168">
        <v>66</v>
      </c>
      <c r="D168">
        <v>1</v>
      </c>
      <c r="E168" t="s">
        <v>1477</v>
      </c>
      <c r="F168">
        <v>249</v>
      </c>
      <c r="G168">
        <v>0</v>
      </c>
      <c r="H168" t="s">
        <v>645</v>
      </c>
      <c r="I168" t="s">
        <v>1478</v>
      </c>
      <c r="J168" t="s">
        <v>1479</v>
      </c>
      <c r="K168" t="s">
        <v>1480</v>
      </c>
      <c r="L168" t="s">
        <v>817</v>
      </c>
      <c r="M168" t="s">
        <v>1481</v>
      </c>
      <c r="N168" t="s">
        <v>637</v>
      </c>
      <c r="O168" t="s">
        <v>646</v>
      </c>
      <c r="P168" t="s">
        <v>26</v>
      </c>
      <c r="Q168" t="s">
        <v>647</v>
      </c>
      <c r="R168" t="s">
        <v>638</v>
      </c>
      <c r="S168" t="s">
        <v>1482</v>
      </c>
      <c r="T168" t="s">
        <v>1481</v>
      </c>
    </row>
    <row r="169" spans="1:20" x14ac:dyDescent="0.25">
      <c r="A169" t="s">
        <v>22</v>
      </c>
      <c r="B169" t="s">
        <v>27</v>
      </c>
      <c r="C169">
        <v>67</v>
      </c>
      <c r="D169">
        <v>1</v>
      </c>
      <c r="E169" t="s">
        <v>1477</v>
      </c>
      <c r="F169">
        <v>249</v>
      </c>
      <c r="G169">
        <v>0</v>
      </c>
      <c r="H169" t="s">
        <v>645</v>
      </c>
      <c r="I169" t="s">
        <v>1478</v>
      </c>
      <c r="J169" t="s">
        <v>1479</v>
      </c>
      <c r="K169" t="s">
        <v>1480</v>
      </c>
      <c r="L169" t="s">
        <v>817</v>
      </c>
      <c r="M169" t="s">
        <v>1481</v>
      </c>
      <c r="N169" t="s">
        <v>637</v>
      </c>
      <c r="O169" t="s">
        <v>646</v>
      </c>
      <c r="P169" t="s">
        <v>26</v>
      </c>
      <c r="Q169" t="s">
        <v>647</v>
      </c>
      <c r="R169" t="s">
        <v>638</v>
      </c>
      <c r="S169" t="s">
        <v>1482</v>
      </c>
      <c r="T169" t="s">
        <v>1481</v>
      </c>
    </row>
    <row r="170" spans="1:20" x14ac:dyDescent="0.25">
      <c r="A170" t="s">
        <v>147</v>
      </c>
      <c r="B170" t="s">
        <v>148</v>
      </c>
      <c r="C170">
        <v>33.333333333333336</v>
      </c>
      <c r="D170">
        <v>3</v>
      </c>
      <c r="E170" t="s">
        <v>1483</v>
      </c>
      <c r="F170">
        <v>100</v>
      </c>
      <c r="G170">
        <v>0</v>
      </c>
      <c r="H170" t="s">
        <v>636</v>
      </c>
      <c r="I170" t="s">
        <v>1484</v>
      </c>
      <c r="J170" t="s">
        <v>687</v>
      </c>
      <c r="K170" t="s">
        <v>637</v>
      </c>
      <c r="L170" t="s">
        <v>638</v>
      </c>
      <c r="M170" t="s">
        <v>1485</v>
      </c>
      <c r="N170" t="s">
        <v>637</v>
      </c>
      <c r="O170" t="s">
        <v>639</v>
      </c>
      <c r="P170" t="s">
        <v>5</v>
      </c>
      <c r="Q170" t="s">
        <v>640</v>
      </c>
      <c r="R170" t="s">
        <v>1486</v>
      </c>
      <c r="S170" t="s">
        <v>1487</v>
      </c>
      <c r="T170" t="s">
        <v>1488</v>
      </c>
    </row>
    <row r="171" spans="1:20" x14ac:dyDescent="0.25">
      <c r="A171" t="s">
        <v>600</v>
      </c>
      <c r="B171" t="s">
        <v>601</v>
      </c>
      <c r="C171">
        <v>159</v>
      </c>
      <c r="D171">
        <v>1</v>
      </c>
      <c r="E171" t="s">
        <v>1489</v>
      </c>
      <c r="F171">
        <v>100</v>
      </c>
      <c r="G171">
        <v>1</v>
      </c>
      <c r="H171" t="s">
        <v>636</v>
      </c>
      <c r="I171" t="s">
        <v>1490</v>
      </c>
      <c r="J171" t="s">
        <v>667</v>
      </c>
      <c r="K171" t="s">
        <v>637</v>
      </c>
      <c r="L171" t="s">
        <v>638</v>
      </c>
      <c r="M171" t="s">
        <v>1491</v>
      </c>
      <c r="N171" t="s">
        <v>637</v>
      </c>
      <c r="O171" t="s">
        <v>639</v>
      </c>
      <c r="P171" t="s">
        <v>5</v>
      </c>
      <c r="Q171" t="s">
        <v>640</v>
      </c>
      <c r="R171" t="s">
        <v>638</v>
      </c>
      <c r="S171" t="s">
        <v>1492</v>
      </c>
      <c r="T171" t="s">
        <v>1491</v>
      </c>
    </row>
    <row r="172" spans="1:20" x14ac:dyDescent="0.25">
      <c r="A172" t="s">
        <v>22</v>
      </c>
      <c r="B172" t="s">
        <v>27</v>
      </c>
      <c r="C172">
        <v>120</v>
      </c>
      <c r="D172">
        <v>1</v>
      </c>
      <c r="E172" t="s">
        <v>1493</v>
      </c>
      <c r="F172">
        <v>100</v>
      </c>
      <c r="G172">
        <v>0</v>
      </c>
      <c r="H172" t="s">
        <v>636</v>
      </c>
      <c r="I172" t="s">
        <v>874</v>
      </c>
      <c r="J172" t="s">
        <v>673</v>
      </c>
      <c r="K172" t="s">
        <v>637</v>
      </c>
      <c r="L172" t="s">
        <v>638</v>
      </c>
      <c r="M172" t="s">
        <v>1494</v>
      </c>
      <c r="N172" t="s">
        <v>637</v>
      </c>
      <c r="O172" t="s">
        <v>639</v>
      </c>
      <c r="P172" t="s">
        <v>5</v>
      </c>
      <c r="Q172" t="s">
        <v>640</v>
      </c>
      <c r="R172" t="s">
        <v>638</v>
      </c>
      <c r="S172" t="s">
        <v>1495</v>
      </c>
      <c r="T172" t="s">
        <v>1494</v>
      </c>
    </row>
    <row r="173" spans="1:20" x14ac:dyDescent="0.25">
      <c r="A173" t="s">
        <v>14</v>
      </c>
      <c r="B173" t="s">
        <v>15</v>
      </c>
      <c r="C173">
        <v>54.5</v>
      </c>
      <c r="D173">
        <v>2</v>
      </c>
      <c r="E173" t="s">
        <v>1496</v>
      </c>
      <c r="F173">
        <v>132.55000000000001</v>
      </c>
      <c r="G173">
        <v>29</v>
      </c>
      <c r="H173" t="s">
        <v>663</v>
      </c>
      <c r="I173" t="s">
        <v>1497</v>
      </c>
      <c r="J173" t="s">
        <v>1498</v>
      </c>
      <c r="K173" t="s">
        <v>805</v>
      </c>
      <c r="L173" t="s">
        <v>1499</v>
      </c>
      <c r="M173" t="s">
        <v>1500</v>
      </c>
      <c r="N173" t="s">
        <v>637</v>
      </c>
      <c r="O173" t="s">
        <v>664</v>
      </c>
      <c r="P173" t="s">
        <v>23</v>
      </c>
      <c r="Q173" t="s">
        <v>665</v>
      </c>
      <c r="R173" t="s">
        <v>638</v>
      </c>
      <c r="S173" t="s">
        <v>1501</v>
      </c>
      <c r="T173" t="s">
        <v>1500</v>
      </c>
    </row>
    <row r="174" spans="1:20" x14ac:dyDescent="0.25">
      <c r="A174" t="s">
        <v>239</v>
      </c>
      <c r="B174" t="s">
        <v>245</v>
      </c>
      <c r="C174">
        <v>159</v>
      </c>
      <c r="D174">
        <v>1</v>
      </c>
      <c r="E174" t="s">
        <v>1502</v>
      </c>
      <c r="F174">
        <v>129</v>
      </c>
      <c r="G174">
        <v>0</v>
      </c>
      <c r="H174" t="s">
        <v>636</v>
      </c>
      <c r="I174" t="s">
        <v>1503</v>
      </c>
      <c r="J174" t="s">
        <v>679</v>
      </c>
      <c r="K174" t="s">
        <v>637</v>
      </c>
      <c r="L174" t="s">
        <v>638</v>
      </c>
      <c r="M174" t="s">
        <v>1504</v>
      </c>
      <c r="N174" t="s">
        <v>637</v>
      </c>
      <c r="O174" t="s">
        <v>639</v>
      </c>
      <c r="P174" t="s">
        <v>5</v>
      </c>
      <c r="Q174" t="s">
        <v>640</v>
      </c>
      <c r="R174" t="s">
        <v>638</v>
      </c>
      <c r="S174" t="s">
        <v>1505</v>
      </c>
      <c r="T174" t="s">
        <v>1506</v>
      </c>
    </row>
    <row r="175" spans="1:20" x14ac:dyDescent="0.25">
      <c r="A175" t="s">
        <v>147</v>
      </c>
      <c r="B175" t="s">
        <v>148</v>
      </c>
      <c r="C175">
        <v>50</v>
      </c>
      <c r="D175">
        <v>12</v>
      </c>
      <c r="E175" t="s">
        <v>1507</v>
      </c>
      <c r="F175">
        <v>400</v>
      </c>
      <c r="G175">
        <v>0</v>
      </c>
      <c r="H175" t="s">
        <v>636</v>
      </c>
      <c r="I175" t="s">
        <v>839</v>
      </c>
      <c r="J175" t="s">
        <v>709</v>
      </c>
      <c r="K175" t="s">
        <v>637</v>
      </c>
      <c r="L175" t="s">
        <v>638</v>
      </c>
      <c r="M175" t="s">
        <v>1508</v>
      </c>
      <c r="N175" t="s">
        <v>637</v>
      </c>
      <c r="O175" t="s">
        <v>639</v>
      </c>
      <c r="P175" t="s">
        <v>5</v>
      </c>
      <c r="Q175" t="s">
        <v>640</v>
      </c>
      <c r="R175" t="s">
        <v>638</v>
      </c>
      <c r="S175" t="s">
        <v>1509</v>
      </c>
      <c r="T175" t="s">
        <v>1508</v>
      </c>
    </row>
    <row r="176" spans="1:20" x14ac:dyDescent="0.25">
      <c r="A176" t="s">
        <v>239</v>
      </c>
      <c r="B176" t="s">
        <v>245</v>
      </c>
      <c r="C176">
        <v>159</v>
      </c>
      <c r="D176">
        <v>1</v>
      </c>
      <c r="E176" t="s">
        <v>1510</v>
      </c>
      <c r="F176">
        <v>159</v>
      </c>
      <c r="G176">
        <v>0</v>
      </c>
      <c r="H176" t="s">
        <v>636</v>
      </c>
      <c r="I176" t="s">
        <v>1511</v>
      </c>
      <c r="J176" t="s">
        <v>669</v>
      </c>
      <c r="K176" t="s">
        <v>637</v>
      </c>
      <c r="L176" t="s">
        <v>638</v>
      </c>
      <c r="M176" t="s">
        <v>1512</v>
      </c>
      <c r="N176" t="s">
        <v>637</v>
      </c>
      <c r="O176" t="s">
        <v>639</v>
      </c>
      <c r="P176" t="s">
        <v>5</v>
      </c>
      <c r="Q176" t="s">
        <v>640</v>
      </c>
      <c r="R176" t="s">
        <v>638</v>
      </c>
      <c r="S176" t="s">
        <v>1513</v>
      </c>
      <c r="T176" t="s">
        <v>1512</v>
      </c>
    </row>
    <row r="177" spans="1:20" x14ac:dyDescent="0.25">
      <c r="A177" t="s">
        <v>18</v>
      </c>
      <c r="B177" t="s">
        <v>19</v>
      </c>
      <c r="C177">
        <v>66.666666666666671</v>
      </c>
      <c r="D177">
        <v>6</v>
      </c>
      <c r="E177" t="s">
        <v>1514</v>
      </c>
      <c r="F177">
        <v>219</v>
      </c>
      <c r="G177">
        <v>19</v>
      </c>
      <c r="H177" t="s">
        <v>636</v>
      </c>
      <c r="I177" t="s">
        <v>825</v>
      </c>
      <c r="J177" t="s">
        <v>642</v>
      </c>
      <c r="K177" t="s">
        <v>637</v>
      </c>
      <c r="L177" t="s">
        <v>638</v>
      </c>
      <c r="M177" t="s">
        <v>1512</v>
      </c>
      <c r="N177" t="s">
        <v>637</v>
      </c>
      <c r="O177" t="s">
        <v>639</v>
      </c>
      <c r="P177" t="s">
        <v>5</v>
      </c>
      <c r="Q177" t="s">
        <v>640</v>
      </c>
      <c r="R177" t="s">
        <v>638</v>
      </c>
      <c r="S177" t="s">
        <v>1515</v>
      </c>
      <c r="T177" t="s">
        <v>1512</v>
      </c>
    </row>
    <row r="178" spans="1:20" x14ac:dyDescent="0.25">
      <c r="A178" t="s">
        <v>147</v>
      </c>
      <c r="B178" t="s">
        <v>148</v>
      </c>
      <c r="C178">
        <v>33.333333333333336</v>
      </c>
      <c r="D178">
        <v>3</v>
      </c>
      <c r="E178" t="s">
        <v>1516</v>
      </c>
      <c r="F178">
        <v>149</v>
      </c>
      <c r="G178">
        <v>0</v>
      </c>
      <c r="H178" t="s">
        <v>645</v>
      </c>
      <c r="I178" t="s">
        <v>1517</v>
      </c>
      <c r="J178" t="s">
        <v>1518</v>
      </c>
      <c r="K178" t="s">
        <v>1519</v>
      </c>
      <c r="L178" t="s">
        <v>695</v>
      </c>
      <c r="M178" t="s">
        <v>1520</v>
      </c>
      <c r="N178" t="s">
        <v>637</v>
      </c>
      <c r="O178" t="s">
        <v>646</v>
      </c>
      <c r="P178" t="s">
        <v>26</v>
      </c>
      <c r="Q178" t="s">
        <v>647</v>
      </c>
      <c r="R178" t="s">
        <v>638</v>
      </c>
      <c r="S178" t="s">
        <v>1521</v>
      </c>
      <c r="T178" t="s">
        <v>1520</v>
      </c>
    </row>
    <row r="179" spans="1:20" x14ac:dyDescent="0.25">
      <c r="A179" t="s">
        <v>239</v>
      </c>
      <c r="B179" t="s">
        <v>245</v>
      </c>
      <c r="C179">
        <v>159</v>
      </c>
      <c r="D179">
        <v>1</v>
      </c>
      <c r="E179" t="s">
        <v>1522</v>
      </c>
      <c r="F179">
        <v>132</v>
      </c>
      <c r="G179">
        <v>3</v>
      </c>
      <c r="H179" t="s">
        <v>636</v>
      </c>
      <c r="I179" t="s">
        <v>714</v>
      </c>
      <c r="J179" t="s">
        <v>686</v>
      </c>
      <c r="K179" t="s">
        <v>637</v>
      </c>
      <c r="L179" t="s">
        <v>638</v>
      </c>
      <c r="M179" t="s">
        <v>1523</v>
      </c>
      <c r="N179" t="s">
        <v>637</v>
      </c>
      <c r="O179" t="s">
        <v>639</v>
      </c>
      <c r="P179" t="s">
        <v>5</v>
      </c>
      <c r="Q179" t="s">
        <v>640</v>
      </c>
      <c r="R179" t="s">
        <v>638</v>
      </c>
      <c r="S179" t="s">
        <v>1524</v>
      </c>
      <c r="T179" t="s">
        <v>1525</v>
      </c>
    </row>
    <row r="180" spans="1:20" x14ac:dyDescent="0.25">
      <c r="A180" t="s">
        <v>22</v>
      </c>
      <c r="B180" t="s">
        <v>213</v>
      </c>
      <c r="C180">
        <v>22</v>
      </c>
      <c r="D180">
        <v>1</v>
      </c>
      <c r="E180" t="s">
        <v>1526</v>
      </c>
      <c r="F180">
        <v>22</v>
      </c>
      <c r="G180">
        <v>0</v>
      </c>
      <c r="H180" t="s">
        <v>663</v>
      </c>
      <c r="I180" t="s">
        <v>857</v>
      </c>
      <c r="J180" t="s">
        <v>858</v>
      </c>
      <c r="K180" t="s">
        <v>808</v>
      </c>
      <c r="L180" t="s">
        <v>859</v>
      </c>
      <c r="M180" t="s">
        <v>1527</v>
      </c>
      <c r="N180" t="s">
        <v>637</v>
      </c>
      <c r="O180" t="s">
        <v>664</v>
      </c>
      <c r="P180" t="s">
        <v>23</v>
      </c>
      <c r="Q180" t="s">
        <v>665</v>
      </c>
      <c r="R180" t="s">
        <v>638</v>
      </c>
      <c r="S180" t="s">
        <v>1528</v>
      </c>
      <c r="T180" t="s">
        <v>1527</v>
      </c>
    </row>
    <row r="181" spans="1:20" x14ac:dyDescent="0.25">
      <c r="A181" t="s">
        <v>18</v>
      </c>
      <c r="B181" t="s">
        <v>19</v>
      </c>
      <c r="C181">
        <v>33</v>
      </c>
      <c r="D181">
        <v>40</v>
      </c>
      <c r="E181" t="s">
        <v>1529</v>
      </c>
      <c r="F181">
        <v>1122</v>
      </c>
      <c r="G181">
        <v>0</v>
      </c>
      <c r="H181" t="s">
        <v>636</v>
      </c>
      <c r="I181" t="s">
        <v>882</v>
      </c>
      <c r="J181" t="s">
        <v>713</v>
      </c>
      <c r="K181" t="s">
        <v>637</v>
      </c>
      <c r="L181" t="s">
        <v>638</v>
      </c>
      <c r="M181" t="s">
        <v>1530</v>
      </c>
      <c r="N181" t="s">
        <v>637</v>
      </c>
      <c r="O181" t="s">
        <v>643</v>
      </c>
      <c r="P181" t="s">
        <v>5</v>
      </c>
      <c r="Q181" t="s">
        <v>644</v>
      </c>
      <c r="R181" t="s">
        <v>638</v>
      </c>
      <c r="S181" t="s">
        <v>1531</v>
      </c>
      <c r="T181" t="s">
        <v>1532</v>
      </c>
    </row>
    <row r="182" spans="1:20" x14ac:dyDescent="0.25">
      <c r="A182" t="s">
        <v>147</v>
      </c>
      <c r="B182" t="s">
        <v>148</v>
      </c>
      <c r="C182">
        <v>65</v>
      </c>
      <c r="D182">
        <v>1</v>
      </c>
      <c r="E182" t="s">
        <v>1533</v>
      </c>
      <c r="F182">
        <v>35</v>
      </c>
      <c r="G182">
        <v>0</v>
      </c>
      <c r="H182" t="s">
        <v>636</v>
      </c>
      <c r="I182" t="s">
        <v>1534</v>
      </c>
      <c r="J182" t="s">
        <v>648</v>
      </c>
      <c r="K182" t="s">
        <v>637</v>
      </c>
      <c r="L182" t="s">
        <v>638</v>
      </c>
      <c r="M182" t="s">
        <v>1535</v>
      </c>
      <c r="N182" t="s">
        <v>637</v>
      </c>
      <c r="O182" t="s">
        <v>639</v>
      </c>
      <c r="P182" t="s">
        <v>5</v>
      </c>
      <c r="Q182" t="s">
        <v>640</v>
      </c>
      <c r="R182" t="s">
        <v>638</v>
      </c>
      <c r="S182" t="s">
        <v>1536</v>
      </c>
      <c r="T182" t="s">
        <v>1535</v>
      </c>
    </row>
    <row r="183" spans="1:20" x14ac:dyDescent="0.25">
      <c r="A183" t="s">
        <v>147</v>
      </c>
      <c r="B183" t="s">
        <v>148</v>
      </c>
      <c r="C183">
        <v>50</v>
      </c>
      <c r="D183">
        <v>6</v>
      </c>
      <c r="E183" t="s">
        <v>1537</v>
      </c>
      <c r="F183">
        <v>200</v>
      </c>
      <c r="G183">
        <v>0</v>
      </c>
      <c r="H183" t="s">
        <v>636</v>
      </c>
      <c r="I183" t="s">
        <v>1538</v>
      </c>
      <c r="J183" t="s">
        <v>709</v>
      </c>
      <c r="K183" t="s">
        <v>637</v>
      </c>
      <c r="L183" t="s">
        <v>638</v>
      </c>
      <c r="M183" t="s">
        <v>1539</v>
      </c>
      <c r="N183" t="s">
        <v>637</v>
      </c>
      <c r="O183" t="s">
        <v>639</v>
      </c>
      <c r="P183" t="s">
        <v>5</v>
      </c>
      <c r="Q183" t="s">
        <v>640</v>
      </c>
      <c r="R183" t="s">
        <v>638</v>
      </c>
      <c r="S183" t="s">
        <v>1540</v>
      </c>
      <c r="T183" t="s">
        <v>1539</v>
      </c>
    </row>
    <row r="184" spans="1:20" x14ac:dyDescent="0.25">
      <c r="A184" t="s">
        <v>147</v>
      </c>
      <c r="B184" t="s">
        <v>148</v>
      </c>
      <c r="C184">
        <v>50</v>
      </c>
      <c r="D184">
        <v>6</v>
      </c>
      <c r="E184" t="s">
        <v>1541</v>
      </c>
      <c r="F184">
        <v>181</v>
      </c>
      <c r="G184">
        <v>0</v>
      </c>
      <c r="H184" t="s">
        <v>636</v>
      </c>
      <c r="I184" t="s">
        <v>836</v>
      </c>
      <c r="J184" t="s">
        <v>837</v>
      </c>
      <c r="K184" t="s">
        <v>637</v>
      </c>
      <c r="L184" t="s">
        <v>638</v>
      </c>
      <c r="M184" t="s">
        <v>1542</v>
      </c>
      <c r="N184" t="s">
        <v>637</v>
      </c>
      <c r="O184" t="s">
        <v>639</v>
      </c>
      <c r="P184" t="s">
        <v>5</v>
      </c>
      <c r="Q184" t="s">
        <v>640</v>
      </c>
      <c r="R184" t="s">
        <v>638</v>
      </c>
      <c r="S184" t="s">
        <v>1543</v>
      </c>
      <c r="T184" t="s">
        <v>1542</v>
      </c>
    </row>
    <row r="185" spans="1:20" x14ac:dyDescent="0.25">
      <c r="A185" t="s">
        <v>241</v>
      </c>
      <c r="B185" t="s">
        <v>247</v>
      </c>
      <c r="C185">
        <v>159</v>
      </c>
      <c r="D185">
        <v>1</v>
      </c>
      <c r="E185" t="s">
        <v>1544</v>
      </c>
      <c r="F185">
        <v>129</v>
      </c>
      <c r="G185">
        <v>0</v>
      </c>
      <c r="H185" t="s">
        <v>636</v>
      </c>
      <c r="I185" t="s">
        <v>782</v>
      </c>
      <c r="J185" t="s">
        <v>676</v>
      </c>
      <c r="K185" t="s">
        <v>637</v>
      </c>
      <c r="L185" t="s">
        <v>638</v>
      </c>
      <c r="M185" t="s">
        <v>1545</v>
      </c>
      <c r="N185" t="s">
        <v>637</v>
      </c>
      <c r="O185" t="s">
        <v>639</v>
      </c>
      <c r="P185" t="s">
        <v>5</v>
      </c>
      <c r="Q185" t="s">
        <v>640</v>
      </c>
      <c r="R185" t="s">
        <v>638</v>
      </c>
      <c r="S185" t="s">
        <v>1546</v>
      </c>
      <c r="T185" t="s">
        <v>1545</v>
      </c>
    </row>
    <row r="186" spans="1:20" x14ac:dyDescent="0.25">
      <c r="A186" t="s">
        <v>240</v>
      </c>
      <c r="B186" t="s">
        <v>246</v>
      </c>
      <c r="C186">
        <v>139</v>
      </c>
      <c r="D186">
        <v>1</v>
      </c>
      <c r="E186" t="s">
        <v>1547</v>
      </c>
      <c r="F186">
        <v>215</v>
      </c>
      <c r="G186">
        <v>0</v>
      </c>
      <c r="H186" t="s">
        <v>697</v>
      </c>
      <c r="I186" t="s">
        <v>1548</v>
      </c>
      <c r="J186" t="s">
        <v>1549</v>
      </c>
      <c r="K186" t="s">
        <v>853</v>
      </c>
      <c r="L186" t="s">
        <v>1550</v>
      </c>
      <c r="M186" t="s">
        <v>1551</v>
      </c>
      <c r="N186" t="s">
        <v>761</v>
      </c>
      <c r="O186" t="s">
        <v>698</v>
      </c>
      <c r="P186" t="s">
        <v>692</v>
      </c>
      <c r="Q186" t="s">
        <v>693</v>
      </c>
      <c r="R186" t="s">
        <v>638</v>
      </c>
      <c r="S186" t="s">
        <v>1552</v>
      </c>
      <c r="T186" t="s">
        <v>1551</v>
      </c>
    </row>
    <row r="187" spans="1:20" x14ac:dyDescent="0.25">
      <c r="A187" t="s">
        <v>241</v>
      </c>
      <c r="B187" t="s">
        <v>247</v>
      </c>
      <c r="C187">
        <v>139</v>
      </c>
      <c r="D187">
        <v>1</v>
      </c>
      <c r="E187" t="s">
        <v>1547</v>
      </c>
      <c r="F187">
        <v>215</v>
      </c>
      <c r="G187">
        <v>0</v>
      </c>
      <c r="H187" t="s">
        <v>697</v>
      </c>
      <c r="I187" t="s">
        <v>1548</v>
      </c>
      <c r="J187" t="s">
        <v>1549</v>
      </c>
      <c r="K187" t="s">
        <v>853</v>
      </c>
      <c r="L187" t="s">
        <v>1550</v>
      </c>
      <c r="M187" t="s">
        <v>1551</v>
      </c>
      <c r="N187" t="s">
        <v>761</v>
      </c>
      <c r="O187" t="s">
        <v>698</v>
      </c>
      <c r="P187" t="s">
        <v>692</v>
      </c>
      <c r="Q187" t="s">
        <v>693</v>
      </c>
      <c r="R187" t="s">
        <v>638</v>
      </c>
      <c r="S187" t="s">
        <v>1552</v>
      </c>
      <c r="T187" t="s">
        <v>1551</v>
      </c>
    </row>
    <row r="188" spans="1:20" x14ac:dyDescent="0.25">
      <c r="A188" t="s">
        <v>239</v>
      </c>
      <c r="B188" t="s">
        <v>245</v>
      </c>
      <c r="C188">
        <v>159</v>
      </c>
      <c r="D188">
        <v>1</v>
      </c>
      <c r="E188" t="s">
        <v>1553</v>
      </c>
      <c r="F188">
        <v>99</v>
      </c>
      <c r="G188">
        <v>0</v>
      </c>
      <c r="H188" t="s">
        <v>636</v>
      </c>
      <c r="I188" t="s">
        <v>1554</v>
      </c>
      <c r="J188" t="s">
        <v>641</v>
      </c>
      <c r="K188" t="s">
        <v>637</v>
      </c>
      <c r="L188" t="s">
        <v>638</v>
      </c>
      <c r="M188" t="s">
        <v>1555</v>
      </c>
      <c r="N188" t="s">
        <v>637</v>
      </c>
      <c r="O188" t="s">
        <v>643</v>
      </c>
      <c r="P188" t="s">
        <v>5</v>
      </c>
      <c r="Q188" t="s">
        <v>644</v>
      </c>
      <c r="R188" t="s">
        <v>638</v>
      </c>
      <c r="S188" t="s">
        <v>1556</v>
      </c>
      <c r="T188" t="s">
        <v>1555</v>
      </c>
    </row>
    <row r="189" spans="1:20" x14ac:dyDescent="0.25">
      <c r="A189" t="s">
        <v>147</v>
      </c>
      <c r="B189" t="s">
        <v>148</v>
      </c>
      <c r="C189">
        <v>33.333333333333336</v>
      </c>
      <c r="D189">
        <v>3</v>
      </c>
      <c r="E189" t="s">
        <v>1557</v>
      </c>
      <c r="F189">
        <v>100</v>
      </c>
      <c r="G189">
        <v>0</v>
      </c>
      <c r="H189" t="s">
        <v>636</v>
      </c>
      <c r="I189" t="s">
        <v>1554</v>
      </c>
      <c r="J189" t="s">
        <v>641</v>
      </c>
      <c r="K189" t="s">
        <v>637</v>
      </c>
      <c r="L189" t="s">
        <v>638</v>
      </c>
      <c r="M189" t="s">
        <v>1558</v>
      </c>
      <c r="N189" t="s">
        <v>637</v>
      </c>
      <c r="O189" t="s">
        <v>643</v>
      </c>
      <c r="P189" t="s">
        <v>5</v>
      </c>
      <c r="Q189" t="s">
        <v>644</v>
      </c>
      <c r="R189" t="s">
        <v>638</v>
      </c>
      <c r="S189" t="s">
        <v>1559</v>
      </c>
      <c r="T189" t="s">
        <v>1558</v>
      </c>
    </row>
    <row r="190" spans="1:20" x14ac:dyDescent="0.25">
      <c r="A190" t="s">
        <v>99</v>
      </c>
      <c r="B190" t="s">
        <v>100</v>
      </c>
      <c r="C190">
        <v>10</v>
      </c>
      <c r="D190">
        <v>40</v>
      </c>
      <c r="E190" t="s">
        <v>1560</v>
      </c>
      <c r="F190">
        <v>754.83</v>
      </c>
      <c r="G190">
        <v>104</v>
      </c>
      <c r="H190" t="s">
        <v>645</v>
      </c>
      <c r="I190" t="s">
        <v>1561</v>
      </c>
      <c r="J190" t="s">
        <v>1562</v>
      </c>
      <c r="K190" t="s">
        <v>776</v>
      </c>
      <c r="L190" t="s">
        <v>1563</v>
      </c>
      <c r="M190" t="s">
        <v>1558</v>
      </c>
      <c r="N190" t="s">
        <v>637</v>
      </c>
      <c r="O190" t="s">
        <v>664</v>
      </c>
      <c r="P190" t="s">
        <v>23</v>
      </c>
      <c r="Q190" t="s">
        <v>665</v>
      </c>
      <c r="R190" t="s">
        <v>638</v>
      </c>
      <c r="S190" t="s">
        <v>637</v>
      </c>
      <c r="T190" t="s">
        <v>1564</v>
      </c>
    </row>
    <row r="191" spans="1:20" x14ac:dyDescent="0.25">
      <c r="A191" t="s">
        <v>147</v>
      </c>
      <c r="B191" t="s">
        <v>148</v>
      </c>
      <c r="C191">
        <v>50</v>
      </c>
      <c r="D191">
        <v>6</v>
      </c>
      <c r="E191" t="s">
        <v>1560</v>
      </c>
      <c r="F191">
        <v>754.83</v>
      </c>
      <c r="G191">
        <v>104</v>
      </c>
      <c r="H191" t="s">
        <v>645</v>
      </c>
      <c r="I191" t="s">
        <v>1561</v>
      </c>
      <c r="J191" t="s">
        <v>1562</v>
      </c>
      <c r="K191" t="s">
        <v>776</v>
      </c>
      <c r="L191" t="s">
        <v>1563</v>
      </c>
      <c r="M191" t="s">
        <v>1558</v>
      </c>
      <c r="N191" t="s">
        <v>637</v>
      </c>
      <c r="O191" t="s">
        <v>664</v>
      </c>
      <c r="P191" t="s">
        <v>23</v>
      </c>
      <c r="Q191" t="s">
        <v>665</v>
      </c>
      <c r="R191" t="s">
        <v>638</v>
      </c>
      <c r="S191" t="s">
        <v>637</v>
      </c>
      <c r="T191" t="s">
        <v>1564</v>
      </c>
    </row>
    <row r="192" spans="1:20" x14ac:dyDescent="0.25">
      <c r="A192" t="s">
        <v>241</v>
      </c>
      <c r="B192" t="s">
        <v>247</v>
      </c>
      <c r="C192">
        <v>159</v>
      </c>
      <c r="D192">
        <v>1</v>
      </c>
      <c r="E192" t="s">
        <v>1565</v>
      </c>
      <c r="F192">
        <v>258</v>
      </c>
      <c r="G192">
        <v>0</v>
      </c>
      <c r="H192" t="s">
        <v>636</v>
      </c>
      <c r="I192" t="s">
        <v>829</v>
      </c>
      <c r="J192" t="s">
        <v>683</v>
      </c>
      <c r="K192" t="s">
        <v>637</v>
      </c>
      <c r="L192" t="s">
        <v>638</v>
      </c>
      <c r="M192" t="s">
        <v>1566</v>
      </c>
      <c r="N192" t="s">
        <v>637</v>
      </c>
      <c r="O192" t="s">
        <v>643</v>
      </c>
      <c r="P192" t="s">
        <v>5</v>
      </c>
      <c r="Q192" t="s">
        <v>644</v>
      </c>
      <c r="R192" t="s">
        <v>638</v>
      </c>
      <c r="S192" t="s">
        <v>1567</v>
      </c>
      <c r="T192" t="s">
        <v>1566</v>
      </c>
    </row>
    <row r="193" spans="1:20" x14ac:dyDescent="0.25">
      <c r="A193" t="s">
        <v>239</v>
      </c>
      <c r="B193" t="s">
        <v>245</v>
      </c>
      <c r="C193">
        <v>159</v>
      </c>
      <c r="D193">
        <v>1</v>
      </c>
      <c r="E193" t="s">
        <v>1565</v>
      </c>
      <c r="F193">
        <v>258</v>
      </c>
      <c r="G193">
        <v>0</v>
      </c>
      <c r="H193" t="s">
        <v>636</v>
      </c>
      <c r="I193" t="s">
        <v>829</v>
      </c>
      <c r="J193" t="s">
        <v>683</v>
      </c>
      <c r="K193" t="s">
        <v>637</v>
      </c>
      <c r="L193" t="s">
        <v>638</v>
      </c>
      <c r="M193" t="s">
        <v>1566</v>
      </c>
      <c r="N193" t="s">
        <v>637</v>
      </c>
      <c r="O193" t="s">
        <v>643</v>
      </c>
      <c r="P193" t="s">
        <v>5</v>
      </c>
      <c r="Q193" t="s">
        <v>644</v>
      </c>
      <c r="R193" t="s">
        <v>638</v>
      </c>
      <c r="S193" t="s">
        <v>1567</v>
      </c>
      <c r="T193" t="s">
        <v>1566</v>
      </c>
    </row>
    <row r="194" spans="1:20" x14ac:dyDescent="0.25">
      <c r="A194" t="s">
        <v>72</v>
      </c>
      <c r="B194" t="s">
        <v>716</v>
      </c>
      <c r="C194">
        <v>50</v>
      </c>
      <c r="D194">
        <v>1</v>
      </c>
      <c r="E194" t="s">
        <v>1568</v>
      </c>
      <c r="F194">
        <v>50</v>
      </c>
      <c r="G194">
        <v>0</v>
      </c>
      <c r="H194" t="s">
        <v>645</v>
      </c>
      <c r="I194" t="s">
        <v>802</v>
      </c>
      <c r="J194" t="s">
        <v>877</v>
      </c>
      <c r="K194" t="s">
        <v>878</v>
      </c>
      <c r="L194" t="s">
        <v>765</v>
      </c>
      <c r="M194" t="s">
        <v>1569</v>
      </c>
      <c r="N194" t="s">
        <v>637</v>
      </c>
      <c r="O194" t="s">
        <v>646</v>
      </c>
      <c r="P194" t="s">
        <v>26</v>
      </c>
      <c r="Q194" t="s">
        <v>647</v>
      </c>
      <c r="R194" t="s">
        <v>638</v>
      </c>
      <c r="S194" t="s">
        <v>1570</v>
      </c>
      <c r="T194" t="s">
        <v>1569</v>
      </c>
    </row>
    <row r="195" spans="1:20" x14ac:dyDescent="0.25">
      <c r="A195" t="s">
        <v>22</v>
      </c>
      <c r="B195" t="s">
        <v>27</v>
      </c>
      <c r="C195">
        <v>66.333333333333329</v>
      </c>
      <c r="D195">
        <v>3</v>
      </c>
      <c r="E195" t="s">
        <v>1571</v>
      </c>
      <c r="F195">
        <v>197</v>
      </c>
      <c r="G195">
        <v>0</v>
      </c>
      <c r="H195" t="s">
        <v>636</v>
      </c>
      <c r="I195" t="s">
        <v>1572</v>
      </c>
      <c r="J195" t="s">
        <v>661</v>
      </c>
      <c r="K195" t="s">
        <v>637</v>
      </c>
      <c r="L195" t="s">
        <v>638</v>
      </c>
      <c r="M195" t="s">
        <v>1573</v>
      </c>
      <c r="N195" t="s">
        <v>637</v>
      </c>
      <c r="O195" t="s">
        <v>639</v>
      </c>
      <c r="P195" t="s">
        <v>5</v>
      </c>
      <c r="Q195" t="s">
        <v>640</v>
      </c>
      <c r="R195" t="s">
        <v>638</v>
      </c>
      <c r="S195" t="s">
        <v>1574</v>
      </c>
      <c r="T195" t="s">
        <v>1573</v>
      </c>
    </row>
    <row r="196" spans="1:20" x14ac:dyDescent="0.25">
      <c r="A196" t="s">
        <v>600</v>
      </c>
      <c r="B196" t="s">
        <v>690</v>
      </c>
      <c r="C196">
        <v>103.55</v>
      </c>
      <c r="D196">
        <v>1</v>
      </c>
      <c r="E196" t="s">
        <v>1575</v>
      </c>
      <c r="F196">
        <v>110.55</v>
      </c>
      <c r="G196">
        <v>7</v>
      </c>
      <c r="H196" t="s">
        <v>663</v>
      </c>
      <c r="I196" t="s">
        <v>1576</v>
      </c>
      <c r="J196" t="s">
        <v>1577</v>
      </c>
      <c r="K196" t="s">
        <v>790</v>
      </c>
      <c r="L196" t="s">
        <v>1578</v>
      </c>
      <c r="M196" t="s">
        <v>1579</v>
      </c>
      <c r="N196" t="s">
        <v>637</v>
      </c>
      <c r="O196" t="s">
        <v>664</v>
      </c>
      <c r="P196" t="s">
        <v>23</v>
      </c>
      <c r="Q196" t="s">
        <v>665</v>
      </c>
      <c r="R196" t="s">
        <v>638</v>
      </c>
      <c r="S196" t="s">
        <v>1580</v>
      </c>
      <c r="T196" t="s">
        <v>1579</v>
      </c>
    </row>
    <row r="197" spans="1:20" x14ac:dyDescent="0.25">
      <c r="A197" t="s">
        <v>147</v>
      </c>
      <c r="B197" t="s">
        <v>148</v>
      </c>
      <c r="C197">
        <v>50</v>
      </c>
      <c r="D197">
        <v>6</v>
      </c>
      <c r="E197" t="s">
        <v>1581</v>
      </c>
      <c r="F197">
        <v>200</v>
      </c>
      <c r="G197">
        <v>0</v>
      </c>
      <c r="H197" t="s">
        <v>636</v>
      </c>
      <c r="I197" t="s">
        <v>864</v>
      </c>
      <c r="J197" t="s">
        <v>712</v>
      </c>
      <c r="K197" t="s">
        <v>637</v>
      </c>
      <c r="L197" t="s">
        <v>638</v>
      </c>
      <c r="M197" t="s">
        <v>1582</v>
      </c>
      <c r="N197" t="s">
        <v>637</v>
      </c>
      <c r="O197" t="s">
        <v>643</v>
      </c>
      <c r="P197" t="s">
        <v>5</v>
      </c>
      <c r="Q197" t="s">
        <v>644</v>
      </c>
      <c r="R197" t="s">
        <v>638</v>
      </c>
      <c r="S197" t="s">
        <v>1583</v>
      </c>
      <c r="T197" t="s">
        <v>1582</v>
      </c>
    </row>
    <row r="198" spans="1:20" x14ac:dyDescent="0.25">
      <c r="A198" t="s">
        <v>241</v>
      </c>
      <c r="B198" t="s">
        <v>690</v>
      </c>
      <c r="C198">
        <v>87.2</v>
      </c>
      <c r="D198">
        <v>1</v>
      </c>
      <c r="E198" t="s">
        <v>1584</v>
      </c>
      <c r="F198">
        <v>94.2</v>
      </c>
      <c r="G198">
        <v>7</v>
      </c>
      <c r="H198" t="s">
        <v>663</v>
      </c>
      <c r="I198" t="s">
        <v>1585</v>
      </c>
      <c r="J198" t="s">
        <v>1586</v>
      </c>
      <c r="K198" t="s">
        <v>766</v>
      </c>
      <c r="L198" t="s">
        <v>1587</v>
      </c>
      <c r="M198" t="s">
        <v>1588</v>
      </c>
      <c r="N198" t="s">
        <v>637</v>
      </c>
      <c r="O198" t="s">
        <v>664</v>
      </c>
      <c r="P198" t="s">
        <v>23</v>
      </c>
      <c r="Q198" t="s">
        <v>665</v>
      </c>
      <c r="R198" t="s">
        <v>638</v>
      </c>
      <c r="S198" t="s">
        <v>1589</v>
      </c>
      <c r="T198" t="s">
        <v>1590</v>
      </c>
    </row>
    <row r="199" spans="1:20" x14ac:dyDescent="0.25">
      <c r="A199" t="s">
        <v>147</v>
      </c>
      <c r="B199" t="s">
        <v>148</v>
      </c>
      <c r="C199">
        <v>65</v>
      </c>
      <c r="D199">
        <v>9</v>
      </c>
      <c r="E199" t="s">
        <v>1591</v>
      </c>
      <c r="F199">
        <v>272.08999999999997</v>
      </c>
      <c r="G199">
        <v>0</v>
      </c>
      <c r="H199" t="s">
        <v>636</v>
      </c>
      <c r="I199" t="s">
        <v>848</v>
      </c>
      <c r="J199" t="s">
        <v>818</v>
      </c>
      <c r="K199" t="s">
        <v>637</v>
      </c>
      <c r="L199" t="s">
        <v>638</v>
      </c>
      <c r="M199" t="s">
        <v>1592</v>
      </c>
      <c r="N199" t="s">
        <v>637</v>
      </c>
      <c r="O199" t="s">
        <v>643</v>
      </c>
      <c r="P199" t="s">
        <v>5</v>
      </c>
      <c r="Q199" t="s">
        <v>644</v>
      </c>
      <c r="R199" t="s">
        <v>638</v>
      </c>
      <c r="S199" t="s">
        <v>1593</v>
      </c>
      <c r="T199" t="s">
        <v>1594</v>
      </c>
    </row>
    <row r="200" spans="1:20" x14ac:dyDescent="0.25">
      <c r="A200" t="s">
        <v>22</v>
      </c>
      <c r="B200" t="s">
        <v>27</v>
      </c>
      <c r="C200">
        <v>69.900000000000006</v>
      </c>
      <c r="D200">
        <v>10</v>
      </c>
      <c r="E200" t="s">
        <v>1595</v>
      </c>
      <c r="F200">
        <v>800</v>
      </c>
      <c r="G200">
        <v>0</v>
      </c>
      <c r="H200" t="s">
        <v>645</v>
      </c>
      <c r="I200" t="s">
        <v>803</v>
      </c>
      <c r="J200" t="s">
        <v>1596</v>
      </c>
      <c r="K200" t="s">
        <v>798</v>
      </c>
      <c r="L200" t="s">
        <v>734</v>
      </c>
      <c r="M200" t="s">
        <v>1597</v>
      </c>
      <c r="N200" t="s">
        <v>637</v>
      </c>
      <c r="O200" t="s">
        <v>646</v>
      </c>
      <c r="P200" t="s">
        <v>26</v>
      </c>
      <c r="Q200" t="s">
        <v>647</v>
      </c>
      <c r="R200" t="s">
        <v>638</v>
      </c>
      <c r="S200" t="s">
        <v>1598</v>
      </c>
      <c r="T200" t="s">
        <v>1599</v>
      </c>
    </row>
    <row r="201" spans="1:20" x14ac:dyDescent="0.25">
      <c r="A201" t="s">
        <v>241</v>
      </c>
      <c r="B201" t="s">
        <v>690</v>
      </c>
      <c r="C201">
        <v>55.5</v>
      </c>
      <c r="D201">
        <v>1</v>
      </c>
      <c r="E201" t="s">
        <v>1600</v>
      </c>
      <c r="F201">
        <v>55.5</v>
      </c>
      <c r="G201">
        <v>0</v>
      </c>
      <c r="H201" t="s">
        <v>663</v>
      </c>
      <c r="I201" t="s">
        <v>1601</v>
      </c>
      <c r="J201" t="s">
        <v>1602</v>
      </c>
      <c r="K201" t="s">
        <v>1603</v>
      </c>
      <c r="L201" t="s">
        <v>1604</v>
      </c>
      <c r="M201" t="s">
        <v>1605</v>
      </c>
      <c r="N201" t="s">
        <v>637</v>
      </c>
      <c r="O201" t="s">
        <v>664</v>
      </c>
      <c r="P201" t="s">
        <v>23</v>
      </c>
      <c r="Q201" t="s">
        <v>665</v>
      </c>
      <c r="R201" t="s">
        <v>638</v>
      </c>
      <c r="S201" t="s">
        <v>1606</v>
      </c>
      <c r="T201" t="s">
        <v>1605</v>
      </c>
    </row>
    <row r="202" spans="1:20" x14ac:dyDescent="0.25">
      <c r="A202" t="s">
        <v>101</v>
      </c>
      <c r="B202" t="s">
        <v>751</v>
      </c>
      <c r="C202">
        <v>76</v>
      </c>
      <c r="D202">
        <v>1</v>
      </c>
      <c r="E202" t="s">
        <v>1607</v>
      </c>
      <c r="F202">
        <v>301.2</v>
      </c>
      <c r="G202">
        <v>26</v>
      </c>
      <c r="H202" t="s">
        <v>674</v>
      </c>
      <c r="I202" t="s">
        <v>745</v>
      </c>
      <c r="J202" t="s">
        <v>746</v>
      </c>
      <c r="K202" t="s">
        <v>747</v>
      </c>
      <c r="L202" t="s">
        <v>748</v>
      </c>
      <c r="M202" t="s">
        <v>1608</v>
      </c>
      <c r="N202" t="s">
        <v>637</v>
      </c>
      <c r="O202" t="s">
        <v>664</v>
      </c>
      <c r="P202" t="s">
        <v>23</v>
      </c>
      <c r="Q202" t="s">
        <v>665</v>
      </c>
      <c r="R202" t="s">
        <v>638</v>
      </c>
      <c r="S202" t="s">
        <v>1609</v>
      </c>
      <c r="T202" t="s">
        <v>1608</v>
      </c>
    </row>
    <row r="203" spans="1:20" x14ac:dyDescent="0.25">
      <c r="A203" t="s">
        <v>22</v>
      </c>
      <c r="B203" t="s">
        <v>27</v>
      </c>
      <c r="C203">
        <v>66.333333333333329</v>
      </c>
      <c r="D203">
        <v>3</v>
      </c>
      <c r="E203" t="s">
        <v>1607</v>
      </c>
      <c r="F203">
        <v>301.2</v>
      </c>
      <c r="G203">
        <v>26</v>
      </c>
      <c r="H203" t="s">
        <v>674</v>
      </c>
      <c r="I203" t="s">
        <v>745</v>
      </c>
      <c r="J203" t="s">
        <v>746</v>
      </c>
      <c r="K203" t="s">
        <v>747</v>
      </c>
      <c r="L203" t="s">
        <v>748</v>
      </c>
      <c r="M203" t="s">
        <v>1608</v>
      </c>
      <c r="N203" t="s">
        <v>637</v>
      </c>
      <c r="O203" t="s">
        <v>664</v>
      </c>
      <c r="P203" t="s">
        <v>23</v>
      </c>
      <c r="Q203" t="s">
        <v>665</v>
      </c>
      <c r="R203" t="s">
        <v>638</v>
      </c>
      <c r="S203" t="s">
        <v>1609</v>
      </c>
      <c r="T203" t="s">
        <v>1608</v>
      </c>
    </row>
    <row r="204" spans="1:20" x14ac:dyDescent="0.25">
      <c r="A204" t="s">
        <v>22</v>
      </c>
      <c r="B204" t="s">
        <v>27</v>
      </c>
      <c r="C204">
        <v>66.333333333333329</v>
      </c>
      <c r="D204">
        <v>3</v>
      </c>
      <c r="E204" t="s">
        <v>1610</v>
      </c>
      <c r="F204">
        <v>197</v>
      </c>
      <c r="G204">
        <v>0</v>
      </c>
      <c r="H204" t="s">
        <v>636</v>
      </c>
      <c r="I204" t="s">
        <v>1611</v>
      </c>
      <c r="J204" t="s">
        <v>699</v>
      </c>
      <c r="K204" t="s">
        <v>637</v>
      </c>
      <c r="L204" t="s">
        <v>638</v>
      </c>
      <c r="M204" t="s">
        <v>1612</v>
      </c>
      <c r="N204" t="s">
        <v>637</v>
      </c>
      <c r="O204" t="s">
        <v>643</v>
      </c>
      <c r="P204" t="s">
        <v>5</v>
      </c>
      <c r="Q204" t="s">
        <v>644</v>
      </c>
      <c r="R204" t="s">
        <v>638</v>
      </c>
      <c r="S204" t="s">
        <v>1613</v>
      </c>
      <c r="T204" t="s">
        <v>1614</v>
      </c>
    </row>
    <row r="205" spans="1:20" x14ac:dyDescent="0.25">
      <c r="A205" t="s">
        <v>147</v>
      </c>
      <c r="B205" t="s">
        <v>148</v>
      </c>
      <c r="C205">
        <v>50</v>
      </c>
      <c r="D205">
        <v>6</v>
      </c>
      <c r="E205" t="s">
        <v>1615</v>
      </c>
      <c r="F205">
        <v>397</v>
      </c>
      <c r="G205">
        <v>0</v>
      </c>
      <c r="H205" t="s">
        <v>636</v>
      </c>
      <c r="I205" t="s">
        <v>1616</v>
      </c>
      <c r="J205" t="s">
        <v>732</v>
      </c>
      <c r="K205" t="s">
        <v>637</v>
      </c>
      <c r="L205" t="s">
        <v>638</v>
      </c>
      <c r="M205" t="s">
        <v>1617</v>
      </c>
      <c r="N205" t="s">
        <v>637</v>
      </c>
      <c r="O205" t="s">
        <v>643</v>
      </c>
      <c r="P205" t="s">
        <v>5</v>
      </c>
      <c r="Q205" t="s">
        <v>644</v>
      </c>
      <c r="R205" t="s">
        <v>638</v>
      </c>
      <c r="S205" t="s">
        <v>1618</v>
      </c>
      <c r="T205" t="s">
        <v>1617</v>
      </c>
    </row>
    <row r="206" spans="1:20" x14ac:dyDescent="0.25">
      <c r="A206" t="s">
        <v>22</v>
      </c>
      <c r="B206" t="s">
        <v>27</v>
      </c>
      <c r="C206">
        <v>66.333333333333329</v>
      </c>
      <c r="D206">
        <v>3</v>
      </c>
      <c r="E206" t="s">
        <v>1615</v>
      </c>
      <c r="F206">
        <v>397</v>
      </c>
      <c r="G206">
        <v>0</v>
      </c>
      <c r="H206" t="s">
        <v>636</v>
      </c>
      <c r="I206" t="s">
        <v>1616</v>
      </c>
      <c r="J206" t="s">
        <v>732</v>
      </c>
      <c r="K206" t="s">
        <v>637</v>
      </c>
      <c r="L206" t="s">
        <v>638</v>
      </c>
      <c r="M206" t="s">
        <v>1617</v>
      </c>
      <c r="N206" t="s">
        <v>637</v>
      </c>
      <c r="O206" t="s">
        <v>643</v>
      </c>
      <c r="P206" t="s">
        <v>5</v>
      </c>
      <c r="Q206" t="s">
        <v>644</v>
      </c>
      <c r="R206" t="s">
        <v>638</v>
      </c>
      <c r="S206" t="s">
        <v>1618</v>
      </c>
      <c r="T206" t="s">
        <v>1617</v>
      </c>
    </row>
    <row r="207" spans="1:20" x14ac:dyDescent="0.25">
      <c r="A207" t="s">
        <v>600</v>
      </c>
      <c r="B207" t="s">
        <v>601</v>
      </c>
      <c r="C207">
        <v>159</v>
      </c>
      <c r="D207">
        <v>1</v>
      </c>
      <c r="E207" t="s">
        <v>1619</v>
      </c>
      <c r="F207">
        <v>129</v>
      </c>
      <c r="G207">
        <v>0</v>
      </c>
      <c r="H207" t="s">
        <v>636</v>
      </c>
      <c r="I207" t="s">
        <v>1620</v>
      </c>
      <c r="J207" t="s">
        <v>642</v>
      </c>
      <c r="K207" t="s">
        <v>637</v>
      </c>
      <c r="L207" t="s">
        <v>638</v>
      </c>
      <c r="M207" t="s">
        <v>1621</v>
      </c>
      <c r="N207" t="s">
        <v>637</v>
      </c>
      <c r="O207" t="s">
        <v>643</v>
      </c>
      <c r="P207" t="s">
        <v>5</v>
      </c>
      <c r="Q207" t="s">
        <v>644</v>
      </c>
      <c r="R207" t="s">
        <v>638</v>
      </c>
      <c r="S207" t="s">
        <v>1622</v>
      </c>
      <c r="T207" t="s">
        <v>1621</v>
      </c>
    </row>
    <row r="208" spans="1:20" x14ac:dyDescent="0.25">
      <c r="A208" t="s">
        <v>22</v>
      </c>
      <c r="B208" t="s">
        <v>27</v>
      </c>
      <c r="C208">
        <v>66.333333333333329</v>
      </c>
      <c r="D208">
        <v>3</v>
      </c>
      <c r="E208" t="s">
        <v>1623</v>
      </c>
      <c r="F208">
        <v>197</v>
      </c>
      <c r="G208">
        <v>0</v>
      </c>
      <c r="H208" t="s">
        <v>636</v>
      </c>
      <c r="I208" t="s">
        <v>779</v>
      </c>
      <c r="J208" t="s">
        <v>687</v>
      </c>
      <c r="K208" t="s">
        <v>637</v>
      </c>
      <c r="L208" t="s">
        <v>638</v>
      </c>
      <c r="M208" t="s">
        <v>1624</v>
      </c>
      <c r="N208" t="s">
        <v>637</v>
      </c>
      <c r="O208" t="s">
        <v>643</v>
      </c>
      <c r="P208" t="s">
        <v>5</v>
      </c>
      <c r="Q208" t="s">
        <v>644</v>
      </c>
      <c r="R208" t="s">
        <v>638</v>
      </c>
      <c r="S208" t="s">
        <v>1625</v>
      </c>
      <c r="T208" t="s">
        <v>1626</v>
      </c>
    </row>
    <row r="209" spans="1:20" x14ac:dyDescent="0.25">
      <c r="A209" t="s">
        <v>516</v>
      </c>
      <c r="B209" t="s">
        <v>120</v>
      </c>
      <c r="C209">
        <v>75</v>
      </c>
      <c r="D209">
        <v>1</v>
      </c>
      <c r="E209" t="s">
        <v>1627</v>
      </c>
      <c r="F209">
        <v>135</v>
      </c>
      <c r="G209">
        <v>60</v>
      </c>
      <c r="H209" t="s">
        <v>645</v>
      </c>
      <c r="I209" t="s">
        <v>852</v>
      </c>
      <c r="J209" t="s">
        <v>1628</v>
      </c>
      <c r="K209" t="s">
        <v>820</v>
      </c>
      <c r="L209" t="s">
        <v>730</v>
      </c>
      <c r="M209" t="s">
        <v>1629</v>
      </c>
      <c r="N209" t="s">
        <v>637</v>
      </c>
      <c r="O209" t="s">
        <v>646</v>
      </c>
      <c r="P209" t="s">
        <v>26</v>
      </c>
      <c r="Q209" t="s">
        <v>647</v>
      </c>
      <c r="R209" t="s">
        <v>638</v>
      </c>
      <c r="S209" t="s">
        <v>1630</v>
      </c>
      <c r="T209" t="s">
        <v>1631</v>
      </c>
    </row>
    <row r="210" spans="1:20" x14ac:dyDescent="0.25">
      <c r="A210" t="s">
        <v>72</v>
      </c>
      <c r="B210" t="s">
        <v>108</v>
      </c>
      <c r="C210">
        <v>66.333333333333329</v>
      </c>
      <c r="D210">
        <v>3</v>
      </c>
      <c r="E210" t="s">
        <v>1632</v>
      </c>
      <c r="F210">
        <v>249</v>
      </c>
      <c r="G210">
        <v>0</v>
      </c>
      <c r="H210" t="s">
        <v>645</v>
      </c>
      <c r="I210" t="s">
        <v>772</v>
      </c>
      <c r="J210" t="s">
        <v>1633</v>
      </c>
      <c r="K210" t="s">
        <v>834</v>
      </c>
      <c r="L210" t="s">
        <v>824</v>
      </c>
      <c r="M210" t="s">
        <v>1634</v>
      </c>
      <c r="N210" t="s">
        <v>637</v>
      </c>
      <c r="O210" t="s">
        <v>646</v>
      </c>
      <c r="P210" t="s">
        <v>26</v>
      </c>
      <c r="Q210" t="s">
        <v>647</v>
      </c>
      <c r="R210" t="s">
        <v>638</v>
      </c>
      <c r="S210" t="s">
        <v>1635</v>
      </c>
      <c r="T210" t="s">
        <v>1634</v>
      </c>
    </row>
    <row r="211" spans="1:20" x14ac:dyDescent="0.25">
      <c r="A211" t="s">
        <v>18</v>
      </c>
      <c r="B211" t="s">
        <v>19</v>
      </c>
      <c r="C211">
        <v>66.666666666666671</v>
      </c>
      <c r="D211">
        <v>3</v>
      </c>
      <c r="E211" t="s">
        <v>1636</v>
      </c>
      <c r="F211">
        <v>129</v>
      </c>
      <c r="G211">
        <v>0</v>
      </c>
      <c r="H211" t="s">
        <v>636</v>
      </c>
      <c r="I211" t="s">
        <v>1637</v>
      </c>
      <c r="J211" t="s">
        <v>672</v>
      </c>
      <c r="K211" t="s">
        <v>637</v>
      </c>
      <c r="L211" t="s">
        <v>638</v>
      </c>
      <c r="M211" t="s">
        <v>1638</v>
      </c>
      <c r="N211" t="s">
        <v>637</v>
      </c>
      <c r="O211" t="s">
        <v>643</v>
      </c>
      <c r="P211" t="s">
        <v>5</v>
      </c>
      <c r="Q211" t="s">
        <v>644</v>
      </c>
      <c r="R211" t="s">
        <v>638</v>
      </c>
      <c r="S211" t="s">
        <v>1639</v>
      </c>
      <c r="T211" t="s">
        <v>1640</v>
      </c>
    </row>
    <row r="212" spans="1:20" x14ac:dyDescent="0.25">
      <c r="A212" t="s">
        <v>239</v>
      </c>
      <c r="B212" t="s">
        <v>690</v>
      </c>
      <c r="C212">
        <v>79.400000000000006</v>
      </c>
      <c r="D212">
        <v>1</v>
      </c>
      <c r="E212" t="s">
        <v>1641</v>
      </c>
      <c r="F212">
        <v>158.80000000000001</v>
      </c>
      <c r="G212">
        <v>0</v>
      </c>
      <c r="H212" t="s">
        <v>663</v>
      </c>
      <c r="I212" t="s">
        <v>870</v>
      </c>
      <c r="J212" t="s">
        <v>871</v>
      </c>
      <c r="K212" t="s">
        <v>792</v>
      </c>
      <c r="L212" t="s">
        <v>872</v>
      </c>
      <c r="M212" t="s">
        <v>1642</v>
      </c>
      <c r="N212" t="s">
        <v>637</v>
      </c>
      <c r="O212" t="s">
        <v>664</v>
      </c>
      <c r="P212" t="s">
        <v>23</v>
      </c>
      <c r="Q212" t="s">
        <v>665</v>
      </c>
      <c r="R212" t="s">
        <v>638</v>
      </c>
      <c r="S212" t="s">
        <v>1643</v>
      </c>
      <c r="T212" t="s">
        <v>1642</v>
      </c>
    </row>
    <row r="213" spans="1:20" x14ac:dyDescent="0.25">
      <c r="A213" t="s">
        <v>241</v>
      </c>
      <c r="B213" t="s">
        <v>690</v>
      </c>
      <c r="C213">
        <v>79.400000000000006</v>
      </c>
      <c r="D213">
        <v>1</v>
      </c>
      <c r="E213" t="s">
        <v>1641</v>
      </c>
      <c r="F213">
        <v>158.80000000000001</v>
      </c>
      <c r="G213">
        <v>0</v>
      </c>
      <c r="H213" t="s">
        <v>663</v>
      </c>
      <c r="I213" t="s">
        <v>870</v>
      </c>
      <c r="J213" t="s">
        <v>871</v>
      </c>
      <c r="K213" t="s">
        <v>792</v>
      </c>
      <c r="L213" t="s">
        <v>872</v>
      </c>
      <c r="M213" t="s">
        <v>1642</v>
      </c>
      <c r="N213" t="s">
        <v>637</v>
      </c>
      <c r="O213" t="s">
        <v>664</v>
      </c>
      <c r="P213" t="s">
        <v>23</v>
      </c>
      <c r="Q213" t="s">
        <v>665</v>
      </c>
      <c r="R213" t="s">
        <v>638</v>
      </c>
      <c r="S213" t="s">
        <v>1643</v>
      </c>
      <c r="T213" t="s">
        <v>1642</v>
      </c>
    </row>
    <row r="214" spans="1:20" x14ac:dyDescent="0.25">
      <c r="A214" t="s">
        <v>239</v>
      </c>
      <c r="B214" t="s">
        <v>245</v>
      </c>
      <c r="C214">
        <v>159</v>
      </c>
      <c r="D214">
        <v>1</v>
      </c>
      <c r="E214" t="s">
        <v>1644</v>
      </c>
      <c r="F214">
        <v>129</v>
      </c>
      <c r="G214">
        <v>0</v>
      </c>
      <c r="H214" t="s">
        <v>636</v>
      </c>
      <c r="I214" t="s">
        <v>1645</v>
      </c>
      <c r="J214" t="s">
        <v>696</v>
      </c>
      <c r="K214" t="s">
        <v>637</v>
      </c>
      <c r="L214" t="s">
        <v>638</v>
      </c>
      <c r="M214" t="s">
        <v>1646</v>
      </c>
      <c r="N214" t="s">
        <v>637</v>
      </c>
      <c r="O214" t="s">
        <v>643</v>
      </c>
      <c r="P214" t="s">
        <v>5</v>
      </c>
      <c r="Q214" t="s">
        <v>644</v>
      </c>
      <c r="R214" t="s">
        <v>638</v>
      </c>
      <c r="S214" t="s">
        <v>1647</v>
      </c>
      <c r="T214" t="s">
        <v>1648</v>
      </c>
    </row>
    <row r="215" spans="1:20" x14ac:dyDescent="0.25">
      <c r="A215" t="s">
        <v>101</v>
      </c>
      <c r="B215" t="s">
        <v>751</v>
      </c>
      <c r="C215">
        <v>64</v>
      </c>
      <c r="D215">
        <v>1</v>
      </c>
      <c r="E215" t="s">
        <v>1649</v>
      </c>
      <c r="F215">
        <v>73</v>
      </c>
      <c r="G215">
        <v>9</v>
      </c>
      <c r="H215" t="s">
        <v>674</v>
      </c>
      <c r="I215" t="s">
        <v>1650</v>
      </c>
      <c r="J215" t="s">
        <v>1651</v>
      </c>
      <c r="K215" t="s">
        <v>767</v>
      </c>
      <c r="L215" t="s">
        <v>1652</v>
      </c>
      <c r="M215" t="s">
        <v>1646</v>
      </c>
      <c r="N215" t="s">
        <v>637</v>
      </c>
      <c r="O215" t="s">
        <v>664</v>
      </c>
      <c r="P215" t="s">
        <v>23</v>
      </c>
      <c r="Q215" t="s">
        <v>665</v>
      </c>
      <c r="R215" t="s">
        <v>638</v>
      </c>
      <c r="S215" t="s">
        <v>1653</v>
      </c>
      <c r="T215" t="s">
        <v>1646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4FD41-FD66-493E-912F-EBD5ABD523ED}">
  <sheetPr>
    <tabColor rgb="FFFF6699"/>
  </sheetPr>
  <dimension ref="A1:V263"/>
  <sheetViews>
    <sheetView zoomScale="70" zoomScaleNormal="70" workbookViewId="0">
      <pane xSplit="2" ySplit="1" topLeftCell="T212" activePane="bottomRight" state="frozen"/>
      <selection activeCell="Q237" sqref="Q237"/>
      <selection pane="topRight" activeCell="Q237" sqref="Q237"/>
      <selection pane="bottomLeft" activeCell="Q237" sqref="Q237"/>
      <selection pane="bottomRight" activeCell="W226" sqref="W226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6.90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617</v>
      </c>
      <c r="C1" t="s">
        <v>618</v>
      </c>
      <c r="D1" t="s">
        <v>1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J1" t="s">
        <v>624</v>
      </c>
      <c r="K1" t="s">
        <v>625</v>
      </c>
      <c r="L1" t="s">
        <v>626</v>
      </c>
      <c r="M1" t="s">
        <v>627</v>
      </c>
      <c r="N1" t="s">
        <v>628</v>
      </c>
      <c r="O1" t="s">
        <v>629</v>
      </c>
      <c r="P1" t="s">
        <v>630</v>
      </c>
      <c r="Q1" t="s">
        <v>631</v>
      </c>
      <c r="R1" t="s">
        <v>2</v>
      </c>
      <c r="S1" t="s">
        <v>632</v>
      </c>
      <c r="T1" t="s">
        <v>633</v>
      </c>
      <c r="U1" s="49" t="s">
        <v>722</v>
      </c>
      <c r="V1" t="s">
        <v>724</v>
      </c>
    </row>
    <row r="2" spans="1:22" x14ac:dyDescent="0.25">
      <c r="A2" t="s">
        <v>22</v>
      </c>
      <c r="B2" t="s">
        <v>213</v>
      </c>
      <c r="C2">
        <v>60</v>
      </c>
      <c r="D2">
        <v>2</v>
      </c>
      <c r="E2" t="s">
        <v>1654</v>
      </c>
      <c r="F2">
        <v>127</v>
      </c>
      <c r="G2">
        <v>7</v>
      </c>
      <c r="H2" t="s">
        <v>663</v>
      </c>
      <c r="I2" t="s">
        <v>1655</v>
      </c>
      <c r="J2" t="s">
        <v>1656</v>
      </c>
      <c r="K2" t="s">
        <v>790</v>
      </c>
      <c r="L2" t="s">
        <v>1657</v>
      </c>
      <c r="M2" t="s">
        <v>1658</v>
      </c>
      <c r="N2" t="s">
        <v>637</v>
      </c>
      <c r="O2" t="s">
        <v>664</v>
      </c>
      <c r="P2" t="s">
        <v>23</v>
      </c>
      <c r="Q2" t="s">
        <v>665</v>
      </c>
      <c r="R2" t="s">
        <v>638</v>
      </c>
      <c r="S2" t="s">
        <v>1659</v>
      </c>
      <c r="T2" t="s">
        <v>1660</v>
      </c>
      <c r="U2" s="50" t="s">
        <v>147</v>
      </c>
      <c r="V2">
        <v>390</v>
      </c>
    </row>
    <row r="3" spans="1:22" x14ac:dyDescent="0.25">
      <c r="A3" t="s">
        <v>12</v>
      </c>
      <c r="B3" t="s">
        <v>13</v>
      </c>
      <c r="C3">
        <v>54.5</v>
      </c>
      <c r="D3">
        <v>2</v>
      </c>
      <c r="E3" t="s">
        <v>1661</v>
      </c>
      <c r="F3">
        <v>88.75</v>
      </c>
      <c r="G3">
        <v>7</v>
      </c>
      <c r="H3" t="s">
        <v>663</v>
      </c>
      <c r="I3" t="s">
        <v>1662</v>
      </c>
      <c r="J3" t="s">
        <v>1663</v>
      </c>
      <c r="K3" t="s">
        <v>1664</v>
      </c>
      <c r="L3" t="s">
        <v>1665</v>
      </c>
      <c r="M3" t="s">
        <v>1666</v>
      </c>
      <c r="N3" t="s">
        <v>637</v>
      </c>
      <c r="O3" t="s">
        <v>664</v>
      </c>
      <c r="P3" t="s">
        <v>23</v>
      </c>
      <c r="Q3" t="s">
        <v>665</v>
      </c>
      <c r="R3" t="s">
        <v>638</v>
      </c>
      <c r="S3" t="s">
        <v>1667</v>
      </c>
      <c r="T3" t="s">
        <v>1666</v>
      </c>
      <c r="U3" s="51" t="s">
        <v>148</v>
      </c>
      <c r="V3">
        <v>390</v>
      </c>
    </row>
    <row r="4" spans="1:22" x14ac:dyDescent="0.25">
      <c r="A4" t="s">
        <v>241</v>
      </c>
      <c r="B4" t="s">
        <v>247</v>
      </c>
      <c r="C4">
        <v>159</v>
      </c>
      <c r="D4">
        <v>1</v>
      </c>
      <c r="E4" t="s">
        <v>1668</v>
      </c>
      <c r="F4">
        <v>129</v>
      </c>
      <c r="G4">
        <v>0</v>
      </c>
      <c r="H4" t="s">
        <v>636</v>
      </c>
      <c r="I4" t="s">
        <v>1669</v>
      </c>
      <c r="J4" t="s">
        <v>675</v>
      </c>
      <c r="K4" t="s">
        <v>637</v>
      </c>
      <c r="L4" t="s">
        <v>638</v>
      </c>
      <c r="M4" t="s">
        <v>1670</v>
      </c>
      <c r="N4" t="s">
        <v>637</v>
      </c>
      <c r="O4" t="s">
        <v>639</v>
      </c>
      <c r="P4" t="s">
        <v>5</v>
      </c>
      <c r="Q4" t="s">
        <v>640</v>
      </c>
      <c r="R4" t="s">
        <v>638</v>
      </c>
      <c r="S4" t="s">
        <v>1671</v>
      </c>
      <c r="T4" t="s">
        <v>1670</v>
      </c>
      <c r="U4" s="50" t="s">
        <v>99</v>
      </c>
      <c r="V4">
        <v>30</v>
      </c>
    </row>
    <row r="5" spans="1:22" x14ac:dyDescent="0.25">
      <c r="A5" t="s">
        <v>18</v>
      </c>
      <c r="B5" t="s">
        <v>19</v>
      </c>
      <c r="C5">
        <v>66.666666666666671</v>
      </c>
      <c r="D5">
        <v>3</v>
      </c>
      <c r="E5" t="s">
        <v>1672</v>
      </c>
      <c r="F5">
        <v>129</v>
      </c>
      <c r="G5">
        <v>0</v>
      </c>
      <c r="H5" t="s">
        <v>645</v>
      </c>
      <c r="I5" t="s">
        <v>1673</v>
      </c>
      <c r="J5" t="s">
        <v>1674</v>
      </c>
      <c r="K5" t="s">
        <v>1675</v>
      </c>
      <c r="L5" t="s">
        <v>1676</v>
      </c>
      <c r="M5" t="s">
        <v>1677</v>
      </c>
      <c r="N5" t="s">
        <v>637</v>
      </c>
      <c r="O5" t="s">
        <v>651</v>
      </c>
      <c r="P5" t="s">
        <v>26</v>
      </c>
      <c r="Q5" t="s">
        <v>647</v>
      </c>
      <c r="R5" t="s">
        <v>638</v>
      </c>
      <c r="S5" t="s">
        <v>1678</v>
      </c>
      <c r="T5" t="s">
        <v>1679</v>
      </c>
      <c r="U5" s="51" t="s">
        <v>100</v>
      </c>
      <c r="V5">
        <v>30</v>
      </c>
    </row>
    <row r="6" spans="1:22" x14ac:dyDescent="0.25">
      <c r="A6" t="s">
        <v>22</v>
      </c>
      <c r="B6" t="s">
        <v>213</v>
      </c>
      <c r="C6">
        <v>60</v>
      </c>
      <c r="D6">
        <v>2</v>
      </c>
      <c r="E6" t="s">
        <v>1680</v>
      </c>
      <c r="F6">
        <v>120</v>
      </c>
      <c r="G6">
        <v>0</v>
      </c>
      <c r="H6" t="s">
        <v>663</v>
      </c>
      <c r="I6" t="s">
        <v>1681</v>
      </c>
      <c r="J6" t="s">
        <v>1682</v>
      </c>
      <c r="K6" t="s">
        <v>1683</v>
      </c>
      <c r="L6" t="s">
        <v>1684</v>
      </c>
      <c r="M6" t="s">
        <v>1685</v>
      </c>
      <c r="N6" t="s">
        <v>637</v>
      </c>
      <c r="O6" t="s">
        <v>664</v>
      </c>
      <c r="P6" t="s">
        <v>23</v>
      </c>
      <c r="Q6" t="s">
        <v>665</v>
      </c>
      <c r="R6" t="s">
        <v>638</v>
      </c>
      <c r="S6" t="s">
        <v>1686</v>
      </c>
      <c r="T6" t="s">
        <v>1685</v>
      </c>
      <c r="U6" s="50" t="s">
        <v>22</v>
      </c>
      <c r="V6">
        <v>125</v>
      </c>
    </row>
    <row r="7" spans="1:22" x14ac:dyDescent="0.25">
      <c r="A7" t="s">
        <v>18</v>
      </c>
      <c r="B7" t="s">
        <v>19</v>
      </c>
      <c r="C7">
        <v>66.666666666666671</v>
      </c>
      <c r="D7">
        <v>3</v>
      </c>
      <c r="E7" t="s">
        <v>1687</v>
      </c>
      <c r="F7">
        <v>129</v>
      </c>
      <c r="G7">
        <v>0</v>
      </c>
      <c r="H7" t="s">
        <v>645</v>
      </c>
      <c r="I7" t="s">
        <v>764</v>
      </c>
      <c r="J7" t="s">
        <v>1688</v>
      </c>
      <c r="K7" t="s">
        <v>718</v>
      </c>
      <c r="L7" t="s">
        <v>1689</v>
      </c>
      <c r="M7" t="s">
        <v>1690</v>
      </c>
      <c r="N7" t="s">
        <v>637</v>
      </c>
      <c r="O7" t="s">
        <v>651</v>
      </c>
      <c r="P7" t="s">
        <v>26</v>
      </c>
      <c r="Q7" t="s">
        <v>647</v>
      </c>
      <c r="R7" t="s">
        <v>638</v>
      </c>
      <c r="S7" t="s">
        <v>1691</v>
      </c>
      <c r="T7" t="s">
        <v>1692</v>
      </c>
      <c r="U7" s="51" t="s">
        <v>213</v>
      </c>
      <c r="V7">
        <v>7</v>
      </c>
    </row>
    <row r="8" spans="1:22" x14ac:dyDescent="0.25">
      <c r="A8" t="s">
        <v>240</v>
      </c>
      <c r="B8" t="s">
        <v>246</v>
      </c>
      <c r="C8">
        <v>159</v>
      </c>
      <c r="D8">
        <v>1</v>
      </c>
      <c r="E8" t="s">
        <v>1693</v>
      </c>
      <c r="F8">
        <v>234.78</v>
      </c>
      <c r="G8">
        <v>0</v>
      </c>
      <c r="H8" t="s">
        <v>636</v>
      </c>
      <c r="I8" t="s">
        <v>1694</v>
      </c>
      <c r="J8" t="s">
        <v>687</v>
      </c>
      <c r="K8" t="s">
        <v>637</v>
      </c>
      <c r="L8" t="s">
        <v>638</v>
      </c>
      <c r="M8" t="s">
        <v>1695</v>
      </c>
      <c r="N8" t="s">
        <v>637</v>
      </c>
      <c r="O8" t="s">
        <v>643</v>
      </c>
      <c r="P8" t="s">
        <v>5</v>
      </c>
      <c r="Q8" t="s">
        <v>644</v>
      </c>
      <c r="R8" t="s">
        <v>638</v>
      </c>
      <c r="S8" t="s">
        <v>1696</v>
      </c>
      <c r="T8" t="s">
        <v>1695</v>
      </c>
      <c r="U8" s="51" t="s">
        <v>27</v>
      </c>
      <c r="V8">
        <v>118</v>
      </c>
    </row>
    <row r="9" spans="1:22" x14ac:dyDescent="0.25">
      <c r="A9" t="s">
        <v>600</v>
      </c>
      <c r="B9" t="s">
        <v>601</v>
      </c>
      <c r="C9">
        <v>159</v>
      </c>
      <c r="D9">
        <v>1</v>
      </c>
      <c r="E9" t="s">
        <v>1693</v>
      </c>
      <c r="F9">
        <v>234.78</v>
      </c>
      <c r="G9">
        <v>0</v>
      </c>
      <c r="H9" t="s">
        <v>636</v>
      </c>
      <c r="I9" t="s">
        <v>1694</v>
      </c>
      <c r="J9" t="s">
        <v>687</v>
      </c>
      <c r="K9" t="s">
        <v>637</v>
      </c>
      <c r="L9" t="s">
        <v>638</v>
      </c>
      <c r="M9" t="s">
        <v>1695</v>
      </c>
      <c r="N9" t="s">
        <v>637</v>
      </c>
      <c r="O9" t="s">
        <v>643</v>
      </c>
      <c r="P9" t="s">
        <v>5</v>
      </c>
      <c r="Q9" t="s">
        <v>644</v>
      </c>
      <c r="R9" t="s">
        <v>638</v>
      </c>
      <c r="S9" t="s">
        <v>1696</v>
      </c>
      <c r="T9" t="s">
        <v>1695</v>
      </c>
      <c r="U9" s="50" t="s">
        <v>18</v>
      </c>
      <c r="V9">
        <v>81</v>
      </c>
    </row>
    <row r="10" spans="1:22" x14ac:dyDescent="0.25">
      <c r="A10" t="s">
        <v>600</v>
      </c>
      <c r="B10" t="s">
        <v>690</v>
      </c>
      <c r="C10">
        <v>92.65</v>
      </c>
      <c r="D10">
        <v>1</v>
      </c>
      <c r="E10" t="s">
        <v>1697</v>
      </c>
      <c r="F10">
        <v>99.65</v>
      </c>
      <c r="G10">
        <v>7</v>
      </c>
      <c r="H10" t="s">
        <v>663</v>
      </c>
      <c r="I10" t="s">
        <v>1698</v>
      </c>
      <c r="J10" t="s">
        <v>1699</v>
      </c>
      <c r="K10" t="s">
        <v>1700</v>
      </c>
      <c r="L10" t="s">
        <v>1701</v>
      </c>
      <c r="M10" t="s">
        <v>1702</v>
      </c>
      <c r="N10" t="s">
        <v>637</v>
      </c>
      <c r="O10" t="s">
        <v>664</v>
      </c>
      <c r="P10" t="s">
        <v>23</v>
      </c>
      <c r="Q10" t="s">
        <v>665</v>
      </c>
      <c r="R10" t="s">
        <v>638</v>
      </c>
      <c r="S10" t="s">
        <v>1703</v>
      </c>
      <c r="T10" t="s">
        <v>1702</v>
      </c>
      <c r="U10" s="51" t="s">
        <v>19</v>
      </c>
      <c r="V10">
        <v>81</v>
      </c>
    </row>
    <row r="11" spans="1:22" x14ac:dyDescent="0.25">
      <c r="A11" t="s">
        <v>240</v>
      </c>
      <c r="B11" t="s">
        <v>246</v>
      </c>
      <c r="C11">
        <v>162</v>
      </c>
      <c r="D11">
        <v>1</v>
      </c>
      <c r="E11" t="s">
        <v>1704</v>
      </c>
      <c r="F11">
        <v>269</v>
      </c>
      <c r="G11">
        <v>0</v>
      </c>
      <c r="H11" t="s">
        <v>645</v>
      </c>
      <c r="I11" t="s">
        <v>1705</v>
      </c>
      <c r="J11" t="s">
        <v>1706</v>
      </c>
      <c r="K11" t="s">
        <v>1707</v>
      </c>
      <c r="L11" t="s">
        <v>1708</v>
      </c>
      <c r="M11" t="s">
        <v>1709</v>
      </c>
      <c r="N11" t="s">
        <v>637</v>
      </c>
      <c r="O11" t="s">
        <v>651</v>
      </c>
      <c r="P11" t="s">
        <v>26</v>
      </c>
      <c r="Q11" t="s">
        <v>647</v>
      </c>
      <c r="R11" t="s">
        <v>638</v>
      </c>
      <c r="S11" t="s">
        <v>1710</v>
      </c>
      <c r="T11" t="s">
        <v>1709</v>
      </c>
      <c r="U11" s="50" t="s">
        <v>101</v>
      </c>
      <c r="V11">
        <v>21</v>
      </c>
    </row>
    <row r="12" spans="1:22" x14ac:dyDescent="0.25">
      <c r="A12" t="s">
        <v>101</v>
      </c>
      <c r="B12" t="s">
        <v>74</v>
      </c>
      <c r="C12">
        <v>117</v>
      </c>
      <c r="D12">
        <v>1</v>
      </c>
      <c r="E12" t="s">
        <v>1704</v>
      </c>
      <c r="F12">
        <v>269</v>
      </c>
      <c r="G12">
        <v>0</v>
      </c>
      <c r="H12" t="s">
        <v>645</v>
      </c>
      <c r="I12" t="s">
        <v>1705</v>
      </c>
      <c r="J12" t="s">
        <v>1706</v>
      </c>
      <c r="K12" t="s">
        <v>1707</v>
      </c>
      <c r="L12" t="s">
        <v>1708</v>
      </c>
      <c r="M12" t="s">
        <v>1709</v>
      </c>
      <c r="N12" t="s">
        <v>637</v>
      </c>
      <c r="O12" t="s">
        <v>651</v>
      </c>
      <c r="P12" t="s">
        <v>26</v>
      </c>
      <c r="Q12" t="s">
        <v>647</v>
      </c>
      <c r="R12" t="s">
        <v>638</v>
      </c>
      <c r="S12" t="s">
        <v>1710</v>
      </c>
      <c r="T12" t="s">
        <v>1709</v>
      </c>
      <c r="U12" s="51" t="s">
        <v>2139</v>
      </c>
      <c r="V12">
        <v>1</v>
      </c>
    </row>
    <row r="13" spans="1:22" x14ac:dyDescent="0.25">
      <c r="A13" t="s">
        <v>241</v>
      </c>
      <c r="B13" t="s">
        <v>247</v>
      </c>
      <c r="C13">
        <v>159</v>
      </c>
      <c r="D13">
        <v>1</v>
      </c>
      <c r="E13" t="s">
        <v>1711</v>
      </c>
      <c r="F13">
        <v>139</v>
      </c>
      <c r="G13">
        <v>10</v>
      </c>
      <c r="H13" t="s">
        <v>636</v>
      </c>
      <c r="I13" t="s">
        <v>1712</v>
      </c>
      <c r="J13" t="s">
        <v>679</v>
      </c>
      <c r="K13" t="s">
        <v>637</v>
      </c>
      <c r="L13" t="s">
        <v>638</v>
      </c>
      <c r="M13" t="s">
        <v>1713</v>
      </c>
      <c r="N13" t="s">
        <v>637</v>
      </c>
      <c r="O13" t="s">
        <v>639</v>
      </c>
      <c r="P13" t="s">
        <v>5</v>
      </c>
      <c r="Q13" t="s">
        <v>640</v>
      </c>
      <c r="R13" t="s">
        <v>638</v>
      </c>
      <c r="S13" t="s">
        <v>1714</v>
      </c>
      <c r="T13" t="s">
        <v>1713</v>
      </c>
      <c r="U13" s="51" t="s">
        <v>751</v>
      </c>
      <c r="V13">
        <v>1</v>
      </c>
    </row>
    <row r="14" spans="1:22" x14ac:dyDescent="0.25">
      <c r="A14" t="s">
        <v>600</v>
      </c>
      <c r="B14" t="s">
        <v>601</v>
      </c>
      <c r="C14">
        <v>159</v>
      </c>
      <c r="D14">
        <v>1</v>
      </c>
      <c r="E14" t="s">
        <v>1715</v>
      </c>
      <c r="F14">
        <v>129</v>
      </c>
      <c r="G14">
        <v>0</v>
      </c>
      <c r="H14" t="s">
        <v>636</v>
      </c>
      <c r="I14" t="s">
        <v>1716</v>
      </c>
      <c r="J14" t="s">
        <v>700</v>
      </c>
      <c r="K14" t="s">
        <v>637</v>
      </c>
      <c r="L14" t="s">
        <v>638</v>
      </c>
      <c r="M14" t="s">
        <v>1717</v>
      </c>
      <c r="N14" t="s">
        <v>637</v>
      </c>
      <c r="O14" t="s">
        <v>639</v>
      </c>
      <c r="P14" t="s">
        <v>5</v>
      </c>
      <c r="Q14" t="s">
        <v>640</v>
      </c>
      <c r="R14" t="s">
        <v>638</v>
      </c>
      <c r="S14" t="s">
        <v>1718</v>
      </c>
      <c r="T14" t="s">
        <v>1717</v>
      </c>
      <c r="U14" s="51" t="s">
        <v>74</v>
      </c>
      <c r="V14">
        <v>19</v>
      </c>
    </row>
    <row r="15" spans="1:22" x14ac:dyDescent="0.25">
      <c r="A15" t="s">
        <v>22</v>
      </c>
      <c r="B15" t="s">
        <v>213</v>
      </c>
      <c r="C15">
        <v>60</v>
      </c>
      <c r="D15">
        <v>2</v>
      </c>
      <c r="E15" t="s">
        <v>1719</v>
      </c>
      <c r="F15">
        <v>120</v>
      </c>
      <c r="G15">
        <v>0</v>
      </c>
      <c r="H15" t="s">
        <v>663</v>
      </c>
      <c r="I15" t="s">
        <v>1720</v>
      </c>
      <c r="J15" t="s">
        <v>1721</v>
      </c>
      <c r="K15" t="s">
        <v>1722</v>
      </c>
      <c r="L15" t="s">
        <v>1723</v>
      </c>
      <c r="M15" t="s">
        <v>1724</v>
      </c>
      <c r="N15" t="s">
        <v>637</v>
      </c>
      <c r="O15" t="s">
        <v>664</v>
      </c>
      <c r="P15" t="s">
        <v>23</v>
      </c>
      <c r="Q15" t="s">
        <v>665</v>
      </c>
      <c r="R15" t="s">
        <v>638</v>
      </c>
      <c r="S15" t="s">
        <v>1725</v>
      </c>
      <c r="T15" t="s">
        <v>1724</v>
      </c>
      <c r="U15" s="50" t="s">
        <v>72</v>
      </c>
      <c r="V15">
        <v>14</v>
      </c>
    </row>
    <row r="16" spans="1:22" x14ac:dyDescent="0.25">
      <c r="A16" t="s">
        <v>147</v>
      </c>
      <c r="B16" t="s">
        <v>148</v>
      </c>
      <c r="C16">
        <v>50</v>
      </c>
      <c r="D16">
        <v>6</v>
      </c>
      <c r="E16" t="s">
        <v>1726</v>
      </c>
      <c r="F16">
        <v>200</v>
      </c>
      <c r="G16">
        <v>0</v>
      </c>
      <c r="H16" t="s">
        <v>636</v>
      </c>
      <c r="I16" t="s">
        <v>1727</v>
      </c>
      <c r="J16" t="s">
        <v>671</v>
      </c>
      <c r="K16" t="s">
        <v>637</v>
      </c>
      <c r="L16" t="s">
        <v>638</v>
      </c>
      <c r="M16" t="s">
        <v>1728</v>
      </c>
      <c r="N16" t="s">
        <v>637</v>
      </c>
      <c r="O16" t="s">
        <v>639</v>
      </c>
      <c r="P16" t="s">
        <v>5</v>
      </c>
      <c r="Q16" t="s">
        <v>640</v>
      </c>
      <c r="R16" t="s">
        <v>638</v>
      </c>
      <c r="S16" t="s">
        <v>1729</v>
      </c>
      <c r="T16" t="s">
        <v>1728</v>
      </c>
      <c r="U16" s="51" t="s">
        <v>108</v>
      </c>
      <c r="V16">
        <v>6</v>
      </c>
    </row>
    <row r="17" spans="1:22" x14ac:dyDescent="0.25">
      <c r="A17" t="s">
        <v>147</v>
      </c>
      <c r="B17" t="s">
        <v>148</v>
      </c>
      <c r="C17">
        <v>50</v>
      </c>
      <c r="D17">
        <v>6</v>
      </c>
      <c r="E17" t="s">
        <v>1730</v>
      </c>
      <c r="F17">
        <v>200</v>
      </c>
      <c r="G17">
        <v>0</v>
      </c>
      <c r="H17" t="s">
        <v>636</v>
      </c>
      <c r="I17" t="s">
        <v>1731</v>
      </c>
      <c r="J17" t="s">
        <v>675</v>
      </c>
      <c r="K17" t="s">
        <v>637</v>
      </c>
      <c r="L17" t="s">
        <v>638</v>
      </c>
      <c r="M17" t="s">
        <v>1728</v>
      </c>
      <c r="N17" t="s">
        <v>637</v>
      </c>
      <c r="O17" t="s">
        <v>643</v>
      </c>
      <c r="P17" t="s">
        <v>5</v>
      </c>
      <c r="Q17" t="s">
        <v>644</v>
      </c>
      <c r="R17" t="s">
        <v>638</v>
      </c>
      <c r="S17" t="s">
        <v>1732</v>
      </c>
      <c r="T17" t="s">
        <v>1728</v>
      </c>
      <c r="U17" s="51" t="s">
        <v>716</v>
      </c>
      <c r="V17">
        <v>8</v>
      </c>
    </row>
    <row r="18" spans="1:22" x14ac:dyDescent="0.25">
      <c r="A18" t="s">
        <v>239</v>
      </c>
      <c r="B18" t="s">
        <v>245</v>
      </c>
      <c r="C18">
        <v>159</v>
      </c>
      <c r="D18">
        <v>1</v>
      </c>
      <c r="E18" t="s">
        <v>1733</v>
      </c>
      <c r="F18">
        <v>167</v>
      </c>
      <c r="G18">
        <v>38</v>
      </c>
      <c r="H18" t="s">
        <v>636</v>
      </c>
      <c r="I18" t="s">
        <v>1734</v>
      </c>
      <c r="J18" t="s">
        <v>1735</v>
      </c>
      <c r="K18" t="s">
        <v>637</v>
      </c>
      <c r="L18" t="s">
        <v>638</v>
      </c>
      <c r="M18" t="s">
        <v>1736</v>
      </c>
      <c r="N18" t="s">
        <v>637</v>
      </c>
      <c r="O18" t="s">
        <v>639</v>
      </c>
      <c r="P18" t="s">
        <v>5</v>
      </c>
      <c r="Q18" t="s">
        <v>640</v>
      </c>
      <c r="R18" t="s">
        <v>638</v>
      </c>
      <c r="S18" t="s">
        <v>1737</v>
      </c>
      <c r="T18" t="s">
        <v>1736</v>
      </c>
      <c r="U18" s="50" t="s">
        <v>12</v>
      </c>
      <c r="V18">
        <v>2</v>
      </c>
    </row>
    <row r="19" spans="1:22" x14ac:dyDescent="0.25">
      <c r="A19" t="s">
        <v>147</v>
      </c>
      <c r="B19" t="s">
        <v>148</v>
      </c>
      <c r="C19">
        <v>50</v>
      </c>
      <c r="D19">
        <v>6</v>
      </c>
      <c r="E19" t="s">
        <v>1738</v>
      </c>
      <c r="F19">
        <v>200</v>
      </c>
      <c r="G19">
        <v>0</v>
      </c>
      <c r="H19" t="s">
        <v>636</v>
      </c>
      <c r="I19" t="s">
        <v>1739</v>
      </c>
      <c r="J19" t="s">
        <v>709</v>
      </c>
      <c r="K19" t="s">
        <v>637</v>
      </c>
      <c r="L19" t="s">
        <v>638</v>
      </c>
      <c r="M19" t="s">
        <v>1740</v>
      </c>
      <c r="N19" t="s">
        <v>637</v>
      </c>
      <c r="O19" t="s">
        <v>639</v>
      </c>
      <c r="P19" t="s">
        <v>5</v>
      </c>
      <c r="Q19" t="s">
        <v>640</v>
      </c>
      <c r="R19" t="s">
        <v>638</v>
      </c>
      <c r="S19" t="s">
        <v>1741</v>
      </c>
      <c r="T19" t="s">
        <v>1740</v>
      </c>
      <c r="U19" s="51" t="s">
        <v>13</v>
      </c>
      <c r="V19">
        <v>2</v>
      </c>
    </row>
    <row r="20" spans="1:22" x14ac:dyDescent="0.25">
      <c r="A20" t="s">
        <v>600</v>
      </c>
      <c r="B20" t="s">
        <v>690</v>
      </c>
      <c r="C20">
        <v>44.35</v>
      </c>
      <c r="D20">
        <v>1</v>
      </c>
      <c r="E20" t="s">
        <v>1742</v>
      </c>
      <c r="F20">
        <v>44.35</v>
      </c>
      <c r="G20">
        <v>0</v>
      </c>
      <c r="H20" t="s">
        <v>663</v>
      </c>
      <c r="I20" t="s">
        <v>1743</v>
      </c>
      <c r="J20" t="s">
        <v>1744</v>
      </c>
      <c r="K20" t="s">
        <v>1745</v>
      </c>
      <c r="L20" t="s">
        <v>1746</v>
      </c>
      <c r="M20" t="s">
        <v>1747</v>
      </c>
      <c r="N20" t="s">
        <v>637</v>
      </c>
      <c r="O20" t="s">
        <v>664</v>
      </c>
      <c r="P20" t="s">
        <v>23</v>
      </c>
      <c r="Q20" t="s">
        <v>665</v>
      </c>
      <c r="R20" t="s">
        <v>638</v>
      </c>
      <c r="S20" t="s">
        <v>1748</v>
      </c>
      <c r="T20" t="s">
        <v>1749</v>
      </c>
      <c r="U20" s="50" t="s">
        <v>14</v>
      </c>
      <c r="V20">
        <v>5</v>
      </c>
    </row>
    <row r="21" spans="1:22" x14ac:dyDescent="0.25">
      <c r="A21" t="s">
        <v>72</v>
      </c>
      <c r="B21" t="s">
        <v>108</v>
      </c>
      <c r="C21">
        <v>66.333333333333329</v>
      </c>
      <c r="D21">
        <v>3</v>
      </c>
      <c r="E21" t="s">
        <v>1750</v>
      </c>
      <c r="F21">
        <v>498</v>
      </c>
      <c r="G21">
        <v>0</v>
      </c>
      <c r="H21" t="s">
        <v>645</v>
      </c>
      <c r="I21" t="s">
        <v>753</v>
      </c>
      <c r="J21" t="s">
        <v>1751</v>
      </c>
      <c r="K21" t="s">
        <v>1752</v>
      </c>
      <c r="L21" t="s">
        <v>1753</v>
      </c>
      <c r="M21" t="s">
        <v>1754</v>
      </c>
      <c r="N21" t="s">
        <v>637</v>
      </c>
      <c r="O21" t="s">
        <v>651</v>
      </c>
      <c r="P21" t="s">
        <v>26</v>
      </c>
      <c r="Q21" t="s">
        <v>647</v>
      </c>
      <c r="R21" t="s">
        <v>638</v>
      </c>
      <c r="S21" t="s">
        <v>1755</v>
      </c>
      <c r="T21" t="s">
        <v>1754</v>
      </c>
      <c r="U21" s="51" t="s">
        <v>15</v>
      </c>
      <c r="V21">
        <v>5</v>
      </c>
    </row>
    <row r="22" spans="1:22" x14ac:dyDescent="0.25">
      <c r="A22" t="s">
        <v>72</v>
      </c>
      <c r="B22" t="s">
        <v>108</v>
      </c>
      <c r="C22">
        <v>66</v>
      </c>
      <c r="D22">
        <v>1</v>
      </c>
      <c r="E22" t="s">
        <v>1750</v>
      </c>
      <c r="F22">
        <v>498</v>
      </c>
      <c r="G22">
        <v>0</v>
      </c>
      <c r="H22" t="s">
        <v>645</v>
      </c>
      <c r="I22" t="s">
        <v>753</v>
      </c>
      <c r="J22" t="s">
        <v>1751</v>
      </c>
      <c r="K22" t="s">
        <v>1752</v>
      </c>
      <c r="L22" t="s">
        <v>1753</v>
      </c>
      <c r="M22" t="s">
        <v>1754</v>
      </c>
      <c r="N22" t="s">
        <v>637</v>
      </c>
      <c r="O22" t="s">
        <v>651</v>
      </c>
      <c r="P22" t="s">
        <v>26</v>
      </c>
      <c r="Q22" t="s">
        <v>647</v>
      </c>
      <c r="R22" t="s">
        <v>638</v>
      </c>
      <c r="S22" t="s">
        <v>1755</v>
      </c>
      <c r="T22" t="s">
        <v>1754</v>
      </c>
      <c r="U22" s="50" t="s">
        <v>239</v>
      </c>
      <c r="V22">
        <v>29</v>
      </c>
    </row>
    <row r="23" spans="1:22" x14ac:dyDescent="0.25">
      <c r="A23" t="s">
        <v>101</v>
      </c>
      <c r="B23" t="s">
        <v>74</v>
      </c>
      <c r="C23">
        <v>66</v>
      </c>
      <c r="D23">
        <v>1</v>
      </c>
      <c r="E23" t="s">
        <v>1750</v>
      </c>
      <c r="F23">
        <v>498</v>
      </c>
      <c r="G23">
        <v>0</v>
      </c>
      <c r="H23" t="s">
        <v>645</v>
      </c>
      <c r="I23" t="s">
        <v>753</v>
      </c>
      <c r="J23" t="s">
        <v>1751</v>
      </c>
      <c r="K23" t="s">
        <v>1752</v>
      </c>
      <c r="L23" t="s">
        <v>1753</v>
      </c>
      <c r="M23" t="s">
        <v>1754</v>
      </c>
      <c r="N23" t="s">
        <v>637</v>
      </c>
      <c r="O23" t="s">
        <v>651</v>
      </c>
      <c r="P23" t="s">
        <v>26</v>
      </c>
      <c r="Q23" t="s">
        <v>647</v>
      </c>
      <c r="R23" t="s">
        <v>638</v>
      </c>
      <c r="S23" t="s">
        <v>1755</v>
      </c>
      <c r="T23" t="s">
        <v>1754</v>
      </c>
      <c r="U23" s="51" t="s">
        <v>245</v>
      </c>
      <c r="V23">
        <v>27</v>
      </c>
    </row>
    <row r="24" spans="1:22" x14ac:dyDescent="0.25">
      <c r="A24" t="s">
        <v>22</v>
      </c>
      <c r="B24" t="s">
        <v>27</v>
      </c>
      <c r="C24">
        <v>67</v>
      </c>
      <c r="D24">
        <v>1</v>
      </c>
      <c r="E24" t="s">
        <v>1750</v>
      </c>
      <c r="F24">
        <v>498</v>
      </c>
      <c r="G24">
        <v>0</v>
      </c>
      <c r="H24" t="s">
        <v>645</v>
      </c>
      <c r="I24" t="s">
        <v>753</v>
      </c>
      <c r="J24" t="s">
        <v>1751</v>
      </c>
      <c r="K24" t="s">
        <v>1752</v>
      </c>
      <c r="L24" t="s">
        <v>1753</v>
      </c>
      <c r="M24" t="s">
        <v>1754</v>
      </c>
      <c r="N24" t="s">
        <v>637</v>
      </c>
      <c r="O24" t="s">
        <v>651</v>
      </c>
      <c r="P24" t="s">
        <v>26</v>
      </c>
      <c r="Q24" t="s">
        <v>647</v>
      </c>
      <c r="R24" t="s">
        <v>638</v>
      </c>
      <c r="S24" t="s">
        <v>1755</v>
      </c>
      <c r="T24" t="s">
        <v>1754</v>
      </c>
      <c r="U24" s="51" t="s">
        <v>690</v>
      </c>
      <c r="V24">
        <v>2</v>
      </c>
    </row>
    <row r="25" spans="1:22" x14ac:dyDescent="0.25">
      <c r="A25" t="s">
        <v>22</v>
      </c>
      <c r="B25" t="s">
        <v>27</v>
      </c>
      <c r="C25">
        <v>66.333333333333329</v>
      </c>
      <c r="D25">
        <v>6</v>
      </c>
      <c r="E25" t="s">
        <v>1756</v>
      </c>
      <c r="F25">
        <v>394</v>
      </c>
      <c r="G25">
        <v>0</v>
      </c>
      <c r="H25" t="s">
        <v>636</v>
      </c>
      <c r="I25" t="s">
        <v>1757</v>
      </c>
      <c r="J25" t="s">
        <v>648</v>
      </c>
      <c r="K25" t="s">
        <v>637</v>
      </c>
      <c r="L25" t="s">
        <v>638</v>
      </c>
      <c r="M25" t="s">
        <v>1758</v>
      </c>
      <c r="N25" t="s">
        <v>637</v>
      </c>
      <c r="O25" t="s">
        <v>639</v>
      </c>
      <c r="P25" t="s">
        <v>5</v>
      </c>
      <c r="Q25" t="s">
        <v>640</v>
      </c>
      <c r="R25" t="s">
        <v>638</v>
      </c>
      <c r="S25" t="s">
        <v>1759</v>
      </c>
      <c r="T25" t="s">
        <v>1754</v>
      </c>
      <c r="U25" s="50" t="s">
        <v>240</v>
      </c>
      <c r="V25">
        <v>19</v>
      </c>
    </row>
    <row r="26" spans="1:22" x14ac:dyDescent="0.25">
      <c r="A26" t="s">
        <v>22</v>
      </c>
      <c r="B26" t="s">
        <v>27</v>
      </c>
      <c r="C26">
        <v>80</v>
      </c>
      <c r="D26">
        <v>1</v>
      </c>
      <c r="E26" t="s">
        <v>1760</v>
      </c>
      <c r="F26">
        <v>80</v>
      </c>
      <c r="G26">
        <v>0</v>
      </c>
      <c r="H26" t="s">
        <v>645</v>
      </c>
      <c r="I26" t="s">
        <v>1761</v>
      </c>
      <c r="J26" t="s">
        <v>1762</v>
      </c>
      <c r="K26" t="s">
        <v>1763</v>
      </c>
      <c r="L26" t="s">
        <v>793</v>
      </c>
      <c r="M26" t="s">
        <v>1758</v>
      </c>
      <c r="N26" t="s">
        <v>637</v>
      </c>
      <c r="O26" t="s">
        <v>651</v>
      </c>
      <c r="P26" t="s">
        <v>26</v>
      </c>
      <c r="Q26" t="s">
        <v>647</v>
      </c>
      <c r="R26" t="s">
        <v>638</v>
      </c>
      <c r="S26" t="s">
        <v>1764</v>
      </c>
      <c r="T26" t="s">
        <v>1758</v>
      </c>
      <c r="U26" s="51" t="s">
        <v>246</v>
      </c>
      <c r="V26">
        <v>14</v>
      </c>
    </row>
    <row r="27" spans="1:22" x14ac:dyDescent="0.25">
      <c r="A27" t="s">
        <v>22</v>
      </c>
      <c r="B27" t="s">
        <v>27</v>
      </c>
      <c r="C27">
        <v>80</v>
      </c>
      <c r="D27">
        <v>3</v>
      </c>
      <c r="E27" t="s">
        <v>1765</v>
      </c>
      <c r="F27">
        <v>240</v>
      </c>
      <c r="G27">
        <v>0</v>
      </c>
      <c r="H27" t="s">
        <v>645</v>
      </c>
      <c r="I27" t="s">
        <v>1761</v>
      </c>
      <c r="J27" t="s">
        <v>1762</v>
      </c>
      <c r="K27" t="s">
        <v>1763</v>
      </c>
      <c r="L27" t="s">
        <v>793</v>
      </c>
      <c r="M27" t="s">
        <v>1766</v>
      </c>
      <c r="N27" t="s">
        <v>637</v>
      </c>
      <c r="O27" t="s">
        <v>651</v>
      </c>
      <c r="P27" t="s">
        <v>26</v>
      </c>
      <c r="Q27" t="s">
        <v>647</v>
      </c>
      <c r="R27" t="s">
        <v>638</v>
      </c>
      <c r="S27" t="s">
        <v>1767</v>
      </c>
      <c r="T27" t="s">
        <v>1766</v>
      </c>
      <c r="U27" s="51" t="s">
        <v>690</v>
      </c>
      <c r="V27">
        <v>5</v>
      </c>
    </row>
    <row r="28" spans="1:22" x14ac:dyDescent="0.25">
      <c r="A28" t="s">
        <v>22</v>
      </c>
      <c r="B28" t="s">
        <v>27</v>
      </c>
      <c r="C28">
        <v>80</v>
      </c>
      <c r="D28">
        <v>3</v>
      </c>
      <c r="E28" t="s">
        <v>1768</v>
      </c>
      <c r="F28">
        <v>240</v>
      </c>
      <c r="G28">
        <v>0</v>
      </c>
      <c r="H28" t="s">
        <v>645</v>
      </c>
      <c r="I28" t="s">
        <v>1761</v>
      </c>
      <c r="J28" t="s">
        <v>1762</v>
      </c>
      <c r="K28" t="s">
        <v>1763</v>
      </c>
      <c r="L28" t="s">
        <v>793</v>
      </c>
      <c r="M28" t="s">
        <v>1769</v>
      </c>
      <c r="N28" t="s">
        <v>637</v>
      </c>
      <c r="O28" t="s">
        <v>651</v>
      </c>
      <c r="P28" t="s">
        <v>26</v>
      </c>
      <c r="Q28" t="s">
        <v>647</v>
      </c>
      <c r="R28" t="s">
        <v>638</v>
      </c>
      <c r="S28" t="s">
        <v>1770</v>
      </c>
      <c r="T28" t="s">
        <v>1769</v>
      </c>
      <c r="U28" s="50" t="s">
        <v>241</v>
      </c>
      <c r="V28">
        <v>26</v>
      </c>
    </row>
    <row r="29" spans="1:22" x14ac:dyDescent="0.25">
      <c r="A29" t="s">
        <v>240</v>
      </c>
      <c r="B29" t="s">
        <v>690</v>
      </c>
      <c r="C29">
        <v>51.49</v>
      </c>
      <c r="D29">
        <v>2</v>
      </c>
      <c r="E29" t="s">
        <v>1771</v>
      </c>
      <c r="F29">
        <v>102.98</v>
      </c>
      <c r="G29">
        <v>0</v>
      </c>
      <c r="H29" t="s">
        <v>663</v>
      </c>
      <c r="I29" t="s">
        <v>1772</v>
      </c>
      <c r="J29" t="s">
        <v>1773</v>
      </c>
      <c r="K29" t="s">
        <v>1774</v>
      </c>
      <c r="L29" t="s">
        <v>1775</v>
      </c>
      <c r="M29" t="s">
        <v>1776</v>
      </c>
      <c r="N29" t="s">
        <v>637</v>
      </c>
      <c r="O29" t="s">
        <v>664</v>
      </c>
      <c r="P29" t="s">
        <v>23</v>
      </c>
      <c r="Q29" t="s">
        <v>665</v>
      </c>
      <c r="R29" t="s">
        <v>638</v>
      </c>
      <c r="S29" t="s">
        <v>1777</v>
      </c>
      <c r="T29" t="s">
        <v>1776</v>
      </c>
      <c r="U29" s="51" t="s">
        <v>247</v>
      </c>
      <c r="V29">
        <v>23</v>
      </c>
    </row>
    <row r="30" spans="1:22" x14ac:dyDescent="0.25">
      <c r="A30" t="s">
        <v>147</v>
      </c>
      <c r="B30" t="s">
        <v>148</v>
      </c>
      <c r="C30">
        <v>50</v>
      </c>
      <c r="D30">
        <v>6</v>
      </c>
      <c r="E30" t="s">
        <v>1778</v>
      </c>
      <c r="F30">
        <v>200</v>
      </c>
      <c r="G30">
        <v>0</v>
      </c>
      <c r="H30" t="s">
        <v>636</v>
      </c>
      <c r="I30" t="s">
        <v>1779</v>
      </c>
      <c r="J30" t="s">
        <v>676</v>
      </c>
      <c r="K30" t="s">
        <v>637</v>
      </c>
      <c r="L30" t="s">
        <v>638</v>
      </c>
      <c r="M30" t="s">
        <v>1780</v>
      </c>
      <c r="N30" t="s">
        <v>637</v>
      </c>
      <c r="O30" t="s">
        <v>643</v>
      </c>
      <c r="P30" t="s">
        <v>5</v>
      </c>
      <c r="Q30" t="s">
        <v>644</v>
      </c>
      <c r="R30" t="s">
        <v>638</v>
      </c>
      <c r="S30" t="s">
        <v>1781</v>
      </c>
      <c r="T30" t="s">
        <v>1780</v>
      </c>
      <c r="U30" s="51" t="s">
        <v>690</v>
      </c>
      <c r="V30">
        <v>3</v>
      </c>
    </row>
    <row r="31" spans="1:22" x14ac:dyDescent="0.25">
      <c r="A31" t="s">
        <v>22</v>
      </c>
      <c r="B31" t="s">
        <v>27</v>
      </c>
      <c r="C31">
        <v>66.333333333333329</v>
      </c>
      <c r="D31">
        <v>3</v>
      </c>
      <c r="E31" t="s">
        <v>1782</v>
      </c>
      <c r="F31">
        <v>197</v>
      </c>
      <c r="G31">
        <v>0</v>
      </c>
      <c r="H31" t="s">
        <v>636</v>
      </c>
      <c r="I31" t="s">
        <v>1783</v>
      </c>
      <c r="J31" t="s">
        <v>1784</v>
      </c>
      <c r="K31" t="s">
        <v>637</v>
      </c>
      <c r="L31" t="s">
        <v>638</v>
      </c>
      <c r="M31" t="s">
        <v>1785</v>
      </c>
      <c r="N31" t="s">
        <v>637</v>
      </c>
      <c r="O31" t="s">
        <v>639</v>
      </c>
      <c r="P31" t="s">
        <v>5</v>
      </c>
      <c r="Q31" t="s">
        <v>640</v>
      </c>
      <c r="R31" t="s">
        <v>638</v>
      </c>
      <c r="S31" t="s">
        <v>1786</v>
      </c>
      <c r="T31" t="s">
        <v>1785</v>
      </c>
      <c r="U31" s="50" t="s">
        <v>600</v>
      </c>
      <c r="V31">
        <v>14</v>
      </c>
    </row>
    <row r="32" spans="1:22" x14ac:dyDescent="0.25">
      <c r="A32" t="s">
        <v>241</v>
      </c>
      <c r="B32" t="s">
        <v>247</v>
      </c>
      <c r="C32">
        <v>159</v>
      </c>
      <c r="D32">
        <v>1</v>
      </c>
      <c r="E32" t="s">
        <v>1787</v>
      </c>
      <c r="F32">
        <v>234.78</v>
      </c>
      <c r="G32">
        <v>0</v>
      </c>
      <c r="H32" t="s">
        <v>636</v>
      </c>
      <c r="I32" t="s">
        <v>1788</v>
      </c>
      <c r="J32" t="s">
        <v>650</v>
      </c>
      <c r="K32" t="s">
        <v>637</v>
      </c>
      <c r="L32" t="s">
        <v>638</v>
      </c>
      <c r="M32" t="s">
        <v>1789</v>
      </c>
      <c r="N32" t="s">
        <v>637</v>
      </c>
      <c r="O32" t="s">
        <v>639</v>
      </c>
      <c r="P32" t="s">
        <v>5</v>
      </c>
      <c r="Q32" t="s">
        <v>640</v>
      </c>
      <c r="R32" t="s">
        <v>638</v>
      </c>
      <c r="S32" t="s">
        <v>1790</v>
      </c>
      <c r="T32" t="s">
        <v>1789</v>
      </c>
      <c r="U32" s="51" t="s">
        <v>601</v>
      </c>
      <c r="V32">
        <v>12</v>
      </c>
    </row>
    <row r="33" spans="1:22" x14ac:dyDescent="0.25">
      <c r="A33" t="s">
        <v>239</v>
      </c>
      <c r="B33" t="s">
        <v>245</v>
      </c>
      <c r="C33">
        <v>159</v>
      </c>
      <c r="D33">
        <v>1</v>
      </c>
      <c r="E33" t="s">
        <v>1787</v>
      </c>
      <c r="F33">
        <v>234.78</v>
      </c>
      <c r="G33">
        <v>0</v>
      </c>
      <c r="H33" t="s">
        <v>636</v>
      </c>
      <c r="I33" t="s">
        <v>1788</v>
      </c>
      <c r="J33" t="s">
        <v>650</v>
      </c>
      <c r="K33" t="s">
        <v>637</v>
      </c>
      <c r="L33" t="s">
        <v>638</v>
      </c>
      <c r="M33" t="s">
        <v>1789</v>
      </c>
      <c r="N33" t="s">
        <v>637</v>
      </c>
      <c r="O33" t="s">
        <v>639</v>
      </c>
      <c r="P33" t="s">
        <v>5</v>
      </c>
      <c r="Q33" t="s">
        <v>640</v>
      </c>
      <c r="R33" t="s">
        <v>638</v>
      </c>
      <c r="S33" t="s">
        <v>1790</v>
      </c>
      <c r="T33" t="s">
        <v>1789</v>
      </c>
      <c r="U33" s="51" t="s">
        <v>690</v>
      </c>
      <c r="V33">
        <v>2</v>
      </c>
    </row>
    <row r="34" spans="1:22" x14ac:dyDescent="0.25">
      <c r="A34" t="s">
        <v>22</v>
      </c>
      <c r="B34" t="s">
        <v>27</v>
      </c>
      <c r="C34">
        <v>66.333333333333329</v>
      </c>
      <c r="D34">
        <v>3</v>
      </c>
      <c r="E34" t="s">
        <v>1791</v>
      </c>
      <c r="F34">
        <v>197</v>
      </c>
      <c r="G34">
        <v>0</v>
      </c>
      <c r="H34" t="s">
        <v>636</v>
      </c>
      <c r="I34" t="s">
        <v>1792</v>
      </c>
      <c r="J34" t="s">
        <v>675</v>
      </c>
      <c r="K34" t="s">
        <v>637</v>
      </c>
      <c r="L34" t="s">
        <v>638</v>
      </c>
      <c r="M34" t="s">
        <v>1793</v>
      </c>
      <c r="N34" t="s">
        <v>637</v>
      </c>
      <c r="O34" t="s">
        <v>643</v>
      </c>
      <c r="P34" t="s">
        <v>5</v>
      </c>
      <c r="Q34" t="s">
        <v>644</v>
      </c>
      <c r="R34" t="s">
        <v>638</v>
      </c>
      <c r="S34" t="s">
        <v>1794</v>
      </c>
      <c r="T34" t="s">
        <v>1793</v>
      </c>
      <c r="U34" s="50" t="s">
        <v>77</v>
      </c>
      <c r="V34">
        <v>30</v>
      </c>
    </row>
    <row r="35" spans="1:22" x14ac:dyDescent="0.25">
      <c r="A35" t="s">
        <v>147</v>
      </c>
      <c r="B35" t="s">
        <v>148</v>
      </c>
      <c r="C35">
        <v>50</v>
      </c>
      <c r="D35">
        <v>6</v>
      </c>
      <c r="E35" t="s">
        <v>1795</v>
      </c>
      <c r="F35">
        <v>182</v>
      </c>
      <c r="G35">
        <v>0</v>
      </c>
      <c r="H35" t="s">
        <v>636</v>
      </c>
      <c r="I35" t="s">
        <v>1796</v>
      </c>
      <c r="J35" t="s">
        <v>1797</v>
      </c>
      <c r="K35" t="s">
        <v>637</v>
      </c>
      <c r="L35" t="s">
        <v>638</v>
      </c>
      <c r="M35" t="s">
        <v>1798</v>
      </c>
      <c r="N35" t="s">
        <v>637</v>
      </c>
      <c r="O35" t="s">
        <v>639</v>
      </c>
      <c r="P35" t="s">
        <v>5</v>
      </c>
      <c r="Q35" t="s">
        <v>640</v>
      </c>
      <c r="R35" t="s">
        <v>638</v>
      </c>
      <c r="S35" t="s">
        <v>1799</v>
      </c>
      <c r="T35" t="s">
        <v>1798</v>
      </c>
      <c r="U35" s="51" t="s">
        <v>78</v>
      </c>
      <c r="V35">
        <v>30</v>
      </c>
    </row>
    <row r="36" spans="1:22" x14ac:dyDescent="0.25">
      <c r="A36" t="s">
        <v>22</v>
      </c>
      <c r="B36" t="s">
        <v>27</v>
      </c>
      <c r="C36">
        <v>66.333333333333329</v>
      </c>
      <c r="D36">
        <v>3</v>
      </c>
      <c r="E36" t="s">
        <v>1800</v>
      </c>
      <c r="F36">
        <v>193.25</v>
      </c>
      <c r="G36">
        <v>26.5</v>
      </c>
      <c r="H36" t="s">
        <v>674</v>
      </c>
      <c r="I36" t="s">
        <v>1801</v>
      </c>
      <c r="J36" t="s">
        <v>1802</v>
      </c>
      <c r="K36" t="s">
        <v>783</v>
      </c>
      <c r="L36" t="s">
        <v>1803</v>
      </c>
      <c r="M36" t="s">
        <v>1804</v>
      </c>
      <c r="N36" t="s">
        <v>637</v>
      </c>
      <c r="O36" t="s">
        <v>664</v>
      </c>
      <c r="P36" t="s">
        <v>23</v>
      </c>
      <c r="Q36" t="s">
        <v>665</v>
      </c>
      <c r="R36" t="s">
        <v>638</v>
      </c>
      <c r="S36" t="s">
        <v>1805</v>
      </c>
      <c r="T36" t="s">
        <v>1804</v>
      </c>
      <c r="U36" s="50" t="s">
        <v>116</v>
      </c>
      <c r="V36">
        <v>20</v>
      </c>
    </row>
    <row r="37" spans="1:22" x14ac:dyDescent="0.25">
      <c r="A37" t="s">
        <v>22</v>
      </c>
      <c r="B37" t="s">
        <v>27</v>
      </c>
      <c r="C37">
        <v>66.333333333333329</v>
      </c>
      <c r="D37">
        <v>6</v>
      </c>
      <c r="E37" t="s">
        <v>1806</v>
      </c>
      <c r="F37">
        <v>394</v>
      </c>
      <c r="G37">
        <v>0</v>
      </c>
      <c r="H37" t="s">
        <v>636</v>
      </c>
      <c r="I37" t="s">
        <v>1807</v>
      </c>
      <c r="J37" t="s">
        <v>1808</v>
      </c>
      <c r="K37" t="s">
        <v>637</v>
      </c>
      <c r="L37" t="s">
        <v>638</v>
      </c>
      <c r="M37" t="s">
        <v>1809</v>
      </c>
      <c r="N37" t="s">
        <v>637</v>
      </c>
      <c r="O37" t="s">
        <v>639</v>
      </c>
      <c r="P37" t="s">
        <v>5</v>
      </c>
      <c r="Q37" t="s">
        <v>640</v>
      </c>
      <c r="R37" t="s">
        <v>638</v>
      </c>
      <c r="S37" t="s">
        <v>1810</v>
      </c>
      <c r="T37" t="s">
        <v>1809</v>
      </c>
      <c r="U37" s="51" t="s">
        <v>117</v>
      </c>
      <c r="V37">
        <v>20</v>
      </c>
    </row>
    <row r="38" spans="1:22" x14ac:dyDescent="0.25">
      <c r="A38" t="s">
        <v>22</v>
      </c>
      <c r="B38" t="s">
        <v>27</v>
      </c>
      <c r="C38">
        <v>80</v>
      </c>
      <c r="D38">
        <v>3</v>
      </c>
      <c r="E38" t="s">
        <v>1811</v>
      </c>
      <c r="F38">
        <v>240</v>
      </c>
      <c r="G38">
        <v>0</v>
      </c>
      <c r="H38" t="s">
        <v>645</v>
      </c>
      <c r="I38" t="s">
        <v>1812</v>
      </c>
      <c r="J38" t="s">
        <v>1813</v>
      </c>
      <c r="K38" t="s">
        <v>794</v>
      </c>
      <c r="L38" t="s">
        <v>1814</v>
      </c>
      <c r="M38" t="s">
        <v>1815</v>
      </c>
      <c r="N38" t="s">
        <v>637</v>
      </c>
      <c r="O38" t="s">
        <v>646</v>
      </c>
      <c r="P38" t="s">
        <v>26</v>
      </c>
      <c r="Q38" t="s">
        <v>647</v>
      </c>
      <c r="R38" t="s">
        <v>638</v>
      </c>
      <c r="S38" t="s">
        <v>1816</v>
      </c>
      <c r="T38" t="s">
        <v>1815</v>
      </c>
      <c r="U38" s="50" t="s">
        <v>516</v>
      </c>
      <c r="V38">
        <v>1</v>
      </c>
    </row>
    <row r="39" spans="1:22" x14ac:dyDescent="0.25">
      <c r="A39" t="s">
        <v>22</v>
      </c>
      <c r="B39" t="s">
        <v>27</v>
      </c>
      <c r="C39">
        <v>80</v>
      </c>
      <c r="D39">
        <v>3</v>
      </c>
      <c r="E39" t="s">
        <v>1817</v>
      </c>
      <c r="F39">
        <v>240</v>
      </c>
      <c r="G39">
        <v>0</v>
      </c>
      <c r="H39" t="s">
        <v>645</v>
      </c>
      <c r="I39" t="s">
        <v>1818</v>
      </c>
      <c r="J39" t="s">
        <v>1813</v>
      </c>
      <c r="K39" t="s">
        <v>794</v>
      </c>
      <c r="L39" t="s">
        <v>1819</v>
      </c>
      <c r="M39" t="s">
        <v>1815</v>
      </c>
      <c r="N39" t="s">
        <v>637</v>
      </c>
      <c r="O39" t="s">
        <v>646</v>
      </c>
      <c r="P39" t="s">
        <v>26</v>
      </c>
      <c r="Q39" t="s">
        <v>647</v>
      </c>
      <c r="R39" t="s">
        <v>638</v>
      </c>
      <c r="S39" t="s">
        <v>1820</v>
      </c>
      <c r="T39" t="s">
        <v>1815</v>
      </c>
      <c r="U39" s="51" t="s">
        <v>120</v>
      </c>
      <c r="V39">
        <v>1</v>
      </c>
    </row>
    <row r="40" spans="1:22" x14ac:dyDescent="0.25">
      <c r="A40" t="s">
        <v>241</v>
      </c>
      <c r="B40" t="s">
        <v>247</v>
      </c>
      <c r="C40">
        <v>159</v>
      </c>
      <c r="D40">
        <v>1</v>
      </c>
      <c r="E40" t="s">
        <v>1821</v>
      </c>
      <c r="F40">
        <v>129</v>
      </c>
      <c r="G40">
        <v>0</v>
      </c>
      <c r="H40" t="s">
        <v>636</v>
      </c>
      <c r="I40" t="s">
        <v>1822</v>
      </c>
      <c r="J40" t="s">
        <v>700</v>
      </c>
      <c r="K40" t="s">
        <v>637</v>
      </c>
      <c r="L40" t="s">
        <v>638</v>
      </c>
      <c r="M40" t="s">
        <v>1823</v>
      </c>
      <c r="N40" t="s">
        <v>637</v>
      </c>
      <c r="O40" t="s">
        <v>639</v>
      </c>
      <c r="P40" t="s">
        <v>5</v>
      </c>
      <c r="Q40" t="s">
        <v>640</v>
      </c>
      <c r="R40" t="s">
        <v>638</v>
      </c>
      <c r="S40" t="s">
        <v>1824</v>
      </c>
      <c r="T40" t="s">
        <v>1823</v>
      </c>
      <c r="U40" s="50" t="s">
        <v>723</v>
      </c>
      <c r="V40">
        <v>807</v>
      </c>
    </row>
    <row r="41" spans="1:22" x14ac:dyDescent="0.25">
      <c r="A41" t="s">
        <v>147</v>
      </c>
      <c r="B41" t="s">
        <v>148</v>
      </c>
      <c r="C41">
        <v>50</v>
      </c>
      <c r="D41">
        <v>6</v>
      </c>
      <c r="E41" t="s">
        <v>1825</v>
      </c>
      <c r="F41">
        <v>200</v>
      </c>
      <c r="G41">
        <v>0</v>
      </c>
      <c r="H41" t="s">
        <v>636</v>
      </c>
      <c r="I41" t="s">
        <v>1826</v>
      </c>
      <c r="J41" t="s">
        <v>1827</v>
      </c>
      <c r="K41" t="s">
        <v>637</v>
      </c>
      <c r="L41" t="s">
        <v>638</v>
      </c>
      <c r="M41" t="s">
        <v>1828</v>
      </c>
      <c r="N41" t="s">
        <v>637</v>
      </c>
      <c r="O41" t="s">
        <v>643</v>
      </c>
      <c r="P41" t="s">
        <v>5</v>
      </c>
      <c r="Q41" t="s">
        <v>644</v>
      </c>
      <c r="R41" t="s">
        <v>638</v>
      </c>
      <c r="S41" t="s">
        <v>1829</v>
      </c>
      <c r="T41" t="s">
        <v>1823</v>
      </c>
    </row>
    <row r="42" spans="1:22" x14ac:dyDescent="0.25">
      <c r="A42" t="s">
        <v>241</v>
      </c>
      <c r="B42" t="s">
        <v>690</v>
      </c>
      <c r="C42">
        <v>81.75</v>
      </c>
      <c r="D42">
        <v>1</v>
      </c>
      <c r="E42" t="s">
        <v>1830</v>
      </c>
      <c r="F42">
        <v>81.75</v>
      </c>
      <c r="G42">
        <v>0</v>
      </c>
      <c r="H42" t="s">
        <v>663</v>
      </c>
      <c r="I42" t="s">
        <v>1831</v>
      </c>
      <c r="J42" t="s">
        <v>1832</v>
      </c>
      <c r="K42" t="s">
        <v>1774</v>
      </c>
      <c r="L42" t="s">
        <v>1833</v>
      </c>
      <c r="M42" t="s">
        <v>1834</v>
      </c>
      <c r="N42" t="s">
        <v>637</v>
      </c>
      <c r="O42" t="s">
        <v>664</v>
      </c>
      <c r="P42" t="s">
        <v>23</v>
      </c>
      <c r="Q42" t="s">
        <v>665</v>
      </c>
      <c r="R42" t="s">
        <v>638</v>
      </c>
      <c r="S42" t="s">
        <v>1835</v>
      </c>
      <c r="T42" t="s">
        <v>1834</v>
      </c>
    </row>
    <row r="43" spans="1:22" x14ac:dyDescent="0.25">
      <c r="A43" t="s">
        <v>239</v>
      </c>
      <c r="B43" t="s">
        <v>690</v>
      </c>
      <c r="C43">
        <v>74.94</v>
      </c>
      <c r="D43">
        <v>1</v>
      </c>
      <c r="E43" t="s">
        <v>1836</v>
      </c>
      <c r="F43">
        <v>81.94</v>
      </c>
      <c r="G43">
        <v>7</v>
      </c>
      <c r="H43" t="s">
        <v>663</v>
      </c>
      <c r="I43" t="s">
        <v>1837</v>
      </c>
      <c r="J43" t="s">
        <v>1838</v>
      </c>
      <c r="K43" t="s">
        <v>694</v>
      </c>
      <c r="L43" t="s">
        <v>1839</v>
      </c>
      <c r="M43" t="s">
        <v>1840</v>
      </c>
      <c r="N43" t="s">
        <v>637</v>
      </c>
      <c r="O43" t="s">
        <v>664</v>
      </c>
      <c r="P43" t="s">
        <v>23</v>
      </c>
      <c r="Q43" t="s">
        <v>665</v>
      </c>
      <c r="R43" t="s">
        <v>638</v>
      </c>
      <c r="S43" t="s">
        <v>1841</v>
      </c>
      <c r="T43" t="s">
        <v>1840</v>
      </c>
    </row>
    <row r="44" spans="1:22" x14ac:dyDescent="0.25">
      <c r="A44" t="s">
        <v>147</v>
      </c>
      <c r="B44" t="s">
        <v>148</v>
      </c>
      <c r="C44">
        <v>50</v>
      </c>
      <c r="D44">
        <v>6</v>
      </c>
      <c r="E44" t="s">
        <v>1842</v>
      </c>
      <c r="F44">
        <v>200</v>
      </c>
      <c r="G44">
        <v>0</v>
      </c>
      <c r="H44" t="s">
        <v>636</v>
      </c>
      <c r="I44" t="s">
        <v>1843</v>
      </c>
      <c r="J44" t="s">
        <v>657</v>
      </c>
      <c r="K44" t="s">
        <v>637</v>
      </c>
      <c r="L44" t="s">
        <v>638</v>
      </c>
      <c r="M44" t="s">
        <v>1844</v>
      </c>
      <c r="N44" t="s">
        <v>637</v>
      </c>
      <c r="O44" t="s">
        <v>639</v>
      </c>
      <c r="P44" t="s">
        <v>5</v>
      </c>
      <c r="Q44" t="s">
        <v>640</v>
      </c>
      <c r="R44" t="s">
        <v>638</v>
      </c>
      <c r="S44" t="s">
        <v>1845</v>
      </c>
      <c r="T44" t="s">
        <v>1844</v>
      </c>
    </row>
    <row r="45" spans="1:22" x14ac:dyDescent="0.25">
      <c r="A45" t="s">
        <v>147</v>
      </c>
      <c r="B45" t="s">
        <v>148</v>
      </c>
      <c r="C45">
        <v>50</v>
      </c>
      <c r="D45">
        <v>6</v>
      </c>
      <c r="E45" t="s">
        <v>1846</v>
      </c>
      <c r="F45">
        <v>200</v>
      </c>
      <c r="G45">
        <v>0</v>
      </c>
      <c r="H45" t="s">
        <v>636</v>
      </c>
      <c r="I45" t="s">
        <v>1847</v>
      </c>
      <c r="J45" t="s">
        <v>684</v>
      </c>
      <c r="K45" t="s">
        <v>637</v>
      </c>
      <c r="L45" t="s">
        <v>638</v>
      </c>
      <c r="M45" t="s">
        <v>1848</v>
      </c>
      <c r="N45" t="s">
        <v>637</v>
      </c>
      <c r="O45" t="s">
        <v>643</v>
      </c>
      <c r="P45" t="s">
        <v>5</v>
      </c>
      <c r="Q45" t="s">
        <v>644</v>
      </c>
      <c r="R45" t="s">
        <v>638</v>
      </c>
      <c r="S45" t="s">
        <v>1849</v>
      </c>
      <c r="T45" t="s">
        <v>1848</v>
      </c>
    </row>
    <row r="46" spans="1:22" x14ac:dyDescent="0.25">
      <c r="A46" t="s">
        <v>147</v>
      </c>
      <c r="B46" t="s">
        <v>148</v>
      </c>
      <c r="C46">
        <v>50</v>
      </c>
      <c r="D46">
        <v>6</v>
      </c>
      <c r="E46" t="s">
        <v>1850</v>
      </c>
      <c r="F46">
        <v>200</v>
      </c>
      <c r="G46">
        <v>0</v>
      </c>
      <c r="H46" t="s">
        <v>636</v>
      </c>
      <c r="I46" t="s">
        <v>1851</v>
      </c>
      <c r="J46" t="s">
        <v>1852</v>
      </c>
      <c r="K46" t="s">
        <v>637</v>
      </c>
      <c r="L46" t="s">
        <v>638</v>
      </c>
      <c r="M46" t="s">
        <v>1853</v>
      </c>
      <c r="N46" t="s">
        <v>637</v>
      </c>
      <c r="O46" t="s">
        <v>639</v>
      </c>
      <c r="P46" t="s">
        <v>5</v>
      </c>
      <c r="Q46" t="s">
        <v>640</v>
      </c>
      <c r="R46" t="s">
        <v>638</v>
      </c>
      <c r="S46" t="s">
        <v>1854</v>
      </c>
      <c r="T46" t="s">
        <v>1855</v>
      </c>
    </row>
    <row r="47" spans="1:22" x14ac:dyDescent="0.25">
      <c r="A47" t="s">
        <v>147</v>
      </c>
      <c r="B47" t="s">
        <v>148</v>
      </c>
      <c r="C47">
        <v>50</v>
      </c>
      <c r="D47">
        <v>6</v>
      </c>
      <c r="E47" t="s">
        <v>1856</v>
      </c>
      <c r="F47">
        <v>200</v>
      </c>
      <c r="G47">
        <v>0</v>
      </c>
      <c r="H47" t="s">
        <v>636</v>
      </c>
      <c r="I47" t="s">
        <v>1857</v>
      </c>
      <c r="J47" t="s">
        <v>678</v>
      </c>
      <c r="K47" t="s">
        <v>637</v>
      </c>
      <c r="L47" t="s">
        <v>638</v>
      </c>
      <c r="M47" t="s">
        <v>1858</v>
      </c>
      <c r="N47" t="s">
        <v>637</v>
      </c>
      <c r="O47" t="s">
        <v>639</v>
      </c>
      <c r="P47" t="s">
        <v>5</v>
      </c>
      <c r="Q47" t="s">
        <v>640</v>
      </c>
      <c r="R47" t="s">
        <v>638</v>
      </c>
      <c r="S47" t="s">
        <v>1859</v>
      </c>
      <c r="T47" t="s">
        <v>1858</v>
      </c>
    </row>
    <row r="48" spans="1:22" x14ac:dyDescent="0.25">
      <c r="A48" t="s">
        <v>241</v>
      </c>
      <c r="B48" t="s">
        <v>247</v>
      </c>
      <c r="C48">
        <v>159</v>
      </c>
      <c r="D48">
        <v>1</v>
      </c>
      <c r="E48" t="s">
        <v>1860</v>
      </c>
      <c r="F48">
        <v>258</v>
      </c>
      <c r="G48">
        <v>0</v>
      </c>
      <c r="H48" t="s">
        <v>636</v>
      </c>
      <c r="I48" t="s">
        <v>1861</v>
      </c>
      <c r="J48" t="s">
        <v>1862</v>
      </c>
      <c r="K48" t="s">
        <v>637</v>
      </c>
      <c r="L48" t="s">
        <v>638</v>
      </c>
      <c r="M48" t="s">
        <v>1863</v>
      </c>
      <c r="N48" t="s">
        <v>637</v>
      </c>
      <c r="O48" t="s">
        <v>643</v>
      </c>
      <c r="P48" t="s">
        <v>5</v>
      </c>
      <c r="Q48" t="s">
        <v>644</v>
      </c>
      <c r="R48" t="s">
        <v>638</v>
      </c>
      <c r="S48" t="s">
        <v>1864</v>
      </c>
      <c r="T48" t="s">
        <v>1863</v>
      </c>
    </row>
    <row r="49" spans="1:20" x14ac:dyDescent="0.25">
      <c r="A49" t="s">
        <v>239</v>
      </c>
      <c r="B49" t="s">
        <v>245</v>
      </c>
      <c r="C49">
        <v>159</v>
      </c>
      <c r="D49">
        <v>1</v>
      </c>
      <c r="E49" t="s">
        <v>1860</v>
      </c>
      <c r="F49">
        <v>258</v>
      </c>
      <c r="G49">
        <v>0</v>
      </c>
      <c r="H49" t="s">
        <v>636</v>
      </c>
      <c r="I49" t="s">
        <v>1861</v>
      </c>
      <c r="J49" t="s">
        <v>1862</v>
      </c>
      <c r="K49" t="s">
        <v>637</v>
      </c>
      <c r="L49" t="s">
        <v>638</v>
      </c>
      <c r="M49" t="s">
        <v>1863</v>
      </c>
      <c r="N49" t="s">
        <v>637</v>
      </c>
      <c r="O49" t="s">
        <v>643</v>
      </c>
      <c r="P49" t="s">
        <v>5</v>
      </c>
      <c r="Q49" t="s">
        <v>644</v>
      </c>
      <c r="R49" t="s">
        <v>638</v>
      </c>
      <c r="S49" t="s">
        <v>1864</v>
      </c>
      <c r="T49" t="s">
        <v>1863</v>
      </c>
    </row>
    <row r="50" spans="1:20" x14ac:dyDescent="0.25">
      <c r="A50" t="s">
        <v>22</v>
      </c>
      <c r="B50" t="s">
        <v>27</v>
      </c>
      <c r="C50">
        <v>66.333333333333329</v>
      </c>
      <c r="D50">
        <v>3</v>
      </c>
      <c r="E50" t="s">
        <v>1865</v>
      </c>
      <c r="F50">
        <v>197</v>
      </c>
      <c r="G50">
        <v>0</v>
      </c>
      <c r="H50" t="s">
        <v>636</v>
      </c>
      <c r="I50" t="s">
        <v>1866</v>
      </c>
      <c r="J50" t="s">
        <v>648</v>
      </c>
      <c r="K50" t="s">
        <v>637</v>
      </c>
      <c r="L50" t="s">
        <v>638</v>
      </c>
      <c r="M50" t="s">
        <v>1867</v>
      </c>
      <c r="N50" t="s">
        <v>637</v>
      </c>
      <c r="O50" t="s">
        <v>643</v>
      </c>
      <c r="P50" t="s">
        <v>5</v>
      </c>
      <c r="Q50" t="s">
        <v>644</v>
      </c>
      <c r="R50" t="s">
        <v>638</v>
      </c>
      <c r="S50" t="s">
        <v>1868</v>
      </c>
      <c r="T50" t="s">
        <v>1869</v>
      </c>
    </row>
    <row r="51" spans="1:20" x14ac:dyDescent="0.25">
      <c r="A51" t="s">
        <v>147</v>
      </c>
      <c r="B51" t="s">
        <v>148</v>
      </c>
      <c r="C51">
        <v>50</v>
      </c>
      <c r="D51">
        <v>6</v>
      </c>
      <c r="E51" t="s">
        <v>1870</v>
      </c>
      <c r="F51">
        <v>200</v>
      </c>
      <c r="G51">
        <v>0</v>
      </c>
      <c r="H51" t="s">
        <v>636</v>
      </c>
      <c r="I51" t="s">
        <v>1871</v>
      </c>
      <c r="J51" t="s">
        <v>1872</v>
      </c>
      <c r="K51" t="s">
        <v>637</v>
      </c>
      <c r="L51" t="s">
        <v>638</v>
      </c>
      <c r="M51" t="s">
        <v>1873</v>
      </c>
      <c r="N51" t="s">
        <v>637</v>
      </c>
      <c r="O51" t="s">
        <v>639</v>
      </c>
      <c r="P51" t="s">
        <v>5</v>
      </c>
      <c r="Q51" t="s">
        <v>640</v>
      </c>
      <c r="R51" t="s">
        <v>1874</v>
      </c>
      <c r="S51" t="s">
        <v>1875</v>
      </c>
      <c r="T51" t="s">
        <v>1873</v>
      </c>
    </row>
    <row r="52" spans="1:20" x14ac:dyDescent="0.25">
      <c r="A52" t="s">
        <v>239</v>
      </c>
      <c r="B52" t="s">
        <v>245</v>
      </c>
      <c r="C52">
        <v>0</v>
      </c>
      <c r="D52">
        <v>1</v>
      </c>
      <c r="E52" t="s">
        <v>1876</v>
      </c>
      <c r="F52">
        <v>0</v>
      </c>
      <c r="G52">
        <v>0</v>
      </c>
      <c r="H52" t="s">
        <v>636</v>
      </c>
      <c r="I52" t="s">
        <v>1877</v>
      </c>
      <c r="J52" t="s">
        <v>686</v>
      </c>
      <c r="K52" t="s">
        <v>637</v>
      </c>
      <c r="L52" t="s">
        <v>638</v>
      </c>
      <c r="M52" t="s">
        <v>1878</v>
      </c>
      <c r="N52" t="s">
        <v>637</v>
      </c>
      <c r="O52" t="s">
        <v>643</v>
      </c>
      <c r="P52" t="s">
        <v>5</v>
      </c>
      <c r="Q52" t="s">
        <v>644</v>
      </c>
      <c r="R52" t="s">
        <v>638</v>
      </c>
      <c r="S52" t="s">
        <v>1879</v>
      </c>
      <c r="T52" t="s">
        <v>1878</v>
      </c>
    </row>
    <row r="53" spans="1:20" x14ac:dyDescent="0.25">
      <c r="A53" t="s">
        <v>147</v>
      </c>
      <c r="B53" t="s">
        <v>148</v>
      </c>
      <c r="C53">
        <v>50</v>
      </c>
      <c r="D53">
        <v>6</v>
      </c>
      <c r="E53" t="s">
        <v>1880</v>
      </c>
      <c r="F53">
        <v>200</v>
      </c>
      <c r="G53">
        <v>0</v>
      </c>
      <c r="H53" t="s">
        <v>636</v>
      </c>
      <c r="I53" t="s">
        <v>1881</v>
      </c>
      <c r="J53" t="s">
        <v>1882</v>
      </c>
      <c r="K53" t="s">
        <v>637</v>
      </c>
      <c r="L53" t="s">
        <v>638</v>
      </c>
      <c r="M53" t="s">
        <v>1878</v>
      </c>
      <c r="N53" t="s">
        <v>637</v>
      </c>
      <c r="O53" t="s">
        <v>639</v>
      </c>
      <c r="P53" t="s">
        <v>5</v>
      </c>
      <c r="Q53" t="s">
        <v>640</v>
      </c>
      <c r="R53" t="s">
        <v>1883</v>
      </c>
      <c r="S53" t="s">
        <v>1884</v>
      </c>
      <c r="T53" t="s">
        <v>1878</v>
      </c>
    </row>
    <row r="54" spans="1:20" x14ac:dyDescent="0.25">
      <c r="A54" t="s">
        <v>22</v>
      </c>
      <c r="B54" t="s">
        <v>27</v>
      </c>
      <c r="C54">
        <v>69.900000000000006</v>
      </c>
      <c r="D54">
        <v>10</v>
      </c>
      <c r="E54" t="s">
        <v>1885</v>
      </c>
      <c r="F54">
        <v>819</v>
      </c>
      <c r="G54">
        <v>19</v>
      </c>
      <c r="H54" t="s">
        <v>645</v>
      </c>
      <c r="I54" t="s">
        <v>1886</v>
      </c>
      <c r="J54" t="s">
        <v>1887</v>
      </c>
      <c r="K54" t="s">
        <v>1888</v>
      </c>
      <c r="L54" t="s">
        <v>660</v>
      </c>
      <c r="M54" t="s">
        <v>1889</v>
      </c>
      <c r="N54" t="s">
        <v>637</v>
      </c>
      <c r="O54" t="s">
        <v>646</v>
      </c>
      <c r="P54" t="s">
        <v>26</v>
      </c>
      <c r="Q54" t="s">
        <v>647</v>
      </c>
      <c r="R54" t="s">
        <v>638</v>
      </c>
      <c r="S54" t="s">
        <v>1890</v>
      </c>
      <c r="T54" t="s">
        <v>1889</v>
      </c>
    </row>
    <row r="55" spans="1:20" x14ac:dyDescent="0.25">
      <c r="A55" t="s">
        <v>77</v>
      </c>
      <c r="B55" t="s">
        <v>78</v>
      </c>
      <c r="C55">
        <v>49</v>
      </c>
      <c r="D55">
        <v>1</v>
      </c>
      <c r="E55" t="s">
        <v>1891</v>
      </c>
      <c r="F55">
        <v>87</v>
      </c>
      <c r="G55">
        <v>38</v>
      </c>
      <c r="H55" t="s">
        <v>645</v>
      </c>
      <c r="I55" t="s">
        <v>1892</v>
      </c>
      <c r="J55" t="s">
        <v>1893</v>
      </c>
      <c r="K55" t="s">
        <v>1894</v>
      </c>
      <c r="L55" t="s">
        <v>806</v>
      </c>
      <c r="M55" t="s">
        <v>1895</v>
      </c>
      <c r="N55" t="s">
        <v>637</v>
      </c>
      <c r="O55" t="s">
        <v>646</v>
      </c>
      <c r="P55" t="s">
        <v>26</v>
      </c>
      <c r="Q55" t="s">
        <v>647</v>
      </c>
      <c r="R55" t="s">
        <v>638</v>
      </c>
      <c r="S55" t="s">
        <v>1896</v>
      </c>
      <c r="T55" t="s">
        <v>1897</v>
      </c>
    </row>
    <row r="56" spans="1:20" x14ac:dyDescent="0.25">
      <c r="A56" t="s">
        <v>241</v>
      </c>
      <c r="B56" t="s">
        <v>247</v>
      </c>
      <c r="C56">
        <v>139</v>
      </c>
      <c r="D56">
        <v>1</v>
      </c>
      <c r="E56" t="s">
        <v>1898</v>
      </c>
      <c r="F56">
        <v>215</v>
      </c>
      <c r="G56">
        <v>0</v>
      </c>
      <c r="H56" t="s">
        <v>697</v>
      </c>
      <c r="I56" t="s">
        <v>1899</v>
      </c>
      <c r="J56" t="s">
        <v>1900</v>
      </c>
      <c r="K56" t="s">
        <v>1901</v>
      </c>
      <c r="L56" t="s">
        <v>1902</v>
      </c>
      <c r="M56" t="s">
        <v>1903</v>
      </c>
      <c r="N56" t="s">
        <v>761</v>
      </c>
      <c r="O56" t="s">
        <v>698</v>
      </c>
      <c r="P56" t="s">
        <v>692</v>
      </c>
      <c r="Q56" t="s">
        <v>693</v>
      </c>
      <c r="R56" t="s">
        <v>638</v>
      </c>
      <c r="S56" t="s">
        <v>1904</v>
      </c>
      <c r="T56" t="s">
        <v>1903</v>
      </c>
    </row>
    <row r="57" spans="1:20" x14ac:dyDescent="0.25">
      <c r="A57" t="s">
        <v>239</v>
      </c>
      <c r="B57" t="s">
        <v>245</v>
      </c>
      <c r="C57">
        <v>139</v>
      </c>
      <c r="D57">
        <v>1</v>
      </c>
      <c r="E57" t="s">
        <v>1898</v>
      </c>
      <c r="F57">
        <v>215</v>
      </c>
      <c r="G57">
        <v>0</v>
      </c>
      <c r="H57" t="s">
        <v>697</v>
      </c>
      <c r="I57" t="s">
        <v>1899</v>
      </c>
      <c r="J57" t="s">
        <v>1900</v>
      </c>
      <c r="K57" t="s">
        <v>1901</v>
      </c>
      <c r="L57" t="s">
        <v>1902</v>
      </c>
      <c r="M57" t="s">
        <v>1903</v>
      </c>
      <c r="N57" t="s">
        <v>761</v>
      </c>
      <c r="O57" t="s">
        <v>698</v>
      </c>
      <c r="P57" t="s">
        <v>692</v>
      </c>
      <c r="Q57" t="s">
        <v>693</v>
      </c>
      <c r="R57" t="s">
        <v>638</v>
      </c>
      <c r="S57" t="s">
        <v>1904</v>
      </c>
      <c r="T57" t="s">
        <v>1903</v>
      </c>
    </row>
    <row r="58" spans="1:20" x14ac:dyDescent="0.25">
      <c r="A58" t="s">
        <v>600</v>
      </c>
      <c r="B58" t="s">
        <v>601</v>
      </c>
      <c r="C58">
        <v>139</v>
      </c>
      <c r="D58">
        <v>4</v>
      </c>
      <c r="E58" t="s">
        <v>1905</v>
      </c>
      <c r="F58">
        <v>645</v>
      </c>
      <c r="G58">
        <v>0</v>
      </c>
      <c r="H58" t="s">
        <v>697</v>
      </c>
      <c r="I58" t="s">
        <v>1906</v>
      </c>
      <c r="J58" t="s">
        <v>1907</v>
      </c>
      <c r="K58" t="s">
        <v>1908</v>
      </c>
      <c r="L58" t="s">
        <v>1909</v>
      </c>
      <c r="M58" t="s">
        <v>1910</v>
      </c>
      <c r="N58" t="s">
        <v>761</v>
      </c>
      <c r="O58" t="s">
        <v>698</v>
      </c>
      <c r="P58" t="s">
        <v>692</v>
      </c>
      <c r="Q58" t="s">
        <v>693</v>
      </c>
      <c r="R58" t="s">
        <v>638</v>
      </c>
      <c r="S58" t="s">
        <v>1911</v>
      </c>
      <c r="T58" t="s">
        <v>1910</v>
      </c>
    </row>
    <row r="59" spans="1:20" x14ac:dyDescent="0.25">
      <c r="A59" t="s">
        <v>240</v>
      </c>
      <c r="B59" t="s">
        <v>246</v>
      </c>
      <c r="C59">
        <v>139</v>
      </c>
      <c r="D59">
        <v>1</v>
      </c>
      <c r="E59" t="s">
        <v>1905</v>
      </c>
      <c r="F59">
        <v>645</v>
      </c>
      <c r="G59">
        <v>0</v>
      </c>
      <c r="H59" t="s">
        <v>697</v>
      </c>
      <c r="I59" t="s">
        <v>1906</v>
      </c>
      <c r="J59" t="s">
        <v>1907</v>
      </c>
      <c r="K59" t="s">
        <v>1908</v>
      </c>
      <c r="L59" t="s">
        <v>1909</v>
      </c>
      <c r="M59" t="s">
        <v>1910</v>
      </c>
      <c r="N59" t="s">
        <v>761</v>
      </c>
      <c r="O59" t="s">
        <v>698</v>
      </c>
      <c r="P59" t="s">
        <v>692</v>
      </c>
      <c r="Q59" t="s">
        <v>693</v>
      </c>
      <c r="R59" t="s">
        <v>638</v>
      </c>
      <c r="S59" t="s">
        <v>1911</v>
      </c>
      <c r="T59" t="s">
        <v>1910</v>
      </c>
    </row>
    <row r="60" spans="1:20" x14ac:dyDescent="0.25">
      <c r="A60" t="s">
        <v>241</v>
      </c>
      <c r="B60" t="s">
        <v>247</v>
      </c>
      <c r="C60">
        <v>139</v>
      </c>
      <c r="D60">
        <v>1</v>
      </c>
      <c r="E60" t="s">
        <v>1905</v>
      </c>
      <c r="F60">
        <v>645</v>
      </c>
      <c r="G60">
        <v>0</v>
      </c>
      <c r="H60" t="s">
        <v>697</v>
      </c>
      <c r="I60" t="s">
        <v>1906</v>
      </c>
      <c r="J60" t="s">
        <v>1907</v>
      </c>
      <c r="K60" t="s">
        <v>1908</v>
      </c>
      <c r="L60" t="s">
        <v>1909</v>
      </c>
      <c r="M60" t="s">
        <v>1910</v>
      </c>
      <c r="N60" t="s">
        <v>761</v>
      </c>
      <c r="O60" t="s">
        <v>698</v>
      </c>
      <c r="P60" t="s">
        <v>692</v>
      </c>
      <c r="Q60" t="s">
        <v>693</v>
      </c>
      <c r="R60" t="s">
        <v>638</v>
      </c>
      <c r="S60" t="s">
        <v>1911</v>
      </c>
      <c r="T60" t="s">
        <v>1910</v>
      </c>
    </row>
    <row r="61" spans="1:20" x14ac:dyDescent="0.25">
      <c r="A61" t="s">
        <v>239</v>
      </c>
      <c r="B61" t="s">
        <v>245</v>
      </c>
      <c r="C61">
        <v>139</v>
      </c>
      <c r="D61">
        <v>1</v>
      </c>
      <c r="E61" t="s">
        <v>1912</v>
      </c>
      <c r="F61">
        <v>215</v>
      </c>
      <c r="G61">
        <v>0</v>
      </c>
      <c r="H61" t="s">
        <v>697</v>
      </c>
      <c r="I61" t="s">
        <v>1913</v>
      </c>
      <c r="J61" t="s">
        <v>1914</v>
      </c>
      <c r="K61" t="s">
        <v>744</v>
      </c>
      <c r="L61" t="s">
        <v>1915</v>
      </c>
      <c r="M61" t="s">
        <v>1916</v>
      </c>
      <c r="N61" t="s">
        <v>761</v>
      </c>
      <c r="O61" t="s">
        <v>698</v>
      </c>
      <c r="P61" t="s">
        <v>692</v>
      </c>
      <c r="Q61" t="s">
        <v>693</v>
      </c>
      <c r="R61" t="s">
        <v>638</v>
      </c>
      <c r="S61" t="s">
        <v>1917</v>
      </c>
      <c r="T61" t="s">
        <v>1918</v>
      </c>
    </row>
    <row r="62" spans="1:20" x14ac:dyDescent="0.25">
      <c r="A62" t="s">
        <v>241</v>
      </c>
      <c r="B62" t="s">
        <v>247</v>
      </c>
      <c r="C62">
        <v>139</v>
      </c>
      <c r="D62">
        <v>1</v>
      </c>
      <c r="E62" t="s">
        <v>1912</v>
      </c>
      <c r="F62">
        <v>215</v>
      </c>
      <c r="G62">
        <v>0</v>
      </c>
      <c r="H62" t="s">
        <v>697</v>
      </c>
      <c r="I62" t="s">
        <v>1913</v>
      </c>
      <c r="J62" t="s">
        <v>1914</v>
      </c>
      <c r="K62" t="s">
        <v>744</v>
      </c>
      <c r="L62" t="s">
        <v>1915</v>
      </c>
      <c r="M62" t="s">
        <v>1916</v>
      </c>
      <c r="N62" t="s">
        <v>761</v>
      </c>
      <c r="O62" t="s">
        <v>698</v>
      </c>
      <c r="P62" t="s">
        <v>692</v>
      </c>
      <c r="Q62" t="s">
        <v>693</v>
      </c>
      <c r="R62" t="s">
        <v>638</v>
      </c>
      <c r="S62" t="s">
        <v>1917</v>
      </c>
      <c r="T62" t="s">
        <v>1918</v>
      </c>
    </row>
    <row r="63" spans="1:20" x14ac:dyDescent="0.25">
      <c r="A63" t="s">
        <v>600</v>
      </c>
      <c r="B63" t="s">
        <v>601</v>
      </c>
      <c r="C63">
        <v>109</v>
      </c>
      <c r="D63">
        <v>1</v>
      </c>
      <c r="E63" t="s">
        <v>1919</v>
      </c>
      <c r="F63">
        <v>268</v>
      </c>
      <c r="G63">
        <v>50</v>
      </c>
      <c r="H63" t="s">
        <v>697</v>
      </c>
      <c r="I63" t="s">
        <v>1920</v>
      </c>
      <c r="J63" t="s">
        <v>1921</v>
      </c>
      <c r="K63" t="s">
        <v>1922</v>
      </c>
      <c r="L63" t="s">
        <v>1923</v>
      </c>
      <c r="M63" t="s">
        <v>1924</v>
      </c>
      <c r="N63" t="s">
        <v>761</v>
      </c>
      <c r="O63" t="s">
        <v>698</v>
      </c>
      <c r="P63" t="s">
        <v>692</v>
      </c>
      <c r="Q63" t="s">
        <v>693</v>
      </c>
      <c r="R63" t="s">
        <v>638</v>
      </c>
      <c r="S63" t="s">
        <v>1925</v>
      </c>
      <c r="T63" t="s">
        <v>1924</v>
      </c>
    </row>
    <row r="64" spans="1:20" x14ac:dyDescent="0.25">
      <c r="A64" t="s">
        <v>241</v>
      </c>
      <c r="B64" t="s">
        <v>247</v>
      </c>
      <c r="C64">
        <v>109</v>
      </c>
      <c r="D64">
        <v>1</v>
      </c>
      <c r="E64" t="s">
        <v>1919</v>
      </c>
      <c r="F64">
        <v>268</v>
      </c>
      <c r="G64">
        <v>50</v>
      </c>
      <c r="H64" t="s">
        <v>697</v>
      </c>
      <c r="I64" t="s">
        <v>1920</v>
      </c>
      <c r="J64" t="s">
        <v>1921</v>
      </c>
      <c r="K64" t="s">
        <v>1922</v>
      </c>
      <c r="L64" t="s">
        <v>1923</v>
      </c>
      <c r="M64" t="s">
        <v>1924</v>
      </c>
      <c r="N64" t="s">
        <v>761</v>
      </c>
      <c r="O64" t="s">
        <v>698</v>
      </c>
      <c r="P64" t="s">
        <v>692</v>
      </c>
      <c r="Q64" t="s">
        <v>693</v>
      </c>
      <c r="R64" t="s">
        <v>638</v>
      </c>
      <c r="S64" t="s">
        <v>1925</v>
      </c>
      <c r="T64" t="s">
        <v>1924</v>
      </c>
    </row>
    <row r="65" spans="1:20" x14ac:dyDescent="0.25">
      <c r="A65" t="s">
        <v>18</v>
      </c>
      <c r="B65" t="s">
        <v>19</v>
      </c>
      <c r="C65">
        <v>66.666666666666671</v>
      </c>
      <c r="D65">
        <v>3</v>
      </c>
      <c r="E65" t="s">
        <v>1926</v>
      </c>
      <c r="F65">
        <v>139</v>
      </c>
      <c r="G65">
        <v>10</v>
      </c>
      <c r="H65" t="s">
        <v>636</v>
      </c>
      <c r="I65" t="s">
        <v>1927</v>
      </c>
      <c r="J65" t="s">
        <v>676</v>
      </c>
      <c r="K65" t="s">
        <v>637</v>
      </c>
      <c r="L65" t="s">
        <v>638</v>
      </c>
      <c r="M65" t="s">
        <v>1928</v>
      </c>
      <c r="N65" t="s">
        <v>637</v>
      </c>
      <c r="O65" t="s">
        <v>643</v>
      </c>
      <c r="P65" t="s">
        <v>5</v>
      </c>
      <c r="Q65" t="s">
        <v>644</v>
      </c>
      <c r="R65" t="s">
        <v>638</v>
      </c>
      <c r="S65" t="s">
        <v>1929</v>
      </c>
      <c r="T65" t="s">
        <v>1930</v>
      </c>
    </row>
    <row r="66" spans="1:20" x14ac:dyDescent="0.25">
      <c r="A66" t="s">
        <v>241</v>
      </c>
      <c r="B66" t="s">
        <v>247</v>
      </c>
      <c r="C66">
        <v>139</v>
      </c>
      <c r="D66">
        <v>1</v>
      </c>
      <c r="E66" t="s">
        <v>1931</v>
      </c>
      <c r="F66">
        <v>215</v>
      </c>
      <c r="G66">
        <v>0</v>
      </c>
      <c r="H66" t="s">
        <v>697</v>
      </c>
      <c r="I66" t="s">
        <v>1932</v>
      </c>
      <c r="J66" t="s">
        <v>1933</v>
      </c>
      <c r="K66" t="s">
        <v>1934</v>
      </c>
      <c r="L66" t="s">
        <v>1935</v>
      </c>
      <c r="M66" t="s">
        <v>1928</v>
      </c>
      <c r="N66" t="s">
        <v>761</v>
      </c>
      <c r="O66" t="s">
        <v>698</v>
      </c>
      <c r="P66" t="s">
        <v>692</v>
      </c>
      <c r="Q66" t="s">
        <v>693</v>
      </c>
      <c r="R66" t="s">
        <v>638</v>
      </c>
      <c r="S66" t="s">
        <v>1936</v>
      </c>
      <c r="T66" t="s">
        <v>1930</v>
      </c>
    </row>
    <row r="67" spans="1:20" x14ac:dyDescent="0.25">
      <c r="A67" t="s">
        <v>239</v>
      </c>
      <c r="B67" t="s">
        <v>245</v>
      </c>
      <c r="C67">
        <v>139</v>
      </c>
      <c r="D67">
        <v>1</v>
      </c>
      <c r="E67" t="s">
        <v>1931</v>
      </c>
      <c r="F67">
        <v>215</v>
      </c>
      <c r="G67">
        <v>0</v>
      </c>
      <c r="H67" t="s">
        <v>697</v>
      </c>
      <c r="I67" t="s">
        <v>1932</v>
      </c>
      <c r="J67" t="s">
        <v>1933</v>
      </c>
      <c r="K67" t="s">
        <v>1934</v>
      </c>
      <c r="L67" t="s">
        <v>1935</v>
      </c>
      <c r="M67" t="s">
        <v>1928</v>
      </c>
      <c r="N67" t="s">
        <v>761</v>
      </c>
      <c r="O67" t="s">
        <v>698</v>
      </c>
      <c r="P67" t="s">
        <v>692</v>
      </c>
      <c r="Q67" t="s">
        <v>693</v>
      </c>
      <c r="R67" t="s">
        <v>638</v>
      </c>
      <c r="S67" t="s">
        <v>1936</v>
      </c>
      <c r="T67" t="s">
        <v>1930</v>
      </c>
    </row>
    <row r="68" spans="1:20" x14ac:dyDescent="0.25">
      <c r="A68" t="s">
        <v>101</v>
      </c>
      <c r="B68" t="s">
        <v>74</v>
      </c>
      <c r="C68">
        <v>100</v>
      </c>
      <c r="D68">
        <v>4</v>
      </c>
      <c r="E68" t="s">
        <v>1937</v>
      </c>
      <c r="F68">
        <v>435</v>
      </c>
      <c r="G68">
        <v>35</v>
      </c>
      <c r="H68" t="s">
        <v>697</v>
      </c>
      <c r="I68" t="s">
        <v>1938</v>
      </c>
      <c r="J68" t="s">
        <v>1939</v>
      </c>
      <c r="K68" t="s">
        <v>738</v>
      </c>
      <c r="L68" t="s">
        <v>1940</v>
      </c>
      <c r="M68" t="s">
        <v>1941</v>
      </c>
      <c r="N68" t="s">
        <v>761</v>
      </c>
      <c r="O68" t="s">
        <v>691</v>
      </c>
      <c r="P68" t="s">
        <v>692</v>
      </c>
      <c r="Q68" t="s">
        <v>693</v>
      </c>
      <c r="R68" t="s">
        <v>638</v>
      </c>
      <c r="S68" t="s">
        <v>1942</v>
      </c>
      <c r="T68" t="s">
        <v>1943</v>
      </c>
    </row>
    <row r="69" spans="1:20" x14ac:dyDescent="0.25">
      <c r="A69" t="s">
        <v>22</v>
      </c>
      <c r="B69" t="s">
        <v>27</v>
      </c>
      <c r="C69">
        <v>66.333333333333329</v>
      </c>
      <c r="D69">
        <v>3</v>
      </c>
      <c r="E69" t="s">
        <v>1944</v>
      </c>
      <c r="F69">
        <v>197</v>
      </c>
      <c r="G69">
        <v>0</v>
      </c>
      <c r="H69" t="s">
        <v>636</v>
      </c>
      <c r="I69" t="s">
        <v>1945</v>
      </c>
      <c r="J69" t="s">
        <v>682</v>
      </c>
      <c r="K69" t="s">
        <v>637</v>
      </c>
      <c r="L69" t="s">
        <v>638</v>
      </c>
      <c r="M69" t="s">
        <v>1946</v>
      </c>
      <c r="N69" t="s">
        <v>637</v>
      </c>
      <c r="O69" t="s">
        <v>639</v>
      </c>
      <c r="P69" t="s">
        <v>5</v>
      </c>
      <c r="Q69" t="s">
        <v>640</v>
      </c>
      <c r="R69" t="s">
        <v>638</v>
      </c>
      <c r="S69" t="s">
        <v>1947</v>
      </c>
      <c r="T69" t="s">
        <v>1946</v>
      </c>
    </row>
    <row r="70" spans="1:20" x14ac:dyDescent="0.25">
      <c r="A70" t="s">
        <v>147</v>
      </c>
      <c r="B70" t="s">
        <v>148</v>
      </c>
      <c r="C70">
        <v>33.333333333333336</v>
      </c>
      <c r="D70">
        <v>3</v>
      </c>
      <c r="E70" t="s">
        <v>1948</v>
      </c>
      <c r="F70">
        <v>100</v>
      </c>
      <c r="G70">
        <v>0</v>
      </c>
      <c r="H70" t="s">
        <v>636</v>
      </c>
      <c r="I70" t="s">
        <v>1949</v>
      </c>
      <c r="J70" t="s">
        <v>1872</v>
      </c>
      <c r="K70" t="s">
        <v>637</v>
      </c>
      <c r="L70" t="s">
        <v>638</v>
      </c>
      <c r="M70" t="s">
        <v>1950</v>
      </c>
      <c r="N70" t="s">
        <v>637</v>
      </c>
      <c r="O70" t="s">
        <v>643</v>
      </c>
      <c r="P70" t="s">
        <v>5</v>
      </c>
      <c r="Q70" t="s">
        <v>644</v>
      </c>
      <c r="R70" t="s">
        <v>638</v>
      </c>
      <c r="S70" t="s">
        <v>1951</v>
      </c>
      <c r="T70" t="s">
        <v>1952</v>
      </c>
    </row>
    <row r="71" spans="1:20" x14ac:dyDescent="0.25">
      <c r="A71" t="s">
        <v>241</v>
      </c>
      <c r="B71" t="s">
        <v>247</v>
      </c>
      <c r="C71">
        <v>159</v>
      </c>
      <c r="D71">
        <v>1</v>
      </c>
      <c r="E71" t="s">
        <v>1953</v>
      </c>
      <c r="F71">
        <v>129</v>
      </c>
      <c r="G71">
        <v>0</v>
      </c>
      <c r="H71" t="s">
        <v>636</v>
      </c>
      <c r="I71" t="s">
        <v>1954</v>
      </c>
      <c r="J71" t="s">
        <v>657</v>
      </c>
      <c r="K71" t="s">
        <v>637</v>
      </c>
      <c r="L71" t="s">
        <v>638</v>
      </c>
      <c r="M71" t="s">
        <v>1955</v>
      </c>
      <c r="N71" t="s">
        <v>637</v>
      </c>
      <c r="O71" t="s">
        <v>639</v>
      </c>
      <c r="P71" t="s">
        <v>5</v>
      </c>
      <c r="Q71" t="s">
        <v>640</v>
      </c>
      <c r="R71" t="s">
        <v>638</v>
      </c>
      <c r="S71" t="s">
        <v>1956</v>
      </c>
      <c r="T71" t="s">
        <v>1955</v>
      </c>
    </row>
    <row r="72" spans="1:20" x14ac:dyDescent="0.25">
      <c r="A72" t="s">
        <v>116</v>
      </c>
      <c r="B72" t="s">
        <v>117</v>
      </c>
      <c r="C72">
        <v>12</v>
      </c>
      <c r="D72">
        <v>20</v>
      </c>
      <c r="E72" t="s">
        <v>1957</v>
      </c>
      <c r="F72">
        <v>280</v>
      </c>
      <c r="G72">
        <v>0</v>
      </c>
      <c r="H72" t="s">
        <v>645</v>
      </c>
      <c r="I72" t="s">
        <v>1958</v>
      </c>
      <c r="J72" t="s">
        <v>1959</v>
      </c>
      <c r="K72" t="s">
        <v>1960</v>
      </c>
      <c r="L72" t="s">
        <v>788</v>
      </c>
      <c r="M72" t="s">
        <v>1961</v>
      </c>
      <c r="N72" t="s">
        <v>637</v>
      </c>
      <c r="O72" t="s">
        <v>646</v>
      </c>
      <c r="P72" t="s">
        <v>26</v>
      </c>
      <c r="Q72" t="s">
        <v>647</v>
      </c>
      <c r="R72" t="s">
        <v>638</v>
      </c>
      <c r="S72" t="s">
        <v>1962</v>
      </c>
      <c r="T72" t="s">
        <v>1961</v>
      </c>
    </row>
    <row r="73" spans="1:20" x14ac:dyDescent="0.25">
      <c r="A73" t="s">
        <v>147</v>
      </c>
      <c r="B73" t="s">
        <v>148</v>
      </c>
      <c r="C73">
        <v>33.333333333333336</v>
      </c>
      <c r="D73">
        <v>3</v>
      </c>
      <c r="E73" t="s">
        <v>1963</v>
      </c>
      <c r="F73">
        <v>229</v>
      </c>
      <c r="G73">
        <v>0</v>
      </c>
      <c r="H73" t="s">
        <v>636</v>
      </c>
      <c r="I73" t="s">
        <v>1964</v>
      </c>
      <c r="J73" t="s">
        <v>1965</v>
      </c>
      <c r="K73" t="s">
        <v>637</v>
      </c>
      <c r="L73" t="s">
        <v>638</v>
      </c>
      <c r="M73" t="s">
        <v>1966</v>
      </c>
      <c r="N73" t="s">
        <v>637</v>
      </c>
      <c r="O73" t="s">
        <v>639</v>
      </c>
      <c r="P73" t="s">
        <v>5</v>
      </c>
      <c r="Q73" t="s">
        <v>640</v>
      </c>
      <c r="R73" t="s">
        <v>638</v>
      </c>
      <c r="S73" t="s">
        <v>1967</v>
      </c>
      <c r="T73" t="s">
        <v>1966</v>
      </c>
    </row>
    <row r="74" spans="1:20" x14ac:dyDescent="0.25">
      <c r="A74" t="s">
        <v>239</v>
      </c>
      <c r="B74" t="s">
        <v>245</v>
      </c>
      <c r="C74">
        <v>159</v>
      </c>
      <c r="D74">
        <v>1</v>
      </c>
      <c r="E74" t="s">
        <v>1963</v>
      </c>
      <c r="F74">
        <v>229</v>
      </c>
      <c r="G74">
        <v>0</v>
      </c>
      <c r="H74" t="s">
        <v>636</v>
      </c>
      <c r="I74" t="s">
        <v>1964</v>
      </c>
      <c r="J74" t="s">
        <v>1965</v>
      </c>
      <c r="K74" t="s">
        <v>637</v>
      </c>
      <c r="L74" t="s">
        <v>638</v>
      </c>
      <c r="M74" t="s">
        <v>1966</v>
      </c>
      <c r="N74" t="s">
        <v>637</v>
      </c>
      <c r="O74" t="s">
        <v>639</v>
      </c>
      <c r="P74" t="s">
        <v>5</v>
      </c>
      <c r="Q74" t="s">
        <v>640</v>
      </c>
      <c r="R74" t="s">
        <v>638</v>
      </c>
      <c r="S74" t="s">
        <v>1967</v>
      </c>
      <c r="T74" t="s">
        <v>1966</v>
      </c>
    </row>
    <row r="75" spans="1:20" x14ac:dyDescent="0.25">
      <c r="A75" t="s">
        <v>147</v>
      </c>
      <c r="B75" t="s">
        <v>148</v>
      </c>
      <c r="C75">
        <v>33.333333333333336</v>
      </c>
      <c r="D75">
        <v>6</v>
      </c>
      <c r="E75" t="s">
        <v>1968</v>
      </c>
      <c r="F75">
        <v>208</v>
      </c>
      <c r="G75">
        <v>8</v>
      </c>
      <c r="H75" t="s">
        <v>636</v>
      </c>
      <c r="I75" t="s">
        <v>1969</v>
      </c>
      <c r="J75" t="s">
        <v>1970</v>
      </c>
      <c r="K75" t="s">
        <v>637</v>
      </c>
      <c r="L75" t="s">
        <v>638</v>
      </c>
      <c r="M75" t="s">
        <v>1941</v>
      </c>
      <c r="N75" t="s">
        <v>637</v>
      </c>
      <c r="O75" t="s">
        <v>643</v>
      </c>
      <c r="P75" t="s">
        <v>5</v>
      </c>
      <c r="Q75" t="s">
        <v>644</v>
      </c>
      <c r="R75" t="s">
        <v>638</v>
      </c>
      <c r="S75" t="s">
        <v>1971</v>
      </c>
      <c r="T75" t="s">
        <v>1941</v>
      </c>
    </row>
    <row r="76" spans="1:20" x14ac:dyDescent="0.25">
      <c r="A76" t="s">
        <v>147</v>
      </c>
      <c r="B76" t="s">
        <v>148</v>
      </c>
      <c r="C76">
        <v>33.333333333333336</v>
      </c>
      <c r="D76">
        <v>3</v>
      </c>
      <c r="E76" t="s">
        <v>1972</v>
      </c>
      <c r="F76">
        <v>100</v>
      </c>
      <c r="G76">
        <v>0</v>
      </c>
      <c r="H76" t="s">
        <v>636</v>
      </c>
      <c r="I76" t="s">
        <v>1973</v>
      </c>
      <c r="J76" t="s">
        <v>709</v>
      </c>
      <c r="K76" t="s">
        <v>637</v>
      </c>
      <c r="L76" t="s">
        <v>638</v>
      </c>
      <c r="M76" t="s">
        <v>1974</v>
      </c>
      <c r="N76" t="s">
        <v>637</v>
      </c>
      <c r="O76" t="s">
        <v>639</v>
      </c>
      <c r="P76" t="s">
        <v>5</v>
      </c>
      <c r="Q76" t="s">
        <v>640</v>
      </c>
      <c r="R76" t="s">
        <v>638</v>
      </c>
      <c r="S76" t="s">
        <v>1975</v>
      </c>
      <c r="T76" t="s">
        <v>1974</v>
      </c>
    </row>
    <row r="77" spans="1:20" x14ac:dyDescent="0.25">
      <c r="A77" t="s">
        <v>147</v>
      </c>
      <c r="B77" t="s">
        <v>148</v>
      </c>
      <c r="C77">
        <v>33.333333333333336</v>
      </c>
      <c r="D77">
        <v>3</v>
      </c>
      <c r="E77" t="s">
        <v>1976</v>
      </c>
      <c r="F77">
        <v>100</v>
      </c>
      <c r="G77">
        <v>0</v>
      </c>
      <c r="H77" t="s">
        <v>636</v>
      </c>
      <c r="I77" t="s">
        <v>1977</v>
      </c>
      <c r="J77" t="s">
        <v>684</v>
      </c>
      <c r="K77" t="s">
        <v>637</v>
      </c>
      <c r="L77" t="s">
        <v>638</v>
      </c>
      <c r="M77" t="s">
        <v>1974</v>
      </c>
      <c r="N77" t="s">
        <v>637</v>
      </c>
      <c r="O77" t="s">
        <v>639</v>
      </c>
      <c r="P77" t="s">
        <v>5</v>
      </c>
      <c r="Q77" t="s">
        <v>640</v>
      </c>
      <c r="R77" t="s">
        <v>638</v>
      </c>
      <c r="S77" t="s">
        <v>1978</v>
      </c>
      <c r="T77" t="s">
        <v>1974</v>
      </c>
    </row>
    <row r="78" spans="1:20" x14ac:dyDescent="0.25">
      <c r="A78" t="s">
        <v>22</v>
      </c>
      <c r="B78" t="s">
        <v>27</v>
      </c>
      <c r="C78">
        <v>80</v>
      </c>
      <c r="D78">
        <v>1</v>
      </c>
      <c r="E78" t="s">
        <v>1979</v>
      </c>
      <c r="F78">
        <v>80</v>
      </c>
      <c r="G78">
        <v>0</v>
      </c>
      <c r="H78" t="s">
        <v>645</v>
      </c>
      <c r="I78" t="s">
        <v>1980</v>
      </c>
      <c r="J78" t="s">
        <v>1981</v>
      </c>
      <c r="K78" t="s">
        <v>1982</v>
      </c>
      <c r="L78" t="s">
        <v>741</v>
      </c>
      <c r="M78" t="s">
        <v>1983</v>
      </c>
      <c r="N78" t="s">
        <v>637</v>
      </c>
      <c r="O78" t="s">
        <v>646</v>
      </c>
      <c r="P78" t="s">
        <v>26</v>
      </c>
      <c r="Q78" t="s">
        <v>647</v>
      </c>
      <c r="R78" t="s">
        <v>638</v>
      </c>
      <c r="S78" t="s">
        <v>1984</v>
      </c>
      <c r="T78" t="s">
        <v>1985</v>
      </c>
    </row>
    <row r="79" spans="1:20" x14ac:dyDescent="0.25">
      <c r="A79" t="s">
        <v>18</v>
      </c>
      <c r="B79" t="s">
        <v>19</v>
      </c>
      <c r="C79">
        <v>66.666666666666671</v>
      </c>
      <c r="D79">
        <v>3</v>
      </c>
      <c r="E79" t="s">
        <v>1986</v>
      </c>
      <c r="F79">
        <v>100</v>
      </c>
      <c r="G79">
        <v>0</v>
      </c>
      <c r="H79" t="s">
        <v>636</v>
      </c>
      <c r="I79" t="s">
        <v>1969</v>
      </c>
      <c r="J79" t="s">
        <v>1987</v>
      </c>
      <c r="K79" t="s">
        <v>637</v>
      </c>
      <c r="L79" t="s">
        <v>638</v>
      </c>
      <c r="M79" t="s">
        <v>1983</v>
      </c>
      <c r="N79" t="s">
        <v>637</v>
      </c>
      <c r="O79" t="s">
        <v>643</v>
      </c>
      <c r="P79" t="s">
        <v>5</v>
      </c>
      <c r="Q79" t="s">
        <v>644</v>
      </c>
      <c r="R79" t="s">
        <v>638</v>
      </c>
      <c r="S79" t="s">
        <v>1988</v>
      </c>
      <c r="T79" t="s">
        <v>1985</v>
      </c>
    </row>
    <row r="80" spans="1:20" x14ac:dyDescent="0.25">
      <c r="A80" t="s">
        <v>241</v>
      </c>
      <c r="B80" t="s">
        <v>690</v>
      </c>
      <c r="C80">
        <v>109</v>
      </c>
      <c r="D80">
        <v>1</v>
      </c>
      <c r="E80" t="s">
        <v>1989</v>
      </c>
      <c r="F80">
        <v>218</v>
      </c>
      <c r="G80">
        <v>0</v>
      </c>
      <c r="H80" t="s">
        <v>663</v>
      </c>
      <c r="I80" t="s">
        <v>1990</v>
      </c>
      <c r="J80" t="s">
        <v>1991</v>
      </c>
      <c r="K80" t="s">
        <v>1992</v>
      </c>
      <c r="L80" t="s">
        <v>1993</v>
      </c>
      <c r="M80" t="s">
        <v>1994</v>
      </c>
      <c r="N80" t="s">
        <v>637</v>
      </c>
      <c r="O80" t="s">
        <v>664</v>
      </c>
      <c r="P80" t="s">
        <v>23</v>
      </c>
      <c r="Q80" t="s">
        <v>665</v>
      </c>
      <c r="R80" t="s">
        <v>638</v>
      </c>
      <c r="S80" t="s">
        <v>1995</v>
      </c>
      <c r="T80" t="s">
        <v>1994</v>
      </c>
    </row>
    <row r="81" spans="1:20" x14ac:dyDescent="0.25">
      <c r="A81" t="s">
        <v>240</v>
      </c>
      <c r="B81" t="s">
        <v>690</v>
      </c>
      <c r="C81">
        <v>109</v>
      </c>
      <c r="D81">
        <v>1</v>
      </c>
      <c r="E81" t="s">
        <v>1989</v>
      </c>
      <c r="F81">
        <v>218</v>
      </c>
      <c r="G81">
        <v>0</v>
      </c>
      <c r="H81" t="s">
        <v>663</v>
      </c>
      <c r="I81" t="s">
        <v>1990</v>
      </c>
      <c r="J81" t="s">
        <v>1991</v>
      </c>
      <c r="K81" t="s">
        <v>1992</v>
      </c>
      <c r="L81" t="s">
        <v>1993</v>
      </c>
      <c r="M81" t="s">
        <v>1994</v>
      </c>
      <c r="N81" t="s">
        <v>637</v>
      </c>
      <c r="O81" t="s">
        <v>664</v>
      </c>
      <c r="P81" t="s">
        <v>23</v>
      </c>
      <c r="Q81" t="s">
        <v>665</v>
      </c>
      <c r="R81" t="s">
        <v>638</v>
      </c>
      <c r="S81" t="s">
        <v>1995</v>
      </c>
      <c r="T81" t="s">
        <v>1994</v>
      </c>
    </row>
    <row r="82" spans="1:20" x14ac:dyDescent="0.25">
      <c r="A82" t="s">
        <v>18</v>
      </c>
      <c r="B82" t="s">
        <v>19</v>
      </c>
      <c r="C82">
        <v>66.666666666666671</v>
      </c>
      <c r="D82">
        <v>3</v>
      </c>
      <c r="E82" t="s">
        <v>1996</v>
      </c>
      <c r="F82">
        <v>100</v>
      </c>
      <c r="G82">
        <v>0</v>
      </c>
      <c r="H82" t="s">
        <v>636</v>
      </c>
      <c r="I82" t="s">
        <v>1997</v>
      </c>
      <c r="J82" t="s">
        <v>657</v>
      </c>
      <c r="K82" t="s">
        <v>637</v>
      </c>
      <c r="L82" t="s">
        <v>638</v>
      </c>
      <c r="M82" t="s">
        <v>1998</v>
      </c>
      <c r="N82" t="s">
        <v>637</v>
      </c>
      <c r="O82" t="s">
        <v>639</v>
      </c>
      <c r="P82" t="s">
        <v>5</v>
      </c>
      <c r="Q82" t="s">
        <v>640</v>
      </c>
      <c r="R82" t="s">
        <v>638</v>
      </c>
      <c r="S82" t="s">
        <v>1999</v>
      </c>
      <c r="T82" t="s">
        <v>1994</v>
      </c>
    </row>
    <row r="83" spans="1:20" x14ac:dyDescent="0.25">
      <c r="A83" t="s">
        <v>241</v>
      </c>
      <c r="B83" t="s">
        <v>247</v>
      </c>
      <c r="C83">
        <v>159</v>
      </c>
      <c r="D83">
        <v>1</v>
      </c>
      <c r="E83" t="s">
        <v>2000</v>
      </c>
      <c r="F83">
        <v>99</v>
      </c>
      <c r="G83">
        <v>0</v>
      </c>
      <c r="H83" t="s">
        <v>636</v>
      </c>
      <c r="I83" t="s">
        <v>2001</v>
      </c>
      <c r="J83" t="s">
        <v>658</v>
      </c>
      <c r="K83" t="s">
        <v>637</v>
      </c>
      <c r="L83" t="s">
        <v>638</v>
      </c>
      <c r="M83" t="s">
        <v>2002</v>
      </c>
      <c r="N83" t="s">
        <v>637</v>
      </c>
      <c r="O83" t="s">
        <v>643</v>
      </c>
      <c r="P83" t="s">
        <v>5</v>
      </c>
      <c r="Q83" t="s">
        <v>644</v>
      </c>
      <c r="R83" t="s">
        <v>638</v>
      </c>
      <c r="S83" t="s">
        <v>2003</v>
      </c>
      <c r="T83" t="s">
        <v>2004</v>
      </c>
    </row>
    <row r="84" spans="1:20" x14ac:dyDescent="0.25">
      <c r="A84" t="s">
        <v>147</v>
      </c>
      <c r="B84" t="s">
        <v>148</v>
      </c>
      <c r="C84">
        <v>50</v>
      </c>
      <c r="D84">
        <v>6</v>
      </c>
      <c r="E84" t="s">
        <v>2005</v>
      </c>
      <c r="F84">
        <v>600</v>
      </c>
      <c r="G84">
        <v>0</v>
      </c>
      <c r="H84" t="s">
        <v>636</v>
      </c>
      <c r="I84" t="s">
        <v>2006</v>
      </c>
      <c r="J84" t="s">
        <v>666</v>
      </c>
      <c r="K84" t="s">
        <v>637</v>
      </c>
      <c r="L84" t="s">
        <v>638</v>
      </c>
      <c r="M84" t="s">
        <v>2007</v>
      </c>
      <c r="N84" t="s">
        <v>637</v>
      </c>
      <c r="O84" t="s">
        <v>643</v>
      </c>
      <c r="P84" t="s">
        <v>5</v>
      </c>
      <c r="Q84" t="s">
        <v>644</v>
      </c>
      <c r="R84" t="s">
        <v>638</v>
      </c>
      <c r="S84" t="s">
        <v>2008</v>
      </c>
      <c r="T84" t="s">
        <v>2004</v>
      </c>
    </row>
    <row r="85" spans="1:20" x14ac:dyDescent="0.25">
      <c r="A85" t="s">
        <v>147</v>
      </c>
      <c r="B85" t="s">
        <v>148</v>
      </c>
      <c r="C85">
        <v>50</v>
      </c>
      <c r="D85">
        <v>12</v>
      </c>
      <c r="E85" t="s">
        <v>2005</v>
      </c>
      <c r="F85">
        <v>600</v>
      </c>
      <c r="G85">
        <v>0</v>
      </c>
      <c r="H85" t="s">
        <v>636</v>
      </c>
      <c r="I85" t="s">
        <v>2006</v>
      </c>
      <c r="J85" t="s">
        <v>666</v>
      </c>
      <c r="K85" t="s">
        <v>637</v>
      </c>
      <c r="L85" t="s">
        <v>638</v>
      </c>
      <c r="M85" t="s">
        <v>2007</v>
      </c>
      <c r="N85" t="s">
        <v>637</v>
      </c>
      <c r="O85" t="s">
        <v>643</v>
      </c>
      <c r="P85" t="s">
        <v>5</v>
      </c>
      <c r="Q85" t="s">
        <v>644</v>
      </c>
      <c r="R85" t="s">
        <v>638</v>
      </c>
      <c r="S85" t="s">
        <v>2008</v>
      </c>
      <c r="T85" t="s">
        <v>2004</v>
      </c>
    </row>
    <row r="86" spans="1:20" x14ac:dyDescent="0.25">
      <c r="A86" t="s">
        <v>22</v>
      </c>
      <c r="B86" t="s">
        <v>27</v>
      </c>
      <c r="C86">
        <v>66.333333333333329</v>
      </c>
      <c r="D86">
        <v>3</v>
      </c>
      <c r="E86" t="s">
        <v>2009</v>
      </c>
      <c r="F86">
        <v>197</v>
      </c>
      <c r="G86">
        <v>0</v>
      </c>
      <c r="H86" t="s">
        <v>636</v>
      </c>
      <c r="I86" t="s">
        <v>2010</v>
      </c>
      <c r="J86" t="s">
        <v>642</v>
      </c>
      <c r="K86" t="s">
        <v>637</v>
      </c>
      <c r="L86" t="s">
        <v>638</v>
      </c>
      <c r="M86" t="s">
        <v>2011</v>
      </c>
      <c r="N86" t="s">
        <v>637</v>
      </c>
      <c r="O86" t="s">
        <v>643</v>
      </c>
      <c r="P86" t="s">
        <v>5</v>
      </c>
      <c r="Q86" t="s">
        <v>644</v>
      </c>
      <c r="R86" t="s">
        <v>638</v>
      </c>
      <c r="S86" t="s">
        <v>2012</v>
      </c>
      <c r="T86" t="s">
        <v>2011</v>
      </c>
    </row>
    <row r="87" spans="1:20" x14ac:dyDescent="0.25">
      <c r="A87" t="s">
        <v>239</v>
      </c>
      <c r="B87" t="s">
        <v>245</v>
      </c>
      <c r="C87">
        <v>159</v>
      </c>
      <c r="D87">
        <v>1</v>
      </c>
      <c r="E87" t="s">
        <v>2013</v>
      </c>
      <c r="F87">
        <v>159</v>
      </c>
      <c r="G87">
        <v>0</v>
      </c>
      <c r="H87" t="s">
        <v>636</v>
      </c>
      <c r="I87" t="s">
        <v>2014</v>
      </c>
      <c r="J87" t="s">
        <v>672</v>
      </c>
      <c r="K87" t="s">
        <v>637</v>
      </c>
      <c r="L87" t="s">
        <v>638</v>
      </c>
      <c r="M87" t="s">
        <v>2015</v>
      </c>
      <c r="N87" t="s">
        <v>637</v>
      </c>
      <c r="O87" t="s">
        <v>639</v>
      </c>
      <c r="P87" t="s">
        <v>5</v>
      </c>
      <c r="Q87" t="s">
        <v>640</v>
      </c>
      <c r="R87" t="s">
        <v>638</v>
      </c>
      <c r="S87" t="s">
        <v>2016</v>
      </c>
      <c r="T87" t="s">
        <v>2017</v>
      </c>
    </row>
    <row r="88" spans="1:20" x14ac:dyDescent="0.25">
      <c r="A88" t="s">
        <v>147</v>
      </c>
      <c r="B88" t="s">
        <v>148</v>
      </c>
      <c r="C88">
        <v>50</v>
      </c>
      <c r="D88">
        <v>6</v>
      </c>
      <c r="E88" t="s">
        <v>2018</v>
      </c>
      <c r="F88">
        <v>200</v>
      </c>
      <c r="G88">
        <v>0</v>
      </c>
      <c r="H88" t="s">
        <v>636</v>
      </c>
      <c r="I88" t="s">
        <v>2019</v>
      </c>
      <c r="J88" t="s">
        <v>2020</v>
      </c>
      <c r="K88" t="s">
        <v>637</v>
      </c>
      <c r="L88" t="s">
        <v>638</v>
      </c>
      <c r="M88" t="s">
        <v>2015</v>
      </c>
      <c r="N88" t="s">
        <v>637</v>
      </c>
      <c r="O88" t="s">
        <v>643</v>
      </c>
      <c r="P88" t="s">
        <v>5</v>
      </c>
      <c r="Q88" t="s">
        <v>644</v>
      </c>
      <c r="R88" t="s">
        <v>2021</v>
      </c>
      <c r="S88" t="s">
        <v>2022</v>
      </c>
      <c r="T88" t="s">
        <v>2023</v>
      </c>
    </row>
    <row r="89" spans="1:20" x14ac:dyDescent="0.25">
      <c r="A89" t="s">
        <v>18</v>
      </c>
      <c r="B89" t="s">
        <v>19</v>
      </c>
      <c r="C89">
        <v>66.666666666666671</v>
      </c>
      <c r="D89">
        <v>6</v>
      </c>
      <c r="E89" t="s">
        <v>2024</v>
      </c>
      <c r="F89">
        <v>200</v>
      </c>
      <c r="G89">
        <v>0</v>
      </c>
      <c r="H89" t="s">
        <v>636</v>
      </c>
      <c r="I89" t="s">
        <v>2025</v>
      </c>
      <c r="J89" t="s">
        <v>670</v>
      </c>
      <c r="K89" t="s">
        <v>637</v>
      </c>
      <c r="L89" t="s">
        <v>638</v>
      </c>
      <c r="M89" t="s">
        <v>2026</v>
      </c>
      <c r="N89" t="s">
        <v>637</v>
      </c>
      <c r="O89" t="s">
        <v>639</v>
      </c>
      <c r="P89" t="s">
        <v>5</v>
      </c>
      <c r="Q89" t="s">
        <v>640</v>
      </c>
      <c r="R89" t="s">
        <v>638</v>
      </c>
      <c r="S89" t="s">
        <v>2027</v>
      </c>
      <c r="T89" t="s">
        <v>2028</v>
      </c>
    </row>
    <row r="90" spans="1:20" x14ac:dyDescent="0.25">
      <c r="A90" t="s">
        <v>147</v>
      </c>
      <c r="B90" t="s">
        <v>148</v>
      </c>
      <c r="C90">
        <v>33.333333333333336</v>
      </c>
      <c r="D90">
        <v>3</v>
      </c>
      <c r="E90" t="s">
        <v>2029</v>
      </c>
      <c r="F90">
        <v>100</v>
      </c>
      <c r="G90">
        <v>0</v>
      </c>
      <c r="H90" t="s">
        <v>636</v>
      </c>
      <c r="I90" t="s">
        <v>2030</v>
      </c>
      <c r="J90" t="s">
        <v>687</v>
      </c>
      <c r="K90" t="s">
        <v>637</v>
      </c>
      <c r="L90" t="s">
        <v>638</v>
      </c>
      <c r="M90" t="s">
        <v>2031</v>
      </c>
      <c r="N90" t="s">
        <v>637</v>
      </c>
      <c r="O90" t="s">
        <v>643</v>
      </c>
      <c r="P90" t="s">
        <v>5</v>
      </c>
      <c r="Q90" t="s">
        <v>644</v>
      </c>
      <c r="R90" t="s">
        <v>638</v>
      </c>
      <c r="S90" t="s">
        <v>2032</v>
      </c>
      <c r="T90" t="s">
        <v>2033</v>
      </c>
    </row>
    <row r="91" spans="1:20" x14ac:dyDescent="0.25">
      <c r="A91" t="s">
        <v>147</v>
      </c>
      <c r="B91" t="s">
        <v>148</v>
      </c>
      <c r="C91">
        <v>33.333333333333336</v>
      </c>
      <c r="D91">
        <v>3</v>
      </c>
      <c r="E91" t="s">
        <v>2034</v>
      </c>
      <c r="F91">
        <v>100</v>
      </c>
      <c r="G91">
        <v>0</v>
      </c>
      <c r="H91" t="s">
        <v>636</v>
      </c>
      <c r="I91" t="s">
        <v>717</v>
      </c>
      <c r="J91" t="s">
        <v>666</v>
      </c>
      <c r="K91" t="s">
        <v>637</v>
      </c>
      <c r="L91" t="s">
        <v>638</v>
      </c>
      <c r="M91" t="s">
        <v>2031</v>
      </c>
      <c r="N91" t="s">
        <v>637</v>
      </c>
      <c r="O91" t="s">
        <v>639</v>
      </c>
      <c r="P91" t="s">
        <v>5</v>
      </c>
      <c r="Q91" t="s">
        <v>640</v>
      </c>
      <c r="R91" t="s">
        <v>638</v>
      </c>
      <c r="S91" t="s">
        <v>2035</v>
      </c>
      <c r="T91" t="s">
        <v>2036</v>
      </c>
    </row>
    <row r="92" spans="1:20" x14ac:dyDescent="0.25">
      <c r="A92" t="s">
        <v>147</v>
      </c>
      <c r="B92" t="s">
        <v>148</v>
      </c>
      <c r="C92">
        <v>33.333333333333336</v>
      </c>
      <c r="D92">
        <v>3</v>
      </c>
      <c r="E92" t="s">
        <v>2037</v>
      </c>
      <c r="F92">
        <v>100</v>
      </c>
      <c r="G92">
        <v>0</v>
      </c>
      <c r="H92" t="s">
        <v>636</v>
      </c>
      <c r="I92" t="s">
        <v>2038</v>
      </c>
      <c r="J92" t="s">
        <v>667</v>
      </c>
      <c r="K92" t="s">
        <v>637</v>
      </c>
      <c r="L92" t="s">
        <v>638</v>
      </c>
      <c r="M92" t="s">
        <v>2031</v>
      </c>
      <c r="N92" t="s">
        <v>637</v>
      </c>
      <c r="O92" t="s">
        <v>656</v>
      </c>
      <c r="P92" t="s">
        <v>5</v>
      </c>
      <c r="Q92" t="s">
        <v>644</v>
      </c>
      <c r="R92" t="s">
        <v>638</v>
      </c>
      <c r="S92" t="s">
        <v>2039</v>
      </c>
      <c r="T92" t="s">
        <v>2031</v>
      </c>
    </row>
    <row r="93" spans="1:20" x14ac:dyDescent="0.25">
      <c r="A93" t="s">
        <v>147</v>
      </c>
      <c r="B93" t="s">
        <v>148</v>
      </c>
      <c r="C93">
        <v>50</v>
      </c>
      <c r="D93">
        <v>6</v>
      </c>
      <c r="E93" t="s">
        <v>2040</v>
      </c>
      <c r="F93">
        <v>200</v>
      </c>
      <c r="G93">
        <v>0</v>
      </c>
      <c r="H93" t="s">
        <v>636</v>
      </c>
      <c r="I93" t="s">
        <v>2041</v>
      </c>
      <c r="J93" t="s">
        <v>712</v>
      </c>
      <c r="K93" t="s">
        <v>637</v>
      </c>
      <c r="L93" t="s">
        <v>638</v>
      </c>
      <c r="M93" t="s">
        <v>2042</v>
      </c>
      <c r="N93" t="s">
        <v>637</v>
      </c>
      <c r="O93" t="s">
        <v>643</v>
      </c>
      <c r="P93" t="s">
        <v>5</v>
      </c>
      <c r="Q93" t="s">
        <v>644</v>
      </c>
      <c r="R93" t="s">
        <v>638</v>
      </c>
      <c r="S93" t="s">
        <v>2043</v>
      </c>
      <c r="T93" t="s">
        <v>2044</v>
      </c>
    </row>
    <row r="94" spans="1:20" x14ac:dyDescent="0.25">
      <c r="A94" t="s">
        <v>147</v>
      </c>
      <c r="B94" t="s">
        <v>148</v>
      </c>
      <c r="C94">
        <v>33.333333333333336</v>
      </c>
      <c r="D94">
        <v>3</v>
      </c>
      <c r="E94" t="s">
        <v>2045</v>
      </c>
      <c r="F94">
        <v>100</v>
      </c>
      <c r="G94">
        <v>0</v>
      </c>
      <c r="H94" t="s">
        <v>636</v>
      </c>
      <c r="I94" t="s">
        <v>2046</v>
      </c>
      <c r="J94" t="s">
        <v>696</v>
      </c>
      <c r="K94" t="s">
        <v>637</v>
      </c>
      <c r="L94" t="s">
        <v>638</v>
      </c>
      <c r="M94" t="s">
        <v>2047</v>
      </c>
      <c r="N94" t="s">
        <v>637</v>
      </c>
      <c r="O94" t="s">
        <v>639</v>
      </c>
      <c r="P94" t="s">
        <v>5</v>
      </c>
      <c r="Q94" t="s">
        <v>640</v>
      </c>
      <c r="R94" t="s">
        <v>638</v>
      </c>
      <c r="S94" t="s">
        <v>2048</v>
      </c>
      <c r="T94" t="s">
        <v>2042</v>
      </c>
    </row>
    <row r="95" spans="1:20" x14ac:dyDescent="0.25">
      <c r="A95" t="s">
        <v>147</v>
      </c>
      <c r="B95" t="s">
        <v>148</v>
      </c>
      <c r="C95">
        <v>50</v>
      </c>
      <c r="D95">
        <v>6</v>
      </c>
      <c r="E95" t="s">
        <v>2049</v>
      </c>
      <c r="F95">
        <v>200</v>
      </c>
      <c r="G95">
        <v>0</v>
      </c>
      <c r="H95" t="s">
        <v>636</v>
      </c>
      <c r="I95" t="s">
        <v>2050</v>
      </c>
      <c r="J95" t="s">
        <v>2051</v>
      </c>
      <c r="K95" t="s">
        <v>637</v>
      </c>
      <c r="L95" t="s">
        <v>638</v>
      </c>
      <c r="M95" t="s">
        <v>2052</v>
      </c>
      <c r="N95" t="s">
        <v>637</v>
      </c>
      <c r="O95" t="s">
        <v>643</v>
      </c>
      <c r="P95" t="s">
        <v>5</v>
      </c>
      <c r="Q95" t="s">
        <v>644</v>
      </c>
      <c r="R95" t="s">
        <v>638</v>
      </c>
      <c r="S95" t="s">
        <v>2053</v>
      </c>
      <c r="T95" t="s">
        <v>2042</v>
      </c>
    </row>
    <row r="96" spans="1:20" x14ac:dyDescent="0.25">
      <c r="A96" t="s">
        <v>147</v>
      </c>
      <c r="B96" t="s">
        <v>148</v>
      </c>
      <c r="C96">
        <v>50</v>
      </c>
      <c r="D96">
        <v>6</v>
      </c>
      <c r="E96" t="s">
        <v>2054</v>
      </c>
      <c r="F96">
        <v>181</v>
      </c>
      <c r="G96">
        <v>0</v>
      </c>
      <c r="H96" t="s">
        <v>636</v>
      </c>
      <c r="I96" t="s">
        <v>2055</v>
      </c>
      <c r="J96" t="s">
        <v>658</v>
      </c>
      <c r="K96" t="s">
        <v>637</v>
      </c>
      <c r="L96" t="s">
        <v>638</v>
      </c>
      <c r="M96" t="s">
        <v>2056</v>
      </c>
      <c r="N96" t="s">
        <v>637</v>
      </c>
      <c r="O96" t="s">
        <v>643</v>
      </c>
      <c r="P96" t="s">
        <v>5</v>
      </c>
      <c r="Q96" t="s">
        <v>644</v>
      </c>
      <c r="R96" t="s">
        <v>2057</v>
      </c>
      <c r="S96" t="s">
        <v>2058</v>
      </c>
      <c r="T96" t="s">
        <v>2042</v>
      </c>
    </row>
    <row r="97" spans="1:20" x14ac:dyDescent="0.25">
      <c r="A97" t="s">
        <v>77</v>
      </c>
      <c r="B97" t="s">
        <v>78</v>
      </c>
      <c r="C97">
        <v>33.333333333333336</v>
      </c>
      <c r="D97">
        <v>3</v>
      </c>
      <c r="E97" t="s">
        <v>2059</v>
      </c>
      <c r="F97">
        <v>134.99</v>
      </c>
      <c r="G97">
        <v>0</v>
      </c>
      <c r="H97" t="s">
        <v>636</v>
      </c>
      <c r="I97" t="s">
        <v>2060</v>
      </c>
      <c r="J97" t="s">
        <v>2061</v>
      </c>
      <c r="K97" t="s">
        <v>637</v>
      </c>
      <c r="L97" t="s">
        <v>638</v>
      </c>
      <c r="M97" t="s">
        <v>2062</v>
      </c>
      <c r="N97" t="s">
        <v>637</v>
      </c>
      <c r="O97" t="s">
        <v>639</v>
      </c>
      <c r="P97" t="s">
        <v>5</v>
      </c>
      <c r="Q97" t="s">
        <v>640</v>
      </c>
      <c r="R97" t="s">
        <v>638</v>
      </c>
      <c r="S97" t="s">
        <v>2063</v>
      </c>
      <c r="T97" t="s">
        <v>2062</v>
      </c>
    </row>
    <row r="98" spans="1:20" x14ac:dyDescent="0.25">
      <c r="A98" t="s">
        <v>147</v>
      </c>
      <c r="B98" t="s">
        <v>148</v>
      </c>
      <c r="C98">
        <v>50</v>
      </c>
      <c r="D98">
        <v>6</v>
      </c>
      <c r="E98" t="s">
        <v>2064</v>
      </c>
      <c r="F98">
        <v>200</v>
      </c>
      <c r="G98">
        <v>0</v>
      </c>
      <c r="H98" t="s">
        <v>636</v>
      </c>
      <c r="I98" t="s">
        <v>2065</v>
      </c>
      <c r="J98" t="s">
        <v>699</v>
      </c>
      <c r="K98" t="s">
        <v>637</v>
      </c>
      <c r="L98" t="s">
        <v>638</v>
      </c>
      <c r="M98" t="s">
        <v>2066</v>
      </c>
      <c r="N98" t="s">
        <v>637</v>
      </c>
      <c r="O98" t="s">
        <v>639</v>
      </c>
      <c r="P98" t="s">
        <v>5</v>
      </c>
      <c r="Q98" t="s">
        <v>640</v>
      </c>
      <c r="R98" t="s">
        <v>638</v>
      </c>
      <c r="S98" t="s">
        <v>2067</v>
      </c>
      <c r="T98" t="s">
        <v>2066</v>
      </c>
    </row>
    <row r="99" spans="1:20" x14ac:dyDescent="0.25">
      <c r="A99" t="s">
        <v>147</v>
      </c>
      <c r="B99" t="s">
        <v>148</v>
      </c>
      <c r="C99">
        <v>50</v>
      </c>
      <c r="D99">
        <v>6</v>
      </c>
      <c r="E99" t="s">
        <v>2068</v>
      </c>
      <c r="F99">
        <v>200</v>
      </c>
      <c r="G99">
        <v>0</v>
      </c>
      <c r="H99" t="s">
        <v>636</v>
      </c>
      <c r="I99" t="s">
        <v>2069</v>
      </c>
      <c r="J99" t="s">
        <v>2070</v>
      </c>
      <c r="K99" t="s">
        <v>637</v>
      </c>
      <c r="L99" t="s">
        <v>638</v>
      </c>
      <c r="M99" t="s">
        <v>2071</v>
      </c>
      <c r="N99" t="s">
        <v>637</v>
      </c>
      <c r="O99" t="s">
        <v>643</v>
      </c>
      <c r="P99" t="s">
        <v>5</v>
      </c>
      <c r="Q99" t="s">
        <v>644</v>
      </c>
      <c r="R99" t="s">
        <v>638</v>
      </c>
      <c r="S99" t="s">
        <v>2072</v>
      </c>
      <c r="T99" t="s">
        <v>2073</v>
      </c>
    </row>
    <row r="100" spans="1:20" x14ac:dyDescent="0.25">
      <c r="A100" t="s">
        <v>147</v>
      </c>
      <c r="B100" t="s">
        <v>148</v>
      </c>
      <c r="C100">
        <v>50</v>
      </c>
      <c r="D100">
        <v>6</v>
      </c>
      <c r="E100" t="s">
        <v>2074</v>
      </c>
      <c r="F100">
        <v>200</v>
      </c>
      <c r="G100">
        <v>0</v>
      </c>
      <c r="H100" t="s">
        <v>636</v>
      </c>
      <c r="I100" t="s">
        <v>2075</v>
      </c>
      <c r="J100" t="s">
        <v>658</v>
      </c>
      <c r="K100" t="s">
        <v>637</v>
      </c>
      <c r="L100" t="s">
        <v>638</v>
      </c>
      <c r="M100" t="s">
        <v>2076</v>
      </c>
      <c r="N100" t="s">
        <v>637</v>
      </c>
      <c r="O100" t="s">
        <v>639</v>
      </c>
      <c r="P100" t="s">
        <v>5</v>
      </c>
      <c r="Q100" t="s">
        <v>640</v>
      </c>
      <c r="R100" t="s">
        <v>638</v>
      </c>
      <c r="S100" t="s">
        <v>2077</v>
      </c>
      <c r="T100" t="s">
        <v>2076</v>
      </c>
    </row>
    <row r="101" spans="1:20" x14ac:dyDescent="0.25">
      <c r="A101" t="s">
        <v>147</v>
      </c>
      <c r="B101" t="s">
        <v>148</v>
      </c>
      <c r="C101">
        <v>33.333333333333336</v>
      </c>
      <c r="D101">
        <v>3</v>
      </c>
      <c r="E101" t="s">
        <v>2078</v>
      </c>
      <c r="F101">
        <v>100</v>
      </c>
      <c r="G101">
        <v>0</v>
      </c>
      <c r="H101" t="s">
        <v>636</v>
      </c>
      <c r="I101" t="s">
        <v>2079</v>
      </c>
      <c r="J101" t="s">
        <v>2080</v>
      </c>
      <c r="K101" t="s">
        <v>637</v>
      </c>
      <c r="L101" t="s">
        <v>638</v>
      </c>
      <c r="M101" t="s">
        <v>2081</v>
      </c>
      <c r="N101" t="s">
        <v>637</v>
      </c>
      <c r="O101" t="s">
        <v>639</v>
      </c>
      <c r="P101" t="s">
        <v>5</v>
      </c>
      <c r="Q101" t="s">
        <v>640</v>
      </c>
      <c r="R101" t="s">
        <v>638</v>
      </c>
      <c r="S101" t="s">
        <v>2082</v>
      </c>
      <c r="T101" t="s">
        <v>2083</v>
      </c>
    </row>
    <row r="102" spans="1:20" x14ac:dyDescent="0.25">
      <c r="A102" t="s">
        <v>72</v>
      </c>
      <c r="B102" t="s">
        <v>716</v>
      </c>
      <c r="C102">
        <v>50</v>
      </c>
      <c r="D102">
        <v>1</v>
      </c>
      <c r="E102" t="s">
        <v>2084</v>
      </c>
      <c r="F102">
        <v>50</v>
      </c>
      <c r="G102">
        <v>0</v>
      </c>
      <c r="H102" t="s">
        <v>645</v>
      </c>
      <c r="I102" t="s">
        <v>2085</v>
      </c>
      <c r="J102" t="s">
        <v>2086</v>
      </c>
      <c r="K102" t="s">
        <v>1888</v>
      </c>
      <c r="L102" t="s">
        <v>2087</v>
      </c>
      <c r="M102" t="s">
        <v>2083</v>
      </c>
      <c r="N102" t="s">
        <v>637</v>
      </c>
      <c r="O102" t="s">
        <v>646</v>
      </c>
      <c r="P102" t="s">
        <v>26</v>
      </c>
      <c r="Q102" t="s">
        <v>647</v>
      </c>
      <c r="R102" t="s">
        <v>638</v>
      </c>
      <c r="S102" t="s">
        <v>2088</v>
      </c>
      <c r="T102" t="s">
        <v>2081</v>
      </c>
    </row>
    <row r="103" spans="1:20" x14ac:dyDescent="0.25">
      <c r="A103" t="s">
        <v>147</v>
      </c>
      <c r="B103" t="s">
        <v>148</v>
      </c>
      <c r="C103">
        <v>33.333333333333336</v>
      </c>
      <c r="D103">
        <v>3</v>
      </c>
      <c r="E103" t="s">
        <v>2089</v>
      </c>
      <c r="F103">
        <v>100</v>
      </c>
      <c r="G103">
        <v>0</v>
      </c>
      <c r="H103" t="s">
        <v>636</v>
      </c>
      <c r="I103" t="s">
        <v>2090</v>
      </c>
      <c r="J103" t="s">
        <v>2091</v>
      </c>
      <c r="K103" t="s">
        <v>637</v>
      </c>
      <c r="L103" t="s">
        <v>638</v>
      </c>
      <c r="M103" t="s">
        <v>2092</v>
      </c>
      <c r="N103" t="s">
        <v>637</v>
      </c>
      <c r="O103" t="s">
        <v>639</v>
      </c>
      <c r="P103" t="s">
        <v>5</v>
      </c>
      <c r="Q103" t="s">
        <v>640</v>
      </c>
      <c r="R103" t="s">
        <v>638</v>
      </c>
      <c r="S103" t="s">
        <v>2093</v>
      </c>
      <c r="T103" t="s">
        <v>2092</v>
      </c>
    </row>
    <row r="104" spans="1:20" x14ac:dyDescent="0.25">
      <c r="A104" t="s">
        <v>22</v>
      </c>
      <c r="B104" t="s">
        <v>27</v>
      </c>
      <c r="C104">
        <v>80</v>
      </c>
      <c r="D104">
        <v>1</v>
      </c>
      <c r="E104" t="s">
        <v>2094</v>
      </c>
      <c r="F104">
        <v>80</v>
      </c>
      <c r="G104">
        <v>0</v>
      </c>
      <c r="H104" t="s">
        <v>645</v>
      </c>
      <c r="I104" t="s">
        <v>2095</v>
      </c>
      <c r="J104" t="s">
        <v>2096</v>
      </c>
      <c r="K104" t="s">
        <v>809</v>
      </c>
      <c r="L104" t="s">
        <v>721</v>
      </c>
      <c r="M104" t="s">
        <v>2097</v>
      </c>
      <c r="N104" t="s">
        <v>637</v>
      </c>
      <c r="O104" t="s">
        <v>646</v>
      </c>
      <c r="P104" t="s">
        <v>26</v>
      </c>
      <c r="Q104" t="s">
        <v>647</v>
      </c>
      <c r="R104" t="s">
        <v>638</v>
      </c>
      <c r="S104" t="s">
        <v>2098</v>
      </c>
      <c r="T104" t="s">
        <v>2097</v>
      </c>
    </row>
    <row r="105" spans="1:20" x14ac:dyDescent="0.25">
      <c r="A105" t="s">
        <v>241</v>
      </c>
      <c r="B105" t="s">
        <v>247</v>
      </c>
      <c r="C105">
        <v>159</v>
      </c>
      <c r="D105">
        <v>1</v>
      </c>
      <c r="E105" t="s">
        <v>2099</v>
      </c>
      <c r="F105">
        <v>129</v>
      </c>
      <c r="G105">
        <v>0</v>
      </c>
      <c r="H105" t="s">
        <v>636</v>
      </c>
      <c r="I105" t="s">
        <v>2055</v>
      </c>
      <c r="J105" t="s">
        <v>658</v>
      </c>
      <c r="K105" t="s">
        <v>637</v>
      </c>
      <c r="L105" t="s">
        <v>638</v>
      </c>
      <c r="M105" t="s">
        <v>2100</v>
      </c>
      <c r="N105" t="s">
        <v>637</v>
      </c>
      <c r="O105" t="s">
        <v>643</v>
      </c>
      <c r="P105" t="s">
        <v>5</v>
      </c>
      <c r="Q105" t="s">
        <v>644</v>
      </c>
      <c r="R105" t="s">
        <v>638</v>
      </c>
      <c r="S105" t="s">
        <v>2101</v>
      </c>
      <c r="T105" t="s">
        <v>2100</v>
      </c>
    </row>
    <row r="106" spans="1:20" x14ac:dyDescent="0.25">
      <c r="A106" t="s">
        <v>18</v>
      </c>
      <c r="B106" t="s">
        <v>19</v>
      </c>
      <c r="C106">
        <v>66.666666666666671</v>
      </c>
      <c r="D106">
        <v>3</v>
      </c>
      <c r="E106" t="s">
        <v>2102</v>
      </c>
      <c r="F106">
        <v>100</v>
      </c>
      <c r="G106">
        <v>0</v>
      </c>
      <c r="H106" t="s">
        <v>636</v>
      </c>
      <c r="I106" t="s">
        <v>2103</v>
      </c>
      <c r="J106" t="s">
        <v>650</v>
      </c>
      <c r="K106" t="s">
        <v>637</v>
      </c>
      <c r="L106" t="s">
        <v>638</v>
      </c>
      <c r="M106" t="s">
        <v>2104</v>
      </c>
      <c r="N106" t="s">
        <v>637</v>
      </c>
      <c r="O106" t="s">
        <v>639</v>
      </c>
      <c r="P106" t="s">
        <v>5</v>
      </c>
      <c r="Q106" t="s">
        <v>640</v>
      </c>
      <c r="R106" t="s">
        <v>638</v>
      </c>
      <c r="S106" t="s">
        <v>2105</v>
      </c>
      <c r="T106" t="s">
        <v>2104</v>
      </c>
    </row>
    <row r="107" spans="1:20" x14ac:dyDescent="0.25">
      <c r="A107" t="s">
        <v>147</v>
      </c>
      <c r="B107" t="s">
        <v>148</v>
      </c>
      <c r="C107">
        <v>33.333333333333336</v>
      </c>
      <c r="D107">
        <v>3</v>
      </c>
      <c r="E107" t="s">
        <v>2106</v>
      </c>
      <c r="F107">
        <v>138</v>
      </c>
      <c r="G107">
        <v>38</v>
      </c>
      <c r="H107" t="s">
        <v>636</v>
      </c>
      <c r="I107" t="s">
        <v>2107</v>
      </c>
      <c r="J107" t="s">
        <v>705</v>
      </c>
      <c r="K107" t="s">
        <v>637</v>
      </c>
      <c r="L107" t="s">
        <v>638</v>
      </c>
      <c r="M107" t="s">
        <v>2108</v>
      </c>
      <c r="N107" t="s">
        <v>637</v>
      </c>
      <c r="O107" t="s">
        <v>639</v>
      </c>
      <c r="P107" t="s">
        <v>5</v>
      </c>
      <c r="Q107" t="s">
        <v>640</v>
      </c>
      <c r="R107" t="s">
        <v>638</v>
      </c>
      <c r="S107" t="s">
        <v>2109</v>
      </c>
      <c r="T107" t="s">
        <v>2108</v>
      </c>
    </row>
    <row r="108" spans="1:20" x14ac:dyDescent="0.25">
      <c r="A108" t="s">
        <v>147</v>
      </c>
      <c r="B108" t="s">
        <v>148</v>
      </c>
      <c r="C108">
        <v>33.333333333333336</v>
      </c>
      <c r="D108">
        <v>3</v>
      </c>
      <c r="E108" t="s">
        <v>2110</v>
      </c>
      <c r="F108">
        <v>100</v>
      </c>
      <c r="G108">
        <v>0</v>
      </c>
      <c r="H108" t="s">
        <v>636</v>
      </c>
      <c r="I108" t="s">
        <v>2111</v>
      </c>
      <c r="J108" t="s">
        <v>2112</v>
      </c>
      <c r="K108" t="s">
        <v>637</v>
      </c>
      <c r="L108" t="s">
        <v>638</v>
      </c>
      <c r="M108" t="s">
        <v>2113</v>
      </c>
      <c r="N108" t="s">
        <v>637</v>
      </c>
      <c r="O108" t="s">
        <v>643</v>
      </c>
      <c r="P108" t="s">
        <v>5</v>
      </c>
      <c r="Q108" t="s">
        <v>644</v>
      </c>
      <c r="R108" t="s">
        <v>638</v>
      </c>
      <c r="S108" t="s">
        <v>2114</v>
      </c>
      <c r="T108" t="s">
        <v>2113</v>
      </c>
    </row>
    <row r="109" spans="1:20" x14ac:dyDescent="0.25">
      <c r="A109" t="s">
        <v>147</v>
      </c>
      <c r="B109" t="s">
        <v>148</v>
      </c>
      <c r="C109">
        <v>33.333333333333336</v>
      </c>
      <c r="D109">
        <v>3</v>
      </c>
      <c r="E109" t="s">
        <v>2115</v>
      </c>
      <c r="F109">
        <v>100</v>
      </c>
      <c r="G109">
        <v>0</v>
      </c>
      <c r="H109" t="s">
        <v>636</v>
      </c>
      <c r="I109" t="s">
        <v>2116</v>
      </c>
      <c r="J109" t="s">
        <v>675</v>
      </c>
      <c r="K109" t="s">
        <v>637</v>
      </c>
      <c r="L109" t="s">
        <v>638</v>
      </c>
      <c r="M109" t="s">
        <v>2113</v>
      </c>
      <c r="N109" t="s">
        <v>637</v>
      </c>
      <c r="O109" t="s">
        <v>639</v>
      </c>
      <c r="P109" t="s">
        <v>5</v>
      </c>
      <c r="Q109" t="s">
        <v>640</v>
      </c>
      <c r="R109" t="s">
        <v>638</v>
      </c>
      <c r="S109" t="s">
        <v>2117</v>
      </c>
      <c r="T109" t="s">
        <v>2113</v>
      </c>
    </row>
    <row r="110" spans="1:20" x14ac:dyDescent="0.25">
      <c r="A110" t="s">
        <v>147</v>
      </c>
      <c r="B110" t="s">
        <v>148</v>
      </c>
      <c r="C110">
        <v>50</v>
      </c>
      <c r="D110">
        <v>18</v>
      </c>
      <c r="E110" t="s">
        <v>2118</v>
      </c>
      <c r="F110">
        <v>600</v>
      </c>
      <c r="G110">
        <v>0</v>
      </c>
      <c r="H110" t="s">
        <v>636</v>
      </c>
      <c r="I110" t="s">
        <v>2119</v>
      </c>
      <c r="J110" t="s">
        <v>1970</v>
      </c>
      <c r="K110" t="s">
        <v>637</v>
      </c>
      <c r="L110" t="s">
        <v>638</v>
      </c>
      <c r="M110" t="s">
        <v>2120</v>
      </c>
      <c r="N110" t="s">
        <v>637</v>
      </c>
      <c r="O110" t="s">
        <v>639</v>
      </c>
      <c r="P110" t="s">
        <v>5</v>
      </c>
      <c r="Q110" t="s">
        <v>640</v>
      </c>
      <c r="R110" t="s">
        <v>638</v>
      </c>
      <c r="S110" t="s">
        <v>2121</v>
      </c>
      <c r="T110" t="s">
        <v>2120</v>
      </c>
    </row>
    <row r="111" spans="1:20" x14ac:dyDescent="0.25">
      <c r="A111" t="s">
        <v>147</v>
      </c>
      <c r="B111" t="s">
        <v>148</v>
      </c>
      <c r="C111">
        <v>50</v>
      </c>
      <c r="D111">
        <v>6</v>
      </c>
      <c r="E111" t="s">
        <v>2122</v>
      </c>
      <c r="F111">
        <v>200</v>
      </c>
      <c r="G111">
        <v>0</v>
      </c>
      <c r="H111" t="s">
        <v>636</v>
      </c>
      <c r="I111" t="s">
        <v>2123</v>
      </c>
      <c r="J111" t="s">
        <v>666</v>
      </c>
      <c r="K111" t="s">
        <v>637</v>
      </c>
      <c r="L111" t="s">
        <v>638</v>
      </c>
      <c r="M111" t="s">
        <v>2124</v>
      </c>
      <c r="N111" t="s">
        <v>637</v>
      </c>
      <c r="O111" t="s">
        <v>639</v>
      </c>
      <c r="P111" t="s">
        <v>5</v>
      </c>
      <c r="Q111" t="s">
        <v>640</v>
      </c>
      <c r="R111" t="s">
        <v>638</v>
      </c>
      <c r="S111" t="s">
        <v>2125</v>
      </c>
      <c r="T111" t="s">
        <v>2124</v>
      </c>
    </row>
    <row r="112" spans="1:20" x14ac:dyDescent="0.25">
      <c r="A112" t="s">
        <v>147</v>
      </c>
      <c r="B112" t="s">
        <v>148</v>
      </c>
      <c r="C112">
        <v>65</v>
      </c>
      <c r="D112">
        <v>9</v>
      </c>
      <c r="E112" t="s">
        <v>2126</v>
      </c>
      <c r="F112">
        <v>299</v>
      </c>
      <c r="G112">
        <v>0</v>
      </c>
      <c r="H112" t="s">
        <v>636</v>
      </c>
      <c r="I112" t="s">
        <v>2127</v>
      </c>
      <c r="J112" t="s">
        <v>2112</v>
      </c>
      <c r="K112" t="s">
        <v>637</v>
      </c>
      <c r="L112" t="s">
        <v>638</v>
      </c>
      <c r="M112" t="s">
        <v>2124</v>
      </c>
      <c r="N112" t="s">
        <v>637</v>
      </c>
      <c r="O112" t="s">
        <v>639</v>
      </c>
      <c r="P112" t="s">
        <v>5</v>
      </c>
      <c r="Q112" t="s">
        <v>640</v>
      </c>
      <c r="R112" t="s">
        <v>638</v>
      </c>
      <c r="S112" t="s">
        <v>2128</v>
      </c>
      <c r="T112" t="s">
        <v>2124</v>
      </c>
    </row>
    <row r="113" spans="1:20" x14ac:dyDescent="0.25">
      <c r="A113" t="s">
        <v>72</v>
      </c>
      <c r="B113" t="s">
        <v>716</v>
      </c>
      <c r="C113">
        <v>150</v>
      </c>
      <c r="D113">
        <v>2</v>
      </c>
      <c r="E113" t="s">
        <v>2129</v>
      </c>
      <c r="F113">
        <v>200</v>
      </c>
      <c r="G113">
        <v>0</v>
      </c>
      <c r="H113" t="s">
        <v>636</v>
      </c>
      <c r="I113" t="s">
        <v>2130</v>
      </c>
      <c r="J113" t="s">
        <v>2131</v>
      </c>
      <c r="K113" t="s">
        <v>637</v>
      </c>
      <c r="L113" t="s">
        <v>638</v>
      </c>
      <c r="M113" t="s">
        <v>2132</v>
      </c>
      <c r="N113" t="s">
        <v>637</v>
      </c>
      <c r="O113" t="s">
        <v>639</v>
      </c>
      <c r="P113" t="s">
        <v>5</v>
      </c>
      <c r="Q113" t="s">
        <v>640</v>
      </c>
      <c r="R113" t="s">
        <v>638</v>
      </c>
      <c r="S113" t="s">
        <v>2133</v>
      </c>
      <c r="T113" t="s">
        <v>2132</v>
      </c>
    </row>
    <row r="114" spans="1:20" x14ac:dyDescent="0.25">
      <c r="A114" t="s">
        <v>241</v>
      </c>
      <c r="B114" t="s">
        <v>247</v>
      </c>
      <c r="C114">
        <v>159</v>
      </c>
      <c r="D114">
        <v>1</v>
      </c>
      <c r="E114" t="s">
        <v>2134</v>
      </c>
      <c r="F114">
        <v>208.39</v>
      </c>
      <c r="G114">
        <v>0</v>
      </c>
      <c r="H114" t="s">
        <v>636</v>
      </c>
      <c r="I114" t="s">
        <v>2135</v>
      </c>
      <c r="J114" t="s">
        <v>2136</v>
      </c>
      <c r="K114" t="s">
        <v>637</v>
      </c>
      <c r="L114" t="s">
        <v>638</v>
      </c>
      <c r="M114" t="s">
        <v>2137</v>
      </c>
      <c r="N114" t="s">
        <v>637</v>
      </c>
      <c r="O114" t="s">
        <v>643</v>
      </c>
      <c r="P114" t="s">
        <v>5</v>
      </c>
      <c r="Q114" t="s">
        <v>644</v>
      </c>
      <c r="R114" t="s">
        <v>638</v>
      </c>
      <c r="S114" t="s">
        <v>2138</v>
      </c>
      <c r="T114" t="s">
        <v>2137</v>
      </c>
    </row>
    <row r="115" spans="1:20" x14ac:dyDescent="0.25">
      <c r="A115" t="s">
        <v>101</v>
      </c>
      <c r="B115" t="s">
        <v>2139</v>
      </c>
      <c r="C115">
        <v>120</v>
      </c>
      <c r="D115">
        <v>1</v>
      </c>
      <c r="E115" t="s">
        <v>2134</v>
      </c>
      <c r="F115">
        <v>208.39</v>
      </c>
      <c r="G115">
        <v>0</v>
      </c>
      <c r="H115" t="s">
        <v>636</v>
      </c>
      <c r="I115" t="s">
        <v>2135</v>
      </c>
      <c r="J115" t="s">
        <v>2136</v>
      </c>
      <c r="K115" t="s">
        <v>637</v>
      </c>
      <c r="L115" t="s">
        <v>638</v>
      </c>
      <c r="M115" t="s">
        <v>2137</v>
      </c>
      <c r="N115" t="s">
        <v>637</v>
      </c>
      <c r="O115" t="s">
        <v>643</v>
      </c>
      <c r="P115" t="s">
        <v>5</v>
      </c>
      <c r="Q115" t="s">
        <v>644</v>
      </c>
      <c r="R115" t="s">
        <v>638</v>
      </c>
      <c r="S115" t="s">
        <v>2138</v>
      </c>
      <c r="T115" t="s">
        <v>2137</v>
      </c>
    </row>
    <row r="116" spans="1:20" x14ac:dyDescent="0.25">
      <c r="A116" t="s">
        <v>18</v>
      </c>
      <c r="B116" t="s">
        <v>19</v>
      </c>
      <c r="C116">
        <v>66.666666666666671</v>
      </c>
      <c r="D116">
        <v>3</v>
      </c>
      <c r="E116" t="s">
        <v>2140</v>
      </c>
      <c r="F116">
        <v>100</v>
      </c>
      <c r="G116">
        <v>0</v>
      </c>
      <c r="H116" t="s">
        <v>636</v>
      </c>
      <c r="I116" t="s">
        <v>2141</v>
      </c>
      <c r="J116" t="s">
        <v>1872</v>
      </c>
      <c r="K116" t="s">
        <v>637</v>
      </c>
      <c r="L116" t="s">
        <v>638</v>
      </c>
      <c r="M116" t="s">
        <v>2142</v>
      </c>
      <c r="N116" t="s">
        <v>637</v>
      </c>
      <c r="O116" t="s">
        <v>643</v>
      </c>
      <c r="P116" t="s">
        <v>5</v>
      </c>
      <c r="Q116" t="s">
        <v>644</v>
      </c>
      <c r="R116" t="s">
        <v>638</v>
      </c>
      <c r="S116" t="s">
        <v>2143</v>
      </c>
      <c r="T116" t="s">
        <v>2144</v>
      </c>
    </row>
    <row r="117" spans="1:20" x14ac:dyDescent="0.25">
      <c r="A117" t="s">
        <v>18</v>
      </c>
      <c r="B117" t="s">
        <v>19</v>
      </c>
      <c r="C117">
        <v>66.666666666666671</v>
      </c>
      <c r="D117">
        <v>6</v>
      </c>
      <c r="E117" t="s">
        <v>2145</v>
      </c>
      <c r="F117">
        <v>182</v>
      </c>
      <c r="G117">
        <v>0</v>
      </c>
      <c r="H117" t="s">
        <v>636</v>
      </c>
      <c r="I117" t="s">
        <v>2146</v>
      </c>
      <c r="J117" t="s">
        <v>712</v>
      </c>
      <c r="K117" t="s">
        <v>637</v>
      </c>
      <c r="L117" t="s">
        <v>638</v>
      </c>
      <c r="M117" t="s">
        <v>2147</v>
      </c>
      <c r="N117" t="s">
        <v>637</v>
      </c>
      <c r="O117" t="s">
        <v>643</v>
      </c>
      <c r="P117" t="s">
        <v>5</v>
      </c>
      <c r="Q117" t="s">
        <v>644</v>
      </c>
      <c r="R117" t="s">
        <v>638</v>
      </c>
      <c r="S117" t="s">
        <v>2148</v>
      </c>
      <c r="T117" t="s">
        <v>2149</v>
      </c>
    </row>
    <row r="118" spans="1:20" x14ac:dyDescent="0.25">
      <c r="A118" t="s">
        <v>18</v>
      </c>
      <c r="B118" t="s">
        <v>19</v>
      </c>
      <c r="C118">
        <v>66.666666666666671</v>
      </c>
      <c r="D118">
        <v>3</v>
      </c>
      <c r="E118" t="s">
        <v>2150</v>
      </c>
      <c r="F118">
        <v>100</v>
      </c>
      <c r="G118">
        <v>0</v>
      </c>
      <c r="H118" t="s">
        <v>636</v>
      </c>
      <c r="I118" t="s">
        <v>2151</v>
      </c>
      <c r="J118" t="s">
        <v>2152</v>
      </c>
      <c r="K118" t="s">
        <v>637</v>
      </c>
      <c r="L118" t="s">
        <v>638</v>
      </c>
      <c r="M118" t="s">
        <v>2147</v>
      </c>
      <c r="N118" t="s">
        <v>637</v>
      </c>
      <c r="O118" t="s">
        <v>643</v>
      </c>
      <c r="P118" t="s">
        <v>5</v>
      </c>
      <c r="Q118" t="s">
        <v>644</v>
      </c>
      <c r="R118" t="s">
        <v>638</v>
      </c>
      <c r="S118" t="s">
        <v>2153</v>
      </c>
      <c r="T118" t="s">
        <v>2149</v>
      </c>
    </row>
    <row r="119" spans="1:20" x14ac:dyDescent="0.25">
      <c r="A119" t="s">
        <v>147</v>
      </c>
      <c r="B119" t="s">
        <v>148</v>
      </c>
      <c r="C119">
        <v>50</v>
      </c>
      <c r="D119">
        <v>6</v>
      </c>
      <c r="E119" t="s">
        <v>2154</v>
      </c>
      <c r="F119">
        <v>200</v>
      </c>
      <c r="G119">
        <v>0</v>
      </c>
      <c r="H119" t="s">
        <v>636</v>
      </c>
      <c r="I119" t="s">
        <v>2155</v>
      </c>
      <c r="J119" t="s">
        <v>676</v>
      </c>
      <c r="K119" t="s">
        <v>637</v>
      </c>
      <c r="L119" t="s">
        <v>638</v>
      </c>
      <c r="M119" t="s">
        <v>2156</v>
      </c>
      <c r="N119" t="s">
        <v>637</v>
      </c>
      <c r="O119" t="s">
        <v>639</v>
      </c>
      <c r="P119" t="s">
        <v>5</v>
      </c>
      <c r="Q119" t="s">
        <v>640</v>
      </c>
      <c r="R119" t="s">
        <v>638</v>
      </c>
      <c r="S119" t="s">
        <v>2157</v>
      </c>
      <c r="T119" t="s">
        <v>2149</v>
      </c>
    </row>
    <row r="120" spans="1:20" x14ac:dyDescent="0.25">
      <c r="A120" t="s">
        <v>18</v>
      </c>
      <c r="B120" t="s">
        <v>19</v>
      </c>
      <c r="C120">
        <v>66.666666666666671</v>
      </c>
      <c r="D120">
        <v>3</v>
      </c>
      <c r="E120" t="s">
        <v>2158</v>
      </c>
      <c r="F120">
        <v>100</v>
      </c>
      <c r="G120">
        <v>0</v>
      </c>
      <c r="H120" t="s">
        <v>636</v>
      </c>
      <c r="I120" t="s">
        <v>2159</v>
      </c>
      <c r="J120" t="s">
        <v>2160</v>
      </c>
      <c r="K120" t="s">
        <v>637</v>
      </c>
      <c r="L120" t="s">
        <v>638</v>
      </c>
      <c r="M120" t="s">
        <v>2161</v>
      </c>
      <c r="N120" t="s">
        <v>637</v>
      </c>
      <c r="O120" t="s">
        <v>639</v>
      </c>
      <c r="P120" t="s">
        <v>5</v>
      </c>
      <c r="Q120" t="s">
        <v>640</v>
      </c>
      <c r="R120" t="s">
        <v>638</v>
      </c>
      <c r="S120" t="s">
        <v>2162</v>
      </c>
      <c r="T120" t="s">
        <v>2142</v>
      </c>
    </row>
    <row r="121" spans="1:20" x14ac:dyDescent="0.25">
      <c r="A121" t="s">
        <v>22</v>
      </c>
      <c r="B121" t="s">
        <v>27</v>
      </c>
      <c r="C121">
        <v>120</v>
      </c>
      <c r="D121">
        <v>2</v>
      </c>
      <c r="E121" t="s">
        <v>2163</v>
      </c>
      <c r="F121">
        <v>178</v>
      </c>
      <c r="G121">
        <v>0</v>
      </c>
      <c r="H121" t="s">
        <v>636</v>
      </c>
      <c r="I121" t="s">
        <v>2164</v>
      </c>
      <c r="J121" t="s">
        <v>648</v>
      </c>
      <c r="K121" t="s">
        <v>637</v>
      </c>
      <c r="L121" t="s">
        <v>638</v>
      </c>
      <c r="M121" t="s">
        <v>2165</v>
      </c>
      <c r="N121" t="s">
        <v>637</v>
      </c>
      <c r="O121" t="s">
        <v>643</v>
      </c>
      <c r="P121" t="s">
        <v>5</v>
      </c>
      <c r="Q121" t="s">
        <v>644</v>
      </c>
      <c r="R121" t="s">
        <v>638</v>
      </c>
      <c r="S121" t="s">
        <v>2166</v>
      </c>
      <c r="T121" t="s">
        <v>2167</v>
      </c>
    </row>
    <row r="122" spans="1:20" x14ac:dyDescent="0.25">
      <c r="A122" t="s">
        <v>147</v>
      </c>
      <c r="B122" t="s">
        <v>148</v>
      </c>
      <c r="C122">
        <v>50</v>
      </c>
      <c r="D122">
        <v>6</v>
      </c>
      <c r="E122" t="s">
        <v>2168</v>
      </c>
      <c r="F122">
        <v>200</v>
      </c>
      <c r="G122">
        <v>0</v>
      </c>
      <c r="H122" t="s">
        <v>636</v>
      </c>
      <c r="I122" t="s">
        <v>2169</v>
      </c>
      <c r="J122" t="s">
        <v>1872</v>
      </c>
      <c r="K122" t="s">
        <v>637</v>
      </c>
      <c r="L122" t="s">
        <v>638</v>
      </c>
      <c r="M122" t="s">
        <v>2170</v>
      </c>
      <c r="N122" t="s">
        <v>637</v>
      </c>
      <c r="O122" t="s">
        <v>643</v>
      </c>
      <c r="P122" t="s">
        <v>5</v>
      </c>
      <c r="Q122" t="s">
        <v>644</v>
      </c>
      <c r="R122" t="s">
        <v>638</v>
      </c>
      <c r="S122" t="s">
        <v>2171</v>
      </c>
      <c r="T122" t="s">
        <v>2170</v>
      </c>
    </row>
    <row r="123" spans="1:20" x14ac:dyDescent="0.25">
      <c r="A123" t="s">
        <v>239</v>
      </c>
      <c r="B123" t="s">
        <v>245</v>
      </c>
      <c r="C123">
        <v>159</v>
      </c>
      <c r="D123">
        <v>1</v>
      </c>
      <c r="E123" t="s">
        <v>2172</v>
      </c>
      <c r="F123">
        <v>99</v>
      </c>
      <c r="G123">
        <v>0</v>
      </c>
      <c r="H123" t="s">
        <v>636</v>
      </c>
      <c r="I123" t="s">
        <v>2173</v>
      </c>
      <c r="J123" t="s">
        <v>648</v>
      </c>
      <c r="K123" t="s">
        <v>637</v>
      </c>
      <c r="L123" t="s">
        <v>638</v>
      </c>
      <c r="M123" t="s">
        <v>2174</v>
      </c>
      <c r="N123" t="s">
        <v>637</v>
      </c>
      <c r="O123" t="s">
        <v>639</v>
      </c>
      <c r="P123" t="s">
        <v>5</v>
      </c>
      <c r="Q123" t="s">
        <v>640</v>
      </c>
      <c r="R123" t="s">
        <v>638</v>
      </c>
      <c r="S123" t="s">
        <v>2175</v>
      </c>
      <c r="T123" t="s">
        <v>2174</v>
      </c>
    </row>
    <row r="124" spans="1:20" x14ac:dyDescent="0.25">
      <c r="A124" t="s">
        <v>147</v>
      </c>
      <c r="B124" t="s">
        <v>148</v>
      </c>
      <c r="C124">
        <v>50</v>
      </c>
      <c r="D124">
        <v>6</v>
      </c>
      <c r="E124" t="s">
        <v>2176</v>
      </c>
      <c r="F124">
        <v>200</v>
      </c>
      <c r="G124">
        <v>0</v>
      </c>
      <c r="H124" t="s">
        <v>636</v>
      </c>
      <c r="I124" t="s">
        <v>2177</v>
      </c>
      <c r="J124" t="s">
        <v>2178</v>
      </c>
      <c r="K124" t="s">
        <v>637</v>
      </c>
      <c r="L124" t="s">
        <v>638</v>
      </c>
      <c r="M124" t="s">
        <v>2174</v>
      </c>
      <c r="N124" t="s">
        <v>637</v>
      </c>
      <c r="O124" t="s">
        <v>643</v>
      </c>
      <c r="P124" t="s">
        <v>5</v>
      </c>
      <c r="Q124" t="s">
        <v>644</v>
      </c>
      <c r="R124" t="s">
        <v>638</v>
      </c>
      <c r="S124" t="s">
        <v>2179</v>
      </c>
      <c r="T124" t="s">
        <v>2174</v>
      </c>
    </row>
    <row r="125" spans="1:20" x14ac:dyDescent="0.25">
      <c r="A125" t="s">
        <v>72</v>
      </c>
      <c r="B125" t="s">
        <v>108</v>
      </c>
      <c r="C125">
        <v>66</v>
      </c>
      <c r="D125">
        <v>1</v>
      </c>
      <c r="E125" t="s">
        <v>2180</v>
      </c>
      <c r="F125">
        <v>208.2</v>
      </c>
      <c r="G125">
        <v>9</v>
      </c>
      <c r="H125" t="s">
        <v>674</v>
      </c>
      <c r="I125" t="s">
        <v>2181</v>
      </c>
      <c r="J125" t="s">
        <v>2182</v>
      </c>
      <c r="K125" t="s">
        <v>2183</v>
      </c>
      <c r="L125" t="s">
        <v>2184</v>
      </c>
      <c r="M125" t="s">
        <v>2144</v>
      </c>
      <c r="N125" t="s">
        <v>637</v>
      </c>
      <c r="O125" t="s">
        <v>664</v>
      </c>
      <c r="P125" t="s">
        <v>23</v>
      </c>
      <c r="Q125" t="s">
        <v>665</v>
      </c>
      <c r="R125" t="s">
        <v>638</v>
      </c>
      <c r="S125" t="s">
        <v>2185</v>
      </c>
      <c r="T125" t="s">
        <v>2186</v>
      </c>
    </row>
    <row r="126" spans="1:20" x14ac:dyDescent="0.25">
      <c r="A126" t="s">
        <v>101</v>
      </c>
      <c r="B126" t="s">
        <v>74</v>
      </c>
      <c r="C126">
        <v>66</v>
      </c>
      <c r="D126">
        <v>1</v>
      </c>
      <c r="E126" t="s">
        <v>2180</v>
      </c>
      <c r="F126">
        <v>208.2</v>
      </c>
      <c r="G126">
        <v>9</v>
      </c>
      <c r="H126" t="s">
        <v>674</v>
      </c>
      <c r="I126" t="s">
        <v>2181</v>
      </c>
      <c r="J126" t="s">
        <v>2182</v>
      </c>
      <c r="K126" t="s">
        <v>2183</v>
      </c>
      <c r="L126" t="s">
        <v>2184</v>
      </c>
      <c r="M126" t="s">
        <v>2144</v>
      </c>
      <c r="N126" t="s">
        <v>637</v>
      </c>
      <c r="O126" t="s">
        <v>664</v>
      </c>
      <c r="P126" t="s">
        <v>23</v>
      </c>
      <c r="Q126" t="s">
        <v>665</v>
      </c>
      <c r="R126" t="s">
        <v>638</v>
      </c>
      <c r="S126" t="s">
        <v>2185</v>
      </c>
      <c r="T126" t="s">
        <v>2186</v>
      </c>
    </row>
    <row r="127" spans="1:20" x14ac:dyDescent="0.25">
      <c r="A127" t="s">
        <v>22</v>
      </c>
      <c r="B127" t="s">
        <v>27</v>
      </c>
      <c r="C127">
        <v>67</v>
      </c>
      <c r="D127">
        <v>1</v>
      </c>
      <c r="E127" t="s">
        <v>2180</v>
      </c>
      <c r="F127">
        <v>208.2</v>
      </c>
      <c r="G127">
        <v>9</v>
      </c>
      <c r="H127" t="s">
        <v>674</v>
      </c>
      <c r="I127" t="s">
        <v>2181</v>
      </c>
      <c r="J127" t="s">
        <v>2182</v>
      </c>
      <c r="K127" t="s">
        <v>2183</v>
      </c>
      <c r="L127" t="s">
        <v>2184</v>
      </c>
      <c r="M127" t="s">
        <v>2144</v>
      </c>
      <c r="N127" t="s">
        <v>637</v>
      </c>
      <c r="O127" t="s">
        <v>664</v>
      </c>
      <c r="P127" t="s">
        <v>23</v>
      </c>
      <c r="Q127" t="s">
        <v>665</v>
      </c>
      <c r="R127" t="s">
        <v>638</v>
      </c>
      <c r="S127" t="s">
        <v>2185</v>
      </c>
      <c r="T127" t="s">
        <v>2186</v>
      </c>
    </row>
    <row r="128" spans="1:20" x14ac:dyDescent="0.25">
      <c r="A128" t="s">
        <v>101</v>
      </c>
      <c r="B128" t="s">
        <v>74</v>
      </c>
      <c r="C128">
        <v>97</v>
      </c>
      <c r="D128">
        <v>1</v>
      </c>
      <c r="E128" t="s">
        <v>2187</v>
      </c>
      <c r="F128">
        <v>97</v>
      </c>
      <c r="G128">
        <v>0</v>
      </c>
      <c r="H128" t="s">
        <v>645</v>
      </c>
      <c r="I128" t="s">
        <v>2188</v>
      </c>
      <c r="J128" t="s">
        <v>2189</v>
      </c>
      <c r="K128" t="s">
        <v>2190</v>
      </c>
      <c r="L128" t="s">
        <v>2191</v>
      </c>
      <c r="M128" t="s">
        <v>2192</v>
      </c>
      <c r="N128" t="s">
        <v>637</v>
      </c>
      <c r="O128" t="s">
        <v>646</v>
      </c>
      <c r="P128" t="s">
        <v>26</v>
      </c>
      <c r="Q128" t="s">
        <v>647</v>
      </c>
      <c r="R128" t="s">
        <v>638</v>
      </c>
      <c r="S128" t="s">
        <v>2193</v>
      </c>
      <c r="T128" t="s">
        <v>2192</v>
      </c>
    </row>
    <row r="129" spans="1:20" x14ac:dyDescent="0.25">
      <c r="A129" t="s">
        <v>240</v>
      </c>
      <c r="B129" t="s">
        <v>246</v>
      </c>
      <c r="C129">
        <v>159</v>
      </c>
      <c r="D129">
        <v>1</v>
      </c>
      <c r="E129" t="s">
        <v>2194</v>
      </c>
      <c r="F129">
        <v>129</v>
      </c>
      <c r="G129">
        <v>0</v>
      </c>
      <c r="H129" t="s">
        <v>636</v>
      </c>
      <c r="I129" t="s">
        <v>2195</v>
      </c>
      <c r="J129" t="s">
        <v>648</v>
      </c>
      <c r="K129" t="s">
        <v>637</v>
      </c>
      <c r="L129" t="s">
        <v>638</v>
      </c>
      <c r="M129" t="s">
        <v>2196</v>
      </c>
      <c r="N129" t="s">
        <v>637</v>
      </c>
      <c r="O129" t="s">
        <v>639</v>
      </c>
      <c r="P129" t="s">
        <v>5</v>
      </c>
      <c r="Q129" t="s">
        <v>640</v>
      </c>
      <c r="R129" t="s">
        <v>638</v>
      </c>
      <c r="S129" t="s">
        <v>2197</v>
      </c>
      <c r="T129" t="s">
        <v>2198</v>
      </c>
    </row>
    <row r="130" spans="1:20" x14ac:dyDescent="0.25">
      <c r="A130" t="s">
        <v>18</v>
      </c>
      <c r="B130" t="s">
        <v>19</v>
      </c>
      <c r="C130">
        <v>66.666666666666671</v>
      </c>
      <c r="D130">
        <v>3</v>
      </c>
      <c r="E130" t="s">
        <v>2199</v>
      </c>
      <c r="F130">
        <v>316.48</v>
      </c>
      <c r="G130">
        <v>0</v>
      </c>
      <c r="H130" t="s">
        <v>636</v>
      </c>
      <c r="I130" t="s">
        <v>2200</v>
      </c>
      <c r="J130" t="s">
        <v>641</v>
      </c>
      <c r="K130" t="s">
        <v>637</v>
      </c>
      <c r="L130" t="s">
        <v>638</v>
      </c>
      <c r="M130" t="s">
        <v>2201</v>
      </c>
      <c r="N130" t="s">
        <v>637</v>
      </c>
      <c r="O130" t="s">
        <v>643</v>
      </c>
      <c r="P130" t="s">
        <v>5</v>
      </c>
      <c r="Q130" t="s">
        <v>644</v>
      </c>
      <c r="R130" t="s">
        <v>638</v>
      </c>
      <c r="S130" t="s">
        <v>2202</v>
      </c>
      <c r="T130" t="s">
        <v>2203</v>
      </c>
    </row>
    <row r="131" spans="1:20" x14ac:dyDescent="0.25">
      <c r="A131" t="s">
        <v>147</v>
      </c>
      <c r="B131" t="s">
        <v>148</v>
      </c>
      <c r="C131">
        <v>50</v>
      </c>
      <c r="D131">
        <v>6</v>
      </c>
      <c r="E131" t="s">
        <v>2199</v>
      </c>
      <c r="F131">
        <v>316.48</v>
      </c>
      <c r="G131">
        <v>0</v>
      </c>
      <c r="H131" t="s">
        <v>636</v>
      </c>
      <c r="I131" t="s">
        <v>2200</v>
      </c>
      <c r="J131" t="s">
        <v>641</v>
      </c>
      <c r="K131" t="s">
        <v>637</v>
      </c>
      <c r="L131" t="s">
        <v>638</v>
      </c>
      <c r="M131" t="s">
        <v>2201</v>
      </c>
      <c r="N131" t="s">
        <v>637</v>
      </c>
      <c r="O131" t="s">
        <v>643</v>
      </c>
      <c r="P131" t="s">
        <v>5</v>
      </c>
      <c r="Q131" t="s">
        <v>644</v>
      </c>
      <c r="R131" t="s">
        <v>638</v>
      </c>
      <c r="S131" t="s">
        <v>2202</v>
      </c>
      <c r="T131" t="s">
        <v>2203</v>
      </c>
    </row>
    <row r="132" spans="1:20" x14ac:dyDescent="0.25">
      <c r="A132" t="s">
        <v>600</v>
      </c>
      <c r="B132" t="s">
        <v>601</v>
      </c>
      <c r="C132">
        <v>159</v>
      </c>
      <c r="D132">
        <v>1</v>
      </c>
      <c r="E132" t="s">
        <v>2204</v>
      </c>
      <c r="F132">
        <v>129</v>
      </c>
      <c r="G132">
        <v>0</v>
      </c>
      <c r="H132" t="s">
        <v>636</v>
      </c>
      <c r="I132" t="s">
        <v>2205</v>
      </c>
      <c r="J132" t="s">
        <v>1797</v>
      </c>
      <c r="K132" t="s">
        <v>637</v>
      </c>
      <c r="L132" t="s">
        <v>638</v>
      </c>
      <c r="M132" t="s">
        <v>2206</v>
      </c>
      <c r="N132" t="s">
        <v>637</v>
      </c>
      <c r="O132" t="s">
        <v>643</v>
      </c>
      <c r="P132" t="s">
        <v>5</v>
      </c>
      <c r="Q132" t="s">
        <v>644</v>
      </c>
      <c r="R132" t="s">
        <v>638</v>
      </c>
      <c r="S132" t="s">
        <v>2207</v>
      </c>
      <c r="T132" t="s">
        <v>2208</v>
      </c>
    </row>
    <row r="133" spans="1:20" x14ac:dyDescent="0.25">
      <c r="A133" t="s">
        <v>147</v>
      </c>
      <c r="B133" t="s">
        <v>148</v>
      </c>
      <c r="C133">
        <v>50</v>
      </c>
      <c r="D133">
        <v>6</v>
      </c>
      <c r="E133" t="s">
        <v>2209</v>
      </c>
      <c r="F133">
        <v>200</v>
      </c>
      <c r="G133">
        <v>0</v>
      </c>
      <c r="H133" t="s">
        <v>636</v>
      </c>
      <c r="I133" t="s">
        <v>2210</v>
      </c>
      <c r="J133" t="s">
        <v>1797</v>
      </c>
      <c r="K133" t="s">
        <v>637</v>
      </c>
      <c r="L133" t="s">
        <v>638</v>
      </c>
      <c r="M133" t="s">
        <v>2211</v>
      </c>
      <c r="N133" t="s">
        <v>637</v>
      </c>
      <c r="O133" t="s">
        <v>643</v>
      </c>
      <c r="P133" t="s">
        <v>5</v>
      </c>
      <c r="Q133" t="s">
        <v>644</v>
      </c>
      <c r="R133" t="s">
        <v>638</v>
      </c>
      <c r="S133" t="s">
        <v>2212</v>
      </c>
      <c r="T133" t="s">
        <v>2213</v>
      </c>
    </row>
    <row r="134" spans="1:20" x14ac:dyDescent="0.25">
      <c r="A134" t="s">
        <v>77</v>
      </c>
      <c r="B134" t="s">
        <v>78</v>
      </c>
      <c r="C134">
        <v>35</v>
      </c>
      <c r="D134">
        <v>8</v>
      </c>
      <c r="E134" t="s">
        <v>2214</v>
      </c>
      <c r="F134">
        <v>328</v>
      </c>
      <c r="G134">
        <v>0</v>
      </c>
      <c r="H134" t="s">
        <v>645</v>
      </c>
      <c r="I134" t="s">
        <v>753</v>
      </c>
      <c r="J134" t="s">
        <v>2215</v>
      </c>
      <c r="K134" t="s">
        <v>2216</v>
      </c>
      <c r="L134" t="s">
        <v>741</v>
      </c>
      <c r="M134" t="s">
        <v>2217</v>
      </c>
      <c r="N134" t="s">
        <v>637</v>
      </c>
      <c r="O134" t="s">
        <v>646</v>
      </c>
      <c r="P134" t="s">
        <v>26</v>
      </c>
      <c r="Q134" t="s">
        <v>647</v>
      </c>
      <c r="R134" t="s">
        <v>638</v>
      </c>
      <c r="S134" t="s">
        <v>2218</v>
      </c>
      <c r="T134" t="s">
        <v>2219</v>
      </c>
    </row>
    <row r="135" spans="1:20" x14ac:dyDescent="0.25">
      <c r="A135" t="s">
        <v>72</v>
      </c>
      <c r="B135" t="s">
        <v>716</v>
      </c>
      <c r="C135">
        <v>50</v>
      </c>
      <c r="D135">
        <v>1</v>
      </c>
      <c r="E135" t="s">
        <v>2220</v>
      </c>
      <c r="F135">
        <v>50</v>
      </c>
      <c r="G135">
        <v>0</v>
      </c>
      <c r="H135" t="s">
        <v>645</v>
      </c>
      <c r="I135" t="s">
        <v>2221</v>
      </c>
      <c r="J135" t="s">
        <v>2222</v>
      </c>
      <c r="K135" t="s">
        <v>2223</v>
      </c>
      <c r="L135" t="s">
        <v>2224</v>
      </c>
      <c r="M135" t="s">
        <v>2217</v>
      </c>
      <c r="N135" t="s">
        <v>637</v>
      </c>
      <c r="O135" t="s">
        <v>651</v>
      </c>
      <c r="P135" t="s">
        <v>26</v>
      </c>
      <c r="Q135" t="s">
        <v>647</v>
      </c>
      <c r="R135" t="s">
        <v>638</v>
      </c>
      <c r="S135" t="s">
        <v>2225</v>
      </c>
      <c r="T135" t="s">
        <v>2226</v>
      </c>
    </row>
    <row r="136" spans="1:20" x14ac:dyDescent="0.25">
      <c r="A136" t="s">
        <v>147</v>
      </c>
      <c r="B136" t="s">
        <v>148</v>
      </c>
      <c r="C136">
        <v>50</v>
      </c>
      <c r="D136">
        <v>6</v>
      </c>
      <c r="E136" t="s">
        <v>2227</v>
      </c>
      <c r="F136">
        <v>200</v>
      </c>
      <c r="G136">
        <v>0</v>
      </c>
      <c r="H136" t="s">
        <v>636</v>
      </c>
      <c r="I136" t="s">
        <v>2228</v>
      </c>
      <c r="J136" t="s">
        <v>682</v>
      </c>
      <c r="K136" t="s">
        <v>637</v>
      </c>
      <c r="L136" t="s">
        <v>638</v>
      </c>
      <c r="M136" t="s">
        <v>2229</v>
      </c>
      <c r="N136" t="s">
        <v>637</v>
      </c>
      <c r="O136" t="s">
        <v>639</v>
      </c>
      <c r="P136" t="s">
        <v>5</v>
      </c>
      <c r="Q136" t="s">
        <v>640</v>
      </c>
      <c r="R136" t="s">
        <v>638</v>
      </c>
      <c r="S136" t="s">
        <v>2230</v>
      </c>
      <c r="T136" t="s">
        <v>2229</v>
      </c>
    </row>
    <row r="137" spans="1:20" x14ac:dyDescent="0.25">
      <c r="A137" t="s">
        <v>18</v>
      </c>
      <c r="B137" t="s">
        <v>19</v>
      </c>
      <c r="C137">
        <v>58</v>
      </c>
      <c r="D137">
        <v>1</v>
      </c>
      <c r="E137" t="s">
        <v>2231</v>
      </c>
      <c r="F137">
        <v>58</v>
      </c>
      <c r="G137">
        <v>0</v>
      </c>
      <c r="H137" t="s">
        <v>645</v>
      </c>
      <c r="I137" t="s">
        <v>2232</v>
      </c>
      <c r="J137" t="s">
        <v>2233</v>
      </c>
      <c r="K137" t="s">
        <v>783</v>
      </c>
      <c r="L137" t="s">
        <v>2234</v>
      </c>
      <c r="M137" t="s">
        <v>2235</v>
      </c>
      <c r="N137" t="s">
        <v>637</v>
      </c>
      <c r="O137" t="s">
        <v>646</v>
      </c>
      <c r="P137" t="s">
        <v>26</v>
      </c>
      <c r="Q137" t="s">
        <v>647</v>
      </c>
      <c r="R137" t="s">
        <v>638</v>
      </c>
      <c r="S137" t="s">
        <v>2236</v>
      </c>
      <c r="T137" t="s">
        <v>2237</v>
      </c>
    </row>
    <row r="138" spans="1:20" x14ac:dyDescent="0.25">
      <c r="A138" t="s">
        <v>147</v>
      </c>
      <c r="B138" t="s">
        <v>148</v>
      </c>
      <c r="C138">
        <v>50</v>
      </c>
      <c r="D138">
        <v>6</v>
      </c>
      <c r="E138" t="s">
        <v>2238</v>
      </c>
      <c r="F138">
        <v>200</v>
      </c>
      <c r="G138">
        <v>0</v>
      </c>
      <c r="H138" t="s">
        <v>636</v>
      </c>
      <c r="I138" t="s">
        <v>2239</v>
      </c>
      <c r="J138" t="s">
        <v>2240</v>
      </c>
      <c r="K138" t="s">
        <v>637</v>
      </c>
      <c r="L138" t="s">
        <v>638</v>
      </c>
      <c r="M138" t="s">
        <v>2241</v>
      </c>
      <c r="N138" t="s">
        <v>637</v>
      </c>
      <c r="O138" t="s">
        <v>639</v>
      </c>
      <c r="P138" t="s">
        <v>5</v>
      </c>
      <c r="Q138" t="s">
        <v>640</v>
      </c>
      <c r="R138" t="s">
        <v>638</v>
      </c>
      <c r="S138" t="s">
        <v>2242</v>
      </c>
      <c r="T138" t="s">
        <v>2241</v>
      </c>
    </row>
    <row r="139" spans="1:20" x14ac:dyDescent="0.25">
      <c r="A139" t="s">
        <v>240</v>
      </c>
      <c r="B139" t="s">
        <v>246</v>
      </c>
      <c r="C139">
        <v>159</v>
      </c>
      <c r="D139">
        <v>1</v>
      </c>
      <c r="E139" t="s">
        <v>2243</v>
      </c>
      <c r="F139">
        <v>282</v>
      </c>
      <c r="G139">
        <v>3</v>
      </c>
      <c r="H139" t="s">
        <v>636</v>
      </c>
      <c r="I139" t="s">
        <v>2244</v>
      </c>
      <c r="J139" t="s">
        <v>677</v>
      </c>
      <c r="K139" t="s">
        <v>637</v>
      </c>
      <c r="L139" t="s">
        <v>638</v>
      </c>
      <c r="M139" t="s">
        <v>2245</v>
      </c>
      <c r="N139" t="s">
        <v>637</v>
      </c>
      <c r="O139" t="s">
        <v>639</v>
      </c>
      <c r="P139" t="s">
        <v>5</v>
      </c>
      <c r="Q139" t="s">
        <v>640</v>
      </c>
      <c r="R139" t="s">
        <v>638</v>
      </c>
      <c r="S139" t="s">
        <v>2246</v>
      </c>
      <c r="T139" t="s">
        <v>2245</v>
      </c>
    </row>
    <row r="140" spans="1:20" x14ac:dyDescent="0.25">
      <c r="A140" t="s">
        <v>22</v>
      </c>
      <c r="B140" t="s">
        <v>27</v>
      </c>
      <c r="C140">
        <v>120</v>
      </c>
      <c r="D140">
        <v>1</v>
      </c>
      <c r="E140" t="s">
        <v>2243</v>
      </c>
      <c r="F140">
        <v>282</v>
      </c>
      <c r="G140">
        <v>3</v>
      </c>
      <c r="H140" t="s">
        <v>636</v>
      </c>
      <c r="I140" t="s">
        <v>2244</v>
      </c>
      <c r="J140" t="s">
        <v>677</v>
      </c>
      <c r="K140" t="s">
        <v>637</v>
      </c>
      <c r="L140" t="s">
        <v>638</v>
      </c>
      <c r="M140" t="s">
        <v>2245</v>
      </c>
      <c r="N140" t="s">
        <v>637</v>
      </c>
      <c r="O140" t="s">
        <v>639</v>
      </c>
      <c r="P140" t="s">
        <v>5</v>
      </c>
      <c r="Q140" t="s">
        <v>640</v>
      </c>
      <c r="R140" t="s">
        <v>638</v>
      </c>
      <c r="S140" t="s">
        <v>2246</v>
      </c>
      <c r="T140" t="s">
        <v>2245</v>
      </c>
    </row>
    <row r="141" spans="1:20" x14ac:dyDescent="0.25">
      <c r="A141" t="s">
        <v>147</v>
      </c>
      <c r="B141" t="s">
        <v>148</v>
      </c>
      <c r="C141">
        <v>50</v>
      </c>
      <c r="D141">
        <v>6</v>
      </c>
      <c r="E141" t="s">
        <v>2247</v>
      </c>
      <c r="F141">
        <v>200</v>
      </c>
      <c r="G141">
        <v>0</v>
      </c>
      <c r="H141" t="s">
        <v>636</v>
      </c>
      <c r="I141" t="s">
        <v>2239</v>
      </c>
      <c r="J141" t="s">
        <v>2240</v>
      </c>
      <c r="K141" t="s">
        <v>637</v>
      </c>
      <c r="L141" t="s">
        <v>638</v>
      </c>
      <c r="M141" t="s">
        <v>2248</v>
      </c>
      <c r="N141" t="s">
        <v>637</v>
      </c>
      <c r="O141" t="s">
        <v>639</v>
      </c>
      <c r="P141" t="s">
        <v>5</v>
      </c>
      <c r="Q141" t="s">
        <v>640</v>
      </c>
      <c r="R141" t="s">
        <v>638</v>
      </c>
      <c r="S141" t="s">
        <v>2249</v>
      </c>
      <c r="T141" t="s">
        <v>2248</v>
      </c>
    </row>
    <row r="142" spans="1:20" x14ac:dyDescent="0.25">
      <c r="A142" t="s">
        <v>77</v>
      </c>
      <c r="B142" t="s">
        <v>78</v>
      </c>
      <c r="C142">
        <v>49</v>
      </c>
      <c r="D142">
        <v>1</v>
      </c>
      <c r="E142" t="s">
        <v>2250</v>
      </c>
      <c r="F142">
        <v>49</v>
      </c>
      <c r="G142">
        <v>0</v>
      </c>
      <c r="H142" t="s">
        <v>645</v>
      </c>
      <c r="I142" t="s">
        <v>2251</v>
      </c>
      <c r="J142" t="s">
        <v>2252</v>
      </c>
      <c r="K142" t="s">
        <v>2253</v>
      </c>
      <c r="L142" t="s">
        <v>660</v>
      </c>
      <c r="M142" t="s">
        <v>2254</v>
      </c>
      <c r="N142" t="s">
        <v>637</v>
      </c>
      <c r="O142" t="s">
        <v>646</v>
      </c>
      <c r="P142" t="s">
        <v>26</v>
      </c>
      <c r="Q142" t="s">
        <v>647</v>
      </c>
      <c r="R142" t="s">
        <v>638</v>
      </c>
      <c r="S142" t="s">
        <v>2255</v>
      </c>
      <c r="T142" t="s">
        <v>2256</v>
      </c>
    </row>
    <row r="143" spans="1:20" x14ac:dyDescent="0.25">
      <c r="A143" t="s">
        <v>22</v>
      </c>
      <c r="B143" t="s">
        <v>27</v>
      </c>
      <c r="C143">
        <v>80</v>
      </c>
      <c r="D143">
        <v>1</v>
      </c>
      <c r="E143" t="s">
        <v>2257</v>
      </c>
      <c r="F143">
        <v>80</v>
      </c>
      <c r="G143">
        <v>0</v>
      </c>
      <c r="H143" t="s">
        <v>645</v>
      </c>
      <c r="I143" t="s">
        <v>2258</v>
      </c>
      <c r="J143" t="s">
        <v>2259</v>
      </c>
      <c r="K143" t="s">
        <v>2260</v>
      </c>
      <c r="L143" t="s">
        <v>2261</v>
      </c>
      <c r="M143" t="s">
        <v>2262</v>
      </c>
      <c r="N143" t="s">
        <v>637</v>
      </c>
      <c r="O143" t="s">
        <v>646</v>
      </c>
      <c r="P143" t="s">
        <v>26</v>
      </c>
      <c r="Q143" t="s">
        <v>647</v>
      </c>
      <c r="R143" t="s">
        <v>638</v>
      </c>
      <c r="S143" t="s">
        <v>2263</v>
      </c>
      <c r="T143" t="s">
        <v>2256</v>
      </c>
    </row>
    <row r="144" spans="1:20" x14ac:dyDescent="0.25">
      <c r="A144" t="s">
        <v>72</v>
      </c>
      <c r="B144" t="s">
        <v>716</v>
      </c>
      <c r="C144">
        <v>50</v>
      </c>
      <c r="D144">
        <v>1</v>
      </c>
      <c r="E144" t="s">
        <v>2264</v>
      </c>
      <c r="F144">
        <v>50</v>
      </c>
      <c r="G144">
        <v>0</v>
      </c>
      <c r="H144" t="s">
        <v>645</v>
      </c>
      <c r="I144" t="s">
        <v>2221</v>
      </c>
      <c r="J144" t="s">
        <v>2222</v>
      </c>
      <c r="K144" t="s">
        <v>2223</v>
      </c>
      <c r="L144" t="s">
        <v>2224</v>
      </c>
      <c r="M144" t="s">
        <v>2254</v>
      </c>
      <c r="N144" t="s">
        <v>637</v>
      </c>
      <c r="O144" t="s">
        <v>651</v>
      </c>
      <c r="P144" t="s">
        <v>26</v>
      </c>
      <c r="Q144" t="s">
        <v>647</v>
      </c>
      <c r="R144" t="s">
        <v>638</v>
      </c>
      <c r="S144" t="s">
        <v>2265</v>
      </c>
      <c r="T144" t="s">
        <v>2256</v>
      </c>
    </row>
    <row r="145" spans="1:20" x14ac:dyDescent="0.25">
      <c r="A145" t="s">
        <v>77</v>
      </c>
      <c r="B145" t="s">
        <v>78</v>
      </c>
      <c r="C145">
        <v>27.5</v>
      </c>
      <c r="D145">
        <v>4</v>
      </c>
      <c r="E145" t="s">
        <v>2266</v>
      </c>
      <c r="F145">
        <v>215</v>
      </c>
      <c r="G145">
        <v>0</v>
      </c>
      <c r="H145" t="s">
        <v>645</v>
      </c>
      <c r="I145" t="s">
        <v>2267</v>
      </c>
      <c r="J145" t="s">
        <v>2268</v>
      </c>
      <c r="K145" t="s">
        <v>2223</v>
      </c>
      <c r="L145" t="s">
        <v>2224</v>
      </c>
      <c r="M145" t="s">
        <v>2269</v>
      </c>
      <c r="N145" t="s">
        <v>637</v>
      </c>
      <c r="O145" t="s">
        <v>651</v>
      </c>
      <c r="P145" t="s">
        <v>26</v>
      </c>
      <c r="Q145" t="s">
        <v>647</v>
      </c>
      <c r="R145" t="s">
        <v>638</v>
      </c>
      <c r="S145" t="s">
        <v>2270</v>
      </c>
      <c r="T145" t="s">
        <v>2271</v>
      </c>
    </row>
    <row r="146" spans="1:20" x14ac:dyDescent="0.25">
      <c r="A146" t="s">
        <v>72</v>
      </c>
      <c r="B146" t="s">
        <v>716</v>
      </c>
      <c r="C146">
        <v>50</v>
      </c>
      <c r="D146">
        <v>1</v>
      </c>
      <c r="E146" t="s">
        <v>2266</v>
      </c>
      <c r="F146">
        <v>215</v>
      </c>
      <c r="G146">
        <v>0</v>
      </c>
      <c r="H146" t="s">
        <v>645</v>
      </c>
      <c r="I146" t="s">
        <v>2267</v>
      </c>
      <c r="J146" t="s">
        <v>2268</v>
      </c>
      <c r="K146" t="s">
        <v>2223</v>
      </c>
      <c r="L146" t="s">
        <v>2224</v>
      </c>
      <c r="M146" t="s">
        <v>2269</v>
      </c>
      <c r="N146" t="s">
        <v>637</v>
      </c>
      <c r="O146" t="s">
        <v>651</v>
      </c>
      <c r="P146" t="s">
        <v>26</v>
      </c>
      <c r="Q146" t="s">
        <v>647</v>
      </c>
      <c r="R146" t="s">
        <v>638</v>
      </c>
      <c r="S146" t="s">
        <v>2270</v>
      </c>
      <c r="T146" t="s">
        <v>2271</v>
      </c>
    </row>
    <row r="147" spans="1:20" x14ac:dyDescent="0.25">
      <c r="A147" t="s">
        <v>72</v>
      </c>
      <c r="B147" t="s">
        <v>108</v>
      </c>
      <c r="C147">
        <v>66</v>
      </c>
      <c r="D147">
        <v>1</v>
      </c>
      <c r="E147" t="s">
        <v>2272</v>
      </c>
      <c r="F147">
        <v>249</v>
      </c>
      <c r="G147">
        <v>0</v>
      </c>
      <c r="H147" t="s">
        <v>645</v>
      </c>
      <c r="I147" t="s">
        <v>2273</v>
      </c>
      <c r="J147" t="s">
        <v>2274</v>
      </c>
      <c r="K147" t="s">
        <v>1982</v>
      </c>
      <c r="L147" t="s">
        <v>2275</v>
      </c>
      <c r="M147" t="s">
        <v>2276</v>
      </c>
      <c r="N147" t="s">
        <v>637</v>
      </c>
      <c r="O147" t="s">
        <v>646</v>
      </c>
      <c r="P147" t="s">
        <v>26</v>
      </c>
      <c r="Q147" t="s">
        <v>647</v>
      </c>
      <c r="R147" t="s">
        <v>638</v>
      </c>
      <c r="S147" t="s">
        <v>2277</v>
      </c>
      <c r="T147" t="s">
        <v>2278</v>
      </c>
    </row>
    <row r="148" spans="1:20" x14ac:dyDescent="0.25">
      <c r="A148" t="s">
        <v>101</v>
      </c>
      <c r="B148" t="s">
        <v>74</v>
      </c>
      <c r="C148">
        <v>66</v>
      </c>
      <c r="D148">
        <v>1</v>
      </c>
      <c r="E148" t="s">
        <v>2272</v>
      </c>
      <c r="F148">
        <v>249</v>
      </c>
      <c r="G148">
        <v>0</v>
      </c>
      <c r="H148" t="s">
        <v>645</v>
      </c>
      <c r="I148" t="s">
        <v>2273</v>
      </c>
      <c r="J148" t="s">
        <v>2274</v>
      </c>
      <c r="K148" t="s">
        <v>1982</v>
      </c>
      <c r="L148" t="s">
        <v>2275</v>
      </c>
      <c r="M148" t="s">
        <v>2276</v>
      </c>
      <c r="N148" t="s">
        <v>637</v>
      </c>
      <c r="O148" t="s">
        <v>646</v>
      </c>
      <c r="P148" t="s">
        <v>26</v>
      </c>
      <c r="Q148" t="s">
        <v>647</v>
      </c>
      <c r="R148" t="s">
        <v>638</v>
      </c>
      <c r="S148" t="s">
        <v>2277</v>
      </c>
      <c r="T148" t="s">
        <v>2278</v>
      </c>
    </row>
    <row r="149" spans="1:20" x14ac:dyDescent="0.25">
      <c r="A149" t="s">
        <v>147</v>
      </c>
      <c r="B149" t="s">
        <v>148</v>
      </c>
      <c r="C149">
        <v>33.333333333333336</v>
      </c>
      <c r="D149">
        <v>3</v>
      </c>
      <c r="E149" t="s">
        <v>2272</v>
      </c>
      <c r="F149">
        <v>100</v>
      </c>
      <c r="G149">
        <v>0</v>
      </c>
      <c r="H149" t="s">
        <v>636</v>
      </c>
      <c r="I149" t="s">
        <v>2279</v>
      </c>
      <c r="J149" t="s">
        <v>1852</v>
      </c>
      <c r="K149" t="s">
        <v>637</v>
      </c>
      <c r="L149" t="s">
        <v>638</v>
      </c>
      <c r="M149" t="s">
        <v>2276</v>
      </c>
      <c r="N149" t="s">
        <v>637</v>
      </c>
      <c r="O149" t="s">
        <v>643</v>
      </c>
      <c r="P149" t="s">
        <v>5</v>
      </c>
      <c r="Q149" t="s">
        <v>644</v>
      </c>
      <c r="R149" t="s">
        <v>638</v>
      </c>
      <c r="S149" t="s">
        <v>2280</v>
      </c>
      <c r="T149" t="s">
        <v>2278</v>
      </c>
    </row>
    <row r="150" spans="1:20" x14ac:dyDescent="0.25">
      <c r="A150" t="s">
        <v>22</v>
      </c>
      <c r="B150" t="s">
        <v>27</v>
      </c>
      <c r="C150">
        <v>67</v>
      </c>
      <c r="D150">
        <v>1</v>
      </c>
      <c r="E150" t="s">
        <v>2272</v>
      </c>
      <c r="F150">
        <v>249</v>
      </c>
      <c r="G150">
        <v>0</v>
      </c>
      <c r="H150" t="s">
        <v>645</v>
      </c>
      <c r="I150" t="s">
        <v>2273</v>
      </c>
      <c r="J150" t="s">
        <v>2274</v>
      </c>
      <c r="K150" t="s">
        <v>1982</v>
      </c>
      <c r="L150" t="s">
        <v>2275</v>
      </c>
      <c r="M150" t="s">
        <v>2276</v>
      </c>
      <c r="N150" t="s">
        <v>637</v>
      </c>
      <c r="O150" t="s">
        <v>646</v>
      </c>
      <c r="P150" t="s">
        <v>26</v>
      </c>
      <c r="Q150" t="s">
        <v>647</v>
      </c>
      <c r="R150" t="s">
        <v>638</v>
      </c>
      <c r="S150" t="s">
        <v>2277</v>
      </c>
      <c r="T150" t="s">
        <v>2278</v>
      </c>
    </row>
    <row r="151" spans="1:20" x14ac:dyDescent="0.25">
      <c r="A151" t="s">
        <v>147</v>
      </c>
      <c r="B151" t="s">
        <v>148</v>
      </c>
      <c r="C151">
        <v>65</v>
      </c>
      <c r="D151">
        <v>9</v>
      </c>
      <c r="E151" t="s">
        <v>2281</v>
      </c>
      <c r="F151">
        <v>299</v>
      </c>
      <c r="G151">
        <v>0</v>
      </c>
      <c r="H151" t="s">
        <v>636</v>
      </c>
      <c r="I151" t="s">
        <v>2282</v>
      </c>
      <c r="J151" t="s">
        <v>653</v>
      </c>
      <c r="K151" t="s">
        <v>637</v>
      </c>
      <c r="L151" t="s">
        <v>638</v>
      </c>
      <c r="M151" t="s">
        <v>2283</v>
      </c>
      <c r="N151" t="s">
        <v>637</v>
      </c>
      <c r="O151" t="s">
        <v>654</v>
      </c>
      <c r="P151" t="s">
        <v>5</v>
      </c>
      <c r="Q151" t="s">
        <v>640</v>
      </c>
      <c r="R151" t="s">
        <v>638</v>
      </c>
      <c r="S151" t="s">
        <v>2284</v>
      </c>
      <c r="T151" t="s">
        <v>2283</v>
      </c>
    </row>
    <row r="152" spans="1:20" x14ac:dyDescent="0.25">
      <c r="A152" t="s">
        <v>14</v>
      </c>
      <c r="B152" t="s">
        <v>15</v>
      </c>
      <c r="C152">
        <v>50</v>
      </c>
      <c r="D152">
        <v>5</v>
      </c>
      <c r="E152" t="s">
        <v>2285</v>
      </c>
      <c r="F152">
        <v>245</v>
      </c>
      <c r="G152">
        <v>0</v>
      </c>
      <c r="H152" t="s">
        <v>645</v>
      </c>
      <c r="I152" t="s">
        <v>2286</v>
      </c>
      <c r="J152" t="s">
        <v>2287</v>
      </c>
      <c r="K152" t="s">
        <v>2288</v>
      </c>
      <c r="L152" t="s">
        <v>2289</v>
      </c>
      <c r="M152" t="s">
        <v>2290</v>
      </c>
      <c r="N152" t="s">
        <v>637</v>
      </c>
      <c r="O152" t="s">
        <v>646</v>
      </c>
      <c r="P152" t="s">
        <v>26</v>
      </c>
      <c r="Q152" t="s">
        <v>647</v>
      </c>
      <c r="R152" t="s">
        <v>638</v>
      </c>
      <c r="S152" t="s">
        <v>2291</v>
      </c>
      <c r="T152" t="s">
        <v>2292</v>
      </c>
    </row>
    <row r="153" spans="1:20" x14ac:dyDescent="0.25">
      <c r="A153" t="s">
        <v>18</v>
      </c>
      <c r="B153" t="s">
        <v>19</v>
      </c>
      <c r="C153">
        <v>66.666666666666671</v>
      </c>
      <c r="D153">
        <v>3</v>
      </c>
      <c r="E153" t="s">
        <v>2293</v>
      </c>
      <c r="F153">
        <v>100</v>
      </c>
      <c r="G153">
        <v>0</v>
      </c>
      <c r="H153" t="s">
        <v>636</v>
      </c>
      <c r="I153" t="s">
        <v>2294</v>
      </c>
      <c r="J153" t="s">
        <v>682</v>
      </c>
      <c r="K153" t="s">
        <v>637</v>
      </c>
      <c r="L153" t="s">
        <v>638</v>
      </c>
      <c r="M153" t="s">
        <v>2295</v>
      </c>
      <c r="N153" t="s">
        <v>637</v>
      </c>
      <c r="O153" t="s">
        <v>639</v>
      </c>
      <c r="P153" t="s">
        <v>5</v>
      </c>
      <c r="Q153" t="s">
        <v>640</v>
      </c>
      <c r="R153" t="s">
        <v>638</v>
      </c>
      <c r="S153" t="s">
        <v>2296</v>
      </c>
      <c r="T153" t="s">
        <v>2295</v>
      </c>
    </row>
    <row r="154" spans="1:20" x14ac:dyDescent="0.25">
      <c r="A154" t="s">
        <v>147</v>
      </c>
      <c r="B154" t="s">
        <v>148</v>
      </c>
      <c r="C154">
        <v>33.333333333333336</v>
      </c>
      <c r="D154">
        <v>6</v>
      </c>
      <c r="E154" t="s">
        <v>2297</v>
      </c>
      <c r="F154">
        <v>200</v>
      </c>
      <c r="G154">
        <v>0</v>
      </c>
      <c r="H154" t="s">
        <v>636</v>
      </c>
      <c r="I154" t="s">
        <v>2298</v>
      </c>
      <c r="J154" t="s">
        <v>662</v>
      </c>
      <c r="K154" t="s">
        <v>637</v>
      </c>
      <c r="L154" t="s">
        <v>638</v>
      </c>
      <c r="M154" t="s">
        <v>2299</v>
      </c>
      <c r="N154" t="s">
        <v>637</v>
      </c>
      <c r="O154" t="s">
        <v>639</v>
      </c>
      <c r="P154" t="s">
        <v>5</v>
      </c>
      <c r="Q154" t="s">
        <v>640</v>
      </c>
      <c r="R154" t="s">
        <v>638</v>
      </c>
      <c r="S154" t="s">
        <v>2300</v>
      </c>
      <c r="T154" t="s">
        <v>2299</v>
      </c>
    </row>
    <row r="155" spans="1:20" x14ac:dyDescent="0.25">
      <c r="A155" t="s">
        <v>147</v>
      </c>
      <c r="B155" t="s">
        <v>148</v>
      </c>
      <c r="C155">
        <v>50</v>
      </c>
      <c r="D155">
        <v>6</v>
      </c>
      <c r="E155" t="s">
        <v>2301</v>
      </c>
      <c r="F155">
        <v>200</v>
      </c>
      <c r="G155">
        <v>0</v>
      </c>
      <c r="H155" t="s">
        <v>636</v>
      </c>
      <c r="I155" t="s">
        <v>2302</v>
      </c>
      <c r="J155" t="s">
        <v>669</v>
      </c>
      <c r="K155" t="s">
        <v>637</v>
      </c>
      <c r="L155" t="s">
        <v>638</v>
      </c>
      <c r="M155" t="s">
        <v>2303</v>
      </c>
      <c r="N155" t="s">
        <v>637</v>
      </c>
      <c r="O155" t="s">
        <v>639</v>
      </c>
      <c r="P155" t="s">
        <v>5</v>
      </c>
      <c r="Q155" t="s">
        <v>640</v>
      </c>
      <c r="R155" t="s">
        <v>638</v>
      </c>
      <c r="S155" t="s">
        <v>2304</v>
      </c>
      <c r="T155" t="s">
        <v>2303</v>
      </c>
    </row>
    <row r="156" spans="1:20" x14ac:dyDescent="0.25">
      <c r="A156" t="s">
        <v>22</v>
      </c>
      <c r="B156" t="s">
        <v>27</v>
      </c>
      <c r="C156">
        <v>66.333333333333329</v>
      </c>
      <c r="D156">
        <v>3</v>
      </c>
      <c r="E156" t="s">
        <v>2305</v>
      </c>
      <c r="F156">
        <v>197</v>
      </c>
      <c r="G156">
        <v>0</v>
      </c>
      <c r="H156" t="s">
        <v>636</v>
      </c>
      <c r="I156" t="s">
        <v>2298</v>
      </c>
      <c r="J156" t="s">
        <v>662</v>
      </c>
      <c r="K156" t="s">
        <v>637</v>
      </c>
      <c r="L156" t="s">
        <v>638</v>
      </c>
      <c r="M156" t="s">
        <v>2306</v>
      </c>
      <c r="N156" t="s">
        <v>637</v>
      </c>
      <c r="O156" t="s">
        <v>639</v>
      </c>
      <c r="P156" t="s">
        <v>5</v>
      </c>
      <c r="Q156" t="s">
        <v>640</v>
      </c>
      <c r="R156" t="s">
        <v>638</v>
      </c>
      <c r="S156" t="s">
        <v>2307</v>
      </c>
      <c r="T156" t="s">
        <v>2306</v>
      </c>
    </row>
    <row r="157" spans="1:20" x14ac:dyDescent="0.25">
      <c r="A157" t="s">
        <v>239</v>
      </c>
      <c r="B157" t="s">
        <v>245</v>
      </c>
      <c r="C157">
        <v>159</v>
      </c>
      <c r="D157">
        <v>1</v>
      </c>
      <c r="E157" t="s">
        <v>2308</v>
      </c>
      <c r="F157">
        <v>129</v>
      </c>
      <c r="G157">
        <v>0</v>
      </c>
      <c r="H157" t="s">
        <v>636</v>
      </c>
      <c r="I157" t="s">
        <v>2309</v>
      </c>
      <c r="J157" t="s">
        <v>675</v>
      </c>
      <c r="K157" t="s">
        <v>637</v>
      </c>
      <c r="L157" t="s">
        <v>638</v>
      </c>
      <c r="M157" t="s">
        <v>2310</v>
      </c>
      <c r="N157" t="s">
        <v>637</v>
      </c>
      <c r="O157" t="s">
        <v>639</v>
      </c>
      <c r="P157" t="s">
        <v>5</v>
      </c>
      <c r="Q157" t="s">
        <v>640</v>
      </c>
      <c r="R157" t="s">
        <v>638</v>
      </c>
      <c r="S157" t="s">
        <v>2311</v>
      </c>
      <c r="T157" t="s">
        <v>2310</v>
      </c>
    </row>
    <row r="158" spans="1:20" x14ac:dyDescent="0.25">
      <c r="A158" t="s">
        <v>22</v>
      </c>
      <c r="B158" t="s">
        <v>27</v>
      </c>
      <c r="C158">
        <v>120</v>
      </c>
      <c r="D158">
        <v>1</v>
      </c>
      <c r="E158" t="s">
        <v>2312</v>
      </c>
      <c r="F158">
        <v>100</v>
      </c>
      <c r="G158">
        <v>0</v>
      </c>
      <c r="H158" t="s">
        <v>636</v>
      </c>
      <c r="I158" t="s">
        <v>2313</v>
      </c>
      <c r="J158" t="s">
        <v>2240</v>
      </c>
      <c r="K158" t="s">
        <v>637</v>
      </c>
      <c r="L158" t="s">
        <v>638</v>
      </c>
      <c r="M158" t="s">
        <v>2314</v>
      </c>
      <c r="N158" t="s">
        <v>637</v>
      </c>
      <c r="O158" t="s">
        <v>643</v>
      </c>
      <c r="P158" t="s">
        <v>5</v>
      </c>
      <c r="Q158" t="s">
        <v>644</v>
      </c>
      <c r="R158" t="s">
        <v>638</v>
      </c>
      <c r="S158" t="s">
        <v>2315</v>
      </c>
      <c r="T158" t="s">
        <v>2314</v>
      </c>
    </row>
    <row r="159" spans="1:20" x14ac:dyDescent="0.25">
      <c r="A159" t="s">
        <v>22</v>
      </c>
      <c r="B159" t="s">
        <v>27</v>
      </c>
      <c r="C159">
        <v>66.333333333333329</v>
      </c>
      <c r="D159">
        <v>3</v>
      </c>
      <c r="E159" t="s">
        <v>2316</v>
      </c>
      <c r="F159">
        <v>197</v>
      </c>
      <c r="G159">
        <v>0</v>
      </c>
      <c r="H159" t="s">
        <v>636</v>
      </c>
      <c r="I159" t="s">
        <v>2317</v>
      </c>
      <c r="J159" t="s">
        <v>670</v>
      </c>
      <c r="K159" t="s">
        <v>637</v>
      </c>
      <c r="L159" t="s">
        <v>638</v>
      </c>
      <c r="M159" t="s">
        <v>2314</v>
      </c>
      <c r="N159" t="s">
        <v>637</v>
      </c>
      <c r="O159" t="s">
        <v>639</v>
      </c>
      <c r="P159" t="s">
        <v>5</v>
      </c>
      <c r="Q159" t="s">
        <v>640</v>
      </c>
      <c r="R159" t="s">
        <v>638</v>
      </c>
      <c r="S159" t="s">
        <v>2318</v>
      </c>
      <c r="T159" t="s">
        <v>2314</v>
      </c>
    </row>
    <row r="160" spans="1:20" x14ac:dyDescent="0.25">
      <c r="A160" t="s">
        <v>147</v>
      </c>
      <c r="B160" t="s">
        <v>148</v>
      </c>
      <c r="C160">
        <v>50</v>
      </c>
      <c r="D160">
        <v>6</v>
      </c>
      <c r="E160" t="s">
        <v>2319</v>
      </c>
      <c r="F160">
        <v>200</v>
      </c>
      <c r="G160">
        <v>0</v>
      </c>
      <c r="H160" t="s">
        <v>636</v>
      </c>
      <c r="I160" t="s">
        <v>2320</v>
      </c>
      <c r="J160" t="s">
        <v>676</v>
      </c>
      <c r="K160" t="s">
        <v>637</v>
      </c>
      <c r="L160" t="s">
        <v>638</v>
      </c>
      <c r="M160" t="s">
        <v>2321</v>
      </c>
      <c r="N160" t="s">
        <v>637</v>
      </c>
      <c r="O160" t="s">
        <v>639</v>
      </c>
      <c r="P160" t="s">
        <v>5</v>
      </c>
      <c r="Q160" t="s">
        <v>640</v>
      </c>
      <c r="R160" t="s">
        <v>638</v>
      </c>
      <c r="S160" t="s">
        <v>2322</v>
      </c>
      <c r="T160" t="s">
        <v>2321</v>
      </c>
    </row>
    <row r="161" spans="1:20" x14ac:dyDescent="0.25">
      <c r="A161" t="s">
        <v>147</v>
      </c>
      <c r="B161" t="s">
        <v>148</v>
      </c>
      <c r="C161">
        <v>33.333333333333336</v>
      </c>
      <c r="D161">
        <v>3</v>
      </c>
      <c r="E161" t="s">
        <v>2323</v>
      </c>
      <c r="F161">
        <v>100</v>
      </c>
      <c r="G161">
        <v>0</v>
      </c>
      <c r="H161" t="s">
        <v>636</v>
      </c>
      <c r="I161" t="s">
        <v>2324</v>
      </c>
      <c r="J161" t="s">
        <v>2325</v>
      </c>
      <c r="K161" t="s">
        <v>637</v>
      </c>
      <c r="L161" t="s">
        <v>638</v>
      </c>
      <c r="M161" t="s">
        <v>2326</v>
      </c>
      <c r="N161" t="s">
        <v>637</v>
      </c>
      <c r="O161" t="s">
        <v>643</v>
      </c>
      <c r="P161" t="s">
        <v>5</v>
      </c>
      <c r="Q161" t="s">
        <v>644</v>
      </c>
      <c r="R161" t="s">
        <v>638</v>
      </c>
      <c r="S161" t="s">
        <v>2327</v>
      </c>
      <c r="T161" t="s">
        <v>2326</v>
      </c>
    </row>
    <row r="162" spans="1:20" x14ac:dyDescent="0.25">
      <c r="A162" t="s">
        <v>600</v>
      </c>
      <c r="B162" t="s">
        <v>601</v>
      </c>
      <c r="C162">
        <v>159</v>
      </c>
      <c r="D162">
        <v>1</v>
      </c>
      <c r="E162" t="s">
        <v>2328</v>
      </c>
      <c r="F162">
        <v>129</v>
      </c>
      <c r="G162">
        <v>0</v>
      </c>
      <c r="H162" t="s">
        <v>636</v>
      </c>
      <c r="I162" t="s">
        <v>2329</v>
      </c>
      <c r="J162" t="s">
        <v>2330</v>
      </c>
      <c r="K162" t="s">
        <v>637</v>
      </c>
      <c r="L162" t="s">
        <v>638</v>
      </c>
      <c r="M162" t="s">
        <v>2331</v>
      </c>
      <c r="N162" t="s">
        <v>637</v>
      </c>
      <c r="O162" t="s">
        <v>639</v>
      </c>
      <c r="P162" t="s">
        <v>5</v>
      </c>
      <c r="Q162" t="s">
        <v>640</v>
      </c>
      <c r="R162" t="s">
        <v>638</v>
      </c>
      <c r="S162" t="s">
        <v>2332</v>
      </c>
      <c r="T162" t="s">
        <v>2331</v>
      </c>
    </row>
    <row r="163" spans="1:20" x14ac:dyDescent="0.25">
      <c r="A163" t="s">
        <v>18</v>
      </c>
      <c r="B163" t="s">
        <v>19</v>
      </c>
      <c r="C163">
        <v>58</v>
      </c>
      <c r="D163">
        <v>1</v>
      </c>
      <c r="E163" t="s">
        <v>2333</v>
      </c>
      <c r="F163">
        <v>58</v>
      </c>
      <c r="G163">
        <v>0</v>
      </c>
      <c r="H163" t="s">
        <v>645</v>
      </c>
      <c r="I163" t="s">
        <v>2334</v>
      </c>
      <c r="J163" t="s">
        <v>2335</v>
      </c>
      <c r="K163" t="s">
        <v>2336</v>
      </c>
      <c r="L163" t="s">
        <v>725</v>
      </c>
      <c r="M163" t="s">
        <v>2337</v>
      </c>
      <c r="N163" t="s">
        <v>637</v>
      </c>
      <c r="O163" t="s">
        <v>646</v>
      </c>
      <c r="P163" t="s">
        <v>26</v>
      </c>
      <c r="Q163" t="s">
        <v>647</v>
      </c>
      <c r="R163" t="s">
        <v>638</v>
      </c>
      <c r="S163" t="s">
        <v>2338</v>
      </c>
      <c r="T163" t="s">
        <v>2339</v>
      </c>
    </row>
    <row r="164" spans="1:20" x14ac:dyDescent="0.25">
      <c r="A164" t="s">
        <v>239</v>
      </c>
      <c r="B164" t="s">
        <v>245</v>
      </c>
      <c r="C164">
        <v>159</v>
      </c>
      <c r="D164">
        <v>1</v>
      </c>
      <c r="E164" t="s">
        <v>2340</v>
      </c>
      <c r="F164">
        <v>129</v>
      </c>
      <c r="G164">
        <v>0</v>
      </c>
      <c r="H164" t="s">
        <v>636</v>
      </c>
      <c r="I164" t="s">
        <v>2341</v>
      </c>
      <c r="J164" t="s">
        <v>650</v>
      </c>
      <c r="K164" t="s">
        <v>637</v>
      </c>
      <c r="L164" t="s">
        <v>638</v>
      </c>
      <c r="M164" t="s">
        <v>2342</v>
      </c>
      <c r="N164" t="s">
        <v>637</v>
      </c>
      <c r="O164" t="s">
        <v>639</v>
      </c>
      <c r="P164" t="s">
        <v>5</v>
      </c>
      <c r="Q164" t="s">
        <v>640</v>
      </c>
      <c r="R164" t="s">
        <v>638</v>
      </c>
      <c r="S164" t="s">
        <v>2343</v>
      </c>
      <c r="T164" t="s">
        <v>2344</v>
      </c>
    </row>
    <row r="165" spans="1:20" x14ac:dyDescent="0.25">
      <c r="A165" t="s">
        <v>147</v>
      </c>
      <c r="B165" t="s">
        <v>148</v>
      </c>
      <c r="C165">
        <v>33.333333333333336</v>
      </c>
      <c r="D165">
        <v>3</v>
      </c>
      <c r="E165" t="s">
        <v>2345</v>
      </c>
      <c r="F165">
        <v>100</v>
      </c>
      <c r="G165">
        <v>0</v>
      </c>
      <c r="H165" t="s">
        <v>636</v>
      </c>
      <c r="I165" t="s">
        <v>2346</v>
      </c>
      <c r="J165" t="s">
        <v>657</v>
      </c>
      <c r="K165" t="s">
        <v>637</v>
      </c>
      <c r="L165" t="s">
        <v>638</v>
      </c>
      <c r="M165" t="s">
        <v>2342</v>
      </c>
      <c r="N165" t="s">
        <v>637</v>
      </c>
      <c r="O165" t="s">
        <v>639</v>
      </c>
      <c r="P165" t="s">
        <v>5</v>
      </c>
      <c r="Q165" t="s">
        <v>640</v>
      </c>
      <c r="R165" t="s">
        <v>638</v>
      </c>
      <c r="S165" t="s">
        <v>2347</v>
      </c>
      <c r="T165" t="s">
        <v>2342</v>
      </c>
    </row>
    <row r="166" spans="1:20" x14ac:dyDescent="0.25">
      <c r="A166" t="s">
        <v>22</v>
      </c>
      <c r="B166" t="s">
        <v>27</v>
      </c>
      <c r="C166">
        <v>66.333333333333329</v>
      </c>
      <c r="D166">
        <v>3</v>
      </c>
      <c r="E166" t="s">
        <v>2348</v>
      </c>
      <c r="F166">
        <v>197</v>
      </c>
      <c r="G166">
        <v>0</v>
      </c>
      <c r="H166" t="s">
        <v>636</v>
      </c>
      <c r="I166" t="s">
        <v>2349</v>
      </c>
      <c r="J166" t="s">
        <v>1827</v>
      </c>
      <c r="K166" t="s">
        <v>637</v>
      </c>
      <c r="L166" t="s">
        <v>638</v>
      </c>
      <c r="M166" t="s">
        <v>2350</v>
      </c>
      <c r="N166" t="s">
        <v>637</v>
      </c>
      <c r="O166" t="s">
        <v>639</v>
      </c>
      <c r="P166" t="s">
        <v>5</v>
      </c>
      <c r="Q166" t="s">
        <v>640</v>
      </c>
      <c r="R166" t="s">
        <v>638</v>
      </c>
      <c r="S166" t="s">
        <v>2351</v>
      </c>
      <c r="T166" t="s">
        <v>2350</v>
      </c>
    </row>
    <row r="167" spans="1:20" x14ac:dyDescent="0.25">
      <c r="A167" t="s">
        <v>239</v>
      </c>
      <c r="B167" t="s">
        <v>245</v>
      </c>
      <c r="C167">
        <v>159</v>
      </c>
      <c r="D167">
        <v>1</v>
      </c>
      <c r="E167" t="s">
        <v>2352</v>
      </c>
      <c r="F167">
        <v>99</v>
      </c>
      <c r="G167">
        <v>0</v>
      </c>
      <c r="H167" t="s">
        <v>636</v>
      </c>
      <c r="I167" t="s">
        <v>2353</v>
      </c>
      <c r="J167" t="s">
        <v>686</v>
      </c>
      <c r="K167" t="s">
        <v>637</v>
      </c>
      <c r="L167" t="s">
        <v>638</v>
      </c>
      <c r="M167" t="s">
        <v>2354</v>
      </c>
      <c r="N167" t="s">
        <v>637</v>
      </c>
      <c r="O167" t="s">
        <v>639</v>
      </c>
      <c r="P167" t="s">
        <v>5</v>
      </c>
      <c r="Q167" t="s">
        <v>640</v>
      </c>
      <c r="R167" t="s">
        <v>638</v>
      </c>
      <c r="S167" t="s">
        <v>2355</v>
      </c>
      <c r="T167" t="s">
        <v>2354</v>
      </c>
    </row>
    <row r="168" spans="1:20" x14ac:dyDescent="0.25">
      <c r="A168" t="s">
        <v>101</v>
      </c>
      <c r="B168" t="s">
        <v>74</v>
      </c>
      <c r="C168">
        <v>90</v>
      </c>
      <c r="D168">
        <v>2</v>
      </c>
      <c r="E168" t="s">
        <v>2356</v>
      </c>
      <c r="F168">
        <v>151</v>
      </c>
      <c r="G168">
        <v>7</v>
      </c>
      <c r="H168" t="s">
        <v>663</v>
      </c>
      <c r="I168" t="s">
        <v>2357</v>
      </c>
      <c r="J168" t="s">
        <v>2358</v>
      </c>
      <c r="K168" t="s">
        <v>738</v>
      </c>
      <c r="L168" t="s">
        <v>2359</v>
      </c>
      <c r="M168" t="s">
        <v>2360</v>
      </c>
      <c r="N168" t="s">
        <v>637</v>
      </c>
      <c r="O168" t="s">
        <v>664</v>
      </c>
      <c r="P168" t="s">
        <v>23</v>
      </c>
      <c r="Q168" t="s">
        <v>665</v>
      </c>
      <c r="R168" t="s">
        <v>638</v>
      </c>
      <c r="S168" t="s">
        <v>2361</v>
      </c>
      <c r="T168" t="s">
        <v>2360</v>
      </c>
    </row>
    <row r="169" spans="1:20" x14ac:dyDescent="0.25">
      <c r="A169" t="s">
        <v>18</v>
      </c>
      <c r="B169" t="s">
        <v>19</v>
      </c>
      <c r="C169">
        <v>66.666666666666671</v>
      </c>
      <c r="D169">
        <v>3</v>
      </c>
      <c r="E169" t="s">
        <v>2362</v>
      </c>
      <c r="F169">
        <v>100</v>
      </c>
      <c r="G169">
        <v>0</v>
      </c>
      <c r="H169" t="s">
        <v>636</v>
      </c>
      <c r="I169" t="s">
        <v>2363</v>
      </c>
      <c r="J169" t="s">
        <v>662</v>
      </c>
      <c r="K169" t="s">
        <v>637</v>
      </c>
      <c r="L169" t="s">
        <v>638</v>
      </c>
      <c r="M169" t="s">
        <v>2364</v>
      </c>
      <c r="N169" t="s">
        <v>637</v>
      </c>
      <c r="O169" t="s">
        <v>639</v>
      </c>
      <c r="P169" t="s">
        <v>5</v>
      </c>
      <c r="Q169" t="s">
        <v>640</v>
      </c>
      <c r="R169" t="s">
        <v>638</v>
      </c>
      <c r="S169" t="s">
        <v>2365</v>
      </c>
      <c r="T169" t="s">
        <v>2364</v>
      </c>
    </row>
    <row r="170" spans="1:20" x14ac:dyDescent="0.25">
      <c r="A170" t="s">
        <v>241</v>
      </c>
      <c r="B170" t="s">
        <v>247</v>
      </c>
      <c r="C170">
        <v>139</v>
      </c>
      <c r="D170">
        <v>1</v>
      </c>
      <c r="E170" t="s">
        <v>2366</v>
      </c>
      <c r="F170">
        <v>215</v>
      </c>
      <c r="G170">
        <v>0</v>
      </c>
      <c r="H170" t="s">
        <v>697</v>
      </c>
      <c r="I170" t="s">
        <v>2367</v>
      </c>
      <c r="J170" t="s">
        <v>2368</v>
      </c>
      <c r="K170" t="s">
        <v>1700</v>
      </c>
      <c r="L170" t="s">
        <v>2369</v>
      </c>
      <c r="M170" t="s">
        <v>2370</v>
      </c>
      <c r="N170" t="s">
        <v>761</v>
      </c>
      <c r="O170" t="s">
        <v>691</v>
      </c>
      <c r="P170" t="s">
        <v>692</v>
      </c>
      <c r="Q170" t="s">
        <v>693</v>
      </c>
      <c r="R170" t="s">
        <v>638</v>
      </c>
      <c r="S170" t="s">
        <v>2371</v>
      </c>
      <c r="T170" t="s">
        <v>2372</v>
      </c>
    </row>
    <row r="171" spans="1:20" x14ac:dyDescent="0.25">
      <c r="A171" t="s">
        <v>239</v>
      </c>
      <c r="B171" t="s">
        <v>245</v>
      </c>
      <c r="C171">
        <v>139</v>
      </c>
      <c r="D171">
        <v>1</v>
      </c>
      <c r="E171" t="s">
        <v>2366</v>
      </c>
      <c r="F171">
        <v>215</v>
      </c>
      <c r="G171">
        <v>0</v>
      </c>
      <c r="H171" t="s">
        <v>697</v>
      </c>
      <c r="I171" t="s">
        <v>2367</v>
      </c>
      <c r="J171" t="s">
        <v>2368</v>
      </c>
      <c r="K171" t="s">
        <v>1700</v>
      </c>
      <c r="L171" t="s">
        <v>2369</v>
      </c>
      <c r="M171" t="s">
        <v>2370</v>
      </c>
      <c r="N171" t="s">
        <v>761</v>
      </c>
      <c r="O171" t="s">
        <v>691</v>
      </c>
      <c r="P171" t="s">
        <v>692</v>
      </c>
      <c r="Q171" t="s">
        <v>693</v>
      </c>
      <c r="R171" t="s">
        <v>638</v>
      </c>
      <c r="S171" t="s">
        <v>2371</v>
      </c>
      <c r="T171" t="s">
        <v>2372</v>
      </c>
    </row>
    <row r="172" spans="1:20" x14ac:dyDescent="0.25">
      <c r="A172" t="s">
        <v>147</v>
      </c>
      <c r="B172" t="s">
        <v>148</v>
      </c>
      <c r="C172">
        <v>50</v>
      </c>
      <c r="D172">
        <v>6</v>
      </c>
      <c r="E172" t="s">
        <v>2373</v>
      </c>
      <c r="F172">
        <v>200</v>
      </c>
      <c r="G172">
        <v>0</v>
      </c>
      <c r="H172" t="s">
        <v>636</v>
      </c>
      <c r="I172" t="s">
        <v>2374</v>
      </c>
      <c r="J172" t="s">
        <v>648</v>
      </c>
      <c r="K172" t="s">
        <v>637</v>
      </c>
      <c r="L172" t="s">
        <v>638</v>
      </c>
      <c r="M172" t="s">
        <v>2372</v>
      </c>
      <c r="N172" t="s">
        <v>637</v>
      </c>
      <c r="O172" t="s">
        <v>639</v>
      </c>
      <c r="P172" t="s">
        <v>5</v>
      </c>
      <c r="Q172" t="s">
        <v>640</v>
      </c>
      <c r="R172" t="s">
        <v>638</v>
      </c>
      <c r="S172" t="s">
        <v>2375</v>
      </c>
      <c r="T172" t="s">
        <v>2372</v>
      </c>
    </row>
    <row r="173" spans="1:20" x14ac:dyDescent="0.25">
      <c r="A173" t="s">
        <v>18</v>
      </c>
      <c r="B173" t="s">
        <v>19</v>
      </c>
      <c r="C173">
        <v>33</v>
      </c>
      <c r="D173">
        <v>10</v>
      </c>
      <c r="E173" t="s">
        <v>2376</v>
      </c>
      <c r="F173">
        <v>351.12</v>
      </c>
      <c r="G173">
        <v>0</v>
      </c>
      <c r="H173" t="s">
        <v>636</v>
      </c>
      <c r="I173" t="s">
        <v>873</v>
      </c>
      <c r="J173" t="s">
        <v>715</v>
      </c>
      <c r="K173" t="s">
        <v>637</v>
      </c>
      <c r="L173" t="s">
        <v>638</v>
      </c>
      <c r="M173" t="s">
        <v>2377</v>
      </c>
      <c r="N173" t="s">
        <v>637</v>
      </c>
      <c r="O173" t="s">
        <v>639</v>
      </c>
      <c r="P173" t="s">
        <v>5</v>
      </c>
      <c r="Q173" t="s">
        <v>640</v>
      </c>
      <c r="R173" t="s">
        <v>638</v>
      </c>
      <c r="S173" t="s">
        <v>2378</v>
      </c>
      <c r="T173" t="s">
        <v>2377</v>
      </c>
    </row>
    <row r="174" spans="1:20" x14ac:dyDescent="0.25">
      <c r="A174" t="s">
        <v>22</v>
      </c>
      <c r="B174" t="s">
        <v>27</v>
      </c>
      <c r="C174">
        <v>80</v>
      </c>
      <c r="D174">
        <v>1</v>
      </c>
      <c r="E174" t="s">
        <v>2379</v>
      </c>
      <c r="F174">
        <v>80</v>
      </c>
      <c r="G174">
        <v>0</v>
      </c>
      <c r="H174" t="s">
        <v>645</v>
      </c>
      <c r="I174" t="s">
        <v>764</v>
      </c>
      <c r="J174" t="s">
        <v>876</v>
      </c>
      <c r="K174" t="s">
        <v>847</v>
      </c>
      <c r="L174" t="s">
        <v>728</v>
      </c>
      <c r="M174" t="s">
        <v>2380</v>
      </c>
      <c r="N174" t="s">
        <v>637</v>
      </c>
      <c r="O174" t="s">
        <v>646</v>
      </c>
      <c r="P174" t="s">
        <v>26</v>
      </c>
      <c r="Q174" t="s">
        <v>647</v>
      </c>
      <c r="R174" t="s">
        <v>638</v>
      </c>
      <c r="S174" t="s">
        <v>2381</v>
      </c>
      <c r="T174" t="s">
        <v>2382</v>
      </c>
    </row>
    <row r="175" spans="1:20" x14ac:dyDescent="0.25">
      <c r="A175" t="s">
        <v>147</v>
      </c>
      <c r="B175" t="s">
        <v>148</v>
      </c>
      <c r="C175">
        <v>50</v>
      </c>
      <c r="D175">
        <v>6</v>
      </c>
      <c r="E175" t="s">
        <v>2383</v>
      </c>
      <c r="F175">
        <v>200</v>
      </c>
      <c r="G175">
        <v>0</v>
      </c>
      <c r="H175" t="s">
        <v>636</v>
      </c>
      <c r="I175" t="s">
        <v>2384</v>
      </c>
      <c r="J175" t="s">
        <v>653</v>
      </c>
      <c r="K175" t="s">
        <v>637</v>
      </c>
      <c r="L175" t="s">
        <v>638</v>
      </c>
      <c r="M175" t="s">
        <v>2370</v>
      </c>
      <c r="N175" t="s">
        <v>637</v>
      </c>
      <c r="O175" t="s">
        <v>639</v>
      </c>
      <c r="P175" t="s">
        <v>5</v>
      </c>
      <c r="Q175" t="s">
        <v>640</v>
      </c>
      <c r="R175" t="s">
        <v>638</v>
      </c>
      <c r="S175" t="s">
        <v>2385</v>
      </c>
      <c r="T175" t="s">
        <v>2370</v>
      </c>
    </row>
    <row r="176" spans="1:20" x14ac:dyDescent="0.25">
      <c r="A176" t="s">
        <v>18</v>
      </c>
      <c r="B176" t="s">
        <v>19</v>
      </c>
      <c r="C176">
        <v>66.666666666666671</v>
      </c>
      <c r="D176">
        <v>3</v>
      </c>
      <c r="E176" t="s">
        <v>2386</v>
      </c>
      <c r="F176">
        <v>100</v>
      </c>
      <c r="G176">
        <v>0</v>
      </c>
      <c r="H176" t="s">
        <v>636</v>
      </c>
      <c r="I176" t="s">
        <v>2387</v>
      </c>
      <c r="J176" t="s">
        <v>673</v>
      </c>
      <c r="K176" t="s">
        <v>637</v>
      </c>
      <c r="L176" t="s">
        <v>638</v>
      </c>
      <c r="M176" t="s">
        <v>2370</v>
      </c>
      <c r="N176" t="s">
        <v>637</v>
      </c>
      <c r="O176" t="s">
        <v>639</v>
      </c>
      <c r="P176" t="s">
        <v>5</v>
      </c>
      <c r="Q176" t="s">
        <v>640</v>
      </c>
      <c r="R176" t="s">
        <v>638</v>
      </c>
      <c r="S176" t="s">
        <v>2388</v>
      </c>
      <c r="T176" t="s">
        <v>2370</v>
      </c>
    </row>
    <row r="177" spans="1:20" x14ac:dyDescent="0.25">
      <c r="A177" t="s">
        <v>18</v>
      </c>
      <c r="B177" t="s">
        <v>19</v>
      </c>
      <c r="C177">
        <v>66.666666666666671</v>
      </c>
      <c r="D177">
        <v>3</v>
      </c>
      <c r="E177" t="s">
        <v>2389</v>
      </c>
      <c r="F177">
        <v>200</v>
      </c>
      <c r="G177">
        <v>0</v>
      </c>
      <c r="H177" t="s">
        <v>636</v>
      </c>
      <c r="I177" t="s">
        <v>2390</v>
      </c>
      <c r="J177" t="s">
        <v>678</v>
      </c>
      <c r="K177" t="s">
        <v>637</v>
      </c>
      <c r="L177" t="s">
        <v>638</v>
      </c>
      <c r="M177" t="s">
        <v>2391</v>
      </c>
      <c r="N177" t="s">
        <v>637</v>
      </c>
      <c r="O177" t="s">
        <v>643</v>
      </c>
      <c r="P177" t="s">
        <v>5</v>
      </c>
      <c r="Q177" t="s">
        <v>644</v>
      </c>
      <c r="R177" t="s">
        <v>638</v>
      </c>
      <c r="S177" t="s">
        <v>2392</v>
      </c>
      <c r="T177" t="s">
        <v>2391</v>
      </c>
    </row>
    <row r="178" spans="1:20" x14ac:dyDescent="0.25">
      <c r="A178" t="s">
        <v>147</v>
      </c>
      <c r="B178" t="s">
        <v>148</v>
      </c>
      <c r="C178">
        <v>33.333333333333336</v>
      </c>
      <c r="D178">
        <v>3</v>
      </c>
      <c r="E178" t="s">
        <v>2389</v>
      </c>
      <c r="F178">
        <v>200</v>
      </c>
      <c r="G178">
        <v>0</v>
      </c>
      <c r="H178" t="s">
        <v>636</v>
      </c>
      <c r="I178" t="s">
        <v>2390</v>
      </c>
      <c r="J178" t="s">
        <v>678</v>
      </c>
      <c r="K178" t="s">
        <v>637</v>
      </c>
      <c r="L178" t="s">
        <v>638</v>
      </c>
      <c r="M178" t="s">
        <v>2391</v>
      </c>
      <c r="N178" t="s">
        <v>637</v>
      </c>
      <c r="O178" t="s">
        <v>643</v>
      </c>
      <c r="P178" t="s">
        <v>5</v>
      </c>
      <c r="Q178" t="s">
        <v>644</v>
      </c>
      <c r="R178" t="s">
        <v>638</v>
      </c>
      <c r="S178" t="s">
        <v>2392</v>
      </c>
      <c r="T178" t="s">
        <v>2391</v>
      </c>
    </row>
    <row r="179" spans="1:20" x14ac:dyDescent="0.25">
      <c r="A179" t="s">
        <v>22</v>
      </c>
      <c r="B179" t="s">
        <v>27</v>
      </c>
      <c r="C179">
        <v>120</v>
      </c>
      <c r="D179">
        <v>1</v>
      </c>
      <c r="E179" t="s">
        <v>2393</v>
      </c>
      <c r="F179">
        <v>100</v>
      </c>
      <c r="G179">
        <v>0</v>
      </c>
      <c r="H179" t="s">
        <v>636</v>
      </c>
      <c r="I179" t="s">
        <v>2394</v>
      </c>
      <c r="J179" t="s">
        <v>2395</v>
      </c>
      <c r="K179" t="s">
        <v>637</v>
      </c>
      <c r="L179" t="s">
        <v>638</v>
      </c>
      <c r="M179" t="s">
        <v>2396</v>
      </c>
      <c r="N179" t="s">
        <v>637</v>
      </c>
      <c r="O179" t="s">
        <v>639</v>
      </c>
      <c r="P179" t="s">
        <v>5</v>
      </c>
      <c r="Q179" t="s">
        <v>640</v>
      </c>
      <c r="R179" t="s">
        <v>638</v>
      </c>
      <c r="S179" t="s">
        <v>2397</v>
      </c>
      <c r="T179" t="s">
        <v>2396</v>
      </c>
    </row>
    <row r="180" spans="1:20" x14ac:dyDescent="0.25">
      <c r="A180" t="s">
        <v>99</v>
      </c>
      <c r="B180" t="s">
        <v>100</v>
      </c>
      <c r="C180">
        <v>10</v>
      </c>
      <c r="D180">
        <v>30</v>
      </c>
      <c r="E180" t="s">
        <v>2398</v>
      </c>
      <c r="F180">
        <v>333</v>
      </c>
      <c r="G180">
        <v>0</v>
      </c>
      <c r="H180" t="s">
        <v>645</v>
      </c>
      <c r="I180" t="s">
        <v>2399</v>
      </c>
      <c r="J180" t="s">
        <v>2400</v>
      </c>
      <c r="K180" t="s">
        <v>2401</v>
      </c>
      <c r="L180" t="s">
        <v>800</v>
      </c>
      <c r="M180" t="s">
        <v>2402</v>
      </c>
      <c r="N180" t="s">
        <v>637</v>
      </c>
      <c r="O180" t="s">
        <v>646</v>
      </c>
      <c r="P180" t="s">
        <v>26</v>
      </c>
      <c r="Q180" t="s">
        <v>647</v>
      </c>
      <c r="R180" t="s">
        <v>638</v>
      </c>
      <c r="S180" t="s">
        <v>2403</v>
      </c>
      <c r="T180" t="s">
        <v>2402</v>
      </c>
    </row>
    <row r="181" spans="1:20" x14ac:dyDescent="0.25">
      <c r="A181" t="s">
        <v>22</v>
      </c>
      <c r="B181" t="s">
        <v>27</v>
      </c>
      <c r="C181">
        <v>66.333333333333329</v>
      </c>
      <c r="D181">
        <v>3</v>
      </c>
      <c r="E181" t="s">
        <v>2404</v>
      </c>
      <c r="F181">
        <v>197</v>
      </c>
      <c r="G181">
        <v>0</v>
      </c>
      <c r="H181" t="s">
        <v>636</v>
      </c>
      <c r="I181" t="s">
        <v>2405</v>
      </c>
      <c r="J181" t="s">
        <v>2061</v>
      </c>
      <c r="K181" t="s">
        <v>637</v>
      </c>
      <c r="L181" t="s">
        <v>638</v>
      </c>
      <c r="M181" t="s">
        <v>2406</v>
      </c>
      <c r="N181" t="s">
        <v>637</v>
      </c>
      <c r="O181" t="s">
        <v>639</v>
      </c>
      <c r="P181" t="s">
        <v>5</v>
      </c>
      <c r="Q181" t="s">
        <v>640</v>
      </c>
      <c r="R181" t="s">
        <v>638</v>
      </c>
      <c r="S181" t="s">
        <v>2407</v>
      </c>
      <c r="T181" t="s">
        <v>2406</v>
      </c>
    </row>
    <row r="182" spans="1:20" x14ac:dyDescent="0.25">
      <c r="A182" t="s">
        <v>22</v>
      </c>
      <c r="B182" t="s">
        <v>27</v>
      </c>
      <c r="C182">
        <v>66.333333333333329</v>
      </c>
      <c r="D182">
        <v>3</v>
      </c>
      <c r="E182" t="s">
        <v>2408</v>
      </c>
      <c r="F182">
        <v>1157.5</v>
      </c>
      <c r="G182">
        <v>25</v>
      </c>
      <c r="H182" t="s">
        <v>663</v>
      </c>
      <c r="I182" t="s">
        <v>2409</v>
      </c>
      <c r="J182" t="s">
        <v>2410</v>
      </c>
      <c r="K182" t="s">
        <v>760</v>
      </c>
      <c r="L182" t="s">
        <v>2411</v>
      </c>
      <c r="M182" t="s">
        <v>2412</v>
      </c>
      <c r="N182" t="s">
        <v>637</v>
      </c>
      <c r="O182" t="s">
        <v>664</v>
      </c>
      <c r="P182" t="s">
        <v>23</v>
      </c>
      <c r="Q182" t="s">
        <v>665</v>
      </c>
      <c r="R182" t="s">
        <v>638</v>
      </c>
      <c r="S182" t="s">
        <v>2413</v>
      </c>
      <c r="T182" t="s">
        <v>2412</v>
      </c>
    </row>
    <row r="183" spans="1:20" x14ac:dyDescent="0.25">
      <c r="A183" t="s">
        <v>22</v>
      </c>
      <c r="B183" t="s">
        <v>27</v>
      </c>
      <c r="C183">
        <v>66.333333333333329</v>
      </c>
      <c r="D183">
        <v>3</v>
      </c>
      <c r="E183" t="s">
        <v>2408</v>
      </c>
      <c r="F183">
        <v>1157.5</v>
      </c>
      <c r="G183">
        <v>25</v>
      </c>
      <c r="H183" t="s">
        <v>663</v>
      </c>
      <c r="I183" t="s">
        <v>2409</v>
      </c>
      <c r="J183" t="s">
        <v>2410</v>
      </c>
      <c r="K183" t="s">
        <v>760</v>
      </c>
      <c r="L183" t="s">
        <v>2411</v>
      </c>
      <c r="M183" t="s">
        <v>2412</v>
      </c>
      <c r="N183" t="s">
        <v>637</v>
      </c>
      <c r="O183" t="s">
        <v>664</v>
      </c>
      <c r="P183" t="s">
        <v>23</v>
      </c>
      <c r="Q183" t="s">
        <v>665</v>
      </c>
      <c r="R183" t="s">
        <v>638</v>
      </c>
      <c r="S183" t="s">
        <v>2413</v>
      </c>
      <c r="T183" t="s">
        <v>2412</v>
      </c>
    </row>
    <row r="184" spans="1:20" x14ac:dyDescent="0.25">
      <c r="A184" t="s">
        <v>22</v>
      </c>
      <c r="B184" t="s">
        <v>27</v>
      </c>
      <c r="C184">
        <v>66.333333333333329</v>
      </c>
      <c r="D184">
        <v>3</v>
      </c>
      <c r="E184" t="s">
        <v>2408</v>
      </c>
      <c r="F184">
        <v>1157.5</v>
      </c>
      <c r="G184">
        <v>25</v>
      </c>
      <c r="H184" t="s">
        <v>663</v>
      </c>
      <c r="I184" t="s">
        <v>2409</v>
      </c>
      <c r="J184" t="s">
        <v>2410</v>
      </c>
      <c r="K184" t="s">
        <v>760</v>
      </c>
      <c r="L184" t="s">
        <v>2411</v>
      </c>
      <c r="M184" t="s">
        <v>2412</v>
      </c>
      <c r="N184" t="s">
        <v>637</v>
      </c>
      <c r="O184" t="s">
        <v>664</v>
      </c>
      <c r="P184" t="s">
        <v>23</v>
      </c>
      <c r="Q184" t="s">
        <v>665</v>
      </c>
      <c r="R184" t="s">
        <v>638</v>
      </c>
      <c r="S184" t="s">
        <v>2413</v>
      </c>
      <c r="T184" t="s">
        <v>2412</v>
      </c>
    </row>
    <row r="185" spans="1:20" x14ac:dyDescent="0.25">
      <c r="A185" t="s">
        <v>22</v>
      </c>
      <c r="B185" t="s">
        <v>27</v>
      </c>
      <c r="C185">
        <v>66.333333333333329</v>
      </c>
      <c r="D185">
        <v>3</v>
      </c>
      <c r="E185" t="s">
        <v>2408</v>
      </c>
      <c r="F185">
        <v>1157.5</v>
      </c>
      <c r="G185">
        <v>25</v>
      </c>
      <c r="H185" t="s">
        <v>663</v>
      </c>
      <c r="I185" t="s">
        <v>2409</v>
      </c>
      <c r="J185" t="s">
        <v>2410</v>
      </c>
      <c r="K185" t="s">
        <v>760</v>
      </c>
      <c r="L185" t="s">
        <v>2411</v>
      </c>
      <c r="M185" t="s">
        <v>2412</v>
      </c>
      <c r="N185" t="s">
        <v>637</v>
      </c>
      <c r="O185" t="s">
        <v>664</v>
      </c>
      <c r="P185" t="s">
        <v>23</v>
      </c>
      <c r="Q185" t="s">
        <v>665</v>
      </c>
      <c r="R185" t="s">
        <v>638</v>
      </c>
      <c r="S185" t="s">
        <v>2413</v>
      </c>
      <c r="T185" t="s">
        <v>2412</v>
      </c>
    </row>
    <row r="186" spans="1:20" x14ac:dyDescent="0.25">
      <c r="A186" t="s">
        <v>22</v>
      </c>
      <c r="B186" t="s">
        <v>27</v>
      </c>
      <c r="C186">
        <v>66.333333333333329</v>
      </c>
      <c r="D186">
        <v>3</v>
      </c>
      <c r="E186" t="s">
        <v>2408</v>
      </c>
      <c r="F186">
        <v>1157.5</v>
      </c>
      <c r="G186">
        <v>25</v>
      </c>
      <c r="H186" t="s">
        <v>663</v>
      </c>
      <c r="I186" t="s">
        <v>2409</v>
      </c>
      <c r="J186" t="s">
        <v>2410</v>
      </c>
      <c r="K186" t="s">
        <v>760</v>
      </c>
      <c r="L186" t="s">
        <v>2411</v>
      </c>
      <c r="M186" t="s">
        <v>2412</v>
      </c>
      <c r="N186" t="s">
        <v>637</v>
      </c>
      <c r="O186" t="s">
        <v>664</v>
      </c>
      <c r="P186" t="s">
        <v>23</v>
      </c>
      <c r="Q186" t="s">
        <v>665</v>
      </c>
      <c r="R186" t="s">
        <v>638</v>
      </c>
      <c r="S186" t="s">
        <v>2413</v>
      </c>
      <c r="T186" t="s">
        <v>2412</v>
      </c>
    </row>
    <row r="187" spans="1:20" x14ac:dyDescent="0.25">
      <c r="A187" t="s">
        <v>239</v>
      </c>
      <c r="B187" t="s">
        <v>245</v>
      </c>
      <c r="C187">
        <v>139</v>
      </c>
      <c r="D187">
        <v>1</v>
      </c>
      <c r="E187" t="s">
        <v>2414</v>
      </c>
      <c r="F187">
        <v>139</v>
      </c>
      <c r="G187">
        <v>0</v>
      </c>
      <c r="H187" t="s">
        <v>645</v>
      </c>
      <c r="I187" t="s">
        <v>2415</v>
      </c>
      <c r="J187" t="s">
        <v>2416</v>
      </c>
      <c r="K187" t="s">
        <v>2417</v>
      </c>
      <c r="L187" t="s">
        <v>2418</v>
      </c>
      <c r="M187" t="s">
        <v>2419</v>
      </c>
      <c r="N187" t="s">
        <v>637</v>
      </c>
      <c r="O187" t="s">
        <v>646</v>
      </c>
      <c r="P187" t="s">
        <v>26</v>
      </c>
      <c r="Q187" t="s">
        <v>647</v>
      </c>
      <c r="R187" t="s">
        <v>638</v>
      </c>
      <c r="S187" t="s">
        <v>2420</v>
      </c>
      <c r="T187" t="s">
        <v>2419</v>
      </c>
    </row>
    <row r="188" spans="1:20" x14ac:dyDescent="0.25">
      <c r="A188" t="s">
        <v>18</v>
      </c>
      <c r="B188" t="s">
        <v>19</v>
      </c>
      <c r="C188">
        <v>66.666666666666671</v>
      </c>
      <c r="D188">
        <v>3</v>
      </c>
      <c r="E188" t="s">
        <v>2421</v>
      </c>
      <c r="F188">
        <v>100</v>
      </c>
      <c r="G188">
        <v>0</v>
      </c>
      <c r="H188" t="s">
        <v>636</v>
      </c>
      <c r="I188" t="s">
        <v>2422</v>
      </c>
      <c r="J188" t="s">
        <v>2423</v>
      </c>
      <c r="K188" t="s">
        <v>637</v>
      </c>
      <c r="L188" t="s">
        <v>638</v>
      </c>
      <c r="M188" t="s">
        <v>2424</v>
      </c>
      <c r="N188" t="s">
        <v>637</v>
      </c>
      <c r="O188" t="s">
        <v>643</v>
      </c>
      <c r="P188" t="s">
        <v>5</v>
      </c>
      <c r="Q188" t="s">
        <v>644</v>
      </c>
      <c r="R188" t="s">
        <v>638</v>
      </c>
      <c r="S188" t="s">
        <v>2425</v>
      </c>
      <c r="T188" t="s">
        <v>2426</v>
      </c>
    </row>
    <row r="189" spans="1:20" x14ac:dyDescent="0.25">
      <c r="A189" t="s">
        <v>18</v>
      </c>
      <c r="B189" t="s">
        <v>19</v>
      </c>
      <c r="C189">
        <v>66.666666666666671</v>
      </c>
      <c r="D189">
        <v>3</v>
      </c>
      <c r="E189" t="s">
        <v>2427</v>
      </c>
      <c r="F189">
        <v>100</v>
      </c>
      <c r="G189">
        <v>0</v>
      </c>
      <c r="H189" t="s">
        <v>636</v>
      </c>
      <c r="I189" t="s">
        <v>2428</v>
      </c>
      <c r="J189" t="s">
        <v>668</v>
      </c>
      <c r="K189" t="s">
        <v>637</v>
      </c>
      <c r="L189" t="s">
        <v>638</v>
      </c>
      <c r="M189" t="s">
        <v>2429</v>
      </c>
      <c r="N189" t="s">
        <v>637</v>
      </c>
      <c r="O189" t="s">
        <v>643</v>
      </c>
      <c r="P189" t="s">
        <v>5</v>
      </c>
      <c r="Q189" t="s">
        <v>644</v>
      </c>
      <c r="R189" t="s">
        <v>638</v>
      </c>
      <c r="S189" t="s">
        <v>2430</v>
      </c>
      <c r="T189" t="s">
        <v>2429</v>
      </c>
    </row>
    <row r="190" spans="1:20" x14ac:dyDescent="0.25">
      <c r="A190" t="s">
        <v>240</v>
      </c>
      <c r="B190" t="s">
        <v>690</v>
      </c>
      <c r="C190">
        <v>0</v>
      </c>
      <c r="D190">
        <v>1</v>
      </c>
      <c r="E190" t="s">
        <v>2431</v>
      </c>
      <c r="F190">
        <v>7</v>
      </c>
      <c r="G190">
        <v>7</v>
      </c>
      <c r="H190" t="s">
        <v>663</v>
      </c>
      <c r="I190" t="s">
        <v>2432</v>
      </c>
      <c r="J190" t="s">
        <v>2433</v>
      </c>
      <c r="K190" t="s">
        <v>2434</v>
      </c>
      <c r="L190" t="s">
        <v>2435</v>
      </c>
      <c r="M190" t="s">
        <v>2436</v>
      </c>
      <c r="N190" t="s">
        <v>637</v>
      </c>
      <c r="O190" t="s">
        <v>664</v>
      </c>
      <c r="P190" t="s">
        <v>23</v>
      </c>
      <c r="Q190" t="s">
        <v>665</v>
      </c>
      <c r="R190" t="s">
        <v>638</v>
      </c>
      <c r="S190" t="s">
        <v>2437</v>
      </c>
      <c r="T190" t="s">
        <v>2438</v>
      </c>
    </row>
    <row r="191" spans="1:20" x14ac:dyDescent="0.25">
      <c r="A191" t="s">
        <v>147</v>
      </c>
      <c r="B191" t="s">
        <v>148</v>
      </c>
      <c r="C191">
        <v>50</v>
      </c>
      <c r="D191">
        <v>6</v>
      </c>
      <c r="E191" t="s">
        <v>2439</v>
      </c>
      <c r="F191">
        <v>200</v>
      </c>
      <c r="G191">
        <v>0</v>
      </c>
      <c r="H191" t="s">
        <v>636</v>
      </c>
      <c r="I191" t="s">
        <v>2440</v>
      </c>
      <c r="J191" t="s">
        <v>2441</v>
      </c>
      <c r="K191" t="s">
        <v>637</v>
      </c>
      <c r="L191" t="s">
        <v>638</v>
      </c>
      <c r="M191" t="s">
        <v>2438</v>
      </c>
      <c r="N191" t="s">
        <v>637</v>
      </c>
      <c r="O191" t="s">
        <v>639</v>
      </c>
      <c r="P191" t="s">
        <v>5</v>
      </c>
      <c r="Q191" t="s">
        <v>640</v>
      </c>
      <c r="R191" t="s">
        <v>638</v>
      </c>
      <c r="S191" t="s">
        <v>2442</v>
      </c>
      <c r="T191" t="s">
        <v>2438</v>
      </c>
    </row>
    <row r="192" spans="1:20" x14ac:dyDescent="0.25">
      <c r="A192" t="s">
        <v>600</v>
      </c>
      <c r="B192" t="s">
        <v>601</v>
      </c>
      <c r="C192">
        <v>139</v>
      </c>
      <c r="D192">
        <v>1</v>
      </c>
      <c r="E192" t="s">
        <v>2443</v>
      </c>
      <c r="F192">
        <v>430</v>
      </c>
      <c r="G192">
        <v>0</v>
      </c>
      <c r="H192" t="s">
        <v>697</v>
      </c>
      <c r="I192" t="s">
        <v>2444</v>
      </c>
      <c r="J192" t="s">
        <v>2445</v>
      </c>
      <c r="K192" t="s">
        <v>2446</v>
      </c>
      <c r="L192" t="s">
        <v>2447</v>
      </c>
      <c r="M192" t="s">
        <v>2448</v>
      </c>
      <c r="N192" t="s">
        <v>761</v>
      </c>
      <c r="O192" t="s">
        <v>691</v>
      </c>
      <c r="P192" t="s">
        <v>692</v>
      </c>
      <c r="Q192" t="s">
        <v>693</v>
      </c>
      <c r="R192" t="s">
        <v>638</v>
      </c>
      <c r="S192" t="s">
        <v>2449</v>
      </c>
      <c r="T192" t="s">
        <v>2450</v>
      </c>
    </row>
    <row r="193" spans="1:20" x14ac:dyDescent="0.25">
      <c r="A193" t="s">
        <v>241</v>
      </c>
      <c r="B193" t="s">
        <v>247</v>
      </c>
      <c r="C193">
        <v>139</v>
      </c>
      <c r="D193">
        <v>1</v>
      </c>
      <c r="E193" t="s">
        <v>2443</v>
      </c>
      <c r="F193">
        <v>430</v>
      </c>
      <c r="G193">
        <v>0</v>
      </c>
      <c r="H193" t="s">
        <v>697</v>
      </c>
      <c r="I193" t="s">
        <v>2444</v>
      </c>
      <c r="J193" t="s">
        <v>2445</v>
      </c>
      <c r="K193" t="s">
        <v>2446</v>
      </c>
      <c r="L193" t="s">
        <v>2447</v>
      </c>
      <c r="M193" t="s">
        <v>2448</v>
      </c>
      <c r="N193" t="s">
        <v>761</v>
      </c>
      <c r="O193" t="s">
        <v>691</v>
      </c>
      <c r="P193" t="s">
        <v>692</v>
      </c>
      <c r="Q193" t="s">
        <v>693</v>
      </c>
      <c r="R193" t="s">
        <v>638</v>
      </c>
      <c r="S193" t="s">
        <v>2449</v>
      </c>
      <c r="T193" t="s">
        <v>2450</v>
      </c>
    </row>
    <row r="194" spans="1:20" x14ac:dyDescent="0.25">
      <c r="A194" t="s">
        <v>240</v>
      </c>
      <c r="B194" t="s">
        <v>246</v>
      </c>
      <c r="C194">
        <v>139</v>
      </c>
      <c r="D194">
        <v>1</v>
      </c>
      <c r="E194" t="s">
        <v>2443</v>
      </c>
      <c r="F194">
        <v>430</v>
      </c>
      <c r="G194">
        <v>0</v>
      </c>
      <c r="H194" t="s">
        <v>697</v>
      </c>
      <c r="I194" t="s">
        <v>2444</v>
      </c>
      <c r="J194" t="s">
        <v>2445</v>
      </c>
      <c r="K194" t="s">
        <v>2446</v>
      </c>
      <c r="L194" t="s">
        <v>2447</v>
      </c>
      <c r="M194" t="s">
        <v>2448</v>
      </c>
      <c r="N194" t="s">
        <v>761</v>
      </c>
      <c r="O194" t="s">
        <v>691</v>
      </c>
      <c r="P194" t="s">
        <v>692</v>
      </c>
      <c r="Q194" t="s">
        <v>693</v>
      </c>
      <c r="R194" t="s">
        <v>638</v>
      </c>
      <c r="S194" t="s">
        <v>2449</v>
      </c>
      <c r="T194" t="s">
        <v>2450</v>
      </c>
    </row>
    <row r="195" spans="1:20" x14ac:dyDescent="0.25">
      <c r="A195" t="s">
        <v>239</v>
      </c>
      <c r="B195" t="s">
        <v>245</v>
      </c>
      <c r="C195">
        <v>139</v>
      </c>
      <c r="D195">
        <v>1</v>
      </c>
      <c r="E195" t="s">
        <v>2443</v>
      </c>
      <c r="F195">
        <v>430</v>
      </c>
      <c r="G195">
        <v>0</v>
      </c>
      <c r="H195" t="s">
        <v>697</v>
      </c>
      <c r="I195" t="s">
        <v>2444</v>
      </c>
      <c r="J195" t="s">
        <v>2445</v>
      </c>
      <c r="K195" t="s">
        <v>2446</v>
      </c>
      <c r="L195" t="s">
        <v>2447</v>
      </c>
      <c r="M195" t="s">
        <v>2448</v>
      </c>
      <c r="N195" t="s">
        <v>761</v>
      </c>
      <c r="O195" t="s">
        <v>691</v>
      </c>
      <c r="P195" t="s">
        <v>692</v>
      </c>
      <c r="Q195" t="s">
        <v>693</v>
      </c>
      <c r="R195" t="s">
        <v>638</v>
      </c>
      <c r="S195" t="s">
        <v>2449</v>
      </c>
      <c r="T195" t="s">
        <v>2450</v>
      </c>
    </row>
    <row r="196" spans="1:20" x14ac:dyDescent="0.25">
      <c r="A196" t="s">
        <v>147</v>
      </c>
      <c r="B196" t="s">
        <v>148</v>
      </c>
      <c r="C196">
        <v>33.333333333333336</v>
      </c>
      <c r="D196">
        <v>3</v>
      </c>
      <c r="E196" t="s">
        <v>2451</v>
      </c>
      <c r="F196">
        <v>385</v>
      </c>
      <c r="G196">
        <v>0</v>
      </c>
      <c r="H196" t="s">
        <v>645</v>
      </c>
      <c r="I196" t="s">
        <v>2452</v>
      </c>
      <c r="J196" t="s">
        <v>2453</v>
      </c>
      <c r="K196" t="s">
        <v>2454</v>
      </c>
      <c r="L196" t="s">
        <v>786</v>
      </c>
      <c r="M196" t="s">
        <v>2455</v>
      </c>
      <c r="N196" t="s">
        <v>637</v>
      </c>
      <c r="O196" t="s">
        <v>646</v>
      </c>
      <c r="P196" t="s">
        <v>26</v>
      </c>
      <c r="Q196" t="s">
        <v>647</v>
      </c>
      <c r="R196" t="s">
        <v>638</v>
      </c>
      <c r="S196" t="s">
        <v>2456</v>
      </c>
      <c r="T196" t="s">
        <v>2455</v>
      </c>
    </row>
    <row r="197" spans="1:20" x14ac:dyDescent="0.25">
      <c r="A197" t="s">
        <v>239</v>
      </c>
      <c r="B197" t="s">
        <v>245</v>
      </c>
      <c r="C197">
        <v>139</v>
      </c>
      <c r="D197">
        <v>1</v>
      </c>
      <c r="E197" t="s">
        <v>2451</v>
      </c>
      <c r="F197">
        <v>385</v>
      </c>
      <c r="G197">
        <v>0</v>
      </c>
      <c r="H197" t="s">
        <v>645</v>
      </c>
      <c r="I197" t="s">
        <v>2452</v>
      </c>
      <c r="J197" t="s">
        <v>2453</v>
      </c>
      <c r="K197" t="s">
        <v>2454</v>
      </c>
      <c r="L197" t="s">
        <v>786</v>
      </c>
      <c r="M197" t="s">
        <v>2455</v>
      </c>
      <c r="N197" t="s">
        <v>637</v>
      </c>
      <c r="O197" t="s">
        <v>646</v>
      </c>
      <c r="P197" t="s">
        <v>26</v>
      </c>
      <c r="Q197" t="s">
        <v>647</v>
      </c>
      <c r="R197" t="s">
        <v>638</v>
      </c>
      <c r="S197" t="s">
        <v>2456</v>
      </c>
      <c r="T197" t="s">
        <v>2455</v>
      </c>
    </row>
    <row r="198" spans="1:20" x14ac:dyDescent="0.25">
      <c r="A198" t="s">
        <v>77</v>
      </c>
      <c r="B198" t="s">
        <v>78</v>
      </c>
      <c r="C198">
        <v>33.333333333333336</v>
      </c>
      <c r="D198">
        <v>3</v>
      </c>
      <c r="E198" t="s">
        <v>2451</v>
      </c>
      <c r="F198">
        <v>147.99</v>
      </c>
      <c r="G198">
        <v>13</v>
      </c>
      <c r="H198" t="s">
        <v>636</v>
      </c>
      <c r="I198" t="s">
        <v>717</v>
      </c>
      <c r="J198" t="s">
        <v>648</v>
      </c>
      <c r="K198" t="s">
        <v>637</v>
      </c>
      <c r="L198" t="s">
        <v>638</v>
      </c>
      <c r="M198" t="s">
        <v>2455</v>
      </c>
      <c r="N198" t="s">
        <v>637</v>
      </c>
      <c r="O198" t="s">
        <v>639</v>
      </c>
      <c r="P198" t="s">
        <v>5</v>
      </c>
      <c r="Q198" t="s">
        <v>640</v>
      </c>
      <c r="R198" t="s">
        <v>638</v>
      </c>
      <c r="S198" t="s">
        <v>2457</v>
      </c>
      <c r="T198" t="s">
        <v>2455</v>
      </c>
    </row>
    <row r="199" spans="1:20" x14ac:dyDescent="0.25">
      <c r="A199" t="s">
        <v>101</v>
      </c>
      <c r="B199" t="s">
        <v>74</v>
      </c>
      <c r="C199">
        <v>97</v>
      </c>
      <c r="D199">
        <v>1</v>
      </c>
      <c r="E199" t="s">
        <v>2451</v>
      </c>
      <c r="F199">
        <v>385</v>
      </c>
      <c r="G199">
        <v>0</v>
      </c>
      <c r="H199" t="s">
        <v>645</v>
      </c>
      <c r="I199" t="s">
        <v>2452</v>
      </c>
      <c r="J199" t="s">
        <v>2453</v>
      </c>
      <c r="K199" t="s">
        <v>2454</v>
      </c>
      <c r="L199" t="s">
        <v>786</v>
      </c>
      <c r="M199" t="s">
        <v>2455</v>
      </c>
      <c r="N199" t="s">
        <v>637</v>
      </c>
      <c r="O199" t="s">
        <v>646</v>
      </c>
      <c r="P199" t="s">
        <v>26</v>
      </c>
      <c r="Q199" t="s">
        <v>647</v>
      </c>
      <c r="R199" t="s">
        <v>638</v>
      </c>
      <c r="S199" t="s">
        <v>2456</v>
      </c>
      <c r="T199" t="s">
        <v>2455</v>
      </c>
    </row>
    <row r="200" spans="1:20" x14ac:dyDescent="0.25">
      <c r="A200" t="s">
        <v>240</v>
      </c>
      <c r="B200" t="s">
        <v>246</v>
      </c>
      <c r="C200">
        <v>159</v>
      </c>
      <c r="D200">
        <v>1</v>
      </c>
      <c r="E200" t="s">
        <v>2458</v>
      </c>
      <c r="F200">
        <v>99</v>
      </c>
      <c r="G200">
        <v>0</v>
      </c>
      <c r="H200" t="s">
        <v>636</v>
      </c>
      <c r="I200" t="s">
        <v>2459</v>
      </c>
      <c r="J200" t="s">
        <v>681</v>
      </c>
      <c r="K200" t="s">
        <v>637</v>
      </c>
      <c r="L200" t="s">
        <v>638</v>
      </c>
      <c r="M200" t="s">
        <v>2460</v>
      </c>
      <c r="N200" t="s">
        <v>637</v>
      </c>
      <c r="O200" t="s">
        <v>639</v>
      </c>
      <c r="P200" t="s">
        <v>5</v>
      </c>
      <c r="Q200" t="s">
        <v>640</v>
      </c>
      <c r="R200" t="s">
        <v>638</v>
      </c>
      <c r="S200" t="s">
        <v>2461</v>
      </c>
      <c r="T200" t="s">
        <v>2460</v>
      </c>
    </row>
    <row r="201" spans="1:20" x14ac:dyDescent="0.25">
      <c r="A201" t="s">
        <v>241</v>
      </c>
      <c r="B201" t="s">
        <v>247</v>
      </c>
      <c r="C201">
        <v>139</v>
      </c>
      <c r="D201">
        <v>1</v>
      </c>
      <c r="E201" t="s">
        <v>2462</v>
      </c>
      <c r="F201">
        <v>215</v>
      </c>
      <c r="G201">
        <v>0</v>
      </c>
      <c r="H201" t="s">
        <v>697</v>
      </c>
      <c r="I201" t="s">
        <v>2463</v>
      </c>
      <c r="J201" t="s">
        <v>2464</v>
      </c>
      <c r="K201" t="s">
        <v>808</v>
      </c>
      <c r="L201" t="s">
        <v>2465</v>
      </c>
      <c r="M201" t="s">
        <v>2466</v>
      </c>
      <c r="N201" t="s">
        <v>761</v>
      </c>
      <c r="O201" t="s">
        <v>698</v>
      </c>
      <c r="P201" t="s">
        <v>692</v>
      </c>
      <c r="Q201" t="s">
        <v>693</v>
      </c>
      <c r="R201" t="s">
        <v>638</v>
      </c>
      <c r="S201" t="s">
        <v>2467</v>
      </c>
      <c r="T201" t="s">
        <v>2466</v>
      </c>
    </row>
    <row r="202" spans="1:20" x14ac:dyDescent="0.25">
      <c r="A202" t="s">
        <v>240</v>
      </c>
      <c r="B202" t="s">
        <v>246</v>
      </c>
      <c r="C202">
        <v>139</v>
      </c>
      <c r="D202">
        <v>1</v>
      </c>
      <c r="E202" t="s">
        <v>2462</v>
      </c>
      <c r="F202">
        <v>215</v>
      </c>
      <c r="G202">
        <v>0</v>
      </c>
      <c r="H202" t="s">
        <v>697</v>
      </c>
      <c r="I202" t="s">
        <v>2463</v>
      </c>
      <c r="J202" t="s">
        <v>2464</v>
      </c>
      <c r="K202" t="s">
        <v>808</v>
      </c>
      <c r="L202" t="s">
        <v>2465</v>
      </c>
      <c r="M202" t="s">
        <v>2466</v>
      </c>
      <c r="N202" t="s">
        <v>761</v>
      </c>
      <c r="O202" t="s">
        <v>698</v>
      </c>
      <c r="P202" t="s">
        <v>692</v>
      </c>
      <c r="Q202" t="s">
        <v>693</v>
      </c>
      <c r="R202" t="s">
        <v>638</v>
      </c>
      <c r="S202" t="s">
        <v>2467</v>
      </c>
      <c r="T202" t="s">
        <v>2466</v>
      </c>
    </row>
    <row r="203" spans="1:20" x14ac:dyDescent="0.25">
      <c r="A203" t="s">
        <v>241</v>
      </c>
      <c r="B203" t="s">
        <v>247</v>
      </c>
      <c r="C203">
        <v>139</v>
      </c>
      <c r="D203">
        <v>1</v>
      </c>
      <c r="E203" t="s">
        <v>2468</v>
      </c>
      <c r="F203">
        <v>215</v>
      </c>
      <c r="G203">
        <v>0</v>
      </c>
      <c r="H203" t="s">
        <v>697</v>
      </c>
      <c r="I203" t="s">
        <v>2469</v>
      </c>
      <c r="J203" t="s">
        <v>2470</v>
      </c>
      <c r="K203" t="s">
        <v>2471</v>
      </c>
      <c r="L203" t="s">
        <v>2472</v>
      </c>
      <c r="M203" t="s">
        <v>2473</v>
      </c>
      <c r="N203" t="s">
        <v>761</v>
      </c>
      <c r="O203" t="s">
        <v>698</v>
      </c>
      <c r="P203" t="s">
        <v>692</v>
      </c>
      <c r="Q203" t="s">
        <v>693</v>
      </c>
      <c r="R203" t="s">
        <v>638</v>
      </c>
      <c r="S203" t="s">
        <v>2474</v>
      </c>
      <c r="T203" t="s">
        <v>2473</v>
      </c>
    </row>
    <row r="204" spans="1:20" x14ac:dyDescent="0.25">
      <c r="A204" t="s">
        <v>240</v>
      </c>
      <c r="B204" t="s">
        <v>246</v>
      </c>
      <c r="C204">
        <v>139</v>
      </c>
      <c r="D204">
        <v>1</v>
      </c>
      <c r="E204" t="s">
        <v>2468</v>
      </c>
      <c r="F204">
        <v>215</v>
      </c>
      <c r="G204">
        <v>0</v>
      </c>
      <c r="H204" t="s">
        <v>697</v>
      </c>
      <c r="I204" t="s">
        <v>2469</v>
      </c>
      <c r="J204" t="s">
        <v>2470</v>
      </c>
      <c r="K204" t="s">
        <v>2471</v>
      </c>
      <c r="L204" t="s">
        <v>2472</v>
      </c>
      <c r="M204" t="s">
        <v>2473</v>
      </c>
      <c r="N204" t="s">
        <v>761</v>
      </c>
      <c r="O204" t="s">
        <v>698</v>
      </c>
      <c r="P204" t="s">
        <v>692</v>
      </c>
      <c r="Q204" t="s">
        <v>693</v>
      </c>
      <c r="R204" t="s">
        <v>638</v>
      </c>
      <c r="S204" t="s">
        <v>2474</v>
      </c>
      <c r="T204" t="s">
        <v>2473</v>
      </c>
    </row>
    <row r="205" spans="1:20" x14ac:dyDescent="0.25">
      <c r="A205" t="s">
        <v>240</v>
      </c>
      <c r="B205" t="s">
        <v>246</v>
      </c>
      <c r="C205">
        <v>139</v>
      </c>
      <c r="D205">
        <v>2</v>
      </c>
      <c r="E205" t="s">
        <v>2475</v>
      </c>
      <c r="F205">
        <v>215</v>
      </c>
      <c r="G205">
        <v>0</v>
      </c>
      <c r="H205" t="s">
        <v>697</v>
      </c>
      <c r="I205" t="s">
        <v>2476</v>
      </c>
      <c r="J205" t="s">
        <v>2477</v>
      </c>
      <c r="K205" t="s">
        <v>2478</v>
      </c>
      <c r="L205" t="s">
        <v>2479</v>
      </c>
      <c r="M205" t="s">
        <v>2480</v>
      </c>
      <c r="N205" t="s">
        <v>761</v>
      </c>
      <c r="O205" t="s">
        <v>698</v>
      </c>
      <c r="P205" t="s">
        <v>692</v>
      </c>
      <c r="Q205" t="s">
        <v>693</v>
      </c>
      <c r="R205" t="s">
        <v>638</v>
      </c>
      <c r="S205" t="s">
        <v>2481</v>
      </c>
      <c r="T205" t="s">
        <v>2480</v>
      </c>
    </row>
    <row r="206" spans="1:20" x14ac:dyDescent="0.25">
      <c r="A206" t="s">
        <v>239</v>
      </c>
      <c r="B206" t="s">
        <v>245</v>
      </c>
      <c r="C206">
        <v>139</v>
      </c>
      <c r="D206">
        <v>1</v>
      </c>
      <c r="E206" t="s">
        <v>2482</v>
      </c>
      <c r="F206">
        <v>215</v>
      </c>
      <c r="G206">
        <v>0</v>
      </c>
      <c r="H206" t="s">
        <v>697</v>
      </c>
      <c r="I206" t="s">
        <v>2483</v>
      </c>
      <c r="J206" t="s">
        <v>2484</v>
      </c>
      <c r="K206" t="s">
        <v>2336</v>
      </c>
      <c r="L206" t="s">
        <v>2485</v>
      </c>
      <c r="M206" t="s">
        <v>2486</v>
      </c>
      <c r="N206" t="s">
        <v>761</v>
      </c>
      <c r="O206" t="s">
        <v>698</v>
      </c>
      <c r="P206" t="s">
        <v>692</v>
      </c>
      <c r="Q206" t="s">
        <v>693</v>
      </c>
      <c r="R206" t="s">
        <v>638</v>
      </c>
      <c r="S206" t="s">
        <v>2487</v>
      </c>
      <c r="T206" t="s">
        <v>2486</v>
      </c>
    </row>
    <row r="207" spans="1:20" x14ac:dyDescent="0.25">
      <c r="A207" t="s">
        <v>600</v>
      </c>
      <c r="B207" t="s">
        <v>601</v>
      </c>
      <c r="C207">
        <v>139</v>
      </c>
      <c r="D207">
        <v>1</v>
      </c>
      <c r="E207" t="s">
        <v>2482</v>
      </c>
      <c r="F207">
        <v>215</v>
      </c>
      <c r="G207">
        <v>0</v>
      </c>
      <c r="H207" t="s">
        <v>697</v>
      </c>
      <c r="I207" t="s">
        <v>2483</v>
      </c>
      <c r="J207" t="s">
        <v>2484</v>
      </c>
      <c r="K207" t="s">
        <v>2336</v>
      </c>
      <c r="L207" t="s">
        <v>2485</v>
      </c>
      <c r="M207" t="s">
        <v>2486</v>
      </c>
      <c r="N207" t="s">
        <v>761</v>
      </c>
      <c r="O207" t="s">
        <v>698</v>
      </c>
      <c r="P207" t="s">
        <v>692</v>
      </c>
      <c r="Q207" t="s">
        <v>693</v>
      </c>
      <c r="R207" t="s">
        <v>638</v>
      </c>
      <c r="S207" t="s">
        <v>2487</v>
      </c>
      <c r="T207" t="s">
        <v>2486</v>
      </c>
    </row>
    <row r="208" spans="1:20" x14ac:dyDescent="0.25">
      <c r="A208" t="s">
        <v>241</v>
      </c>
      <c r="B208" t="s">
        <v>247</v>
      </c>
      <c r="C208">
        <v>139</v>
      </c>
      <c r="D208">
        <v>1</v>
      </c>
      <c r="E208" t="s">
        <v>2488</v>
      </c>
      <c r="F208">
        <v>215</v>
      </c>
      <c r="G208">
        <v>0</v>
      </c>
      <c r="H208" t="s">
        <v>697</v>
      </c>
      <c r="I208" t="s">
        <v>2489</v>
      </c>
      <c r="J208" t="s">
        <v>2490</v>
      </c>
      <c r="K208" t="s">
        <v>2491</v>
      </c>
      <c r="L208" t="s">
        <v>2492</v>
      </c>
      <c r="M208" t="s">
        <v>2493</v>
      </c>
      <c r="N208" t="s">
        <v>761</v>
      </c>
      <c r="O208" t="s">
        <v>698</v>
      </c>
      <c r="P208" t="s">
        <v>692</v>
      </c>
      <c r="Q208" t="s">
        <v>693</v>
      </c>
      <c r="R208" t="s">
        <v>638</v>
      </c>
      <c r="S208" t="s">
        <v>2494</v>
      </c>
      <c r="T208" t="s">
        <v>2493</v>
      </c>
    </row>
    <row r="209" spans="1:20" x14ac:dyDescent="0.25">
      <c r="A209" t="s">
        <v>239</v>
      </c>
      <c r="B209" t="s">
        <v>245</v>
      </c>
      <c r="C209">
        <v>139</v>
      </c>
      <c r="D209">
        <v>1</v>
      </c>
      <c r="E209" t="s">
        <v>2488</v>
      </c>
      <c r="F209">
        <v>215</v>
      </c>
      <c r="G209">
        <v>0</v>
      </c>
      <c r="H209" t="s">
        <v>697</v>
      </c>
      <c r="I209" t="s">
        <v>2489</v>
      </c>
      <c r="J209" t="s">
        <v>2490</v>
      </c>
      <c r="K209" t="s">
        <v>2491</v>
      </c>
      <c r="L209" t="s">
        <v>2492</v>
      </c>
      <c r="M209" t="s">
        <v>2493</v>
      </c>
      <c r="N209" t="s">
        <v>761</v>
      </c>
      <c r="O209" t="s">
        <v>698</v>
      </c>
      <c r="P209" t="s">
        <v>692</v>
      </c>
      <c r="Q209" t="s">
        <v>693</v>
      </c>
      <c r="R209" t="s">
        <v>638</v>
      </c>
      <c r="S209" t="s">
        <v>2494</v>
      </c>
      <c r="T209" t="s">
        <v>2493</v>
      </c>
    </row>
    <row r="210" spans="1:20" x14ac:dyDescent="0.25">
      <c r="A210" t="s">
        <v>600</v>
      </c>
      <c r="B210" t="s">
        <v>601</v>
      </c>
      <c r="C210">
        <v>139</v>
      </c>
      <c r="D210">
        <v>1</v>
      </c>
      <c r="E210" t="s">
        <v>2495</v>
      </c>
      <c r="F210">
        <v>215</v>
      </c>
      <c r="G210">
        <v>0</v>
      </c>
      <c r="H210" t="s">
        <v>697</v>
      </c>
      <c r="I210" t="s">
        <v>2496</v>
      </c>
      <c r="J210" t="s">
        <v>2497</v>
      </c>
      <c r="K210" t="s">
        <v>2498</v>
      </c>
      <c r="L210" t="s">
        <v>2499</v>
      </c>
      <c r="M210" t="s">
        <v>2500</v>
      </c>
      <c r="N210" t="s">
        <v>761</v>
      </c>
      <c r="O210" t="s">
        <v>691</v>
      </c>
      <c r="P210" t="s">
        <v>692</v>
      </c>
      <c r="Q210" t="s">
        <v>693</v>
      </c>
      <c r="R210" t="s">
        <v>2501</v>
      </c>
      <c r="S210" t="s">
        <v>2502</v>
      </c>
      <c r="T210" t="s">
        <v>2503</v>
      </c>
    </row>
    <row r="211" spans="1:20" x14ac:dyDescent="0.25">
      <c r="A211" t="s">
        <v>240</v>
      </c>
      <c r="B211" t="s">
        <v>246</v>
      </c>
      <c r="C211">
        <v>139</v>
      </c>
      <c r="D211">
        <v>1</v>
      </c>
      <c r="E211" t="s">
        <v>2495</v>
      </c>
      <c r="F211">
        <v>215</v>
      </c>
      <c r="G211">
        <v>0</v>
      </c>
      <c r="H211" t="s">
        <v>697</v>
      </c>
      <c r="I211" t="s">
        <v>2496</v>
      </c>
      <c r="J211" t="s">
        <v>2497</v>
      </c>
      <c r="K211" t="s">
        <v>2498</v>
      </c>
      <c r="L211" t="s">
        <v>2499</v>
      </c>
      <c r="M211" t="s">
        <v>2500</v>
      </c>
      <c r="N211" t="s">
        <v>761</v>
      </c>
      <c r="O211" t="s">
        <v>691</v>
      </c>
      <c r="P211" t="s">
        <v>692</v>
      </c>
      <c r="Q211" t="s">
        <v>693</v>
      </c>
      <c r="R211" t="s">
        <v>2501</v>
      </c>
      <c r="S211" t="s">
        <v>2502</v>
      </c>
      <c r="T211" t="s">
        <v>2503</v>
      </c>
    </row>
    <row r="212" spans="1:20" x14ac:dyDescent="0.25">
      <c r="A212" t="s">
        <v>239</v>
      </c>
      <c r="B212" t="s">
        <v>245</v>
      </c>
      <c r="C212">
        <v>139</v>
      </c>
      <c r="D212">
        <v>2</v>
      </c>
      <c r="E212" t="s">
        <v>2504</v>
      </c>
      <c r="F212">
        <v>215</v>
      </c>
      <c r="G212">
        <v>0</v>
      </c>
      <c r="H212" t="s">
        <v>697</v>
      </c>
      <c r="I212" t="s">
        <v>2505</v>
      </c>
      <c r="J212" t="s">
        <v>2506</v>
      </c>
      <c r="K212" t="s">
        <v>2507</v>
      </c>
      <c r="L212" t="s">
        <v>2508</v>
      </c>
      <c r="M212" t="s">
        <v>2509</v>
      </c>
      <c r="N212" t="s">
        <v>761</v>
      </c>
      <c r="O212" t="s">
        <v>698</v>
      </c>
      <c r="P212" t="s">
        <v>692</v>
      </c>
      <c r="Q212" t="s">
        <v>693</v>
      </c>
      <c r="R212" t="s">
        <v>638</v>
      </c>
      <c r="S212" t="s">
        <v>2510</v>
      </c>
      <c r="T212" t="s">
        <v>2509</v>
      </c>
    </row>
    <row r="213" spans="1:20" x14ac:dyDescent="0.25">
      <c r="A213" t="s">
        <v>241</v>
      </c>
      <c r="B213" t="s">
        <v>247</v>
      </c>
      <c r="C213">
        <v>139</v>
      </c>
      <c r="D213">
        <v>1</v>
      </c>
      <c r="E213" t="s">
        <v>2511</v>
      </c>
      <c r="F213">
        <v>215</v>
      </c>
      <c r="G213">
        <v>0</v>
      </c>
      <c r="H213" t="s">
        <v>697</v>
      </c>
      <c r="I213" t="s">
        <v>2512</v>
      </c>
      <c r="J213" t="s">
        <v>2513</v>
      </c>
      <c r="K213" t="s">
        <v>2514</v>
      </c>
      <c r="L213" t="s">
        <v>2515</v>
      </c>
      <c r="M213" t="s">
        <v>2448</v>
      </c>
      <c r="N213" t="s">
        <v>761</v>
      </c>
      <c r="O213" t="s">
        <v>698</v>
      </c>
      <c r="P213" t="s">
        <v>692</v>
      </c>
      <c r="Q213" t="s">
        <v>693</v>
      </c>
      <c r="R213" t="s">
        <v>638</v>
      </c>
      <c r="S213" t="s">
        <v>2516</v>
      </c>
      <c r="T213" t="s">
        <v>2448</v>
      </c>
    </row>
    <row r="214" spans="1:20" x14ac:dyDescent="0.25">
      <c r="A214" t="s">
        <v>240</v>
      </c>
      <c r="B214" t="s">
        <v>246</v>
      </c>
      <c r="C214">
        <v>139</v>
      </c>
      <c r="D214">
        <v>1</v>
      </c>
      <c r="E214" t="s">
        <v>2511</v>
      </c>
      <c r="F214">
        <v>215</v>
      </c>
      <c r="G214">
        <v>0</v>
      </c>
      <c r="H214" t="s">
        <v>697</v>
      </c>
      <c r="I214" t="s">
        <v>2512</v>
      </c>
      <c r="J214" t="s">
        <v>2513</v>
      </c>
      <c r="K214" t="s">
        <v>2514</v>
      </c>
      <c r="L214" t="s">
        <v>2515</v>
      </c>
      <c r="M214" t="s">
        <v>2448</v>
      </c>
      <c r="N214" t="s">
        <v>761</v>
      </c>
      <c r="O214" t="s">
        <v>698</v>
      </c>
      <c r="P214" t="s">
        <v>692</v>
      </c>
      <c r="Q214" t="s">
        <v>693</v>
      </c>
      <c r="R214" t="s">
        <v>638</v>
      </c>
      <c r="S214" t="s">
        <v>2516</v>
      </c>
      <c r="T214" t="s">
        <v>2448</v>
      </c>
    </row>
    <row r="215" spans="1:20" x14ac:dyDescent="0.25">
      <c r="A215" t="s">
        <v>241</v>
      </c>
      <c r="B215" t="s">
        <v>247</v>
      </c>
      <c r="C215">
        <v>139</v>
      </c>
      <c r="D215">
        <v>1</v>
      </c>
      <c r="E215" t="s">
        <v>2517</v>
      </c>
      <c r="F215">
        <v>215</v>
      </c>
      <c r="G215">
        <v>0</v>
      </c>
      <c r="H215" t="s">
        <v>697</v>
      </c>
      <c r="I215" t="s">
        <v>2518</v>
      </c>
      <c r="J215" t="s">
        <v>2519</v>
      </c>
      <c r="K215" t="s">
        <v>2520</v>
      </c>
      <c r="L215" t="s">
        <v>2521</v>
      </c>
      <c r="M215" t="s">
        <v>2522</v>
      </c>
      <c r="N215" t="s">
        <v>761</v>
      </c>
      <c r="O215" t="s">
        <v>698</v>
      </c>
      <c r="P215" t="s">
        <v>692</v>
      </c>
      <c r="Q215" t="s">
        <v>693</v>
      </c>
      <c r="R215" t="s">
        <v>638</v>
      </c>
      <c r="S215" t="s">
        <v>2523</v>
      </c>
      <c r="T215" t="s">
        <v>2522</v>
      </c>
    </row>
    <row r="216" spans="1:20" x14ac:dyDescent="0.25">
      <c r="A216" t="s">
        <v>239</v>
      </c>
      <c r="B216" t="s">
        <v>245</v>
      </c>
      <c r="C216">
        <v>139</v>
      </c>
      <c r="D216">
        <v>1</v>
      </c>
      <c r="E216" t="s">
        <v>2517</v>
      </c>
      <c r="F216">
        <v>215</v>
      </c>
      <c r="G216">
        <v>0</v>
      </c>
      <c r="H216" t="s">
        <v>697</v>
      </c>
      <c r="I216" t="s">
        <v>2518</v>
      </c>
      <c r="J216" t="s">
        <v>2519</v>
      </c>
      <c r="K216" t="s">
        <v>2520</v>
      </c>
      <c r="L216" t="s">
        <v>2521</v>
      </c>
      <c r="M216" t="s">
        <v>2522</v>
      </c>
      <c r="N216" t="s">
        <v>761</v>
      </c>
      <c r="O216" t="s">
        <v>698</v>
      </c>
      <c r="P216" t="s">
        <v>692</v>
      </c>
      <c r="Q216" t="s">
        <v>693</v>
      </c>
      <c r="R216" t="s">
        <v>638</v>
      </c>
      <c r="S216" t="s">
        <v>2523</v>
      </c>
      <c r="T216" t="s">
        <v>2522</v>
      </c>
    </row>
    <row r="217" spans="1:20" x14ac:dyDescent="0.25">
      <c r="A217" t="s">
        <v>147</v>
      </c>
      <c r="B217" t="s">
        <v>148</v>
      </c>
      <c r="C217">
        <v>50</v>
      </c>
      <c r="D217">
        <v>6</v>
      </c>
      <c r="E217" t="s">
        <v>2524</v>
      </c>
      <c r="F217">
        <v>200</v>
      </c>
      <c r="G217">
        <v>0</v>
      </c>
      <c r="H217" t="s">
        <v>636</v>
      </c>
      <c r="I217" t="s">
        <v>2525</v>
      </c>
      <c r="J217" t="s">
        <v>662</v>
      </c>
      <c r="K217" t="s">
        <v>637</v>
      </c>
      <c r="L217" t="s">
        <v>638</v>
      </c>
      <c r="M217" t="s">
        <v>2526</v>
      </c>
      <c r="N217" t="s">
        <v>637</v>
      </c>
      <c r="O217" t="s">
        <v>639</v>
      </c>
      <c r="P217" t="s">
        <v>5</v>
      </c>
      <c r="Q217" t="s">
        <v>640</v>
      </c>
      <c r="R217" t="s">
        <v>638</v>
      </c>
      <c r="S217" t="s">
        <v>2527</v>
      </c>
      <c r="T217" t="s">
        <v>2526</v>
      </c>
    </row>
    <row r="218" spans="1:20" x14ac:dyDescent="0.25">
      <c r="A218" t="s">
        <v>22</v>
      </c>
      <c r="B218" t="s">
        <v>27</v>
      </c>
      <c r="C218">
        <v>120</v>
      </c>
      <c r="D218">
        <v>2</v>
      </c>
      <c r="E218" t="s">
        <v>2528</v>
      </c>
      <c r="F218">
        <v>182</v>
      </c>
      <c r="G218">
        <v>0</v>
      </c>
      <c r="H218" t="s">
        <v>636</v>
      </c>
      <c r="I218" t="s">
        <v>2529</v>
      </c>
      <c r="J218" t="s">
        <v>649</v>
      </c>
      <c r="K218" t="s">
        <v>637</v>
      </c>
      <c r="L218" t="s">
        <v>638</v>
      </c>
      <c r="M218" t="s">
        <v>2530</v>
      </c>
      <c r="N218" t="s">
        <v>637</v>
      </c>
      <c r="O218" t="s">
        <v>639</v>
      </c>
      <c r="P218" t="s">
        <v>5</v>
      </c>
      <c r="Q218" t="s">
        <v>640</v>
      </c>
      <c r="R218" t="s">
        <v>638</v>
      </c>
      <c r="S218" t="s">
        <v>2531</v>
      </c>
      <c r="T218" t="s">
        <v>2530</v>
      </c>
    </row>
    <row r="219" spans="1:20" x14ac:dyDescent="0.25">
      <c r="A219" t="s">
        <v>240</v>
      </c>
      <c r="B219" t="s">
        <v>246</v>
      </c>
      <c r="C219">
        <v>139</v>
      </c>
      <c r="D219">
        <v>1</v>
      </c>
      <c r="E219" t="s">
        <v>2532</v>
      </c>
      <c r="F219">
        <v>278</v>
      </c>
      <c r="G219">
        <v>0</v>
      </c>
      <c r="H219" t="s">
        <v>645</v>
      </c>
      <c r="I219" t="s">
        <v>2533</v>
      </c>
      <c r="J219" t="s">
        <v>2534</v>
      </c>
      <c r="K219" t="s">
        <v>2535</v>
      </c>
      <c r="L219" t="s">
        <v>2536</v>
      </c>
      <c r="M219" t="s">
        <v>2537</v>
      </c>
      <c r="N219" t="s">
        <v>637</v>
      </c>
      <c r="O219" t="s">
        <v>646</v>
      </c>
      <c r="P219" t="s">
        <v>26</v>
      </c>
      <c r="Q219" t="s">
        <v>647</v>
      </c>
      <c r="R219" t="s">
        <v>638</v>
      </c>
      <c r="S219" t="s">
        <v>2538</v>
      </c>
      <c r="T219" t="s">
        <v>2537</v>
      </c>
    </row>
    <row r="220" spans="1:20" x14ac:dyDescent="0.25">
      <c r="A220" t="s">
        <v>239</v>
      </c>
      <c r="B220" t="s">
        <v>245</v>
      </c>
      <c r="C220">
        <v>139</v>
      </c>
      <c r="D220">
        <v>1</v>
      </c>
      <c r="E220" t="s">
        <v>2532</v>
      </c>
      <c r="F220">
        <v>278</v>
      </c>
      <c r="G220">
        <v>0</v>
      </c>
      <c r="H220" t="s">
        <v>645</v>
      </c>
      <c r="I220" t="s">
        <v>2533</v>
      </c>
      <c r="J220" t="s">
        <v>2534</v>
      </c>
      <c r="K220" t="s">
        <v>2535</v>
      </c>
      <c r="L220" t="s">
        <v>2536</v>
      </c>
      <c r="M220" t="s">
        <v>2537</v>
      </c>
      <c r="N220" t="s">
        <v>637</v>
      </c>
      <c r="O220" t="s">
        <v>646</v>
      </c>
      <c r="P220" t="s">
        <v>26</v>
      </c>
      <c r="Q220" t="s">
        <v>647</v>
      </c>
      <c r="R220" t="s">
        <v>638</v>
      </c>
      <c r="S220" t="s">
        <v>2538</v>
      </c>
      <c r="T220" t="s">
        <v>2537</v>
      </c>
    </row>
    <row r="221" spans="1:20" x14ac:dyDescent="0.25">
      <c r="A221" t="s">
        <v>22</v>
      </c>
      <c r="B221" t="s">
        <v>27</v>
      </c>
      <c r="C221">
        <v>80</v>
      </c>
      <c r="D221">
        <v>2</v>
      </c>
      <c r="E221" t="s">
        <v>2539</v>
      </c>
      <c r="F221">
        <v>160</v>
      </c>
      <c r="G221">
        <v>0</v>
      </c>
      <c r="H221" t="s">
        <v>645</v>
      </c>
      <c r="I221" t="s">
        <v>768</v>
      </c>
      <c r="J221" t="s">
        <v>2540</v>
      </c>
      <c r="K221" t="s">
        <v>2541</v>
      </c>
      <c r="L221" t="s">
        <v>2542</v>
      </c>
      <c r="M221" t="s">
        <v>2493</v>
      </c>
      <c r="N221" t="s">
        <v>637</v>
      </c>
      <c r="O221" t="s">
        <v>646</v>
      </c>
      <c r="P221" t="s">
        <v>26</v>
      </c>
      <c r="Q221" t="s">
        <v>647</v>
      </c>
      <c r="R221" t="s">
        <v>638</v>
      </c>
      <c r="S221" t="s">
        <v>2543</v>
      </c>
      <c r="T221" t="s">
        <v>2544</v>
      </c>
    </row>
    <row r="222" spans="1:20" x14ac:dyDescent="0.25">
      <c r="A222" t="s">
        <v>147</v>
      </c>
      <c r="B222" t="s">
        <v>148</v>
      </c>
      <c r="C222">
        <v>50</v>
      </c>
      <c r="D222">
        <v>6</v>
      </c>
      <c r="E222" t="s">
        <v>2545</v>
      </c>
      <c r="F222">
        <v>200</v>
      </c>
      <c r="G222">
        <v>0</v>
      </c>
      <c r="H222" t="s">
        <v>636</v>
      </c>
      <c r="I222" t="s">
        <v>2546</v>
      </c>
      <c r="J222" t="s">
        <v>666</v>
      </c>
      <c r="K222" t="s">
        <v>637</v>
      </c>
      <c r="L222" t="s">
        <v>638</v>
      </c>
      <c r="M222" t="s">
        <v>2547</v>
      </c>
      <c r="N222" t="s">
        <v>637</v>
      </c>
      <c r="O222" t="s">
        <v>639</v>
      </c>
      <c r="P222" t="s">
        <v>5</v>
      </c>
      <c r="Q222" t="s">
        <v>640</v>
      </c>
      <c r="R222" t="s">
        <v>638</v>
      </c>
      <c r="S222" t="s">
        <v>2548</v>
      </c>
      <c r="T222" t="s">
        <v>2547</v>
      </c>
    </row>
    <row r="223" spans="1:20" x14ac:dyDescent="0.25">
      <c r="A223" t="s">
        <v>241</v>
      </c>
      <c r="B223" t="s">
        <v>247</v>
      </c>
      <c r="C223">
        <v>159</v>
      </c>
      <c r="D223">
        <v>1</v>
      </c>
      <c r="E223" t="s">
        <v>2549</v>
      </c>
      <c r="F223">
        <v>258</v>
      </c>
      <c r="G223">
        <v>0</v>
      </c>
      <c r="H223" t="s">
        <v>636</v>
      </c>
      <c r="I223" t="s">
        <v>2550</v>
      </c>
      <c r="J223" t="s">
        <v>648</v>
      </c>
      <c r="K223" t="s">
        <v>637</v>
      </c>
      <c r="L223" t="s">
        <v>638</v>
      </c>
      <c r="M223" t="s">
        <v>2551</v>
      </c>
      <c r="N223" t="s">
        <v>637</v>
      </c>
      <c r="O223" t="s">
        <v>639</v>
      </c>
      <c r="P223" t="s">
        <v>5</v>
      </c>
      <c r="Q223" t="s">
        <v>640</v>
      </c>
      <c r="R223" t="s">
        <v>638</v>
      </c>
      <c r="S223" t="s">
        <v>2552</v>
      </c>
      <c r="T223" t="s">
        <v>2551</v>
      </c>
    </row>
    <row r="224" spans="1:20" x14ac:dyDescent="0.25">
      <c r="A224" t="s">
        <v>239</v>
      </c>
      <c r="B224" t="s">
        <v>245</v>
      </c>
      <c r="C224">
        <v>159</v>
      </c>
      <c r="D224">
        <v>1</v>
      </c>
      <c r="E224" t="s">
        <v>2549</v>
      </c>
      <c r="F224">
        <v>258</v>
      </c>
      <c r="G224">
        <v>0</v>
      </c>
      <c r="H224" t="s">
        <v>636</v>
      </c>
      <c r="I224" t="s">
        <v>2550</v>
      </c>
      <c r="J224" t="s">
        <v>648</v>
      </c>
      <c r="K224" t="s">
        <v>637</v>
      </c>
      <c r="L224" t="s">
        <v>638</v>
      </c>
      <c r="M224" t="s">
        <v>2551</v>
      </c>
      <c r="N224" t="s">
        <v>637</v>
      </c>
      <c r="O224" t="s">
        <v>639</v>
      </c>
      <c r="P224" t="s">
        <v>5</v>
      </c>
      <c r="Q224" t="s">
        <v>640</v>
      </c>
      <c r="R224" t="s">
        <v>638</v>
      </c>
      <c r="S224" t="s">
        <v>2552</v>
      </c>
      <c r="T224" t="s">
        <v>2551</v>
      </c>
    </row>
    <row r="225" spans="1:20" x14ac:dyDescent="0.25">
      <c r="A225" t="s">
        <v>147</v>
      </c>
      <c r="B225" t="s">
        <v>148</v>
      </c>
      <c r="C225">
        <v>65</v>
      </c>
      <c r="D225">
        <v>9</v>
      </c>
      <c r="E225" t="s">
        <v>2553</v>
      </c>
      <c r="F225">
        <v>272.08999999999997</v>
      </c>
      <c r="G225">
        <v>0</v>
      </c>
      <c r="H225" t="s">
        <v>636</v>
      </c>
      <c r="I225" t="s">
        <v>2554</v>
      </c>
      <c r="J225" t="s">
        <v>709</v>
      </c>
      <c r="K225" t="s">
        <v>637</v>
      </c>
      <c r="L225" t="s">
        <v>638</v>
      </c>
      <c r="M225" t="s">
        <v>2555</v>
      </c>
      <c r="N225" t="s">
        <v>637</v>
      </c>
      <c r="O225" t="s">
        <v>639</v>
      </c>
      <c r="P225" t="s">
        <v>5</v>
      </c>
      <c r="Q225" t="s">
        <v>640</v>
      </c>
      <c r="R225" t="s">
        <v>638</v>
      </c>
      <c r="S225" t="s">
        <v>2556</v>
      </c>
      <c r="T225" t="s">
        <v>2555</v>
      </c>
    </row>
    <row r="226" spans="1:20" x14ac:dyDescent="0.25">
      <c r="A226" t="s">
        <v>147</v>
      </c>
      <c r="B226" t="s">
        <v>148</v>
      </c>
      <c r="C226">
        <v>50</v>
      </c>
      <c r="D226">
        <v>6</v>
      </c>
      <c r="E226" t="s">
        <v>2557</v>
      </c>
      <c r="F226">
        <v>200</v>
      </c>
      <c r="G226">
        <v>0</v>
      </c>
      <c r="H226" t="s">
        <v>636</v>
      </c>
      <c r="I226" t="s">
        <v>1153</v>
      </c>
      <c r="J226" t="s">
        <v>1872</v>
      </c>
      <c r="K226" t="s">
        <v>637</v>
      </c>
      <c r="L226" t="s">
        <v>638</v>
      </c>
      <c r="M226" t="s">
        <v>2558</v>
      </c>
      <c r="N226" t="s">
        <v>637</v>
      </c>
      <c r="O226" t="s">
        <v>639</v>
      </c>
      <c r="P226" t="s">
        <v>5</v>
      </c>
      <c r="Q226" t="s">
        <v>640</v>
      </c>
      <c r="R226" t="s">
        <v>638</v>
      </c>
      <c r="S226" t="s">
        <v>2559</v>
      </c>
      <c r="T226" t="s">
        <v>2558</v>
      </c>
    </row>
    <row r="227" spans="1:20" x14ac:dyDescent="0.25">
      <c r="A227" t="s">
        <v>101</v>
      </c>
      <c r="B227" t="s">
        <v>74</v>
      </c>
      <c r="C227">
        <v>97</v>
      </c>
      <c r="D227">
        <v>3</v>
      </c>
      <c r="E227" t="s">
        <v>2560</v>
      </c>
      <c r="F227">
        <v>585</v>
      </c>
      <c r="G227">
        <v>54</v>
      </c>
      <c r="H227" t="s">
        <v>645</v>
      </c>
      <c r="I227" t="s">
        <v>2561</v>
      </c>
      <c r="J227" t="s">
        <v>2562</v>
      </c>
      <c r="K227" t="s">
        <v>2563</v>
      </c>
      <c r="L227" t="s">
        <v>765</v>
      </c>
      <c r="M227" t="s">
        <v>2564</v>
      </c>
      <c r="N227" t="s">
        <v>637</v>
      </c>
      <c r="O227" t="s">
        <v>646</v>
      </c>
      <c r="P227" t="s">
        <v>26</v>
      </c>
      <c r="Q227" t="s">
        <v>647</v>
      </c>
      <c r="R227" t="s">
        <v>638</v>
      </c>
      <c r="S227" t="s">
        <v>2565</v>
      </c>
      <c r="T227" t="s">
        <v>2566</v>
      </c>
    </row>
    <row r="228" spans="1:20" x14ac:dyDescent="0.25">
      <c r="A228" t="s">
        <v>22</v>
      </c>
      <c r="B228" t="s">
        <v>27</v>
      </c>
      <c r="C228">
        <v>80</v>
      </c>
      <c r="D228">
        <v>3</v>
      </c>
      <c r="E228" t="s">
        <v>2560</v>
      </c>
      <c r="F228">
        <v>585</v>
      </c>
      <c r="G228">
        <v>54</v>
      </c>
      <c r="H228" t="s">
        <v>645</v>
      </c>
      <c r="I228" t="s">
        <v>2561</v>
      </c>
      <c r="J228" t="s">
        <v>2562</v>
      </c>
      <c r="K228" t="s">
        <v>2563</v>
      </c>
      <c r="L228" t="s">
        <v>765</v>
      </c>
      <c r="M228" t="s">
        <v>2564</v>
      </c>
      <c r="N228" t="s">
        <v>637</v>
      </c>
      <c r="O228" t="s">
        <v>646</v>
      </c>
      <c r="P228" t="s">
        <v>26</v>
      </c>
      <c r="Q228" t="s">
        <v>647</v>
      </c>
      <c r="R228" t="s">
        <v>638</v>
      </c>
      <c r="S228" t="s">
        <v>2565</v>
      </c>
      <c r="T228" t="s">
        <v>2566</v>
      </c>
    </row>
    <row r="229" spans="1:20" x14ac:dyDescent="0.25">
      <c r="A229" t="s">
        <v>77</v>
      </c>
      <c r="B229" t="s">
        <v>78</v>
      </c>
      <c r="C229">
        <v>27.5</v>
      </c>
      <c r="D229">
        <v>4</v>
      </c>
      <c r="E229" t="s">
        <v>2567</v>
      </c>
      <c r="F229">
        <v>165</v>
      </c>
      <c r="G229">
        <v>0</v>
      </c>
      <c r="H229" t="s">
        <v>645</v>
      </c>
      <c r="I229" t="s">
        <v>2221</v>
      </c>
      <c r="J229" t="s">
        <v>2222</v>
      </c>
      <c r="K229" t="s">
        <v>2223</v>
      </c>
      <c r="L229" t="s">
        <v>2224</v>
      </c>
      <c r="M229" t="s">
        <v>2568</v>
      </c>
      <c r="N229" t="s">
        <v>637</v>
      </c>
      <c r="O229" t="s">
        <v>651</v>
      </c>
      <c r="P229" t="s">
        <v>26</v>
      </c>
      <c r="Q229" t="s">
        <v>647</v>
      </c>
      <c r="R229" t="s">
        <v>638</v>
      </c>
      <c r="S229" t="s">
        <v>2569</v>
      </c>
      <c r="T229" t="s">
        <v>2570</v>
      </c>
    </row>
    <row r="230" spans="1:20" x14ac:dyDescent="0.25">
      <c r="A230" t="s">
        <v>22</v>
      </c>
      <c r="B230" t="s">
        <v>27</v>
      </c>
      <c r="C230">
        <v>120</v>
      </c>
      <c r="D230">
        <v>1</v>
      </c>
      <c r="E230" t="s">
        <v>2571</v>
      </c>
      <c r="F230">
        <v>100</v>
      </c>
      <c r="G230">
        <v>0</v>
      </c>
      <c r="H230" t="s">
        <v>636</v>
      </c>
      <c r="I230" t="s">
        <v>2572</v>
      </c>
      <c r="J230" t="s">
        <v>658</v>
      </c>
      <c r="K230" t="s">
        <v>637</v>
      </c>
      <c r="L230" t="s">
        <v>638</v>
      </c>
      <c r="M230" t="s">
        <v>2573</v>
      </c>
      <c r="N230" t="s">
        <v>637</v>
      </c>
      <c r="O230" t="s">
        <v>643</v>
      </c>
      <c r="P230" t="s">
        <v>5</v>
      </c>
      <c r="Q230" t="s">
        <v>644</v>
      </c>
      <c r="R230" t="s">
        <v>638</v>
      </c>
      <c r="S230" t="s">
        <v>2574</v>
      </c>
      <c r="T230" t="s">
        <v>2575</v>
      </c>
    </row>
    <row r="231" spans="1:20" x14ac:dyDescent="0.25">
      <c r="A231" t="s">
        <v>22</v>
      </c>
      <c r="B231" t="s">
        <v>27</v>
      </c>
      <c r="C231">
        <v>120</v>
      </c>
      <c r="D231">
        <v>1</v>
      </c>
      <c r="E231" t="s">
        <v>2576</v>
      </c>
      <c r="F231">
        <v>100</v>
      </c>
      <c r="G231">
        <v>0</v>
      </c>
      <c r="H231" t="s">
        <v>636</v>
      </c>
      <c r="I231" t="s">
        <v>2577</v>
      </c>
      <c r="J231" t="s">
        <v>653</v>
      </c>
      <c r="K231" t="s">
        <v>637</v>
      </c>
      <c r="L231" t="s">
        <v>638</v>
      </c>
      <c r="M231" t="s">
        <v>2578</v>
      </c>
      <c r="N231" t="s">
        <v>637</v>
      </c>
      <c r="O231" t="s">
        <v>643</v>
      </c>
      <c r="P231" t="s">
        <v>5</v>
      </c>
      <c r="Q231" t="s">
        <v>644</v>
      </c>
      <c r="R231" t="s">
        <v>638</v>
      </c>
      <c r="S231" t="s">
        <v>2579</v>
      </c>
      <c r="T231" t="s">
        <v>2578</v>
      </c>
    </row>
    <row r="232" spans="1:20" x14ac:dyDescent="0.25">
      <c r="A232" t="s">
        <v>22</v>
      </c>
      <c r="B232" t="s">
        <v>27</v>
      </c>
      <c r="C232">
        <v>80</v>
      </c>
      <c r="D232">
        <v>1</v>
      </c>
      <c r="E232" t="s">
        <v>2580</v>
      </c>
      <c r="F232">
        <v>80</v>
      </c>
      <c r="G232">
        <v>0</v>
      </c>
      <c r="H232" t="s">
        <v>645</v>
      </c>
      <c r="I232" t="s">
        <v>2581</v>
      </c>
      <c r="J232" t="s">
        <v>2582</v>
      </c>
      <c r="K232" t="s">
        <v>744</v>
      </c>
      <c r="L232" t="s">
        <v>1814</v>
      </c>
      <c r="M232" t="s">
        <v>2583</v>
      </c>
      <c r="N232" t="s">
        <v>637</v>
      </c>
      <c r="O232" t="s">
        <v>646</v>
      </c>
      <c r="P232" t="s">
        <v>26</v>
      </c>
      <c r="Q232" t="s">
        <v>647</v>
      </c>
      <c r="R232" t="s">
        <v>638</v>
      </c>
      <c r="S232" t="s">
        <v>2584</v>
      </c>
      <c r="T232" t="s">
        <v>2583</v>
      </c>
    </row>
    <row r="233" spans="1:20" x14ac:dyDescent="0.25">
      <c r="A233" t="s">
        <v>147</v>
      </c>
      <c r="B233" t="s">
        <v>148</v>
      </c>
      <c r="C233">
        <v>50</v>
      </c>
      <c r="D233">
        <v>6</v>
      </c>
      <c r="E233" t="s">
        <v>2585</v>
      </c>
      <c r="F233">
        <v>200</v>
      </c>
      <c r="G233">
        <v>0</v>
      </c>
      <c r="H233" t="s">
        <v>636</v>
      </c>
      <c r="I233" t="s">
        <v>2586</v>
      </c>
      <c r="J233" t="s">
        <v>2020</v>
      </c>
      <c r="K233" t="s">
        <v>637</v>
      </c>
      <c r="L233" t="s">
        <v>638</v>
      </c>
      <c r="M233" t="s">
        <v>2587</v>
      </c>
      <c r="N233" t="s">
        <v>637</v>
      </c>
      <c r="O233" t="s">
        <v>639</v>
      </c>
      <c r="P233" t="s">
        <v>5</v>
      </c>
      <c r="Q233" t="s">
        <v>640</v>
      </c>
      <c r="R233" t="s">
        <v>2588</v>
      </c>
      <c r="S233" t="s">
        <v>2589</v>
      </c>
      <c r="T233" t="s">
        <v>2587</v>
      </c>
    </row>
    <row r="234" spans="1:20" x14ac:dyDescent="0.25">
      <c r="A234" t="s">
        <v>22</v>
      </c>
      <c r="B234" t="s">
        <v>27</v>
      </c>
      <c r="C234">
        <v>66.333333333333329</v>
      </c>
      <c r="D234">
        <v>3</v>
      </c>
      <c r="E234" t="s">
        <v>2590</v>
      </c>
      <c r="F234">
        <v>197</v>
      </c>
      <c r="G234">
        <v>0</v>
      </c>
      <c r="H234" t="s">
        <v>636</v>
      </c>
      <c r="I234" t="s">
        <v>2591</v>
      </c>
      <c r="J234" t="s">
        <v>672</v>
      </c>
      <c r="K234" t="s">
        <v>637</v>
      </c>
      <c r="L234" t="s">
        <v>638</v>
      </c>
      <c r="M234" t="s">
        <v>2592</v>
      </c>
      <c r="N234" t="s">
        <v>637</v>
      </c>
      <c r="O234" t="s">
        <v>639</v>
      </c>
      <c r="P234" t="s">
        <v>5</v>
      </c>
      <c r="Q234" t="s">
        <v>640</v>
      </c>
      <c r="R234" t="s">
        <v>638</v>
      </c>
      <c r="S234" t="s">
        <v>2593</v>
      </c>
      <c r="T234" t="s">
        <v>2592</v>
      </c>
    </row>
    <row r="235" spans="1:20" x14ac:dyDescent="0.25">
      <c r="A235" t="s">
        <v>77</v>
      </c>
      <c r="B235" t="s">
        <v>78</v>
      </c>
      <c r="C235">
        <v>33.333333333333336</v>
      </c>
      <c r="D235">
        <v>3</v>
      </c>
      <c r="E235" t="s">
        <v>2594</v>
      </c>
      <c r="F235">
        <v>134.99</v>
      </c>
      <c r="G235">
        <v>0</v>
      </c>
      <c r="H235" t="s">
        <v>636</v>
      </c>
      <c r="I235" t="s">
        <v>2595</v>
      </c>
      <c r="J235" t="s">
        <v>666</v>
      </c>
      <c r="K235" t="s">
        <v>637</v>
      </c>
      <c r="L235" t="s">
        <v>638</v>
      </c>
      <c r="M235" t="s">
        <v>2596</v>
      </c>
      <c r="N235" t="s">
        <v>637</v>
      </c>
      <c r="O235" t="s">
        <v>639</v>
      </c>
      <c r="P235" t="s">
        <v>5</v>
      </c>
      <c r="Q235" t="s">
        <v>640</v>
      </c>
      <c r="R235" t="s">
        <v>638</v>
      </c>
      <c r="S235" t="s">
        <v>2597</v>
      </c>
      <c r="T235" t="s">
        <v>2596</v>
      </c>
    </row>
    <row r="236" spans="1:20" x14ac:dyDescent="0.25">
      <c r="A236" t="s">
        <v>101</v>
      </c>
      <c r="B236" t="s">
        <v>751</v>
      </c>
      <c r="C236">
        <v>80</v>
      </c>
      <c r="D236">
        <v>1</v>
      </c>
      <c r="E236" t="s">
        <v>2598</v>
      </c>
      <c r="F236">
        <v>87</v>
      </c>
      <c r="G236">
        <v>7</v>
      </c>
      <c r="H236" t="s">
        <v>674</v>
      </c>
      <c r="I236" t="s">
        <v>2599</v>
      </c>
      <c r="J236" t="s">
        <v>2600</v>
      </c>
      <c r="K236" t="s">
        <v>814</v>
      </c>
      <c r="L236" t="s">
        <v>2601</v>
      </c>
      <c r="M236" t="s">
        <v>2602</v>
      </c>
      <c r="N236" t="s">
        <v>637</v>
      </c>
      <c r="O236" t="s">
        <v>664</v>
      </c>
      <c r="P236" t="s">
        <v>23</v>
      </c>
      <c r="Q236" t="s">
        <v>665</v>
      </c>
      <c r="R236" t="s">
        <v>638</v>
      </c>
      <c r="S236" t="s">
        <v>2603</v>
      </c>
      <c r="T236" t="s">
        <v>2602</v>
      </c>
    </row>
    <row r="237" spans="1:20" x14ac:dyDescent="0.25">
      <c r="A237" t="s">
        <v>72</v>
      </c>
      <c r="B237" t="s">
        <v>716</v>
      </c>
      <c r="C237">
        <v>83</v>
      </c>
      <c r="D237">
        <v>1</v>
      </c>
      <c r="E237" t="s">
        <v>2604</v>
      </c>
      <c r="F237">
        <v>83</v>
      </c>
      <c r="G237">
        <v>0</v>
      </c>
      <c r="H237" t="s">
        <v>645</v>
      </c>
      <c r="I237" t="s">
        <v>780</v>
      </c>
      <c r="J237" t="s">
        <v>2605</v>
      </c>
      <c r="K237" t="s">
        <v>2606</v>
      </c>
      <c r="L237" t="s">
        <v>2607</v>
      </c>
      <c r="M237" t="s">
        <v>2608</v>
      </c>
      <c r="N237" t="s">
        <v>637</v>
      </c>
      <c r="O237" t="s">
        <v>646</v>
      </c>
      <c r="P237" t="s">
        <v>26</v>
      </c>
      <c r="Q237" t="s">
        <v>647</v>
      </c>
      <c r="R237" t="s">
        <v>638</v>
      </c>
      <c r="S237" t="s">
        <v>2609</v>
      </c>
      <c r="T237" t="s">
        <v>2608</v>
      </c>
    </row>
    <row r="238" spans="1:20" x14ac:dyDescent="0.25">
      <c r="A238" t="s">
        <v>147</v>
      </c>
      <c r="B238" t="s">
        <v>148</v>
      </c>
      <c r="C238">
        <v>50</v>
      </c>
      <c r="D238">
        <v>6</v>
      </c>
      <c r="E238" t="s">
        <v>2610</v>
      </c>
      <c r="F238">
        <v>200</v>
      </c>
      <c r="G238">
        <v>0</v>
      </c>
      <c r="H238" t="s">
        <v>636</v>
      </c>
      <c r="I238" t="s">
        <v>2611</v>
      </c>
      <c r="J238" t="s">
        <v>2441</v>
      </c>
      <c r="K238" t="s">
        <v>637</v>
      </c>
      <c r="L238" t="s">
        <v>638</v>
      </c>
      <c r="M238" t="s">
        <v>2612</v>
      </c>
      <c r="N238" t="s">
        <v>637</v>
      </c>
      <c r="O238" t="s">
        <v>639</v>
      </c>
      <c r="P238" t="s">
        <v>5</v>
      </c>
      <c r="Q238" t="s">
        <v>640</v>
      </c>
      <c r="R238" t="s">
        <v>638</v>
      </c>
      <c r="S238" t="s">
        <v>2613</v>
      </c>
      <c r="T238" t="s">
        <v>2612</v>
      </c>
    </row>
    <row r="239" spans="1:20" x14ac:dyDescent="0.25">
      <c r="A239" t="s">
        <v>22</v>
      </c>
      <c r="B239" t="s">
        <v>27</v>
      </c>
      <c r="C239">
        <v>66.333333333333329</v>
      </c>
      <c r="D239">
        <v>3</v>
      </c>
      <c r="E239" t="s">
        <v>2614</v>
      </c>
      <c r="F239">
        <v>395</v>
      </c>
      <c r="G239">
        <v>48</v>
      </c>
      <c r="H239" t="s">
        <v>645</v>
      </c>
      <c r="I239" t="s">
        <v>2615</v>
      </c>
      <c r="J239" t="s">
        <v>2616</v>
      </c>
      <c r="K239" t="s">
        <v>2617</v>
      </c>
      <c r="L239" t="s">
        <v>749</v>
      </c>
      <c r="M239" t="s">
        <v>2618</v>
      </c>
      <c r="N239" t="s">
        <v>637</v>
      </c>
      <c r="O239" t="s">
        <v>646</v>
      </c>
      <c r="P239" t="s">
        <v>26</v>
      </c>
      <c r="Q239" t="s">
        <v>647</v>
      </c>
      <c r="R239" t="s">
        <v>638</v>
      </c>
      <c r="S239" t="s">
        <v>2619</v>
      </c>
      <c r="T239" t="s">
        <v>2620</v>
      </c>
    </row>
    <row r="240" spans="1:20" x14ac:dyDescent="0.25">
      <c r="A240" t="s">
        <v>101</v>
      </c>
      <c r="B240" t="s">
        <v>74</v>
      </c>
      <c r="C240">
        <v>97</v>
      </c>
      <c r="D240">
        <v>1</v>
      </c>
      <c r="E240" t="s">
        <v>2614</v>
      </c>
      <c r="F240">
        <v>395</v>
      </c>
      <c r="G240">
        <v>48</v>
      </c>
      <c r="H240" t="s">
        <v>645</v>
      </c>
      <c r="I240" t="s">
        <v>2615</v>
      </c>
      <c r="J240" t="s">
        <v>2616</v>
      </c>
      <c r="K240" t="s">
        <v>2617</v>
      </c>
      <c r="L240" t="s">
        <v>749</v>
      </c>
      <c r="M240" t="s">
        <v>2618</v>
      </c>
      <c r="N240" t="s">
        <v>637</v>
      </c>
      <c r="O240" t="s">
        <v>646</v>
      </c>
      <c r="P240" t="s">
        <v>26</v>
      </c>
      <c r="Q240" t="s">
        <v>647</v>
      </c>
      <c r="R240" t="s">
        <v>638</v>
      </c>
      <c r="S240" t="s">
        <v>2619</v>
      </c>
      <c r="T240" t="s">
        <v>2620</v>
      </c>
    </row>
    <row r="241" spans="1:20" x14ac:dyDescent="0.25">
      <c r="A241" t="s">
        <v>18</v>
      </c>
      <c r="B241" t="s">
        <v>19</v>
      </c>
      <c r="C241">
        <v>66.666666666666671</v>
      </c>
      <c r="D241">
        <v>3</v>
      </c>
      <c r="E241" t="s">
        <v>2621</v>
      </c>
      <c r="F241">
        <v>129</v>
      </c>
      <c r="G241">
        <v>0</v>
      </c>
      <c r="H241" t="s">
        <v>645</v>
      </c>
      <c r="I241" t="s">
        <v>2622</v>
      </c>
      <c r="J241" t="s">
        <v>2623</v>
      </c>
      <c r="K241" t="s">
        <v>2624</v>
      </c>
      <c r="L241" t="s">
        <v>2625</v>
      </c>
      <c r="M241" t="s">
        <v>2626</v>
      </c>
      <c r="N241" t="s">
        <v>637</v>
      </c>
      <c r="O241" t="s">
        <v>646</v>
      </c>
      <c r="P241" t="s">
        <v>26</v>
      </c>
      <c r="Q241" t="s">
        <v>647</v>
      </c>
      <c r="R241" t="s">
        <v>638</v>
      </c>
      <c r="S241" t="s">
        <v>2627</v>
      </c>
      <c r="T241" t="s">
        <v>2626</v>
      </c>
    </row>
    <row r="242" spans="1:20" x14ac:dyDescent="0.25">
      <c r="A242" t="s">
        <v>147</v>
      </c>
      <c r="B242" t="s">
        <v>148</v>
      </c>
      <c r="C242">
        <v>33.333333333333336</v>
      </c>
      <c r="D242">
        <v>3</v>
      </c>
      <c r="E242" t="s">
        <v>2628</v>
      </c>
      <c r="F242">
        <v>100</v>
      </c>
      <c r="G242">
        <v>0</v>
      </c>
      <c r="H242" t="s">
        <v>655</v>
      </c>
      <c r="I242" t="s">
        <v>2629</v>
      </c>
      <c r="J242" t="s">
        <v>1987</v>
      </c>
      <c r="K242" t="s">
        <v>637</v>
      </c>
      <c r="L242" t="s">
        <v>638</v>
      </c>
      <c r="M242" t="s">
        <v>2630</v>
      </c>
      <c r="N242" t="s">
        <v>637</v>
      </c>
      <c r="O242" t="s">
        <v>643</v>
      </c>
      <c r="P242" t="s">
        <v>5</v>
      </c>
      <c r="Q242" t="s">
        <v>644</v>
      </c>
      <c r="R242" t="s">
        <v>638</v>
      </c>
      <c r="S242" t="s">
        <v>2631</v>
      </c>
      <c r="T242" t="s">
        <v>2630</v>
      </c>
    </row>
    <row r="243" spans="1:20" x14ac:dyDescent="0.25">
      <c r="A243" t="s">
        <v>239</v>
      </c>
      <c r="B243" t="s">
        <v>690</v>
      </c>
      <c r="C243">
        <v>98.1</v>
      </c>
      <c r="D243">
        <v>1</v>
      </c>
      <c r="E243" t="s">
        <v>2632</v>
      </c>
      <c r="F243">
        <v>105.6</v>
      </c>
      <c r="G243">
        <v>7.5</v>
      </c>
      <c r="H243" t="s">
        <v>663</v>
      </c>
      <c r="I243" t="s">
        <v>2633</v>
      </c>
      <c r="J243" t="s">
        <v>2634</v>
      </c>
      <c r="K243" t="s">
        <v>706</v>
      </c>
      <c r="L243" t="s">
        <v>2635</v>
      </c>
      <c r="M243" t="s">
        <v>2636</v>
      </c>
      <c r="N243" t="s">
        <v>637</v>
      </c>
      <c r="O243" t="s">
        <v>664</v>
      </c>
      <c r="P243" t="s">
        <v>23</v>
      </c>
      <c r="Q243" t="s">
        <v>665</v>
      </c>
      <c r="R243" t="s">
        <v>638</v>
      </c>
      <c r="S243" t="s">
        <v>2637</v>
      </c>
      <c r="T243" t="s">
        <v>2636</v>
      </c>
    </row>
    <row r="244" spans="1:20" x14ac:dyDescent="0.25">
      <c r="A244" t="s">
        <v>77</v>
      </c>
      <c r="B244" t="s">
        <v>78</v>
      </c>
      <c r="C244">
        <v>33.333333333333336</v>
      </c>
      <c r="D244">
        <v>3</v>
      </c>
      <c r="E244" t="s">
        <v>2638</v>
      </c>
      <c r="F244">
        <v>182.99</v>
      </c>
      <c r="G244">
        <v>48</v>
      </c>
      <c r="H244" t="s">
        <v>636</v>
      </c>
      <c r="I244" t="s">
        <v>2639</v>
      </c>
      <c r="J244" t="s">
        <v>2640</v>
      </c>
      <c r="K244" t="s">
        <v>637</v>
      </c>
      <c r="L244" t="s">
        <v>638</v>
      </c>
      <c r="M244" t="s">
        <v>2641</v>
      </c>
      <c r="N244" t="s">
        <v>637</v>
      </c>
      <c r="O244" t="s">
        <v>639</v>
      </c>
      <c r="P244" t="s">
        <v>5</v>
      </c>
      <c r="Q244" t="s">
        <v>640</v>
      </c>
      <c r="R244" t="s">
        <v>638</v>
      </c>
      <c r="S244" t="s">
        <v>2642</v>
      </c>
      <c r="T244" t="s">
        <v>2636</v>
      </c>
    </row>
    <row r="245" spans="1:20" x14ac:dyDescent="0.25">
      <c r="A245" t="s">
        <v>240</v>
      </c>
      <c r="B245" t="s">
        <v>690</v>
      </c>
      <c r="C245">
        <v>98.1</v>
      </c>
      <c r="D245">
        <v>1</v>
      </c>
      <c r="E245" t="s">
        <v>2643</v>
      </c>
      <c r="F245">
        <v>105.6</v>
      </c>
      <c r="G245">
        <v>7.5</v>
      </c>
      <c r="H245" t="s">
        <v>663</v>
      </c>
      <c r="I245" t="s">
        <v>2633</v>
      </c>
      <c r="J245" t="s">
        <v>2634</v>
      </c>
      <c r="K245" t="s">
        <v>706</v>
      </c>
      <c r="L245" t="s">
        <v>2635</v>
      </c>
      <c r="M245" t="s">
        <v>2644</v>
      </c>
      <c r="N245" t="s">
        <v>637</v>
      </c>
      <c r="O245" t="s">
        <v>664</v>
      </c>
      <c r="P245" t="s">
        <v>23</v>
      </c>
      <c r="Q245" t="s">
        <v>665</v>
      </c>
      <c r="R245" t="s">
        <v>638</v>
      </c>
      <c r="S245" t="s">
        <v>2645</v>
      </c>
      <c r="T245" t="s">
        <v>2644</v>
      </c>
    </row>
    <row r="246" spans="1:20" x14ac:dyDescent="0.25">
      <c r="A246" t="s">
        <v>147</v>
      </c>
      <c r="B246" t="s">
        <v>148</v>
      </c>
      <c r="C246">
        <v>65</v>
      </c>
      <c r="D246">
        <v>9</v>
      </c>
      <c r="E246" t="s">
        <v>2646</v>
      </c>
      <c r="F246">
        <v>299</v>
      </c>
      <c r="G246">
        <v>0</v>
      </c>
      <c r="H246" t="s">
        <v>636</v>
      </c>
      <c r="I246" t="s">
        <v>2647</v>
      </c>
      <c r="J246" t="s">
        <v>1827</v>
      </c>
      <c r="K246" t="s">
        <v>637</v>
      </c>
      <c r="L246" t="s">
        <v>638</v>
      </c>
      <c r="M246" t="s">
        <v>2648</v>
      </c>
      <c r="N246" t="s">
        <v>637</v>
      </c>
      <c r="O246" t="s">
        <v>639</v>
      </c>
      <c r="P246" t="s">
        <v>5</v>
      </c>
      <c r="Q246" t="s">
        <v>640</v>
      </c>
      <c r="R246" t="s">
        <v>638</v>
      </c>
      <c r="S246" t="s">
        <v>2649</v>
      </c>
      <c r="T246" t="s">
        <v>2650</v>
      </c>
    </row>
    <row r="247" spans="1:20" x14ac:dyDescent="0.25">
      <c r="A247" t="s">
        <v>101</v>
      </c>
      <c r="B247" t="s">
        <v>74</v>
      </c>
      <c r="C247">
        <v>83.333333333333329</v>
      </c>
      <c r="D247">
        <v>3</v>
      </c>
      <c r="E247" t="s">
        <v>2651</v>
      </c>
      <c r="F247">
        <v>250</v>
      </c>
      <c r="G247">
        <v>0</v>
      </c>
      <c r="H247" t="s">
        <v>645</v>
      </c>
      <c r="I247" t="s">
        <v>2652</v>
      </c>
      <c r="J247" t="s">
        <v>2653</v>
      </c>
      <c r="K247" t="s">
        <v>1700</v>
      </c>
      <c r="L247" t="s">
        <v>2654</v>
      </c>
      <c r="M247" t="s">
        <v>2655</v>
      </c>
      <c r="N247" t="s">
        <v>637</v>
      </c>
      <c r="O247" t="s">
        <v>646</v>
      </c>
      <c r="P247" t="s">
        <v>26</v>
      </c>
      <c r="Q247" t="s">
        <v>647</v>
      </c>
      <c r="R247" t="s">
        <v>638</v>
      </c>
      <c r="S247" t="s">
        <v>2656</v>
      </c>
      <c r="T247" t="s">
        <v>2655</v>
      </c>
    </row>
    <row r="248" spans="1:20" x14ac:dyDescent="0.25">
      <c r="A248" t="s">
        <v>18</v>
      </c>
      <c r="B248" t="s">
        <v>19</v>
      </c>
      <c r="C248">
        <v>66.666666666666671</v>
      </c>
      <c r="D248">
        <v>3</v>
      </c>
      <c r="E248" t="s">
        <v>2657</v>
      </c>
      <c r="F248">
        <v>129</v>
      </c>
      <c r="G248">
        <v>0</v>
      </c>
      <c r="H248" t="s">
        <v>636</v>
      </c>
      <c r="I248" t="s">
        <v>2658</v>
      </c>
      <c r="J248" t="s">
        <v>2423</v>
      </c>
      <c r="K248" t="s">
        <v>637</v>
      </c>
      <c r="L248" t="s">
        <v>638</v>
      </c>
      <c r="M248" t="s">
        <v>2659</v>
      </c>
      <c r="N248" t="s">
        <v>637</v>
      </c>
      <c r="O248" t="s">
        <v>643</v>
      </c>
      <c r="P248" t="s">
        <v>5</v>
      </c>
      <c r="Q248" t="s">
        <v>644</v>
      </c>
      <c r="R248" t="s">
        <v>638</v>
      </c>
      <c r="S248" t="s">
        <v>2660</v>
      </c>
      <c r="T248" t="s">
        <v>2659</v>
      </c>
    </row>
    <row r="249" spans="1:20" x14ac:dyDescent="0.25">
      <c r="A249" t="s">
        <v>72</v>
      </c>
      <c r="B249" t="s">
        <v>716</v>
      </c>
      <c r="C249">
        <v>83</v>
      </c>
      <c r="D249">
        <v>1</v>
      </c>
      <c r="E249" t="s">
        <v>2661</v>
      </c>
      <c r="F249">
        <v>83</v>
      </c>
      <c r="G249">
        <v>0</v>
      </c>
      <c r="H249" t="s">
        <v>645</v>
      </c>
      <c r="I249" t="s">
        <v>2662</v>
      </c>
      <c r="J249" t="s">
        <v>2663</v>
      </c>
      <c r="K249" t="s">
        <v>736</v>
      </c>
      <c r="L249" t="s">
        <v>2664</v>
      </c>
      <c r="M249" t="s">
        <v>2665</v>
      </c>
      <c r="N249" t="s">
        <v>637</v>
      </c>
      <c r="O249" t="s">
        <v>646</v>
      </c>
      <c r="P249" t="s">
        <v>26</v>
      </c>
      <c r="Q249" t="s">
        <v>647</v>
      </c>
      <c r="R249" t="s">
        <v>638</v>
      </c>
      <c r="S249" t="s">
        <v>2666</v>
      </c>
      <c r="T249" t="s">
        <v>2665</v>
      </c>
    </row>
    <row r="250" spans="1:20" x14ac:dyDescent="0.25">
      <c r="A250" t="s">
        <v>516</v>
      </c>
      <c r="B250" t="s">
        <v>120</v>
      </c>
      <c r="C250">
        <v>75</v>
      </c>
      <c r="D250">
        <v>1</v>
      </c>
      <c r="E250" t="s">
        <v>2667</v>
      </c>
      <c r="F250">
        <v>173</v>
      </c>
      <c r="G250">
        <v>98</v>
      </c>
      <c r="H250" t="s">
        <v>645</v>
      </c>
      <c r="I250" t="s">
        <v>2399</v>
      </c>
      <c r="J250" t="s">
        <v>2668</v>
      </c>
      <c r="K250" t="s">
        <v>729</v>
      </c>
      <c r="L250" t="s">
        <v>2669</v>
      </c>
      <c r="M250" t="s">
        <v>2670</v>
      </c>
      <c r="N250" t="s">
        <v>637</v>
      </c>
      <c r="O250" t="s">
        <v>646</v>
      </c>
      <c r="P250" t="s">
        <v>26</v>
      </c>
      <c r="Q250" t="s">
        <v>647</v>
      </c>
      <c r="R250" t="s">
        <v>638</v>
      </c>
      <c r="S250" t="s">
        <v>2671</v>
      </c>
      <c r="T250" t="s">
        <v>2670</v>
      </c>
    </row>
    <row r="251" spans="1:20" x14ac:dyDescent="0.25">
      <c r="A251" t="s">
        <v>147</v>
      </c>
      <c r="B251" t="s">
        <v>148</v>
      </c>
      <c r="C251">
        <v>65</v>
      </c>
      <c r="D251">
        <v>9</v>
      </c>
      <c r="E251" t="s">
        <v>2672</v>
      </c>
      <c r="F251">
        <v>299</v>
      </c>
      <c r="G251">
        <v>0</v>
      </c>
      <c r="H251" t="s">
        <v>636</v>
      </c>
      <c r="I251" t="s">
        <v>2673</v>
      </c>
      <c r="J251" t="s">
        <v>1965</v>
      </c>
      <c r="K251" t="s">
        <v>637</v>
      </c>
      <c r="L251" t="s">
        <v>638</v>
      </c>
      <c r="M251" t="s">
        <v>2674</v>
      </c>
      <c r="N251" t="s">
        <v>637</v>
      </c>
      <c r="O251" t="s">
        <v>643</v>
      </c>
      <c r="P251" t="s">
        <v>5</v>
      </c>
      <c r="Q251" t="s">
        <v>644</v>
      </c>
      <c r="R251" t="s">
        <v>638</v>
      </c>
      <c r="S251" t="s">
        <v>2675</v>
      </c>
      <c r="T251" t="s">
        <v>2676</v>
      </c>
    </row>
    <row r="252" spans="1:20" x14ac:dyDescent="0.25">
      <c r="A252" t="s">
        <v>22</v>
      </c>
      <c r="B252" t="s">
        <v>213</v>
      </c>
      <c r="C252">
        <v>37</v>
      </c>
      <c r="D252">
        <v>1</v>
      </c>
      <c r="E252" t="s">
        <v>2677</v>
      </c>
      <c r="F252">
        <v>44</v>
      </c>
      <c r="G252">
        <v>7</v>
      </c>
      <c r="H252" t="s">
        <v>663</v>
      </c>
      <c r="I252" t="s">
        <v>2678</v>
      </c>
      <c r="J252" t="s">
        <v>2679</v>
      </c>
      <c r="K252" t="s">
        <v>736</v>
      </c>
      <c r="L252" t="s">
        <v>2680</v>
      </c>
      <c r="M252" t="s">
        <v>2681</v>
      </c>
      <c r="N252" t="s">
        <v>637</v>
      </c>
      <c r="O252" t="s">
        <v>664</v>
      </c>
      <c r="P252" t="s">
        <v>23</v>
      </c>
      <c r="Q252" t="s">
        <v>665</v>
      </c>
      <c r="R252" t="s">
        <v>638</v>
      </c>
      <c r="S252" t="s">
        <v>2682</v>
      </c>
      <c r="T252" t="s">
        <v>2681</v>
      </c>
    </row>
    <row r="253" spans="1:20" x14ac:dyDescent="0.25">
      <c r="A253" t="s">
        <v>241</v>
      </c>
      <c r="B253" t="s">
        <v>247</v>
      </c>
      <c r="C253">
        <v>159</v>
      </c>
      <c r="D253">
        <v>1</v>
      </c>
      <c r="E253" t="s">
        <v>2683</v>
      </c>
      <c r="F253">
        <v>167</v>
      </c>
      <c r="G253">
        <v>38</v>
      </c>
      <c r="H253" t="s">
        <v>636</v>
      </c>
      <c r="I253" t="s">
        <v>2684</v>
      </c>
      <c r="J253" t="s">
        <v>675</v>
      </c>
      <c r="K253" t="s">
        <v>637</v>
      </c>
      <c r="L253" t="s">
        <v>638</v>
      </c>
      <c r="M253" t="s">
        <v>2681</v>
      </c>
      <c r="N253" t="s">
        <v>637</v>
      </c>
      <c r="O253" t="s">
        <v>639</v>
      </c>
      <c r="P253" t="s">
        <v>5</v>
      </c>
      <c r="Q253" t="s">
        <v>640</v>
      </c>
      <c r="R253" t="s">
        <v>638</v>
      </c>
      <c r="S253" t="s">
        <v>2685</v>
      </c>
      <c r="T253" t="s">
        <v>2681</v>
      </c>
    </row>
    <row r="254" spans="1:20" x14ac:dyDescent="0.25">
      <c r="A254" t="s">
        <v>22</v>
      </c>
      <c r="B254" t="s">
        <v>27</v>
      </c>
      <c r="C254">
        <v>120</v>
      </c>
      <c r="D254">
        <v>1</v>
      </c>
      <c r="E254" t="s">
        <v>2686</v>
      </c>
      <c r="F254">
        <v>100</v>
      </c>
      <c r="G254">
        <v>0</v>
      </c>
      <c r="H254" t="s">
        <v>636</v>
      </c>
      <c r="I254" t="s">
        <v>2687</v>
      </c>
      <c r="J254" t="s">
        <v>657</v>
      </c>
      <c r="K254" t="s">
        <v>637</v>
      </c>
      <c r="L254" t="s">
        <v>638</v>
      </c>
      <c r="M254" t="s">
        <v>2688</v>
      </c>
      <c r="N254" t="s">
        <v>637</v>
      </c>
      <c r="O254" t="s">
        <v>639</v>
      </c>
      <c r="P254" t="s">
        <v>5</v>
      </c>
      <c r="Q254" t="s">
        <v>640</v>
      </c>
      <c r="R254" t="s">
        <v>638</v>
      </c>
      <c r="S254" t="s">
        <v>2689</v>
      </c>
      <c r="T254" t="s">
        <v>2690</v>
      </c>
    </row>
    <row r="255" spans="1:20" x14ac:dyDescent="0.25">
      <c r="A255" t="s">
        <v>239</v>
      </c>
      <c r="B255" t="s">
        <v>245</v>
      </c>
      <c r="C255">
        <v>139</v>
      </c>
      <c r="D255">
        <v>2</v>
      </c>
      <c r="E255" t="s">
        <v>2691</v>
      </c>
      <c r="F255">
        <v>278</v>
      </c>
      <c r="G255">
        <v>0</v>
      </c>
      <c r="H255" t="s">
        <v>645</v>
      </c>
      <c r="I255" t="s">
        <v>2692</v>
      </c>
      <c r="J255" t="s">
        <v>2693</v>
      </c>
      <c r="K255" t="s">
        <v>2694</v>
      </c>
      <c r="L255" t="s">
        <v>2625</v>
      </c>
      <c r="M255" t="s">
        <v>2695</v>
      </c>
      <c r="N255" t="s">
        <v>637</v>
      </c>
      <c r="O255" t="s">
        <v>646</v>
      </c>
      <c r="P255" t="s">
        <v>26</v>
      </c>
      <c r="Q255" t="s">
        <v>647</v>
      </c>
      <c r="R255" t="s">
        <v>638</v>
      </c>
      <c r="S255" t="s">
        <v>2696</v>
      </c>
      <c r="T255" t="s">
        <v>2695</v>
      </c>
    </row>
    <row r="256" spans="1:20" x14ac:dyDescent="0.25">
      <c r="A256" t="s">
        <v>147</v>
      </c>
      <c r="B256" t="s">
        <v>148</v>
      </c>
      <c r="C256">
        <v>50</v>
      </c>
      <c r="D256">
        <v>6</v>
      </c>
      <c r="E256" t="s">
        <v>2697</v>
      </c>
      <c r="F256">
        <v>200</v>
      </c>
      <c r="G256">
        <v>0</v>
      </c>
      <c r="H256" t="s">
        <v>636</v>
      </c>
      <c r="I256" t="s">
        <v>2698</v>
      </c>
      <c r="J256" t="s">
        <v>1852</v>
      </c>
      <c r="K256" t="s">
        <v>637</v>
      </c>
      <c r="L256" t="s">
        <v>638</v>
      </c>
      <c r="M256" t="s">
        <v>2699</v>
      </c>
      <c r="N256" t="s">
        <v>637</v>
      </c>
      <c r="O256" t="s">
        <v>639</v>
      </c>
      <c r="P256" t="s">
        <v>5</v>
      </c>
      <c r="Q256" t="s">
        <v>640</v>
      </c>
      <c r="R256" t="s">
        <v>638</v>
      </c>
      <c r="S256" t="s">
        <v>2700</v>
      </c>
      <c r="T256" t="s">
        <v>2699</v>
      </c>
    </row>
    <row r="257" spans="1:20" x14ac:dyDescent="0.25">
      <c r="A257" t="s">
        <v>147</v>
      </c>
      <c r="B257" t="s">
        <v>148</v>
      </c>
      <c r="C257">
        <v>50</v>
      </c>
      <c r="D257">
        <v>6</v>
      </c>
      <c r="E257" t="s">
        <v>2701</v>
      </c>
      <c r="F257">
        <v>200</v>
      </c>
      <c r="G257">
        <v>0</v>
      </c>
      <c r="H257" t="s">
        <v>636</v>
      </c>
      <c r="I257" t="s">
        <v>2702</v>
      </c>
      <c r="J257" t="s">
        <v>658</v>
      </c>
      <c r="K257" t="s">
        <v>637</v>
      </c>
      <c r="L257" t="s">
        <v>638</v>
      </c>
      <c r="M257" t="s">
        <v>2703</v>
      </c>
      <c r="N257" t="s">
        <v>637</v>
      </c>
      <c r="O257" t="s">
        <v>639</v>
      </c>
      <c r="P257" t="s">
        <v>5</v>
      </c>
      <c r="Q257" t="s">
        <v>640</v>
      </c>
      <c r="R257" t="s">
        <v>638</v>
      </c>
      <c r="S257" t="s">
        <v>2704</v>
      </c>
      <c r="T257" t="s">
        <v>2703</v>
      </c>
    </row>
    <row r="258" spans="1:20" x14ac:dyDescent="0.25">
      <c r="A258" t="s">
        <v>18</v>
      </c>
      <c r="B258" t="s">
        <v>19</v>
      </c>
      <c r="C258">
        <v>66.666666666666671</v>
      </c>
      <c r="D258">
        <v>3</v>
      </c>
      <c r="E258" t="s">
        <v>2705</v>
      </c>
      <c r="F258">
        <v>129</v>
      </c>
      <c r="G258">
        <v>0</v>
      </c>
      <c r="H258" t="s">
        <v>636</v>
      </c>
      <c r="I258" t="s">
        <v>2706</v>
      </c>
      <c r="J258" t="s">
        <v>653</v>
      </c>
      <c r="K258" t="s">
        <v>637</v>
      </c>
      <c r="L258" t="s">
        <v>638</v>
      </c>
      <c r="M258" t="s">
        <v>2707</v>
      </c>
      <c r="N258" t="s">
        <v>637</v>
      </c>
      <c r="O258" t="s">
        <v>639</v>
      </c>
      <c r="P258" t="s">
        <v>5</v>
      </c>
      <c r="Q258" t="s">
        <v>640</v>
      </c>
      <c r="R258" t="s">
        <v>638</v>
      </c>
      <c r="S258" t="s">
        <v>2708</v>
      </c>
      <c r="T258" t="s">
        <v>2707</v>
      </c>
    </row>
    <row r="259" spans="1:20" x14ac:dyDescent="0.25">
      <c r="A259" t="s">
        <v>22</v>
      </c>
      <c r="B259" t="s">
        <v>27</v>
      </c>
      <c r="C259">
        <v>66.333333333333329</v>
      </c>
      <c r="D259">
        <v>3</v>
      </c>
      <c r="E259" t="s">
        <v>2709</v>
      </c>
      <c r="F259">
        <v>197</v>
      </c>
      <c r="G259">
        <v>0</v>
      </c>
      <c r="H259" t="s">
        <v>636</v>
      </c>
      <c r="I259" t="s">
        <v>2710</v>
      </c>
      <c r="J259" t="s">
        <v>648</v>
      </c>
      <c r="K259" t="s">
        <v>637</v>
      </c>
      <c r="L259" t="s">
        <v>638</v>
      </c>
      <c r="M259" t="s">
        <v>2711</v>
      </c>
      <c r="N259" t="s">
        <v>637</v>
      </c>
      <c r="O259" t="s">
        <v>643</v>
      </c>
      <c r="P259" t="s">
        <v>5</v>
      </c>
      <c r="Q259" t="s">
        <v>644</v>
      </c>
      <c r="R259" t="s">
        <v>638</v>
      </c>
      <c r="S259" t="s">
        <v>2712</v>
      </c>
      <c r="T259" t="s">
        <v>2713</v>
      </c>
    </row>
    <row r="260" spans="1:20" x14ac:dyDescent="0.25">
      <c r="A260" t="s">
        <v>239</v>
      </c>
      <c r="B260" t="s">
        <v>245</v>
      </c>
      <c r="C260">
        <v>159</v>
      </c>
      <c r="D260">
        <v>1</v>
      </c>
      <c r="E260" t="s">
        <v>2714</v>
      </c>
      <c r="F260">
        <v>129</v>
      </c>
      <c r="G260">
        <v>0</v>
      </c>
      <c r="H260" t="s">
        <v>636</v>
      </c>
      <c r="I260" t="s">
        <v>2715</v>
      </c>
      <c r="J260" t="s">
        <v>649</v>
      </c>
      <c r="K260" t="s">
        <v>637</v>
      </c>
      <c r="L260" t="s">
        <v>638</v>
      </c>
      <c r="M260" t="s">
        <v>2716</v>
      </c>
      <c r="N260" t="s">
        <v>637</v>
      </c>
      <c r="O260" t="s">
        <v>639</v>
      </c>
      <c r="P260" t="s">
        <v>5</v>
      </c>
      <c r="Q260" t="s">
        <v>640</v>
      </c>
      <c r="R260" t="s">
        <v>638</v>
      </c>
      <c r="S260" t="s">
        <v>2717</v>
      </c>
      <c r="T260" t="s">
        <v>2718</v>
      </c>
    </row>
    <row r="261" spans="1:20" x14ac:dyDescent="0.25">
      <c r="A261" t="s">
        <v>22</v>
      </c>
      <c r="B261" t="s">
        <v>27</v>
      </c>
      <c r="C261">
        <v>66.333333333333329</v>
      </c>
      <c r="D261">
        <v>3</v>
      </c>
      <c r="E261" t="s">
        <v>2719</v>
      </c>
      <c r="F261">
        <v>197</v>
      </c>
      <c r="G261">
        <v>0</v>
      </c>
      <c r="H261" t="s">
        <v>636</v>
      </c>
      <c r="I261" t="s">
        <v>2720</v>
      </c>
      <c r="J261" t="s">
        <v>699</v>
      </c>
      <c r="K261" t="s">
        <v>637</v>
      </c>
      <c r="L261" t="s">
        <v>638</v>
      </c>
      <c r="M261" t="s">
        <v>2721</v>
      </c>
      <c r="N261" t="s">
        <v>637</v>
      </c>
      <c r="O261" t="s">
        <v>643</v>
      </c>
      <c r="P261" t="s">
        <v>5</v>
      </c>
      <c r="Q261" t="s">
        <v>644</v>
      </c>
      <c r="R261" t="s">
        <v>638</v>
      </c>
      <c r="S261" t="s">
        <v>2722</v>
      </c>
      <c r="T261" t="s">
        <v>2716</v>
      </c>
    </row>
    <row r="262" spans="1:20" x14ac:dyDescent="0.25">
      <c r="A262" t="s">
        <v>241</v>
      </c>
      <c r="B262" t="s">
        <v>690</v>
      </c>
      <c r="C262">
        <v>109</v>
      </c>
      <c r="D262">
        <v>1</v>
      </c>
      <c r="E262" t="s">
        <v>2723</v>
      </c>
      <c r="F262">
        <v>155</v>
      </c>
      <c r="G262">
        <v>46</v>
      </c>
      <c r="H262" t="s">
        <v>663</v>
      </c>
      <c r="I262" t="s">
        <v>2724</v>
      </c>
      <c r="J262" t="s">
        <v>2725</v>
      </c>
      <c r="K262" t="s">
        <v>2726</v>
      </c>
      <c r="L262" t="s">
        <v>2727</v>
      </c>
      <c r="M262" t="s">
        <v>2728</v>
      </c>
      <c r="N262" t="s">
        <v>637</v>
      </c>
      <c r="O262" t="s">
        <v>664</v>
      </c>
      <c r="P262" t="s">
        <v>23</v>
      </c>
      <c r="Q262" t="s">
        <v>665</v>
      </c>
      <c r="R262" t="s">
        <v>638</v>
      </c>
      <c r="S262" t="s">
        <v>2729</v>
      </c>
      <c r="T262" t="s">
        <v>2728</v>
      </c>
    </row>
    <row r="263" spans="1:20" x14ac:dyDescent="0.25">
      <c r="A263" t="s">
        <v>22</v>
      </c>
      <c r="B263" t="s">
        <v>27</v>
      </c>
      <c r="C263">
        <v>80</v>
      </c>
      <c r="D263">
        <v>3</v>
      </c>
      <c r="E263" t="s">
        <v>2730</v>
      </c>
      <c r="F263">
        <v>240</v>
      </c>
      <c r="G263">
        <v>0</v>
      </c>
      <c r="H263" t="s">
        <v>645</v>
      </c>
      <c r="I263" t="s">
        <v>2731</v>
      </c>
      <c r="J263" t="s">
        <v>2732</v>
      </c>
      <c r="K263" t="s">
        <v>2733</v>
      </c>
      <c r="L263" t="s">
        <v>730</v>
      </c>
      <c r="M263" t="s">
        <v>2734</v>
      </c>
      <c r="N263" t="s">
        <v>637</v>
      </c>
      <c r="O263" t="s">
        <v>646</v>
      </c>
      <c r="P263" t="s">
        <v>26</v>
      </c>
      <c r="Q263" t="s">
        <v>647</v>
      </c>
      <c r="R263" t="s">
        <v>638</v>
      </c>
      <c r="S263" t="s">
        <v>2735</v>
      </c>
      <c r="T263" t="s">
        <v>2736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88A9C-8946-4512-A8CE-F94548CDB8AE}">
  <sheetPr>
    <tabColor rgb="FFFF6699"/>
  </sheetPr>
  <dimension ref="A1:V313"/>
  <sheetViews>
    <sheetView zoomScale="70" zoomScaleNormal="70" workbookViewId="0">
      <pane xSplit="2" ySplit="1" topLeftCell="T2" activePane="bottomRight" state="frozen"/>
      <selection activeCell="Q237" sqref="Q237"/>
      <selection pane="topRight" activeCell="Q237" sqref="Q237"/>
      <selection pane="bottomLeft" activeCell="Q237" sqref="Q237"/>
      <selection pane="bottomRight" activeCell="U279" sqref="U279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8.90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617</v>
      </c>
      <c r="C1" t="s">
        <v>618</v>
      </c>
      <c r="D1" t="s">
        <v>1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J1" t="s">
        <v>624</v>
      </c>
      <c r="K1" t="s">
        <v>625</v>
      </c>
      <c r="L1" t="s">
        <v>626</v>
      </c>
      <c r="M1" t="s">
        <v>627</v>
      </c>
      <c r="N1" t="s">
        <v>628</v>
      </c>
      <c r="O1" t="s">
        <v>629</v>
      </c>
      <c r="P1" t="s">
        <v>630</v>
      </c>
      <c r="Q1" t="s">
        <v>631</v>
      </c>
      <c r="R1" t="s">
        <v>2</v>
      </c>
      <c r="S1" t="s">
        <v>632</v>
      </c>
      <c r="T1" t="s">
        <v>633</v>
      </c>
      <c r="U1" s="49" t="s">
        <v>722</v>
      </c>
      <c r="V1" t="s">
        <v>724</v>
      </c>
    </row>
    <row r="2" spans="1:22" x14ac:dyDescent="0.25">
      <c r="A2" t="s">
        <v>22</v>
      </c>
      <c r="B2" t="s">
        <v>27</v>
      </c>
      <c r="C2">
        <v>66.333333333333329</v>
      </c>
      <c r="D2">
        <v>3</v>
      </c>
      <c r="E2" t="s">
        <v>2737</v>
      </c>
      <c r="F2">
        <v>227</v>
      </c>
      <c r="G2">
        <v>30</v>
      </c>
      <c r="H2" t="s">
        <v>636</v>
      </c>
      <c r="I2" t="s">
        <v>2738</v>
      </c>
      <c r="J2" t="s">
        <v>649</v>
      </c>
      <c r="K2" t="s">
        <v>637</v>
      </c>
      <c r="L2" t="s">
        <v>638</v>
      </c>
      <c r="M2" t="s">
        <v>2739</v>
      </c>
      <c r="N2" t="s">
        <v>637</v>
      </c>
      <c r="O2" t="s">
        <v>639</v>
      </c>
      <c r="P2" t="s">
        <v>5</v>
      </c>
      <c r="Q2" t="s">
        <v>640</v>
      </c>
      <c r="R2" t="s">
        <v>638</v>
      </c>
      <c r="S2" t="s">
        <v>2740</v>
      </c>
      <c r="T2" t="s">
        <v>2739</v>
      </c>
      <c r="U2" s="50" t="s">
        <v>147</v>
      </c>
      <c r="V2">
        <v>487</v>
      </c>
    </row>
    <row r="3" spans="1:22" x14ac:dyDescent="0.25">
      <c r="A3" t="s">
        <v>600</v>
      </c>
      <c r="B3" t="s">
        <v>601</v>
      </c>
      <c r="C3">
        <v>119</v>
      </c>
      <c r="D3">
        <v>1</v>
      </c>
      <c r="E3" t="s">
        <v>2741</v>
      </c>
      <c r="F3">
        <v>657</v>
      </c>
      <c r="G3">
        <v>98</v>
      </c>
      <c r="H3" t="s">
        <v>645</v>
      </c>
      <c r="I3" t="s">
        <v>2742</v>
      </c>
      <c r="J3" t="s">
        <v>2743</v>
      </c>
      <c r="K3" t="s">
        <v>2744</v>
      </c>
      <c r="L3" t="s">
        <v>2087</v>
      </c>
      <c r="M3" t="s">
        <v>2745</v>
      </c>
      <c r="N3" t="s">
        <v>637</v>
      </c>
      <c r="O3" t="s">
        <v>651</v>
      </c>
      <c r="P3" t="s">
        <v>26</v>
      </c>
      <c r="Q3" t="s">
        <v>647</v>
      </c>
      <c r="R3" t="s">
        <v>638</v>
      </c>
      <c r="S3" t="s">
        <v>2746</v>
      </c>
      <c r="T3" t="s">
        <v>2747</v>
      </c>
      <c r="U3" s="51" t="s">
        <v>148</v>
      </c>
      <c r="V3">
        <v>487</v>
      </c>
    </row>
    <row r="4" spans="1:22" x14ac:dyDescent="0.25">
      <c r="A4" t="s">
        <v>241</v>
      </c>
      <c r="B4" t="s">
        <v>247</v>
      </c>
      <c r="C4">
        <v>119</v>
      </c>
      <c r="D4">
        <v>1</v>
      </c>
      <c r="E4" t="s">
        <v>2741</v>
      </c>
      <c r="F4">
        <v>657</v>
      </c>
      <c r="G4">
        <v>98</v>
      </c>
      <c r="H4" t="s">
        <v>645</v>
      </c>
      <c r="I4" t="s">
        <v>2742</v>
      </c>
      <c r="J4" t="s">
        <v>2743</v>
      </c>
      <c r="K4" t="s">
        <v>2744</v>
      </c>
      <c r="L4" t="s">
        <v>2087</v>
      </c>
      <c r="M4" t="s">
        <v>2745</v>
      </c>
      <c r="N4" t="s">
        <v>637</v>
      </c>
      <c r="O4" t="s">
        <v>651</v>
      </c>
      <c r="P4" t="s">
        <v>26</v>
      </c>
      <c r="Q4" t="s">
        <v>647</v>
      </c>
      <c r="R4" t="s">
        <v>638</v>
      </c>
      <c r="S4" t="s">
        <v>2746</v>
      </c>
      <c r="T4" t="s">
        <v>2747</v>
      </c>
      <c r="U4" s="50" t="s">
        <v>22</v>
      </c>
      <c r="V4">
        <v>189</v>
      </c>
    </row>
    <row r="5" spans="1:22" x14ac:dyDescent="0.25">
      <c r="A5" t="s">
        <v>240</v>
      </c>
      <c r="B5" t="s">
        <v>246</v>
      </c>
      <c r="C5">
        <v>119</v>
      </c>
      <c r="D5">
        <v>1</v>
      </c>
      <c r="E5" t="s">
        <v>2741</v>
      </c>
      <c r="F5">
        <v>657</v>
      </c>
      <c r="G5">
        <v>98</v>
      </c>
      <c r="H5" t="s">
        <v>645</v>
      </c>
      <c r="I5" t="s">
        <v>2742</v>
      </c>
      <c r="J5" t="s">
        <v>2743</v>
      </c>
      <c r="K5" t="s">
        <v>2744</v>
      </c>
      <c r="L5" t="s">
        <v>2087</v>
      </c>
      <c r="M5" t="s">
        <v>2745</v>
      </c>
      <c r="N5" t="s">
        <v>637</v>
      </c>
      <c r="O5" t="s">
        <v>651</v>
      </c>
      <c r="P5" t="s">
        <v>26</v>
      </c>
      <c r="Q5" t="s">
        <v>647</v>
      </c>
      <c r="R5" t="s">
        <v>638</v>
      </c>
      <c r="S5" t="s">
        <v>2746</v>
      </c>
      <c r="T5" t="s">
        <v>2747</v>
      </c>
      <c r="U5" s="51" t="s">
        <v>213</v>
      </c>
      <c r="V5">
        <v>5</v>
      </c>
    </row>
    <row r="6" spans="1:22" x14ac:dyDescent="0.25">
      <c r="A6" t="s">
        <v>239</v>
      </c>
      <c r="B6" t="s">
        <v>245</v>
      </c>
      <c r="C6">
        <v>120</v>
      </c>
      <c r="D6">
        <v>1</v>
      </c>
      <c r="E6" t="s">
        <v>2741</v>
      </c>
      <c r="F6">
        <v>657</v>
      </c>
      <c r="G6">
        <v>98</v>
      </c>
      <c r="H6" t="s">
        <v>645</v>
      </c>
      <c r="I6" t="s">
        <v>2742</v>
      </c>
      <c r="J6" t="s">
        <v>2743</v>
      </c>
      <c r="K6" t="s">
        <v>2744</v>
      </c>
      <c r="L6" t="s">
        <v>2087</v>
      </c>
      <c r="M6" t="s">
        <v>2745</v>
      </c>
      <c r="N6" t="s">
        <v>637</v>
      </c>
      <c r="O6" t="s">
        <v>651</v>
      </c>
      <c r="P6" t="s">
        <v>26</v>
      </c>
      <c r="Q6" t="s">
        <v>647</v>
      </c>
      <c r="R6" t="s">
        <v>638</v>
      </c>
      <c r="S6" t="s">
        <v>2746</v>
      </c>
      <c r="T6" t="s">
        <v>2747</v>
      </c>
      <c r="U6" s="51" t="s">
        <v>27</v>
      </c>
      <c r="V6">
        <v>184</v>
      </c>
    </row>
    <row r="7" spans="1:22" x14ac:dyDescent="0.25">
      <c r="A7" t="s">
        <v>22</v>
      </c>
      <c r="B7" t="s">
        <v>27</v>
      </c>
      <c r="C7">
        <v>69.900000000000006</v>
      </c>
      <c r="D7">
        <v>10</v>
      </c>
      <c r="E7" t="s">
        <v>2748</v>
      </c>
      <c r="F7">
        <v>800</v>
      </c>
      <c r="G7">
        <v>0</v>
      </c>
      <c r="H7" t="s">
        <v>645</v>
      </c>
      <c r="I7" t="s">
        <v>2662</v>
      </c>
      <c r="J7" t="s">
        <v>2749</v>
      </c>
      <c r="K7" t="s">
        <v>1700</v>
      </c>
      <c r="L7" t="s">
        <v>1689</v>
      </c>
      <c r="M7" t="s">
        <v>2750</v>
      </c>
      <c r="N7" t="s">
        <v>637</v>
      </c>
      <c r="O7" t="s">
        <v>651</v>
      </c>
      <c r="P7" t="s">
        <v>26</v>
      </c>
      <c r="Q7" t="s">
        <v>647</v>
      </c>
      <c r="R7" t="s">
        <v>638</v>
      </c>
      <c r="S7" t="s">
        <v>2751</v>
      </c>
      <c r="T7" t="s">
        <v>2752</v>
      </c>
      <c r="U7" s="50" t="s">
        <v>18</v>
      </c>
      <c r="V7">
        <v>137</v>
      </c>
    </row>
    <row r="8" spans="1:22" x14ac:dyDescent="0.25">
      <c r="A8" t="s">
        <v>22</v>
      </c>
      <c r="B8" t="s">
        <v>27</v>
      </c>
      <c r="C8">
        <v>66.333333333333329</v>
      </c>
      <c r="D8">
        <v>3</v>
      </c>
      <c r="E8" t="s">
        <v>2753</v>
      </c>
      <c r="F8">
        <v>197</v>
      </c>
      <c r="G8">
        <v>0</v>
      </c>
      <c r="H8" t="s">
        <v>636</v>
      </c>
      <c r="I8" t="s">
        <v>2754</v>
      </c>
      <c r="J8" t="s">
        <v>680</v>
      </c>
      <c r="K8" t="s">
        <v>637</v>
      </c>
      <c r="L8" t="s">
        <v>638</v>
      </c>
      <c r="M8" t="s">
        <v>2755</v>
      </c>
      <c r="N8" t="s">
        <v>637</v>
      </c>
      <c r="O8" t="s">
        <v>639</v>
      </c>
      <c r="P8" t="s">
        <v>5</v>
      </c>
      <c r="Q8" t="s">
        <v>640</v>
      </c>
      <c r="R8" t="s">
        <v>638</v>
      </c>
      <c r="S8" t="s">
        <v>2756</v>
      </c>
      <c r="T8" t="s">
        <v>2755</v>
      </c>
      <c r="U8" s="51" t="s">
        <v>19</v>
      </c>
      <c r="V8">
        <v>137</v>
      </c>
    </row>
    <row r="9" spans="1:22" x14ac:dyDescent="0.25">
      <c r="A9" t="s">
        <v>600</v>
      </c>
      <c r="B9" t="s">
        <v>690</v>
      </c>
      <c r="C9">
        <v>109</v>
      </c>
      <c r="D9">
        <v>2</v>
      </c>
      <c r="E9" t="s">
        <v>2757</v>
      </c>
      <c r="F9">
        <v>353</v>
      </c>
      <c r="G9">
        <v>26</v>
      </c>
      <c r="H9" t="s">
        <v>663</v>
      </c>
      <c r="I9" t="s">
        <v>2758</v>
      </c>
      <c r="J9" t="s">
        <v>2759</v>
      </c>
      <c r="K9" t="s">
        <v>814</v>
      </c>
      <c r="L9" t="s">
        <v>2760</v>
      </c>
      <c r="M9" t="s">
        <v>2761</v>
      </c>
      <c r="N9" t="s">
        <v>637</v>
      </c>
      <c r="O9" t="s">
        <v>664</v>
      </c>
      <c r="P9" t="s">
        <v>23</v>
      </c>
      <c r="Q9" t="s">
        <v>665</v>
      </c>
      <c r="R9" t="s">
        <v>638</v>
      </c>
      <c r="S9" t="s">
        <v>2762</v>
      </c>
      <c r="T9" t="s">
        <v>2761</v>
      </c>
      <c r="U9" s="50" t="s">
        <v>101</v>
      </c>
      <c r="V9">
        <v>6</v>
      </c>
    </row>
    <row r="10" spans="1:22" x14ac:dyDescent="0.25">
      <c r="A10" t="s">
        <v>241</v>
      </c>
      <c r="B10" t="s">
        <v>690</v>
      </c>
      <c r="C10">
        <v>109</v>
      </c>
      <c r="D10">
        <v>1</v>
      </c>
      <c r="E10" t="s">
        <v>2757</v>
      </c>
      <c r="F10">
        <v>353</v>
      </c>
      <c r="G10">
        <v>26</v>
      </c>
      <c r="H10" t="s">
        <v>663</v>
      </c>
      <c r="I10" t="s">
        <v>2758</v>
      </c>
      <c r="J10" t="s">
        <v>2759</v>
      </c>
      <c r="K10" t="s">
        <v>814</v>
      </c>
      <c r="L10" t="s">
        <v>2760</v>
      </c>
      <c r="M10" t="s">
        <v>2761</v>
      </c>
      <c r="N10" t="s">
        <v>637</v>
      </c>
      <c r="O10" t="s">
        <v>664</v>
      </c>
      <c r="P10" t="s">
        <v>23</v>
      </c>
      <c r="Q10" t="s">
        <v>665</v>
      </c>
      <c r="R10" t="s">
        <v>638</v>
      </c>
      <c r="S10" t="s">
        <v>2762</v>
      </c>
      <c r="T10" t="s">
        <v>2761</v>
      </c>
      <c r="U10" s="51" t="s">
        <v>2139</v>
      </c>
      <c r="V10">
        <v>2</v>
      </c>
    </row>
    <row r="11" spans="1:22" x14ac:dyDescent="0.25">
      <c r="A11" t="s">
        <v>72</v>
      </c>
      <c r="B11" t="s">
        <v>716</v>
      </c>
      <c r="C11">
        <v>50</v>
      </c>
      <c r="D11">
        <v>1</v>
      </c>
      <c r="E11" t="s">
        <v>2763</v>
      </c>
      <c r="F11">
        <v>50</v>
      </c>
      <c r="G11">
        <v>0</v>
      </c>
      <c r="H11" t="s">
        <v>645</v>
      </c>
      <c r="I11" t="s">
        <v>2267</v>
      </c>
      <c r="J11" t="s">
        <v>2268</v>
      </c>
      <c r="K11" t="s">
        <v>2223</v>
      </c>
      <c r="L11" t="s">
        <v>2224</v>
      </c>
      <c r="M11" t="s">
        <v>2764</v>
      </c>
      <c r="N11" t="s">
        <v>637</v>
      </c>
      <c r="O11" t="s">
        <v>651</v>
      </c>
      <c r="P11" t="s">
        <v>26</v>
      </c>
      <c r="Q11" t="s">
        <v>647</v>
      </c>
      <c r="R11" t="s">
        <v>638</v>
      </c>
      <c r="S11" t="s">
        <v>2765</v>
      </c>
      <c r="T11" t="s">
        <v>2766</v>
      </c>
      <c r="U11" s="51" t="s">
        <v>74</v>
      </c>
      <c r="V11">
        <v>2</v>
      </c>
    </row>
    <row r="12" spans="1:22" x14ac:dyDescent="0.25">
      <c r="A12" t="s">
        <v>240</v>
      </c>
      <c r="B12" t="s">
        <v>690</v>
      </c>
      <c r="C12">
        <v>81.75</v>
      </c>
      <c r="D12">
        <v>1</v>
      </c>
      <c r="E12" t="s">
        <v>2767</v>
      </c>
      <c r="F12">
        <v>81.75</v>
      </c>
      <c r="G12">
        <v>0</v>
      </c>
      <c r="H12" t="s">
        <v>663</v>
      </c>
      <c r="I12" t="s">
        <v>2768</v>
      </c>
      <c r="J12" t="s">
        <v>2769</v>
      </c>
      <c r="K12" t="s">
        <v>2770</v>
      </c>
      <c r="L12" t="s">
        <v>2771</v>
      </c>
      <c r="M12" t="s">
        <v>2772</v>
      </c>
      <c r="N12" t="s">
        <v>637</v>
      </c>
      <c r="O12" t="s">
        <v>664</v>
      </c>
      <c r="P12" t="s">
        <v>23</v>
      </c>
      <c r="Q12" t="s">
        <v>665</v>
      </c>
      <c r="R12" t="s">
        <v>638</v>
      </c>
      <c r="S12" t="s">
        <v>2773</v>
      </c>
      <c r="T12" t="s">
        <v>2772</v>
      </c>
      <c r="U12" s="51" t="s">
        <v>3820</v>
      </c>
      <c r="V12">
        <v>2</v>
      </c>
    </row>
    <row r="13" spans="1:22" x14ac:dyDescent="0.25">
      <c r="A13" t="s">
        <v>22</v>
      </c>
      <c r="B13" t="s">
        <v>213</v>
      </c>
      <c r="C13">
        <v>60</v>
      </c>
      <c r="D13">
        <v>1</v>
      </c>
      <c r="E13" t="s">
        <v>2774</v>
      </c>
      <c r="F13">
        <v>67</v>
      </c>
      <c r="G13">
        <v>7</v>
      </c>
      <c r="H13" t="s">
        <v>663</v>
      </c>
      <c r="I13" t="s">
        <v>2775</v>
      </c>
      <c r="J13" t="s">
        <v>2776</v>
      </c>
      <c r="K13" t="s">
        <v>1700</v>
      </c>
      <c r="L13" t="s">
        <v>2777</v>
      </c>
      <c r="M13" t="s">
        <v>2778</v>
      </c>
      <c r="N13" t="s">
        <v>637</v>
      </c>
      <c r="O13" t="s">
        <v>664</v>
      </c>
      <c r="P13" t="s">
        <v>23</v>
      </c>
      <c r="Q13" t="s">
        <v>665</v>
      </c>
      <c r="R13" t="s">
        <v>638</v>
      </c>
      <c r="S13" t="s">
        <v>2779</v>
      </c>
      <c r="T13" t="s">
        <v>2780</v>
      </c>
      <c r="U13" s="50" t="s">
        <v>72</v>
      </c>
      <c r="V13">
        <v>9</v>
      </c>
    </row>
    <row r="14" spans="1:22" x14ac:dyDescent="0.25">
      <c r="A14" t="s">
        <v>147</v>
      </c>
      <c r="B14" t="s">
        <v>148</v>
      </c>
      <c r="C14">
        <v>33.333333333333336</v>
      </c>
      <c r="D14">
        <v>3</v>
      </c>
      <c r="E14" t="s">
        <v>2781</v>
      </c>
      <c r="F14">
        <v>259</v>
      </c>
      <c r="G14">
        <v>0</v>
      </c>
      <c r="H14" t="s">
        <v>645</v>
      </c>
      <c r="I14" t="s">
        <v>2782</v>
      </c>
      <c r="J14" t="s">
        <v>2783</v>
      </c>
      <c r="K14" t="s">
        <v>2401</v>
      </c>
      <c r="L14" t="s">
        <v>2784</v>
      </c>
      <c r="M14" t="s">
        <v>2785</v>
      </c>
      <c r="N14" t="s">
        <v>637</v>
      </c>
      <c r="O14" t="s">
        <v>646</v>
      </c>
      <c r="P14" t="s">
        <v>26</v>
      </c>
      <c r="Q14" t="s">
        <v>647</v>
      </c>
      <c r="R14" t="s">
        <v>638</v>
      </c>
      <c r="S14" t="s">
        <v>2786</v>
      </c>
      <c r="T14" t="s">
        <v>2785</v>
      </c>
      <c r="U14" s="51" t="s">
        <v>108</v>
      </c>
      <c r="V14">
        <v>4</v>
      </c>
    </row>
    <row r="15" spans="1:22" x14ac:dyDescent="0.25">
      <c r="A15" t="s">
        <v>240</v>
      </c>
      <c r="B15" t="s">
        <v>246</v>
      </c>
      <c r="C15">
        <v>139</v>
      </c>
      <c r="D15">
        <v>1</v>
      </c>
      <c r="E15" t="s">
        <v>2781</v>
      </c>
      <c r="F15">
        <v>259</v>
      </c>
      <c r="G15">
        <v>0</v>
      </c>
      <c r="H15" t="s">
        <v>645</v>
      </c>
      <c r="I15" t="s">
        <v>2782</v>
      </c>
      <c r="J15" t="s">
        <v>2783</v>
      </c>
      <c r="K15" t="s">
        <v>2401</v>
      </c>
      <c r="L15" t="s">
        <v>2784</v>
      </c>
      <c r="M15" t="s">
        <v>2785</v>
      </c>
      <c r="N15" t="s">
        <v>637</v>
      </c>
      <c r="O15" t="s">
        <v>646</v>
      </c>
      <c r="P15" t="s">
        <v>26</v>
      </c>
      <c r="Q15" t="s">
        <v>647</v>
      </c>
      <c r="R15" t="s">
        <v>638</v>
      </c>
      <c r="S15" t="s">
        <v>2786</v>
      </c>
      <c r="T15" t="s">
        <v>2785</v>
      </c>
      <c r="U15" s="51" t="s">
        <v>716</v>
      </c>
      <c r="V15">
        <v>5</v>
      </c>
    </row>
    <row r="16" spans="1:22" x14ac:dyDescent="0.25">
      <c r="A16" t="s">
        <v>22</v>
      </c>
      <c r="B16" t="s">
        <v>213</v>
      </c>
      <c r="C16">
        <v>55.33</v>
      </c>
      <c r="D16">
        <v>1</v>
      </c>
      <c r="E16" t="s">
        <v>2787</v>
      </c>
      <c r="F16">
        <v>115.91</v>
      </c>
      <c r="G16">
        <v>7</v>
      </c>
      <c r="H16" t="s">
        <v>663</v>
      </c>
      <c r="I16" t="s">
        <v>2788</v>
      </c>
      <c r="J16" t="s">
        <v>2789</v>
      </c>
      <c r="K16" t="s">
        <v>763</v>
      </c>
      <c r="L16" t="s">
        <v>2790</v>
      </c>
      <c r="M16" t="s">
        <v>2791</v>
      </c>
      <c r="N16" t="s">
        <v>637</v>
      </c>
      <c r="O16" t="s">
        <v>664</v>
      </c>
      <c r="P16" t="s">
        <v>23</v>
      </c>
      <c r="Q16" t="s">
        <v>665</v>
      </c>
      <c r="R16" t="s">
        <v>638</v>
      </c>
      <c r="S16" t="s">
        <v>2792</v>
      </c>
      <c r="T16" t="s">
        <v>2791</v>
      </c>
      <c r="U16" s="50" t="s">
        <v>14</v>
      </c>
      <c r="V16">
        <v>8</v>
      </c>
    </row>
    <row r="17" spans="1:22" x14ac:dyDescent="0.25">
      <c r="A17" t="s">
        <v>600</v>
      </c>
      <c r="B17" t="s">
        <v>690</v>
      </c>
      <c r="C17">
        <v>53.58</v>
      </c>
      <c r="D17">
        <v>1</v>
      </c>
      <c r="E17" t="s">
        <v>2787</v>
      </c>
      <c r="F17">
        <v>115.91</v>
      </c>
      <c r="G17">
        <v>7</v>
      </c>
      <c r="H17" t="s">
        <v>663</v>
      </c>
      <c r="I17" t="s">
        <v>2788</v>
      </c>
      <c r="J17" t="s">
        <v>2789</v>
      </c>
      <c r="K17" t="s">
        <v>763</v>
      </c>
      <c r="L17" t="s">
        <v>2790</v>
      </c>
      <c r="M17" t="s">
        <v>2791</v>
      </c>
      <c r="N17" t="s">
        <v>637</v>
      </c>
      <c r="O17" t="s">
        <v>664</v>
      </c>
      <c r="P17" t="s">
        <v>23</v>
      </c>
      <c r="Q17" t="s">
        <v>665</v>
      </c>
      <c r="R17" t="s">
        <v>638</v>
      </c>
      <c r="S17" t="s">
        <v>2792</v>
      </c>
      <c r="T17" t="s">
        <v>2791</v>
      </c>
      <c r="U17" s="51" t="s">
        <v>15</v>
      </c>
      <c r="V17">
        <v>8</v>
      </c>
    </row>
    <row r="18" spans="1:22" x14ac:dyDescent="0.25">
      <c r="A18" t="s">
        <v>22</v>
      </c>
      <c r="B18" t="s">
        <v>27</v>
      </c>
      <c r="C18">
        <v>66.333333333333329</v>
      </c>
      <c r="D18">
        <v>3</v>
      </c>
      <c r="E18" t="s">
        <v>2793</v>
      </c>
      <c r="F18">
        <v>1102</v>
      </c>
      <c r="G18">
        <v>83</v>
      </c>
      <c r="H18" t="s">
        <v>663</v>
      </c>
      <c r="I18" t="s">
        <v>2794</v>
      </c>
      <c r="J18" t="s">
        <v>2795</v>
      </c>
      <c r="K18" t="s">
        <v>1519</v>
      </c>
      <c r="L18" t="s">
        <v>2796</v>
      </c>
      <c r="M18" t="s">
        <v>2797</v>
      </c>
      <c r="N18" t="s">
        <v>637</v>
      </c>
      <c r="O18" t="s">
        <v>664</v>
      </c>
      <c r="P18" t="s">
        <v>23</v>
      </c>
      <c r="Q18" t="s">
        <v>665</v>
      </c>
      <c r="R18" t="s">
        <v>638</v>
      </c>
      <c r="S18" t="s">
        <v>2798</v>
      </c>
      <c r="T18" t="s">
        <v>2797</v>
      </c>
      <c r="U18" s="50" t="s">
        <v>239</v>
      </c>
      <c r="V18">
        <v>27</v>
      </c>
    </row>
    <row r="19" spans="1:22" x14ac:dyDescent="0.25">
      <c r="A19" t="s">
        <v>22</v>
      </c>
      <c r="B19" t="s">
        <v>27</v>
      </c>
      <c r="C19">
        <v>69.900000000000006</v>
      </c>
      <c r="D19">
        <v>10</v>
      </c>
      <c r="E19" t="s">
        <v>2793</v>
      </c>
      <c r="F19">
        <v>1102</v>
      </c>
      <c r="G19">
        <v>83</v>
      </c>
      <c r="H19" t="s">
        <v>663</v>
      </c>
      <c r="I19" t="s">
        <v>2794</v>
      </c>
      <c r="J19" t="s">
        <v>2795</v>
      </c>
      <c r="K19" t="s">
        <v>1519</v>
      </c>
      <c r="L19" t="s">
        <v>2796</v>
      </c>
      <c r="M19" t="s">
        <v>2797</v>
      </c>
      <c r="N19" t="s">
        <v>637</v>
      </c>
      <c r="O19" t="s">
        <v>664</v>
      </c>
      <c r="P19" t="s">
        <v>23</v>
      </c>
      <c r="Q19" t="s">
        <v>665</v>
      </c>
      <c r="R19" t="s">
        <v>638</v>
      </c>
      <c r="S19" t="s">
        <v>2798</v>
      </c>
      <c r="T19" t="s">
        <v>2797</v>
      </c>
      <c r="U19" s="51" t="s">
        <v>3382</v>
      </c>
      <c r="V19">
        <v>1</v>
      </c>
    </row>
    <row r="20" spans="1:22" x14ac:dyDescent="0.25">
      <c r="A20" t="s">
        <v>600</v>
      </c>
      <c r="B20" t="s">
        <v>2799</v>
      </c>
      <c r="C20">
        <v>103.55</v>
      </c>
      <c r="D20">
        <v>1</v>
      </c>
      <c r="E20" t="s">
        <v>2800</v>
      </c>
      <c r="F20">
        <v>129.55000000000001</v>
      </c>
      <c r="G20">
        <v>26</v>
      </c>
      <c r="H20" t="s">
        <v>645</v>
      </c>
      <c r="I20" t="s">
        <v>2801</v>
      </c>
      <c r="J20" t="s">
        <v>2802</v>
      </c>
      <c r="K20" t="s">
        <v>2803</v>
      </c>
      <c r="L20" t="s">
        <v>2804</v>
      </c>
      <c r="M20" t="s">
        <v>2805</v>
      </c>
      <c r="N20" t="s">
        <v>637</v>
      </c>
      <c r="O20" t="s">
        <v>664</v>
      </c>
      <c r="P20" t="s">
        <v>23</v>
      </c>
      <c r="Q20" t="s">
        <v>665</v>
      </c>
      <c r="R20" t="s">
        <v>638</v>
      </c>
      <c r="S20" t="s">
        <v>2806</v>
      </c>
      <c r="T20" t="s">
        <v>2805</v>
      </c>
      <c r="U20" s="51" t="s">
        <v>245</v>
      </c>
      <c r="V20">
        <v>19</v>
      </c>
    </row>
    <row r="21" spans="1:22" x14ac:dyDescent="0.25">
      <c r="A21" t="s">
        <v>22</v>
      </c>
      <c r="B21" t="s">
        <v>27</v>
      </c>
      <c r="C21">
        <v>120</v>
      </c>
      <c r="D21">
        <v>1</v>
      </c>
      <c r="E21" t="s">
        <v>2807</v>
      </c>
      <c r="F21">
        <v>109</v>
      </c>
      <c r="G21">
        <v>9</v>
      </c>
      <c r="H21" t="s">
        <v>636</v>
      </c>
      <c r="I21" t="s">
        <v>2808</v>
      </c>
      <c r="J21" t="s">
        <v>2160</v>
      </c>
      <c r="K21" t="s">
        <v>637</v>
      </c>
      <c r="L21" t="s">
        <v>638</v>
      </c>
      <c r="M21" t="s">
        <v>2809</v>
      </c>
      <c r="N21" t="s">
        <v>637</v>
      </c>
      <c r="O21" t="s">
        <v>639</v>
      </c>
      <c r="P21" t="s">
        <v>5</v>
      </c>
      <c r="Q21" t="s">
        <v>640</v>
      </c>
      <c r="R21" t="s">
        <v>638</v>
      </c>
      <c r="S21" t="s">
        <v>2810</v>
      </c>
      <c r="T21" t="s">
        <v>2809</v>
      </c>
      <c r="U21" s="51" t="s">
        <v>2799</v>
      </c>
      <c r="V21">
        <v>6</v>
      </c>
    </row>
    <row r="22" spans="1:22" x14ac:dyDescent="0.25">
      <c r="A22" t="s">
        <v>239</v>
      </c>
      <c r="B22" t="s">
        <v>245</v>
      </c>
      <c r="C22">
        <v>159</v>
      </c>
      <c r="D22">
        <v>1</v>
      </c>
      <c r="E22" t="s">
        <v>2811</v>
      </c>
      <c r="F22">
        <v>129</v>
      </c>
      <c r="G22">
        <v>0</v>
      </c>
      <c r="H22" t="s">
        <v>636</v>
      </c>
      <c r="I22" t="s">
        <v>2812</v>
      </c>
      <c r="J22" t="s">
        <v>648</v>
      </c>
      <c r="K22" t="s">
        <v>637</v>
      </c>
      <c r="L22" t="s">
        <v>638</v>
      </c>
      <c r="M22" t="s">
        <v>2813</v>
      </c>
      <c r="N22" t="s">
        <v>637</v>
      </c>
      <c r="O22" t="s">
        <v>643</v>
      </c>
      <c r="P22" t="s">
        <v>5</v>
      </c>
      <c r="Q22" t="s">
        <v>644</v>
      </c>
      <c r="R22" t="s">
        <v>638</v>
      </c>
      <c r="S22" t="s">
        <v>2814</v>
      </c>
      <c r="T22" t="s">
        <v>2813</v>
      </c>
      <c r="U22" s="51" t="s">
        <v>690</v>
      </c>
      <c r="V22">
        <v>1</v>
      </c>
    </row>
    <row r="23" spans="1:22" x14ac:dyDescent="0.25">
      <c r="A23" t="s">
        <v>147</v>
      </c>
      <c r="B23" t="s">
        <v>148</v>
      </c>
      <c r="C23">
        <v>33.333333333333336</v>
      </c>
      <c r="D23">
        <v>3</v>
      </c>
      <c r="E23" t="s">
        <v>2815</v>
      </c>
      <c r="F23">
        <v>219</v>
      </c>
      <c r="G23">
        <v>0</v>
      </c>
      <c r="H23" t="s">
        <v>645</v>
      </c>
      <c r="I23" t="s">
        <v>756</v>
      </c>
      <c r="J23" t="s">
        <v>2816</v>
      </c>
      <c r="K23" t="s">
        <v>2471</v>
      </c>
      <c r="L23" t="s">
        <v>1676</v>
      </c>
      <c r="M23" t="s">
        <v>2817</v>
      </c>
      <c r="N23" t="s">
        <v>637</v>
      </c>
      <c r="O23" t="s">
        <v>646</v>
      </c>
      <c r="P23" t="s">
        <v>26</v>
      </c>
      <c r="Q23" t="s">
        <v>647</v>
      </c>
      <c r="R23" t="s">
        <v>638</v>
      </c>
      <c r="S23" t="s">
        <v>2818</v>
      </c>
      <c r="T23" t="s">
        <v>2819</v>
      </c>
      <c r="U23" s="50" t="s">
        <v>240</v>
      </c>
      <c r="V23">
        <v>20</v>
      </c>
    </row>
    <row r="24" spans="1:22" x14ac:dyDescent="0.25">
      <c r="A24" t="s">
        <v>101</v>
      </c>
      <c r="B24" t="s">
        <v>74</v>
      </c>
      <c r="C24">
        <v>99</v>
      </c>
      <c r="D24">
        <v>1</v>
      </c>
      <c r="E24" t="s">
        <v>2815</v>
      </c>
      <c r="F24">
        <v>219</v>
      </c>
      <c r="G24">
        <v>0</v>
      </c>
      <c r="H24" t="s">
        <v>645</v>
      </c>
      <c r="I24" t="s">
        <v>756</v>
      </c>
      <c r="J24" t="s">
        <v>2816</v>
      </c>
      <c r="K24" t="s">
        <v>2471</v>
      </c>
      <c r="L24" t="s">
        <v>1676</v>
      </c>
      <c r="M24" t="s">
        <v>2817</v>
      </c>
      <c r="N24" t="s">
        <v>637</v>
      </c>
      <c r="O24" t="s">
        <v>646</v>
      </c>
      <c r="P24" t="s">
        <v>26</v>
      </c>
      <c r="Q24" t="s">
        <v>647</v>
      </c>
      <c r="R24" t="s">
        <v>638</v>
      </c>
      <c r="S24" t="s">
        <v>2818</v>
      </c>
      <c r="T24" t="s">
        <v>2819</v>
      </c>
      <c r="U24" s="51" t="s">
        <v>246</v>
      </c>
      <c r="V24">
        <v>15</v>
      </c>
    </row>
    <row r="25" spans="1:22" x14ac:dyDescent="0.25">
      <c r="A25" t="s">
        <v>240</v>
      </c>
      <c r="B25" t="s">
        <v>246</v>
      </c>
      <c r="C25">
        <v>159</v>
      </c>
      <c r="D25">
        <v>1</v>
      </c>
      <c r="E25" t="s">
        <v>2820</v>
      </c>
      <c r="F25">
        <v>129</v>
      </c>
      <c r="G25">
        <v>0</v>
      </c>
      <c r="H25" t="s">
        <v>636</v>
      </c>
      <c r="I25" t="s">
        <v>2821</v>
      </c>
      <c r="J25" t="s">
        <v>658</v>
      </c>
      <c r="K25" t="s">
        <v>637</v>
      </c>
      <c r="L25" t="s">
        <v>638</v>
      </c>
      <c r="M25" t="s">
        <v>2822</v>
      </c>
      <c r="N25" t="s">
        <v>637</v>
      </c>
      <c r="O25" t="s">
        <v>656</v>
      </c>
      <c r="P25" t="s">
        <v>5</v>
      </c>
      <c r="Q25" t="s">
        <v>644</v>
      </c>
      <c r="R25" t="s">
        <v>638</v>
      </c>
      <c r="S25" t="s">
        <v>2823</v>
      </c>
      <c r="T25" t="s">
        <v>2822</v>
      </c>
      <c r="U25" s="51" t="s">
        <v>2799</v>
      </c>
      <c r="V25">
        <v>2</v>
      </c>
    </row>
    <row r="26" spans="1:22" x14ac:dyDescent="0.25">
      <c r="A26" t="s">
        <v>600</v>
      </c>
      <c r="B26" t="s">
        <v>601</v>
      </c>
      <c r="C26">
        <v>119</v>
      </c>
      <c r="D26">
        <v>1</v>
      </c>
      <c r="E26" t="s">
        <v>2824</v>
      </c>
      <c r="F26">
        <v>594</v>
      </c>
      <c r="G26">
        <v>35</v>
      </c>
      <c r="H26" t="s">
        <v>645</v>
      </c>
      <c r="I26" t="s">
        <v>2825</v>
      </c>
      <c r="J26" t="s">
        <v>2826</v>
      </c>
      <c r="K26" t="s">
        <v>2827</v>
      </c>
      <c r="L26" t="s">
        <v>2828</v>
      </c>
      <c r="M26" t="s">
        <v>2829</v>
      </c>
      <c r="N26" t="s">
        <v>637</v>
      </c>
      <c r="O26" t="s">
        <v>646</v>
      </c>
      <c r="P26" t="s">
        <v>26</v>
      </c>
      <c r="Q26" t="s">
        <v>647</v>
      </c>
      <c r="R26" t="s">
        <v>638</v>
      </c>
      <c r="S26" t="s">
        <v>2830</v>
      </c>
      <c r="T26" t="s">
        <v>2829</v>
      </c>
      <c r="U26" s="51" t="s">
        <v>690</v>
      </c>
      <c r="V26">
        <v>3</v>
      </c>
    </row>
    <row r="27" spans="1:22" x14ac:dyDescent="0.25">
      <c r="A27" t="s">
        <v>241</v>
      </c>
      <c r="B27" t="s">
        <v>247</v>
      </c>
      <c r="C27">
        <v>119</v>
      </c>
      <c r="D27">
        <v>1</v>
      </c>
      <c r="E27" t="s">
        <v>2824</v>
      </c>
      <c r="F27">
        <v>594</v>
      </c>
      <c r="G27">
        <v>35</v>
      </c>
      <c r="H27" t="s">
        <v>645</v>
      </c>
      <c r="I27" t="s">
        <v>2825</v>
      </c>
      <c r="J27" t="s">
        <v>2826</v>
      </c>
      <c r="K27" t="s">
        <v>2827</v>
      </c>
      <c r="L27" t="s">
        <v>2828</v>
      </c>
      <c r="M27" t="s">
        <v>2829</v>
      </c>
      <c r="N27" t="s">
        <v>637</v>
      </c>
      <c r="O27" t="s">
        <v>646</v>
      </c>
      <c r="P27" t="s">
        <v>26</v>
      </c>
      <c r="Q27" t="s">
        <v>647</v>
      </c>
      <c r="R27" t="s">
        <v>638</v>
      </c>
      <c r="S27" t="s">
        <v>2830</v>
      </c>
      <c r="T27" t="s">
        <v>2829</v>
      </c>
      <c r="U27" s="50" t="s">
        <v>241</v>
      </c>
      <c r="V27">
        <v>21</v>
      </c>
    </row>
    <row r="28" spans="1:22" x14ac:dyDescent="0.25">
      <c r="A28" t="s">
        <v>240</v>
      </c>
      <c r="B28" t="s">
        <v>246</v>
      </c>
      <c r="C28">
        <v>119</v>
      </c>
      <c r="D28">
        <v>1</v>
      </c>
      <c r="E28" t="s">
        <v>2824</v>
      </c>
      <c r="F28">
        <v>594</v>
      </c>
      <c r="G28">
        <v>35</v>
      </c>
      <c r="H28" t="s">
        <v>645</v>
      </c>
      <c r="I28" t="s">
        <v>2825</v>
      </c>
      <c r="J28" t="s">
        <v>2826</v>
      </c>
      <c r="K28" t="s">
        <v>2827</v>
      </c>
      <c r="L28" t="s">
        <v>2828</v>
      </c>
      <c r="M28" t="s">
        <v>2829</v>
      </c>
      <c r="N28" t="s">
        <v>637</v>
      </c>
      <c r="O28" t="s">
        <v>646</v>
      </c>
      <c r="P28" t="s">
        <v>26</v>
      </c>
      <c r="Q28" t="s">
        <v>647</v>
      </c>
      <c r="R28" t="s">
        <v>638</v>
      </c>
      <c r="S28" t="s">
        <v>2830</v>
      </c>
      <c r="T28" t="s">
        <v>2829</v>
      </c>
      <c r="U28" s="51" t="s">
        <v>247</v>
      </c>
      <c r="V28">
        <v>14</v>
      </c>
    </row>
    <row r="29" spans="1:22" x14ac:dyDescent="0.25">
      <c r="A29" t="s">
        <v>239</v>
      </c>
      <c r="B29" t="s">
        <v>245</v>
      </c>
      <c r="C29">
        <v>120</v>
      </c>
      <c r="D29">
        <v>1</v>
      </c>
      <c r="E29" t="s">
        <v>2824</v>
      </c>
      <c r="F29">
        <v>594</v>
      </c>
      <c r="G29">
        <v>35</v>
      </c>
      <c r="H29" t="s">
        <v>645</v>
      </c>
      <c r="I29" t="s">
        <v>2825</v>
      </c>
      <c r="J29" t="s">
        <v>2826</v>
      </c>
      <c r="K29" t="s">
        <v>2827</v>
      </c>
      <c r="L29" t="s">
        <v>2828</v>
      </c>
      <c r="M29" t="s">
        <v>2829</v>
      </c>
      <c r="N29" t="s">
        <v>637</v>
      </c>
      <c r="O29" t="s">
        <v>646</v>
      </c>
      <c r="P29" t="s">
        <v>26</v>
      </c>
      <c r="Q29" t="s">
        <v>647</v>
      </c>
      <c r="R29" t="s">
        <v>638</v>
      </c>
      <c r="S29" t="s">
        <v>2830</v>
      </c>
      <c r="T29" t="s">
        <v>2829</v>
      </c>
      <c r="U29" s="51" t="s">
        <v>2799</v>
      </c>
      <c r="V29">
        <v>5</v>
      </c>
    </row>
    <row r="30" spans="1:22" x14ac:dyDescent="0.25">
      <c r="A30" t="s">
        <v>147</v>
      </c>
      <c r="B30" t="s">
        <v>148</v>
      </c>
      <c r="C30">
        <v>50</v>
      </c>
      <c r="D30">
        <v>6</v>
      </c>
      <c r="E30" t="s">
        <v>2831</v>
      </c>
      <c r="F30">
        <v>200</v>
      </c>
      <c r="G30">
        <v>0</v>
      </c>
      <c r="H30" t="s">
        <v>636</v>
      </c>
      <c r="I30" t="s">
        <v>2832</v>
      </c>
      <c r="J30" t="s">
        <v>2240</v>
      </c>
      <c r="K30" t="s">
        <v>637</v>
      </c>
      <c r="L30" t="s">
        <v>638</v>
      </c>
      <c r="M30" t="s">
        <v>2833</v>
      </c>
      <c r="N30" t="s">
        <v>637</v>
      </c>
      <c r="O30" t="s">
        <v>639</v>
      </c>
      <c r="P30" t="s">
        <v>5</v>
      </c>
      <c r="Q30" t="s">
        <v>640</v>
      </c>
      <c r="R30" t="s">
        <v>638</v>
      </c>
      <c r="S30" t="s">
        <v>2834</v>
      </c>
      <c r="T30" t="s">
        <v>2835</v>
      </c>
      <c r="U30" s="51" t="s">
        <v>690</v>
      </c>
      <c r="V30">
        <v>2</v>
      </c>
    </row>
    <row r="31" spans="1:22" x14ac:dyDescent="0.25">
      <c r="A31" t="s">
        <v>22</v>
      </c>
      <c r="B31" t="s">
        <v>27</v>
      </c>
      <c r="C31">
        <v>80</v>
      </c>
      <c r="D31">
        <v>1</v>
      </c>
      <c r="E31" t="s">
        <v>2836</v>
      </c>
      <c r="F31">
        <v>80</v>
      </c>
      <c r="G31">
        <v>0</v>
      </c>
      <c r="H31" t="s">
        <v>645</v>
      </c>
      <c r="I31" t="s">
        <v>860</v>
      </c>
      <c r="J31" t="s">
        <v>2837</v>
      </c>
      <c r="K31" t="s">
        <v>2838</v>
      </c>
      <c r="L31" t="s">
        <v>2839</v>
      </c>
      <c r="M31" t="s">
        <v>2840</v>
      </c>
      <c r="N31" t="s">
        <v>637</v>
      </c>
      <c r="O31" t="s">
        <v>646</v>
      </c>
      <c r="P31" t="s">
        <v>26</v>
      </c>
      <c r="Q31" t="s">
        <v>647</v>
      </c>
      <c r="R31" t="s">
        <v>638</v>
      </c>
      <c r="S31" t="s">
        <v>2841</v>
      </c>
      <c r="T31" t="s">
        <v>2842</v>
      </c>
      <c r="U31" s="50" t="s">
        <v>600</v>
      </c>
      <c r="V31">
        <v>30</v>
      </c>
    </row>
    <row r="32" spans="1:22" x14ac:dyDescent="0.25">
      <c r="A32" t="s">
        <v>147</v>
      </c>
      <c r="B32" t="s">
        <v>148</v>
      </c>
      <c r="C32">
        <v>50</v>
      </c>
      <c r="D32">
        <v>6</v>
      </c>
      <c r="E32" t="s">
        <v>2843</v>
      </c>
      <c r="F32">
        <v>200</v>
      </c>
      <c r="G32">
        <v>0</v>
      </c>
      <c r="H32" t="s">
        <v>636</v>
      </c>
      <c r="I32" t="s">
        <v>2844</v>
      </c>
      <c r="J32" t="s">
        <v>648</v>
      </c>
      <c r="K32" t="s">
        <v>637</v>
      </c>
      <c r="L32" t="s">
        <v>638</v>
      </c>
      <c r="M32" t="s">
        <v>2845</v>
      </c>
      <c r="N32" t="s">
        <v>637</v>
      </c>
      <c r="O32" t="s">
        <v>639</v>
      </c>
      <c r="P32" t="s">
        <v>5</v>
      </c>
      <c r="Q32" t="s">
        <v>640</v>
      </c>
      <c r="R32" t="s">
        <v>638</v>
      </c>
      <c r="S32" t="s">
        <v>2846</v>
      </c>
      <c r="T32" t="s">
        <v>2845</v>
      </c>
      <c r="U32" s="51" t="s">
        <v>3382</v>
      </c>
      <c r="V32">
        <v>1</v>
      </c>
    </row>
    <row r="33" spans="1:22" x14ac:dyDescent="0.25">
      <c r="A33" t="s">
        <v>147</v>
      </c>
      <c r="B33" t="s">
        <v>148</v>
      </c>
      <c r="C33">
        <v>33.333333333333336</v>
      </c>
      <c r="D33">
        <v>3</v>
      </c>
      <c r="E33" t="s">
        <v>2847</v>
      </c>
      <c r="F33">
        <v>200</v>
      </c>
      <c r="G33">
        <v>0</v>
      </c>
      <c r="H33" t="s">
        <v>636</v>
      </c>
      <c r="I33" t="s">
        <v>2848</v>
      </c>
      <c r="J33" t="s">
        <v>676</v>
      </c>
      <c r="K33" t="s">
        <v>637</v>
      </c>
      <c r="L33" t="s">
        <v>638</v>
      </c>
      <c r="M33" t="s">
        <v>2849</v>
      </c>
      <c r="N33" t="s">
        <v>637</v>
      </c>
      <c r="O33" t="s">
        <v>639</v>
      </c>
      <c r="P33" t="s">
        <v>5</v>
      </c>
      <c r="Q33" t="s">
        <v>640</v>
      </c>
      <c r="R33" t="s">
        <v>638</v>
      </c>
      <c r="S33" t="s">
        <v>2850</v>
      </c>
      <c r="T33" t="s">
        <v>2849</v>
      </c>
      <c r="U33" s="51" t="s">
        <v>601</v>
      </c>
      <c r="V33">
        <v>18</v>
      </c>
    </row>
    <row r="34" spans="1:22" x14ac:dyDescent="0.25">
      <c r="A34" t="s">
        <v>147</v>
      </c>
      <c r="B34" t="s">
        <v>148</v>
      </c>
      <c r="C34">
        <v>50</v>
      </c>
      <c r="D34">
        <v>12</v>
      </c>
      <c r="E34" t="s">
        <v>2851</v>
      </c>
      <c r="F34">
        <v>384.8</v>
      </c>
      <c r="G34">
        <v>0</v>
      </c>
      <c r="H34" t="s">
        <v>636</v>
      </c>
      <c r="I34" t="s">
        <v>2852</v>
      </c>
      <c r="J34" t="s">
        <v>677</v>
      </c>
      <c r="K34" t="s">
        <v>637</v>
      </c>
      <c r="L34" t="s">
        <v>638</v>
      </c>
      <c r="M34" t="s">
        <v>2849</v>
      </c>
      <c r="N34" t="s">
        <v>637</v>
      </c>
      <c r="O34" t="s">
        <v>639</v>
      </c>
      <c r="P34" t="s">
        <v>5</v>
      </c>
      <c r="Q34" t="s">
        <v>640</v>
      </c>
      <c r="R34" t="s">
        <v>638</v>
      </c>
      <c r="S34" t="s">
        <v>2853</v>
      </c>
      <c r="T34" t="s">
        <v>2849</v>
      </c>
      <c r="U34" s="51" t="s">
        <v>2799</v>
      </c>
      <c r="V34">
        <v>4</v>
      </c>
    </row>
    <row r="35" spans="1:22" x14ac:dyDescent="0.25">
      <c r="A35" t="s">
        <v>22</v>
      </c>
      <c r="B35" t="s">
        <v>27</v>
      </c>
      <c r="C35">
        <v>99</v>
      </c>
      <c r="D35">
        <v>1</v>
      </c>
      <c r="E35" t="s">
        <v>2854</v>
      </c>
      <c r="F35">
        <v>99</v>
      </c>
      <c r="G35">
        <v>0</v>
      </c>
      <c r="H35" t="s">
        <v>645</v>
      </c>
      <c r="I35" t="s">
        <v>2855</v>
      </c>
      <c r="J35" t="s">
        <v>2856</v>
      </c>
      <c r="K35" t="s">
        <v>2857</v>
      </c>
      <c r="L35" t="s">
        <v>773</v>
      </c>
      <c r="M35" t="s">
        <v>2858</v>
      </c>
      <c r="N35" t="s">
        <v>637</v>
      </c>
      <c r="O35" t="s">
        <v>646</v>
      </c>
      <c r="P35" t="s">
        <v>26</v>
      </c>
      <c r="Q35" t="s">
        <v>647</v>
      </c>
      <c r="R35" t="s">
        <v>638</v>
      </c>
      <c r="S35" t="s">
        <v>2859</v>
      </c>
      <c r="T35" t="s">
        <v>2858</v>
      </c>
      <c r="U35" s="51" t="s">
        <v>690</v>
      </c>
      <c r="V35">
        <v>7</v>
      </c>
    </row>
    <row r="36" spans="1:22" x14ac:dyDescent="0.25">
      <c r="A36" t="s">
        <v>239</v>
      </c>
      <c r="B36" t="s">
        <v>690</v>
      </c>
      <c r="C36">
        <v>103.53</v>
      </c>
      <c r="D36">
        <v>1</v>
      </c>
      <c r="E36" t="s">
        <v>2860</v>
      </c>
      <c r="F36">
        <v>238.56</v>
      </c>
      <c r="G36">
        <v>31.5</v>
      </c>
      <c r="H36" t="s">
        <v>663</v>
      </c>
      <c r="I36" t="s">
        <v>2861</v>
      </c>
      <c r="J36" t="s">
        <v>2862</v>
      </c>
      <c r="K36" t="s">
        <v>2863</v>
      </c>
      <c r="L36" t="s">
        <v>2864</v>
      </c>
      <c r="M36" t="s">
        <v>2865</v>
      </c>
      <c r="N36" t="s">
        <v>637</v>
      </c>
      <c r="O36" t="s">
        <v>664</v>
      </c>
      <c r="P36" t="s">
        <v>23</v>
      </c>
      <c r="Q36" t="s">
        <v>665</v>
      </c>
      <c r="R36" t="s">
        <v>638</v>
      </c>
      <c r="S36" t="s">
        <v>2866</v>
      </c>
      <c r="T36" t="s">
        <v>2867</v>
      </c>
      <c r="U36" s="50" t="s">
        <v>77</v>
      </c>
      <c r="V36">
        <v>12</v>
      </c>
    </row>
    <row r="37" spans="1:22" x14ac:dyDescent="0.25">
      <c r="A37" t="s">
        <v>600</v>
      </c>
      <c r="B37" t="s">
        <v>690</v>
      </c>
      <c r="C37">
        <v>103.53</v>
      </c>
      <c r="D37">
        <v>1</v>
      </c>
      <c r="E37" t="s">
        <v>2860</v>
      </c>
      <c r="F37">
        <v>238.56</v>
      </c>
      <c r="G37">
        <v>31.5</v>
      </c>
      <c r="H37" t="s">
        <v>663</v>
      </c>
      <c r="I37" t="s">
        <v>2861</v>
      </c>
      <c r="J37" t="s">
        <v>2862</v>
      </c>
      <c r="K37" t="s">
        <v>2863</v>
      </c>
      <c r="L37" t="s">
        <v>2864</v>
      </c>
      <c r="M37" t="s">
        <v>2865</v>
      </c>
      <c r="N37" t="s">
        <v>637</v>
      </c>
      <c r="O37" t="s">
        <v>664</v>
      </c>
      <c r="P37" t="s">
        <v>23</v>
      </c>
      <c r="Q37" t="s">
        <v>665</v>
      </c>
      <c r="R37" t="s">
        <v>638</v>
      </c>
      <c r="S37" t="s">
        <v>2866</v>
      </c>
      <c r="T37" t="s">
        <v>2867</v>
      </c>
      <c r="U37" s="51" t="s">
        <v>78</v>
      </c>
      <c r="V37">
        <v>12</v>
      </c>
    </row>
    <row r="38" spans="1:22" x14ac:dyDescent="0.25">
      <c r="A38" t="s">
        <v>239</v>
      </c>
      <c r="B38" t="s">
        <v>245</v>
      </c>
      <c r="C38">
        <v>159</v>
      </c>
      <c r="D38">
        <v>2</v>
      </c>
      <c r="E38" t="s">
        <v>2868</v>
      </c>
      <c r="F38">
        <v>234.78</v>
      </c>
      <c r="G38">
        <v>0</v>
      </c>
      <c r="H38" t="s">
        <v>636</v>
      </c>
      <c r="I38" t="s">
        <v>2869</v>
      </c>
      <c r="J38" t="s">
        <v>668</v>
      </c>
      <c r="K38" t="s">
        <v>637</v>
      </c>
      <c r="L38" t="s">
        <v>638</v>
      </c>
      <c r="M38" t="s">
        <v>2870</v>
      </c>
      <c r="N38" t="s">
        <v>637</v>
      </c>
      <c r="O38" t="s">
        <v>643</v>
      </c>
      <c r="P38" t="s">
        <v>5</v>
      </c>
      <c r="Q38" t="s">
        <v>644</v>
      </c>
      <c r="R38" t="s">
        <v>638</v>
      </c>
      <c r="S38" t="s">
        <v>2871</v>
      </c>
      <c r="T38" t="s">
        <v>2870</v>
      </c>
      <c r="U38" s="50" t="s">
        <v>116</v>
      </c>
      <c r="V38">
        <v>50</v>
      </c>
    </row>
    <row r="39" spans="1:22" x14ac:dyDescent="0.25">
      <c r="A39" t="s">
        <v>241</v>
      </c>
      <c r="B39" t="s">
        <v>2799</v>
      </c>
      <c r="C39">
        <v>92.65</v>
      </c>
      <c r="D39">
        <v>1</v>
      </c>
      <c r="E39" t="s">
        <v>2872</v>
      </c>
      <c r="F39">
        <v>99.65</v>
      </c>
      <c r="G39">
        <v>7</v>
      </c>
      <c r="H39" t="s">
        <v>645</v>
      </c>
      <c r="I39" t="s">
        <v>2873</v>
      </c>
      <c r="J39" t="s">
        <v>2874</v>
      </c>
      <c r="K39" t="s">
        <v>2478</v>
      </c>
      <c r="L39" t="s">
        <v>2875</v>
      </c>
      <c r="M39" t="s">
        <v>2876</v>
      </c>
      <c r="N39" t="s">
        <v>637</v>
      </c>
      <c r="O39" t="s">
        <v>664</v>
      </c>
      <c r="P39" t="s">
        <v>23</v>
      </c>
      <c r="Q39" t="s">
        <v>665</v>
      </c>
      <c r="R39" t="s">
        <v>638</v>
      </c>
      <c r="S39" t="s">
        <v>2877</v>
      </c>
      <c r="T39" t="s">
        <v>2876</v>
      </c>
      <c r="U39" s="51" t="s">
        <v>117</v>
      </c>
      <c r="V39">
        <v>50</v>
      </c>
    </row>
    <row r="40" spans="1:22" x14ac:dyDescent="0.25">
      <c r="A40" t="s">
        <v>147</v>
      </c>
      <c r="B40" t="s">
        <v>148</v>
      </c>
      <c r="C40">
        <v>33.333333333333336</v>
      </c>
      <c r="D40">
        <v>3</v>
      </c>
      <c r="E40" t="s">
        <v>2878</v>
      </c>
      <c r="F40">
        <v>100</v>
      </c>
      <c r="G40">
        <v>0</v>
      </c>
      <c r="H40" t="s">
        <v>655</v>
      </c>
      <c r="I40" t="s">
        <v>2879</v>
      </c>
      <c r="J40" t="s">
        <v>648</v>
      </c>
      <c r="K40" t="s">
        <v>637</v>
      </c>
      <c r="L40" t="s">
        <v>638</v>
      </c>
      <c r="M40" t="s">
        <v>2880</v>
      </c>
      <c r="N40" t="s">
        <v>637</v>
      </c>
      <c r="O40" t="s">
        <v>643</v>
      </c>
      <c r="P40" t="s">
        <v>5</v>
      </c>
      <c r="Q40" t="s">
        <v>644</v>
      </c>
      <c r="R40" t="s">
        <v>638</v>
      </c>
      <c r="S40" t="s">
        <v>2881</v>
      </c>
      <c r="T40" t="s">
        <v>2882</v>
      </c>
      <c r="U40" s="50" t="s">
        <v>516</v>
      </c>
      <c r="V40">
        <v>3</v>
      </c>
    </row>
    <row r="41" spans="1:22" x14ac:dyDescent="0.25">
      <c r="A41" t="s">
        <v>147</v>
      </c>
      <c r="B41" t="s">
        <v>148</v>
      </c>
      <c r="C41">
        <v>50</v>
      </c>
      <c r="D41">
        <v>6</v>
      </c>
      <c r="E41" t="s">
        <v>2883</v>
      </c>
      <c r="F41">
        <v>200</v>
      </c>
      <c r="G41">
        <v>0</v>
      </c>
      <c r="H41" t="s">
        <v>636</v>
      </c>
      <c r="I41" t="s">
        <v>2884</v>
      </c>
      <c r="J41" t="s">
        <v>648</v>
      </c>
      <c r="K41" t="s">
        <v>637</v>
      </c>
      <c r="L41" t="s">
        <v>638</v>
      </c>
      <c r="M41" t="s">
        <v>2882</v>
      </c>
      <c r="N41" t="s">
        <v>637</v>
      </c>
      <c r="O41" t="s">
        <v>639</v>
      </c>
      <c r="P41" t="s">
        <v>5</v>
      </c>
      <c r="Q41" t="s">
        <v>640</v>
      </c>
      <c r="R41" t="s">
        <v>638</v>
      </c>
      <c r="S41" t="s">
        <v>2885</v>
      </c>
      <c r="T41" t="s">
        <v>2882</v>
      </c>
      <c r="U41" s="51" t="s">
        <v>120</v>
      </c>
      <c r="V41">
        <v>3</v>
      </c>
    </row>
    <row r="42" spans="1:22" x14ac:dyDescent="0.25">
      <c r="A42" t="s">
        <v>147</v>
      </c>
      <c r="B42" t="s">
        <v>148</v>
      </c>
      <c r="C42">
        <v>50</v>
      </c>
      <c r="D42">
        <v>6</v>
      </c>
      <c r="E42" t="s">
        <v>2886</v>
      </c>
      <c r="F42">
        <v>200</v>
      </c>
      <c r="G42">
        <v>0</v>
      </c>
      <c r="H42" t="s">
        <v>636</v>
      </c>
      <c r="I42" t="s">
        <v>2887</v>
      </c>
      <c r="J42" t="s">
        <v>683</v>
      </c>
      <c r="K42" t="s">
        <v>637</v>
      </c>
      <c r="L42" t="s">
        <v>638</v>
      </c>
      <c r="M42" t="s">
        <v>2888</v>
      </c>
      <c r="N42" t="s">
        <v>637</v>
      </c>
      <c r="O42" t="s">
        <v>639</v>
      </c>
      <c r="P42" t="s">
        <v>5</v>
      </c>
      <c r="Q42" t="s">
        <v>640</v>
      </c>
      <c r="R42" t="s">
        <v>638</v>
      </c>
      <c r="S42" t="s">
        <v>2889</v>
      </c>
      <c r="T42" t="s">
        <v>2888</v>
      </c>
      <c r="U42" s="50" t="s">
        <v>723</v>
      </c>
      <c r="V42">
        <v>999</v>
      </c>
    </row>
    <row r="43" spans="1:22" x14ac:dyDescent="0.25">
      <c r="A43" t="s">
        <v>239</v>
      </c>
      <c r="B43" t="s">
        <v>245</v>
      </c>
      <c r="C43">
        <v>159</v>
      </c>
      <c r="D43">
        <v>1</v>
      </c>
      <c r="E43" t="s">
        <v>2890</v>
      </c>
      <c r="F43">
        <v>129</v>
      </c>
      <c r="G43">
        <v>0</v>
      </c>
      <c r="H43" t="s">
        <v>636</v>
      </c>
      <c r="I43" t="s">
        <v>638</v>
      </c>
      <c r="J43" t="s">
        <v>638</v>
      </c>
      <c r="K43" t="s">
        <v>637</v>
      </c>
      <c r="L43" t="s">
        <v>638</v>
      </c>
      <c r="M43" t="s">
        <v>637</v>
      </c>
      <c r="N43" t="s">
        <v>637</v>
      </c>
      <c r="O43" t="s">
        <v>2891</v>
      </c>
      <c r="P43" t="s">
        <v>5</v>
      </c>
      <c r="Q43" t="s">
        <v>637</v>
      </c>
      <c r="R43" t="s">
        <v>638</v>
      </c>
      <c r="S43" t="s">
        <v>637</v>
      </c>
      <c r="T43" t="s">
        <v>2892</v>
      </c>
    </row>
    <row r="44" spans="1:22" x14ac:dyDescent="0.25">
      <c r="A44" t="s">
        <v>147</v>
      </c>
      <c r="B44" t="s">
        <v>148</v>
      </c>
      <c r="C44">
        <v>50</v>
      </c>
      <c r="D44">
        <v>6</v>
      </c>
      <c r="E44" t="s">
        <v>2893</v>
      </c>
      <c r="F44">
        <v>200</v>
      </c>
      <c r="G44">
        <v>0</v>
      </c>
      <c r="H44" t="s">
        <v>636</v>
      </c>
      <c r="I44" t="s">
        <v>2894</v>
      </c>
      <c r="J44" t="s">
        <v>1862</v>
      </c>
      <c r="K44" t="s">
        <v>637</v>
      </c>
      <c r="L44" t="s">
        <v>638</v>
      </c>
      <c r="M44" t="s">
        <v>2895</v>
      </c>
      <c r="N44" t="s">
        <v>637</v>
      </c>
      <c r="O44" t="s">
        <v>639</v>
      </c>
      <c r="P44" t="s">
        <v>5</v>
      </c>
      <c r="Q44" t="s">
        <v>640</v>
      </c>
      <c r="R44" t="s">
        <v>638</v>
      </c>
      <c r="S44" t="s">
        <v>2896</v>
      </c>
      <c r="T44" t="s">
        <v>2895</v>
      </c>
    </row>
    <row r="45" spans="1:22" x14ac:dyDescent="0.25">
      <c r="A45" t="s">
        <v>22</v>
      </c>
      <c r="B45" t="s">
        <v>27</v>
      </c>
      <c r="C45">
        <v>66.333333333333329</v>
      </c>
      <c r="D45">
        <v>3</v>
      </c>
      <c r="E45" t="s">
        <v>2897</v>
      </c>
      <c r="F45">
        <v>197</v>
      </c>
      <c r="G45">
        <v>0</v>
      </c>
      <c r="H45" t="s">
        <v>636</v>
      </c>
      <c r="I45" t="s">
        <v>2898</v>
      </c>
      <c r="J45" t="s">
        <v>2899</v>
      </c>
      <c r="K45" t="s">
        <v>637</v>
      </c>
      <c r="L45" t="s">
        <v>638</v>
      </c>
      <c r="M45" t="s">
        <v>2900</v>
      </c>
      <c r="N45" t="s">
        <v>637</v>
      </c>
      <c r="O45" t="s">
        <v>643</v>
      </c>
      <c r="P45" t="s">
        <v>5</v>
      </c>
      <c r="Q45" t="s">
        <v>644</v>
      </c>
      <c r="R45" t="s">
        <v>638</v>
      </c>
      <c r="S45" t="s">
        <v>2901</v>
      </c>
      <c r="T45" t="s">
        <v>2900</v>
      </c>
    </row>
    <row r="46" spans="1:22" x14ac:dyDescent="0.25">
      <c r="A46" t="s">
        <v>147</v>
      </c>
      <c r="B46" t="s">
        <v>148</v>
      </c>
      <c r="C46">
        <v>50</v>
      </c>
      <c r="D46">
        <v>6</v>
      </c>
      <c r="E46" t="s">
        <v>2902</v>
      </c>
      <c r="F46">
        <v>200</v>
      </c>
      <c r="G46">
        <v>0</v>
      </c>
      <c r="H46" t="s">
        <v>636</v>
      </c>
      <c r="I46" t="s">
        <v>2903</v>
      </c>
      <c r="J46" t="s">
        <v>648</v>
      </c>
      <c r="K46" t="s">
        <v>637</v>
      </c>
      <c r="L46" t="s">
        <v>638</v>
      </c>
      <c r="M46" t="s">
        <v>2904</v>
      </c>
      <c r="N46" t="s">
        <v>637</v>
      </c>
      <c r="O46" t="s">
        <v>639</v>
      </c>
      <c r="P46" t="s">
        <v>5</v>
      </c>
      <c r="Q46" t="s">
        <v>640</v>
      </c>
      <c r="R46" t="s">
        <v>638</v>
      </c>
      <c r="S46" t="s">
        <v>2905</v>
      </c>
      <c r="T46" t="s">
        <v>2906</v>
      </c>
    </row>
    <row r="47" spans="1:22" x14ac:dyDescent="0.25">
      <c r="A47" t="s">
        <v>147</v>
      </c>
      <c r="B47" t="s">
        <v>148</v>
      </c>
      <c r="C47">
        <v>50</v>
      </c>
      <c r="D47">
        <v>6</v>
      </c>
      <c r="E47" t="s">
        <v>2907</v>
      </c>
      <c r="F47">
        <v>200</v>
      </c>
      <c r="G47">
        <v>0</v>
      </c>
      <c r="H47" t="s">
        <v>636</v>
      </c>
      <c r="I47" t="s">
        <v>2908</v>
      </c>
      <c r="J47" t="s">
        <v>1735</v>
      </c>
      <c r="K47" t="s">
        <v>637</v>
      </c>
      <c r="L47" t="s">
        <v>638</v>
      </c>
      <c r="M47" t="s">
        <v>2909</v>
      </c>
      <c r="N47" t="s">
        <v>637</v>
      </c>
      <c r="O47" t="s">
        <v>643</v>
      </c>
      <c r="P47" t="s">
        <v>5</v>
      </c>
      <c r="Q47" t="s">
        <v>644</v>
      </c>
      <c r="R47" t="s">
        <v>638</v>
      </c>
      <c r="S47" t="s">
        <v>2910</v>
      </c>
      <c r="T47" t="s">
        <v>2909</v>
      </c>
    </row>
    <row r="48" spans="1:22" x14ac:dyDescent="0.25">
      <c r="A48" t="s">
        <v>77</v>
      </c>
      <c r="B48" t="s">
        <v>78</v>
      </c>
      <c r="C48">
        <v>33.333333333333336</v>
      </c>
      <c r="D48">
        <v>3</v>
      </c>
      <c r="E48" t="s">
        <v>2911</v>
      </c>
      <c r="F48">
        <v>134.99</v>
      </c>
      <c r="G48">
        <v>0</v>
      </c>
      <c r="H48" t="s">
        <v>636</v>
      </c>
      <c r="I48" t="s">
        <v>2912</v>
      </c>
      <c r="J48" t="s">
        <v>1852</v>
      </c>
      <c r="K48" t="s">
        <v>637</v>
      </c>
      <c r="L48" t="s">
        <v>638</v>
      </c>
      <c r="M48" t="s">
        <v>2913</v>
      </c>
      <c r="N48" t="s">
        <v>637</v>
      </c>
      <c r="O48" t="s">
        <v>639</v>
      </c>
      <c r="P48" t="s">
        <v>5</v>
      </c>
      <c r="Q48" t="s">
        <v>640</v>
      </c>
      <c r="R48" t="s">
        <v>638</v>
      </c>
      <c r="S48" t="s">
        <v>2914</v>
      </c>
      <c r="T48" t="s">
        <v>2913</v>
      </c>
    </row>
    <row r="49" spans="1:20" x14ac:dyDescent="0.25">
      <c r="A49" t="s">
        <v>18</v>
      </c>
      <c r="B49" t="s">
        <v>19</v>
      </c>
      <c r="C49">
        <v>66.666666666666671</v>
      </c>
      <c r="D49">
        <v>3</v>
      </c>
      <c r="E49" t="s">
        <v>2915</v>
      </c>
      <c r="F49">
        <v>129</v>
      </c>
      <c r="G49">
        <v>0</v>
      </c>
      <c r="H49" t="s">
        <v>636</v>
      </c>
      <c r="I49" t="s">
        <v>2916</v>
      </c>
      <c r="J49" t="s">
        <v>1872</v>
      </c>
      <c r="K49" t="s">
        <v>637</v>
      </c>
      <c r="L49" t="s">
        <v>638</v>
      </c>
      <c r="M49" t="s">
        <v>2917</v>
      </c>
      <c r="N49" t="s">
        <v>637</v>
      </c>
      <c r="O49" t="s">
        <v>639</v>
      </c>
      <c r="P49" t="s">
        <v>5</v>
      </c>
      <c r="Q49" t="s">
        <v>640</v>
      </c>
      <c r="R49" t="s">
        <v>638</v>
      </c>
      <c r="S49" t="s">
        <v>2918</v>
      </c>
      <c r="T49" t="s">
        <v>2917</v>
      </c>
    </row>
    <row r="50" spans="1:20" x14ac:dyDescent="0.25">
      <c r="A50" t="s">
        <v>22</v>
      </c>
      <c r="B50" t="s">
        <v>27</v>
      </c>
      <c r="C50">
        <v>66.333333333333329</v>
      </c>
      <c r="D50">
        <v>3</v>
      </c>
      <c r="E50" t="s">
        <v>2919</v>
      </c>
      <c r="F50">
        <v>279</v>
      </c>
      <c r="G50">
        <v>29</v>
      </c>
      <c r="H50" t="s">
        <v>645</v>
      </c>
      <c r="I50" t="s">
        <v>2920</v>
      </c>
      <c r="J50" t="s">
        <v>2921</v>
      </c>
      <c r="K50" t="s">
        <v>2922</v>
      </c>
      <c r="L50" t="s">
        <v>2664</v>
      </c>
      <c r="M50" t="s">
        <v>2923</v>
      </c>
      <c r="N50" t="s">
        <v>637</v>
      </c>
      <c r="O50" t="s">
        <v>646</v>
      </c>
      <c r="P50" t="s">
        <v>26</v>
      </c>
      <c r="Q50" t="s">
        <v>647</v>
      </c>
      <c r="R50" t="s">
        <v>638</v>
      </c>
      <c r="S50" t="s">
        <v>2924</v>
      </c>
      <c r="T50" t="s">
        <v>2925</v>
      </c>
    </row>
    <row r="51" spans="1:20" x14ac:dyDescent="0.25">
      <c r="A51" t="s">
        <v>147</v>
      </c>
      <c r="B51" t="s">
        <v>148</v>
      </c>
      <c r="C51">
        <v>50</v>
      </c>
      <c r="D51">
        <v>6</v>
      </c>
      <c r="E51" t="s">
        <v>2926</v>
      </c>
      <c r="F51">
        <v>463.99</v>
      </c>
      <c r="G51">
        <v>0</v>
      </c>
      <c r="H51" t="s">
        <v>636</v>
      </c>
      <c r="I51" t="s">
        <v>2927</v>
      </c>
      <c r="J51" t="s">
        <v>2423</v>
      </c>
      <c r="K51" t="s">
        <v>637</v>
      </c>
      <c r="L51" t="s">
        <v>638</v>
      </c>
      <c r="M51" t="s">
        <v>2928</v>
      </c>
      <c r="N51" t="s">
        <v>637</v>
      </c>
      <c r="O51" t="s">
        <v>643</v>
      </c>
      <c r="P51" t="s">
        <v>5</v>
      </c>
      <c r="Q51" t="s">
        <v>644</v>
      </c>
      <c r="R51" t="s">
        <v>638</v>
      </c>
      <c r="S51" t="s">
        <v>2929</v>
      </c>
      <c r="T51" t="s">
        <v>2930</v>
      </c>
    </row>
    <row r="52" spans="1:20" x14ac:dyDescent="0.25">
      <c r="A52" t="s">
        <v>77</v>
      </c>
      <c r="B52" t="s">
        <v>78</v>
      </c>
      <c r="C52">
        <v>33.333333333333336</v>
      </c>
      <c r="D52">
        <v>3</v>
      </c>
      <c r="E52" t="s">
        <v>2926</v>
      </c>
      <c r="F52">
        <v>463.99</v>
      </c>
      <c r="G52">
        <v>0</v>
      </c>
      <c r="H52" t="s">
        <v>636</v>
      </c>
      <c r="I52" t="s">
        <v>2927</v>
      </c>
      <c r="J52" t="s">
        <v>2423</v>
      </c>
      <c r="K52" t="s">
        <v>637</v>
      </c>
      <c r="L52" t="s">
        <v>638</v>
      </c>
      <c r="M52" t="s">
        <v>2928</v>
      </c>
      <c r="N52" t="s">
        <v>637</v>
      </c>
      <c r="O52" t="s">
        <v>643</v>
      </c>
      <c r="P52" t="s">
        <v>5</v>
      </c>
      <c r="Q52" t="s">
        <v>644</v>
      </c>
      <c r="R52" t="s">
        <v>638</v>
      </c>
      <c r="S52" t="s">
        <v>2929</v>
      </c>
      <c r="T52" t="s">
        <v>2930</v>
      </c>
    </row>
    <row r="53" spans="1:20" x14ac:dyDescent="0.25">
      <c r="A53" t="s">
        <v>239</v>
      </c>
      <c r="B53" t="s">
        <v>245</v>
      </c>
      <c r="C53">
        <v>159</v>
      </c>
      <c r="D53">
        <v>1</v>
      </c>
      <c r="E53" t="s">
        <v>2926</v>
      </c>
      <c r="F53">
        <v>463.99</v>
      </c>
      <c r="G53">
        <v>0</v>
      </c>
      <c r="H53" t="s">
        <v>636</v>
      </c>
      <c r="I53" t="s">
        <v>2927</v>
      </c>
      <c r="J53" t="s">
        <v>2423</v>
      </c>
      <c r="K53" t="s">
        <v>637</v>
      </c>
      <c r="L53" t="s">
        <v>638</v>
      </c>
      <c r="M53" t="s">
        <v>2928</v>
      </c>
      <c r="N53" t="s">
        <v>637</v>
      </c>
      <c r="O53" t="s">
        <v>643</v>
      </c>
      <c r="P53" t="s">
        <v>5</v>
      </c>
      <c r="Q53" t="s">
        <v>644</v>
      </c>
      <c r="R53" t="s">
        <v>638</v>
      </c>
      <c r="S53" t="s">
        <v>2929</v>
      </c>
      <c r="T53" t="s">
        <v>2930</v>
      </c>
    </row>
    <row r="54" spans="1:20" x14ac:dyDescent="0.25">
      <c r="A54" t="s">
        <v>240</v>
      </c>
      <c r="B54" t="s">
        <v>2799</v>
      </c>
      <c r="C54">
        <v>109</v>
      </c>
      <c r="D54">
        <v>1</v>
      </c>
      <c r="E54" t="s">
        <v>2931</v>
      </c>
      <c r="F54">
        <v>109</v>
      </c>
      <c r="G54">
        <v>0</v>
      </c>
      <c r="H54" t="s">
        <v>645</v>
      </c>
      <c r="I54" t="s">
        <v>2932</v>
      </c>
      <c r="J54" t="s">
        <v>2933</v>
      </c>
      <c r="K54" t="s">
        <v>2934</v>
      </c>
      <c r="L54" t="s">
        <v>2935</v>
      </c>
      <c r="M54" t="s">
        <v>2936</v>
      </c>
      <c r="N54" t="s">
        <v>637</v>
      </c>
      <c r="O54" t="s">
        <v>664</v>
      </c>
      <c r="P54" t="s">
        <v>23</v>
      </c>
      <c r="Q54" t="s">
        <v>665</v>
      </c>
      <c r="R54" t="s">
        <v>638</v>
      </c>
      <c r="S54" t="s">
        <v>2937</v>
      </c>
      <c r="T54" t="s">
        <v>2936</v>
      </c>
    </row>
    <row r="55" spans="1:20" x14ac:dyDescent="0.25">
      <c r="A55" t="s">
        <v>22</v>
      </c>
      <c r="B55" t="s">
        <v>27</v>
      </c>
      <c r="C55">
        <v>66.333333333333329</v>
      </c>
      <c r="D55">
        <v>6</v>
      </c>
      <c r="E55" t="s">
        <v>2938</v>
      </c>
      <c r="F55">
        <v>394</v>
      </c>
      <c r="G55">
        <v>0</v>
      </c>
      <c r="H55" t="s">
        <v>636</v>
      </c>
      <c r="I55" t="s">
        <v>2939</v>
      </c>
      <c r="J55" t="s">
        <v>682</v>
      </c>
      <c r="K55" t="s">
        <v>637</v>
      </c>
      <c r="L55" t="s">
        <v>638</v>
      </c>
      <c r="M55" t="s">
        <v>2940</v>
      </c>
      <c r="N55" t="s">
        <v>637</v>
      </c>
      <c r="O55" t="s">
        <v>643</v>
      </c>
      <c r="P55" t="s">
        <v>5</v>
      </c>
      <c r="Q55" t="s">
        <v>644</v>
      </c>
      <c r="R55" t="s">
        <v>638</v>
      </c>
      <c r="S55" t="s">
        <v>2941</v>
      </c>
      <c r="T55" t="s">
        <v>2942</v>
      </c>
    </row>
    <row r="56" spans="1:20" x14ac:dyDescent="0.25">
      <c r="A56" t="s">
        <v>147</v>
      </c>
      <c r="B56" t="s">
        <v>148</v>
      </c>
      <c r="C56">
        <v>33.333333333333336</v>
      </c>
      <c r="D56">
        <v>3</v>
      </c>
      <c r="E56" t="s">
        <v>2943</v>
      </c>
      <c r="F56">
        <v>100</v>
      </c>
      <c r="G56">
        <v>0</v>
      </c>
      <c r="H56" t="s">
        <v>655</v>
      </c>
      <c r="I56" t="s">
        <v>2944</v>
      </c>
      <c r="J56" t="s">
        <v>667</v>
      </c>
      <c r="K56" t="s">
        <v>637</v>
      </c>
      <c r="L56" t="s">
        <v>638</v>
      </c>
      <c r="M56" t="s">
        <v>2945</v>
      </c>
      <c r="N56" t="s">
        <v>637</v>
      </c>
      <c r="O56" t="s">
        <v>639</v>
      </c>
      <c r="P56" t="s">
        <v>5</v>
      </c>
      <c r="Q56" t="s">
        <v>640</v>
      </c>
      <c r="R56" t="s">
        <v>638</v>
      </c>
      <c r="S56" t="s">
        <v>2946</v>
      </c>
      <c r="T56" t="s">
        <v>2947</v>
      </c>
    </row>
    <row r="57" spans="1:20" x14ac:dyDescent="0.25">
      <c r="A57" t="s">
        <v>239</v>
      </c>
      <c r="B57" t="s">
        <v>245</v>
      </c>
      <c r="C57">
        <v>159</v>
      </c>
      <c r="D57">
        <v>1</v>
      </c>
      <c r="E57" t="s">
        <v>2948</v>
      </c>
      <c r="F57">
        <v>129</v>
      </c>
      <c r="G57">
        <v>0</v>
      </c>
      <c r="H57" t="s">
        <v>636</v>
      </c>
      <c r="I57" t="s">
        <v>2949</v>
      </c>
      <c r="J57" t="s">
        <v>676</v>
      </c>
      <c r="K57" t="s">
        <v>637</v>
      </c>
      <c r="L57" t="s">
        <v>638</v>
      </c>
      <c r="M57" t="s">
        <v>2950</v>
      </c>
      <c r="N57" t="s">
        <v>637</v>
      </c>
      <c r="O57" t="s">
        <v>643</v>
      </c>
      <c r="P57" t="s">
        <v>5</v>
      </c>
      <c r="Q57" t="s">
        <v>644</v>
      </c>
      <c r="R57" t="s">
        <v>638</v>
      </c>
      <c r="S57" t="s">
        <v>2951</v>
      </c>
      <c r="T57" t="s">
        <v>2950</v>
      </c>
    </row>
    <row r="58" spans="1:20" x14ac:dyDescent="0.25">
      <c r="A58" t="s">
        <v>600</v>
      </c>
      <c r="B58" t="s">
        <v>690</v>
      </c>
      <c r="C58">
        <v>109</v>
      </c>
      <c r="D58">
        <v>1</v>
      </c>
      <c r="E58" t="s">
        <v>2952</v>
      </c>
      <c r="F58">
        <v>117.5</v>
      </c>
      <c r="G58">
        <v>8.5</v>
      </c>
      <c r="H58" t="s">
        <v>663</v>
      </c>
      <c r="I58" t="s">
        <v>2953</v>
      </c>
      <c r="J58" t="s">
        <v>2954</v>
      </c>
      <c r="K58" t="s">
        <v>729</v>
      </c>
      <c r="L58" t="s">
        <v>2955</v>
      </c>
      <c r="M58" t="s">
        <v>2956</v>
      </c>
      <c r="N58" t="s">
        <v>637</v>
      </c>
      <c r="O58" t="s">
        <v>664</v>
      </c>
      <c r="P58" t="s">
        <v>23</v>
      </c>
      <c r="Q58" t="s">
        <v>665</v>
      </c>
      <c r="R58" t="s">
        <v>638</v>
      </c>
      <c r="S58" t="s">
        <v>2957</v>
      </c>
      <c r="T58" t="s">
        <v>2956</v>
      </c>
    </row>
    <row r="59" spans="1:20" x14ac:dyDescent="0.25">
      <c r="A59" t="s">
        <v>18</v>
      </c>
      <c r="B59" t="s">
        <v>19</v>
      </c>
      <c r="C59">
        <v>66.666666666666671</v>
      </c>
      <c r="D59">
        <v>3</v>
      </c>
      <c r="E59" t="s">
        <v>2958</v>
      </c>
      <c r="F59">
        <v>100</v>
      </c>
      <c r="G59">
        <v>0</v>
      </c>
      <c r="H59" t="s">
        <v>655</v>
      </c>
      <c r="I59" t="s">
        <v>2959</v>
      </c>
      <c r="J59" t="s">
        <v>1872</v>
      </c>
      <c r="K59" t="s">
        <v>637</v>
      </c>
      <c r="L59" t="s">
        <v>638</v>
      </c>
      <c r="M59" t="s">
        <v>2960</v>
      </c>
      <c r="N59" t="s">
        <v>637</v>
      </c>
      <c r="O59" t="s">
        <v>639</v>
      </c>
      <c r="P59" t="s">
        <v>5</v>
      </c>
      <c r="Q59" t="s">
        <v>640</v>
      </c>
      <c r="R59" t="s">
        <v>638</v>
      </c>
      <c r="S59" t="s">
        <v>2961</v>
      </c>
      <c r="T59" t="s">
        <v>2960</v>
      </c>
    </row>
    <row r="60" spans="1:20" x14ac:dyDescent="0.25">
      <c r="A60" t="s">
        <v>72</v>
      </c>
      <c r="B60" t="s">
        <v>716</v>
      </c>
      <c r="C60">
        <v>50</v>
      </c>
      <c r="D60">
        <v>1</v>
      </c>
      <c r="E60" t="s">
        <v>2962</v>
      </c>
      <c r="F60">
        <v>79</v>
      </c>
      <c r="G60">
        <v>29</v>
      </c>
      <c r="H60" t="s">
        <v>645</v>
      </c>
      <c r="I60" t="s">
        <v>2963</v>
      </c>
      <c r="J60" t="s">
        <v>2964</v>
      </c>
      <c r="K60" t="s">
        <v>2965</v>
      </c>
      <c r="L60" t="s">
        <v>2234</v>
      </c>
      <c r="M60" t="s">
        <v>2966</v>
      </c>
      <c r="N60" t="s">
        <v>637</v>
      </c>
      <c r="O60" t="s">
        <v>646</v>
      </c>
      <c r="P60" t="s">
        <v>26</v>
      </c>
      <c r="Q60" t="s">
        <v>647</v>
      </c>
      <c r="R60" t="s">
        <v>638</v>
      </c>
      <c r="S60" t="s">
        <v>2967</v>
      </c>
      <c r="T60" t="s">
        <v>2960</v>
      </c>
    </row>
    <row r="61" spans="1:20" x14ac:dyDescent="0.25">
      <c r="A61" t="s">
        <v>147</v>
      </c>
      <c r="B61" t="s">
        <v>148</v>
      </c>
      <c r="C61">
        <v>50</v>
      </c>
      <c r="D61">
        <v>6</v>
      </c>
      <c r="E61" t="s">
        <v>2968</v>
      </c>
      <c r="F61">
        <v>0</v>
      </c>
      <c r="G61">
        <v>0</v>
      </c>
      <c r="H61" t="s">
        <v>636</v>
      </c>
      <c r="I61" t="s">
        <v>2969</v>
      </c>
      <c r="J61" t="s">
        <v>668</v>
      </c>
      <c r="K61" t="s">
        <v>637</v>
      </c>
      <c r="L61" t="s">
        <v>638</v>
      </c>
      <c r="M61" t="s">
        <v>2970</v>
      </c>
      <c r="N61" t="s">
        <v>637</v>
      </c>
      <c r="O61" t="s">
        <v>643</v>
      </c>
      <c r="P61" t="s">
        <v>5</v>
      </c>
      <c r="Q61" t="s">
        <v>644</v>
      </c>
      <c r="R61" t="s">
        <v>638</v>
      </c>
      <c r="S61" t="s">
        <v>637</v>
      </c>
      <c r="T61" t="s">
        <v>2970</v>
      </c>
    </row>
    <row r="62" spans="1:20" x14ac:dyDescent="0.25">
      <c r="A62" t="s">
        <v>14</v>
      </c>
      <c r="B62" t="s">
        <v>15</v>
      </c>
      <c r="C62">
        <v>57</v>
      </c>
      <c r="D62">
        <v>1</v>
      </c>
      <c r="E62" t="s">
        <v>2971</v>
      </c>
      <c r="F62">
        <v>137</v>
      </c>
      <c r="G62">
        <v>0</v>
      </c>
      <c r="H62" t="s">
        <v>645</v>
      </c>
      <c r="I62" t="s">
        <v>2251</v>
      </c>
      <c r="J62" t="s">
        <v>2972</v>
      </c>
      <c r="K62" t="s">
        <v>2973</v>
      </c>
      <c r="L62" t="s">
        <v>762</v>
      </c>
      <c r="M62" t="s">
        <v>2974</v>
      </c>
      <c r="N62" t="s">
        <v>637</v>
      </c>
      <c r="O62" t="s">
        <v>646</v>
      </c>
      <c r="P62" t="s">
        <v>26</v>
      </c>
      <c r="Q62" t="s">
        <v>647</v>
      </c>
      <c r="R62" t="s">
        <v>638</v>
      </c>
      <c r="S62" t="s">
        <v>2975</v>
      </c>
      <c r="T62" t="s">
        <v>2970</v>
      </c>
    </row>
    <row r="63" spans="1:20" x14ac:dyDescent="0.25">
      <c r="A63" t="s">
        <v>22</v>
      </c>
      <c r="B63" t="s">
        <v>27</v>
      </c>
      <c r="C63">
        <v>80</v>
      </c>
      <c r="D63">
        <v>1</v>
      </c>
      <c r="E63" t="s">
        <v>2971</v>
      </c>
      <c r="F63">
        <v>137</v>
      </c>
      <c r="G63">
        <v>0</v>
      </c>
      <c r="H63" t="s">
        <v>645</v>
      </c>
      <c r="I63" t="s">
        <v>2251</v>
      </c>
      <c r="J63" t="s">
        <v>2972</v>
      </c>
      <c r="K63" t="s">
        <v>2973</v>
      </c>
      <c r="L63" t="s">
        <v>762</v>
      </c>
      <c r="M63" t="s">
        <v>2974</v>
      </c>
      <c r="N63" t="s">
        <v>637</v>
      </c>
      <c r="O63" t="s">
        <v>646</v>
      </c>
      <c r="P63" t="s">
        <v>26</v>
      </c>
      <c r="Q63" t="s">
        <v>647</v>
      </c>
      <c r="R63" t="s">
        <v>638</v>
      </c>
      <c r="S63" t="s">
        <v>2975</v>
      </c>
      <c r="T63" t="s">
        <v>2970</v>
      </c>
    </row>
    <row r="64" spans="1:20" x14ac:dyDescent="0.25">
      <c r="A64" t="s">
        <v>22</v>
      </c>
      <c r="B64" t="s">
        <v>27</v>
      </c>
      <c r="C64">
        <v>66.333333333333329</v>
      </c>
      <c r="D64">
        <v>3</v>
      </c>
      <c r="E64" t="s">
        <v>2976</v>
      </c>
      <c r="F64">
        <v>197</v>
      </c>
      <c r="G64">
        <v>0</v>
      </c>
      <c r="H64" t="s">
        <v>636</v>
      </c>
      <c r="I64" t="s">
        <v>2977</v>
      </c>
      <c r="J64" t="s">
        <v>648</v>
      </c>
      <c r="K64" t="s">
        <v>637</v>
      </c>
      <c r="L64" t="s">
        <v>638</v>
      </c>
      <c r="M64" t="s">
        <v>2978</v>
      </c>
      <c r="N64" t="s">
        <v>637</v>
      </c>
      <c r="O64" t="s">
        <v>643</v>
      </c>
      <c r="P64" t="s">
        <v>5</v>
      </c>
      <c r="Q64" t="s">
        <v>644</v>
      </c>
      <c r="R64" t="s">
        <v>638</v>
      </c>
      <c r="S64" t="s">
        <v>2979</v>
      </c>
      <c r="T64" t="s">
        <v>2978</v>
      </c>
    </row>
    <row r="65" spans="1:20" x14ac:dyDescent="0.25">
      <c r="A65" t="s">
        <v>147</v>
      </c>
      <c r="B65" t="s">
        <v>148</v>
      </c>
      <c r="C65">
        <v>50</v>
      </c>
      <c r="D65">
        <v>6</v>
      </c>
      <c r="E65" t="s">
        <v>2980</v>
      </c>
      <c r="F65">
        <v>200</v>
      </c>
      <c r="G65">
        <v>0</v>
      </c>
      <c r="H65" t="s">
        <v>636</v>
      </c>
      <c r="I65" t="s">
        <v>2981</v>
      </c>
      <c r="J65" t="s">
        <v>650</v>
      </c>
      <c r="K65" t="s">
        <v>637</v>
      </c>
      <c r="L65" t="s">
        <v>638</v>
      </c>
      <c r="M65" t="s">
        <v>2982</v>
      </c>
      <c r="N65" t="s">
        <v>637</v>
      </c>
      <c r="O65" t="s">
        <v>639</v>
      </c>
      <c r="P65" t="s">
        <v>5</v>
      </c>
      <c r="Q65" t="s">
        <v>640</v>
      </c>
      <c r="R65" t="s">
        <v>638</v>
      </c>
      <c r="S65" t="s">
        <v>637</v>
      </c>
      <c r="T65" t="s">
        <v>2982</v>
      </c>
    </row>
    <row r="66" spans="1:20" x14ac:dyDescent="0.25">
      <c r="A66" t="s">
        <v>22</v>
      </c>
      <c r="B66" t="s">
        <v>27</v>
      </c>
      <c r="C66">
        <v>66.333333333333329</v>
      </c>
      <c r="D66">
        <v>3</v>
      </c>
      <c r="E66" t="s">
        <v>2983</v>
      </c>
      <c r="F66">
        <v>197</v>
      </c>
      <c r="G66">
        <v>0</v>
      </c>
      <c r="H66" t="s">
        <v>636</v>
      </c>
      <c r="I66" t="s">
        <v>2984</v>
      </c>
      <c r="J66" t="s">
        <v>2330</v>
      </c>
      <c r="K66" t="s">
        <v>637</v>
      </c>
      <c r="L66" t="s">
        <v>638</v>
      </c>
      <c r="M66" t="s">
        <v>2985</v>
      </c>
      <c r="N66" t="s">
        <v>637</v>
      </c>
      <c r="O66" t="s">
        <v>643</v>
      </c>
      <c r="P66" t="s">
        <v>5</v>
      </c>
      <c r="Q66" t="s">
        <v>644</v>
      </c>
      <c r="R66" t="s">
        <v>638</v>
      </c>
      <c r="S66" t="s">
        <v>2986</v>
      </c>
      <c r="T66" t="s">
        <v>2985</v>
      </c>
    </row>
    <row r="67" spans="1:20" x14ac:dyDescent="0.25">
      <c r="A67" t="s">
        <v>22</v>
      </c>
      <c r="B67" t="s">
        <v>27</v>
      </c>
      <c r="C67">
        <v>66.333333333333329</v>
      </c>
      <c r="D67">
        <v>3</v>
      </c>
      <c r="E67" t="s">
        <v>2987</v>
      </c>
      <c r="F67">
        <v>197</v>
      </c>
      <c r="G67">
        <v>0</v>
      </c>
      <c r="H67" t="s">
        <v>636</v>
      </c>
      <c r="I67" t="s">
        <v>2988</v>
      </c>
      <c r="J67" t="s">
        <v>648</v>
      </c>
      <c r="K67" t="s">
        <v>637</v>
      </c>
      <c r="L67" t="s">
        <v>638</v>
      </c>
      <c r="M67" t="s">
        <v>2989</v>
      </c>
      <c r="N67" t="s">
        <v>637</v>
      </c>
      <c r="O67" t="s">
        <v>639</v>
      </c>
      <c r="P67" t="s">
        <v>5</v>
      </c>
      <c r="Q67" t="s">
        <v>640</v>
      </c>
      <c r="R67" t="s">
        <v>638</v>
      </c>
      <c r="S67" t="s">
        <v>2990</v>
      </c>
      <c r="T67" t="s">
        <v>2989</v>
      </c>
    </row>
    <row r="68" spans="1:20" x14ac:dyDescent="0.25">
      <c r="A68" t="s">
        <v>147</v>
      </c>
      <c r="B68" t="s">
        <v>148</v>
      </c>
      <c r="C68">
        <v>50</v>
      </c>
      <c r="D68">
        <v>18</v>
      </c>
      <c r="E68" t="s">
        <v>2991</v>
      </c>
      <c r="F68">
        <v>545.70000000000005</v>
      </c>
      <c r="G68">
        <v>0</v>
      </c>
      <c r="H68" t="s">
        <v>636</v>
      </c>
      <c r="I68" t="s">
        <v>2992</v>
      </c>
      <c r="J68" t="s">
        <v>2070</v>
      </c>
      <c r="K68" t="s">
        <v>637</v>
      </c>
      <c r="L68" t="s">
        <v>638</v>
      </c>
      <c r="M68" t="s">
        <v>2993</v>
      </c>
      <c r="N68" t="s">
        <v>637</v>
      </c>
      <c r="O68" t="s">
        <v>639</v>
      </c>
      <c r="P68" t="s">
        <v>5</v>
      </c>
      <c r="Q68" t="s">
        <v>640</v>
      </c>
      <c r="R68" t="s">
        <v>2994</v>
      </c>
      <c r="S68" t="s">
        <v>2995</v>
      </c>
      <c r="T68" t="s">
        <v>2993</v>
      </c>
    </row>
    <row r="69" spans="1:20" x14ac:dyDescent="0.25">
      <c r="A69" t="s">
        <v>22</v>
      </c>
      <c r="B69" t="s">
        <v>27</v>
      </c>
      <c r="C69">
        <v>66.333333333333329</v>
      </c>
      <c r="D69">
        <v>3</v>
      </c>
      <c r="E69" t="s">
        <v>2996</v>
      </c>
      <c r="F69">
        <v>197</v>
      </c>
      <c r="G69">
        <v>0</v>
      </c>
      <c r="H69" t="s">
        <v>636</v>
      </c>
      <c r="I69" t="s">
        <v>2988</v>
      </c>
      <c r="J69" t="s">
        <v>648</v>
      </c>
      <c r="K69" t="s">
        <v>637</v>
      </c>
      <c r="L69" t="s">
        <v>638</v>
      </c>
      <c r="M69" t="s">
        <v>2993</v>
      </c>
      <c r="N69" t="s">
        <v>637</v>
      </c>
      <c r="O69" t="s">
        <v>639</v>
      </c>
      <c r="P69" t="s">
        <v>5</v>
      </c>
      <c r="Q69" t="s">
        <v>640</v>
      </c>
      <c r="R69" t="s">
        <v>638</v>
      </c>
      <c r="S69" t="s">
        <v>2997</v>
      </c>
      <c r="T69" t="s">
        <v>2993</v>
      </c>
    </row>
    <row r="70" spans="1:20" x14ac:dyDescent="0.25">
      <c r="A70" t="s">
        <v>77</v>
      </c>
      <c r="B70" t="s">
        <v>78</v>
      </c>
      <c r="C70">
        <v>33.333333333333336</v>
      </c>
      <c r="D70">
        <v>3</v>
      </c>
      <c r="E70" t="s">
        <v>2998</v>
      </c>
      <c r="F70">
        <v>134.99</v>
      </c>
      <c r="G70">
        <v>0</v>
      </c>
      <c r="H70" t="s">
        <v>636</v>
      </c>
      <c r="I70" t="s">
        <v>2999</v>
      </c>
      <c r="J70" t="s">
        <v>681</v>
      </c>
      <c r="K70" t="s">
        <v>637</v>
      </c>
      <c r="L70" t="s">
        <v>638</v>
      </c>
      <c r="M70" t="s">
        <v>3000</v>
      </c>
      <c r="N70" t="s">
        <v>637</v>
      </c>
      <c r="O70" t="s">
        <v>639</v>
      </c>
      <c r="P70" t="s">
        <v>5</v>
      </c>
      <c r="Q70" t="s">
        <v>640</v>
      </c>
      <c r="R70" t="s">
        <v>638</v>
      </c>
      <c r="S70" t="s">
        <v>3001</v>
      </c>
      <c r="T70" t="s">
        <v>3000</v>
      </c>
    </row>
    <row r="71" spans="1:20" x14ac:dyDescent="0.25">
      <c r="A71" t="s">
        <v>239</v>
      </c>
      <c r="B71" t="s">
        <v>245</v>
      </c>
      <c r="C71">
        <v>159</v>
      </c>
      <c r="D71">
        <v>1</v>
      </c>
      <c r="E71" t="s">
        <v>3002</v>
      </c>
      <c r="F71">
        <v>129</v>
      </c>
      <c r="G71">
        <v>0</v>
      </c>
      <c r="H71" t="s">
        <v>636</v>
      </c>
      <c r="I71" t="s">
        <v>3003</v>
      </c>
      <c r="J71" t="s">
        <v>3004</v>
      </c>
      <c r="K71" t="s">
        <v>637</v>
      </c>
      <c r="L71" t="s">
        <v>638</v>
      </c>
      <c r="M71" t="s">
        <v>3005</v>
      </c>
      <c r="N71" t="s">
        <v>637</v>
      </c>
      <c r="O71" t="s">
        <v>639</v>
      </c>
      <c r="P71" t="s">
        <v>5</v>
      </c>
      <c r="Q71" t="s">
        <v>640</v>
      </c>
      <c r="R71" t="s">
        <v>638</v>
      </c>
      <c r="S71" t="s">
        <v>3006</v>
      </c>
      <c r="T71" t="s">
        <v>3005</v>
      </c>
    </row>
    <row r="72" spans="1:20" x14ac:dyDescent="0.25">
      <c r="A72" t="s">
        <v>22</v>
      </c>
      <c r="B72" t="s">
        <v>27</v>
      </c>
      <c r="C72">
        <v>66.333333333333329</v>
      </c>
      <c r="D72">
        <v>3</v>
      </c>
      <c r="E72" t="s">
        <v>3007</v>
      </c>
      <c r="F72">
        <v>197</v>
      </c>
      <c r="G72">
        <v>0</v>
      </c>
      <c r="H72" t="s">
        <v>636</v>
      </c>
      <c r="I72" t="s">
        <v>3008</v>
      </c>
      <c r="J72" t="s">
        <v>666</v>
      </c>
      <c r="K72" t="s">
        <v>637</v>
      </c>
      <c r="L72" t="s">
        <v>638</v>
      </c>
      <c r="M72" t="s">
        <v>3009</v>
      </c>
      <c r="N72" t="s">
        <v>637</v>
      </c>
      <c r="O72" t="s">
        <v>639</v>
      </c>
      <c r="P72" t="s">
        <v>5</v>
      </c>
      <c r="Q72" t="s">
        <v>640</v>
      </c>
      <c r="R72" t="s">
        <v>638</v>
      </c>
      <c r="S72" t="s">
        <v>3010</v>
      </c>
      <c r="T72" t="s">
        <v>3009</v>
      </c>
    </row>
    <row r="73" spans="1:20" x14ac:dyDescent="0.25">
      <c r="A73" t="s">
        <v>18</v>
      </c>
      <c r="B73" t="s">
        <v>19</v>
      </c>
      <c r="C73">
        <v>66.666666666666671</v>
      </c>
      <c r="D73">
        <v>3</v>
      </c>
      <c r="E73" t="s">
        <v>3011</v>
      </c>
      <c r="F73">
        <v>111</v>
      </c>
      <c r="G73">
        <v>0</v>
      </c>
      <c r="H73" t="s">
        <v>645</v>
      </c>
      <c r="I73" t="s">
        <v>3012</v>
      </c>
      <c r="J73" t="s">
        <v>3013</v>
      </c>
      <c r="K73" t="s">
        <v>3014</v>
      </c>
      <c r="L73" t="s">
        <v>2839</v>
      </c>
      <c r="M73" t="s">
        <v>2982</v>
      </c>
      <c r="N73" t="s">
        <v>637</v>
      </c>
      <c r="O73" t="s">
        <v>646</v>
      </c>
      <c r="P73" t="s">
        <v>26</v>
      </c>
      <c r="Q73" t="s">
        <v>647</v>
      </c>
      <c r="R73" t="s">
        <v>638</v>
      </c>
      <c r="S73" t="s">
        <v>3015</v>
      </c>
      <c r="T73" t="s">
        <v>3016</v>
      </c>
    </row>
    <row r="74" spans="1:20" x14ac:dyDescent="0.25">
      <c r="A74" t="s">
        <v>22</v>
      </c>
      <c r="B74" t="s">
        <v>27</v>
      </c>
      <c r="C74">
        <v>80</v>
      </c>
      <c r="D74">
        <v>1</v>
      </c>
      <c r="E74" t="s">
        <v>3017</v>
      </c>
      <c r="F74">
        <v>80</v>
      </c>
      <c r="G74">
        <v>0</v>
      </c>
      <c r="H74" t="s">
        <v>645</v>
      </c>
      <c r="I74" t="s">
        <v>3018</v>
      </c>
      <c r="J74" t="s">
        <v>3019</v>
      </c>
      <c r="K74" t="s">
        <v>841</v>
      </c>
      <c r="L74" t="s">
        <v>660</v>
      </c>
      <c r="M74" t="s">
        <v>3020</v>
      </c>
      <c r="N74" t="s">
        <v>637</v>
      </c>
      <c r="O74" t="s">
        <v>651</v>
      </c>
      <c r="P74" t="s">
        <v>26</v>
      </c>
      <c r="Q74" t="s">
        <v>647</v>
      </c>
      <c r="R74" t="s">
        <v>638</v>
      </c>
      <c r="S74" t="s">
        <v>3021</v>
      </c>
      <c r="T74" t="s">
        <v>3020</v>
      </c>
    </row>
    <row r="75" spans="1:20" x14ac:dyDescent="0.25">
      <c r="A75" t="s">
        <v>147</v>
      </c>
      <c r="B75" t="s">
        <v>148</v>
      </c>
      <c r="C75">
        <v>33.333333333333336</v>
      </c>
      <c r="D75">
        <v>3</v>
      </c>
      <c r="E75" t="s">
        <v>3022</v>
      </c>
      <c r="F75">
        <v>100</v>
      </c>
      <c r="G75">
        <v>0</v>
      </c>
      <c r="H75" t="s">
        <v>636</v>
      </c>
      <c r="I75" t="s">
        <v>3023</v>
      </c>
      <c r="J75" t="s">
        <v>682</v>
      </c>
      <c r="K75" t="s">
        <v>637</v>
      </c>
      <c r="L75" t="s">
        <v>638</v>
      </c>
      <c r="M75" t="s">
        <v>3024</v>
      </c>
      <c r="N75" t="s">
        <v>637</v>
      </c>
      <c r="O75" t="s">
        <v>643</v>
      </c>
      <c r="P75" t="s">
        <v>5</v>
      </c>
      <c r="Q75" t="s">
        <v>644</v>
      </c>
      <c r="R75" t="s">
        <v>638</v>
      </c>
      <c r="S75" t="s">
        <v>3025</v>
      </c>
      <c r="T75" t="s">
        <v>3026</v>
      </c>
    </row>
    <row r="76" spans="1:20" x14ac:dyDescent="0.25">
      <c r="A76" t="s">
        <v>22</v>
      </c>
      <c r="B76" t="s">
        <v>27</v>
      </c>
      <c r="C76">
        <v>66.333333333333329</v>
      </c>
      <c r="D76">
        <v>3</v>
      </c>
      <c r="E76" t="s">
        <v>3027</v>
      </c>
      <c r="F76">
        <v>197</v>
      </c>
      <c r="G76">
        <v>0</v>
      </c>
      <c r="H76" t="s">
        <v>636</v>
      </c>
      <c r="I76" t="s">
        <v>3028</v>
      </c>
      <c r="J76" t="s">
        <v>3029</v>
      </c>
      <c r="K76" t="s">
        <v>637</v>
      </c>
      <c r="L76" t="s">
        <v>638</v>
      </c>
      <c r="M76" t="s">
        <v>3030</v>
      </c>
      <c r="N76" t="s">
        <v>637</v>
      </c>
      <c r="O76" t="s">
        <v>639</v>
      </c>
      <c r="P76" t="s">
        <v>5</v>
      </c>
      <c r="Q76" t="s">
        <v>640</v>
      </c>
      <c r="R76" t="s">
        <v>638</v>
      </c>
      <c r="S76" t="s">
        <v>3031</v>
      </c>
      <c r="T76" t="s">
        <v>3030</v>
      </c>
    </row>
    <row r="77" spans="1:20" x14ac:dyDescent="0.25">
      <c r="A77" t="s">
        <v>600</v>
      </c>
      <c r="B77" t="s">
        <v>601</v>
      </c>
      <c r="C77">
        <v>159</v>
      </c>
      <c r="D77">
        <v>1</v>
      </c>
      <c r="E77" t="s">
        <v>3032</v>
      </c>
      <c r="F77">
        <v>129</v>
      </c>
      <c r="G77">
        <v>0</v>
      </c>
      <c r="H77" t="s">
        <v>636</v>
      </c>
      <c r="I77" t="s">
        <v>3033</v>
      </c>
      <c r="J77" t="s">
        <v>1784</v>
      </c>
      <c r="K77" t="s">
        <v>637</v>
      </c>
      <c r="L77" t="s">
        <v>638</v>
      </c>
      <c r="M77" t="s">
        <v>3034</v>
      </c>
      <c r="N77" t="s">
        <v>637</v>
      </c>
      <c r="O77" t="s">
        <v>639</v>
      </c>
      <c r="P77" t="s">
        <v>5</v>
      </c>
      <c r="Q77" t="s">
        <v>640</v>
      </c>
      <c r="R77" t="s">
        <v>638</v>
      </c>
      <c r="S77" t="s">
        <v>3035</v>
      </c>
      <c r="T77" t="s">
        <v>3034</v>
      </c>
    </row>
    <row r="78" spans="1:20" x14ac:dyDescent="0.25">
      <c r="A78" t="s">
        <v>147</v>
      </c>
      <c r="B78" t="s">
        <v>148</v>
      </c>
      <c r="C78">
        <v>33.333333333333336</v>
      </c>
      <c r="D78">
        <v>6</v>
      </c>
      <c r="E78" t="s">
        <v>3036</v>
      </c>
      <c r="F78">
        <v>200</v>
      </c>
      <c r="G78">
        <v>0</v>
      </c>
      <c r="H78" t="s">
        <v>636</v>
      </c>
      <c r="I78" t="s">
        <v>3037</v>
      </c>
      <c r="J78" t="s">
        <v>1862</v>
      </c>
      <c r="K78" t="s">
        <v>637</v>
      </c>
      <c r="L78" t="s">
        <v>638</v>
      </c>
      <c r="M78" t="s">
        <v>3038</v>
      </c>
      <c r="N78" t="s">
        <v>637</v>
      </c>
      <c r="O78" t="s">
        <v>639</v>
      </c>
      <c r="P78" t="s">
        <v>5</v>
      </c>
      <c r="Q78" t="s">
        <v>640</v>
      </c>
      <c r="R78" t="s">
        <v>638</v>
      </c>
      <c r="S78" t="s">
        <v>637</v>
      </c>
      <c r="T78" t="s">
        <v>3038</v>
      </c>
    </row>
    <row r="79" spans="1:20" x14ac:dyDescent="0.25">
      <c r="A79" t="s">
        <v>147</v>
      </c>
      <c r="B79" t="s">
        <v>148</v>
      </c>
      <c r="C79">
        <v>50</v>
      </c>
      <c r="D79">
        <v>6</v>
      </c>
      <c r="E79" t="s">
        <v>3039</v>
      </c>
      <c r="F79">
        <v>200</v>
      </c>
      <c r="G79">
        <v>0</v>
      </c>
      <c r="H79" t="s">
        <v>636</v>
      </c>
      <c r="I79" t="s">
        <v>3040</v>
      </c>
      <c r="J79" t="s">
        <v>672</v>
      </c>
      <c r="K79" t="s">
        <v>637</v>
      </c>
      <c r="L79" t="s">
        <v>638</v>
      </c>
      <c r="M79" t="s">
        <v>3041</v>
      </c>
      <c r="N79" t="s">
        <v>637</v>
      </c>
      <c r="O79" t="s">
        <v>639</v>
      </c>
      <c r="P79" t="s">
        <v>5</v>
      </c>
      <c r="Q79" t="s">
        <v>640</v>
      </c>
      <c r="R79" t="s">
        <v>638</v>
      </c>
      <c r="S79" t="s">
        <v>637</v>
      </c>
      <c r="T79" t="s">
        <v>3041</v>
      </c>
    </row>
    <row r="80" spans="1:20" x14ac:dyDescent="0.25">
      <c r="A80" t="s">
        <v>600</v>
      </c>
      <c r="B80" t="s">
        <v>601</v>
      </c>
      <c r="C80">
        <v>119</v>
      </c>
      <c r="D80">
        <v>1</v>
      </c>
      <c r="E80" t="s">
        <v>3042</v>
      </c>
      <c r="F80">
        <v>569</v>
      </c>
      <c r="G80">
        <v>10</v>
      </c>
      <c r="H80" t="s">
        <v>645</v>
      </c>
      <c r="I80" t="s">
        <v>3043</v>
      </c>
      <c r="J80" t="s">
        <v>3044</v>
      </c>
      <c r="K80" t="s">
        <v>1960</v>
      </c>
      <c r="L80" t="s">
        <v>806</v>
      </c>
      <c r="M80" t="s">
        <v>3041</v>
      </c>
      <c r="N80" t="s">
        <v>637</v>
      </c>
      <c r="O80" t="s">
        <v>646</v>
      </c>
      <c r="P80" t="s">
        <v>26</v>
      </c>
      <c r="Q80" t="s">
        <v>647</v>
      </c>
      <c r="R80" t="s">
        <v>638</v>
      </c>
      <c r="S80" t="s">
        <v>3045</v>
      </c>
      <c r="T80" t="s">
        <v>3041</v>
      </c>
    </row>
    <row r="81" spans="1:20" x14ac:dyDescent="0.25">
      <c r="A81" t="s">
        <v>241</v>
      </c>
      <c r="B81" t="s">
        <v>247</v>
      </c>
      <c r="C81">
        <v>119</v>
      </c>
      <c r="D81">
        <v>1</v>
      </c>
      <c r="E81" t="s">
        <v>3042</v>
      </c>
      <c r="F81">
        <v>569</v>
      </c>
      <c r="G81">
        <v>10</v>
      </c>
      <c r="H81" t="s">
        <v>645</v>
      </c>
      <c r="I81" t="s">
        <v>3043</v>
      </c>
      <c r="J81" t="s">
        <v>3044</v>
      </c>
      <c r="K81" t="s">
        <v>1960</v>
      </c>
      <c r="L81" t="s">
        <v>806</v>
      </c>
      <c r="M81" t="s">
        <v>3041</v>
      </c>
      <c r="N81" t="s">
        <v>637</v>
      </c>
      <c r="O81" t="s">
        <v>646</v>
      </c>
      <c r="P81" t="s">
        <v>26</v>
      </c>
      <c r="Q81" t="s">
        <v>647</v>
      </c>
      <c r="R81" t="s">
        <v>638</v>
      </c>
      <c r="S81" t="s">
        <v>3045</v>
      </c>
      <c r="T81" t="s">
        <v>3041</v>
      </c>
    </row>
    <row r="82" spans="1:20" x14ac:dyDescent="0.25">
      <c r="A82" t="s">
        <v>240</v>
      </c>
      <c r="B82" t="s">
        <v>246</v>
      </c>
      <c r="C82">
        <v>119</v>
      </c>
      <c r="D82">
        <v>1</v>
      </c>
      <c r="E82" t="s">
        <v>3042</v>
      </c>
      <c r="F82">
        <v>569</v>
      </c>
      <c r="G82">
        <v>10</v>
      </c>
      <c r="H82" t="s">
        <v>645</v>
      </c>
      <c r="I82" t="s">
        <v>3043</v>
      </c>
      <c r="J82" t="s">
        <v>3044</v>
      </c>
      <c r="K82" t="s">
        <v>1960</v>
      </c>
      <c r="L82" t="s">
        <v>806</v>
      </c>
      <c r="M82" t="s">
        <v>3041</v>
      </c>
      <c r="N82" t="s">
        <v>637</v>
      </c>
      <c r="O82" t="s">
        <v>646</v>
      </c>
      <c r="P82" t="s">
        <v>26</v>
      </c>
      <c r="Q82" t="s">
        <v>647</v>
      </c>
      <c r="R82" t="s">
        <v>638</v>
      </c>
      <c r="S82" t="s">
        <v>3045</v>
      </c>
      <c r="T82" t="s">
        <v>3041</v>
      </c>
    </row>
    <row r="83" spans="1:20" x14ac:dyDescent="0.25">
      <c r="A83" t="s">
        <v>239</v>
      </c>
      <c r="B83" t="s">
        <v>245</v>
      </c>
      <c r="C83">
        <v>120</v>
      </c>
      <c r="D83">
        <v>1</v>
      </c>
      <c r="E83" t="s">
        <v>3042</v>
      </c>
      <c r="F83">
        <v>569</v>
      </c>
      <c r="G83">
        <v>10</v>
      </c>
      <c r="H83" t="s">
        <v>645</v>
      </c>
      <c r="I83" t="s">
        <v>3043</v>
      </c>
      <c r="J83" t="s">
        <v>3044</v>
      </c>
      <c r="K83" t="s">
        <v>1960</v>
      </c>
      <c r="L83" t="s">
        <v>806</v>
      </c>
      <c r="M83" t="s">
        <v>3041</v>
      </c>
      <c r="N83" t="s">
        <v>637</v>
      </c>
      <c r="O83" t="s">
        <v>646</v>
      </c>
      <c r="P83" t="s">
        <v>26</v>
      </c>
      <c r="Q83" t="s">
        <v>647</v>
      </c>
      <c r="R83" t="s">
        <v>638</v>
      </c>
      <c r="S83" t="s">
        <v>3045</v>
      </c>
      <c r="T83" t="s">
        <v>3041</v>
      </c>
    </row>
    <row r="84" spans="1:20" x14ac:dyDescent="0.25">
      <c r="A84" t="s">
        <v>22</v>
      </c>
      <c r="B84" t="s">
        <v>27</v>
      </c>
      <c r="C84">
        <v>120</v>
      </c>
      <c r="D84">
        <v>1</v>
      </c>
      <c r="E84" t="s">
        <v>3046</v>
      </c>
      <c r="F84">
        <v>100</v>
      </c>
      <c r="G84">
        <v>0</v>
      </c>
      <c r="H84" t="s">
        <v>636</v>
      </c>
      <c r="I84" t="s">
        <v>3047</v>
      </c>
      <c r="J84" t="s">
        <v>700</v>
      </c>
      <c r="K84" t="s">
        <v>637</v>
      </c>
      <c r="L84" t="s">
        <v>638</v>
      </c>
      <c r="M84" t="s">
        <v>3048</v>
      </c>
      <c r="N84" t="s">
        <v>637</v>
      </c>
      <c r="O84" t="s">
        <v>639</v>
      </c>
      <c r="P84" t="s">
        <v>5</v>
      </c>
      <c r="Q84" t="s">
        <v>640</v>
      </c>
      <c r="R84" t="s">
        <v>638</v>
      </c>
      <c r="S84" t="s">
        <v>3049</v>
      </c>
      <c r="T84" t="s">
        <v>3048</v>
      </c>
    </row>
    <row r="85" spans="1:20" x14ac:dyDescent="0.25">
      <c r="A85" t="s">
        <v>147</v>
      </c>
      <c r="B85" t="s">
        <v>148</v>
      </c>
      <c r="C85">
        <v>33.333333333333336</v>
      </c>
      <c r="D85">
        <v>3</v>
      </c>
      <c r="E85" t="s">
        <v>3050</v>
      </c>
      <c r="F85">
        <v>100</v>
      </c>
      <c r="G85">
        <v>0</v>
      </c>
      <c r="H85" t="s">
        <v>636</v>
      </c>
      <c r="I85" t="s">
        <v>3051</v>
      </c>
      <c r="J85" t="s">
        <v>3052</v>
      </c>
      <c r="K85" t="s">
        <v>637</v>
      </c>
      <c r="L85" t="s">
        <v>638</v>
      </c>
      <c r="M85" t="s">
        <v>3048</v>
      </c>
      <c r="N85" t="s">
        <v>637</v>
      </c>
      <c r="O85" t="s">
        <v>639</v>
      </c>
      <c r="P85" t="s">
        <v>5</v>
      </c>
      <c r="Q85" t="s">
        <v>640</v>
      </c>
      <c r="R85" t="s">
        <v>638</v>
      </c>
      <c r="S85" t="s">
        <v>3053</v>
      </c>
      <c r="T85" t="s">
        <v>3048</v>
      </c>
    </row>
    <row r="86" spans="1:20" x14ac:dyDescent="0.25">
      <c r="A86" t="s">
        <v>147</v>
      </c>
      <c r="B86" t="s">
        <v>148</v>
      </c>
      <c r="C86">
        <v>33.333333333333336</v>
      </c>
      <c r="D86">
        <v>3</v>
      </c>
      <c r="E86" t="s">
        <v>3054</v>
      </c>
      <c r="F86">
        <v>120</v>
      </c>
      <c r="G86">
        <v>0</v>
      </c>
      <c r="H86" t="s">
        <v>645</v>
      </c>
      <c r="I86" t="s">
        <v>3055</v>
      </c>
      <c r="J86" t="s">
        <v>3056</v>
      </c>
      <c r="K86" t="s">
        <v>3057</v>
      </c>
      <c r="L86" t="s">
        <v>762</v>
      </c>
      <c r="M86" t="s">
        <v>3058</v>
      </c>
      <c r="N86" t="s">
        <v>637</v>
      </c>
      <c r="O86" t="s">
        <v>646</v>
      </c>
      <c r="P86" t="s">
        <v>26</v>
      </c>
      <c r="Q86" t="s">
        <v>647</v>
      </c>
      <c r="R86" t="s">
        <v>638</v>
      </c>
      <c r="S86" t="s">
        <v>3059</v>
      </c>
      <c r="T86" t="s">
        <v>3058</v>
      </c>
    </row>
    <row r="87" spans="1:20" x14ac:dyDescent="0.25">
      <c r="A87" t="s">
        <v>22</v>
      </c>
      <c r="B87" t="s">
        <v>27</v>
      </c>
      <c r="C87">
        <v>66.333333333333329</v>
      </c>
      <c r="D87">
        <v>3</v>
      </c>
      <c r="E87" t="s">
        <v>3060</v>
      </c>
      <c r="F87">
        <v>197</v>
      </c>
      <c r="G87">
        <v>0</v>
      </c>
      <c r="H87" t="s">
        <v>636</v>
      </c>
      <c r="I87" t="s">
        <v>3061</v>
      </c>
      <c r="J87" t="s">
        <v>1797</v>
      </c>
      <c r="K87" t="s">
        <v>637</v>
      </c>
      <c r="L87" t="s">
        <v>638</v>
      </c>
      <c r="M87" t="s">
        <v>3062</v>
      </c>
      <c r="N87" t="s">
        <v>637</v>
      </c>
      <c r="O87" t="s">
        <v>639</v>
      </c>
      <c r="P87" t="s">
        <v>5</v>
      </c>
      <c r="Q87" t="s">
        <v>640</v>
      </c>
      <c r="R87" t="s">
        <v>638</v>
      </c>
      <c r="S87" t="s">
        <v>3063</v>
      </c>
      <c r="T87" t="s">
        <v>3062</v>
      </c>
    </row>
    <row r="88" spans="1:20" x14ac:dyDescent="0.25">
      <c r="A88" t="s">
        <v>147</v>
      </c>
      <c r="B88" t="s">
        <v>148</v>
      </c>
      <c r="C88">
        <v>33.333333333333336</v>
      </c>
      <c r="D88">
        <v>3</v>
      </c>
      <c r="E88" t="s">
        <v>3064</v>
      </c>
      <c r="F88">
        <v>100</v>
      </c>
      <c r="G88">
        <v>0</v>
      </c>
      <c r="H88" t="s">
        <v>636</v>
      </c>
      <c r="I88" t="s">
        <v>3065</v>
      </c>
      <c r="J88" t="s">
        <v>670</v>
      </c>
      <c r="K88" t="s">
        <v>637</v>
      </c>
      <c r="L88" t="s">
        <v>638</v>
      </c>
      <c r="M88" t="s">
        <v>3066</v>
      </c>
      <c r="N88" t="s">
        <v>637</v>
      </c>
      <c r="O88" t="s">
        <v>643</v>
      </c>
      <c r="P88" t="s">
        <v>5</v>
      </c>
      <c r="Q88" t="s">
        <v>644</v>
      </c>
      <c r="R88" t="s">
        <v>638</v>
      </c>
      <c r="S88" t="s">
        <v>3067</v>
      </c>
      <c r="T88" t="s">
        <v>3066</v>
      </c>
    </row>
    <row r="89" spans="1:20" x14ac:dyDescent="0.25">
      <c r="A89" t="s">
        <v>22</v>
      </c>
      <c r="B89" t="s">
        <v>27</v>
      </c>
      <c r="C89">
        <v>66.333333333333329</v>
      </c>
      <c r="D89">
        <v>3</v>
      </c>
      <c r="E89" t="s">
        <v>3068</v>
      </c>
      <c r="F89">
        <v>197</v>
      </c>
      <c r="G89">
        <v>0</v>
      </c>
      <c r="H89" t="s">
        <v>636</v>
      </c>
      <c r="I89" t="s">
        <v>3069</v>
      </c>
      <c r="J89" t="s">
        <v>670</v>
      </c>
      <c r="K89" t="s">
        <v>637</v>
      </c>
      <c r="L89" t="s">
        <v>638</v>
      </c>
      <c r="M89" t="s">
        <v>3070</v>
      </c>
      <c r="N89" t="s">
        <v>637</v>
      </c>
      <c r="O89" t="s">
        <v>643</v>
      </c>
      <c r="P89" t="s">
        <v>5</v>
      </c>
      <c r="Q89" t="s">
        <v>644</v>
      </c>
      <c r="R89" t="s">
        <v>638</v>
      </c>
      <c r="S89" t="s">
        <v>3071</v>
      </c>
      <c r="T89" t="s">
        <v>3070</v>
      </c>
    </row>
    <row r="90" spans="1:20" x14ac:dyDescent="0.25">
      <c r="A90" t="s">
        <v>241</v>
      </c>
      <c r="B90" t="s">
        <v>247</v>
      </c>
      <c r="C90">
        <v>159</v>
      </c>
      <c r="D90">
        <v>1</v>
      </c>
      <c r="E90" t="s">
        <v>3072</v>
      </c>
      <c r="F90">
        <v>99</v>
      </c>
      <c r="G90">
        <v>0</v>
      </c>
      <c r="H90" t="s">
        <v>636</v>
      </c>
      <c r="I90" t="s">
        <v>3073</v>
      </c>
      <c r="J90" t="s">
        <v>648</v>
      </c>
      <c r="K90" t="s">
        <v>637</v>
      </c>
      <c r="L90" t="s">
        <v>638</v>
      </c>
      <c r="M90" t="s">
        <v>3074</v>
      </c>
      <c r="N90" t="s">
        <v>637</v>
      </c>
      <c r="O90" t="s">
        <v>639</v>
      </c>
      <c r="P90" t="s">
        <v>5</v>
      </c>
      <c r="Q90" t="s">
        <v>640</v>
      </c>
      <c r="R90" t="s">
        <v>638</v>
      </c>
      <c r="S90" t="s">
        <v>3075</v>
      </c>
      <c r="T90" t="s">
        <v>3074</v>
      </c>
    </row>
    <row r="91" spans="1:20" x14ac:dyDescent="0.25">
      <c r="A91" t="s">
        <v>600</v>
      </c>
      <c r="B91" t="s">
        <v>601</v>
      </c>
      <c r="C91">
        <v>159</v>
      </c>
      <c r="D91">
        <v>1</v>
      </c>
      <c r="E91" t="s">
        <v>3076</v>
      </c>
      <c r="F91">
        <v>128</v>
      </c>
      <c r="G91">
        <v>29</v>
      </c>
      <c r="H91" t="s">
        <v>636</v>
      </c>
      <c r="I91" t="s">
        <v>3077</v>
      </c>
      <c r="J91" t="s">
        <v>681</v>
      </c>
      <c r="K91" t="s">
        <v>637</v>
      </c>
      <c r="L91" t="s">
        <v>638</v>
      </c>
      <c r="M91" t="s">
        <v>3074</v>
      </c>
      <c r="N91" t="s">
        <v>637</v>
      </c>
      <c r="O91" t="s">
        <v>639</v>
      </c>
      <c r="P91" t="s">
        <v>5</v>
      </c>
      <c r="Q91" t="s">
        <v>640</v>
      </c>
      <c r="R91" t="s">
        <v>638</v>
      </c>
      <c r="S91" t="s">
        <v>3078</v>
      </c>
      <c r="T91" t="s">
        <v>3074</v>
      </c>
    </row>
    <row r="92" spans="1:20" x14ac:dyDescent="0.25">
      <c r="A92" t="s">
        <v>240</v>
      </c>
      <c r="B92" t="s">
        <v>246</v>
      </c>
      <c r="C92">
        <v>159</v>
      </c>
      <c r="D92">
        <v>1</v>
      </c>
      <c r="E92" t="s">
        <v>3079</v>
      </c>
      <c r="F92">
        <v>99</v>
      </c>
      <c r="G92">
        <v>0</v>
      </c>
      <c r="H92" t="s">
        <v>636</v>
      </c>
      <c r="I92" t="s">
        <v>3080</v>
      </c>
      <c r="J92" t="s">
        <v>661</v>
      </c>
      <c r="K92" t="s">
        <v>637</v>
      </c>
      <c r="L92" t="s">
        <v>638</v>
      </c>
      <c r="M92" t="s">
        <v>3081</v>
      </c>
      <c r="N92" t="s">
        <v>637</v>
      </c>
      <c r="O92" t="s">
        <v>639</v>
      </c>
      <c r="P92" t="s">
        <v>5</v>
      </c>
      <c r="Q92" t="s">
        <v>640</v>
      </c>
      <c r="R92" t="s">
        <v>638</v>
      </c>
      <c r="S92" t="s">
        <v>3082</v>
      </c>
      <c r="T92" t="s">
        <v>3081</v>
      </c>
    </row>
    <row r="93" spans="1:20" x14ac:dyDescent="0.25">
      <c r="A93" t="s">
        <v>241</v>
      </c>
      <c r="B93" t="s">
        <v>247</v>
      </c>
      <c r="C93">
        <v>159</v>
      </c>
      <c r="D93">
        <v>1</v>
      </c>
      <c r="E93" t="s">
        <v>3083</v>
      </c>
      <c r="F93">
        <v>99</v>
      </c>
      <c r="G93">
        <v>0</v>
      </c>
      <c r="H93" t="s">
        <v>636</v>
      </c>
      <c r="I93" t="s">
        <v>3084</v>
      </c>
      <c r="J93" t="s">
        <v>673</v>
      </c>
      <c r="K93" t="s">
        <v>637</v>
      </c>
      <c r="L93" t="s">
        <v>638</v>
      </c>
      <c r="M93" t="s">
        <v>3085</v>
      </c>
      <c r="N93" t="s">
        <v>637</v>
      </c>
      <c r="O93" t="s">
        <v>639</v>
      </c>
      <c r="P93" t="s">
        <v>5</v>
      </c>
      <c r="Q93" t="s">
        <v>640</v>
      </c>
      <c r="R93" t="s">
        <v>638</v>
      </c>
      <c r="S93" t="s">
        <v>3086</v>
      </c>
      <c r="T93" t="s">
        <v>3085</v>
      </c>
    </row>
    <row r="94" spans="1:20" x14ac:dyDescent="0.25">
      <c r="A94" t="s">
        <v>147</v>
      </c>
      <c r="B94" t="s">
        <v>148</v>
      </c>
      <c r="C94">
        <v>50</v>
      </c>
      <c r="D94">
        <v>6</v>
      </c>
      <c r="E94" t="s">
        <v>3087</v>
      </c>
      <c r="F94">
        <v>200</v>
      </c>
      <c r="G94">
        <v>0</v>
      </c>
      <c r="H94" t="s">
        <v>636</v>
      </c>
      <c r="I94" t="s">
        <v>3088</v>
      </c>
      <c r="J94" t="s">
        <v>700</v>
      </c>
      <c r="K94" t="s">
        <v>637</v>
      </c>
      <c r="L94" t="s">
        <v>638</v>
      </c>
      <c r="M94" t="s">
        <v>3089</v>
      </c>
      <c r="N94" t="s">
        <v>637</v>
      </c>
      <c r="O94" t="s">
        <v>639</v>
      </c>
      <c r="P94" t="s">
        <v>5</v>
      </c>
      <c r="Q94" t="s">
        <v>640</v>
      </c>
      <c r="R94" t="s">
        <v>3090</v>
      </c>
      <c r="S94" t="s">
        <v>3091</v>
      </c>
      <c r="T94" t="s">
        <v>3089</v>
      </c>
    </row>
    <row r="95" spans="1:20" x14ac:dyDescent="0.25">
      <c r="A95" t="s">
        <v>72</v>
      </c>
      <c r="B95" t="s">
        <v>716</v>
      </c>
      <c r="C95">
        <v>150</v>
      </c>
      <c r="D95">
        <v>1</v>
      </c>
      <c r="E95" t="s">
        <v>3092</v>
      </c>
      <c r="F95">
        <v>100</v>
      </c>
      <c r="G95">
        <v>0</v>
      </c>
      <c r="H95" t="s">
        <v>636</v>
      </c>
      <c r="I95" t="s">
        <v>3093</v>
      </c>
      <c r="J95" t="s">
        <v>642</v>
      </c>
      <c r="K95" t="s">
        <v>637</v>
      </c>
      <c r="L95" t="s">
        <v>638</v>
      </c>
      <c r="M95" t="s">
        <v>3089</v>
      </c>
      <c r="N95" t="s">
        <v>637</v>
      </c>
      <c r="O95" t="s">
        <v>643</v>
      </c>
      <c r="P95" t="s">
        <v>5</v>
      </c>
      <c r="Q95" t="s">
        <v>644</v>
      </c>
      <c r="R95" t="s">
        <v>638</v>
      </c>
      <c r="S95" t="s">
        <v>3094</v>
      </c>
      <c r="T95" t="s">
        <v>3089</v>
      </c>
    </row>
    <row r="96" spans="1:20" x14ac:dyDescent="0.25">
      <c r="A96" t="s">
        <v>22</v>
      </c>
      <c r="B96" t="s">
        <v>27</v>
      </c>
      <c r="C96">
        <v>80</v>
      </c>
      <c r="D96">
        <v>1</v>
      </c>
      <c r="E96" t="s">
        <v>3095</v>
      </c>
      <c r="F96">
        <v>80</v>
      </c>
      <c r="G96">
        <v>0</v>
      </c>
      <c r="H96" t="s">
        <v>645</v>
      </c>
      <c r="I96" t="s">
        <v>3096</v>
      </c>
      <c r="J96" t="s">
        <v>3097</v>
      </c>
      <c r="K96" t="s">
        <v>792</v>
      </c>
      <c r="L96" t="s">
        <v>731</v>
      </c>
      <c r="M96" t="s">
        <v>3098</v>
      </c>
      <c r="N96" t="s">
        <v>637</v>
      </c>
      <c r="O96" t="s">
        <v>646</v>
      </c>
      <c r="P96" t="s">
        <v>26</v>
      </c>
      <c r="Q96" t="s">
        <v>647</v>
      </c>
      <c r="R96" t="s">
        <v>638</v>
      </c>
      <c r="S96" t="s">
        <v>3099</v>
      </c>
      <c r="T96" t="s">
        <v>3098</v>
      </c>
    </row>
    <row r="97" spans="1:20" x14ac:dyDescent="0.25">
      <c r="A97" t="s">
        <v>239</v>
      </c>
      <c r="B97" t="s">
        <v>245</v>
      </c>
      <c r="C97">
        <v>159</v>
      </c>
      <c r="D97">
        <v>1</v>
      </c>
      <c r="E97" t="s">
        <v>3100</v>
      </c>
      <c r="F97">
        <v>129</v>
      </c>
      <c r="G97">
        <v>0</v>
      </c>
      <c r="H97" t="s">
        <v>636</v>
      </c>
      <c r="I97" t="s">
        <v>3101</v>
      </c>
      <c r="J97" t="s">
        <v>702</v>
      </c>
      <c r="K97" t="s">
        <v>637</v>
      </c>
      <c r="L97" t="s">
        <v>638</v>
      </c>
      <c r="M97" t="s">
        <v>3102</v>
      </c>
      <c r="N97" t="s">
        <v>637</v>
      </c>
      <c r="O97" t="s">
        <v>643</v>
      </c>
      <c r="P97" t="s">
        <v>5</v>
      </c>
      <c r="Q97" t="s">
        <v>644</v>
      </c>
      <c r="R97" t="s">
        <v>638</v>
      </c>
      <c r="S97" t="s">
        <v>3103</v>
      </c>
      <c r="T97" t="s">
        <v>3104</v>
      </c>
    </row>
    <row r="98" spans="1:20" x14ac:dyDescent="0.25">
      <c r="A98" t="s">
        <v>147</v>
      </c>
      <c r="B98" t="s">
        <v>148</v>
      </c>
      <c r="C98">
        <v>50</v>
      </c>
      <c r="D98">
        <v>6</v>
      </c>
      <c r="E98" t="s">
        <v>3105</v>
      </c>
      <c r="F98">
        <v>200</v>
      </c>
      <c r="G98">
        <v>0</v>
      </c>
      <c r="H98" t="s">
        <v>636</v>
      </c>
      <c r="I98" t="s">
        <v>3106</v>
      </c>
      <c r="J98" t="s">
        <v>642</v>
      </c>
      <c r="K98" t="s">
        <v>637</v>
      </c>
      <c r="L98" t="s">
        <v>638</v>
      </c>
      <c r="M98" t="s">
        <v>3102</v>
      </c>
      <c r="N98" t="s">
        <v>637</v>
      </c>
      <c r="O98" t="s">
        <v>643</v>
      </c>
      <c r="P98" t="s">
        <v>5</v>
      </c>
      <c r="Q98" t="s">
        <v>644</v>
      </c>
      <c r="R98" t="s">
        <v>638</v>
      </c>
      <c r="S98" t="s">
        <v>637</v>
      </c>
      <c r="T98" t="s">
        <v>3104</v>
      </c>
    </row>
    <row r="99" spans="1:20" x14ac:dyDescent="0.25">
      <c r="A99" t="s">
        <v>600</v>
      </c>
      <c r="B99" t="s">
        <v>601</v>
      </c>
      <c r="C99">
        <v>159</v>
      </c>
      <c r="D99">
        <v>1</v>
      </c>
      <c r="E99" t="s">
        <v>3107</v>
      </c>
      <c r="F99">
        <v>100</v>
      </c>
      <c r="G99">
        <v>1</v>
      </c>
      <c r="H99" t="s">
        <v>636</v>
      </c>
      <c r="I99" t="s">
        <v>3108</v>
      </c>
      <c r="J99" t="s">
        <v>658</v>
      </c>
      <c r="K99" t="s">
        <v>637</v>
      </c>
      <c r="L99" t="s">
        <v>638</v>
      </c>
      <c r="M99" t="s">
        <v>3109</v>
      </c>
      <c r="N99" t="s">
        <v>637</v>
      </c>
      <c r="O99" t="s">
        <v>639</v>
      </c>
      <c r="P99" t="s">
        <v>5</v>
      </c>
      <c r="Q99" t="s">
        <v>640</v>
      </c>
      <c r="R99" t="s">
        <v>638</v>
      </c>
      <c r="S99" t="s">
        <v>3110</v>
      </c>
      <c r="T99" t="s">
        <v>3109</v>
      </c>
    </row>
    <row r="100" spans="1:20" x14ac:dyDescent="0.25">
      <c r="A100" t="s">
        <v>147</v>
      </c>
      <c r="B100" t="s">
        <v>148</v>
      </c>
      <c r="C100">
        <v>50</v>
      </c>
      <c r="D100">
        <v>6</v>
      </c>
      <c r="E100" t="s">
        <v>3111</v>
      </c>
      <c r="F100">
        <v>200</v>
      </c>
      <c r="G100">
        <v>0</v>
      </c>
      <c r="H100" t="s">
        <v>636</v>
      </c>
      <c r="I100" t="s">
        <v>3112</v>
      </c>
      <c r="J100" t="s">
        <v>1987</v>
      </c>
      <c r="K100" t="s">
        <v>637</v>
      </c>
      <c r="L100" t="s">
        <v>638</v>
      </c>
      <c r="M100" t="s">
        <v>3113</v>
      </c>
      <c r="N100" t="s">
        <v>637</v>
      </c>
      <c r="O100" t="s">
        <v>639</v>
      </c>
      <c r="P100" t="s">
        <v>5</v>
      </c>
      <c r="Q100" t="s">
        <v>640</v>
      </c>
      <c r="R100" t="s">
        <v>638</v>
      </c>
      <c r="S100" t="s">
        <v>637</v>
      </c>
      <c r="T100" t="s">
        <v>3113</v>
      </c>
    </row>
    <row r="101" spans="1:20" x14ac:dyDescent="0.25">
      <c r="A101" t="s">
        <v>241</v>
      </c>
      <c r="B101" t="s">
        <v>247</v>
      </c>
      <c r="C101">
        <v>159</v>
      </c>
      <c r="D101">
        <v>1</v>
      </c>
      <c r="E101" t="s">
        <v>3114</v>
      </c>
      <c r="F101">
        <v>198</v>
      </c>
      <c r="G101">
        <v>0</v>
      </c>
      <c r="H101" t="s">
        <v>636</v>
      </c>
      <c r="I101" t="s">
        <v>3115</v>
      </c>
      <c r="J101" t="s">
        <v>3116</v>
      </c>
      <c r="K101" t="s">
        <v>637</v>
      </c>
      <c r="L101" t="s">
        <v>638</v>
      </c>
      <c r="M101" t="s">
        <v>3117</v>
      </c>
      <c r="N101" t="s">
        <v>637</v>
      </c>
      <c r="O101" t="s">
        <v>643</v>
      </c>
      <c r="P101" t="s">
        <v>5</v>
      </c>
      <c r="Q101" t="s">
        <v>644</v>
      </c>
      <c r="R101" t="s">
        <v>638</v>
      </c>
      <c r="S101" t="s">
        <v>3118</v>
      </c>
      <c r="T101" t="s">
        <v>3117</v>
      </c>
    </row>
    <row r="102" spans="1:20" x14ac:dyDescent="0.25">
      <c r="A102" t="s">
        <v>239</v>
      </c>
      <c r="B102" t="s">
        <v>245</v>
      </c>
      <c r="C102">
        <v>159</v>
      </c>
      <c r="D102">
        <v>1</v>
      </c>
      <c r="E102" t="s">
        <v>3114</v>
      </c>
      <c r="F102">
        <v>198</v>
      </c>
      <c r="G102">
        <v>0</v>
      </c>
      <c r="H102" t="s">
        <v>636</v>
      </c>
      <c r="I102" t="s">
        <v>3115</v>
      </c>
      <c r="J102" t="s">
        <v>3116</v>
      </c>
      <c r="K102" t="s">
        <v>637</v>
      </c>
      <c r="L102" t="s">
        <v>638</v>
      </c>
      <c r="M102" t="s">
        <v>3117</v>
      </c>
      <c r="N102" t="s">
        <v>637</v>
      </c>
      <c r="O102" t="s">
        <v>643</v>
      </c>
      <c r="P102" t="s">
        <v>5</v>
      </c>
      <c r="Q102" t="s">
        <v>644</v>
      </c>
      <c r="R102" t="s">
        <v>638</v>
      </c>
      <c r="S102" t="s">
        <v>3118</v>
      </c>
      <c r="T102" t="s">
        <v>3117</v>
      </c>
    </row>
    <row r="103" spans="1:20" x14ac:dyDescent="0.25">
      <c r="A103" t="s">
        <v>240</v>
      </c>
      <c r="B103" t="s">
        <v>246</v>
      </c>
      <c r="C103">
        <v>159</v>
      </c>
      <c r="D103">
        <v>1</v>
      </c>
      <c r="E103" t="s">
        <v>3119</v>
      </c>
      <c r="F103">
        <v>99</v>
      </c>
      <c r="G103">
        <v>0</v>
      </c>
      <c r="H103" t="s">
        <v>636</v>
      </c>
      <c r="I103" t="s">
        <v>3120</v>
      </c>
      <c r="J103" t="s">
        <v>2091</v>
      </c>
      <c r="K103" t="s">
        <v>637</v>
      </c>
      <c r="L103" t="s">
        <v>638</v>
      </c>
      <c r="M103" t="s">
        <v>3117</v>
      </c>
      <c r="N103" t="s">
        <v>637</v>
      </c>
      <c r="O103" t="s">
        <v>639</v>
      </c>
      <c r="P103" t="s">
        <v>5</v>
      </c>
      <c r="Q103" t="s">
        <v>640</v>
      </c>
      <c r="R103" t="s">
        <v>638</v>
      </c>
      <c r="S103" t="s">
        <v>3121</v>
      </c>
      <c r="T103" t="s">
        <v>3117</v>
      </c>
    </row>
    <row r="104" spans="1:20" x14ac:dyDescent="0.25">
      <c r="A104" t="s">
        <v>18</v>
      </c>
      <c r="B104" t="s">
        <v>19</v>
      </c>
      <c r="C104">
        <v>66.666666666666671</v>
      </c>
      <c r="D104">
        <v>3</v>
      </c>
      <c r="E104" t="s">
        <v>3122</v>
      </c>
      <c r="F104">
        <v>100</v>
      </c>
      <c r="G104">
        <v>0</v>
      </c>
      <c r="H104" t="s">
        <v>636</v>
      </c>
      <c r="I104" t="s">
        <v>3123</v>
      </c>
      <c r="J104" t="s">
        <v>2091</v>
      </c>
      <c r="K104" t="s">
        <v>637</v>
      </c>
      <c r="L104" t="s">
        <v>638</v>
      </c>
      <c r="M104" t="s">
        <v>3124</v>
      </c>
      <c r="N104" t="s">
        <v>637</v>
      </c>
      <c r="O104" t="s">
        <v>639</v>
      </c>
      <c r="P104" t="s">
        <v>5</v>
      </c>
      <c r="Q104" t="s">
        <v>640</v>
      </c>
      <c r="R104" t="s">
        <v>638</v>
      </c>
      <c r="S104" t="s">
        <v>3125</v>
      </c>
      <c r="T104" t="s">
        <v>3124</v>
      </c>
    </row>
    <row r="105" spans="1:20" x14ac:dyDescent="0.25">
      <c r="A105" t="s">
        <v>18</v>
      </c>
      <c r="B105" t="s">
        <v>19</v>
      </c>
      <c r="C105">
        <v>66.666666666666671</v>
      </c>
      <c r="D105">
        <v>3</v>
      </c>
      <c r="E105" t="s">
        <v>3126</v>
      </c>
      <c r="F105">
        <v>100</v>
      </c>
      <c r="G105">
        <v>0</v>
      </c>
      <c r="H105" t="s">
        <v>636</v>
      </c>
      <c r="I105" t="s">
        <v>3127</v>
      </c>
      <c r="J105" t="s">
        <v>652</v>
      </c>
      <c r="K105" t="s">
        <v>637</v>
      </c>
      <c r="L105" t="s">
        <v>638</v>
      </c>
      <c r="M105" t="s">
        <v>3128</v>
      </c>
      <c r="N105" t="s">
        <v>637</v>
      </c>
      <c r="O105" t="s">
        <v>643</v>
      </c>
      <c r="P105" t="s">
        <v>5</v>
      </c>
      <c r="Q105" t="s">
        <v>644</v>
      </c>
      <c r="R105" t="s">
        <v>638</v>
      </c>
      <c r="S105" t="s">
        <v>3129</v>
      </c>
      <c r="T105" t="s">
        <v>3128</v>
      </c>
    </row>
    <row r="106" spans="1:20" x14ac:dyDescent="0.25">
      <c r="A106" t="s">
        <v>18</v>
      </c>
      <c r="B106" t="s">
        <v>19</v>
      </c>
      <c r="C106">
        <v>66.666666666666671</v>
      </c>
      <c r="D106">
        <v>6</v>
      </c>
      <c r="E106" t="s">
        <v>3130</v>
      </c>
      <c r="F106">
        <v>200</v>
      </c>
      <c r="G106">
        <v>0</v>
      </c>
      <c r="H106" t="s">
        <v>636</v>
      </c>
      <c r="I106" t="s">
        <v>3131</v>
      </c>
      <c r="J106" t="s">
        <v>2178</v>
      </c>
      <c r="K106" t="s">
        <v>637</v>
      </c>
      <c r="L106" t="s">
        <v>638</v>
      </c>
      <c r="M106" t="s">
        <v>3128</v>
      </c>
      <c r="N106" t="s">
        <v>637</v>
      </c>
      <c r="O106" t="s">
        <v>639</v>
      </c>
      <c r="P106" t="s">
        <v>5</v>
      </c>
      <c r="Q106" t="s">
        <v>640</v>
      </c>
      <c r="R106" t="s">
        <v>638</v>
      </c>
      <c r="S106" t="s">
        <v>3132</v>
      </c>
      <c r="T106" t="s">
        <v>3128</v>
      </c>
    </row>
    <row r="107" spans="1:20" x14ac:dyDescent="0.25">
      <c r="A107" t="s">
        <v>18</v>
      </c>
      <c r="B107" t="s">
        <v>19</v>
      </c>
      <c r="C107">
        <v>66.666666666666671</v>
      </c>
      <c r="D107">
        <v>3</v>
      </c>
      <c r="E107" t="s">
        <v>3133</v>
      </c>
      <c r="F107">
        <v>100</v>
      </c>
      <c r="G107">
        <v>0</v>
      </c>
      <c r="H107" t="s">
        <v>636</v>
      </c>
      <c r="I107" t="s">
        <v>3134</v>
      </c>
      <c r="J107" t="s">
        <v>668</v>
      </c>
      <c r="K107" t="s">
        <v>637</v>
      </c>
      <c r="L107" t="s">
        <v>638</v>
      </c>
      <c r="M107" t="s">
        <v>3128</v>
      </c>
      <c r="N107" t="s">
        <v>637</v>
      </c>
      <c r="O107" t="s">
        <v>643</v>
      </c>
      <c r="P107" t="s">
        <v>5</v>
      </c>
      <c r="Q107" t="s">
        <v>644</v>
      </c>
      <c r="R107" t="s">
        <v>638</v>
      </c>
      <c r="S107" t="s">
        <v>3135</v>
      </c>
      <c r="T107" t="s">
        <v>3128</v>
      </c>
    </row>
    <row r="108" spans="1:20" x14ac:dyDescent="0.25">
      <c r="A108" t="s">
        <v>18</v>
      </c>
      <c r="B108" t="s">
        <v>19</v>
      </c>
      <c r="C108">
        <v>66.666666666666671</v>
      </c>
      <c r="D108">
        <v>3</v>
      </c>
      <c r="E108" t="s">
        <v>3136</v>
      </c>
      <c r="F108">
        <v>100</v>
      </c>
      <c r="G108">
        <v>0</v>
      </c>
      <c r="H108" t="s">
        <v>636</v>
      </c>
      <c r="I108" t="s">
        <v>3137</v>
      </c>
      <c r="J108" t="s">
        <v>653</v>
      </c>
      <c r="K108" t="s">
        <v>637</v>
      </c>
      <c r="L108" t="s">
        <v>638</v>
      </c>
      <c r="M108" t="s">
        <v>3128</v>
      </c>
      <c r="N108" t="s">
        <v>637</v>
      </c>
      <c r="O108" t="s">
        <v>639</v>
      </c>
      <c r="P108" t="s">
        <v>5</v>
      </c>
      <c r="Q108" t="s">
        <v>640</v>
      </c>
      <c r="R108" t="s">
        <v>638</v>
      </c>
      <c r="S108" t="s">
        <v>3138</v>
      </c>
      <c r="T108" t="s">
        <v>3128</v>
      </c>
    </row>
    <row r="109" spans="1:20" x14ac:dyDescent="0.25">
      <c r="A109" t="s">
        <v>22</v>
      </c>
      <c r="B109" t="s">
        <v>27</v>
      </c>
      <c r="C109">
        <v>120</v>
      </c>
      <c r="D109">
        <v>1</v>
      </c>
      <c r="E109" t="s">
        <v>3139</v>
      </c>
      <c r="F109">
        <v>89</v>
      </c>
      <c r="G109">
        <v>0</v>
      </c>
      <c r="H109" t="s">
        <v>636</v>
      </c>
      <c r="I109" t="s">
        <v>3140</v>
      </c>
      <c r="J109" t="s">
        <v>1987</v>
      </c>
      <c r="K109" t="s">
        <v>637</v>
      </c>
      <c r="L109" t="s">
        <v>638</v>
      </c>
      <c r="M109" t="s">
        <v>3141</v>
      </c>
      <c r="N109" t="s">
        <v>637</v>
      </c>
      <c r="O109" t="s">
        <v>639</v>
      </c>
      <c r="P109" t="s">
        <v>5</v>
      </c>
      <c r="Q109" t="s">
        <v>640</v>
      </c>
      <c r="R109" t="s">
        <v>638</v>
      </c>
      <c r="S109" t="s">
        <v>3142</v>
      </c>
      <c r="T109" t="s">
        <v>3141</v>
      </c>
    </row>
    <row r="110" spans="1:20" x14ac:dyDescent="0.25">
      <c r="A110" t="s">
        <v>18</v>
      </c>
      <c r="B110" t="s">
        <v>19</v>
      </c>
      <c r="C110">
        <v>66.666666666666671</v>
      </c>
      <c r="D110">
        <v>3</v>
      </c>
      <c r="E110" t="s">
        <v>3143</v>
      </c>
      <c r="F110">
        <v>100</v>
      </c>
      <c r="G110">
        <v>0</v>
      </c>
      <c r="H110" t="s">
        <v>636</v>
      </c>
      <c r="I110" t="s">
        <v>2041</v>
      </c>
      <c r="J110" t="s">
        <v>712</v>
      </c>
      <c r="K110" t="s">
        <v>637</v>
      </c>
      <c r="L110" t="s">
        <v>638</v>
      </c>
      <c r="M110" t="s">
        <v>3141</v>
      </c>
      <c r="N110" t="s">
        <v>637</v>
      </c>
      <c r="O110" t="s">
        <v>639</v>
      </c>
      <c r="P110" t="s">
        <v>5</v>
      </c>
      <c r="Q110" t="s">
        <v>640</v>
      </c>
      <c r="R110" t="s">
        <v>638</v>
      </c>
      <c r="S110" t="s">
        <v>3144</v>
      </c>
      <c r="T110" t="s">
        <v>3141</v>
      </c>
    </row>
    <row r="111" spans="1:20" x14ac:dyDescent="0.25">
      <c r="A111" t="s">
        <v>22</v>
      </c>
      <c r="B111" t="s">
        <v>27</v>
      </c>
      <c r="C111">
        <v>120</v>
      </c>
      <c r="D111">
        <v>1</v>
      </c>
      <c r="E111" t="s">
        <v>3145</v>
      </c>
      <c r="F111">
        <v>138</v>
      </c>
      <c r="G111">
        <v>38</v>
      </c>
      <c r="H111" t="s">
        <v>636</v>
      </c>
      <c r="I111" t="s">
        <v>3146</v>
      </c>
      <c r="J111" t="s">
        <v>1872</v>
      </c>
      <c r="K111" t="s">
        <v>637</v>
      </c>
      <c r="L111" t="s">
        <v>638</v>
      </c>
      <c r="M111" t="s">
        <v>3147</v>
      </c>
      <c r="N111" t="s">
        <v>637</v>
      </c>
      <c r="O111" t="s">
        <v>639</v>
      </c>
      <c r="P111" t="s">
        <v>5</v>
      </c>
      <c r="Q111" t="s">
        <v>640</v>
      </c>
      <c r="R111" t="s">
        <v>638</v>
      </c>
      <c r="S111" t="s">
        <v>3148</v>
      </c>
      <c r="T111" t="s">
        <v>3149</v>
      </c>
    </row>
    <row r="112" spans="1:20" x14ac:dyDescent="0.25">
      <c r="A112" t="s">
        <v>147</v>
      </c>
      <c r="B112" t="s">
        <v>148</v>
      </c>
      <c r="C112">
        <v>33.333333333333336</v>
      </c>
      <c r="D112">
        <v>3</v>
      </c>
      <c r="E112" t="s">
        <v>3150</v>
      </c>
      <c r="F112">
        <v>100</v>
      </c>
      <c r="G112">
        <v>0</v>
      </c>
      <c r="H112" t="s">
        <v>636</v>
      </c>
      <c r="I112" t="s">
        <v>3151</v>
      </c>
      <c r="J112" t="s">
        <v>657</v>
      </c>
      <c r="K112" t="s">
        <v>637</v>
      </c>
      <c r="L112" t="s">
        <v>638</v>
      </c>
      <c r="M112" t="s">
        <v>3147</v>
      </c>
      <c r="N112" t="s">
        <v>637</v>
      </c>
      <c r="O112" t="s">
        <v>639</v>
      </c>
      <c r="P112" t="s">
        <v>5</v>
      </c>
      <c r="Q112" t="s">
        <v>640</v>
      </c>
      <c r="R112" t="s">
        <v>638</v>
      </c>
      <c r="S112" t="s">
        <v>3152</v>
      </c>
      <c r="T112" t="s">
        <v>3147</v>
      </c>
    </row>
    <row r="113" spans="1:20" x14ac:dyDescent="0.25">
      <c r="A113" t="s">
        <v>147</v>
      </c>
      <c r="B113" t="s">
        <v>148</v>
      </c>
      <c r="C113">
        <v>33.333333333333336</v>
      </c>
      <c r="D113">
        <v>3</v>
      </c>
      <c r="E113" t="s">
        <v>3153</v>
      </c>
      <c r="F113">
        <v>100</v>
      </c>
      <c r="G113">
        <v>0</v>
      </c>
      <c r="H113" t="s">
        <v>636</v>
      </c>
      <c r="I113" t="s">
        <v>3154</v>
      </c>
      <c r="J113" t="s">
        <v>653</v>
      </c>
      <c r="K113" t="s">
        <v>637</v>
      </c>
      <c r="L113" t="s">
        <v>638</v>
      </c>
      <c r="M113" t="s">
        <v>3155</v>
      </c>
      <c r="N113" t="s">
        <v>637</v>
      </c>
      <c r="O113" t="s">
        <v>654</v>
      </c>
      <c r="P113" t="s">
        <v>5</v>
      </c>
      <c r="Q113" t="s">
        <v>640</v>
      </c>
      <c r="R113" t="s">
        <v>638</v>
      </c>
      <c r="S113" t="s">
        <v>3156</v>
      </c>
      <c r="T113" t="s">
        <v>3155</v>
      </c>
    </row>
    <row r="114" spans="1:20" x14ac:dyDescent="0.25">
      <c r="A114" t="s">
        <v>147</v>
      </c>
      <c r="B114" t="s">
        <v>148</v>
      </c>
      <c r="C114">
        <v>33.333333333333336</v>
      </c>
      <c r="D114">
        <v>3</v>
      </c>
      <c r="E114" t="s">
        <v>3157</v>
      </c>
      <c r="F114">
        <v>100</v>
      </c>
      <c r="G114">
        <v>0</v>
      </c>
      <c r="H114" t="s">
        <v>636</v>
      </c>
      <c r="I114" t="s">
        <v>3158</v>
      </c>
      <c r="J114" t="s">
        <v>649</v>
      </c>
      <c r="K114" t="s">
        <v>637</v>
      </c>
      <c r="L114" t="s">
        <v>638</v>
      </c>
      <c r="M114" t="s">
        <v>3155</v>
      </c>
      <c r="N114" t="s">
        <v>637</v>
      </c>
      <c r="O114" t="s">
        <v>639</v>
      </c>
      <c r="P114" t="s">
        <v>5</v>
      </c>
      <c r="Q114" t="s">
        <v>640</v>
      </c>
      <c r="R114" t="s">
        <v>638</v>
      </c>
      <c r="S114" t="s">
        <v>3159</v>
      </c>
      <c r="T114" t="s">
        <v>3155</v>
      </c>
    </row>
    <row r="115" spans="1:20" x14ac:dyDescent="0.25">
      <c r="A115" t="s">
        <v>18</v>
      </c>
      <c r="B115" t="s">
        <v>19</v>
      </c>
      <c r="C115">
        <v>66.666666666666671</v>
      </c>
      <c r="D115">
        <v>3</v>
      </c>
      <c r="E115" t="s">
        <v>3160</v>
      </c>
      <c r="F115">
        <v>100</v>
      </c>
      <c r="G115">
        <v>0</v>
      </c>
      <c r="H115" t="s">
        <v>636</v>
      </c>
      <c r="I115" t="s">
        <v>3161</v>
      </c>
      <c r="J115" t="s">
        <v>657</v>
      </c>
      <c r="K115" t="s">
        <v>637</v>
      </c>
      <c r="L115" t="s">
        <v>638</v>
      </c>
      <c r="M115" t="s">
        <v>3155</v>
      </c>
      <c r="N115" t="s">
        <v>637</v>
      </c>
      <c r="O115" t="s">
        <v>656</v>
      </c>
      <c r="P115" t="s">
        <v>5</v>
      </c>
      <c r="Q115" t="s">
        <v>644</v>
      </c>
      <c r="R115" t="s">
        <v>638</v>
      </c>
      <c r="S115" t="s">
        <v>3162</v>
      </c>
      <c r="T115" t="s">
        <v>3155</v>
      </c>
    </row>
    <row r="116" spans="1:20" x14ac:dyDescent="0.25">
      <c r="A116" t="s">
        <v>147</v>
      </c>
      <c r="B116" t="s">
        <v>148</v>
      </c>
      <c r="C116">
        <v>33.333333333333336</v>
      </c>
      <c r="D116">
        <v>3</v>
      </c>
      <c r="E116" t="s">
        <v>3163</v>
      </c>
      <c r="F116">
        <v>100</v>
      </c>
      <c r="G116">
        <v>0</v>
      </c>
      <c r="H116" t="s">
        <v>636</v>
      </c>
      <c r="I116" t="s">
        <v>3164</v>
      </c>
      <c r="J116" t="s">
        <v>3165</v>
      </c>
      <c r="K116" t="s">
        <v>637</v>
      </c>
      <c r="L116" t="s">
        <v>638</v>
      </c>
      <c r="M116" t="s">
        <v>3155</v>
      </c>
      <c r="N116" t="s">
        <v>637</v>
      </c>
      <c r="O116" t="s">
        <v>639</v>
      </c>
      <c r="P116" t="s">
        <v>5</v>
      </c>
      <c r="Q116" t="s">
        <v>640</v>
      </c>
      <c r="R116" t="s">
        <v>638</v>
      </c>
      <c r="S116" t="s">
        <v>3166</v>
      </c>
      <c r="T116" t="s">
        <v>3155</v>
      </c>
    </row>
    <row r="117" spans="1:20" x14ac:dyDescent="0.25">
      <c r="A117" t="s">
        <v>147</v>
      </c>
      <c r="B117" t="s">
        <v>148</v>
      </c>
      <c r="C117">
        <v>33.333333333333336</v>
      </c>
      <c r="D117">
        <v>3</v>
      </c>
      <c r="E117" t="s">
        <v>3167</v>
      </c>
      <c r="F117">
        <v>100</v>
      </c>
      <c r="G117">
        <v>0</v>
      </c>
      <c r="H117" t="s">
        <v>636</v>
      </c>
      <c r="I117" t="s">
        <v>3168</v>
      </c>
      <c r="J117" t="s">
        <v>676</v>
      </c>
      <c r="K117" t="s">
        <v>637</v>
      </c>
      <c r="L117" t="s">
        <v>638</v>
      </c>
      <c r="M117" t="s">
        <v>3169</v>
      </c>
      <c r="N117" t="s">
        <v>637</v>
      </c>
      <c r="O117" t="s">
        <v>639</v>
      </c>
      <c r="P117" t="s">
        <v>5</v>
      </c>
      <c r="Q117" t="s">
        <v>640</v>
      </c>
      <c r="R117" t="s">
        <v>638</v>
      </c>
      <c r="S117" t="s">
        <v>3170</v>
      </c>
      <c r="T117" t="s">
        <v>3169</v>
      </c>
    </row>
    <row r="118" spans="1:20" x14ac:dyDescent="0.25">
      <c r="A118" t="s">
        <v>147</v>
      </c>
      <c r="B118" t="s">
        <v>148</v>
      </c>
      <c r="C118">
        <v>33.333333333333336</v>
      </c>
      <c r="D118">
        <v>3</v>
      </c>
      <c r="E118" t="s">
        <v>3171</v>
      </c>
      <c r="F118">
        <v>100</v>
      </c>
      <c r="G118">
        <v>0</v>
      </c>
      <c r="H118" t="s">
        <v>636</v>
      </c>
      <c r="I118" t="s">
        <v>3172</v>
      </c>
      <c r="J118" t="s">
        <v>681</v>
      </c>
      <c r="K118" t="s">
        <v>637</v>
      </c>
      <c r="L118" t="s">
        <v>638</v>
      </c>
      <c r="M118" t="s">
        <v>3173</v>
      </c>
      <c r="N118" t="s">
        <v>637</v>
      </c>
      <c r="O118" t="s">
        <v>639</v>
      </c>
      <c r="P118" t="s">
        <v>5</v>
      </c>
      <c r="Q118" t="s">
        <v>640</v>
      </c>
      <c r="R118" t="s">
        <v>638</v>
      </c>
      <c r="S118" t="s">
        <v>3174</v>
      </c>
      <c r="T118" t="s">
        <v>3173</v>
      </c>
    </row>
    <row r="119" spans="1:20" x14ac:dyDescent="0.25">
      <c r="A119" t="s">
        <v>147</v>
      </c>
      <c r="B119" t="s">
        <v>148</v>
      </c>
      <c r="C119">
        <v>33.333333333333336</v>
      </c>
      <c r="D119">
        <v>3</v>
      </c>
      <c r="E119" t="s">
        <v>3175</v>
      </c>
      <c r="F119">
        <v>100</v>
      </c>
      <c r="G119">
        <v>0</v>
      </c>
      <c r="H119" t="s">
        <v>636</v>
      </c>
      <c r="I119" t="s">
        <v>3176</v>
      </c>
      <c r="J119" t="s">
        <v>2240</v>
      </c>
      <c r="K119" t="s">
        <v>637</v>
      </c>
      <c r="L119" t="s">
        <v>638</v>
      </c>
      <c r="M119" t="s">
        <v>3177</v>
      </c>
      <c r="N119" t="s">
        <v>637</v>
      </c>
      <c r="O119" t="s">
        <v>639</v>
      </c>
      <c r="P119" t="s">
        <v>5</v>
      </c>
      <c r="Q119" t="s">
        <v>640</v>
      </c>
      <c r="R119" t="s">
        <v>638</v>
      </c>
      <c r="S119" t="s">
        <v>3178</v>
      </c>
      <c r="T119" t="s">
        <v>3177</v>
      </c>
    </row>
    <row r="120" spans="1:20" x14ac:dyDescent="0.25">
      <c r="A120" t="s">
        <v>18</v>
      </c>
      <c r="B120" t="s">
        <v>19</v>
      </c>
      <c r="C120">
        <v>66.666666666666671</v>
      </c>
      <c r="D120">
        <v>3</v>
      </c>
      <c r="E120" t="s">
        <v>3179</v>
      </c>
      <c r="F120">
        <v>100</v>
      </c>
      <c r="G120">
        <v>0</v>
      </c>
      <c r="H120" t="s">
        <v>636</v>
      </c>
      <c r="I120" t="s">
        <v>3180</v>
      </c>
      <c r="J120" t="s">
        <v>2240</v>
      </c>
      <c r="K120" t="s">
        <v>637</v>
      </c>
      <c r="L120" t="s">
        <v>638</v>
      </c>
      <c r="M120" t="s">
        <v>3181</v>
      </c>
      <c r="N120" t="s">
        <v>637</v>
      </c>
      <c r="O120" t="s">
        <v>639</v>
      </c>
      <c r="P120" t="s">
        <v>5</v>
      </c>
      <c r="Q120" t="s">
        <v>640</v>
      </c>
      <c r="R120" t="s">
        <v>638</v>
      </c>
      <c r="S120" t="s">
        <v>3182</v>
      </c>
      <c r="T120" t="s">
        <v>3181</v>
      </c>
    </row>
    <row r="121" spans="1:20" x14ac:dyDescent="0.25">
      <c r="A121" t="s">
        <v>22</v>
      </c>
      <c r="B121" t="s">
        <v>27</v>
      </c>
      <c r="C121">
        <v>66.333333333333329</v>
      </c>
      <c r="D121">
        <v>3</v>
      </c>
      <c r="E121" t="s">
        <v>3183</v>
      </c>
      <c r="F121">
        <v>197</v>
      </c>
      <c r="G121">
        <v>0</v>
      </c>
      <c r="H121" t="s">
        <v>636</v>
      </c>
      <c r="I121" t="s">
        <v>3184</v>
      </c>
      <c r="J121" t="s">
        <v>1784</v>
      </c>
      <c r="K121" t="s">
        <v>637</v>
      </c>
      <c r="L121" t="s">
        <v>638</v>
      </c>
      <c r="M121" t="s">
        <v>3181</v>
      </c>
      <c r="N121" t="s">
        <v>637</v>
      </c>
      <c r="O121" t="s">
        <v>639</v>
      </c>
      <c r="P121" t="s">
        <v>5</v>
      </c>
      <c r="Q121" t="s">
        <v>640</v>
      </c>
      <c r="R121" t="s">
        <v>638</v>
      </c>
      <c r="S121" t="s">
        <v>3185</v>
      </c>
      <c r="T121" t="s">
        <v>3181</v>
      </c>
    </row>
    <row r="122" spans="1:20" x14ac:dyDescent="0.25">
      <c r="A122" t="s">
        <v>18</v>
      </c>
      <c r="B122" t="s">
        <v>19</v>
      </c>
      <c r="C122">
        <v>66.666666666666671</v>
      </c>
      <c r="D122">
        <v>3</v>
      </c>
      <c r="E122" t="s">
        <v>3186</v>
      </c>
      <c r="F122">
        <v>100</v>
      </c>
      <c r="G122">
        <v>0</v>
      </c>
      <c r="H122" t="s">
        <v>636</v>
      </c>
      <c r="I122" t="s">
        <v>3187</v>
      </c>
      <c r="J122" t="s">
        <v>3188</v>
      </c>
      <c r="K122" t="s">
        <v>637</v>
      </c>
      <c r="L122" t="s">
        <v>638</v>
      </c>
      <c r="M122" t="s">
        <v>3189</v>
      </c>
      <c r="N122" t="s">
        <v>637</v>
      </c>
      <c r="O122" t="s">
        <v>639</v>
      </c>
      <c r="P122" t="s">
        <v>5</v>
      </c>
      <c r="Q122" t="s">
        <v>640</v>
      </c>
      <c r="R122" t="s">
        <v>638</v>
      </c>
      <c r="S122" t="s">
        <v>3190</v>
      </c>
      <c r="T122" t="s">
        <v>3189</v>
      </c>
    </row>
    <row r="123" spans="1:20" x14ac:dyDescent="0.25">
      <c r="A123" t="s">
        <v>18</v>
      </c>
      <c r="B123" t="s">
        <v>19</v>
      </c>
      <c r="C123">
        <v>66.666666666666671</v>
      </c>
      <c r="D123">
        <v>6</v>
      </c>
      <c r="E123" t="s">
        <v>3191</v>
      </c>
      <c r="F123">
        <v>200</v>
      </c>
      <c r="G123">
        <v>0</v>
      </c>
      <c r="H123" t="s">
        <v>636</v>
      </c>
      <c r="I123" t="s">
        <v>3192</v>
      </c>
      <c r="J123" t="s">
        <v>3004</v>
      </c>
      <c r="K123" t="s">
        <v>637</v>
      </c>
      <c r="L123" t="s">
        <v>638</v>
      </c>
      <c r="M123" t="s">
        <v>3189</v>
      </c>
      <c r="N123" t="s">
        <v>637</v>
      </c>
      <c r="O123" t="s">
        <v>639</v>
      </c>
      <c r="P123" t="s">
        <v>5</v>
      </c>
      <c r="Q123" t="s">
        <v>640</v>
      </c>
      <c r="R123" t="s">
        <v>638</v>
      </c>
      <c r="S123" t="s">
        <v>3193</v>
      </c>
      <c r="T123" t="s">
        <v>3189</v>
      </c>
    </row>
    <row r="124" spans="1:20" x14ac:dyDescent="0.25">
      <c r="A124" t="s">
        <v>18</v>
      </c>
      <c r="B124" t="s">
        <v>19</v>
      </c>
      <c r="C124">
        <v>66.666666666666671</v>
      </c>
      <c r="D124">
        <v>3</v>
      </c>
      <c r="E124" t="s">
        <v>3194</v>
      </c>
      <c r="F124">
        <v>129</v>
      </c>
      <c r="G124">
        <v>0</v>
      </c>
      <c r="H124" t="s">
        <v>636</v>
      </c>
      <c r="I124" t="s">
        <v>3195</v>
      </c>
      <c r="J124" t="s">
        <v>650</v>
      </c>
      <c r="K124" t="s">
        <v>637</v>
      </c>
      <c r="L124" t="s">
        <v>638</v>
      </c>
      <c r="M124" t="s">
        <v>3196</v>
      </c>
      <c r="N124" t="s">
        <v>637</v>
      </c>
      <c r="O124" t="s">
        <v>639</v>
      </c>
      <c r="P124" t="s">
        <v>5</v>
      </c>
      <c r="Q124" t="s">
        <v>640</v>
      </c>
      <c r="R124" t="s">
        <v>638</v>
      </c>
      <c r="S124" t="s">
        <v>3197</v>
      </c>
      <c r="T124" t="s">
        <v>3189</v>
      </c>
    </row>
    <row r="125" spans="1:20" x14ac:dyDescent="0.25">
      <c r="A125" t="s">
        <v>18</v>
      </c>
      <c r="B125" t="s">
        <v>19</v>
      </c>
      <c r="C125">
        <v>66.666666666666671</v>
      </c>
      <c r="D125">
        <v>6</v>
      </c>
      <c r="E125" t="s">
        <v>3198</v>
      </c>
      <c r="F125">
        <v>219</v>
      </c>
      <c r="G125">
        <v>19</v>
      </c>
      <c r="H125" t="s">
        <v>636</v>
      </c>
      <c r="I125" t="s">
        <v>3199</v>
      </c>
      <c r="J125" t="s">
        <v>676</v>
      </c>
      <c r="K125" t="s">
        <v>637</v>
      </c>
      <c r="L125" t="s">
        <v>638</v>
      </c>
      <c r="M125" t="s">
        <v>3196</v>
      </c>
      <c r="N125" t="s">
        <v>637</v>
      </c>
      <c r="O125" t="s">
        <v>639</v>
      </c>
      <c r="P125" t="s">
        <v>5</v>
      </c>
      <c r="Q125" t="s">
        <v>640</v>
      </c>
      <c r="R125" t="s">
        <v>638</v>
      </c>
      <c r="S125" t="s">
        <v>3200</v>
      </c>
      <c r="T125" t="s">
        <v>3196</v>
      </c>
    </row>
    <row r="126" spans="1:20" x14ac:dyDescent="0.25">
      <c r="A126" t="s">
        <v>18</v>
      </c>
      <c r="B126" t="s">
        <v>19</v>
      </c>
      <c r="C126">
        <v>66.666666666666671</v>
      </c>
      <c r="D126">
        <v>3</v>
      </c>
      <c r="E126" t="s">
        <v>3201</v>
      </c>
      <c r="F126">
        <v>100</v>
      </c>
      <c r="G126">
        <v>0</v>
      </c>
      <c r="H126" t="s">
        <v>636</v>
      </c>
      <c r="I126" t="s">
        <v>3202</v>
      </c>
      <c r="J126" t="s">
        <v>3203</v>
      </c>
      <c r="K126" t="s">
        <v>637</v>
      </c>
      <c r="L126" t="s">
        <v>638</v>
      </c>
      <c r="M126" t="s">
        <v>3196</v>
      </c>
      <c r="N126" t="s">
        <v>637</v>
      </c>
      <c r="O126" t="s">
        <v>643</v>
      </c>
      <c r="P126" t="s">
        <v>5</v>
      </c>
      <c r="Q126" t="s">
        <v>644</v>
      </c>
      <c r="R126" t="s">
        <v>638</v>
      </c>
      <c r="S126" t="s">
        <v>3204</v>
      </c>
      <c r="T126" t="s">
        <v>3196</v>
      </c>
    </row>
    <row r="127" spans="1:20" x14ac:dyDescent="0.25">
      <c r="A127" t="s">
        <v>18</v>
      </c>
      <c r="B127" t="s">
        <v>19</v>
      </c>
      <c r="C127">
        <v>66.666666666666671</v>
      </c>
      <c r="D127">
        <v>3</v>
      </c>
      <c r="E127" t="s">
        <v>3205</v>
      </c>
      <c r="F127">
        <v>100</v>
      </c>
      <c r="G127">
        <v>0</v>
      </c>
      <c r="H127" t="s">
        <v>636</v>
      </c>
      <c r="I127" t="s">
        <v>3206</v>
      </c>
      <c r="J127" t="s">
        <v>657</v>
      </c>
      <c r="K127" t="s">
        <v>637</v>
      </c>
      <c r="L127" t="s">
        <v>638</v>
      </c>
      <c r="M127" t="s">
        <v>3207</v>
      </c>
      <c r="N127" t="s">
        <v>637</v>
      </c>
      <c r="O127" t="s">
        <v>656</v>
      </c>
      <c r="P127" t="s">
        <v>5</v>
      </c>
      <c r="Q127" t="s">
        <v>644</v>
      </c>
      <c r="R127" t="s">
        <v>638</v>
      </c>
      <c r="S127" t="s">
        <v>3208</v>
      </c>
      <c r="T127" t="s">
        <v>3209</v>
      </c>
    </row>
    <row r="128" spans="1:20" x14ac:dyDescent="0.25">
      <c r="A128" t="s">
        <v>18</v>
      </c>
      <c r="B128" t="s">
        <v>19</v>
      </c>
      <c r="C128">
        <v>66.666666666666671</v>
      </c>
      <c r="D128">
        <v>3</v>
      </c>
      <c r="E128" t="s">
        <v>3210</v>
      </c>
      <c r="F128">
        <v>100</v>
      </c>
      <c r="G128">
        <v>0</v>
      </c>
      <c r="H128" t="s">
        <v>636</v>
      </c>
      <c r="I128" t="s">
        <v>3211</v>
      </c>
      <c r="J128" t="s">
        <v>668</v>
      </c>
      <c r="K128" t="s">
        <v>637</v>
      </c>
      <c r="L128" t="s">
        <v>638</v>
      </c>
      <c r="M128" t="s">
        <v>3212</v>
      </c>
      <c r="N128" t="s">
        <v>637</v>
      </c>
      <c r="O128" t="s">
        <v>639</v>
      </c>
      <c r="P128" t="s">
        <v>5</v>
      </c>
      <c r="Q128" t="s">
        <v>640</v>
      </c>
      <c r="R128" t="s">
        <v>638</v>
      </c>
      <c r="S128" t="s">
        <v>3213</v>
      </c>
      <c r="T128" t="s">
        <v>3214</v>
      </c>
    </row>
    <row r="129" spans="1:20" x14ac:dyDescent="0.25">
      <c r="A129" t="s">
        <v>18</v>
      </c>
      <c r="B129" t="s">
        <v>19</v>
      </c>
      <c r="C129">
        <v>66.666666666666671</v>
      </c>
      <c r="D129">
        <v>3</v>
      </c>
      <c r="E129" t="s">
        <v>3215</v>
      </c>
      <c r="F129">
        <v>100</v>
      </c>
      <c r="G129">
        <v>0</v>
      </c>
      <c r="H129" t="s">
        <v>636</v>
      </c>
      <c r="I129" t="s">
        <v>3216</v>
      </c>
      <c r="J129" t="s">
        <v>675</v>
      </c>
      <c r="K129" t="s">
        <v>637</v>
      </c>
      <c r="L129" t="s">
        <v>638</v>
      </c>
      <c r="M129" t="s">
        <v>3212</v>
      </c>
      <c r="N129" t="s">
        <v>637</v>
      </c>
      <c r="O129" t="s">
        <v>639</v>
      </c>
      <c r="P129" t="s">
        <v>5</v>
      </c>
      <c r="Q129" t="s">
        <v>640</v>
      </c>
      <c r="R129" t="s">
        <v>638</v>
      </c>
      <c r="S129" t="s">
        <v>3217</v>
      </c>
      <c r="T129" t="s">
        <v>3212</v>
      </c>
    </row>
    <row r="130" spans="1:20" x14ac:dyDescent="0.25">
      <c r="A130" t="s">
        <v>18</v>
      </c>
      <c r="B130" t="s">
        <v>19</v>
      </c>
      <c r="C130">
        <v>66.666666666666671</v>
      </c>
      <c r="D130">
        <v>3</v>
      </c>
      <c r="E130" t="s">
        <v>3218</v>
      </c>
      <c r="F130">
        <v>100</v>
      </c>
      <c r="G130">
        <v>0</v>
      </c>
      <c r="H130" t="s">
        <v>636</v>
      </c>
      <c r="I130" t="s">
        <v>3219</v>
      </c>
      <c r="J130" t="s">
        <v>648</v>
      </c>
      <c r="K130" t="s">
        <v>637</v>
      </c>
      <c r="L130" t="s">
        <v>638</v>
      </c>
      <c r="M130" t="s">
        <v>3220</v>
      </c>
      <c r="N130" t="s">
        <v>637</v>
      </c>
      <c r="O130" t="s">
        <v>639</v>
      </c>
      <c r="P130" t="s">
        <v>5</v>
      </c>
      <c r="Q130" t="s">
        <v>640</v>
      </c>
      <c r="R130" t="s">
        <v>638</v>
      </c>
      <c r="S130" t="s">
        <v>3221</v>
      </c>
      <c r="T130" t="s">
        <v>3220</v>
      </c>
    </row>
    <row r="131" spans="1:20" x14ac:dyDescent="0.25">
      <c r="A131" t="s">
        <v>18</v>
      </c>
      <c r="B131" t="s">
        <v>19</v>
      </c>
      <c r="C131">
        <v>66.666666666666671</v>
      </c>
      <c r="D131">
        <v>3</v>
      </c>
      <c r="E131" t="s">
        <v>3222</v>
      </c>
      <c r="F131">
        <v>110</v>
      </c>
      <c r="G131">
        <v>10</v>
      </c>
      <c r="H131" t="s">
        <v>636</v>
      </c>
      <c r="I131" t="s">
        <v>3223</v>
      </c>
      <c r="J131" t="s">
        <v>1735</v>
      </c>
      <c r="K131" t="s">
        <v>637</v>
      </c>
      <c r="L131" t="s">
        <v>638</v>
      </c>
      <c r="M131" t="s">
        <v>3220</v>
      </c>
      <c r="N131" t="s">
        <v>637</v>
      </c>
      <c r="O131" t="s">
        <v>639</v>
      </c>
      <c r="P131" t="s">
        <v>5</v>
      </c>
      <c r="Q131" t="s">
        <v>640</v>
      </c>
      <c r="R131" t="s">
        <v>638</v>
      </c>
      <c r="S131" t="s">
        <v>3224</v>
      </c>
      <c r="T131" t="s">
        <v>3220</v>
      </c>
    </row>
    <row r="132" spans="1:20" x14ac:dyDescent="0.25">
      <c r="A132" t="s">
        <v>147</v>
      </c>
      <c r="B132" t="s">
        <v>148</v>
      </c>
      <c r="C132">
        <v>33.333333333333336</v>
      </c>
      <c r="D132">
        <v>3</v>
      </c>
      <c r="E132" t="s">
        <v>3225</v>
      </c>
      <c r="F132">
        <v>100</v>
      </c>
      <c r="G132">
        <v>0</v>
      </c>
      <c r="H132" t="s">
        <v>636</v>
      </c>
      <c r="I132" t="s">
        <v>3226</v>
      </c>
      <c r="J132" t="s">
        <v>657</v>
      </c>
      <c r="K132" t="s">
        <v>637</v>
      </c>
      <c r="L132" t="s">
        <v>638</v>
      </c>
      <c r="M132" t="s">
        <v>3220</v>
      </c>
      <c r="N132" t="s">
        <v>637</v>
      </c>
      <c r="O132" t="s">
        <v>639</v>
      </c>
      <c r="P132" t="s">
        <v>5</v>
      </c>
      <c r="Q132" t="s">
        <v>640</v>
      </c>
      <c r="R132" t="s">
        <v>638</v>
      </c>
      <c r="S132" t="s">
        <v>3227</v>
      </c>
      <c r="T132" t="s">
        <v>3220</v>
      </c>
    </row>
    <row r="133" spans="1:20" x14ac:dyDescent="0.25">
      <c r="A133" t="s">
        <v>147</v>
      </c>
      <c r="B133" t="s">
        <v>148</v>
      </c>
      <c r="C133">
        <v>33.333333333333336</v>
      </c>
      <c r="D133">
        <v>3</v>
      </c>
      <c r="E133" t="s">
        <v>3228</v>
      </c>
      <c r="F133">
        <v>120</v>
      </c>
      <c r="G133">
        <v>20</v>
      </c>
      <c r="H133" t="s">
        <v>636</v>
      </c>
      <c r="I133" t="s">
        <v>3229</v>
      </c>
      <c r="J133" t="s">
        <v>712</v>
      </c>
      <c r="K133" t="s">
        <v>637</v>
      </c>
      <c r="L133" t="s">
        <v>638</v>
      </c>
      <c r="M133" t="s">
        <v>3230</v>
      </c>
      <c r="N133" t="s">
        <v>637</v>
      </c>
      <c r="O133" t="s">
        <v>639</v>
      </c>
      <c r="P133" t="s">
        <v>5</v>
      </c>
      <c r="Q133" t="s">
        <v>640</v>
      </c>
      <c r="R133" t="s">
        <v>638</v>
      </c>
      <c r="S133" t="s">
        <v>3231</v>
      </c>
      <c r="T133" t="s">
        <v>3230</v>
      </c>
    </row>
    <row r="134" spans="1:20" x14ac:dyDescent="0.25">
      <c r="A134" t="s">
        <v>241</v>
      </c>
      <c r="B134" t="s">
        <v>247</v>
      </c>
      <c r="C134">
        <v>159</v>
      </c>
      <c r="D134">
        <v>2</v>
      </c>
      <c r="E134" t="s">
        <v>3232</v>
      </c>
      <c r="F134">
        <v>558</v>
      </c>
      <c r="G134">
        <v>0</v>
      </c>
      <c r="H134" t="s">
        <v>645</v>
      </c>
      <c r="I134" t="s">
        <v>3233</v>
      </c>
      <c r="J134" t="s">
        <v>3234</v>
      </c>
      <c r="K134" t="s">
        <v>3235</v>
      </c>
      <c r="L134" t="s">
        <v>725</v>
      </c>
      <c r="M134" t="s">
        <v>3230</v>
      </c>
      <c r="N134" t="s">
        <v>637</v>
      </c>
      <c r="O134" t="s">
        <v>646</v>
      </c>
      <c r="P134" t="s">
        <v>26</v>
      </c>
      <c r="Q134" t="s">
        <v>647</v>
      </c>
      <c r="R134" t="s">
        <v>638</v>
      </c>
      <c r="S134" t="s">
        <v>3236</v>
      </c>
      <c r="T134" t="s">
        <v>3230</v>
      </c>
    </row>
    <row r="135" spans="1:20" x14ac:dyDescent="0.25">
      <c r="A135" t="s">
        <v>22</v>
      </c>
      <c r="B135" t="s">
        <v>27</v>
      </c>
      <c r="C135">
        <v>80</v>
      </c>
      <c r="D135">
        <v>3</v>
      </c>
      <c r="E135" t="s">
        <v>3232</v>
      </c>
      <c r="F135">
        <v>558</v>
      </c>
      <c r="G135">
        <v>0</v>
      </c>
      <c r="H135" t="s">
        <v>645</v>
      </c>
      <c r="I135" t="s">
        <v>3233</v>
      </c>
      <c r="J135" t="s">
        <v>3234</v>
      </c>
      <c r="K135" t="s">
        <v>3235</v>
      </c>
      <c r="L135" t="s">
        <v>725</v>
      </c>
      <c r="M135" t="s">
        <v>3230</v>
      </c>
      <c r="N135" t="s">
        <v>637</v>
      </c>
      <c r="O135" t="s">
        <v>646</v>
      </c>
      <c r="P135" t="s">
        <v>26</v>
      </c>
      <c r="Q135" t="s">
        <v>647</v>
      </c>
      <c r="R135" t="s">
        <v>638</v>
      </c>
      <c r="S135" t="s">
        <v>3236</v>
      </c>
      <c r="T135" t="s">
        <v>3230</v>
      </c>
    </row>
    <row r="136" spans="1:20" x14ac:dyDescent="0.25">
      <c r="A136" t="s">
        <v>147</v>
      </c>
      <c r="B136" t="s">
        <v>148</v>
      </c>
      <c r="C136">
        <v>33.333333333333336</v>
      </c>
      <c r="D136">
        <v>3</v>
      </c>
      <c r="E136" t="s">
        <v>3237</v>
      </c>
      <c r="F136">
        <v>100</v>
      </c>
      <c r="G136">
        <v>0</v>
      </c>
      <c r="H136" t="s">
        <v>636</v>
      </c>
      <c r="I136" t="s">
        <v>3238</v>
      </c>
      <c r="J136" t="s">
        <v>2091</v>
      </c>
      <c r="K136" t="s">
        <v>637</v>
      </c>
      <c r="L136" t="s">
        <v>638</v>
      </c>
      <c r="M136" t="s">
        <v>3230</v>
      </c>
      <c r="N136" t="s">
        <v>637</v>
      </c>
      <c r="O136" t="s">
        <v>639</v>
      </c>
      <c r="P136" t="s">
        <v>5</v>
      </c>
      <c r="Q136" t="s">
        <v>640</v>
      </c>
      <c r="R136" t="s">
        <v>3239</v>
      </c>
      <c r="S136" t="s">
        <v>3240</v>
      </c>
      <c r="T136" t="s">
        <v>3230</v>
      </c>
    </row>
    <row r="137" spans="1:20" x14ac:dyDescent="0.25">
      <c r="A137" t="s">
        <v>147</v>
      </c>
      <c r="B137" t="s">
        <v>148</v>
      </c>
      <c r="C137">
        <v>33.333333333333336</v>
      </c>
      <c r="D137">
        <v>3</v>
      </c>
      <c r="E137" t="s">
        <v>3241</v>
      </c>
      <c r="F137">
        <v>100</v>
      </c>
      <c r="G137">
        <v>0</v>
      </c>
      <c r="H137" t="s">
        <v>636</v>
      </c>
      <c r="I137" t="s">
        <v>3242</v>
      </c>
      <c r="J137" t="s">
        <v>676</v>
      </c>
      <c r="K137" t="s">
        <v>637</v>
      </c>
      <c r="L137" t="s">
        <v>638</v>
      </c>
      <c r="M137" t="s">
        <v>3230</v>
      </c>
      <c r="N137" t="s">
        <v>637</v>
      </c>
      <c r="O137" t="s">
        <v>643</v>
      </c>
      <c r="P137" t="s">
        <v>5</v>
      </c>
      <c r="Q137" t="s">
        <v>644</v>
      </c>
      <c r="R137" t="s">
        <v>638</v>
      </c>
      <c r="S137" t="s">
        <v>3243</v>
      </c>
      <c r="T137" t="s">
        <v>3230</v>
      </c>
    </row>
    <row r="138" spans="1:20" x14ac:dyDescent="0.25">
      <c r="A138" t="s">
        <v>147</v>
      </c>
      <c r="B138" t="s">
        <v>148</v>
      </c>
      <c r="C138">
        <v>33.333333333333336</v>
      </c>
      <c r="D138">
        <v>3</v>
      </c>
      <c r="E138" t="s">
        <v>3244</v>
      </c>
      <c r="F138">
        <v>100</v>
      </c>
      <c r="G138">
        <v>0</v>
      </c>
      <c r="H138" t="s">
        <v>636</v>
      </c>
      <c r="I138" t="s">
        <v>3245</v>
      </c>
      <c r="J138" t="s">
        <v>2112</v>
      </c>
      <c r="K138" t="s">
        <v>637</v>
      </c>
      <c r="L138" t="s">
        <v>638</v>
      </c>
      <c r="M138" t="s">
        <v>3230</v>
      </c>
      <c r="N138" t="s">
        <v>637</v>
      </c>
      <c r="O138" t="s">
        <v>639</v>
      </c>
      <c r="P138" t="s">
        <v>5</v>
      </c>
      <c r="Q138" t="s">
        <v>640</v>
      </c>
      <c r="R138" t="s">
        <v>638</v>
      </c>
      <c r="S138" t="s">
        <v>3246</v>
      </c>
      <c r="T138" t="s">
        <v>3230</v>
      </c>
    </row>
    <row r="139" spans="1:20" x14ac:dyDescent="0.25">
      <c r="A139" t="s">
        <v>147</v>
      </c>
      <c r="B139" t="s">
        <v>148</v>
      </c>
      <c r="C139">
        <v>33.333333333333336</v>
      </c>
      <c r="D139">
        <v>3</v>
      </c>
      <c r="E139" t="s">
        <v>3247</v>
      </c>
      <c r="F139">
        <v>100</v>
      </c>
      <c r="G139">
        <v>0</v>
      </c>
      <c r="H139" t="s">
        <v>636</v>
      </c>
      <c r="I139" t="s">
        <v>3248</v>
      </c>
      <c r="J139" t="s">
        <v>680</v>
      </c>
      <c r="K139" t="s">
        <v>637</v>
      </c>
      <c r="L139" t="s">
        <v>638</v>
      </c>
      <c r="M139" t="s">
        <v>3249</v>
      </c>
      <c r="N139" t="s">
        <v>637</v>
      </c>
      <c r="O139" t="s">
        <v>639</v>
      </c>
      <c r="P139" t="s">
        <v>5</v>
      </c>
      <c r="Q139" t="s">
        <v>640</v>
      </c>
      <c r="R139" t="s">
        <v>638</v>
      </c>
      <c r="S139" t="s">
        <v>3250</v>
      </c>
      <c r="T139" t="s">
        <v>3249</v>
      </c>
    </row>
    <row r="140" spans="1:20" x14ac:dyDescent="0.25">
      <c r="A140" t="s">
        <v>147</v>
      </c>
      <c r="B140" t="s">
        <v>148</v>
      </c>
      <c r="C140">
        <v>33.333333333333336</v>
      </c>
      <c r="D140">
        <v>3</v>
      </c>
      <c r="E140" t="s">
        <v>3251</v>
      </c>
      <c r="F140">
        <v>100</v>
      </c>
      <c r="G140">
        <v>0</v>
      </c>
      <c r="H140" t="s">
        <v>636</v>
      </c>
      <c r="I140" t="s">
        <v>3252</v>
      </c>
      <c r="J140" t="s">
        <v>3116</v>
      </c>
      <c r="K140" t="s">
        <v>637</v>
      </c>
      <c r="L140" t="s">
        <v>638</v>
      </c>
      <c r="M140" t="s">
        <v>3249</v>
      </c>
      <c r="N140" t="s">
        <v>637</v>
      </c>
      <c r="O140" t="s">
        <v>639</v>
      </c>
      <c r="P140" t="s">
        <v>5</v>
      </c>
      <c r="Q140" t="s">
        <v>640</v>
      </c>
      <c r="R140" t="s">
        <v>3253</v>
      </c>
      <c r="S140" t="s">
        <v>3254</v>
      </c>
      <c r="T140" t="s">
        <v>3249</v>
      </c>
    </row>
    <row r="141" spans="1:20" x14ac:dyDescent="0.25">
      <c r="A141" t="s">
        <v>147</v>
      </c>
      <c r="B141" t="s">
        <v>148</v>
      </c>
      <c r="C141">
        <v>33.333333333333336</v>
      </c>
      <c r="D141">
        <v>3</v>
      </c>
      <c r="E141" t="s">
        <v>3255</v>
      </c>
      <c r="F141">
        <v>100</v>
      </c>
      <c r="G141">
        <v>0</v>
      </c>
      <c r="H141" t="s">
        <v>636</v>
      </c>
      <c r="I141" t="s">
        <v>3256</v>
      </c>
      <c r="J141" t="s">
        <v>2091</v>
      </c>
      <c r="K141" t="s">
        <v>637</v>
      </c>
      <c r="L141" t="s">
        <v>638</v>
      </c>
      <c r="M141" t="s">
        <v>3249</v>
      </c>
      <c r="N141" t="s">
        <v>637</v>
      </c>
      <c r="O141" t="s">
        <v>643</v>
      </c>
      <c r="P141" t="s">
        <v>5</v>
      </c>
      <c r="Q141" t="s">
        <v>644</v>
      </c>
      <c r="R141" t="s">
        <v>638</v>
      </c>
      <c r="S141" t="s">
        <v>3257</v>
      </c>
      <c r="T141" t="s">
        <v>3249</v>
      </c>
    </row>
    <row r="142" spans="1:20" x14ac:dyDescent="0.25">
      <c r="A142" t="s">
        <v>147</v>
      </c>
      <c r="B142" t="s">
        <v>148</v>
      </c>
      <c r="C142">
        <v>33.333333333333336</v>
      </c>
      <c r="D142">
        <v>3</v>
      </c>
      <c r="E142" t="s">
        <v>3258</v>
      </c>
      <c r="F142">
        <v>100</v>
      </c>
      <c r="G142">
        <v>0</v>
      </c>
      <c r="H142" t="s">
        <v>636</v>
      </c>
      <c r="I142" t="s">
        <v>3259</v>
      </c>
      <c r="J142" t="s">
        <v>648</v>
      </c>
      <c r="K142" t="s">
        <v>637</v>
      </c>
      <c r="L142" t="s">
        <v>638</v>
      </c>
      <c r="M142" t="s">
        <v>3249</v>
      </c>
      <c r="N142" t="s">
        <v>637</v>
      </c>
      <c r="O142" t="s">
        <v>639</v>
      </c>
      <c r="P142" t="s">
        <v>5</v>
      </c>
      <c r="Q142" t="s">
        <v>640</v>
      </c>
      <c r="R142" t="s">
        <v>638</v>
      </c>
      <c r="S142" t="s">
        <v>3260</v>
      </c>
      <c r="T142" t="s">
        <v>3249</v>
      </c>
    </row>
    <row r="143" spans="1:20" x14ac:dyDescent="0.25">
      <c r="A143" t="s">
        <v>147</v>
      </c>
      <c r="B143" t="s">
        <v>148</v>
      </c>
      <c r="C143">
        <v>33.333333333333336</v>
      </c>
      <c r="D143">
        <v>3</v>
      </c>
      <c r="E143" t="s">
        <v>3261</v>
      </c>
      <c r="F143">
        <v>100</v>
      </c>
      <c r="G143">
        <v>0</v>
      </c>
      <c r="H143" t="s">
        <v>636</v>
      </c>
      <c r="I143" t="s">
        <v>3262</v>
      </c>
      <c r="J143" t="s">
        <v>675</v>
      </c>
      <c r="K143" t="s">
        <v>637</v>
      </c>
      <c r="L143" t="s">
        <v>638</v>
      </c>
      <c r="M143" t="s">
        <v>3263</v>
      </c>
      <c r="N143" t="s">
        <v>637</v>
      </c>
      <c r="O143" t="s">
        <v>639</v>
      </c>
      <c r="P143" t="s">
        <v>5</v>
      </c>
      <c r="Q143" t="s">
        <v>640</v>
      </c>
      <c r="R143" t="s">
        <v>638</v>
      </c>
      <c r="S143" t="s">
        <v>3264</v>
      </c>
      <c r="T143" t="s">
        <v>3249</v>
      </c>
    </row>
    <row r="144" spans="1:20" x14ac:dyDescent="0.25">
      <c r="A144" t="s">
        <v>147</v>
      </c>
      <c r="B144" t="s">
        <v>148</v>
      </c>
      <c r="C144">
        <v>33.333333333333336</v>
      </c>
      <c r="D144">
        <v>3</v>
      </c>
      <c r="E144" t="s">
        <v>3265</v>
      </c>
      <c r="F144">
        <v>100</v>
      </c>
      <c r="G144">
        <v>0</v>
      </c>
      <c r="H144" t="s">
        <v>636</v>
      </c>
      <c r="I144" t="s">
        <v>3266</v>
      </c>
      <c r="J144" t="s">
        <v>648</v>
      </c>
      <c r="K144" t="s">
        <v>637</v>
      </c>
      <c r="L144" t="s">
        <v>638</v>
      </c>
      <c r="M144" t="s">
        <v>3249</v>
      </c>
      <c r="N144" t="s">
        <v>637</v>
      </c>
      <c r="O144" t="s">
        <v>643</v>
      </c>
      <c r="P144" t="s">
        <v>5</v>
      </c>
      <c r="Q144" t="s">
        <v>644</v>
      </c>
      <c r="R144" t="s">
        <v>638</v>
      </c>
      <c r="S144" t="s">
        <v>3267</v>
      </c>
      <c r="T144" t="s">
        <v>3249</v>
      </c>
    </row>
    <row r="145" spans="1:20" x14ac:dyDescent="0.25">
      <c r="A145" t="s">
        <v>147</v>
      </c>
      <c r="B145" t="s">
        <v>148</v>
      </c>
      <c r="C145">
        <v>33.333333333333336</v>
      </c>
      <c r="D145">
        <v>3</v>
      </c>
      <c r="E145" t="s">
        <v>3268</v>
      </c>
      <c r="F145">
        <v>100</v>
      </c>
      <c r="G145">
        <v>0</v>
      </c>
      <c r="H145" t="s">
        <v>636</v>
      </c>
      <c r="I145" t="s">
        <v>3269</v>
      </c>
      <c r="J145" t="s">
        <v>652</v>
      </c>
      <c r="K145" t="s">
        <v>637</v>
      </c>
      <c r="L145" t="s">
        <v>638</v>
      </c>
      <c r="M145" t="s">
        <v>3263</v>
      </c>
      <c r="N145" t="s">
        <v>637</v>
      </c>
      <c r="O145" t="s">
        <v>639</v>
      </c>
      <c r="P145" t="s">
        <v>5</v>
      </c>
      <c r="Q145" t="s">
        <v>640</v>
      </c>
      <c r="R145" t="s">
        <v>638</v>
      </c>
      <c r="S145" t="s">
        <v>3270</v>
      </c>
      <c r="T145" t="s">
        <v>3263</v>
      </c>
    </row>
    <row r="146" spans="1:20" x14ac:dyDescent="0.25">
      <c r="A146" t="s">
        <v>147</v>
      </c>
      <c r="B146" t="s">
        <v>148</v>
      </c>
      <c r="C146">
        <v>33.333333333333336</v>
      </c>
      <c r="D146">
        <v>3</v>
      </c>
      <c r="E146" t="s">
        <v>3271</v>
      </c>
      <c r="F146">
        <v>100</v>
      </c>
      <c r="G146">
        <v>0</v>
      </c>
      <c r="H146" t="s">
        <v>636</v>
      </c>
      <c r="I146" t="s">
        <v>3272</v>
      </c>
      <c r="J146" t="s">
        <v>648</v>
      </c>
      <c r="K146" t="s">
        <v>637</v>
      </c>
      <c r="L146" t="s">
        <v>638</v>
      </c>
      <c r="M146" t="s">
        <v>3263</v>
      </c>
      <c r="N146" t="s">
        <v>637</v>
      </c>
      <c r="O146" t="s">
        <v>643</v>
      </c>
      <c r="P146" t="s">
        <v>5</v>
      </c>
      <c r="Q146" t="s">
        <v>644</v>
      </c>
      <c r="R146" t="s">
        <v>638</v>
      </c>
      <c r="S146" t="s">
        <v>3273</v>
      </c>
      <c r="T146" t="s">
        <v>3274</v>
      </c>
    </row>
    <row r="147" spans="1:20" x14ac:dyDescent="0.25">
      <c r="A147" t="s">
        <v>147</v>
      </c>
      <c r="B147" t="s">
        <v>148</v>
      </c>
      <c r="C147">
        <v>33.333333333333336</v>
      </c>
      <c r="D147">
        <v>3</v>
      </c>
      <c r="E147" t="s">
        <v>3275</v>
      </c>
      <c r="F147">
        <v>100</v>
      </c>
      <c r="G147">
        <v>0</v>
      </c>
      <c r="H147" t="s">
        <v>636</v>
      </c>
      <c r="I147" t="s">
        <v>3276</v>
      </c>
      <c r="J147" t="s">
        <v>653</v>
      </c>
      <c r="K147" t="s">
        <v>637</v>
      </c>
      <c r="L147" t="s">
        <v>638</v>
      </c>
      <c r="M147" t="s">
        <v>3274</v>
      </c>
      <c r="N147" t="s">
        <v>637</v>
      </c>
      <c r="O147" t="s">
        <v>639</v>
      </c>
      <c r="P147" t="s">
        <v>5</v>
      </c>
      <c r="Q147" t="s">
        <v>640</v>
      </c>
      <c r="R147" t="s">
        <v>638</v>
      </c>
      <c r="S147" t="s">
        <v>3277</v>
      </c>
      <c r="T147" t="s">
        <v>3274</v>
      </c>
    </row>
    <row r="148" spans="1:20" x14ac:dyDescent="0.25">
      <c r="A148" t="s">
        <v>147</v>
      </c>
      <c r="B148" t="s">
        <v>148</v>
      </c>
      <c r="C148">
        <v>33.333333333333336</v>
      </c>
      <c r="D148">
        <v>3</v>
      </c>
      <c r="E148" t="s">
        <v>3278</v>
      </c>
      <c r="F148">
        <v>100</v>
      </c>
      <c r="G148">
        <v>0</v>
      </c>
      <c r="H148" t="s">
        <v>636</v>
      </c>
      <c r="I148" t="s">
        <v>3279</v>
      </c>
      <c r="J148" t="s">
        <v>675</v>
      </c>
      <c r="K148" t="s">
        <v>637</v>
      </c>
      <c r="L148" t="s">
        <v>638</v>
      </c>
      <c r="M148" t="s">
        <v>3274</v>
      </c>
      <c r="N148" t="s">
        <v>637</v>
      </c>
      <c r="O148" t="s">
        <v>639</v>
      </c>
      <c r="P148" t="s">
        <v>5</v>
      </c>
      <c r="Q148" t="s">
        <v>640</v>
      </c>
      <c r="R148" t="s">
        <v>638</v>
      </c>
      <c r="S148" t="s">
        <v>3280</v>
      </c>
      <c r="T148" t="s">
        <v>3274</v>
      </c>
    </row>
    <row r="149" spans="1:20" x14ac:dyDescent="0.25">
      <c r="A149" t="s">
        <v>147</v>
      </c>
      <c r="B149" t="s">
        <v>148</v>
      </c>
      <c r="C149">
        <v>33.333333333333336</v>
      </c>
      <c r="D149">
        <v>3</v>
      </c>
      <c r="E149" t="s">
        <v>3281</v>
      </c>
      <c r="F149">
        <v>100</v>
      </c>
      <c r="G149">
        <v>0</v>
      </c>
      <c r="H149" t="s">
        <v>636</v>
      </c>
      <c r="I149" t="s">
        <v>3137</v>
      </c>
      <c r="J149" t="s">
        <v>653</v>
      </c>
      <c r="K149" t="s">
        <v>637</v>
      </c>
      <c r="L149" t="s">
        <v>638</v>
      </c>
      <c r="M149" t="s">
        <v>3274</v>
      </c>
      <c r="N149" t="s">
        <v>637</v>
      </c>
      <c r="O149" t="s">
        <v>639</v>
      </c>
      <c r="P149" t="s">
        <v>5</v>
      </c>
      <c r="Q149" t="s">
        <v>640</v>
      </c>
      <c r="R149" t="s">
        <v>638</v>
      </c>
      <c r="S149" t="s">
        <v>3282</v>
      </c>
      <c r="T149" t="s">
        <v>3274</v>
      </c>
    </row>
    <row r="150" spans="1:20" x14ac:dyDescent="0.25">
      <c r="A150" t="s">
        <v>147</v>
      </c>
      <c r="B150" t="s">
        <v>148</v>
      </c>
      <c r="C150">
        <v>33.333333333333336</v>
      </c>
      <c r="D150">
        <v>3</v>
      </c>
      <c r="E150" t="s">
        <v>3283</v>
      </c>
      <c r="F150">
        <v>100</v>
      </c>
      <c r="G150">
        <v>0</v>
      </c>
      <c r="H150" t="s">
        <v>636</v>
      </c>
      <c r="I150" t="s">
        <v>3284</v>
      </c>
      <c r="J150" t="s">
        <v>672</v>
      </c>
      <c r="K150" t="s">
        <v>637</v>
      </c>
      <c r="L150" t="s">
        <v>638</v>
      </c>
      <c r="M150" t="s">
        <v>3274</v>
      </c>
      <c r="N150" t="s">
        <v>637</v>
      </c>
      <c r="O150" t="s">
        <v>639</v>
      </c>
      <c r="P150" t="s">
        <v>5</v>
      </c>
      <c r="Q150" t="s">
        <v>640</v>
      </c>
      <c r="R150" t="s">
        <v>638</v>
      </c>
      <c r="S150" t="s">
        <v>3285</v>
      </c>
      <c r="T150" t="s">
        <v>3274</v>
      </c>
    </row>
    <row r="151" spans="1:20" x14ac:dyDescent="0.25">
      <c r="A151" t="s">
        <v>147</v>
      </c>
      <c r="B151" t="s">
        <v>148</v>
      </c>
      <c r="C151">
        <v>33.333333333333336</v>
      </c>
      <c r="D151">
        <v>3</v>
      </c>
      <c r="E151" t="s">
        <v>3286</v>
      </c>
      <c r="F151">
        <v>100</v>
      </c>
      <c r="G151">
        <v>0</v>
      </c>
      <c r="H151" t="s">
        <v>636</v>
      </c>
      <c r="I151" t="s">
        <v>3287</v>
      </c>
      <c r="J151" t="s">
        <v>2240</v>
      </c>
      <c r="K151" t="s">
        <v>637</v>
      </c>
      <c r="L151" t="s">
        <v>638</v>
      </c>
      <c r="M151" t="s">
        <v>3288</v>
      </c>
      <c r="N151" t="s">
        <v>637</v>
      </c>
      <c r="O151" t="s">
        <v>639</v>
      </c>
      <c r="P151" t="s">
        <v>5</v>
      </c>
      <c r="Q151" t="s">
        <v>640</v>
      </c>
      <c r="R151" t="s">
        <v>638</v>
      </c>
      <c r="S151" t="s">
        <v>3289</v>
      </c>
      <c r="T151" t="s">
        <v>3288</v>
      </c>
    </row>
    <row r="152" spans="1:20" x14ac:dyDescent="0.25">
      <c r="A152" t="s">
        <v>147</v>
      </c>
      <c r="B152" t="s">
        <v>148</v>
      </c>
      <c r="C152">
        <v>33.333333333333336</v>
      </c>
      <c r="D152">
        <v>3</v>
      </c>
      <c r="E152" t="s">
        <v>3290</v>
      </c>
      <c r="F152">
        <v>100</v>
      </c>
      <c r="G152">
        <v>0</v>
      </c>
      <c r="H152" t="s">
        <v>636</v>
      </c>
      <c r="I152" t="s">
        <v>3291</v>
      </c>
      <c r="J152" t="s">
        <v>1797</v>
      </c>
      <c r="K152" t="s">
        <v>637</v>
      </c>
      <c r="L152" t="s">
        <v>638</v>
      </c>
      <c r="M152" t="s">
        <v>3288</v>
      </c>
      <c r="N152" t="s">
        <v>637</v>
      </c>
      <c r="O152" t="s">
        <v>639</v>
      </c>
      <c r="P152" t="s">
        <v>5</v>
      </c>
      <c r="Q152" t="s">
        <v>640</v>
      </c>
      <c r="R152" t="s">
        <v>638</v>
      </c>
      <c r="S152" t="s">
        <v>3292</v>
      </c>
      <c r="T152" t="s">
        <v>3288</v>
      </c>
    </row>
    <row r="153" spans="1:20" x14ac:dyDescent="0.25">
      <c r="A153" t="s">
        <v>147</v>
      </c>
      <c r="B153" t="s">
        <v>148</v>
      </c>
      <c r="C153">
        <v>33.333333333333336</v>
      </c>
      <c r="D153">
        <v>3</v>
      </c>
      <c r="E153" t="s">
        <v>3293</v>
      </c>
      <c r="F153">
        <v>129</v>
      </c>
      <c r="G153">
        <v>29</v>
      </c>
      <c r="H153" t="s">
        <v>636</v>
      </c>
      <c r="I153" t="s">
        <v>3294</v>
      </c>
      <c r="J153" t="s">
        <v>662</v>
      </c>
      <c r="K153" t="s">
        <v>637</v>
      </c>
      <c r="L153" t="s">
        <v>638</v>
      </c>
      <c r="M153" t="s">
        <v>3288</v>
      </c>
      <c r="N153" t="s">
        <v>637</v>
      </c>
      <c r="O153" t="s">
        <v>639</v>
      </c>
      <c r="P153" t="s">
        <v>5</v>
      </c>
      <c r="Q153" t="s">
        <v>640</v>
      </c>
      <c r="R153" t="s">
        <v>638</v>
      </c>
      <c r="S153" t="s">
        <v>3295</v>
      </c>
      <c r="T153" t="s">
        <v>3288</v>
      </c>
    </row>
    <row r="154" spans="1:20" x14ac:dyDescent="0.25">
      <c r="A154" t="s">
        <v>147</v>
      </c>
      <c r="B154" t="s">
        <v>148</v>
      </c>
      <c r="C154">
        <v>33.333333333333336</v>
      </c>
      <c r="D154">
        <v>3</v>
      </c>
      <c r="E154" t="s">
        <v>3296</v>
      </c>
      <c r="F154">
        <v>100</v>
      </c>
      <c r="G154">
        <v>0</v>
      </c>
      <c r="H154" t="s">
        <v>636</v>
      </c>
      <c r="I154" t="s">
        <v>3297</v>
      </c>
      <c r="J154" t="s">
        <v>642</v>
      </c>
      <c r="K154" t="s">
        <v>637</v>
      </c>
      <c r="L154" t="s">
        <v>638</v>
      </c>
      <c r="M154" t="s">
        <v>3288</v>
      </c>
      <c r="N154" t="s">
        <v>637</v>
      </c>
      <c r="O154" t="s">
        <v>643</v>
      </c>
      <c r="P154" t="s">
        <v>5</v>
      </c>
      <c r="Q154" t="s">
        <v>644</v>
      </c>
      <c r="R154" t="s">
        <v>3298</v>
      </c>
      <c r="S154" t="s">
        <v>3299</v>
      </c>
      <c r="T154" t="s">
        <v>3300</v>
      </c>
    </row>
    <row r="155" spans="1:20" x14ac:dyDescent="0.25">
      <c r="A155" t="s">
        <v>22</v>
      </c>
      <c r="B155" t="s">
        <v>27</v>
      </c>
      <c r="C155">
        <v>120</v>
      </c>
      <c r="D155">
        <v>1</v>
      </c>
      <c r="E155" t="s">
        <v>3301</v>
      </c>
      <c r="F155">
        <v>100</v>
      </c>
      <c r="G155">
        <v>0</v>
      </c>
      <c r="H155" t="s">
        <v>636</v>
      </c>
      <c r="I155" t="s">
        <v>3302</v>
      </c>
      <c r="J155" t="s">
        <v>648</v>
      </c>
      <c r="K155" t="s">
        <v>637</v>
      </c>
      <c r="L155" t="s">
        <v>638</v>
      </c>
      <c r="M155" t="s">
        <v>3303</v>
      </c>
      <c r="N155" t="s">
        <v>637</v>
      </c>
      <c r="O155" t="s">
        <v>639</v>
      </c>
      <c r="P155" t="s">
        <v>5</v>
      </c>
      <c r="Q155" t="s">
        <v>640</v>
      </c>
      <c r="R155" t="s">
        <v>638</v>
      </c>
      <c r="S155" t="s">
        <v>3304</v>
      </c>
      <c r="T155" t="s">
        <v>3303</v>
      </c>
    </row>
    <row r="156" spans="1:20" x14ac:dyDescent="0.25">
      <c r="A156" t="s">
        <v>147</v>
      </c>
      <c r="B156" t="s">
        <v>148</v>
      </c>
      <c r="C156">
        <v>65</v>
      </c>
      <c r="D156">
        <v>9</v>
      </c>
      <c r="E156" t="s">
        <v>3305</v>
      </c>
      <c r="F156">
        <v>272.08999999999997</v>
      </c>
      <c r="G156">
        <v>0</v>
      </c>
      <c r="H156" t="s">
        <v>636</v>
      </c>
      <c r="I156" t="s">
        <v>782</v>
      </c>
      <c r="J156" t="s">
        <v>709</v>
      </c>
      <c r="K156" t="s">
        <v>637</v>
      </c>
      <c r="L156" t="s">
        <v>638</v>
      </c>
      <c r="M156" t="s">
        <v>3306</v>
      </c>
      <c r="N156" t="s">
        <v>637</v>
      </c>
      <c r="O156" t="s">
        <v>643</v>
      </c>
      <c r="P156" t="s">
        <v>5</v>
      </c>
      <c r="Q156" t="s">
        <v>644</v>
      </c>
      <c r="R156" t="s">
        <v>638</v>
      </c>
      <c r="S156" t="s">
        <v>3307</v>
      </c>
      <c r="T156" t="s">
        <v>3308</v>
      </c>
    </row>
    <row r="157" spans="1:20" x14ac:dyDescent="0.25">
      <c r="A157" t="s">
        <v>240</v>
      </c>
      <c r="B157" t="s">
        <v>246</v>
      </c>
      <c r="C157">
        <v>159</v>
      </c>
      <c r="D157">
        <v>1</v>
      </c>
      <c r="E157" t="s">
        <v>3309</v>
      </c>
      <c r="F157">
        <v>234.78</v>
      </c>
      <c r="G157">
        <v>0</v>
      </c>
      <c r="H157" t="s">
        <v>636</v>
      </c>
      <c r="I157" t="s">
        <v>3310</v>
      </c>
      <c r="J157" t="s">
        <v>668</v>
      </c>
      <c r="K157" t="s">
        <v>637</v>
      </c>
      <c r="L157" t="s">
        <v>638</v>
      </c>
      <c r="M157" t="s">
        <v>3311</v>
      </c>
      <c r="N157" t="s">
        <v>637</v>
      </c>
      <c r="O157" t="s">
        <v>639</v>
      </c>
      <c r="P157" t="s">
        <v>5</v>
      </c>
      <c r="Q157" t="s">
        <v>640</v>
      </c>
      <c r="R157" t="s">
        <v>638</v>
      </c>
      <c r="S157" t="s">
        <v>3312</v>
      </c>
      <c r="T157" t="s">
        <v>3311</v>
      </c>
    </row>
    <row r="158" spans="1:20" x14ac:dyDescent="0.25">
      <c r="A158" t="s">
        <v>239</v>
      </c>
      <c r="B158" t="s">
        <v>245</v>
      </c>
      <c r="C158">
        <v>159</v>
      </c>
      <c r="D158">
        <v>1</v>
      </c>
      <c r="E158" t="s">
        <v>3309</v>
      </c>
      <c r="F158">
        <v>234.78</v>
      </c>
      <c r="G158">
        <v>0</v>
      </c>
      <c r="H158" t="s">
        <v>636</v>
      </c>
      <c r="I158" t="s">
        <v>3310</v>
      </c>
      <c r="J158" t="s">
        <v>668</v>
      </c>
      <c r="K158" t="s">
        <v>637</v>
      </c>
      <c r="L158" t="s">
        <v>638</v>
      </c>
      <c r="M158" t="s">
        <v>3311</v>
      </c>
      <c r="N158" t="s">
        <v>637</v>
      </c>
      <c r="O158" t="s">
        <v>639</v>
      </c>
      <c r="P158" t="s">
        <v>5</v>
      </c>
      <c r="Q158" t="s">
        <v>640</v>
      </c>
      <c r="R158" t="s">
        <v>638</v>
      </c>
      <c r="S158" t="s">
        <v>3312</v>
      </c>
      <c r="T158" t="s">
        <v>3311</v>
      </c>
    </row>
    <row r="159" spans="1:20" x14ac:dyDescent="0.25">
      <c r="A159" t="s">
        <v>22</v>
      </c>
      <c r="B159" t="s">
        <v>27</v>
      </c>
      <c r="C159">
        <v>80</v>
      </c>
      <c r="D159">
        <v>1</v>
      </c>
      <c r="E159" t="s">
        <v>3313</v>
      </c>
      <c r="F159">
        <v>80</v>
      </c>
      <c r="G159">
        <v>0</v>
      </c>
      <c r="H159" t="s">
        <v>645</v>
      </c>
      <c r="I159" t="s">
        <v>1958</v>
      </c>
      <c r="J159" t="s">
        <v>3314</v>
      </c>
      <c r="K159" t="s">
        <v>3315</v>
      </c>
      <c r="L159" t="s">
        <v>721</v>
      </c>
      <c r="M159" t="s">
        <v>3316</v>
      </c>
      <c r="N159" t="s">
        <v>637</v>
      </c>
      <c r="O159" t="s">
        <v>646</v>
      </c>
      <c r="P159" t="s">
        <v>26</v>
      </c>
      <c r="Q159" t="s">
        <v>647</v>
      </c>
      <c r="R159" t="s">
        <v>638</v>
      </c>
      <c r="S159" t="s">
        <v>3317</v>
      </c>
      <c r="T159" t="s">
        <v>3318</v>
      </c>
    </row>
    <row r="160" spans="1:20" x14ac:dyDescent="0.25">
      <c r="A160" t="s">
        <v>240</v>
      </c>
      <c r="B160" t="s">
        <v>690</v>
      </c>
      <c r="C160">
        <v>71.75</v>
      </c>
      <c r="D160">
        <v>1</v>
      </c>
      <c r="E160" t="s">
        <v>3319</v>
      </c>
      <c r="F160">
        <v>143.5</v>
      </c>
      <c r="G160">
        <v>0</v>
      </c>
      <c r="H160" t="s">
        <v>663</v>
      </c>
      <c r="I160" t="s">
        <v>3320</v>
      </c>
      <c r="J160" t="s">
        <v>3321</v>
      </c>
      <c r="K160" t="s">
        <v>815</v>
      </c>
      <c r="L160" t="s">
        <v>3322</v>
      </c>
      <c r="M160" t="s">
        <v>3323</v>
      </c>
      <c r="N160" t="s">
        <v>637</v>
      </c>
      <c r="O160" t="s">
        <v>664</v>
      </c>
      <c r="P160" t="s">
        <v>23</v>
      </c>
      <c r="Q160" t="s">
        <v>665</v>
      </c>
      <c r="R160" t="s">
        <v>638</v>
      </c>
      <c r="S160" t="s">
        <v>3324</v>
      </c>
      <c r="T160" t="s">
        <v>3323</v>
      </c>
    </row>
    <row r="161" spans="1:20" x14ac:dyDescent="0.25">
      <c r="A161" t="s">
        <v>600</v>
      </c>
      <c r="B161" t="s">
        <v>690</v>
      </c>
      <c r="C161">
        <v>71.75</v>
      </c>
      <c r="D161">
        <v>1</v>
      </c>
      <c r="E161" t="s">
        <v>3319</v>
      </c>
      <c r="F161">
        <v>143.5</v>
      </c>
      <c r="G161">
        <v>0</v>
      </c>
      <c r="H161" t="s">
        <v>663</v>
      </c>
      <c r="I161" t="s">
        <v>3320</v>
      </c>
      <c r="J161" t="s">
        <v>3321</v>
      </c>
      <c r="K161" t="s">
        <v>815</v>
      </c>
      <c r="L161" t="s">
        <v>3322</v>
      </c>
      <c r="M161" t="s">
        <v>3323</v>
      </c>
      <c r="N161" t="s">
        <v>637</v>
      </c>
      <c r="O161" t="s">
        <v>664</v>
      </c>
      <c r="P161" t="s">
        <v>23</v>
      </c>
      <c r="Q161" t="s">
        <v>665</v>
      </c>
      <c r="R161" t="s">
        <v>638</v>
      </c>
      <c r="S161" t="s">
        <v>3324</v>
      </c>
      <c r="T161" t="s">
        <v>3323</v>
      </c>
    </row>
    <row r="162" spans="1:20" x14ac:dyDescent="0.25">
      <c r="A162" t="s">
        <v>147</v>
      </c>
      <c r="B162" t="s">
        <v>148</v>
      </c>
      <c r="C162">
        <v>50</v>
      </c>
      <c r="D162">
        <v>6</v>
      </c>
      <c r="E162" t="s">
        <v>3325</v>
      </c>
      <c r="F162">
        <v>200</v>
      </c>
      <c r="G162">
        <v>0</v>
      </c>
      <c r="H162" t="s">
        <v>636</v>
      </c>
      <c r="I162" t="s">
        <v>3326</v>
      </c>
      <c r="J162" t="s">
        <v>1987</v>
      </c>
      <c r="K162" t="s">
        <v>637</v>
      </c>
      <c r="L162" t="s">
        <v>638</v>
      </c>
      <c r="M162" t="s">
        <v>3327</v>
      </c>
      <c r="N162" t="s">
        <v>637</v>
      </c>
      <c r="O162" t="s">
        <v>639</v>
      </c>
      <c r="P162" t="s">
        <v>5</v>
      </c>
      <c r="Q162" t="s">
        <v>640</v>
      </c>
      <c r="R162" t="s">
        <v>638</v>
      </c>
      <c r="S162" t="s">
        <v>3328</v>
      </c>
      <c r="T162" t="s">
        <v>3329</v>
      </c>
    </row>
    <row r="163" spans="1:20" x14ac:dyDescent="0.25">
      <c r="A163" t="s">
        <v>22</v>
      </c>
      <c r="B163" t="s">
        <v>27</v>
      </c>
      <c r="C163">
        <v>116</v>
      </c>
      <c r="D163">
        <v>1</v>
      </c>
      <c r="E163" t="s">
        <v>3330</v>
      </c>
      <c r="F163">
        <v>269</v>
      </c>
      <c r="G163">
        <v>0</v>
      </c>
      <c r="H163" t="s">
        <v>645</v>
      </c>
      <c r="I163" t="s">
        <v>2825</v>
      </c>
      <c r="J163" t="s">
        <v>3331</v>
      </c>
      <c r="K163" t="s">
        <v>3332</v>
      </c>
      <c r="L163" t="s">
        <v>2087</v>
      </c>
      <c r="M163" t="s">
        <v>3329</v>
      </c>
      <c r="N163" t="s">
        <v>637</v>
      </c>
      <c r="O163" t="s">
        <v>646</v>
      </c>
      <c r="P163" t="s">
        <v>26</v>
      </c>
      <c r="Q163" t="s">
        <v>647</v>
      </c>
      <c r="R163" t="s">
        <v>638</v>
      </c>
      <c r="S163" t="s">
        <v>3333</v>
      </c>
      <c r="T163" t="s">
        <v>3329</v>
      </c>
    </row>
    <row r="164" spans="1:20" x14ac:dyDescent="0.25">
      <c r="A164" t="s">
        <v>240</v>
      </c>
      <c r="B164" t="s">
        <v>246</v>
      </c>
      <c r="C164">
        <v>163</v>
      </c>
      <c r="D164">
        <v>1</v>
      </c>
      <c r="E164" t="s">
        <v>3330</v>
      </c>
      <c r="F164">
        <v>269</v>
      </c>
      <c r="G164">
        <v>0</v>
      </c>
      <c r="H164" t="s">
        <v>645</v>
      </c>
      <c r="I164" t="s">
        <v>2825</v>
      </c>
      <c r="J164" t="s">
        <v>3331</v>
      </c>
      <c r="K164" t="s">
        <v>3332</v>
      </c>
      <c r="L164" t="s">
        <v>2087</v>
      </c>
      <c r="M164" t="s">
        <v>3329</v>
      </c>
      <c r="N164" t="s">
        <v>637</v>
      </c>
      <c r="O164" t="s">
        <v>646</v>
      </c>
      <c r="P164" t="s">
        <v>26</v>
      </c>
      <c r="Q164" t="s">
        <v>647</v>
      </c>
      <c r="R164" t="s">
        <v>638</v>
      </c>
      <c r="S164" t="s">
        <v>3333</v>
      </c>
      <c r="T164" t="s">
        <v>3329</v>
      </c>
    </row>
    <row r="165" spans="1:20" x14ac:dyDescent="0.25">
      <c r="A165" t="s">
        <v>241</v>
      </c>
      <c r="B165" t="s">
        <v>2799</v>
      </c>
      <c r="C165">
        <v>92.65</v>
      </c>
      <c r="D165">
        <v>1</v>
      </c>
      <c r="E165" t="s">
        <v>3334</v>
      </c>
      <c r="F165">
        <v>92.65</v>
      </c>
      <c r="G165">
        <v>0</v>
      </c>
      <c r="H165" t="s">
        <v>645</v>
      </c>
      <c r="I165" t="s">
        <v>3335</v>
      </c>
      <c r="J165" t="s">
        <v>3336</v>
      </c>
      <c r="K165" t="s">
        <v>3337</v>
      </c>
      <c r="L165" t="s">
        <v>3338</v>
      </c>
      <c r="M165" t="s">
        <v>3339</v>
      </c>
      <c r="N165" t="s">
        <v>637</v>
      </c>
      <c r="O165" t="s">
        <v>664</v>
      </c>
      <c r="P165" t="s">
        <v>23</v>
      </c>
      <c r="Q165" t="s">
        <v>665</v>
      </c>
      <c r="R165" t="s">
        <v>638</v>
      </c>
      <c r="S165" t="s">
        <v>637</v>
      </c>
      <c r="T165" t="s">
        <v>3339</v>
      </c>
    </row>
    <row r="166" spans="1:20" x14ac:dyDescent="0.25">
      <c r="A166" t="s">
        <v>241</v>
      </c>
      <c r="B166" t="s">
        <v>2799</v>
      </c>
      <c r="C166">
        <v>93.74</v>
      </c>
      <c r="D166">
        <v>1</v>
      </c>
      <c r="E166" t="s">
        <v>3340</v>
      </c>
      <c r="F166">
        <v>102.24</v>
      </c>
      <c r="G166">
        <v>8.5</v>
      </c>
      <c r="H166" t="s">
        <v>645</v>
      </c>
      <c r="I166" t="s">
        <v>3341</v>
      </c>
      <c r="J166" t="s">
        <v>3342</v>
      </c>
      <c r="K166" t="s">
        <v>3343</v>
      </c>
      <c r="L166" t="s">
        <v>3344</v>
      </c>
      <c r="M166" t="s">
        <v>3339</v>
      </c>
      <c r="N166" t="s">
        <v>637</v>
      </c>
      <c r="O166" t="s">
        <v>664</v>
      </c>
      <c r="P166" t="s">
        <v>23</v>
      </c>
      <c r="Q166" t="s">
        <v>665</v>
      </c>
      <c r="R166" t="s">
        <v>638</v>
      </c>
      <c r="S166" t="s">
        <v>637</v>
      </c>
      <c r="T166" t="s">
        <v>3339</v>
      </c>
    </row>
    <row r="167" spans="1:20" x14ac:dyDescent="0.25">
      <c r="A167" t="s">
        <v>147</v>
      </c>
      <c r="B167" t="s">
        <v>148</v>
      </c>
      <c r="C167">
        <v>33.333333333333336</v>
      </c>
      <c r="D167">
        <v>3</v>
      </c>
      <c r="E167" t="s">
        <v>3345</v>
      </c>
      <c r="F167">
        <v>37.83</v>
      </c>
      <c r="G167">
        <v>0</v>
      </c>
      <c r="H167" t="s">
        <v>645</v>
      </c>
      <c r="I167" t="s">
        <v>3346</v>
      </c>
      <c r="J167" t="s">
        <v>3347</v>
      </c>
      <c r="K167" t="s">
        <v>1888</v>
      </c>
      <c r="L167" t="s">
        <v>3348</v>
      </c>
      <c r="M167" t="s">
        <v>3339</v>
      </c>
      <c r="N167" t="s">
        <v>637</v>
      </c>
      <c r="O167" t="s">
        <v>664</v>
      </c>
      <c r="P167" t="s">
        <v>23</v>
      </c>
      <c r="Q167" t="s">
        <v>665</v>
      </c>
      <c r="R167" t="s">
        <v>638</v>
      </c>
      <c r="S167" t="s">
        <v>637</v>
      </c>
      <c r="T167" t="s">
        <v>3339</v>
      </c>
    </row>
    <row r="168" spans="1:20" x14ac:dyDescent="0.25">
      <c r="A168" t="s">
        <v>22</v>
      </c>
      <c r="B168" t="s">
        <v>27</v>
      </c>
      <c r="C168">
        <v>69.900000000000006</v>
      </c>
      <c r="D168">
        <v>10</v>
      </c>
      <c r="E168" t="s">
        <v>3349</v>
      </c>
      <c r="F168">
        <v>762</v>
      </c>
      <c r="G168">
        <v>37</v>
      </c>
      <c r="H168" t="s">
        <v>645</v>
      </c>
      <c r="I168" t="s">
        <v>3350</v>
      </c>
      <c r="J168" t="s">
        <v>3351</v>
      </c>
      <c r="K168" t="s">
        <v>3352</v>
      </c>
      <c r="L168" t="s">
        <v>3353</v>
      </c>
      <c r="M168" t="s">
        <v>3339</v>
      </c>
      <c r="N168" t="s">
        <v>637</v>
      </c>
      <c r="O168" t="s">
        <v>664</v>
      </c>
      <c r="P168" t="s">
        <v>23</v>
      </c>
      <c r="Q168" t="s">
        <v>665</v>
      </c>
      <c r="R168" t="s">
        <v>638</v>
      </c>
      <c r="S168" t="s">
        <v>637</v>
      </c>
      <c r="T168" t="s">
        <v>3339</v>
      </c>
    </row>
    <row r="169" spans="1:20" x14ac:dyDescent="0.25">
      <c r="A169" t="s">
        <v>239</v>
      </c>
      <c r="B169" t="s">
        <v>2799</v>
      </c>
      <c r="C169">
        <v>109</v>
      </c>
      <c r="D169">
        <v>1</v>
      </c>
      <c r="E169" t="s">
        <v>3354</v>
      </c>
      <c r="F169">
        <v>116</v>
      </c>
      <c r="G169">
        <v>7</v>
      </c>
      <c r="H169" t="s">
        <v>645</v>
      </c>
      <c r="I169" t="s">
        <v>3355</v>
      </c>
      <c r="J169" t="s">
        <v>3356</v>
      </c>
      <c r="K169" t="s">
        <v>718</v>
      </c>
      <c r="L169" t="s">
        <v>3357</v>
      </c>
      <c r="M169" t="s">
        <v>3339</v>
      </c>
      <c r="N169" t="s">
        <v>637</v>
      </c>
      <c r="O169" t="s">
        <v>664</v>
      </c>
      <c r="P169" t="s">
        <v>23</v>
      </c>
      <c r="Q169" t="s">
        <v>665</v>
      </c>
      <c r="R169" t="s">
        <v>638</v>
      </c>
      <c r="S169" t="s">
        <v>637</v>
      </c>
      <c r="T169" t="s">
        <v>3339</v>
      </c>
    </row>
    <row r="170" spans="1:20" x14ac:dyDescent="0.25">
      <c r="A170" t="s">
        <v>239</v>
      </c>
      <c r="B170" t="s">
        <v>2799</v>
      </c>
      <c r="C170">
        <v>109</v>
      </c>
      <c r="D170">
        <v>1</v>
      </c>
      <c r="E170" t="s">
        <v>3358</v>
      </c>
      <c r="F170">
        <v>227</v>
      </c>
      <c r="G170">
        <v>9</v>
      </c>
      <c r="H170" t="s">
        <v>645</v>
      </c>
      <c r="I170" t="s">
        <v>3359</v>
      </c>
      <c r="J170" t="s">
        <v>3360</v>
      </c>
      <c r="K170" t="s">
        <v>3361</v>
      </c>
      <c r="L170" t="s">
        <v>3362</v>
      </c>
      <c r="M170" t="s">
        <v>3339</v>
      </c>
      <c r="N170" t="s">
        <v>637</v>
      </c>
      <c r="O170" t="s">
        <v>664</v>
      </c>
      <c r="P170" t="s">
        <v>23</v>
      </c>
      <c r="Q170" t="s">
        <v>665</v>
      </c>
      <c r="R170" t="s">
        <v>638</v>
      </c>
      <c r="S170" t="s">
        <v>637</v>
      </c>
      <c r="T170" t="s">
        <v>3339</v>
      </c>
    </row>
    <row r="171" spans="1:20" x14ac:dyDescent="0.25">
      <c r="A171" t="s">
        <v>241</v>
      </c>
      <c r="B171" t="s">
        <v>2799</v>
      </c>
      <c r="C171">
        <v>109</v>
      </c>
      <c r="D171">
        <v>1</v>
      </c>
      <c r="E171" t="s">
        <v>3358</v>
      </c>
      <c r="F171">
        <v>227</v>
      </c>
      <c r="G171">
        <v>9</v>
      </c>
      <c r="H171" t="s">
        <v>645</v>
      </c>
      <c r="I171" t="s">
        <v>3359</v>
      </c>
      <c r="J171" t="s">
        <v>3360</v>
      </c>
      <c r="K171" t="s">
        <v>3361</v>
      </c>
      <c r="L171" t="s">
        <v>3362</v>
      </c>
      <c r="M171" t="s">
        <v>3339</v>
      </c>
      <c r="N171" t="s">
        <v>637</v>
      </c>
      <c r="O171" t="s">
        <v>664</v>
      </c>
      <c r="P171" t="s">
        <v>23</v>
      </c>
      <c r="Q171" t="s">
        <v>665</v>
      </c>
      <c r="R171" t="s">
        <v>638</v>
      </c>
      <c r="S171" t="s">
        <v>637</v>
      </c>
      <c r="T171" t="s">
        <v>3339</v>
      </c>
    </row>
    <row r="172" spans="1:20" x14ac:dyDescent="0.25">
      <c r="A172" t="s">
        <v>239</v>
      </c>
      <c r="B172" t="s">
        <v>2799</v>
      </c>
      <c r="C172">
        <v>103.55</v>
      </c>
      <c r="D172">
        <v>1</v>
      </c>
      <c r="E172" t="s">
        <v>3363</v>
      </c>
      <c r="F172">
        <v>110.55</v>
      </c>
      <c r="G172">
        <v>7</v>
      </c>
      <c r="H172" t="s">
        <v>645</v>
      </c>
      <c r="I172" t="s">
        <v>3364</v>
      </c>
      <c r="J172" t="s">
        <v>3365</v>
      </c>
      <c r="K172" t="s">
        <v>718</v>
      </c>
      <c r="L172" t="s">
        <v>3366</v>
      </c>
      <c r="M172" t="s">
        <v>3339</v>
      </c>
      <c r="N172" t="s">
        <v>637</v>
      </c>
      <c r="O172" t="s">
        <v>664</v>
      </c>
      <c r="P172" t="s">
        <v>23</v>
      </c>
      <c r="Q172" t="s">
        <v>665</v>
      </c>
      <c r="R172" t="s">
        <v>638</v>
      </c>
      <c r="S172" t="s">
        <v>637</v>
      </c>
      <c r="T172" t="s">
        <v>3339</v>
      </c>
    </row>
    <row r="173" spans="1:20" x14ac:dyDescent="0.25">
      <c r="A173" t="s">
        <v>240</v>
      </c>
      <c r="B173" t="s">
        <v>2799</v>
      </c>
      <c r="C173">
        <v>109</v>
      </c>
      <c r="D173">
        <v>1</v>
      </c>
      <c r="E173" t="s">
        <v>3367</v>
      </c>
      <c r="F173">
        <v>256.61</v>
      </c>
      <c r="G173">
        <v>38.61</v>
      </c>
      <c r="H173" t="s">
        <v>645</v>
      </c>
      <c r="I173" t="s">
        <v>3368</v>
      </c>
      <c r="J173" t="s">
        <v>3369</v>
      </c>
      <c r="K173" t="s">
        <v>3370</v>
      </c>
      <c r="L173" t="s">
        <v>3371</v>
      </c>
      <c r="M173" t="s">
        <v>3339</v>
      </c>
      <c r="N173" t="s">
        <v>637</v>
      </c>
      <c r="O173" t="s">
        <v>664</v>
      </c>
      <c r="P173" t="s">
        <v>23</v>
      </c>
      <c r="Q173" t="s">
        <v>665</v>
      </c>
      <c r="R173" t="s">
        <v>638</v>
      </c>
      <c r="S173" t="s">
        <v>637</v>
      </c>
      <c r="T173" t="s">
        <v>3339</v>
      </c>
    </row>
    <row r="174" spans="1:20" x14ac:dyDescent="0.25">
      <c r="A174" t="s">
        <v>239</v>
      </c>
      <c r="B174" t="s">
        <v>2799</v>
      </c>
      <c r="C174">
        <v>109</v>
      </c>
      <c r="D174">
        <v>1</v>
      </c>
      <c r="E174" t="s">
        <v>3367</v>
      </c>
      <c r="F174">
        <v>256.61</v>
      </c>
      <c r="G174">
        <v>38.61</v>
      </c>
      <c r="H174" t="s">
        <v>645</v>
      </c>
      <c r="I174" t="s">
        <v>3368</v>
      </c>
      <c r="J174" t="s">
        <v>3369</v>
      </c>
      <c r="K174" t="s">
        <v>3370</v>
      </c>
      <c r="L174" t="s">
        <v>3371</v>
      </c>
      <c r="M174" t="s">
        <v>3339</v>
      </c>
      <c r="N174" t="s">
        <v>637</v>
      </c>
      <c r="O174" t="s">
        <v>664</v>
      </c>
      <c r="P174" t="s">
        <v>23</v>
      </c>
      <c r="Q174" t="s">
        <v>665</v>
      </c>
      <c r="R174" t="s">
        <v>638</v>
      </c>
      <c r="S174" t="s">
        <v>637</v>
      </c>
      <c r="T174" t="s">
        <v>3339</v>
      </c>
    </row>
    <row r="175" spans="1:20" x14ac:dyDescent="0.25">
      <c r="A175" t="s">
        <v>600</v>
      </c>
      <c r="B175" t="s">
        <v>2799</v>
      </c>
      <c r="C175">
        <v>95.7</v>
      </c>
      <c r="D175">
        <v>2</v>
      </c>
      <c r="E175" t="s">
        <v>3372</v>
      </c>
      <c r="F175">
        <v>198.4</v>
      </c>
      <c r="G175">
        <v>7</v>
      </c>
      <c r="H175" t="s">
        <v>645</v>
      </c>
      <c r="I175" t="s">
        <v>3373</v>
      </c>
      <c r="J175" t="s">
        <v>3374</v>
      </c>
      <c r="K175" t="s">
        <v>3375</v>
      </c>
      <c r="L175" t="s">
        <v>3376</v>
      </c>
      <c r="M175" t="s">
        <v>3339</v>
      </c>
      <c r="N175" t="s">
        <v>637</v>
      </c>
      <c r="O175" t="s">
        <v>664</v>
      </c>
      <c r="P175" t="s">
        <v>23</v>
      </c>
      <c r="Q175" t="s">
        <v>665</v>
      </c>
      <c r="R175" t="s">
        <v>638</v>
      </c>
      <c r="S175" t="s">
        <v>637</v>
      </c>
      <c r="T175" t="s">
        <v>3339</v>
      </c>
    </row>
    <row r="176" spans="1:20" x14ac:dyDescent="0.25">
      <c r="A176" t="s">
        <v>239</v>
      </c>
      <c r="B176" t="s">
        <v>2799</v>
      </c>
      <c r="C176">
        <v>109</v>
      </c>
      <c r="D176">
        <v>2</v>
      </c>
      <c r="E176" t="s">
        <v>3377</v>
      </c>
      <c r="F176">
        <v>226.5</v>
      </c>
      <c r="G176">
        <v>8.5</v>
      </c>
      <c r="H176" t="s">
        <v>645</v>
      </c>
      <c r="I176" t="s">
        <v>3378</v>
      </c>
      <c r="J176" t="s">
        <v>3379</v>
      </c>
      <c r="K176" t="s">
        <v>3380</v>
      </c>
      <c r="L176" t="s">
        <v>3381</v>
      </c>
      <c r="M176" t="s">
        <v>3339</v>
      </c>
      <c r="N176" t="s">
        <v>637</v>
      </c>
      <c r="O176" t="s">
        <v>664</v>
      </c>
      <c r="P176" t="s">
        <v>23</v>
      </c>
      <c r="Q176" t="s">
        <v>665</v>
      </c>
      <c r="R176" t="s">
        <v>638</v>
      </c>
      <c r="S176" t="s">
        <v>637</v>
      </c>
      <c r="T176" t="s">
        <v>3339</v>
      </c>
    </row>
    <row r="177" spans="1:20" x14ac:dyDescent="0.25">
      <c r="A177" t="s">
        <v>600</v>
      </c>
      <c r="B177" t="s">
        <v>3382</v>
      </c>
      <c r="C177">
        <v>103.8</v>
      </c>
      <c r="D177">
        <v>1</v>
      </c>
      <c r="E177" t="s">
        <v>3383</v>
      </c>
      <c r="F177">
        <v>214.6</v>
      </c>
      <c r="G177">
        <v>7</v>
      </c>
      <c r="H177" t="s">
        <v>645</v>
      </c>
      <c r="I177" t="s">
        <v>3384</v>
      </c>
      <c r="J177" t="s">
        <v>3385</v>
      </c>
      <c r="K177" t="s">
        <v>1960</v>
      </c>
      <c r="L177" t="s">
        <v>3386</v>
      </c>
      <c r="M177" t="s">
        <v>3339</v>
      </c>
      <c r="N177" t="s">
        <v>637</v>
      </c>
      <c r="O177" t="s">
        <v>664</v>
      </c>
      <c r="P177" t="s">
        <v>23</v>
      </c>
      <c r="Q177" t="s">
        <v>665</v>
      </c>
      <c r="R177" t="s">
        <v>638</v>
      </c>
      <c r="S177" t="s">
        <v>3387</v>
      </c>
      <c r="T177" t="s">
        <v>3339</v>
      </c>
    </row>
    <row r="178" spans="1:20" x14ac:dyDescent="0.25">
      <c r="A178" t="s">
        <v>239</v>
      </c>
      <c r="B178" t="s">
        <v>3382</v>
      </c>
      <c r="C178">
        <v>103.8</v>
      </c>
      <c r="D178">
        <v>1</v>
      </c>
      <c r="E178" t="s">
        <v>3383</v>
      </c>
      <c r="F178">
        <v>214.6</v>
      </c>
      <c r="G178">
        <v>7</v>
      </c>
      <c r="H178" t="s">
        <v>645</v>
      </c>
      <c r="I178" t="s">
        <v>3384</v>
      </c>
      <c r="J178" t="s">
        <v>3385</v>
      </c>
      <c r="K178" t="s">
        <v>1960</v>
      </c>
      <c r="L178" t="s">
        <v>3386</v>
      </c>
      <c r="M178" t="s">
        <v>3339</v>
      </c>
      <c r="N178" t="s">
        <v>637</v>
      </c>
      <c r="O178" t="s">
        <v>664</v>
      </c>
      <c r="P178" t="s">
        <v>23</v>
      </c>
      <c r="Q178" t="s">
        <v>665</v>
      </c>
      <c r="R178" t="s">
        <v>638</v>
      </c>
      <c r="S178" t="s">
        <v>3387</v>
      </c>
      <c r="T178" t="s">
        <v>3339</v>
      </c>
    </row>
    <row r="179" spans="1:20" x14ac:dyDescent="0.25">
      <c r="A179" t="s">
        <v>241</v>
      </c>
      <c r="B179" t="s">
        <v>2799</v>
      </c>
      <c r="C179">
        <v>103.55</v>
      </c>
      <c r="D179">
        <v>1</v>
      </c>
      <c r="E179" t="s">
        <v>3388</v>
      </c>
      <c r="F179">
        <v>395.1</v>
      </c>
      <c r="G179">
        <v>0</v>
      </c>
      <c r="H179" t="s">
        <v>645</v>
      </c>
      <c r="I179" t="s">
        <v>3389</v>
      </c>
      <c r="J179" t="s">
        <v>3390</v>
      </c>
      <c r="K179" t="s">
        <v>3391</v>
      </c>
      <c r="L179" t="s">
        <v>3392</v>
      </c>
      <c r="M179" t="s">
        <v>3339</v>
      </c>
      <c r="N179" t="s">
        <v>637</v>
      </c>
      <c r="O179" t="s">
        <v>664</v>
      </c>
      <c r="P179" t="s">
        <v>23</v>
      </c>
      <c r="Q179" t="s">
        <v>665</v>
      </c>
      <c r="R179" t="s">
        <v>638</v>
      </c>
      <c r="S179" t="s">
        <v>3393</v>
      </c>
      <c r="T179" t="s">
        <v>3339</v>
      </c>
    </row>
    <row r="180" spans="1:20" x14ac:dyDescent="0.25">
      <c r="A180" t="s">
        <v>600</v>
      </c>
      <c r="B180" t="s">
        <v>2799</v>
      </c>
      <c r="C180">
        <v>103.55</v>
      </c>
      <c r="D180">
        <v>1</v>
      </c>
      <c r="E180" t="s">
        <v>3388</v>
      </c>
      <c r="F180">
        <v>395.1</v>
      </c>
      <c r="G180">
        <v>0</v>
      </c>
      <c r="H180" t="s">
        <v>645</v>
      </c>
      <c r="I180" t="s">
        <v>3389</v>
      </c>
      <c r="J180" t="s">
        <v>3390</v>
      </c>
      <c r="K180" t="s">
        <v>3391</v>
      </c>
      <c r="L180" t="s">
        <v>3392</v>
      </c>
      <c r="M180" t="s">
        <v>3339</v>
      </c>
      <c r="N180" t="s">
        <v>637</v>
      </c>
      <c r="O180" t="s">
        <v>664</v>
      </c>
      <c r="P180" t="s">
        <v>23</v>
      </c>
      <c r="Q180" t="s">
        <v>665</v>
      </c>
      <c r="R180" t="s">
        <v>638</v>
      </c>
      <c r="S180" t="s">
        <v>3393</v>
      </c>
      <c r="T180" t="s">
        <v>3339</v>
      </c>
    </row>
    <row r="181" spans="1:20" x14ac:dyDescent="0.25">
      <c r="A181" t="s">
        <v>14</v>
      </c>
      <c r="B181" t="s">
        <v>15</v>
      </c>
      <c r="C181">
        <v>54.5</v>
      </c>
      <c r="D181">
        <v>2</v>
      </c>
      <c r="E181" t="s">
        <v>3388</v>
      </c>
      <c r="F181">
        <v>395.1</v>
      </c>
      <c r="G181">
        <v>0</v>
      </c>
      <c r="H181" t="s">
        <v>645</v>
      </c>
      <c r="I181" t="s">
        <v>3389</v>
      </c>
      <c r="J181" t="s">
        <v>3390</v>
      </c>
      <c r="K181" t="s">
        <v>3391</v>
      </c>
      <c r="L181" t="s">
        <v>3392</v>
      </c>
      <c r="M181" t="s">
        <v>3339</v>
      </c>
      <c r="N181" t="s">
        <v>637</v>
      </c>
      <c r="O181" t="s">
        <v>664</v>
      </c>
      <c r="P181" t="s">
        <v>23</v>
      </c>
      <c r="Q181" t="s">
        <v>665</v>
      </c>
      <c r="R181" t="s">
        <v>638</v>
      </c>
      <c r="S181" t="s">
        <v>3393</v>
      </c>
      <c r="T181" t="s">
        <v>3339</v>
      </c>
    </row>
    <row r="182" spans="1:20" x14ac:dyDescent="0.25">
      <c r="A182" t="s">
        <v>18</v>
      </c>
      <c r="B182" t="s">
        <v>19</v>
      </c>
      <c r="C182">
        <v>66.666666666666671</v>
      </c>
      <c r="D182">
        <v>3</v>
      </c>
      <c r="E182" t="s">
        <v>3388</v>
      </c>
      <c r="F182">
        <v>395.1</v>
      </c>
      <c r="G182">
        <v>0</v>
      </c>
      <c r="H182" t="s">
        <v>645</v>
      </c>
      <c r="I182" t="s">
        <v>3389</v>
      </c>
      <c r="J182" t="s">
        <v>3390</v>
      </c>
      <c r="K182" t="s">
        <v>3391</v>
      </c>
      <c r="L182" t="s">
        <v>3392</v>
      </c>
      <c r="M182" t="s">
        <v>3339</v>
      </c>
      <c r="N182" t="s">
        <v>637</v>
      </c>
      <c r="O182" t="s">
        <v>664</v>
      </c>
      <c r="P182" t="s">
        <v>23</v>
      </c>
      <c r="Q182" t="s">
        <v>665</v>
      </c>
      <c r="R182" t="s">
        <v>638</v>
      </c>
      <c r="S182" t="s">
        <v>3393</v>
      </c>
      <c r="T182" t="s">
        <v>3339</v>
      </c>
    </row>
    <row r="183" spans="1:20" x14ac:dyDescent="0.25">
      <c r="A183" t="s">
        <v>22</v>
      </c>
      <c r="B183" t="s">
        <v>213</v>
      </c>
      <c r="C183">
        <v>55.15</v>
      </c>
      <c r="D183">
        <v>1</v>
      </c>
      <c r="E183" t="s">
        <v>3394</v>
      </c>
      <c r="F183">
        <v>65.150000000000006</v>
      </c>
      <c r="G183">
        <v>10</v>
      </c>
      <c r="H183" t="s">
        <v>663</v>
      </c>
      <c r="I183" t="s">
        <v>3395</v>
      </c>
      <c r="J183" t="s">
        <v>3396</v>
      </c>
      <c r="K183" t="s">
        <v>3397</v>
      </c>
      <c r="L183" t="s">
        <v>3398</v>
      </c>
      <c r="M183" t="s">
        <v>3399</v>
      </c>
      <c r="N183" t="s">
        <v>637</v>
      </c>
      <c r="O183" t="s">
        <v>664</v>
      </c>
      <c r="P183" t="s">
        <v>23</v>
      </c>
      <c r="Q183" t="s">
        <v>665</v>
      </c>
      <c r="R183" t="s">
        <v>638</v>
      </c>
      <c r="S183" t="s">
        <v>3400</v>
      </c>
      <c r="T183" t="s">
        <v>3399</v>
      </c>
    </row>
    <row r="184" spans="1:20" x14ac:dyDescent="0.25">
      <c r="A184" t="s">
        <v>18</v>
      </c>
      <c r="B184" t="s">
        <v>19</v>
      </c>
      <c r="C184">
        <v>66.666666666666671</v>
      </c>
      <c r="D184">
        <v>3</v>
      </c>
      <c r="E184" t="s">
        <v>3401</v>
      </c>
      <c r="F184">
        <v>167</v>
      </c>
      <c r="G184">
        <v>38</v>
      </c>
      <c r="H184" t="s">
        <v>636</v>
      </c>
      <c r="I184" t="s">
        <v>3146</v>
      </c>
      <c r="J184" t="s">
        <v>1872</v>
      </c>
      <c r="K184" t="s">
        <v>637</v>
      </c>
      <c r="L184" t="s">
        <v>638</v>
      </c>
      <c r="M184" t="s">
        <v>3402</v>
      </c>
      <c r="N184" t="s">
        <v>637</v>
      </c>
      <c r="O184" t="s">
        <v>639</v>
      </c>
      <c r="P184" t="s">
        <v>5</v>
      </c>
      <c r="Q184" t="s">
        <v>640</v>
      </c>
      <c r="R184" t="s">
        <v>638</v>
      </c>
      <c r="S184" t="s">
        <v>3403</v>
      </c>
      <c r="T184" t="s">
        <v>3402</v>
      </c>
    </row>
    <row r="185" spans="1:20" x14ac:dyDescent="0.25">
      <c r="A185" t="s">
        <v>147</v>
      </c>
      <c r="B185" t="s">
        <v>148</v>
      </c>
      <c r="C185">
        <v>65</v>
      </c>
      <c r="D185">
        <v>9</v>
      </c>
      <c r="E185" t="s">
        <v>3404</v>
      </c>
      <c r="F185">
        <v>272.08999999999997</v>
      </c>
      <c r="G185">
        <v>0</v>
      </c>
      <c r="H185" t="s">
        <v>636</v>
      </c>
      <c r="I185" t="s">
        <v>3405</v>
      </c>
      <c r="J185" t="s">
        <v>662</v>
      </c>
      <c r="K185" t="s">
        <v>637</v>
      </c>
      <c r="L185" t="s">
        <v>638</v>
      </c>
      <c r="M185" t="s">
        <v>3406</v>
      </c>
      <c r="N185" t="s">
        <v>637</v>
      </c>
      <c r="O185" t="s">
        <v>639</v>
      </c>
      <c r="P185" t="s">
        <v>5</v>
      </c>
      <c r="Q185" t="s">
        <v>640</v>
      </c>
      <c r="R185" t="s">
        <v>638</v>
      </c>
      <c r="S185" t="s">
        <v>3407</v>
      </c>
      <c r="T185" t="s">
        <v>3406</v>
      </c>
    </row>
    <row r="186" spans="1:20" x14ac:dyDescent="0.25">
      <c r="A186" t="s">
        <v>516</v>
      </c>
      <c r="B186" t="s">
        <v>120</v>
      </c>
      <c r="C186">
        <v>71</v>
      </c>
      <c r="D186">
        <v>1</v>
      </c>
      <c r="E186" t="s">
        <v>3408</v>
      </c>
      <c r="F186">
        <v>131</v>
      </c>
      <c r="G186">
        <v>60</v>
      </c>
      <c r="H186" t="s">
        <v>645</v>
      </c>
      <c r="I186" t="s">
        <v>3409</v>
      </c>
      <c r="J186" t="s">
        <v>3410</v>
      </c>
      <c r="K186" t="s">
        <v>710</v>
      </c>
      <c r="L186" t="s">
        <v>796</v>
      </c>
      <c r="M186" t="s">
        <v>3411</v>
      </c>
      <c r="N186" t="s">
        <v>637</v>
      </c>
      <c r="O186" t="s">
        <v>646</v>
      </c>
      <c r="P186" t="s">
        <v>26</v>
      </c>
      <c r="Q186" t="s">
        <v>647</v>
      </c>
      <c r="R186" t="s">
        <v>638</v>
      </c>
      <c r="S186" t="s">
        <v>3412</v>
      </c>
      <c r="T186" t="s">
        <v>3411</v>
      </c>
    </row>
    <row r="187" spans="1:20" x14ac:dyDescent="0.25">
      <c r="A187" t="s">
        <v>147</v>
      </c>
      <c r="B187" t="s">
        <v>148</v>
      </c>
      <c r="C187">
        <v>33.333333333333336</v>
      </c>
      <c r="D187">
        <v>6</v>
      </c>
      <c r="E187" t="s">
        <v>3413</v>
      </c>
      <c r="F187">
        <v>240</v>
      </c>
      <c r="G187">
        <v>0</v>
      </c>
      <c r="H187" t="s">
        <v>645</v>
      </c>
      <c r="I187" t="s">
        <v>2855</v>
      </c>
      <c r="J187" t="s">
        <v>3414</v>
      </c>
      <c r="K187" t="s">
        <v>3415</v>
      </c>
      <c r="L187" t="s">
        <v>3416</v>
      </c>
      <c r="M187" t="s">
        <v>3417</v>
      </c>
      <c r="N187" t="s">
        <v>637</v>
      </c>
      <c r="O187" t="s">
        <v>646</v>
      </c>
      <c r="P187" t="s">
        <v>26</v>
      </c>
      <c r="Q187" t="s">
        <v>647</v>
      </c>
      <c r="R187" t="s">
        <v>638</v>
      </c>
      <c r="S187" t="s">
        <v>637</v>
      </c>
      <c r="T187" t="s">
        <v>3417</v>
      </c>
    </row>
    <row r="188" spans="1:20" x14ac:dyDescent="0.25">
      <c r="A188" t="s">
        <v>22</v>
      </c>
      <c r="B188" t="s">
        <v>27</v>
      </c>
      <c r="C188">
        <v>120</v>
      </c>
      <c r="D188">
        <v>1</v>
      </c>
      <c r="E188" t="s">
        <v>3418</v>
      </c>
      <c r="F188">
        <v>100</v>
      </c>
      <c r="G188">
        <v>0</v>
      </c>
      <c r="H188" t="s">
        <v>636</v>
      </c>
      <c r="I188" t="s">
        <v>3419</v>
      </c>
      <c r="J188" t="s">
        <v>675</v>
      </c>
      <c r="K188" t="s">
        <v>637</v>
      </c>
      <c r="L188" t="s">
        <v>638</v>
      </c>
      <c r="M188" t="s">
        <v>3420</v>
      </c>
      <c r="N188" t="s">
        <v>637</v>
      </c>
      <c r="O188" t="s">
        <v>643</v>
      </c>
      <c r="P188" t="s">
        <v>5</v>
      </c>
      <c r="Q188" t="s">
        <v>644</v>
      </c>
      <c r="R188" t="s">
        <v>638</v>
      </c>
      <c r="S188" t="s">
        <v>3421</v>
      </c>
      <c r="T188" t="s">
        <v>3420</v>
      </c>
    </row>
    <row r="189" spans="1:20" x14ac:dyDescent="0.25">
      <c r="A189" t="s">
        <v>600</v>
      </c>
      <c r="B189" t="s">
        <v>690</v>
      </c>
      <c r="C189">
        <v>88.29</v>
      </c>
      <c r="D189">
        <v>1</v>
      </c>
      <c r="E189" t="s">
        <v>3422</v>
      </c>
      <c r="F189">
        <v>95.29</v>
      </c>
      <c r="G189">
        <v>7</v>
      </c>
      <c r="H189" t="s">
        <v>663</v>
      </c>
      <c r="I189" t="s">
        <v>3423</v>
      </c>
      <c r="J189" t="s">
        <v>3424</v>
      </c>
      <c r="K189" t="s">
        <v>3425</v>
      </c>
      <c r="L189" t="s">
        <v>3426</v>
      </c>
      <c r="M189" t="s">
        <v>3427</v>
      </c>
      <c r="N189" t="s">
        <v>637</v>
      </c>
      <c r="O189" t="s">
        <v>664</v>
      </c>
      <c r="P189" t="s">
        <v>23</v>
      </c>
      <c r="Q189" t="s">
        <v>665</v>
      </c>
      <c r="R189" t="s">
        <v>638</v>
      </c>
      <c r="S189" t="s">
        <v>3428</v>
      </c>
      <c r="T189" t="s">
        <v>3427</v>
      </c>
    </row>
    <row r="190" spans="1:20" x14ac:dyDescent="0.25">
      <c r="A190" t="s">
        <v>72</v>
      </c>
      <c r="B190" t="s">
        <v>716</v>
      </c>
      <c r="C190">
        <v>50</v>
      </c>
      <c r="D190">
        <v>1</v>
      </c>
      <c r="E190" t="s">
        <v>3429</v>
      </c>
      <c r="F190">
        <v>50</v>
      </c>
      <c r="G190">
        <v>0</v>
      </c>
      <c r="H190" t="s">
        <v>645</v>
      </c>
      <c r="I190" t="s">
        <v>3430</v>
      </c>
      <c r="J190" t="s">
        <v>3431</v>
      </c>
      <c r="K190" t="s">
        <v>3432</v>
      </c>
      <c r="L190" t="s">
        <v>3433</v>
      </c>
      <c r="M190" t="s">
        <v>3434</v>
      </c>
      <c r="N190" t="s">
        <v>637</v>
      </c>
      <c r="O190" t="s">
        <v>646</v>
      </c>
      <c r="P190" t="s">
        <v>26</v>
      </c>
      <c r="Q190" t="s">
        <v>647</v>
      </c>
      <c r="R190" t="s">
        <v>638</v>
      </c>
      <c r="S190" t="s">
        <v>3435</v>
      </c>
      <c r="T190" t="s">
        <v>3436</v>
      </c>
    </row>
    <row r="191" spans="1:20" x14ac:dyDescent="0.25">
      <c r="A191" t="s">
        <v>147</v>
      </c>
      <c r="B191" t="s">
        <v>148</v>
      </c>
      <c r="C191">
        <v>65</v>
      </c>
      <c r="D191">
        <v>9</v>
      </c>
      <c r="E191" t="s">
        <v>3437</v>
      </c>
      <c r="F191">
        <v>399</v>
      </c>
      <c r="G191">
        <v>0</v>
      </c>
      <c r="H191" t="s">
        <v>697</v>
      </c>
      <c r="I191" t="s">
        <v>3438</v>
      </c>
      <c r="J191" t="s">
        <v>3439</v>
      </c>
      <c r="K191" t="s">
        <v>3440</v>
      </c>
      <c r="L191" t="s">
        <v>3441</v>
      </c>
      <c r="M191" t="s">
        <v>3442</v>
      </c>
      <c r="N191" t="s">
        <v>3443</v>
      </c>
      <c r="O191" t="s">
        <v>691</v>
      </c>
      <c r="P191" t="s">
        <v>692</v>
      </c>
      <c r="Q191" t="s">
        <v>693</v>
      </c>
      <c r="R191" t="s">
        <v>638</v>
      </c>
      <c r="S191" t="s">
        <v>3444</v>
      </c>
      <c r="T191" t="s">
        <v>3445</v>
      </c>
    </row>
    <row r="192" spans="1:20" x14ac:dyDescent="0.25">
      <c r="A192" t="s">
        <v>240</v>
      </c>
      <c r="B192" t="s">
        <v>690</v>
      </c>
      <c r="C192">
        <v>81.75</v>
      </c>
      <c r="D192">
        <v>1</v>
      </c>
      <c r="E192" t="s">
        <v>3446</v>
      </c>
      <c r="F192">
        <v>81.75</v>
      </c>
      <c r="G192">
        <v>0</v>
      </c>
      <c r="H192" t="s">
        <v>663</v>
      </c>
      <c r="I192" t="s">
        <v>3447</v>
      </c>
      <c r="J192" t="s">
        <v>3448</v>
      </c>
      <c r="K192" t="s">
        <v>3449</v>
      </c>
      <c r="L192" t="s">
        <v>3450</v>
      </c>
      <c r="M192" t="s">
        <v>3451</v>
      </c>
      <c r="N192" t="s">
        <v>637</v>
      </c>
      <c r="O192" t="s">
        <v>664</v>
      </c>
      <c r="P192" t="s">
        <v>23</v>
      </c>
      <c r="Q192" t="s">
        <v>665</v>
      </c>
      <c r="R192" t="s">
        <v>638</v>
      </c>
      <c r="S192" t="s">
        <v>3452</v>
      </c>
      <c r="T192" t="s">
        <v>3451</v>
      </c>
    </row>
    <row r="193" spans="1:20" x14ac:dyDescent="0.25">
      <c r="A193" t="s">
        <v>147</v>
      </c>
      <c r="B193" t="s">
        <v>148</v>
      </c>
      <c r="C193">
        <v>33.333333333333336</v>
      </c>
      <c r="D193">
        <v>3</v>
      </c>
      <c r="E193" t="s">
        <v>3453</v>
      </c>
      <c r="F193">
        <v>100</v>
      </c>
      <c r="G193">
        <v>0</v>
      </c>
      <c r="H193" t="s">
        <v>655</v>
      </c>
      <c r="I193" t="s">
        <v>3454</v>
      </c>
      <c r="J193" t="s">
        <v>658</v>
      </c>
      <c r="K193" t="s">
        <v>637</v>
      </c>
      <c r="L193" t="s">
        <v>638</v>
      </c>
      <c r="M193" t="s">
        <v>3455</v>
      </c>
      <c r="N193" t="s">
        <v>637</v>
      </c>
      <c r="O193" t="s">
        <v>639</v>
      </c>
      <c r="P193" t="s">
        <v>5</v>
      </c>
      <c r="Q193" t="s">
        <v>640</v>
      </c>
      <c r="R193" t="s">
        <v>638</v>
      </c>
      <c r="S193" t="s">
        <v>3456</v>
      </c>
      <c r="T193" t="s">
        <v>3455</v>
      </c>
    </row>
    <row r="194" spans="1:20" x14ac:dyDescent="0.25">
      <c r="A194" t="s">
        <v>18</v>
      </c>
      <c r="B194" t="s">
        <v>19</v>
      </c>
      <c r="C194">
        <v>66.666666666666671</v>
      </c>
      <c r="D194">
        <v>3</v>
      </c>
      <c r="E194" t="s">
        <v>3457</v>
      </c>
      <c r="F194">
        <v>100</v>
      </c>
      <c r="G194">
        <v>0</v>
      </c>
      <c r="H194" t="s">
        <v>655</v>
      </c>
      <c r="I194" t="s">
        <v>3454</v>
      </c>
      <c r="J194" t="s">
        <v>658</v>
      </c>
      <c r="K194" t="s">
        <v>637</v>
      </c>
      <c r="L194" t="s">
        <v>638</v>
      </c>
      <c r="M194" t="s">
        <v>3458</v>
      </c>
      <c r="N194" t="s">
        <v>637</v>
      </c>
      <c r="O194" t="s">
        <v>639</v>
      </c>
      <c r="P194" t="s">
        <v>5</v>
      </c>
      <c r="Q194" t="s">
        <v>640</v>
      </c>
      <c r="R194" t="s">
        <v>638</v>
      </c>
      <c r="S194" t="s">
        <v>3459</v>
      </c>
      <c r="T194" t="s">
        <v>3458</v>
      </c>
    </row>
    <row r="195" spans="1:20" x14ac:dyDescent="0.25">
      <c r="A195" t="s">
        <v>22</v>
      </c>
      <c r="B195" t="s">
        <v>213</v>
      </c>
      <c r="C195">
        <v>60</v>
      </c>
      <c r="D195">
        <v>2</v>
      </c>
      <c r="E195" t="s">
        <v>3460</v>
      </c>
      <c r="F195">
        <v>127</v>
      </c>
      <c r="G195">
        <v>7</v>
      </c>
      <c r="H195" t="s">
        <v>663</v>
      </c>
      <c r="I195" t="s">
        <v>3461</v>
      </c>
      <c r="J195" t="s">
        <v>3462</v>
      </c>
      <c r="K195" t="s">
        <v>3463</v>
      </c>
      <c r="L195" t="s">
        <v>3464</v>
      </c>
      <c r="M195" t="s">
        <v>3465</v>
      </c>
      <c r="N195" t="s">
        <v>637</v>
      </c>
      <c r="O195" t="s">
        <v>664</v>
      </c>
      <c r="P195" t="s">
        <v>23</v>
      </c>
      <c r="Q195" t="s">
        <v>665</v>
      </c>
      <c r="R195" t="s">
        <v>638</v>
      </c>
      <c r="S195" t="s">
        <v>3466</v>
      </c>
      <c r="T195" t="s">
        <v>3465</v>
      </c>
    </row>
    <row r="196" spans="1:20" x14ac:dyDescent="0.25">
      <c r="A196" t="s">
        <v>22</v>
      </c>
      <c r="B196" t="s">
        <v>27</v>
      </c>
      <c r="C196">
        <v>120</v>
      </c>
      <c r="D196">
        <v>1</v>
      </c>
      <c r="E196" t="s">
        <v>3467</v>
      </c>
      <c r="F196">
        <v>100</v>
      </c>
      <c r="G196">
        <v>0</v>
      </c>
      <c r="H196" t="s">
        <v>636</v>
      </c>
      <c r="I196" t="s">
        <v>2313</v>
      </c>
      <c r="J196" t="s">
        <v>2240</v>
      </c>
      <c r="K196" t="s">
        <v>637</v>
      </c>
      <c r="L196" t="s">
        <v>638</v>
      </c>
      <c r="M196" t="s">
        <v>3468</v>
      </c>
      <c r="N196" t="s">
        <v>637</v>
      </c>
      <c r="O196" t="s">
        <v>643</v>
      </c>
      <c r="P196" t="s">
        <v>5</v>
      </c>
      <c r="Q196" t="s">
        <v>644</v>
      </c>
      <c r="R196" t="s">
        <v>638</v>
      </c>
      <c r="S196" t="s">
        <v>3469</v>
      </c>
      <c r="T196" t="s">
        <v>3470</v>
      </c>
    </row>
    <row r="197" spans="1:20" x14ac:dyDescent="0.25">
      <c r="A197" t="s">
        <v>147</v>
      </c>
      <c r="B197" t="s">
        <v>148</v>
      </c>
      <c r="C197">
        <v>50</v>
      </c>
      <c r="D197">
        <v>6</v>
      </c>
      <c r="E197" t="s">
        <v>3471</v>
      </c>
      <c r="F197">
        <v>576.4</v>
      </c>
      <c r="G197">
        <v>0</v>
      </c>
      <c r="H197" t="s">
        <v>636</v>
      </c>
      <c r="I197" t="s">
        <v>3472</v>
      </c>
      <c r="J197" t="s">
        <v>1827</v>
      </c>
      <c r="K197" t="s">
        <v>637</v>
      </c>
      <c r="L197" t="s">
        <v>638</v>
      </c>
      <c r="M197" t="s">
        <v>3473</v>
      </c>
      <c r="N197" t="s">
        <v>637</v>
      </c>
      <c r="O197" t="s">
        <v>643</v>
      </c>
      <c r="P197" t="s">
        <v>5</v>
      </c>
      <c r="Q197" t="s">
        <v>644</v>
      </c>
      <c r="R197" t="s">
        <v>638</v>
      </c>
      <c r="S197" t="s">
        <v>3474</v>
      </c>
      <c r="T197" t="s">
        <v>3473</v>
      </c>
    </row>
    <row r="198" spans="1:20" x14ac:dyDescent="0.25">
      <c r="A198" t="s">
        <v>18</v>
      </c>
      <c r="B198" t="s">
        <v>19</v>
      </c>
      <c r="C198">
        <v>33</v>
      </c>
      <c r="D198">
        <v>10</v>
      </c>
      <c r="E198" t="s">
        <v>3471</v>
      </c>
      <c r="F198">
        <v>576.4</v>
      </c>
      <c r="G198">
        <v>0</v>
      </c>
      <c r="H198" t="s">
        <v>636</v>
      </c>
      <c r="I198" t="s">
        <v>3472</v>
      </c>
      <c r="J198" t="s">
        <v>1827</v>
      </c>
      <c r="K198" t="s">
        <v>637</v>
      </c>
      <c r="L198" t="s">
        <v>638</v>
      </c>
      <c r="M198" t="s">
        <v>3473</v>
      </c>
      <c r="N198" t="s">
        <v>637</v>
      </c>
      <c r="O198" t="s">
        <v>643</v>
      </c>
      <c r="P198" t="s">
        <v>5</v>
      </c>
      <c r="Q198" t="s">
        <v>644</v>
      </c>
      <c r="R198" t="s">
        <v>638</v>
      </c>
      <c r="S198" t="s">
        <v>3474</v>
      </c>
      <c r="T198" t="s">
        <v>3473</v>
      </c>
    </row>
    <row r="199" spans="1:20" x14ac:dyDescent="0.25">
      <c r="A199" t="s">
        <v>22</v>
      </c>
      <c r="B199" t="s">
        <v>27</v>
      </c>
      <c r="C199">
        <v>66.333333333333329</v>
      </c>
      <c r="D199">
        <v>9</v>
      </c>
      <c r="E199" t="s">
        <v>3475</v>
      </c>
      <c r="F199">
        <v>591</v>
      </c>
      <c r="G199">
        <v>0</v>
      </c>
      <c r="H199" t="s">
        <v>636</v>
      </c>
      <c r="I199" t="s">
        <v>2055</v>
      </c>
      <c r="J199" t="s">
        <v>658</v>
      </c>
      <c r="K199" t="s">
        <v>637</v>
      </c>
      <c r="L199" t="s">
        <v>638</v>
      </c>
      <c r="M199" t="s">
        <v>3476</v>
      </c>
      <c r="N199" t="s">
        <v>637</v>
      </c>
      <c r="O199" t="s">
        <v>643</v>
      </c>
      <c r="P199" t="s">
        <v>5</v>
      </c>
      <c r="Q199" t="s">
        <v>644</v>
      </c>
      <c r="R199" t="s">
        <v>638</v>
      </c>
      <c r="S199" t="s">
        <v>3477</v>
      </c>
      <c r="T199" t="s">
        <v>3476</v>
      </c>
    </row>
    <row r="200" spans="1:20" x14ac:dyDescent="0.25">
      <c r="A200" t="s">
        <v>116</v>
      </c>
      <c r="B200" t="s">
        <v>117</v>
      </c>
      <c r="C200">
        <v>12</v>
      </c>
      <c r="D200">
        <v>20</v>
      </c>
      <c r="E200" t="s">
        <v>3478</v>
      </c>
      <c r="F200">
        <v>540</v>
      </c>
      <c r="G200">
        <v>0</v>
      </c>
      <c r="H200" t="s">
        <v>645</v>
      </c>
      <c r="I200" t="s">
        <v>3479</v>
      </c>
      <c r="J200" t="s">
        <v>3480</v>
      </c>
      <c r="K200" t="s">
        <v>3481</v>
      </c>
      <c r="L200" t="s">
        <v>2839</v>
      </c>
      <c r="M200" t="s">
        <v>3482</v>
      </c>
      <c r="N200" t="s">
        <v>637</v>
      </c>
      <c r="O200" t="s">
        <v>646</v>
      </c>
      <c r="P200" t="s">
        <v>26</v>
      </c>
      <c r="Q200" t="s">
        <v>647</v>
      </c>
      <c r="R200" t="s">
        <v>638</v>
      </c>
      <c r="S200" t="s">
        <v>3483</v>
      </c>
      <c r="T200" t="s">
        <v>3482</v>
      </c>
    </row>
    <row r="201" spans="1:20" x14ac:dyDescent="0.25">
      <c r="A201" t="s">
        <v>116</v>
      </c>
      <c r="B201" t="s">
        <v>117</v>
      </c>
      <c r="C201">
        <v>12</v>
      </c>
      <c r="D201">
        <v>20</v>
      </c>
      <c r="E201" t="s">
        <v>3478</v>
      </c>
      <c r="F201">
        <v>540</v>
      </c>
      <c r="G201">
        <v>0</v>
      </c>
      <c r="H201" t="s">
        <v>645</v>
      </c>
      <c r="I201" t="s">
        <v>3479</v>
      </c>
      <c r="J201" t="s">
        <v>3480</v>
      </c>
      <c r="K201" t="s">
        <v>3481</v>
      </c>
      <c r="L201" t="s">
        <v>2839</v>
      </c>
      <c r="M201" t="s">
        <v>3482</v>
      </c>
      <c r="N201" t="s">
        <v>637</v>
      </c>
      <c r="O201" t="s">
        <v>646</v>
      </c>
      <c r="P201" t="s">
        <v>26</v>
      </c>
      <c r="Q201" t="s">
        <v>647</v>
      </c>
      <c r="R201" t="s">
        <v>638</v>
      </c>
      <c r="S201" t="s">
        <v>3483</v>
      </c>
      <c r="T201" t="s">
        <v>3482</v>
      </c>
    </row>
    <row r="202" spans="1:20" x14ac:dyDescent="0.25">
      <c r="A202" t="s">
        <v>147</v>
      </c>
      <c r="B202" t="s">
        <v>148</v>
      </c>
      <c r="C202">
        <v>50</v>
      </c>
      <c r="D202">
        <v>6</v>
      </c>
      <c r="E202" t="s">
        <v>3484</v>
      </c>
      <c r="F202">
        <v>200</v>
      </c>
      <c r="G202">
        <v>0</v>
      </c>
      <c r="H202" t="s">
        <v>636</v>
      </c>
      <c r="I202" t="s">
        <v>3485</v>
      </c>
      <c r="J202" t="s">
        <v>715</v>
      </c>
      <c r="K202" t="s">
        <v>637</v>
      </c>
      <c r="L202" t="s">
        <v>638</v>
      </c>
      <c r="M202" t="s">
        <v>3486</v>
      </c>
      <c r="N202" t="s">
        <v>637</v>
      </c>
      <c r="O202" t="s">
        <v>639</v>
      </c>
      <c r="P202" t="s">
        <v>5</v>
      </c>
      <c r="Q202" t="s">
        <v>640</v>
      </c>
      <c r="R202" t="s">
        <v>638</v>
      </c>
      <c r="S202" t="s">
        <v>3487</v>
      </c>
      <c r="T202" t="s">
        <v>3486</v>
      </c>
    </row>
    <row r="203" spans="1:20" x14ac:dyDescent="0.25">
      <c r="A203" t="s">
        <v>147</v>
      </c>
      <c r="B203" t="s">
        <v>148</v>
      </c>
      <c r="C203">
        <v>50</v>
      </c>
      <c r="D203">
        <v>6</v>
      </c>
      <c r="E203" t="s">
        <v>3488</v>
      </c>
      <c r="F203">
        <v>200</v>
      </c>
      <c r="G203">
        <v>0</v>
      </c>
      <c r="H203" t="s">
        <v>636</v>
      </c>
      <c r="I203" t="s">
        <v>3489</v>
      </c>
      <c r="J203" t="s">
        <v>671</v>
      </c>
      <c r="K203" t="s">
        <v>637</v>
      </c>
      <c r="L203" t="s">
        <v>638</v>
      </c>
      <c r="M203" t="s">
        <v>3490</v>
      </c>
      <c r="N203" t="s">
        <v>637</v>
      </c>
      <c r="O203" t="s">
        <v>639</v>
      </c>
      <c r="P203" t="s">
        <v>5</v>
      </c>
      <c r="Q203" t="s">
        <v>640</v>
      </c>
      <c r="R203" t="s">
        <v>638</v>
      </c>
      <c r="S203" t="s">
        <v>3491</v>
      </c>
      <c r="T203" t="s">
        <v>3490</v>
      </c>
    </row>
    <row r="204" spans="1:20" x14ac:dyDescent="0.25">
      <c r="A204" t="s">
        <v>147</v>
      </c>
      <c r="B204" t="s">
        <v>148</v>
      </c>
      <c r="C204">
        <v>65</v>
      </c>
      <c r="D204">
        <v>9</v>
      </c>
      <c r="E204" t="s">
        <v>3492</v>
      </c>
      <c r="F204">
        <v>272.08999999999997</v>
      </c>
      <c r="G204">
        <v>0</v>
      </c>
      <c r="H204" t="s">
        <v>636</v>
      </c>
      <c r="I204" t="s">
        <v>3493</v>
      </c>
      <c r="J204" t="s">
        <v>675</v>
      </c>
      <c r="K204" t="s">
        <v>637</v>
      </c>
      <c r="L204" t="s">
        <v>638</v>
      </c>
      <c r="M204" t="s">
        <v>3494</v>
      </c>
      <c r="N204" t="s">
        <v>637</v>
      </c>
      <c r="O204" t="s">
        <v>639</v>
      </c>
      <c r="P204" t="s">
        <v>5</v>
      </c>
      <c r="Q204" t="s">
        <v>640</v>
      </c>
      <c r="R204" t="s">
        <v>638</v>
      </c>
      <c r="S204" t="s">
        <v>3495</v>
      </c>
      <c r="T204" t="s">
        <v>3496</v>
      </c>
    </row>
    <row r="205" spans="1:20" x14ac:dyDescent="0.25">
      <c r="A205" t="s">
        <v>18</v>
      </c>
      <c r="B205" t="s">
        <v>19</v>
      </c>
      <c r="C205">
        <v>66.666666666666671</v>
      </c>
      <c r="D205">
        <v>3</v>
      </c>
      <c r="E205" t="s">
        <v>3497</v>
      </c>
      <c r="F205">
        <v>129</v>
      </c>
      <c r="G205">
        <v>0</v>
      </c>
      <c r="H205" t="s">
        <v>645</v>
      </c>
      <c r="I205" t="s">
        <v>3498</v>
      </c>
      <c r="J205" t="s">
        <v>3499</v>
      </c>
      <c r="K205" t="s">
        <v>847</v>
      </c>
      <c r="L205" t="s">
        <v>2087</v>
      </c>
      <c r="M205" t="s">
        <v>3500</v>
      </c>
      <c r="N205" t="s">
        <v>637</v>
      </c>
      <c r="O205" t="s">
        <v>646</v>
      </c>
      <c r="P205" t="s">
        <v>26</v>
      </c>
      <c r="Q205" t="s">
        <v>647</v>
      </c>
      <c r="R205" t="s">
        <v>638</v>
      </c>
      <c r="S205" t="s">
        <v>3501</v>
      </c>
      <c r="T205" t="s">
        <v>3496</v>
      </c>
    </row>
    <row r="206" spans="1:20" x14ac:dyDescent="0.25">
      <c r="A206" t="s">
        <v>241</v>
      </c>
      <c r="B206" t="s">
        <v>690</v>
      </c>
      <c r="C206">
        <v>77.959999999999994</v>
      </c>
      <c r="D206">
        <v>1</v>
      </c>
      <c r="E206" t="s">
        <v>3502</v>
      </c>
      <c r="F206">
        <v>77.959999999999994</v>
      </c>
      <c r="G206">
        <v>0</v>
      </c>
      <c r="H206" t="s">
        <v>663</v>
      </c>
      <c r="I206" t="s">
        <v>3503</v>
      </c>
      <c r="J206" t="s">
        <v>3504</v>
      </c>
      <c r="K206" t="s">
        <v>3505</v>
      </c>
      <c r="L206" t="s">
        <v>3506</v>
      </c>
      <c r="M206" t="s">
        <v>3494</v>
      </c>
      <c r="N206" t="s">
        <v>637</v>
      </c>
      <c r="O206" t="s">
        <v>664</v>
      </c>
      <c r="P206" t="s">
        <v>23</v>
      </c>
      <c r="Q206" t="s">
        <v>665</v>
      </c>
      <c r="R206" t="s">
        <v>638</v>
      </c>
      <c r="S206" t="s">
        <v>3507</v>
      </c>
      <c r="T206" t="s">
        <v>3494</v>
      </c>
    </row>
    <row r="207" spans="1:20" x14ac:dyDescent="0.25">
      <c r="A207" t="s">
        <v>22</v>
      </c>
      <c r="B207" t="s">
        <v>27</v>
      </c>
      <c r="C207">
        <v>69.900000000000006</v>
      </c>
      <c r="D207">
        <v>10</v>
      </c>
      <c r="E207" t="s">
        <v>3508</v>
      </c>
      <c r="F207">
        <v>800</v>
      </c>
      <c r="G207">
        <v>0</v>
      </c>
      <c r="H207" t="s">
        <v>645</v>
      </c>
      <c r="I207" t="s">
        <v>3509</v>
      </c>
      <c r="J207" t="s">
        <v>3510</v>
      </c>
      <c r="K207" t="s">
        <v>3511</v>
      </c>
      <c r="L207" t="s">
        <v>3512</v>
      </c>
      <c r="M207" t="s">
        <v>3513</v>
      </c>
      <c r="N207" t="s">
        <v>637</v>
      </c>
      <c r="O207" t="s">
        <v>646</v>
      </c>
      <c r="P207" t="s">
        <v>26</v>
      </c>
      <c r="Q207" t="s">
        <v>647</v>
      </c>
      <c r="R207" t="s">
        <v>638</v>
      </c>
      <c r="S207" t="s">
        <v>3514</v>
      </c>
      <c r="T207" t="s">
        <v>3515</v>
      </c>
    </row>
    <row r="208" spans="1:20" x14ac:dyDescent="0.25">
      <c r="A208" t="s">
        <v>147</v>
      </c>
      <c r="B208" t="s">
        <v>148</v>
      </c>
      <c r="C208">
        <v>50</v>
      </c>
      <c r="D208">
        <v>6</v>
      </c>
      <c r="E208" t="s">
        <v>3516</v>
      </c>
      <c r="F208">
        <v>200</v>
      </c>
      <c r="G208">
        <v>0</v>
      </c>
      <c r="H208" t="s">
        <v>636</v>
      </c>
      <c r="I208" t="s">
        <v>3517</v>
      </c>
      <c r="J208" t="s">
        <v>648</v>
      </c>
      <c r="K208" t="s">
        <v>637</v>
      </c>
      <c r="L208" t="s">
        <v>638</v>
      </c>
      <c r="M208" t="s">
        <v>3518</v>
      </c>
      <c r="N208" t="s">
        <v>637</v>
      </c>
      <c r="O208" t="s">
        <v>639</v>
      </c>
      <c r="P208" t="s">
        <v>5</v>
      </c>
      <c r="Q208" t="s">
        <v>640</v>
      </c>
      <c r="R208" t="s">
        <v>638</v>
      </c>
      <c r="S208" t="s">
        <v>3519</v>
      </c>
      <c r="T208" t="s">
        <v>3518</v>
      </c>
    </row>
    <row r="209" spans="1:20" x14ac:dyDescent="0.25">
      <c r="A209" t="s">
        <v>147</v>
      </c>
      <c r="B209" t="s">
        <v>148</v>
      </c>
      <c r="C209">
        <v>50</v>
      </c>
      <c r="D209">
        <v>6</v>
      </c>
      <c r="E209" t="s">
        <v>3520</v>
      </c>
      <c r="F209">
        <v>200</v>
      </c>
      <c r="G209">
        <v>0</v>
      </c>
      <c r="H209" t="s">
        <v>636</v>
      </c>
      <c r="I209" t="s">
        <v>3521</v>
      </c>
      <c r="J209" t="s">
        <v>2240</v>
      </c>
      <c r="K209" t="s">
        <v>637</v>
      </c>
      <c r="L209" t="s">
        <v>638</v>
      </c>
      <c r="M209" t="s">
        <v>3522</v>
      </c>
      <c r="N209" t="s">
        <v>637</v>
      </c>
      <c r="O209" t="s">
        <v>643</v>
      </c>
      <c r="P209" t="s">
        <v>5</v>
      </c>
      <c r="Q209" t="s">
        <v>644</v>
      </c>
      <c r="R209" t="s">
        <v>3523</v>
      </c>
      <c r="S209" t="s">
        <v>3524</v>
      </c>
      <c r="T209" t="s">
        <v>3522</v>
      </c>
    </row>
    <row r="210" spans="1:20" x14ac:dyDescent="0.25">
      <c r="A210" t="s">
        <v>239</v>
      </c>
      <c r="B210" t="s">
        <v>245</v>
      </c>
      <c r="C210">
        <v>159</v>
      </c>
      <c r="D210">
        <v>1</v>
      </c>
      <c r="E210" t="s">
        <v>3525</v>
      </c>
      <c r="F210">
        <v>129</v>
      </c>
      <c r="G210">
        <v>0</v>
      </c>
      <c r="H210" t="s">
        <v>636</v>
      </c>
      <c r="I210" t="s">
        <v>3526</v>
      </c>
      <c r="J210" t="s">
        <v>650</v>
      </c>
      <c r="K210" t="s">
        <v>637</v>
      </c>
      <c r="L210" t="s">
        <v>638</v>
      </c>
      <c r="M210" t="s">
        <v>3527</v>
      </c>
      <c r="N210" t="s">
        <v>637</v>
      </c>
      <c r="O210" t="s">
        <v>656</v>
      </c>
      <c r="P210" t="s">
        <v>5</v>
      </c>
      <c r="Q210" t="s">
        <v>644</v>
      </c>
      <c r="R210" t="s">
        <v>638</v>
      </c>
      <c r="S210" t="s">
        <v>3528</v>
      </c>
      <c r="T210" t="s">
        <v>3527</v>
      </c>
    </row>
    <row r="211" spans="1:20" x14ac:dyDescent="0.25">
      <c r="A211" t="s">
        <v>147</v>
      </c>
      <c r="B211" t="s">
        <v>148</v>
      </c>
      <c r="C211">
        <v>50</v>
      </c>
      <c r="D211">
        <v>6</v>
      </c>
      <c r="E211" t="s">
        <v>3529</v>
      </c>
      <c r="F211">
        <v>200</v>
      </c>
      <c r="G211">
        <v>0</v>
      </c>
      <c r="H211" t="s">
        <v>636</v>
      </c>
      <c r="I211" t="s">
        <v>782</v>
      </c>
      <c r="J211" t="s">
        <v>3004</v>
      </c>
      <c r="K211" t="s">
        <v>637</v>
      </c>
      <c r="L211" t="s">
        <v>638</v>
      </c>
      <c r="M211" t="s">
        <v>3530</v>
      </c>
      <c r="N211" t="s">
        <v>637</v>
      </c>
      <c r="O211" t="s">
        <v>639</v>
      </c>
      <c r="P211" t="s">
        <v>5</v>
      </c>
      <c r="Q211" t="s">
        <v>640</v>
      </c>
      <c r="R211" t="s">
        <v>638</v>
      </c>
      <c r="S211" t="s">
        <v>3531</v>
      </c>
      <c r="T211" t="s">
        <v>3530</v>
      </c>
    </row>
    <row r="212" spans="1:20" x14ac:dyDescent="0.25">
      <c r="A212" t="s">
        <v>22</v>
      </c>
      <c r="B212" t="s">
        <v>27</v>
      </c>
      <c r="C212">
        <v>80</v>
      </c>
      <c r="D212">
        <v>1</v>
      </c>
      <c r="E212" t="s">
        <v>3532</v>
      </c>
      <c r="F212">
        <v>80</v>
      </c>
      <c r="G212">
        <v>0</v>
      </c>
      <c r="H212" t="s">
        <v>645</v>
      </c>
      <c r="I212" t="s">
        <v>755</v>
      </c>
      <c r="J212" t="s">
        <v>3533</v>
      </c>
      <c r="K212" t="s">
        <v>3534</v>
      </c>
      <c r="L212" t="s">
        <v>2224</v>
      </c>
      <c r="M212" t="s">
        <v>3535</v>
      </c>
      <c r="N212" t="s">
        <v>637</v>
      </c>
      <c r="O212" t="s">
        <v>646</v>
      </c>
      <c r="P212" t="s">
        <v>26</v>
      </c>
      <c r="Q212" t="s">
        <v>647</v>
      </c>
      <c r="R212" t="s">
        <v>638</v>
      </c>
      <c r="S212" t="s">
        <v>3536</v>
      </c>
      <c r="T212" t="s">
        <v>3537</v>
      </c>
    </row>
    <row r="213" spans="1:20" x14ac:dyDescent="0.25">
      <c r="A213" t="s">
        <v>147</v>
      </c>
      <c r="B213" t="s">
        <v>148</v>
      </c>
      <c r="C213">
        <v>50</v>
      </c>
      <c r="D213">
        <v>6</v>
      </c>
      <c r="E213" t="s">
        <v>3538</v>
      </c>
      <c r="F213">
        <v>200</v>
      </c>
      <c r="G213">
        <v>0</v>
      </c>
      <c r="H213" t="s">
        <v>636</v>
      </c>
      <c r="I213" t="s">
        <v>3539</v>
      </c>
      <c r="J213" t="s">
        <v>653</v>
      </c>
      <c r="K213" t="s">
        <v>637</v>
      </c>
      <c r="L213" t="s">
        <v>638</v>
      </c>
      <c r="M213" t="s">
        <v>3540</v>
      </c>
      <c r="N213" t="s">
        <v>637</v>
      </c>
      <c r="O213" t="s">
        <v>639</v>
      </c>
      <c r="P213" t="s">
        <v>5</v>
      </c>
      <c r="Q213" t="s">
        <v>640</v>
      </c>
      <c r="R213" t="s">
        <v>638</v>
      </c>
      <c r="S213" t="s">
        <v>3541</v>
      </c>
      <c r="T213" t="s">
        <v>3540</v>
      </c>
    </row>
    <row r="214" spans="1:20" x14ac:dyDescent="0.25">
      <c r="A214" t="s">
        <v>147</v>
      </c>
      <c r="B214" t="s">
        <v>148</v>
      </c>
      <c r="C214">
        <v>33.333333333333336</v>
      </c>
      <c r="D214">
        <v>3</v>
      </c>
      <c r="E214" t="s">
        <v>3542</v>
      </c>
      <c r="F214">
        <v>120</v>
      </c>
      <c r="G214">
        <v>0</v>
      </c>
      <c r="H214" t="s">
        <v>645</v>
      </c>
      <c r="I214" t="s">
        <v>856</v>
      </c>
      <c r="J214" t="s">
        <v>3543</v>
      </c>
      <c r="K214" t="s">
        <v>3544</v>
      </c>
      <c r="L214" t="s">
        <v>786</v>
      </c>
      <c r="M214" t="s">
        <v>3545</v>
      </c>
      <c r="N214" t="s">
        <v>637</v>
      </c>
      <c r="O214" t="s">
        <v>646</v>
      </c>
      <c r="P214" t="s">
        <v>26</v>
      </c>
      <c r="Q214" t="s">
        <v>647</v>
      </c>
      <c r="R214" t="s">
        <v>638</v>
      </c>
      <c r="S214" t="s">
        <v>3546</v>
      </c>
      <c r="T214" t="s">
        <v>3545</v>
      </c>
    </row>
    <row r="215" spans="1:20" x14ac:dyDescent="0.25">
      <c r="A215" t="s">
        <v>147</v>
      </c>
      <c r="B215" t="s">
        <v>148</v>
      </c>
      <c r="C215">
        <v>33.333333333333336</v>
      </c>
      <c r="D215">
        <v>3</v>
      </c>
      <c r="E215" t="s">
        <v>3547</v>
      </c>
      <c r="F215">
        <v>100</v>
      </c>
      <c r="G215">
        <v>0</v>
      </c>
      <c r="H215" t="s">
        <v>636</v>
      </c>
      <c r="I215" t="s">
        <v>3548</v>
      </c>
      <c r="J215" t="s">
        <v>673</v>
      </c>
      <c r="K215" t="s">
        <v>637</v>
      </c>
      <c r="L215" t="s">
        <v>638</v>
      </c>
      <c r="M215" t="s">
        <v>3549</v>
      </c>
      <c r="N215" t="s">
        <v>637</v>
      </c>
      <c r="O215" t="s">
        <v>639</v>
      </c>
      <c r="P215" t="s">
        <v>5</v>
      </c>
      <c r="Q215" t="s">
        <v>640</v>
      </c>
      <c r="R215" t="s">
        <v>3550</v>
      </c>
      <c r="S215" t="s">
        <v>3551</v>
      </c>
      <c r="T215" t="s">
        <v>3549</v>
      </c>
    </row>
    <row r="216" spans="1:20" x14ac:dyDescent="0.25">
      <c r="A216" t="s">
        <v>147</v>
      </c>
      <c r="B216" t="s">
        <v>148</v>
      </c>
      <c r="C216">
        <v>50</v>
      </c>
      <c r="D216">
        <v>6</v>
      </c>
      <c r="E216" t="s">
        <v>3552</v>
      </c>
      <c r="F216">
        <v>200</v>
      </c>
      <c r="G216">
        <v>0</v>
      </c>
      <c r="H216" t="s">
        <v>636</v>
      </c>
      <c r="I216" t="s">
        <v>3553</v>
      </c>
      <c r="J216" t="s">
        <v>700</v>
      </c>
      <c r="K216" t="s">
        <v>637</v>
      </c>
      <c r="L216" t="s">
        <v>638</v>
      </c>
      <c r="M216" t="s">
        <v>3554</v>
      </c>
      <c r="N216" t="s">
        <v>637</v>
      </c>
      <c r="O216" t="s">
        <v>639</v>
      </c>
      <c r="P216" t="s">
        <v>5</v>
      </c>
      <c r="Q216" t="s">
        <v>640</v>
      </c>
      <c r="R216" t="s">
        <v>3555</v>
      </c>
      <c r="S216" t="s">
        <v>3556</v>
      </c>
      <c r="T216" t="s">
        <v>3554</v>
      </c>
    </row>
    <row r="217" spans="1:20" x14ac:dyDescent="0.25">
      <c r="A217" t="s">
        <v>22</v>
      </c>
      <c r="B217" t="s">
        <v>27</v>
      </c>
      <c r="C217">
        <v>66.333333333333329</v>
      </c>
      <c r="D217">
        <v>3</v>
      </c>
      <c r="E217" t="s">
        <v>3557</v>
      </c>
      <c r="F217">
        <v>197</v>
      </c>
      <c r="G217">
        <v>0</v>
      </c>
      <c r="H217" t="s">
        <v>636</v>
      </c>
      <c r="I217" t="s">
        <v>3558</v>
      </c>
      <c r="J217" t="s">
        <v>1827</v>
      </c>
      <c r="K217" t="s">
        <v>637</v>
      </c>
      <c r="L217" t="s">
        <v>638</v>
      </c>
      <c r="M217" t="s">
        <v>3559</v>
      </c>
      <c r="N217" t="s">
        <v>637</v>
      </c>
      <c r="O217" t="s">
        <v>639</v>
      </c>
      <c r="P217" t="s">
        <v>5</v>
      </c>
      <c r="Q217" t="s">
        <v>640</v>
      </c>
      <c r="R217" t="s">
        <v>638</v>
      </c>
      <c r="S217" t="s">
        <v>3560</v>
      </c>
      <c r="T217" t="s">
        <v>3559</v>
      </c>
    </row>
    <row r="218" spans="1:20" x14ac:dyDescent="0.25">
      <c r="A218" t="s">
        <v>147</v>
      </c>
      <c r="B218" t="s">
        <v>148</v>
      </c>
      <c r="C218">
        <v>50</v>
      </c>
      <c r="D218">
        <v>12</v>
      </c>
      <c r="E218" t="s">
        <v>3561</v>
      </c>
      <c r="F218">
        <v>400</v>
      </c>
      <c r="G218">
        <v>0</v>
      </c>
      <c r="H218" t="s">
        <v>636</v>
      </c>
      <c r="I218" t="s">
        <v>3562</v>
      </c>
      <c r="J218" t="s">
        <v>657</v>
      </c>
      <c r="K218" t="s">
        <v>637</v>
      </c>
      <c r="L218" t="s">
        <v>638</v>
      </c>
      <c r="M218" t="s">
        <v>3559</v>
      </c>
      <c r="N218" t="s">
        <v>637</v>
      </c>
      <c r="O218" t="s">
        <v>639</v>
      </c>
      <c r="P218" t="s">
        <v>5</v>
      </c>
      <c r="Q218" t="s">
        <v>640</v>
      </c>
      <c r="R218" t="s">
        <v>638</v>
      </c>
      <c r="S218" t="s">
        <v>3563</v>
      </c>
      <c r="T218" t="s">
        <v>3559</v>
      </c>
    </row>
    <row r="219" spans="1:20" x14ac:dyDescent="0.25">
      <c r="A219" t="s">
        <v>72</v>
      </c>
      <c r="B219" t="s">
        <v>716</v>
      </c>
      <c r="C219">
        <v>50</v>
      </c>
      <c r="D219">
        <v>1</v>
      </c>
      <c r="E219" t="s">
        <v>3564</v>
      </c>
      <c r="F219">
        <v>50</v>
      </c>
      <c r="G219">
        <v>0</v>
      </c>
      <c r="H219" t="s">
        <v>645</v>
      </c>
      <c r="I219" t="s">
        <v>3565</v>
      </c>
      <c r="J219" t="s">
        <v>3566</v>
      </c>
      <c r="K219" t="s">
        <v>2624</v>
      </c>
      <c r="L219" t="s">
        <v>3567</v>
      </c>
      <c r="M219" t="s">
        <v>3568</v>
      </c>
      <c r="N219" t="s">
        <v>637</v>
      </c>
      <c r="O219" t="s">
        <v>646</v>
      </c>
      <c r="P219" t="s">
        <v>26</v>
      </c>
      <c r="Q219" t="s">
        <v>647</v>
      </c>
      <c r="R219" t="s">
        <v>638</v>
      </c>
      <c r="S219" t="s">
        <v>3569</v>
      </c>
      <c r="T219" t="s">
        <v>3570</v>
      </c>
    </row>
    <row r="220" spans="1:20" x14ac:dyDescent="0.25">
      <c r="A220" t="s">
        <v>22</v>
      </c>
      <c r="B220" t="s">
        <v>27</v>
      </c>
      <c r="C220">
        <v>80</v>
      </c>
      <c r="D220">
        <v>1</v>
      </c>
      <c r="E220" t="s">
        <v>3571</v>
      </c>
      <c r="F220">
        <v>80</v>
      </c>
      <c r="G220">
        <v>0</v>
      </c>
      <c r="H220" t="s">
        <v>645</v>
      </c>
      <c r="I220" t="s">
        <v>3572</v>
      </c>
      <c r="J220" t="s">
        <v>3573</v>
      </c>
      <c r="K220" t="s">
        <v>2973</v>
      </c>
      <c r="L220" t="s">
        <v>3567</v>
      </c>
      <c r="M220" t="s">
        <v>3570</v>
      </c>
      <c r="N220" t="s">
        <v>637</v>
      </c>
      <c r="O220" t="s">
        <v>646</v>
      </c>
      <c r="P220" t="s">
        <v>26</v>
      </c>
      <c r="Q220" t="s">
        <v>647</v>
      </c>
      <c r="R220" t="s">
        <v>638</v>
      </c>
      <c r="S220" t="s">
        <v>3574</v>
      </c>
      <c r="T220" t="s">
        <v>3570</v>
      </c>
    </row>
    <row r="221" spans="1:20" x14ac:dyDescent="0.25">
      <c r="A221" t="s">
        <v>147</v>
      </c>
      <c r="B221" t="s">
        <v>148</v>
      </c>
      <c r="C221">
        <v>33.333333333333336</v>
      </c>
      <c r="D221">
        <v>3</v>
      </c>
      <c r="E221" t="s">
        <v>3575</v>
      </c>
      <c r="F221">
        <v>110</v>
      </c>
      <c r="G221">
        <v>10</v>
      </c>
      <c r="H221" t="s">
        <v>636</v>
      </c>
      <c r="I221" t="s">
        <v>782</v>
      </c>
      <c r="J221" t="s">
        <v>1872</v>
      </c>
      <c r="K221" t="s">
        <v>637</v>
      </c>
      <c r="L221" t="s">
        <v>638</v>
      </c>
      <c r="M221" t="s">
        <v>3576</v>
      </c>
      <c r="N221" t="s">
        <v>637</v>
      </c>
      <c r="O221" t="s">
        <v>639</v>
      </c>
      <c r="P221" t="s">
        <v>5</v>
      </c>
      <c r="Q221" t="s">
        <v>640</v>
      </c>
      <c r="R221" t="s">
        <v>638</v>
      </c>
      <c r="S221" t="s">
        <v>3577</v>
      </c>
      <c r="T221" t="s">
        <v>3576</v>
      </c>
    </row>
    <row r="222" spans="1:20" x14ac:dyDescent="0.25">
      <c r="A222" t="s">
        <v>101</v>
      </c>
      <c r="B222" t="s">
        <v>2139</v>
      </c>
      <c r="C222">
        <v>120</v>
      </c>
      <c r="D222">
        <v>1</v>
      </c>
      <c r="E222" t="s">
        <v>3578</v>
      </c>
      <c r="F222">
        <v>89</v>
      </c>
      <c r="G222">
        <v>0</v>
      </c>
      <c r="H222" t="s">
        <v>636</v>
      </c>
      <c r="I222" t="s">
        <v>3579</v>
      </c>
      <c r="J222" t="s">
        <v>709</v>
      </c>
      <c r="K222" t="s">
        <v>637</v>
      </c>
      <c r="L222" t="s">
        <v>638</v>
      </c>
      <c r="M222" t="s">
        <v>3580</v>
      </c>
      <c r="N222" t="s">
        <v>637</v>
      </c>
      <c r="O222" t="s">
        <v>639</v>
      </c>
      <c r="P222" t="s">
        <v>5</v>
      </c>
      <c r="Q222" t="s">
        <v>640</v>
      </c>
      <c r="R222" t="s">
        <v>638</v>
      </c>
      <c r="S222" t="s">
        <v>3581</v>
      </c>
      <c r="T222" t="s">
        <v>3580</v>
      </c>
    </row>
    <row r="223" spans="1:20" x14ac:dyDescent="0.25">
      <c r="A223" t="s">
        <v>22</v>
      </c>
      <c r="B223" t="s">
        <v>27</v>
      </c>
      <c r="C223">
        <v>66.333333333333329</v>
      </c>
      <c r="D223">
        <v>3</v>
      </c>
      <c r="E223" t="s">
        <v>3582</v>
      </c>
      <c r="F223">
        <v>197</v>
      </c>
      <c r="G223">
        <v>0</v>
      </c>
      <c r="H223" t="s">
        <v>636</v>
      </c>
      <c r="I223" t="s">
        <v>3583</v>
      </c>
      <c r="J223" t="s">
        <v>2395</v>
      </c>
      <c r="K223" t="s">
        <v>637</v>
      </c>
      <c r="L223" t="s">
        <v>638</v>
      </c>
      <c r="M223" t="s">
        <v>3584</v>
      </c>
      <c r="N223" t="s">
        <v>637</v>
      </c>
      <c r="O223" t="s">
        <v>639</v>
      </c>
      <c r="P223" t="s">
        <v>5</v>
      </c>
      <c r="Q223" t="s">
        <v>640</v>
      </c>
      <c r="R223" t="s">
        <v>638</v>
      </c>
      <c r="S223" t="s">
        <v>3585</v>
      </c>
      <c r="T223" t="s">
        <v>3584</v>
      </c>
    </row>
    <row r="224" spans="1:20" x14ac:dyDescent="0.25">
      <c r="A224" t="s">
        <v>22</v>
      </c>
      <c r="B224" t="s">
        <v>27</v>
      </c>
      <c r="C224">
        <v>66.333333333333329</v>
      </c>
      <c r="D224">
        <v>3</v>
      </c>
      <c r="E224" t="s">
        <v>3586</v>
      </c>
      <c r="F224">
        <v>1045.5999999999999</v>
      </c>
      <c r="G224">
        <v>13.5</v>
      </c>
      <c r="H224" t="s">
        <v>663</v>
      </c>
      <c r="I224" t="s">
        <v>2409</v>
      </c>
      <c r="J224" t="s">
        <v>2410</v>
      </c>
      <c r="K224" t="s">
        <v>760</v>
      </c>
      <c r="L224" t="s">
        <v>2411</v>
      </c>
      <c r="M224" t="s">
        <v>3587</v>
      </c>
      <c r="N224" t="s">
        <v>637</v>
      </c>
      <c r="O224" t="s">
        <v>664</v>
      </c>
      <c r="P224" t="s">
        <v>23</v>
      </c>
      <c r="Q224" t="s">
        <v>665</v>
      </c>
      <c r="R224" t="s">
        <v>638</v>
      </c>
      <c r="S224" t="s">
        <v>3588</v>
      </c>
      <c r="T224" t="s">
        <v>3587</v>
      </c>
    </row>
    <row r="225" spans="1:20" x14ac:dyDescent="0.25">
      <c r="A225" t="s">
        <v>22</v>
      </c>
      <c r="B225" t="s">
        <v>27</v>
      </c>
      <c r="C225">
        <v>66.333333333333329</v>
      </c>
      <c r="D225">
        <v>3</v>
      </c>
      <c r="E225" t="s">
        <v>3586</v>
      </c>
      <c r="F225">
        <v>1045.5999999999999</v>
      </c>
      <c r="G225">
        <v>13.5</v>
      </c>
      <c r="H225" t="s">
        <v>663</v>
      </c>
      <c r="I225" t="s">
        <v>2409</v>
      </c>
      <c r="J225" t="s">
        <v>2410</v>
      </c>
      <c r="K225" t="s">
        <v>760</v>
      </c>
      <c r="L225" t="s">
        <v>2411</v>
      </c>
      <c r="M225" t="s">
        <v>3587</v>
      </c>
      <c r="N225" t="s">
        <v>637</v>
      </c>
      <c r="O225" t="s">
        <v>664</v>
      </c>
      <c r="P225" t="s">
        <v>23</v>
      </c>
      <c r="Q225" t="s">
        <v>665</v>
      </c>
      <c r="R225" t="s">
        <v>638</v>
      </c>
      <c r="S225" t="s">
        <v>3588</v>
      </c>
      <c r="T225" t="s">
        <v>3587</v>
      </c>
    </row>
    <row r="226" spans="1:20" x14ac:dyDescent="0.25">
      <c r="A226" t="s">
        <v>22</v>
      </c>
      <c r="B226" t="s">
        <v>27</v>
      </c>
      <c r="C226">
        <v>66.333333333333329</v>
      </c>
      <c r="D226">
        <v>3</v>
      </c>
      <c r="E226" t="s">
        <v>3586</v>
      </c>
      <c r="F226">
        <v>1045.5999999999999</v>
      </c>
      <c r="G226">
        <v>13.5</v>
      </c>
      <c r="H226" t="s">
        <v>663</v>
      </c>
      <c r="I226" t="s">
        <v>2409</v>
      </c>
      <c r="J226" t="s">
        <v>2410</v>
      </c>
      <c r="K226" t="s">
        <v>760</v>
      </c>
      <c r="L226" t="s">
        <v>2411</v>
      </c>
      <c r="M226" t="s">
        <v>3587</v>
      </c>
      <c r="N226" t="s">
        <v>637</v>
      </c>
      <c r="O226" t="s">
        <v>664</v>
      </c>
      <c r="P226" t="s">
        <v>23</v>
      </c>
      <c r="Q226" t="s">
        <v>665</v>
      </c>
      <c r="R226" t="s">
        <v>638</v>
      </c>
      <c r="S226" t="s">
        <v>3588</v>
      </c>
      <c r="T226" t="s">
        <v>3587</v>
      </c>
    </row>
    <row r="227" spans="1:20" x14ac:dyDescent="0.25">
      <c r="A227" t="s">
        <v>22</v>
      </c>
      <c r="B227" t="s">
        <v>27</v>
      </c>
      <c r="C227">
        <v>66.333333333333329</v>
      </c>
      <c r="D227">
        <v>3</v>
      </c>
      <c r="E227" t="s">
        <v>3586</v>
      </c>
      <c r="F227">
        <v>1045.5999999999999</v>
      </c>
      <c r="G227">
        <v>13.5</v>
      </c>
      <c r="H227" t="s">
        <v>663</v>
      </c>
      <c r="I227" t="s">
        <v>2409</v>
      </c>
      <c r="J227" t="s">
        <v>2410</v>
      </c>
      <c r="K227" t="s">
        <v>760</v>
      </c>
      <c r="L227" t="s">
        <v>2411</v>
      </c>
      <c r="M227" t="s">
        <v>3587</v>
      </c>
      <c r="N227" t="s">
        <v>637</v>
      </c>
      <c r="O227" t="s">
        <v>664</v>
      </c>
      <c r="P227" t="s">
        <v>23</v>
      </c>
      <c r="Q227" t="s">
        <v>665</v>
      </c>
      <c r="R227" t="s">
        <v>638</v>
      </c>
      <c r="S227" t="s">
        <v>3588</v>
      </c>
      <c r="T227" t="s">
        <v>3587</v>
      </c>
    </row>
    <row r="228" spans="1:20" x14ac:dyDescent="0.25">
      <c r="A228" t="s">
        <v>22</v>
      </c>
      <c r="B228" t="s">
        <v>27</v>
      </c>
      <c r="C228">
        <v>66.333333333333329</v>
      </c>
      <c r="D228">
        <v>3</v>
      </c>
      <c r="E228" t="s">
        <v>3586</v>
      </c>
      <c r="F228">
        <v>1045.5999999999999</v>
      </c>
      <c r="G228">
        <v>13.5</v>
      </c>
      <c r="H228" t="s">
        <v>663</v>
      </c>
      <c r="I228" t="s">
        <v>2409</v>
      </c>
      <c r="J228" t="s">
        <v>2410</v>
      </c>
      <c r="K228" t="s">
        <v>760</v>
      </c>
      <c r="L228" t="s">
        <v>2411</v>
      </c>
      <c r="M228" t="s">
        <v>3587</v>
      </c>
      <c r="N228" t="s">
        <v>637</v>
      </c>
      <c r="O228" t="s">
        <v>664</v>
      </c>
      <c r="P228" t="s">
        <v>23</v>
      </c>
      <c r="Q228" t="s">
        <v>665</v>
      </c>
      <c r="R228" t="s">
        <v>638</v>
      </c>
      <c r="S228" t="s">
        <v>3588</v>
      </c>
      <c r="T228" t="s">
        <v>3587</v>
      </c>
    </row>
    <row r="229" spans="1:20" x14ac:dyDescent="0.25">
      <c r="A229" t="s">
        <v>18</v>
      </c>
      <c r="B229" t="s">
        <v>19</v>
      </c>
      <c r="C229">
        <v>66.666666666666671</v>
      </c>
      <c r="D229">
        <v>3</v>
      </c>
      <c r="E229" t="s">
        <v>3589</v>
      </c>
      <c r="F229">
        <v>129</v>
      </c>
      <c r="G229">
        <v>0</v>
      </c>
      <c r="H229" t="s">
        <v>636</v>
      </c>
      <c r="I229" t="s">
        <v>3590</v>
      </c>
      <c r="J229" t="s">
        <v>2178</v>
      </c>
      <c r="K229" t="s">
        <v>637</v>
      </c>
      <c r="L229" t="s">
        <v>638</v>
      </c>
      <c r="M229" t="s">
        <v>3591</v>
      </c>
      <c r="N229" t="s">
        <v>637</v>
      </c>
      <c r="O229" t="s">
        <v>639</v>
      </c>
      <c r="P229" t="s">
        <v>5</v>
      </c>
      <c r="Q229" t="s">
        <v>640</v>
      </c>
      <c r="R229" t="s">
        <v>638</v>
      </c>
      <c r="S229" t="s">
        <v>3592</v>
      </c>
      <c r="T229" t="s">
        <v>3591</v>
      </c>
    </row>
    <row r="230" spans="1:20" x14ac:dyDescent="0.25">
      <c r="A230" t="s">
        <v>147</v>
      </c>
      <c r="B230" t="s">
        <v>148</v>
      </c>
      <c r="C230">
        <v>33.333333333333336</v>
      </c>
      <c r="D230">
        <v>6</v>
      </c>
      <c r="E230" t="s">
        <v>3593</v>
      </c>
      <c r="F230">
        <v>200</v>
      </c>
      <c r="G230">
        <v>0</v>
      </c>
      <c r="H230" t="s">
        <v>636</v>
      </c>
      <c r="I230" t="s">
        <v>3594</v>
      </c>
      <c r="J230" t="s">
        <v>673</v>
      </c>
      <c r="K230" t="s">
        <v>637</v>
      </c>
      <c r="L230" t="s">
        <v>638</v>
      </c>
      <c r="M230" t="s">
        <v>3595</v>
      </c>
      <c r="N230" t="s">
        <v>637</v>
      </c>
      <c r="O230" t="s">
        <v>643</v>
      </c>
      <c r="P230" t="s">
        <v>5</v>
      </c>
      <c r="Q230" t="s">
        <v>644</v>
      </c>
      <c r="R230" t="s">
        <v>3596</v>
      </c>
      <c r="S230" t="s">
        <v>3597</v>
      </c>
      <c r="T230" t="s">
        <v>3598</v>
      </c>
    </row>
    <row r="231" spans="1:20" x14ac:dyDescent="0.25">
      <c r="A231" t="s">
        <v>147</v>
      </c>
      <c r="B231" t="s">
        <v>148</v>
      </c>
      <c r="C231">
        <v>33.333333333333336</v>
      </c>
      <c r="D231">
        <v>3</v>
      </c>
      <c r="E231" t="s">
        <v>3599</v>
      </c>
      <c r="F231">
        <v>100</v>
      </c>
      <c r="G231">
        <v>0</v>
      </c>
      <c r="H231" t="s">
        <v>636</v>
      </c>
      <c r="I231" t="s">
        <v>3600</v>
      </c>
      <c r="J231" t="s">
        <v>650</v>
      </c>
      <c r="K231" t="s">
        <v>637</v>
      </c>
      <c r="L231" t="s">
        <v>638</v>
      </c>
      <c r="M231" t="s">
        <v>3601</v>
      </c>
      <c r="N231" t="s">
        <v>637</v>
      </c>
      <c r="O231" t="s">
        <v>639</v>
      </c>
      <c r="P231" t="s">
        <v>5</v>
      </c>
      <c r="Q231" t="s">
        <v>640</v>
      </c>
      <c r="R231" t="s">
        <v>638</v>
      </c>
      <c r="S231" t="s">
        <v>3602</v>
      </c>
      <c r="T231" t="s">
        <v>3601</v>
      </c>
    </row>
    <row r="232" spans="1:20" x14ac:dyDescent="0.25">
      <c r="A232" t="s">
        <v>147</v>
      </c>
      <c r="B232" t="s">
        <v>148</v>
      </c>
      <c r="C232">
        <v>33.333333333333336</v>
      </c>
      <c r="D232">
        <v>3</v>
      </c>
      <c r="E232" t="s">
        <v>3603</v>
      </c>
      <c r="F232">
        <v>100</v>
      </c>
      <c r="G232">
        <v>0</v>
      </c>
      <c r="H232" t="s">
        <v>636</v>
      </c>
      <c r="I232" t="s">
        <v>3604</v>
      </c>
      <c r="J232" t="s">
        <v>680</v>
      </c>
      <c r="K232" t="s">
        <v>637</v>
      </c>
      <c r="L232" t="s">
        <v>638</v>
      </c>
      <c r="M232" t="s">
        <v>3605</v>
      </c>
      <c r="N232" t="s">
        <v>637</v>
      </c>
      <c r="O232" t="s">
        <v>639</v>
      </c>
      <c r="P232" t="s">
        <v>5</v>
      </c>
      <c r="Q232" t="s">
        <v>640</v>
      </c>
      <c r="R232" t="s">
        <v>3606</v>
      </c>
      <c r="S232" t="s">
        <v>3607</v>
      </c>
      <c r="T232" t="s">
        <v>3605</v>
      </c>
    </row>
    <row r="233" spans="1:20" x14ac:dyDescent="0.25">
      <c r="A233" t="s">
        <v>147</v>
      </c>
      <c r="B233" t="s">
        <v>148</v>
      </c>
      <c r="C233">
        <v>33.333333333333336</v>
      </c>
      <c r="D233">
        <v>3</v>
      </c>
      <c r="E233" t="s">
        <v>3608</v>
      </c>
      <c r="F233">
        <v>100</v>
      </c>
      <c r="G233">
        <v>0</v>
      </c>
      <c r="H233" t="s">
        <v>636</v>
      </c>
      <c r="I233" t="s">
        <v>3609</v>
      </c>
      <c r="J233" t="s">
        <v>681</v>
      </c>
      <c r="K233" t="s">
        <v>637</v>
      </c>
      <c r="L233" t="s">
        <v>638</v>
      </c>
      <c r="M233" t="s">
        <v>3605</v>
      </c>
      <c r="N233" t="s">
        <v>637</v>
      </c>
      <c r="O233" t="s">
        <v>643</v>
      </c>
      <c r="P233" t="s">
        <v>5</v>
      </c>
      <c r="Q233" t="s">
        <v>644</v>
      </c>
      <c r="R233" t="s">
        <v>3610</v>
      </c>
      <c r="S233" t="s">
        <v>3611</v>
      </c>
      <c r="T233" t="s">
        <v>3605</v>
      </c>
    </row>
    <row r="234" spans="1:20" x14ac:dyDescent="0.25">
      <c r="A234" t="s">
        <v>147</v>
      </c>
      <c r="B234" t="s">
        <v>148</v>
      </c>
      <c r="C234">
        <v>33.333333333333336</v>
      </c>
      <c r="D234">
        <v>3</v>
      </c>
      <c r="E234" t="s">
        <v>3612</v>
      </c>
      <c r="F234">
        <v>100</v>
      </c>
      <c r="G234">
        <v>0</v>
      </c>
      <c r="H234" t="s">
        <v>636</v>
      </c>
      <c r="I234" t="s">
        <v>3613</v>
      </c>
      <c r="J234" t="s">
        <v>680</v>
      </c>
      <c r="K234" t="s">
        <v>637</v>
      </c>
      <c r="L234" t="s">
        <v>638</v>
      </c>
      <c r="M234" t="s">
        <v>3614</v>
      </c>
      <c r="N234" t="s">
        <v>637</v>
      </c>
      <c r="O234" t="s">
        <v>643</v>
      </c>
      <c r="P234" t="s">
        <v>5</v>
      </c>
      <c r="Q234" t="s">
        <v>644</v>
      </c>
      <c r="R234" t="s">
        <v>638</v>
      </c>
      <c r="S234" t="s">
        <v>3615</v>
      </c>
      <c r="T234" t="s">
        <v>3614</v>
      </c>
    </row>
    <row r="235" spans="1:20" x14ac:dyDescent="0.25">
      <c r="A235" t="s">
        <v>147</v>
      </c>
      <c r="B235" t="s">
        <v>148</v>
      </c>
      <c r="C235">
        <v>33.333333333333336</v>
      </c>
      <c r="D235">
        <v>3</v>
      </c>
      <c r="E235" t="s">
        <v>3616</v>
      </c>
      <c r="F235">
        <v>100</v>
      </c>
      <c r="G235">
        <v>0</v>
      </c>
      <c r="H235" t="s">
        <v>636</v>
      </c>
      <c r="I235" t="s">
        <v>3617</v>
      </c>
      <c r="J235" t="s">
        <v>641</v>
      </c>
      <c r="K235" t="s">
        <v>637</v>
      </c>
      <c r="L235" t="s">
        <v>638</v>
      </c>
      <c r="M235" t="s">
        <v>3618</v>
      </c>
      <c r="N235" t="s">
        <v>637</v>
      </c>
      <c r="O235" t="s">
        <v>643</v>
      </c>
      <c r="P235" t="s">
        <v>5</v>
      </c>
      <c r="Q235" t="s">
        <v>644</v>
      </c>
      <c r="R235" t="s">
        <v>638</v>
      </c>
      <c r="S235" t="s">
        <v>3619</v>
      </c>
      <c r="T235" t="s">
        <v>3618</v>
      </c>
    </row>
    <row r="236" spans="1:20" x14ac:dyDescent="0.25">
      <c r="A236" t="s">
        <v>147</v>
      </c>
      <c r="B236" t="s">
        <v>148</v>
      </c>
      <c r="C236">
        <v>33.333333333333336</v>
      </c>
      <c r="D236">
        <v>3</v>
      </c>
      <c r="E236" t="s">
        <v>3620</v>
      </c>
      <c r="F236">
        <v>100</v>
      </c>
      <c r="G236">
        <v>0</v>
      </c>
      <c r="H236" t="s">
        <v>636</v>
      </c>
      <c r="I236" t="s">
        <v>3621</v>
      </c>
      <c r="J236" t="s">
        <v>669</v>
      </c>
      <c r="K236" t="s">
        <v>637</v>
      </c>
      <c r="L236" t="s">
        <v>638</v>
      </c>
      <c r="M236" t="s">
        <v>3622</v>
      </c>
      <c r="N236" t="s">
        <v>637</v>
      </c>
      <c r="O236" t="s">
        <v>639</v>
      </c>
      <c r="P236" t="s">
        <v>5</v>
      </c>
      <c r="Q236" t="s">
        <v>640</v>
      </c>
      <c r="R236" t="s">
        <v>638</v>
      </c>
      <c r="S236" t="s">
        <v>3623</v>
      </c>
      <c r="T236" t="s">
        <v>3622</v>
      </c>
    </row>
    <row r="237" spans="1:20" x14ac:dyDescent="0.25">
      <c r="A237" t="s">
        <v>22</v>
      </c>
      <c r="B237" t="s">
        <v>27</v>
      </c>
      <c r="C237">
        <v>66.333333333333329</v>
      </c>
      <c r="D237">
        <v>3</v>
      </c>
      <c r="E237" t="s">
        <v>3624</v>
      </c>
      <c r="F237">
        <v>197</v>
      </c>
      <c r="G237">
        <v>0</v>
      </c>
      <c r="H237" t="s">
        <v>636</v>
      </c>
      <c r="I237" t="s">
        <v>3625</v>
      </c>
      <c r="J237" t="s">
        <v>648</v>
      </c>
      <c r="K237" t="s">
        <v>637</v>
      </c>
      <c r="L237" t="s">
        <v>638</v>
      </c>
      <c r="M237" t="s">
        <v>3626</v>
      </c>
      <c r="N237" t="s">
        <v>637</v>
      </c>
      <c r="O237" t="s">
        <v>639</v>
      </c>
      <c r="P237" t="s">
        <v>5</v>
      </c>
      <c r="Q237" t="s">
        <v>640</v>
      </c>
      <c r="R237" t="s">
        <v>638</v>
      </c>
      <c r="S237" t="s">
        <v>3627</v>
      </c>
      <c r="T237" t="s">
        <v>3626</v>
      </c>
    </row>
    <row r="238" spans="1:20" x14ac:dyDescent="0.25">
      <c r="A238" t="s">
        <v>239</v>
      </c>
      <c r="B238" t="s">
        <v>245</v>
      </c>
      <c r="C238">
        <v>159</v>
      </c>
      <c r="D238">
        <v>2</v>
      </c>
      <c r="E238" t="s">
        <v>3628</v>
      </c>
      <c r="F238">
        <v>198</v>
      </c>
      <c r="G238">
        <v>0</v>
      </c>
      <c r="H238" t="s">
        <v>636</v>
      </c>
      <c r="I238" t="s">
        <v>3629</v>
      </c>
      <c r="J238" t="s">
        <v>1735</v>
      </c>
      <c r="K238" t="s">
        <v>637</v>
      </c>
      <c r="L238" t="s">
        <v>638</v>
      </c>
      <c r="M238" t="s">
        <v>3630</v>
      </c>
      <c r="N238" t="s">
        <v>637</v>
      </c>
      <c r="O238" t="s">
        <v>639</v>
      </c>
      <c r="P238" t="s">
        <v>5</v>
      </c>
      <c r="Q238" t="s">
        <v>640</v>
      </c>
      <c r="R238" t="s">
        <v>638</v>
      </c>
      <c r="S238" t="s">
        <v>3631</v>
      </c>
      <c r="T238" t="s">
        <v>3630</v>
      </c>
    </row>
    <row r="239" spans="1:20" x14ac:dyDescent="0.25">
      <c r="A239" t="s">
        <v>241</v>
      </c>
      <c r="B239" t="s">
        <v>247</v>
      </c>
      <c r="C239">
        <v>159</v>
      </c>
      <c r="D239">
        <v>1</v>
      </c>
      <c r="E239" t="s">
        <v>3632</v>
      </c>
      <c r="F239">
        <v>99</v>
      </c>
      <c r="G239">
        <v>0</v>
      </c>
      <c r="H239" t="s">
        <v>636</v>
      </c>
      <c r="I239" t="s">
        <v>3633</v>
      </c>
      <c r="J239" t="s">
        <v>682</v>
      </c>
      <c r="K239" t="s">
        <v>637</v>
      </c>
      <c r="L239" t="s">
        <v>638</v>
      </c>
      <c r="M239" t="s">
        <v>3634</v>
      </c>
      <c r="N239" t="s">
        <v>637</v>
      </c>
      <c r="O239" t="s">
        <v>643</v>
      </c>
      <c r="P239" t="s">
        <v>5</v>
      </c>
      <c r="Q239" t="s">
        <v>644</v>
      </c>
      <c r="R239" t="s">
        <v>638</v>
      </c>
      <c r="S239" t="s">
        <v>3635</v>
      </c>
      <c r="T239" t="s">
        <v>3630</v>
      </c>
    </row>
    <row r="240" spans="1:20" x14ac:dyDescent="0.25">
      <c r="A240" t="s">
        <v>18</v>
      </c>
      <c r="B240" t="s">
        <v>19</v>
      </c>
      <c r="C240">
        <v>66.666666666666671</v>
      </c>
      <c r="D240">
        <v>3</v>
      </c>
      <c r="E240" t="s">
        <v>3636</v>
      </c>
      <c r="F240">
        <v>187.99</v>
      </c>
      <c r="G240">
        <v>0</v>
      </c>
      <c r="H240" t="s">
        <v>636</v>
      </c>
      <c r="I240" t="s">
        <v>3637</v>
      </c>
      <c r="J240" t="s">
        <v>650</v>
      </c>
      <c r="K240" t="s">
        <v>637</v>
      </c>
      <c r="L240" t="s">
        <v>638</v>
      </c>
      <c r="M240" t="s">
        <v>3638</v>
      </c>
      <c r="N240" t="s">
        <v>637</v>
      </c>
      <c r="O240" t="s">
        <v>643</v>
      </c>
      <c r="P240" t="s">
        <v>5</v>
      </c>
      <c r="Q240" t="s">
        <v>644</v>
      </c>
      <c r="R240" t="s">
        <v>638</v>
      </c>
      <c r="S240" t="s">
        <v>3639</v>
      </c>
      <c r="T240" t="s">
        <v>3638</v>
      </c>
    </row>
    <row r="241" spans="1:20" x14ac:dyDescent="0.25">
      <c r="A241" t="s">
        <v>147</v>
      </c>
      <c r="B241" t="s">
        <v>148</v>
      </c>
      <c r="C241">
        <v>65</v>
      </c>
      <c r="D241">
        <v>1</v>
      </c>
      <c r="E241" t="s">
        <v>3636</v>
      </c>
      <c r="F241">
        <v>187.99</v>
      </c>
      <c r="G241">
        <v>0</v>
      </c>
      <c r="H241" t="s">
        <v>636</v>
      </c>
      <c r="I241" t="s">
        <v>3637</v>
      </c>
      <c r="J241" t="s">
        <v>650</v>
      </c>
      <c r="K241" t="s">
        <v>637</v>
      </c>
      <c r="L241" t="s">
        <v>638</v>
      </c>
      <c r="M241" t="s">
        <v>3638</v>
      </c>
      <c r="N241" t="s">
        <v>637</v>
      </c>
      <c r="O241" t="s">
        <v>643</v>
      </c>
      <c r="P241" t="s">
        <v>5</v>
      </c>
      <c r="Q241" t="s">
        <v>644</v>
      </c>
      <c r="R241" t="s">
        <v>638</v>
      </c>
      <c r="S241" t="s">
        <v>3639</v>
      </c>
      <c r="T241" t="s">
        <v>3638</v>
      </c>
    </row>
    <row r="242" spans="1:20" x14ac:dyDescent="0.25">
      <c r="A242" t="s">
        <v>22</v>
      </c>
      <c r="B242" t="s">
        <v>27</v>
      </c>
      <c r="C242">
        <v>66.333333333333329</v>
      </c>
      <c r="D242">
        <v>3</v>
      </c>
      <c r="E242" t="s">
        <v>3640</v>
      </c>
      <c r="F242">
        <v>197</v>
      </c>
      <c r="G242">
        <v>0</v>
      </c>
      <c r="H242" t="s">
        <v>636</v>
      </c>
      <c r="I242" t="s">
        <v>3641</v>
      </c>
      <c r="J242" t="s">
        <v>1852</v>
      </c>
      <c r="K242" t="s">
        <v>637</v>
      </c>
      <c r="L242" t="s">
        <v>638</v>
      </c>
      <c r="M242" t="s">
        <v>3642</v>
      </c>
      <c r="N242" t="s">
        <v>637</v>
      </c>
      <c r="O242" t="s">
        <v>643</v>
      </c>
      <c r="P242" t="s">
        <v>5</v>
      </c>
      <c r="Q242" t="s">
        <v>644</v>
      </c>
      <c r="R242" t="s">
        <v>638</v>
      </c>
      <c r="S242" t="s">
        <v>3643</v>
      </c>
      <c r="T242" t="s">
        <v>3642</v>
      </c>
    </row>
    <row r="243" spans="1:20" x14ac:dyDescent="0.25">
      <c r="A243" t="s">
        <v>147</v>
      </c>
      <c r="B243" t="s">
        <v>148</v>
      </c>
      <c r="C243">
        <v>65</v>
      </c>
      <c r="D243">
        <v>9</v>
      </c>
      <c r="E243" t="s">
        <v>3644</v>
      </c>
      <c r="F243">
        <v>299</v>
      </c>
      <c r="G243">
        <v>0</v>
      </c>
      <c r="H243" t="s">
        <v>636</v>
      </c>
      <c r="I243" t="s">
        <v>3645</v>
      </c>
      <c r="J243" t="s">
        <v>642</v>
      </c>
      <c r="K243" t="s">
        <v>637</v>
      </c>
      <c r="L243" t="s">
        <v>638</v>
      </c>
      <c r="M243" t="s">
        <v>3646</v>
      </c>
      <c r="N243" t="s">
        <v>637</v>
      </c>
      <c r="O243" t="s">
        <v>639</v>
      </c>
      <c r="P243" t="s">
        <v>5</v>
      </c>
      <c r="Q243" t="s">
        <v>640</v>
      </c>
      <c r="R243" t="s">
        <v>638</v>
      </c>
      <c r="S243" t="s">
        <v>3647</v>
      </c>
      <c r="T243" t="s">
        <v>3646</v>
      </c>
    </row>
    <row r="244" spans="1:20" x14ac:dyDescent="0.25">
      <c r="A244" t="s">
        <v>239</v>
      </c>
      <c r="B244" t="s">
        <v>245</v>
      </c>
      <c r="C244">
        <v>159</v>
      </c>
      <c r="D244">
        <v>1</v>
      </c>
      <c r="E244" t="s">
        <v>3648</v>
      </c>
      <c r="F244">
        <v>129</v>
      </c>
      <c r="G244">
        <v>0</v>
      </c>
      <c r="H244" t="s">
        <v>636</v>
      </c>
      <c r="I244" t="s">
        <v>3649</v>
      </c>
      <c r="J244" t="s">
        <v>1784</v>
      </c>
      <c r="K244" t="s">
        <v>637</v>
      </c>
      <c r="L244" t="s">
        <v>638</v>
      </c>
      <c r="M244" t="s">
        <v>3650</v>
      </c>
      <c r="N244" t="s">
        <v>637</v>
      </c>
      <c r="O244" t="s">
        <v>639</v>
      </c>
      <c r="P244" t="s">
        <v>5</v>
      </c>
      <c r="Q244" t="s">
        <v>640</v>
      </c>
      <c r="R244" t="s">
        <v>638</v>
      </c>
      <c r="S244" t="s">
        <v>3651</v>
      </c>
      <c r="T244" t="s">
        <v>3650</v>
      </c>
    </row>
    <row r="245" spans="1:20" x14ac:dyDescent="0.25">
      <c r="A245" t="s">
        <v>240</v>
      </c>
      <c r="B245" t="s">
        <v>246</v>
      </c>
      <c r="C245">
        <v>159</v>
      </c>
      <c r="D245">
        <v>1</v>
      </c>
      <c r="E245" t="s">
        <v>3652</v>
      </c>
      <c r="F245">
        <v>129</v>
      </c>
      <c r="G245">
        <v>0</v>
      </c>
      <c r="H245" t="s">
        <v>636</v>
      </c>
      <c r="I245" t="s">
        <v>3653</v>
      </c>
      <c r="J245" t="s">
        <v>650</v>
      </c>
      <c r="K245" t="s">
        <v>637</v>
      </c>
      <c r="L245" t="s">
        <v>638</v>
      </c>
      <c r="M245" t="s">
        <v>3654</v>
      </c>
      <c r="N245" t="s">
        <v>637</v>
      </c>
      <c r="O245" t="s">
        <v>639</v>
      </c>
      <c r="P245" t="s">
        <v>5</v>
      </c>
      <c r="Q245" t="s">
        <v>640</v>
      </c>
      <c r="R245" t="s">
        <v>638</v>
      </c>
      <c r="S245" t="s">
        <v>3655</v>
      </c>
      <c r="T245" t="s">
        <v>3654</v>
      </c>
    </row>
    <row r="246" spans="1:20" x14ac:dyDescent="0.25">
      <c r="A246" t="s">
        <v>147</v>
      </c>
      <c r="B246" t="s">
        <v>148</v>
      </c>
      <c r="C246">
        <v>50</v>
      </c>
      <c r="D246">
        <v>6</v>
      </c>
      <c r="E246" t="s">
        <v>3656</v>
      </c>
      <c r="F246">
        <v>200</v>
      </c>
      <c r="G246">
        <v>0</v>
      </c>
      <c r="H246" t="s">
        <v>636</v>
      </c>
      <c r="I246" t="s">
        <v>3657</v>
      </c>
      <c r="J246" t="s">
        <v>667</v>
      </c>
      <c r="K246" t="s">
        <v>637</v>
      </c>
      <c r="L246" t="s">
        <v>638</v>
      </c>
      <c r="M246" t="s">
        <v>3658</v>
      </c>
      <c r="N246" t="s">
        <v>637</v>
      </c>
      <c r="O246" t="s">
        <v>643</v>
      </c>
      <c r="P246" t="s">
        <v>5</v>
      </c>
      <c r="Q246" t="s">
        <v>644</v>
      </c>
      <c r="R246" t="s">
        <v>638</v>
      </c>
      <c r="S246" t="s">
        <v>3659</v>
      </c>
      <c r="T246" t="s">
        <v>3658</v>
      </c>
    </row>
    <row r="247" spans="1:20" x14ac:dyDescent="0.25">
      <c r="A247" t="s">
        <v>22</v>
      </c>
      <c r="B247" t="s">
        <v>27</v>
      </c>
      <c r="C247">
        <v>66.333333333333329</v>
      </c>
      <c r="D247">
        <v>3</v>
      </c>
      <c r="E247" t="s">
        <v>3660</v>
      </c>
      <c r="F247">
        <v>197</v>
      </c>
      <c r="G247">
        <v>0</v>
      </c>
      <c r="H247" t="s">
        <v>636</v>
      </c>
      <c r="I247" t="s">
        <v>839</v>
      </c>
      <c r="J247" t="s">
        <v>709</v>
      </c>
      <c r="K247" t="s">
        <v>637</v>
      </c>
      <c r="L247" t="s">
        <v>638</v>
      </c>
      <c r="M247" t="s">
        <v>3661</v>
      </c>
      <c r="N247" t="s">
        <v>637</v>
      </c>
      <c r="O247" t="s">
        <v>639</v>
      </c>
      <c r="P247" t="s">
        <v>5</v>
      </c>
      <c r="Q247" t="s">
        <v>640</v>
      </c>
      <c r="R247" t="s">
        <v>638</v>
      </c>
      <c r="S247" t="s">
        <v>3662</v>
      </c>
      <c r="T247" t="s">
        <v>3661</v>
      </c>
    </row>
    <row r="248" spans="1:20" x14ac:dyDescent="0.25">
      <c r="A248" t="s">
        <v>147</v>
      </c>
      <c r="B248" t="s">
        <v>148</v>
      </c>
      <c r="C248">
        <v>50</v>
      </c>
      <c r="D248">
        <v>12</v>
      </c>
      <c r="E248" t="s">
        <v>3663</v>
      </c>
      <c r="F248">
        <v>384.8</v>
      </c>
      <c r="G248">
        <v>0</v>
      </c>
      <c r="H248" t="s">
        <v>636</v>
      </c>
      <c r="I248" t="s">
        <v>3664</v>
      </c>
      <c r="J248" t="s">
        <v>1797</v>
      </c>
      <c r="K248" t="s">
        <v>637</v>
      </c>
      <c r="L248" t="s">
        <v>638</v>
      </c>
      <c r="M248" t="s">
        <v>3665</v>
      </c>
      <c r="N248" t="s">
        <v>637</v>
      </c>
      <c r="O248" t="s">
        <v>639</v>
      </c>
      <c r="P248" t="s">
        <v>5</v>
      </c>
      <c r="Q248" t="s">
        <v>640</v>
      </c>
      <c r="R248" t="s">
        <v>638</v>
      </c>
      <c r="S248" t="s">
        <v>3666</v>
      </c>
      <c r="T248" t="s">
        <v>3665</v>
      </c>
    </row>
    <row r="249" spans="1:20" x14ac:dyDescent="0.25">
      <c r="A249" t="s">
        <v>240</v>
      </c>
      <c r="B249" t="s">
        <v>246</v>
      </c>
      <c r="C249">
        <v>159</v>
      </c>
      <c r="D249">
        <v>1</v>
      </c>
      <c r="E249" t="s">
        <v>3667</v>
      </c>
      <c r="F249">
        <v>258</v>
      </c>
      <c r="G249">
        <v>0</v>
      </c>
      <c r="H249" t="s">
        <v>636</v>
      </c>
      <c r="I249" t="s">
        <v>3668</v>
      </c>
      <c r="J249" t="s">
        <v>3669</v>
      </c>
      <c r="K249" t="s">
        <v>637</v>
      </c>
      <c r="L249" t="s">
        <v>638</v>
      </c>
      <c r="M249" t="s">
        <v>3670</v>
      </c>
      <c r="N249" t="s">
        <v>637</v>
      </c>
      <c r="O249" t="s">
        <v>639</v>
      </c>
      <c r="P249" t="s">
        <v>5</v>
      </c>
      <c r="Q249" t="s">
        <v>640</v>
      </c>
      <c r="R249" t="s">
        <v>638</v>
      </c>
      <c r="S249" t="s">
        <v>3671</v>
      </c>
      <c r="T249" t="s">
        <v>3670</v>
      </c>
    </row>
    <row r="250" spans="1:20" x14ac:dyDescent="0.25">
      <c r="A250" t="s">
        <v>241</v>
      </c>
      <c r="B250" t="s">
        <v>247</v>
      </c>
      <c r="C250">
        <v>159</v>
      </c>
      <c r="D250">
        <v>1</v>
      </c>
      <c r="E250" t="s">
        <v>3667</v>
      </c>
      <c r="F250">
        <v>258</v>
      </c>
      <c r="G250">
        <v>0</v>
      </c>
      <c r="H250" t="s">
        <v>636</v>
      </c>
      <c r="I250" t="s">
        <v>3668</v>
      </c>
      <c r="J250" t="s">
        <v>3669</v>
      </c>
      <c r="K250" t="s">
        <v>637</v>
      </c>
      <c r="L250" t="s">
        <v>638</v>
      </c>
      <c r="M250" t="s">
        <v>3670</v>
      </c>
      <c r="N250" t="s">
        <v>637</v>
      </c>
      <c r="O250" t="s">
        <v>639</v>
      </c>
      <c r="P250" t="s">
        <v>5</v>
      </c>
      <c r="Q250" t="s">
        <v>640</v>
      </c>
      <c r="R250" t="s">
        <v>638</v>
      </c>
      <c r="S250" t="s">
        <v>3671</v>
      </c>
      <c r="T250" t="s">
        <v>3670</v>
      </c>
    </row>
    <row r="251" spans="1:20" x14ac:dyDescent="0.25">
      <c r="A251" t="s">
        <v>77</v>
      </c>
      <c r="B251" t="s">
        <v>78</v>
      </c>
      <c r="C251">
        <v>33.333333333333336</v>
      </c>
      <c r="D251">
        <v>3</v>
      </c>
      <c r="E251" t="s">
        <v>3672</v>
      </c>
      <c r="F251">
        <v>134.99</v>
      </c>
      <c r="G251">
        <v>0</v>
      </c>
      <c r="H251" t="s">
        <v>636</v>
      </c>
      <c r="I251" t="s">
        <v>3673</v>
      </c>
      <c r="J251" t="s">
        <v>661</v>
      </c>
      <c r="K251" t="s">
        <v>637</v>
      </c>
      <c r="L251" t="s">
        <v>638</v>
      </c>
      <c r="M251" t="s">
        <v>3674</v>
      </c>
      <c r="N251" t="s">
        <v>637</v>
      </c>
      <c r="O251" t="s">
        <v>639</v>
      </c>
      <c r="P251" t="s">
        <v>5</v>
      </c>
      <c r="Q251" t="s">
        <v>640</v>
      </c>
      <c r="R251" t="s">
        <v>638</v>
      </c>
      <c r="S251" t="s">
        <v>3675</v>
      </c>
      <c r="T251" t="s">
        <v>3674</v>
      </c>
    </row>
    <row r="252" spans="1:20" x14ac:dyDescent="0.25">
      <c r="A252" t="s">
        <v>147</v>
      </c>
      <c r="B252" t="s">
        <v>148</v>
      </c>
      <c r="C252">
        <v>50</v>
      </c>
      <c r="D252">
        <v>6</v>
      </c>
      <c r="E252" t="s">
        <v>3676</v>
      </c>
      <c r="F252">
        <v>200</v>
      </c>
      <c r="G252">
        <v>0</v>
      </c>
      <c r="H252" t="s">
        <v>636</v>
      </c>
      <c r="I252" t="s">
        <v>3677</v>
      </c>
      <c r="J252" t="s">
        <v>669</v>
      </c>
      <c r="K252" t="s">
        <v>637</v>
      </c>
      <c r="L252" t="s">
        <v>638</v>
      </c>
      <c r="M252" t="s">
        <v>3678</v>
      </c>
      <c r="N252" t="s">
        <v>637</v>
      </c>
      <c r="O252" t="s">
        <v>639</v>
      </c>
      <c r="P252" t="s">
        <v>5</v>
      </c>
      <c r="Q252" t="s">
        <v>640</v>
      </c>
      <c r="R252" t="s">
        <v>638</v>
      </c>
      <c r="S252" t="s">
        <v>3679</v>
      </c>
      <c r="T252" t="s">
        <v>3678</v>
      </c>
    </row>
    <row r="253" spans="1:20" x14ac:dyDescent="0.25">
      <c r="A253" t="s">
        <v>22</v>
      </c>
      <c r="B253" t="s">
        <v>27</v>
      </c>
      <c r="C253">
        <v>90</v>
      </c>
      <c r="D253">
        <v>2</v>
      </c>
      <c r="E253" t="s">
        <v>3680</v>
      </c>
      <c r="F253">
        <v>178</v>
      </c>
      <c r="G253">
        <v>7</v>
      </c>
      <c r="H253" t="s">
        <v>663</v>
      </c>
      <c r="I253" t="s">
        <v>3681</v>
      </c>
      <c r="J253" t="s">
        <v>3682</v>
      </c>
      <c r="K253" t="s">
        <v>783</v>
      </c>
      <c r="L253" t="s">
        <v>3683</v>
      </c>
      <c r="M253" t="s">
        <v>3678</v>
      </c>
      <c r="N253" t="s">
        <v>637</v>
      </c>
      <c r="O253" t="s">
        <v>664</v>
      </c>
      <c r="P253" t="s">
        <v>23</v>
      </c>
      <c r="Q253" t="s">
        <v>665</v>
      </c>
      <c r="R253" t="s">
        <v>638</v>
      </c>
      <c r="S253" t="s">
        <v>3684</v>
      </c>
      <c r="T253" t="s">
        <v>3678</v>
      </c>
    </row>
    <row r="254" spans="1:20" x14ac:dyDescent="0.25">
      <c r="A254" t="s">
        <v>240</v>
      </c>
      <c r="B254" t="s">
        <v>246</v>
      </c>
      <c r="C254">
        <v>159</v>
      </c>
      <c r="D254">
        <v>1</v>
      </c>
      <c r="E254" t="s">
        <v>3685</v>
      </c>
      <c r="F254">
        <v>129</v>
      </c>
      <c r="G254">
        <v>0</v>
      </c>
      <c r="H254" t="s">
        <v>636</v>
      </c>
      <c r="I254" t="s">
        <v>3686</v>
      </c>
      <c r="J254" t="s">
        <v>700</v>
      </c>
      <c r="K254" t="s">
        <v>637</v>
      </c>
      <c r="L254" t="s">
        <v>638</v>
      </c>
      <c r="M254" t="s">
        <v>3687</v>
      </c>
      <c r="N254" t="s">
        <v>637</v>
      </c>
      <c r="O254" t="s">
        <v>639</v>
      </c>
      <c r="P254" t="s">
        <v>5</v>
      </c>
      <c r="Q254" t="s">
        <v>640</v>
      </c>
      <c r="R254" t="s">
        <v>638</v>
      </c>
      <c r="S254" t="s">
        <v>3688</v>
      </c>
      <c r="T254" t="s">
        <v>3687</v>
      </c>
    </row>
    <row r="255" spans="1:20" x14ac:dyDescent="0.25">
      <c r="A255" t="s">
        <v>22</v>
      </c>
      <c r="B255" t="s">
        <v>27</v>
      </c>
      <c r="C255">
        <v>66.333333333333329</v>
      </c>
      <c r="D255">
        <v>3</v>
      </c>
      <c r="E255" t="s">
        <v>3689</v>
      </c>
      <c r="F255">
        <v>197</v>
      </c>
      <c r="G255">
        <v>0</v>
      </c>
      <c r="H255" t="s">
        <v>636</v>
      </c>
      <c r="I255" t="s">
        <v>3690</v>
      </c>
      <c r="J255" t="s">
        <v>3691</v>
      </c>
      <c r="K255" t="s">
        <v>637</v>
      </c>
      <c r="L255" t="s">
        <v>638</v>
      </c>
      <c r="M255" t="s">
        <v>3692</v>
      </c>
      <c r="N255" t="s">
        <v>637</v>
      </c>
      <c r="O255" t="s">
        <v>639</v>
      </c>
      <c r="P255" t="s">
        <v>5</v>
      </c>
      <c r="Q255" t="s">
        <v>640</v>
      </c>
      <c r="R255" t="s">
        <v>638</v>
      </c>
      <c r="S255" t="s">
        <v>3693</v>
      </c>
      <c r="T255" t="s">
        <v>3692</v>
      </c>
    </row>
    <row r="256" spans="1:20" x14ac:dyDescent="0.25">
      <c r="A256" t="s">
        <v>241</v>
      </c>
      <c r="B256" t="s">
        <v>247</v>
      </c>
      <c r="C256">
        <v>139</v>
      </c>
      <c r="D256">
        <v>2</v>
      </c>
      <c r="E256" t="s">
        <v>3694</v>
      </c>
      <c r="F256">
        <v>215</v>
      </c>
      <c r="G256">
        <v>0</v>
      </c>
      <c r="H256" t="s">
        <v>697</v>
      </c>
      <c r="I256" t="s">
        <v>3695</v>
      </c>
      <c r="J256" t="s">
        <v>3696</v>
      </c>
      <c r="K256" t="s">
        <v>3391</v>
      </c>
      <c r="L256" t="s">
        <v>3697</v>
      </c>
      <c r="M256" t="s">
        <v>3698</v>
      </c>
      <c r="N256" t="s">
        <v>3443</v>
      </c>
      <c r="O256" t="s">
        <v>698</v>
      </c>
      <c r="P256" t="s">
        <v>692</v>
      </c>
      <c r="Q256" t="s">
        <v>693</v>
      </c>
      <c r="R256" t="s">
        <v>638</v>
      </c>
      <c r="S256" t="s">
        <v>3699</v>
      </c>
      <c r="T256" t="s">
        <v>3698</v>
      </c>
    </row>
    <row r="257" spans="1:20" x14ac:dyDescent="0.25">
      <c r="A257" t="s">
        <v>600</v>
      </c>
      <c r="B257" t="s">
        <v>601</v>
      </c>
      <c r="C257">
        <v>139</v>
      </c>
      <c r="D257">
        <v>1</v>
      </c>
      <c r="E257" t="s">
        <v>3700</v>
      </c>
      <c r="F257">
        <v>215</v>
      </c>
      <c r="G257">
        <v>0</v>
      </c>
      <c r="H257" t="s">
        <v>697</v>
      </c>
      <c r="I257" t="s">
        <v>3701</v>
      </c>
      <c r="J257" t="s">
        <v>3702</v>
      </c>
      <c r="K257" t="s">
        <v>3703</v>
      </c>
      <c r="L257" t="s">
        <v>3704</v>
      </c>
      <c r="M257" t="s">
        <v>3705</v>
      </c>
      <c r="N257" t="s">
        <v>3443</v>
      </c>
      <c r="O257" t="s">
        <v>698</v>
      </c>
      <c r="P257" t="s">
        <v>692</v>
      </c>
      <c r="Q257" t="s">
        <v>693</v>
      </c>
      <c r="R257" t="s">
        <v>638</v>
      </c>
      <c r="S257" t="s">
        <v>3706</v>
      </c>
      <c r="T257" t="s">
        <v>3705</v>
      </c>
    </row>
    <row r="258" spans="1:20" x14ac:dyDescent="0.25">
      <c r="A258" t="s">
        <v>241</v>
      </c>
      <c r="B258" t="s">
        <v>247</v>
      </c>
      <c r="C258">
        <v>139</v>
      </c>
      <c r="D258">
        <v>1</v>
      </c>
      <c r="E258" t="s">
        <v>3700</v>
      </c>
      <c r="F258">
        <v>215</v>
      </c>
      <c r="G258">
        <v>0</v>
      </c>
      <c r="H258" t="s">
        <v>697</v>
      </c>
      <c r="I258" t="s">
        <v>3701</v>
      </c>
      <c r="J258" t="s">
        <v>3702</v>
      </c>
      <c r="K258" t="s">
        <v>3703</v>
      </c>
      <c r="L258" t="s">
        <v>3704</v>
      </c>
      <c r="M258" t="s">
        <v>3705</v>
      </c>
      <c r="N258" t="s">
        <v>3443</v>
      </c>
      <c r="O258" t="s">
        <v>698</v>
      </c>
      <c r="P258" t="s">
        <v>692</v>
      </c>
      <c r="Q258" t="s">
        <v>693</v>
      </c>
      <c r="R258" t="s">
        <v>638</v>
      </c>
      <c r="S258" t="s">
        <v>3706</v>
      </c>
      <c r="T258" t="s">
        <v>3705</v>
      </c>
    </row>
    <row r="259" spans="1:20" x14ac:dyDescent="0.25">
      <c r="A259" t="s">
        <v>147</v>
      </c>
      <c r="B259" t="s">
        <v>148</v>
      </c>
      <c r="C259">
        <v>50</v>
      </c>
      <c r="D259">
        <v>6</v>
      </c>
      <c r="E259" t="s">
        <v>3707</v>
      </c>
      <c r="F259">
        <v>200</v>
      </c>
      <c r="G259">
        <v>0</v>
      </c>
      <c r="H259" t="s">
        <v>636</v>
      </c>
      <c r="I259" t="s">
        <v>3708</v>
      </c>
      <c r="J259" t="s">
        <v>672</v>
      </c>
      <c r="K259" t="s">
        <v>637</v>
      </c>
      <c r="L259" t="s">
        <v>638</v>
      </c>
      <c r="M259" t="s">
        <v>3709</v>
      </c>
      <c r="N259" t="s">
        <v>637</v>
      </c>
      <c r="O259" t="s">
        <v>639</v>
      </c>
      <c r="P259" t="s">
        <v>5</v>
      </c>
      <c r="Q259" t="s">
        <v>640</v>
      </c>
      <c r="R259" t="s">
        <v>638</v>
      </c>
      <c r="S259" t="s">
        <v>3710</v>
      </c>
      <c r="T259" t="s">
        <v>3709</v>
      </c>
    </row>
    <row r="260" spans="1:20" x14ac:dyDescent="0.25">
      <c r="A260" t="s">
        <v>600</v>
      </c>
      <c r="B260" t="s">
        <v>601</v>
      </c>
      <c r="C260">
        <v>139</v>
      </c>
      <c r="D260">
        <v>1</v>
      </c>
      <c r="E260" t="s">
        <v>3711</v>
      </c>
      <c r="F260">
        <v>215</v>
      </c>
      <c r="G260">
        <v>0</v>
      </c>
      <c r="H260" t="s">
        <v>697</v>
      </c>
      <c r="I260" t="s">
        <v>3712</v>
      </c>
      <c r="J260" t="s">
        <v>3713</v>
      </c>
      <c r="K260" t="s">
        <v>758</v>
      </c>
      <c r="L260" t="s">
        <v>3714</v>
      </c>
      <c r="M260" t="s">
        <v>3715</v>
      </c>
      <c r="N260" t="s">
        <v>3443</v>
      </c>
      <c r="O260" t="s">
        <v>698</v>
      </c>
      <c r="P260" t="s">
        <v>692</v>
      </c>
      <c r="Q260" t="s">
        <v>693</v>
      </c>
      <c r="R260" t="s">
        <v>638</v>
      </c>
      <c r="S260" t="s">
        <v>3716</v>
      </c>
      <c r="T260" t="s">
        <v>3715</v>
      </c>
    </row>
    <row r="261" spans="1:20" x14ac:dyDescent="0.25">
      <c r="A261" t="s">
        <v>241</v>
      </c>
      <c r="B261" t="s">
        <v>247</v>
      </c>
      <c r="C261">
        <v>139</v>
      </c>
      <c r="D261">
        <v>1</v>
      </c>
      <c r="E261" t="s">
        <v>3711</v>
      </c>
      <c r="F261">
        <v>215</v>
      </c>
      <c r="G261">
        <v>0</v>
      </c>
      <c r="H261" t="s">
        <v>697</v>
      </c>
      <c r="I261" t="s">
        <v>3712</v>
      </c>
      <c r="J261" t="s">
        <v>3713</v>
      </c>
      <c r="K261" t="s">
        <v>758</v>
      </c>
      <c r="L261" t="s">
        <v>3714</v>
      </c>
      <c r="M261" t="s">
        <v>3715</v>
      </c>
      <c r="N261" t="s">
        <v>3443</v>
      </c>
      <c r="O261" t="s">
        <v>698</v>
      </c>
      <c r="P261" t="s">
        <v>692</v>
      </c>
      <c r="Q261" t="s">
        <v>693</v>
      </c>
      <c r="R261" t="s">
        <v>638</v>
      </c>
      <c r="S261" t="s">
        <v>3716</v>
      </c>
      <c r="T261" t="s">
        <v>3715</v>
      </c>
    </row>
    <row r="262" spans="1:20" x14ac:dyDescent="0.25">
      <c r="A262" t="s">
        <v>147</v>
      </c>
      <c r="B262" t="s">
        <v>148</v>
      </c>
      <c r="C262">
        <v>65</v>
      </c>
      <c r="D262">
        <v>18</v>
      </c>
      <c r="E262" t="s">
        <v>3717</v>
      </c>
      <c r="F262">
        <v>523</v>
      </c>
      <c r="G262">
        <v>0</v>
      </c>
      <c r="H262" t="s">
        <v>636</v>
      </c>
      <c r="I262" t="s">
        <v>3718</v>
      </c>
      <c r="J262" t="s">
        <v>667</v>
      </c>
      <c r="K262" t="s">
        <v>637</v>
      </c>
      <c r="L262" t="s">
        <v>638</v>
      </c>
      <c r="M262" t="s">
        <v>3719</v>
      </c>
      <c r="N262" t="s">
        <v>637</v>
      </c>
      <c r="O262" t="s">
        <v>639</v>
      </c>
      <c r="P262" t="s">
        <v>5</v>
      </c>
      <c r="Q262" t="s">
        <v>640</v>
      </c>
      <c r="R262" t="s">
        <v>3720</v>
      </c>
      <c r="S262" t="s">
        <v>3721</v>
      </c>
      <c r="T262" t="s">
        <v>3719</v>
      </c>
    </row>
    <row r="263" spans="1:20" x14ac:dyDescent="0.25">
      <c r="A263" t="s">
        <v>147</v>
      </c>
      <c r="B263" t="s">
        <v>148</v>
      </c>
      <c r="C263">
        <v>50</v>
      </c>
      <c r="D263">
        <v>6</v>
      </c>
      <c r="E263" t="s">
        <v>3722</v>
      </c>
      <c r="F263">
        <v>200</v>
      </c>
      <c r="G263">
        <v>0</v>
      </c>
      <c r="H263" t="s">
        <v>636</v>
      </c>
      <c r="I263" t="s">
        <v>3723</v>
      </c>
      <c r="J263" t="s">
        <v>1797</v>
      </c>
      <c r="K263" t="s">
        <v>637</v>
      </c>
      <c r="L263" t="s">
        <v>638</v>
      </c>
      <c r="M263" t="s">
        <v>3724</v>
      </c>
      <c r="N263" t="s">
        <v>637</v>
      </c>
      <c r="O263" t="s">
        <v>639</v>
      </c>
      <c r="P263" t="s">
        <v>5</v>
      </c>
      <c r="Q263" t="s">
        <v>640</v>
      </c>
      <c r="R263" t="s">
        <v>638</v>
      </c>
      <c r="S263" t="s">
        <v>3725</v>
      </c>
      <c r="T263" t="s">
        <v>3726</v>
      </c>
    </row>
    <row r="264" spans="1:20" x14ac:dyDescent="0.25">
      <c r="A264" t="s">
        <v>22</v>
      </c>
      <c r="B264" t="s">
        <v>27</v>
      </c>
      <c r="C264">
        <v>69.900000000000006</v>
      </c>
      <c r="D264">
        <v>10</v>
      </c>
      <c r="E264" t="s">
        <v>3727</v>
      </c>
      <c r="F264">
        <v>1049</v>
      </c>
      <c r="G264">
        <v>0</v>
      </c>
      <c r="H264" t="s">
        <v>645</v>
      </c>
      <c r="I264" t="s">
        <v>3728</v>
      </c>
      <c r="J264" t="s">
        <v>3729</v>
      </c>
      <c r="K264" t="s">
        <v>747</v>
      </c>
      <c r="L264" t="s">
        <v>2654</v>
      </c>
      <c r="M264" t="s">
        <v>3730</v>
      </c>
      <c r="N264" t="s">
        <v>637</v>
      </c>
      <c r="O264" t="s">
        <v>646</v>
      </c>
      <c r="P264" t="s">
        <v>26</v>
      </c>
      <c r="Q264" t="s">
        <v>647</v>
      </c>
      <c r="R264" t="s">
        <v>638</v>
      </c>
      <c r="S264" t="s">
        <v>3731</v>
      </c>
      <c r="T264" t="s">
        <v>3730</v>
      </c>
    </row>
    <row r="265" spans="1:20" x14ac:dyDescent="0.25">
      <c r="A265" t="s">
        <v>72</v>
      </c>
      <c r="B265" t="s">
        <v>108</v>
      </c>
      <c r="C265">
        <v>66</v>
      </c>
      <c r="D265">
        <v>1</v>
      </c>
      <c r="E265" t="s">
        <v>3727</v>
      </c>
      <c r="F265">
        <v>1049</v>
      </c>
      <c r="G265">
        <v>0</v>
      </c>
      <c r="H265" t="s">
        <v>645</v>
      </c>
      <c r="I265" t="s">
        <v>3728</v>
      </c>
      <c r="J265" t="s">
        <v>3729</v>
      </c>
      <c r="K265" t="s">
        <v>747</v>
      </c>
      <c r="L265" t="s">
        <v>2654</v>
      </c>
      <c r="M265" t="s">
        <v>3730</v>
      </c>
      <c r="N265" t="s">
        <v>637</v>
      </c>
      <c r="O265" t="s">
        <v>646</v>
      </c>
      <c r="P265" t="s">
        <v>26</v>
      </c>
      <c r="Q265" t="s">
        <v>647</v>
      </c>
      <c r="R265" t="s">
        <v>638</v>
      </c>
      <c r="S265" t="s">
        <v>3731</v>
      </c>
      <c r="T265" t="s">
        <v>3730</v>
      </c>
    </row>
    <row r="266" spans="1:20" x14ac:dyDescent="0.25">
      <c r="A266" t="s">
        <v>101</v>
      </c>
      <c r="B266" t="s">
        <v>74</v>
      </c>
      <c r="C266">
        <v>66</v>
      </c>
      <c r="D266">
        <v>1</v>
      </c>
      <c r="E266" t="s">
        <v>3727</v>
      </c>
      <c r="F266">
        <v>1049</v>
      </c>
      <c r="G266">
        <v>0</v>
      </c>
      <c r="H266" t="s">
        <v>645</v>
      </c>
      <c r="I266" t="s">
        <v>3728</v>
      </c>
      <c r="J266" t="s">
        <v>3729</v>
      </c>
      <c r="K266" t="s">
        <v>747</v>
      </c>
      <c r="L266" t="s">
        <v>2654</v>
      </c>
      <c r="M266" t="s">
        <v>3730</v>
      </c>
      <c r="N266" t="s">
        <v>637</v>
      </c>
      <c r="O266" t="s">
        <v>646</v>
      </c>
      <c r="P266" t="s">
        <v>26</v>
      </c>
      <c r="Q266" t="s">
        <v>647</v>
      </c>
      <c r="R266" t="s">
        <v>638</v>
      </c>
      <c r="S266" t="s">
        <v>3731</v>
      </c>
      <c r="T266" t="s">
        <v>3730</v>
      </c>
    </row>
    <row r="267" spans="1:20" x14ac:dyDescent="0.25">
      <c r="A267" t="s">
        <v>22</v>
      </c>
      <c r="B267" t="s">
        <v>27</v>
      </c>
      <c r="C267">
        <v>67</v>
      </c>
      <c r="D267">
        <v>1</v>
      </c>
      <c r="E267" t="s">
        <v>3727</v>
      </c>
      <c r="F267">
        <v>1049</v>
      </c>
      <c r="G267">
        <v>0</v>
      </c>
      <c r="H267" t="s">
        <v>645</v>
      </c>
      <c r="I267" t="s">
        <v>3728</v>
      </c>
      <c r="J267" t="s">
        <v>3729</v>
      </c>
      <c r="K267" t="s">
        <v>747</v>
      </c>
      <c r="L267" t="s">
        <v>2654</v>
      </c>
      <c r="M267" t="s">
        <v>3730</v>
      </c>
      <c r="N267" t="s">
        <v>637</v>
      </c>
      <c r="O267" t="s">
        <v>646</v>
      </c>
      <c r="P267" t="s">
        <v>26</v>
      </c>
      <c r="Q267" t="s">
        <v>647</v>
      </c>
      <c r="R267" t="s">
        <v>638</v>
      </c>
      <c r="S267" t="s">
        <v>3731</v>
      </c>
      <c r="T267" t="s">
        <v>3730</v>
      </c>
    </row>
    <row r="268" spans="1:20" x14ac:dyDescent="0.25">
      <c r="A268" t="s">
        <v>147</v>
      </c>
      <c r="B268" t="s">
        <v>148</v>
      </c>
      <c r="C268">
        <v>65</v>
      </c>
      <c r="D268">
        <v>9</v>
      </c>
      <c r="E268" t="s">
        <v>3732</v>
      </c>
      <c r="F268">
        <v>272.08999999999997</v>
      </c>
      <c r="G268">
        <v>0</v>
      </c>
      <c r="H268" t="s">
        <v>636</v>
      </c>
      <c r="I268" t="s">
        <v>3733</v>
      </c>
      <c r="J268" t="s">
        <v>678</v>
      </c>
      <c r="K268" t="s">
        <v>637</v>
      </c>
      <c r="L268" t="s">
        <v>638</v>
      </c>
      <c r="M268" t="s">
        <v>3734</v>
      </c>
      <c r="N268" t="s">
        <v>637</v>
      </c>
      <c r="O268" t="s">
        <v>639</v>
      </c>
      <c r="P268" t="s">
        <v>5</v>
      </c>
      <c r="Q268" t="s">
        <v>640</v>
      </c>
      <c r="R268" t="s">
        <v>638</v>
      </c>
      <c r="S268" t="s">
        <v>3735</v>
      </c>
      <c r="T268" t="s">
        <v>3734</v>
      </c>
    </row>
    <row r="269" spans="1:20" x14ac:dyDescent="0.25">
      <c r="A269" t="s">
        <v>147</v>
      </c>
      <c r="B269" t="s">
        <v>148</v>
      </c>
      <c r="C269">
        <v>50</v>
      </c>
      <c r="D269">
        <v>6</v>
      </c>
      <c r="E269" t="s">
        <v>3736</v>
      </c>
      <c r="F269">
        <v>200</v>
      </c>
      <c r="G269">
        <v>0</v>
      </c>
      <c r="H269" t="s">
        <v>636</v>
      </c>
      <c r="I269" t="s">
        <v>3737</v>
      </c>
      <c r="J269" t="s">
        <v>648</v>
      </c>
      <c r="K269" t="s">
        <v>637</v>
      </c>
      <c r="L269" t="s">
        <v>638</v>
      </c>
      <c r="M269" t="s">
        <v>3738</v>
      </c>
      <c r="N269" t="s">
        <v>637</v>
      </c>
      <c r="O269" t="s">
        <v>643</v>
      </c>
      <c r="P269" t="s">
        <v>5</v>
      </c>
      <c r="Q269" t="s">
        <v>644</v>
      </c>
      <c r="R269" t="s">
        <v>638</v>
      </c>
      <c r="S269" t="s">
        <v>3739</v>
      </c>
      <c r="T269" t="s">
        <v>3738</v>
      </c>
    </row>
    <row r="270" spans="1:20" x14ac:dyDescent="0.25">
      <c r="A270" t="s">
        <v>147</v>
      </c>
      <c r="B270" t="s">
        <v>148</v>
      </c>
      <c r="C270">
        <v>50</v>
      </c>
      <c r="D270">
        <v>6</v>
      </c>
      <c r="E270" t="s">
        <v>3740</v>
      </c>
      <c r="F270">
        <v>200</v>
      </c>
      <c r="G270">
        <v>0</v>
      </c>
      <c r="H270" t="s">
        <v>636</v>
      </c>
      <c r="I270" t="s">
        <v>3741</v>
      </c>
      <c r="J270" t="s">
        <v>642</v>
      </c>
      <c r="K270" t="s">
        <v>637</v>
      </c>
      <c r="L270" t="s">
        <v>638</v>
      </c>
      <c r="M270" t="s">
        <v>3742</v>
      </c>
      <c r="N270" t="s">
        <v>637</v>
      </c>
      <c r="O270" t="s">
        <v>639</v>
      </c>
      <c r="P270" t="s">
        <v>5</v>
      </c>
      <c r="Q270" t="s">
        <v>640</v>
      </c>
      <c r="R270" t="s">
        <v>638</v>
      </c>
      <c r="S270" t="s">
        <v>3743</v>
      </c>
      <c r="T270" t="s">
        <v>3742</v>
      </c>
    </row>
    <row r="271" spans="1:20" x14ac:dyDescent="0.25">
      <c r="A271" t="s">
        <v>22</v>
      </c>
      <c r="B271" t="s">
        <v>27</v>
      </c>
      <c r="C271">
        <v>66.333333333333329</v>
      </c>
      <c r="D271">
        <v>3</v>
      </c>
      <c r="E271" t="s">
        <v>3744</v>
      </c>
      <c r="F271">
        <v>305</v>
      </c>
      <c r="G271">
        <v>0</v>
      </c>
      <c r="H271" t="s">
        <v>663</v>
      </c>
      <c r="I271" t="s">
        <v>3745</v>
      </c>
      <c r="J271" t="s">
        <v>3746</v>
      </c>
      <c r="K271" t="s">
        <v>3747</v>
      </c>
      <c r="L271" t="s">
        <v>3748</v>
      </c>
      <c r="M271" t="s">
        <v>3749</v>
      </c>
      <c r="N271" t="s">
        <v>637</v>
      </c>
      <c r="O271" t="s">
        <v>664</v>
      </c>
      <c r="P271" t="s">
        <v>23</v>
      </c>
      <c r="Q271" t="s">
        <v>665</v>
      </c>
      <c r="R271" t="s">
        <v>638</v>
      </c>
      <c r="S271" t="s">
        <v>3750</v>
      </c>
      <c r="T271" t="s">
        <v>3749</v>
      </c>
    </row>
    <row r="272" spans="1:20" x14ac:dyDescent="0.25">
      <c r="A272" t="s">
        <v>22</v>
      </c>
      <c r="B272" t="s">
        <v>27</v>
      </c>
      <c r="C272">
        <v>66.333333333333329</v>
      </c>
      <c r="D272">
        <v>3</v>
      </c>
      <c r="E272" t="s">
        <v>3744</v>
      </c>
      <c r="F272">
        <v>305</v>
      </c>
      <c r="G272">
        <v>0</v>
      </c>
      <c r="H272" t="s">
        <v>663</v>
      </c>
      <c r="I272" t="s">
        <v>3745</v>
      </c>
      <c r="J272" t="s">
        <v>3746</v>
      </c>
      <c r="K272" t="s">
        <v>3747</v>
      </c>
      <c r="L272" t="s">
        <v>3748</v>
      </c>
      <c r="M272" t="s">
        <v>3749</v>
      </c>
      <c r="N272" t="s">
        <v>637</v>
      </c>
      <c r="O272" t="s">
        <v>664</v>
      </c>
      <c r="P272" t="s">
        <v>23</v>
      </c>
      <c r="Q272" t="s">
        <v>665</v>
      </c>
      <c r="R272" t="s">
        <v>638</v>
      </c>
      <c r="S272" t="s">
        <v>3750</v>
      </c>
      <c r="T272" t="s">
        <v>3749</v>
      </c>
    </row>
    <row r="273" spans="1:20" x14ac:dyDescent="0.25">
      <c r="A273" t="s">
        <v>516</v>
      </c>
      <c r="B273" t="s">
        <v>120</v>
      </c>
      <c r="C273">
        <v>71</v>
      </c>
      <c r="D273">
        <v>1</v>
      </c>
      <c r="E273" t="s">
        <v>3751</v>
      </c>
      <c r="F273">
        <v>131</v>
      </c>
      <c r="G273">
        <v>60</v>
      </c>
      <c r="H273" t="s">
        <v>645</v>
      </c>
      <c r="I273" t="s">
        <v>3752</v>
      </c>
      <c r="J273" t="s">
        <v>3753</v>
      </c>
      <c r="K273" t="s">
        <v>2606</v>
      </c>
      <c r="L273" t="s">
        <v>3754</v>
      </c>
      <c r="M273" t="s">
        <v>3755</v>
      </c>
      <c r="N273" t="s">
        <v>637</v>
      </c>
      <c r="O273" t="s">
        <v>646</v>
      </c>
      <c r="P273" t="s">
        <v>26</v>
      </c>
      <c r="Q273" t="s">
        <v>647</v>
      </c>
      <c r="R273" t="s">
        <v>638</v>
      </c>
      <c r="S273" t="s">
        <v>3756</v>
      </c>
      <c r="T273" t="s">
        <v>3755</v>
      </c>
    </row>
    <row r="274" spans="1:20" x14ac:dyDescent="0.25">
      <c r="A274" t="s">
        <v>240</v>
      </c>
      <c r="B274" t="s">
        <v>246</v>
      </c>
      <c r="C274">
        <v>139</v>
      </c>
      <c r="D274">
        <v>1</v>
      </c>
      <c r="E274" t="s">
        <v>3757</v>
      </c>
      <c r="F274">
        <v>285</v>
      </c>
      <c r="G274">
        <v>9</v>
      </c>
      <c r="H274" t="s">
        <v>645</v>
      </c>
      <c r="I274" t="s">
        <v>3758</v>
      </c>
      <c r="J274" t="s">
        <v>3759</v>
      </c>
      <c r="K274" t="s">
        <v>3760</v>
      </c>
      <c r="L274" t="s">
        <v>2542</v>
      </c>
      <c r="M274" t="s">
        <v>3761</v>
      </c>
      <c r="N274" t="s">
        <v>637</v>
      </c>
      <c r="O274" t="s">
        <v>646</v>
      </c>
      <c r="P274" t="s">
        <v>26</v>
      </c>
      <c r="Q274" t="s">
        <v>647</v>
      </c>
      <c r="R274" t="s">
        <v>638</v>
      </c>
      <c r="S274" t="s">
        <v>3762</v>
      </c>
      <c r="T274" t="s">
        <v>3761</v>
      </c>
    </row>
    <row r="275" spans="1:20" x14ac:dyDescent="0.25">
      <c r="A275" t="s">
        <v>14</v>
      </c>
      <c r="B275" t="s">
        <v>15</v>
      </c>
      <c r="C275">
        <v>57</v>
      </c>
      <c r="D275">
        <v>1</v>
      </c>
      <c r="E275" t="s">
        <v>3757</v>
      </c>
      <c r="F275">
        <v>285</v>
      </c>
      <c r="G275">
        <v>9</v>
      </c>
      <c r="H275" t="s">
        <v>645</v>
      </c>
      <c r="I275" t="s">
        <v>3758</v>
      </c>
      <c r="J275" t="s">
        <v>3759</v>
      </c>
      <c r="K275" t="s">
        <v>3760</v>
      </c>
      <c r="L275" t="s">
        <v>2542</v>
      </c>
      <c r="M275" t="s">
        <v>3761</v>
      </c>
      <c r="N275" t="s">
        <v>637</v>
      </c>
      <c r="O275" t="s">
        <v>646</v>
      </c>
      <c r="P275" t="s">
        <v>26</v>
      </c>
      <c r="Q275" t="s">
        <v>647</v>
      </c>
      <c r="R275" t="s">
        <v>638</v>
      </c>
      <c r="S275" t="s">
        <v>3762</v>
      </c>
      <c r="T275" t="s">
        <v>3761</v>
      </c>
    </row>
    <row r="276" spans="1:20" x14ac:dyDescent="0.25">
      <c r="A276" t="s">
        <v>22</v>
      </c>
      <c r="B276" t="s">
        <v>27</v>
      </c>
      <c r="C276">
        <v>80</v>
      </c>
      <c r="D276">
        <v>1</v>
      </c>
      <c r="E276" t="s">
        <v>3757</v>
      </c>
      <c r="F276">
        <v>285</v>
      </c>
      <c r="G276">
        <v>9</v>
      </c>
      <c r="H276" t="s">
        <v>645</v>
      </c>
      <c r="I276" t="s">
        <v>3758</v>
      </c>
      <c r="J276" t="s">
        <v>3759</v>
      </c>
      <c r="K276" t="s">
        <v>3760</v>
      </c>
      <c r="L276" t="s">
        <v>2542</v>
      </c>
      <c r="M276" t="s">
        <v>3761</v>
      </c>
      <c r="N276" t="s">
        <v>637</v>
      </c>
      <c r="O276" t="s">
        <v>646</v>
      </c>
      <c r="P276" t="s">
        <v>26</v>
      </c>
      <c r="Q276" t="s">
        <v>647</v>
      </c>
      <c r="R276" t="s">
        <v>638</v>
      </c>
      <c r="S276" t="s">
        <v>3762</v>
      </c>
      <c r="T276" t="s">
        <v>3761</v>
      </c>
    </row>
    <row r="277" spans="1:20" x14ac:dyDescent="0.25">
      <c r="A277" t="s">
        <v>516</v>
      </c>
      <c r="B277" t="s">
        <v>120</v>
      </c>
      <c r="C277">
        <v>71</v>
      </c>
      <c r="D277">
        <v>1</v>
      </c>
      <c r="E277" t="s">
        <v>3763</v>
      </c>
      <c r="F277">
        <v>169</v>
      </c>
      <c r="G277">
        <v>98</v>
      </c>
      <c r="H277" t="s">
        <v>645</v>
      </c>
      <c r="I277" t="s">
        <v>3764</v>
      </c>
      <c r="J277" t="s">
        <v>3765</v>
      </c>
      <c r="K277" t="s">
        <v>2478</v>
      </c>
      <c r="L277" t="s">
        <v>3766</v>
      </c>
      <c r="M277" t="s">
        <v>3767</v>
      </c>
      <c r="N277" t="s">
        <v>637</v>
      </c>
      <c r="O277" t="s">
        <v>646</v>
      </c>
      <c r="P277" t="s">
        <v>26</v>
      </c>
      <c r="Q277" t="s">
        <v>647</v>
      </c>
      <c r="R277" t="s">
        <v>638</v>
      </c>
      <c r="S277" t="s">
        <v>3768</v>
      </c>
      <c r="T277" t="s">
        <v>3767</v>
      </c>
    </row>
    <row r="278" spans="1:20" x14ac:dyDescent="0.25">
      <c r="A278" t="s">
        <v>116</v>
      </c>
      <c r="B278" t="s">
        <v>117</v>
      </c>
      <c r="C278">
        <v>12</v>
      </c>
      <c r="D278">
        <v>10</v>
      </c>
      <c r="E278" t="s">
        <v>3769</v>
      </c>
      <c r="F278">
        <v>168</v>
      </c>
      <c r="G278">
        <v>38</v>
      </c>
      <c r="H278" t="s">
        <v>645</v>
      </c>
      <c r="I278" t="s">
        <v>3770</v>
      </c>
      <c r="J278" t="s">
        <v>3771</v>
      </c>
      <c r="K278" t="s">
        <v>3772</v>
      </c>
      <c r="L278" t="s">
        <v>830</v>
      </c>
      <c r="M278" t="s">
        <v>3773</v>
      </c>
      <c r="N278" t="s">
        <v>637</v>
      </c>
      <c r="O278" t="s">
        <v>646</v>
      </c>
      <c r="P278" t="s">
        <v>26</v>
      </c>
      <c r="Q278" t="s">
        <v>647</v>
      </c>
      <c r="R278" t="s">
        <v>638</v>
      </c>
      <c r="S278" t="s">
        <v>3774</v>
      </c>
      <c r="T278" t="s">
        <v>3775</v>
      </c>
    </row>
    <row r="279" spans="1:20" x14ac:dyDescent="0.25">
      <c r="A279" t="s">
        <v>22</v>
      </c>
      <c r="B279" t="s">
        <v>27</v>
      </c>
      <c r="C279">
        <v>66.333333333333329</v>
      </c>
      <c r="D279">
        <v>3</v>
      </c>
      <c r="E279" t="s">
        <v>3776</v>
      </c>
      <c r="F279">
        <v>197</v>
      </c>
      <c r="G279">
        <v>0</v>
      </c>
      <c r="H279" t="s">
        <v>636</v>
      </c>
      <c r="I279" t="s">
        <v>3777</v>
      </c>
      <c r="J279" t="s">
        <v>2020</v>
      </c>
      <c r="K279" t="s">
        <v>637</v>
      </c>
      <c r="L279" t="s">
        <v>638</v>
      </c>
      <c r="M279" t="s">
        <v>3775</v>
      </c>
      <c r="N279" t="s">
        <v>637</v>
      </c>
      <c r="O279" t="s">
        <v>639</v>
      </c>
      <c r="P279" t="s">
        <v>5</v>
      </c>
      <c r="Q279" t="s">
        <v>640</v>
      </c>
      <c r="R279" t="s">
        <v>638</v>
      </c>
      <c r="S279" t="s">
        <v>3778</v>
      </c>
      <c r="T279" t="s">
        <v>3775</v>
      </c>
    </row>
    <row r="280" spans="1:20" x14ac:dyDescent="0.25">
      <c r="A280" t="s">
        <v>147</v>
      </c>
      <c r="B280" t="s">
        <v>148</v>
      </c>
      <c r="C280">
        <v>50</v>
      </c>
      <c r="D280">
        <v>6</v>
      </c>
      <c r="E280" t="s">
        <v>3779</v>
      </c>
      <c r="F280">
        <v>200</v>
      </c>
      <c r="G280">
        <v>0</v>
      </c>
      <c r="H280" t="s">
        <v>636</v>
      </c>
      <c r="I280" t="s">
        <v>3780</v>
      </c>
      <c r="J280" t="s">
        <v>675</v>
      </c>
      <c r="K280" t="s">
        <v>637</v>
      </c>
      <c r="L280" t="s">
        <v>638</v>
      </c>
      <c r="M280" t="s">
        <v>3781</v>
      </c>
      <c r="N280" t="s">
        <v>637</v>
      </c>
      <c r="O280" t="s">
        <v>639</v>
      </c>
      <c r="P280" t="s">
        <v>5</v>
      </c>
      <c r="Q280" t="s">
        <v>640</v>
      </c>
      <c r="R280" t="s">
        <v>638</v>
      </c>
      <c r="S280" t="s">
        <v>3782</v>
      </c>
      <c r="T280" t="s">
        <v>3781</v>
      </c>
    </row>
    <row r="281" spans="1:20" x14ac:dyDescent="0.25">
      <c r="A281" t="s">
        <v>600</v>
      </c>
      <c r="B281" t="s">
        <v>601</v>
      </c>
      <c r="C281">
        <v>139</v>
      </c>
      <c r="D281">
        <v>1</v>
      </c>
      <c r="E281" t="s">
        <v>3783</v>
      </c>
      <c r="F281">
        <v>326</v>
      </c>
      <c r="G281">
        <v>48</v>
      </c>
      <c r="H281" t="s">
        <v>645</v>
      </c>
      <c r="I281" t="s">
        <v>3784</v>
      </c>
      <c r="J281" t="s">
        <v>3785</v>
      </c>
      <c r="K281" t="s">
        <v>1752</v>
      </c>
      <c r="L281" t="s">
        <v>2607</v>
      </c>
      <c r="M281" t="s">
        <v>3773</v>
      </c>
      <c r="N281" t="s">
        <v>637</v>
      </c>
      <c r="O281" t="s">
        <v>646</v>
      </c>
      <c r="P281" t="s">
        <v>26</v>
      </c>
      <c r="Q281" t="s">
        <v>647</v>
      </c>
      <c r="R281" t="s">
        <v>638</v>
      </c>
      <c r="S281" t="s">
        <v>3786</v>
      </c>
      <c r="T281" t="s">
        <v>3787</v>
      </c>
    </row>
    <row r="282" spans="1:20" x14ac:dyDescent="0.25">
      <c r="A282" t="s">
        <v>240</v>
      </c>
      <c r="B282" t="s">
        <v>246</v>
      </c>
      <c r="C282">
        <v>139</v>
      </c>
      <c r="D282">
        <v>1</v>
      </c>
      <c r="E282" t="s">
        <v>3783</v>
      </c>
      <c r="F282">
        <v>326</v>
      </c>
      <c r="G282">
        <v>48</v>
      </c>
      <c r="H282" t="s">
        <v>645</v>
      </c>
      <c r="I282" t="s">
        <v>3784</v>
      </c>
      <c r="J282" t="s">
        <v>3785</v>
      </c>
      <c r="K282" t="s">
        <v>1752</v>
      </c>
      <c r="L282" t="s">
        <v>2607</v>
      </c>
      <c r="M282" t="s">
        <v>3773</v>
      </c>
      <c r="N282" t="s">
        <v>637</v>
      </c>
      <c r="O282" t="s">
        <v>646</v>
      </c>
      <c r="P282" t="s">
        <v>26</v>
      </c>
      <c r="Q282" t="s">
        <v>647</v>
      </c>
      <c r="R282" t="s">
        <v>638</v>
      </c>
      <c r="S282" t="s">
        <v>3786</v>
      </c>
      <c r="T282" t="s">
        <v>3787</v>
      </c>
    </row>
    <row r="283" spans="1:20" x14ac:dyDescent="0.25">
      <c r="A283" t="s">
        <v>18</v>
      </c>
      <c r="B283" t="s">
        <v>19</v>
      </c>
      <c r="C283">
        <v>66.666666666666671</v>
      </c>
      <c r="D283">
        <v>3</v>
      </c>
      <c r="E283" t="s">
        <v>3788</v>
      </c>
      <c r="F283">
        <v>329</v>
      </c>
      <c r="G283">
        <v>0</v>
      </c>
      <c r="H283" t="s">
        <v>636</v>
      </c>
      <c r="I283" t="s">
        <v>3789</v>
      </c>
      <c r="J283" t="s">
        <v>2061</v>
      </c>
      <c r="K283" t="s">
        <v>637</v>
      </c>
      <c r="L283" t="s">
        <v>638</v>
      </c>
      <c r="M283" t="s">
        <v>3790</v>
      </c>
      <c r="N283" t="s">
        <v>637</v>
      </c>
      <c r="O283" t="s">
        <v>639</v>
      </c>
      <c r="P283" t="s">
        <v>5</v>
      </c>
      <c r="Q283" t="s">
        <v>640</v>
      </c>
      <c r="R283" t="s">
        <v>638</v>
      </c>
      <c r="S283" t="s">
        <v>3791</v>
      </c>
      <c r="T283" t="s">
        <v>3790</v>
      </c>
    </row>
    <row r="284" spans="1:20" x14ac:dyDescent="0.25">
      <c r="A284" t="s">
        <v>147</v>
      </c>
      <c r="B284" t="s">
        <v>148</v>
      </c>
      <c r="C284">
        <v>50</v>
      </c>
      <c r="D284">
        <v>6</v>
      </c>
      <c r="E284" t="s">
        <v>3788</v>
      </c>
      <c r="F284">
        <v>329</v>
      </c>
      <c r="G284">
        <v>0</v>
      </c>
      <c r="H284" t="s">
        <v>636</v>
      </c>
      <c r="I284" t="s">
        <v>3789</v>
      </c>
      <c r="J284" t="s">
        <v>2061</v>
      </c>
      <c r="K284" t="s">
        <v>637</v>
      </c>
      <c r="L284" t="s">
        <v>638</v>
      </c>
      <c r="M284" t="s">
        <v>3790</v>
      </c>
      <c r="N284" t="s">
        <v>637</v>
      </c>
      <c r="O284" t="s">
        <v>639</v>
      </c>
      <c r="P284" t="s">
        <v>5</v>
      </c>
      <c r="Q284" t="s">
        <v>640</v>
      </c>
      <c r="R284" t="s">
        <v>638</v>
      </c>
      <c r="S284" t="s">
        <v>3791</v>
      </c>
      <c r="T284" t="s">
        <v>3790</v>
      </c>
    </row>
    <row r="285" spans="1:20" x14ac:dyDescent="0.25">
      <c r="A285" t="s">
        <v>18</v>
      </c>
      <c r="B285" t="s">
        <v>19</v>
      </c>
      <c r="C285">
        <v>66.666666666666671</v>
      </c>
      <c r="D285">
        <v>6</v>
      </c>
      <c r="E285" t="s">
        <v>3792</v>
      </c>
      <c r="F285">
        <v>507</v>
      </c>
      <c r="G285">
        <v>0</v>
      </c>
      <c r="H285" t="s">
        <v>645</v>
      </c>
      <c r="I285" t="s">
        <v>3793</v>
      </c>
      <c r="J285" t="s">
        <v>3794</v>
      </c>
      <c r="K285" t="s">
        <v>3795</v>
      </c>
      <c r="L285" t="s">
        <v>3796</v>
      </c>
      <c r="M285" t="s">
        <v>3797</v>
      </c>
      <c r="N285" t="s">
        <v>637</v>
      </c>
      <c r="O285" t="s">
        <v>646</v>
      </c>
      <c r="P285" t="s">
        <v>26</v>
      </c>
      <c r="Q285" t="s">
        <v>647</v>
      </c>
      <c r="R285" t="s">
        <v>638</v>
      </c>
      <c r="S285" t="s">
        <v>3798</v>
      </c>
      <c r="T285" t="s">
        <v>3799</v>
      </c>
    </row>
    <row r="286" spans="1:20" x14ac:dyDescent="0.25">
      <c r="A286" t="s">
        <v>72</v>
      </c>
      <c r="B286" t="s">
        <v>108</v>
      </c>
      <c r="C286">
        <v>66.333333333333329</v>
      </c>
      <c r="D286">
        <v>3</v>
      </c>
      <c r="E286" t="s">
        <v>3792</v>
      </c>
      <c r="F286">
        <v>507</v>
      </c>
      <c r="G286">
        <v>0</v>
      </c>
      <c r="H286" t="s">
        <v>645</v>
      </c>
      <c r="I286" t="s">
        <v>3793</v>
      </c>
      <c r="J286" t="s">
        <v>3794</v>
      </c>
      <c r="K286" t="s">
        <v>3795</v>
      </c>
      <c r="L286" t="s">
        <v>3796</v>
      </c>
      <c r="M286" t="s">
        <v>3797</v>
      </c>
      <c r="N286" t="s">
        <v>637</v>
      </c>
      <c r="O286" t="s">
        <v>646</v>
      </c>
      <c r="P286" t="s">
        <v>26</v>
      </c>
      <c r="Q286" t="s">
        <v>647</v>
      </c>
      <c r="R286" t="s">
        <v>638</v>
      </c>
      <c r="S286" t="s">
        <v>3798</v>
      </c>
      <c r="T286" t="s">
        <v>3799</v>
      </c>
    </row>
    <row r="287" spans="1:20" x14ac:dyDescent="0.25">
      <c r="A287" t="s">
        <v>22</v>
      </c>
      <c r="B287" t="s">
        <v>27</v>
      </c>
      <c r="C287">
        <v>66.333333333333329</v>
      </c>
      <c r="D287">
        <v>3</v>
      </c>
      <c r="E287" t="s">
        <v>3800</v>
      </c>
      <c r="F287">
        <v>197</v>
      </c>
      <c r="G287">
        <v>0</v>
      </c>
      <c r="H287" t="s">
        <v>636</v>
      </c>
      <c r="I287" t="s">
        <v>3801</v>
      </c>
      <c r="J287" t="s">
        <v>642</v>
      </c>
      <c r="K287" t="s">
        <v>637</v>
      </c>
      <c r="L287" t="s">
        <v>638</v>
      </c>
      <c r="M287" t="s">
        <v>3799</v>
      </c>
      <c r="N287" t="s">
        <v>637</v>
      </c>
      <c r="O287" t="s">
        <v>639</v>
      </c>
      <c r="P287" t="s">
        <v>5</v>
      </c>
      <c r="Q287" t="s">
        <v>640</v>
      </c>
      <c r="R287" t="s">
        <v>638</v>
      </c>
      <c r="S287" t="s">
        <v>3802</v>
      </c>
      <c r="T287" t="s">
        <v>3799</v>
      </c>
    </row>
    <row r="288" spans="1:20" x14ac:dyDescent="0.25">
      <c r="A288" t="s">
        <v>22</v>
      </c>
      <c r="B288" t="s">
        <v>27</v>
      </c>
      <c r="C288">
        <v>80</v>
      </c>
      <c r="D288">
        <v>2</v>
      </c>
      <c r="E288" t="s">
        <v>3803</v>
      </c>
      <c r="F288">
        <v>160</v>
      </c>
      <c r="G288">
        <v>0</v>
      </c>
      <c r="H288" t="s">
        <v>645</v>
      </c>
      <c r="I288" t="s">
        <v>3804</v>
      </c>
      <c r="J288" t="s">
        <v>3805</v>
      </c>
      <c r="K288" t="s">
        <v>3806</v>
      </c>
      <c r="L288" t="s">
        <v>3807</v>
      </c>
      <c r="M288" t="s">
        <v>3808</v>
      </c>
      <c r="N288" t="s">
        <v>637</v>
      </c>
      <c r="O288" t="s">
        <v>646</v>
      </c>
      <c r="P288" t="s">
        <v>26</v>
      </c>
      <c r="Q288" t="s">
        <v>647</v>
      </c>
      <c r="R288" t="s">
        <v>638</v>
      </c>
      <c r="S288" t="s">
        <v>3809</v>
      </c>
      <c r="T288" t="s">
        <v>3808</v>
      </c>
    </row>
    <row r="289" spans="1:20" x14ac:dyDescent="0.25">
      <c r="A289" t="s">
        <v>18</v>
      </c>
      <c r="B289" t="s">
        <v>19</v>
      </c>
      <c r="C289">
        <v>66.666666666666671</v>
      </c>
      <c r="D289">
        <v>6</v>
      </c>
      <c r="E289" t="s">
        <v>3810</v>
      </c>
      <c r="F289">
        <v>566</v>
      </c>
      <c r="G289">
        <v>0</v>
      </c>
      <c r="H289" t="s">
        <v>645</v>
      </c>
      <c r="I289" t="s">
        <v>3811</v>
      </c>
      <c r="J289" t="s">
        <v>3812</v>
      </c>
      <c r="K289" t="s">
        <v>659</v>
      </c>
      <c r="L289" t="s">
        <v>3754</v>
      </c>
      <c r="M289" t="s">
        <v>3813</v>
      </c>
      <c r="N289" t="s">
        <v>637</v>
      </c>
      <c r="O289" t="s">
        <v>646</v>
      </c>
      <c r="P289" t="s">
        <v>26</v>
      </c>
      <c r="Q289" t="s">
        <v>647</v>
      </c>
      <c r="R289" t="s">
        <v>638</v>
      </c>
      <c r="S289" t="s">
        <v>3814</v>
      </c>
      <c r="T289" t="s">
        <v>3813</v>
      </c>
    </row>
    <row r="290" spans="1:20" x14ac:dyDescent="0.25">
      <c r="A290" t="s">
        <v>22</v>
      </c>
      <c r="B290" t="s">
        <v>27</v>
      </c>
      <c r="C290">
        <v>66.333333333333329</v>
      </c>
      <c r="D290">
        <v>3</v>
      </c>
      <c r="E290" t="s">
        <v>3810</v>
      </c>
      <c r="F290">
        <v>566</v>
      </c>
      <c r="G290">
        <v>0</v>
      </c>
      <c r="H290" t="s">
        <v>645</v>
      </c>
      <c r="I290" t="s">
        <v>3811</v>
      </c>
      <c r="J290" t="s">
        <v>3812</v>
      </c>
      <c r="K290" t="s">
        <v>659</v>
      </c>
      <c r="L290" t="s">
        <v>3754</v>
      </c>
      <c r="M290" t="s">
        <v>3813</v>
      </c>
      <c r="N290" t="s">
        <v>637</v>
      </c>
      <c r="O290" t="s">
        <v>646</v>
      </c>
      <c r="P290" t="s">
        <v>26</v>
      </c>
      <c r="Q290" t="s">
        <v>647</v>
      </c>
      <c r="R290" t="s">
        <v>638</v>
      </c>
      <c r="S290" t="s">
        <v>3814</v>
      </c>
      <c r="T290" t="s">
        <v>3813</v>
      </c>
    </row>
    <row r="291" spans="1:20" x14ac:dyDescent="0.25">
      <c r="A291" t="s">
        <v>18</v>
      </c>
      <c r="B291" t="s">
        <v>19</v>
      </c>
      <c r="C291">
        <v>58</v>
      </c>
      <c r="D291">
        <v>1</v>
      </c>
      <c r="E291" t="s">
        <v>3810</v>
      </c>
      <c r="F291">
        <v>566</v>
      </c>
      <c r="G291">
        <v>0</v>
      </c>
      <c r="H291" t="s">
        <v>645</v>
      </c>
      <c r="I291" t="s">
        <v>3811</v>
      </c>
      <c r="J291" t="s">
        <v>3812</v>
      </c>
      <c r="K291" t="s">
        <v>659</v>
      </c>
      <c r="L291" t="s">
        <v>3754</v>
      </c>
      <c r="M291" t="s">
        <v>3813</v>
      </c>
      <c r="N291" t="s">
        <v>637</v>
      </c>
      <c r="O291" t="s">
        <v>646</v>
      </c>
      <c r="P291" t="s">
        <v>26</v>
      </c>
      <c r="Q291" t="s">
        <v>647</v>
      </c>
      <c r="R291" t="s">
        <v>638</v>
      </c>
      <c r="S291" t="s">
        <v>3814</v>
      </c>
      <c r="T291" t="s">
        <v>3813</v>
      </c>
    </row>
    <row r="292" spans="1:20" x14ac:dyDescent="0.25">
      <c r="A292" t="s">
        <v>18</v>
      </c>
      <c r="B292" t="s">
        <v>19</v>
      </c>
      <c r="C292">
        <v>66.666666666666671</v>
      </c>
      <c r="D292">
        <v>3</v>
      </c>
      <c r="E292" t="s">
        <v>3815</v>
      </c>
      <c r="F292">
        <v>229</v>
      </c>
      <c r="G292">
        <v>0</v>
      </c>
      <c r="H292" t="s">
        <v>636</v>
      </c>
      <c r="I292" t="s">
        <v>3816</v>
      </c>
      <c r="J292" t="s">
        <v>672</v>
      </c>
      <c r="K292" t="s">
        <v>637</v>
      </c>
      <c r="L292" t="s">
        <v>638</v>
      </c>
      <c r="M292" t="s">
        <v>3817</v>
      </c>
      <c r="N292" t="s">
        <v>637</v>
      </c>
      <c r="O292" t="s">
        <v>639</v>
      </c>
      <c r="P292" t="s">
        <v>5</v>
      </c>
      <c r="Q292" t="s">
        <v>640</v>
      </c>
      <c r="R292" t="s">
        <v>638</v>
      </c>
      <c r="S292" t="s">
        <v>3818</v>
      </c>
      <c r="T292" t="s">
        <v>3819</v>
      </c>
    </row>
    <row r="293" spans="1:20" x14ac:dyDescent="0.25">
      <c r="A293" t="s">
        <v>101</v>
      </c>
      <c r="B293" t="s">
        <v>2139</v>
      </c>
      <c r="C293">
        <v>120</v>
      </c>
      <c r="D293">
        <v>1</v>
      </c>
      <c r="E293" t="s">
        <v>3815</v>
      </c>
      <c r="F293">
        <v>229</v>
      </c>
      <c r="G293">
        <v>0</v>
      </c>
      <c r="H293" t="s">
        <v>636</v>
      </c>
      <c r="I293" t="s">
        <v>3816</v>
      </c>
      <c r="J293" t="s">
        <v>672</v>
      </c>
      <c r="K293" t="s">
        <v>637</v>
      </c>
      <c r="L293" t="s">
        <v>638</v>
      </c>
      <c r="M293" t="s">
        <v>3817</v>
      </c>
      <c r="N293" t="s">
        <v>637</v>
      </c>
      <c r="O293" t="s">
        <v>639</v>
      </c>
      <c r="P293" t="s">
        <v>5</v>
      </c>
      <c r="Q293" t="s">
        <v>640</v>
      </c>
      <c r="R293" t="s">
        <v>638</v>
      </c>
      <c r="S293" t="s">
        <v>3818</v>
      </c>
      <c r="T293" t="s">
        <v>3819</v>
      </c>
    </row>
    <row r="294" spans="1:20" x14ac:dyDescent="0.25">
      <c r="A294" t="s">
        <v>101</v>
      </c>
      <c r="B294" t="s">
        <v>3820</v>
      </c>
      <c r="C294">
        <v>60</v>
      </c>
      <c r="D294">
        <v>2</v>
      </c>
      <c r="E294" t="s">
        <v>3821</v>
      </c>
      <c r="F294">
        <v>127</v>
      </c>
      <c r="G294">
        <v>7</v>
      </c>
      <c r="H294" t="s">
        <v>663</v>
      </c>
      <c r="I294" t="s">
        <v>3822</v>
      </c>
      <c r="J294" t="s">
        <v>3823</v>
      </c>
      <c r="K294" t="s">
        <v>3824</v>
      </c>
      <c r="L294" t="s">
        <v>3825</v>
      </c>
      <c r="M294" t="s">
        <v>3826</v>
      </c>
      <c r="N294" t="s">
        <v>637</v>
      </c>
      <c r="O294" t="s">
        <v>664</v>
      </c>
      <c r="P294" t="s">
        <v>23</v>
      </c>
      <c r="Q294" t="s">
        <v>665</v>
      </c>
      <c r="R294" t="s">
        <v>638</v>
      </c>
      <c r="S294" t="s">
        <v>3827</v>
      </c>
      <c r="T294" t="s">
        <v>3826</v>
      </c>
    </row>
    <row r="295" spans="1:20" x14ac:dyDescent="0.25">
      <c r="A295" t="s">
        <v>18</v>
      </c>
      <c r="B295" t="s">
        <v>19</v>
      </c>
      <c r="C295">
        <v>66.666666666666671</v>
      </c>
      <c r="D295">
        <v>3</v>
      </c>
      <c r="E295" t="s">
        <v>3828</v>
      </c>
      <c r="F295">
        <v>100</v>
      </c>
      <c r="G295">
        <v>0</v>
      </c>
      <c r="H295" t="s">
        <v>655</v>
      </c>
      <c r="I295" t="s">
        <v>3829</v>
      </c>
      <c r="J295" t="s">
        <v>1797</v>
      </c>
      <c r="K295" t="s">
        <v>637</v>
      </c>
      <c r="L295" t="s">
        <v>638</v>
      </c>
      <c r="M295" t="s">
        <v>3830</v>
      </c>
      <c r="N295" t="s">
        <v>637</v>
      </c>
      <c r="O295" t="s">
        <v>639</v>
      </c>
      <c r="P295" t="s">
        <v>5</v>
      </c>
      <c r="Q295" t="s">
        <v>640</v>
      </c>
      <c r="R295" t="s">
        <v>638</v>
      </c>
      <c r="S295" t="s">
        <v>3831</v>
      </c>
      <c r="T295" t="s">
        <v>3830</v>
      </c>
    </row>
    <row r="296" spans="1:20" x14ac:dyDescent="0.25">
      <c r="A296" t="s">
        <v>14</v>
      </c>
      <c r="B296" t="s">
        <v>15</v>
      </c>
      <c r="C296">
        <v>57</v>
      </c>
      <c r="D296">
        <v>1</v>
      </c>
      <c r="E296" t="s">
        <v>3832</v>
      </c>
      <c r="F296">
        <v>137</v>
      </c>
      <c r="G296">
        <v>0</v>
      </c>
      <c r="H296" t="s">
        <v>645</v>
      </c>
      <c r="I296" t="s">
        <v>3833</v>
      </c>
      <c r="J296" t="s">
        <v>3834</v>
      </c>
      <c r="K296" t="s">
        <v>3835</v>
      </c>
      <c r="L296" t="s">
        <v>3836</v>
      </c>
      <c r="M296" t="s">
        <v>3837</v>
      </c>
      <c r="N296" t="s">
        <v>637</v>
      </c>
      <c r="O296" t="s">
        <v>646</v>
      </c>
      <c r="P296" t="s">
        <v>26</v>
      </c>
      <c r="Q296" t="s">
        <v>647</v>
      </c>
      <c r="R296" t="s">
        <v>638</v>
      </c>
      <c r="S296" t="s">
        <v>3838</v>
      </c>
      <c r="T296" t="s">
        <v>3837</v>
      </c>
    </row>
    <row r="297" spans="1:20" x14ac:dyDescent="0.25">
      <c r="A297" t="s">
        <v>22</v>
      </c>
      <c r="B297" t="s">
        <v>27</v>
      </c>
      <c r="C297">
        <v>80</v>
      </c>
      <c r="D297">
        <v>1</v>
      </c>
      <c r="E297" t="s">
        <v>3832</v>
      </c>
      <c r="F297">
        <v>137</v>
      </c>
      <c r="G297">
        <v>0</v>
      </c>
      <c r="H297" t="s">
        <v>645</v>
      </c>
      <c r="I297" t="s">
        <v>3833</v>
      </c>
      <c r="J297" t="s">
        <v>3834</v>
      </c>
      <c r="K297" t="s">
        <v>3835</v>
      </c>
      <c r="L297" t="s">
        <v>3836</v>
      </c>
      <c r="M297" t="s">
        <v>3837</v>
      </c>
      <c r="N297" t="s">
        <v>637</v>
      </c>
      <c r="O297" t="s">
        <v>646</v>
      </c>
      <c r="P297" t="s">
        <v>26</v>
      </c>
      <c r="Q297" t="s">
        <v>647</v>
      </c>
      <c r="R297" t="s">
        <v>638</v>
      </c>
      <c r="S297" t="s">
        <v>3838</v>
      </c>
      <c r="T297" t="s">
        <v>3837</v>
      </c>
    </row>
    <row r="298" spans="1:20" x14ac:dyDescent="0.25">
      <c r="A298" t="s">
        <v>240</v>
      </c>
      <c r="B298" t="s">
        <v>246</v>
      </c>
      <c r="C298">
        <v>159</v>
      </c>
      <c r="D298">
        <v>1</v>
      </c>
      <c r="E298" t="s">
        <v>3839</v>
      </c>
      <c r="F298">
        <v>177</v>
      </c>
      <c r="G298">
        <v>18</v>
      </c>
      <c r="H298" t="s">
        <v>636</v>
      </c>
      <c r="I298" t="s">
        <v>3840</v>
      </c>
      <c r="J298" t="s">
        <v>653</v>
      </c>
      <c r="K298" t="s">
        <v>637</v>
      </c>
      <c r="L298" t="s">
        <v>638</v>
      </c>
      <c r="M298" t="s">
        <v>3841</v>
      </c>
      <c r="N298" t="s">
        <v>637</v>
      </c>
      <c r="O298" t="s">
        <v>639</v>
      </c>
      <c r="P298" t="s">
        <v>5</v>
      </c>
      <c r="Q298" t="s">
        <v>640</v>
      </c>
      <c r="R298" t="s">
        <v>638</v>
      </c>
      <c r="S298" t="s">
        <v>3842</v>
      </c>
      <c r="T298" t="s">
        <v>3843</v>
      </c>
    </row>
    <row r="299" spans="1:20" x14ac:dyDescent="0.25">
      <c r="A299" t="s">
        <v>22</v>
      </c>
      <c r="B299" t="s">
        <v>27</v>
      </c>
      <c r="C299">
        <v>80</v>
      </c>
      <c r="D299">
        <v>1</v>
      </c>
      <c r="E299" t="s">
        <v>3844</v>
      </c>
      <c r="F299">
        <v>80</v>
      </c>
      <c r="G299">
        <v>0</v>
      </c>
      <c r="H299" t="s">
        <v>645</v>
      </c>
      <c r="I299" t="s">
        <v>869</v>
      </c>
      <c r="J299" t="s">
        <v>956</v>
      </c>
      <c r="K299" t="s">
        <v>706</v>
      </c>
      <c r="L299" t="s">
        <v>835</v>
      </c>
      <c r="M299" t="s">
        <v>3845</v>
      </c>
      <c r="N299" t="s">
        <v>637</v>
      </c>
      <c r="O299" t="s">
        <v>646</v>
      </c>
      <c r="P299" t="s">
        <v>26</v>
      </c>
      <c r="Q299" t="s">
        <v>647</v>
      </c>
      <c r="R299" t="s">
        <v>638</v>
      </c>
      <c r="S299" t="s">
        <v>3846</v>
      </c>
      <c r="T299" t="s">
        <v>3845</v>
      </c>
    </row>
    <row r="300" spans="1:20" x14ac:dyDescent="0.25">
      <c r="A300" t="s">
        <v>18</v>
      </c>
      <c r="B300" t="s">
        <v>19</v>
      </c>
      <c r="C300">
        <v>66.666666666666671</v>
      </c>
      <c r="D300">
        <v>6</v>
      </c>
      <c r="E300" t="s">
        <v>3847</v>
      </c>
      <c r="F300">
        <v>258</v>
      </c>
      <c r="G300">
        <v>0</v>
      </c>
      <c r="H300" t="s">
        <v>645</v>
      </c>
      <c r="I300" t="s">
        <v>3848</v>
      </c>
      <c r="J300" t="s">
        <v>3849</v>
      </c>
      <c r="K300" t="s">
        <v>3850</v>
      </c>
      <c r="L300" t="s">
        <v>3851</v>
      </c>
      <c r="M300" t="s">
        <v>3852</v>
      </c>
      <c r="N300" t="s">
        <v>637</v>
      </c>
      <c r="O300" t="s">
        <v>646</v>
      </c>
      <c r="P300" t="s">
        <v>26</v>
      </c>
      <c r="Q300" t="s">
        <v>647</v>
      </c>
      <c r="R300" t="s">
        <v>638</v>
      </c>
      <c r="S300" t="s">
        <v>3853</v>
      </c>
      <c r="T300" t="s">
        <v>3852</v>
      </c>
    </row>
    <row r="301" spans="1:20" x14ac:dyDescent="0.25">
      <c r="A301" t="s">
        <v>22</v>
      </c>
      <c r="B301" t="s">
        <v>27</v>
      </c>
      <c r="C301">
        <v>90</v>
      </c>
      <c r="D301">
        <v>2</v>
      </c>
      <c r="E301" t="s">
        <v>3854</v>
      </c>
      <c r="F301">
        <v>112</v>
      </c>
      <c r="G301">
        <v>7</v>
      </c>
      <c r="H301" t="s">
        <v>663</v>
      </c>
      <c r="I301" t="s">
        <v>3855</v>
      </c>
      <c r="J301" t="s">
        <v>3856</v>
      </c>
      <c r="K301" t="s">
        <v>3857</v>
      </c>
      <c r="L301" t="s">
        <v>3858</v>
      </c>
      <c r="M301" t="s">
        <v>3859</v>
      </c>
      <c r="N301" t="s">
        <v>637</v>
      </c>
      <c r="O301" t="s">
        <v>664</v>
      </c>
      <c r="P301" t="s">
        <v>23</v>
      </c>
      <c r="Q301" t="s">
        <v>665</v>
      </c>
      <c r="R301" t="s">
        <v>638</v>
      </c>
      <c r="S301" t="s">
        <v>3860</v>
      </c>
      <c r="T301" t="s">
        <v>3859</v>
      </c>
    </row>
    <row r="302" spans="1:20" x14ac:dyDescent="0.25">
      <c r="A302" t="s">
        <v>147</v>
      </c>
      <c r="B302" t="s">
        <v>148</v>
      </c>
      <c r="C302">
        <v>50</v>
      </c>
      <c r="D302">
        <v>6</v>
      </c>
      <c r="E302" t="s">
        <v>3861</v>
      </c>
      <c r="F302">
        <v>200</v>
      </c>
      <c r="G302">
        <v>0</v>
      </c>
      <c r="H302" t="s">
        <v>636</v>
      </c>
      <c r="I302" t="s">
        <v>3862</v>
      </c>
      <c r="J302" t="s">
        <v>668</v>
      </c>
      <c r="K302" t="s">
        <v>637</v>
      </c>
      <c r="L302" t="s">
        <v>638</v>
      </c>
      <c r="M302" t="s">
        <v>3863</v>
      </c>
      <c r="N302" t="s">
        <v>637</v>
      </c>
      <c r="O302" t="s">
        <v>639</v>
      </c>
      <c r="P302" t="s">
        <v>5</v>
      </c>
      <c r="Q302" t="s">
        <v>640</v>
      </c>
      <c r="R302" t="s">
        <v>638</v>
      </c>
      <c r="S302" t="s">
        <v>3864</v>
      </c>
      <c r="T302" t="s">
        <v>3863</v>
      </c>
    </row>
    <row r="303" spans="1:20" x14ac:dyDescent="0.25">
      <c r="A303" t="s">
        <v>239</v>
      </c>
      <c r="B303" t="s">
        <v>245</v>
      </c>
      <c r="C303">
        <v>159</v>
      </c>
      <c r="D303">
        <v>1</v>
      </c>
      <c r="E303" t="s">
        <v>3865</v>
      </c>
      <c r="F303">
        <v>163</v>
      </c>
      <c r="G303">
        <v>34</v>
      </c>
      <c r="H303" t="s">
        <v>636</v>
      </c>
      <c r="I303" t="s">
        <v>3866</v>
      </c>
      <c r="J303" t="s">
        <v>687</v>
      </c>
      <c r="K303" t="s">
        <v>637</v>
      </c>
      <c r="L303" t="s">
        <v>638</v>
      </c>
      <c r="M303" t="s">
        <v>3867</v>
      </c>
      <c r="N303" t="s">
        <v>637</v>
      </c>
      <c r="O303" t="s">
        <v>639</v>
      </c>
      <c r="P303" t="s">
        <v>5</v>
      </c>
      <c r="Q303" t="s">
        <v>640</v>
      </c>
      <c r="R303" t="s">
        <v>638</v>
      </c>
      <c r="S303" t="s">
        <v>3868</v>
      </c>
      <c r="T303" t="s">
        <v>3867</v>
      </c>
    </row>
    <row r="304" spans="1:20" x14ac:dyDescent="0.25">
      <c r="A304" t="s">
        <v>239</v>
      </c>
      <c r="B304" t="s">
        <v>245</v>
      </c>
      <c r="C304">
        <v>159</v>
      </c>
      <c r="D304">
        <v>1</v>
      </c>
      <c r="E304" t="s">
        <v>3869</v>
      </c>
      <c r="F304">
        <v>129</v>
      </c>
      <c r="G304">
        <v>0</v>
      </c>
      <c r="H304" t="s">
        <v>636</v>
      </c>
      <c r="I304" t="s">
        <v>3870</v>
      </c>
      <c r="J304" t="s">
        <v>648</v>
      </c>
      <c r="K304" t="s">
        <v>637</v>
      </c>
      <c r="L304" t="s">
        <v>638</v>
      </c>
      <c r="M304" t="s">
        <v>3871</v>
      </c>
      <c r="N304" t="s">
        <v>637</v>
      </c>
      <c r="O304" t="s">
        <v>643</v>
      </c>
      <c r="P304" t="s">
        <v>5</v>
      </c>
      <c r="Q304" t="s">
        <v>644</v>
      </c>
      <c r="R304" t="s">
        <v>638</v>
      </c>
      <c r="S304" t="s">
        <v>3872</v>
      </c>
      <c r="T304" t="s">
        <v>3873</v>
      </c>
    </row>
    <row r="305" spans="1:20" x14ac:dyDescent="0.25">
      <c r="A305" t="s">
        <v>18</v>
      </c>
      <c r="B305" t="s">
        <v>19</v>
      </c>
      <c r="C305">
        <v>66.666666666666671</v>
      </c>
      <c r="D305">
        <v>3</v>
      </c>
      <c r="E305" t="s">
        <v>3874</v>
      </c>
      <c r="F305">
        <v>129</v>
      </c>
      <c r="G305">
        <v>0</v>
      </c>
      <c r="H305" t="s">
        <v>636</v>
      </c>
      <c r="I305" t="s">
        <v>3875</v>
      </c>
      <c r="J305" t="s">
        <v>1862</v>
      </c>
      <c r="K305" t="s">
        <v>637</v>
      </c>
      <c r="L305" t="s">
        <v>638</v>
      </c>
      <c r="M305" t="s">
        <v>3876</v>
      </c>
      <c r="N305" t="s">
        <v>637</v>
      </c>
      <c r="O305" t="s">
        <v>643</v>
      </c>
      <c r="P305" t="s">
        <v>5</v>
      </c>
      <c r="Q305" t="s">
        <v>644</v>
      </c>
      <c r="R305" t="s">
        <v>638</v>
      </c>
      <c r="S305" t="s">
        <v>3877</v>
      </c>
      <c r="T305" t="s">
        <v>3878</v>
      </c>
    </row>
    <row r="306" spans="1:20" x14ac:dyDescent="0.25">
      <c r="A306" t="s">
        <v>600</v>
      </c>
      <c r="B306" t="s">
        <v>601</v>
      </c>
      <c r="C306">
        <v>139</v>
      </c>
      <c r="D306">
        <v>3</v>
      </c>
      <c r="E306" t="s">
        <v>3879</v>
      </c>
      <c r="F306">
        <v>417</v>
      </c>
      <c r="G306">
        <v>0</v>
      </c>
      <c r="H306" t="s">
        <v>645</v>
      </c>
      <c r="I306" t="s">
        <v>3880</v>
      </c>
      <c r="J306" t="s">
        <v>3881</v>
      </c>
      <c r="K306" t="s">
        <v>3882</v>
      </c>
      <c r="L306" t="s">
        <v>3883</v>
      </c>
      <c r="M306" t="s">
        <v>3884</v>
      </c>
      <c r="N306" t="s">
        <v>637</v>
      </c>
      <c r="O306" t="s">
        <v>646</v>
      </c>
      <c r="P306" t="s">
        <v>26</v>
      </c>
      <c r="Q306" t="s">
        <v>647</v>
      </c>
      <c r="R306" t="s">
        <v>638</v>
      </c>
      <c r="S306" t="s">
        <v>3885</v>
      </c>
      <c r="T306" t="s">
        <v>3886</v>
      </c>
    </row>
    <row r="307" spans="1:20" x14ac:dyDescent="0.25">
      <c r="A307" t="s">
        <v>600</v>
      </c>
      <c r="B307" t="s">
        <v>601</v>
      </c>
      <c r="C307">
        <v>139</v>
      </c>
      <c r="D307">
        <v>5</v>
      </c>
      <c r="E307" t="s">
        <v>3887</v>
      </c>
      <c r="F307">
        <v>695</v>
      </c>
      <c r="G307">
        <v>0</v>
      </c>
      <c r="H307" t="s">
        <v>645</v>
      </c>
      <c r="I307" t="s">
        <v>3880</v>
      </c>
      <c r="J307" t="s">
        <v>3881</v>
      </c>
      <c r="K307" t="s">
        <v>3882</v>
      </c>
      <c r="L307" t="s">
        <v>3883</v>
      </c>
      <c r="M307" t="s">
        <v>3884</v>
      </c>
      <c r="N307" t="s">
        <v>637</v>
      </c>
      <c r="O307" t="s">
        <v>646</v>
      </c>
      <c r="P307" t="s">
        <v>26</v>
      </c>
      <c r="Q307" t="s">
        <v>647</v>
      </c>
      <c r="R307" t="s">
        <v>638</v>
      </c>
      <c r="S307" t="s">
        <v>3888</v>
      </c>
      <c r="T307" t="s">
        <v>3886</v>
      </c>
    </row>
    <row r="308" spans="1:20" x14ac:dyDescent="0.25">
      <c r="A308" t="s">
        <v>147</v>
      </c>
      <c r="B308" t="s">
        <v>148</v>
      </c>
      <c r="C308">
        <v>50</v>
      </c>
      <c r="D308">
        <v>6</v>
      </c>
      <c r="E308" t="s">
        <v>3889</v>
      </c>
      <c r="F308">
        <v>200</v>
      </c>
      <c r="G308">
        <v>0</v>
      </c>
      <c r="H308" t="s">
        <v>636</v>
      </c>
      <c r="I308" t="s">
        <v>3890</v>
      </c>
      <c r="J308" t="s">
        <v>675</v>
      </c>
      <c r="K308" t="s">
        <v>637</v>
      </c>
      <c r="L308" t="s">
        <v>638</v>
      </c>
      <c r="M308" t="s">
        <v>3891</v>
      </c>
      <c r="N308" t="s">
        <v>637</v>
      </c>
      <c r="O308" t="s">
        <v>643</v>
      </c>
      <c r="P308" t="s">
        <v>5</v>
      </c>
      <c r="Q308" t="s">
        <v>644</v>
      </c>
      <c r="R308" t="s">
        <v>638</v>
      </c>
      <c r="S308" t="s">
        <v>3892</v>
      </c>
      <c r="T308" t="s">
        <v>3893</v>
      </c>
    </row>
    <row r="309" spans="1:20" x14ac:dyDescent="0.25">
      <c r="A309" t="s">
        <v>18</v>
      </c>
      <c r="B309" t="s">
        <v>19</v>
      </c>
      <c r="C309">
        <v>66.666666666666671</v>
      </c>
      <c r="D309">
        <v>3</v>
      </c>
      <c r="E309" t="s">
        <v>3894</v>
      </c>
      <c r="F309">
        <v>129</v>
      </c>
      <c r="G309">
        <v>0</v>
      </c>
      <c r="H309" t="s">
        <v>636</v>
      </c>
      <c r="I309" t="s">
        <v>3895</v>
      </c>
      <c r="J309" t="s">
        <v>2070</v>
      </c>
      <c r="K309" t="s">
        <v>637</v>
      </c>
      <c r="L309" t="s">
        <v>638</v>
      </c>
      <c r="M309" t="s">
        <v>3896</v>
      </c>
      <c r="N309" t="s">
        <v>637</v>
      </c>
      <c r="O309" t="s">
        <v>639</v>
      </c>
      <c r="P309" t="s">
        <v>5</v>
      </c>
      <c r="Q309" t="s">
        <v>640</v>
      </c>
      <c r="R309" t="s">
        <v>638</v>
      </c>
      <c r="S309" t="s">
        <v>3897</v>
      </c>
      <c r="T309" t="s">
        <v>3898</v>
      </c>
    </row>
    <row r="310" spans="1:20" x14ac:dyDescent="0.25">
      <c r="A310" t="s">
        <v>14</v>
      </c>
      <c r="B310" t="s">
        <v>15</v>
      </c>
      <c r="C310">
        <v>57</v>
      </c>
      <c r="D310">
        <v>1</v>
      </c>
      <c r="E310" t="s">
        <v>3899</v>
      </c>
      <c r="F310">
        <v>57</v>
      </c>
      <c r="G310">
        <v>0</v>
      </c>
      <c r="H310" t="s">
        <v>645</v>
      </c>
      <c r="I310" t="s">
        <v>3900</v>
      </c>
      <c r="J310" t="s">
        <v>3901</v>
      </c>
      <c r="K310" t="s">
        <v>3902</v>
      </c>
      <c r="L310" t="s">
        <v>3754</v>
      </c>
      <c r="M310" t="s">
        <v>3903</v>
      </c>
      <c r="N310" t="s">
        <v>637</v>
      </c>
      <c r="O310" t="s">
        <v>646</v>
      </c>
      <c r="P310" t="s">
        <v>26</v>
      </c>
      <c r="Q310" t="s">
        <v>647</v>
      </c>
      <c r="R310" t="s">
        <v>638</v>
      </c>
      <c r="S310" t="s">
        <v>3904</v>
      </c>
      <c r="T310" t="s">
        <v>3905</v>
      </c>
    </row>
    <row r="311" spans="1:20" x14ac:dyDescent="0.25">
      <c r="A311" t="s">
        <v>600</v>
      </c>
      <c r="B311" t="s">
        <v>601</v>
      </c>
      <c r="C311">
        <v>139</v>
      </c>
      <c r="D311">
        <v>1</v>
      </c>
      <c r="E311" t="s">
        <v>3906</v>
      </c>
      <c r="F311">
        <v>177</v>
      </c>
      <c r="G311">
        <v>38</v>
      </c>
      <c r="H311" t="s">
        <v>645</v>
      </c>
      <c r="I311" t="s">
        <v>3907</v>
      </c>
      <c r="J311" t="s">
        <v>3908</v>
      </c>
      <c r="K311" t="s">
        <v>3909</v>
      </c>
      <c r="L311" t="s">
        <v>3910</v>
      </c>
      <c r="M311" t="s">
        <v>3905</v>
      </c>
      <c r="N311" t="s">
        <v>637</v>
      </c>
      <c r="O311" t="s">
        <v>646</v>
      </c>
      <c r="P311" t="s">
        <v>26</v>
      </c>
      <c r="Q311" t="s">
        <v>647</v>
      </c>
      <c r="R311" t="s">
        <v>638</v>
      </c>
      <c r="S311" t="s">
        <v>3911</v>
      </c>
      <c r="T311" t="s">
        <v>3905</v>
      </c>
    </row>
    <row r="312" spans="1:20" x14ac:dyDescent="0.25">
      <c r="A312" t="s">
        <v>14</v>
      </c>
      <c r="B312" t="s">
        <v>15</v>
      </c>
      <c r="C312">
        <v>54.5</v>
      </c>
      <c r="D312">
        <v>2</v>
      </c>
      <c r="E312" t="s">
        <v>3912</v>
      </c>
      <c r="F312">
        <v>88.75</v>
      </c>
      <c r="G312">
        <v>7</v>
      </c>
      <c r="H312" t="s">
        <v>663</v>
      </c>
      <c r="I312" t="s">
        <v>1662</v>
      </c>
      <c r="J312" t="s">
        <v>1663</v>
      </c>
      <c r="K312" t="s">
        <v>1664</v>
      </c>
      <c r="L312" t="s">
        <v>1665</v>
      </c>
      <c r="M312" t="s">
        <v>3913</v>
      </c>
      <c r="N312" t="s">
        <v>637</v>
      </c>
      <c r="O312" t="s">
        <v>664</v>
      </c>
      <c r="P312" t="s">
        <v>23</v>
      </c>
      <c r="Q312" t="s">
        <v>665</v>
      </c>
      <c r="R312" t="s">
        <v>638</v>
      </c>
      <c r="S312" t="s">
        <v>3914</v>
      </c>
      <c r="T312" t="s">
        <v>3913</v>
      </c>
    </row>
    <row r="313" spans="1:20" x14ac:dyDescent="0.25">
      <c r="A313" t="s">
        <v>18</v>
      </c>
      <c r="B313" t="s">
        <v>19</v>
      </c>
      <c r="C313">
        <v>66.666666666666671</v>
      </c>
      <c r="D313">
        <v>3</v>
      </c>
      <c r="E313" t="s">
        <v>3915</v>
      </c>
      <c r="F313">
        <v>111</v>
      </c>
      <c r="G313">
        <v>0</v>
      </c>
      <c r="H313" t="s">
        <v>645</v>
      </c>
      <c r="I313" t="s">
        <v>3916</v>
      </c>
      <c r="J313" t="s">
        <v>3917</v>
      </c>
      <c r="K313" t="s">
        <v>3918</v>
      </c>
      <c r="L313" t="s">
        <v>3919</v>
      </c>
      <c r="M313" t="s">
        <v>3920</v>
      </c>
      <c r="N313" t="s">
        <v>637</v>
      </c>
      <c r="O313" t="s">
        <v>646</v>
      </c>
      <c r="P313" t="s">
        <v>26</v>
      </c>
      <c r="Q313" t="s">
        <v>647</v>
      </c>
      <c r="R313" t="s">
        <v>638</v>
      </c>
      <c r="S313" t="s">
        <v>3921</v>
      </c>
      <c r="T313" t="s">
        <v>3920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177D4-9C74-4894-B0F6-BBF17ABC5585}">
  <sheetPr>
    <tabColor rgb="FFFF6699"/>
  </sheetPr>
  <dimension ref="A1:V160"/>
  <sheetViews>
    <sheetView zoomScale="70" zoomScaleNormal="70" workbookViewId="0">
      <pane xSplit="2" ySplit="1" topLeftCell="T2" activePane="bottomRight" state="frozen"/>
      <selection activeCell="Q237" sqref="Q237"/>
      <selection pane="topRight" activeCell="Q237" sqref="Q237"/>
      <selection pane="bottomLeft" activeCell="Q237" sqref="Q237"/>
      <selection pane="bottomRight" activeCell="U123" sqref="U123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6.90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617</v>
      </c>
      <c r="C1" t="s">
        <v>618</v>
      </c>
      <c r="D1" t="s">
        <v>1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J1" t="s">
        <v>624</v>
      </c>
      <c r="K1" t="s">
        <v>625</v>
      </c>
      <c r="L1" t="s">
        <v>626</v>
      </c>
      <c r="M1" t="s">
        <v>627</v>
      </c>
      <c r="N1" t="s">
        <v>628</v>
      </c>
      <c r="O1" t="s">
        <v>629</v>
      </c>
      <c r="P1" t="s">
        <v>630</v>
      </c>
      <c r="Q1" t="s">
        <v>631</v>
      </c>
      <c r="R1" t="s">
        <v>2</v>
      </c>
      <c r="S1" t="s">
        <v>632</v>
      </c>
      <c r="T1" t="s">
        <v>633</v>
      </c>
      <c r="U1" s="49" t="s">
        <v>722</v>
      </c>
      <c r="V1" t="s">
        <v>724</v>
      </c>
    </row>
    <row r="2" spans="1:22" x14ac:dyDescent="0.25">
      <c r="A2" t="s">
        <v>72</v>
      </c>
      <c r="B2" t="s">
        <v>108</v>
      </c>
      <c r="C2">
        <v>66</v>
      </c>
      <c r="D2">
        <v>1</v>
      </c>
      <c r="E2" t="s">
        <v>3922</v>
      </c>
      <c r="F2">
        <v>174.25</v>
      </c>
      <c r="G2">
        <v>7.5</v>
      </c>
      <c r="H2" t="s">
        <v>674</v>
      </c>
      <c r="I2" t="s">
        <v>3923</v>
      </c>
      <c r="J2" t="s">
        <v>3924</v>
      </c>
      <c r="K2" t="s">
        <v>3925</v>
      </c>
      <c r="L2" t="s">
        <v>3926</v>
      </c>
      <c r="M2" t="s">
        <v>3927</v>
      </c>
      <c r="N2" t="s">
        <v>637</v>
      </c>
      <c r="O2" t="s">
        <v>664</v>
      </c>
      <c r="P2" t="s">
        <v>23</v>
      </c>
      <c r="Q2" t="s">
        <v>665</v>
      </c>
      <c r="R2" t="s">
        <v>638</v>
      </c>
      <c r="S2" t="s">
        <v>3928</v>
      </c>
      <c r="T2" t="s">
        <v>3927</v>
      </c>
      <c r="U2" s="50" t="s">
        <v>147</v>
      </c>
      <c r="V2">
        <v>176</v>
      </c>
    </row>
    <row r="3" spans="1:22" x14ac:dyDescent="0.25">
      <c r="A3" t="s">
        <v>101</v>
      </c>
      <c r="B3" t="s">
        <v>74</v>
      </c>
      <c r="C3">
        <v>66</v>
      </c>
      <c r="D3">
        <v>1</v>
      </c>
      <c r="E3" t="s">
        <v>3922</v>
      </c>
      <c r="F3">
        <v>174.25</v>
      </c>
      <c r="G3">
        <v>7.5</v>
      </c>
      <c r="H3" t="s">
        <v>674</v>
      </c>
      <c r="I3" t="s">
        <v>3923</v>
      </c>
      <c r="J3" t="s">
        <v>3924</v>
      </c>
      <c r="K3" t="s">
        <v>3925</v>
      </c>
      <c r="L3" t="s">
        <v>3926</v>
      </c>
      <c r="M3" t="s">
        <v>3927</v>
      </c>
      <c r="N3" t="s">
        <v>637</v>
      </c>
      <c r="O3" t="s">
        <v>664</v>
      </c>
      <c r="P3" t="s">
        <v>23</v>
      </c>
      <c r="Q3" t="s">
        <v>665</v>
      </c>
      <c r="R3" t="s">
        <v>638</v>
      </c>
      <c r="S3" t="s">
        <v>3928</v>
      </c>
      <c r="T3" t="s">
        <v>3927</v>
      </c>
      <c r="U3" s="51" t="s">
        <v>148</v>
      </c>
      <c r="V3">
        <v>176</v>
      </c>
    </row>
    <row r="4" spans="1:22" x14ac:dyDescent="0.25">
      <c r="A4" t="s">
        <v>22</v>
      </c>
      <c r="B4" t="s">
        <v>27</v>
      </c>
      <c r="C4">
        <v>67</v>
      </c>
      <c r="D4">
        <v>1</v>
      </c>
      <c r="E4" t="s">
        <v>3922</v>
      </c>
      <c r="F4">
        <v>174.25</v>
      </c>
      <c r="G4">
        <v>7.5</v>
      </c>
      <c r="H4" t="s">
        <v>674</v>
      </c>
      <c r="I4" t="s">
        <v>3923</v>
      </c>
      <c r="J4" t="s">
        <v>3924</v>
      </c>
      <c r="K4" t="s">
        <v>3925</v>
      </c>
      <c r="L4" t="s">
        <v>3926</v>
      </c>
      <c r="M4" t="s">
        <v>3927</v>
      </c>
      <c r="N4" t="s">
        <v>637</v>
      </c>
      <c r="O4" t="s">
        <v>664</v>
      </c>
      <c r="P4" t="s">
        <v>23</v>
      </c>
      <c r="Q4" t="s">
        <v>665</v>
      </c>
      <c r="R4" t="s">
        <v>638</v>
      </c>
      <c r="S4" t="s">
        <v>3928</v>
      </c>
      <c r="T4" t="s">
        <v>3927</v>
      </c>
      <c r="U4" s="50" t="s">
        <v>22</v>
      </c>
      <c r="V4">
        <v>63</v>
      </c>
    </row>
    <row r="5" spans="1:22" x14ac:dyDescent="0.25">
      <c r="A5" t="s">
        <v>22</v>
      </c>
      <c r="B5" t="s">
        <v>27</v>
      </c>
      <c r="C5">
        <v>80</v>
      </c>
      <c r="D5">
        <v>2</v>
      </c>
      <c r="E5" t="s">
        <v>3929</v>
      </c>
      <c r="F5">
        <v>160</v>
      </c>
      <c r="G5">
        <v>0</v>
      </c>
      <c r="H5" t="s">
        <v>645</v>
      </c>
      <c r="I5" t="s">
        <v>3930</v>
      </c>
      <c r="J5" t="s">
        <v>3931</v>
      </c>
      <c r="K5" t="s">
        <v>1330</v>
      </c>
      <c r="L5" t="s">
        <v>733</v>
      </c>
      <c r="M5" t="s">
        <v>3932</v>
      </c>
      <c r="N5" t="s">
        <v>637</v>
      </c>
      <c r="O5" t="s">
        <v>651</v>
      </c>
      <c r="P5" t="s">
        <v>26</v>
      </c>
      <c r="Q5" t="s">
        <v>647</v>
      </c>
      <c r="R5" t="s">
        <v>638</v>
      </c>
      <c r="S5" t="s">
        <v>3933</v>
      </c>
      <c r="T5" t="s">
        <v>3932</v>
      </c>
      <c r="U5" s="51" t="s">
        <v>213</v>
      </c>
      <c r="V5">
        <v>4</v>
      </c>
    </row>
    <row r="6" spans="1:22" x14ac:dyDescent="0.25">
      <c r="A6" t="s">
        <v>147</v>
      </c>
      <c r="B6" t="s">
        <v>148</v>
      </c>
      <c r="C6">
        <v>33.333333333333336</v>
      </c>
      <c r="D6">
        <v>3</v>
      </c>
      <c r="E6" t="s">
        <v>3934</v>
      </c>
      <c r="F6">
        <v>120</v>
      </c>
      <c r="G6">
        <v>0</v>
      </c>
      <c r="H6" t="s">
        <v>645</v>
      </c>
      <c r="I6" t="s">
        <v>3935</v>
      </c>
      <c r="J6" t="s">
        <v>3936</v>
      </c>
      <c r="K6" t="s">
        <v>3937</v>
      </c>
      <c r="L6" t="s">
        <v>788</v>
      </c>
      <c r="M6" t="s">
        <v>3938</v>
      </c>
      <c r="N6" t="s">
        <v>637</v>
      </c>
      <c r="O6" t="s">
        <v>651</v>
      </c>
      <c r="P6" t="s">
        <v>26</v>
      </c>
      <c r="Q6" t="s">
        <v>647</v>
      </c>
      <c r="R6" t="s">
        <v>638</v>
      </c>
      <c r="S6" t="s">
        <v>3939</v>
      </c>
      <c r="T6" t="s">
        <v>3940</v>
      </c>
      <c r="U6" s="51" t="s">
        <v>27</v>
      </c>
      <c r="V6">
        <v>59</v>
      </c>
    </row>
    <row r="7" spans="1:22" x14ac:dyDescent="0.25">
      <c r="A7" t="s">
        <v>22</v>
      </c>
      <c r="B7" t="s">
        <v>27</v>
      </c>
      <c r="C7">
        <v>80</v>
      </c>
      <c r="D7">
        <v>1</v>
      </c>
      <c r="E7" t="s">
        <v>3941</v>
      </c>
      <c r="F7">
        <v>80</v>
      </c>
      <c r="G7">
        <v>0</v>
      </c>
      <c r="H7" t="s">
        <v>645</v>
      </c>
      <c r="I7" t="s">
        <v>3942</v>
      </c>
      <c r="J7" t="s">
        <v>3943</v>
      </c>
      <c r="K7" t="s">
        <v>3944</v>
      </c>
      <c r="L7" t="s">
        <v>3945</v>
      </c>
      <c r="M7" t="s">
        <v>3946</v>
      </c>
      <c r="N7" t="s">
        <v>637</v>
      </c>
      <c r="O7" t="s">
        <v>651</v>
      </c>
      <c r="P7" t="s">
        <v>26</v>
      </c>
      <c r="Q7" t="s">
        <v>647</v>
      </c>
      <c r="R7" t="s">
        <v>638</v>
      </c>
      <c r="S7" t="s">
        <v>3947</v>
      </c>
      <c r="T7" t="s">
        <v>3946</v>
      </c>
      <c r="U7" s="50" t="s">
        <v>18</v>
      </c>
      <c r="V7">
        <v>64</v>
      </c>
    </row>
    <row r="8" spans="1:22" x14ac:dyDescent="0.25">
      <c r="A8" t="s">
        <v>18</v>
      </c>
      <c r="B8" t="s">
        <v>19</v>
      </c>
      <c r="C8">
        <v>66.666666666666671</v>
      </c>
      <c r="D8">
        <v>3</v>
      </c>
      <c r="E8" t="s">
        <v>3948</v>
      </c>
      <c r="F8">
        <v>129</v>
      </c>
      <c r="G8">
        <v>0</v>
      </c>
      <c r="H8" t="s">
        <v>636</v>
      </c>
      <c r="I8" t="s">
        <v>3949</v>
      </c>
      <c r="J8" t="s">
        <v>642</v>
      </c>
      <c r="K8" t="s">
        <v>637</v>
      </c>
      <c r="L8" t="s">
        <v>638</v>
      </c>
      <c r="M8" t="s">
        <v>3950</v>
      </c>
      <c r="N8" t="s">
        <v>637</v>
      </c>
      <c r="O8" t="s">
        <v>643</v>
      </c>
      <c r="P8" t="s">
        <v>5</v>
      </c>
      <c r="Q8" t="s">
        <v>644</v>
      </c>
      <c r="R8" t="s">
        <v>638</v>
      </c>
      <c r="S8" t="s">
        <v>3951</v>
      </c>
      <c r="T8" t="s">
        <v>3950</v>
      </c>
      <c r="U8" s="51" t="s">
        <v>19</v>
      </c>
      <c r="V8">
        <v>64</v>
      </c>
    </row>
    <row r="9" spans="1:22" x14ac:dyDescent="0.25">
      <c r="A9" t="s">
        <v>22</v>
      </c>
      <c r="B9" t="s">
        <v>27</v>
      </c>
      <c r="C9">
        <v>66.333333333333329</v>
      </c>
      <c r="D9">
        <v>3</v>
      </c>
      <c r="E9" t="s">
        <v>3952</v>
      </c>
      <c r="F9">
        <v>197</v>
      </c>
      <c r="G9">
        <v>0</v>
      </c>
      <c r="H9" t="s">
        <v>636</v>
      </c>
      <c r="I9" t="s">
        <v>3953</v>
      </c>
      <c r="J9" t="s">
        <v>686</v>
      </c>
      <c r="K9" t="s">
        <v>637</v>
      </c>
      <c r="L9" t="s">
        <v>638</v>
      </c>
      <c r="M9" t="s">
        <v>3954</v>
      </c>
      <c r="N9" t="s">
        <v>637</v>
      </c>
      <c r="O9" t="s">
        <v>643</v>
      </c>
      <c r="P9" t="s">
        <v>5</v>
      </c>
      <c r="Q9" t="s">
        <v>644</v>
      </c>
      <c r="R9" t="s">
        <v>638</v>
      </c>
      <c r="S9" t="s">
        <v>3955</v>
      </c>
      <c r="T9" t="s">
        <v>3954</v>
      </c>
      <c r="U9" s="50" t="s">
        <v>101</v>
      </c>
      <c r="V9">
        <v>7</v>
      </c>
    </row>
    <row r="10" spans="1:22" x14ac:dyDescent="0.25">
      <c r="A10" t="s">
        <v>239</v>
      </c>
      <c r="B10" t="s">
        <v>245</v>
      </c>
      <c r="C10">
        <v>159</v>
      </c>
      <c r="D10">
        <v>1</v>
      </c>
      <c r="E10" t="s">
        <v>3956</v>
      </c>
      <c r="F10">
        <v>129</v>
      </c>
      <c r="G10">
        <v>0</v>
      </c>
      <c r="H10" t="s">
        <v>636</v>
      </c>
      <c r="I10" t="s">
        <v>3957</v>
      </c>
      <c r="J10" t="s">
        <v>2423</v>
      </c>
      <c r="K10" t="s">
        <v>637</v>
      </c>
      <c r="L10" t="s">
        <v>638</v>
      </c>
      <c r="M10" t="s">
        <v>3958</v>
      </c>
      <c r="N10" t="s">
        <v>637</v>
      </c>
      <c r="O10" t="s">
        <v>639</v>
      </c>
      <c r="P10" t="s">
        <v>5</v>
      </c>
      <c r="Q10" t="s">
        <v>640</v>
      </c>
      <c r="R10" t="s">
        <v>638</v>
      </c>
      <c r="S10" t="s">
        <v>3959</v>
      </c>
      <c r="T10" t="s">
        <v>3960</v>
      </c>
      <c r="U10" s="51" t="s">
        <v>74</v>
      </c>
      <c r="V10">
        <v>6</v>
      </c>
    </row>
    <row r="11" spans="1:22" x14ac:dyDescent="0.25">
      <c r="A11" t="s">
        <v>147</v>
      </c>
      <c r="B11" t="s">
        <v>148</v>
      </c>
      <c r="C11">
        <v>50</v>
      </c>
      <c r="D11">
        <v>6</v>
      </c>
      <c r="E11" t="s">
        <v>3961</v>
      </c>
      <c r="F11">
        <v>200</v>
      </c>
      <c r="G11">
        <v>0</v>
      </c>
      <c r="H11" t="s">
        <v>636</v>
      </c>
      <c r="I11" t="s">
        <v>3962</v>
      </c>
      <c r="J11" t="s">
        <v>642</v>
      </c>
      <c r="K11" t="s">
        <v>637</v>
      </c>
      <c r="L11" t="s">
        <v>638</v>
      </c>
      <c r="M11" t="s">
        <v>3963</v>
      </c>
      <c r="N11" t="s">
        <v>637</v>
      </c>
      <c r="O11" t="s">
        <v>643</v>
      </c>
      <c r="P11" t="s">
        <v>5</v>
      </c>
      <c r="Q11" t="s">
        <v>644</v>
      </c>
      <c r="R11" t="s">
        <v>638</v>
      </c>
      <c r="S11" t="s">
        <v>3964</v>
      </c>
      <c r="T11" t="s">
        <v>3963</v>
      </c>
      <c r="U11" s="51" t="s">
        <v>3820</v>
      </c>
      <c r="V11">
        <v>1</v>
      </c>
    </row>
    <row r="12" spans="1:22" x14ac:dyDescent="0.25">
      <c r="A12" t="s">
        <v>18</v>
      </c>
      <c r="B12" t="s">
        <v>19</v>
      </c>
      <c r="C12">
        <v>66.666666666666671</v>
      </c>
      <c r="D12">
        <v>9</v>
      </c>
      <c r="E12" t="s">
        <v>3965</v>
      </c>
      <c r="F12">
        <v>387</v>
      </c>
      <c r="G12">
        <v>0</v>
      </c>
      <c r="H12" t="s">
        <v>645</v>
      </c>
      <c r="I12" t="s">
        <v>3966</v>
      </c>
      <c r="J12" t="s">
        <v>3967</v>
      </c>
      <c r="K12" t="s">
        <v>3968</v>
      </c>
      <c r="L12" t="s">
        <v>3969</v>
      </c>
      <c r="M12" t="s">
        <v>3970</v>
      </c>
      <c r="N12" t="s">
        <v>637</v>
      </c>
      <c r="O12" t="s">
        <v>651</v>
      </c>
      <c r="P12" t="s">
        <v>26</v>
      </c>
      <c r="Q12" t="s">
        <v>647</v>
      </c>
      <c r="R12" t="s">
        <v>638</v>
      </c>
      <c r="S12" t="s">
        <v>3971</v>
      </c>
      <c r="T12" t="s">
        <v>3972</v>
      </c>
      <c r="U12" s="50" t="s">
        <v>72</v>
      </c>
      <c r="V12">
        <v>7</v>
      </c>
    </row>
    <row r="13" spans="1:22" x14ac:dyDescent="0.25">
      <c r="A13" t="s">
        <v>18</v>
      </c>
      <c r="B13" t="s">
        <v>19</v>
      </c>
      <c r="C13">
        <v>66.666666666666671</v>
      </c>
      <c r="D13">
        <v>3</v>
      </c>
      <c r="E13" t="s">
        <v>3973</v>
      </c>
      <c r="F13">
        <v>129</v>
      </c>
      <c r="G13">
        <v>0</v>
      </c>
      <c r="H13" t="s">
        <v>636</v>
      </c>
      <c r="I13" t="s">
        <v>3974</v>
      </c>
      <c r="J13" t="s">
        <v>675</v>
      </c>
      <c r="K13" t="s">
        <v>637</v>
      </c>
      <c r="L13" t="s">
        <v>638</v>
      </c>
      <c r="M13" t="s">
        <v>3975</v>
      </c>
      <c r="N13" t="s">
        <v>637</v>
      </c>
      <c r="O13" t="s">
        <v>639</v>
      </c>
      <c r="P13" t="s">
        <v>5</v>
      </c>
      <c r="Q13" t="s">
        <v>640</v>
      </c>
      <c r="R13" t="s">
        <v>638</v>
      </c>
      <c r="S13" t="s">
        <v>3976</v>
      </c>
      <c r="T13" t="s">
        <v>3975</v>
      </c>
      <c r="U13" s="51" t="s">
        <v>108</v>
      </c>
      <c r="V13">
        <v>1</v>
      </c>
    </row>
    <row r="14" spans="1:22" x14ac:dyDescent="0.25">
      <c r="A14" t="s">
        <v>22</v>
      </c>
      <c r="B14" t="s">
        <v>27</v>
      </c>
      <c r="C14">
        <v>66.333333333333329</v>
      </c>
      <c r="D14">
        <v>3</v>
      </c>
      <c r="E14" t="s">
        <v>3977</v>
      </c>
      <c r="F14">
        <v>197</v>
      </c>
      <c r="G14">
        <v>0</v>
      </c>
      <c r="H14" t="s">
        <v>636</v>
      </c>
      <c r="I14" t="s">
        <v>3978</v>
      </c>
      <c r="J14" t="s">
        <v>1987</v>
      </c>
      <c r="K14" t="s">
        <v>637</v>
      </c>
      <c r="L14" t="s">
        <v>638</v>
      </c>
      <c r="M14" t="s">
        <v>3979</v>
      </c>
      <c r="N14" t="s">
        <v>637</v>
      </c>
      <c r="O14" t="s">
        <v>639</v>
      </c>
      <c r="P14" t="s">
        <v>5</v>
      </c>
      <c r="Q14" t="s">
        <v>640</v>
      </c>
      <c r="R14" t="s">
        <v>638</v>
      </c>
      <c r="S14" t="s">
        <v>3980</v>
      </c>
      <c r="T14" t="s">
        <v>3979</v>
      </c>
      <c r="U14" s="51" t="s">
        <v>716</v>
      </c>
      <c r="V14">
        <v>6</v>
      </c>
    </row>
    <row r="15" spans="1:22" x14ac:dyDescent="0.25">
      <c r="A15" t="s">
        <v>147</v>
      </c>
      <c r="B15" t="s">
        <v>148</v>
      </c>
      <c r="C15">
        <v>33.333333333333336</v>
      </c>
      <c r="D15">
        <v>3</v>
      </c>
      <c r="E15" t="s">
        <v>3981</v>
      </c>
      <c r="F15">
        <v>100</v>
      </c>
      <c r="G15">
        <v>0</v>
      </c>
      <c r="H15" t="s">
        <v>655</v>
      </c>
      <c r="I15" t="s">
        <v>3982</v>
      </c>
      <c r="J15" t="s">
        <v>650</v>
      </c>
      <c r="K15" t="s">
        <v>637</v>
      </c>
      <c r="L15" t="s">
        <v>638</v>
      </c>
      <c r="M15" t="s">
        <v>3983</v>
      </c>
      <c r="N15" t="s">
        <v>637</v>
      </c>
      <c r="O15" t="s">
        <v>639</v>
      </c>
      <c r="P15" t="s">
        <v>5</v>
      </c>
      <c r="Q15" t="s">
        <v>640</v>
      </c>
      <c r="R15" t="s">
        <v>638</v>
      </c>
      <c r="S15" t="s">
        <v>3984</v>
      </c>
      <c r="T15" t="s">
        <v>3983</v>
      </c>
      <c r="U15" s="50" t="s">
        <v>112</v>
      </c>
      <c r="V15">
        <v>5</v>
      </c>
    </row>
    <row r="16" spans="1:22" x14ac:dyDescent="0.25">
      <c r="A16" t="s">
        <v>112</v>
      </c>
      <c r="B16" t="s">
        <v>113</v>
      </c>
      <c r="C16">
        <v>50</v>
      </c>
      <c r="D16">
        <v>5</v>
      </c>
      <c r="E16" t="s">
        <v>3985</v>
      </c>
      <c r="F16">
        <v>460</v>
      </c>
      <c r="G16">
        <v>0</v>
      </c>
      <c r="H16" t="s">
        <v>645</v>
      </c>
      <c r="I16" t="s">
        <v>3986</v>
      </c>
      <c r="J16" t="s">
        <v>3987</v>
      </c>
      <c r="K16" t="s">
        <v>737</v>
      </c>
      <c r="L16" t="s">
        <v>788</v>
      </c>
      <c r="M16" t="s">
        <v>3988</v>
      </c>
      <c r="N16" t="s">
        <v>637</v>
      </c>
      <c r="O16" t="s">
        <v>651</v>
      </c>
      <c r="P16" t="s">
        <v>26</v>
      </c>
      <c r="Q16" t="s">
        <v>647</v>
      </c>
      <c r="R16" t="s">
        <v>638</v>
      </c>
      <c r="S16" t="s">
        <v>3989</v>
      </c>
      <c r="T16" t="s">
        <v>3990</v>
      </c>
      <c r="U16" s="51" t="s">
        <v>113</v>
      </c>
      <c r="V16">
        <v>5</v>
      </c>
    </row>
    <row r="17" spans="1:22" x14ac:dyDescent="0.25">
      <c r="A17" t="s">
        <v>14</v>
      </c>
      <c r="B17" t="s">
        <v>15</v>
      </c>
      <c r="C17">
        <v>50</v>
      </c>
      <c r="D17">
        <v>5</v>
      </c>
      <c r="E17" t="s">
        <v>3985</v>
      </c>
      <c r="F17">
        <v>460</v>
      </c>
      <c r="G17">
        <v>0</v>
      </c>
      <c r="H17" t="s">
        <v>645</v>
      </c>
      <c r="I17" t="s">
        <v>3986</v>
      </c>
      <c r="J17" t="s">
        <v>3987</v>
      </c>
      <c r="K17" t="s">
        <v>737</v>
      </c>
      <c r="L17" t="s">
        <v>788</v>
      </c>
      <c r="M17" t="s">
        <v>3988</v>
      </c>
      <c r="N17" t="s">
        <v>637</v>
      </c>
      <c r="O17" t="s">
        <v>651</v>
      </c>
      <c r="P17" t="s">
        <v>26</v>
      </c>
      <c r="Q17" t="s">
        <v>647</v>
      </c>
      <c r="R17" t="s">
        <v>638</v>
      </c>
      <c r="S17" t="s">
        <v>3989</v>
      </c>
      <c r="T17" t="s">
        <v>3990</v>
      </c>
      <c r="U17" s="50" t="s">
        <v>14</v>
      </c>
      <c r="V17">
        <v>6</v>
      </c>
    </row>
    <row r="18" spans="1:22" x14ac:dyDescent="0.25">
      <c r="A18" t="s">
        <v>18</v>
      </c>
      <c r="B18" t="s">
        <v>19</v>
      </c>
      <c r="C18">
        <v>66.666666666666671</v>
      </c>
      <c r="D18">
        <v>3</v>
      </c>
      <c r="E18" t="s">
        <v>3991</v>
      </c>
      <c r="F18">
        <v>186</v>
      </c>
      <c r="G18">
        <v>0</v>
      </c>
      <c r="H18" t="s">
        <v>645</v>
      </c>
      <c r="I18" t="s">
        <v>3992</v>
      </c>
      <c r="J18" t="s">
        <v>3993</v>
      </c>
      <c r="K18" t="s">
        <v>3994</v>
      </c>
      <c r="L18" t="s">
        <v>3807</v>
      </c>
      <c r="M18" t="s">
        <v>3995</v>
      </c>
      <c r="N18" t="s">
        <v>637</v>
      </c>
      <c r="O18" t="s">
        <v>651</v>
      </c>
      <c r="P18" t="s">
        <v>26</v>
      </c>
      <c r="Q18" t="s">
        <v>647</v>
      </c>
      <c r="R18" t="s">
        <v>638</v>
      </c>
      <c r="S18" t="s">
        <v>3996</v>
      </c>
      <c r="T18" t="s">
        <v>3995</v>
      </c>
      <c r="U18" s="51" t="s">
        <v>15</v>
      </c>
      <c r="V18">
        <v>6</v>
      </c>
    </row>
    <row r="19" spans="1:22" x14ac:dyDescent="0.25">
      <c r="A19" t="s">
        <v>14</v>
      </c>
      <c r="B19" t="s">
        <v>15</v>
      </c>
      <c r="C19">
        <v>57</v>
      </c>
      <c r="D19">
        <v>1</v>
      </c>
      <c r="E19" t="s">
        <v>3991</v>
      </c>
      <c r="F19">
        <v>186</v>
      </c>
      <c r="G19">
        <v>0</v>
      </c>
      <c r="H19" t="s">
        <v>645</v>
      </c>
      <c r="I19" t="s">
        <v>3992</v>
      </c>
      <c r="J19" t="s">
        <v>3993</v>
      </c>
      <c r="K19" t="s">
        <v>3994</v>
      </c>
      <c r="L19" t="s">
        <v>3807</v>
      </c>
      <c r="M19" t="s">
        <v>3995</v>
      </c>
      <c r="N19" t="s">
        <v>637</v>
      </c>
      <c r="O19" t="s">
        <v>651</v>
      </c>
      <c r="P19" t="s">
        <v>26</v>
      </c>
      <c r="Q19" t="s">
        <v>647</v>
      </c>
      <c r="R19" t="s">
        <v>638</v>
      </c>
      <c r="S19" t="s">
        <v>3996</v>
      </c>
      <c r="T19" t="s">
        <v>3995</v>
      </c>
      <c r="U19" s="50" t="s">
        <v>239</v>
      </c>
      <c r="V19">
        <v>20</v>
      </c>
    </row>
    <row r="20" spans="1:22" x14ac:dyDescent="0.25">
      <c r="A20" t="s">
        <v>22</v>
      </c>
      <c r="B20" t="s">
        <v>27</v>
      </c>
      <c r="C20">
        <v>99</v>
      </c>
      <c r="D20">
        <v>1</v>
      </c>
      <c r="E20" t="s">
        <v>3997</v>
      </c>
      <c r="F20">
        <v>179</v>
      </c>
      <c r="G20">
        <v>0</v>
      </c>
      <c r="H20" t="s">
        <v>645</v>
      </c>
      <c r="I20" t="s">
        <v>803</v>
      </c>
      <c r="J20" t="s">
        <v>3998</v>
      </c>
      <c r="K20" t="s">
        <v>719</v>
      </c>
      <c r="L20" t="s">
        <v>3919</v>
      </c>
      <c r="M20" t="s">
        <v>3999</v>
      </c>
      <c r="N20" t="s">
        <v>637</v>
      </c>
      <c r="O20" t="s">
        <v>651</v>
      </c>
      <c r="P20" t="s">
        <v>26</v>
      </c>
      <c r="Q20" t="s">
        <v>647</v>
      </c>
      <c r="R20" t="s">
        <v>638</v>
      </c>
      <c r="S20" t="s">
        <v>4000</v>
      </c>
      <c r="T20" t="s">
        <v>3999</v>
      </c>
      <c r="U20" s="51" t="s">
        <v>4029</v>
      </c>
      <c r="V20">
        <v>1</v>
      </c>
    </row>
    <row r="21" spans="1:22" x14ac:dyDescent="0.25">
      <c r="A21" t="s">
        <v>22</v>
      </c>
      <c r="B21" t="s">
        <v>27</v>
      </c>
      <c r="C21">
        <v>80</v>
      </c>
      <c r="D21">
        <v>1</v>
      </c>
      <c r="E21" t="s">
        <v>3997</v>
      </c>
      <c r="F21">
        <v>179</v>
      </c>
      <c r="G21">
        <v>0</v>
      </c>
      <c r="H21" t="s">
        <v>645</v>
      </c>
      <c r="I21" t="s">
        <v>803</v>
      </c>
      <c r="J21" t="s">
        <v>3998</v>
      </c>
      <c r="K21" t="s">
        <v>719</v>
      </c>
      <c r="L21" t="s">
        <v>3919</v>
      </c>
      <c r="M21" t="s">
        <v>3999</v>
      </c>
      <c r="N21" t="s">
        <v>637</v>
      </c>
      <c r="O21" t="s">
        <v>651</v>
      </c>
      <c r="P21" t="s">
        <v>26</v>
      </c>
      <c r="Q21" t="s">
        <v>647</v>
      </c>
      <c r="R21" t="s">
        <v>638</v>
      </c>
      <c r="S21" t="s">
        <v>4000</v>
      </c>
      <c r="T21" t="s">
        <v>3999</v>
      </c>
      <c r="U21" s="51" t="s">
        <v>245</v>
      </c>
      <c r="V21">
        <v>16</v>
      </c>
    </row>
    <row r="22" spans="1:22" x14ac:dyDescent="0.25">
      <c r="A22" t="s">
        <v>147</v>
      </c>
      <c r="B22" t="s">
        <v>148</v>
      </c>
      <c r="C22">
        <v>33.333333333333336</v>
      </c>
      <c r="D22">
        <v>3</v>
      </c>
      <c r="E22" t="s">
        <v>4001</v>
      </c>
      <c r="F22">
        <v>100</v>
      </c>
      <c r="G22">
        <v>0</v>
      </c>
      <c r="H22" t="s">
        <v>636</v>
      </c>
      <c r="I22" t="s">
        <v>4002</v>
      </c>
      <c r="J22" t="s">
        <v>648</v>
      </c>
      <c r="K22" t="s">
        <v>637</v>
      </c>
      <c r="L22" t="s">
        <v>638</v>
      </c>
      <c r="M22" t="s">
        <v>4003</v>
      </c>
      <c r="N22" t="s">
        <v>637</v>
      </c>
      <c r="O22" t="s">
        <v>639</v>
      </c>
      <c r="P22" t="s">
        <v>5</v>
      </c>
      <c r="Q22" t="s">
        <v>640</v>
      </c>
      <c r="R22" t="s">
        <v>638</v>
      </c>
      <c r="S22" t="s">
        <v>4004</v>
      </c>
      <c r="T22" t="s">
        <v>4003</v>
      </c>
      <c r="U22" s="51" t="s">
        <v>2799</v>
      </c>
      <c r="V22">
        <v>1</v>
      </c>
    </row>
    <row r="23" spans="1:22" x14ac:dyDescent="0.25">
      <c r="A23" t="s">
        <v>77</v>
      </c>
      <c r="B23" t="s">
        <v>78</v>
      </c>
      <c r="C23">
        <v>33.333333333333336</v>
      </c>
      <c r="D23">
        <v>3</v>
      </c>
      <c r="E23" t="s">
        <v>4005</v>
      </c>
      <c r="F23">
        <v>147.99</v>
      </c>
      <c r="G23">
        <v>13</v>
      </c>
      <c r="H23" t="s">
        <v>636</v>
      </c>
      <c r="I23" t="s">
        <v>4006</v>
      </c>
      <c r="J23" t="s">
        <v>3165</v>
      </c>
      <c r="K23" t="s">
        <v>637</v>
      </c>
      <c r="L23" t="s">
        <v>638</v>
      </c>
      <c r="M23" t="s">
        <v>4007</v>
      </c>
      <c r="N23" t="s">
        <v>637</v>
      </c>
      <c r="O23" t="s">
        <v>654</v>
      </c>
      <c r="P23" t="s">
        <v>5</v>
      </c>
      <c r="Q23" t="s">
        <v>640</v>
      </c>
      <c r="R23" t="s">
        <v>638</v>
      </c>
      <c r="S23" t="s">
        <v>4008</v>
      </c>
      <c r="T23" t="s">
        <v>4007</v>
      </c>
      <c r="U23" s="51" t="s">
        <v>690</v>
      </c>
      <c r="V23">
        <v>2</v>
      </c>
    </row>
    <row r="24" spans="1:22" x14ac:dyDescent="0.25">
      <c r="A24" t="s">
        <v>600</v>
      </c>
      <c r="B24" t="s">
        <v>601</v>
      </c>
      <c r="C24">
        <v>119</v>
      </c>
      <c r="D24">
        <v>1</v>
      </c>
      <c r="E24" t="s">
        <v>4009</v>
      </c>
      <c r="F24">
        <v>559</v>
      </c>
      <c r="G24">
        <v>0</v>
      </c>
      <c r="H24" t="s">
        <v>645</v>
      </c>
      <c r="I24" t="s">
        <v>4010</v>
      </c>
      <c r="J24" t="s">
        <v>4011</v>
      </c>
      <c r="K24" t="s">
        <v>4012</v>
      </c>
      <c r="L24" t="s">
        <v>685</v>
      </c>
      <c r="M24" t="s">
        <v>4013</v>
      </c>
      <c r="N24" t="s">
        <v>637</v>
      </c>
      <c r="O24" t="s">
        <v>651</v>
      </c>
      <c r="P24" t="s">
        <v>26</v>
      </c>
      <c r="Q24" t="s">
        <v>647</v>
      </c>
      <c r="R24" t="s">
        <v>638</v>
      </c>
      <c r="S24" t="s">
        <v>4014</v>
      </c>
      <c r="T24" t="s">
        <v>4013</v>
      </c>
      <c r="U24" s="50" t="s">
        <v>240</v>
      </c>
      <c r="V24">
        <v>11</v>
      </c>
    </row>
    <row r="25" spans="1:22" x14ac:dyDescent="0.25">
      <c r="A25" t="s">
        <v>241</v>
      </c>
      <c r="B25" t="s">
        <v>247</v>
      </c>
      <c r="C25">
        <v>119</v>
      </c>
      <c r="D25">
        <v>1</v>
      </c>
      <c r="E25" t="s">
        <v>4009</v>
      </c>
      <c r="F25">
        <v>559</v>
      </c>
      <c r="G25">
        <v>0</v>
      </c>
      <c r="H25" t="s">
        <v>645</v>
      </c>
      <c r="I25" t="s">
        <v>4010</v>
      </c>
      <c r="J25" t="s">
        <v>4011</v>
      </c>
      <c r="K25" t="s">
        <v>4012</v>
      </c>
      <c r="L25" t="s">
        <v>685</v>
      </c>
      <c r="M25" t="s">
        <v>4013</v>
      </c>
      <c r="N25" t="s">
        <v>637</v>
      </c>
      <c r="O25" t="s">
        <v>651</v>
      </c>
      <c r="P25" t="s">
        <v>26</v>
      </c>
      <c r="Q25" t="s">
        <v>647</v>
      </c>
      <c r="R25" t="s">
        <v>638</v>
      </c>
      <c r="S25" t="s">
        <v>4014</v>
      </c>
      <c r="T25" t="s">
        <v>4013</v>
      </c>
      <c r="U25" s="51" t="s">
        <v>246</v>
      </c>
      <c r="V25">
        <v>8</v>
      </c>
    </row>
    <row r="26" spans="1:22" x14ac:dyDescent="0.25">
      <c r="A26" t="s">
        <v>240</v>
      </c>
      <c r="B26" t="s">
        <v>246</v>
      </c>
      <c r="C26">
        <v>119</v>
      </c>
      <c r="D26">
        <v>1</v>
      </c>
      <c r="E26" t="s">
        <v>4009</v>
      </c>
      <c r="F26">
        <v>559</v>
      </c>
      <c r="G26">
        <v>0</v>
      </c>
      <c r="H26" t="s">
        <v>645</v>
      </c>
      <c r="I26" t="s">
        <v>4010</v>
      </c>
      <c r="J26" t="s">
        <v>4011</v>
      </c>
      <c r="K26" t="s">
        <v>4012</v>
      </c>
      <c r="L26" t="s">
        <v>685</v>
      </c>
      <c r="M26" t="s">
        <v>4013</v>
      </c>
      <c r="N26" t="s">
        <v>637</v>
      </c>
      <c r="O26" t="s">
        <v>651</v>
      </c>
      <c r="P26" t="s">
        <v>26</v>
      </c>
      <c r="Q26" t="s">
        <v>647</v>
      </c>
      <c r="R26" t="s">
        <v>638</v>
      </c>
      <c r="S26" t="s">
        <v>4014</v>
      </c>
      <c r="T26" t="s">
        <v>4013</v>
      </c>
      <c r="U26" s="51" t="s">
        <v>2799</v>
      </c>
      <c r="V26">
        <v>3</v>
      </c>
    </row>
    <row r="27" spans="1:22" x14ac:dyDescent="0.25">
      <c r="A27" t="s">
        <v>239</v>
      </c>
      <c r="B27" t="s">
        <v>245</v>
      </c>
      <c r="C27">
        <v>120</v>
      </c>
      <c r="D27">
        <v>1</v>
      </c>
      <c r="E27" t="s">
        <v>4009</v>
      </c>
      <c r="F27">
        <v>559</v>
      </c>
      <c r="G27">
        <v>0</v>
      </c>
      <c r="H27" t="s">
        <v>645</v>
      </c>
      <c r="I27" t="s">
        <v>4010</v>
      </c>
      <c r="J27" t="s">
        <v>4011</v>
      </c>
      <c r="K27" t="s">
        <v>4012</v>
      </c>
      <c r="L27" t="s">
        <v>685</v>
      </c>
      <c r="M27" t="s">
        <v>4013</v>
      </c>
      <c r="N27" t="s">
        <v>637</v>
      </c>
      <c r="O27" t="s">
        <v>651</v>
      </c>
      <c r="P27" t="s">
        <v>26</v>
      </c>
      <c r="Q27" t="s">
        <v>647</v>
      </c>
      <c r="R27" t="s">
        <v>638</v>
      </c>
      <c r="S27" t="s">
        <v>4014</v>
      </c>
      <c r="T27" t="s">
        <v>4013</v>
      </c>
      <c r="U27" s="50" t="s">
        <v>241</v>
      </c>
      <c r="V27">
        <v>15</v>
      </c>
    </row>
    <row r="28" spans="1:22" x14ac:dyDescent="0.25">
      <c r="A28" t="s">
        <v>18</v>
      </c>
      <c r="B28" t="s">
        <v>19</v>
      </c>
      <c r="C28">
        <v>66.666666666666671</v>
      </c>
      <c r="D28">
        <v>3</v>
      </c>
      <c r="E28" t="s">
        <v>4015</v>
      </c>
      <c r="F28">
        <v>129</v>
      </c>
      <c r="G28">
        <v>0</v>
      </c>
      <c r="H28" t="s">
        <v>636</v>
      </c>
      <c r="I28" t="s">
        <v>4016</v>
      </c>
      <c r="J28" t="s">
        <v>686</v>
      </c>
      <c r="K28" t="s">
        <v>637</v>
      </c>
      <c r="L28" t="s">
        <v>638</v>
      </c>
      <c r="M28" t="s">
        <v>4017</v>
      </c>
      <c r="N28" t="s">
        <v>637</v>
      </c>
      <c r="O28" t="s">
        <v>639</v>
      </c>
      <c r="P28" t="s">
        <v>5</v>
      </c>
      <c r="Q28" t="s">
        <v>640</v>
      </c>
      <c r="R28" t="s">
        <v>638</v>
      </c>
      <c r="S28" t="s">
        <v>4018</v>
      </c>
      <c r="T28" t="s">
        <v>4017</v>
      </c>
      <c r="U28" s="51" t="s">
        <v>247</v>
      </c>
      <c r="V28">
        <v>10</v>
      </c>
    </row>
    <row r="29" spans="1:22" x14ac:dyDescent="0.25">
      <c r="A29" t="s">
        <v>241</v>
      </c>
      <c r="B29" t="s">
        <v>690</v>
      </c>
      <c r="C29">
        <v>109</v>
      </c>
      <c r="D29">
        <v>1</v>
      </c>
      <c r="E29" t="s">
        <v>4019</v>
      </c>
      <c r="F29">
        <v>109</v>
      </c>
      <c r="G29">
        <v>0</v>
      </c>
      <c r="H29" t="s">
        <v>663</v>
      </c>
      <c r="I29" t="s">
        <v>4020</v>
      </c>
      <c r="J29" t="s">
        <v>4021</v>
      </c>
      <c r="K29" t="s">
        <v>3902</v>
      </c>
      <c r="L29" t="s">
        <v>4022</v>
      </c>
      <c r="M29" t="s">
        <v>4023</v>
      </c>
      <c r="N29" t="s">
        <v>637</v>
      </c>
      <c r="O29" t="s">
        <v>664</v>
      </c>
      <c r="P29" t="s">
        <v>23</v>
      </c>
      <c r="Q29" t="s">
        <v>665</v>
      </c>
      <c r="R29" t="s">
        <v>638</v>
      </c>
      <c r="S29" t="s">
        <v>4024</v>
      </c>
      <c r="T29" t="s">
        <v>4023</v>
      </c>
      <c r="U29" s="51" t="s">
        <v>2799</v>
      </c>
      <c r="V29">
        <v>1</v>
      </c>
    </row>
    <row r="30" spans="1:22" x14ac:dyDescent="0.25">
      <c r="A30" t="s">
        <v>147</v>
      </c>
      <c r="B30" t="s">
        <v>148</v>
      </c>
      <c r="C30">
        <v>50</v>
      </c>
      <c r="D30">
        <v>6</v>
      </c>
      <c r="E30" t="s">
        <v>4025</v>
      </c>
      <c r="F30">
        <v>200</v>
      </c>
      <c r="G30">
        <v>0</v>
      </c>
      <c r="H30" t="s">
        <v>636</v>
      </c>
      <c r="I30" t="s">
        <v>4026</v>
      </c>
      <c r="J30" t="s">
        <v>650</v>
      </c>
      <c r="K30" t="s">
        <v>637</v>
      </c>
      <c r="L30" t="s">
        <v>638</v>
      </c>
      <c r="M30" t="s">
        <v>4027</v>
      </c>
      <c r="N30" t="s">
        <v>637</v>
      </c>
      <c r="O30" t="s">
        <v>643</v>
      </c>
      <c r="P30" t="s">
        <v>5</v>
      </c>
      <c r="Q30" t="s">
        <v>644</v>
      </c>
      <c r="R30" t="s">
        <v>638</v>
      </c>
      <c r="S30" t="s">
        <v>4028</v>
      </c>
      <c r="T30" t="s">
        <v>4027</v>
      </c>
      <c r="U30" s="51" t="s">
        <v>690</v>
      </c>
      <c r="V30">
        <v>4</v>
      </c>
    </row>
    <row r="31" spans="1:22" x14ac:dyDescent="0.25">
      <c r="A31" t="s">
        <v>239</v>
      </c>
      <c r="B31" t="s">
        <v>4029</v>
      </c>
      <c r="C31">
        <v>109</v>
      </c>
      <c r="D31">
        <v>1</v>
      </c>
      <c r="E31" t="s">
        <v>4030</v>
      </c>
      <c r="F31">
        <v>116.5</v>
      </c>
      <c r="G31">
        <v>7.5</v>
      </c>
      <c r="H31" t="s">
        <v>663</v>
      </c>
      <c r="I31" t="s">
        <v>4031</v>
      </c>
      <c r="J31" t="s">
        <v>4032</v>
      </c>
      <c r="K31" t="s">
        <v>736</v>
      </c>
      <c r="L31" t="s">
        <v>4033</v>
      </c>
      <c r="M31" t="s">
        <v>4034</v>
      </c>
      <c r="N31" t="s">
        <v>637</v>
      </c>
      <c r="O31" t="s">
        <v>664</v>
      </c>
      <c r="P31" t="s">
        <v>23</v>
      </c>
      <c r="Q31" t="s">
        <v>665</v>
      </c>
      <c r="R31" t="s">
        <v>638</v>
      </c>
      <c r="S31" t="s">
        <v>4035</v>
      </c>
      <c r="T31" t="s">
        <v>4034</v>
      </c>
      <c r="U31" s="50" t="s">
        <v>600</v>
      </c>
      <c r="V31">
        <v>9</v>
      </c>
    </row>
    <row r="32" spans="1:22" x14ac:dyDescent="0.25">
      <c r="A32" t="s">
        <v>22</v>
      </c>
      <c r="B32" t="s">
        <v>27</v>
      </c>
      <c r="C32">
        <v>66.333333333333329</v>
      </c>
      <c r="D32">
        <v>3</v>
      </c>
      <c r="E32" t="s">
        <v>4036</v>
      </c>
      <c r="F32">
        <v>250</v>
      </c>
      <c r="G32">
        <v>0</v>
      </c>
      <c r="H32" t="s">
        <v>645</v>
      </c>
      <c r="I32" t="s">
        <v>1812</v>
      </c>
      <c r="J32" t="s">
        <v>4037</v>
      </c>
      <c r="K32" t="s">
        <v>785</v>
      </c>
      <c r="L32" t="s">
        <v>711</v>
      </c>
      <c r="M32" t="s">
        <v>4038</v>
      </c>
      <c r="N32" t="s">
        <v>637</v>
      </c>
      <c r="O32" t="s">
        <v>646</v>
      </c>
      <c r="P32" t="s">
        <v>26</v>
      </c>
      <c r="Q32" t="s">
        <v>647</v>
      </c>
      <c r="R32" t="s">
        <v>638</v>
      </c>
      <c r="S32" t="s">
        <v>4039</v>
      </c>
      <c r="T32" t="s">
        <v>4040</v>
      </c>
      <c r="U32" s="51" t="s">
        <v>601</v>
      </c>
      <c r="V32">
        <v>6</v>
      </c>
    </row>
    <row r="33" spans="1:22" x14ac:dyDescent="0.25">
      <c r="A33" t="s">
        <v>241</v>
      </c>
      <c r="B33" t="s">
        <v>690</v>
      </c>
      <c r="C33">
        <v>46.75</v>
      </c>
      <c r="D33">
        <v>1</v>
      </c>
      <c r="E33" t="s">
        <v>4041</v>
      </c>
      <c r="F33">
        <v>46.75</v>
      </c>
      <c r="G33">
        <v>0</v>
      </c>
      <c r="H33" t="s">
        <v>663</v>
      </c>
      <c r="I33" t="s">
        <v>4042</v>
      </c>
      <c r="J33" t="s">
        <v>4043</v>
      </c>
      <c r="K33" t="s">
        <v>4044</v>
      </c>
      <c r="L33" t="s">
        <v>4045</v>
      </c>
      <c r="M33" t="s">
        <v>4046</v>
      </c>
      <c r="N33" t="s">
        <v>637</v>
      </c>
      <c r="O33" t="s">
        <v>664</v>
      </c>
      <c r="P33" t="s">
        <v>23</v>
      </c>
      <c r="Q33" t="s">
        <v>665</v>
      </c>
      <c r="R33" t="s">
        <v>638</v>
      </c>
      <c r="S33" t="s">
        <v>4047</v>
      </c>
      <c r="T33" t="s">
        <v>4046</v>
      </c>
      <c r="U33" s="51" t="s">
        <v>690</v>
      </c>
      <c r="V33">
        <v>3</v>
      </c>
    </row>
    <row r="34" spans="1:22" x14ac:dyDescent="0.25">
      <c r="A34" t="s">
        <v>18</v>
      </c>
      <c r="B34" t="s">
        <v>19</v>
      </c>
      <c r="C34">
        <v>66.666666666666671</v>
      </c>
      <c r="D34">
        <v>3</v>
      </c>
      <c r="E34" t="s">
        <v>4048</v>
      </c>
      <c r="F34">
        <v>0</v>
      </c>
      <c r="G34">
        <v>0</v>
      </c>
      <c r="H34" t="s">
        <v>636</v>
      </c>
      <c r="I34" t="s">
        <v>4049</v>
      </c>
      <c r="J34" t="s">
        <v>653</v>
      </c>
      <c r="K34" t="s">
        <v>637</v>
      </c>
      <c r="L34" t="s">
        <v>638</v>
      </c>
      <c r="M34" t="s">
        <v>4050</v>
      </c>
      <c r="N34" t="s">
        <v>637</v>
      </c>
      <c r="O34" t="s">
        <v>643</v>
      </c>
      <c r="P34" t="s">
        <v>5</v>
      </c>
      <c r="Q34" t="s">
        <v>644</v>
      </c>
      <c r="R34" t="s">
        <v>638</v>
      </c>
      <c r="S34" t="s">
        <v>4051</v>
      </c>
      <c r="T34" t="s">
        <v>4050</v>
      </c>
      <c r="U34" s="50" t="s">
        <v>77</v>
      </c>
      <c r="V34">
        <v>29</v>
      </c>
    </row>
    <row r="35" spans="1:22" x14ac:dyDescent="0.25">
      <c r="A35" t="s">
        <v>241</v>
      </c>
      <c r="B35" t="s">
        <v>247</v>
      </c>
      <c r="C35">
        <v>0</v>
      </c>
      <c r="D35">
        <v>1</v>
      </c>
      <c r="E35" t="s">
        <v>4052</v>
      </c>
      <c r="F35">
        <v>0</v>
      </c>
      <c r="G35">
        <v>0</v>
      </c>
      <c r="H35" t="s">
        <v>636</v>
      </c>
      <c r="I35" t="s">
        <v>4053</v>
      </c>
      <c r="J35" t="s">
        <v>3669</v>
      </c>
      <c r="K35" t="s">
        <v>637</v>
      </c>
      <c r="L35" t="s">
        <v>638</v>
      </c>
      <c r="M35" t="s">
        <v>4054</v>
      </c>
      <c r="N35" t="s">
        <v>637</v>
      </c>
      <c r="O35" t="s">
        <v>643</v>
      </c>
      <c r="P35" t="s">
        <v>5</v>
      </c>
      <c r="Q35" t="s">
        <v>644</v>
      </c>
      <c r="R35" t="s">
        <v>638</v>
      </c>
      <c r="S35" t="s">
        <v>4055</v>
      </c>
      <c r="T35" t="s">
        <v>4054</v>
      </c>
      <c r="U35" s="51" t="s">
        <v>4212</v>
      </c>
      <c r="V35">
        <v>4</v>
      </c>
    </row>
    <row r="36" spans="1:22" x14ac:dyDescent="0.25">
      <c r="A36" t="s">
        <v>18</v>
      </c>
      <c r="B36" t="s">
        <v>19</v>
      </c>
      <c r="C36">
        <v>66.666666666666671</v>
      </c>
      <c r="D36">
        <v>3</v>
      </c>
      <c r="E36" t="s">
        <v>4056</v>
      </c>
      <c r="F36">
        <v>0</v>
      </c>
      <c r="G36">
        <v>0</v>
      </c>
      <c r="H36" t="s">
        <v>636</v>
      </c>
      <c r="I36" t="s">
        <v>4057</v>
      </c>
      <c r="J36" t="s">
        <v>657</v>
      </c>
      <c r="K36" t="s">
        <v>637</v>
      </c>
      <c r="L36" t="s">
        <v>638</v>
      </c>
      <c r="M36" t="s">
        <v>4058</v>
      </c>
      <c r="N36" t="s">
        <v>637</v>
      </c>
      <c r="O36" t="s">
        <v>643</v>
      </c>
      <c r="P36" t="s">
        <v>5</v>
      </c>
      <c r="Q36" t="s">
        <v>644</v>
      </c>
      <c r="R36" t="s">
        <v>638</v>
      </c>
      <c r="S36" t="s">
        <v>4059</v>
      </c>
      <c r="T36" t="s">
        <v>4058</v>
      </c>
      <c r="U36" s="51" t="s">
        <v>78</v>
      </c>
      <c r="V36">
        <v>25</v>
      </c>
    </row>
    <row r="37" spans="1:22" x14ac:dyDescent="0.25">
      <c r="A37" t="s">
        <v>241</v>
      </c>
      <c r="B37" t="s">
        <v>247</v>
      </c>
      <c r="C37">
        <v>159</v>
      </c>
      <c r="D37">
        <v>1</v>
      </c>
      <c r="E37" t="s">
        <v>4060</v>
      </c>
      <c r="F37">
        <v>149</v>
      </c>
      <c r="G37">
        <v>20</v>
      </c>
      <c r="H37" t="s">
        <v>636</v>
      </c>
      <c r="I37" t="s">
        <v>4061</v>
      </c>
      <c r="J37" t="s">
        <v>2330</v>
      </c>
      <c r="K37" t="s">
        <v>637</v>
      </c>
      <c r="L37" t="s">
        <v>638</v>
      </c>
      <c r="M37" t="s">
        <v>4062</v>
      </c>
      <c r="N37" t="s">
        <v>637</v>
      </c>
      <c r="O37" t="s">
        <v>639</v>
      </c>
      <c r="P37" t="s">
        <v>5</v>
      </c>
      <c r="Q37" t="s">
        <v>640</v>
      </c>
      <c r="R37" t="s">
        <v>638</v>
      </c>
      <c r="S37" t="s">
        <v>4063</v>
      </c>
      <c r="T37" t="s">
        <v>4062</v>
      </c>
      <c r="U37" s="50" t="s">
        <v>104</v>
      </c>
      <c r="V37">
        <v>1</v>
      </c>
    </row>
    <row r="38" spans="1:22" x14ac:dyDescent="0.25">
      <c r="A38" t="s">
        <v>147</v>
      </c>
      <c r="B38" t="s">
        <v>148</v>
      </c>
      <c r="C38">
        <v>33.333333333333336</v>
      </c>
      <c r="D38">
        <v>3</v>
      </c>
      <c r="E38" t="s">
        <v>4064</v>
      </c>
      <c r="F38">
        <v>100</v>
      </c>
      <c r="G38">
        <v>0</v>
      </c>
      <c r="H38" t="s">
        <v>655</v>
      </c>
      <c r="I38" t="s">
        <v>4065</v>
      </c>
      <c r="J38" t="s">
        <v>672</v>
      </c>
      <c r="K38" t="s">
        <v>637</v>
      </c>
      <c r="L38" t="s">
        <v>638</v>
      </c>
      <c r="M38" t="s">
        <v>4062</v>
      </c>
      <c r="N38" t="s">
        <v>637</v>
      </c>
      <c r="O38" t="s">
        <v>639</v>
      </c>
      <c r="P38" t="s">
        <v>5</v>
      </c>
      <c r="Q38" t="s">
        <v>640</v>
      </c>
      <c r="R38" t="s">
        <v>638</v>
      </c>
      <c r="S38" t="s">
        <v>4066</v>
      </c>
      <c r="T38" t="s">
        <v>4062</v>
      </c>
      <c r="U38" s="51" t="s">
        <v>105</v>
      </c>
      <c r="V38">
        <v>1</v>
      </c>
    </row>
    <row r="39" spans="1:22" x14ac:dyDescent="0.25">
      <c r="A39" t="s">
        <v>147</v>
      </c>
      <c r="B39" t="s">
        <v>148</v>
      </c>
      <c r="C39">
        <v>33.333333333333336</v>
      </c>
      <c r="D39">
        <v>3</v>
      </c>
      <c r="E39" t="s">
        <v>4067</v>
      </c>
      <c r="F39">
        <v>100</v>
      </c>
      <c r="G39">
        <v>0</v>
      </c>
      <c r="H39" t="s">
        <v>655</v>
      </c>
      <c r="I39" t="s">
        <v>4068</v>
      </c>
      <c r="J39" t="s">
        <v>2240</v>
      </c>
      <c r="K39" t="s">
        <v>637</v>
      </c>
      <c r="L39" t="s">
        <v>638</v>
      </c>
      <c r="M39" t="s">
        <v>4069</v>
      </c>
      <c r="N39" t="s">
        <v>637</v>
      </c>
      <c r="O39" t="s">
        <v>643</v>
      </c>
      <c r="P39" t="s">
        <v>5</v>
      </c>
      <c r="Q39" t="s">
        <v>644</v>
      </c>
      <c r="R39" t="s">
        <v>638</v>
      </c>
      <c r="S39" t="s">
        <v>4070</v>
      </c>
      <c r="T39" t="s">
        <v>4069</v>
      </c>
      <c r="U39" s="50" t="s">
        <v>516</v>
      </c>
      <c r="V39">
        <v>1</v>
      </c>
    </row>
    <row r="40" spans="1:22" x14ac:dyDescent="0.25">
      <c r="A40" t="s">
        <v>147</v>
      </c>
      <c r="B40" t="s">
        <v>148</v>
      </c>
      <c r="C40">
        <v>33.333333333333336</v>
      </c>
      <c r="D40">
        <v>3</v>
      </c>
      <c r="E40" t="s">
        <v>4071</v>
      </c>
      <c r="F40">
        <v>100</v>
      </c>
      <c r="G40">
        <v>0</v>
      </c>
      <c r="H40" t="s">
        <v>636</v>
      </c>
      <c r="I40" t="s">
        <v>4072</v>
      </c>
      <c r="J40" t="s">
        <v>1852</v>
      </c>
      <c r="K40" t="s">
        <v>637</v>
      </c>
      <c r="L40" t="s">
        <v>638</v>
      </c>
      <c r="M40" t="s">
        <v>4073</v>
      </c>
      <c r="N40" t="s">
        <v>637</v>
      </c>
      <c r="O40" t="s">
        <v>643</v>
      </c>
      <c r="P40" t="s">
        <v>5</v>
      </c>
      <c r="Q40" t="s">
        <v>644</v>
      </c>
      <c r="R40" t="s">
        <v>638</v>
      </c>
      <c r="S40" t="s">
        <v>4074</v>
      </c>
      <c r="T40" t="s">
        <v>4073</v>
      </c>
      <c r="U40" s="51" t="s">
        <v>120</v>
      </c>
      <c r="V40">
        <v>1</v>
      </c>
    </row>
    <row r="41" spans="1:22" x14ac:dyDescent="0.25">
      <c r="A41" t="s">
        <v>147</v>
      </c>
      <c r="B41" t="s">
        <v>148</v>
      </c>
      <c r="C41">
        <v>33.333333333333336</v>
      </c>
      <c r="D41">
        <v>3</v>
      </c>
      <c r="E41" t="s">
        <v>4075</v>
      </c>
      <c r="F41">
        <v>157.24</v>
      </c>
      <c r="G41">
        <v>29.15</v>
      </c>
      <c r="H41" t="s">
        <v>645</v>
      </c>
      <c r="I41" t="s">
        <v>4076</v>
      </c>
      <c r="J41" t="s">
        <v>4077</v>
      </c>
      <c r="K41" t="s">
        <v>4078</v>
      </c>
      <c r="L41" t="s">
        <v>4079</v>
      </c>
      <c r="M41" t="s">
        <v>4080</v>
      </c>
      <c r="N41" t="s">
        <v>637</v>
      </c>
      <c r="O41" t="s">
        <v>664</v>
      </c>
      <c r="P41" t="s">
        <v>23</v>
      </c>
      <c r="Q41" t="s">
        <v>665</v>
      </c>
      <c r="R41" t="s">
        <v>638</v>
      </c>
      <c r="S41" t="s">
        <v>4081</v>
      </c>
      <c r="T41" t="s">
        <v>4080</v>
      </c>
      <c r="U41" s="50" t="s">
        <v>723</v>
      </c>
      <c r="V41">
        <v>414</v>
      </c>
    </row>
    <row r="42" spans="1:22" x14ac:dyDescent="0.25">
      <c r="A42" t="s">
        <v>240</v>
      </c>
      <c r="B42" t="s">
        <v>246</v>
      </c>
      <c r="C42">
        <v>139</v>
      </c>
      <c r="D42">
        <v>1</v>
      </c>
      <c r="E42" t="s">
        <v>4082</v>
      </c>
      <c r="F42">
        <v>378</v>
      </c>
      <c r="G42">
        <v>0</v>
      </c>
      <c r="H42" t="s">
        <v>645</v>
      </c>
      <c r="I42" t="s">
        <v>831</v>
      </c>
      <c r="J42" t="s">
        <v>4083</v>
      </c>
      <c r="K42" t="s">
        <v>4084</v>
      </c>
      <c r="L42" t="s">
        <v>695</v>
      </c>
      <c r="M42" t="s">
        <v>4085</v>
      </c>
      <c r="N42" t="s">
        <v>637</v>
      </c>
      <c r="O42" t="s">
        <v>646</v>
      </c>
      <c r="P42" t="s">
        <v>26</v>
      </c>
      <c r="Q42" t="s">
        <v>647</v>
      </c>
      <c r="R42" t="s">
        <v>638</v>
      </c>
      <c r="S42" t="s">
        <v>4086</v>
      </c>
      <c r="T42" t="s">
        <v>4085</v>
      </c>
    </row>
    <row r="43" spans="1:22" x14ac:dyDescent="0.25">
      <c r="A43" t="s">
        <v>239</v>
      </c>
      <c r="B43" t="s">
        <v>245</v>
      </c>
      <c r="C43">
        <v>139</v>
      </c>
      <c r="D43">
        <v>1</v>
      </c>
      <c r="E43" t="s">
        <v>4082</v>
      </c>
      <c r="F43">
        <v>378</v>
      </c>
      <c r="G43">
        <v>0</v>
      </c>
      <c r="H43" t="s">
        <v>645</v>
      </c>
      <c r="I43" t="s">
        <v>831</v>
      </c>
      <c r="J43" t="s">
        <v>4083</v>
      </c>
      <c r="K43" t="s">
        <v>4084</v>
      </c>
      <c r="L43" t="s">
        <v>695</v>
      </c>
      <c r="M43" t="s">
        <v>4085</v>
      </c>
      <c r="N43" t="s">
        <v>637</v>
      </c>
      <c r="O43" t="s">
        <v>646</v>
      </c>
      <c r="P43" t="s">
        <v>26</v>
      </c>
      <c r="Q43" t="s">
        <v>647</v>
      </c>
      <c r="R43" t="s">
        <v>638</v>
      </c>
      <c r="S43" t="s">
        <v>4086</v>
      </c>
      <c r="T43" t="s">
        <v>4085</v>
      </c>
    </row>
    <row r="44" spans="1:22" x14ac:dyDescent="0.25">
      <c r="A44" t="s">
        <v>72</v>
      </c>
      <c r="B44" t="s">
        <v>716</v>
      </c>
      <c r="C44">
        <v>100</v>
      </c>
      <c r="D44">
        <v>1</v>
      </c>
      <c r="E44" t="s">
        <v>4082</v>
      </c>
      <c r="F44">
        <v>378</v>
      </c>
      <c r="G44">
        <v>0</v>
      </c>
      <c r="H44" t="s">
        <v>645</v>
      </c>
      <c r="I44" t="s">
        <v>831</v>
      </c>
      <c r="J44" t="s">
        <v>4083</v>
      </c>
      <c r="K44" t="s">
        <v>4084</v>
      </c>
      <c r="L44" t="s">
        <v>695</v>
      </c>
      <c r="M44" t="s">
        <v>4085</v>
      </c>
      <c r="N44" t="s">
        <v>637</v>
      </c>
      <c r="O44" t="s">
        <v>646</v>
      </c>
      <c r="P44" t="s">
        <v>26</v>
      </c>
      <c r="Q44" t="s">
        <v>647</v>
      </c>
      <c r="R44" t="s">
        <v>638</v>
      </c>
      <c r="S44" t="s">
        <v>4086</v>
      </c>
      <c r="T44" t="s">
        <v>4085</v>
      </c>
    </row>
    <row r="45" spans="1:22" x14ac:dyDescent="0.25">
      <c r="A45" t="s">
        <v>600</v>
      </c>
      <c r="B45" t="s">
        <v>601</v>
      </c>
      <c r="C45">
        <v>119</v>
      </c>
      <c r="D45">
        <v>1</v>
      </c>
      <c r="E45" t="s">
        <v>4087</v>
      </c>
      <c r="F45">
        <v>559</v>
      </c>
      <c r="G45">
        <v>0</v>
      </c>
      <c r="H45" t="s">
        <v>645</v>
      </c>
      <c r="I45" t="s">
        <v>4088</v>
      </c>
      <c r="J45" t="s">
        <v>4089</v>
      </c>
      <c r="K45" t="s">
        <v>2183</v>
      </c>
      <c r="L45" t="s">
        <v>742</v>
      </c>
      <c r="M45" t="s">
        <v>4090</v>
      </c>
      <c r="N45" t="s">
        <v>637</v>
      </c>
      <c r="O45" t="s">
        <v>646</v>
      </c>
      <c r="P45" t="s">
        <v>26</v>
      </c>
      <c r="Q45" t="s">
        <v>647</v>
      </c>
      <c r="R45" t="s">
        <v>638</v>
      </c>
      <c r="S45" t="s">
        <v>4091</v>
      </c>
      <c r="T45" t="s">
        <v>4090</v>
      </c>
    </row>
    <row r="46" spans="1:22" x14ac:dyDescent="0.25">
      <c r="A46" t="s">
        <v>241</v>
      </c>
      <c r="B46" t="s">
        <v>247</v>
      </c>
      <c r="C46">
        <v>119</v>
      </c>
      <c r="D46">
        <v>1</v>
      </c>
      <c r="E46" t="s">
        <v>4087</v>
      </c>
      <c r="F46">
        <v>559</v>
      </c>
      <c r="G46">
        <v>0</v>
      </c>
      <c r="H46" t="s">
        <v>645</v>
      </c>
      <c r="I46" t="s">
        <v>4088</v>
      </c>
      <c r="J46" t="s">
        <v>4089</v>
      </c>
      <c r="K46" t="s">
        <v>2183</v>
      </c>
      <c r="L46" t="s">
        <v>742</v>
      </c>
      <c r="M46" t="s">
        <v>4090</v>
      </c>
      <c r="N46" t="s">
        <v>637</v>
      </c>
      <c r="O46" t="s">
        <v>646</v>
      </c>
      <c r="P46" t="s">
        <v>26</v>
      </c>
      <c r="Q46" t="s">
        <v>647</v>
      </c>
      <c r="R46" t="s">
        <v>638</v>
      </c>
      <c r="S46" t="s">
        <v>4091</v>
      </c>
      <c r="T46" t="s">
        <v>4090</v>
      </c>
    </row>
    <row r="47" spans="1:22" x14ac:dyDescent="0.25">
      <c r="A47" t="s">
        <v>240</v>
      </c>
      <c r="B47" t="s">
        <v>246</v>
      </c>
      <c r="C47">
        <v>119</v>
      </c>
      <c r="D47">
        <v>1</v>
      </c>
      <c r="E47" t="s">
        <v>4087</v>
      </c>
      <c r="F47">
        <v>559</v>
      </c>
      <c r="G47">
        <v>0</v>
      </c>
      <c r="H47" t="s">
        <v>645</v>
      </c>
      <c r="I47" t="s">
        <v>4088</v>
      </c>
      <c r="J47" t="s">
        <v>4089</v>
      </c>
      <c r="K47" t="s">
        <v>2183</v>
      </c>
      <c r="L47" t="s">
        <v>742</v>
      </c>
      <c r="M47" t="s">
        <v>4090</v>
      </c>
      <c r="N47" t="s">
        <v>637</v>
      </c>
      <c r="O47" t="s">
        <v>646</v>
      </c>
      <c r="P47" t="s">
        <v>26</v>
      </c>
      <c r="Q47" t="s">
        <v>647</v>
      </c>
      <c r="R47" t="s">
        <v>638</v>
      </c>
      <c r="S47" t="s">
        <v>4091</v>
      </c>
      <c r="T47" t="s">
        <v>4090</v>
      </c>
    </row>
    <row r="48" spans="1:22" x14ac:dyDescent="0.25">
      <c r="A48" t="s">
        <v>239</v>
      </c>
      <c r="B48" t="s">
        <v>245</v>
      </c>
      <c r="C48">
        <v>120</v>
      </c>
      <c r="D48">
        <v>1</v>
      </c>
      <c r="E48" t="s">
        <v>4087</v>
      </c>
      <c r="F48">
        <v>559</v>
      </c>
      <c r="G48">
        <v>0</v>
      </c>
      <c r="H48" t="s">
        <v>645</v>
      </c>
      <c r="I48" t="s">
        <v>4088</v>
      </c>
      <c r="J48" t="s">
        <v>4089</v>
      </c>
      <c r="K48" t="s">
        <v>2183</v>
      </c>
      <c r="L48" t="s">
        <v>742</v>
      </c>
      <c r="M48" t="s">
        <v>4090</v>
      </c>
      <c r="N48" t="s">
        <v>637</v>
      </c>
      <c r="O48" t="s">
        <v>646</v>
      </c>
      <c r="P48" t="s">
        <v>26</v>
      </c>
      <c r="Q48" t="s">
        <v>647</v>
      </c>
      <c r="R48" t="s">
        <v>638</v>
      </c>
      <c r="S48" t="s">
        <v>4091</v>
      </c>
      <c r="T48" t="s">
        <v>4090</v>
      </c>
    </row>
    <row r="49" spans="1:20" x14ac:dyDescent="0.25">
      <c r="A49" t="s">
        <v>18</v>
      </c>
      <c r="B49" t="s">
        <v>19</v>
      </c>
      <c r="C49">
        <v>66.666666666666671</v>
      </c>
      <c r="D49">
        <v>3</v>
      </c>
      <c r="E49" t="s">
        <v>4092</v>
      </c>
      <c r="F49">
        <v>100</v>
      </c>
      <c r="G49">
        <v>0</v>
      </c>
      <c r="H49" t="s">
        <v>636</v>
      </c>
      <c r="I49" t="s">
        <v>3297</v>
      </c>
      <c r="J49" t="s">
        <v>696</v>
      </c>
      <c r="K49" t="s">
        <v>637</v>
      </c>
      <c r="L49" t="s">
        <v>638</v>
      </c>
      <c r="M49" t="s">
        <v>4093</v>
      </c>
      <c r="N49" t="s">
        <v>637</v>
      </c>
      <c r="O49" t="s">
        <v>639</v>
      </c>
      <c r="P49" t="s">
        <v>5</v>
      </c>
      <c r="Q49" t="s">
        <v>640</v>
      </c>
      <c r="R49" t="s">
        <v>638</v>
      </c>
      <c r="S49" t="s">
        <v>4094</v>
      </c>
      <c r="T49" t="s">
        <v>4093</v>
      </c>
    </row>
    <row r="50" spans="1:20" x14ac:dyDescent="0.25">
      <c r="A50" t="s">
        <v>18</v>
      </c>
      <c r="B50" t="s">
        <v>19</v>
      </c>
      <c r="C50">
        <v>66.666666666666671</v>
      </c>
      <c r="D50">
        <v>3</v>
      </c>
      <c r="E50" t="s">
        <v>4095</v>
      </c>
      <c r="F50">
        <v>100</v>
      </c>
      <c r="G50">
        <v>0</v>
      </c>
      <c r="H50" t="s">
        <v>636</v>
      </c>
      <c r="I50" t="s">
        <v>4096</v>
      </c>
      <c r="J50" t="s">
        <v>648</v>
      </c>
      <c r="K50" t="s">
        <v>637</v>
      </c>
      <c r="L50" t="s">
        <v>638</v>
      </c>
      <c r="M50" t="s">
        <v>4097</v>
      </c>
      <c r="N50" t="s">
        <v>637</v>
      </c>
      <c r="O50" t="s">
        <v>643</v>
      </c>
      <c r="P50" t="s">
        <v>5</v>
      </c>
      <c r="Q50" t="s">
        <v>644</v>
      </c>
      <c r="R50" t="s">
        <v>638</v>
      </c>
      <c r="S50" t="s">
        <v>4098</v>
      </c>
      <c r="T50" t="s">
        <v>4099</v>
      </c>
    </row>
    <row r="51" spans="1:20" x14ac:dyDescent="0.25">
      <c r="A51" t="s">
        <v>240</v>
      </c>
      <c r="B51" t="s">
        <v>246</v>
      </c>
      <c r="C51">
        <v>139</v>
      </c>
      <c r="D51">
        <v>2</v>
      </c>
      <c r="E51" t="s">
        <v>4100</v>
      </c>
      <c r="F51">
        <v>215</v>
      </c>
      <c r="G51">
        <v>0</v>
      </c>
      <c r="H51" t="s">
        <v>697</v>
      </c>
      <c r="I51" t="s">
        <v>4101</v>
      </c>
      <c r="J51" t="s">
        <v>4102</v>
      </c>
      <c r="K51" t="s">
        <v>3703</v>
      </c>
      <c r="L51" t="s">
        <v>4103</v>
      </c>
      <c r="M51" t="s">
        <v>4099</v>
      </c>
      <c r="N51" t="s">
        <v>3443</v>
      </c>
      <c r="O51" t="s">
        <v>698</v>
      </c>
      <c r="P51" t="s">
        <v>692</v>
      </c>
      <c r="Q51" t="s">
        <v>693</v>
      </c>
      <c r="R51" t="s">
        <v>638</v>
      </c>
      <c r="S51" t="s">
        <v>4104</v>
      </c>
      <c r="T51" t="s">
        <v>4105</v>
      </c>
    </row>
    <row r="52" spans="1:20" x14ac:dyDescent="0.25">
      <c r="A52" t="s">
        <v>18</v>
      </c>
      <c r="B52" t="s">
        <v>19</v>
      </c>
      <c r="C52">
        <v>66.666666666666671</v>
      </c>
      <c r="D52">
        <v>3</v>
      </c>
      <c r="E52" t="s">
        <v>4106</v>
      </c>
      <c r="F52">
        <v>129</v>
      </c>
      <c r="G52">
        <v>0</v>
      </c>
      <c r="H52" t="s">
        <v>645</v>
      </c>
      <c r="I52" t="s">
        <v>1892</v>
      </c>
      <c r="J52" t="s">
        <v>4107</v>
      </c>
      <c r="K52" t="s">
        <v>4108</v>
      </c>
      <c r="L52" t="s">
        <v>2839</v>
      </c>
      <c r="M52" t="s">
        <v>4109</v>
      </c>
      <c r="N52" t="s">
        <v>637</v>
      </c>
      <c r="O52" t="s">
        <v>651</v>
      </c>
      <c r="P52" t="s">
        <v>26</v>
      </c>
      <c r="Q52" t="s">
        <v>647</v>
      </c>
      <c r="R52" t="s">
        <v>638</v>
      </c>
      <c r="S52" t="s">
        <v>4110</v>
      </c>
      <c r="T52" t="s">
        <v>4111</v>
      </c>
    </row>
    <row r="53" spans="1:20" x14ac:dyDescent="0.25">
      <c r="A53" t="s">
        <v>240</v>
      </c>
      <c r="B53" t="s">
        <v>2799</v>
      </c>
      <c r="C53">
        <v>92.65</v>
      </c>
      <c r="D53">
        <v>1</v>
      </c>
      <c r="E53" t="s">
        <v>4112</v>
      </c>
      <c r="F53">
        <v>99.65</v>
      </c>
      <c r="G53">
        <v>7</v>
      </c>
      <c r="H53" t="s">
        <v>645</v>
      </c>
      <c r="I53" t="s">
        <v>4113</v>
      </c>
      <c r="J53" t="s">
        <v>4114</v>
      </c>
      <c r="K53" t="s">
        <v>4115</v>
      </c>
      <c r="L53" t="s">
        <v>4116</v>
      </c>
      <c r="M53" t="s">
        <v>4117</v>
      </c>
      <c r="N53" t="s">
        <v>637</v>
      </c>
      <c r="O53" t="s">
        <v>664</v>
      </c>
      <c r="P53" t="s">
        <v>23</v>
      </c>
      <c r="Q53" t="s">
        <v>665</v>
      </c>
      <c r="R53" t="s">
        <v>638</v>
      </c>
      <c r="S53" t="s">
        <v>4118</v>
      </c>
      <c r="T53" t="s">
        <v>4117</v>
      </c>
    </row>
    <row r="54" spans="1:20" x14ac:dyDescent="0.25">
      <c r="A54" t="s">
        <v>77</v>
      </c>
      <c r="B54" t="s">
        <v>78</v>
      </c>
      <c r="C54">
        <v>40</v>
      </c>
      <c r="D54">
        <v>1</v>
      </c>
      <c r="E54" t="s">
        <v>4119</v>
      </c>
      <c r="F54">
        <v>40</v>
      </c>
      <c r="G54">
        <v>0</v>
      </c>
      <c r="H54" t="s">
        <v>645</v>
      </c>
      <c r="I54" t="s">
        <v>4120</v>
      </c>
      <c r="J54" t="s">
        <v>4121</v>
      </c>
      <c r="K54" t="s">
        <v>3835</v>
      </c>
      <c r="L54" t="s">
        <v>1708</v>
      </c>
      <c r="M54" t="s">
        <v>4122</v>
      </c>
      <c r="N54" t="s">
        <v>637</v>
      </c>
      <c r="O54" t="s">
        <v>651</v>
      </c>
      <c r="P54" t="s">
        <v>26</v>
      </c>
      <c r="Q54" t="s">
        <v>647</v>
      </c>
      <c r="R54" t="s">
        <v>638</v>
      </c>
      <c r="S54" t="s">
        <v>4123</v>
      </c>
      <c r="T54" t="s">
        <v>4122</v>
      </c>
    </row>
    <row r="55" spans="1:20" x14ac:dyDescent="0.25">
      <c r="A55" t="s">
        <v>77</v>
      </c>
      <c r="B55" t="s">
        <v>78</v>
      </c>
      <c r="C55">
        <v>33.333333333333336</v>
      </c>
      <c r="D55">
        <v>3</v>
      </c>
      <c r="E55" t="s">
        <v>4124</v>
      </c>
      <c r="F55">
        <v>182.99</v>
      </c>
      <c r="G55">
        <v>48</v>
      </c>
      <c r="H55" t="s">
        <v>636</v>
      </c>
      <c r="I55" t="s">
        <v>4125</v>
      </c>
      <c r="J55" t="s">
        <v>4126</v>
      </c>
      <c r="K55" t="s">
        <v>637</v>
      </c>
      <c r="L55" t="s">
        <v>638</v>
      </c>
      <c r="M55" t="s">
        <v>4127</v>
      </c>
      <c r="N55" t="s">
        <v>637</v>
      </c>
      <c r="O55" t="s">
        <v>639</v>
      </c>
      <c r="P55" t="s">
        <v>5</v>
      </c>
      <c r="Q55" t="s">
        <v>640</v>
      </c>
      <c r="R55" t="s">
        <v>638</v>
      </c>
      <c r="S55" t="s">
        <v>4128</v>
      </c>
      <c r="T55" t="s">
        <v>4127</v>
      </c>
    </row>
    <row r="56" spans="1:20" x14ac:dyDescent="0.25">
      <c r="A56" t="s">
        <v>239</v>
      </c>
      <c r="B56" t="s">
        <v>245</v>
      </c>
      <c r="C56">
        <v>159</v>
      </c>
      <c r="D56">
        <v>1</v>
      </c>
      <c r="E56" t="s">
        <v>4129</v>
      </c>
      <c r="F56">
        <v>99</v>
      </c>
      <c r="G56">
        <v>0</v>
      </c>
      <c r="H56" t="s">
        <v>636</v>
      </c>
      <c r="I56" t="s">
        <v>4130</v>
      </c>
      <c r="J56" t="s">
        <v>650</v>
      </c>
      <c r="K56" t="s">
        <v>637</v>
      </c>
      <c r="L56" t="s">
        <v>638</v>
      </c>
      <c r="M56" t="s">
        <v>4131</v>
      </c>
      <c r="N56" t="s">
        <v>637</v>
      </c>
      <c r="O56" t="s">
        <v>643</v>
      </c>
      <c r="P56" t="s">
        <v>5</v>
      </c>
      <c r="Q56" t="s">
        <v>644</v>
      </c>
      <c r="R56" t="s">
        <v>638</v>
      </c>
      <c r="S56" t="s">
        <v>4132</v>
      </c>
      <c r="T56" t="s">
        <v>4131</v>
      </c>
    </row>
    <row r="57" spans="1:20" x14ac:dyDescent="0.25">
      <c r="A57" t="s">
        <v>239</v>
      </c>
      <c r="B57" t="s">
        <v>245</v>
      </c>
      <c r="C57">
        <v>159</v>
      </c>
      <c r="D57">
        <v>1</v>
      </c>
      <c r="E57" t="s">
        <v>4133</v>
      </c>
      <c r="F57">
        <v>99</v>
      </c>
      <c r="G57">
        <v>0</v>
      </c>
      <c r="H57" t="s">
        <v>636</v>
      </c>
      <c r="I57" t="s">
        <v>4134</v>
      </c>
      <c r="J57" t="s">
        <v>675</v>
      </c>
      <c r="K57" t="s">
        <v>637</v>
      </c>
      <c r="L57" t="s">
        <v>638</v>
      </c>
      <c r="M57" t="s">
        <v>4135</v>
      </c>
      <c r="N57" t="s">
        <v>637</v>
      </c>
      <c r="O57" t="s">
        <v>639</v>
      </c>
      <c r="P57" t="s">
        <v>5</v>
      </c>
      <c r="Q57" t="s">
        <v>640</v>
      </c>
      <c r="R57" t="s">
        <v>638</v>
      </c>
      <c r="S57" t="s">
        <v>4136</v>
      </c>
      <c r="T57" t="s">
        <v>4135</v>
      </c>
    </row>
    <row r="58" spans="1:20" x14ac:dyDescent="0.25">
      <c r="A58" t="s">
        <v>239</v>
      </c>
      <c r="B58" t="s">
        <v>245</v>
      </c>
      <c r="C58">
        <v>159</v>
      </c>
      <c r="D58">
        <v>1</v>
      </c>
      <c r="E58" t="s">
        <v>4137</v>
      </c>
      <c r="F58">
        <v>99</v>
      </c>
      <c r="G58">
        <v>0</v>
      </c>
      <c r="H58" t="s">
        <v>636</v>
      </c>
      <c r="I58" t="s">
        <v>4138</v>
      </c>
      <c r="J58" t="s">
        <v>675</v>
      </c>
      <c r="K58" t="s">
        <v>637</v>
      </c>
      <c r="L58" t="s">
        <v>638</v>
      </c>
      <c r="M58" t="s">
        <v>4139</v>
      </c>
      <c r="N58" t="s">
        <v>637</v>
      </c>
      <c r="O58" t="s">
        <v>639</v>
      </c>
      <c r="P58" t="s">
        <v>5</v>
      </c>
      <c r="Q58" t="s">
        <v>640</v>
      </c>
      <c r="R58" t="s">
        <v>638</v>
      </c>
      <c r="S58" t="s">
        <v>4140</v>
      </c>
      <c r="T58" t="s">
        <v>4139</v>
      </c>
    </row>
    <row r="59" spans="1:20" x14ac:dyDescent="0.25">
      <c r="A59" t="s">
        <v>147</v>
      </c>
      <c r="B59" t="s">
        <v>148</v>
      </c>
      <c r="C59">
        <v>50</v>
      </c>
      <c r="D59">
        <v>6</v>
      </c>
      <c r="E59" t="s">
        <v>4141</v>
      </c>
      <c r="F59">
        <v>200</v>
      </c>
      <c r="G59">
        <v>0</v>
      </c>
      <c r="H59" t="s">
        <v>636</v>
      </c>
      <c r="I59" t="s">
        <v>4142</v>
      </c>
      <c r="J59" t="s">
        <v>658</v>
      </c>
      <c r="K59" t="s">
        <v>637</v>
      </c>
      <c r="L59" t="s">
        <v>638</v>
      </c>
      <c r="M59" t="s">
        <v>4143</v>
      </c>
      <c r="N59" t="s">
        <v>637</v>
      </c>
      <c r="O59" t="s">
        <v>643</v>
      </c>
      <c r="P59" t="s">
        <v>5</v>
      </c>
      <c r="Q59" t="s">
        <v>644</v>
      </c>
      <c r="R59" t="s">
        <v>638</v>
      </c>
      <c r="S59" t="s">
        <v>4144</v>
      </c>
      <c r="T59" t="s">
        <v>4143</v>
      </c>
    </row>
    <row r="60" spans="1:20" x14ac:dyDescent="0.25">
      <c r="A60" t="s">
        <v>239</v>
      </c>
      <c r="B60" t="s">
        <v>245</v>
      </c>
      <c r="C60">
        <v>159</v>
      </c>
      <c r="D60">
        <v>1</v>
      </c>
      <c r="E60" t="s">
        <v>4145</v>
      </c>
      <c r="F60">
        <v>99</v>
      </c>
      <c r="G60">
        <v>0</v>
      </c>
      <c r="H60" t="s">
        <v>636</v>
      </c>
      <c r="I60" t="s">
        <v>4146</v>
      </c>
      <c r="J60" t="s">
        <v>2020</v>
      </c>
      <c r="K60" t="s">
        <v>637</v>
      </c>
      <c r="L60" t="s">
        <v>638</v>
      </c>
      <c r="M60" t="s">
        <v>4147</v>
      </c>
      <c r="N60" t="s">
        <v>637</v>
      </c>
      <c r="O60" t="s">
        <v>643</v>
      </c>
      <c r="P60" t="s">
        <v>5</v>
      </c>
      <c r="Q60" t="s">
        <v>644</v>
      </c>
      <c r="R60" t="s">
        <v>638</v>
      </c>
      <c r="S60" t="s">
        <v>4148</v>
      </c>
      <c r="T60" t="s">
        <v>4147</v>
      </c>
    </row>
    <row r="61" spans="1:20" x14ac:dyDescent="0.25">
      <c r="A61" t="s">
        <v>240</v>
      </c>
      <c r="B61" t="s">
        <v>246</v>
      </c>
      <c r="C61">
        <v>159</v>
      </c>
      <c r="D61">
        <v>1</v>
      </c>
      <c r="E61" t="s">
        <v>4149</v>
      </c>
      <c r="F61">
        <v>99</v>
      </c>
      <c r="G61">
        <v>0</v>
      </c>
      <c r="H61" t="s">
        <v>636</v>
      </c>
      <c r="I61" t="s">
        <v>4150</v>
      </c>
      <c r="J61" t="s">
        <v>4151</v>
      </c>
      <c r="K61" t="s">
        <v>637</v>
      </c>
      <c r="L61" t="s">
        <v>638</v>
      </c>
      <c r="M61" t="s">
        <v>4152</v>
      </c>
      <c r="N61" t="s">
        <v>637</v>
      </c>
      <c r="O61" t="s">
        <v>656</v>
      </c>
      <c r="P61" t="s">
        <v>5</v>
      </c>
      <c r="Q61" t="s">
        <v>644</v>
      </c>
      <c r="R61" t="s">
        <v>638</v>
      </c>
      <c r="S61" t="s">
        <v>4153</v>
      </c>
      <c r="T61" t="s">
        <v>4152</v>
      </c>
    </row>
    <row r="62" spans="1:20" x14ac:dyDescent="0.25">
      <c r="A62" t="s">
        <v>241</v>
      </c>
      <c r="B62" t="s">
        <v>247</v>
      </c>
      <c r="C62">
        <v>159</v>
      </c>
      <c r="D62">
        <v>1</v>
      </c>
      <c r="E62" t="s">
        <v>4154</v>
      </c>
      <c r="F62">
        <v>99</v>
      </c>
      <c r="G62">
        <v>0</v>
      </c>
      <c r="H62" t="s">
        <v>636</v>
      </c>
      <c r="I62" t="s">
        <v>4155</v>
      </c>
      <c r="J62" t="s">
        <v>705</v>
      </c>
      <c r="K62" t="s">
        <v>637</v>
      </c>
      <c r="L62" t="s">
        <v>638</v>
      </c>
      <c r="M62" t="s">
        <v>4156</v>
      </c>
      <c r="N62" t="s">
        <v>637</v>
      </c>
      <c r="O62" t="s">
        <v>639</v>
      </c>
      <c r="P62" t="s">
        <v>5</v>
      </c>
      <c r="Q62" t="s">
        <v>640</v>
      </c>
      <c r="R62" t="s">
        <v>638</v>
      </c>
      <c r="S62" t="s">
        <v>4157</v>
      </c>
      <c r="T62" t="s">
        <v>4156</v>
      </c>
    </row>
    <row r="63" spans="1:20" x14ac:dyDescent="0.25">
      <c r="A63" t="s">
        <v>147</v>
      </c>
      <c r="B63" t="s">
        <v>148</v>
      </c>
      <c r="C63">
        <v>50</v>
      </c>
      <c r="D63">
        <v>6</v>
      </c>
      <c r="E63" t="s">
        <v>4158</v>
      </c>
      <c r="F63">
        <v>200</v>
      </c>
      <c r="G63">
        <v>0</v>
      </c>
      <c r="H63" t="s">
        <v>636</v>
      </c>
      <c r="I63" t="s">
        <v>4159</v>
      </c>
      <c r="J63" t="s">
        <v>4160</v>
      </c>
      <c r="K63" t="s">
        <v>637</v>
      </c>
      <c r="L63" t="s">
        <v>638</v>
      </c>
      <c r="M63" t="s">
        <v>4161</v>
      </c>
      <c r="N63" t="s">
        <v>637</v>
      </c>
      <c r="O63" t="s">
        <v>639</v>
      </c>
      <c r="P63" t="s">
        <v>5</v>
      </c>
      <c r="Q63" t="s">
        <v>640</v>
      </c>
      <c r="R63" t="s">
        <v>638</v>
      </c>
      <c r="S63" t="s">
        <v>4162</v>
      </c>
      <c r="T63" t="s">
        <v>4161</v>
      </c>
    </row>
    <row r="64" spans="1:20" x14ac:dyDescent="0.25">
      <c r="A64" t="s">
        <v>241</v>
      </c>
      <c r="B64" t="s">
        <v>247</v>
      </c>
      <c r="C64">
        <v>159</v>
      </c>
      <c r="D64">
        <v>1</v>
      </c>
      <c r="E64" t="s">
        <v>4163</v>
      </c>
      <c r="F64">
        <v>164</v>
      </c>
      <c r="G64">
        <v>35</v>
      </c>
      <c r="H64" t="s">
        <v>636</v>
      </c>
      <c r="I64" t="s">
        <v>4164</v>
      </c>
      <c r="J64" t="s">
        <v>657</v>
      </c>
      <c r="K64" t="s">
        <v>637</v>
      </c>
      <c r="L64" t="s">
        <v>638</v>
      </c>
      <c r="M64" t="s">
        <v>4165</v>
      </c>
      <c r="N64" t="s">
        <v>637</v>
      </c>
      <c r="O64" t="s">
        <v>639</v>
      </c>
      <c r="P64" t="s">
        <v>5</v>
      </c>
      <c r="Q64" t="s">
        <v>640</v>
      </c>
      <c r="R64" t="s">
        <v>638</v>
      </c>
      <c r="S64" t="s">
        <v>4166</v>
      </c>
      <c r="T64" t="s">
        <v>4165</v>
      </c>
    </row>
    <row r="65" spans="1:20" x14ac:dyDescent="0.25">
      <c r="A65" t="s">
        <v>104</v>
      </c>
      <c r="B65" t="s">
        <v>105</v>
      </c>
      <c r="C65">
        <v>14</v>
      </c>
      <c r="D65">
        <v>1</v>
      </c>
      <c r="E65" t="s">
        <v>4167</v>
      </c>
      <c r="F65">
        <v>24</v>
      </c>
      <c r="G65">
        <v>10</v>
      </c>
      <c r="H65" t="s">
        <v>645</v>
      </c>
      <c r="I65" t="s">
        <v>4168</v>
      </c>
      <c r="J65" t="s">
        <v>4169</v>
      </c>
      <c r="K65" t="s">
        <v>1888</v>
      </c>
      <c r="L65" t="s">
        <v>4170</v>
      </c>
      <c r="M65" t="s">
        <v>4171</v>
      </c>
      <c r="N65" t="s">
        <v>637</v>
      </c>
      <c r="O65" t="s">
        <v>646</v>
      </c>
      <c r="P65" t="s">
        <v>26</v>
      </c>
      <c r="Q65" t="s">
        <v>647</v>
      </c>
      <c r="R65" t="s">
        <v>638</v>
      </c>
      <c r="S65" t="s">
        <v>4172</v>
      </c>
      <c r="T65" t="s">
        <v>4171</v>
      </c>
    </row>
    <row r="66" spans="1:20" x14ac:dyDescent="0.25">
      <c r="A66" t="s">
        <v>147</v>
      </c>
      <c r="B66" t="s">
        <v>148</v>
      </c>
      <c r="C66">
        <v>50</v>
      </c>
      <c r="D66">
        <v>6</v>
      </c>
      <c r="E66" t="s">
        <v>4173</v>
      </c>
      <c r="F66">
        <v>200</v>
      </c>
      <c r="G66">
        <v>0</v>
      </c>
      <c r="H66" t="s">
        <v>636</v>
      </c>
      <c r="I66" t="s">
        <v>2282</v>
      </c>
      <c r="J66" t="s">
        <v>653</v>
      </c>
      <c r="K66" t="s">
        <v>637</v>
      </c>
      <c r="L66" t="s">
        <v>638</v>
      </c>
      <c r="M66" t="s">
        <v>4174</v>
      </c>
      <c r="N66" t="s">
        <v>637</v>
      </c>
      <c r="O66" t="s">
        <v>654</v>
      </c>
      <c r="P66" t="s">
        <v>5</v>
      </c>
      <c r="Q66" t="s">
        <v>640</v>
      </c>
      <c r="R66" t="s">
        <v>638</v>
      </c>
      <c r="S66" t="s">
        <v>4175</v>
      </c>
      <c r="T66" t="s">
        <v>4174</v>
      </c>
    </row>
    <row r="67" spans="1:20" x14ac:dyDescent="0.25">
      <c r="A67" t="s">
        <v>22</v>
      </c>
      <c r="B67" t="s">
        <v>27</v>
      </c>
      <c r="C67">
        <v>66.333333333333329</v>
      </c>
      <c r="D67">
        <v>3</v>
      </c>
      <c r="E67" t="s">
        <v>4176</v>
      </c>
      <c r="F67">
        <v>197</v>
      </c>
      <c r="G67">
        <v>0</v>
      </c>
      <c r="H67" t="s">
        <v>636</v>
      </c>
      <c r="I67" t="s">
        <v>4177</v>
      </c>
      <c r="J67" t="s">
        <v>672</v>
      </c>
      <c r="K67" t="s">
        <v>637</v>
      </c>
      <c r="L67" t="s">
        <v>638</v>
      </c>
      <c r="M67" t="s">
        <v>4178</v>
      </c>
      <c r="N67" t="s">
        <v>637</v>
      </c>
      <c r="O67" t="s">
        <v>639</v>
      </c>
      <c r="P67" t="s">
        <v>5</v>
      </c>
      <c r="Q67" t="s">
        <v>640</v>
      </c>
      <c r="R67" t="s">
        <v>638</v>
      </c>
      <c r="S67" t="s">
        <v>4179</v>
      </c>
      <c r="T67" t="s">
        <v>4178</v>
      </c>
    </row>
    <row r="68" spans="1:20" x14ac:dyDescent="0.25">
      <c r="A68" t="s">
        <v>147</v>
      </c>
      <c r="B68" t="s">
        <v>148</v>
      </c>
      <c r="C68">
        <v>33.333333333333336</v>
      </c>
      <c r="D68">
        <v>3</v>
      </c>
      <c r="E68" t="s">
        <v>4180</v>
      </c>
      <c r="F68">
        <v>100</v>
      </c>
      <c r="G68">
        <v>0</v>
      </c>
      <c r="H68" t="s">
        <v>636</v>
      </c>
      <c r="I68" t="s">
        <v>4181</v>
      </c>
      <c r="J68" t="s">
        <v>2091</v>
      </c>
      <c r="K68" t="s">
        <v>637</v>
      </c>
      <c r="L68" t="s">
        <v>638</v>
      </c>
      <c r="M68" t="s">
        <v>4182</v>
      </c>
      <c r="N68" t="s">
        <v>637</v>
      </c>
      <c r="O68" t="s">
        <v>639</v>
      </c>
      <c r="P68" t="s">
        <v>5</v>
      </c>
      <c r="Q68" t="s">
        <v>640</v>
      </c>
      <c r="R68" t="s">
        <v>4183</v>
      </c>
      <c r="S68" t="s">
        <v>4184</v>
      </c>
      <c r="T68" t="s">
        <v>4182</v>
      </c>
    </row>
    <row r="69" spans="1:20" x14ac:dyDescent="0.25">
      <c r="A69" t="s">
        <v>147</v>
      </c>
      <c r="B69" t="s">
        <v>148</v>
      </c>
      <c r="C69">
        <v>33.333333333333336</v>
      </c>
      <c r="D69">
        <v>3</v>
      </c>
      <c r="E69" t="s">
        <v>4185</v>
      </c>
      <c r="F69">
        <v>100</v>
      </c>
      <c r="G69">
        <v>0</v>
      </c>
      <c r="H69" t="s">
        <v>636</v>
      </c>
      <c r="I69" t="s">
        <v>4186</v>
      </c>
      <c r="J69" t="s">
        <v>648</v>
      </c>
      <c r="K69" t="s">
        <v>637</v>
      </c>
      <c r="L69" t="s">
        <v>638</v>
      </c>
      <c r="M69" t="s">
        <v>4182</v>
      </c>
      <c r="N69" t="s">
        <v>637</v>
      </c>
      <c r="O69" t="s">
        <v>643</v>
      </c>
      <c r="P69" t="s">
        <v>5</v>
      </c>
      <c r="Q69" t="s">
        <v>644</v>
      </c>
      <c r="R69" t="s">
        <v>638</v>
      </c>
      <c r="S69" t="s">
        <v>4187</v>
      </c>
      <c r="T69" t="s">
        <v>4182</v>
      </c>
    </row>
    <row r="70" spans="1:20" x14ac:dyDescent="0.25">
      <c r="A70" t="s">
        <v>18</v>
      </c>
      <c r="B70" t="s">
        <v>19</v>
      </c>
      <c r="C70">
        <v>66.666666666666671</v>
      </c>
      <c r="D70">
        <v>3</v>
      </c>
      <c r="E70" t="s">
        <v>4188</v>
      </c>
      <c r="F70">
        <v>100</v>
      </c>
      <c r="G70">
        <v>0</v>
      </c>
      <c r="H70" t="s">
        <v>636</v>
      </c>
      <c r="I70" t="s">
        <v>4189</v>
      </c>
      <c r="J70" t="s">
        <v>648</v>
      </c>
      <c r="K70" t="s">
        <v>637</v>
      </c>
      <c r="L70" t="s">
        <v>638</v>
      </c>
      <c r="M70" t="s">
        <v>4190</v>
      </c>
      <c r="N70" t="s">
        <v>637</v>
      </c>
      <c r="O70" t="s">
        <v>639</v>
      </c>
      <c r="P70" t="s">
        <v>5</v>
      </c>
      <c r="Q70" t="s">
        <v>640</v>
      </c>
      <c r="R70" t="s">
        <v>638</v>
      </c>
      <c r="S70" t="s">
        <v>4191</v>
      </c>
      <c r="T70" t="s">
        <v>4190</v>
      </c>
    </row>
    <row r="71" spans="1:20" x14ac:dyDescent="0.25">
      <c r="A71" t="s">
        <v>77</v>
      </c>
      <c r="B71" t="s">
        <v>78</v>
      </c>
      <c r="C71">
        <v>33.333333333333336</v>
      </c>
      <c r="D71">
        <v>3</v>
      </c>
      <c r="E71" t="s">
        <v>4192</v>
      </c>
      <c r="F71">
        <v>134.99</v>
      </c>
      <c r="G71">
        <v>0</v>
      </c>
      <c r="H71" t="s">
        <v>636</v>
      </c>
      <c r="I71" t="s">
        <v>4193</v>
      </c>
      <c r="J71" t="s">
        <v>1827</v>
      </c>
      <c r="K71" t="s">
        <v>637</v>
      </c>
      <c r="L71" t="s">
        <v>638</v>
      </c>
      <c r="M71" t="s">
        <v>4194</v>
      </c>
      <c r="N71" t="s">
        <v>637</v>
      </c>
      <c r="O71" t="s">
        <v>643</v>
      </c>
      <c r="P71" t="s">
        <v>5</v>
      </c>
      <c r="Q71" t="s">
        <v>644</v>
      </c>
      <c r="R71" t="s">
        <v>638</v>
      </c>
      <c r="S71" t="s">
        <v>4195</v>
      </c>
      <c r="T71" t="s">
        <v>4196</v>
      </c>
    </row>
    <row r="72" spans="1:20" x14ac:dyDescent="0.25">
      <c r="A72" t="s">
        <v>241</v>
      </c>
      <c r="B72" t="s">
        <v>247</v>
      </c>
      <c r="C72">
        <v>159</v>
      </c>
      <c r="D72">
        <v>1</v>
      </c>
      <c r="E72" t="s">
        <v>4197</v>
      </c>
      <c r="F72">
        <v>129</v>
      </c>
      <c r="G72">
        <v>0</v>
      </c>
      <c r="H72" t="s">
        <v>636</v>
      </c>
      <c r="I72" t="s">
        <v>4198</v>
      </c>
      <c r="J72" t="s">
        <v>669</v>
      </c>
      <c r="K72" t="s">
        <v>637</v>
      </c>
      <c r="L72" t="s">
        <v>638</v>
      </c>
      <c r="M72" t="s">
        <v>4199</v>
      </c>
      <c r="N72" t="s">
        <v>637</v>
      </c>
      <c r="O72" t="s">
        <v>639</v>
      </c>
      <c r="P72" t="s">
        <v>5</v>
      </c>
      <c r="Q72" t="s">
        <v>640</v>
      </c>
      <c r="R72" t="s">
        <v>638</v>
      </c>
      <c r="S72" t="s">
        <v>4200</v>
      </c>
      <c r="T72" t="s">
        <v>4194</v>
      </c>
    </row>
    <row r="73" spans="1:20" x14ac:dyDescent="0.25">
      <c r="A73" t="s">
        <v>18</v>
      </c>
      <c r="B73" t="s">
        <v>19</v>
      </c>
      <c r="C73">
        <v>33</v>
      </c>
      <c r="D73">
        <v>10</v>
      </c>
      <c r="E73" t="s">
        <v>4201</v>
      </c>
      <c r="F73">
        <v>384.01</v>
      </c>
      <c r="G73">
        <v>0</v>
      </c>
      <c r="H73" t="s">
        <v>636</v>
      </c>
      <c r="I73" t="s">
        <v>1881</v>
      </c>
      <c r="J73" t="s">
        <v>1882</v>
      </c>
      <c r="K73" t="s">
        <v>637</v>
      </c>
      <c r="L73" t="s">
        <v>638</v>
      </c>
      <c r="M73" t="s">
        <v>4202</v>
      </c>
      <c r="N73" t="s">
        <v>637</v>
      </c>
      <c r="O73" t="s">
        <v>639</v>
      </c>
      <c r="P73" t="s">
        <v>5</v>
      </c>
      <c r="Q73" t="s">
        <v>640</v>
      </c>
      <c r="R73" t="s">
        <v>638</v>
      </c>
      <c r="S73" t="s">
        <v>4203</v>
      </c>
      <c r="T73" t="s">
        <v>4204</v>
      </c>
    </row>
    <row r="74" spans="1:20" x14ac:dyDescent="0.25">
      <c r="A74" t="s">
        <v>77</v>
      </c>
      <c r="B74" t="s">
        <v>78</v>
      </c>
      <c r="C74">
        <v>33.333333333333336</v>
      </c>
      <c r="D74">
        <v>3</v>
      </c>
      <c r="E74" t="s">
        <v>4205</v>
      </c>
      <c r="F74">
        <v>134.99</v>
      </c>
      <c r="G74">
        <v>0</v>
      </c>
      <c r="H74" t="s">
        <v>636</v>
      </c>
      <c r="I74" t="s">
        <v>4193</v>
      </c>
      <c r="J74" t="s">
        <v>1827</v>
      </c>
      <c r="K74" t="s">
        <v>637</v>
      </c>
      <c r="L74" t="s">
        <v>638</v>
      </c>
      <c r="M74" t="s">
        <v>4206</v>
      </c>
      <c r="N74" t="s">
        <v>637</v>
      </c>
      <c r="O74" t="s">
        <v>643</v>
      </c>
      <c r="P74" t="s">
        <v>5</v>
      </c>
      <c r="Q74" t="s">
        <v>644</v>
      </c>
      <c r="R74" t="s">
        <v>638</v>
      </c>
      <c r="S74" t="s">
        <v>4207</v>
      </c>
      <c r="T74" t="s">
        <v>4206</v>
      </c>
    </row>
    <row r="75" spans="1:20" x14ac:dyDescent="0.25">
      <c r="A75" t="s">
        <v>22</v>
      </c>
      <c r="B75" t="s">
        <v>27</v>
      </c>
      <c r="C75">
        <v>66.333333333333329</v>
      </c>
      <c r="D75">
        <v>3</v>
      </c>
      <c r="E75" t="s">
        <v>4208</v>
      </c>
      <c r="F75">
        <v>197</v>
      </c>
      <c r="G75">
        <v>0</v>
      </c>
      <c r="H75" t="s">
        <v>636</v>
      </c>
      <c r="I75" t="s">
        <v>4209</v>
      </c>
      <c r="J75" t="s">
        <v>648</v>
      </c>
      <c r="K75" t="s">
        <v>637</v>
      </c>
      <c r="L75" t="s">
        <v>638</v>
      </c>
      <c r="M75" t="s">
        <v>4210</v>
      </c>
      <c r="N75" t="s">
        <v>637</v>
      </c>
      <c r="O75" t="s">
        <v>639</v>
      </c>
      <c r="P75" t="s">
        <v>5</v>
      </c>
      <c r="Q75" t="s">
        <v>640</v>
      </c>
      <c r="R75" t="s">
        <v>638</v>
      </c>
      <c r="S75" t="s">
        <v>4211</v>
      </c>
      <c r="T75" t="s">
        <v>4210</v>
      </c>
    </row>
    <row r="76" spans="1:20" x14ac:dyDescent="0.25">
      <c r="A76" t="s">
        <v>77</v>
      </c>
      <c r="B76" t="s">
        <v>4212</v>
      </c>
      <c r="C76">
        <v>0</v>
      </c>
      <c r="D76">
        <v>2</v>
      </c>
      <c r="E76" t="s">
        <v>4213</v>
      </c>
      <c r="F76">
        <v>0</v>
      </c>
      <c r="G76">
        <v>0</v>
      </c>
      <c r="H76" t="s">
        <v>645</v>
      </c>
      <c r="I76" t="s">
        <v>4214</v>
      </c>
      <c r="J76" t="s">
        <v>4215</v>
      </c>
      <c r="K76" t="s">
        <v>4216</v>
      </c>
      <c r="L76" t="s">
        <v>4217</v>
      </c>
      <c r="M76" t="s">
        <v>4218</v>
      </c>
      <c r="N76" t="s">
        <v>637</v>
      </c>
      <c r="O76" t="s">
        <v>664</v>
      </c>
      <c r="P76" t="s">
        <v>23</v>
      </c>
      <c r="Q76" t="s">
        <v>665</v>
      </c>
      <c r="R76" t="s">
        <v>638</v>
      </c>
      <c r="S76" t="s">
        <v>4219</v>
      </c>
      <c r="T76" t="s">
        <v>4218</v>
      </c>
    </row>
    <row r="77" spans="1:20" x14ac:dyDescent="0.25">
      <c r="A77" t="s">
        <v>240</v>
      </c>
      <c r="B77" t="s">
        <v>2799</v>
      </c>
      <c r="C77">
        <v>109</v>
      </c>
      <c r="D77">
        <v>1</v>
      </c>
      <c r="E77" t="s">
        <v>4220</v>
      </c>
      <c r="F77">
        <v>121</v>
      </c>
      <c r="G77">
        <v>12</v>
      </c>
      <c r="H77" t="s">
        <v>645</v>
      </c>
      <c r="I77" t="s">
        <v>4221</v>
      </c>
      <c r="J77" t="s">
        <v>4222</v>
      </c>
      <c r="K77" t="s">
        <v>2498</v>
      </c>
      <c r="L77" t="s">
        <v>4223</v>
      </c>
      <c r="M77" t="s">
        <v>4224</v>
      </c>
      <c r="N77" t="s">
        <v>637</v>
      </c>
      <c r="O77" t="s">
        <v>664</v>
      </c>
      <c r="P77" t="s">
        <v>23</v>
      </c>
      <c r="Q77" t="s">
        <v>665</v>
      </c>
      <c r="R77" t="s">
        <v>638</v>
      </c>
      <c r="S77" t="s">
        <v>4225</v>
      </c>
      <c r="T77" t="s">
        <v>4224</v>
      </c>
    </row>
    <row r="78" spans="1:20" x14ac:dyDescent="0.25">
      <c r="A78" t="s">
        <v>18</v>
      </c>
      <c r="B78" t="s">
        <v>19</v>
      </c>
      <c r="C78">
        <v>66.666666666666671</v>
      </c>
      <c r="D78">
        <v>3</v>
      </c>
      <c r="E78" t="s">
        <v>4226</v>
      </c>
      <c r="F78">
        <v>185</v>
      </c>
      <c r="G78">
        <v>35</v>
      </c>
      <c r="H78" t="s">
        <v>636</v>
      </c>
      <c r="I78" t="s">
        <v>4227</v>
      </c>
      <c r="J78" t="s">
        <v>650</v>
      </c>
      <c r="K78" t="s">
        <v>637</v>
      </c>
      <c r="L78" t="s">
        <v>638</v>
      </c>
      <c r="M78" t="s">
        <v>4228</v>
      </c>
      <c r="N78" t="s">
        <v>637</v>
      </c>
      <c r="O78" t="s">
        <v>639</v>
      </c>
      <c r="P78" t="s">
        <v>5</v>
      </c>
      <c r="Q78" t="s">
        <v>640</v>
      </c>
      <c r="R78" t="s">
        <v>638</v>
      </c>
      <c r="S78" t="s">
        <v>4229</v>
      </c>
      <c r="T78" t="s">
        <v>4228</v>
      </c>
    </row>
    <row r="79" spans="1:20" x14ac:dyDescent="0.25">
      <c r="A79" t="s">
        <v>240</v>
      </c>
      <c r="B79" t="s">
        <v>246</v>
      </c>
      <c r="C79">
        <v>139</v>
      </c>
      <c r="D79">
        <v>1</v>
      </c>
      <c r="E79" t="s">
        <v>4230</v>
      </c>
      <c r="F79">
        <v>139</v>
      </c>
      <c r="G79">
        <v>0</v>
      </c>
      <c r="H79" t="s">
        <v>645</v>
      </c>
      <c r="I79" t="s">
        <v>4231</v>
      </c>
      <c r="J79" t="s">
        <v>4232</v>
      </c>
      <c r="K79" t="s">
        <v>4233</v>
      </c>
      <c r="L79" t="s">
        <v>721</v>
      </c>
      <c r="M79" t="s">
        <v>4234</v>
      </c>
      <c r="N79" t="s">
        <v>637</v>
      </c>
      <c r="O79" t="s">
        <v>646</v>
      </c>
      <c r="P79" t="s">
        <v>26</v>
      </c>
      <c r="Q79" t="s">
        <v>647</v>
      </c>
      <c r="R79" t="s">
        <v>638</v>
      </c>
      <c r="S79" t="s">
        <v>4235</v>
      </c>
      <c r="T79" t="s">
        <v>4234</v>
      </c>
    </row>
    <row r="80" spans="1:20" x14ac:dyDescent="0.25">
      <c r="A80" t="s">
        <v>147</v>
      </c>
      <c r="B80" t="s">
        <v>148</v>
      </c>
      <c r="C80">
        <v>65</v>
      </c>
      <c r="D80">
        <v>9</v>
      </c>
      <c r="E80" t="s">
        <v>4236</v>
      </c>
      <c r="F80">
        <v>272.08999999999997</v>
      </c>
      <c r="G80">
        <v>0</v>
      </c>
      <c r="H80" t="s">
        <v>636</v>
      </c>
      <c r="I80" t="s">
        <v>4237</v>
      </c>
      <c r="J80" t="s">
        <v>666</v>
      </c>
      <c r="K80" t="s">
        <v>637</v>
      </c>
      <c r="L80" t="s">
        <v>638</v>
      </c>
      <c r="M80" t="s">
        <v>4238</v>
      </c>
      <c r="N80" t="s">
        <v>637</v>
      </c>
      <c r="O80" t="s">
        <v>639</v>
      </c>
      <c r="P80" t="s">
        <v>5</v>
      </c>
      <c r="Q80" t="s">
        <v>640</v>
      </c>
      <c r="R80" t="s">
        <v>638</v>
      </c>
      <c r="S80" t="s">
        <v>4239</v>
      </c>
      <c r="T80" t="s">
        <v>4238</v>
      </c>
    </row>
    <row r="81" spans="1:20" x14ac:dyDescent="0.25">
      <c r="A81" t="s">
        <v>147</v>
      </c>
      <c r="B81" t="s">
        <v>148</v>
      </c>
      <c r="C81">
        <v>65</v>
      </c>
      <c r="D81">
        <v>9</v>
      </c>
      <c r="E81" t="s">
        <v>4240</v>
      </c>
      <c r="F81">
        <v>272.08999999999997</v>
      </c>
      <c r="G81">
        <v>0</v>
      </c>
      <c r="H81" t="s">
        <v>636</v>
      </c>
      <c r="I81" t="s">
        <v>4241</v>
      </c>
      <c r="J81" t="s">
        <v>4242</v>
      </c>
      <c r="K81" t="s">
        <v>637</v>
      </c>
      <c r="L81" t="s">
        <v>638</v>
      </c>
      <c r="M81" t="s">
        <v>4243</v>
      </c>
      <c r="N81" t="s">
        <v>637</v>
      </c>
      <c r="O81" t="s">
        <v>639</v>
      </c>
      <c r="P81" t="s">
        <v>5</v>
      </c>
      <c r="Q81" t="s">
        <v>640</v>
      </c>
      <c r="R81" t="s">
        <v>4244</v>
      </c>
      <c r="S81" t="s">
        <v>4245</v>
      </c>
      <c r="T81" t="s">
        <v>4243</v>
      </c>
    </row>
    <row r="82" spans="1:20" x14ac:dyDescent="0.25">
      <c r="A82" t="s">
        <v>147</v>
      </c>
      <c r="B82" t="s">
        <v>148</v>
      </c>
      <c r="C82">
        <v>50</v>
      </c>
      <c r="D82">
        <v>6</v>
      </c>
      <c r="E82" t="s">
        <v>4246</v>
      </c>
      <c r="F82">
        <v>610</v>
      </c>
      <c r="G82">
        <v>0</v>
      </c>
      <c r="H82" t="s">
        <v>645</v>
      </c>
      <c r="I82" t="s">
        <v>4247</v>
      </c>
      <c r="J82" t="s">
        <v>4248</v>
      </c>
      <c r="K82" t="s">
        <v>4249</v>
      </c>
      <c r="L82" t="s">
        <v>800</v>
      </c>
      <c r="M82" t="s">
        <v>4250</v>
      </c>
      <c r="N82" t="s">
        <v>637</v>
      </c>
      <c r="O82" t="s">
        <v>646</v>
      </c>
      <c r="P82" t="s">
        <v>26</v>
      </c>
      <c r="Q82" t="s">
        <v>647</v>
      </c>
      <c r="R82" t="s">
        <v>638</v>
      </c>
      <c r="S82" t="s">
        <v>4251</v>
      </c>
      <c r="T82" t="s">
        <v>4252</v>
      </c>
    </row>
    <row r="83" spans="1:20" x14ac:dyDescent="0.25">
      <c r="A83" t="s">
        <v>22</v>
      </c>
      <c r="B83" t="s">
        <v>27</v>
      </c>
      <c r="C83">
        <v>66.333333333333329</v>
      </c>
      <c r="D83">
        <v>3</v>
      </c>
      <c r="E83" t="s">
        <v>4246</v>
      </c>
      <c r="F83">
        <v>610</v>
      </c>
      <c r="G83">
        <v>0</v>
      </c>
      <c r="H83" t="s">
        <v>645</v>
      </c>
      <c r="I83" t="s">
        <v>4247</v>
      </c>
      <c r="J83" t="s">
        <v>4248</v>
      </c>
      <c r="K83" t="s">
        <v>4249</v>
      </c>
      <c r="L83" t="s">
        <v>800</v>
      </c>
      <c r="M83" t="s">
        <v>4250</v>
      </c>
      <c r="N83" t="s">
        <v>637</v>
      </c>
      <c r="O83" t="s">
        <v>646</v>
      </c>
      <c r="P83" t="s">
        <v>26</v>
      </c>
      <c r="Q83" t="s">
        <v>647</v>
      </c>
      <c r="R83" t="s">
        <v>638</v>
      </c>
      <c r="S83" t="s">
        <v>4251</v>
      </c>
      <c r="T83" t="s">
        <v>4252</v>
      </c>
    </row>
    <row r="84" spans="1:20" x14ac:dyDescent="0.25">
      <c r="A84" t="s">
        <v>241</v>
      </c>
      <c r="B84" t="s">
        <v>690</v>
      </c>
      <c r="C84">
        <v>0.72</v>
      </c>
      <c r="D84">
        <v>1</v>
      </c>
      <c r="E84" t="s">
        <v>4253</v>
      </c>
      <c r="F84">
        <v>16.100000000000001</v>
      </c>
      <c r="G84">
        <v>14</v>
      </c>
      <c r="H84" t="s">
        <v>663</v>
      </c>
      <c r="I84" t="s">
        <v>4254</v>
      </c>
      <c r="J84" t="s">
        <v>4255</v>
      </c>
      <c r="K84" t="s">
        <v>4256</v>
      </c>
      <c r="L84" t="s">
        <v>4257</v>
      </c>
      <c r="M84" t="s">
        <v>4258</v>
      </c>
      <c r="N84" t="s">
        <v>637</v>
      </c>
      <c r="O84" t="s">
        <v>664</v>
      </c>
      <c r="P84" t="s">
        <v>23</v>
      </c>
      <c r="Q84" t="s">
        <v>665</v>
      </c>
      <c r="R84" t="s">
        <v>638</v>
      </c>
      <c r="S84" t="s">
        <v>4259</v>
      </c>
      <c r="T84" t="s">
        <v>4258</v>
      </c>
    </row>
    <row r="85" spans="1:20" x14ac:dyDescent="0.25">
      <c r="A85" t="s">
        <v>600</v>
      </c>
      <c r="B85" t="s">
        <v>690</v>
      </c>
      <c r="C85">
        <v>0.72</v>
      </c>
      <c r="D85">
        <v>1</v>
      </c>
      <c r="E85" t="s">
        <v>4253</v>
      </c>
      <c r="F85">
        <v>16.100000000000001</v>
      </c>
      <c r="G85">
        <v>14</v>
      </c>
      <c r="H85" t="s">
        <v>663</v>
      </c>
      <c r="I85" t="s">
        <v>4254</v>
      </c>
      <c r="J85" t="s">
        <v>4255</v>
      </c>
      <c r="K85" t="s">
        <v>4256</v>
      </c>
      <c r="L85" t="s">
        <v>4257</v>
      </c>
      <c r="M85" t="s">
        <v>4258</v>
      </c>
      <c r="N85" t="s">
        <v>637</v>
      </c>
      <c r="O85" t="s">
        <v>664</v>
      </c>
      <c r="P85" t="s">
        <v>23</v>
      </c>
      <c r="Q85" t="s">
        <v>665</v>
      </c>
      <c r="R85" t="s">
        <v>638</v>
      </c>
      <c r="S85" t="s">
        <v>4259</v>
      </c>
      <c r="T85" t="s">
        <v>4258</v>
      </c>
    </row>
    <row r="86" spans="1:20" x14ac:dyDescent="0.25">
      <c r="A86" t="s">
        <v>101</v>
      </c>
      <c r="B86" t="s">
        <v>3820</v>
      </c>
      <c r="C86">
        <v>0.66</v>
      </c>
      <c r="D86">
        <v>1</v>
      </c>
      <c r="E86" t="s">
        <v>4253</v>
      </c>
      <c r="F86">
        <v>16.100000000000001</v>
      </c>
      <c r="G86">
        <v>14</v>
      </c>
      <c r="H86" t="s">
        <v>663</v>
      </c>
      <c r="I86" t="s">
        <v>4254</v>
      </c>
      <c r="J86" t="s">
        <v>4255</v>
      </c>
      <c r="K86" t="s">
        <v>4256</v>
      </c>
      <c r="L86" t="s">
        <v>4257</v>
      </c>
      <c r="M86" t="s">
        <v>4258</v>
      </c>
      <c r="N86" t="s">
        <v>637</v>
      </c>
      <c r="O86" t="s">
        <v>664</v>
      </c>
      <c r="P86" t="s">
        <v>23</v>
      </c>
      <c r="Q86" t="s">
        <v>665</v>
      </c>
      <c r="R86" t="s">
        <v>638</v>
      </c>
      <c r="S86" t="s">
        <v>4259</v>
      </c>
      <c r="T86" t="s">
        <v>4258</v>
      </c>
    </row>
    <row r="87" spans="1:20" x14ac:dyDescent="0.25">
      <c r="A87" t="s">
        <v>18</v>
      </c>
      <c r="B87" t="s">
        <v>19</v>
      </c>
      <c r="C87">
        <v>66.666666666666671</v>
      </c>
      <c r="D87">
        <v>3</v>
      </c>
      <c r="E87" t="s">
        <v>4260</v>
      </c>
      <c r="F87">
        <v>326</v>
      </c>
      <c r="G87">
        <v>0</v>
      </c>
      <c r="H87" t="s">
        <v>636</v>
      </c>
      <c r="I87" t="s">
        <v>4261</v>
      </c>
      <c r="J87" t="s">
        <v>670</v>
      </c>
      <c r="K87" t="s">
        <v>637</v>
      </c>
      <c r="L87" t="s">
        <v>638</v>
      </c>
      <c r="M87" t="s">
        <v>4262</v>
      </c>
      <c r="N87" t="s">
        <v>637</v>
      </c>
      <c r="O87" t="s">
        <v>639</v>
      </c>
      <c r="P87" t="s">
        <v>5</v>
      </c>
      <c r="Q87" t="s">
        <v>640</v>
      </c>
      <c r="R87" t="s">
        <v>638</v>
      </c>
      <c r="S87" t="s">
        <v>4263</v>
      </c>
      <c r="T87" t="s">
        <v>4262</v>
      </c>
    </row>
    <row r="88" spans="1:20" x14ac:dyDescent="0.25">
      <c r="A88" t="s">
        <v>22</v>
      </c>
      <c r="B88" t="s">
        <v>27</v>
      </c>
      <c r="C88">
        <v>66.333333333333329</v>
      </c>
      <c r="D88">
        <v>3</v>
      </c>
      <c r="E88" t="s">
        <v>4260</v>
      </c>
      <c r="F88">
        <v>326</v>
      </c>
      <c r="G88">
        <v>0</v>
      </c>
      <c r="H88" t="s">
        <v>636</v>
      </c>
      <c r="I88" t="s">
        <v>4261</v>
      </c>
      <c r="J88" t="s">
        <v>670</v>
      </c>
      <c r="K88" t="s">
        <v>637</v>
      </c>
      <c r="L88" t="s">
        <v>638</v>
      </c>
      <c r="M88" t="s">
        <v>4262</v>
      </c>
      <c r="N88" t="s">
        <v>637</v>
      </c>
      <c r="O88" t="s">
        <v>639</v>
      </c>
      <c r="P88" t="s">
        <v>5</v>
      </c>
      <c r="Q88" t="s">
        <v>640</v>
      </c>
      <c r="R88" t="s">
        <v>638</v>
      </c>
      <c r="S88" t="s">
        <v>4263</v>
      </c>
      <c r="T88" t="s">
        <v>4262</v>
      </c>
    </row>
    <row r="89" spans="1:20" x14ac:dyDescent="0.25">
      <c r="A89" t="s">
        <v>101</v>
      </c>
      <c r="B89" t="s">
        <v>74</v>
      </c>
      <c r="C89">
        <v>83.333333333333329</v>
      </c>
      <c r="D89">
        <v>3</v>
      </c>
      <c r="E89" t="s">
        <v>4264</v>
      </c>
      <c r="F89">
        <v>389</v>
      </c>
      <c r="G89">
        <v>0</v>
      </c>
      <c r="H89" t="s">
        <v>645</v>
      </c>
      <c r="I89" t="s">
        <v>4265</v>
      </c>
      <c r="J89" t="s">
        <v>4266</v>
      </c>
      <c r="K89" t="s">
        <v>767</v>
      </c>
      <c r="L89" t="s">
        <v>773</v>
      </c>
      <c r="M89" t="s">
        <v>4267</v>
      </c>
      <c r="N89" t="s">
        <v>637</v>
      </c>
      <c r="O89" t="s">
        <v>646</v>
      </c>
      <c r="P89" t="s">
        <v>26</v>
      </c>
      <c r="Q89" t="s">
        <v>647</v>
      </c>
      <c r="R89" t="s">
        <v>638</v>
      </c>
      <c r="S89" t="s">
        <v>4268</v>
      </c>
      <c r="T89" t="s">
        <v>4267</v>
      </c>
    </row>
    <row r="90" spans="1:20" x14ac:dyDescent="0.25">
      <c r="A90" t="s">
        <v>239</v>
      </c>
      <c r="B90" t="s">
        <v>245</v>
      </c>
      <c r="C90">
        <v>139</v>
      </c>
      <c r="D90">
        <v>1</v>
      </c>
      <c r="E90" t="s">
        <v>4264</v>
      </c>
      <c r="F90">
        <v>389</v>
      </c>
      <c r="G90">
        <v>0</v>
      </c>
      <c r="H90" t="s">
        <v>645</v>
      </c>
      <c r="I90" t="s">
        <v>4265</v>
      </c>
      <c r="J90" t="s">
        <v>4266</v>
      </c>
      <c r="K90" t="s">
        <v>767</v>
      </c>
      <c r="L90" t="s">
        <v>773</v>
      </c>
      <c r="M90" t="s">
        <v>4267</v>
      </c>
      <c r="N90" t="s">
        <v>637</v>
      </c>
      <c r="O90" t="s">
        <v>646</v>
      </c>
      <c r="P90" t="s">
        <v>26</v>
      </c>
      <c r="Q90" t="s">
        <v>647</v>
      </c>
      <c r="R90" t="s">
        <v>638</v>
      </c>
      <c r="S90" t="s">
        <v>4268</v>
      </c>
      <c r="T90" t="s">
        <v>4267</v>
      </c>
    </row>
    <row r="91" spans="1:20" x14ac:dyDescent="0.25">
      <c r="A91" t="s">
        <v>22</v>
      </c>
      <c r="B91" t="s">
        <v>27</v>
      </c>
      <c r="C91">
        <v>69.900000000000006</v>
      </c>
      <c r="D91">
        <v>10</v>
      </c>
      <c r="E91" t="s">
        <v>4269</v>
      </c>
      <c r="F91">
        <v>800</v>
      </c>
      <c r="G91">
        <v>0</v>
      </c>
      <c r="H91" t="s">
        <v>645</v>
      </c>
      <c r="I91" t="s">
        <v>3509</v>
      </c>
      <c r="J91" t="s">
        <v>3510</v>
      </c>
      <c r="K91" t="s">
        <v>3511</v>
      </c>
      <c r="L91" t="s">
        <v>3512</v>
      </c>
      <c r="M91" t="s">
        <v>4270</v>
      </c>
      <c r="N91" t="s">
        <v>637</v>
      </c>
      <c r="O91" t="s">
        <v>646</v>
      </c>
      <c r="P91" t="s">
        <v>26</v>
      </c>
      <c r="Q91" t="s">
        <v>647</v>
      </c>
      <c r="R91" t="s">
        <v>638</v>
      </c>
      <c r="S91" t="s">
        <v>4271</v>
      </c>
      <c r="T91" t="s">
        <v>4272</v>
      </c>
    </row>
    <row r="92" spans="1:20" x14ac:dyDescent="0.25">
      <c r="A92" t="s">
        <v>77</v>
      </c>
      <c r="B92" t="s">
        <v>4212</v>
      </c>
      <c r="C92">
        <v>0</v>
      </c>
      <c r="D92">
        <v>2</v>
      </c>
      <c r="E92" t="s">
        <v>4273</v>
      </c>
      <c r="F92">
        <v>0</v>
      </c>
      <c r="G92">
        <v>0</v>
      </c>
      <c r="H92" t="s">
        <v>645</v>
      </c>
      <c r="I92" t="s">
        <v>4274</v>
      </c>
      <c r="J92" t="s">
        <v>4275</v>
      </c>
      <c r="K92" t="s">
        <v>4216</v>
      </c>
      <c r="L92" t="s">
        <v>4276</v>
      </c>
      <c r="M92" t="s">
        <v>4277</v>
      </c>
      <c r="N92" t="s">
        <v>637</v>
      </c>
      <c r="O92" t="s">
        <v>664</v>
      </c>
      <c r="P92" t="s">
        <v>23</v>
      </c>
      <c r="Q92" t="s">
        <v>665</v>
      </c>
      <c r="R92" t="s">
        <v>638</v>
      </c>
      <c r="S92" t="s">
        <v>4278</v>
      </c>
      <c r="T92" t="s">
        <v>4277</v>
      </c>
    </row>
    <row r="93" spans="1:20" x14ac:dyDescent="0.25">
      <c r="A93" t="s">
        <v>22</v>
      </c>
      <c r="B93" t="s">
        <v>27</v>
      </c>
      <c r="C93">
        <v>120</v>
      </c>
      <c r="D93">
        <v>2</v>
      </c>
      <c r="E93" t="s">
        <v>4279</v>
      </c>
      <c r="F93">
        <v>200</v>
      </c>
      <c r="G93">
        <v>0</v>
      </c>
      <c r="H93" t="s">
        <v>636</v>
      </c>
      <c r="I93" t="s">
        <v>4280</v>
      </c>
      <c r="J93" t="s">
        <v>1797</v>
      </c>
      <c r="K93" t="s">
        <v>637</v>
      </c>
      <c r="L93" t="s">
        <v>638</v>
      </c>
      <c r="M93" t="s">
        <v>4281</v>
      </c>
      <c r="N93" t="s">
        <v>637</v>
      </c>
      <c r="O93" t="s">
        <v>639</v>
      </c>
      <c r="P93" t="s">
        <v>5</v>
      </c>
      <c r="Q93" t="s">
        <v>640</v>
      </c>
      <c r="R93" t="s">
        <v>638</v>
      </c>
      <c r="S93" t="s">
        <v>4282</v>
      </c>
      <c r="T93" t="s">
        <v>4281</v>
      </c>
    </row>
    <row r="94" spans="1:20" x14ac:dyDescent="0.25">
      <c r="A94" t="s">
        <v>77</v>
      </c>
      <c r="B94" t="s">
        <v>78</v>
      </c>
      <c r="C94">
        <v>33.333333333333336</v>
      </c>
      <c r="D94">
        <v>3</v>
      </c>
      <c r="E94" t="s">
        <v>4283</v>
      </c>
      <c r="F94">
        <v>147.99</v>
      </c>
      <c r="G94">
        <v>13</v>
      </c>
      <c r="H94" t="s">
        <v>636</v>
      </c>
      <c r="I94" t="s">
        <v>4284</v>
      </c>
      <c r="J94" t="s">
        <v>648</v>
      </c>
      <c r="K94" t="s">
        <v>637</v>
      </c>
      <c r="L94" t="s">
        <v>638</v>
      </c>
      <c r="M94" t="s">
        <v>4285</v>
      </c>
      <c r="N94" t="s">
        <v>637</v>
      </c>
      <c r="O94" t="s">
        <v>639</v>
      </c>
      <c r="P94" t="s">
        <v>5</v>
      </c>
      <c r="Q94" t="s">
        <v>640</v>
      </c>
      <c r="R94" t="s">
        <v>638</v>
      </c>
      <c r="S94" t="s">
        <v>4286</v>
      </c>
      <c r="T94" t="s">
        <v>4287</v>
      </c>
    </row>
    <row r="95" spans="1:20" x14ac:dyDescent="0.25">
      <c r="A95" t="s">
        <v>18</v>
      </c>
      <c r="B95" t="s">
        <v>19</v>
      </c>
      <c r="C95">
        <v>66.666666666666671</v>
      </c>
      <c r="D95">
        <v>3</v>
      </c>
      <c r="E95" t="s">
        <v>4288</v>
      </c>
      <c r="F95">
        <v>137.5</v>
      </c>
      <c r="G95">
        <v>7.5</v>
      </c>
      <c r="H95" t="s">
        <v>645</v>
      </c>
      <c r="I95" t="s">
        <v>4289</v>
      </c>
      <c r="J95" t="s">
        <v>4290</v>
      </c>
      <c r="K95" t="s">
        <v>4291</v>
      </c>
      <c r="L95" t="s">
        <v>4292</v>
      </c>
      <c r="M95" t="s">
        <v>4293</v>
      </c>
      <c r="N95" t="s">
        <v>637</v>
      </c>
      <c r="O95" t="s">
        <v>664</v>
      </c>
      <c r="P95" t="s">
        <v>23</v>
      </c>
      <c r="Q95" t="s">
        <v>665</v>
      </c>
      <c r="R95" t="s">
        <v>638</v>
      </c>
      <c r="S95" t="s">
        <v>4294</v>
      </c>
      <c r="T95" t="s">
        <v>4293</v>
      </c>
    </row>
    <row r="96" spans="1:20" x14ac:dyDescent="0.25">
      <c r="A96" t="s">
        <v>18</v>
      </c>
      <c r="B96" t="s">
        <v>19</v>
      </c>
      <c r="C96">
        <v>66.666666666666671</v>
      </c>
      <c r="D96">
        <v>3</v>
      </c>
      <c r="E96" t="s">
        <v>4295</v>
      </c>
      <c r="F96">
        <v>187.99</v>
      </c>
      <c r="G96">
        <v>0</v>
      </c>
      <c r="H96" t="s">
        <v>636</v>
      </c>
      <c r="I96" t="s">
        <v>4296</v>
      </c>
      <c r="J96" t="s">
        <v>678</v>
      </c>
      <c r="K96" t="s">
        <v>637</v>
      </c>
      <c r="L96" t="s">
        <v>638</v>
      </c>
      <c r="M96" t="s">
        <v>4297</v>
      </c>
      <c r="N96" t="s">
        <v>637</v>
      </c>
      <c r="O96" t="s">
        <v>643</v>
      </c>
      <c r="P96" t="s">
        <v>5</v>
      </c>
      <c r="Q96" t="s">
        <v>644</v>
      </c>
      <c r="R96" t="s">
        <v>638</v>
      </c>
      <c r="S96" t="s">
        <v>4298</v>
      </c>
      <c r="T96" t="s">
        <v>4297</v>
      </c>
    </row>
    <row r="97" spans="1:20" x14ac:dyDescent="0.25">
      <c r="A97" t="s">
        <v>147</v>
      </c>
      <c r="B97" t="s">
        <v>148</v>
      </c>
      <c r="C97">
        <v>65</v>
      </c>
      <c r="D97">
        <v>1</v>
      </c>
      <c r="E97" t="s">
        <v>4295</v>
      </c>
      <c r="F97">
        <v>187.99</v>
      </c>
      <c r="G97">
        <v>0</v>
      </c>
      <c r="H97" t="s">
        <v>636</v>
      </c>
      <c r="I97" t="s">
        <v>4296</v>
      </c>
      <c r="J97" t="s">
        <v>678</v>
      </c>
      <c r="K97" t="s">
        <v>637</v>
      </c>
      <c r="L97" t="s">
        <v>638</v>
      </c>
      <c r="M97" t="s">
        <v>4297</v>
      </c>
      <c r="N97" t="s">
        <v>637</v>
      </c>
      <c r="O97" t="s">
        <v>643</v>
      </c>
      <c r="P97" t="s">
        <v>5</v>
      </c>
      <c r="Q97" t="s">
        <v>644</v>
      </c>
      <c r="R97" t="s">
        <v>638</v>
      </c>
      <c r="S97" t="s">
        <v>4298</v>
      </c>
      <c r="T97" t="s">
        <v>4297</v>
      </c>
    </row>
    <row r="98" spans="1:20" x14ac:dyDescent="0.25">
      <c r="A98" t="s">
        <v>147</v>
      </c>
      <c r="B98" t="s">
        <v>148</v>
      </c>
      <c r="C98">
        <v>50</v>
      </c>
      <c r="D98">
        <v>6</v>
      </c>
      <c r="E98" t="s">
        <v>4299</v>
      </c>
      <c r="F98">
        <v>200</v>
      </c>
      <c r="G98">
        <v>0</v>
      </c>
      <c r="H98" t="s">
        <v>636</v>
      </c>
      <c r="I98" t="s">
        <v>4300</v>
      </c>
      <c r="J98" t="s">
        <v>650</v>
      </c>
      <c r="K98" t="s">
        <v>637</v>
      </c>
      <c r="L98" t="s">
        <v>638</v>
      </c>
      <c r="M98" t="s">
        <v>4301</v>
      </c>
      <c r="N98" t="s">
        <v>637</v>
      </c>
      <c r="O98" t="s">
        <v>639</v>
      </c>
      <c r="P98" t="s">
        <v>5</v>
      </c>
      <c r="Q98" t="s">
        <v>640</v>
      </c>
      <c r="R98" t="s">
        <v>638</v>
      </c>
      <c r="S98" t="s">
        <v>4302</v>
      </c>
      <c r="T98" t="s">
        <v>4301</v>
      </c>
    </row>
    <row r="99" spans="1:20" x14ac:dyDescent="0.25">
      <c r="A99" t="s">
        <v>239</v>
      </c>
      <c r="B99" t="s">
        <v>245</v>
      </c>
      <c r="C99">
        <v>159</v>
      </c>
      <c r="D99">
        <v>1</v>
      </c>
      <c r="E99" t="s">
        <v>4303</v>
      </c>
      <c r="F99">
        <v>129</v>
      </c>
      <c r="G99">
        <v>0</v>
      </c>
      <c r="H99" t="s">
        <v>636</v>
      </c>
      <c r="I99" t="s">
        <v>4304</v>
      </c>
      <c r="J99" t="s">
        <v>676</v>
      </c>
      <c r="K99" t="s">
        <v>637</v>
      </c>
      <c r="L99" t="s">
        <v>638</v>
      </c>
      <c r="M99" t="s">
        <v>4305</v>
      </c>
      <c r="N99" t="s">
        <v>637</v>
      </c>
      <c r="O99" t="s">
        <v>639</v>
      </c>
      <c r="P99" t="s">
        <v>5</v>
      </c>
      <c r="Q99" t="s">
        <v>640</v>
      </c>
      <c r="R99" t="s">
        <v>638</v>
      </c>
      <c r="S99" t="s">
        <v>4306</v>
      </c>
      <c r="T99" t="s">
        <v>4305</v>
      </c>
    </row>
    <row r="100" spans="1:20" x14ac:dyDescent="0.25">
      <c r="A100" t="s">
        <v>600</v>
      </c>
      <c r="B100" t="s">
        <v>601</v>
      </c>
      <c r="C100">
        <v>159</v>
      </c>
      <c r="D100">
        <v>1</v>
      </c>
      <c r="E100" t="s">
        <v>4307</v>
      </c>
      <c r="F100">
        <v>99</v>
      </c>
      <c r="G100">
        <v>0</v>
      </c>
      <c r="H100" t="s">
        <v>636</v>
      </c>
      <c r="I100" t="s">
        <v>4304</v>
      </c>
      <c r="J100" t="s">
        <v>676</v>
      </c>
      <c r="K100" t="s">
        <v>637</v>
      </c>
      <c r="L100" t="s">
        <v>638</v>
      </c>
      <c r="M100" t="s">
        <v>4308</v>
      </c>
      <c r="N100" t="s">
        <v>637</v>
      </c>
      <c r="O100" t="s">
        <v>639</v>
      </c>
      <c r="P100" t="s">
        <v>5</v>
      </c>
      <c r="Q100" t="s">
        <v>640</v>
      </c>
      <c r="R100" t="s">
        <v>638</v>
      </c>
      <c r="S100" t="s">
        <v>4309</v>
      </c>
      <c r="T100" t="s">
        <v>4308</v>
      </c>
    </row>
    <row r="101" spans="1:20" x14ac:dyDescent="0.25">
      <c r="A101" t="s">
        <v>600</v>
      </c>
      <c r="B101" t="s">
        <v>601</v>
      </c>
      <c r="C101">
        <v>159</v>
      </c>
      <c r="D101">
        <v>1</v>
      </c>
      <c r="E101" t="s">
        <v>4310</v>
      </c>
      <c r="F101">
        <v>234.78</v>
      </c>
      <c r="G101">
        <v>0</v>
      </c>
      <c r="H101" t="s">
        <v>636</v>
      </c>
      <c r="I101" t="s">
        <v>4311</v>
      </c>
      <c r="J101" t="s">
        <v>661</v>
      </c>
      <c r="K101" t="s">
        <v>637</v>
      </c>
      <c r="L101" t="s">
        <v>638</v>
      </c>
      <c r="M101" t="s">
        <v>4308</v>
      </c>
      <c r="N101" t="s">
        <v>637</v>
      </c>
      <c r="O101" t="s">
        <v>639</v>
      </c>
      <c r="P101" t="s">
        <v>5</v>
      </c>
      <c r="Q101" t="s">
        <v>640</v>
      </c>
      <c r="R101" t="s">
        <v>638</v>
      </c>
      <c r="S101" t="s">
        <v>4312</v>
      </c>
      <c r="T101" t="s">
        <v>4308</v>
      </c>
    </row>
    <row r="102" spans="1:20" x14ac:dyDescent="0.25">
      <c r="A102" t="s">
        <v>239</v>
      </c>
      <c r="B102" t="s">
        <v>245</v>
      </c>
      <c r="C102">
        <v>159</v>
      </c>
      <c r="D102">
        <v>1</v>
      </c>
      <c r="E102" t="s">
        <v>4310</v>
      </c>
      <c r="F102">
        <v>234.78</v>
      </c>
      <c r="G102">
        <v>0</v>
      </c>
      <c r="H102" t="s">
        <v>636</v>
      </c>
      <c r="I102" t="s">
        <v>4311</v>
      </c>
      <c r="J102" t="s">
        <v>661</v>
      </c>
      <c r="K102" t="s">
        <v>637</v>
      </c>
      <c r="L102" t="s">
        <v>638</v>
      </c>
      <c r="M102" t="s">
        <v>4308</v>
      </c>
      <c r="N102" t="s">
        <v>637</v>
      </c>
      <c r="O102" t="s">
        <v>639</v>
      </c>
      <c r="P102" t="s">
        <v>5</v>
      </c>
      <c r="Q102" t="s">
        <v>640</v>
      </c>
      <c r="R102" t="s">
        <v>638</v>
      </c>
      <c r="S102" t="s">
        <v>4312</v>
      </c>
      <c r="T102" t="s">
        <v>4308</v>
      </c>
    </row>
    <row r="103" spans="1:20" x14ac:dyDescent="0.25">
      <c r="A103" t="s">
        <v>240</v>
      </c>
      <c r="B103" t="s">
        <v>246</v>
      </c>
      <c r="C103">
        <v>159</v>
      </c>
      <c r="D103">
        <v>1</v>
      </c>
      <c r="E103" t="s">
        <v>4313</v>
      </c>
      <c r="F103">
        <v>99</v>
      </c>
      <c r="G103">
        <v>0</v>
      </c>
      <c r="H103" t="s">
        <v>636</v>
      </c>
      <c r="I103" t="s">
        <v>4314</v>
      </c>
      <c r="J103" t="s">
        <v>666</v>
      </c>
      <c r="K103" t="s">
        <v>637</v>
      </c>
      <c r="L103" t="s">
        <v>638</v>
      </c>
      <c r="M103" t="s">
        <v>4315</v>
      </c>
      <c r="N103" t="s">
        <v>637</v>
      </c>
      <c r="O103" t="s">
        <v>639</v>
      </c>
      <c r="P103" t="s">
        <v>5</v>
      </c>
      <c r="Q103" t="s">
        <v>640</v>
      </c>
      <c r="R103" t="s">
        <v>638</v>
      </c>
      <c r="S103" t="s">
        <v>4316</v>
      </c>
      <c r="T103" t="s">
        <v>4315</v>
      </c>
    </row>
    <row r="104" spans="1:20" x14ac:dyDescent="0.25">
      <c r="A104" t="s">
        <v>22</v>
      </c>
      <c r="B104" t="s">
        <v>27</v>
      </c>
      <c r="C104">
        <v>120</v>
      </c>
      <c r="D104">
        <v>1</v>
      </c>
      <c r="E104" t="s">
        <v>4317</v>
      </c>
      <c r="F104">
        <v>120</v>
      </c>
      <c r="G104">
        <v>0</v>
      </c>
      <c r="H104" t="s">
        <v>636</v>
      </c>
      <c r="I104" t="s">
        <v>4318</v>
      </c>
      <c r="J104" t="s">
        <v>648</v>
      </c>
      <c r="K104" t="s">
        <v>637</v>
      </c>
      <c r="L104" t="s">
        <v>638</v>
      </c>
      <c r="M104" t="s">
        <v>4319</v>
      </c>
      <c r="N104" t="s">
        <v>637</v>
      </c>
      <c r="O104" t="s">
        <v>639</v>
      </c>
      <c r="P104" t="s">
        <v>5</v>
      </c>
      <c r="Q104" t="s">
        <v>640</v>
      </c>
      <c r="R104" t="s">
        <v>638</v>
      </c>
      <c r="S104" t="s">
        <v>4320</v>
      </c>
      <c r="T104" t="s">
        <v>4319</v>
      </c>
    </row>
    <row r="105" spans="1:20" x14ac:dyDescent="0.25">
      <c r="A105" t="s">
        <v>77</v>
      </c>
      <c r="B105" t="s">
        <v>78</v>
      </c>
      <c r="C105">
        <v>40</v>
      </c>
      <c r="D105">
        <v>2</v>
      </c>
      <c r="E105" t="s">
        <v>4321</v>
      </c>
      <c r="F105">
        <v>90</v>
      </c>
      <c r="G105">
        <v>10</v>
      </c>
      <c r="H105" t="s">
        <v>645</v>
      </c>
      <c r="I105" t="s">
        <v>2415</v>
      </c>
      <c r="J105" t="s">
        <v>4322</v>
      </c>
      <c r="K105" t="s">
        <v>4323</v>
      </c>
      <c r="L105" t="s">
        <v>3796</v>
      </c>
      <c r="M105" t="s">
        <v>4324</v>
      </c>
      <c r="N105" t="s">
        <v>637</v>
      </c>
      <c r="O105" t="s">
        <v>646</v>
      </c>
      <c r="P105" t="s">
        <v>26</v>
      </c>
      <c r="Q105" t="s">
        <v>647</v>
      </c>
      <c r="R105" t="s">
        <v>638</v>
      </c>
      <c r="S105" t="s">
        <v>4325</v>
      </c>
      <c r="T105" t="s">
        <v>4326</v>
      </c>
    </row>
    <row r="106" spans="1:20" x14ac:dyDescent="0.25">
      <c r="A106" t="s">
        <v>22</v>
      </c>
      <c r="B106" t="s">
        <v>27</v>
      </c>
      <c r="C106">
        <v>66.333333333333329</v>
      </c>
      <c r="D106">
        <v>3</v>
      </c>
      <c r="E106" t="s">
        <v>4327</v>
      </c>
      <c r="F106">
        <v>197</v>
      </c>
      <c r="G106">
        <v>0</v>
      </c>
      <c r="H106" t="s">
        <v>636</v>
      </c>
      <c r="I106" t="s">
        <v>4328</v>
      </c>
      <c r="J106" t="s">
        <v>673</v>
      </c>
      <c r="K106" t="s">
        <v>637</v>
      </c>
      <c r="L106" t="s">
        <v>638</v>
      </c>
      <c r="M106" t="s">
        <v>4329</v>
      </c>
      <c r="N106" t="s">
        <v>637</v>
      </c>
      <c r="O106" t="s">
        <v>643</v>
      </c>
      <c r="P106" t="s">
        <v>5</v>
      </c>
      <c r="Q106" t="s">
        <v>644</v>
      </c>
      <c r="R106" t="s">
        <v>638</v>
      </c>
      <c r="S106" t="s">
        <v>4330</v>
      </c>
      <c r="T106" t="s">
        <v>4329</v>
      </c>
    </row>
    <row r="107" spans="1:20" x14ac:dyDescent="0.25">
      <c r="A107" t="s">
        <v>22</v>
      </c>
      <c r="B107" t="s">
        <v>27</v>
      </c>
      <c r="C107">
        <v>90</v>
      </c>
      <c r="D107">
        <v>2</v>
      </c>
      <c r="E107" t="s">
        <v>4331</v>
      </c>
      <c r="F107">
        <v>172.9</v>
      </c>
      <c r="G107">
        <v>0</v>
      </c>
      <c r="H107" t="s">
        <v>663</v>
      </c>
      <c r="I107" t="s">
        <v>4332</v>
      </c>
      <c r="J107" t="s">
        <v>4333</v>
      </c>
      <c r="K107" t="s">
        <v>4334</v>
      </c>
      <c r="L107" t="s">
        <v>4335</v>
      </c>
      <c r="M107" t="s">
        <v>4336</v>
      </c>
      <c r="N107" t="s">
        <v>637</v>
      </c>
      <c r="O107" t="s">
        <v>664</v>
      </c>
      <c r="P107" t="s">
        <v>23</v>
      </c>
      <c r="Q107" t="s">
        <v>665</v>
      </c>
      <c r="R107" t="s">
        <v>638</v>
      </c>
      <c r="S107" t="s">
        <v>4337</v>
      </c>
      <c r="T107" t="s">
        <v>4336</v>
      </c>
    </row>
    <row r="108" spans="1:20" x14ac:dyDescent="0.25">
      <c r="A108" t="s">
        <v>147</v>
      </c>
      <c r="B108" t="s">
        <v>148</v>
      </c>
      <c r="C108">
        <v>33.333333333333336</v>
      </c>
      <c r="D108">
        <v>3</v>
      </c>
      <c r="E108" t="s">
        <v>4338</v>
      </c>
      <c r="F108">
        <v>100</v>
      </c>
      <c r="G108">
        <v>0</v>
      </c>
      <c r="H108" t="s">
        <v>636</v>
      </c>
      <c r="I108" t="s">
        <v>2282</v>
      </c>
      <c r="J108" t="s">
        <v>653</v>
      </c>
      <c r="K108" t="s">
        <v>637</v>
      </c>
      <c r="L108" t="s">
        <v>638</v>
      </c>
      <c r="M108" t="s">
        <v>4339</v>
      </c>
      <c r="N108" t="s">
        <v>637</v>
      </c>
      <c r="O108" t="s">
        <v>639</v>
      </c>
      <c r="P108" t="s">
        <v>5</v>
      </c>
      <c r="Q108" t="s">
        <v>640</v>
      </c>
      <c r="R108" t="s">
        <v>4340</v>
      </c>
      <c r="S108" t="s">
        <v>4341</v>
      </c>
      <c r="T108" t="s">
        <v>4339</v>
      </c>
    </row>
    <row r="109" spans="1:20" x14ac:dyDescent="0.25">
      <c r="A109" t="s">
        <v>147</v>
      </c>
      <c r="B109" t="s">
        <v>148</v>
      </c>
      <c r="C109">
        <v>33.333333333333336</v>
      </c>
      <c r="D109">
        <v>3</v>
      </c>
      <c r="E109" t="s">
        <v>4342</v>
      </c>
      <c r="F109">
        <v>100</v>
      </c>
      <c r="G109">
        <v>0</v>
      </c>
      <c r="H109" t="s">
        <v>636</v>
      </c>
      <c r="I109" t="s">
        <v>4343</v>
      </c>
      <c r="J109" t="s">
        <v>4344</v>
      </c>
      <c r="K109" t="s">
        <v>637</v>
      </c>
      <c r="L109" t="s">
        <v>638</v>
      </c>
      <c r="M109" t="s">
        <v>4345</v>
      </c>
      <c r="N109" t="s">
        <v>637</v>
      </c>
      <c r="O109" t="s">
        <v>639</v>
      </c>
      <c r="P109" t="s">
        <v>5</v>
      </c>
      <c r="Q109" t="s">
        <v>640</v>
      </c>
      <c r="R109" t="s">
        <v>638</v>
      </c>
      <c r="S109" t="s">
        <v>4346</v>
      </c>
      <c r="T109" t="s">
        <v>4345</v>
      </c>
    </row>
    <row r="110" spans="1:20" x14ac:dyDescent="0.25">
      <c r="A110" t="s">
        <v>72</v>
      </c>
      <c r="B110" t="s">
        <v>716</v>
      </c>
      <c r="C110">
        <v>50</v>
      </c>
      <c r="D110">
        <v>1</v>
      </c>
      <c r="E110" t="s">
        <v>4347</v>
      </c>
      <c r="F110">
        <v>50</v>
      </c>
      <c r="G110">
        <v>0</v>
      </c>
      <c r="H110" t="s">
        <v>645</v>
      </c>
      <c r="I110" t="s">
        <v>4348</v>
      </c>
      <c r="J110" t="s">
        <v>4349</v>
      </c>
      <c r="K110" t="s">
        <v>4350</v>
      </c>
      <c r="L110" t="s">
        <v>685</v>
      </c>
      <c r="M110" t="s">
        <v>4351</v>
      </c>
      <c r="N110" t="s">
        <v>637</v>
      </c>
      <c r="O110" t="s">
        <v>651</v>
      </c>
      <c r="P110" t="s">
        <v>26</v>
      </c>
      <c r="Q110" t="s">
        <v>647</v>
      </c>
      <c r="R110" t="s">
        <v>638</v>
      </c>
      <c r="S110" t="s">
        <v>4352</v>
      </c>
      <c r="T110" t="s">
        <v>4353</v>
      </c>
    </row>
    <row r="111" spans="1:20" x14ac:dyDescent="0.25">
      <c r="A111" t="s">
        <v>147</v>
      </c>
      <c r="B111" t="s">
        <v>148</v>
      </c>
      <c r="C111">
        <v>33.333333333333336</v>
      </c>
      <c r="D111">
        <v>3</v>
      </c>
      <c r="E111" t="s">
        <v>4354</v>
      </c>
      <c r="F111">
        <v>100</v>
      </c>
      <c r="G111">
        <v>0</v>
      </c>
      <c r="H111" t="s">
        <v>636</v>
      </c>
      <c r="I111" t="s">
        <v>4355</v>
      </c>
      <c r="J111" t="s">
        <v>667</v>
      </c>
      <c r="K111" t="s">
        <v>637</v>
      </c>
      <c r="L111" t="s">
        <v>638</v>
      </c>
      <c r="M111" t="s">
        <v>4356</v>
      </c>
      <c r="N111" t="s">
        <v>637</v>
      </c>
      <c r="O111" t="s">
        <v>656</v>
      </c>
      <c r="P111" t="s">
        <v>5</v>
      </c>
      <c r="Q111" t="s">
        <v>644</v>
      </c>
      <c r="R111" t="s">
        <v>638</v>
      </c>
      <c r="S111" t="s">
        <v>4357</v>
      </c>
      <c r="T111" t="s">
        <v>4358</v>
      </c>
    </row>
    <row r="112" spans="1:20" x14ac:dyDescent="0.25">
      <c r="A112" t="s">
        <v>516</v>
      </c>
      <c r="B112" t="s">
        <v>120</v>
      </c>
      <c r="C112">
        <v>71</v>
      </c>
      <c r="D112">
        <v>1</v>
      </c>
      <c r="E112" t="s">
        <v>4359</v>
      </c>
      <c r="F112">
        <v>108</v>
      </c>
      <c r="G112">
        <v>37</v>
      </c>
      <c r="H112" t="s">
        <v>645</v>
      </c>
      <c r="I112" t="s">
        <v>4360</v>
      </c>
      <c r="J112" t="s">
        <v>4361</v>
      </c>
      <c r="K112" t="s">
        <v>792</v>
      </c>
      <c r="L112" t="s">
        <v>730</v>
      </c>
      <c r="M112" t="s">
        <v>4362</v>
      </c>
      <c r="N112" t="s">
        <v>637</v>
      </c>
      <c r="O112" t="s">
        <v>646</v>
      </c>
      <c r="P112" t="s">
        <v>26</v>
      </c>
      <c r="Q112" t="s">
        <v>647</v>
      </c>
      <c r="R112" t="s">
        <v>638</v>
      </c>
      <c r="S112" t="s">
        <v>4363</v>
      </c>
      <c r="T112" t="s">
        <v>4364</v>
      </c>
    </row>
    <row r="113" spans="1:20" x14ac:dyDescent="0.25">
      <c r="A113" t="s">
        <v>22</v>
      </c>
      <c r="B113" t="s">
        <v>27</v>
      </c>
      <c r="C113">
        <v>66.333333333333329</v>
      </c>
      <c r="D113">
        <v>3</v>
      </c>
      <c r="E113" t="s">
        <v>4365</v>
      </c>
      <c r="F113">
        <v>197</v>
      </c>
      <c r="G113">
        <v>0</v>
      </c>
      <c r="H113" t="s">
        <v>636</v>
      </c>
      <c r="I113" t="s">
        <v>2239</v>
      </c>
      <c r="J113" t="s">
        <v>666</v>
      </c>
      <c r="K113" t="s">
        <v>637</v>
      </c>
      <c r="L113" t="s">
        <v>638</v>
      </c>
      <c r="M113" t="s">
        <v>4366</v>
      </c>
      <c r="N113" t="s">
        <v>637</v>
      </c>
      <c r="O113" t="s">
        <v>639</v>
      </c>
      <c r="P113" t="s">
        <v>5</v>
      </c>
      <c r="Q113" t="s">
        <v>640</v>
      </c>
      <c r="R113" t="s">
        <v>638</v>
      </c>
      <c r="S113" t="s">
        <v>4367</v>
      </c>
      <c r="T113" t="s">
        <v>4366</v>
      </c>
    </row>
    <row r="114" spans="1:20" x14ac:dyDescent="0.25">
      <c r="A114" t="s">
        <v>22</v>
      </c>
      <c r="B114" t="s">
        <v>27</v>
      </c>
      <c r="C114">
        <v>66.333333333333329</v>
      </c>
      <c r="D114">
        <v>3</v>
      </c>
      <c r="E114" t="s">
        <v>4368</v>
      </c>
      <c r="F114">
        <v>197</v>
      </c>
      <c r="G114">
        <v>0</v>
      </c>
      <c r="H114" t="s">
        <v>636</v>
      </c>
      <c r="I114" t="s">
        <v>4369</v>
      </c>
      <c r="J114" t="s">
        <v>684</v>
      </c>
      <c r="K114" t="s">
        <v>637</v>
      </c>
      <c r="L114" t="s">
        <v>638</v>
      </c>
      <c r="M114" t="s">
        <v>4370</v>
      </c>
      <c r="N114" t="s">
        <v>637</v>
      </c>
      <c r="O114" t="s">
        <v>639</v>
      </c>
      <c r="P114" t="s">
        <v>5</v>
      </c>
      <c r="Q114" t="s">
        <v>640</v>
      </c>
      <c r="R114" t="s">
        <v>638</v>
      </c>
      <c r="S114" t="s">
        <v>4371</v>
      </c>
      <c r="T114" t="s">
        <v>4370</v>
      </c>
    </row>
    <row r="115" spans="1:20" x14ac:dyDescent="0.25">
      <c r="A115" t="s">
        <v>18</v>
      </c>
      <c r="B115" t="s">
        <v>19</v>
      </c>
      <c r="C115">
        <v>66.666666666666671</v>
      </c>
      <c r="D115">
        <v>3</v>
      </c>
      <c r="E115" t="s">
        <v>4372</v>
      </c>
      <c r="F115">
        <v>100</v>
      </c>
      <c r="G115">
        <v>0</v>
      </c>
      <c r="H115" t="s">
        <v>636</v>
      </c>
      <c r="I115" t="s">
        <v>4373</v>
      </c>
      <c r="J115" t="s">
        <v>653</v>
      </c>
      <c r="K115" t="s">
        <v>637</v>
      </c>
      <c r="L115" t="s">
        <v>638</v>
      </c>
      <c r="M115" t="s">
        <v>4374</v>
      </c>
      <c r="N115" t="s">
        <v>637</v>
      </c>
      <c r="O115" t="s">
        <v>643</v>
      </c>
      <c r="P115" t="s">
        <v>5</v>
      </c>
      <c r="Q115" t="s">
        <v>644</v>
      </c>
      <c r="R115" t="s">
        <v>638</v>
      </c>
      <c r="S115" t="s">
        <v>4375</v>
      </c>
      <c r="T115" t="s">
        <v>4376</v>
      </c>
    </row>
    <row r="116" spans="1:20" x14ac:dyDescent="0.25">
      <c r="A116" t="s">
        <v>239</v>
      </c>
      <c r="B116" t="s">
        <v>2799</v>
      </c>
      <c r="C116">
        <v>92.33</v>
      </c>
      <c r="D116">
        <v>1</v>
      </c>
      <c r="E116" t="s">
        <v>4377</v>
      </c>
      <c r="F116">
        <v>291</v>
      </c>
      <c r="G116">
        <v>14</v>
      </c>
      <c r="H116" t="s">
        <v>645</v>
      </c>
      <c r="I116" t="s">
        <v>4378</v>
      </c>
      <c r="J116" t="s">
        <v>4379</v>
      </c>
      <c r="K116" t="s">
        <v>778</v>
      </c>
      <c r="L116" t="s">
        <v>4380</v>
      </c>
      <c r="M116" t="s">
        <v>4381</v>
      </c>
      <c r="N116" t="s">
        <v>637</v>
      </c>
      <c r="O116" t="s">
        <v>664</v>
      </c>
      <c r="P116" t="s">
        <v>23</v>
      </c>
      <c r="Q116" t="s">
        <v>665</v>
      </c>
      <c r="R116" t="s">
        <v>638</v>
      </c>
      <c r="S116" t="s">
        <v>4382</v>
      </c>
      <c r="T116" t="s">
        <v>4381</v>
      </c>
    </row>
    <row r="117" spans="1:20" x14ac:dyDescent="0.25">
      <c r="A117" t="s">
        <v>241</v>
      </c>
      <c r="B117" t="s">
        <v>2799</v>
      </c>
      <c r="C117">
        <v>92.33</v>
      </c>
      <c r="D117">
        <v>1</v>
      </c>
      <c r="E117" t="s">
        <v>4377</v>
      </c>
      <c r="F117">
        <v>291</v>
      </c>
      <c r="G117">
        <v>14</v>
      </c>
      <c r="H117" t="s">
        <v>645</v>
      </c>
      <c r="I117" t="s">
        <v>4378</v>
      </c>
      <c r="J117" t="s">
        <v>4379</v>
      </c>
      <c r="K117" t="s">
        <v>778</v>
      </c>
      <c r="L117" t="s">
        <v>4380</v>
      </c>
      <c r="M117" t="s">
        <v>4381</v>
      </c>
      <c r="N117" t="s">
        <v>637</v>
      </c>
      <c r="O117" t="s">
        <v>664</v>
      </c>
      <c r="P117" t="s">
        <v>23</v>
      </c>
      <c r="Q117" t="s">
        <v>665</v>
      </c>
      <c r="R117" t="s">
        <v>638</v>
      </c>
      <c r="S117" t="s">
        <v>4382</v>
      </c>
      <c r="T117" t="s">
        <v>4381</v>
      </c>
    </row>
    <row r="118" spans="1:20" x14ac:dyDescent="0.25">
      <c r="A118" t="s">
        <v>240</v>
      </c>
      <c r="B118" t="s">
        <v>2799</v>
      </c>
      <c r="C118">
        <v>92.34</v>
      </c>
      <c r="D118">
        <v>1</v>
      </c>
      <c r="E118" t="s">
        <v>4377</v>
      </c>
      <c r="F118">
        <v>291</v>
      </c>
      <c r="G118">
        <v>14</v>
      </c>
      <c r="H118" t="s">
        <v>645</v>
      </c>
      <c r="I118" t="s">
        <v>4378</v>
      </c>
      <c r="J118" t="s">
        <v>4379</v>
      </c>
      <c r="K118" t="s">
        <v>778</v>
      </c>
      <c r="L118" t="s">
        <v>4380</v>
      </c>
      <c r="M118" t="s">
        <v>4381</v>
      </c>
      <c r="N118" t="s">
        <v>637</v>
      </c>
      <c r="O118" t="s">
        <v>664</v>
      </c>
      <c r="P118" t="s">
        <v>23</v>
      </c>
      <c r="Q118" t="s">
        <v>665</v>
      </c>
      <c r="R118" t="s">
        <v>638</v>
      </c>
      <c r="S118" t="s">
        <v>4382</v>
      </c>
      <c r="T118" t="s">
        <v>4381</v>
      </c>
    </row>
    <row r="119" spans="1:20" x14ac:dyDescent="0.25">
      <c r="A119" t="s">
        <v>22</v>
      </c>
      <c r="B119" t="s">
        <v>27</v>
      </c>
      <c r="C119">
        <v>66.333333333333329</v>
      </c>
      <c r="D119">
        <v>3</v>
      </c>
      <c r="E119" t="s">
        <v>4383</v>
      </c>
      <c r="F119">
        <v>272</v>
      </c>
      <c r="G119">
        <v>23</v>
      </c>
      <c r="H119" t="s">
        <v>4384</v>
      </c>
      <c r="I119" t="s">
        <v>4385</v>
      </c>
      <c r="J119" t="s">
        <v>4386</v>
      </c>
      <c r="K119" t="s">
        <v>3937</v>
      </c>
      <c r="L119" t="s">
        <v>4387</v>
      </c>
      <c r="M119" t="s">
        <v>4388</v>
      </c>
      <c r="N119" t="s">
        <v>637</v>
      </c>
      <c r="O119" t="s">
        <v>664</v>
      </c>
      <c r="P119" t="s">
        <v>23</v>
      </c>
      <c r="Q119" t="s">
        <v>665</v>
      </c>
      <c r="R119" t="s">
        <v>638</v>
      </c>
      <c r="S119" t="s">
        <v>4389</v>
      </c>
      <c r="T119" t="s">
        <v>4390</v>
      </c>
    </row>
    <row r="120" spans="1:20" x14ac:dyDescent="0.25">
      <c r="A120" t="s">
        <v>147</v>
      </c>
      <c r="B120" t="s">
        <v>148</v>
      </c>
      <c r="C120">
        <v>33.333333333333336</v>
      </c>
      <c r="D120">
        <v>3</v>
      </c>
      <c r="E120" t="s">
        <v>4391</v>
      </c>
      <c r="F120">
        <v>100</v>
      </c>
      <c r="G120">
        <v>0</v>
      </c>
      <c r="H120" t="s">
        <v>636</v>
      </c>
      <c r="I120" t="s">
        <v>4392</v>
      </c>
      <c r="J120" t="s">
        <v>1735</v>
      </c>
      <c r="K120" t="s">
        <v>637</v>
      </c>
      <c r="L120" t="s">
        <v>638</v>
      </c>
      <c r="M120" t="s">
        <v>4393</v>
      </c>
      <c r="N120" t="s">
        <v>637</v>
      </c>
      <c r="O120" t="s">
        <v>639</v>
      </c>
      <c r="P120" t="s">
        <v>5</v>
      </c>
      <c r="Q120" t="s">
        <v>640</v>
      </c>
      <c r="R120" t="s">
        <v>638</v>
      </c>
      <c r="S120" t="s">
        <v>4394</v>
      </c>
      <c r="T120" t="s">
        <v>4395</v>
      </c>
    </row>
    <row r="121" spans="1:20" x14ac:dyDescent="0.25">
      <c r="A121" t="s">
        <v>147</v>
      </c>
      <c r="B121" t="s">
        <v>148</v>
      </c>
      <c r="C121">
        <v>33.333333333333336</v>
      </c>
      <c r="D121">
        <v>3</v>
      </c>
      <c r="E121" t="s">
        <v>4396</v>
      </c>
      <c r="F121">
        <v>129</v>
      </c>
      <c r="G121">
        <v>29</v>
      </c>
      <c r="H121" t="s">
        <v>636</v>
      </c>
      <c r="I121" t="s">
        <v>4397</v>
      </c>
      <c r="J121" t="s">
        <v>1797</v>
      </c>
      <c r="K121" t="s">
        <v>637</v>
      </c>
      <c r="L121" t="s">
        <v>638</v>
      </c>
      <c r="M121" t="s">
        <v>4393</v>
      </c>
      <c r="N121" t="s">
        <v>637</v>
      </c>
      <c r="O121" t="s">
        <v>639</v>
      </c>
      <c r="P121" t="s">
        <v>5</v>
      </c>
      <c r="Q121" t="s">
        <v>640</v>
      </c>
      <c r="R121" t="s">
        <v>4398</v>
      </c>
      <c r="S121" t="s">
        <v>4399</v>
      </c>
      <c r="T121" t="s">
        <v>4393</v>
      </c>
    </row>
    <row r="122" spans="1:20" x14ac:dyDescent="0.25">
      <c r="A122" t="s">
        <v>241</v>
      </c>
      <c r="B122" t="s">
        <v>247</v>
      </c>
      <c r="C122">
        <v>159</v>
      </c>
      <c r="D122">
        <v>1</v>
      </c>
      <c r="E122" t="s">
        <v>4400</v>
      </c>
      <c r="F122">
        <v>129</v>
      </c>
      <c r="G122">
        <v>0</v>
      </c>
      <c r="H122" t="s">
        <v>636</v>
      </c>
      <c r="I122" t="s">
        <v>4401</v>
      </c>
      <c r="J122" t="s">
        <v>670</v>
      </c>
      <c r="K122" t="s">
        <v>637</v>
      </c>
      <c r="L122" t="s">
        <v>638</v>
      </c>
      <c r="M122" t="s">
        <v>4402</v>
      </c>
      <c r="N122" t="s">
        <v>637</v>
      </c>
      <c r="O122" t="s">
        <v>639</v>
      </c>
      <c r="P122" t="s">
        <v>5</v>
      </c>
      <c r="Q122" t="s">
        <v>640</v>
      </c>
      <c r="R122" t="s">
        <v>638</v>
      </c>
      <c r="S122" t="s">
        <v>4403</v>
      </c>
      <c r="T122" t="s">
        <v>4402</v>
      </c>
    </row>
    <row r="123" spans="1:20" x14ac:dyDescent="0.25">
      <c r="A123" t="s">
        <v>77</v>
      </c>
      <c r="B123" t="s">
        <v>78</v>
      </c>
      <c r="C123">
        <v>0</v>
      </c>
      <c r="D123">
        <v>4</v>
      </c>
      <c r="E123" t="s">
        <v>4404</v>
      </c>
      <c r="F123">
        <v>0</v>
      </c>
      <c r="G123">
        <v>0</v>
      </c>
      <c r="H123" t="s">
        <v>645</v>
      </c>
      <c r="I123" t="s">
        <v>4405</v>
      </c>
      <c r="J123" t="s">
        <v>4406</v>
      </c>
      <c r="K123" t="s">
        <v>4407</v>
      </c>
      <c r="L123" t="s">
        <v>4408</v>
      </c>
      <c r="M123" t="s">
        <v>4409</v>
      </c>
      <c r="N123" t="s">
        <v>3443</v>
      </c>
      <c r="O123" t="s">
        <v>691</v>
      </c>
      <c r="P123" t="s">
        <v>692</v>
      </c>
      <c r="Q123" t="s">
        <v>693</v>
      </c>
      <c r="R123" t="s">
        <v>4410</v>
      </c>
      <c r="S123" t="s">
        <v>4411</v>
      </c>
      <c r="T123" t="s">
        <v>4409</v>
      </c>
    </row>
    <row r="124" spans="1:20" x14ac:dyDescent="0.25">
      <c r="A124" t="s">
        <v>239</v>
      </c>
      <c r="B124" t="s">
        <v>245</v>
      </c>
      <c r="C124">
        <v>159</v>
      </c>
      <c r="D124">
        <v>1</v>
      </c>
      <c r="E124" t="s">
        <v>4412</v>
      </c>
      <c r="F124">
        <v>99</v>
      </c>
      <c r="G124">
        <v>0</v>
      </c>
      <c r="H124" t="s">
        <v>636</v>
      </c>
      <c r="I124" t="s">
        <v>4413</v>
      </c>
      <c r="J124" t="s">
        <v>648</v>
      </c>
      <c r="K124" t="s">
        <v>637</v>
      </c>
      <c r="L124" t="s">
        <v>638</v>
      </c>
      <c r="M124" t="s">
        <v>4414</v>
      </c>
      <c r="N124" t="s">
        <v>637</v>
      </c>
      <c r="O124" t="s">
        <v>639</v>
      </c>
      <c r="P124" t="s">
        <v>5</v>
      </c>
      <c r="Q124" t="s">
        <v>640</v>
      </c>
      <c r="R124" t="s">
        <v>638</v>
      </c>
      <c r="S124" t="s">
        <v>4415</v>
      </c>
      <c r="T124" t="s">
        <v>4416</v>
      </c>
    </row>
    <row r="125" spans="1:20" x14ac:dyDescent="0.25">
      <c r="A125" t="s">
        <v>147</v>
      </c>
      <c r="B125" t="s">
        <v>148</v>
      </c>
      <c r="C125">
        <v>50</v>
      </c>
      <c r="D125">
        <v>6</v>
      </c>
      <c r="E125" t="s">
        <v>4417</v>
      </c>
      <c r="F125">
        <v>200</v>
      </c>
      <c r="G125">
        <v>0</v>
      </c>
      <c r="H125" t="s">
        <v>636</v>
      </c>
      <c r="I125" t="s">
        <v>4418</v>
      </c>
      <c r="J125" t="s">
        <v>696</v>
      </c>
      <c r="K125" t="s">
        <v>637</v>
      </c>
      <c r="L125" t="s">
        <v>638</v>
      </c>
      <c r="M125" t="s">
        <v>4419</v>
      </c>
      <c r="N125" t="s">
        <v>637</v>
      </c>
      <c r="O125" t="s">
        <v>639</v>
      </c>
      <c r="P125" t="s">
        <v>5</v>
      </c>
      <c r="Q125" t="s">
        <v>640</v>
      </c>
      <c r="R125" t="s">
        <v>638</v>
      </c>
      <c r="S125" t="s">
        <v>4420</v>
      </c>
      <c r="T125" t="s">
        <v>4419</v>
      </c>
    </row>
    <row r="126" spans="1:20" x14ac:dyDescent="0.25">
      <c r="A126" t="s">
        <v>147</v>
      </c>
      <c r="B126" t="s">
        <v>148</v>
      </c>
      <c r="C126">
        <v>65</v>
      </c>
      <c r="D126">
        <v>9</v>
      </c>
      <c r="E126" t="s">
        <v>4421</v>
      </c>
      <c r="F126">
        <v>272.08999999999997</v>
      </c>
      <c r="G126">
        <v>0</v>
      </c>
      <c r="H126" t="s">
        <v>636</v>
      </c>
      <c r="I126" t="s">
        <v>4422</v>
      </c>
      <c r="J126" t="s">
        <v>1987</v>
      </c>
      <c r="K126" t="s">
        <v>637</v>
      </c>
      <c r="L126" t="s">
        <v>638</v>
      </c>
      <c r="M126" t="s">
        <v>4423</v>
      </c>
      <c r="N126" t="s">
        <v>637</v>
      </c>
      <c r="O126" t="s">
        <v>643</v>
      </c>
      <c r="P126" t="s">
        <v>5</v>
      </c>
      <c r="Q126" t="s">
        <v>644</v>
      </c>
      <c r="R126" t="s">
        <v>638</v>
      </c>
      <c r="S126" t="s">
        <v>4424</v>
      </c>
      <c r="T126" t="s">
        <v>4425</v>
      </c>
    </row>
    <row r="127" spans="1:20" x14ac:dyDescent="0.25">
      <c r="A127" t="s">
        <v>147</v>
      </c>
      <c r="B127" t="s">
        <v>148</v>
      </c>
      <c r="C127">
        <v>50</v>
      </c>
      <c r="D127">
        <v>6</v>
      </c>
      <c r="E127" t="s">
        <v>4426</v>
      </c>
      <c r="F127">
        <v>200</v>
      </c>
      <c r="G127">
        <v>0</v>
      </c>
      <c r="H127" t="s">
        <v>636</v>
      </c>
      <c r="I127" t="s">
        <v>4427</v>
      </c>
      <c r="J127" t="s">
        <v>648</v>
      </c>
      <c r="K127" t="s">
        <v>637</v>
      </c>
      <c r="L127" t="s">
        <v>638</v>
      </c>
      <c r="M127" t="s">
        <v>4425</v>
      </c>
      <c r="N127" t="s">
        <v>637</v>
      </c>
      <c r="O127" t="s">
        <v>643</v>
      </c>
      <c r="P127" t="s">
        <v>5</v>
      </c>
      <c r="Q127" t="s">
        <v>644</v>
      </c>
      <c r="R127" t="s">
        <v>638</v>
      </c>
      <c r="S127" t="s">
        <v>4428</v>
      </c>
      <c r="T127" t="s">
        <v>4429</v>
      </c>
    </row>
    <row r="128" spans="1:20" x14ac:dyDescent="0.25">
      <c r="A128" t="s">
        <v>239</v>
      </c>
      <c r="B128" t="s">
        <v>690</v>
      </c>
      <c r="C128">
        <v>109</v>
      </c>
      <c r="D128">
        <v>2</v>
      </c>
      <c r="E128" t="s">
        <v>4430</v>
      </c>
      <c r="F128">
        <v>485.28</v>
      </c>
      <c r="G128">
        <v>49.28</v>
      </c>
      <c r="H128" t="s">
        <v>663</v>
      </c>
      <c r="I128" t="s">
        <v>4431</v>
      </c>
      <c r="J128" t="s">
        <v>4432</v>
      </c>
      <c r="K128" t="s">
        <v>4433</v>
      </c>
      <c r="L128" t="s">
        <v>4434</v>
      </c>
      <c r="M128" t="s">
        <v>4435</v>
      </c>
      <c r="N128" t="s">
        <v>637</v>
      </c>
      <c r="O128" t="s">
        <v>664</v>
      </c>
      <c r="P128" t="s">
        <v>23</v>
      </c>
      <c r="Q128" t="s">
        <v>665</v>
      </c>
      <c r="R128" t="s">
        <v>638</v>
      </c>
      <c r="S128" t="s">
        <v>4436</v>
      </c>
      <c r="T128" t="s">
        <v>4435</v>
      </c>
    </row>
    <row r="129" spans="1:20" x14ac:dyDescent="0.25">
      <c r="A129" t="s">
        <v>600</v>
      </c>
      <c r="B129" t="s">
        <v>690</v>
      </c>
      <c r="C129">
        <v>109</v>
      </c>
      <c r="D129">
        <v>2</v>
      </c>
      <c r="E129" t="s">
        <v>4430</v>
      </c>
      <c r="F129">
        <v>485.28</v>
      </c>
      <c r="G129">
        <v>49.28</v>
      </c>
      <c r="H129" t="s">
        <v>663</v>
      </c>
      <c r="I129" t="s">
        <v>4431</v>
      </c>
      <c r="J129" t="s">
        <v>4432</v>
      </c>
      <c r="K129" t="s">
        <v>4433</v>
      </c>
      <c r="L129" t="s">
        <v>4434</v>
      </c>
      <c r="M129" t="s">
        <v>4435</v>
      </c>
      <c r="N129" t="s">
        <v>637</v>
      </c>
      <c r="O129" t="s">
        <v>664</v>
      </c>
      <c r="P129" t="s">
        <v>23</v>
      </c>
      <c r="Q129" t="s">
        <v>665</v>
      </c>
      <c r="R129" t="s">
        <v>638</v>
      </c>
      <c r="S129" t="s">
        <v>4436</v>
      </c>
      <c r="T129" t="s">
        <v>4435</v>
      </c>
    </row>
    <row r="130" spans="1:20" x14ac:dyDescent="0.25">
      <c r="A130" t="s">
        <v>147</v>
      </c>
      <c r="B130" t="s">
        <v>148</v>
      </c>
      <c r="C130">
        <v>50</v>
      </c>
      <c r="D130">
        <v>6</v>
      </c>
      <c r="E130" t="s">
        <v>4437</v>
      </c>
      <c r="F130">
        <v>200</v>
      </c>
      <c r="G130">
        <v>0</v>
      </c>
      <c r="H130" t="s">
        <v>636</v>
      </c>
      <c r="I130" t="s">
        <v>4438</v>
      </c>
      <c r="J130" t="s">
        <v>680</v>
      </c>
      <c r="K130" t="s">
        <v>637</v>
      </c>
      <c r="L130" t="s">
        <v>638</v>
      </c>
      <c r="M130" t="s">
        <v>4439</v>
      </c>
      <c r="N130" t="s">
        <v>637</v>
      </c>
      <c r="O130" t="s">
        <v>639</v>
      </c>
      <c r="P130" t="s">
        <v>5</v>
      </c>
      <c r="Q130" t="s">
        <v>640</v>
      </c>
      <c r="R130" t="s">
        <v>638</v>
      </c>
      <c r="S130" t="s">
        <v>4440</v>
      </c>
      <c r="T130" t="s">
        <v>4439</v>
      </c>
    </row>
    <row r="131" spans="1:20" x14ac:dyDescent="0.25">
      <c r="A131" t="s">
        <v>147</v>
      </c>
      <c r="B131" t="s">
        <v>148</v>
      </c>
      <c r="C131">
        <v>50</v>
      </c>
      <c r="D131">
        <v>6</v>
      </c>
      <c r="E131" t="s">
        <v>4441</v>
      </c>
      <c r="F131">
        <v>200</v>
      </c>
      <c r="G131">
        <v>0</v>
      </c>
      <c r="H131" t="s">
        <v>636</v>
      </c>
      <c r="I131" t="s">
        <v>4442</v>
      </c>
      <c r="J131" t="s">
        <v>657</v>
      </c>
      <c r="K131" t="s">
        <v>637</v>
      </c>
      <c r="L131" t="s">
        <v>638</v>
      </c>
      <c r="M131" t="s">
        <v>4443</v>
      </c>
      <c r="N131" t="s">
        <v>637</v>
      </c>
      <c r="O131" t="s">
        <v>643</v>
      </c>
      <c r="P131" t="s">
        <v>5</v>
      </c>
      <c r="Q131" t="s">
        <v>644</v>
      </c>
      <c r="R131" t="s">
        <v>638</v>
      </c>
      <c r="S131" t="s">
        <v>4444</v>
      </c>
      <c r="T131" t="s">
        <v>4443</v>
      </c>
    </row>
    <row r="132" spans="1:20" x14ac:dyDescent="0.25">
      <c r="A132" t="s">
        <v>22</v>
      </c>
      <c r="B132" t="s">
        <v>27</v>
      </c>
      <c r="C132">
        <v>120</v>
      </c>
      <c r="D132">
        <v>1</v>
      </c>
      <c r="E132" t="s">
        <v>4445</v>
      </c>
      <c r="F132">
        <v>138</v>
      </c>
      <c r="G132">
        <v>38</v>
      </c>
      <c r="H132" t="s">
        <v>636</v>
      </c>
      <c r="I132" t="s">
        <v>3146</v>
      </c>
      <c r="J132" t="s">
        <v>1872</v>
      </c>
      <c r="K132" t="s">
        <v>637</v>
      </c>
      <c r="L132" t="s">
        <v>638</v>
      </c>
      <c r="M132" t="s">
        <v>4446</v>
      </c>
      <c r="N132" t="s">
        <v>637</v>
      </c>
      <c r="O132" t="s">
        <v>639</v>
      </c>
      <c r="P132" t="s">
        <v>5</v>
      </c>
      <c r="Q132" t="s">
        <v>640</v>
      </c>
      <c r="R132" t="s">
        <v>638</v>
      </c>
      <c r="S132" t="s">
        <v>4447</v>
      </c>
      <c r="T132" t="s">
        <v>4446</v>
      </c>
    </row>
    <row r="133" spans="1:20" x14ac:dyDescent="0.25">
      <c r="A133" t="s">
        <v>241</v>
      </c>
      <c r="B133" t="s">
        <v>247</v>
      </c>
      <c r="C133">
        <v>162</v>
      </c>
      <c r="D133">
        <v>1</v>
      </c>
      <c r="E133" t="s">
        <v>4448</v>
      </c>
      <c r="F133">
        <v>269</v>
      </c>
      <c r="G133">
        <v>0</v>
      </c>
      <c r="H133" t="s">
        <v>645</v>
      </c>
      <c r="I133" t="s">
        <v>3793</v>
      </c>
      <c r="J133" t="s">
        <v>4449</v>
      </c>
      <c r="K133" t="s">
        <v>1888</v>
      </c>
      <c r="L133" t="s">
        <v>730</v>
      </c>
      <c r="M133" t="s">
        <v>4450</v>
      </c>
      <c r="N133" t="s">
        <v>637</v>
      </c>
      <c r="O133" t="s">
        <v>646</v>
      </c>
      <c r="P133" t="s">
        <v>26</v>
      </c>
      <c r="Q133" t="s">
        <v>647</v>
      </c>
      <c r="R133" t="s">
        <v>638</v>
      </c>
      <c r="S133" t="s">
        <v>4451</v>
      </c>
      <c r="T133" t="s">
        <v>4450</v>
      </c>
    </row>
    <row r="134" spans="1:20" x14ac:dyDescent="0.25">
      <c r="A134" t="s">
        <v>22</v>
      </c>
      <c r="B134" t="s">
        <v>27</v>
      </c>
      <c r="C134">
        <v>117</v>
      </c>
      <c r="D134">
        <v>1</v>
      </c>
      <c r="E134" t="s">
        <v>4448</v>
      </c>
      <c r="F134">
        <v>269</v>
      </c>
      <c r="G134">
        <v>0</v>
      </c>
      <c r="H134" t="s">
        <v>645</v>
      </c>
      <c r="I134" t="s">
        <v>3793</v>
      </c>
      <c r="J134" t="s">
        <v>4449</v>
      </c>
      <c r="K134" t="s">
        <v>1888</v>
      </c>
      <c r="L134" t="s">
        <v>730</v>
      </c>
      <c r="M134" t="s">
        <v>4450</v>
      </c>
      <c r="N134" t="s">
        <v>637</v>
      </c>
      <c r="O134" t="s">
        <v>646</v>
      </c>
      <c r="P134" t="s">
        <v>26</v>
      </c>
      <c r="Q134" t="s">
        <v>647</v>
      </c>
      <c r="R134" t="s">
        <v>638</v>
      </c>
      <c r="S134" t="s">
        <v>4451</v>
      </c>
      <c r="T134" t="s">
        <v>4450</v>
      </c>
    </row>
    <row r="135" spans="1:20" x14ac:dyDescent="0.25">
      <c r="A135" t="s">
        <v>72</v>
      </c>
      <c r="B135" t="s">
        <v>716</v>
      </c>
      <c r="C135">
        <v>50</v>
      </c>
      <c r="D135">
        <v>1</v>
      </c>
      <c r="E135" t="s">
        <v>4452</v>
      </c>
      <c r="F135">
        <v>50</v>
      </c>
      <c r="G135">
        <v>0</v>
      </c>
      <c r="H135" t="s">
        <v>645</v>
      </c>
      <c r="I135" t="s">
        <v>4453</v>
      </c>
      <c r="J135" t="s">
        <v>4454</v>
      </c>
      <c r="K135" t="s">
        <v>798</v>
      </c>
      <c r="L135" t="s">
        <v>3836</v>
      </c>
      <c r="M135" t="s">
        <v>4455</v>
      </c>
      <c r="N135" t="s">
        <v>637</v>
      </c>
      <c r="O135" t="s">
        <v>646</v>
      </c>
      <c r="P135" t="s">
        <v>26</v>
      </c>
      <c r="Q135" t="s">
        <v>647</v>
      </c>
      <c r="R135" t="s">
        <v>638</v>
      </c>
      <c r="S135" t="s">
        <v>4456</v>
      </c>
      <c r="T135" t="s">
        <v>4457</v>
      </c>
    </row>
    <row r="136" spans="1:20" x14ac:dyDescent="0.25">
      <c r="A136" t="s">
        <v>147</v>
      </c>
      <c r="B136" t="s">
        <v>148</v>
      </c>
      <c r="C136">
        <v>50</v>
      </c>
      <c r="D136">
        <v>6</v>
      </c>
      <c r="E136" t="s">
        <v>4458</v>
      </c>
      <c r="F136">
        <v>200</v>
      </c>
      <c r="G136">
        <v>0</v>
      </c>
      <c r="H136" t="s">
        <v>636</v>
      </c>
      <c r="I136" t="s">
        <v>4459</v>
      </c>
      <c r="J136" t="s">
        <v>1862</v>
      </c>
      <c r="K136" t="s">
        <v>637</v>
      </c>
      <c r="L136" t="s">
        <v>638</v>
      </c>
      <c r="M136" t="s">
        <v>4460</v>
      </c>
      <c r="N136" t="s">
        <v>637</v>
      </c>
      <c r="O136" t="s">
        <v>639</v>
      </c>
      <c r="P136" t="s">
        <v>5</v>
      </c>
      <c r="Q136" t="s">
        <v>640</v>
      </c>
      <c r="R136" t="s">
        <v>638</v>
      </c>
      <c r="S136" t="s">
        <v>4461</v>
      </c>
      <c r="T136" t="s">
        <v>4460</v>
      </c>
    </row>
    <row r="137" spans="1:20" x14ac:dyDescent="0.25">
      <c r="A137" t="s">
        <v>147</v>
      </c>
      <c r="B137" t="s">
        <v>148</v>
      </c>
      <c r="C137">
        <v>65</v>
      </c>
      <c r="D137">
        <v>1</v>
      </c>
      <c r="E137" t="s">
        <v>4462</v>
      </c>
      <c r="F137">
        <v>67.989999999999995</v>
      </c>
      <c r="G137">
        <v>9</v>
      </c>
      <c r="H137" t="s">
        <v>636</v>
      </c>
      <c r="I137" t="s">
        <v>4463</v>
      </c>
      <c r="J137" t="s">
        <v>658</v>
      </c>
      <c r="K137" t="s">
        <v>637</v>
      </c>
      <c r="L137" t="s">
        <v>638</v>
      </c>
      <c r="M137" t="s">
        <v>4464</v>
      </c>
      <c r="N137" t="s">
        <v>637</v>
      </c>
      <c r="O137" t="s">
        <v>639</v>
      </c>
      <c r="P137" t="s">
        <v>5</v>
      </c>
      <c r="Q137" t="s">
        <v>640</v>
      </c>
      <c r="R137" t="s">
        <v>638</v>
      </c>
      <c r="S137" t="s">
        <v>4465</v>
      </c>
      <c r="T137" t="s">
        <v>4464</v>
      </c>
    </row>
    <row r="138" spans="1:20" x14ac:dyDescent="0.25">
      <c r="A138" t="s">
        <v>22</v>
      </c>
      <c r="B138" t="s">
        <v>213</v>
      </c>
      <c r="C138">
        <v>60</v>
      </c>
      <c r="D138">
        <v>2</v>
      </c>
      <c r="E138" t="s">
        <v>4466</v>
      </c>
      <c r="F138">
        <v>120</v>
      </c>
      <c r="G138">
        <v>0</v>
      </c>
      <c r="H138" t="s">
        <v>663</v>
      </c>
      <c r="I138" t="s">
        <v>4467</v>
      </c>
      <c r="J138" t="s">
        <v>4468</v>
      </c>
      <c r="K138" t="s">
        <v>4469</v>
      </c>
      <c r="L138" t="s">
        <v>4470</v>
      </c>
      <c r="M138" t="s">
        <v>4471</v>
      </c>
      <c r="N138" t="s">
        <v>637</v>
      </c>
      <c r="O138" t="s">
        <v>664</v>
      </c>
      <c r="P138" t="s">
        <v>23</v>
      </c>
      <c r="Q138" t="s">
        <v>665</v>
      </c>
      <c r="R138" t="s">
        <v>638</v>
      </c>
      <c r="S138" t="s">
        <v>4472</v>
      </c>
      <c r="T138" t="s">
        <v>4471</v>
      </c>
    </row>
    <row r="139" spans="1:20" x14ac:dyDescent="0.25">
      <c r="A139" t="s">
        <v>72</v>
      </c>
      <c r="B139" t="s">
        <v>716</v>
      </c>
      <c r="C139">
        <v>50</v>
      </c>
      <c r="D139">
        <v>1</v>
      </c>
      <c r="E139" t="s">
        <v>4473</v>
      </c>
      <c r="F139">
        <v>50</v>
      </c>
      <c r="G139">
        <v>0</v>
      </c>
      <c r="H139" t="s">
        <v>645</v>
      </c>
      <c r="I139" t="s">
        <v>4474</v>
      </c>
      <c r="J139" t="s">
        <v>4475</v>
      </c>
      <c r="K139" t="s">
        <v>3824</v>
      </c>
      <c r="L139" t="s">
        <v>4476</v>
      </c>
      <c r="M139" t="s">
        <v>4477</v>
      </c>
      <c r="N139" t="s">
        <v>637</v>
      </c>
      <c r="O139" t="s">
        <v>646</v>
      </c>
      <c r="P139" t="s">
        <v>26</v>
      </c>
      <c r="Q139" t="s">
        <v>647</v>
      </c>
      <c r="R139" t="s">
        <v>638</v>
      </c>
      <c r="S139" t="s">
        <v>4478</v>
      </c>
      <c r="T139" t="s">
        <v>4479</v>
      </c>
    </row>
    <row r="140" spans="1:20" x14ac:dyDescent="0.25">
      <c r="A140" t="s">
        <v>147</v>
      </c>
      <c r="B140" t="s">
        <v>148</v>
      </c>
      <c r="C140">
        <v>33.333333333333336</v>
      </c>
      <c r="D140">
        <v>3</v>
      </c>
      <c r="E140" t="s">
        <v>4480</v>
      </c>
      <c r="F140">
        <v>100</v>
      </c>
      <c r="G140">
        <v>0</v>
      </c>
      <c r="H140" t="s">
        <v>655</v>
      </c>
      <c r="I140" t="s">
        <v>4481</v>
      </c>
      <c r="J140" t="s">
        <v>666</v>
      </c>
      <c r="K140" t="s">
        <v>637</v>
      </c>
      <c r="L140" t="s">
        <v>638</v>
      </c>
      <c r="M140" t="s">
        <v>4482</v>
      </c>
      <c r="N140" t="s">
        <v>637</v>
      </c>
      <c r="O140" t="s">
        <v>643</v>
      </c>
      <c r="P140" t="s">
        <v>5</v>
      </c>
      <c r="Q140" t="s">
        <v>644</v>
      </c>
      <c r="R140" t="s">
        <v>4483</v>
      </c>
      <c r="S140" t="s">
        <v>4484</v>
      </c>
      <c r="T140" t="s">
        <v>4485</v>
      </c>
    </row>
    <row r="141" spans="1:20" x14ac:dyDescent="0.25">
      <c r="A141" t="s">
        <v>77</v>
      </c>
      <c r="B141" t="s">
        <v>78</v>
      </c>
      <c r="C141">
        <v>33.333333333333336</v>
      </c>
      <c r="D141">
        <v>3</v>
      </c>
      <c r="E141" t="s">
        <v>4486</v>
      </c>
      <c r="F141">
        <v>134.99</v>
      </c>
      <c r="G141">
        <v>0</v>
      </c>
      <c r="H141" t="s">
        <v>636</v>
      </c>
      <c r="I141" t="s">
        <v>4487</v>
      </c>
      <c r="J141" t="s">
        <v>678</v>
      </c>
      <c r="K141" t="s">
        <v>637</v>
      </c>
      <c r="L141" t="s">
        <v>638</v>
      </c>
      <c r="M141" t="s">
        <v>4488</v>
      </c>
      <c r="N141" t="s">
        <v>637</v>
      </c>
      <c r="O141" t="s">
        <v>639</v>
      </c>
      <c r="P141" t="s">
        <v>5</v>
      </c>
      <c r="Q141" t="s">
        <v>640</v>
      </c>
      <c r="R141" t="s">
        <v>638</v>
      </c>
      <c r="S141" t="s">
        <v>4489</v>
      </c>
      <c r="T141" t="s">
        <v>4488</v>
      </c>
    </row>
    <row r="142" spans="1:20" x14ac:dyDescent="0.25">
      <c r="A142" t="s">
        <v>147</v>
      </c>
      <c r="B142" t="s">
        <v>148</v>
      </c>
      <c r="C142">
        <v>50</v>
      </c>
      <c r="D142">
        <v>6</v>
      </c>
      <c r="E142" t="s">
        <v>4490</v>
      </c>
      <c r="F142">
        <v>200</v>
      </c>
      <c r="G142">
        <v>0</v>
      </c>
      <c r="H142" t="s">
        <v>636</v>
      </c>
      <c r="I142" t="s">
        <v>4491</v>
      </c>
      <c r="J142" t="s">
        <v>2240</v>
      </c>
      <c r="K142" t="s">
        <v>637</v>
      </c>
      <c r="L142" t="s">
        <v>638</v>
      </c>
      <c r="M142" t="s">
        <v>4492</v>
      </c>
      <c r="N142" t="s">
        <v>637</v>
      </c>
      <c r="O142" t="s">
        <v>639</v>
      </c>
      <c r="P142" t="s">
        <v>5</v>
      </c>
      <c r="Q142" t="s">
        <v>640</v>
      </c>
      <c r="R142" t="s">
        <v>638</v>
      </c>
      <c r="S142" t="s">
        <v>4493</v>
      </c>
      <c r="T142" t="s">
        <v>4492</v>
      </c>
    </row>
    <row r="143" spans="1:20" x14ac:dyDescent="0.25">
      <c r="A143" t="s">
        <v>147</v>
      </c>
      <c r="B143" t="s">
        <v>148</v>
      </c>
      <c r="C143">
        <v>50</v>
      </c>
      <c r="D143">
        <v>6</v>
      </c>
      <c r="E143" t="s">
        <v>4494</v>
      </c>
      <c r="F143">
        <v>200</v>
      </c>
      <c r="G143">
        <v>0</v>
      </c>
      <c r="H143" t="s">
        <v>636</v>
      </c>
      <c r="I143" t="s">
        <v>4495</v>
      </c>
      <c r="J143" t="s">
        <v>658</v>
      </c>
      <c r="K143" t="s">
        <v>637</v>
      </c>
      <c r="L143" t="s">
        <v>638</v>
      </c>
      <c r="M143" t="s">
        <v>4496</v>
      </c>
      <c r="N143" t="s">
        <v>637</v>
      </c>
      <c r="O143" t="s">
        <v>639</v>
      </c>
      <c r="P143" t="s">
        <v>5</v>
      </c>
      <c r="Q143" t="s">
        <v>640</v>
      </c>
      <c r="R143" t="s">
        <v>638</v>
      </c>
      <c r="S143" t="s">
        <v>4497</v>
      </c>
      <c r="T143" t="s">
        <v>4496</v>
      </c>
    </row>
    <row r="144" spans="1:20" x14ac:dyDescent="0.25">
      <c r="A144" t="s">
        <v>239</v>
      </c>
      <c r="B144" t="s">
        <v>245</v>
      </c>
      <c r="C144">
        <v>159</v>
      </c>
      <c r="D144">
        <v>1</v>
      </c>
      <c r="E144" t="s">
        <v>4498</v>
      </c>
      <c r="F144">
        <v>167</v>
      </c>
      <c r="G144">
        <v>38</v>
      </c>
      <c r="H144" t="s">
        <v>636</v>
      </c>
      <c r="I144" t="s">
        <v>4053</v>
      </c>
      <c r="J144" t="s">
        <v>3669</v>
      </c>
      <c r="K144" t="s">
        <v>637</v>
      </c>
      <c r="L144" t="s">
        <v>638</v>
      </c>
      <c r="M144" t="s">
        <v>4499</v>
      </c>
      <c r="N144" t="s">
        <v>637</v>
      </c>
      <c r="O144" t="s">
        <v>643</v>
      </c>
      <c r="P144" t="s">
        <v>5</v>
      </c>
      <c r="Q144" t="s">
        <v>644</v>
      </c>
      <c r="R144" t="s">
        <v>638</v>
      </c>
      <c r="S144" t="s">
        <v>4500</v>
      </c>
      <c r="T144" t="s">
        <v>4501</v>
      </c>
    </row>
    <row r="145" spans="1:20" x14ac:dyDescent="0.25">
      <c r="A145" t="s">
        <v>147</v>
      </c>
      <c r="B145" t="s">
        <v>148</v>
      </c>
      <c r="C145">
        <v>50</v>
      </c>
      <c r="D145">
        <v>6</v>
      </c>
      <c r="E145" t="s">
        <v>4502</v>
      </c>
      <c r="F145">
        <v>397</v>
      </c>
      <c r="G145">
        <v>0</v>
      </c>
      <c r="H145" t="s">
        <v>636</v>
      </c>
      <c r="I145" t="s">
        <v>4503</v>
      </c>
      <c r="J145" t="s">
        <v>648</v>
      </c>
      <c r="K145" t="s">
        <v>637</v>
      </c>
      <c r="L145" t="s">
        <v>638</v>
      </c>
      <c r="M145" t="s">
        <v>4504</v>
      </c>
      <c r="N145" t="s">
        <v>637</v>
      </c>
      <c r="O145" t="s">
        <v>639</v>
      </c>
      <c r="P145" t="s">
        <v>5</v>
      </c>
      <c r="Q145" t="s">
        <v>640</v>
      </c>
      <c r="R145" t="s">
        <v>638</v>
      </c>
      <c r="S145" t="s">
        <v>4505</v>
      </c>
      <c r="T145" t="s">
        <v>4504</v>
      </c>
    </row>
    <row r="146" spans="1:20" x14ac:dyDescent="0.25">
      <c r="A146" t="s">
        <v>22</v>
      </c>
      <c r="B146" t="s">
        <v>27</v>
      </c>
      <c r="C146">
        <v>66.333333333333329</v>
      </c>
      <c r="D146">
        <v>3</v>
      </c>
      <c r="E146" t="s">
        <v>4502</v>
      </c>
      <c r="F146">
        <v>397</v>
      </c>
      <c r="G146">
        <v>0</v>
      </c>
      <c r="H146" t="s">
        <v>636</v>
      </c>
      <c r="I146" t="s">
        <v>4503</v>
      </c>
      <c r="J146" t="s">
        <v>648</v>
      </c>
      <c r="K146" t="s">
        <v>637</v>
      </c>
      <c r="L146" t="s">
        <v>638</v>
      </c>
      <c r="M146" t="s">
        <v>4504</v>
      </c>
      <c r="N146" t="s">
        <v>637</v>
      </c>
      <c r="O146" t="s">
        <v>639</v>
      </c>
      <c r="P146" t="s">
        <v>5</v>
      </c>
      <c r="Q146" t="s">
        <v>640</v>
      </c>
      <c r="R146" t="s">
        <v>638</v>
      </c>
      <c r="S146" t="s">
        <v>4505</v>
      </c>
      <c r="T146" t="s">
        <v>4504</v>
      </c>
    </row>
    <row r="147" spans="1:20" x14ac:dyDescent="0.25">
      <c r="A147" t="s">
        <v>600</v>
      </c>
      <c r="B147" t="s">
        <v>601</v>
      </c>
      <c r="C147">
        <v>159</v>
      </c>
      <c r="D147">
        <v>1</v>
      </c>
      <c r="E147" t="s">
        <v>4506</v>
      </c>
      <c r="F147">
        <v>258</v>
      </c>
      <c r="G147">
        <v>0</v>
      </c>
      <c r="H147" t="s">
        <v>636</v>
      </c>
      <c r="I147" t="s">
        <v>4507</v>
      </c>
      <c r="J147" t="s">
        <v>3004</v>
      </c>
      <c r="K147" t="s">
        <v>637</v>
      </c>
      <c r="L147" t="s">
        <v>638</v>
      </c>
      <c r="M147" t="s">
        <v>4508</v>
      </c>
      <c r="N147" t="s">
        <v>637</v>
      </c>
      <c r="O147" t="s">
        <v>643</v>
      </c>
      <c r="P147" t="s">
        <v>5</v>
      </c>
      <c r="Q147" t="s">
        <v>644</v>
      </c>
      <c r="R147" t="s">
        <v>638</v>
      </c>
      <c r="S147" t="s">
        <v>4509</v>
      </c>
      <c r="T147" t="s">
        <v>4508</v>
      </c>
    </row>
    <row r="148" spans="1:20" x14ac:dyDescent="0.25">
      <c r="A148" t="s">
        <v>239</v>
      </c>
      <c r="B148" t="s">
        <v>245</v>
      </c>
      <c r="C148">
        <v>159</v>
      </c>
      <c r="D148">
        <v>1</v>
      </c>
      <c r="E148" t="s">
        <v>4506</v>
      </c>
      <c r="F148">
        <v>258</v>
      </c>
      <c r="G148">
        <v>0</v>
      </c>
      <c r="H148" t="s">
        <v>636</v>
      </c>
      <c r="I148" t="s">
        <v>4507</v>
      </c>
      <c r="J148" t="s">
        <v>3004</v>
      </c>
      <c r="K148" t="s">
        <v>637</v>
      </c>
      <c r="L148" t="s">
        <v>638</v>
      </c>
      <c r="M148" t="s">
        <v>4508</v>
      </c>
      <c r="N148" t="s">
        <v>637</v>
      </c>
      <c r="O148" t="s">
        <v>643</v>
      </c>
      <c r="P148" t="s">
        <v>5</v>
      </c>
      <c r="Q148" t="s">
        <v>644</v>
      </c>
      <c r="R148" t="s">
        <v>638</v>
      </c>
      <c r="S148" t="s">
        <v>4509</v>
      </c>
      <c r="T148" t="s">
        <v>4508</v>
      </c>
    </row>
    <row r="149" spans="1:20" x14ac:dyDescent="0.25">
      <c r="A149" t="s">
        <v>147</v>
      </c>
      <c r="B149" t="s">
        <v>148</v>
      </c>
      <c r="C149">
        <v>50</v>
      </c>
      <c r="D149">
        <v>6</v>
      </c>
      <c r="E149" t="s">
        <v>4510</v>
      </c>
      <c r="F149">
        <v>200</v>
      </c>
      <c r="G149">
        <v>0</v>
      </c>
      <c r="H149" t="s">
        <v>636</v>
      </c>
      <c r="I149" t="s">
        <v>4511</v>
      </c>
      <c r="J149" t="s">
        <v>1965</v>
      </c>
      <c r="K149" t="s">
        <v>637</v>
      </c>
      <c r="L149" t="s">
        <v>638</v>
      </c>
      <c r="M149" t="s">
        <v>4512</v>
      </c>
      <c r="N149" t="s">
        <v>637</v>
      </c>
      <c r="O149" t="s">
        <v>639</v>
      </c>
      <c r="P149" t="s">
        <v>5</v>
      </c>
      <c r="Q149" t="s">
        <v>640</v>
      </c>
      <c r="R149" t="s">
        <v>638</v>
      </c>
      <c r="S149" t="s">
        <v>4513</v>
      </c>
      <c r="T149" t="s">
        <v>4512</v>
      </c>
    </row>
    <row r="150" spans="1:20" x14ac:dyDescent="0.25">
      <c r="A150" t="s">
        <v>600</v>
      </c>
      <c r="B150" t="s">
        <v>601</v>
      </c>
      <c r="C150">
        <v>159</v>
      </c>
      <c r="D150">
        <v>1</v>
      </c>
      <c r="E150" t="s">
        <v>4514</v>
      </c>
      <c r="F150">
        <v>258</v>
      </c>
      <c r="G150">
        <v>0</v>
      </c>
      <c r="H150" t="s">
        <v>636</v>
      </c>
      <c r="I150" t="s">
        <v>4515</v>
      </c>
      <c r="J150" t="s">
        <v>707</v>
      </c>
      <c r="K150" t="s">
        <v>637</v>
      </c>
      <c r="L150" t="s">
        <v>638</v>
      </c>
      <c r="M150" t="s">
        <v>4516</v>
      </c>
      <c r="N150" t="s">
        <v>637</v>
      </c>
      <c r="O150" t="s">
        <v>639</v>
      </c>
      <c r="P150" t="s">
        <v>5</v>
      </c>
      <c r="Q150" t="s">
        <v>640</v>
      </c>
      <c r="R150" t="s">
        <v>638</v>
      </c>
      <c r="S150" t="s">
        <v>4517</v>
      </c>
      <c r="T150" t="s">
        <v>4518</v>
      </c>
    </row>
    <row r="151" spans="1:20" x14ac:dyDescent="0.25">
      <c r="A151" t="s">
        <v>239</v>
      </c>
      <c r="B151" t="s">
        <v>245</v>
      </c>
      <c r="C151">
        <v>159</v>
      </c>
      <c r="D151">
        <v>1</v>
      </c>
      <c r="E151" t="s">
        <v>4514</v>
      </c>
      <c r="F151">
        <v>258</v>
      </c>
      <c r="G151">
        <v>0</v>
      </c>
      <c r="H151" t="s">
        <v>636</v>
      </c>
      <c r="I151" t="s">
        <v>4515</v>
      </c>
      <c r="J151" t="s">
        <v>707</v>
      </c>
      <c r="K151" t="s">
        <v>637</v>
      </c>
      <c r="L151" t="s">
        <v>638</v>
      </c>
      <c r="M151" t="s">
        <v>4516</v>
      </c>
      <c r="N151" t="s">
        <v>637</v>
      </c>
      <c r="O151" t="s">
        <v>639</v>
      </c>
      <c r="P151" t="s">
        <v>5</v>
      </c>
      <c r="Q151" t="s">
        <v>640</v>
      </c>
      <c r="R151" t="s">
        <v>638</v>
      </c>
      <c r="S151" t="s">
        <v>4517</v>
      </c>
      <c r="T151" t="s">
        <v>4518</v>
      </c>
    </row>
    <row r="152" spans="1:20" x14ac:dyDescent="0.25">
      <c r="A152" t="s">
        <v>147</v>
      </c>
      <c r="B152" t="s">
        <v>148</v>
      </c>
      <c r="C152">
        <v>33.333333333333336</v>
      </c>
      <c r="D152">
        <v>3</v>
      </c>
      <c r="E152" t="s">
        <v>4519</v>
      </c>
      <c r="F152">
        <v>318</v>
      </c>
      <c r="G152">
        <v>0</v>
      </c>
      <c r="H152" t="s">
        <v>645</v>
      </c>
      <c r="I152" t="s">
        <v>1812</v>
      </c>
      <c r="J152" t="s">
        <v>4520</v>
      </c>
      <c r="K152" t="s">
        <v>4521</v>
      </c>
      <c r="L152" t="s">
        <v>3945</v>
      </c>
      <c r="M152" t="s">
        <v>4522</v>
      </c>
      <c r="N152" t="s">
        <v>637</v>
      </c>
      <c r="O152" t="s">
        <v>646</v>
      </c>
      <c r="P152" t="s">
        <v>26</v>
      </c>
      <c r="Q152" t="s">
        <v>647</v>
      </c>
      <c r="R152" t="s">
        <v>638</v>
      </c>
      <c r="S152" t="s">
        <v>4523</v>
      </c>
      <c r="T152" t="s">
        <v>4522</v>
      </c>
    </row>
    <row r="153" spans="1:20" x14ac:dyDescent="0.25">
      <c r="A153" t="s">
        <v>101</v>
      </c>
      <c r="B153" t="s">
        <v>74</v>
      </c>
      <c r="C153">
        <v>99</v>
      </c>
      <c r="D153">
        <v>2</v>
      </c>
      <c r="E153" t="s">
        <v>4519</v>
      </c>
      <c r="F153">
        <v>318</v>
      </c>
      <c r="G153">
        <v>0</v>
      </c>
      <c r="H153" t="s">
        <v>645</v>
      </c>
      <c r="I153" t="s">
        <v>1812</v>
      </c>
      <c r="J153" t="s">
        <v>4520</v>
      </c>
      <c r="K153" t="s">
        <v>4521</v>
      </c>
      <c r="L153" t="s">
        <v>3945</v>
      </c>
      <c r="M153" t="s">
        <v>4522</v>
      </c>
      <c r="N153" t="s">
        <v>637</v>
      </c>
      <c r="O153" t="s">
        <v>646</v>
      </c>
      <c r="P153" t="s">
        <v>26</v>
      </c>
      <c r="Q153" t="s">
        <v>647</v>
      </c>
      <c r="R153" t="s">
        <v>638</v>
      </c>
      <c r="S153" t="s">
        <v>4523</v>
      </c>
      <c r="T153" t="s">
        <v>4522</v>
      </c>
    </row>
    <row r="154" spans="1:20" x14ac:dyDescent="0.25">
      <c r="A154" t="s">
        <v>241</v>
      </c>
      <c r="B154" t="s">
        <v>690</v>
      </c>
      <c r="C154">
        <v>103.35</v>
      </c>
      <c r="D154">
        <v>1</v>
      </c>
      <c r="E154" t="s">
        <v>4524</v>
      </c>
      <c r="F154">
        <v>282.55</v>
      </c>
      <c r="G154">
        <v>27.5</v>
      </c>
      <c r="H154" t="s">
        <v>663</v>
      </c>
      <c r="I154" t="s">
        <v>4525</v>
      </c>
      <c r="J154" t="s">
        <v>4526</v>
      </c>
      <c r="K154" t="s">
        <v>4527</v>
      </c>
      <c r="L154" t="s">
        <v>4528</v>
      </c>
      <c r="M154" t="s">
        <v>4529</v>
      </c>
      <c r="N154" t="s">
        <v>637</v>
      </c>
      <c r="O154" t="s">
        <v>664</v>
      </c>
      <c r="P154" t="s">
        <v>23</v>
      </c>
      <c r="Q154" t="s">
        <v>665</v>
      </c>
      <c r="R154" t="s">
        <v>638</v>
      </c>
      <c r="S154" t="s">
        <v>4530</v>
      </c>
      <c r="T154" t="s">
        <v>4529</v>
      </c>
    </row>
    <row r="155" spans="1:20" x14ac:dyDescent="0.25">
      <c r="A155" t="s">
        <v>22</v>
      </c>
      <c r="B155" t="s">
        <v>213</v>
      </c>
      <c r="C155">
        <v>75.849999999999994</v>
      </c>
      <c r="D155">
        <v>2</v>
      </c>
      <c r="E155" t="s">
        <v>4524</v>
      </c>
      <c r="F155">
        <v>282.55</v>
      </c>
      <c r="G155">
        <v>27.5</v>
      </c>
      <c r="H155" t="s">
        <v>663</v>
      </c>
      <c r="I155" t="s">
        <v>4525</v>
      </c>
      <c r="J155" t="s">
        <v>4526</v>
      </c>
      <c r="K155" t="s">
        <v>4527</v>
      </c>
      <c r="L155" t="s">
        <v>4528</v>
      </c>
      <c r="M155" t="s">
        <v>4529</v>
      </c>
      <c r="N155" t="s">
        <v>637</v>
      </c>
      <c r="O155" t="s">
        <v>664</v>
      </c>
      <c r="P155" t="s">
        <v>23</v>
      </c>
      <c r="Q155" t="s">
        <v>665</v>
      </c>
      <c r="R155" t="s">
        <v>638</v>
      </c>
      <c r="S155" t="s">
        <v>4530</v>
      </c>
      <c r="T155" t="s">
        <v>4529</v>
      </c>
    </row>
    <row r="156" spans="1:20" x14ac:dyDescent="0.25">
      <c r="A156" t="s">
        <v>241</v>
      </c>
      <c r="B156" t="s">
        <v>247</v>
      </c>
      <c r="C156">
        <v>159</v>
      </c>
      <c r="D156">
        <v>1</v>
      </c>
      <c r="E156" t="s">
        <v>4531</v>
      </c>
      <c r="F156">
        <v>159</v>
      </c>
      <c r="G156">
        <v>0</v>
      </c>
      <c r="H156" t="s">
        <v>645</v>
      </c>
      <c r="I156" t="s">
        <v>4532</v>
      </c>
      <c r="J156" t="s">
        <v>4533</v>
      </c>
      <c r="K156" t="s">
        <v>4534</v>
      </c>
      <c r="L156" t="s">
        <v>2607</v>
      </c>
      <c r="M156" t="s">
        <v>4535</v>
      </c>
      <c r="N156" t="s">
        <v>637</v>
      </c>
      <c r="O156" t="s">
        <v>646</v>
      </c>
      <c r="P156" t="s">
        <v>26</v>
      </c>
      <c r="Q156" t="s">
        <v>647</v>
      </c>
      <c r="R156" t="s">
        <v>638</v>
      </c>
      <c r="S156" t="s">
        <v>4536</v>
      </c>
      <c r="T156" t="s">
        <v>4535</v>
      </c>
    </row>
    <row r="157" spans="1:20" x14ac:dyDescent="0.25">
      <c r="A157" t="s">
        <v>72</v>
      </c>
      <c r="B157" t="s">
        <v>716</v>
      </c>
      <c r="C157">
        <v>50</v>
      </c>
      <c r="D157">
        <v>1</v>
      </c>
      <c r="E157" t="s">
        <v>4537</v>
      </c>
      <c r="F157">
        <v>50</v>
      </c>
      <c r="G157">
        <v>0</v>
      </c>
      <c r="H157" t="s">
        <v>645</v>
      </c>
      <c r="I157" t="s">
        <v>4538</v>
      </c>
      <c r="J157" t="s">
        <v>4539</v>
      </c>
      <c r="K157" t="s">
        <v>809</v>
      </c>
      <c r="L157" t="s">
        <v>1814</v>
      </c>
      <c r="M157" t="s">
        <v>4540</v>
      </c>
      <c r="N157" t="s">
        <v>637</v>
      </c>
      <c r="O157" t="s">
        <v>646</v>
      </c>
      <c r="P157" t="s">
        <v>26</v>
      </c>
      <c r="Q157" t="s">
        <v>647</v>
      </c>
      <c r="R157" t="s">
        <v>638</v>
      </c>
      <c r="S157" t="s">
        <v>4541</v>
      </c>
      <c r="T157" t="s">
        <v>4540</v>
      </c>
    </row>
    <row r="158" spans="1:20" x14ac:dyDescent="0.25">
      <c r="A158" t="s">
        <v>72</v>
      </c>
      <c r="B158" t="s">
        <v>716</v>
      </c>
      <c r="C158">
        <v>50</v>
      </c>
      <c r="D158">
        <v>1</v>
      </c>
      <c r="E158" t="s">
        <v>4542</v>
      </c>
      <c r="F158">
        <v>50</v>
      </c>
      <c r="G158">
        <v>0</v>
      </c>
      <c r="H158" t="s">
        <v>645</v>
      </c>
      <c r="I158" t="s">
        <v>2855</v>
      </c>
      <c r="J158" t="s">
        <v>4543</v>
      </c>
      <c r="K158" t="s">
        <v>3994</v>
      </c>
      <c r="L158" t="s">
        <v>2625</v>
      </c>
      <c r="M158" t="s">
        <v>4544</v>
      </c>
      <c r="N158" t="s">
        <v>637</v>
      </c>
      <c r="O158" t="s">
        <v>646</v>
      </c>
      <c r="P158" t="s">
        <v>26</v>
      </c>
      <c r="Q158" t="s">
        <v>647</v>
      </c>
      <c r="R158" t="s">
        <v>638</v>
      </c>
      <c r="S158" t="s">
        <v>4545</v>
      </c>
      <c r="T158" t="s">
        <v>4544</v>
      </c>
    </row>
    <row r="159" spans="1:20" x14ac:dyDescent="0.25">
      <c r="A159" t="s">
        <v>147</v>
      </c>
      <c r="B159" t="s">
        <v>148</v>
      </c>
      <c r="C159">
        <v>33.333333333333336</v>
      </c>
      <c r="D159">
        <v>3</v>
      </c>
      <c r="E159" t="s">
        <v>4546</v>
      </c>
      <c r="F159">
        <v>269</v>
      </c>
      <c r="G159">
        <v>10</v>
      </c>
      <c r="H159" t="s">
        <v>645</v>
      </c>
      <c r="I159" t="s">
        <v>4547</v>
      </c>
      <c r="J159" t="s">
        <v>4548</v>
      </c>
      <c r="K159" t="s">
        <v>688</v>
      </c>
      <c r="L159" t="s">
        <v>2664</v>
      </c>
      <c r="M159" t="s">
        <v>4549</v>
      </c>
      <c r="N159" t="s">
        <v>637</v>
      </c>
      <c r="O159" t="s">
        <v>646</v>
      </c>
      <c r="P159" t="s">
        <v>26</v>
      </c>
      <c r="Q159" t="s">
        <v>647</v>
      </c>
      <c r="R159" t="s">
        <v>638</v>
      </c>
      <c r="S159" t="s">
        <v>4550</v>
      </c>
      <c r="T159" t="s">
        <v>4549</v>
      </c>
    </row>
    <row r="160" spans="1:20" x14ac:dyDescent="0.25">
      <c r="A160" t="s">
        <v>239</v>
      </c>
      <c r="B160" t="s">
        <v>245</v>
      </c>
      <c r="C160">
        <v>139</v>
      </c>
      <c r="D160">
        <v>1</v>
      </c>
      <c r="E160" t="s">
        <v>4546</v>
      </c>
      <c r="F160">
        <v>269</v>
      </c>
      <c r="G160">
        <v>10</v>
      </c>
      <c r="H160" t="s">
        <v>645</v>
      </c>
      <c r="I160" t="s">
        <v>4547</v>
      </c>
      <c r="J160" t="s">
        <v>4548</v>
      </c>
      <c r="K160" t="s">
        <v>688</v>
      </c>
      <c r="L160" t="s">
        <v>2664</v>
      </c>
      <c r="M160" t="s">
        <v>4549</v>
      </c>
      <c r="N160" t="s">
        <v>637</v>
      </c>
      <c r="O160" t="s">
        <v>646</v>
      </c>
      <c r="P160" t="s">
        <v>26</v>
      </c>
      <c r="Q160" t="s">
        <v>647</v>
      </c>
      <c r="R160" t="s">
        <v>638</v>
      </c>
      <c r="S160" t="s">
        <v>4550</v>
      </c>
      <c r="T160" t="s">
        <v>4549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161CF-F7B2-4D45-9116-609DA0379ACA}">
  <sheetPr>
    <tabColor rgb="FFFF6699"/>
    <pageSetUpPr fitToPage="1"/>
  </sheetPr>
  <dimension ref="A1:V338"/>
  <sheetViews>
    <sheetView zoomScale="70" zoomScaleNormal="70" workbookViewId="0">
      <pane xSplit="2" ySplit="1" topLeftCell="T11" activePane="bottomRight" state="frozen"/>
      <selection activeCell="Q237" sqref="Q237"/>
      <selection pane="topRight" activeCell="Q237" sqref="Q237"/>
      <selection pane="bottomLeft" activeCell="Q237" sqref="Q237"/>
      <selection pane="bottomRight" activeCell="U308" sqref="U308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617</v>
      </c>
      <c r="C1" t="s">
        <v>618</v>
      </c>
      <c r="D1" t="s">
        <v>1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J1" t="s">
        <v>624</v>
      </c>
      <c r="K1" t="s">
        <v>625</v>
      </c>
      <c r="L1" t="s">
        <v>626</v>
      </c>
      <c r="M1" t="s">
        <v>627</v>
      </c>
      <c r="N1" t="s">
        <v>628</v>
      </c>
      <c r="O1" t="s">
        <v>629</v>
      </c>
      <c r="P1" t="s">
        <v>630</v>
      </c>
      <c r="Q1" t="s">
        <v>631</v>
      </c>
      <c r="R1" t="s">
        <v>2</v>
      </c>
      <c r="S1" t="s">
        <v>632</v>
      </c>
      <c r="T1" t="s">
        <v>633</v>
      </c>
      <c r="U1" s="49" t="s">
        <v>722</v>
      </c>
      <c r="V1" t="s">
        <v>724</v>
      </c>
    </row>
    <row r="2" spans="1:22" x14ac:dyDescent="0.25">
      <c r="A2" t="s">
        <v>240</v>
      </c>
      <c r="B2" t="s">
        <v>2799</v>
      </c>
      <c r="C2">
        <v>96.89</v>
      </c>
      <c r="D2">
        <v>3</v>
      </c>
      <c r="E2" t="s">
        <v>4551</v>
      </c>
      <c r="F2">
        <v>326.92</v>
      </c>
      <c r="G2">
        <v>36.25</v>
      </c>
      <c r="H2" t="s">
        <v>645</v>
      </c>
      <c r="I2" t="s">
        <v>4552</v>
      </c>
      <c r="J2" t="s">
        <v>4553</v>
      </c>
      <c r="K2" t="s">
        <v>2336</v>
      </c>
      <c r="L2" t="s">
        <v>4554</v>
      </c>
      <c r="M2" t="s">
        <v>4555</v>
      </c>
      <c r="N2" t="s">
        <v>637</v>
      </c>
      <c r="O2" t="s">
        <v>664</v>
      </c>
      <c r="P2" t="s">
        <v>23</v>
      </c>
      <c r="Q2" t="s">
        <v>665</v>
      </c>
      <c r="R2" t="s">
        <v>638</v>
      </c>
      <c r="S2" t="s">
        <v>637</v>
      </c>
      <c r="T2" t="s">
        <v>4555</v>
      </c>
      <c r="U2" s="50" t="s">
        <v>147</v>
      </c>
      <c r="V2">
        <v>742</v>
      </c>
    </row>
    <row r="3" spans="1:22" x14ac:dyDescent="0.25">
      <c r="A3" t="s">
        <v>240</v>
      </c>
      <c r="B3" t="s">
        <v>690</v>
      </c>
      <c r="C3">
        <v>96.88</v>
      </c>
      <c r="D3">
        <v>1</v>
      </c>
      <c r="E3" t="s">
        <v>4556</v>
      </c>
      <c r="F3">
        <v>529.17999999999995</v>
      </c>
      <c r="G3">
        <v>44.75</v>
      </c>
      <c r="H3" t="s">
        <v>663</v>
      </c>
      <c r="I3" t="s">
        <v>4552</v>
      </c>
      <c r="J3" t="s">
        <v>4553</v>
      </c>
      <c r="K3" t="s">
        <v>2336</v>
      </c>
      <c r="L3" t="s">
        <v>4554</v>
      </c>
      <c r="M3" t="s">
        <v>4555</v>
      </c>
      <c r="N3" t="s">
        <v>637</v>
      </c>
      <c r="O3" t="s">
        <v>664</v>
      </c>
      <c r="P3" t="s">
        <v>23</v>
      </c>
      <c r="Q3" t="s">
        <v>665</v>
      </c>
      <c r="R3" t="s">
        <v>638</v>
      </c>
      <c r="S3" t="s">
        <v>4557</v>
      </c>
      <c r="T3" t="s">
        <v>4555</v>
      </c>
      <c r="U3" s="51" t="s">
        <v>148</v>
      </c>
      <c r="V3">
        <v>742</v>
      </c>
    </row>
    <row r="4" spans="1:22" x14ac:dyDescent="0.25">
      <c r="A4" t="s">
        <v>240</v>
      </c>
      <c r="B4" t="s">
        <v>690</v>
      </c>
      <c r="C4">
        <v>96.88</v>
      </c>
      <c r="D4">
        <v>1</v>
      </c>
      <c r="E4" t="s">
        <v>4556</v>
      </c>
      <c r="F4">
        <v>529.17999999999995</v>
      </c>
      <c r="G4">
        <v>44.75</v>
      </c>
      <c r="H4" t="s">
        <v>663</v>
      </c>
      <c r="I4" t="s">
        <v>4552</v>
      </c>
      <c r="J4" t="s">
        <v>4553</v>
      </c>
      <c r="K4" t="s">
        <v>2336</v>
      </c>
      <c r="L4" t="s">
        <v>4554</v>
      </c>
      <c r="M4" t="s">
        <v>4555</v>
      </c>
      <c r="N4" t="s">
        <v>637</v>
      </c>
      <c r="O4" t="s">
        <v>664</v>
      </c>
      <c r="P4" t="s">
        <v>23</v>
      </c>
      <c r="Q4" t="s">
        <v>665</v>
      </c>
      <c r="R4" t="s">
        <v>638</v>
      </c>
      <c r="S4" t="s">
        <v>4557</v>
      </c>
      <c r="T4" t="s">
        <v>4555</v>
      </c>
      <c r="U4" s="50" t="s">
        <v>99</v>
      </c>
      <c r="V4">
        <v>70</v>
      </c>
    </row>
    <row r="5" spans="1:22" x14ac:dyDescent="0.25">
      <c r="A5" t="s">
        <v>240</v>
      </c>
      <c r="B5" t="s">
        <v>690</v>
      </c>
      <c r="C5">
        <v>96.89</v>
      </c>
      <c r="D5">
        <v>3</v>
      </c>
      <c r="E5" t="s">
        <v>4556</v>
      </c>
      <c r="F5">
        <v>529.17999999999995</v>
      </c>
      <c r="G5">
        <v>44.75</v>
      </c>
      <c r="H5" t="s">
        <v>663</v>
      </c>
      <c r="I5" t="s">
        <v>4552</v>
      </c>
      <c r="J5" t="s">
        <v>4553</v>
      </c>
      <c r="K5" t="s">
        <v>2336</v>
      </c>
      <c r="L5" t="s">
        <v>4554</v>
      </c>
      <c r="M5" t="s">
        <v>4555</v>
      </c>
      <c r="N5" t="s">
        <v>637</v>
      </c>
      <c r="O5" t="s">
        <v>664</v>
      </c>
      <c r="P5" t="s">
        <v>23</v>
      </c>
      <c r="Q5" t="s">
        <v>665</v>
      </c>
      <c r="R5" t="s">
        <v>638</v>
      </c>
      <c r="S5" t="s">
        <v>4557</v>
      </c>
      <c r="T5" t="s">
        <v>4555</v>
      </c>
      <c r="U5" s="51" t="s">
        <v>100</v>
      </c>
      <c r="V5">
        <v>70</v>
      </c>
    </row>
    <row r="6" spans="1:22" x14ac:dyDescent="0.25">
      <c r="A6" t="s">
        <v>22</v>
      </c>
      <c r="B6" t="s">
        <v>27</v>
      </c>
      <c r="C6">
        <v>66.333333333333329</v>
      </c>
      <c r="D6">
        <v>3</v>
      </c>
      <c r="E6" t="s">
        <v>4558</v>
      </c>
      <c r="F6">
        <v>197</v>
      </c>
      <c r="G6">
        <v>0</v>
      </c>
      <c r="H6" t="s">
        <v>636</v>
      </c>
      <c r="I6" t="s">
        <v>4559</v>
      </c>
      <c r="J6" t="s">
        <v>681</v>
      </c>
      <c r="K6" t="s">
        <v>637</v>
      </c>
      <c r="L6" t="s">
        <v>638</v>
      </c>
      <c r="M6" t="s">
        <v>4555</v>
      </c>
      <c r="N6" t="s">
        <v>637</v>
      </c>
      <c r="O6" t="s">
        <v>639</v>
      </c>
      <c r="P6" t="s">
        <v>5</v>
      </c>
      <c r="Q6" t="s">
        <v>640</v>
      </c>
      <c r="R6" t="s">
        <v>638</v>
      </c>
      <c r="S6" t="s">
        <v>4560</v>
      </c>
      <c r="T6" t="s">
        <v>4555</v>
      </c>
      <c r="U6" s="50" t="s">
        <v>22</v>
      </c>
      <c r="V6">
        <v>141</v>
      </c>
    </row>
    <row r="7" spans="1:22" x14ac:dyDescent="0.25">
      <c r="A7" t="s">
        <v>147</v>
      </c>
      <c r="B7" t="s">
        <v>148</v>
      </c>
      <c r="C7">
        <v>50</v>
      </c>
      <c r="D7">
        <v>6</v>
      </c>
      <c r="E7" t="s">
        <v>4561</v>
      </c>
      <c r="F7">
        <v>200</v>
      </c>
      <c r="G7">
        <v>0</v>
      </c>
      <c r="H7" t="s">
        <v>636</v>
      </c>
      <c r="I7" t="s">
        <v>4559</v>
      </c>
      <c r="J7" t="s">
        <v>658</v>
      </c>
      <c r="K7" t="s">
        <v>637</v>
      </c>
      <c r="L7" t="s">
        <v>638</v>
      </c>
      <c r="M7" t="s">
        <v>4562</v>
      </c>
      <c r="N7" t="s">
        <v>637</v>
      </c>
      <c r="O7" t="s">
        <v>656</v>
      </c>
      <c r="P7" t="s">
        <v>5</v>
      </c>
      <c r="Q7" t="s">
        <v>644</v>
      </c>
      <c r="R7" t="s">
        <v>638</v>
      </c>
      <c r="S7" t="s">
        <v>4563</v>
      </c>
      <c r="T7" t="s">
        <v>4562</v>
      </c>
      <c r="U7" s="51" t="s">
        <v>4578</v>
      </c>
      <c r="V7">
        <v>6</v>
      </c>
    </row>
    <row r="8" spans="1:22" x14ac:dyDescent="0.25">
      <c r="A8" t="s">
        <v>14</v>
      </c>
      <c r="B8" t="s">
        <v>15</v>
      </c>
      <c r="C8">
        <v>57</v>
      </c>
      <c r="D8">
        <v>1</v>
      </c>
      <c r="E8" t="s">
        <v>4564</v>
      </c>
      <c r="F8">
        <v>57</v>
      </c>
      <c r="G8">
        <v>0</v>
      </c>
      <c r="H8" t="s">
        <v>645</v>
      </c>
      <c r="I8" t="s">
        <v>4565</v>
      </c>
      <c r="J8" t="s">
        <v>4566</v>
      </c>
      <c r="K8" t="s">
        <v>2336</v>
      </c>
      <c r="L8" t="s">
        <v>2542</v>
      </c>
      <c r="M8" t="s">
        <v>4567</v>
      </c>
      <c r="N8" t="s">
        <v>637</v>
      </c>
      <c r="O8" t="s">
        <v>646</v>
      </c>
      <c r="P8" t="s">
        <v>26</v>
      </c>
      <c r="Q8" t="s">
        <v>647</v>
      </c>
      <c r="R8" t="s">
        <v>638</v>
      </c>
      <c r="S8" t="s">
        <v>4568</v>
      </c>
      <c r="T8" t="s">
        <v>4567</v>
      </c>
      <c r="U8" s="51" t="s">
        <v>213</v>
      </c>
      <c r="V8">
        <v>9</v>
      </c>
    </row>
    <row r="9" spans="1:22" x14ac:dyDescent="0.25">
      <c r="A9" t="s">
        <v>147</v>
      </c>
      <c r="B9" t="s">
        <v>148</v>
      </c>
      <c r="C9">
        <v>65</v>
      </c>
      <c r="D9">
        <v>9</v>
      </c>
      <c r="E9" t="s">
        <v>4569</v>
      </c>
      <c r="F9">
        <v>272.08999999999997</v>
      </c>
      <c r="G9">
        <v>0</v>
      </c>
      <c r="H9" t="s">
        <v>636</v>
      </c>
      <c r="I9" t="s">
        <v>4570</v>
      </c>
      <c r="J9" t="s">
        <v>2080</v>
      </c>
      <c r="K9" t="s">
        <v>637</v>
      </c>
      <c r="L9" t="s">
        <v>638</v>
      </c>
      <c r="M9" t="s">
        <v>4571</v>
      </c>
      <c r="N9" t="s">
        <v>637</v>
      </c>
      <c r="O9" t="s">
        <v>643</v>
      </c>
      <c r="P9" t="s">
        <v>5</v>
      </c>
      <c r="Q9" t="s">
        <v>644</v>
      </c>
      <c r="R9" t="s">
        <v>638</v>
      </c>
      <c r="S9" t="s">
        <v>637</v>
      </c>
      <c r="T9" t="s">
        <v>4571</v>
      </c>
      <c r="U9" s="51" t="s">
        <v>27</v>
      </c>
      <c r="V9">
        <v>126</v>
      </c>
    </row>
    <row r="10" spans="1:22" x14ac:dyDescent="0.25">
      <c r="A10" t="s">
        <v>147</v>
      </c>
      <c r="B10" t="s">
        <v>148</v>
      </c>
      <c r="C10">
        <v>50</v>
      </c>
      <c r="D10">
        <v>6</v>
      </c>
      <c r="E10" t="s">
        <v>4572</v>
      </c>
      <c r="F10">
        <v>823.84</v>
      </c>
      <c r="G10">
        <v>37</v>
      </c>
      <c r="H10" t="s">
        <v>645</v>
      </c>
      <c r="I10" t="s">
        <v>4573</v>
      </c>
      <c r="J10" t="s">
        <v>4574</v>
      </c>
      <c r="K10" t="s">
        <v>4575</v>
      </c>
      <c r="L10" t="s">
        <v>4576</v>
      </c>
      <c r="M10" t="s">
        <v>4577</v>
      </c>
      <c r="N10" t="s">
        <v>637</v>
      </c>
      <c r="O10" t="s">
        <v>664</v>
      </c>
      <c r="P10" t="s">
        <v>23</v>
      </c>
      <c r="Q10" t="s">
        <v>665</v>
      </c>
      <c r="R10" t="s">
        <v>638</v>
      </c>
      <c r="S10" t="s">
        <v>637</v>
      </c>
      <c r="T10" t="s">
        <v>4577</v>
      </c>
      <c r="U10" s="50" t="s">
        <v>18</v>
      </c>
      <c r="V10">
        <v>220</v>
      </c>
    </row>
    <row r="11" spans="1:22" x14ac:dyDescent="0.25">
      <c r="A11" t="s">
        <v>22</v>
      </c>
      <c r="B11" t="s">
        <v>4578</v>
      </c>
      <c r="C11">
        <v>80.75</v>
      </c>
      <c r="D11">
        <v>3</v>
      </c>
      <c r="E11" t="s">
        <v>4572</v>
      </c>
      <c r="F11">
        <v>823.84</v>
      </c>
      <c r="G11">
        <v>37</v>
      </c>
      <c r="H11" t="s">
        <v>645</v>
      </c>
      <c r="I11" t="s">
        <v>4573</v>
      </c>
      <c r="J11" t="s">
        <v>4574</v>
      </c>
      <c r="K11" t="s">
        <v>4575</v>
      </c>
      <c r="L11" t="s">
        <v>4576</v>
      </c>
      <c r="M11" t="s">
        <v>4577</v>
      </c>
      <c r="N11" t="s">
        <v>637</v>
      </c>
      <c r="O11" t="s">
        <v>664</v>
      </c>
      <c r="P11" t="s">
        <v>23</v>
      </c>
      <c r="Q11" t="s">
        <v>665</v>
      </c>
      <c r="R11" t="s">
        <v>638</v>
      </c>
      <c r="S11" t="s">
        <v>637</v>
      </c>
      <c r="T11" t="s">
        <v>4577</v>
      </c>
      <c r="U11" s="51" t="s">
        <v>19</v>
      </c>
      <c r="V11">
        <v>220</v>
      </c>
    </row>
    <row r="12" spans="1:22" x14ac:dyDescent="0.25">
      <c r="A12" t="s">
        <v>239</v>
      </c>
      <c r="B12" t="s">
        <v>2799</v>
      </c>
      <c r="C12">
        <v>103.55</v>
      </c>
      <c r="D12">
        <v>2</v>
      </c>
      <c r="E12" t="s">
        <v>4572</v>
      </c>
      <c r="F12">
        <v>823.84</v>
      </c>
      <c r="G12">
        <v>37</v>
      </c>
      <c r="H12" t="s">
        <v>645</v>
      </c>
      <c r="I12" t="s">
        <v>4573</v>
      </c>
      <c r="J12" t="s">
        <v>4574</v>
      </c>
      <c r="K12" t="s">
        <v>4575</v>
      </c>
      <c r="L12" t="s">
        <v>4576</v>
      </c>
      <c r="M12" t="s">
        <v>4577</v>
      </c>
      <c r="N12" t="s">
        <v>637</v>
      </c>
      <c r="O12" t="s">
        <v>664</v>
      </c>
      <c r="P12" t="s">
        <v>23</v>
      </c>
      <c r="Q12" t="s">
        <v>665</v>
      </c>
      <c r="R12" t="s">
        <v>638</v>
      </c>
      <c r="S12" t="s">
        <v>637</v>
      </c>
      <c r="T12" t="s">
        <v>4577</v>
      </c>
      <c r="U12" s="50" t="s">
        <v>101</v>
      </c>
      <c r="V12">
        <v>7</v>
      </c>
    </row>
    <row r="13" spans="1:22" x14ac:dyDescent="0.25">
      <c r="A13" t="s">
        <v>240</v>
      </c>
      <c r="B13" t="s">
        <v>2799</v>
      </c>
      <c r="C13">
        <v>103.55</v>
      </c>
      <c r="D13">
        <v>1</v>
      </c>
      <c r="E13" t="s">
        <v>4572</v>
      </c>
      <c r="F13">
        <v>823.84</v>
      </c>
      <c r="G13">
        <v>37</v>
      </c>
      <c r="H13" t="s">
        <v>645</v>
      </c>
      <c r="I13" t="s">
        <v>4573</v>
      </c>
      <c r="J13" t="s">
        <v>4574</v>
      </c>
      <c r="K13" t="s">
        <v>4575</v>
      </c>
      <c r="L13" t="s">
        <v>4576</v>
      </c>
      <c r="M13" t="s">
        <v>4577</v>
      </c>
      <c r="N13" t="s">
        <v>637</v>
      </c>
      <c r="O13" t="s">
        <v>664</v>
      </c>
      <c r="P13" t="s">
        <v>23</v>
      </c>
      <c r="Q13" t="s">
        <v>665</v>
      </c>
      <c r="R13" t="s">
        <v>638</v>
      </c>
      <c r="S13" t="s">
        <v>637</v>
      </c>
      <c r="T13" t="s">
        <v>4577</v>
      </c>
      <c r="U13" s="51" t="s">
        <v>2139</v>
      </c>
      <c r="V13">
        <v>2</v>
      </c>
    </row>
    <row r="14" spans="1:22" x14ac:dyDescent="0.25">
      <c r="A14" t="s">
        <v>147</v>
      </c>
      <c r="B14" t="s">
        <v>148</v>
      </c>
      <c r="C14">
        <v>50</v>
      </c>
      <c r="D14">
        <v>6</v>
      </c>
      <c r="E14" t="s">
        <v>4579</v>
      </c>
      <c r="F14">
        <v>200</v>
      </c>
      <c r="G14">
        <v>0</v>
      </c>
      <c r="H14" t="s">
        <v>636</v>
      </c>
      <c r="I14" t="s">
        <v>1857</v>
      </c>
      <c r="J14" t="s">
        <v>678</v>
      </c>
      <c r="K14" t="s">
        <v>637</v>
      </c>
      <c r="L14" t="s">
        <v>638</v>
      </c>
      <c r="M14" t="s">
        <v>4580</v>
      </c>
      <c r="N14" t="s">
        <v>637</v>
      </c>
      <c r="O14" t="s">
        <v>639</v>
      </c>
      <c r="P14" t="s">
        <v>5</v>
      </c>
      <c r="Q14" t="s">
        <v>640</v>
      </c>
      <c r="R14" t="s">
        <v>638</v>
      </c>
      <c r="S14" t="s">
        <v>637</v>
      </c>
      <c r="T14" t="s">
        <v>4580</v>
      </c>
      <c r="U14" s="51" t="s">
        <v>74</v>
      </c>
      <c r="V14">
        <v>5</v>
      </c>
    </row>
    <row r="15" spans="1:22" x14ac:dyDescent="0.25">
      <c r="A15" t="s">
        <v>14</v>
      </c>
      <c r="B15" t="s">
        <v>15</v>
      </c>
      <c r="C15">
        <v>54.5</v>
      </c>
      <c r="D15">
        <v>2</v>
      </c>
      <c r="E15" t="s">
        <v>4581</v>
      </c>
      <c r="F15">
        <v>200.25</v>
      </c>
      <c r="G15">
        <v>9</v>
      </c>
      <c r="H15" t="s">
        <v>645</v>
      </c>
      <c r="I15" t="s">
        <v>4582</v>
      </c>
      <c r="J15" t="s">
        <v>4583</v>
      </c>
      <c r="K15" t="s">
        <v>815</v>
      </c>
      <c r="L15" t="s">
        <v>4584</v>
      </c>
      <c r="M15" t="s">
        <v>4585</v>
      </c>
      <c r="N15" t="s">
        <v>637</v>
      </c>
      <c r="O15" t="s">
        <v>664</v>
      </c>
      <c r="P15" t="s">
        <v>23</v>
      </c>
      <c r="Q15" t="s">
        <v>665</v>
      </c>
      <c r="R15" t="s">
        <v>638</v>
      </c>
      <c r="S15" t="s">
        <v>4586</v>
      </c>
      <c r="T15" t="s">
        <v>4585</v>
      </c>
      <c r="U15" s="50" t="s">
        <v>72</v>
      </c>
      <c r="V15">
        <v>8</v>
      </c>
    </row>
    <row r="16" spans="1:22" x14ac:dyDescent="0.25">
      <c r="A16" t="s">
        <v>14</v>
      </c>
      <c r="B16" t="s">
        <v>15</v>
      </c>
      <c r="C16">
        <v>54.5</v>
      </c>
      <c r="D16">
        <v>2</v>
      </c>
      <c r="E16" t="s">
        <v>4581</v>
      </c>
      <c r="F16">
        <v>200.25</v>
      </c>
      <c r="G16">
        <v>9</v>
      </c>
      <c r="H16" t="s">
        <v>645</v>
      </c>
      <c r="I16" t="s">
        <v>4582</v>
      </c>
      <c r="J16" t="s">
        <v>4583</v>
      </c>
      <c r="K16" t="s">
        <v>815</v>
      </c>
      <c r="L16" t="s">
        <v>4584</v>
      </c>
      <c r="M16" t="s">
        <v>4585</v>
      </c>
      <c r="N16" t="s">
        <v>637</v>
      </c>
      <c r="O16" t="s">
        <v>664</v>
      </c>
      <c r="P16" t="s">
        <v>23</v>
      </c>
      <c r="Q16" t="s">
        <v>665</v>
      </c>
      <c r="R16" t="s">
        <v>638</v>
      </c>
      <c r="S16" t="s">
        <v>4586</v>
      </c>
      <c r="T16" t="s">
        <v>4585</v>
      </c>
      <c r="U16" s="51" t="s">
        <v>108</v>
      </c>
      <c r="V16">
        <v>8</v>
      </c>
    </row>
    <row r="17" spans="1:22" x14ac:dyDescent="0.25">
      <c r="A17" t="s">
        <v>14</v>
      </c>
      <c r="B17" t="s">
        <v>15</v>
      </c>
      <c r="C17">
        <v>54.5</v>
      </c>
      <c r="D17">
        <v>2</v>
      </c>
      <c r="E17" t="s">
        <v>4581</v>
      </c>
      <c r="F17">
        <v>200.25</v>
      </c>
      <c r="G17">
        <v>9</v>
      </c>
      <c r="H17" t="s">
        <v>645</v>
      </c>
      <c r="I17" t="s">
        <v>4582</v>
      </c>
      <c r="J17" t="s">
        <v>4583</v>
      </c>
      <c r="K17" t="s">
        <v>815</v>
      </c>
      <c r="L17" t="s">
        <v>4584</v>
      </c>
      <c r="M17" t="s">
        <v>4585</v>
      </c>
      <c r="N17" t="s">
        <v>637</v>
      </c>
      <c r="O17" t="s">
        <v>664</v>
      </c>
      <c r="P17" t="s">
        <v>23</v>
      </c>
      <c r="Q17" t="s">
        <v>665</v>
      </c>
      <c r="R17" t="s">
        <v>638</v>
      </c>
      <c r="S17" t="s">
        <v>4586</v>
      </c>
      <c r="T17" t="s">
        <v>4585</v>
      </c>
      <c r="U17" s="50" t="s">
        <v>14</v>
      </c>
      <c r="V17">
        <v>10</v>
      </c>
    </row>
    <row r="18" spans="1:22" x14ac:dyDescent="0.25">
      <c r="A18" t="s">
        <v>22</v>
      </c>
      <c r="B18" t="s">
        <v>213</v>
      </c>
      <c r="C18">
        <v>60</v>
      </c>
      <c r="D18">
        <v>1</v>
      </c>
      <c r="E18" t="s">
        <v>4587</v>
      </c>
      <c r="F18">
        <v>67</v>
      </c>
      <c r="G18">
        <v>7</v>
      </c>
      <c r="H18" t="s">
        <v>663</v>
      </c>
      <c r="I18" t="s">
        <v>4588</v>
      </c>
      <c r="J18" t="s">
        <v>4589</v>
      </c>
      <c r="K18" t="s">
        <v>3857</v>
      </c>
      <c r="L18" t="s">
        <v>4590</v>
      </c>
      <c r="M18" t="s">
        <v>4591</v>
      </c>
      <c r="N18" t="s">
        <v>637</v>
      </c>
      <c r="O18" t="s">
        <v>664</v>
      </c>
      <c r="P18" t="s">
        <v>23</v>
      </c>
      <c r="Q18" t="s">
        <v>665</v>
      </c>
      <c r="R18" t="s">
        <v>638</v>
      </c>
      <c r="S18" t="s">
        <v>637</v>
      </c>
      <c r="T18" t="s">
        <v>4591</v>
      </c>
      <c r="U18" s="51" t="s">
        <v>15</v>
      </c>
      <c r="V18">
        <v>10</v>
      </c>
    </row>
    <row r="19" spans="1:22" x14ac:dyDescent="0.25">
      <c r="A19" t="s">
        <v>147</v>
      </c>
      <c r="B19" t="s">
        <v>148</v>
      </c>
      <c r="C19">
        <v>50</v>
      </c>
      <c r="D19">
        <v>6</v>
      </c>
      <c r="E19" t="s">
        <v>4592</v>
      </c>
      <c r="F19">
        <v>200</v>
      </c>
      <c r="G19">
        <v>0</v>
      </c>
      <c r="H19" t="s">
        <v>636</v>
      </c>
      <c r="I19" t="s">
        <v>4593</v>
      </c>
      <c r="J19" t="s">
        <v>680</v>
      </c>
      <c r="K19" t="s">
        <v>637</v>
      </c>
      <c r="L19" t="s">
        <v>638</v>
      </c>
      <c r="M19" t="s">
        <v>4594</v>
      </c>
      <c r="N19" t="s">
        <v>637</v>
      </c>
      <c r="O19" t="s">
        <v>639</v>
      </c>
      <c r="P19" t="s">
        <v>5</v>
      </c>
      <c r="Q19" t="s">
        <v>640</v>
      </c>
      <c r="R19" t="s">
        <v>638</v>
      </c>
      <c r="S19" t="s">
        <v>637</v>
      </c>
      <c r="T19" t="s">
        <v>4595</v>
      </c>
      <c r="U19" s="50" t="s">
        <v>10</v>
      </c>
      <c r="V19">
        <v>5</v>
      </c>
    </row>
    <row r="20" spans="1:22" x14ac:dyDescent="0.25">
      <c r="A20" t="s">
        <v>22</v>
      </c>
      <c r="B20" t="s">
        <v>27</v>
      </c>
      <c r="C20">
        <v>66.333333333333329</v>
      </c>
      <c r="D20">
        <v>3</v>
      </c>
      <c r="E20" t="s">
        <v>4596</v>
      </c>
      <c r="F20">
        <v>197</v>
      </c>
      <c r="G20">
        <v>0</v>
      </c>
      <c r="H20" t="s">
        <v>636</v>
      </c>
      <c r="I20" t="s">
        <v>4597</v>
      </c>
      <c r="J20" t="s">
        <v>3029</v>
      </c>
      <c r="K20" t="s">
        <v>637</v>
      </c>
      <c r="L20" t="s">
        <v>638</v>
      </c>
      <c r="M20" t="s">
        <v>4598</v>
      </c>
      <c r="N20" t="s">
        <v>637</v>
      </c>
      <c r="O20" t="s">
        <v>639</v>
      </c>
      <c r="P20" t="s">
        <v>5</v>
      </c>
      <c r="Q20" t="s">
        <v>640</v>
      </c>
      <c r="R20" t="s">
        <v>638</v>
      </c>
      <c r="S20" t="s">
        <v>4599</v>
      </c>
      <c r="T20" t="s">
        <v>4600</v>
      </c>
      <c r="U20" s="51" t="s">
        <v>11</v>
      </c>
      <c r="V20">
        <v>5</v>
      </c>
    </row>
    <row r="21" spans="1:22" x14ac:dyDescent="0.25">
      <c r="A21" t="s">
        <v>147</v>
      </c>
      <c r="B21" t="s">
        <v>148</v>
      </c>
      <c r="C21">
        <v>33.333333333333336</v>
      </c>
      <c r="D21">
        <v>3</v>
      </c>
      <c r="E21" t="s">
        <v>4601</v>
      </c>
      <c r="F21">
        <v>120</v>
      </c>
      <c r="G21">
        <v>0</v>
      </c>
      <c r="H21" t="s">
        <v>645</v>
      </c>
      <c r="I21" t="s">
        <v>755</v>
      </c>
      <c r="J21" t="s">
        <v>4602</v>
      </c>
      <c r="K21" t="s">
        <v>4603</v>
      </c>
      <c r="L21" t="s">
        <v>786</v>
      </c>
      <c r="M21" t="s">
        <v>4604</v>
      </c>
      <c r="N21" t="s">
        <v>637</v>
      </c>
      <c r="O21" t="s">
        <v>646</v>
      </c>
      <c r="P21" t="s">
        <v>26</v>
      </c>
      <c r="Q21" t="s">
        <v>647</v>
      </c>
      <c r="R21" t="s">
        <v>638</v>
      </c>
      <c r="S21" t="s">
        <v>4605</v>
      </c>
      <c r="T21" t="s">
        <v>4604</v>
      </c>
      <c r="U21" s="50" t="s">
        <v>239</v>
      </c>
      <c r="V21">
        <v>26</v>
      </c>
    </row>
    <row r="22" spans="1:22" x14ac:dyDescent="0.25">
      <c r="A22" t="s">
        <v>600</v>
      </c>
      <c r="B22" t="s">
        <v>601</v>
      </c>
      <c r="C22">
        <v>139</v>
      </c>
      <c r="D22">
        <v>1</v>
      </c>
      <c r="E22" t="s">
        <v>4606</v>
      </c>
      <c r="F22">
        <v>278</v>
      </c>
      <c r="G22">
        <v>0</v>
      </c>
      <c r="H22" t="s">
        <v>645</v>
      </c>
      <c r="I22" t="s">
        <v>803</v>
      </c>
      <c r="J22" t="s">
        <v>4607</v>
      </c>
      <c r="K22" t="s">
        <v>4608</v>
      </c>
      <c r="L22" t="s">
        <v>4609</v>
      </c>
      <c r="M22" t="s">
        <v>4610</v>
      </c>
      <c r="N22" t="s">
        <v>637</v>
      </c>
      <c r="O22" t="s">
        <v>646</v>
      </c>
      <c r="P22" t="s">
        <v>26</v>
      </c>
      <c r="Q22" t="s">
        <v>647</v>
      </c>
      <c r="R22" t="s">
        <v>638</v>
      </c>
      <c r="S22" t="s">
        <v>4611</v>
      </c>
      <c r="T22" t="s">
        <v>4612</v>
      </c>
      <c r="U22" s="51" t="s">
        <v>245</v>
      </c>
      <c r="V22">
        <v>19</v>
      </c>
    </row>
    <row r="23" spans="1:22" x14ac:dyDescent="0.25">
      <c r="A23" t="s">
        <v>240</v>
      </c>
      <c r="B23" t="s">
        <v>246</v>
      </c>
      <c r="C23">
        <v>139</v>
      </c>
      <c r="D23">
        <v>1</v>
      </c>
      <c r="E23" t="s">
        <v>4606</v>
      </c>
      <c r="F23">
        <v>278</v>
      </c>
      <c r="G23">
        <v>0</v>
      </c>
      <c r="H23" t="s">
        <v>645</v>
      </c>
      <c r="I23" t="s">
        <v>803</v>
      </c>
      <c r="J23" t="s">
        <v>4607</v>
      </c>
      <c r="K23" t="s">
        <v>4608</v>
      </c>
      <c r="L23" t="s">
        <v>4609</v>
      </c>
      <c r="M23" t="s">
        <v>4610</v>
      </c>
      <c r="N23" t="s">
        <v>637</v>
      </c>
      <c r="O23" t="s">
        <v>646</v>
      </c>
      <c r="P23" t="s">
        <v>26</v>
      </c>
      <c r="Q23" t="s">
        <v>647</v>
      </c>
      <c r="R23" t="s">
        <v>638</v>
      </c>
      <c r="S23" t="s">
        <v>4611</v>
      </c>
      <c r="T23" t="s">
        <v>4612</v>
      </c>
      <c r="U23" s="51" t="s">
        <v>2799</v>
      </c>
      <c r="V23">
        <v>4</v>
      </c>
    </row>
    <row r="24" spans="1:22" x14ac:dyDescent="0.25">
      <c r="A24" t="s">
        <v>516</v>
      </c>
      <c r="B24" t="s">
        <v>120</v>
      </c>
      <c r="C24">
        <v>71</v>
      </c>
      <c r="D24">
        <v>1</v>
      </c>
      <c r="E24" t="s">
        <v>4613</v>
      </c>
      <c r="F24">
        <v>108</v>
      </c>
      <c r="G24">
        <v>37</v>
      </c>
      <c r="H24" t="s">
        <v>645</v>
      </c>
      <c r="I24" t="s">
        <v>4614</v>
      </c>
      <c r="J24" t="s">
        <v>4615</v>
      </c>
      <c r="K24" t="s">
        <v>4616</v>
      </c>
      <c r="L24" t="s">
        <v>2224</v>
      </c>
      <c r="M24" t="s">
        <v>4617</v>
      </c>
      <c r="N24" t="s">
        <v>637</v>
      </c>
      <c r="O24" t="s">
        <v>646</v>
      </c>
      <c r="P24" t="s">
        <v>26</v>
      </c>
      <c r="Q24" t="s">
        <v>647</v>
      </c>
      <c r="R24" t="s">
        <v>638</v>
      </c>
      <c r="S24" t="s">
        <v>4618</v>
      </c>
      <c r="T24" t="s">
        <v>4619</v>
      </c>
      <c r="U24" s="51" t="s">
        <v>690</v>
      </c>
      <c r="V24">
        <v>3</v>
      </c>
    </row>
    <row r="25" spans="1:22" x14ac:dyDescent="0.25">
      <c r="A25" t="s">
        <v>516</v>
      </c>
      <c r="B25" t="s">
        <v>120</v>
      </c>
      <c r="C25">
        <v>71</v>
      </c>
      <c r="D25">
        <v>1</v>
      </c>
      <c r="E25" t="s">
        <v>4620</v>
      </c>
      <c r="F25">
        <v>108</v>
      </c>
      <c r="G25">
        <v>37</v>
      </c>
      <c r="H25" t="s">
        <v>645</v>
      </c>
      <c r="I25" t="s">
        <v>4614</v>
      </c>
      <c r="J25" t="s">
        <v>4615</v>
      </c>
      <c r="K25" t="s">
        <v>4616</v>
      </c>
      <c r="L25" t="s">
        <v>2224</v>
      </c>
      <c r="M25" t="s">
        <v>4617</v>
      </c>
      <c r="N25" t="s">
        <v>637</v>
      </c>
      <c r="O25" t="s">
        <v>646</v>
      </c>
      <c r="P25" t="s">
        <v>26</v>
      </c>
      <c r="Q25" t="s">
        <v>647</v>
      </c>
      <c r="R25" t="s">
        <v>638</v>
      </c>
      <c r="S25" t="s">
        <v>4621</v>
      </c>
      <c r="T25" t="s">
        <v>4619</v>
      </c>
      <c r="U25" s="50" t="s">
        <v>240</v>
      </c>
      <c r="V25">
        <v>18</v>
      </c>
    </row>
    <row r="26" spans="1:22" x14ac:dyDescent="0.25">
      <c r="A26" t="s">
        <v>516</v>
      </c>
      <c r="B26" t="s">
        <v>120</v>
      </c>
      <c r="C26">
        <v>71</v>
      </c>
      <c r="D26">
        <v>1</v>
      </c>
      <c r="E26" t="s">
        <v>4622</v>
      </c>
      <c r="F26">
        <v>108</v>
      </c>
      <c r="G26">
        <v>37</v>
      </c>
      <c r="H26" t="s">
        <v>645</v>
      </c>
      <c r="I26" t="s">
        <v>4614</v>
      </c>
      <c r="J26" t="s">
        <v>4615</v>
      </c>
      <c r="K26" t="s">
        <v>4616</v>
      </c>
      <c r="L26" t="s">
        <v>2224</v>
      </c>
      <c r="M26" t="s">
        <v>4623</v>
      </c>
      <c r="N26" t="s">
        <v>637</v>
      </c>
      <c r="O26" t="s">
        <v>646</v>
      </c>
      <c r="P26" t="s">
        <v>26</v>
      </c>
      <c r="Q26" t="s">
        <v>647</v>
      </c>
      <c r="R26" t="s">
        <v>638</v>
      </c>
      <c r="S26" t="s">
        <v>4624</v>
      </c>
      <c r="T26" t="s">
        <v>4625</v>
      </c>
      <c r="U26" s="51" t="s">
        <v>246</v>
      </c>
      <c r="V26">
        <v>9</v>
      </c>
    </row>
    <row r="27" spans="1:22" x14ac:dyDescent="0.25">
      <c r="A27" t="s">
        <v>516</v>
      </c>
      <c r="B27" t="s">
        <v>120</v>
      </c>
      <c r="C27">
        <v>71</v>
      </c>
      <c r="D27">
        <v>1</v>
      </c>
      <c r="E27" t="s">
        <v>4626</v>
      </c>
      <c r="F27">
        <v>108</v>
      </c>
      <c r="G27">
        <v>37</v>
      </c>
      <c r="H27" t="s">
        <v>645</v>
      </c>
      <c r="I27" t="s">
        <v>4614</v>
      </c>
      <c r="J27" t="s">
        <v>4615</v>
      </c>
      <c r="K27" t="s">
        <v>4616</v>
      </c>
      <c r="L27" t="s">
        <v>2224</v>
      </c>
      <c r="M27" t="s">
        <v>4627</v>
      </c>
      <c r="N27" t="s">
        <v>637</v>
      </c>
      <c r="O27" t="s">
        <v>646</v>
      </c>
      <c r="P27" t="s">
        <v>26</v>
      </c>
      <c r="Q27" t="s">
        <v>647</v>
      </c>
      <c r="R27" t="s">
        <v>638</v>
      </c>
      <c r="S27" t="s">
        <v>4628</v>
      </c>
      <c r="T27" t="s">
        <v>4629</v>
      </c>
      <c r="U27" s="51" t="s">
        <v>2799</v>
      </c>
      <c r="V27">
        <v>4</v>
      </c>
    </row>
    <row r="28" spans="1:22" x14ac:dyDescent="0.25">
      <c r="A28" t="s">
        <v>147</v>
      </c>
      <c r="B28" t="s">
        <v>148</v>
      </c>
      <c r="C28">
        <v>33.333333333333336</v>
      </c>
      <c r="D28">
        <v>3</v>
      </c>
      <c r="E28" t="s">
        <v>4630</v>
      </c>
      <c r="F28">
        <v>219</v>
      </c>
      <c r="G28">
        <v>0</v>
      </c>
      <c r="H28" t="s">
        <v>645</v>
      </c>
      <c r="I28" t="s">
        <v>4631</v>
      </c>
      <c r="J28" t="s">
        <v>4632</v>
      </c>
      <c r="K28" t="s">
        <v>828</v>
      </c>
      <c r="L28" t="s">
        <v>786</v>
      </c>
      <c r="M28" t="s">
        <v>4633</v>
      </c>
      <c r="N28" t="s">
        <v>637</v>
      </c>
      <c r="O28" t="s">
        <v>646</v>
      </c>
      <c r="P28" t="s">
        <v>26</v>
      </c>
      <c r="Q28" t="s">
        <v>647</v>
      </c>
      <c r="R28" t="s">
        <v>638</v>
      </c>
      <c r="S28" t="s">
        <v>637</v>
      </c>
      <c r="T28" t="s">
        <v>4633</v>
      </c>
      <c r="U28" s="51" t="s">
        <v>690</v>
      </c>
      <c r="V28">
        <v>5</v>
      </c>
    </row>
    <row r="29" spans="1:22" x14ac:dyDescent="0.25">
      <c r="A29" t="s">
        <v>22</v>
      </c>
      <c r="B29" t="s">
        <v>27</v>
      </c>
      <c r="C29">
        <v>99</v>
      </c>
      <c r="D29">
        <v>1</v>
      </c>
      <c r="E29" t="s">
        <v>4630</v>
      </c>
      <c r="F29">
        <v>219</v>
      </c>
      <c r="G29">
        <v>0</v>
      </c>
      <c r="H29" t="s">
        <v>645</v>
      </c>
      <c r="I29" t="s">
        <v>4631</v>
      </c>
      <c r="J29" t="s">
        <v>4632</v>
      </c>
      <c r="K29" t="s">
        <v>828</v>
      </c>
      <c r="L29" t="s">
        <v>786</v>
      </c>
      <c r="M29" t="s">
        <v>4633</v>
      </c>
      <c r="N29" t="s">
        <v>637</v>
      </c>
      <c r="O29" t="s">
        <v>646</v>
      </c>
      <c r="P29" t="s">
        <v>26</v>
      </c>
      <c r="Q29" t="s">
        <v>647</v>
      </c>
      <c r="R29" t="s">
        <v>638</v>
      </c>
      <c r="S29" t="s">
        <v>637</v>
      </c>
      <c r="T29" t="s">
        <v>4633</v>
      </c>
      <c r="U29" s="50" t="s">
        <v>241</v>
      </c>
      <c r="V29">
        <v>22</v>
      </c>
    </row>
    <row r="30" spans="1:22" x14ac:dyDescent="0.25">
      <c r="A30" t="s">
        <v>147</v>
      </c>
      <c r="B30" t="s">
        <v>148</v>
      </c>
      <c r="C30">
        <v>33.333333333333336</v>
      </c>
      <c r="D30">
        <v>3</v>
      </c>
      <c r="E30" t="s">
        <v>4634</v>
      </c>
      <c r="F30">
        <v>120</v>
      </c>
      <c r="G30">
        <v>0</v>
      </c>
      <c r="H30" t="s">
        <v>645</v>
      </c>
      <c r="I30" t="s">
        <v>4538</v>
      </c>
      <c r="J30" t="s">
        <v>4635</v>
      </c>
      <c r="K30" t="s">
        <v>4636</v>
      </c>
      <c r="L30" t="s">
        <v>791</v>
      </c>
      <c r="M30" t="s">
        <v>4637</v>
      </c>
      <c r="N30" t="s">
        <v>637</v>
      </c>
      <c r="O30" t="s">
        <v>646</v>
      </c>
      <c r="P30" t="s">
        <v>26</v>
      </c>
      <c r="Q30" t="s">
        <v>647</v>
      </c>
      <c r="R30" t="s">
        <v>638</v>
      </c>
      <c r="S30" t="s">
        <v>637</v>
      </c>
      <c r="T30" t="s">
        <v>4637</v>
      </c>
      <c r="U30" s="51" t="s">
        <v>247</v>
      </c>
      <c r="V30">
        <v>21</v>
      </c>
    </row>
    <row r="31" spans="1:22" x14ac:dyDescent="0.25">
      <c r="A31" t="s">
        <v>22</v>
      </c>
      <c r="B31" t="s">
        <v>27</v>
      </c>
      <c r="C31">
        <v>80</v>
      </c>
      <c r="D31">
        <v>1</v>
      </c>
      <c r="E31" t="s">
        <v>4638</v>
      </c>
      <c r="F31">
        <v>80</v>
      </c>
      <c r="G31">
        <v>0</v>
      </c>
      <c r="H31" t="s">
        <v>645</v>
      </c>
      <c r="I31" t="s">
        <v>4639</v>
      </c>
      <c r="J31" t="s">
        <v>4640</v>
      </c>
      <c r="K31" t="s">
        <v>1888</v>
      </c>
      <c r="L31" t="s">
        <v>3910</v>
      </c>
      <c r="M31" t="s">
        <v>4641</v>
      </c>
      <c r="N31" t="s">
        <v>637</v>
      </c>
      <c r="O31" t="s">
        <v>646</v>
      </c>
      <c r="P31" t="s">
        <v>26</v>
      </c>
      <c r="Q31" t="s">
        <v>647</v>
      </c>
      <c r="R31" t="s">
        <v>638</v>
      </c>
      <c r="S31" t="s">
        <v>637</v>
      </c>
      <c r="T31" t="s">
        <v>4641</v>
      </c>
      <c r="U31" s="51" t="s">
        <v>2799</v>
      </c>
      <c r="V31">
        <v>1</v>
      </c>
    </row>
    <row r="32" spans="1:22" x14ac:dyDescent="0.25">
      <c r="A32" t="s">
        <v>77</v>
      </c>
      <c r="B32" t="s">
        <v>78</v>
      </c>
      <c r="C32">
        <v>33.333333333333336</v>
      </c>
      <c r="D32">
        <v>3</v>
      </c>
      <c r="E32" t="s">
        <v>4642</v>
      </c>
      <c r="F32">
        <v>134.99</v>
      </c>
      <c r="G32">
        <v>0</v>
      </c>
      <c r="H32" t="s">
        <v>636</v>
      </c>
      <c r="I32" t="s">
        <v>4643</v>
      </c>
      <c r="J32" t="s">
        <v>652</v>
      </c>
      <c r="K32" t="s">
        <v>637</v>
      </c>
      <c r="L32" t="s">
        <v>638</v>
      </c>
      <c r="M32" t="s">
        <v>4644</v>
      </c>
      <c r="N32" t="s">
        <v>637</v>
      </c>
      <c r="O32" t="s">
        <v>643</v>
      </c>
      <c r="P32" t="s">
        <v>5</v>
      </c>
      <c r="Q32" t="s">
        <v>644</v>
      </c>
      <c r="R32" t="s">
        <v>638</v>
      </c>
      <c r="S32" t="s">
        <v>4645</v>
      </c>
      <c r="T32" t="s">
        <v>4644</v>
      </c>
      <c r="U32" s="50" t="s">
        <v>600</v>
      </c>
      <c r="V32">
        <v>10</v>
      </c>
    </row>
    <row r="33" spans="1:22" x14ac:dyDescent="0.25">
      <c r="A33" t="s">
        <v>147</v>
      </c>
      <c r="B33" t="s">
        <v>148</v>
      </c>
      <c r="C33">
        <v>50</v>
      </c>
      <c r="D33">
        <v>6</v>
      </c>
      <c r="E33" t="s">
        <v>4646</v>
      </c>
      <c r="F33">
        <v>200</v>
      </c>
      <c r="G33">
        <v>0</v>
      </c>
      <c r="H33" t="s">
        <v>636</v>
      </c>
      <c r="I33" t="s">
        <v>4647</v>
      </c>
      <c r="J33" t="s">
        <v>2061</v>
      </c>
      <c r="K33" t="s">
        <v>637</v>
      </c>
      <c r="L33" t="s">
        <v>638</v>
      </c>
      <c r="M33" t="s">
        <v>4648</v>
      </c>
      <c r="N33" t="s">
        <v>637</v>
      </c>
      <c r="O33" t="s">
        <v>643</v>
      </c>
      <c r="P33" t="s">
        <v>5</v>
      </c>
      <c r="Q33" t="s">
        <v>644</v>
      </c>
      <c r="R33" t="s">
        <v>638</v>
      </c>
      <c r="S33" t="s">
        <v>637</v>
      </c>
      <c r="T33" t="s">
        <v>4649</v>
      </c>
      <c r="U33" s="51" t="s">
        <v>601</v>
      </c>
      <c r="V33">
        <v>9</v>
      </c>
    </row>
    <row r="34" spans="1:22" x14ac:dyDescent="0.25">
      <c r="A34" t="s">
        <v>147</v>
      </c>
      <c r="B34" t="s">
        <v>148</v>
      </c>
      <c r="C34">
        <v>50</v>
      </c>
      <c r="D34">
        <v>6</v>
      </c>
      <c r="E34" t="s">
        <v>4650</v>
      </c>
      <c r="F34">
        <v>182</v>
      </c>
      <c r="G34">
        <v>0</v>
      </c>
      <c r="H34" t="s">
        <v>636</v>
      </c>
      <c r="I34" t="s">
        <v>4651</v>
      </c>
      <c r="J34" t="s">
        <v>681</v>
      </c>
      <c r="K34" t="s">
        <v>637</v>
      </c>
      <c r="L34" t="s">
        <v>638</v>
      </c>
      <c r="M34" t="s">
        <v>4649</v>
      </c>
      <c r="N34" t="s">
        <v>637</v>
      </c>
      <c r="O34" t="s">
        <v>639</v>
      </c>
      <c r="P34" t="s">
        <v>5</v>
      </c>
      <c r="Q34" t="s">
        <v>640</v>
      </c>
      <c r="R34" t="s">
        <v>638</v>
      </c>
      <c r="S34" t="s">
        <v>637</v>
      </c>
      <c r="T34" t="s">
        <v>4649</v>
      </c>
      <c r="U34" s="51" t="s">
        <v>2799</v>
      </c>
      <c r="V34">
        <v>1</v>
      </c>
    </row>
    <row r="35" spans="1:22" x14ac:dyDescent="0.25">
      <c r="A35" t="s">
        <v>239</v>
      </c>
      <c r="B35" t="s">
        <v>690</v>
      </c>
      <c r="C35">
        <v>83.66</v>
      </c>
      <c r="D35">
        <v>1</v>
      </c>
      <c r="E35" t="s">
        <v>4652</v>
      </c>
      <c r="F35">
        <v>83.66</v>
      </c>
      <c r="G35">
        <v>0</v>
      </c>
      <c r="H35" t="s">
        <v>663</v>
      </c>
      <c r="I35" t="s">
        <v>4653</v>
      </c>
      <c r="J35" t="s">
        <v>4654</v>
      </c>
      <c r="K35" t="s">
        <v>4655</v>
      </c>
      <c r="L35" t="s">
        <v>4656</v>
      </c>
      <c r="M35" t="s">
        <v>4657</v>
      </c>
      <c r="N35" t="s">
        <v>637</v>
      </c>
      <c r="O35" t="s">
        <v>664</v>
      </c>
      <c r="P35" t="s">
        <v>23</v>
      </c>
      <c r="Q35" t="s">
        <v>665</v>
      </c>
      <c r="R35" t="s">
        <v>638</v>
      </c>
      <c r="S35" t="s">
        <v>4658</v>
      </c>
      <c r="T35" t="s">
        <v>4657</v>
      </c>
      <c r="U35" s="50" t="s">
        <v>3</v>
      </c>
      <c r="V35">
        <v>3</v>
      </c>
    </row>
    <row r="36" spans="1:22" x14ac:dyDescent="0.25">
      <c r="A36" t="s">
        <v>241</v>
      </c>
      <c r="B36" t="s">
        <v>2799</v>
      </c>
      <c r="C36">
        <v>104</v>
      </c>
      <c r="D36">
        <v>1</v>
      </c>
      <c r="E36" t="s">
        <v>4659</v>
      </c>
      <c r="F36">
        <v>135</v>
      </c>
      <c r="G36">
        <v>31</v>
      </c>
      <c r="H36" t="s">
        <v>645</v>
      </c>
      <c r="I36" t="s">
        <v>4660</v>
      </c>
      <c r="J36" t="s">
        <v>4661</v>
      </c>
      <c r="K36" t="s">
        <v>4662</v>
      </c>
      <c r="L36" t="s">
        <v>4663</v>
      </c>
      <c r="M36" t="s">
        <v>4664</v>
      </c>
      <c r="N36" t="s">
        <v>637</v>
      </c>
      <c r="O36" t="s">
        <v>664</v>
      </c>
      <c r="P36" t="s">
        <v>23</v>
      </c>
      <c r="Q36" t="s">
        <v>665</v>
      </c>
      <c r="R36" t="s">
        <v>638</v>
      </c>
      <c r="S36" t="s">
        <v>4665</v>
      </c>
      <c r="T36" t="s">
        <v>4664</v>
      </c>
      <c r="U36" s="51" t="s">
        <v>4</v>
      </c>
      <c r="V36">
        <v>3</v>
      </c>
    </row>
    <row r="37" spans="1:22" x14ac:dyDescent="0.25">
      <c r="A37" t="s">
        <v>239</v>
      </c>
      <c r="B37" t="s">
        <v>690</v>
      </c>
      <c r="C37">
        <v>104</v>
      </c>
      <c r="D37">
        <v>1</v>
      </c>
      <c r="E37" t="s">
        <v>4666</v>
      </c>
      <c r="F37">
        <v>135</v>
      </c>
      <c r="G37">
        <v>31</v>
      </c>
      <c r="H37" t="s">
        <v>663</v>
      </c>
      <c r="I37" t="s">
        <v>4660</v>
      </c>
      <c r="J37" t="s">
        <v>4661</v>
      </c>
      <c r="K37" t="s">
        <v>4662</v>
      </c>
      <c r="L37" t="s">
        <v>4663</v>
      </c>
      <c r="M37" t="s">
        <v>4664</v>
      </c>
      <c r="N37" t="s">
        <v>637</v>
      </c>
      <c r="O37" t="s">
        <v>664</v>
      </c>
      <c r="P37" t="s">
        <v>23</v>
      </c>
      <c r="Q37" t="s">
        <v>665</v>
      </c>
      <c r="R37" t="s">
        <v>638</v>
      </c>
      <c r="S37" t="s">
        <v>4667</v>
      </c>
      <c r="T37" t="s">
        <v>4664</v>
      </c>
      <c r="U37" s="50" t="s">
        <v>77</v>
      </c>
      <c r="V37">
        <v>46</v>
      </c>
    </row>
    <row r="38" spans="1:22" x14ac:dyDescent="0.25">
      <c r="A38" t="s">
        <v>239</v>
      </c>
      <c r="B38" t="s">
        <v>245</v>
      </c>
      <c r="C38">
        <v>159</v>
      </c>
      <c r="D38">
        <v>1</v>
      </c>
      <c r="E38" t="s">
        <v>4668</v>
      </c>
      <c r="F38">
        <v>167</v>
      </c>
      <c r="G38">
        <v>38</v>
      </c>
      <c r="H38" t="s">
        <v>636</v>
      </c>
      <c r="I38" t="s">
        <v>4669</v>
      </c>
      <c r="J38" t="s">
        <v>1852</v>
      </c>
      <c r="K38" t="s">
        <v>637</v>
      </c>
      <c r="L38" t="s">
        <v>638</v>
      </c>
      <c r="M38" t="s">
        <v>4670</v>
      </c>
      <c r="N38" t="s">
        <v>637</v>
      </c>
      <c r="O38" t="s">
        <v>643</v>
      </c>
      <c r="P38" t="s">
        <v>5</v>
      </c>
      <c r="Q38" t="s">
        <v>644</v>
      </c>
      <c r="R38" t="s">
        <v>638</v>
      </c>
      <c r="S38" t="s">
        <v>4671</v>
      </c>
      <c r="T38" t="s">
        <v>4672</v>
      </c>
      <c r="U38" s="51" t="s">
        <v>78</v>
      </c>
      <c r="V38">
        <v>46</v>
      </c>
    </row>
    <row r="39" spans="1:22" x14ac:dyDescent="0.25">
      <c r="A39" t="s">
        <v>77</v>
      </c>
      <c r="B39" t="s">
        <v>78</v>
      </c>
      <c r="C39">
        <v>27.5</v>
      </c>
      <c r="D39">
        <v>4</v>
      </c>
      <c r="E39" t="s">
        <v>4673</v>
      </c>
      <c r="F39">
        <v>202</v>
      </c>
      <c r="G39">
        <v>42</v>
      </c>
      <c r="H39" t="s">
        <v>645</v>
      </c>
      <c r="I39" t="s">
        <v>4674</v>
      </c>
      <c r="J39" t="s">
        <v>4675</v>
      </c>
      <c r="K39" t="s">
        <v>770</v>
      </c>
      <c r="L39" t="s">
        <v>822</v>
      </c>
      <c r="M39" t="s">
        <v>4676</v>
      </c>
      <c r="N39" t="s">
        <v>637</v>
      </c>
      <c r="O39" t="s">
        <v>651</v>
      </c>
      <c r="P39" t="s">
        <v>26</v>
      </c>
      <c r="Q39" t="s">
        <v>647</v>
      </c>
      <c r="R39" t="s">
        <v>638</v>
      </c>
      <c r="S39" t="s">
        <v>637</v>
      </c>
      <c r="T39" t="s">
        <v>4677</v>
      </c>
      <c r="U39" s="50" t="s">
        <v>139</v>
      </c>
      <c r="V39">
        <v>10</v>
      </c>
    </row>
    <row r="40" spans="1:22" x14ac:dyDescent="0.25">
      <c r="A40" t="s">
        <v>77</v>
      </c>
      <c r="B40" t="s">
        <v>78</v>
      </c>
      <c r="C40">
        <v>27.5</v>
      </c>
      <c r="D40">
        <v>4</v>
      </c>
      <c r="E40" t="s">
        <v>4678</v>
      </c>
      <c r="F40">
        <v>160</v>
      </c>
      <c r="G40">
        <v>0</v>
      </c>
      <c r="H40" t="s">
        <v>645</v>
      </c>
      <c r="I40" t="s">
        <v>2221</v>
      </c>
      <c r="J40" t="s">
        <v>2222</v>
      </c>
      <c r="K40" t="s">
        <v>2223</v>
      </c>
      <c r="L40" t="s">
        <v>2224</v>
      </c>
      <c r="M40" t="s">
        <v>4679</v>
      </c>
      <c r="N40" t="s">
        <v>637</v>
      </c>
      <c r="O40" t="s">
        <v>651</v>
      </c>
      <c r="P40" t="s">
        <v>26</v>
      </c>
      <c r="Q40" t="s">
        <v>647</v>
      </c>
      <c r="R40" t="s">
        <v>638</v>
      </c>
      <c r="S40" t="s">
        <v>637</v>
      </c>
      <c r="T40" t="s">
        <v>4680</v>
      </c>
      <c r="U40" s="51" t="s">
        <v>5381</v>
      </c>
      <c r="V40">
        <v>10</v>
      </c>
    </row>
    <row r="41" spans="1:22" x14ac:dyDescent="0.25">
      <c r="A41" t="s">
        <v>239</v>
      </c>
      <c r="B41" t="s">
        <v>245</v>
      </c>
      <c r="C41">
        <v>159</v>
      </c>
      <c r="D41">
        <v>1</v>
      </c>
      <c r="E41" t="s">
        <v>4681</v>
      </c>
      <c r="F41">
        <v>167</v>
      </c>
      <c r="G41">
        <v>38</v>
      </c>
      <c r="H41" t="s">
        <v>636</v>
      </c>
      <c r="I41" t="s">
        <v>4682</v>
      </c>
      <c r="J41" t="s">
        <v>675</v>
      </c>
      <c r="K41" t="s">
        <v>637</v>
      </c>
      <c r="L41" t="s">
        <v>638</v>
      </c>
      <c r="M41" t="s">
        <v>4683</v>
      </c>
      <c r="N41" t="s">
        <v>637</v>
      </c>
      <c r="O41" t="s">
        <v>643</v>
      </c>
      <c r="P41" t="s">
        <v>5</v>
      </c>
      <c r="Q41" t="s">
        <v>644</v>
      </c>
      <c r="R41" t="s">
        <v>638</v>
      </c>
      <c r="S41" t="s">
        <v>4684</v>
      </c>
      <c r="T41" t="s">
        <v>4683</v>
      </c>
      <c r="U41" s="50" t="s">
        <v>116</v>
      </c>
      <c r="V41">
        <v>30</v>
      </c>
    </row>
    <row r="42" spans="1:22" x14ac:dyDescent="0.25">
      <c r="A42" t="s">
        <v>600</v>
      </c>
      <c r="B42" t="s">
        <v>601</v>
      </c>
      <c r="C42">
        <v>139</v>
      </c>
      <c r="D42">
        <v>1</v>
      </c>
      <c r="E42" t="s">
        <v>4685</v>
      </c>
      <c r="F42">
        <v>417</v>
      </c>
      <c r="G42">
        <v>0</v>
      </c>
      <c r="H42" t="s">
        <v>645</v>
      </c>
      <c r="I42" t="s">
        <v>4686</v>
      </c>
      <c r="J42" t="s">
        <v>4687</v>
      </c>
      <c r="K42" t="s">
        <v>795</v>
      </c>
      <c r="L42" t="s">
        <v>4688</v>
      </c>
      <c r="M42" t="s">
        <v>4689</v>
      </c>
      <c r="N42" t="s">
        <v>637</v>
      </c>
      <c r="O42" t="s">
        <v>651</v>
      </c>
      <c r="P42" t="s">
        <v>26</v>
      </c>
      <c r="Q42" t="s">
        <v>647</v>
      </c>
      <c r="R42" t="s">
        <v>638</v>
      </c>
      <c r="S42" t="s">
        <v>4690</v>
      </c>
      <c r="T42" t="s">
        <v>4691</v>
      </c>
      <c r="U42" s="51" t="s">
        <v>117</v>
      </c>
      <c r="V42">
        <v>30</v>
      </c>
    </row>
    <row r="43" spans="1:22" x14ac:dyDescent="0.25">
      <c r="A43" t="s">
        <v>240</v>
      </c>
      <c r="B43" t="s">
        <v>246</v>
      </c>
      <c r="C43">
        <v>139</v>
      </c>
      <c r="D43">
        <v>1</v>
      </c>
      <c r="E43" t="s">
        <v>4685</v>
      </c>
      <c r="F43">
        <v>417</v>
      </c>
      <c r="G43">
        <v>0</v>
      </c>
      <c r="H43" t="s">
        <v>645</v>
      </c>
      <c r="I43" t="s">
        <v>4686</v>
      </c>
      <c r="J43" t="s">
        <v>4687</v>
      </c>
      <c r="K43" t="s">
        <v>795</v>
      </c>
      <c r="L43" t="s">
        <v>4688</v>
      </c>
      <c r="M43" t="s">
        <v>4689</v>
      </c>
      <c r="N43" t="s">
        <v>637</v>
      </c>
      <c r="O43" t="s">
        <v>651</v>
      </c>
      <c r="P43" t="s">
        <v>26</v>
      </c>
      <c r="Q43" t="s">
        <v>647</v>
      </c>
      <c r="R43" t="s">
        <v>638</v>
      </c>
      <c r="S43" t="s">
        <v>4690</v>
      </c>
      <c r="T43" t="s">
        <v>4691</v>
      </c>
      <c r="U43" s="50" t="s">
        <v>516</v>
      </c>
      <c r="V43">
        <v>7</v>
      </c>
    </row>
    <row r="44" spans="1:22" x14ac:dyDescent="0.25">
      <c r="A44" t="s">
        <v>239</v>
      </c>
      <c r="B44" t="s">
        <v>245</v>
      </c>
      <c r="C44">
        <v>139</v>
      </c>
      <c r="D44">
        <v>1</v>
      </c>
      <c r="E44" t="s">
        <v>4685</v>
      </c>
      <c r="F44">
        <v>417</v>
      </c>
      <c r="G44">
        <v>0</v>
      </c>
      <c r="H44" t="s">
        <v>645</v>
      </c>
      <c r="I44" t="s">
        <v>4686</v>
      </c>
      <c r="J44" t="s">
        <v>4687</v>
      </c>
      <c r="K44" t="s">
        <v>795</v>
      </c>
      <c r="L44" t="s">
        <v>4688</v>
      </c>
      <c r="M44" t="s">
        <v>4689</v>
      </c>
      <c r="N44" t="s">
        <v>637</v>
      </c>
      <c r="O44" t="s">
        <v>651</v>
      </c>
      <c r="P44" t="s">
        <v>26</v>
      </c>
      <c r="Q44" t="s">
        <v>647</v>
      </c>
      <c r="R44" t="s">
        <v>638</v>
      </c>
      <c r="S44" t="s">
        <v>4690</v>
      </c>
      <c r="T44" t="s">
        <v>4691</v>
      </c>
      <c r="U44" s="51" t="s">
        <v>4781</v>
      </c>
      <c r="V44">
        <v>1</v>
      </c>
    </row>
    <row r="45" spans="1:22" x14ac:dyDescent="0.25">
      <c r="A45" t="s">
        <v>22</v>
      </c>
      <c r="B45" t="s">
        <v>27</v>
      </c>
      <c r="C45">
        <v>66.333333333333329</v>
      </c>
      <c r="D45">
        <v>3</v>
      </c>
      <c r="E45" t="s">
        <v>4692</v>
      </c>
      <c r="F45">
        <v>591</v>
      </c>
      <c r="G45">
        <v>0</v>
      </c>
      <c r="H45" t="s">
        <v>636</v>
      </c>
      <c r="I45" t="s">
        <v>4693</v>
      </c>
      <c r="J45" t="s">
        <v>678</v>
      </c>
      <c r="K45" t="s">
        <v>637</v>
      </c>
      <c r="L45" t="s">
        <v>638</v>
      </c>
      <c r="M45" t="s">
        <v>4694</v>
      </c>
      <c r="N45" t="s">
        <v>637</v>
      </c>
      <c r="O45" t="s">
        <v>639</v>
      </c>
      <c r="P45" t="s">
        <v>5</v>
      </c>
      <c r="Q45" t="s">
        <v>640</v>
      </c>
      <c r="R45" t="s">
        <v>638</v>
      </c>
      <c r="S45" t="s">
        <v>4695</v>
      </c>
      <c r="T45" t="s">
        <v>4694</v>
      </c>
      <c r="U45" s="51" t="s">
        <v>120</v>
      </c>
      <c r="V45">
        <v>6</v>
      </c>
    </row>
    <row r="46" spans="1:22" x14ac:dyDescent="0.25">
      <c r="A46" t="s">
        <v>22</v>
      </c>
      <c r="B46" t="s">
        <v>27</v>
      </c>
      <c r="C46">
        <v>66.333333333333329</v>
      </c>
      <c r="D46">
        <v>6</v>
      </c>
      <c r="E46" t="s">
        <v>4692</v>
      </c>
      <c r="F46">
        <v>591</v>
      </c>
      <c r="G46">
        <v>0</v>
      </c>
      <c r="H46" t="s">
        <v>636</v>
      </c>
      <c r="I46" t="s">
        <v>4693</v>
      </c>
      <c r="J46" t="s">
        <v>678</v>
      </c>
      <c r="K46" t="s">
        <v>637</v>
      </c>
      <c r="L46" t="s">
        <v>638</v>
      </c>
      <c r="M46" t="s">
        <v>4694</v>
      </c>
      <c r="N46" t="s">
        <v>637</v>
      </c>
      <c r="O46" t="s">
        <v>639</v>
      </c>
      <c r="P46" t="s">
        <v>5</v>
      </c>
      <c r="Q46" t="s">
        <v>640</v>
      </c>
      <c r="R46" t="s">
        <v>638</v>
      </c>
      <c r="S46" t="s">
        <v>4695</v>
      </c>
      <c r="T46" t="s">
        <v>4694</v>
      </c>
      <c r="U46" s="50" t="s">
        <v>723</v>
      </c>
      <c r="V46">
        <v>1375</v>
      </c>
    </row>
    <row r="47" spans="1:22" x14ac:dyDescent="0.25">
      <c r="A47" t="s">
        <v>147</v>
      </c>
      <c r="B47" t="s">
        <v>148</v>
      </c>
      <c r="C47">
        <v>50</v>
      </c>
      <c r="D47">
        <v>6</v>
      </c>
      <c r="E47" t="s">
        <v>4696</v>
      </c>
      <c r="F47">
        <v>200</v>
      </c>
      <c r="G47">
        <v>0</v>
      </c>
      <c r="H47" t="s">
        <v>636</v>
      </c>
      <c r="I47" t="s">
        <v>4697</v>
      </c>
      <c r="J47" t="s">
        <v>684</v>
      </c>
      <c r="K47" t="s">
        <v>637</v>
      </c>
      <c r="L47" t="s">
        <v>638</v>
      </c>
      <c r="M47" t="s">
        <v>4698</v>
      </c>
      <c r="N47" t="s">
        <v>637</v>
      </c>
      <c r="O47" t="s">
        <v>639</v>
      </c>
      <c r="P47" t="s">
        <v>5</v>
      </c>
      <c r="Q47" t="s">
        <v>640</v>
      </c>
      <c r="R47" t="s">
        <v>638</v>
      </c>
      <c r="S47" t="s">
        <v>637</v>
      </c>
      <c r="T47" t="s">
        <v>4698</v>
      </c>
    </row>
    <row r="48" spans="1:22" x14ac:dyDescent="0.25">
      <c r="A48" t="s">
        <v>147</v>
      </c>
      <c r="B48" t="s">
        <v>148</v>
      </c>
      <c r="C48">
        <v>50</v>
      </c>
      <c r="D48">
        <v>6</v>
      </c>
      <c r="E48" t="s">
        <v>4699</v>
      </c>
      <c r="F48">
        <v>208</v>
      </c>
      <c r="G48">
        <v>8</v>
      </c>
      <c r="H48" t="s">
        <v>636</v>
      </c>
      <c r="I48" t="s">
        <v>4700</v>
      </c>
      <c r="J48" t="s">
        <v>4701</v>
      </c>
      <c r="K48" t="s">
        <v>637</v>
      </c>
      <c r="L48" t="s">
        <v>638</v>
      </c>
      <c r="M48" t="s">
        <v>4702</v>
      </c>
      <c r="N48" t="s">
        <v>637</v>
      </c>
      <c r="O48" t="s">
        <v>639</v>
      </c>
      <c r="P48" t="s">
        <v>5</v>
      </c>
      <c r="Q48" t="s">
        <v>640</v>
      </c>
      <c r="R48" t="s">
        <v>638</v>
      </c>
      <c r="S48" t="s">
        <v>637</v>
      </c>
      <c r="T48" t="s">
        <v>4702</v>
      </c>
    </row>
    <row r="49" spans="1:20" x14ac:dyDescent="0.25">
      <c r="A49" t="s">
        <v>147</v>
      </c>
      <c r="B49" t="s">
        <v>148</v>
      </c>
      <c r="C49">
        <v>50</v>
      </c>
      <c r="D49">
        <v>6</v>
      </c>
      <c r="E49" t="s">
        <v>4703</v>
      </c>
      <c r="F49">
        <v>211</v>
      </c>
      <c r="G49">
        <v>29</v>
      </c>
      <c r="H49" t="s">
        <v>636</v>
      </c>
      <c r="I49" t="s">
        <v>4704</v>
      </c>
      <c r="J49" t="s">
        <v>3116</v>
      </c>
      <c r="K49" t="s">
        <v>637</v>
      </c>
      <c r="L49" t="s">
        <v>638</v>
      </c>
      <c r="M49" t="s">
        <v>4705</v>
      </c>
      <c r="N49" t="s">
        <v>637</v>
      </c>
      <c r="O49" t="s">
        <v>639</v>
      </c>
      <c r="P49" t="s">
        <v>5</v>
      </c>
      <c r="Q49" t="s">
        <v>640</v>
      </c>
      <c r="R49" t="s">
        <v>638</v>
      </c>
      <c r="S49" t="s">
        <v>637</v>
      </c>
      <c r="T49" t="s">
        <v>4706</v>
      </c>
    </row>
    <row r="50" spans="1:20" x14ac:dyDescent="0.25">
      <c r="A50" t="s">
        <v>147</v>
      </c>
      <c r="B50" t="s">
        <v>148</v>
      </c>
      <c r="C50">
        <v>50</v>
      </c>
      <c r="D50">
        <v>6</v>
      </c>
      <c r="E50" t="s">
        <v>4707</v>
      </c>
      <c r="F50">
        <v>200</v>
      </c>
      <c r="G50">
        <v>0</v>
      </c>
      <c r="H50" t="s">
        <v>636</v>
      </c>
      <c r="I50" t="s">
        <v>4708</v>
      </c>
      <c r="J50" t="s">
        <v>700</v>
      </c>
      <c r="K50" t="s">
        <v>637</v>
      </c>
      <c r="L50" t="s">
        <v>638</v>
      </c>
      <c r="M50" t="s">
        <v>4705</v>
      </c>
      <c r="N50" t="s">
        <v>637</v>
      </c>
      <c r="O50" t="s">
        <v>639</v>
      </c>
      <c r="P50" t="s">
        <v>5</v>
      </c>
      <c r="Q50" t="s">
        <v>640</v>
      </c>
      <c r="R50" t="s">
        <v>638</v>
      </c>
      <c r="S50" t="s">
        <v>637</v>
      </c>
      <c r="T50" t="s">
        <v>4705</v>
      </c>
    </row>
    <row r="51" spans="1:20" x14ac:dyDescent="0.25">
      <c r="A51" t="s">
        <v>147</v>
      </c>
      <c r="B51" t="s">
        <v>148</v>
      </c>
      <c r="C51">
        <v>50</v>
      </c>
      <c r="D51">
        <v>6</v>
      </c>
      <c r="E51" t="s">
        <v>4709</v>
      </c>
      <c r="F51">
        <v>200</v>
      </c>
      <c r="G51">
        <v>0</v>
      </c>
      <c r="H51" t="s">
        <v>636</v>
      </c>
      <c r="I51" t="s">
        <v>4710</v>
      </c>
      <c r="J51" t="s">
        <v>648</v>
      </c>
      <c r="K51" t="s">
        <v>637</v>
      </c>
      <c r="L51" t="s">
        <v>638</v>
      </c>
      <c r="M51" t="s">
        <v>4711</v>
      </c>
      <c r="N51" t="s">
        <v>637</v>
      </c>
      <c r="O51" t="s">
        <v>643</v>
      </c>
      <c r="P51" t="s">
        <v>5</v>
      </c>
      <c r="Q51" t="s">
        <v>644</v>
      </c>
      <c r="R51" t="s">
        <v>638</v>
      </c>
      <c r="S51" t="s">
        <v>637</v>
      </c>
      <c r="T51" t="s">
        <v>4712</v>
      </c>
    </row>
    <row r="52" spans="1:20" x14ac:dyDescent="0.25">
      <c r="A52" t="s">
        <v>147</v>
      </c>
      <c r="B52" t="s">
        <v>148</v>
      </c>
      <c r="C52">
        <v>50</v>
      </c>
      <c r="D52">
        <v>6</v>
      </c>
      <c r="E52" t="s">
        <v>4713</v>
      </c>
      <c r="F52">
        <v>182</v>
      </c>
      <c r="G52">
        <v>0</v>
      </c>
      <c r="H52" t="s">
        <v>636</v>
      </c>
      <c r="I52" t="s">
        <v>903</v>
      </c>
      <c r="J52" t="s">
        <v>677</v>
      </c>
      <c r="K52" t="s">
        <v>637</v>
      </c>
      <c r="L52" t="s">
        <v>638</v>
      </c>
      <c r="M52" t="s">
        <v>4714</v>
      </c>
      <c r="N52" t="s">
        <v>637</v>
      </c>
      <c r="O52" t="s">
        <v>639</v>
      </c>
      <c r="P52" t="s">
        <v>5</v>
      </c>
      <c r="Q52" t="s">
        <v>640</v>
      </c>
      <c r="R52" t="s">
        <v>638</v>
      </c>
      <c r="S52" t="s">
        <v>637</v>
      </c>
      <c r="T52" t="s">
        <v>4714</v>
      </c>
    </row>
    <row r="53" spans="1:20" x14ac:dyDescent="0.25">
      <c r="A53" t="s">
        <v>600</v>
      </c>
      <c r="B53" t="s">
        <v>601</v>
      </c>
      <c r="C53">
        <v>159</v>
      </c>
      <c r="D53">
        <v>1</v>
      </c>
      <c r="E53" t="s">
        <v>4715</v>
      </c>
      <c r="F53">
        <v>129</v>
      </c>
      <c r="G53">
        <v>0</v>
      </c>
      <c r="H53" t="s">
        <v>636</v>
      </c>
      <c r="I53" t="s">
        <v>4716</v>
      </c>
      <c r="J53" t="s">
        <v>650</v>
      </c>
      <c r="K53" t="s">
        <v>637</v>
      </c>
      <c r="L53" t="s">
        <v>638</v>
      </c>
      <c r="M53" t="s">
        <v>4714</v>
      </c>
      <c r="N53" t="s">
        <v>637</v>
      </c>
      <c r="O53" t="s">
        <v>656</v>
      </c>
      <c r="P53" t="s">
        <v>5</v>
      </c>
      <c r="Q53" t="s">
        <v>644</v>
      </c>
      <c r="R53" t="s">
        <v>638</v>
      </c>
      <c r="S53" t="s">
        <v>4717</v>
      </c>
      <c r="T53" t="s">
        <v>4714</v>
      </c>
    </row>
    <row r="54" spans="1:20" x14ac:dyDescent="0.25">
      <c r="A54" t="s">
        <v>147</v>
      </c>
      <c r="B54" t="s">
        <v>148</v>
      </c>
      <c r="C54">
        <v>33.333333333333336</v>
      </c>
      <c r="D54">
        <v>3</v>
      </c>
      <c r="E54" t="s">
        <v>4718</v>
      </c>
      <c r="F54">
        <v>110</v>
      </c>
      <c r="G54">
        <v>10</v>
      </c>
      <c r="H54" t="s">
        <v>636</v>
      </c>
      <c r="I54" t="s">
        <v>4719</v>
      </c>
      <c r="J54" t="s">
        <v>2395</v>
      </c>
      <c r="K54" t="s">
        <v>637</v>
      </c>
      <c r="L54" t="s">
        <v>638</v>
      </c>
      <c r="M54" t="s">
        <v>4720</v>
      </c>
      <c r="N54" t="s">
        <v>637</v>
      </c>
      <c r="O54" t="s">
        <v>639</v>
      </c>
      <c r="P54" t="s">
        <v>5</v>
      </c>
      <c r="Q54" t="s">
        <v>640</v>
      </c>
      <c r="R54" t="s">
        <v>638</v>
      </c>
      <c r="S54" t="s">
        <v>637</v>
      </c>
      <c r="T54" t="s">
        <v>4720</v>
      </c>
    </row>
    <row r="55" spans="1:20" x14ac:dyDescent="0.25">
      <c r="A55" t="s">
        <v>147</v>
      </c>
      <c r="B55" t="s">
        <v>148</v>
      </c>
      <c r="C55">
        <v>50</v>
      </c>
      <c r="D55">
        <v>6</v>
      </c>
      <c r="E55" t="s">
        <v>4721</v>
      </c>
      <c r="F55">
        <v>200</v>
      </c>
      <c r="G55">
        <v>0</v>
      </c>
      <c r="H55" t="s">
        <v>636</v>
      </c>
      <c r="I55" t="s">
        <v>4722</v>
      </c>
      <c r="J55" t="s">
        <v>2051</v>
      </c>
      <c r="K55" t="s">
        <v>637</v>
      </c>
      <c r="L55" t="s">
        <v>638</v>
      </c>
      <c r="M55" t="s">
        <v>4723</v>
      </c>
      <c r="N55" t="s">
        <v>637</v>
      </c>
      <c r="O55" t="s">
        <v>643</v>
      </c>
      <c r="P55" t="s">
        <v>5</v>
      </c>
      <c r="Q55" t="s">
        <v>644</v>
      </c>
      <c r="R55" t="s">
        <v>638</v>
      </c>
      <c r="S55" t="s">
        <v>637</v>
      </c>
      <c r="T55" t="s">
        <v>4724</v>
      </c>
    </row>
    <row r="56" spans="1:20" x14ac:dyDescent="0.25">
      <c r="A56" t="s">
        <v>147</v>
      </c>
      <c r="B56" t="s">
        <v>148</v>
      </c>
      <c r="C56">
        <v>50</v>
      </c>
      <c r="D56">
        <v>6</v>
      </c>
      <c r="E56" t="s">
        <v>4725</v>
      </c>
      <c r="F56">
        <v>200</v>
      </c>
      <c r="G56">
        <v>0</v>
      </c>
      <c r="H56" t="s">
        <v>636</v>
      </c>
      <c r="I56" t="s">
        <v>4726</v>
      </c>
      <c r="J56" t="s">
        <v>2178</v>
      </c>
      <c r="K56" t="s">
        <v>637</v>
      </c>
      <c r="L56" t="s">
        <v>638</v>
      </c>
      <c r="M56" t="s">
        <v>4724</v>
      </c>
      <c r="N56" t="s">
        <v>637</v>
      </c>
      <c r="O56" t="s">
        <v>639</v>
      </c>
      <c r="P56" t="s">
        <v>5</v>
      </c>
      <c r="Q56" t="s">
        <v>640</v>
      </c>
      <c r="R56" t="s">
        <v>638</v>
      </c>
      <c r="S56" t="s">
        <v>637</v>
      </c>
      <c r="T56" t="s">
        <v>4724</v>
      </c>
    </row>
    <row r="57" spans="1:20" x14ac:dyDescent="0.25">
      <c r="A57" t="s">
        <v>22</v>
      </c>
      <c r="B57" t="s">
        <v>27</v>
      </c>
      <c r="C57">
        <v>66.333333333333329</v>
      </c>
      <c r="D57">
        <v>3</v>
      </c>
      <c r="E57" t="s">
        <v>4727</v>
      </c>
      <c r="F57">
        <v>197</v>
      </c>
      <c r="G57">
        <v>0</v>
      </c>
      <c r="H57" t="s">
        <v>636</v>
      </c>
      <c r="I57" t="s">
        <v>4728</v>
      </c>
      <c r="J57" t="s">
        <v>684</v>
      </c>
      <c r="K57" t="s">
        <v>637</v>
      </c>
      <c r="L57" t="s">
        <v>638</v>
      </c>
      <c r="M57" t="s">
        <v>4729</v>
      </c>
      <c r="N57" t="s">
        <v>637</v>
      </c>
      <c r="O57" t="s">
        <v>639</v>
      </c>
      <c r="P57" t="s">
        <v>5</v>
      </c>
      <c r="Q57" t="s">
        <v>640</v>
      </c>
      <c r="R57" t="s">
        <v>638</v>
      </c>
      <c r="S57" t="s">
        <v>4730</v>
      </c>
      <c r="T57" t="s">
        <v>4729</v>
      </c>
    </row>
    <row r="58" spans="1:20" x14ac:dyDescent="0.25">
      <c r="A58" t="s">
        <v>147</v>
      </c>
      <c r="B58" t="s">
        <v>148</v>
      </c>
      <c r="C58">
        <v>50</v>
      </c>
      <c r="D58">
        <v>6</v>
      </c>
      <c r="E58" t="s">
        <v>4731</v>
      </c>
      <c r="F58">
        <v>200</v>
      </c>
      <c r="G58">
        <v>0</v>
      </c>
      <c r="H58" t="s">
        <v>636</v>
      </c>
      <c r="I58" t="s">
        <v>4732</v>
      </c>
      <c r="J58" t="s">
        <v>653</v>
      </c>
      <c r="K58" t="s">
        <v>637</v>
      </c>
      <c r="L58" t="s">
        <v>638</v>
      </c>
      <c r="M58" t="s">
        <v>4733</v>
      </c>
      <c r="N58" t="s">
        <v>637</v>
      </c>
      <c r="O58" t="s">
        <v>654</v>
      </c>
      <c r="P58" t="s">
        <v>5</v>
      </c>
      <c r="Q58" t="s">
        <v>640</v>
      </c>
      <c r="R58" t="s">
        <v>638</v>
      </c>
      <c r="S58" t="s">
        <v>4734</v>
      </c>
      <c r="T58" t="s">
        <v>4735</v>
      </c>
    </row>
    <row r="59" spans="1:20" x14ac:dyDescent="0.25">
      <c r="A59" t="s">
        <v>239</v>
      </c>
      <c r="B59" t="s">
        <v>690</v>
      </c>
      <c r="C59">
        <v>109</v>
      </c>
      <c r="D59">
        <v>1</v>
      </c>
      <c r="E59" t="s">
        <v>4736</v>
      </c>
      <c r="F59">
        <v>116.5</v>
      </c>
      <c r="G59">
        <v>7.5</v>
      </c>
      <c r="H59" t="s">
        <v>663</v>
      </c>
      <c r="I59" t="s">
        <v>4737</v>
      </c>
      <c r="J59" t="s">
        <v>4738</v>
      </c>
      <c r="K59" t="s">
        <v>744</v>
      </c>
      <c r="L59" t="s">
        <v>4739</v>
      </c>
      <c r="M59" t="s">
        <v>4740</v>
      </c>
      <c r="N59" t="s">
        <v>637</v>
      </c>
      <c r="O59" t="s">
        <v>664</v>
      </c>
      <c r="P59" t="s">
        <v>23</v>
      </c>
      <c r="Q59" t="s">
        <v>665</v>
      </c>
      <c r="R59" t="s">
        <v>638</v>
      </c>
      <c r="S59" t="s">
        <v>4741</v>
      </c>
      <c r="T59" t="s">
        <v>4740</v>
      </c>
    </row>
    <row r="60" spans="1:20" x14ac:dyDescent="0.25">
      <c r="A60" t="s">
        <v>147</v>
      </c>
      <c r="B60" t="s">
        <v>148</v>
      </c>
      <c r="C60">
        <v>50</v>
      </c>
      <c r="D60">
        <v>6</v>
      </c>
      <c r="E60" t="s">
        <v>4742</v>
      </c>
      <c r="F60">
        <v>200</v>
      </c>
      <c r="G60">
        <v>0</v>
      </c>
      <c r="H60" t="s">
        <v>636</v>
      </c>
      <c r="I60" t="s">
        <v>4743</v>
      </c>
      <c r="J60" t="s">
        <v>687</v>
      </c>
      <c r="K60" t="s">
        <v>637</v>
      </c>
      <c r="L60" t="s">
        <v>638</v>
      </c>
      <c r="M60" t="s">
        <v>4740</v>
      </c>
      <c r="N60" t="s">
        <v>637</v>
      </c>
      <c r="O60" t="s">
        <v>639</v>
      </c>
      <c r="P60" t="s">
        <v>5</v>
      </c>
      <c r="Q60" t="s">
        <v>640</v>
      </c>
      <c r="R60" t="s">
        <v>638</v>
      </c>
      <c r="S60" t="s">
        <v>637</v>
      </c>
      <c r="T60" t="s">
        <v>4740</v>
      </c>
    </row>
    <row r="61" spans="1:20" x14ac:dyDescent="0.25">
      <c r="A61" t="s">
        <v>147</v>
      </c>
      <c r="B61" t="s">
        <v>148</v>
      </c>
      <c r="C61">
        <v>50</v>
      </c>
      <c r="D61">
        <v>6</v>
      </c>
      <c r="E61" t="s">
        <v>4744</v>
      </c>
      <c r="F61">
        <v>200</v>
      </c>
      <c r="G61">
        <v>0</v>
      </c>
      <c r="H61" t="s">
        <v>636</v>
      </c>
      <c r="I61" t="s">
        <v>4745</v>
      </c>
      <c r="J61" t="s">
        <v>2080</v>
      </c>
      <c r="K61" t="s">
        <v>637</v>
      </c>
      <c r="L61" t="s">
        <v>638</v>
      </c>
      <c r="M61" t="s">
        <v>4746</v>
      </c>
      <c r="N61" t="s">
        <v>637</v>
      </c>
      <c r="O61" t="s">
        <v>643</v>
      </c>
      <c r="P61" t="s">
        <v>5</v>
      </c>
      <c r="Q61" t="s">
        <v>644</v>
      </c>
      <c r="R61" t="s">
        <v>638</v>
      </c>
      <c r="S61" t="s">
        <v>637</v>
      </c>
      <c r="T61" t="s">
        <v>4747</v>
      </c>
    </row>
    <row r="62" spans="1:20" x14ac:dyDescent="0.25">
      <c r="A62" t="s">
        <v>147</v>
      </c>
      <c r="B62" t="s">
        <v>148</v>
      </c>
      <c r="C62">
        <v>50</v>
      </c>
      <c r="D62">
        <v>6</v>
      </c>
      <c r="E62" t="s">
        <v>4748</v>
      </c>
      <c r="F62">
        <v>200</v>
      </c>
      <c r="G62">
        <v>0</v>
      </c>
      <c r="H62" t="s">
        <v>636</v>
      </c>
      <c r="I62" t="s">
        <v>4749</v>
      </c>
      <c r="J62" t="s">
        <v>702</v>
      </c>
      <c r="K62" t="s">
        <v>637</v>
      </c>
      <c r="L62" t="s">
        <v>638</v>
      </c>
      <c r="M62" t="s">
        <v>4747</v>
      </c>
      <c r="N62" t="s">
        <v>637</v>
      </c>
      <c r="O62" t="s">
        <v>639</v>
      </c>
      <c r="P62" t="s">
        <v>5</v>
      </c>
      <c r="Q62" t="s">
        <v>640</v>
      </c>
      <c r="R62" t="s">
        <v>638</v>
      </c>
      <c r="S62" t="s">
        <v>637</v>
      </c>
      <c r="T62" t="s">
        <v>4747</v>
      </c>
    </row>
    <row r="63" spans="1:20" x14ac:dyDescent="0.25">
      <c r="A63" t="s">
        <v>22</v>
      </c>
      <c r="B63" t="s">
        <v>27</v>
      </c>
      <c r="C63">
        <v>66.333333333333329</v>
      </c>
      <c r="D63">
        <v>3</v>
      </c>
      <c r="E63" t="s">
        <v>4750</v>
      </c>
      <c r="F63">
        <v>197</v>
      </c>
      <c r="G63">
        <v>0</v>
      </c>
      <c r="H63" t="s">
        <v>636</v>
      </c>
      <c r="I63" t="s">
        <v>4751</v>
      </c>
      <c r="J63" t="s">
        <v>672</v>
      </c>
      <c r="K63" t="s">
        <v>637</v>
      </c>
      <c r="L63" t="s">
        <v>638</v>
      </c>
      <c r="M63" t="s">
        <v>4747</v>
      </c>
      <c r="N63" t="s">
        <v>637</v>
      </c>
      <c r="O63" t="s">
        <v>643</v>
      </c>
      <c r="P63" t="s">
        <v>5</v>
      </c>
      <c r="Q63" t="s">
        <v>644</v>
      </c>
      <c r="R63" t="s">
        <v>638</v>
      </c>
      <c r="S63" t="s">
        <v>4752</v>
      </c>
      <c r="T63" t="s">
        <v>4747</v>
      </c>
    </row>
    <row r="64" spans="1:20" x14ac:dyDescent="0.25">
      <c r="A64" t="s">
        <v>147</v>
      </c>
      <c r="B64" t="s">
        <v>148</v>
      </c>
      <c r="C64">
        <v>50</v>
      </c>
      <c r="D64">
        <v>6</v>
      </c>
      <c r="E64" t="s">
        <v>4753</v>
      </c>
      <c r="F64">
        <v>200</v>
      </c>
      <c r="G64">
        <v>0</v>
      </c>
      <c r="H64" t="s">
        <v>636</v>
      </c>
      <c r="I64" t="s">
        <v>4754</v>
      </c>
      <c r="J64" t="s">
        <v>648</v>
      </c>
      <c r="K64" t="s">
        <v>637</v>
      </c>
      <c r="L64" t="s">
        <v>638</v>
      </c>
      <c r="M64" t="s">
        <v>4747</v>
      </c>
      <c r="N64" t="s">
        <v>637</v>
      </c>
      <c r="O64" t="s">
        <v>639</v>
      </c>
      <c r="P64" t="s">
        <v>5</v>
      </c>
      <c r="Q64" t="s">
        <v>640</v>
      </c>
      <c r="R64" t="s">
        <v>638</v>
      </c>
      <c r="S64" t="s">
        <v>637</v>
      </c>
      <c r="T64" t="s">
        <v>4747</v>
      </c>
    </row>
    <row r="65" spans="1:20" x14ac:dyDescent="0.25">
      <c r="A65" t="s">
        <v>22</v>
      </c>
      <c r="B65" t="s">
        <v>27</v>
      </c>
      <c r="C65">
        <v>80</v>
      </c>
      <c r="D65">
        <v>1</v>
      </c>
      <c r="E65" t="s">
        <v>4755</v>
      </c>
      <c r="F65">
        <v>80</v>
      </c>
      <c r="G65">
        <v>0</v>
      </c>
      <c r="H65" t="s">
        <v>645</v>
      </c>
      <c r="I65" t="s">
        <v>727</v>
      </c>
      <c r="J65" t="s">
        <v>4756</v>
      </c>
      <c r="K65" t="s">
        <v>2190</v>
      </c>
      <c r="L65" t="s">
        <v>3883</v>
      </c>
      <c r="M65" t="s">
        <v>4740</v>
      </c>
      <c r="N65" t="s">
        <v>637</v>
      </c>
      <c r="O65" t="s">
        <v>646</v>
      </c>
      <c r="P65" t="s">
        <v>26</v>
      </c>
      <c r="Q65" t="s">
        <v>647</v>
      </c>
      <c r="R65" t="s">
        <v>638</v>
      </c>
      <c r="S65" t="s">
        <v>637</v>
      </c>
      <c r="T65" t="s">
        <v>4747</v>
      </c>
    </row>
    <row r="66" spans="1:20" x14ac:dyDescent="0.25">
      <c r="A66" t="s">
        <v>147</v>
      </c>
      <c r="B66" t="s">
        <v>148</v>
      </c>
      <c r="C66">
        <v>50</v>
      </c>
      <c r="D66">
        <v>6</v>
      </c>
      <c r="E66" t="s">
        <v>4757</v>
      </c>
      <c r="F66">
        <v>182</v>
      </c>
      <c r="G66">
        <v>0</v>
      </c>
      <c r="H66" t="s">
        <v>636</v>
      </c>
      <c r="I66" t="s">
        <v>782</v>
      </c>
      <c r="J66" t="s">
        <v>648</v>
      </c>
      <c r="K66" t="s">
        <v>637</v>
      </c>
      <c r="L66" t="s">
        <v>638</v>
      </c>
      <c r="M66" t="s">
        <v>4758</v>
      </c>
      <c r="N66" t="s">
        <v>637</v>
      </c>
      <c r="O66" t="s">
        <v>643</v>
      </c>
      <c r="P66" t="s">
        <v>5</v>
      </c>
      <c r="Q66" t="s">
        <v>644</v>
      </c>
      <c r="R66" t="s">
        <v>638</v>
      </c>
      <c r="S66" t="s">
        <v>637</v>
      </c>
      <c r="T66" t="s">
        <v>4759</v>
      </c>
    </row>
    <row r="67" spans="1:20" x14ac:dyDescent="0.25">
      <c r="A67" t="s">
        <v>147</v>
      </c>
      <c r="B67" t="s">
        <v>148</v>
      </c>
      <c r="C67">
        <v>50</v>
      </c>
      <c r="D67">
        <v>6</v>
      </c>
      <c r="E67" t="s">
        <v>4760</v>
      </c>
      <c r="F67">
        <v>200</v>
      </c>
      <c r="G67">
        <v>0</v>
      </c>
      <c r="H67" t="s">
        <v>636</v>
      </c>
      <c r="I67" t="s">
        <v>4761</v>
      </c>
      <c r="J67" t="s">
        <v>658</v>
      </c>
      <c r="K67" t="s">
        <v>637</v>
      </c>
      <c r="L67" t="s">
        <v>638</v>
      </c>
      <c r="M67" t="s">
        <v>4759</v>
      </c>
      <c r="N67" t="s">
        <v>637</v>
      </c>
      <c r="O67" t="s">
        <v>639</v>
      </c>
      <c r="P67" t="s">
        <v>5</v>
      </c>
      <c r="Q67" t="s">
        <v>640</v>
      </c>
      <c r="R67" t="s">
        <v>638</v>
      </c>
      <c r="S67" t="s">
        <v>637</v>
      </c>
      <c r="T67" t="s">
        <v>4759</v>
      </c>
    </row>
    <row r="68" spans="1:20" x14ac:dyDescent="0.25">
      <c r="A68" t="s">
        <v>147</v>
      </c>
      <c r="B68" t="s">
        <v>148</v>
      </c>
      <c r="C68">
        <v>50</v>
      </c>
      <c r="D68">
        <v>6</v>
      </c>
      <c r="E68" t="s">
        <v>4762</v>
      </c>
      <c r="F68">
        <v>200</v>
      </c>
      <c r="G68">
        <v>0</v>
      </c>
      <c r="H68" t="s">
        <v>636</v>
      </c>
      <c r="I68" t="s">
        <v>4763</v>
      </c>
      <c r="J68" t="s">
        <v>2136</v>
      </c>
      <c r="K68" t="s">
        <v>637</v>
      </c>
      <c r="L68" t="s">
        <v>638</v>
      </c>
      <c r="M68" t="s">
        <v>4764</v>
      </c>
      <c r="N68" t="s">
        <v>637</v>
      </c>
      <c r="O68" t="s">
        <v>643</v>
      </c>
      <c r="P68" t="s">
        <v>5</v>
      </c>
      <c r="Q68" t="s">
        <v>644</v>
      </c>
      <c r="R68" t="s">
        <v>638</v>
      </c>
      <c r="S68" t="s">
        <v>637</v>
      </c>
      <c r="T68" t="s">
        <v>4765</v>
      </c>
    </row>
    <row r="69" spans="1:20" x14ac:dyDescent="0.25">
      <c r="A69" t="s">
        <v>22</v>
      </c>
      <c r="B69" t="s">
        <v>27</v>
      </c>
      <c r="C69">
        <v>66.333333333333329</v>
      </c>
      <c r="D69">
        <v>15</v>
      </c>
      <c r="E69" t="s">
        <v>4766</v>
      </c>
      <c r="F69">
        <v>985</v>
      </c>
      <c r="G69">
        <v>0</v>
      </c>
      <c r="H69" t="s">
        <v>636</v>
      </c>
      <c r="I69" t="s">
        <v>4767</v>
      </c>
      <c r="J69" t="s">
        <v>675</v>
      </c>
      <c r="K69" t="s">
        <v>637</v>
      </c>
      <c r="L69" t="s">
        <v>638</v>
      </c>
      <c r="M69" t="s">
        <v>4768</v>
      </c>
      <c r="N69" t="s">
        <v>637</v>
      </c>
      <c r="O69" t="s">
        <v>643</v>
      </c>
      <c r="P69" t="s">
        <v>5</v>
      </c>
      <c r="Q69" t="s">
        <v>644</v>
      </c>
      <c r="R69" t="s">
        <v>638</v>
      </c>
      <c r="S69" t="s">
        <v>4769</v>
      </c>
      <c r="T69" t="s">
        <v>4770</v>
      </c>
    </row>
    <row r="70" spans="1:20" x14ac:dyDescent="0.25">
      <c r="A70" t="s">
        <v>147</v>
      </c>
      <c r="B70" t="s">
        <v>148</v>
      </c>
      <c r="C70">
        <v>50</v>
      </c>
      <c r="D70">
        <v>6</v>
      </c>
      <c r="E70" t="s">
        <v>4771</v>
      </c>
      <c r="F70">
        <v>182</v>
      </c>
      <c r="G70">
        <v>0</v>
      </c>
      <c r="H70" t="s">
        <v>636</v>
      </c>
      <c r="I70" t="s">
        <v>4772</v>
      </c>
      <c r="J70" t="s">
        <v>661</v>
      </c>
      <c r="K70" t="s">
        <v>637</v>
      </c>
      <c r="L70" t="s">
        <v>638</v>
      </c>
      <c r="M70" t="s">
        <v>4770</v>
      </c>
      <c r="N70" t="s">
        <v>637</v>
      </c>
      <c r="O70" t="s">
        <v>639</v>
      </c>
      <c r="P70" t="s">
        <v>5</v>
      </c>
      <c r="Q70" t="s">
        <v>640</v>
      </c>
      <c r="R70" t="s">
        <v>638</v>
      </c>
      <c r="S70" t="s">
        <v>637</v>
      </c>
      <c r="T70" t="s">
        <v>4770</v>
      </c>
    </row>
    <row r="71" spans="1:20" x14ac:dyDescent="0.25">
      <c r="A71" t="s">
        <v>147</v>
      </c>
      <c r="B71" t="s">
        <v>148</v>
      </c>
      <c r="C71">
        <v>65</v>
      </c>
      <c r="D71">
        <v>9</v>
      </c>
      <c r="E71" t="s">
        <v>4773</v>
      </c>
      <c r="F71">
        <v>272.08999999999997</v>
      </c>
      <c r="G71">
        <v>0</v>
      </c>
      <c r="H71" t="s">
        <v>636</v>
      </c>
      <c r="I71" t="s">
        <v>4774</v>
      </c>
      <c r="J71" t="s">
        <v>648</v>
      </c>
      <c r="K71" t="s">
        <v>637</v>
      </c>
      <c r="L71" t="s">
        <v>638</v>
      </c>
      <c r="M71" t="s">
        <v>4775</v>
      </c>
      <c r="N71" t="s">
        <v>637</v>
      </c>
      <c r="O71" t="s">
        <v>643</v>
      </c>
      <c r="P71" t="s">
        <v>5</v>
      </c>
      <c r="Q71" t="s">
        <v>644</v>
      </c>
      <c r="R71" t="s">
        <v>638</v>
      </c>
      <c r="S71" t="s">
        <v>637</v>
      </c>
      <c r="T71" t="s">
        <v>4775</v>
      </c>
    </row>
    <row r="72" spans="1:20" x14ac:dyDescent="0.25">
      <c r="A72" t="s">
        <v>10</v>
      </c>
      <c r="B72" t="s">
        <v>11</v>
      </c>
      <c r="C72">
        <v>50</v>
      </c>
      <c r="D72">
        <v>5</v>
      </c>
      <c r="E72" t="s">
        <v>4773</v>
      </c>
      <c r="F72">
        <v>268</v>
      </c>
      <c r="G72">
        <v>38</v>
      </c>
      <c r="H72" t="s">
        <v>645</v>
      </c>
      <c r="I72" t="s">
        <v>2415</v>
      </c>
      <c r="J72" t="s">
        <v>4776</v>
      </c>
      <c r="K72" t="s">
        <v>4777</v>
      </c>
      <c r="L72" t="s">
        <v>728</v>
      </c>
      <c r="M72" t="s">
        <v>4711</v>
      </c>
      <c r="N72" t="s">
        <v>637</v>
      </c>
      <c r="O72" t="s">
        <v>646</v>
      </c>
      <c r="P72" t="s">
        <v>26</v>
      </c>
      <c r="Q72" t="s">
        <v>647</v>
      </c>
      <c r="R72" t="s">
        <v>638</v>
      </c>
      <c r="S72" t="s">
        <v>4778</v>
      </c>
      <c r="T72" t="s">
        <v>4775</v>
      </c>
    </row>
    <row r="73" spans="1:20" x14ac:dyDescent="0.25">
      <c r="A73" t="s">
        <v>147</v>
      </c>
      <c r="B73" t="s">
        <v>148</v>
      </c>
      <c r="C73">
        <v>50</v>
      </c>
      <c r="D73">
        <v>6</v>
      </c>
      <c r="E73" t="s">
        <v>4779</v>
      </c>
      <c r="F73">
        <v>200</v>
      </c>
      <c r="G73">
        <v>0</v>
      </c>
      <c r="H73" t="s">
        <v>636</v>
      </c>
      <c r="I73" t="s">
        <v>4780</v>
      </c>
      <c r="J73" t="s">
        <v>642</v>
      </c>
      <c r="K73" t="s">
        <v>637</v>
      </c>
      <c r="L73" t="s">
        <v>638</v>
      </c>
      <c r="M73" t="s">
        <v>4775</v>
      </c>
      <c r="N73" t="s">
        <v>637</v>
      </c>
      <c r="O73" t="s">
        <v>639</v>
      </c>
      <c r="P73" t="s">
        <v>5</v>
      </c>
      <c r="Q73" t="s">
        <v>640</v>
      </c>
      <c r="R73" t="s">
        <v>638</v>
      </c>
      <c r="S73" t="s">
        <v>637</v>
      </c>
      <c r="T73" t="s">
        <v>4775</v>
      </c>
    </row>
    <row r="74" spans="1:20" x14ac:dyDescent="0.25">
      <c r="A74" t="s">
        <v>516</v>
      </c>
      <c r="B74" t="s">
        <v>4781</v>
      </c>
      <c r="C74">
        <v>75</v>
      </c>
      <c r="D74">
        <v>1</v>
      </c>
      <c r="E74" t="s">
        <v>4782</v>
      </c>
      <c r="F74">
        <v>171</v>
      </c>
      <c r="G74">
        <v>96</v>
      </c>
      <c r="H74" t="s">
        <v>697</v>
      </c>
      <c r="I74" t="s">
        <v>4783</v>
      </c>
      <c r="J74" t="s">
        <v>4784</v>
      </c>
      <c r="K74" t="s">
        <v>4785</v>
      </c>
      <c r="L74" t="s">
        <v>4786</v>
      </c>
      <c r="M74" t="s">
        <v>4787</v>
      </c>
      <c r="N74" t="s">
        <v>637</v>
      </c>
      <c r="O74" t="s">
        <v>664</v>
      </c>
      <c r="P74" t="s">
        <v>23</v>
      </c>
      <c r="Q74" t="s">
        <v>665</v>
      </c>
      <c r="R74" t="s">
        <v>638</v>
      </c>
      <c r="S74" t="s">
        <v>4788</v>
      </c>
      <c r="T74" t="s">
        <v>4787</v>
      </c>
    </row>
    <row r="75" spans="1:20" x14ac:dyDescent="0.25">
      <c r="A75" t="s">
        <v>147</v>
      </c>
      <c r="B75" t="s">
        <v>148</v>
      </c>
      <c r="C75">
        <v>50</v>
      </c>
      <c r="D75">
        <v>6</v>
      </c>
      <c r="E75" t="s">
        <v>4789</v>
      </c>
      <c r="F75">
        <v>200</v>
      </c>
      <c r="G75">
        <v>0</v>
      </c>
      <c r="H75" t="s">
        <v>636</v>
      </c>
      <c r="I75" t="s">
        <v>4790</v>
      </c>
      <c r="J75" t="s">
        <v>3004</v>
      </c>
      <c r="K75" t="s">
        <v>637</v>
      </c>
      <c r="L75" t="s">
        <v>638</v>
      </c>
      <c r="M75" t="s">
        <v>4791</v>
      </c>
      <c r="N75" t="s">
        <v>637</v>
      </c>
      <c r="O75" t="s">
        <v>639</v>
      </c>
      <c r="P75" t="s">
        <v>5</v>
      </c>
      <c r="Q75" t="s">
        <v>640</v>
      </c>
      <c r="R75" t="s">
        <v>638</v>
      </c>
      <c r="S75" t="s">
        <v>637</v>
      </c>
      <c r="T75" t="s">
        <v>4791</v>
      </c>
    </row>
    <row r="76" spans="1:20" x14ac:dyDescent="0.25">
      <c r="A76" t="s">
        <v>147</v>
      </c>
      <c r="B76" t="s">
        <v>148</v>
      </c>
      <c r="C76">
        <v>50</v>
      </c>
      <c r="D76">
        <v>6</v>
      </c>
      <c r="E76" t="s">
        <v>4792</v>
      </c>
      <c r="F76">
        <v>200</v>
      </c>
      <c r="G76">
        <v>0</v>
      </c>
      <c r="H76" t="s">
        <v>636</v>
      </c>
      <c r="I76" t="s">
        <v>4793</v>
      </c>
      <c r="J76" t="s">
        <v>675</v>
      </c>
      <c r="K76" t="s">
        <v>637</v>
      </c>
      <c r="L76" t="s">
        <v>638</v>
      </c>
      <c r="M76" t="s">
        <v>4794</v>
      </c>
      <c r="N76" t="s">
        <v>637</v>
      </c>
      <c r="O76" t="s">
        <v>643</v>
      </c>
      <c r="P76" t="s">
        <v>5</v>
      </c>
      <c r="Q76" t="s">
        <v>644</v>
      </c>
      <c r="R76" t="s">
        <v>638</v>
      </c>
      <c r="S76" t="s">
        <v>637</v>
      </c>
      <c r="T76" t="s">
        <v>4794</v>
      </c>
    </row>
    <row r="77" spans="1:20" x14ac:dyDescent="0.25">
      <c r="A77" t="s">
        <v>147</v>
      </c>
      <c r="B77" t="s">
        <v>148</v>
      </c>
      <c r="C77">
        <v>50</v>
      </c>
      <c r="D77">
        <v>6</v>
      </c>
      <c r="E77" t="s">
        <v>4795</v>
      </c>
      <c r="F77">
        <v>200</v>
      </c>
      <c r="G77">
        <v>0</v>
      </c>
      <c r="H77" t="s">
        <v>636</v>
      </c>
      <c r="I77" t="s">
        <v>4796</v>
      </c>
      <c r="J77" t="s">
        <v>648</v>
      </c>
      <c r="K77" t="s">
        <v>637</v>
      </c>
      <c r="L77" t="s">
        <v>638</v>
      </c>
      <c r="M77" t="s">
        <v>4797</v>
      </c>
      <c r="N77" t="s">
        <v>637</v>
      </c>
      <c r="O77" t="s">
        <v>639</v>
      </c>
      <c r="P77" t="s">
        <v>5</v>
      </c>
      <c r="Q77" t="s">
        <v>640</v>
      </c>
      <c r="R77" t="s">
        <v>638</v>
      </c>
      <c r="S77" t="s">
        <v>637</v>
      </c>
      <c r="T77" t="s">
        <v>4797</v>
      </c>
    </row>
    <row r="78" spans="1:20" x14ac:dyDescent="0.25">
      <c r="A78" t="s">
        <v>147</v>
      </c>
      <c r="B78" t="s">
        <v>148</v>
      </c>
      <c r="C78">
        <v>50</v>
      </c>
      <c r="D78">
        <v>6</v>
      </c>
      <c r="E78" t="s">
        <v>4798</v>
      </c>
      <c r="F78">
        <v>200</v>
      </c>
      <c r="G78">
        <v>0</v>
      </c>
      <c r="H78" t="s">
        <v>636</v>
      </c>
      <c r="I78" t="s">
        <v>4799</v>
      </c>
      <c r="J78" t="s">
        <v>642</v>
      </c>
      <c r="K78" t="s">
        <v>637</v>
      </c>
      <c r="L78" t="s">
        <v>638</v>
      </c>
      <c r="M78" t="s">
        <v>4800</v>
      </c>
      <c r="N78" t="s">
        <v>637</v>
      </c>
      <c r="O78" t="s">
        <v>639</v>
      </c>
      <c r="P78" t="s">
        <v>5</v>
      </c>
      <c r="Q78" t="s">
        <v>640</v>
      </c>
      <c r="R78" t="s">
        <v>638</v>
      </c>
      <c r="S78" t="s">
        <v>637</v>
      </c>
      <c r="T78" t="s">
        <v>4800</v>
      </c>
    </row>
    <row r="79" spans="1:20" x14ac:dyDescent="0.25">
      <c r="A79" t="s">
        <v>147</v>
      </c>
      <c r="B79" t="s">
        <v>148</v>
      </c>
      <c r="C79">
        <v>50</v>
      </c>
      <c r="D79">
        <v>6</v>
      </c>
      <c r="E79" t="s">
        <v>4801</v>
      </c>
      <c r="F79">
        <v>200</v>
      </c>
      <c r="G79">
        <v>0</v>
      </c>
      <c r="H79" t="s">
        <v>636</v>
      </c>
      <c r="I79" t="s">
        <v>4802</v>
      </c>
      <c r="J79" t="s">
        <v>2160</v>
      </c>
      <c r="K79" t="s">
        <v>637</v>
      </c>
      <c r="L79" t="s">
        <v>638</v>
      </c>
      <c r="M79" t="s">
        <v>4803</v>
      </c>
      <c r="N79" t="s">
        <v>637</v>
      </c>
      <c r="O79" t="s">
        <v>639</v>
      </c>
      <c r="P79" t="s">
        <v>5</v>
      </c>
      <c r="Q79" t="s">
        <v>640</v>
      </c>
      <c r="R79" t="s">
        <v>638</v>
      </c>
      <c r="S79" t="s">
        <v>637</v>
      </c>
      <c r="T79" t="s">
        <v>4803</v>
      </c>
    </row>
    <row r="80" spans="1:20" x14ac:dyDescent="0.25">
      <c r="A80" t="s">
        <v>147</v>
      </c>
      <c r="B80" t="s">
        <v>148</v>
      </c>
      <c r="C80">
        <v>50</v>
      </c>
      <c r="D80">
        <v>6</v>
      </c>
      <c r="E80" t="s">
        <v>4804</v>
      </c>
      <c r="F80">
        <v>200</v>
      </c>
      <c r="G80">
        <v>0</v>
      </c>
      <c r="H80" t="s">
        <v>636</v>
      </c>
      <c r="I80" t="s">
        <v>4805</v>
      </c>
      <c r="J80" t="s">
        <v>650</v>
      </c>
      <c r="K80" t="s">
        <v>637</v>
      </c>
      <c r="L80" t="s">
        <v>638</v>
      </c>
      <c r="M80" t="s">
        <v>4806</v>
      </c>
      <c r="N80" t="s">
        <v>637</v>
      </c>
      <c r="O80" t="s">
        <v>639</v>
      </c>
      <c r="P80" t="s">
        <v>5</v>
      </c>
      <c r="Q80" t="s">
        <v>640</v>
      </c>
      <c r="R80" t="s">
        <v>638</v>
      </c>
      <c r="S80" t="s">
        <v>637</v>
      </c>
      <c r="T80" t="s">
        <v>4807</v>
      </c>
    </row>
    <row r="81" spans="1:20" x14ac:dyDescent="0.25">
      <c r="A81" t="s">
        <v>147</v>
      </c>
      <c r="B81" t="s">
        <v>148</v>
      </c>
      <c r="C81">
        <v>50</v>
      </c>
      <c r="D81">
        <v>6</v>
      </c>
      <c r="E81" t="s">
        <v>4808</v>
      </c>
      <c r="F81">
        <v>200</v>
      </c>
      <c r="G81">
        <v>0</v>
      </c>
      <c r="H81" t="s">
        <v>636</v>
      </c>
      <c r="I81" t="s">
        <v>4809</v>
      </c>
      <c r="J81" t="s">
        <v>4810</v>
      </c>
      <c r="K81" t="s">
        <v>637</v>
      </c>
      <c r="L81" t="s">
        <v>638</v>
      </c>
      <c r="M81" t="s">
        <v>4811</v>
      </c>
      <c r="N81" t="s">
        <v>637</v>
      </c>
      <c r="O81" t="s">
        <v>639</v>
      </c>
      <c r="P81" t="s">
        <v>5</v>
      </c>
      <c r="Q81" t="s">
        <v>640</v>
      </c>
      <c r="R81" t="s">
        <v>638</v>
      </c>
      <c r="S81" t="s">
        <v>637</v>
      </c>
      <c r="T81" t="s">
        <v>4811</v>
      </c>
    </row>
    <row r="82" spans="1:20" x14ac:dyDescent="0.25">
      <c r="A82" t="s">
        <v>22</v>
      </c>
      <c r="B82" t="s">
        <v>213</v>
      </c>
      <c r="C82">
        <v>60</v>
      </c>
      <c r="D82">
        <v>2</v>
      </c>
      <c r="E82" t="s">
        <v>4812</v>
      </c>
      <c r="F82">
        <v>120</v>
      </c>
      <c r="G82">
        <v>0</v>
      </c>
      <c r="H82" t="s">
        <v>663</v>
      </c>
      <c r="I82" t="s">
        <v>4813</v>
      </c>
      <c r="J82" t="s">
        <v>4814</v>
      </c>
      <c r="K82" t="s">
        <v>4815</v>
      </c>
      <c r="L82" t="s">
        <v>4816</v>
      </c>
      <c r="M82" t="s">
        <v>4817</v>
      </c>
      <c r="N82" t="s">
        <v>637</v>
      </c>
      <c r="O82" t="s">
        <v>664</v>
      </c>
      <c r="P82" t="s">
        <v>23</v>
      </c>
      <c r="Q82" t="s">
        <v>665</v>
      </c>
      <c r="R82" t="s">
        <v>638</v>
      </c>
      <c r="S82" t="s">
        <v>637</v>
      </c>
      <c r="T82" t="s">
        <v>4817</v>
      </c>
    </row>
    <row r="83" spans="1:20" x14ac:dyDescent="0.25">
      <c r="A83" t="s">
        <v>147</v>
      </c>
      <c r="B83" t="s">
        <v>148</v>
      </c>
      <c r="C83">
        <v>50</v>
      </c>
      <c r="D83">
        <v>6</v>
      </c>
      <c r="E83" t="s">
        <v>4818</v>
      </c>
      <c r="F83">
        <v>201</v>
      </c>
      <c r="G83">
        <v>1</v>
      </c>
      <c r="H83" t="s">
        <v>636</v>
      </c>
      <c r="I83" t="s">
        <v>4819</v>
      </c>
      <c r="J83" t="s">
        <v>662</v>
      </c>
      <c r="K83" t="s">
        <v>637</v>
      </c>
      <c r="L83" t="s">
        <v>638</v>
      </c>
      <c r="M83" t="s">
        <v>4820</v>
      </c>
      <c r="N83" t="s">
        <v>637</v>
      </c>
      <c r="O83" t="s">
        <v>639</v>
      </c>
      <c r="P83" t="s">
        <v>5</v>
      </c>
      <c r="Q83" t="s">
        <v>640</v>
      </c>
      <c r="R83" t="s">
        <v>638</v>
      </c>
      <c r="S83" t="s">
        <v>637</v>
      </c>
      <c r="T83" t="s">
        <v>4820</v>
      </c>
    </row>
    <row r="84" spans="1:20" x14ac:dyDescent="0.25">
      <c r="A84" t="s">
        <v>22</v>
      </c>
      <c r="B84" t="s">
        <v>27</v>
      </c>
      <c r="C84">
        <v>66.333333333333329</v>
      </c>
      <c r="D84">
        <v>3</v>
      </c>
      <c r="E84" t="s">
        <v>4821</v>
      </c>
      <c r="F84">
        <v>197</v>
      </c>
      <c r="G84">
        <v>0</v>
      </c>
      <c r="H84" t="s">
        <v>636</v>
      </c>
      <c r="I84" t="s">
        <v>1857</v>
      </c>
      <c r="J84" t="s">
        <v>678</v>
      </c>
      <c r="K84" t="s">
        <v>637</v>
      </c>
      <c r="L84" t="s">
        <v>638</v>
      </c>
      <c r="M84" t="s">
        <v>4822</v>
      </c>
      <c r="N84" t="s">
        <v>637</v>
      </c>
      <c r="O84" t="s">
        <v>639</v>
      </c>
      <c r="P84" t="s">
        <v>5</v>
      </c>
      <c r="Q84" t="s">
        <v>640</v>
      </c>
      <c r="R84" t="s">
        <v>638</v>
      </c>
      <c r="S84" t="s">
        <v>4823</v>
      </c>
      <c r="T84" t="s">
        <v>4822</v>
      </c>
    </row>
    <row r="85" spans="1:20" x14ac:dyDescent="0.25">
      <c r="A85" t="s">
        <v>147</v>
      </c>
      <c r="B85" t="s">
        <v>148</v>
      </c>
      <c r="C85">
        <v>50</v>
      </c>
      <c r="D85">
        <v>6</v>
      </c>
      <c r="E85" t="s">
        <v>4824</v>
      </c>
      <c r="F85">
        <v>200</v>
      </c>
      <c r="G85">
        <v>0</v>
      </c>
      <c r="H85" t="s">
        <v>636</v>
      </c>
      <c r="I85" t="s">
        <v>4825</v>
      </c>
      <c r="J85" t="s">
        <v>4826</v>
      </c>
      <c r="K85" t="s">
        <v>637</v>
      </c>
      <c r="L85" t="s">
        <v>638</v>
      </c>
      <c r="M85" t="s">
        <v>4827</v>
      </c>
      <c r="N85" t="s">
        <v>637</v>
      </c>
      <c r="O85" t="s">
        <v>639</v>
      </c>
      <c r="P85" t="s">
        <v>5</v>
      </c>
      <c r="Q85" t="s">
        <v>640</v>
      </c>
      <c r="R85" t="s">
        <v>638</v>
      </c>
      <c r="S85" t="s">
        <v>637</v>
      </c>
      <c r="T85" t="s">
        <v>4822</v>
      </c>
    </row>
    <row r="86" spans="1:20" x14ac:dyDescent="0.25">
      <c r="A86" t="s">
        <v>147</v>
      </c>
      <c r="B86" t="s">
        <v>148</v>
      </c>
      <c r="C86">
        <v>50</v>
      </c>
      <c r="D86">
        <v>6</v>
      </c>
      <c r="E86" t="s">
        <v>4828</v>
      </c>
      <c r="F86">
        <v>200</v>
      </c>
      <c r="G86">
        <v>0</v>
      </c>
      <c r="H86" t="s">
        <v>636</v>
      </c>
      <c r="I86" t="s">
        <v>4829</v>
      </c>
      <c r="J86" t="s">
        <v>1872</v>
      </c>
      <c r="K86" t="s">
        <v>637</v>
      </c>
      <c r="L86" t="s">
        <v>638</v>
      </c>
      <c r="M86" t="s">
        <v>4830</v>
      </c>
      <c r="N86" t="s">
        <v>637</v>
      </c>
      <c r="O86" t="s">
        <v>639</v>
      </c>
      <c r="P86" t="s">
        <v>5</v>
      </c>
      <c r="Q86" t="s">
        <v>640</v>
      </c>
      <c r="R86" t="s">
        <v>638</v>
      </c>
      <c r="S86" t="s">
        <v>637</v>
      </c>
      <c r="T86" t="s">
        <v>4831</v>
      </c>
    </row>
    <row r="87" spans="1:20" x14ac:dyDescent="0.25">
      <c r="A87" t="s">
        <v>147</v>
      </c>
      <c r="B87" t="s">
        <v>148</v>
      </c>
      <c r="C87">
        <v>50</v>
      </c>
      <c r="D87">
        <v>6</v>
      </c>
      <c r="E87" t="s">
        <v>4832</v>
      </c>
      <c r="F87">
        <v>200</v>
      </c>
      <c r="G87">
        <v>0</v>
      </c>
      <c r="H87" t="s">
        <v>636</v>
      </c>
      <c r="I87" t="s">
        <v>4833</v>
      </c>
      <c r="J87" t="s">
        <v>657</v>
      </c>
      <c r="K87" t="s">
        <v>637</v>
      </c>
      <c r="L87" t="s">
        <v>638</v>
      </c>
      <c r="M87" t="s">
        <v>4830</v>
      </c>
      <c r="N87" t="s">
        <v>637</v>
      </c>
      <c r="O87" t="s">
        <v>639</v>
      </c>
      <c r="P87" t="s">
        <v>5</v>
      </c>
      <c r="Q87" t="s">
        <v>640</v>
      </c>
      <c r="R87" t="s">
        <v>638</v>
      </c>
      <c r="S87" t="s">
        <v>637</v>
      </c>
      <c r="T87" t="s">
        <v>4831</v>
      </c>
    </row>
    <row r="88" spans="1:20" x14ac:dyDescent="0.25">
      <c r="A88" t="s">
        <v>77</v>
      </c>
      <c r="B88" t="s">
        <v>78</v>
      </c>
      <c r="C88">
        <v>27.5</v>
      </c>
      <c r="D88">
        <v>4</v>
      </c>
      <c r="E88" t="s">
        <v>4834</v>
      </c>
      <c r="F88">
        <v>160</v>
      </c>
      <c r="G88">
        <v>0</v>
      </c>
      <c r="H88" t="s">
        <v>645</v>
      </c>
      <c r="I88" t="s">
        <v>2267</v>
      </c>
      <c r="J88" t="s">
        <v>2268</v>
      </c>
      <c r="K88" t="s">
        <v>2223</v>
      </c>
      <c r="L88" t="s">
        <v>2224</v>
      </c>
      <c r="M88" t="s">
        <v>4794</v>
      </c>
      <c r="N88" t="s">
        <v>637</v>
      </c>
      <c r="O88" t="s">
        <v>651</v>
      </c>
      <c r="P88" t="s">
        <v>26</v>
      </c>
      <c r="Q88" t="s">
        <v>647</v>
      </c>
      <c r="R88" t="s">
        <v>638</v>
      </c>
      <c r="S88" t="s">
        <v>637</v>
      </c>
      <c r="T88" t="s">
        <v>4835</v>
      </c>
    </row>
    <row r="89" spans="1:20" x14ac:dyDescent="0.25">
      <c r="A89" t="s">
        <v>22</v>
      </c>
      <c r="B89" t="s">
        <v>213</v>
      </c>
      <c r="C89">
        <v>60.55</v>
      </c>
      <c r="D89">
        <v>2</v>
      </c>
      <c r="E89" t="s">
        <v>4836</v>
      </c>
      <c r="F89">
        <v>129.1</v>
      </c>
      <c r="G89">
        <v>8</v>
      </c>
      <c r="H89" t="s">
        <v>663</v>
      </c>
      <c r="I89" t="s">
        <v>4837</v>
      </c>
      <c r="J89" t="s">
        <v>4838</v>
      </c>
      <c r="K89" t="s">
        <v>4839</v>
      </c>
      <c r="L89" t="s">
        <v>4840</v>
      </c>
      <c r="M89" t="s">
        <v>4841</v>
      </c>
      <c r="N89" t="s">
        <v>637</v>
      </c>
      <c r="O89" t="s">
        <v>664</v>
      </c>
      <c r="P89" t="s">
        <v>23</v>
      </c>
      <c r="Q89" t="s">
        <v>665</v>
      </c>
      <c r="R89" t="s">
        <v>638</v>
      </c>
      <c r="S89" t="s">
        <v>637</v>
      </c>
      <c r="T89" t="s">
        <v>4841</v>
      </c>
    </row>
    <row r="90" spans="1:20" x14ac:dyDescent="0.25">
      <c r="A90" t="s">
        <v>77</v>
      </c>
      <c r="B90" t="s">
        <v>78</v>
      </c>
      <c r="C90">
        <v>33.333333333333336</v>
      </c>
      <c r="D90">
        <v>3</v>
      </c>
      <c r="E90" t="s">
        <v>4842</v>
      </c>
      <c r="F90">
        <v>134.99</v>
      </c>
      <c r="G90">
        <v>0</v>
      </c>
      <c r="H90" t="s">
        <v>636</v>
      </c>
      <c r="I90" t="s">
        <v>4843</v>
      </c>
      <c r="J90" t="s">
        <v>1987</v>
      </c>
      <c r="K90" t="s">
        <v>637</v>
      </c>
      <c r="L90" t="s">
        <v>638</v>
      </c>
      <c r="M90" t="s">
        <v>4844</v>
      </c>
      <c r="N90" t="s">
        <v>637</v>
      </c>
      <c r="O90" t="s">
        <v>639</v>
      </c>
      <c r="P90" t="s">
        <v>5</v>
      </c>
      <c r="Q90" t="s">
        <v>640</v>
      </c>
      <c r="R90" t="s">
        <v>638</v>
      </c>
      <c r="S90" t="s">
        <v>4845</v>
      </c>
      <c r="T90" t="s">
        <v>4844</v>
      </c>
    </row>
    <row r="91" spans="1:20" x14ac:dyDescent="0.25">
      <c r="A91" t="s">
        <v>147</v>
      </c>
      <c r="B91" t="s">
        <v>148</v>
      </c>
      <c r="C91">
        <v>50</v>
      </c>
      <c r="D91">
        <v>6</v>
      </c>
      <c r="E91" t="s">
        <v>4846</v>
      </c>
      <c r="F91">
        <v>200</v>
      </c>
      <c r="G91">
        <v>0</v>
      </c>
      <c r="H91" t="s">
        <v>636</v>
      </c>
      <c r="I91" t="s">
        <v>4847</v>
      </c>
      <c r="J91" t="s">
        <v>713</v>
      </c>
      <c r="K91" t="s">
        <v>637</v>
      </c>
      <c r="L91" t="s">
        <v>638</v>
      </c>
      <c r="M91" t="s">
        <v>4848</v>
      </c>
      <c r="N91" t="s">
        <v>637</v>
      </c>
      <c r="O91" t="s">
        <v>643</v>
      </c>
      <c r="P91" t="s">
        <v>5</v>
      </c>
      <c r="Q91" t="s">
        <v>644</v>
      </c>
      <c r="R91" t="s">
        <v>638</v>
      </c>
      <c r="S91" t="s">
        <v>637</v>
      </c>
      <c r="T91" t="s">
        <v>4848</v>
      </c>
    </row>
    <row r="92" spans="1:20" x14ac:dyDescent="0.25">
      <c r="A92" t="s">
        <v>22</v>
      </c>
      <c r="B92" t="s">
        <v>213</v>
      </c>
      <c r="C92">
        <v>80</v>
      </c>
      <c r="D92">
        <v>1</v>
      </c>
      <c r="E92" t="s">
        <v>4849</v>
      </c>
      <c r="F92">
        <v>109.5</v>
      </c>
      <c r="G92">
        <v>29.5</v>
      </c>
      <c r="H92" t="s">
        <v>663</v>
      </c>
      <c r="I92" t="s">
        <v>4850</v>
      </c>
      <c r="J92" t="s">
        <v>4851</v>
      </c>
      <c r="K92" t="s">
        <v>4636</v>
      </c>
      <c r="L92" t="s">
        <v>4852</v>
      </c>
      <c r="M92" t="s">
        <v>4853</v>
      </c>
      <c r="N92" t="s">
        <v>637</v>
      </c>
      <c r="O92" t="s">
        <v>664</v>
      </c>
      <c r="P92" t="s">
        <v>23</v>
      </c>
      <c r="Q92" t="s">
        <v>665</v>
      </c>
      <c r="R92" t="s">
        <v>638</v>
      </c>
      <c r="S92" t="s">
        <v>637</v>
      </c>
      <c r="T92" t="s">
        <v>4853</v>
      </c>
    </row>
    <row r="93" spans="1:20" x14ac:dyDescent="0.25">
      <c r="A93" t="s">
        <v>600</v>
      </c>
      <c r="B93" t="s">
        <v>601</v>
      </c>
      <c r="C93">
        <v>139</v>
      </c>
      <c r="D93">
        <v>1</v>
      </c>
      <c r="E93" t="s">
        <v>4854</v>
      </c>
      <c r="F93">
        <v>215</v>
      </c>
      <c r="G93">
        <v>0</v>
      </c>
      <c r="H93" t="s">
        <v>697</v>
      </c>
      <c r="I93" t="s">
        <v>4855</v>
      </c>
      <c r="J93" t="s">
        <v>4856</v>
      </c>
      <c r="K93" t="s">
        <v>792</v>
      </c>
      <c r="L93" t="s">
        <v>4857</v>
      </c>
      <c r="M93" t="s">
        <v>4858</v>
      </c>
      <c r="N93" t="s">
        <v>3443</v>
      </c>
      <c r="O93" t="s">
        <v>698</v>
      </c>
      <c r="P93" t="s">
        <v>692</v>
      </c>
      <c r="Q93" t="s">
        <v>693</v>
      </c>
      <c r="R93" t="s">
        <v>638</v>
      </c>
      <c r="S93" t="s">
        <v>4859</v>
      </c>
      <c r="T93" t="s">
        <v>4860</v>
      </c>
    </row>
    <row r="94" spans="1:20" x14ac:dyDescent="0.25">
      <c r="A94" t="s">
        <v>241</v>
      </c>
      <c r="B94" t="s">
        <v>247</v>
      </c>
      <c r="C94">
        <v>139</v>
      </c>
      <c r="D94">
        <v>1</v>
      </c>
      <c r="E94" t="s">
        <v>4854</v>
      </c>
      <c r="F94">
        <v>215</v>
      </c>
      <c r="G94">
        <v>0</v>
      </c>
      <c r="H94" t="s">
        <v>697</v>
      </c>
      <c r="I94" t="s">
        <v>4855</v>
      </c>
      <c r="J94" t="s">
        <v>4856</v>
      </c>
      <c r="K94" t="s">
        <v>792</v>
      </c>
      <c r="L94" t="s">
        <v>4857</v>
      </c>
      <c r="M94" t="s">
        <v>4858</v>
      </c>
      <c r="N94" t="s">
        <v>3443</v>
      </c>
      <c r="O94" t="s">
        <v>698</v>
      </c>
      <c r="P94" t="s">
        <v>692</v>
      </c>
      <c r="Q94" t="s">
        <v>693</v>
      </c>
      <c r="R94" t="s">
        <v>638</v>
      </c>
      <c r="S94" t="s">
        <v>4859</v>
      </c>
      <c r="T94" t="s">
        <v>4860</v>
      </c>
    </row>
    <row r="95" spans="1:20" x14ac:dyDescent="0.25">
      <c r="A95" t="s">
        <v>240</v>
      </c>
      <c r="B95" t="s">
        <v>246</v>
      </c>
      <c r="C95">
        <v>159</v>
      </c>
      <c r="D95">
        <v>1</v>
      </c>
      <c r="E95" t="s">
        <v>4861</v>
      </c>
      <c r="F95">
        <v>99</v>
      </c>
      <c r="G95">
        <v>0</v>
      </c>
      <c r="H95" t="s">
        <v>636</v>
      </c>
      <c r="I95" t="s">
        <v>4862</v>
      </c>
      <c r="J95" t="s">
        <v>669</v>
      </c>
      <c r="K95" t="s">
        <v>637</v>
      </c>
      <c r="L95" t="s">
        <v>638</v>
      </c>
      <c r="M95" t="s">
        <v>4863</v>
      </c>
      <c r="N95" t="s">
        <v>637</v>
      </c>
      <c r="O95" t="s">
        <v>643</v>
      </c>
      <c r="P95" t="s">
        <v>5</v>
      </c>
      <c r="Q95" t="s">
        <v>644</v>
      </c>
      <c r="R95" t="s">
        <v>638</v>
      </c>
      <c r="S95" t="s">
        <v>4864</v>
      </c>
      <c r="T95" t="s">
        <v>4863</v>
      </c>
    </row>
    <row r="96" spans="1:20" x14ac:dyDescent="0.25">
      <c r="A96" t="s">
        <v>147</v>
      </c>
      <c r="B96" t="s">
        <v>148</v>
      </c>
      <c r="C96">
        <v>33.333333333333336</v>
      </c>
      <c r="D96">
        <v>3</v>
      </c>
      <c r="E96" t="s">
        <v>4865</v>
      </c>
      <c r="F96">
        <v>100</v>
      </c>
      <c r="G96">
        <v>0</v>
      </c>
      <c r="H96" t="s">
        <v>636</v>
      </c>
      <c r="I96" t="s">
        <v>4866</v>
      </c>
      <c r="J96" t="s">
        <v>681</v>
      </c>
      <c r="K96" t="s">
        <v>637</v>
      </c>
      <c r="L96" t="s">
        <v>638</v>
      </c>
      <c r="M96" t="s">
        <v>4619</v>
      </c>
      <c r="N96" t="s">
        <v>637</v>
      </c>
      <c r="O96" t="s">
        <v>643</v>
      </c>
      <c r="P96" t="s">
        <v>5</v>
      </c>
      <c r="Q96" t="s">
        <v>644</v>
      </c>
      <c r="R96" t="s">
        <v>638</v>
      </c>
      <c r="S96" t="s">
        <v>4867</v>
      </c>
      <c r="T96" t="s">
        <v>4868</v>
      </c>
    </row>
    <row r="97" spans="1:20" x14ac:dyDescent="0.25">
      <c r="A97" t="s">
        <v>241</v>
      </c>
      <c r="B97" t="s">
        <v>247</v>
      </c>
      <c r="C97">
        <v>139</v>
      </c>
      <c r="D97">
        <v>2</v>
      </c>
      <c r="E97" t="s">
        <v>4869</v>
      </c>
      <c r="F97">
        <v>215</v>
      </c>
      <c r="G97">
        <v>0</v>
      </c>
      <c r="H97" t="s">
        <v>697</v>
      </c>
      <c r="I97" t="s">
        <v>4870</v>
      </c>
      <c r="J97" t="s">
        <v>4871</v>
      </c>
      <c r="K97" t="s">
        <v>4872</v>
      </c>
      <c r="L97" t="s">
        <v>4873</v>
      </c>
      <c r="M97" t="s">
        <v>4874</v>
      </c>
      <c r="N97" t="s">
        <v>3443</v>
      </c>
      <c r="O97" t="s">
        <v>698</v>
      </c>
      <c r="P97" t="s">
        <v>692</v>
      </c>
      <c r="Q97" t="s">
        <v>693</v>
      </c>
      <c r="R97" t="s">
        <v>638</v>
      </c>
      <c r="S97" t="s">
        <v>4875</v>
      </c>
      <c r="T97" t="s">
        <v>4876</v>
      </c>
    </row>
    <row r="98" spans="1:20" x14ac:dyDescent="0.25">
      <c r="A98" t="s">
        <v>147</v>
      </c>
      <c r="B98" t="s">
        <v>148</v>
      </c>
      <c r="C98">
        <v>33.333333333333336</v>
      </c>
      <c r="D98">
        <v>3</v>
      </c>
      <c r="E98" t="s">
        <v>4877</v>
      </c>
      <c r="F98">
        <v>158</v>
      </c>
      <c r="G98">
        <v>38</v>
      </c>
      <c r="H98" t="s">
        <v>645</v>
      </c>
      <c r="I98" t="s">
        <v>727</v>
      </c>
      <c r="J98" t="s">
        <v>4878</v>
      </c>
      <c r="K98" t="s">
        <v>2803</v>
      </c>
      <c r="L98" t="s">
        <v>4879</v>
      </c>
      <c r="M98" t="s">
        <v>4880</v>
      </c>
      <c r="N98" t="s">
        <v>637</v>
      </c>
      <c r="O98" t="s">
        <v>646</v>
      </c>
      <c r="P98" t="s">
        <v>26</v>
      </c>
      <c r="Q98" t="s">
        <v>647</v>
      </c>
      <c r="R98" t="s">
        <v>638</v>
      </c>
      <c r="S98" t="s">
        <v>637</v>
      </c>
      <c r="T98" t="s">
        <v>4880</v>
      </c>
    </row>
    <row r="99" spans="1:20" x14ac:dyDescent="0.25">
      <c r="A99" t="s">
        <v>147</v>
      </c>
      <c r="B99" t="s">
        <v>148</v>
      </c>
      <c r="C99">
        <v>65</v>
      </c>
      <c r="D99">
        <v>9</v>
      </c>
      <c r="E99" t="s">
        <v>4881</v>
      </c>
      <c r="F99">
        <v>272.08999999999997</v>
      </c>
      <c r="G99">
        <v>0</v>
      </c>
      <c r="H99" t="s">
        <v>636</v>
      </c>
      <c r="I99" t="s">
        <v>1881</v>
      </c>
      <c r="J99" t="s">
        <v>1882</v>
      </c>
      <c r="K99" t="s">
        <v>637</v>
      </c>
      <c r="L99" t="s">
        <v>638</v>
      </c>
      <c r="M99" t="s">
        <v>4882</v>
      </c>
      <c r="N99" t="s">
        <v>637</v>
      </c>
      <c r="O99" t="s">
        <v>639</v>
      </c>
      <c r="P99" t="s">
        <v>5</v>
      </c>
      <c r="Q99" t="s">
        <v>640</v>
      </c>
      <c r="R99" t="s">
        <v>4883</v>
      </c>
      <c r="S99" t="s">
        <v>4884</v>
      </c>
      <c r="T99" t="s">
        <v>4880</v>
      </c>
    </row>
    <row r="100" spans="1:20" x14ac:dyDescent="0.25">
      <c r="A100" t="s">
        <v>240</v>
      </c>
      <c r="B100" t="s">
        <v>246</v>
      </c>
      <c r="C100">
        <v>139</v>
      </c>
      <c r="D100">
        <v>1</v>
      </c>
      <c r="E100" t="s">
        <v>4885</v>
      </c>
      <c r="F100">
        <v>278</v>
      </c>
      <c r="G100">
        <v>0</v>
      </c>
      <c r="H100" t="s">
        <v>645</v>
      </c>
      <c r="I100" t="s">
        <v>4886</v>
      </c>
      <c r="J100" t="s">
        <v>4887</v>
      </c>
      <c r="K100" t="s">
        <v>4888</v>
      </c>
      <c r="L100" t="s">
        <v>749</v>
      </c>
      <c r="M100" t="s">
        <v>4889</v>
      </c>
      <c r="N100" t="s">
        <v>637</v>
      </c>
      <c r="O100" t="s">
        <v>646</v>
      </c>
      <c r="P100" t="s">
        <v>26</v>
      </c>
      <c r="Q100" t="s">
        <v>647</v>
      </c>
      <c r="R100" t="s">
        <v>638</v>
      </c>
      <c r="S100" t="s">
        <v>637</v>
      </c>
      <c r="T100" t="s">
        <v>4889</v>
      </c>
    </row>
    <row r="101" spans="1:20" x14ac:dyDescent="0.25">
      <c r="A101" t="s">
        <v>22</v>
      </c>
      <c r="B101" t="s">
        <v>27</v>
      </c>
      <c r="C101">
        <v>99</v>
      </c>
      <c r="D101">
        <v>1</v>
      </c>
      <c r="E101" t="s">
        <v>4885</v>
      </c>
      <c r="F101">
        <v>278</v>
      </c>
      <c r="G101">
        <v>0</v>
      </c>
      <c r="H101" t="s">
        <v>645</v>
      </c>
      <c r="I101" t="s">
        <v>4886</v>
      </c>
      <c r="J101" t="s">
        <v>4887</v>
      </c>
      <c r="K101" t="s">
        <v>4888</v>
      </c>
      <c r="L101" t="s">
        <v>749</v>
      </c>
      <c r="M101" t="s">
        <v>4889</v>
      </c>
      <c r="N101" t="s">
        <v>637</v>
      </c>
      <c r="O101" t="s">
        <v>646</v>
      </c>
      <c r="P101" t="s">
        <v>26</v>
      </c>
      <c r="Q101" t="s">
        <v>647</v>
      </c>
      <c r="R101" t="s">
        <v>638</v>
      </c>
      <c r="S101" t="s">
        <v>637</v>
      </c>
      <c r="T101" t="s">
        <v>4889</v>
      </c>
    </row>
    <row r="102" spans="1:20" x14ac:dyDescent="0.25">
      <c r="A102" t="s">
        <v>77</v>
      </c>
      <c r="B102" t="s">
        <v>78</v>
      </c>
      <c r="C102">
        <v>40</v>
      </c>
      <c r="D102">
        <v>1</v>
      </c>
      <c r="E102" t="s">
        <v>4885</v>
      </c>
      <c r="F102">
        <v>278</v>
      </c>
      <c r="G102">
        <v>0</v>
      </c>
      <c r="H102" t="s">
        <v>645</v>
      </c>
      <c r="I102" t="s">
        <v>4886</v>
      </c>
      <c r="J102" t="s">
        <v>4887</v>
      </c>
      <c r="K102" t="s">
        <v>4888</v>
      </c>
      <c r="L102" t="s">
        <v>749</v>
      </c>
      <c r="M102" t="s">
        <v>4889</v>
      </c>
      <c r="N102" t="s">
        <v>637</v>
      </c>
      <c r="O102" t="s">
        <v>646</v>
      </c>
      <c r="P102" t="s">
        <v>26</v>
      </c>
      <c r="Q102" t="s">
        <v>647</v>
      </c>
      <c r="R102" t="s">
        <v>638</v>
      </c>
      <c r="S102" t="s">
        <v>637</v>
      </c>
      <c r="T102" t="s">
        <v>4889</v>
      </c>
    </row>
    <row r="103" spans="1:20" x14ac:dyDescent="0.25">
      <c r="A103" t="s">
        <v>18</v>
      </c>
      <c r="B103" t="s">
        <v>19</v>
      </c>
      <c r="C103">
        <v>66.666666666666671</v>
      </c>
      <c r="D103">
        <v>3</v>
      </c>
      <c r="E103" t="s">
        <v>4890</v>
      </c>
      <c r="F103">
        <v>100</v>
      </c>
      <c r="G103">
        <v>0</v>
      </c>
      <c r="H103" t="s">
        <v>636</v>
      </c>
      <c r="I103" t="s">
        <v>4891</v>
      </c>
      <c r="J103" t="s">
        <v>668</v>
      </c>
      <c r="K103" t="s">
        <v>637</v>
      </c>
      <c r="L103" t="s">
        <v>638</v>
      </c>
      <c r="M103" t="s">
        <v>4892</v>
      </c>
      <c r="N103" t="s">
        <v>637</v>
      </c>
      <c r="O103" t="s">
        <v>643</v>
      </c>
      <c r="P103" t="s">
        <v>5</v>
      </c>
      <c r="Q103" t="s">
        <v>644</v>
      </c>
      <c r="R103" t="s">
        <v>638</v>
      </c>
      <c r="S103" t="s">
        <v>4893</v>
      </c>
      <c r="T103" t="s">
        <v>4892</v>
      </c>
    </row>
    <row r="104" spans="1:20" x14ac:dyDescent="0.25">
      <c r="A104" t="s">
        <v>241</v>
      </c>
      <c r="B104" t="s">
        <v>247</v>
      </c>
      <c r="C104">
        <v>159</v>
      </c>
      <c r="D104">
        <v>1</v>
      </c>
      <c r="E104" t="s">
        <v>4894</v>
      </c>
      <c r="F104">
        <v>198</v>
      </c>
      <c r="G104">
        <v>0</v>
      </c>
      <c r="H104" t="s">
        <v>636</v>
      </c>
      <c r="I104" t="s">
        <v>4891</v>
      </c>
      <c r="J104" t="s">
        <v>668</v>
      </c>
      <c r="K104" t="s">
        <v>637</v>
      </c>
      <c r="L104" t="s">
        <v>638</v>
      </c>
      <c r="M104" t="s">
        <v>4895</v>
      </c>
      <c r="N104" t="s">
        <v>637</v>
      </c>
      <c r="O104" t="s">
        <v>643</v>
      </c>
      <c r="P104" t="s">
        <v>5</v>
      </c>
      <c r="Q104" t="s">
        <v>644</v>
      </c>
      <c r="R104" t="s">
        <v>638</v>
      </c>
      <c r="S104" t="s">
        <v>4896</v>
      </c>
      <c r="T104" t="s">
        <v>4895</v>
      </c>
    </row>
    <row r="105" spans="1:20" x14ac:dyDescent="0.25">
      <c r="A105" t="s">
        <v>600</v>
      </c>
      <c r="B105" t="s">
        <v>601</v>
      </c>
      <c r="C105">
        <v>159</v>
      </c>
      <c r="D105">
        <v>1</v>
      </c>
      <c r="E105" t="s">
        <v>4894</v>
      </c>
      <c r="F105">
        <v>198</v>
      </c>
      <c r="G105">
        <v>0</v>
      </c>
      <c r="H105" t="s">
        <v>636</v>
      </c>
      <c r="I105" t="s">
        <v>4891</v>
      </c>
      <c r="J105" t="s">
        <v>668</v>
      </c>
      <c r="K105" t="s">
        <v>637</v>
      </c>
      <c r="L105" t="s">
        <v>638</v>
      </c>
      <c r="M105" t="s">
        <v>4895</v>
      </c>
      <c r="N105" t="s">
        <v>637</v>
      </c>
      <c r="O105" t="s">
        <v>643</v>
      </c>
      <c r="P105" t="s">
        <v>5</v>
      </c>
      <c r="Q105" t="s">
        <v>644</v>
      </c>
      <c r="R105" t="s">
        <v>638</v>
      </c>
      <c r="S105" t="s">
        <v>4896</v>
      </c>
      <c r="T105" t="s">
        <v>4895</v>
      </c>
    </row>
    <row r="106" spans="1:20" x14ac:dyDescent="0.25">
      <c r="A106" t="s">
        <v>241</v>
      </c>
      <c r="B106" t="s">
        <v>247</v>
      </c>
      <c r="C106">
        <v>159</v>
      </c>
      <c r="D106">
        <v>1</v>
      </c>
      <c r="E106" t="s">
        <v>4897</v>
      </c>
      <c r="F106">
        <v>234.78</v>
      </c>
      <c r="G106">
        <v>0</v>
      </c>
      <c r="H106" t="s">
        <v>636</v>
      </c>
      <c r="I106" t="s">
        <v>4898</v>
      </c>
      <c r="J106" t="s">
        <v>678</v>
      </c>
      <c r="K106" t="s">
        <v>637</v>
      </c>
      <c r="L106" t="s">
        <v>638</v>
      </c>
      <c r="M106" t="s">
        <v>4899</v>
      </c>
      <c r="N106" t="s">
        <v>637</v>
      </c>
      <c r="O106" t="s">
        <v>639</v>
      </c>
      <c r="P106" t="s">
        <v>5</v>
      </c>
      <c r="Q106" t="s">
        <v>640</v>
      </c>
      <c r="R106" t="s">
        <v>638</v>
      </c>
      <c r="S106" t="s">
        <v>4900</v>
      </c>
      <c r="T106" t="s">
        <v>4899</v>
      </c>
    </row>
    <row r="107" spans="1:20" x14ac:dyDescent="0.25">
      <c r="A107" t="s">
        <v>240</v>
      </c>
      <c r="B107" t="s">
        <v>246</v>
      </c>
      <c r="C107">
        <v>159</v>
      </c>
      <c r="D107">
        <v>1</v>
      </c>
      <c r="E107" t="s">
        <v>4897</v>
      </c>
      <c r="F107">
        <v>234.78</v>
      </c>
      <c r="G107">
        <v>0</v>
      </c>
      <c r="H107" t="s">
        <v>636</v>
      </c>
      <c r="I107" t="s">
        <v>4898</v>
      </c>
      <c r="J107" t="s">
        <v>678</v>
      </c>
      <c r="K107" t="s">
        <v>637</v>
      </c>
      <c r="L107" t="s">
        <v>638</v>
      </c>
      <c r="M107" t="s">
        <v>4899</v>
      </c>
      <c r="N107" t="s">
        <v>637</v>
      </c>
      <c r="O107" t="s">
        <v>639</v>
      </c>
      <c r="P107" t="s">
        <v>5</v>
      </c>
      <c r="Q107" t="s">
        <v>640</v>
      </c>
      <c r="R107" t="s">
        <v>638</v>
      </c>
      <c r="S107" t="s">
        <v>4900</v>
      </c>
      <c r="T107" t="s">
        <v>4899</v>
      </c>
    </row>
    <row r="108" spans="1:20" x14ac:dyDescent="0.25">
      <c r="A108" t="s">
        <v>18</v>
      </c>
      <c r="B108" t="s">
        <v>19</v>
      </c>
      <c r="C108">
        <v>66.666666666666671</v>
      </c>
      <c r="D108">
        <v>3</v>
      </c>
      <c r="E108" t="s">
        <v>4901</v>
      </c>
      <c r="F108">
        <v>190</v>
      </c>
      <c r="G108">
        <v>8</v>
      </c>
      <c r="H108" t="s">
        <v>636</v>
      </c>
      <c r="I108" t="s">
        <v>4902</v>
      </c>
      <c r="J108" t="s">
        <v>3029</v>
      </c>
      <c r="K108" t="s">
        <v>637</v>
      </c>
      <c r="L108" t="s">
        <v>638</v>
      </c>
      <c r="M108" t="s">
        <v>4903</v>
      </c>
      <c r="N108" t="s">
        <v>637</v>
      </c>
      <c r="O108" t="s">
        <v>643</v>
      </c>
      <c r="P108" t="s">
        <v>5</v>
      </c>
      <c r="Q108" t="s">
        <v>644</v>
      </c>
      <c r="R108" t="s">
        <v>638</v>
      </c>
      <c r="S108" t="s">
        <v>4904</v>
      </c>
      <c r="T108" t="s">
        <v>4903</v>
      </c>
    </row>
    <row r="109" spans="1:20" x14ac:dyDescent="0.25">
      <c r="A109" t="s">
        <v>147</v>
      </c>
      <c r="B109" t="s">
        <v>148</v>
      </c>
      <c r="C109">
        <v>33.333333333333336</v>
      </c>
      <c r="D109">
        <v>3</v>
      </c>
      <c r="E109" t="s">
        <v>4901</v>
      </c>
      <c r="F109">
        <v>190</v>
      </c>
      <c r="G109">
        <v>8</v>
      </c>
      <c r="H109" t="s">
        <v>636</v>
      </c>
      <c r="I109" t="s">
        <v>4902</v>
      </c>
      <c r="J109" t="s">
        <v>3029</v>
      </c>
      <c r="K109" t="s">
        <v>637</v>
      </c>
      <c r="L109" t="s">
        <v>638</v>
      </c>
      <c r="M109" t="s">
        <v>4903</v>
      </c>
      <c r="N109" t="s">
        <v>637</v>
      </c>
      <c r="O109" t="s">
        <v>643</v>
      </c>
      <c r="P109" t="s">
        <v>5</v>
      </c>
      <c r="Q109" t="s">
        <v>644</v>
      </c>
      <c r="R109" t="s">
        <v>638</v>
      </c>
      <c r="S109" t="s">
        <v>4904</v>
      </c>
      <c r="T109" t="s">
        <v>4903</v>
      </c>
    </row>
    <row r="110" spans="1:20" x14ac:dyDescent="0.25">
      <c r="A110" t="s">
        <v>18</v>
      </c>
      <c r="B110" t="s">
        <v>19</v>
      </c>
      <c r="C110">
        <v>66.666666666666671</v>
      </c>
      <c r="D110">
        <v>3</v>
      </c>
      <c r="E110" t="s">
        <v>4905</v>
      </c>
      <c r="F110">
        <v>100</v>
      </c>
      <c r="G110">
        <v>0</v>
      </c>
      <c r="H110" t="s">
        <v>636</v>
      </c>
      <c r="I110" t="s">
        <v>4906</v>
      </c>
      <c r="J110" t="s">
        <v>3029</v>
      </c>
      <c r="K110" t="s">
        <v>637</v>
      </c>
      <c r="L110" t="s">
        <v>638</v>
      </c>
      <c r="M110" t="s">
        <v>4907</v>
      </c>
      <c r="N110" t="s">
        <v>637</v>
      </c>
      <c r="O110" t="s">
        <v>639</v>
      </c>
      <c r="P110" t="s">
        <v>5</v>
      </c>
      <c r="Q110" t="s">
        <v>640</v>
      </c>
      <c r="R110" t="s">
        <v>638</v>
      </c>
      <c r="S110" t="s">
        <v>4908</v>
      </c>
      <c r="T110" t="s">
        <v>4903</v>
      </c>
    </row>
    <row r="111" spans="1:20" x14ac:dyDescent="0.25">
      <c r="A111" t="s">
        <v>18</v>
      </c>
      <c r="B111" t="s">
        <v>19</v>
      </c>
      <c r="C111">
        <v>66.666666666666671</v>
      </c>
      <c r="D111">
        <v>3</v>
      </c>
      <c r="E111" t="s">
        <v>4909</v>
      </c>
      <c r="F111">
        <v>199</v>
      </c>
      <c r="G111">
        <v>0</v>
      </c>
      <c r="H111" t="s">
        <v>636</v>
      </c>
      <c r="I111" t="s">
        <v>4910</v>
      </c>
      <c r="J111" t="s">
        <v>675</v>
      </c>
      <c r="K111" t="s">
        <v>637</v>
      </c>
      <c r="L111" t="s">
        <v>638</v>
      </c>
      <c r="M111" t="s">
        <v>4911</v>
      </c>
      <c r="N111" t="s">
        <v>637</v>
      </c>
      <c r="O111" t="s">
        <v>639</v>
      </c>
      <c r="P111" t="s">
        <v>5</v>
      </c>
      <c r="Q111" t="s">
        <v>640</v>
      </c>
      <c r="R111" t="s">
        <v>638</v>
      </c>
      <c r="S111" t="s">
        <v>637</v>
      </c>
      <c r="T111" t="s">
        <v>4911</v>
      </c>
    </row>
    <row r="112" spans="1:20" x14ac:dyDescent="0.25">
      <c r="A112" t="s">
        <v>241</v>
      </c>
      <c r="B112" t="s">
        <v>247</v>
      </c>
      <c r="C112">
        <v>159</v>
      </c>
      <c r="D112">
        <v>1</v>
      </c>
      <c r="E112" t="s">
        <v>4909</v>
      </c>
      <c r="F112">
        <v>199</v>
      </c>
      <c r="G112">
        <v>0</v>
      </c>
      <c r="H112" t="s">
        <v>636</v>
      </c>
      <c r="I112" t="s">
        <v>4910</v>
      </c>
      <c r="J112" t="s">
        <v>675</v>
      </c>
      <c r="K112" t="s">
        <v>637</v>
      </c>
      <c r="L112" t="s">
        <v>638</v>
      </c>
      <c r="M112" t="s">
        <v>4911</v>
      </c>
      <c r="N112" t="s">
        <v>637</v>
      </c>
      <c r="O112" t="s">
        <v>639</v>
      </c>
      <c r="P112" t="s">
        <v>5</v>
      </c>
      <c r="Q112" t="s">
        <v>640</v>
      </c>
      <c r="R112" t="s">
        <v>638</v>
      </c>
      <c r="S112" t="s">
        <v>637</v>
      </c>
      <c r="T112" t="s">
        <v>4911</v>
      </c>
    </row>
    <row r="113" spans="1:20" x14ac:dyDescent="0.25">
      <c r="A113" t="s">
        <v>147</v>
      </c>
      <c r="B113" t="s">
        <v>148</v>
      </c>
      <c r="C113">
        <v>33.333333333333336</v>
      </c>
      <c r="D113">
        <v>3</v>
      </c>
      <c r="E113" t="s">
        <v>4912</v>
      </c>
      <c r="F113">
        <v>100</v>
      </c>
      <c r="G113">
        <v>0</v>
      </c>
      <c r="H113" t="s">
        <v>636</v>
      </c>
      <c r="I113" t="s">
        <v>638</v>
      </c>
      <c r="J113" t="s">
        <v>638</v>
      </c>
      <c r="K113" t="s">
        <v>637</v>
      </c>
      <c r="L113" t="s">
        <v>638</v>
      </c>
      <c r="M113" t="s">
        <v>637</v>
      </c>
      <c r="N113" t="s">
        <v>637</v>
      </c>
      <c r="O113" t="s">
        <v>2891</v>
      </c>
      <c r="P113" t="s">
        <v>5</v>
      </c>
      <c r="Q113" t="s">
        <v>637</v>
      </c>
      <c r="R113" t="s">
        <v>638</v>
      </c>
      <c r="S113" t="s">
        <v>637</v>
      </c>
      <c r="T113" t="s">
        <v>4911</v>
      </c>
    </row>
    <row r="114" spans="1:20" x14ac:dyDescent="0.25">
      <c r="A114" t="s">
        <v>18</v>
      </c>
      <c r="B114" t="s">
        <v>19</v>
      </c>
      <c r="C114">
        <v>66.666666666666671</v>
      </c>
      <c r="D114">
        <v>3</v>
      </c>
      <c r="E114" t="s">
        <v>4913</v>
      </c>
      <c r="F114">
        <v>333</v>
      </c>
      <c r="G114">
        <v>0</v>
      </c>
      <c r="H114" t="s">
        <v>636</v>
      </c>
      <c r="I114" t="s">
        <v>4914</v>
      </c>
      <c r="J114" t="s">
        <v>2051</v>
      </c>
      <c r="K114" t="s">
        <v>637</v>
      </c>
      <c r="L114" t="s">
        <v>638</v>
      </c>
      <c r="M114" t="s">
        <v>4915</v>
      </c>
      <c r="N114" t="s">
        <v>637</v>
      </c>
      <c r="O114" t="s">
        <v>639</v>
      </c>
      <c r="P114" t="s">
        <v>5</v>
      </c>
      <c r="Q114" t="s">
        <v>640</v>
      </c>
      <c r="R114" t="s">
        <v>638</v>
      </c>
      <c r="S114" t="s">
        <v>4916</v>
      </c>
      <c r="T114" t="s">
        <v>4915</v>
      </c>
    </row>
    <row r="115" spans="1:20" x14ac:dyDescent="0.25">
      <c r="A115" t="s">
        <v>147</v>
      </c>
      <c r="B115" t="s">
        <v>148</v>
      </c>
      <c r="C115">
        <v>65</v>
      </c>
      <c r="D115">
        <v>1</v>
      </c>
      <c r="E115" t="s">
        <v>4913</v>
      </c>
      <c r="F115">
        <v>333</v>
      </c>
      <c r="G115">
        <v>0</v>
      </c>
      <c r="H115" t="s">
        <v>636</v>
      </c>
      <c r="I115" t="s">
        <v>4914</v>
      </c>
      <c r="J115" t="s">
        <v>2051</v>
      </c>
      <c r="K115" t="s">
        <v>637</v>
      </c>
      <c r="L115" t="s">
        <v>638</v>
      </c>
      <c r="M115" t="s">
        <v>4915</v>
      </c>
      <c r="N115" t="s">
        <v>637</v>
      </c>
      <c r="O115" t="s">
        <v>639</v>
      </c>
      <c r="P115" t="s">
        <v>5</v>
      </c>
      <c r="Q115" t="s">
        <v>640</v>
      </c>
      <c r="R115" t="s">
        <v>638</v>
      </c>
      <c r="S115" t="s">
        <v>4916</v>
      </c>
      <c r="T115" t="s">
        <v>4915</v>
      </c>
    </row>
    <row r="116" spans="1:20" x14ac:dyDescent="0.25">
      <c r="A116" t="s">
        <v>239</v>
      </c>
      <c r="B116" t="s">
        <v>245</v>
      </c>
      <c r="C116">
        <v>159</v>
      </c>
      <c r="D116">
        <v>1</v>
      </c>
      <c r="E116" t="s">
        <v>4913</v>
      </c>
      <c r="F116">
        <v>333</v>
      </c>
      <c r="G116">
        <v>0</v>
      </c>
      <c r="H116" t="s">
        <v>636</v>
      </c>
      <c r="I116" t="s">
        <v>4914</v>
      </c>
      <c r="J116" t="s">
        <v>2051</v>
      </c>
      <c r="K116" t="s">
        <v>637</v>
      </c>
      <c r="L116" t="s">
        <v>638</v>
      </c>
      <c r="M116" t="s">
        <v>4915</v>
      </c>
      <c r="N116" t="s">
        <v>637</v>
      </c>
      <c r="O116" t="s">
        <v>639</v>
      </c>
      <c r="P116" t="s">
        <v>5</v>
      </c>
      <c r="Q116" t="s">
        <v>640</v>
      </c>
      <c r="R116" t="s">
        <v>638</v>
      </c>
      <c r="S116" t="s">
        <v>4916</v>
      </c>
      <c r="T116" t="s">
        <v>4915</v>
      </c>
    </row>
    <row r="117" spans="1:20" x14ac:dyDescent="0.25">
      <c r="A117" t="s">
        <v>600</v>
      </c>
      <c r="B117" t="s">
        <v>601</v>
      </c>
      <c r="C117">
        <v>159</v>
      </c>
      <c r="D117">
        <v>1</v>
      </c>
      <c r="E117" t="s">
        <v>4913</v>
      </c>
      <c r="F117">
        <v>333</v>
      </c>
      <c r="G117">
        <v>0</v>
      </c>
      <c r="H117" t="s">
        <v>636</v>
      </c>
      <c r="I117" t="s">
        <v>4914</v>
      </c>
      <c r="J117" t="s">
        <v>2051</v>
      </c>
      <c r="K117" t="s">
        <v>637</v>
      </c>
      <c r="L117" t="s">
        <v>638</v>
      </c>
      <c r="M117" t="s">
        <v>4915</v>
      </c>
      <c r="N117" t="s">
        <v>637</v>
      </c>
      <c r="O117" t="s">
        <v>639</v>
      </c>
      <c r="P117" t="s">
        <v>5</v>
      </c>
      <c r="Q117" t="s">
        <v>640</v>
      </c>
      <c r="R117" t="s">
        <v>638</v>
      </c>
      <c r="S117" t="s">
        <v>4916</v>
      </c>
      <c r="T117" t="s">
        <v>4915</v>
      </c>
    </row>
    <row r="118" spans="1:20" x14ac:dyDescent="0.25">
      <c r="A118" t="s">
        <v>14</v>
      </c>
      <c r="B118" t="s">
        <v>15</v>
      </c>
      <c r="C118">
        <v>57</v>
      </c>
      <c r="D118">
        <v>2</v>
      </c>
      <c r="E118" t="s">
        <v>4917</v>
      </c>
      <c r="F118">
        <v>152</v>
      </c>
      <c r="G118">
        <v>38</v>
      </c>
      <c r="H118" t="s">
        <v>645</v>
      </c>
      <c r="I118" t="s">
        <v>727</v>
      </c>
      <c r="J118" t="s">
        <v>4878</v>
      </c>
      <c r="K118" t="s">
        <v>2803</v>
      </c>
      <c r="L118" t="s">
        <v>4879</v>
      </c>
      <c r="M118" t="s">
        <v>4911</v>
      </c>
      <c r="N118" t="s">
        <v>637</v>
      </c>
      <c r="O118" t="s">
        <v>646</v>
      </c>
      <c r="P118" t="s">
        <v>26</v>
      </c>
      <c r="Q118" t="s">
        <v>647</v>
      </c>
      <c r="R118" t="s">
        <v>638</v>
      </c>
      <c r="S118" t="s">
        <v>4918</v>
      </c>
      <c r="T118" t="s">
        <v>4915</v>
      </c>
    </row>
    <row r="119" spans="1:20" x14ac:dyDescent="0.25">
      <c r="A119" t="s">
        <v>147</v>
      </c>
      <c r="B119" t="s">
        <v>148</v>
      </c>
      <c r="C119">
        <v>65</v>
      </c>
      <c r="D119">
        <v>9</v>
      </c>
      <c r="E119" t="s">
        <v>4919</v>
      </c>
      <c r="F119">
        <v>272.08999999999997</v>
      </c>
      <c r="G119">
        <v>0</v>
      </c>
      <c r="H119" t="s">
        <v>636</v>
      </c>
      <c r="I119" t="s">
        <v>4920</v>
      </c>
      <c r="J119" t="s">
        <v>669</v>
      </c>
      <c r="K119" t="s">
        <v>637</v>
      </c>
      <c r="L119" t="s">
        <v>638</v>
      </c>
      <c r="M119" t="s">
        <v>4915</v>
      </c>
      <c r="N119" t="s">
        <v>637</v>
      </c>
      <c r="O119" t="s">
        <v>639</v>
      </c>
      <c r="P119" t="s">
        <v>5</v>
      </c>
      <c r="Q119" t="s">
        <v>640</v>
      </c>
      <c r="R119" t="s">
        <v>638</v>
      </c>
      <c r="S119" t="s">
        <v>637</v>
      </c>
      <c r="T119" t="s">
        <v>4915</v>
      </c>
    </row>
    <row r="120" spans="1:20" x14ac:dyDescent="0.25">
      <c r="A120" t="s">
        <v>600</v>
      </c>
      <c r="B120" t="s">
        <v>601</v>
      </c>
      <c r="C120">
        <v>139</v>
      </c>
      <c r="D120">
        <v>1</v>
      </c>
      <c r="E120" t="s">
        <v>4921</v>
      </c>
      <c r="F120">
        <v>215</v>
      </c>
      <c r="G120">
        <v>0</v>
      </c>
      <c r="H120" t="s">
        <v>697</v>
      </c>
      <c r="I120" t="s">
        <v>4922</v>
      </c>
      <c r="J120" t="s">
        <v>4923</v>
      </c>
      <c r="K120" t="s">
        <v>4924</v>
      </c>
      <c r="L120" t="s">
        <v>4925</v>
      </c>
      <c r="M120" t="s">
        <v>4926</v>
      </c>
      <c r="N120" t="s">
        <v>3443</v>
      </c>
      <c r="O120" t="s">
        <v>698</v>
      </c>
      <c r="P120" t="s">
        <v>692</v>
      </c>
      <c r="Q120" t="s">
        <v>693</v>
      </c>
      <c r="R120" t="s">
        <v>638</v>
      </c>
      <c r="S120" t="s">
        <v>4927</v>
      </c>
      <c r="T120" t="s">
        <v>4926</v>
      </c>
    </row>
    <row r="121" spans="1:20" x14ac:dyDescent="0.25">
      <c r="A121" t="s">
        <v>241</v>
      </c>
      <c r="B121" t="s">
        <v>247</v>
      </c>
      <c r="C121">
        <v>139</v>
      </c>
      <c r="D121">
        <v>1</v>
      </c>
      <c r="E121" t="s">
        <v>4921</v>
      </c>
      <c r="F121">
        <v>215</v>
      </c>
      <c r="G121">
        <v>0</v>
      </c>
      <c r="H121" t="s">
        <v>697</v>
      </c>
      <c r="I121" t="s">
        <v>4922</v>
      </c>
      <c r="J121" t="s">
        <v>4923</v>
      </c>
      <c r="K121" t="s">
        <v>4924</v>
      </c>
      <c r="L121" t="s">
        <v>4925</v>
      </c>
      <c r="M121" t="s">
        <v>4926</v>
      </c>
      <c r="N121" t="s">
        <v>3443</v>
      </c>
      <c r="O121" t="s">
        <v>698</v>
      </c>
      <c r="P121" t="s">
        <v>692</v>
      </c>
      <c r="Q121" t="s">
        <v>693</v>
      </c>
      <c r="R121" t="s">
        <v>638</v>
      </c>
      <c r="S121" t="s">
        <v>4927</v>
      </c>
      <c r="T121" t="s">
        <v>4926</v>
      </c>
    </row>
    <row r="122" spans="1:20" x14ac:dyDescent="0.25">
      <c r="A122" t="s">
        <v>18</v>
      </c>
      <c r="B122" t="s">
        <v>19</v>
      </c>
      <c r="C122">
        <v>66.666666666666671</v>
      </c>
      <c r="D122">
        <v>6</v>
      </c>
      <c r="E122" t="s">
        <v>4928</v>
      </c>
      <c r="F122">
        <v>200</v>
      </c>
      <c r="G122">
        <v>0</v>
      </c>
      <c r="H122" t="s">
        <v>655</v>
      </c>
      <c r="I122" t="s">
        <v>4929</v>
      </c>
      <c r="J122" t="s">
        <v>667</v>
      </c>
      <c r="K122" t="s">
        <v>637</v>
      </c>
      <c r="L122" t="s">
        <v>638</v>
      </c>
      <c r="M122" t="s">
        <v>4930</v>
      </c>
      <c r="N122" t="s">
        <v>637</v>
      </c>
      <c r="O122" t="s">
        <v>643</v>
      </c>
      <c r="P122" t="s">
        <v>5</v>
      </c>
      <c r="Q122" t="s">
        <v>644</v>
      </c>
      <c r="R122" t="s">
        <v>638</v>
      </c>
      <c r="S122" t="s">
        <v>4931</v>
      </c>
      <c r="T122" t="s">
        <v>4930</v>
      </c>
    </row>
    <row r="123" spans="1:20" x14ac:dyDescent="0.25">
      <c r="A123" t="s">
        <v>147</v>
      </c>
      <c r="B123" t="s">
        <v>148</v>
      </c>
      <c r="C123">
        <v>50</v>
      </c>
      <c r="D123">
        <v>6</v>
      </c>
      <c r="E123" t="s">
        <v>4932</v>
      </c>
      <c r="F123">
        <v>200</v>
      </c>
      <c r="G123">
        <v>0</v>
      </c>
      <c r="H123" t="s">
        <v>636</v>
      </c>
      <c r="I123" t="s">
        <v>4933</v>
      </c>
      <c r="J123" t="s">
        <v>667</v>
      </c>
      <c r="K123" t="s">
        <v>637</v>
      </c>
      <c r="L123" t="s">
        <v>638</v>
      </c>
      <c r="M123" t="s">
        <v>4934</v>
      </c>
      <c r="N123" t="s">
        <v>637</v>
      </c>
      <c r="O123" t="s">
        <v>654</v>
      </c>
      <c r="P123" t="s">
        <v>5</v>
      </c>
      <c r="Q123" t="s">
        <v>640</v>
      </c>
      <c r="R123" t="s">
        <v>638</v>
      </c>
      <c r="S123" t="s">
        <v>4935</v>
      </c>
      <c r="T123" t="s">
        <v>4930</v>
      </c>
    </row>
    <row r="124" spans="1:20" x14ac:dyDescent="0.25">
      <c r="A124" t="s">
        <v>600</v>
      </c>
      <c r="B124" t="s">
        <v>601</v>
      </c>
      <c r="C124">
        <v>139</v>
      </c>
      <c r="D124">
        <v>1</v>
      </c>
      <c r="E124" t="s">
        <v>4936</v>
      </c>
      <c r="F124">
        <v>215</v>
      </c>
      <c r="G124">
        <v>0</v>
      </c>
      <c r="H124" t="s">
        <v>697</v>
      </c>
      <c r="I124" t="s">
        <v>4937</v>
      </c>
      <c r="J124" t="s">
        <v>4938</v>
      </c>
      <c r="K124" t="s">
        <v>2973</v>
      </c>
      <c r="L124" t="s">
        <v>4939</v>
      </c>
      <c r="M124" t="s">
        <v>4930</v>
      </c>
      <c r="N124" t="s">
        <v>3443</v>
      </c>
      <c r="O124" t="s">
        <v>698</v>
      </c>
      <c r="P124" t="s">
        <v>692</v>
      </c>
      <c r="Q124" t="s">
        <v>693</v>
      </c>
      <c r="R124" t="s">
        <v>638</v>
      </c>
      <c r="S124" t="s">
        <v>4940</v>
      </c>
      <c r="T124" t="s">
        <v>4930</v>
      </c>
    </row>
    <row r="125" spans="1:20" x14ac:dyDescent="0.25">
      <c r="A125" t="s">
        <v>240</v>
      </c>
      <c r="B125" t="s">
        <v>246</v>
      </c>
      <c r="C125">
        <v>139</v>
      </c>
      <c r="D125">
        <v>1</v>
      </c>
      <c r="E125" t="s">
        <v>4936</v>
      </c>
      <c r="F125">
        <v>215</v>
      </c>
      <c r="G125">
        <v>0</v>
      </c>
      <c r="H125" t="s">
        <v>697</v>
      </c>
      <c r="I125" t="s">
        <v>4937</v>
      </c>
      <c r="J125" t="s">
        <v>4938</v>
      </c>
      <c r="K125" t="s">
        <v>2973</v>
      </c>
      <c r="L125" t="s">
        <v>4939</v>
      </c>
      <c r="M125" t="s">
        <v>4930</v>
      </c>
      <c r="N125" t="s">
        <v>3443</v>
      </c>
      <c r="O125" t="s">
        <v>698</v>
      </c>
      <c r="P125" t="s">
        <v>692</v>
      </c>
      <c r="Q125" t="s">
        <v>693</v>
      </c>
      <c r="R125" t="s">
        <v>638</v>
      </c>
      <c r="S125" t="s">
        <v>4940</v>
      </c>
      <c r="T125" t="s">
        <v>4930</v>
      </c>
    </row>
    <row r="126" spans="1:20" x14ac:dyDescent="0.25">
      <c r="A126" t="s">
        <v>239</v>
      </c>
      <c r="B126" t="s">
        <v>245</v>
      </c>
      <c r="C126">
        <v>139</v>
      </c>
      <c r="D126">
        <v>1</v>
      </c>
      <c r="E126" t="s">
        <v>4941</v>
      </c>
      <c r="F126">
        <v>215</v>
      </c>
      <c r="G126">
        <v>0</v>
      </c>
      <c r="H126" t="s">
        <v>697</v>
      </c>
      <c r="I126" t="s">
        <v>4942</v>
      </c>
      <c r="J126" t="s">
        <v>4943</v>
      </c>
      <c r="K126" t="s">
        <v>1752</v>
      </c>
      <c r="L126" t="s">
        <v>4944</v>
      </c>
      <c r="M126" t="s">
        <v>4934</v>
      </c>
      <c r="N126" t="s">
        <v>3443</v>
      </c>
      <c r="O126" t="s">
        <v>698</v>
      </c>
      <c r="P126" t="s">
        <v>692</v>
      </c>
      <c r="Q126" t="s">
        <v>693</v>
      </c>
      <c r="R126" t="s">
        <v>638</v>
      </c>
      <c r="S126" t="s">
        <v>4945</v>
      </c>
      <c r="T126" t="s">
        <v>4934</v>
      </c>
    </row>
    <row r="127" spans="1:20" x14ac:dyDescent="0.25">
      <c r="A127" t="s">
        <v>241</v>
      </c>
      <c r="B127" t="s">
        <v>247</v>
      </c>
      <c r="C127">
        <v>139</v>
      </c>
      <c r="D127">
        <v>1</v>
      </c>
      <c r="E127" t="s">
        <v>4941</v>
      </c>
      <c r="F127">
        <v>215</v>
      </c>
      <c r="G127">
        <v>0</v>
      </c>
      <c r="H127" t="s">
        <v>697</v>
      </c>
      <c r="I127" t="s">
        <v>4942</v>
      </c>
      <c r="J127" t="s">
        <v>4943</v>
      </c>
      <c r="K127" t="s">
        <v>1752</v>
      </c>
      <c r="L127" t="s">
        <v>4944</v>
      </c>
      <c r="M127" t="s">
        <v>4934</v>
      </c>
      <c r="N127" t="s">
        <v>3443</v>
      </c>
      <c r="O127" t="s">
        <v>698</v>
      </c>
      <c r="P127" t="s">
        <v>692</v>
      </c>
      <c r="Q127" t="s">
        <v>693</v>
      </c>
      <c r="R127" t="s">
        <v>638</v>
      </c>
      <c r="S127" t="s">
        <v>4945</v>
      </c>
      <c r="T127" t="s">
        <v>4934</v>
      </c>
    </row>
    <row r="128" spans="1:20" x14ac:dyDescent="0.25">
      <c r="A128" t="s">
        <v>18</v>
      </c>
      <c r="B128" t="s">
        <v>19</v>
      </c>
      <c r="C128">
        <v>66.666666666666671</v>
      </c>
      <c r="D128">
        <v>3</v>
      </c>
      <c r="E128" t="s">
        <v>4946</v>
      </c>
      <c r="F128">
        <v>100</v>
      </c>
      <c r="G128">
        <v>0</v>
      </c>
      <c r="H128" t="s">
        <v>636</v>
      </c>
      <c r="I128" t="s">
        <v>4947</v>
      </c>
      <c r="J128" t="s">
        <v>648</v>
      </c>
      <c r="K128" t="s">
        <v>637</v>
      </c>
      <c r="L128" t="s">
        <v>638</v>
      </c>
      <c r="M128" t="s">
        <v>4948</v>
      </c>
      <c r="N128" t="s">
        <v>637</v>
      </c>
      <c r="O128" t="s">
        <v>639</v>
      </c>
      <c r="P128" t="s">
        <v>5</v>
      </c>
      <c r="Q128" t="s">
        <v>640</v>
      </c>
      <c r="R128" t="s">
        <v>638</v>
      </c>
      <c r="S128" t="s">
        <v>4949</v>
      </c>
      <c r="T128" t="s">
        <v>4948</v>
      </c>
    </row>
    <row r="129" spans="1:20" x14ac:dyDescent="0.25">
      <c r="A129" t="s">
        <v>147</v>
      </c>
      <c r="B129" t="s">
        <v>148</v>
      </c>
      <c r="C129">
        <v>65</v>
      </c>
      <c r="D129">
        <v>12</v>
      </c>
      <c r="E129" t="s">
        <v>4950</v>
      </c>
      <c r="F129">
        <v>400</v>
      </c>
      <c r="G129">
        <v>0</v>
      </c>
      <c r="H129" t="s">
        <v>636</v>
      </c>
      <c r="I129" t="s">
        <v>4951</v>
      </c>
      <c r="J129" t="s">
        <v>675</v>
      </c>
      <c r="K129" t="s">
        <v>637</v>
      </c>
      <c r="L129" t="s">
        <v>638</v>
      </c>
      <c r="M129" t="s">
        <v>4952</v>
      </c>
      <c r="N129" t="s">
        <v>637</v>
      </c>
      <c r="O129" t="s">
        <v>639</v>
      </c>
      <c r="P129" t="s">
        <v>5</v>
      </c>
      <c r="Q129" t="s">
        <v>640</v>
      </c>
      <c r="R129" t="s">
        <v>638</v>
      </c>
      <c r="S129" t="s">
        <v>637</v>
      </c>
      <c r="T129" t="s">
        <v>4952</v>
      </c>
    </row>
    <row r="130" spans="1:20" x14ac:dyDescent="0.25">
      <c r="A130" t="s">
        <v>147</v>
      </c>
      <c r="B130" t="s">
        <v>148</v>
      </c>
      <c r="C130">
        <v>50</v>
      </c>
      <c r="D130">
        <v>6</v>
      </c>
      <c r="E130" t="s">
        <v>4953</v>
      </c>
      <c r="F130">
        <v>181</v>
      </c>
      <c r="G130">
        <v>0</v>
      </c>
      <c r="H130" t="s">
        <v>636</v>
      </c>
      <c r="I130" t="s">
        <v>4954</v>
      </c>
      <c r="J130" t="s">
        <v>668</v>
      </c>
      <c r="K130" t="s">
        <v>637</v>
      </c>
      <c r="L130" t="s">
        <v>638</v>
      </c>
      <c r="M130" t="s">
        <v>4952</v>
      </c>
      <c r="N130" t="s">
        <v>637</v>
      </c>
      <c r="O130" t="s">
        <v>639</v>
      </c>
      <c r="P130" t="s">
        <v>5</v>
      </c>
      <c r="Q130" t="s">
        <v>640</v>
      </c>
      <c r="R130" t="s">
        <v>4955</v>
      </c>
      <c r="S130" t="s">
        <v>4956</v>
      </c>
      <c r="T130" t="s">
        <v>4952</v>
      </c>
    </row>
    <row r="131" spans="1:20" x14ac:dyDescent="0.25">
      <c r="A131" t="s">
        <v>147</v>
      </c>
      <c r="B131" t="s">
        <v>148</v>
      </c>
      <c r="C131">
        <v>50</v>
      </c>
      <c r="D131">
        <v>6</v>
      </c>
      <c r="E131" t="s">
        <v>4957</v>
      </c>
      <c r="F131">
        <v>181</v>
      </c>
      <c r="G131">
        <v>0</v>
      </c>
      <c r="H131" t="s">
        <v>636</v>
      </c>
      <c r="I131" t="s">
        <v>1969</v>
      </c>
      <c r="J131" t="s">
        <v>696</v>
      </c>
      <c r="K131" t="s">
        <v>637</v>
      </c>
      <c r="L131" t="s">
        <v>638</v>
      </c>
      <c r="M131" t="s">
        <v>4958</v>
      </c>
      <c r="N131" t="s">
        <v>637</v>
      </c>
      <c r="O131" t="s">
        <v>643</v>
      </c>
      <c r="P131" t="s">
        <v>5</v>
      </c>
      <c r="Q131" t="s">
        <v>644</v>
      </c>
      <c r="R131" t="s">
        <v>638</v>
      </c>
      <c r="S131" t="s">
        <v>637</v>
      </c>
      <c r="T131" t="s">
        <v>4958</v>
      </c>
    </row>
    <row r="132" spans="1:20" x14ac:dyDescent="0.25">
      <c r="A132" t="s">
        <v>147</v>
      </c>
      <c r="B132" t="s">
        <v>148</v>
      </c>
      <c r="C132">
        <v>50</v>
      </c>
      <c r="D132">
        <v>6</v>
      </c>
      <c r="E132" t="s">
        <v>4959</v>
      </c>
      <c r="F132">
        <v>181</v>
      </c>
      <c r="G132">
        <v>0</v>
      </c>
      <c r="H132" t="s">
        <v>636</v>
      </c>
      <c r="I132" t="s">
        <v>4960</v>
      </c>
      <c r="J132" t="s">
        <v>2240</v>
      </c>
      <c r="K132" t="s">
        <v>637</v>
      </c>
      <c r="L132" t="s">
        <v>638</v>
      </c>
      <c r="M132" t="s">
        <v>4958</v>
      </c>
      <c r="N132" t="s">
        <v>637</v>
      </c>
      <c r="O132" t="s">
        <v>639</v>
      </c>
      <c r="P132" t="s">
        <v>5</v>
      </c>
      <c r="Q132" t="s">
        <v>640</v>
      </c>
      <c r="R132" t="s">
        <v>638</v>
      </c>
      <c r="S132" t="s">
        <v>637</v>
      </c>
      <c r="T132" t="s">
        <v>4958</v>
      </c>
    </row>
    <row r="133" spans="1:20" x14ac:dyDescent="0.25">
      <c r="A133" t="s">
        <v>147</v>
      </c>
      <c r="B133" t="s">
        <v>148</v>
      </c>
      <c r="C133">
        <v>50</v>
      </c>
      <c r="D133">
        <v>6</v>
      </c>
      <c r="E133" t="s">
        <v>4961</v>
      </c>
      <c r="F133">
        <v>181</v>
      </c>
      <c r="G133">
        <v>0</v>
      </c>
      <c r="H133" t="s">
        <v>636</v>
      </c>
      <c r="I133" t="s">
        <v>4962</v>
      </c>
      <c r="J133" t="s">
        <v>667</v>
      </c>
      <c r="K133" t="s">
        <v>637</v>
      </c>
      <c r="L133" t="s">
        <v>638</v>
      </c>
      <c r="M133" t="s">
        <v>4963</v>
      </c>
      <c r="N133" t="s">
        <v>637</v>
      </c>
      <c r="O133" t="s">
        <v>656</v>
      </c>
      <c r="P133" t="s">
        <v>5</v>
      </c>
      <c r="Q133" t="s">
        <v>644</v>
      </c>
      <c r="R133" t="s">
        <v>638</v>
      </c>
      <c r="S133" t="s">
        <v>4964</v>
      </c>
      <c r="T133" t="s">
        <v>4958</v>
      </c>
    </row>
    <row r="134" spans="1:20" x14ac:dyDescent="0.25">
      <c r="A134" t="s">
        <v>147</v>
      </c>
      <c r="B134" t="s">
        <v>148</v>
      </c>
      <c r="C134">
        <v>33.333333333333336</v>
      </c>
      <c r="D134">
        <v>3</v>
      </c>
      <c r="E134" t="s">
        <v>4965</v>
      </c>
      <c r="F134">
        <v>100</v>
      </c>
      <c r="G134">
        <v>0</v>
      </c>
      <c r="H134" t="s">
        <v>636</v>
      </c>
      <c r="I134" t="s">
        <v>4966</v>
      </c>
      <c r="J134" t="s">
        <v>682</v>
      </c>
      <c r="K134" t="s">
        <v>637</v>
      </c>
      <c r="L134" t="s">
        <v>638</v>
      </c>
      <c r="M134" t="s">
        <v>4967</v>
      </c>
      <c r="N134" t="s">
        <v>637</v>
      </c>
      <c r="O134" t="s">
        <v>639</v>
      </c>
      <c r="P134" t="s">
        <v>5</v>
      </c>
      <c r="Q134" t="s">
        <v>640</v>
      </c>
      <c r="R134" t="s">
        <v>4968</v>
      </c>
      <c r="S134" t="s">
        <v>4969</v>
      </c>
      <c r="T134" t="s">
        <v>4967</v>
      </c>
    </row>
    <row r="135" spans="1:20" x14ac:dyDescent="0.25">
      <c r="A135" t="s">
        <v>147</v>
      </c>
      <c r="B135" t="s">
        <v>148</v>
      </c>
      <c r="C135">
        <v>33.333333333333336</v>
      </c>
      <c r="D135">
        <v>3</v>
      </c>
      <c r="E135" t="s">
        <v>4970</v>
      </c>
      <c r="F135">
        <v>100</v>
      </c>
      <c r="G135">
        <v>0</v>
      </c>
      <c r="H135" t="s">
        <v>636</v>
      </c>
      <c r="I135" t="s">
        <v>4971</v>
      </c>
      <c r="J135" t="s">
        <v>696</v>
      </c>
      <c r="K135" t="s">
        <v>637</v>
      </c>
      <c r="L135" t="s">
        <v>638</v>
      </c>
      <c r="M135" t="s">
        <v>4972</v>
      </c>
      <c r="N135" t="s">
        <v>637</v>
      </c>
      <c r="O135" t="s">
        <v>643</v>
      </c>
      <c r="P135" t="s">
        <v>5</v>
      </c>
      <c r="Q135" t="s">
        <v>644</v>
      </c>
      <c r="R135" t="s">
        <v>638</v>
      </c>
      <c r="S135" t="s">
        <v>637</v>
      </c>
      <c r="T135" t="s">
        <v>4972</v>
      </c>
    </row>
    <row r="136" spans="1:20" x14ac:dyDescent="0.25">
      <c r="A136" t="s">
        <v>147</v>
      </c>
      <c r="B136" t="s">
        <v>148</v>
      </c>
      <c r="C136">
        <v>33.333333333333336</v>
      </c>
      <c r="D136">
        <v>3</v>
      </c>
      <c r="E136" t="s">
        <v>4973</v>
      </c>
      <c r="F136">
        <v>100</v>
      </c>
      <c r="G136">
        <v>0</v>
      </c>
      <c r="H136" t="s">
        <v>636</v>
      </c>
      <c r="I136" t="s">
        <v>4974</v>
      </c>
      <c r="J136" t="s">
        <v>648</v>
      </c>
      <c r="K136" t="s">
        <v>637</v>
      </c>
      <c r="L136" t="s">
        <v>638</v>
      </c>
      <c r="M136" t="s">
        <v>4975</v>
      </c>
      <c r="N136" t="s">
        <v>637</v>
      </c>
      <c r="O136" t="s">
        <v>643</v>
      </c>
      <c r="P136" t="s">
        <v>5</v>
      </c>
      <c r="Q136" t="s">
        <v>644</v>
      </c>
      <c r="R136" t="s">
        <v>4976</v>
      </c>
      <c r="S136" t="s">
        <v>4977</v>
      </c>
      <c r="T136" t="s">
        <v>4978</v>
      </c>
    </row>
    <row r="137" spans="1:20" x14ac:dyDescent="0.25">
      <c r="A137" t="s">
        <v>147</v>
      </c>
      <c r="B137" t="s">
        <v>148</v>
      </c>
      <c r="C137">
        <v>33.333333333333336</v>
      </c>
      <c r="D137">
        <v>3</v>
      </c>
      <c r="E137" t="s">
        <v>4979</v>
      </c>
      <c r="F137">
        <v>199</v>
      </c>
      <c r="G137">
        <v>0</v>
      </c>
      <c r="H137" t="s">
        <v>636</v>
      </c>
      <c r="I137" t="s">
        <v>4980</v>
      </c>
      <c r="J137" t="s">
        <v>2070</v>
      </c>
      <c r="K137" t="s">
        <v>637</v>
      </c>
      <c r="L137" t="s">
        <v>638</v>
      </c>
      <c r="M137" t="s">
        <v>4981</v>
      </c>
      <c r="N137" t="s">
        <v>637</v>
      </c>
      <c r="O137" t="s">
        <v>639</v>
      </c>
      <c r="P137" t="s">
        <v>5</v>
      </c>
      <c r="Q137" t="s">
        <v>640</v>
      </c>
      <c r="R137" t="s">
        <v>4982</v>
      </c>
      <c r="S137" t="s">
        <v>4983</v>
      </c>
      <c r="T137" t="s">
        <v>4981</v>
      </c>
    </row>
    <row r="138" spans="1:20" x14ac:dyDescent="0.25">
      <c r="A138" t="s">
        <v>239</v>
      </c>
      <c r="B138" t="s">
        <v>245</v>
      </c>
      <c r="C138">
        <v>159</v>
      </c>
      <c r="D138">
        <v>1</v>
      </c>
      <c r="E138" t="s">
        <v>4979</v>
      </c>
      <c r="F138">
        <v>199</v>
      </c>
      <c r="G138">
        <v>0</v>
      </c>
      <c r="H138" t="s">
        <v>636</v>
      </c>
      <c r="I138" t="s">
        <v>4980</v>
      </c>
      <c r="J138" t="s">
        <v>2070</v>
      </c>
      <c r="K138" t="s">
        <v>637</v>
      </c>
      <c r="L138" t="s">
        <v>638</v>
      </c>
      <c r="M138" t="s">
        <v>4981</v>
      </c>
      <c r="N138" t="s">
        <v>637</v>
      </c>
      <c r="O138" t="s">
        <v>639</v>
      </c>
      <c r="P138" t="s">
        <v>5</v>
      </c>
      <c r="Q138" t="s">
        <v>640</v>
      </c>
      <c r="R138" t="s">
        <v>4982</v>
      </c>
      <c r="S138" t="s">
        <v>4983</v>
      </c>
      <c r="T138" t="s">
        <v>4981</v>
      </c>
    </row>
    <row r="139" spans="1:20" x14ac:dyDescent="0.25">
      <c r="A139" t="s">
        <v>147</v>
      </c>
      <c r="B139" t="s">
        <v>148</v>
      </c>
      <c r="C139">
        <v>33.333333333333336</v>
      </c>
      <c r="D139">
        <v>3</v>
      </c>
      <c r="E139" t="s">
        <v>4984</v>
      </c>
      <c r="F139">
        <v>100</v>
      </c>
      <c r="G139">
        <v>0</v>
      </c>
      <c r="H139" t="s">
        <v>636</v>
      </c>
      <c r="I139" t="s">
        <v>4985</v>
      </c>
      <c r="J139" t="s">
        <v>648</v>
      </c>
      <c r="K139" t="s">
        <v>637</v>
      </c>
      <c r="L139" t="s">
        <v>638</v>
      </c>
      <c r="M139" t="s">
        <v>4986</v>
      </c>
      <c r="N139" t="s">
        <v>637</v>
      </c>
      <c r="O139" t="s">
        <v>639</v>
      </c>
      <c r="P139" t="s">
        <v>5</v>
      </c>
      <c r="Q139" t="s">
        <v>640</v>
      </c>
      <c r="R139" t="s">
        <v>638</v>
      </c>
      <c r="S139" t="s">
        <v>4987</v>
      </c>
      <c r="T139" t="s">
        <v>4986</v>
      </c>
    </row>
    <row r="140" spans="1:20" x14ac:dyDescent="0.25">
      <c r="A140" t="s">
        <v>18</v>
      </c>
      <c r="B140" t="s">
        <v>19</v>
      </c>
      <c r="C140">
        <v>66.666666666666671</v>
      </c>
      <c r="D140">
        <v>3</v>
      </c>
      <c r="E140" t="s">
        <v>4988</v>
      </c>
      <c r="F140">
        <v>100</v>
      </c>
      <c r="G140">
        <v>0</v>
      </c>
      <c r="H140" t="s">
        <v>636</v>
      </c>
      <c r="I140" t="s">
        <v>3073</v>
      </c>
      <c r="J140" t="s">
        <v>648</v>
      </c>
      <c r="K140" t="s">
        <v>637</v>
      </c>
      <c r="L140" t="s">
        <v>638</v>
      </c>
      <c r="M140" t="s">
        <v>4989</v>
      </c>
      <c r="N140" t="s">
        <v>637</v>
      </c>
      <c r="O140" t="s">
        <v>639</v>
      </c>
      <c r="P140" t="s">
        <v>5</v>
      </c>
      <c r="Q140" t="s">
        <v>640</v>
      </c>
      <c r="R140" t="s">
        <v>638</v>
      </c>
      <c r="S140" t="s">
        <v>637</v>
      </c>
      <c r="T140" t="s">
        <v>4989</v>
      </c>
    </row>
    <row r="141" spans="1:20" x14ac:dyDescent="0.25">
      <c r="A141" t="s">
        <v>18</v>
      </c>
      <c r="B141" t="s">
        <v>19</v>
      </c>
      <c r="C141">
        <v>66.666666666666671</v>
      </c>
      <c r="D141">
        <v>6</v>
      </c>
      <c r="E141" t="s">
        <v>4990</v>
      </c>
      <c r="F141">
        <v>200</v>
      </c>
      <c r="G141">
        <v>0</v>
      </c>
      <c r="H141" t="s">
        <v>636</v>
      </c>
      <c r="I141" t="s">
        <v>4991</v>
      </c>
      <c r="J141" t="s">
        <v>642</v>
      </c>
      <c r="K141" t="s">
        <v>637</v>
      </c>
      <c r="L141" t="s">
        <v>638</v>
      </c>
      <c r="M141" t="s">
        <v>4992</v>
      </c>
      <c r="N141" t="s">
        <v>637</v>
      </c>
      <c r="O141" t="s">
        <v>639</v>
      </c>
      <c r="P141" t="s">
        <v>5</v>
      </c>
      <c r="Q141" t="s">
        <v>640</v>
      </c>
      <c r="R141" t="s">
        <v>638</v>
      </c>
      <c r="S141" t="s">
        <v>4993</v>
      </c>
      <c r="T141" t="s">
        <v>4992</v>
      </c>
    </row>
    <row r="142" spans="1:20" x14ac:dyDescent="0.25">
      <c r="A142" t="s">
        <v>18</v>
      </c>
      <c r="B142" t="s">
        <v>19</v>
      </c>
      <c r="C142">
        <v>66.666666666666671</v>
      </c>
      <c r="D142">
        <v>3</v>
      </c>
      <c r="E142" t="s">
        <v>4994</v>
      </c>
      <c r="F142">
        <v>129</v>
      </c>
      <c r="G142">
        <v>0</v>
      </c>
      <c r="H142" t="s">
        <v>645</v>
      </c>
      <c r="I142" t="s">
        <v>4995</v>
      </c>
      <c r="J142" t="s">
        <v>4996</v>
      </c>
      <c r="K142" t="s">
        <v>4839</v>
      </c>
      <c r="L142" t="s">
        <v>835</v>
      </c>
      <c r="M142" t="s">
        <v>4997</v>
      </c>
      <c r="N142" t="s">
        <v>637</v>
      </c>
      <c r="O142" t="s">
        <v>646</v>
      </c>
      <c r="P142" t="s">
        <v>26</v>
      </c>
      <c r="Q142" t="s">
        <v>647</v>
      </c>
      <c r="R142" t="s">
        <v>638</v>
      </c>
      <c r="S142" t="s">
        <v>637</v>
      </c>
      <c r="T142" t="s">
        <v>4997</v>
      </c>
    </row>
    <row r="143" spans="1:20" x14ac:dyDescent="0.25">
      <c r="A143" t="s">
        <v>22</v>
      </c>
      <c r="B143" t="s">
        <v>27</v>
      </c>
      <c r="C143">
        <v>69.900000000000006</v>
      </c>
      <c r="D143">
        <v>10</v>
      </c>
      <c r="E143" t="s">
        <v>4998</v>
      </c>
      <c r="F143">
        <v>1714.5</v>
      </c>
      <c r="G143">
        <v>114.5</v>
      </c>
      <c r="H143" t="s">
        <v>663</v>
      </c>
      <c r="I143" t="s">
        <v>4999</v>
      </c>
      <c r="J143" t="s">
        <v>5000</v>
      </c>
      <c r="K143" t="s">
        <v>5001</v>
      </c>
      <c r="L143" t="s">
        <v>5002</v>
      </c>
      <c r="M143" t="s">
        <v>5003</v>
      </c>
      <c r="N143" t="s">
        <v>637</v>
      </c>
      <c r="O143" t="s">
        <v>664</v>
      </c>
      <c r="P143" t="s">
        <v>23</v>
      </c>
      <c r="Q143" t="s">
        <v>665</v>
      </c>
      <c r="R143" t="s">
        <v>638</v>
      </c>
      <c r="S143" t="s">
        <v>637</v>
      </c>
      <c r="T143" t="s">
        <v>5003</v>
      </c>
    </row>
    <row r="144" spans="1:20" x14ac:dyDescent="0.25">
      <c r="A144" t="s">
        <v>22</v>
      </c>
      <c r="B144" t="s">
        <v>27</v>
      </c>
      <c r="C144">
        <v>69.900000000000006</v>
      </c>
      <c r="D144">
        <v>10</v>
      </c>
      <c r="E144" t="s">
        <v>4998</v>
      </c>
      <c r="F144">
        <v>1714.5</v>
      </c>
      <c r="G144">
        <v>114.5</v>
      </c>
      <c r="H144" t="s">
        <v>663</v>
      </c>
      <c r="I144" t="s">
        <v>4999</v>
      </c>
      <c r="J144" t="s">
        <v>5000</v>
      </c>
      <c r="K144" t="s">
        <v>5001</v>
      </c>
      <c r="L144" t="s">
        <v>5002</v>
      </c>
      <c r="M144" t="s">
        <v>5003</v>
      </c>
      <c r="N144" t="s">
        <v>637</v>
      </c>
      <c r="O144" t="s">
        <v>664</v>
      </c>
      <c r="P144" t="s">
        <v>23</v>
      </c>
      <c r="Q144" t="s">
        <v>665</v>
      </c>
      <c r="R144" t="s">
        <v>638</v>
      </c>
      <c r="S144" t="s">
        <v>637</v>
      </c>
      <c r="T144" t="s">
        <v>5003</v>
      </c>
    </row>
    <row r="145" spans="1:20" x14ac:dyDescent="0.25">
      <c r="A145" t="s">
        <v>18</v>
      </c>
      <c r="B145" t="s">
        <v>19</v>
      </c>
      <c r="C145">
        <v>66.666666666666671</v>
      </c>
      <c r="D145">
        <v>3</v>
      </c>
      <c r="E145" t="s">
        <v>5004</v>
      </c>
      <c r="F145">
        <v>100</v>
      </c>
      <c r="G145">
        <v>0</v>
      </c>
      <c r="H145" t="s">
        <v>636</v>
      </c>
      <c r="I145" t="s">
        <v>5005</v>
      </c>
      <c r="J145" t="s">
        <v>682</v>
      </c>
      <c r="K145" t="s">
        <v>637</v>
      </c>
      <c r="L145" t="s">
        <v>638</v>
      </c>
      <c r="M145" t="s">
        <v>5006</v>
      </c>
      <c r="N145" t="s">
        <v>637</v>
      </c>
      <c r="O145" t="s">
        <v>643</v>
      </c>
      <c r="P145" t="s">
        <v>5</v>
      </c>
      <c r="Q145" t="s">
        <v>644</v>
      </c>
      <c r="R145" t="s">
        <v>638</v>
      </c>
      <c r="S145" t="s">
        <v>5007</v>
      </c>
      <c r="T145" t="s">
        <v>5003</v>
      </c>
    </row>
    <row r="146" spans="1:20" x14ac:dyDescent="0.25">
      <c r="A146" t="s">
        <v>22</v>
      </c>
      <c r="B146" t="s">
        <v>27</v>
      </c>
      <c r="C146">
        <v>120</v>
      </c>
      <c r="D146">
        <v>1</v>
      </c>
      <c r="E146" t="s">
        <v>5008</v>
      </c>
      <c r="F146">
        <v>89</v>
      </c>
      <c r="G146">
        <v>0</v>
      </c>
      <c r="H146" t="s">
        <v>636</v>
      </c>
      <c r="I146" t="s">
        <v>5009</v>
      </c>
      <c r="J146" t="s">
        <v>675</v>
      </c>
      <c r="K146" t="s">
        <v>637</v>
      </c>
      <c r="L146" t="s">
        <v>638</v>
      </c>
      <c r="M146" t="s">
        <v>5010</v>
      </c>
      <c r="N146" t="s">
        <v>637</v>
      </c>
      <c r="O146" t="s">
        <v>639</v>
      </c>
      <c r="P146" t="s">
        <v>5</v>
      </c>
      <c r="Q146" t="s">
        <v>640</v>
      </c>
      <c r="R146" t="s">
        <v>638</v>
      </c>
      <c r="S146" t="s">
        <v>5011</v>
      </c>
      <c r="T146" t="s">
        <v>5003</v>
      </c>
    </row>
    <row r="147" spans="1:20" x14ac:dyDescent="0.25">
      <c r="A147" t="s">
        <v>147</v>
      </c>
      <c r="B147" t="s">
        <v>148</v>
      </c>
      <c r="C147">
        <v>33.333333333333336</v>
      </c>
      <c r="D147">
        <v>3</v>
      </c>
      <c r="E147" t="s">
        <v>5012</v>
      </c>
      <c r="F147">
        <v>259</v>
      </c>
      <c r="G147">
        <v>0</v>
      </c>
      <c r="H147" t="s">
        <v>636</v>
      </c>
      <c r="I147" t="s">
        <v>5013</v>
      </c>
      <c r="J147" t="s">
        <v>3669</v>
      </c>
      <c r="K147" t="s">
        <v>637</v>
      </c>
      <c r="L147" t="s">
        <v>638</v>
      </c>
      <c r="M147" t="s">
        <v>5010</v>
      </c>
      <c r="N147" t="s">
        <v>637</v>
      </c>
      <c r="O147" t="s">
        <v>639</v>
      </c>
      <c r="P147" t="s">
        <v>5</v>
      </c>
      <c r="Q147" t="s">
        <v>640</v>
      </c>
      <c r="R147" t="s">
        <v>638</v>
      </c>
      <c r="S147" t="s">
        <v>5014</v>
      </c>
      <c r="T147" t="s">
        <v>5010</v>
      </c>
    </row>
    <row r="148" spans="1:20" x14ac:dyDescent="0.25">
      <c r="A148" t="s">
        <v>147</v>
      </c>
      <c r="B148" t="s">
        <v>148</v>
      </c>
      <c r="C148">
        <v>65</v>
      </c>
      <c r="D148">
        <v>1</v>
      </c>
      <c r="E148" t="s">
        <v>5012</v>
      </c>
      <c r="F148">
        <v>259</v>
      </c>
      <c r="G148">
        <v>0</v>
      </c>
      <c r="H148" t="s">
        <v>636</v>
      </c>
      <c r="I148" t="s">
        <v>5013</v>
      </c>
      <c r="J148" t="s">
        <v>3669</v>
      </c>
      <c r="K148" t="s">
        <v>637</v>
      </c>
      <c r="L148" t="s">
        <v>638</v>
      </c>
      <c r="M148" t="s">
        <v>5010</v>
      </c>
      <c r="N148" t="s">
        <v>637</v>
      </c>
      <c r="O148" t="s">
        <v>639</v>
      </c>
      <c r="P148" t="s">
        <v>5</v>
      </c>
      <c r="Q148" t="s">
        <v>640</v>
      </c>
      <c r="R148" t="s">
        <v>638</v>
      </c>
      <c r="S148" t="s">
        <v>5014</v>
      </c>
      <c r="T148" t="s">
        <v>5010</v>
      </c>
    </row>
    <row r="149" spans="1:20" x14ac:dyDescent="0.25">
      <c r="A149" t="s">
        <v>147</v>
      </c>
      <c r="B149" t="s">
        <v>148</v>
      </c>
      <c r="C149">
        <v>65</v>
      </c>
      <c r="D149">
        <v>1</v>
      </c>
      <c r="E149" t="s">
        <v>5012</v>
      </c>
      <c r="F149">
        <v>259</v>
      </c>
      <c r="G149">
        <v>0</v>
      </c>
      <c r="H149" t="s">
        <v>636</v>
      </c>
      <c r="I149" t="s">
        <v>5013</v>
      </c>
      <c r="J149" t="s">
        <v>3669</v>
      </c>
      <c r="K149" t="s">
        <v>637</v>
      </c>
      <c r="L149" t="s">
        <v>638</v>
      </c>
      <c r="M149" t="s">
        <v>5010</v>
      </c>
      <c r="N149" t="s">
        <v>637</v>
      </c>
      <c r="O149" t="s">
        <v>639</v>
      </c>
      <c r="P149" t="s">
        <v>5</v>
      </c>
      <c r="Q149" t="s">
        <v>640</v>
      </c>
      <c r="R149" t="s">
        <v>638</v>
      </c>
      <c r="S149" t="s">
        <v>5014</v>
      </c>
      <c r="T149" t="s">
        <v>5010</v>
      </c>
    </row>
    <row r="150" spans="1:20" x14ac:dyDescent="0.25">
      <c r="A150" t="s">
        <v>22</v>
      </c>
      <c r="B150" t="s">
        <v>27</v>
      </c>
      <c r="C150">
        <v>120</v>
      </c>
      <c r="D150">
        <v>1</v>
      </c>
      <c r="E150" t="s">
        <v>5012</v>
      </c>
      <c r="F150">
        <v>259</v>
      </c>
      <c r="G150">
        <v>0</v>
      </c>
      <c r="H150" t="s">
        <v>636</v>
      </c>
      <c r="I150" t="s">
        <v>5013</v>
      </c>
      <c r="J150" t="s">
        <v>3669</v>
      </c>
      <c r="K150" t="s">
        <v>637</v>
      </c>
      <c r="L150" t="s">
        <v>638</v>
      </c>
      <c r="M150" t="s">
        <v>5010</v>
      </c>
      <c r="N150" t="s">
        <v>637</v>
      </c>
      <c r="O150" t="s">
        <v>639</v>
      </c>
      <c r="P150" t="s">
        <v>5</v>
      </c>
      <c r="Q150" t="s">
        <v>640</v>
      </c>
      <c r="R150" t="s">
        <v>638</v>
      </c>
      <c r="S150" t="s">
        <v>5014</v>
      </c>
      <c r="T150" t="s">
        <v>5010</v>
      </c>
    </row>
    <row r="151" spans="1:20" x14ac:dyDescent="0.25">
      <c r="A151" t="s">
        <v>18</v>
      </c>
      <c r="B151" t="s">
        <v>19</v>
      </c>
      <c r="C151">
        <v>66.666666666666671</v>
      </c>
      <c r="D151">
        <v>3</v>
      </c>
      <c r="E151" t="s">
        <v>5015</v>
      </c>
      <c r="F151">
        <v>100</v>
      </c>
      <c r="G151">
        <v>0</v>
      </c>
      <c r="H151" t="s">
        <v>636</v>
      </c>
      <c r="I151" t="s">
        <v>5016</v>
      </c>
      <c r="J151" t="s">
        <v>648</v>
      </c>
      <c r="K151" t="s">
        <v>637</v>
      </c>
      <c r="L151" t="s">
        <v>638</v>
      </c>
      <c r="M151" t="s">
        <v>5017</v>
      </c>
      <c r="N151" t="s">
        <v>637</v>
      </c>
      <c r="O151" t="s">
        <v>639</v>
      </c>
      <c r="P151" t="s">
        <v>5</v>
      </c>
      <c r="Q151" t="s">
        <v>640</v>
      </c>
      <c r="R151" t="s">
        <v>638</v>
      </c>
      <c r="S151" t="s">
        <v>5018</v>
      </c>
      <c r="T151" t="s">
        <v>5017</v>
      </c>
    </row>
    <row r="152" spans="1:20" x14ac:dyDescent="0.25">
      <c r="A152" t="s">
        <v>147</v>
      </c>
      <c r="B152" t="s">
        <v>148</v>
      </c>
      <c r="C152">
        <v>50</v>
      </c>
      <c r="D152">
        <v>6</v>
      </c>
      <c r="E152" t="s">
        <v>5019</v>
      </c>
      <c r="F152">
        <v>181</v>
      </c>
      <c r="G152">
        <v>0</v>
      </c>
      <c r="H152" t="s">
        <v>636</v>
      </c>
      <c r="I152" t="s">
        <v>5020</v>
      </c>
      <c r="J152" t="s">
        <v>653</v>
      </c>
      <c r="K152" t="s">
        <v>637</v>
      </c>
      <c r="L152" t="s">
        <v>638</v>
      </c>
      <c r="M152" t="s">
        <v>5021</v>
      </c>
      <c r="N152" t="s">
        <v>637</v>
      </c>
      <c r="O152" t="s">
        <v>654</v>
      </c>
      <c r="P152" t="s">
        <v>5</v>
      </c>
      <c r="Q152" t="s">
        <v>640</v>
      </c>
      <c r="R152" t="s">
        <v>638</v>
      </c>
      <c r="S152" t="s">
        <v>5022</v>
      </c>
      <c r="T152" t="s">
        <v>5017</v>
      </c>
    </row>
    <row r="153" spans="1:20" x14ac:dyDescent="0.25">
      <c r="A153" t="s">
        <v>18</v>
      </c>
      <c r="B153" t="s">
        <v>19</v>
      </c>
      <c r="C153">
        <v>66.666666666666671</v>
      </c>
      <c r="D153">
        <v>3</v>
      </c>
      <c r="E153" t="s">
        <v>5023</v>
      </c>
      <c r="F153">
        <v>100</v>
      </c>
      <c r="G153">
        <v>0</v>
      </c>
      <c r="H153" t="s">
        <v>655</v>
      </c>
      <c r="I153" t="s">
        <v>5024</v>
      </c>
      <c r="J153" t="s">
        <v>5025</v>
      </c>
      <c r="K153" t="s">
        <v>637</v>
      </c>
      <c r="L153" t="s">
        <v>638</v>
      </c>
      <c r="M153" t="s">
        <v>5021</v>
      </c>
      <c r="N153" t="s">
        <v>637</v>
      </c>
      <c r="O153" t="s">
        <v>639</v>
      </c>
      <c r="P153" t="s">
        <v>5</v>
      </c>
      <c r="Q153" t="s">
        <v>640</v>
      </c>
      <c r="R153" t="s">
        <v>638</v>
      </c>
      <c r="S153" t="s">
        <v>5026</v>
      </c>
      <c r="T153" t="s">
        <v>5021</v>
      </c>
    </row>
    <row r="154" spans="1:20" x14ac:dyDescent="0.25">
      <c r="A154" t="s">
        <v>18</v>
      </c>
      <c r="B154" t="s">
        <v>19</v>
      </c>
      <c r="C154">
        <v>66.666666666666671</v>
      </c>
      <c r="D154">
        <v>3</v>
      </c>
      <c r="E154" t="s">
        <v>5027</v>
      </c>
      <c r="F154">
        <v>100</v>
      </c>
      <c r="G154">
        <v>0</v>
      </c>
      <c r="H154" t="s">
        <v>636</v>
      </c>
      <c r="I154" t="s">
        <v>5028</v>
      </c>
      <c r="J154" t="s">
        <v>3004</v>
      </c>
      <c r="K154" t="s">
        <v>637</v>
      </c>
      <c r="L154" t="s">
        <v>638</v>
      </c>
      <c r="M154" t="s">
        <v>5029</v>
      </c>
      <c r="N154" t="s">
        <v>637</v>
      </c>
      <c r="O154" t="s">
        <v>643</v>
      </c>
      <c r="P154" t="s">
        <v>5</v>
      </c>
      <c r="Q154" t="s">
        <v>644</v>
      </c>
      <c r="R154" t="s">
        <v>638</v>
      </c>
      <c r="S154" t="s">
        <v>5030</v>
      </c>
      <c r="T154" t="s">
        <v>5029</v>
      </c>
    </row>
    <row r="155" spans="1:20" x14ac:dyDescent="0.25">
      <c r="A155" t="s">
        <v>18</v>
      </c>
      <c r="B155" t="s">
        <v>19</v>
      </c>
      <c r="C155">
        <v>66.666666666666671</v>
      </c>
      <c r="D155">
        <v>3</v>
      </c>
      <c r="E155" t="s">
        <v>5031</v>
      </c>
      <c r="F155">
        <v>100</v>
      </c>
      <c r="G155">
        <v>0</v>
      </c>
      <c r="H155" t="s">
        <v>636</v>
      </c>
      <c r="I155" t="s">
        <v>5032</v>
      </c>
      <c r="J155" t="s">
        <v>702</v>
      </c>
      <c r="K155" t="s">
        <v>637</v>
      </c>
      <c r="L155" t="s">
        <v>638</v>
      </c>
      <c r="M155" t="s">
        <v>5029</v>
      </c>
      <c r="N155" t="s">
        <v>637</v>
      </c>
      <c r="O155" t="s">
        <v>643</v>
      </c>
      <c r="P155" t="s">
        <v>5</v>
      </c>
      <c r="Q155" t="s">
        <v>644</v>
      </c>
      <c r="R155" t="s">
        <v>638</v>
      </c>
      <c r="S155" t="s">
        <v>637</v>
      </c>
      <c r="T155" t="s">
        <v>5029</v>
      </c>
    </row>
    <row r="156" spans="1:20" x14ac:dyDescent="0.25">
      <c r="A156" t="s">
        <v>239</v>
      </c>
      <c r="B156" t="s">
        <v>245</v>
      </c>
      <c r="C156">
        <v>159</v>
      </c>
      <c r="D156">
        <v>1</v>
      </c>
      <c r="E156" t="s">
        <v>5033</v>
      </c>
      <c r="F156">
        <v>99</v>
      </c>
      <c r="G156">
        <v>0</v>
      </c>
      <c r="H156" t="s">
        <v>636</v>
      </c>
      <c r="I156" t="s">
        <v>5034</v>
      </c>
      <c r="J156" t="s">
        <v>675</v>
      </c>
      <c r="K156" t="s">
        <v>637</v>
      </c>
      <c r="L156" t="s">
        <v>638</v>
      </c>
      <c r="M156" t="s">
        <v>5029</v>
      </c>
      <c r="N156" t="s">
        <v>637</v>
      </c>
      <c r="O156" t="s">
        <v>643</v>
      </c>
      <c r="P156" t="s">
        <v>5</v>
      </c>
      <c r="Q156" t="s">
        <v>644</v>
      </c>
      <c r="R156" t="s">
        <v>638</v>
      </c>
      <c r="S156" t="s">
        <v>5035</v>
      </c>
      <c r="T156" t="s">
        <v>5036</v>
      </c>
    </row>
    <row r="157" spans="1:20" x14ac:dyDescent="0.25">
      <c r="A157" t="s">
        <v>18</v>
      </c>
      <c r="B157" t="s">
        <v>19</v>
      </c>
      <c r="C157">
        <v>66.666666666666671</v>
      </c>
      <c r="D157">
        <v>3</v>
      </c>
      <c r="E157" t="s">
        <v>5037</v>
      </c>
      <c r="F157">
        <v>100</v>
      </c>
      <c r="G157">
        <v>0</v>
      </c>
      <c r="H157" t="s">
        <v>636</v>
      </c>
      <c r="I157" t="s">
        <v>5038</v>
      </c>
      <c r="J157" t="s">
        <v>2423</v>
      </c>
      <c r="K157" t="s">
        <v>637</v>
      </c>
      <c r="L157" t="s">
        <v>638</v>
      </c>
      <c r="M157" t="s">
        <v>5036</v>
      </c>
      <c r="N157" t="s">
        <v>637</v>
      </c>
      <c r="O157" t="s">
        <v>643</v>
      </c>
      <c r="P157" t="s">
        <v>5</v>
      </c>
      <c r="Q157" t="s">
        <v>644</v>
      </c>
      <c r="R157" t="s">
        <v>638</v>
      </c>
      <c r="S157" t="s">
        <v>637</v>
      </c>
      <c r="T157" t="s">
        <v>5036</v>
      </c>
    </row>
    <row r="158" spans="1:20" x14ac:dyDescent="0.25">
      <c r="A158" t="s">
        <v>147</v>
      </c>
      <c r="B158" t="s">
        <v>148</v>
      </c>
      <c r="C158">
        <v>33.333333333333336</v>
      </c>
      <c r="D158">
        <v>3</v>
      </c>
      <c r="E158" t="s">
        <v>5039</v>
      </c>
      <c r="F158">
        <v>100</v>
      </c>
      <c r="G158">
        <v>0</v>
      </c>
      <c r="H158" t="s">
        <v>636</v>
      </c>
      <c r="I158" t="s">
        <v>5040</v>
      </c>
      <c r="J158" t="s">
        <v>670</v>
      </c>
      <c r="K158" t="s">
        <v>637</v>
      </c>
      <c r="L158" t="s">
        <v>638</v>
      </c>
      <c r="M158" t="s">
        <v>5036</v>
      </c>
      <c r="N158" t="s">
        <v>637</v>
      </c>
      <c r="O158" t="s">
        <v>643</v>
      </c>
      <c r="P158" t="s">
        <v>5</v>
      </c>
      <c r="Q158" t="s">
        <v>644</v>
      </c>
      <c r="R158" t="s">
        <v>638</v>
      </c>
      <c r="S158" t="s">
        <v>5041</v>
      </c>
      <c r="T158" t="s">
        <v>5042</v>
      </c>
    </row>
    <row r="159" spans="1:20" x14ac:dyDescent="0.25">
      <c r="A159" t="s">
        <v>147</v>
      </c>
      <c r="B159" t="s">
        <v>148</v>
      </c>
      <c r="C159">
        <v>65</v>
      </c>
      <c r="D159">
        <v>9</v>
      </c>
      <c r="E159" t="s">
        <v>5043</v>
      </c>
      <c r="F159">
        <v>272.08999999999997</v>
      </c>
      <c r="G159">
        <v>0</v>
      </c>
      <c r="H159" t="s">
        <v>636</v>
      </c>
      <c r="I159" t="s">
        <v>5044</v>
      </c>
      <c r="J159" t="s">
        <v>648</v>
      </c>
      <c r="K159" t="s">
        <v>637</v>
      </c>
      <c r="L159" t="s">
        <v>638</v>
      </c>
      <c r="M159" t="s">
        <v>5042</v>
      </c>
      <c r="N159" t="s">
        <v>637</v>
      </c>
      <c r="O159" t="s">
        <v>643</v>
      </c>
      <c r="P159" t="s">
        <v>5</v>
      </c>
      <c r="Q159" t="s">
        <v>644</v>
      </c>
      <c r="R159" t="s">
        <v>5045</v>
      </c>
      <c r="S159" t="s">
        <v>5046</v>
      </c>
      <c r="T159" t="s">
        <v>5042</v>
      </c>
    </row>
    <row r="160" spans="1:20" x14ac:dyDescent="0.25">
      <c r="A160" t="s">
        <v>147</v>
      </c>
      <c r="B160" t="s">
        <v>148</v>
      </c>
      <c r="C160">
        <v>50</v>
      </c>
      <c r="D160">
        <v>6</v>
      </c>
      <c r="E160" t="s">
        <v>5047</v>
      </c>
      <c r="F160">
        <v>181</v>
      </c>
      <c r="G160">
        <v>0</v>
      </c>
      <c r="H160" t="s">
        <v>636</v>
      </c>
      <c r="I160" t="s">
        <v>4006</v>
      </c>
      <c r="J160" t="s">
        <v>1970</v>
      </c>
      <c r="K160" t="s">
        <v>637</v>
      </c>
      <c r="L160" t="s">
        <v>638</v>
      </c>
      <c r="M160" t="s">
        <v>5042</v>
      </c>
      <c r="N160" t="s">
        <v>637</v>
      </c>
      <c r="O160" t="s">
        <v>643</v>
      </c>
      <c r="P160" t="s">
        <v>5</v>
      </c>
      <c r="Q160" t="s">
        <v>644</v>
      </c>
      <c r="R160" t="s">
        <v>638</v>
      </c>
      <c r="S160" t="s">
        <v>637</v>
      </c>
      <c r="T160" t="s">
        <v>5042</v>
      </c>
    </row>
    <row r="161" spans="1:20" x14ac:dyDescent="0.25">
      <c r="A161" t="s">
        <v>147</v>
      </c>
      <c r="B161" t="s">
        <v>148</v>
      </c>
      <c r="C161">
        <v>50</v>
      </c>
      <c r="D161">
        <v>6</v>
      </c>
      <c r="E161" t="s">
        <v>5048</v>
      </c>
      <c r="F161">
        <v>208</v>
      </c>
      <c r="G161">
        <v>8</v>
      </c>
      <c r="H161" t="s">
        <v>636</v>
      </c>
      <c r="I161" t="s">
        <v>5049</v>
      </c>
      <c r="J161" t="s">
        <v>4701</v>
      </c>
      <c r="K161" t="s">
        <v>637</v>
      </c>
      <c r="L161" t="s">
        <v>638</v>
      </c>
      <c r="M161" t="s">
        <v>5042</v>
      </c>
      <c r="N161" t="s">
        <v>637</v>
      </c>
      <c r="O161" t="s">
        <v>639</v>
      </c>
      <c r="P161" t="s">
        <v>5</v>
      </c>
      <c r="Q161" t="s">
        <v>640</v>
      </c>
      <c r="R161" t="s">
        <v>638</v>
      </c>
      <c r="S161" t="s">
        <v>637</v>
      </c>
      <c r="T161" t="s">
        <v>5042</v>
      </c>
    </row>
    <row r="162" spans="1:20" x14ac:dyDescent="0.25">
      <c r="A162" t="s">
        <v>147</v>
      </c>
      <c r="B162" t="s">
        <v>148</v>
      </c>
      <c r="C162">
        <v>33.333333333333336</v>
      </c>
      <c r="D162">
        <v>3</v>
      </c>
      <c r="E162" t="s">
        <v>5050</v>
      </c>
      <c r="F162">
        <v>100</v>
      </c>
      <c r="G162">
        <v>0</v>
      </c>
      <c r="H162" t="s">
        <v>636</v>
      </c>
      <c r="I162" t="s">
        <v>5051</v>
      </c>
      <c r="J162" t="s">
        <v>675</v>
      </c>
      <c r="K162" t="s">
        <v>637</v>
      </c>
      <c r="L162" t="s">
        <v>638</v>
      </c>
      <c r="M162" t="s">
        <v>5052</v>
      </c>
      <c r="N162" t="s">
        <v>637</v>
      </c>
      <c r="O162" t="s">
        <v>639</v>
      </c>
      <c r="P162" t="s">
        <v>5</v>
      </c>
      <c r="Q162" t="s">
        <v>640</v>
      </c>
      <c r="R162" t="s">
        <v>638</v>
      </c>
      <c r="S162" t="s">
        <v>5053</v>
      </c>
      <c r="T162" t="s">
        <v>5052</v>
      </c>
    </row>
    <row r="163" spans="1:20" x14ac:dyDescent="0.25">
      <c r="A163" t="s">
        <v>147</v>
      </c>
      <c r="B163" t="s">
        <v>148</v>
      </c>
      <c r="C163">
        <v>33.333333333333336</v>
      </c>
      <c r="D163">
        <v>3</v>
      </c>
      <c r="E163" t="s">
        <v>5054</v>
      </c>
      <c r="F163">
        <v>100</v>
      </c>
      <c r="G163">
        <v>0</v>
      </c>
      <c r="H163" t="s">
        <v>636</v>
      </c>
      <c r="I163" t="s">
        <v>5055</v>
      </c>
      <c r="J163" t="s">
        <v>642</v>
      </c>
      <c r="K163" t="s">
        <v>637</v>
      </c>
      <c r="L163" t="s">
        <v>638</v>
      </c>
      <c r="M163" t="s">
        <v>5052</v>
      </c>
      <c r="N163" t="s">
        <v>637</v>
      </c>
      <c r="O163" t="s">
        <v>639</v>
      </c>
      <c r="P163" t="s">
        <v>5</v>
      </c>
      <c r="Q163" t="s">
        <v>640</v>
      </c>
      <c r="R163" t="s">
        <v>638</v>
      </c>
      <c r="S163" t="s">
        <v>5056</v>
      </c>
      <c r="T163" t="s">
        <v>5052</v>
      </c>
    </row>
    <row r="164" spans="1:20" x14ac:dyDescent="0.25">
      <c r="A164" t="s">
        <v>147</v>
      </c>
      <c r="B164" t="s">
        <v>148</v>
      </c>
      <c r="C164">
        <v>50</v>
      </c>
      <c r="D164">
        <v>6</v>
      </c>
      <c r="E164" t="s">
        <v>5057</v>
      </c>
      <c r="F164">
        <v>181</v>
      </c>
      <c r="G164">
        <v>0</v>
      </c>
      <c r="H164" t="s">
        <v>636</v>
      </c>
      <c r="I164" t="s">
        <v>5058</v>
      </c>
      <c r="J164" t="s">
        <v>2178</v>
      </c>
      <c r="K164" t="s">
        <v>637</v>
      </c>
      <c r="L164" t="s">
        <v>638</v>
      </c>
      <c r="M164" t="s">
        <v>5036</v>
      </c>
      <c r="N164" t="s">
        <v>637</v>
      </c>
      <c r="O164" t="s">
        <v>643</v>
      </c>
      <c r="P164" t="s">
        <v>5</v>
      </c>
      <c r="Q164" t="s">
        <v>644</v>
      </c>
      <c r="R164" t="s">
        <v>638</v>
      </c>
      <c r="S164" t="s">
        <v>637</v>
      </c>
      <c r="T164" t="s">
        <v>5059</v>
      </c>
    </row>
    <row r="165" spans="1:20" x14ac:dyDescent="0.25">
      <c r="A165" t="s">
        <v>18</v>
      </c>
      <c r="B165" t="s">
        <v>19</v>
      </c>
      <c r="C165">
        <v>66.666666666666671</v>
      </c>
      <c r="D165">
        <v>3</v>
      </c>
      <c r="E165" t="s">
        <v>5060</v>
      </c>
      <c r="F165">
        <v>100</v>
      </c>
      <c r="G165">
        <v>0</v>
      </c>
      <c r="H165" t="s">
        <v>636</v>
      </c>
      <c r="I165" t="s">
        <v>5061</v>
      </c>
      <c r="J165" t="s">
        <v>3203</v>
      </c>
      <c r="K165" t="s">
        <v>637</v>
      </c>
      <c r="L165" t="s">
        <v>638</v>
      </c>
      <c r="M165" t="s">
        <v>5059</v>
      </c>
      <c r="N165" t="s">
        <v>637</v>
      </c>
      <c r="O165" t="s">
        <v>639</v>
      </c>
      <c r="P165" t="s">
        <v>5</v>
      </c>
      <c r="Q165" t="s">
        <v>640</v>
      </c>
      <c r="R165" t="s">
        <v>638</v>
      </c>
      <c r="S165" t="s">
        <v>5062</v>
      </c>
      <c r="T165" t="s">
        <v>5059</v>
      </c>
    </row>
    <row r="166" spans="1:20" x14ac:dyDescent="0.25">
      <c r="A166" t="s">
        <v>18</v>
      </c>
      <c r="B166" t="s">
        <v>19</v>
      </c>
      <c r="C166">
        <v>66.666666666666671</v>
      </c>
      <c r="D166">
        <v>6</v>
      </c>
      <c r="E166" t="s">
        <v>5063</v>
      </c>
      <c r="F166">
        <v>200</v>
      </c>
      <c r="G166">
        <v>0</v>
      </c>
      <c r="H166" t="s">
        <v>636</v>
      </c>
      <c r="I166" t="s">
        <v>5064</v>
      </c>
      <c r="J166" t="s">
        <v>658</v>
      </c>
      <c r="K166" t="s">
        <v>637</v>
      </c>
      <c r="L166" t="s">
        <v>638</v>
      </c>
      <c r="M166" t="s">
        <v>5059</v>
      </c>
      <c r="N166" t="s">
        <v>637</v>
      </c>
      <c r="O166" t="s">
        <v>639</v>
      </c>
      <c r="P166" t="s">
        <v>5</v>
      </c>
      <c r="Q166" t="s">
        <v>640</v>
      </c>
      <c r="R166" t="s">
        <v>638</v>
      </c>
      <c r="S166" t="s">
        <v>5065</v>
      </c>
      <c r="T166" t="s">
        <v>5059</v>
      </c>
    </row>
    <row r="167" spans="1:20" x14ac:dyDescent="0.25">
      <c r="A167" t="s">
        <v>18</v>
      </c>
      <c r="B167" t="s">
        <v>19</v>
      </c>
      <c r="C167">
        <v>66.666666666666671</v>
      </c>
      <c r="D167">
        <v>3</v>
      </c>
      <c r="E167" t="s">
        <v>5066</v>
      </c>
      <c r="F167">
        <v>100</v>
      </c>
      <c r="G167">
        <v>0</v>
      </c>
      <c r="H167" t="s">
        <v>636</v>
      </c>
      <c r="I167" t="s">
        <v>5067</v>
      </c>
      <c r="J167" t="s">
        <v>1872</v>
      </c>
      <c r="K167" t="s">
        <v>637</v>
      </c>
      <c r="L167" t="s">
        <v>638</v>
      </c>
      <c r="M167" t="s">
        <v>5059</v>
      </c>
      <c r="N167" t="s">
        <v>637</v>
      </c>
      <c r="O167" t="s">
        <v>643</v>
      </c>
      <c r="P167" t="s">
        <v>5</v>
      </c>
      <c r="Q167" t="s">
        <v>644</v>
      </c>
      <c r="R167" t="s">
        <v>638</v>
      </c>
      <c r="S167" t="s">
        <v>637</v>
      </c>
      <c r="T167" t="s">
        <v>5059</v>
      </c>
    </row>
    <row r="168" spans="1:20" x14ac:dyDescent="0.25">
      <c r="A168" t="s">
        <v>147</v>
      </c>
      <c r="B168" t="s">
        <v>148</v>
      </c>
      <c r="C168">
        <v>50</v>
      </c>
      <c r="D168">
        <v>6</v>
      </c>
      <c r="E168" t="s">
        <v>5068</v>
      </c>
      <c r="F168">
        <v>181</v>
      </c>
      <c r="G168">
        <v>0</v>
      </c>
      <c r="H168" t="s">
        <v>636</v>
      </c>
      <c r="I168" t="s">
        <v>5069</v>
      </c>
      <c r="J168" t="s">
        <v>1797</v>
      </c>
      <c r="K168" t="s">
        <v>637</v>
      </c>
      <c r="L168" t="s">
        <v>638</v>
      </c>
      <c r="M168" t="s">
        <v>5059</v>
      </c>
      <c r="N168" t="s">
        <v>637</v>
      </c>
      <c r="O168" t="s">
        <v>639</v>
      </c>
      <c r="P168" t="s">
        <v>5</v>
      </c>
      <c r="Q168" t="s">
        <v>640</v>
      </c>
      <c r="R168" t="s">
        <v>638</v>
      </c>
      <c r="S168" t="s">
        <v>637</v>
      </c>
      <c r="T168" t="s">
        <v>5059</v>
      </c>
    </row>
    <row r="169" spans="1:20" x14ac:dyDescent="0.25">
      <c r="A169" t="s">
        <v>147</v>
      </c>
      <c r="B169" t="s">
        <v>148</v>
      </c>
      <c r="C169">
        <v>50</v>
      </c>
      <c r="D169">
        <v>6</v>
      </c>
      <c r="E169" t="s">
        <v>5070</v>
      </c>
      <c r="F169">
        <v>181</v>
      </c>
      <c r="G169">
        <v>0</v>
      </c>
      <c r="H169" t="s">
        <v>636</v>
      </c>
      <c r="I169" t="s">
        <v>5071</v>
      </c>
      <c r="J169" t="s">
        <v>666</v>
      </c>
      <c r="K169" t="s">
        <v>637</v>
      </c>
      <c r="L169" t="s">
        <v>638</v>
      </c>
      <c r="M169" t="s">
        <v>5072</v>
      </c>
      <c r="N169" t="s">
        <v>637</v>
      </c>
      <c r="O169" t="s">
        <v>639</v>
      </c>
      <c r="P169" t="s">
        <v>5</v>
      </c>
      <c r="Q169" t="s">
        <v>640</v>
      </c>
      <c r="R169" t="s">
        <v>638</v>
      </c>
      <c r="S169" t="s">
        <v>637</v>
      </c>
      <c r="T169" t="s">
        <v>5072</v>
      </c>
    </row>
    <row r="170" spans="1:20" x14ac:dyDescent="0.25">
      <c r="A170" t="s">
        <v>18</v>
      </c>
      <c r="B170" t="s">
        <v>19</v>
      </c>
      <c r="C170">
        <v>66.666666666666671</v>
      </c>
      <c r="D170">
        <v>3</v>
      </c>
      <c r="E170" t="s">
        <v>5073</v>
      </c>
      <c r="F170">
        <v>101</v>
      </c>
      <c r="G170">
        <v>1</v>
      </c>
      <c r="H170" t="s">
        <v>636</v>
      </c>
      <c r="I170" t="s">
        <v>5074</v>
      </c>
      <c r="J170" t="s">
        <v>2051</v>
      </c>
      <c r="K170" t="s">
        <v>637</v>
      </c>
      <c r="L170" t="s">
        <v>638</v>
      </c>
      <c r="M170" t="s">
        <v>5075</v>
      </c>
      <c r="N170" t="s">
        <v>637</v>
      </c>
      <c r="O170" t="s">
        <v>639</v>
      </c>
      <c r="P170" t="s">
        <v>5</v>
      </c>
      <c r="Q170" t="s">
        <v>640</v>
      </c>
      <c r="R170" t="s">
        <v>638</v>
      </c>
      <c r="S170" t="s">
        <v>637</v>
      </c>
      <c r="T170" t="s">
        <v>5075</v>
      </c>
    </row>
    <row r="171" spans="1:20" x14ac:dyDescent="0.25">
      <c r="A171" t="s">
        <v>147</v>
      </c>
      <c r="B171" t="s">
        <v>148</v>
      </c>
      <c r="C171">
        <v>50</v>
      </c>
      <c r="D171">
        <v>6</v>
      </c>
      <c r="E171" t="s">
        <v>5076</v>
      </c>
      <c r="F171">
        <v>181</v>
      </c>
      <c r="G171">
        <v>0</v>
      </c>
      <c r="H171" t="s">
        <v>636</v>
      </c>
      <c r="I171" t="s">
        <v>5077</v>
      </c>
      <c r="J171" t="s">
        <v>2136</v>
      </c>
      <c r="K171" t="s">
        <v>637</v>
      </c>
      <c r="L171" t="s">
        <v>638</v>
      </c>
      <c r="M171" t="s">
        <v>5075</v>
      </c>
      <c r="N171" t="s">
        <v>637</v>
      </c>
      <c r="O171" t="s">
        <v>643</v>
      </c>
      <c r="P171" t="s">
        <v>5</v>
      </c>
      <c r="Q171" t="s">
        <v>644</v>
      </c>
      <c r="R171" t="s">
        <v>638</v>
      </c>
      <c r="S171" t="s">
        <v>637</v>
      </c>
      <c r="T171" t="s">
        <v>5075</v>
      </c>
    </row>
    <row r="172" spans="1:20" x14ac:dyDescent="0.25">
      <c r="A172" t="s">
        <v>77</v>
      </c>
      <c r="B172" t="s">
        <v>78</v>
      </c>
      <c r="C172">
        <v>40</v>
      </c>
      <c r="D172">
        <v>1</v>
      </c>
      <c r="E172" t="s">
        <v>5078</v>
      </c>
      <c r="F172">
        <v>40</v>
      </c>
      <c r="G172">
        <v>0</v>
      </c>
      <c r="H172" t="s">
        <v>645</v>
      </c>
      <c r="I172" t="s">
        <v>5079</v>
      </c>
      <c r="J172" t="s">
        <v>5080</v>
      </c>
      <c r="K172" t="s">
        <v>3937</v>
      </c>
      <c r="L172" t="s">
        <v>5081</v>
      </c>
      <c r="M172" t="s">
        <v>5082</v>
      </c>
      <c r="N172" t="s">
        <v>637</v>
      </c>
      <c r="O172" t="s">
        <v>646</v>
      </c>
      <c r="P172" t="s">
        <v>26</v>
      </c>
      <c r="Q172" t="s">
        <v>647</v>
      </c>
      <c r="R172" t="s">
        <v>638</v>
      </c>
      <c r="S172" t="s">
        <v>637</v>
      </c>
      <c r="T172" t="s">
        <v>5075</v>
      </c>
    </row>
    <row r="173" spans="1:20" x14ac:dyDescent="0.25">
      <c r="A173" t="s">
        <v>600</v>
      </c>
      <c r="B173" t="s">
        <v>601</v>
      </c>
      <c r="C173">
        <v>139</v>
      </c>
      <c r="D173">
        <v>1</v>
      </c>
      <c r="E173" t="s">
        <v>5083</v>
      </c>
      <c r="F173">
        <v>789.58</v>
      </c>
      <c r="G173">
        <v>18.579999999999998</v>
      </c>
      <c r="H173" t="s">
        <v>645</v>
      </c>
      <c r="I173" t="s">
        <v>5084</v>
      </c>
      <c r="J173" t="s">
        <v>5085</v>
      </c>
      <c r="K173" t="s">
        <v>847</v>
      </c>
      <c r="L173" t="s">
        <v>5086</v>
      </c>
      <c r="M173" t="s">
        <v>5072</v>
      </c>
      <c r="N173" t="s">
        <v>637</v>
      </c>
      <c r="O173" t="s">
        <v>664</v>
      </c>
      <c r="P173" t="s">
        <v>23</v>
      </c>
      <c r="Q173" t="s">
        <v>665</v>
      </c>
      <c r="R173" t="s">
        <v>638</v>
      </c>
      <c r="S173" t="s">
        <v>637</v>
      </c>
      <c r="T173" t="s">
        <v>5075</v>
      </c>
    </row>
    <row r="174" spans="1:20" x14ac:dyDescent="0.25">
      <c r="A174" t="s">
        <v>241</v>
      </c>
      <c r="B174" t="s">
        <v>247</v>
      </c>
      <c r="C174">
        <v>139</v>
      </c>
      <c r="D174">
        <v>1</v>
      </c>
      <c r="E174" t="s">
        <v>5083</v>
      </c>
      <c r="F174">
        <v>789.58</v>
      </c>
      <c r="G174">
        <v>18.579999999999998</v>
      </c>
      <c r="H174" t="s">
        <v>645</v>
      </c>
      <c r="I174" t="s">
        <v>5084</v>
      </c>
      <c r="J174" t="s">
        <v>5085</v>
      </c>
      <c r="K174" t="s">
        <v>847</v>
      </c>
      <c r="L174" t="s">
        <v>5086</v>
      </c>
      <c r="M174" t="s">
        <v>5072</v>
      </c>
      <c r="N174" t="s">
        <v>637</v>
      </c>
      <c r="O174" t="s">
        <v>664</v>
      </c>
      <c r="P174" t="s">
        <v>23</v>
      </c>
      <c r="Q174" t="s">
        <v>665</v>
      </c>
      <c r="R174" t="s">
        <v>638</v>
      </c>
      <c r="S174" t="s">
        <v>637</v>
      </c>
      <c r="T174" t="s">
        <v>5075</v>
      </c>
    </row>
    <row r="175" spans="1:20" x14ac:dyDescent="0.25">
      <c r="A175" t="s">
        <v>240</v>
      </c>
      <c r="B175" t="s">
        <v>246</v>
      </c>
      <c r="C175">
        <v>139</v>
      </c>
      <c r="D175">
        <v>1</v>
      </c>
      <c r="E175" t="s">
        <v>5083</v>
      </c>
      <c r="F175">
        <v>789.58</v>
      </c>
      <c r="G175">
        <v>18.579999999999998</v>
      </c>
      <c r="H175" t="s">
        <v>645</v>
      </c>
      <c r="I175" t="s">
        <v>5084</v>
      </c>
      <c r="J175" t="s">
        <v>5085</v>
      </c>
      <c r="K175" t="s">
        <v>847</v>
      </c>
      <c r="L175" t="s">
        <v>5086</v>
      </c>
      <c r="M175" t="s">
        <v>5072</v>
      </c>
      <c r="N175" t="s">
        <v>637</v>
      </c>
      <c r="O175" t="s">
        <v>664</v>
      </c>
      <c r="P175" t="s">
        <v>23</v>
      </c>
      <c r="Q175" t="s">
        <v>665</v>
      </c>
      <c r="R175" t="s">
        <v>638</v>
      </c>
      <c r="S175" t="s">
        <v>637</v>
      </c>
      <c r="T175" t="s">
        <v>5075</v>
      </c>
    </row>
    <row r="176" spans="1:20" x14ac:dyDescent="0.25">
      <c r="A176" t="s">
        <v>239</v>
      </c>
      <c r="B176" t="s">
        <v>245</v>
      </c>
      <c r="C176">
        <v>139</v>
      </c>
      <c r="D176">
        <v>1</v>
      </c>
      <c r="E176" t="s">
        <v>5083</v>
      </c>
      <c r="F176">
        <v>789.58</v>
      </c>
      <c r="G176">
        <v>18.579999999999998</v>
      </c>
      <c r="H176" t="s">
        <v>645</v>
      </c>
      <c r="I176" t="s">
        <v>5084</v>
      </c>
      <c r="J176" t="s">
        <v>5085</v>
      </c>
      <c r="K176" t="s">
        <v>847</v>
      </c>
      <c r="L176" t="s">
        <v>5086</v>
      </c>
      <c r="M176" t="s">
        <v>5072</v>
      </c>
      <c r="N176" t="s">
        <v>637</v>
      </c>
      <c r="O176" t="s">
        <v>664</v>
      </c>
      <c r="P176" t="s">
        <v>23</v>
      </c>
      <c r="Q176" t="s">
        <v>665</v>
      </c>
      <c r="R176" t="s">
        <v>638</v>
      </c>
      <c r="S176" t="s">
        <v>637</v>
      </c>
      <c r="T176" t="s">
        <v>5075</v>
      </c>
    </row>
    <row r="177" spans="1:20" x14ac:dyDescent="0.25">
      <c r="A177" t="s">
        <v>22</v>
      </c>
      <c r="B177" t="s">
        <v>4578</v>
      </c>
      <c r="C177">
        <v>85</v>
      </c>
      <c r="D177">
        <v>3</v>
      </c>
      <c r="E177" t="s">
        <v>5083</v>
      </c>
      <c r="F177">
        <v>789.58</v>
      </c>
      <c r="G177">
        <v>18.579999999999998</v>
      </c>
      <c r="H177" t="s">
        <v>645</v>
      </c>
      <c r="I177" t="s">
        <v>5084</v>
      </c>
      <c r="J177" t="s">
        <v>5085</v>
      </c>
      <c r="K177" t="s">
        <v>847</v>
      </c>
      <c r="L177" t="s">
        <v>5086</v>
      </c>
      <c r="M177" t="s">
        <v>5072</v>
      </c>
      <c r="N177" t="s">
        <v>637</v>
      </c>
      <c r="O177" t="s">
        <v>664</v>
      </c>
      <c r="P177" t="s">
        <v>23</v>
      </c>
      <c r="Q177" t="s">
        <v>665</v>
      </c>
      <c r="R177" t="s">
        <v>638</v>
      </c>
      <c r="S177" t="s">
        <v>637</v>
      </c>
      <c r="T177" t="s">
        <v>5075</v>
      </c>
    </row>
    <row r="178" spans="1:20" x14ac:dyDescent="0.25">
      <c r="A178" t="s">
        <v>18</v>
      </c>
      <c r="B178" t="s">
        <v>19</v>
      </c>
      <c r="C178">
        <v>66.666666666666671</v>
      </c>
      <c r="D178">
        <v>3</v>
      </c>
      <c r="E178" t="s">
        <v>5087</v>
      </c>
      <c r="F178">
        <v>100</v>
      </c>
      <c r="G178">
        <v>0</v>
      </c>
      <c r="H178" t="s">
        <v>636</v>
      </c>
      <c r="I178" t="s">
        <v>5088</v>
      </c>
      <c r="J178" t="s">
        <v>666</v>
      </c>
      <c r="K178" t="s">
        <v>637</v>
      </c>
      <c r="L178" t="s">
        <v>638</v>
      </c>
      <c r="M178" t="s">
        <v>5075</v>
      </c>
      <c r="N178" t="s">
        <v>637</v>
      </c>
      <c r="O178" t="s">
        <v>639</v>
      </c>
      <c r="P178" t="s">
        <v>5</v>
      </c>
      <c r="Q178" t="s">
        <v>640</v>
      </c>
      <c r="R178" t="s">
        <v>638</v>
      </c>
      <c r="S178" t="s">
        <v>637</v>
      </c>
      <c r="T178" t="s">
        <v>5075</v>
      </c>
    </row>
    <row r="179" spans="1:20" x14ac:dyDescent="0.25">
      <c r="A179" t="s">
        <v>147</v>
      </c>
      <c r="B179" t="s">
        <v>148</v>
      </c>
      <c r="C179">
        <v>33.333333333333336</v>
      </c>
      <c r="D179">
        <v>3</v>
      </c>
      <c r="E179" t="s">
        <v>5089</v>
      </c>
      <c r="F179">
        <v>100</v>
      </c>
      <c r="G179">
        <v>0</v>
      </c>
      <c r="H179" t="s">
        <v>636</v>
      </c>
      <c r="I179" t="s">
        <v>2298</v>
      </c>
      <c r="J179" t="s">
        <v>678</v>
      </c>
      <c r="K179" t="s">
        <v>637</v>
      </c>
      <c r="L179" t="s">
        <v>638</v>
      </c>
      <c r="M179" t="s">
        <v>5075</v>
      </c>
      <c r="N179" t="s">
        <v>637</v>
      </c>
      <c r="O179" t="s">
        <v>639</v>
      </c>
      <c r="P179" t="s">
        <v>5</v>
      </c>
      <c r="Q179" t="s">
        <v>640</v>
      </c>
      <c r="R179" t="s">
        <v>638</v>
      </c>
      <c r="S179" t="s">
        <v>637</v>
      </c>
      <c r="T179" t="s">
        <v>5075</v>
      </c>
    </row>
    <row r="180" spans="1:20" x14ac:dyDescent="0.25">
      <c r="A180" t="s">
        <v>147</v>
      </c>
      <c r="B180" t="s">
        <v>148</v>
      </c>
      <c r="C180">
        <v>50</v>
      </c>
      <c r="D180">
        <v>6</v>
      </c>
      <c r="E180" t="s">
        <v>5090</v>
      </c>
      <c r="F180">
        <v>181</v>
      </c>
      <c r="G180">
        <v>0</v>
      </c>
      <c r="H180" t="s">
        <v>636</v>
      </c>
      <c r="I180" t="s">
        <v>5091</v>
      </c>
      <c r="J180" t="s">
        <v>680</v>
      </c>
      <c r="K180" t="s">
        <v>637</v>
      </c>
      <c r="L180" t="s">
        <v>638</v>
      </c>
      <c r="M180" t="s">
        <v>5092</v>
      </c>
      <c r="N180" t="s">
        <v>637</v>
      </c>
      <c r="O180" t="s">
        <v>639</v>
      </c>
      <c r="P180" t="s">
        <v>5</v>
      </c>
      <c r="Q180" t="s">
        <v>640</v>
      </c>
      <c r="R180" t="s">
        <v>638</v>
      </c>
      <c r="S180" t="s">
        <v>637</v>
      </c>
      <c r="T180" t="s">
        <v>5092</v>
      </c>
    </row>
    <row r="181" spans="1:20" x14ac:dyDescent="0.25">
      <c r="A181" t="s">
        <v>147</v>
      </c>
      <c r="B181" t="s">
        <v>148</v>
      </c>
      <c r="C181">
        <v>50</v>
      </c>
      <c r="D181">
        <v>6</v>
      </c>
      <c r="E181" t="s">
        <v>5093</v>
      </c>
      <c r="F181">
        <v>181</v>
      </c>
      <c r="G181">
        <v>0</v>
      </c>
      <c r="H181" t="s">
        <v>636</v>
      </c>
      <c r="I181" t="s">
        <v>5094</v>
      </c>
      <c r="J181" t="s">
        <v>1852</v>
      </c>
      <c r="K181" t="s">
        <v>637</v>
      </c>
      <c r="L181" t="s">
        <v>638</v>
      </c>
      <c r="M181" t="s">
        <v>5095</v>
      </c>
      <c r="N181" t="s">
        <v>637</v>
      </c>
      <c r="O181" t="s">
        <v>639</v>
      </c>
      <c r="P181" t="s">
        <v>5</v>
      </c>
      <c r="Q181" t="s">
        <v>640</v>
      </c>
      <c r="R181" t="s">
        <v>638</v>
      </c>
      <c r="S181" t="s">
        <v>637</v>
      </c>
      <c r="T181" t="s">
        <v>5095</v>
      </c>
    </row>
    <row r="182" spans="1:20" x14ac:dyDescent="0.25">
      <c r="A182" t="s">
        <v>18</v>
      </c>
      <c r="B182" t="s">
        <v>19</v>
      </c>
      <c r="C182">
        <v>66.666666666666671</v>
      </c>
      <c r="D182">
        <v>3</v>
      </c>
      <c r="E182" t="s">
        <v>5096</v>
      </c>
      <c r="F182">
        <v>100</v>
      </c>
      <c r="G182">
        <v>0</v>
      </c>
      <c r="H182" t="s">
        <v>636</v>
      </c>
      <c r="I182" t="s">
        <v>5097</v>
      </c>
      <c r="J182" t="s">
        <v>653</v>
      </c>
      <c r="K182" t="s">
        <v>637</v>
      </c>
      <c r="L182" t="s">
        <v>638</v>
      </c>
      <c r="M182" t="s">
        <v>5095</v>
      </c>
      <c r="N182" t="s">
        <v>637</v>
      </c>
      <c r="O182" t="s">
        <v>656</v>
      </c>
      <c r="P182" t="s">
        <v>5</v>
      </c>
      <c r="Q182" t="s">
        <v>644</v>
      </c>
      <c r="R182" t="s">
        <v>638</v>
      </c>
      <c r="S182" t="s">
        <v>5098</v>
      </c>
      <c r="T182" t="s">
        <v>5095</v>
      </c>
    </row>
    <row r="183" spans="1:20" x14ac:dyDescent="0.25">
      <c r="A183" t="s">
        <v>18</v>
      </c>
      <c r="B183" t="s">
        <v>19</v>
      </c>
      <c r="C183">
        <v>66.666666666666671</v>
      </c>
      <c r="D183">
        <v>3</v>
      </c>
      <c r="E183" t="s">
        <v>5099</v>
      </c>
      <c r="F183">
        <v>100</v>
      </c>
      <c r="G183">
        <v>0</v>
      </c>
      <c r="H183" t="s">
        <v>636</v>
      </c>
      <c r="I183" t="s">
        <v>5100</v>
      </c>
      <c r="J183" t="s">
        <v>675</v>
      </c>
      <c r="K183" t="s">
        <v>637</v>
      </c>
      <c r="L183" t="s">
        <v>638</v>
      </c>
      <c r="M183" t="s">
        <v>5101</v>
      </c>
      <c r="N183" t="s">
        <v>637</v>
      </c>
      <c r="O183" t="s">
        <v>643</v>
      </c>
      <c r="P183" t="s">
        <v>5</v>
      </c>
      <c r="Q183" t="s">
        <v>644</v>
      </c>
      <c r="R183" t="s">
        <v>638</v>
      </c>
      <c r="S183" t="s">
        <v>5102</v>
      </c>
      <c r="T183" t="s">
        <v>5101</v>
      </c>
    </row>
    <row r="184" spans="1:20" x14ac:dyDescent="0.25">
      <c r="A184" t="s">
        <v>18</v>
      </c>
      <c r="B184" t="s">
        <v>19</v>
      </c>
      <c r="C184">
        <v>66.666666666666671</v>
      </c>
      <c r="D184">
        <v>3</v>
      </c>
      <c r="E184" t="s">
        <v>5103</v>
      </c>
      <c r="F184">
        <v>200</v>
      </c>
      <c r="G184">
        <v>0</v>
      </c>
      <c r="H184" t="s">
        <v>636</v>
      </c>
      <c r="I184" t="s">
        <v>5104</v>
      </c>
      <c r="J184" t="s">
        <v>2070</v>
      </c>
      <c r="K184" t="s">
        <v>637</v>
      </c>
      <c r="L184" t="s">
        <v>638</v>
      </c>
      <c r="M184" t="s">
        <v>5105</v>
      </c>
      <c r="N184" t="s">
        <v>637</v>
      </c>
      <c r="O184" t="s">
        <v>643</v>
      </c>
      <c r="P184" t="s">
        <v>5</v>
      </c>
      <c r="Q184" t="s">
        <v>644</v>
      </c>
      <c r="R184" t="s">
        <v>638</v>
      </c>
      <c r="S184" t="s">
        <v>637</v>
      </c>
      <c r="T184" t="s">
        <v>5101</v>
      </c>
    </row>
    <row r="185" spans="1:20" x14ac:dyDescent="0.25">
      <c r="A185" t="s">
        <v>147</v>
      </c>
      <c r="B185" t="s">
        <v>148</v>
      </c>
      <c r="C185">
        <v>33.333333333333336</v>
      </c>
      <c r="D185">
        <v>3</v>
      </c>
      <c r="E185" t="s">
        <v>5103</v>
      </c>
      <c r="F185">
        <v>200</v>
      </c>
      <c r="G185">
        <v>0</v>
      </c>
      <c r="H185" t="s">
        <v>636</v>
      </c>
      <c r="I185" t="s">
        <v>5104</v>
      </c>
      <c r="J185" t="s">
        <v>2070</v>
      </c>
      <c r="K185" t="s">
        <v>637</v>
      </c>
      <c r="L185" t="s">
        <v>638</v>
      </c>
      <c r="M185" t="s">
        <v>5105</v>
      </c>
      <c r="N185" t="s">
        <v>637</v>
      </c>
      <c r="O185" t="s">
        <v>643</v>
      </c>
      <c r="P185" t="s">
        <v>5</v>
      </c>
      <c r="Q185" t="s">
        <v>644</v>
      </c>
      <c r="R185" t="s">
        <v>638</v>
      </c>
      <c r="S185" t="s">
        <v>637</v>
      </c>
      <c r="T185" t="s">
        <v>5101</v>
      </c>
    </row>
    <row r="186" spans="1:20" x14ac:dyDescent="0.25">
      <c r="A186" t="s">
        <v>18</v>
      </c>
      <c r="B186" t="s">
        <v>19</v>
      </c>
      <c r="C186">
        <v>66.666666666666671</v>
      </c>
      <c r="D186">
        <v>3</v>
      </c>
      <c r="E186" t="s">
        <v>5106</v>
      </c>
      <c r="F186">
        <v>100</v>
      </c>
      <c r="G186">
        <v>0</v>
      </c>
      <c r="H186" t="s">
        <v>636</v>
      </c>
      <c r="I186" t="s">
        <v>5107</v>
      </c>
      <c r="J186" t="s">
        <v>657</v>
      </c>
      <c r="K186" t="s">
        <v>637</v>
      </c>
      <c r="L186" t="s">
        <v>638</v>
      </c>
      <c r="M186" t="s">
        <v>5101</v>
      </c>
      <c r="N186" t="s">
        <v>637</v>
      </c>
      <c r="O186" t="s">
        <v>639</v>
      </c>
      <c r="P186" t="s">
        <v>5</v>
      </c>
      <c r="Q186" t="s">
        <v>640</v>
      </c>
      <c r="R186" t="s">
        <v>638</v>
      </c>
      <c r="S186" t="s">
        <v>5108</v>
      </c>
      <c r="T186" t="s">
        <v>5101</v>
      </c>
    </row>
    <row r="187" spans="1:20" x14ac:dyDescent="0.25">
      <c r="A187" t="s">
        <v>72</v>
      </c>
      <c r="B187" t="s">
        <v>108</v>
      </c>
      <c r="C187">
        <v>66.333333333333329</v>
      </c>
      <c r="D187">
        <v>3</v>
      </c>
      <c r="E187" t="s">
        <v>5109</v>
      </c>
      <c r="F187">
        <v>278</v>
      </c>
      <c r="G187">
        <v>29</v>
      </c>
      <c r="H187" t="s">
        <v>645</v>
      </c>
      <c r="I187" t="s">
        <v>5110</v>
      </c>
      <c r="J187" t="s">
        <v>5111</v>
      </c>
      <c r="K187" t="s">
        <v>5112</v>
      </c>
      <c r="L187" t="s">
        <v>835</v>
      </c>
      <c r="M187" t="s">
        <v>5113</v>
      </c>
      <c r="N187" t="s">
        <v>637</v>
      </c>
      <c r="O187" t="s">
        <v>646</v>
      </c>
      <c r="P187" t="s">
        <v>26</v>
      </c>
      <c r="Q187" t="s">
        <v>647</v>
      </c>
      <c r="R187" t="s">
        <v>638</v>
      </c>
      <c r="S187" t="s">
        <v>5114</v>
      </c>
      <c r="T187" t="s">
        <v>5113</v>
      </c>
    </row>
    <row r="188" spans="1:20" x14ac:dyDescent="0.25">
      <c r="A188" t="s">
        <v>18</v>
      </c>
      <c r="B188" t="s">
        <v>19</v>
      </c>
      <c r="C188">
        <v>66.666666666666671</v>
      </c>
      <c r="D188">
        <v>3</v>
      </c>
      <c r="E188" t="s">
        <v>5115</v>
      </c>
      <c r="F188">
        <v>100</v>
      </c>
      <c r="G188">
        <v>0</v>
      </c>
      <c r="H188" t="s">
        <v>636</v>
      </c>
      <c r="I188" t="s">
        <v>5116</v>
      </c>
      <c r="J188" t="s">
        <v>2899</v>
      </c>
      <c r="K188" t="s">
        <v>637</v>
      </c>
      <c r="L188" t="s">
        <v>638</v>
      </c>
      <c r="M188" t="s">
        <v>5117</v>
      </c>
      <c r="N188" t="s">
        <v>637</v>
      </c>
      <c r="O188" t="s">
        <v>639</v>
      </c>
      <c r="P188" t="s">
        <v>5</v>
      </c>
      <c r="Q188" t="s">
        <v>640</v>
      </c>
      <c r="R188" t="s">
        <v>638</v>
      </c>
      <c r="S188" t="s">
        <v>637</v>
      </c>
      <c r="T188" t="s">
        <v>5117</v>
      </c>
    </row>
    <row r="189" spans="1:20" x14ac:dyDescent="0.25">
      <c r="A189" t="s">
        <v>72</v>
      </c>
      <c r="B189" t="s">
        <v>108</v>
      </c>
      <c r="C189">
        <v>66.333333333333329</v>
      </c>
      <c r="D189">
        <v>3</v>
      </c>
      <c r="E189" t="s">
        <v>5118</v>
      </c>
      <c r="F189">
        <v>287</v>
      </c>
      <c r="G189">
        <v>38</v>
      </c>
      <c r="H189" t="s">
        <v>645</v>
      </c>
      <c r="I189" t="s">
        <v>5119</v>
      </c>
      <c r="J189" t="s">
        <v>5120</v>
      </c>
      <c r="K189" t="s">
        <v>5121</v>
      </c>
      <c r="L189" t="s">
        <v>5122</v>
      </c>
      <c r="M189" t="s">
        <v>637</v>
      </c>
      <c r="N189" t="s">
        <v>637</v>
      </c>
      <c r="O189" t="s">
        <v>638</v>
      </c>
      <c r="P189" t="s">
        <v>26</v>
      </c>
      <c r="Q189" t="s">
        <v>637</v>
      </c>
      <c r="R189" t="s">
        <v>638</v>
      </c>
      <c r="S189" t="s">
        <v>637</v>
      </c>
      <c r="T189" t="s">
        <v>5117</v>
      </c>
    </row>
    <row r="190" spans="1:20" x14ac:dyDescent="0.25">
      <c r="A190" t="s">
        <v>18</v>
      </c>
      <c r="B190" t="s">
        <v>19</v>
      </c>
      <c r="C190">
        <v>66.666666666666671</v>
      </c>
      <c r="D190">
        <v>3</v>
      </c>
      <c r="E190" t="s">
        <v>5123</v>
      </c>
      <c r="F190">
        <v>100</v>
      </c>
      <c r="G190">
        <v>0</v>
      </c>
      <c r="H190" t="s">
        <v>636</v>
      </c>
      <c r="I190" t="s">
        <v>5124</v>
      </c>
      <c r="J190" t="s">
        <v>657</v>
      </c>
      <c r="K190" t="s">
        <v>637</v>
      </c>
      <c r="L190" t="s">
        <v>638</v>
      </c>
      <c r="M190" t="s">
        <v>5125</v>
      </c>
      <c r="N190" t="s">
        <v>637</v>
      </c>
      <c r="O190" t="s">
        <v>639</v>
      </c>
      <c r="P190" t="s">
        <v>5</v>
      </c>
      <c r="Q190" t="s">
        <v>640</v>
      </c>
      <c r="R190" t="s">
        <v>638</v>
      </c>
      <c r="S190" t="s">
        <v>637</v>
      </c>
      <c r="T190" t="s">
        <v>5125</v>
      </c>
    </row>
    <row r="191" spans="1:20" x14ac:dyDescent="0.25">
      <c r="A191" t="s">
        <v>18</v>
      </c>
      <c r="B191" t="s">
        <v>19</v>
      </c>
      <c r="C191">
        <v>66.666666666666671</v>
      </c>
      <c r="D191">
        <v>3</v>
      </c>
      <c r="E191" t="s">
        <v>5126</v>
      </c>
      <c r="F191">
        <v>182</v>
      </c>
      <c r="G191">
        <v>0</v>
      </c>
      <c r="H191" t="s">
        <v>636</v>
      </c>
      <c r="I191" t="s">
        <v>5127</v>
      </c>
      <c r="J191" t="s">
        <v>642</v>
      </c>
      <c r="K191" t="s">
        <v>637</v>
      </c>
      <c r="L191" t="s">
        <v>638</v>
      </c>
      <c r="M191" t="s">
        <v>5128</v>
      </c>
      <c r="N191" t="s">
        <v>637</v>
      </c>
      <c r="O191" t="s">
        <v>643</v>
      </c>
      <c r="P191" t="s">
        <v>5</v>
      </c>
      <c r="Q191" t="s">
        <v>644</v>
      </c>
      <c r="R191" t="s">
        <v>638</v>
      </c>
      <c r="S191" t="s">
        <v>5129</v>
      </c>
      <c r="T191" t="s">
        <v>5128</v>
      </c>
    </row>
    <row r="192" spans="1:20" x14ac:dyDescent="0.25">
      <c r="A192" t="s">
        <v>147</v>
      </c>
      <c r="B192" t="s">
        <v>148</v>
      </c>
      <c r="C192">
        <v>33.333333333333336</v>
      </c>
      <c r="D192">
        <v>3</v>
      </c>
      <c r="E192" t="s">
        <v>5126</v>
      </c>
      <c r="F192">
        <v>182</v>
      </c>
      <c r="G192">
        <v>0</v>
      </c>
      <c r="H192" t="s">
        <v>636</v>
      </c>
      <c r="I192" t="s">
        <v>5127</v>
      </c>
      <c r="J192" t="s">
        <v>642</v>
      </c>
      <c r="K192" t="s">
        <v>637</v>
      </c>
      <c r="L192" t="s">
        <v>638</v>
      </c>
      <c r="M192" t="s">
        <v>5128</v>
      </c>
      <c r="N192" t="s">
        <v>637</v>
      </c>
      <c r="O192" t="s">
        <v>643</v>
      </c>
      <c r="P192" t="s">
        <v>5</v>
      </c>
      <c r="Q192" t="s">
        <v>644</v>
      </c>
      <c r="R192" t="s">
        <v>638</v>
      </c>
      <c r="S192" t="s">
        <v>5129</v>
      </c>
      <c r="T192" t="s">
        <v>5128</v>
      </c>
    </row>
    <row r="193" spans="1:20" x14ac:dyDescent="0.25">
      <c r="A193" t="s">
        <v>147</v>
      </c>
      <c r="B193" t="s">
        <v>148</v>
      </c>
      <c r="C193">
        <v>50</v>
      </c>
      <c r="D193">
        <v>6</v>
      </c>
      <c r="E193" t="s">
        <v>5130</v>
      </c>
      <c r="F193">
        <v>181</v>
      </c>
      <c r="G193">
        <v>0</v>
      </c>
      <c r="H193" t="s">
        <v>636</v>
      </c>
      <c r="I193" t="s">
        <v>5131</v>
      </c>
      <c r="J193" t="s">
        <v>709</v>
      </c>
      <c r="K193" t="s">
        <v>637</v>
      </c>
      <c r="L193" t="s">
        <v>638</v>
      </c>
      <c r="M193" t="s">
        <v>5132</v>
      </c>
      <c r="N193" t="s">
        <v>637</v>
      </c>
      <c r="O193" t="s">
        <v>643</v>
      </c>
      <c r="P193" t="s">
        <v>5</v>
      </c>
      <c r="Q193" t="s">
        <v>644</v>
      </c>
      <c r="R193" t="s">
        <v>638</v>
      </c>
      <c r="S193" t="s">
        <v>637</v>
      </c>
      <c r="T193" t="s">
        <v>5132</v>
      </c>
    </row>
    <row r="194" spans="1:20" x14ac:dyDescent="0.25">
      <c r="A194" t="s">
        <v>18</v>
      </c>
      <c r="B194" t="s">
        <v>19</v>
      </c>
      <c r="C194">
        <v>66.666666666666671</v>
      </c>
      <c r="D194">
        <v>3</v>
      </c>
      <c r="E194" t="s">
        <v>5133</v>
      </c>
      <c r="F194">
        <v>299</v>
      </c>
      <c r="G194">
        <v>0</v>
      </c>
      <c r="H194" t="s">
        <v>636</v>
      </c>
      <c r="I194" t="s">
        <v>5134</v>
      </c>
      <c r="J194" t="s">
        <v>2136</v>
      </c>
      <c r="K194" t="s">
        <v>637</v>
      </c>
      <c r="L194" t="s">
        <v>638</v>
      </c>
      <c r="M194" t="s">
        <v>5135</v>
      </c>
      <c r="N194" t="s">
        <v>637</v>
      </c>
      <c r="O194" t="s">
        <v>643</v>
      </c>
      <c r="P194" t="s">
        <v>5</v>
      </c>
      <c r="Q194" t="s">
        <v>644</v>
      </c>
      <c r="R194" t="s">
        <v>638</v>
      </c>
      <c r="S194" t="s">
        <v>5136</v>
      </c>
      <c r="T194" t="s">
        <v>5135</v>
      </c>
    </row>
    <row r="195" spans="1:20" x14ac:dyDescent="0.25">
      <c r="A195" t="s">
        <v>147</v>
      </c>
      <c r="B195" t="s">
        <v>148</v>
      </c>
      <c r="C195">
        <v>33.333333333333336</v>
      </c>
      <c r="D195">
        <v>3</v>
      </c>
      <c r="E195" t="s">
        <v>5133</v>
      </c>
      <c r="F195">
        <v>299</v>
      </c>
      <c r="G195">
        <v>0</v>
      </c>
      <c r="H195" t="s">
        <v>636</v>
      </c>
      <c r="I195" t="s">
        <v>5134</v>
      </c>
      <c r="J195" t="s">
        <v>2136</v>
      </c>
      <c r="K195" t="s">
        <v>637</v>
      </c>
      <c r="L195" t="s">
        <v>638</v>
      </c>
      <c r="M195" t="s">
        <v>5135</v>
      </c>
      <c r="N195" t="s">
        <v>637</v>
      </c>
      <c r="O195" t="s">
        <v>643</v>
      </c>
      <c r="P195" t="s">
        <v>5</v>
      </c>
      <c r="Q195" t="s">
        <v>644</v>
      </c>
      <c r="R195" t="s">
        <v>638</v>
      </c>
      <c r="S195" t="s">
        <v>5136</v>
      </c>
      <c r="T195" t="s">
        <v>5135</v>
      </c>
    </row>
    <row r="196" spans="1:20" x14ac:dyDescent="0.25">
      <c r="A196" t="s">
        <v>239</v>
      </c>
      <c r="B196" t="s">
        <v>245</v>
      </c>
      <c r="C196">
        <v>159</v>
      </c>
      <c r="D196">
        <v>1</v>
      </c>
      <c r="E196" t="s">
        <v>5133</v>
      </c>
      <c r="F196">
        <v>299</v>
      </c>
      <c r="G196">
        <v>0</v>
      </c>
      <c r="H196" t="s">
        <v>636</v>
      </c>
      <c r="I196" t="s">
        <v>5134</v>
      </c>
      <c r="J196" t="s">
        <v>2136</v>
      </c>
      <c r="K196" t="s">
        <v>637</v>
      </c>
      <c r="L196" t="s">
        <v>638</v>
      </c>
      <c r="M196" t="s">
        <v>5135</v>
      </c>
      <c r="N196" t="s">
        <v>637</v>
      </c>
      <c r="O196" t="s">
        <v>643</v>
      </c>
      <c r="P196" t="s">
        <v>5</v>
      </c>
      <c r="Q196" t="s">
        <v>644</v>
      </c>
      <c r="R196" t="s">
        <v>638</v>
      </c>
      <c r="S196" t="s">
        <v>5136</v>
      </c>
      <c r="T196" t="s">
        <v>5135</v>
      </c>
    </row>
    <row r="197" spans="1:20" x14ac:dyDescent="0.25">
      <c r="A197" t="s">
        <v>18</v>
      </c>
      <c r="B197" t="s">
        <v>19</v>
      </c>
      <c r="C197">
        <v>66.666666666666671</v>
      </c>
      <c r="D197">
        <v>6</v>
      </c>
      <c r="E197" t="s">
        <v>5137</v>
      </c>
      <c r="F197">
        <v>200</v>
      </c>
      <c r="G197">
        <v>0</v>
      </c>
      <c r="H197" t="s">
        <v>636</v>
      </c>
      <c r="I197" t="s">
        <v>2239</v>
      </c>
      <c r="J197" t="s">
        <v>658</v>
      </c>
      <c r="K197" t="s">
        <v>637</v>
      </c>
      <c r="L197" t="s">
        <v>638</v>
      </c>
      <c r="M197" t="s">
        <v>5138</v>
      </c>
      <c r="N197" t="s">
        <v>637</v>
      </c>
      <c r="O197" t="s">
        <v>654</v>
      </c>
      <c r="P197" t="s">
        <v>5</v>
      </c>
      <c r="Q197" t="s">
        <v>640</v>
      </c>
      <c r="R197" t="s">
        <v>638</v>
      </c>
      <c r="S197" t="s">
        <v>5139</v>
      </c>
      <c r="T197" t="s">
        <v>5135</v>
      </c>
    </row>
    <row r="198" spans="1:20" x14ac:dyDescent="0.25">
      <c r="A198" t="s">
        <v>147</v>
      </c>
      <c r="B198" t="s">
        <v>148</v>
      </c>
      <c r="C198">
        <v>33.333333333333336</v>
      </c>
      <c r="D198">
        <v>3</v>
      </c>
      <c r="E198" t="s">
        <v>5140</v>
      </c>
      <c r="F198">
        <v>100</v>
      </c>
      <c r="G198">
        <v>0</v>
      </c>
      <c r="H198" t="s">
        <v>636</v>
      </c>
      <c r="I198" t="s">
        <v>5141</v>
      </c>
      <c r="J198" t="s">
        <v>675</v>
      </c>
      <c r="K198" t="s">
        <v>637</v>
      </c>
      <c r="L198" t="s">
        <v>638</v>
      </c>
      <c r="M198" t="s">
        <v>5138</v>
      </c>
      <c r="N198" t="s">
        <v>637</v>
      </c>
      <c r="O198" t="s">
        <v>639</v>
      </c>
      <c r="P198" t="s">
        <v>5</v>
      </c>
      <c r="Q198" t="s">
        <v>640</v>
      </c>
      <c r="R198" t="s">
        <v>638</v>
      </c>
      <c r="S198" t="s">
        <v>637</v>
      </c>
      <c r="T198" t="s">
        <v>5138</v>
      </c>
    </row>
    <row r="199" spans="1:20" x14ac:dyDescent="0.25">
      <c r="A199" t="s">
        <v>147</v>
      </c>
      <c r="B199" t="s">
        <v>148</v>
      </c>
      <c r="C199">
        <v>33.333333333333336</v>
      </c>
      <c r="D199">
        <v>3</v>
      </c>
      <c r="E199" t="s">
        <v>5142</v>
      </c>
      <c r="F199">
        <v>100</v>
      </c>
      <c r="G199">
        <v>0</v>
      </c>
      <c r="H199" t="s">
        <v>636</v>
      </c>
      <c r="I199" t="s">
        <v>5143</v>
      </c>
      <c r="J199" t="s">
        <v>650</v>
      </c>
      <c r="K199" t="s">
        <v>637</v>
      </c>
      <c r="L199" t="s">
        <v>638</v>
      </c>
      <c r="M199" t="s">
        <v>5144</v>
      </c>
      <c r="N199" t="s">
        <v>637</v>
      </c>
      <c r="O199" t="s">
        <v>639</v>
      </c>
      <c r="P199" t="s">
        <v>5</v>
      </c>
      <c r="Q199" t="s">
        <v>640</v>
      </c>
      <c r="R199" t="s">
        <v>5145</v>
      </c>
      <c r="S199" t="s">
        <v>5146</v>
      </c>
      <c r="T199" t="s">
        <v>5144</v>
      </c>
    </row>
    <row r="200" spans="1:20" x14ac:dyDescent="0.25">
      <c r="A200" t="s">
        <v>241</v>
      </c>
      <c r="B200" t="s">
        <v>247</v>
      </c>
      <c r="C200">
        <v>159</v>
      </c>
      <c r="D200">
        <v>1</v>
      </c>
      <c r="E200" t="s">
        <v>5147</v>
      </c>
      <c r="F200">
        <v>99</v>
      </c>
      <c r="G200">
        <v>0</v>
      </c>
      <c r="H200" t="s">
        <v>636</v>
      </c>
      <c r="I200" t="s">
        <v>5148</v>
      </c>
      <c r="J200" t="s">
        <v>2091</v>
      </c>
      <c r="K200" t="s">
        <v>637</v>
      </c>
      <c r="L200" t="s">
        <v>638</v>
      </c>
      <c r="M200" t="s">
        <v>5149</v>
      </c>
      <c r="N200" t="s">
        <v>637</v>
      </c>
      <c r="O200" t="s">
        <v>639</v>
      </c>
      <c r="P200" t="s">
        <v>5</v>
      </c>
      <c r="Q200" t="s">
        <v>640</v>
      </c>
      <c r="R200" t="s">
        <v>638</v>
      </c>
      <c r="S200" t="s">
        <v>5150</v>
      </c>
      <c r="T200" t="s">
        <v>5149</v>
      </c>
    </row>
    <row r="201" spans="1:20" x14ac:dyDescent="0.25">
      <c r="A201" t="s">
        <v>241</v>
      </c>
      <c r="B201" t="s">
        <v>247</v>
      </c>
      <c r="C201">
        <v>159</v>
      </c>
      <c r="D201">
        <v>1</v>
      </c>
      <c r="E201" t="s">
        <v>5151</v>
      </c>
      <c r="F201">
        <v>99</v>
      </c>
      <c r="G201">
        <v>0</v>
      </c>
      <c r="H201" t="s">
        <v>636</v>
      </c>
      <c r="I201" t="s">
        <v>5152</v>
      </c>
      <c r="J201" t="s">
        <v>2178</v>
      </c>
      <c r="K201" t="s">
        <v>637</v>
      </c>
      <c r="L201" t="s">
        <v>638</v>
      </c>
      <c r="M201" t="s">
        <v>5149</v>
      </c>
      <c r="N201" t="s">
        <v>637</v>
      </c>
      <c r="O201" t="s">
        <v>639</v>
      </c>
      <c r="P201" t="s">
        <v>5</v>
      </c>
      <c r="Q201" t="s">
        <v>640</v>
      </c>
      <c r="R201" t="s">
        <v>638</v>
      </c>
      <c r="S201" t="s">
        <v>5153</v>
      </c>
      <c r="T201" t="s">
        <v>5149</v>
      </c>
    </row>
    <row r="202" spans="1:20" x14ac:dyDescent="0.25">
      <c r="A202" t="s">
        <v>241</v>
      </c>
      <c r="B202" t="s">
        <v>247</v>
      </c>
      <c r="C202">
        <v>159</v>
      </c>
      <c r="D202">
        <v>1</v>
      </c>
      <c r="E202" t="s">
        <v>5154</v>
      </c>
      <c r="F202">
        <v>99</v>
      </c>
      <c r="G202">
        <v>0</v>
      </c>
      <c r="H202" t="s">
        <v>636</v>
      </c>
      <c r="I202" t="s">
        <v>5155</v>
      </c>
      <c r="J202" t="s">
        <v>4810</v>
      </c>
      <c r="K202" t="s">
        <v>637</v>
      </c>
      <c r="L202" t="s">
        <v>638</v>
      </c>
      <c r="M202" t="s">
        <v>5156</v>
      </c>
      <c r="N202" t="s">
        <v>637</v>
      </c>
      <c r="O202" t="s">
        <v>639</v>
      </c>
      <c r="P202" t="s">
        <v>5</v>
      </c>
      <c r="Q202" t="s">
        <v>640</v>
      </c>
      <c r="R202" t="s">
        <v>638</v>
      </c>
      <c r="S202" t="s">
        <v>5157</v>
      </c>
      <c r="T202" t="s">
        <v>5156</v>
      </c>
    </row>
    <row r="203" spans="1:20" x14ac:dyDescent="0.25">
      <c r="A203" t="s">
        <v>18</v>
      </c>
      <c r="B203" t="s">
        <v>19</v>
      </c>
      <c r="C203">
        <v>66.666666666666671</v>
      </c>
      <c r="D203">
        <v>3</v>
      </c>
      <c r="E203" t="s">
        <v>5158</v>
      </c>
      <c r="F203">
        <v>100</v>
      </c>
      <c r="G203">
        <v>0</v>
      </c>
      <c r="H203" t="s">
        <v>636</v>
      </c>
      <c r="I203" t="s">
        <v>5159</v>
      </c>
      <c r="J203" t="s">
        <v>2051</v>
      </c>
      <c r="K203" t="s">
        <v>637</v>
      </c>
      <c r="L203" t="s">
        <v>638</v>
      </c>
      <c r="M203" t="s">
        <v>5160</v>
      </c>
      <c r="N203" t="s">
        <v>637</v>
      </c>
      <c r="O203" t="s">
        <v>643</v>
      </c>
      <c r="P203" t="s">
        <v>5</v>
      </c>
      <c r="Q203" t="s">
        <v>644</v>
      </c>
      <c r="R203" t="s">
        <v>638</v>
      </c>
      <c r="S203" t="s">
        <v>637</v>
      </c>
      <c r="T203" t="s">
        <v>5160</v>
      </c>
    </row>
    <row r="204" spans="1:20" x14ac:dyDescent="0.25">
      <c r="A204" t="s">
        <v>18</v>
      </c>
      <c r="B204" t="s">
        <v>19</v>
      </c>
      <c r="C204">
        <v>66.666666666666671</v>
      </c>
      <c r="D204">
        <v>3</v>
      </c>
      <c r="E204" t="s">
        <v>5161</v>
      </c>
      <c r="F204">
        <v>100</v>
      </c>
      <c r="G204">
        <v>0</v>
      </c>
      <c r="H204" t="s">
        <v>636</v>
      </c>
      <c r="I204" t="s">
        <v>5162</v>
      </c>
      <c r="J204" t="s">
        <v>670</v>
      </c>
      <c r="K204" t="s">
        <v>637</v>
      </c>
      <c r="L204" t="s">
        <v>638</v>
      </c>
      <c r="M204" t="s">
        <v>5163</v>
      </c>
      <c r="N204" t="s">
        <v>637</v>
      </c>
      <c r="O204" t="s">
        <v>639</v>
      </c>
      <c r="P204" t="s">
        <v>5</v>
      </c>
      <c r="Q204" t="s">
        <v>640</v>
      </c>
      <c r="R204" t="s">
        <v>638</v>
      </c>
      <c r="S204" t="s">
        <v>637</v>
      </c>
      <c r="T204" t="s">
        <v>5163</v>
      </c>
    </row>
    <row r="205" spans="1:20" x14ac:dyDescent="0.25">
      <c r="A205" t="s">
        <v>22</v>
      </c>
      <c r="B205" t="s">
        <v>27</v>
      </c>
      <c r="C205">
        <v>120</v>
      </c>
      <c r="D205">
        <v>1</v>
      </c>
      <c r="E205" t="s">
        <v>5164</v>
      </c>
      <c r="F205">
        <v>89</v>
      </c>
      <c r="G205">
        <v>0</v>
      </c>
      <c r="H205" t="s">
        <v>636</v>
      </c>
      <c r="I205" t="s">
        <v>5165</v>
      </c>
      <c r="J205" t="s">
        <v>642</v>
      </c>
      <c r="K205" t="s">
        <v>637</v>
      </c>
      <c r="L205" t="s">
        <v>638</v>
      </c>
      <c r="M205" t="s">
        <v>5166</v>
      </c>
      <c r="N205" t="s">
        <v>637</v>
      </c>
      <c r="O205" t="s">
        <v>639</v>
      </c>
      <c r="P205" t="s">
        <v>5</v>
      </c>
      <c r="Q205" t="s">
        <v>640</v>
      </c>
      <c r="R205" t="s">
        <v>638</v>
      </c>
      <c r="S205" t="s">
        <v>5167</v>
      </c>
      <c r="T205" t="s">
        <v>5166</v>
      </c>
    </row>
    <row r="206" spans="1:20" x14ac:dyDescent="0.25">
      <c r="A206" t="s">
        <v>22</v>
      </c>
      <c r="B206" t="s">
        <v>27</v>
      </c>
      <c r="C206">
        <v>120</v>
      </c>
      <c r="D206">
        <v>1</v>
      </c>
      <c r="E206" t="s">
        <v>5168</v>
      </c>
      <c r="F206">
        <v>118</v>
      </c>
      <c r="G206">
        <v>29</v>
      </c>
      <c r="H206" t="s">
        <v>636</v>
      </c>
      <c r="I206" t="s">
        <v>5169</v>
      </c>
      <c r="J206" t="s">
        <v>2051</v>
      </c>
      <c r="K206" t="s">
        <v>637</v>
      </c>
      <c r="L206" t="s">
        <v>638</v>
      </c>
      <c r="M206" t="s">
        <v>5170</v>
      </c>
      <c r="N206" t="s">
        <v>637</v>
      </c>
      <c r="O206" t="s">
        <v>639</v>
      </c>
      <c r="P206" t="s">
        <v>5</v>
      </c>
      <c r="Q206" t="s">
        <v>640</v>
      </c>
      <c r="R206" t="s">
        <v>638</v>
      </c>
      <c r="S206" t="s">
        <v>5171</v>
      </c>
      <c r="T206" t="s">
        <v>5170</v>
      </c>
    </row>
    <row r="207" spans="1:20" x14ac:dyDescent="0.25">
      <c r="A207" t="s">
        <v>18</v>
      </c>
      <c r="B207" t="s">
        <v>19</v>
      </c>
      <c r="C207">
        <v>66.666666666666671</v>
      </c>
      <c r="D207">
        <v>3</v>
      </c>
      <c r="E207" t="s">
        <v>5172</v>
      </c>
      <c r="F207">
        <v>100</v>
      </c>
      <c r="G207">
        <v>0</v>
      </c>
      <c r="H207" t="s">
        <v>636</v>
      </c>
      <c r="I207" t="s">
        <v>5173</v>
      </c>
      <c r="J207" t="s">
        <v>657</v>
      </c>
      <c r="K207" t="s">
        <v>637</v>
      </c>
      <c r="L207" t="s">
        <v>638</v>
      </c>
      <c r="M207" t="s">
        <v>5170</v>
      </c>
      <c r="N207" t="s">
        <v>637</v>
      </c>
      <c r="O207" t="s">
        <v>639</v>
      </c>
      <c r="P207" t="s">
        <v>5</v>
      </c>
      <c r="Q207" t="s">
        <v>640</v>
      </c>
      <c r="R207" t="s">
        <v>638</v>
      </c>
      <c r="S207" t="s">
        <v>637</v>
      </c>
      <c r="T207" t="s">
        <v>5170</v>
      </c>
    </row>
    <row r="208" spans="1:20" x14ac:dyDescent="0.25">
      <c r="A208" t="s">
        <v>22</v>
      </c>
      <c r="B208" t="s">
        <v>27</v>
      </c>
      <c r="C208">
        <v>120</v>
      </c>
      <c r="D208">
        <v>1</v>
      </c>
      <c r="E208" t="s">
        <v>5174</v>
      </c>
      <c r="F208">
        <v>89</v>
      </c>
      <c r="G208">
        <v>0</v>
      </c>
      <c r="H208" t="s">
        <v>636</v>
      </c>
      <c r="I208" t="s">
        <v>5175</v>
      </c>
      <c r="J208" t="s">
        <v>686</v>
      </c>
      <c r="K208" t="s">
        <v>637</v>
      </c>
      <c r="L208" t="s">
        <v>638</v>
      </c>
      <c r="M208" t="s">
        <v>5170</v>
      </c>
      <c r="N208" t="s">
        <v>637</v>
      </c>
      <c r="O208" t="s">
        <v>643</v>
      </c>
      <c r="P208" t="s">
        <v>5</v>
      </c>
      <c r="Q208" t="s">
        <v>644</v>
      </c>
      <c r="R208" t="s">
        <v>638</v>
      </c>
      <c r="S208" t="s">
        <v>5176</v>
      </c>
      <c r="T208" t="s">
        <v>5170</v>
      </c>
    </row>
    <row r="209" spans="1:20" x14ac:dyDescent="0.25">
      <c r="A209" t="s">
        <v>147</v>
      </c>
      <c r="B209" t="s">
        <v>148</v>
      </c>
      <c r="C209">
        <v>33.333333333333336</v>
      </c>
      <c r="D209">
        <v>6</v>
      </c>
      <c r="E209" t="s">
        <v>5177</v>
      </c>
      <c r="F209">
        <v>300</v>
      </c>
      <c r="G209">
        <v>0</v>
      </c>
      <c r="H209" t="s">
        <v>636</v>
      </c>
      <c r="I209" t="s">
        <v>4559</v>
      </c>
      <c r="J209" t="s">
        <v>650</v>
      </c>
      <c r="K209" t="s">
        <v>637</v>
      </c>
      <c r="L209" t="s">
        <v>638</v>
      </c>
      <c r="M209" t="s">
        <v>5170</v>
      </c>
      <c r="N209" t="s">
        <v>637</v>
      </c>
      <c r="O209" t="s">
        <v>654</v>
      </c>
      <c r="P209" t="s">
        <v>5</v>
      </c>
      <c r="Q209" t="s">
        <v>640</v>
      </c>
      <c r="R209" t="s">
        <v>638</v>
      </c>
      <c r="S209" t="s">
        <v>5178</v>
      </c>
      <c r="T209" t="s">
        <v>5170</v>
      </c>
    </row>
    <row r="210" spans="1:20" x14ac:dyDescent="0.25">
      <c r="A210" t="s">
        <v>147</v>
      </c>
      <c r="B210" t="s">
        <v>148</v>
      </c>
      <c r="C210">
        <v>33.333333333333336</v>
      </c>
      <c r="D210">
        <v>3</v>
      </c>
      <c r="E210" t="s">
        <v>5177</v>
      </c>
      <c r="F210">
        <v>300</v>
      </c>
      <c r="G210">
        <v>0</v>
      </c>
      <c r="H210" t="s">
        <v>636</v>
      </c>
      <c r="I210" t="s">
        <v>4559</v>
      </c>
      <c r="J210" t="s">
        <v>650</v>
      </c>
      <c r="K210" t="s">
        <v>637</v>
      </c>
      <c r="L210" t="s">
        <v>638</v>
      </c>
      <c r="M210" t="s">
        <v>5170</v>
      </c>
      <c r="N210" t="s">
        <v>637</v>
      </c>
      <c r="O210" t="s">
        <v>654</v>
      </c>
      <c r="P210" t="s">
        <v>5</v>
      </c>
      <c r="Q210" t="s">
        <v>640</v>
      </c>
      <c r="R210" t="s">
        <v>638</v>
      </c>
      <c r="S210" t="s">
        <v>5178</v>
      </c>
      <c r="T210" t="s">
        <v>5170</v>
      </c>
    </row>
    <row r="211" spans="1:20" x14ac:dyDescent="0.25">
      <c r="A211" t="s">
        <v>147</v>
      </c>
      <c r="B211" t="s">
        <v>148</v>
      </c>
      <c r="C211">
        <v>65</v>
      </c>
      <c r="D211">
        <v>36</v>
      </c>
      <c r="E211" t="s">
        <v>5179</v>
      </c>
      <c r="F211">
        <v>1200</v>
      </c>
      <c r="G211">
        <v>0</v>
      </c>
      <c r="H211" t="s">
        <v>636</v>
      </c>
      <c r="I211" t="s">
        <v>5180</v>
      </c>
      <c r="J211" t="s">
        <v>670</v>
      </c>
      <c r="K211" t="s">
        <v>637</v>
      </c>
      <c r="L211" t="s">
        <v>638</v>
      </c>
      <c r="M211" t="s">
        <v>5181</v>
      </c>
      <c r="N211" t="s">
        <v>637</v>
      </c>
      <c r="O211" t="s">
        <v>639</v>
      </c>
      <c r="P211" t="s">
        <v>5</v>
      </c>
      <c r="Q211" t="s">
        <v>640</v>
      </c>
      <c r="R211" t="s">
        <v>638</v>
      </c>
      <c r="S211" t="s">
        <v>637</v>
      </c>
      <c r="T211" t="s">
        <v>5181</v>
      </c>
    </row>
    <row r="212" spans="1:20" x14ac:dyDescent="0.25">
      <c r="A212" t="s">
        <v>18</v>
      </c>
      <c r="B212" t="s">
        <v>19</v>
      </c>
      <c r="C212">
        <v>66.666666666666671</v>
      </c>
      <c r="D212">
        <v>3</v>
      </c>
      <c r="E212" t="s">
        <v>5182</v>
      </c>
      <c r="F212">
        <v>100</v>
      </c>
      <c r="G212">
        <v>0</v>
      </c>
      <c r="H212" t="s">
        <v>636</v>
      </c>
      <c r="I212" t="s">
        <v>1254</v>
      </c>
      <c r="J212" t="s">
        <v>661</v>
      </c>
      <c r="K212" t="s">
        <v>637</v>
      </c>
      <c r="L212" t="s">
        <v>638</v>
      </c>
      <c r="M212" t="s">
        <v>5181</v>
      </c>
      <c r="N212" t="s">
        <v>637</v>
      </c>
      <c r="O212" t="s">
        <v>639</v>
      </c>
      <c r="P212" t="s">
        <v>5</v>
      </c>
      <c r="Q212" t="s">
        <v>640</v>
      </c>
      <c r="R212" t="s">
        <v>638</v>
      </c>
      <c r="S212" t="s">
        <v>5183</v>
      </c>
      <c r="T212" t="s">
        <v>5181</v>
      </c>
    </row>
    <row r="213" spans="1:20" x14ac:dyDescent="0.25">
      <c r="A213" t="s">
        <v>18</v>
      </c>
      <c r="B213" t="s">
        <v>19</v>
      </c>
      <c r="C213">
        <v>66.666666666666671</v>
      </c>
      <c r="D213">
        <v>3</v>
      </c>
      <c r="E213" t="s">
        <v>5184</v>
      </c>
      <c r="F213">
        <v>100</v>
      </c>
      <c r="G213">
        <v>0</v>
      </c>
      <c r="H213" t="s">
        <v>636</v>
      </c>
      <c r="I213" t="s">
        <v>5185</v>
      </c>
      <c r="J213" t="s">
        <v>2131</v>
      </c>
      <c r="K213" t="s">
        <v>637</v>
      </c>
      <c r="L213" t="s">
        <v>638</v>
      </c>
      <c r="M213" t="s">
        <v>5181</v>
      </c>
      <c r="N213" t="s">
        <v>637</v>
      </c>
      <c r="O213" t="s">
        <v>639</v>
      </c>
      <c r="P213" t="s">
        <v>5</v>
      </c>
      <c r="Q213" t="s">
        <v>640</v>
      </c>
      <c r="R213" t="s">
        <v>638</v>
      </c>
      <c r="S213" t="s">
        <v>5186</v>
      </c>
      <c r="T213" t="s">
        <v>5181</v>
      </c>
    </row>
    <row r="214" spans="1:20" x14ac:dyDescent="0.25">
      <c r="A214" t="s">
        <v>18</v>
      </c>
      <c r="B214" t="s">
        <v>19</v>
      </c>
      <c r="C214">
        <v>66.666666666666671</v>
      </c>
      <c r="D214">
        <v>3</v>
      </c>
      <c r="E214" t="s">
        <v>5187</v>
      </c>
      <c r="F214">
        <v>100</v>
      </c>
      <c r="G214">
        <v>0</v>
      </c>
      <c r="H214" t="s">
        <v>636</v>
      </c>
      <c r="I214" t="s">
        <v>2959</v>
      </c>
      <c r="J214" t="s">
        <v>1872</v>
      </c>
      <c r="K214" t="s">
        <v>637</v>
      </c>
      <c r="L214" t="s">
        <v>638</v>
      </c>
      <c r="M214" t="s">
        <v>5188</v>
      </c>
      <c r="N214" t="s">
        <v>637</v>
      </c>
      <c r="O214" t="s">
        <v>639</v>
      </c>
      <c r="P214" t="s">
        <v>5</v>
      </c>
      <c r="Q214" t="s">
        <v>640</v>
      </c>
      <c r="R214" t="s">
        <v>638</v>
      </c>
      <c r="S214" t="s">
        <v>5189</v>
      </c>
      <c r="T214" t="s">
        <v>5188</v>
      </c>
    </row>
    <row r="215" spans="1:20" x14ac:dyDescent="0.25">
      <c r="A215" t="s">
        <v>18</v>
      </c>
      <c r="B215" t="s">
        <v>19</v>
      </c>
      <c r="C215">
        <v>66.666666666666671</v>
      </c>
      <c r="D215">
        <v>3</v>
      </c>
      <c r="E215" t="s">
        <v>5190</v>
      </c>
      <c r="F215">
        <v>100</v>
      </c>
      <c r="G215">
        <v>0</v>
      </c>
      <c r="H215" t="s">
        <v>636</v>
      </c>
      <c r="I215" t="s">
        <v>5191</v>
      </c>
      <c r="J215" t="s">
        <v>657</v>
      </c>
      <c r="K215" t="s">
        <v>637</v>
      </c>
      <c r="L215" t="s">
        <v>638</v>
      </c>
      <c r="M215" t="s">
        <v>5192</v>
      </c>
      <c r="N215" t="s">
        <v>637</v>
      </c>
      <c r="O215" t="s">
        <v>643</v>
      </c>
      <c r="P215" t="s">
        <v>5</v>
      </c>
      <c r="Q215" t="s">
        <v>644</v>
      </c>
      <c r="R215" t="s">
        <v>638</v>
      </c>
      <c r="S215" t="s">
        <v>637</v>
      </c>
      <c r="T215" t="s">
        <v>5192</v>
      </c>
    </row>
    <row r="216" spans="1:20" x14ac:dyDescent="0.25">
      <c r="A216" t="s">
        <v>18</v>
      </c>
      <c r="B216" t="s">
        <v>19</v>
      </c>
      <c r="C216">
        <v>66.666666666666671</v>
      </c>
      <c r="D216">
        <v>3</v>
      </c>
      <c r="E216" t="s">
        <v>5193</v>
      </c>
      <c r="F216">
        <v>100</v>
      </c>
      <c r="G216">
        <v>0</v>
      </c>
      <c r="H216" t="s">
        <v>636</v>
      </c>
      <c r="I216" t="s">
        <v>5194</v>
      </c>
      <c r="J216" t="s">
        <v>682</v>
      </c>
      <c r="K216" t="s">
        <v>637</v>
      </c>
      <c r="L216" t="s">
        <v>638</v>
      </c>
      <c r="M216" t="s">
        <v>5192</v>
      </c>
      <c r="N216" t="s">
        <v>637</v>
      </c>
      <c r="O216" t="s">
        <v>639</v>
      </c>
      <c r="P216" t="s">
        <v>5</v>
      </c>
      <c r="Q216" t="s">
        <v>640</v>
      </c>
      <c r="R216" t="s">
        <v>638</v>
      </c>
      <c r="S216" t="s">
        <v>637</v>
      </c>
      <c r="T216" t="s">
        <v>5192</v>
      </c>
    </row>
    <row r="217" spans="1:20" x14ac:dyDescent="0.25">
      <c r="A217" t="s">
        <v>18</v>
      </c>
      <c r="B217" t="s">
        <v>19</v>
      </c>
      <c r="C217">
        <v>66.666666666666671</v>
      </c>
      <c r="D217">
        <v>3</v>
      </c>
      <c r="E217" t="s">
        <v>5195</v>
      </c>
      <c r="F217">
        <v>100</v>
      </c>
      <c r="G217">
        <v>0</v>
      </c>
      <c r="H217" t="s">
        <v>636</v>
      </c>
      <c r="I217" t="s">
        <v>5196</v>
      </c>
      <c r="J217" t="s">
        <v>1872</v>
      </c>
      <c r="K217" t="s">
        <v>637</v>
      </c>
      <c r="L217" t="s">
        <v>638</v>
      </c>
      <c r="M217" t="s">
        <v>5197</v>
      </c>
      <c r="N217" t="s">
        <v>637</v>
      </c>
      <c r="O217" t="s">
        <v>639</v>
      </c>
      <c r="P217" t="s">
        <v>5</v>
      </c>
      <c r="Q217" t="s">
        <v>640</v>
      </c>
      <c r="R217" t="s">
        <v>638</v>
      </c>
      <c r="S217" t="s">
        <v>637</v>
      </c>
      <c r="T217" t="s">
        <v>5197</v>
      </c>
    </row>
    <row r="218" spans="1:20" x14ac:dyDescent="0.25">
      <c r="A218" t="s">
        <v>147</v>
      </c>
      <c r="B218" t="s">
        <v>148</v>
      </c>
      <c r="C218">
        <v>33.333333333333336</v>
      </c>
      <c r="D218">
        <v>3</v>
      </c>
      <c r="E218" t="s">
        <v>5198</v>
      </c>
      <c r="F218">
        <v>100</v>
      </c>
      <c r="G218">
        <v>0</v>
      </c>
      <c r="H218" t="s">
        <v>636</v>
      </c>
      <c r="I218" t="s">
        <v>5199</v>
      </c>
      <c r="J218" t="s">
        <v>3052</v>
      </c>
      <c r="K218" t="s">
        <v>637</v>
      </c>
      <c r="L218" t="s">
        <v>638</v>
      </c>
      <c r="M218" t="s">
        <v>5197</v>
      </c>
      <c r="N218" t="s">
        <v>637</v>
      </c>
      <c r="O218" t="s">
        <v>639</v>
      </c>
      <c r="P218" t="s">
        <v>5</v>
      </c>
      <c r="Q218" t="s">
        <v>640</v>
      </c>
      <c r="R218" t="s">
        <v>638</v>
      </c>
      <c r="S218" t="s">
        <v>5200</v>
      </c>
      <c r="T218" t="s">
        <v>5197</v>
      </c>
    </row>
    <row r="219" spans="1:20" x14ac:dyDescent="0.25">
      <c r="A219" t="s">
        <v>147</v>
      </c>
      <c r="B219" t="s">
        <v>148</v>
      </c>
      <c r="C219">
        <v>33.333333333333336</v>
      </c>
      <c r="D219">
        <v>3</v>
      </c>
      <c r="E219" t="s">
        <v>5201</v>
      </c>
      <c r="F219">
        <v>100</v>
      </c>
      <c r="G219">
        <v>0</v>
      </c>
      <c r="H219" t="s">
        <v>636</v>
      </c>
      <c r="I219" t="s">
        <v>5202</v>
      </c>
      <c r="J219" t="s">
        <v>5203</v>
      </c>
      <c r="K219" t="s">
        <v>637</v>
      </c>
      <c r="L219" t="s">
        <v>638</v>
      </c>
      <c r="M219" t="s">
        <v>5204</v>
      </c>
      <c r="N219" t="s">
        <v>637</v>
      </c>
      <c r="O219" t="s">
        <v>639</v>
      </c>
      <c r="P219" t="s">
        <v>5</v>
      </c>
      <c r="Q219" t="s">
        <v>640</v>
      </c>
      <c r="R219" t="s">
        <v>638</v>
      </c>
      <c r="S219" t="s">
        <v>5205</v>
      </c>
      <c r="T219" t="s">
        <v>5204</v>
      </c>
    </row>
    <row r="220" spans="1:20" x14ac:dyDescent="0.25">
      <c r="A220" t="s">
        <v>147</v>
      </c>
      <c r="B220" t="s">
        <v>148</v>
      </c>
      <c r="C220">
        <v>33.333333333333336</v>
      </c>
      <c r="D220">
        <v>3</v>
      </c>
      <c r="E220" t="s">
        <v>5206</v>
      </c>
      <c r="F220">
        <v>100</v>
      </c>
      <c r="G220">
        <v>0</v>
      </c>
      <c r="H220" t="s">
        <v>636</v>
      </c>
      <c r="I220" t="s">
        <v>5207</v>
      </c>
      <c r="J220" t="s">
        <v>668</v>
      </c>
      <c r="K220" t="s">
        <v>637</v>
      </c>
      <c r="L220" t="s">
        <v>638</v>
      </c>
      <c r="M220" t="s">
        <v>5204</v>
      </c>
      <c r="N220" t="s">
        <v>637</v>
      </c>
      <c r="O220" t="s">
        <v>639</v>
      </c>
      <c r="P220" t="s">
        <v>5</v>
      </c>
      <c r="Q220" t="s">
        <v>640</v>
      </c>
      <c r="R220" t="s">
        <v>638</v>
      </c>
      <c r="S220" t="s">
        <v>5208</v>
      </c>
      <c r="T220" t="s">
        <v>5204</v>
      </c>
    </row>
    <row r="221" spans="1:20" x14ac:dyDescent="0.25">
      <c r="A221" t="s">
        <v>147</v>
      </c>
      <c r="B221" t="s">
        <v>148</v>
      </c>
      <c r="C221">
        <v>33.333333333333336</v>
      </c>
      <c r="D221">
        <v>3</v>
      </c>
      <c r="E221" t="s">
        <v>5209</v>
      </c>
      <c r="F221">
        <v>100</v>
      </c>
      <c r="G221">
        <v>0</v>
      </c>
      <c r="H221" t="s">
        <v>636</v>
      </c>
      <c r="I221" t="s">
        <v>5210</v>
      </c>
      <c r="J221" t="s">
        <v>5211</v>
      </c>
      <c r="K221" t="s">
        <v>637</v>
      </c>
      <c r="L221" t="s">
        <v>638</v>
      </c>
      <c r="M221" t="s">
        <v>5212</v>
      </c>
      <c r="N221" t="s">
        <v>637</v>
      </c>
      <c r="O221" t="s">
        <v>639</v>
      </c>
      <c r="P221" t="s">
        <v>5</v>
      </c>
      <c r="Q221" t="s">
        <v>640</v>
      </c>
      <c r="R221" t="s">
        <v>638</v>
      </c>
      <c r="S221" t="s">
        <v>5213</v>
      </c>
      <c r="T221" t="s">
        <v>5204</v>
      </c>
    </row>
    <row r="222" spans="1:20" x14ac:dyDescent="0.25">
      <c r="A222" t="s">
        <v>147</v>
      </c>
      <c r="B222" t="s">
        <v>148</v>
      </c>
      <c r="C222">
        <v>33.333333333333336</v>
      </c>
      <c r="D222">
        <v>3</v>
      </c>
      <c r="E222" t="s">
        <v>5214</v>
      </c>
      <c r="F222">
        <v>100</v>
      </c>
      <c r="G222">
        <v>0</v>
      </c>
      <c r="H222" t="s">
        <v>636</v>
      </c>
      <c r="I222" t="s">
        <v>5215</v>
      </c>
      <c r="J222" t="s">
        <v>649</v>
      </c>
      <c r="K222" t="s">
        <v>637</v>
      </c>
      <c r="L222" t="s">
        <v>638</v>
      </c>
      <c r="M222" t="s">
        <v>5212</v>
      </c>
      <c r="N222" t="s">
        <v>637</v>
      </c>
      <c r="O222" t="s">
        <v>643</v>
      </c>
      <c r="P222" t="s">
        <v>5</v>
      </c>
      <c r="Q222" t="s">
        <v>644</v>
      </c>
      <c r="R222" t="s">
        <v>638</v>
      </c>
      <c r="S222" t="s">
        <v>5216</v>
      </c>
      <c r="T222" t="s">
        <v>5212</v>
      </c>
    </row>
    <row r="223" spans="1:20" x14ac:dyDescent="0.25">
      <c r="A223" t="s">
        <v>147</v>
      </c>
      <c r="B223" t="s">
        <v>148</v>
      </c>
      <c r="C223">
        <v>33.333333333333336</v>
      </c>
      <c r="D223">
        <v>6</v>
      </c>
      <c r="E223" t="s">
        <v>5217</v>
      </c>
      <c r="F223">
        <v>182</v>
      </c>
      <c r="G223">
        <v>0</v>
      </c>
      <c r="H223" t="s">
        <v>636</v>
      </c>
      <c r="I223" t="s">
        <v>5218</v>
      </c>
      <c r="J223" t="s">
        <v>3188</v>
      </c>
      <c r="K223" t="s">
        <v>637</v>
      </c>
      <c r="L223" t="s">
        <v>638</v>
      </c>
      <c r="M223" t="s">
        <v>5212</v>
      </c>
      <c r="N223" t="s">
        <v>637</v>
      </c>
      <c r="O223" t="s">
        <v>639</v>
      </c>
      <c r="P223" t="s">
        <v>5</v>
      </c>
      <c r="Q223" t="s">
        <v>640</v>
      </c>
      <c r="R223" t="s">
        <v>638</v>
      </c>
      <c r="S223" t="s">
        <v>637</v>
      </c>
      <c r="T223" t="s">
        <v>5212</v>
      </c>
    </row>
    <row r="224" spans="1:20" x14ac:dyDescent="0.25">
      <c r="A224" t="s">
        <v>147</v>
      </c>
      <c r="B224" t="s">
        <v>148</v>
      </c>
      <c r="C224">
        <v>33.333333333333336</v>
      </c>
      <c r="D224">
        <v>3</v>
      </c>
      <c r="E224" t="s">
        <v>5219</v>
      </c>
      <c r="F224">
        <v>100</v>
      </c>
      <c r="G224">
        <v>0</v>
      </c>
      <c r="H224" t="s">
        <v>636</v>
      </c>
      <c r="I224" t="s">
        <v>5220</v>
      </c>
      <c r="J224" t="s">
        <v>3004</v>
      </c>
      <c r="K224" t="s">
        <v>637</v>
      </c>
      <c r="L224" t="s">
        <v>638</v>
      </c>
      <c r="M224" t="s">
        <v>5221</v>
      </c>
      <c r="N224" t="s">
        <v>637</v>
      </c>
      <c r="O224" t="s">
        <v>639</v>
      </c>
      <c r="P224" t="s">
        <v>5</v>
      </c>
      <c r="Q224" t="s">
        <v>640</v>
      </c>
      <c r="R224" t="s">
        <v>5222</v>
      </c>
      <c r="S224" t="s">
        <v>5223</v>
      </c>
      <c r="T224" t="s">
        <v>5224</v>
      </c>
    </row>
    <row r="225" spans="1:20" x14ac:dyDescent="0.25">
      <c r="A225" t="s">
        <v>147</v>
      </c>
      <c r="B225" t="s">
        <v>148</v>
      </c>
      <c r="C225">
        <v>65</v>
      </c>
      <c r="D225">
        <v>12</v>
      </c>
      <c r="E225" t="s">
        <v>5225</v>
      </c>
      <c r="F225">
        <v>400</v>
      </c>
      <c r="G225">
        <v>0</v>
      </c>
      <c r="H225" t="s">
        <v>636</v>
      </c>
      <c r="I225" t="s">
        <v>5226</v>
      </c>
      <c r="J225" t="s">
        <v>2051</v>
      </c>
      <c r="K225" t="s">
        <v>637</v>
      </c>
      <c r="L225" t="s">
        <v>638</v>
      </c>
      <c r="M225" t="s">
        <v>5221</v>
      </c>
      <c r="N225" t="s">
        <v>637</v>
      </c>
      <c r="O225" t="s">
        <v>639</v>
      </c>
      <c r="P225" t="s">
        <v>5</v>
      </c>
      <c r="Q225" t="s">
        <v>640</v>
      </c>
      <c r="R225" t="s">
        <v>638</v>
      </c>
      <c r="S225" t="s">
        <v>637</v>
      </c>
      <c r="T225" t="s">
        <v>5221</v>
      </c>
    </row>
    <row r="226" spans="1:20" x14ac:dyDescent="0.25">
      <c r="A226" t="s">
        <v>147</v>
      </c>
      <c r="B226" t="s">
        <v>148</v>
      </c>
      <c r="C226">
        <v>33.333333333333336</v>
      </c>
      <c r="D226">
        <v>9</v>
      </c>
      <c r="E226" t="s">
        <v>5227</v>
      </c>
      <c r="F226">
        <v>273</v>
      </c>
      <c r="G226">
        <v>0</v>
      </c>
      <c r="H226" t="s">
        <v>636</v>
      </c>
      <c r="I226" t="s">
        <v>5228</v>
      </c>
      <c r="J226" t="s">
        <v>5229</v>
      </c>
      <c r="K226" t="s">
        <v>637</v>
      </c>
      <c r="L226" t="s">
        <v>638</v>
      </c>
      <c r="M226" t="s">
        <v>5230</v>
      </c>
      <c r="N226" t="s">
        <v>637</v>
      </c>
      <c r="O226" t="s">
        <v>639</v>
      </c>
      <c r="P226" t="s">
        <v>5</v>
      </c>
      <c r="Q226" t="s">
        <v>640</v>
      </c>
      <c r="R226" t="s">
        <v>638</v>
      </c>
      <c r="S226" t="s">
        <v>637</v>
      </c>
      <c r="T226" t="s">
        <v>5230</v>
      </c>
    </row>
    <row r="227" spans="1:20" x14ac:dyDescent="0.25">
      <c r="A227" t="s">
        <v>147</v>
      </c>
      <c r="B227" t="s">
        <v>148</v>
      </c>
      <c r="C227">
        <v>33.333333333333336</v>
      </c>
      <c r="D227">
        <v>3</v>
      </c>
      <c r="E227" t="s">
        <v>5231</v>
      </c>
      <c r="F227">
        <v>110</v>
      </c>
      <c r="G227">
        <v>10</v>
      </c>
      <c r="H227" t="s">
        <v>636</v>
      </c>
      <c r="I227" t="s">
        <v>5232</v>
      </c>
      <c r="J227" t="s">
        <v>673</v>
      </c>
      <c r="K227" t="s">
        <v>637</v>
      </c>
      <c r="L227" t="s">
        <v>638</v>
      </c>
      <c r="M227" t="s">
        <v>5233</v>
      </c>
      <c r="N227" t="s">
        <v>637</v>
      </c>
      <c r="O227" t="s">
        <v>639</v>
      </c>
      <c r="P227" t="s">
        <v>5</v>
      </c>
      <c r="Q227" t="s">
        <v>640</v>
      </c>
      <c r="R227" t="s">
        <v>638</v>
      </c>
      <c r="S227" t="s">
        <v>637</v>
      </c>
      <c r="T227" t="s">
        <v>5234</v>
      </c>
    </row>
    <row r="228" spans="1:20" x14ac:dyDescent="0.25">
      <c r="A228" t="s">
        <v>147</v>
      </c>
      <c r="B228" t="s">
        <v>148</v>
      </c>
      <c r="C228">
        <v>33.333333333333336</v>
      </c>
      <c r="D228">
        <v>3</v>
      </c>
      <c r="E228" t="s">
        <v>5235</v>
      </c>
      <c r="F228">
        <v>100</v>
      </c>
      <c r="G228">
        <v>0</v>
      </c>
      <c r="H228" t="s">
        <v>636</v>
      </c>
      <c r="I228" t="s">
        <v>5236</v>
      </c>
      <c r="J228" t="s">
        <v>5203</v>
      </c>
      <c r="K228" t="s">
        <v>637</v>
      </c>
      <c r="L228" t="s">
        <v>638</v>
      </c>
      <c r="M228" t="s">
        <v>5233</v>
      </c>
      <c r="N228" t="s">
        <v>637</v>
      </c>
      <c r="O228" t="s">
        <v>639</v>
      </c>
      <c r="P228" t="s">
        <v>5</v>
      </c>
      <c r="Q228" t="s">
        <v>640</v>
      </c>
      <c r="R228" t="s">
        <v>638</v>
      </c>
      <c r="S228" t="s">
        <v>637</v>
      </c>
      <c r="T228" t="s">
        <v>5234</v>
      </c>
    </row>
    <row r="229" spans="1:20" x14ac:dyDescent="0.25">
      <c r="A229" t="s">
        <v>147</v>
      </c>
      <c r="B229" t="s">
        <v>148</v>
      </c>
      <c r="C229">
        <v>50</v>
      </c>
      <c r="D229">
        <v>6</v>
      </c>
      <c r="E229" t="s">
        <v>5237</v>
      </c>
      <c r="F229">
        <v>200</v>
      </c>
      <c r="G229">
        <v>0</v>
      </c>
      <c r="H229" t="s">
        <v>636</v>
      </c>
      <c r="I229" t="s">
        <v>5238</v>
      </c>
      <c r="J229" t="s">
        <v>683</v>
      </c>
      <c r="K229" t="s">
        <v>637</v>
      </c>
      <c r="L229" t="s">
        <v>638</v>
      </c>
      <c r="M229" t="s">
        <v>5239</v>
      </c>
      <c r="N229" t="s">
        <v>637</v>
      </c>
      <c r="O229" t="s">
        <v>639</v>
      </c>
      <c r="P229" t="s">
        <v>5</v>
      </c>
      <c r="Q229" t="s">
        <v>640</v>
      </c>
      <c r="R229" t="s">
        <v>638</v>
      </c>
      <c r="S229" t="s">
        <v>637</v>
      </c>
      <c r="T229" t="s">
        <v>5240</v>
      </c>
    </row>
    <row r="230" spans="1:20" x14ac:dyDescent="0.25">
      <c r="A230" t="s">
        <v>239</v>
      </c>
      <c r="B230" t="s">
        <v>245</v>
      </c>
      <c r="C230">
        <v>159</v>
      </c>
      <c r="D230">
        <v>1</v>
      </c>
      <c r="E230" t="s">
        <v>5241</v>
      </c>
      <c r="F230">
        <v>99</v>
      </c>
      <c r="G230">
        <v>0</v>
      </c>
      <c r="H230" t="s">
        <v>636</v>
      </c>
      <c r="I230" t="s">
        <v>5242</v>
      </c>
      <c r="J230" t="s">
        <v>1862</v>
      </c>
      <c r="K230" t="s">
        <v>637</v>
      </c>
      <c r="L230" t="s">
        <v>638</v>
      </c>
      <c r="M230" t="s">
        <v>5243</v>
      </c>
      <c r="N230" t="s">
        <v>637</v>
      </c>
      <c r="O230" t="s">
        <v>639</v>
      </c>
      <c r="P230" t="s">
        <v>5</v>
      </c>
      <c r="Q230" t="s">
        <v>640</v>
      </c>
      <c r="R230" t="s">
        <v>638</v>
      </c>
      <c r="S230" t="s">
        <v>5244</v>
      </c>
      <c r="T230" t="s">
        <v>5245</v>
      </c>
    </row>
    <row r="231" spans="1:20" x14ac:dyDescent="0.25">
      <c r="A231" t="s">
        <v>239</v>
      </c>
      <c r="B231" t="s">
        <v>245</v>
      </c>
      <c r="C231">
        <v>159</v>
      </c>
      <c r="D231">
        <v>1</v>
      </c>
      <c r="E231" t="s">
        <v>5246</v>
      </c>
      <c r="F231">
        <v>99</v>
      </c>
      <c r="G231">
        <v>0</v>
      </c>
      <c r="H231" t="s">
        <v>636</v>
      </c>
      <c r="I231" t="s">
        <v>5247</v>
      </c>
      <c r="J231" t="s">
        <v>653</v>
      </c>
      <c r="K231" t="s">
        <v>637</v>
      </c>
      <c r="L231" t="s">
        <v>638</v>
      </c>
      <c r="M231" t="s">
        <v>5248</v>
      </c>
      <c r="N231" t="s">
        <v>637</v>
      </c>
      <c r="O231" t="s">
        <v>656</v>
      </c>
      <c r="P231" t="s">
        <v>5</v>
      </c>
      <c r="Q231" t="s">
        <v>644</v>
      </c>
      <c r="R231" t="s">
        <v>638</v>
      </c>
      <c r="S231" t="s">
        <v>5249</v>
      </c>
      <c r="T231" t="s">
        <v>5250</v>
      </c>
    </row>
    <row r="232" spans="1:20" x14ac:dyDescent="0.25">
      <c r="A232" t="s">
        <v>14</v>
      </c>
      <c r="B232" t="s">
        <v>15</v>
      </c>
      <c r="C232">
        <v>57</v>
      </c>
      <c r="D232">
        <v>1</v>
      </c>
      <c r="E232" t="s">
        <v>5251</v>
      </c>
      <c r="F232">
        <v>137</v>
      </c>
      <c r="G232">
        <v>0</v>
      </c>
      <c r="H232" t="s">
        <v>645</v>
      </c>
      <c r="I232" t="s">
        <v>2334</v>
      </c>
      <c r="J232" t="s">
        <v>5252</v>
      </c>
      <c r="K232" t="s">
        <v>5253</v>
      </c>
      <c r="L232" t="s">
        <v>1676</v>
      </c>
      <c r="M232" t="s">
        <v>5233</v>
      </c>
      <c r="N232" t="s">
        <v>637</v>
      </c>
      <c r="O232" t="s">
        <v>651</v>
      </c>
      <c r="P232" t="s">
        <v>26</v>
      </c>
      <c r="Q232" t="s">
        <v>647</v>
      </c>
      <c r="R232" t="s">
        <v>638</v>
      </c>
      <c r="S232" t="s">
        <v>5254</v>
      </c>
      <c r="T232" t="s">
        <v>5255</v>
      </c>
    </row>
    <row r="233" spans="1:20" x14ac:dyDescent="0.25">
      <c r="A233" t="s">
        <v>22</v>
      </c>
      <c r="B233" t="s">
        <v>27</v>
      </c>
      <c r="C233">
        <v>80</v>
      </c>
      <c r="D233">
        <v>1</v>
      </c>
      <c r="E233" t="s">
        <v>5251</v>
      </c>
      <c r="F233">
        <v>137</v>
      </c>
      <c r="G233">
        <v>0</v>
      </c>
      <c r="H233" t="s">
        <v>645</v>
      </c>
      <c r="I233" t="s">
        <v>2334</v>
      </c>
      <c r="J233" t="s">
        <v>5252</v>
      </c>
      <c r="K233" t="s">
        <v>5253</v>
      </c>
      <c r="L233" t="s">
        <v>1676</v>
      </c>
      <c r="M233" t="s">
        <v>5233</v>
      </c>
      <c r="N233" t="s">
        <v>637</v>
      </c>
      <c r="O233" t="s">
        <v>651</v>
      </c>
      <c r="P233" t="s">
        <v>26</v>
      </c>
      <c r="Q233" t="s">
        <v>647</v>
      </c>
      <c r="R233" t="s">
        <v>638</v>
      </c>
      <c r="S233" t="s">
        <v>5254</v>
      </c>
      <c r="T233" t="s">
        <v>5255</v>
      </c>
    </row>
    <row r="234" spans="1:20" x14ac:dyDescent="0.25">
      <c r="A234" t="s">
        <v>147</v>
      </c>
      <c r="B234" t="s">
        <v>148</v>
      </c>
      <c r="C234">
        <v>50</v>
      </c>
      <c r="D234">
        <v>6</v>
      </c>
      <c r="E234" t="s">
        <v>5256</v>
      </c>
      <c r="F234">
        <v>182</v>
      </c>
      <c r="G234">
        <v>0</v>
      </c>
      <c r="H234" t="s">
        <v>636</v>
      </c>
      <c r="I234" t="s">
        <v>5257</v>
      </c>
      <c r="J234" t="s">
        <v>650</v>
      </c>
      <c r="K234" t="s">
        <v>637</v>
      </c>
      <c r="L234" t="s">
        <v>638</v>
      </c>
      <c r="M234" t="s">
        <v>5258</v>
      </c>
      <c r="N234" t="s">
        <v>637</v>
      </c>
      <c r="O234" t="s">
        <v>639</v>
      </c>
      <c r="P234" t="s">
        <v>5</v>
      </c>
      <c r="Q234" t="s">
        <v>640</v>
      </c>
      <c r="R234" t="s">
        <v>638</v>
      </c>
      <c r="S234" t="s">
        <v>637</v>
      </c>
      <c r="T234" t="s">
        <v>5258</v>
      </c>
    </row>
    <row r="235" spans="1:20" x14ac:dyDescent="0.25">
      <c r="A235" t="s">
        <v>147</v>
      </c>
      <c r="B235" t="s">
        <v>148</v>
      </c>
      <c r="C235">
        <v>33.333333333333336</v>
      </c>
      <c r="D235">
        <v>3</v>
      </c>
      <c r="E235" t="s">
        <v>5259</v>
      </c>
      <c r="F235">
        <v>124.35</v>
      </c>
      <c r="G235">
        <v>9</v>
      </c>
      <c r="H235" t="s">
        <v>645</v>
      </c>
      <c r="I235" t="s">
        <v>5260</v>
      </c>
      <c r="J235" t="s">
        <v>5261</v>
      </c>
      <c r="K235" t="s">
        <v>747</v>
      </c>
      <c r="L235" t="s">
        <v>5262</v>
      </c>
      <c r="M235" t="s">
        <v>5263</v>
      </c>
      <c r="N235" t="s">
        <v>637</v>
      </c>
      <c r="O235" t="s">
        <v>664</v>
      </c>
      <c r="P235" t="s">
        <v>23</v>
      </c>
      <c r="Q235" t="s">
        <v>665</v>
      </c>
      <c r="R235" t="s">
        <v>638</v>
      </c>
      <c r="S235" t="s">
        <v>637</v>
      </c>
      <c r="T235" t="s">
        <v>5263</v>
      </c>
    </row>
    <row r="236" spans="1:20" x14ac:dyDescent="0.25">
      <c r="A236" t="s">
        <v>18</v>
      </c>
      <c r="B236" t="s">
        <v>19</v>
      </c>
      <c r="C236">
        <v>66.666666666666671</v>
      </c>
      <c r="D236">
        <v>3</v>
      </c>
      <c r="E236" t="s">
        <v>5264</v>
      </c>
      <c r="F236">
        <v>129</v>
      </c>
      <c r="G236">
        <v>0</v>
      </c>
      <c r="H236" t="s">
        <v>645</v>
      </c>
      <c r="I236" t="s">
        <v>5265</v>
      </c>
      <c r="J236" t="s">
        <v>5266</v>
      </c>
      <c r="K236" t="s">
        <v>2498</v>
      </c>
      <c r="L236" t="s">
        <v>788</v>
      </c>
      <c r="M236" t="s">
        <v>5239</v>
      </c>
      <c r="N236" t="s">
        <v>637</v>
      </c>
      <c r="O236" t="s">
        <v>646</v>
      </c>
      <c r="P236" t="s">
        <v>26</v>
      </c>
      <c r="Q236" t="s">
        <v>647</v>
      </c>
      <c r="R236" t="s">
        <v>638</v>
      </c>
      <c r="S236" t="s">
        <v>637</v>
      </c>
      <c r="T236" t="s">
        <v>5267</v>
      </c>
    </row>
    <row r="237" spans="1:20" x14ac:dyDescent="0.25">
      <c r="A237" t="s">
        <v>147</v>
      </c>
      <c r="B237" t="s">
        <v>148</v>
      </c>
      <c r="C237">
        <v>65</v>
      </c>
      <c r="D237">
        <v>9</v>
      </c>
      <c r="E237" t="s">
        <v>5268</v>
      </c>
      <c r="F237">
        <v>376.64</v>
      </c>
      <c r="G237">
        <v>0</v>
      </c>
      <c r="H237" t="s">
        <v>636</v>
      </c>
      <c r="I237" t="s">
        <v>5269</v>
      </c>
      <c r="J237" t="s">
        <v>650</v>
      </c>
      <c r="K237" t="s">
        <v>637</v>
      </c>
      <c r="L237" t="s">
        <v>638</v>
      </c>
      <c r="M237" t="s">
        <v>5270</v>
      </c>
      <c r="N237" t="s">
        <v>637</v>
      </c>
      <c r="O237" t="s">
        <v>643</v>
      </c>
      <c r="P237" t="s">
        <v>5</v>
      </c>
      <c r="Q237" t="s">
        <v>644</v>
      </c>
      <c r="R237" t="s">
        <v>638</v>
      </c>
      <c r="S237" t="s">
        <v>5271</v>
      </c>
      <c r="T237" t="s">
        <v>5270</v>
      </c>
    </row>
    <row r="238" spans="1:20" x14ac:dyDescent="0.25">
      <c r="A238" t="s">
        <v>239</v>
      </c>
      <c r="B238" t="s">
        <v>245</v>
      </c>
      <c r="C238">
        <v>159</v>
      </c>
      <c r="D238">
        <v>1</v>
      </c>
      <c r="E238" t="s">
        <v>5268</v>
      </c>
      <c r="F238">
        <v>376.64</v>
      </c>
      <c r="G238">
        <v>0</v>
      </c>
      <c r="H238" t="s">
        <v>636</v>
      </c>
      <c r="I238" t="s">
        <v>5269</v>
      </c>
      <c r="J238" t="s">
        <v>650</v>
      </c>
      <c r="K238" t="s">
        <v>637</v>
      </c>
      <c r="L238" t="s">
        <v>638</v>
      </c>
      <c r="M238" t="s">
        <v>5270</v>
      </c>
      <c r="N238" t="s">
        <v>637</v>
      </c>
      <c r="O238" t="s">
        <v>643</v>
      </c>
      <c r="P238" t="s">
        <v>5</v>
      </c>
      <c r="Q238" t="s">
        <v>644</v>
      </c>
      <c r="R238" t="s">
        <v>638</v>
      </c>
      <c r="S238" t="s">
        <v>5271</v>
      </c>
      <c r="T238" t="s">
        <v>5270</v>
      </c>
    </row>
    <row r="239" spans="1:20" x14ac:dyDescent="0.25">
      <c r="A239" t="s">
        <v>22</v>
      </c>
      <c r="B239" t="s">
        <v>27</v>
      </c>
      <c r="C239">
        <v>66.333333333333329</v>
      </c>
      <c r="D239">
        <v>3</v>
      </c>
      <c r="E239" t="s">
        <v>5272</v>
      </c>
      <c r="F239">
        <v>197</v>
      </c>
      <c r="G239">
        <v>0</v>
      </c>
      <c r="H239" t="s">
        <v>636</v>
      </c>
      <c r="I239" t="s">
        <v>5273</v>
      </c>
      <c r="J239" t="s">
        <v>669</v>
      </c>
      <c r="K239" t="s">
        <v>637</v>
      </c>
      <c r="L239" t="s">
        <v>638</v>
      </c>
      <c r="M239" t="s">
        <v>5274</v>
      </c>
      <c r="N239" t="s">
        <v>637</v>
      </c>
      <c r="O239" t="s">
        <v>639</v>
      </c>
      <c r="P239" t="s">
        <v>5</v>
      </c>
      <c r="Q239" t="s">
        <v>640</v>
      </c>
      <c r="R239" t="s">
        <v>638</v>
      </c>
      <c r="S239" t="s">
        <v>5275</v>
      </c>
      <c r="T239" t="s">
        <v>5274</v>
      </c>
    </row>
    <row r="240" spans="1:20" x14ac:dyDescent="0.25">
      <c r="A240" t="s">
        <v>72</v>
      </c>
      <c r="B240" t="s">
        <v>108</v>
      </c>
      <c r="C240">
        <v>66</v>
      </c>
      <c r="D240">
        <v>1</v>
      </c>
      <c r="E240" t="s">
        <v>5276</v>
      </c>
      <c r="F240">
        <v>287</v>
      </c>
      <c r="G240">
        <v>38</v>
      </c>
      <c r="H240" t="s">
        <v>645</v>
      </c>
      <c r="I240" t="s">
        <v>5277</v>
      </c>
      <c r="J240" t="s">
        <v>5278</v>
      </c>
      <c r="K240" t="s">
        <v>5279</v>
      </c>
      <c r="L240" t="s">
        <v>5280</v>
      </c>
      <c r="M240" t="s">
        <v>5281</v>
      </c>
      <c r="N240" t="s">
        <v>637</v>
      </c>
      <c r="O240" t="s">
        <v>646</v>
      </c>
      <c r="P240" t="s">
        <v>26</v>
      </c>
      <c r="Q240" t="s">
        <v>647</v>
      </c>
      <c r="R240" t="s">
        <v>638</v>
      </c>
      <c r="S240" t="s">
        <v>637</v>
      </c>
      <c r="T240" t="s">
        <v>5281</v>
      </c>
    </row>
    <row r="241" spans="1:20" x14ac:dyDescent="0.25">
      <c r="A241" t="s">
        <v>101</v>
      </c>
      <c r="B241" t="s">
        <v>74</v>
      </c>
      <c r="C241">
        <v>66</v>
      </c>
      <c r="D241">
        <v>1</v>
      </c>
      <c r="E241" t="s">
        <v>5276</v>
      </c>
      <c r="F241">
        <v>287</v>
      </c>
      <c r="G241">
        <v>38</v>
      </c>
      <c r="H241" t="s">
        <v>645</v>
      </c>
      <c r="I241" t="s">
        <v>5277</v>
      </c>
      <c r="J241" t="s">
        <v>5278</v>
      </c>
      <c r="K241" t="s">
        <v>5279</v>
      </c>
      <c r="L241" t="s">
        <v>5280</v>
      </c>
      <c r="M241" t="s">
        <v>5281</v>
      </c>
      <c r="N241" t="s">
        <v>637</v>
      </c>
      <c r="O241" t="s">
        <v>646</v>
      </c>
      <c r="P241" t="s">
        <v>26</v>
      </c>
      <c r="Q241" t="s">
        <v>647</v>
      </c>
      <c r="R241" t="s">
        <v>638</v>
      </c>
      <c r="S241" t="s">
        <v>637</v>
      </c>
      <c r="T241" t="s">
        <v>5281</v>
      </c>
    </row>
    <row r="242" spans="1:20" x14ac:dyDescent="0.25">
      <c r="A242" t="s">
        <v>22</v>
      </c>
      <c r="B242" t="s">
        <v>27</v>
      </c>
      <c r="C242">
        <v>67</v>
      </c>
      <c r="D242">
        <v>1</v>
      </c>
      <c r="E242" t="s">
        <v>5276</v>
      </c>
      <c r="F242">
        <v>287</v>
      </c>
      <c r="G242">
        <v>38</v>
      </c>
      <c r="H242" t="s">
        <v>645</v>
      </c>
      <c r="I242" t="s">
        <v>5277</v>
      </c>
      <c r="J242" t="s">
        <v>5278</v>
      </c>
      <c r="K242" t="s">
        <v>5279</v>
      </c>
      <c r="L242" t="s">
        <v>5280</v>
      </c>
      <c r="M242" t="s">
        <v>5281</v>
      </c>
      <c r="N242" t="s">
        <v>637</v>
      </c>
      <c r="O242" t="s">
        <v>646</v>
      </c>
      <c r="P242" t="s">
        <v>26</v>
      </c>
      <c r="Q242" t="s">
        <v>647</v>
      </c>
      <c r="R242" t="s">
        <v>638</v>
      </c>
      <c r="S242" t="s">
        <v>637</v>
      </c>
      <c r="T242" t="s">
        <v>5281</v>
      </c>
    </row>
    <row r="243" spans="1:20" x14ac:dyDescent="0.25">
      <c r="A243" t="s">
        <v>77</v>
      </c>
      <c r="B243" t="s">
        <v>78</v>
      </c>
      <c r="C243">
        <v>27.5</v>
      </c>
      <c r="D243">
        <v>4</v>
      </c>
      <c r="E243" t="s">
        <v>5282</v>
      </c>
      <c r="F243">
        <v>160</v>
      </c>
      <c r="G243">
        <v>0</v>
      </c>
      <c r="H243" t="s">
        <v>645</v>
      </c>
      <c r="I243" t="s">
        <v>5283</v>
      </c>
      <c r="J243" t="s">
        <v>5284</v>
      </c>
      <c r="K243" t="s">
        <v>738</v>
      </c>
      <c r="L243" t="s">
        <v>835</v>
      </c>
      <c r="M243" t="s">
        <v>5285</v>
      </c>
      <c r="N243" t="s">
        <v>637</v>
      </c>
      <c r="O243" t="s">
        <v>646</v>
      </c>
      <c r="P243" t="s">
        <v>26</v>
      </c>
      <c r="Q243" t="s">
        <v>647</v>
      </c>
      <c r="R243" t="s">
        <v>638</v>
      </c>
      <c r="S243" t="s">
        <v>637</v>
      </c>
      <c r="T243" t="s">
        <v>5286</v>
      </c>
    </row>
    <row r="244" spans="1:20" x14ac:dyDescent="0.25">
      <c r="A244" t="s">
        <v>147</v>
      </c>
      <c r="B244" t="s">
        <v>148</v>
      </c>
      <c r="C244">
        <v>33.333333333333336</v>
      </c>
      <c r="D244">
        <v>3</v>
      </c>
      <c r="E244" t="s">
        <v>5287</v>
      </c>
      <c r="F244">
        <v>120</v>
      </c>
      <c r="G244">
        <v>0</v>
      </c>
      <c r="H244" t="s">
        <v>645</v>
      </c>
      <c r="I244" t="s">
        <v>756</v>
      </c>
      <c r="J244" t="s">
        <v>5288</v>
      </c>
      <c r="K244" t="s">
        <v>5289</v>
      </c>
      <c r="L244" t="s">
        <v>5290</v>
      </c>
      <c r="M244" t="s">
        <v>5286</v>
      </c>
      <c r="N244" t="s">
        <v>637</v>
      </c>
      <c r="O244" t="s">
        <v>646</v>
      </c>
      <c r="P244" t="s">
        <v>26</v>
      </c>
      <c r="Q244" t="s">
        <v>647</v>
      </c>
      <c r="R244" t="s">
        <v>638</v>
      </c>
      <c r="S244" t="s">
        <v>637</v>
      </c>
      <c r="T244" t="s">
        <v>5291</v>
      </c>
    </row>
    <row r="245" spans="1:20" x14ac:dyDescent="0.25">
      <c r="A245" t="s">
        <v>147</v>
      </c>
      <c r="B245" t="s">
        <v>148</v>
      </c>
      <c r="C245">
        <v>33.333333333333336</v>
      </c>
      <c r="D245">
        <v>3</v>
      </c>
      <c r="E245" t="s">
        <v>5292</v>
      </c>
      <c r="F245">
        <v>249</v>
      </c>
      <c r="G245">
        <v>0</v>
      </c>
      <c r="H245" t="s">
        <v>645</v>
      </c>
      <c r="I245" t="s">
        <v>5293</v>
      </c>
      <c r="J245" t="s">
        <v>5294</v>
      </c>
      <c r="K245" t="s">
        <v>5295</v>
      </c>
      <c r="L245" t="s">
        <v>721</v>
      </c>
      <c r="M245" t="s">
        <v>5296</v>
      </c>
      <c r="N245" t="s">
        <v>637</v>
      </c>
      <c r="O245" t="s">
        <v>646</v>
      </c>
      <c r="P245" t="s">
        <v>26</v>
      </c>
      <c r="Q245" t="s">
        <v>647</v>
      </c>
      <c r="R245" t="s">
        <v>638</v>
      </c>
      <c r="S245" t="s">
        <v>637</v>
      </c>
      <c r="T245" t="s">
        <v>5296</v>
      </c>
    </row>
    <row r="246" spans="1:20" x14ac:dyDescent="0.25">
      <c r="A246" t="s">
        <v>18</v>
      </c>
      <c r="B246" t="s">
        <v>19</v>
      </c>
      <c r="C246">
        <v>66.666666666666671</v>
      </c>
      <c r="D246">
        <v>3</v>
      </c>
      <c r="E246" t="s">
        <v>5292</v>
      </c>
      <c r="F246">
        <v>249</v>
      </c>
      <c r="G246">
        <v>0</v>
      </c>
      <c r="H246" t="s">
        <v>645</v>
      </c>
      <c r="I246" t="s">
        <v>5293</v>
      </c>
      <c r="J246" t="s">
        <v>5294</v>
      </c>
      <c r="K246" t="s">
        <v>5295</v>
      </c>
      <c r="L246" t="s">
        <v>721</v>
      </c>
      <c r="M246" t="s">
        <v>5296</v>
      </c>
      <c r="N246" t="s">
        <v>637</v>
      </c>
      <c r="O246" t="s">
        <v>646</v>
      </c>
      <c r="P246" t="s">
        <v>26</v>
      </c>
      <c r="Q246" t="s">
        <v>647</v>
      </c>
      <c r="R246" t="s">
        <v>638</v>
      </c>
      <c r="S246" t="s">
        <v>637</v>
      </c>
      <c r="T246" t="s">
        <v>5296</v>
      </c>
    </row>
    <row r="247" spans="1:20" x14ac:dyDescent="0.25">
      <c r="A247" t="s">
        <v>239</v>
      </c>
      <c r="B247" t="s">
        <v>2799</v>
      </c>
      <c r="C247">
        <v>103.55</v>
      </c>
      <c r="D247">
        <v>1</v>
      </c>
      <c r="E247" t="s">
        <v>5297</v>
      </c>
      <c r="F247">
        <v>149.05000000000001</v>
      </c>
      <c r="G247">
        <v>45.5</v>
      </c>
      <c r="H247" t="s">
        <v>645</v>
      </c>
      <c r="I247" t="s">
        <v>5298</v>
      </c>
      <c r="J247" t="s">
        <v>5299</v>
      </c>
      <c r="K247" t="s">
        <v>5300</v>
      </c>
      <c r="L247" t="s">
        <v>5301</v>
      </c>
      <c r="M247" t="s">
        <v>5302</v>
      </c>
      <c r="N247" t="s">
        <v>637</v>
      </c>
      <c r="O247" t="s">
        <v>664</v>
      </c>
      <c r="P247" t="s">
        <v>23</v>
      </c>
      <c r="Q247" t="s">
        <v>665</v>
      </c>
      <c r="R247" t="s">
        <v>638</v>
      </c>
      <c r="S247" t="s">
        <v>5303</v>
      </c>
      <c r="T247" t="s">
        <v>5302</v>
      </c>
    </row>
    <row r="248" spans="1:20" x14ac:dyDescent="0.25">
      <c r="A248" t="s">
        <v>22</v>
      </c>
      <c r="B248" t="s">
        <v>27</v>
      </c>
      <c r="C248">
        <v>66.333333333333329</v>
      </c>
      <c r="D248">
        <v>9</v>
      </c>
      <c r="E248" t="s">
        <v>5304</v>
      </c>
      <c r="F248">
        <v>591</v>
      </c>
      <c r="G248">
        <v>0</v>
      </c>
      <c r="H248" t="s">
        <v>636</v>
      </c>
      <c r="I248" t="s">
        <v>5305</v>
      </c>
      <c r="J248" t="s">
        <v>642</v>
      </c>
      <c r="K248" t="s">
        <v>637</v>
      </c>
      <c r="L248" t="s">
        <v>638</v>
      </c>
      <c r="M248" t="s">
        <v>5306</v>
      </c>
      <c r="N248" t="s">
        <v>637</v>
      </c>
      <c r="O248" t="s">
        <v>639</v>
      </c>
      <c r="P248" t="s">
        <v>5</v>
      </c>
      <c r="Q248" t="s">
        <v>640</v>
      </c>
      <c r="R248" t="s">
        <v>638</v>
      </c>
      <c r="S248" t="s">
        <v>5307</v>
      </c>
      <c r="T248" t="s">
        <v>5306</v>
      </c>
    </row>
    <row r="249" spans="1:20" x14ac:dyDescent="0.25">
      <c r="A249" t="s">
        <v>147</v>
      </c>
      <c r="B249" t="s">
        <v>148</v>
      </c>
      <c r="C249">
        <v>50</v>
      </c>
      <c r="D249">
        <v>6</v>
      </c>
      <c r="E249" t="s">
        <v>5308</v>
      </c>
      <c r="F249">
        <v>204</v>
      </c>
      <c r="G249">
        <v>4</v>
      </c>
      <c r="H249" t="s">
        <v>636</v>
      </c>
      <c r="I249" t="s">
        <v>5309</v>
      </c>
      <c r="J249" t="s">
        <v>5310</v>
      </c>
      <c r="K249" t="s">
        <v>637</v>
      </c>
      <c r="L249" t="s">
        <v>638</v>
      </c>
      <c r="M249" t="s">
        <v>5311</v>
      </c>
      <c r="N249" t="s">
        <v>637</v>
      </c>
      <c r="O249" t="s">
        <v>639</v>
      </c>
      <c r="P249" t="s">
        <v>5</v>
      </c>
      <c r="Q249" t="s">
        <v>640</v>
      </c>
      <c r="R249" t="s">
        <v>638</v>
      </c>
      <c r="S249" t="s">
        <v>637</v>
      </c>
      <c r="T249" t="s">
        <v>5311</v>
      </c>
    </row>
    <row r="250" spans="1:20" x14ac:dyDescent="0.25">
      <c r="A250" t="s">
        <v>18</v>
      </c>
      <c r="B250" t="s">
        <v>19</v>
      </c>
      <c r="C250">
        <v>66.666666666666671</v>
      </c>
      <c r="D250">
        <v>3</v>
      </c>
      <c r="E250" t="s">
        <v>5312</v>
      </c>
      <c r="F250">
        <v>188</v>
      </c>
      <c r="G250">
        <v>38</v>
      </c>
      <c r="H250" t="s">
        <v>636</v>
      </c>
      <c r="I250" t="s">
        <v>638</v>
      </c>
      <c r="J250" t="s">
        <v>638</v>
      </c>
      <c r="K250" t="s">
        <v>637</v>
      </c>
      <c r="L250" t="s">
        <v>638</v>
      </c>
      <c r="M250" t="s">
        <v>637</v>
      </c>
      <c r="N250" t="s">
        <v>637</v>
      </c>
      <c r="O250" t="s">
        <v>2891</v>
      </c>
      <c r="P250" t="s">
        <v>5</v>
      </c>
      <c r="Q250" t="s">
        <v>637</v>
      </c>
      <c r="R250" t="s">
        <v>638</v>
      </c>
      <c r="S250" t="s">
        <v>637</v>
      </c>
      <c r="T250" t="s">
        <v>5313</v>
      </c>
    </row>
    <row r="251" spans="1:20" x14ac:dyDescent="0.25">
      <c r="A251" t="s">
        <v>147</v>
      </c>
      <c r="B251" t="s">
        <v>148</v>
      </c>
      <c r="C251">
        <v>50</v>
      </c>
      <c r="D251">
        <v>6</v>
      </c>
      <c r="E251" t="s">
        <v>5314</v>
      </c>
      <c r="F251">
        <v>560.89</v>
      </c>
      <c r="G251">
        <v>0</v>
      </c>
      <c r="H251" t="s">
        <v>636</v>
      </c>
      <c r="I251" t="s">
        <v>5315</v>
      </c>
      <c r="J251" t="s">
        <v>2020</v>
      </c>
      <c r="K251" t="s">
        <v>637</v>
      </c>
      <c r="L251" t="s">
        <v>638</v>
      </c>
      <c r="M251" t="s">
        <v>5313</v>
      </c>
      <c r="N251" t="s">
        <v>637</v>
      </c>
      <c r="O251" t="s">
        <v>643</v>
      </c>
      <c r="P251" t="s">
        <v>5</v>
      </c>
      <c r="Q251" t="s">
        <v>644</v>
      </c>
      <c r="R251" t="s">
        <v>5316</v>
      </c>
      <c r="S251" t="s">
        <v>5317</v>
      </c>
      <c r="T251" t="s">
        <v>5313</v>
      </c>
    </row>
    <row r="252" spans="1:20" x14ac:dyDescent="0.25">
      <c r="A252" t="s">
        <v>147</v>
      </c>
      <c r="B252" t="s">
        <v>148</v>
      </c>
      <c r="C252">
        <v>50</v>
      </c>
      <c r="D252">
        <v>12</v>
      </c>
      <c r="E252" t="s">
        <v>5314</v>
      </c>
      <c r="F252">
        <v>560.89</v>
      </c>
      <c r="G252">
        <v>0</v>
      </c>
      <c r="H252" t="s">
        <v>636</v>
      </c>
      <c r="I252" t="s">
        <v>5315</v>
      </c>
      <c r="J252" t="s">
        <v>2020</v>
      </c>
      <c r="K252" t="s">
        <v>637</v>
      </c>
      <c r="L252" t="s">
        <v>638</v>
      </c>
      <c r="M252" t="s">
        <v>5313</v>
      </c>
      <c r="N252" t="s">
        <v>637</v>
      </c>
      <c r="O252" t="s">
        <v>643</v>
      </c>
      <c r="P252" t="s">
        <v>5</v>
      </c>
      <c r="Q252" t="s">
        <v>644</v>
      </c>
      <c r="R252" t="s">
        <v>5316</v>
      </c>
      <c r="S252" t="s">
        <v>5317</v>
      </c>
      <c r="T252" t="s">
        <v>5313</v>
      </c>
    </row>
    <row r="253" spans="1:20" x14ac:dyDescent="0.25">
      <c r="A253" t="s">
        <v>147</v>
      </c>
      <c r="B253" t="s">
        <v>148</v>
      </c>
      <c r="C253">
        <v>33.333333333333336</v>
      </c>
      <c r="D253">
        <v>3</v>
      </c>
      <c r="E253" t="s">
        <v>5318</v>
      </c>
      <c r="F253">
        <v>249</v>
      </c>
      <c r="G253">
        <v>0</v>
      </c>
      <c r="H253" t="s">
        <v>645</v>
      </c>
      <c r="I253" t="s">
        <v>3916</v>
      </c>
      <c r="J253" t="s">
        <v>5319</v>
      </c>
      <c r="K253" t="s">
        <v>5320</v>
      </c>
      <c r="L253" t="s">
        <v>730</v>
      </c>
      <c r="M253" t="s">
        <v>5321</v>
      </c>
      <c r="N253" t="s">
        <v>637</v>
      </c>
      <c r="O253" t="s">
        <v>646</v>
      </c>
      <c r="P253" t="s">
        <v>26</v>
      </c>
      <c r="Q253" t="s">
        <v>647</v>
      </c>
      <c r="R253" t="s">
        <v>638</v>
      </c>
      <c r="S253" t="s">
        <v>637</v>
      </c>
      <c r="T253" t="s">
        <v>5322</v>
      </c>
    </row>
    <row r="254" spans="1:20" x14ac:dyDescent="0.25">
      <c r="A254" t="s">
        <v>18</v>
      </c>
      <c r="B254" t="s">
        <v>19</v>
      </c>
      <c r="C254">
        <v>66.666666666666671</v>
      </c>
      <c r="D254">
        <v>3</v>
      </c>
      <c r="E254" t="s">
        <v>5318</v>
      </c>
      <c r="F254">
        <v>249</v>
      </c>
      <c r="G254">
        <v>0</v>
      </c>
      <c r="H254" t="s">
        <v>645</v>
      </c>
      <c r="I254" t="s">
        <v>3916</v>
      </c>
      <c r="J254" t="s">
        <v>5319</v>
      </c>
      <c r="K254" t="s">
        <v>5320</v>
      </c>
      <c r="L254" t="s">
        <v>730</v>
      </c>
      <c r="M254" t="s">
        <v>5321</v>
      </c>
      <c r="N254" t="s">
        <v>637</v>
      </c>
      <c r="O254" t="s">
        <v>646</v>
      </c>
      <c r="P254" t="s">
        <v>26</v>
      </c>
      <c r="Q254" t="s">
        <v>647</v>
      </c>
      <c r="R254" t="s">
        <v>638</v>
      </c>
      <c r="S254" t="s">
        <v>637</v>
      </c>
      <c r="T254" t="s">
        <v>5322</v>
      </c>
    </row>
    <row r="255" spans="1:20" x14ac:dyDescent="0.25">
      <c r="A255" t="s">
        <v>241</v>
      </c>
      <c r="B255" t="s">
        <v>247</v>
      </c>
      <c r="C255">
        <v>159</v>
      </c>
      <c r="D255">
        <v>1</v>
      </c>
      <c r="E255" t="s">
        <v>5323</v>
      </c>
      <c r="F255">
        <v>491</v>
      </c>
      <c r="G255">
        <v>54</v>
      </c>
      <c r="H255" t="s">
        <v>645</v>
      </c>
      <c r="I255" t="s">
        <v>5324</v>
      </c>
      <c r="J255" t="s">
        <v>5325</v>
      </c>
      <c r="K255" t="s">
        <v>5326</v>
      </c>
      <c r="L255" t="s">
        <v>765</v>
      </c>
      <c r="M255" t="s">
        <v>5327</v>
      </c>
      <c r="N255" t="s">
        <v>637</v>
      </c>
      <c r="O255" t="s">
        <v>646</v>
      </c>
      <c r="P255" t="s">
        <v>26</v>
      </c>
      <c r="Q255" t="s">
        <v>647</v>
      </c>
      <c r="R255" t="s">
        <v>638</v>
      </c>
      <c r="S255" t="s">
        <v>5328</v>
      </c>
      <c r="T255" t="s">
        <v>5327</v>
      </c>
    </row>
    <row r="256" spans="1:20" x14ac:dyDescent="0.25">
      <c r="A256" t="s">
        <v>240</v>
      </c>
      <c r="B256" t="s">
        <v>246</v>
      </c>
      <c r="C256">
        <v>139</v>
      </c>
      <c r="D256">
        <v>1</v>
      </c>
      <c r="E256" t="s">
        <v>5323</v>
      </c>
      <c r="F256">
        <v>491</v>
      </c>
      <c r="G256">
        <v>54</v>
      </c>
      <c r="H256" t="s">
        <v>645</v>
      </c>
      <c r="I256" t="s">
        <v>5324</v>
      </c>
      <c r="J256" t="s">
        <v>5325</v>
      </c>
      <c r="K256" t="s">
        <v>5326</v>
      </c>
      <c r="L256" t="s">
        <v>765</v>
      </c>
      <c r="M256" t="s">
        <v>5327</v>
      </c>
      <c r="N256" t="s">
        <v>637</v>
      </c>
      <c r="O256" t="s">
        <v>646</v>
      </c>
      <c r="P256" t="s">
        <v>26</v>
      </c>
      <c r="Q256" t="s">
        <v>647</v>
      </c>
      <c r="R256" t="s">
        <v>638</v>
      </c>
      <c r="S256" t="s">
        <v>5328</v>
      </c>
      <c r="T256" t="s">
        <v>5327</v>
      </c>
    </row>
    <row r="257" spans="1:20" x14ac:dyDescent="0.25">
      <c r="A257" t="s">
        <v>239</v>
      </c>
      <c r="B257" t="s">
        <v>245</v>
      </c>
      <c r="C257">
        <v>139</v>
      </c>
      <c r="D257">
        <v>1</v>
      </c>
      <c r="E257" t="s">
        <v>5323</v>
      </c>
      <c r="F257">
        <v>491</v>
      </c>
      <c r="G257">
        <v>54</v>
      </c>
      <c r="H257" t="s">
        <v>645</v>
      </c>
      <c r="I257" t="s">
        <v>5324</v>
      </c>
      <c r="J257" t="s">
        <v>5325</v>
      </c>
      <c r="K257" t="s">
        <v>5326</v>
      </c>
      <c r="L257" t="s">
        <v>765</v>
      </c>
      <c r="M257" t="s">
        <v>5327</v>
      </c>
      <c r="N257" t="s">
        <v>637</v>
      </c>
      <c r="O257" t="s">
        <v>646</v>
      </c>
      <c r="P257" t="s">
        <v>26</v>
      </c>
      <c r="Q257" t="s">
        <v>647</v>
      </c>
      <c r="R257" t="s">
        <v>638</v>
      </c>
      <c r="S257" t="s">
        <v>5328</v>
      </c>
      <c r="T257" t="s">
        <v>5327</v>
      </c>
    </row>
    <row r="258" spans="1:20" x14ac:dyDescent="0.25">
      <c r="A258" t="s">
        <v>147</v>
      </c>
      <c r="B258" t="s">
        <v>148</v>
      </c>
      <c r="C258">
        <v>50</v>
      </c>
      <c r="D258">
        <v>6</v>
      </c>
      <c r="E258" t="s">
        <v>5329</v>
      </c>
      <c r="F258">
        <v>200</v>
      </c>
      <c r="G258">
        <v>0</v>
      </c>
      <c r="H258" t="s">
        <v>636</v>
      </c>
      <c r="I258" t="s">
        <v>5330</v>
      </c>
      <c r="J258" t="s">
        <v>675</v>
      </c>
      <c r="K258" t="s">
        <v>637</v>
      </c>
      <c r="L258" t="s">
        <v>638</v>
      </c>
      <c r="M258" t="s">
        <v>5331</v>
      </c>
      <c r="N258" t="s">
        <v>637</v>
      </c>
      <c r="O258" t="s">
        <v>639</v>
      </c>
      <c r="P258" t="s">
        <v>5</v>
      </c>
      <c r="Q258" t="s">
        <v>640</v>
      </c>
      <c r="R258" t="s">
        <v>638</v>
      </c>
      <c r="S258" t="s">
        <v>637</v>
      </c>
      <c r="T258" t="s">
        <v>5331</v>
      </c>
    </row>
    <row r="259" spans="1:20" x14ac:dyDescent="0.25">
      <c r="A259" t="s">
        <v>22</v>
      </c>
      <c r="B259" t="s">
        <v>27</v>
      </c>
      <c r="C259">
        <v>66.333333333333329</v>
      </c>
      <c r="D259">
        <v>3</v>
      </c>
      <c r="E259" t="s">
        <v>5332</v>
      </c>
      <c r="F259">
        <v>197</v>
      </c>
      <c r="G259">
        <v>0</v>
      </c>
      <c r="H259" t="s">
        <v>636</v>
      </c>
      <c r="I259" t="s">
        <v>5333</v>
      </c>
      <c r="J259" t="s">
        <v>689</v>
      </c>
      <c r="K259" t="s">
        <v>637</v>
      </c>
      <c r="L259" t="s">
        <v>638</v>
      </c>
      <c r="M259" t="s">
        <v>5334</v>
      </c>
      <c r="N259" t="s">
        <v>637</v>
      </c>
      <c r="O259" t="s">
        <v>643</v>
      </c>
      <c r="P259" t="s">
        <v>5</v>
      </c>
      <c r="Q259" t="s">
        <v>644</v>
      </c>
      <c r="R259" t="s">
        <v>638</v>
      </c>
      <c r="S259" t="s">
        <v>5335</v>
      </c>
      <c r="T259" t="s">
        <v>5336</v>
      </c>
    </row>
    <row r="260" spans="1:20" x14ac:dyDescent="0.25">
      <c r="A260" t="s">
        <v>99</v>
      </c>
      <c r="B260" t="s">
        <v>100</v>
      </c>
      <c r="C260">
        <v>10</v>
      </c>
      <c r="D260">
        <v>20</v>
      </c>
      <c r="E260" t="s">
        <v>5337</v>
      </c>
      <c r="F260">
        <v>222</v>
      </c>
      <c r="G260">
        <v>0</v>
      </c>
      <c r="H260" t="s">
        <v>645</v>
      </c>
      <c r="I260" t="s">
        <v>5338</v>
      </c>
      <c r="J260" t="s">
        <v>5339</v>
      </c>
      <c r="K260" t="s">
        <v>5340</v>
      </c>
      <c r="L260" t="s">
        <v>3883</v>
      </c>
      <c r="M260" t="s">
        <v>5341</v>
      </c>
      <c r="N260" t="s">
        <v>637</v>
      </c>
      <c r="O260" t="s">
        <v>646</v>
      </c>
      <c r="P260" t="s">
        <v>26</v>
      </c>
      <c r="Q260" t="s">
        <v>647</v>
      </c>
      <c r="R260" t="s">
        <v>638</v>
      </c>
      <c r="S260" t="s">
        <v>637</v>
      </c>
      <c r="T260" t="s">
        <v>5341</v>
      </c>
    </row>
    <row r="261" spans="1:20" x14ac:dyDescent="0.25">
      <c r="A261" t="s">
        <v>147</v>
      </c>
      <c r="B261" t="s">
        <v>148</v>
      </c>
      <c r="C261">
        <v>50</v>
      </c>
      <c r="D261">
        <v>6</v>
      </c>
      <c r="E261" t="s">
        <v>5342</v>
      </c>
      <c r="F261">
        <v>200</v>
      </c>
      <c r="G261">
        <v>0</v>
      </c>
      <c r="H261" t="s">
        <v>636</v>
      </c>
      <c r="I261" t="s">
        <v>5343</v>
      </c>
      <c r="J261" t="s">
        <v>681</v>
      </c>
      <c r="K261" t="s">
        <v>637</v>
      </c>
      <c r="L261" t="s">
        <v>638</v>
      </c>
      <c r="M261" t="s">
        <v>5344</v>
      </c>
      <c r="N261" t="s">
        <v>637</v>
      </c>
      <c r="O261" t="s">
        <v>639</v>
      </c>
      <c r="P261" t="s">
        <v>5</v>
      </c>
      <c r="Q261" t="s">
        <v>640</v>
      </c>
      <c r="R261" t="s">
        <v>638</v>
      </c>
      <c r="S261" t="s">
        <v>637</v>
      </c>
      <c r="T261" t="s">
        <v>5344</v>
      </c>
    </row>
    <row r="262" spans="1:20" x14ac:dyDescent="0.25">
      <c r="A262" t="s">
        <v>239</v>
      </c>
      <c r="B262" t="s">
        <v>2799</v>
      </c>
      <c r="C262">
        <v>109</v>
      </c>
      <c r="D262">
        <v>1</v>
      </c>
      <c r="E262" t="s">
        <v>5345</v>
      </c>
      <c r="F262">
        <v>109</v>
      </c>
      <c r="G262">
        <v>0</v>
      </c>
      <c r="H262" t="s">
        <v>645</v>
      </c>
      <c r="I262" t="s">
        <v>5346</v>
      </c>
      <c r="J262" t="s">
        <v>5347</v>
      </c>
      <c r="K262" t="s">
        <v>5348</v>
      </c>
      <c r="L262" t="s">
        <v>5349</v>
      </c>
      <c r="M262" t="s">
        <v>5350</v>
      </c>
      <c r="N262" t="s">
        <v>637</v>
      </c>
      <c r="O262" t="s">
        <v>664</v>
      </c>
      <c r="P262" t="s">
        <v>23</v>
      </c>
      <c r="Q262" t="s">
        <v>665</v>
      </c>
      <c r="R262" t="s">
        <v>638</v>
      </c>
      <c r="S262" t="s">
        <v>5351</v>
      </c>
      <c r="T262" t="s">
        <v>5350</v>
      </c>
    </row>
    <row r="263" spans="1:20" x14ac:dyDescent="0.25">
      <c r="A263" t="s">
        <v>147</v>
      </c>
      <c r="B263" t="s">
        <v>148</v>
      </c>
      <c r="C263">
        <v>50</v>
      </c>
      <c r="D263">
        <v>6</v>
      </c>
      <c r="E263" t="s">
        <v>5352</v>
      </c>
      <c r="F263">
        <v>200</v>
      </c>
      <c r="G263">
        <v>0</v>
      </c>
      <c r="H263" t="s">
        <v>636</v>
      </c>
      <c r="I263" t="s">
        <v>5353</v>
      </c>
      <c r="J263" t="s">
        <v>682</v>
      </c>
      <c r="K263" t="s">
        <v>637</v>
      </c>
      <c r="L263" t="s">
        <v>638</v>
      </c>
      <c r="M263" t="s">
        <v>5354</v>
      </c>
      <c r="N263" t="s">
        <v>637</v>
      </c>
      <c r="O263" t="s">
        <v>639</v>
      </c>
      <c r="P263" t="s">
        <v>5</v>
      </c>
      <c r="Q263" t="s">
        <v>640</v>
      </c>
      <c r="R263" t="s">
        <v>638</v>
      </c>
      <c r="S263" t="s">
        <v>637</v>
      </c>
      <c r="T263" t="s">
        <v>5354</v>
      </c>
    </row>
    <row r="264" spans="1:20" x14ac:dyDescent="0.25">
      <c r="A264" t="s">
        <v>516</v>
      </c>
      <c r="B264" t="s">
        <v>120</v>
      </c>
      <c r="C264">
        <v>71</v>
      </c>
      <c r="D264">
        <v>1</v>
      </c>
      <c r="E264" t="s">
        <v>5355</v>
      </c>
      <c r="F264">
        <v>131</v>
      </c>
      <c r="G264">
        <v>60</v>
      </c>
      <c r="H264" t="s">
        <v>645</v>
      </c>
      <c r="I264" t="s">
        <v>5356</v>
      </c>
      <c r="J264" t="s">
        <v>5357</v>
      </c>
      <c r="K264" t="s">
        <v>3703</v>
      </c>
      <c r="L264" t="s">
        <v>2261</v>
      </c>
      <c r="M264" t="s">
        <v>5350</v>
      </c>
      <c r="N264" t="s">
        <v>637</v>
      </c>
      <c r="O264" t="s">
        <v>646</v>
      </c>
      <c r="P264" t="s">
        <v>26</v>
      </c>
      <c r="Q264" t="s">
        <v>647</v>
      </c>
      <c r="R264" t="s">
        <v>638</v>
      </c>
      <c r="S264" t="s">
        <v>5358</v>
      </c>
      <c r="T264" t="s">
        <v>5359</v>
      </c>
    </row>
    <row r="265" spans="1:20" x14ac:dyDescent="0.25">
      <c r="A265" t="s">
        <v>241</v>
      </c>
      <c r="B265" t="s">
        <v>247</v>
      </c>
      <c r="C265">
        <v>159</v>
      </c>
      <c r="D265">
        <v>2</v>
      </c>
      <c r="E265" t="s">
        <v>5360</v>
      </c>
      <c r="F265">
        <v>253.78</v>
      </c>
      <c r="G265">
        <v>19</v>
      </c>
      <c r="H265" t="s">
        <v>636</v>
      </c>
      <c r="I265" t="s">
        <v>5361</v>
      </c>
      <c r="J265" t="s">
        <v>686</v>
      </c>
      <c r="K265" t="s">
        <v>637</v>
      </c>
      <c r="L265" t="s">
        <v>638</v>
      </c>
      <c r="M265" t="s">
        <v>5362</v>
      </c>
      <c r="N265" t="s">
        <v>637</v>
      </c>
      <c r="O265" t="s">
        <v>639</v>
      </c>
      <c r="P265" t="s">
        <v>5</v>
      </c>
      <c r="Q265" t="s">
        <v>640</v>
      </c>
      <c r="R265" t="s">
        <v>638</v>
      </c>
      <c r="S265" t="s">
        <v>5363</v>
      </c>
      <c r="T265" t="s">
        <v>5362</v>
      </c>
    </row>
    <row r="266" spans="1:20" x14ac:dyDescent="0.25">
      <c r="A266" t="s">
        <v>147</v>
      </c>
      <c r="B266" t="s">
        <v>148</v>
      </c>
      <c r="C266">
        <v>50</v>
      </c>
      <c r="D266">
        <v>6</v>
      </c>
      <c r="E266" t="s">
        <v>5364</v>
      </c>
      <c r="F266">
        <v>200</v>
      </c>
      <c r="G266">
        <v>0</v>
      </c>
      <c r="H266" t="s">
        <v>636</v>
      </c>
      <c r="I266" t="s">
        <v>5365</v>
      </c>
      <c r="J266" t="s">
        <v>648</v>
      </c>
      <c r="K266" t="s">
        <v>637</v>
      </c>
      <c r="L266" t="s">
        <v>638</v>
      </c>
      <c r="M266" t="s">
        <v>5366</v>
      </c>
      <c r="N266" t="s">
        <v>637</v>
      </c>
      <c r="O266" t="s">
        <v>639</v>
      </c>
      <c r="P266" t="s">
        <v>5</v>
      </c>
      <c r="Q266" t="s">
        <v>640</v>
      </c>
      <c r="R266" t="s">
        <v>638</v>
      </c>
      <c r="S266" t="s">
        <v>5367</v>
      </c>
      <c r="T266" t="s">
        <v>5368</v>
      </c>
    </row>
    <row r="267" spans="1:20" x14ac:dyDescent="0.25">
      <c r="A267" t="s">
        <v>147</v>
      </c>
      <c r="B267" t="s">
        <v>148</v>
      </c>
      <c r="C267">
        <v>50</v>
      </c>
      <c r="D267">
        <v>6</v>
      </c>
      <c r="E267" t="s">
        <v>5369</v>
      </c>
      <c r="F267">
        <v>200</v>
      </c>
      <c r="G267">
        <v>0</v>
      </c>
      <c r="H267" t="s">
        <v>636</v>
      </c>
      <c r="I267" t="s">
        <v>5370</v>
      </c>
      <c r="J267" t="s">
        <v>686</v>
      </c>
      <c r="K267" t="s">
        <v>637</v>
      </c>
      <c r="L267" t="s">
        <v>638</v>
      </c>
      <c r="M267" t="s">
        <v>5371</v>
      </c>
      <c r="N267" t="s">
        <v>637</v>
      </c>
      <c r="O267" t="s">
        <v>639</v>
      </c>
      <c r="P267" t="s">
        <v>5</v>
      </c>
      <c r="Q267" t="s">
        <v>640</v>
      </c>
      <c r="R267" t="s">
        <v>638</v>
      </c>
      <c r="S267" t="s">
        <v>5372</v>
      </c>
      <c r="T267" t="s">
        <v>5366</v>
      </c>
    </row>
    <row r="268" spans="1:20" x14ac:dyDescent="0.25">
      <c r="A268" t="s">
        <v>3</v>
      </c>
      <c r="B268" t="s">
        <v>4</v>
      </c>
      <c r="C268">
        <v>33.333333333333336</v>
      </c>
      <c r="D268">
        <v>3</v>
      </c>
      <c r="E268" t="s">
        <v>5373</v>
      </c>
      <c r="F268">
        <v>109</v>
      </c>
      <c r="G268">
        <v>0</v>
      </c>
      <c r="H268" t="s">
        <v>636</v>
      </c>
      <c r="I268" t="s">
        <v>5374</v>
      </c>
      <c r="J268" t="s">
        <v>2131</v>
      </c>
      <c r="K268" t="s">
        <v>637</v>
      </c>
      <c r="L268" t="s">
        <v>638</v>
      </c>
      <c r="M268" t="s">
        <v>5375</v>
      </c>
      <c r="N268" t="s">
        <v>637</v>
      </c>
      <c r="O268" t="s">
        <v>639</v>
      </c>
      <c r="P268" t="s">
        <v>5</v>
      </c>
      <c r="Q268" t="s">
        <v>640</v>
      </c>
      <c r="R268" t="s">
        <v>638</v>
      </c>
      <c r="S268" t="s">
        <v>5376</v>
      </c>
      <c r="T268" t="s">
        <v>5375</v>
      </c>
    </row>
    <row r="269" spans="1:20" x14ac:dyDescent="0.25">
      <c r="A269" t="s">
        <v>147</v>
      </c>
      <c r="B269" t="s">
        <v>148</v>
      </c>
      <c r="C269">
        <v>50</v>
      </c>
      <c r="D269">
        <v>6</v>
      </c>
      <c r="E269" t="s">
        <v>5377</v>
      </c>
      <c r="F269">
        <v>200</v>
      </c>
      <c r="G269">
        <v>0</v>
      </c>
      <c r="H269" t="s">
        <v>636</v>
      </c>
      <c r="I269" t="s">
        <v>5378</v>
      </c>
      <c r="J269" t="s">
        <v>686</v>
      </c>
      <c r="K269" t="s">
        <v>637</v>
      </c>
      <c r="L269" t="s">
        <v>638</v>
      </c>
      <c r="M269" t="s">
        <v>5379</v>
      </c>
      <c r="N269" t="s">
        <v>637</v>
      </c>
      <c r="O269" t="s">
        <v>639</v>
      </c>
      <c r="P269" t="s">
        <v>5</v>
      </c>
      <c r="Q269" t="s">
        <v>640</v>
      </c>
      <c r="R269" t="s">
        <v>638</v>
      </c>
      <c r="S269" t="s">
        <v>5380</v>
      </c>
      <c r="T269" t="s">
        <v>5379</v>
      </c>
    </row>
    <row r="270" spans="1:20" x14ac:dyDescent="0.25">
      <c r="A270" t="s">
        <v>139</v>
      </c>
      <c r="B270" t="s">
        <v>5381</v>
      </c>
      <c r="C270">
        <v>65</v>
      </c>
      <c r="D270">
        <v>10</v>
      </c>
      <c r="E270" t="s">
        <v>5382</v>
      </c>
      <c r="F270">
        <v>670</v>
      </c>
      <c r="G270">
        <v>20</v>
      </c>
      <c r="H270" t="s">
        <v>645</v>
      </c>
      <c r="I270" t="s">
        <v>5383</v>
      </c>
      <c r="J270" t="s">
        <v>5384</v>
      </c>
      <c r="K270" t="s">
        <v>5385</v>
      </c>
      <c r="L270" t="s">
        <v>5386</v>
      </c>
      <c r="M270" t="s">
        <v>5387</v>
      </c>
      <c r="N270" t="s">
        <v>3443</v>
      </c>
      <c r="O270" t="s">
        <v>691</v>
      </c>
      <c r="P270" t="s">
        <v>5388</v>
      </c>
      <c r="Q270" t="s">
        <v>693</v>
      </c>
      <c r="R270" t="s">
        <v>638</v>
      </c>
      <c r="S270" t="s">
        <v>637</v>
      </c>
      <c r="T270" t="s">
        <v>5379</v>
      </c>
    </row>
    <row r="271" spans="1:20" x14ac:dyDescent="0.25">
      <c r="A271" t="s">
        <v>22</v>
      </c>
      <c r="B271" t="s">
        <v>27</v>
      </c>
      <c r="C271">
        <v>66.333333333333329</v>
      </c>
      <c r="D271">
        <v>3</v>
      </c>
      <c r="E271" t="s">
        <v>5389</v>
      </c>
      <c r="F271">
        <v>197</v>
      </c>
      <c r="G271">
        <v>0</v>
      </c>
      <c r="H271" t="s">
        <v>636</v>
      </c>
      <c r="I271" t="s">
        <v>1757</v>
      </c>
      <c r="J271" t="s">
        <v>648</v>
      </c>
      <c r="K271" t="s">
        <v>637</v>
      </c>
      <c r="L271" t="s">
        <v>638</v>
      </c>
      <c r="M271" t="s">
        <v>5390</v>
      </c>
      <c r="N271" t="s">
        <v>637</v>
      </c>
      <c r="O271" t="s">
        <v>639</v>
      </c>
      <c r="P271" t="s">
        <v>5</v>
      </c>
      <c r="Q271" t="s">
        <v>640</v>
      </c>
      <c r="R271" t="s">
        <v>638</v>
      </c>
      <c r="S271" t="s">
        <v>5391</v>
      </c>
      <c r="T271" t="s">
        <v>5390</v>
      </c>
    </row>
    <row r="272" spans="1:20" x14ac:dyDescent="0.25">
      <c r="A272" t="s">
        <v>22</v>
      </c>
      <c r="B272" t="s">
        <v>27</v>
      </c>
      <c r="C272">
        <v>66.333333333333329</v>
      </c>
      <c r="D272">
        <v>6</v>
      </c>
      <c r="E272" t="s">
        <v>5392</v>
      </c>
      <c r="F272">
        <v>394</v>
      </c>
      <c r="G272">
        <v>0</v>
      </c>
      <c r="H272" t="s">
        <v>636</v>
      </c>
      <c r="I272" t="s">
        <v>839</v>
      </c>
      <c r="J272" t="s">
        <v>709</v>
      </c>
      <c r="K272" t="s">
        <v>637</v>
      </c>
      <c r="L272" t="s">
        <v>638</v>
      </c>
      <c r="M272" t="s">
        <v>5393</v>
      </c>
      <c r="N272" t="s">
        <v>637</v>
      </c>
      <c r="O272" t="s">
        <v>639</v>
      </c>
      <c r="P272" t="s">
        <v>5</v>
      </c>
      <c r="Q272" t="s">
        <v>640</v>
      </c>
      <c r="R272" t="s">
        <v>638</v>
      </c>
      <c r="S272" t="s">
        <v>5394</v>
      </c>
      <c r="T272" t="s">
        <v>5393</v>
      </c>
    </row>
    <row r="273" spans="1:20" x14ac:dyDescent="0.25">
      <c r="A273" t="s">
        <v>116</v>
      </c>
      <c r="B273" t="s">
        <v>117</v>
      </c>
      <c r="C273">
        <v>12</v>
      </c>
      <c r="D273">
        <v>20</v>
      </c>
      <c r="E273" t="s">
        <v>5395</v>
      </c>
      <c r="F273">
        <v>280</v>
      </c>
      <c r="G273">
        <v>0</v>
      </c>
      <c r="H273" t="s">
        <v>645</v>
      </c>
      <c r="I273" t="s">
        <v>5396</v>
      </c>
      <c r="J273" t="s">
        <v>5397</v>
      </c>
      <c r="K273" t="s">
        <v>736</v>
      </c>
      <c r="L273" t="s">
        <v>2087</v>
      </c>
      <c r="M273" t="s">
        <v>5398</v>
      </c>
      <c r="N273" t="s">
        <v>637</v>
      </c>
      <c r="O273" t="s">
        <v>646</v>
      </c>
      <c r="P273" t="s">
        <v>26</v>
      </c>
      <c r="Q273" t="s">
        <v>647</v>
      </c>
      <c r="R273" t="s">
        <v>638</v>
      </c>
      <c r="S273" t="s">
        <v>5399</v>
      </c>
      <c r="T273" t="s">
        <v>5400</v>
      </c>
    </row>
    <row r="274" spans="1:20" x14ac:dyDescent="0.25">
      <c r="A274" t="s">
        <v>241</v>
      </c>
      <c r="B274" t="s">
        <v>247</v>
      </c>
      <c r="C274">
        <v>159</v>
      </c>
      <c r="D274">
        <v>1</v>
      </c>
      <c r="E274" t="s">
        <v>5401</v>
      </c>
      <c r="F274">
        <v>270.27</v>
      </c>
      <c r="G274">
        <v>0</v>
      </c>
      <c r="H274" t="s">
        <v>636</v>
      </c>
      <c r="I274" t="s">
        <v>5402</v>
      </c>
      <c r="J274" t="s">
        <v>2080</v>
      </c>
      <c r="K274" t="s">
        <v>637</v>
      </c>
      <c r="L274" t="s">
        <v>638</v>
      </c>
      <c r="M274" t="s">
        <v>5403</v>
      </c>
      <c r="N274" t="s">
        <v>637</v>
      </c>
      <c r="O274" t="s">
        <v>643</v>
      </c>
      <c r="P274" t="s">
        <v>5</v>
      </c>
      <c r="Q274" t="s">
        <v>644</v>
      </c>
      <c r="R274" t="s">
        <v>638</v>
      </c>
      <c r="S274" t="s">
        <v>5404</v>
      </c>
      <c r="T274" t="s">
        <v>5403</v>
      </c>
    </row>
    <row r="275" spans="1:20" x14ac:dyDescent="0.25">
      <c r="A275" t="s">
        <v>239</v>
      </c>
      <c r="B275" t="s">
        <v>245</v>
      </c>
      <c r="C275">
        <v>159</v>
      </c>
      <c r="D275">
        <v>2</v>
      </c>
      <c r="E275" t="s">
        <v>5401</v>
      </c>
      <c r="F275">
        <v>270.27</v>
      </c>
      <c r="G275">
        <v>0</v>
      </c>
      <c r="H275" t="s">
        <v>636</v>
      </c>
      <c r="I275" t="s">
        <v>5402</v>
      </c>
      <c r="J275" t="s">
        <v>2080</v>
      </c>
      <c r="K275" t="s">
        <v>637</v>
      </c>
      <c r="L275" t="s">
        <v>638</v>
      </c>
      <c r="M275" t="s">
        <v>5403</v>
      </c>
      <c r="N275" t="s">
        <v>637</v>
      </c>
      <c r="O275" t="s">
        <v>643</v>
      </c>
      <c r="P275" t="s">
        <v>5</v>
      </c>
      <c r="Q275" t="s">
        <v>644</v>
      </c>
      <c r="R275" t="s">
        <v>638</v>
      </c>
      <c r="S275" t="s">
        <v>5404</v>
      </c>
      <c r="T275" t="s">
        <v>5403</v>
      </c>
    </row>
    <row r="276" spans="1:20" x14ac:dyDescent="0.25">
      <c r="A276" t="s">
        <v>147</v>
      </c>
      <c r="B276" t="s">
        <v>148</v>
      </c>
      <c r="C276">
        <v>50</v>
      </c>
      <c r="D276">
        <v>6</v>
      </c>
      <c r="E276" t="s">
        <v>5405</v>
      </c>
      <c r="F276">
        <v>200</v>
      </c>
      <c r="G276">
        <v>0</v>
      </c>
      <c r="H276" t="s">
        <v>636</v>
      </c>
      <c r="I276" t="s">
        <v>638</v>
      </c>
      <c r="J276" t="s">
        <v>638</v>
      </c>
      <c r="K276" t="s">
        <v>637</v>
      </c>
      <c r="L276" t="s">
        <v>638</v>
      </c>
      <c r="M276" t="s">
        <v>637</v>
      </c>
      <c r="N276" t="s">
        <v>637</v>
      </c>
      <c r="O276" t="s">
        <v>2891</v>
      </c>
      <c r="P276" t="s">
        <v>5</v>
      </c>
      <c r="Q276" t="s">
        <v>637</v>
      </c>
      <c r="R276" t="s">
        <v>638</v>
      </c>
      <c r="S276" t="s">
        <v>637</v>
      </c>
      <c r="T276" t="s">
        <v>5406</v>
      </c>
    </row>
    <row r="277" spans="1:20" x14ac:dyDescent="0.25">
      <c r="A277" t="s">
        <v>516</v>
      </c>
      <c r="B277" t="s">
        <v>120</v>
      </c>
      <c r="C277">
        <v>71</v>
      </c>
      <c r="D277">
        <v>1</v>
      </c>
      <c r="E277" t="s">
        <v>5407</v>
      </c>
      <c r="F277">
        <v>108</v>
      </c>
      <c r="G277">
        <v>37</v>
      </c>
      <c r="H277" t="s">
        <v>645</v>
      </c>
      <c r="I277" t="s">
        <v>5408</v>
      </c>
      <c r="J277" t="s">
        <v>5409</v>
      </c>
      <c r="K277" t="s">
        <v>659</v>
      </c>
      <c r="L277" t="s">
        <v>731</v>
      </c>
      <c r="M277" t="s">
        <v>5410</v>
      </c>
      <c r="N277" t="s">
        <v>637</v>
      </c>
      <c r="O277" t="s">
        <v>646</v>
      </c>
      <c r="P277" t="s">
        <v>26</v>
      </c>
      <c r="Q277" t="s">
        <v>647</v>
      </c>
      <c r="R277" t="s">
        <v>638</v>
      </c>
      <c r="S277" t="s">
        <v>5411</v>
      </c>
      <c r="T277" t="s">
        <v>5387</v>
      </c>
    </row>
    <row r="278" spans="1:20" x14ac:dyDescent="0.25">
      <c r="A278" t="s">
        <v>147</v>
      </c>
      <c r="B278" t="s">
        <v>148</v>
      </c>
      <c r="C278">
        <v>50</v>
      </c>
      <c r="D278">
        <v>6</v>
      </c>
      <c r="E278" t="s">
        <v>5412</v>
      </c>
      <c r="F278">
        <v>200</v>
      </c>
      <c r="G278">
        <v>0</v>
      </c>
      <c r="H278" t="s">
        <v>636</v>
      </c>
      <c r="I278" t="s">
        <v>5413</v>
      </c>
      <c r="J278" t="s">
        <v>5229</v>
      </c>
      <c r="K278" t="s">
        <v>637</v>
      </c>
      <c r="L278" t="s">
        <v>638</v>
      </c>
      <c r="M278" t="s">
        <v>5387</v>
      </c>
      <c r="N278" t="s">
        <v>637</v>
      </c>
      <c r="O278" t="s">
        <v>639</v>
      </c>
      <c r="P278" t="s">
        <v>5</v>
      </c>
      <c r="Q278" t="s">
        <v>640</v>
      </c>
      <c r="R278" t="s">
        <v>638</v>
      </c>
      <c r="S278" t="s">
        <v>5414</v>
      </c>
      <c r="T278" t="s">
        <v>5387</v>
      </c>
    </row>
    <row r="279" spans="1:20" x14ac:dyDescent="0.25">
      <c r="A279" t="s">
        <v>147</v>
      </c>
      <c r="B279" t="s">
        <v>148</v>
      </c>
      <c r="C279">
        <v>65</v>
      </c>
      <c r="D279">
        <v>9</v>
      </c>
      <c r="E279" t="s">
        <v>5415</v>
      </c>
      <c r="F279">
        <v>272.08999999999997</v>
      </c>
      <c r="G279">
        <v>0</v>
      </c>
      <c r="H279" t="s">
        <v>636</v>
      </c>
      <c r="I279" t="s">
        <v>5416</v>
      </c>
      <c r="J279" t="s">
        <v>686</v>
      </c>
      <c r="K279" t="s">
        <v>637</v>
      </c>
      <c r="L279" t="s">
        <v>638</v>
      </c>
      <c r="M279" t="s">
        <v>5417</v>
      </c>
      <c r="N279" t="s">
        <v>637</v>
      </c>
      <c r="O279" t="s">
        <v>639</v>
      </c>
      <c r="P279" t="s">
        <v>5</v>
      </c>
      <c r="Q279" t="s">
        <v>640</v>
      </c>
      <c r="R279" t="s">
        <v>638</v>
      </c>
      <c r="S279" t="s">
        <v>5418</v>
      </c>
      <c r="T279" t="s">
        <v>5417</v>
      </c>
    </row>
    <row r="280" spans="1:20" x14ac:dyDescent="0.25">
      <c r="A280" t="s">
        <v>147</v>
      </c>
      <c r="B280" t="s">
        <v>148</v>
      </c>
      <c r="C280">
        <v>50</v>
      </c>
      <c r="D280">
        <v>6</v>
      </c>
      <c r="E280" t="s">
        <v>5419</v>
      </c>
      <c r="F280">
        <v>200</v>
      </c>
      <c r="G280">
        <v>0</v>
      </c>
      <c r="H280" t="s">
        <v>636</v>
      </c>
      <c r="I280" t="s">
        <v>5420</v>
      </c>
      <c r="J280" t="s">
        <v>678</v>
      </c>
      <c r="K280" t="s">
        <v>637</v>
      </c>
      <c r="L280" t="s">
        <v>638</v>
      </c>
      <c r="M280" t="s">
        <v>5421</v>
      </c>
      <c r="N280" t="s">
        <v>637</v>
      </c>
      <c r="O280" t="s">
        <v>639</v>
      </c>
      <c r="P280" t="s">
        <v>5</v>
      </c>
      <c r="Q280" t="s">
        <v>640</v>
      </c>
      <c r="R280" t="s">
        <v>638</v>
      </c>
      <c r="S280" t="s">
        <v>5422</v>
      </c>
      <c r="T280" t="s">
        <v>5421</v>
      </c>
    </row>
    <row r="281" spans="1:20" x14ac:dyDescent="0.25">
      <c r="A281" t="s">
        <v>147</v>
      </c>
      <c r="B281" t="s">
        <v>148</v>
      </c>
      <c r="C281">
        <v>50</v>
      </c>
      <c r="D281">
        <v>6</v>
      </c>
      <c r="E281" t="s">
        <v>5423</v>
      </c>
      <c r="F281">
        <v>200</v>
      </c>
      <c r="G281">
        <v>0</v>
      </c>
      <c r="H281" t="s">
        <v>636</v>
      </c>
      <c r="I281" t="s">
        <v>5424</v>
      </c>
      <c r="J281" t="s">
        <v>5229</v>
      </c>
      <c r="K281" t="s">
        <v>637</v>
      </c>
      <c r="L281" t="s">
        <v>638</v>
      </c>
      <c r="M281" t="s">
        <v>5425</v>
      </c>
      <c r="N281" t="s">
        <v>637</v>
      </c>
      <c r="O281" t="s">
        <v>639</v>
      </c>
      <c r="P281" t="s">
        <v>5</v>
      </c>
      <c r="Q281" t="s">
        <v>640</v>
      </c>
      <c r="R281" t="s">
        <v>638</v>
      </c>
      <c r="S281" t="s">
        <v>5426</v>
      </c>
      <c r="T281" t="s">
        <v>5425</v>
      </c>
    </row>
    <row r="282" spans="1:20" x14ac:dyDescent="0.25">
      <c r="A282" t="s">
        <v>147</v>
      </c>
      <c r="B282" t="s">
        <v>148</v>
      </c>
      <c r="C282">
        <v>50</v>
      </c>
      <c r="D282">
        <v>6</v>
      </c>
      <c r="E282" t="s">
        <v>5427</v>
      </c>
      <c r="F282">
        <v>235</v>
      </c>
      <c r="G282">
        <v>35</v>
      </c>
      <c r="H282" t="s">
        <v>636</v>
      </c>
      <c r="I282" t="s">
        <v>5428</v>
      </c>
      <c r="J282" t="s">
        <v>650</v>
      </c>
      <c r="K282" t="s">
        <v>637</v>
      </c>
      <c r="L282" t="s">
        <v>638</v>
      </c>
      <c r="M282" t="s">
        <v>5425</v>
      </c>
      <c r="N282" t="s">
        <v>637</v>
      </c>
      <c r="O282" t="s">
        <v>639</v>
      </c>
      <c r="P282" t="s">
        <v>5</v>
      </c>
      <c r="Q282" t="s">
        <v>640</v>
      </c>
      <c r="R282" t="s">
        <v>638</v>
      </c>
      <c r="S282" t="s">
        <v>5429</v>
      </c>
      <c r="T282" t="s">
        <v>5425</v>
      </c>
    </row>
    <row r="283" spans="1:20" x14ac:dyDescent="0.25">
      <c r="A283" t="s">
        <v>77</v>
      </c>
      <c r="B283" t="s">
        <v>78</v>
      </c>
      <c r="C283">
        <v>40</v>
      </c>
      <c r="D283">
        <v>3</v>
      </c>
      <c r="E283" t="s">
        <v>5430</v>
      </c>
      <c r="F283">
        <v>129</v>
      </c>
      <c r="G283">
        <v>9</v>
      </c>
      <c r="H283" t="s">
        <v>645</v>
      </c>
      <c r="I283" t="s">
        <v>5431</v>
      </c>
      <c r="J283" t="s">
        <v>5432</v>
      </c>
      <c r="K283" t="s">
        <v>5433</v>
      </c>
      <c r="L283" t="s">
        <v>749</v>
      </c>
      <c r="M283" t="s">
        <v>5434</v>
      </c>
      <c r="N283" t="s">
        <v>637</v>
      </c>
      <c r="O283" t="s">
        <v>646</v>
      </c>
      <c r="P283" t="s">
        <v>26</v>
      </c>
      <c r="Q283" t="s">
        <v>647</v>
      </c>
      <c r="R283" t="s">
        <v>638</v>
      </c>
      <c r="S283" t="s">
        <v>5435</v>
      </c>
      <c r="T283" t="s">
        <v>5436</v>
      </c>
    </row>
    <row r="284" spans="1:20" x14ac:dyDescent="0.25">
      <c r="A284" t="s">
        <v>101</v>
      </c>
      <c r="B284" t="s">
        <v>2139</v>
      </c>
      <c r="C284">
        <v>120</v>
      </c>
      <c r="D284">
        <v>2</v>
      </c>
      <c r="E284" t="s">
        <v>5437</v>
      </c>
      <c r="F284">
        <v>360</v>
      </c>
      <c r="G284">
        <v>0</v>
      </c>
      <c r="H284" t="s">
        <v>655</v>
      </c>
      <c r="I284" t="s">
        <v>5438</v>
      </c>
      <c r="J284" t="s">
        <v>5439</v>
      </c>
      <c r="K284" t="s">
        <v>637</v>
      </c>
      <c r="L284" t="s">
        <v>638</v>
      </c>
      <c r="M284" t="s">
        <v>5440</v>
      </c>
      <c r="N284" t="s">
        <v>637</v>
      </c>
      <c r="O284" t="s">
        <v>639</v>
      </c>
      <c r="P284" t="s">
        <v>5</v>
      </c>
      <c r="Q284" t="s">
        <v>640</v>
      </c>
      <c r="R284" t="s">
        <v>638</v>
      </c>
      <c r="S284" t="s">
        <v>5441</v>
      </c>
      <c r="T284" t="s">
        <v>5436</v>
      </c>
    </row>
    <row r="285" spans="1:20" x14ac:dyDescent="0.25">
      <c r="A285" t="s">
        <v>22</v>
      </c>
      <c r="B285" t="s">
        <v>27</v>
      </c>
      <c r="C285">
        <v>120</v>
      </c>
      <c r="D285">
        <v>2</v>
      </c>
      <c r="E285" t="s">
        <v>5437</v>
      </c>
      <c r="F285">
        <v>360</v>
      </c>
      <c r="G285">
        <v>0</v>
      </c>
      <c r="H285" t="s">
        <v>655</v>
      </c>
      <c r="I285" t="s">
        <v>5438</v>
      </c>
      <c r="J285" t="s">
        <v>5439</v>
      </c>
      <c r="K285" t="s">
        <v>637</v>
      </c>
      <c r="L285" t="s">
        <v>638</v>
      </c>
      <c r="M285" t="s">
        <v>5440</v>
      </c>
      <c r="N285" t="s">
        <v>637</v>
      </c>
      <c r="O285" t="s">
        <v>639</v>
      </c>
      <c r="P285" t="s">
        <v>5</v>
      </c>
      <c r="Q285" t="s">
        <v>640</v>
      </c>
      <c r="R285" t="s">
        <v>638</v>
      </c>
      <c r="S285" t="s">
        <v>5441</v>
      </c>
      <c r="T285" t="s">
        <v>5440</v>
      </c>
    </row>
    <row r="286" spans="1:20" x14ac:dyDescent="0.25">
      <c r="A286" t="s">
        <v>600</v>
      </c>
      <c r="B286" t="s">
        <v>2799</v>
      </c>
      <c r="C286">
        <v>98.1</v>
      </c>
      <c r="D286">
        <v>1</v>
      </c>
      <c r="E286" t="s">
        <v>5442</v>
      </c>
      <c r="F286">
        <v>107.1</v>
      </c>
      <c r="G286">
        <v>9</v>
      </c>
      <c r="H286" t="s">
        <v>645</v>
      </c>
      <c r="I286" t="s">
        <v>5443</v>
      </c>
      <c r="J286" t="s">
        <v>5444</v>
      </c>
      <c r="K286" t="s">
        <v>2606</v>
      </c>
      <c r="L286" t="s">
        <v>5445</v>
      </c>
      <c r="M286" t="s">
        <v>5440</v>
      </c>
      <c r="N286" t="s">
        <v>637</v>
      </c>
      <c r="O286" t="s">
        <v>664</v>
      </c>
      <c r="P286" t="s">
        <v>23</v>
      </c>
      <c r="Q286" t="s">
        <v>665</v>
      </c>
      <c r="R286" t="s">
        <v>638</v>
      </c>
      <c r="S286" t="s">
        <v>5446</v>
      </c>
      <c r="T286" t="s">
        <v>5440</v>
      </c>
    </row>
    <row r="287" spans="1:20" x14ac:dyDescent="0.25">
      <c r="A287" t="s">
        <v>18</v>
      </c>
      <c r="B287" t="s">
        <v>19</v>
      </c>
      <c r="C287">
        <v>66.666666666666671</v>
      </c>
      <c r="D287">
        <v>3</v>
      </c>
      <c r="E287" t="s">
        <v>5447</v>
      </c>
      <c r="F287">
        <v>100</v>
      </c>
      <c r="G287">
        <v>0</v>
      </c>
      <c r="H287" t="s">
        <v>636</v>
      </c>
      <c r="I287" t="s">
        <v>5448</v>
      </c>
      <c r="J287" t="s">
        <v>648</v>
      </c>
      <c r="K287" t="s">
        <v>637</v>
      </c>
      <c r="L287" t="s">
        <v>638</v>
      </c>
      <c r="M287" t="s">
        <v>5449</v>
      </c>
      <c r="N287" t="s">
        <v>637</v>
      </c>
      <c r="O287" t="s">
        <v>639</v>
      </c>
      <c r="P287" t="s">
        <v>5</v>
      </c>
      <c r="Q287" t="s">
        <v>640</v>
      </c>
      <c r="R287" t="s">
        <v>638</v>
      </c>
      <c r="S287" t="s">
        <v>5450</v>
      </c>
      <c r="T287" t="s">
        <v>5449</v>
      </c>
    </row>
    <row r="288" spans="1:20" x14ac:dyDescent="0.25">
      <c r="A288" t="s">
        <v>147</v>
      </c>
      <c r="B288" t="s">
        <v>148</v>
      </c>
      <c r="C288">
        <v>33.333333333333336</v>
      </c>
      <c r="D288">
        <v>3</v>
      </c>
      <c r="E288" t="s">
        <v>5451</v>
      </c>
      <c r="F288">
        <v>100</v>
      </c>
      <c r="G288">
        <v>0</v>
      </c>
      <c r="H288" t="s">
        <v>636</v>
      </c>
      <c r="I288" t="s">
        <v>5452</v>
      </c>
      <c r="J288" t="s">
        <v>679</v>
      </c>
      <c r="K288" t="s">
        <v>637</v>
      </c>
      <c r="L288" t="s">
        <v>638</v>
      </c>
      <c r="M288" t="s">
        <v>5453</v>
      </c>
      <c r="N288" t="s">
        <v>637</v>
      </c>
      <c r="O288" t="s">
        <v>639</v>
      </c>
      <c r="P288" t="s">
        <v>5</v>
      </c>
      <c r="Q288" t="s">
        <v>640</v>
      </c>
      <c r="R288" t="s">
        <v>638</v>
      </c>
      <c r="S288" t="s">
        <v>5454</v>
      </c>
      <c r="T288" t="s">
        <v>5453</v>
      </c>
    </row>
    <row r="289" spans="1:20" x14ac:dyDescent="0.25">
      <c r="A289" t="s">
        <v>77</v>
      </c>
      <c r="B289" t="s">
        <v>78</v>
      </c>
      <c r="C289">
        <v>33.333333333333336</v>
      </c>
      <c r="D289">
        <v>6</v>
      </c>
      <c r="E289" t="s">
        <v>5455</v>
      </c>
      <c r="F289">
        <v>269.98</v>
      </c>
      <c r="G289">
        <v>0</v>
      </c>
      <c r="H289" t="s">
        <v>636</v>
      </c>
      <c r="I289" t="s">
        <v>832</v>
      </c>
      <c r="J289" t="s">
        <v>672</v>
      </c>
      <c r="K289" t="s">
        <v>637</v>
      </c>
      <c r="L289" t="s">
        <v>638</v>
      </c>
      <c r="M289" t="s">
        <v>5453</v>
      </c>
      <c r="N289" t="s">
        <v>637</v>
      </c>
      <c r="O289" t="s">
        <v>639</v>
      </c>
      <c r="P289" t="s">
        <v>5</v>
      </c>
      <c r="Q289" t="s">
        <v>640</v>
      </c>
      <c r="R289" t="s">
        <v>638</v>
      </c>
      <c r="S289" t="s">
        <v>5456</v>
      </c>
      <c r="T289" t="s">
        <v>5453</v>
      </c>
    </row>
    <row r="290" spans="1:20" x14ac:dyDescent="0.25">
      <c r="A290" t="s">
        <v>147</v>
      </c>
      <c r="B290" t="s">
        <v>148</v>
      </c>
      <c r="C290">
        <v>50</v>
      </c>
      <c r="D290">
        <v>6</v>
      </c>
      <c r="E290" t="s">
        <v>5457</v>
      </c>
      <c r="F290">
        <v>200</v>
      </c>
      <c r="G290">
        <v>0</v>
      </c>
      <c r="H290" t="s">
        <v>636</v>
      </c>
      <c r="I290" t="s">
        <v>5458</v>
      </c>
      <c r="J290" t="s">
        <v>675</v>
      </c>
      <c r="K290" t="s">
        <v>637</v>
      </c>
      <c r="L290" t="s">
        <v>638</v>
      </c>
      <c r="M290" t="s">
        <v>5459</v>
      </c>
      <c r="N290" t="s">
        <v>637</v>
      </c>
      <c r="O290" t="s">
        <v>639</v>
      </c>
      <c r="P290" t="s">
        <v>5</v>
      </c>
      <c r="Q290" t="s">
        <v>640</v>
      </c>
      <c r="R290" t="s">
        <v>638</v>
      </c>
      <c r="S290" t="s">
        <v>5460</v>
      </c>
      <c r="T290" t="s">
        <v>5459</v>
      </c>
    </row>
    <row r="291" spans="1:20" x14ac:dyDescent="0.25">
      <c r="A291" t="s">
        <v>147</v>
      </c>
      <c r="B291" t="s">
        <v>148</v>
      </c>
      <c r="C291">
        <v>33.333333333333336</v>
      </c>
      <c r="D291">
        <v>3</v>
      </c>
      <c r="E291" t="s">
        <v>5461</v>
      </c>
      <c r="F291">
        <v>100</v>
      </c>
      <c r="G291">
        <v>0</v>
      </c>
      <c r="H291" t="s">
        <v>636</v>
      </c>
      <c r="I291" t="s">
        <v>5462</v>
      </c>
      <c r="J291" t="s">
        <v>2061</v>
      </c>
      <c r="K291" t="s">
        <v>637</v>
      </c>
      <c r="L291" t="s">
        <v>638</v>
      </c>
      <c r="M291" t="s">
        <v>5463</v>
      </c>
      <c r="N291" t="s">
        <v>637</v>
      </c>
      <c r="O291" t="s">
        <v>643</v>
      </c>
      <c r="P291" t="s">
        <v>5</v>
      </c>
      <c r="Q291" t="s">
        <v>644</v>
      </c>
      <c r="R291" t="s">
        <v>638</v>
      </c>
      <c r="S291" t="s">
        <v>5464</v>
      </c>
      <c r="T291" t="s">
        <v>5463</v>
      </c>
    </row>
    <row r="292" spans="1:20" x14ac:dyDescent="0.25">
      <c r="A292" t="s">
        <v>22</v>
      </c>
      <c r="B292" t="s">
        <v>27</v>
      </c>
      <c r="C292">
        <v>66.333333333333329</v>
      </c>
      <c r="D292">
        <v>3</v>
      </c>
      <c r="E292" t="s">
        <v>5465</v>
      </c>
      <c r="F292">
        <v>197</v>
      </c>
      <c r="G292">
        <v>0</v>
      </c>
      <c r="H292" t="s">
        <v>636</v>
      </c>
      <c r="I292" t="s">
        <v>5466</v>
      </c>
      <c r="J292" t="s">
        <v>667</v>
      </c>
      <c r="K292" t="s">
        <v>637</v>
      </c>
      <c r="L292" t="s">
        <v>638</v>
      </c>
      <c r="M292" t="s">
        <v>5467</v>
      </c>
      <c r="N292" t="s">
        <v>637</v>
      </c>
      <c r="O292" t="s">
        <v>639</v>
      </c>
      <c r="P292" t="s">
        <v>5</v>
      </c>
      <c r="Q292" t="s">
        <v>640</v>
      </c>
      <c r="R292" t="s">
        <v>638</v>
      </c>
      <c r="S292" t="s">
        <v>5468</v>
      </c>
      <c r="T292" t="s">
        <v>5467</v>
      </c>
    </row>
    <row r="293" spans="1:20" x14ac:dyDescent="0.25">
      <c r="A293" t="s">
        <v>147</v>
      </c>
      <c r="B293" t="s">
        <v>148</v>
      </c>
      <c r="C293">
        <v>65</v>
      </c>
      <c r="D293">
        <v>12</v>
      </c>
      <c r="E293" t="s">
        <v>5469</v>
      </c>
      <c r="F293">
        <v>400</v>
      </c>
      <c r="G293">
        <v>0</v>
      </c>
      <c r="H293" t="s">
        <v>636</v>
      </c>
      <c r="I293" t="s">
        <v>5470</v>
      </c>
      <c r="J293" t="s">
        <v>683</v>
      </c>
      <c r="K293" t="s">
        <v>637</v>
      </c>
      <c r="L293" t="s">
        <v>638</v>
      </c>
      <c r="M293" t="s">
        <v>5467</v>
      </c>
      <c r="N293" t="s">
        <v>637</v>
      </c>
      <c r="O293" t="s">
        <v>643</v>
      </c>
      <c r="P293" t="s">
        <v>5</v>
      </c>
      <c r="Q293" t="s">
        <v>644</v>
      </c>
      <c r="R293" t="s">
        <v>638</v>
      </c>
      <c r="S293" t="s">
        <v>5471</v>
      </c>
      <c r="T293" t="s">
        <v>5467</v>
      </c>
    </row>
    <row r="294" spans="1:20" x14ac:dyDescent="0.25">
      <c r="A294" t="s">
        <v>147</v>
      </c>
      <c r="B294" t="s">
        <v>148</v>
      </c>
      <c r="C294">
        <v>65</v>
      </c>
      <c r="D294">
        <v>1</v>
      </c>
      <c r="E294" t="s">
        <v>5472</v>
      </c>
      <c r="F294">
        <v>35</v>
      </c>
      <c r="G294">
        <v>0</v>
      </c>
      <c r="H294" t="s">
        <v>636</v>
      </c>
      <c r="I294" t="s">
        <v>5473</v>
      </c>
      <c r="J294" t="s">
        <v>3004</v>
      </c>
      <c r="K294" t="s">
        <v>637</v>
      </c>
      <c r="L294" t="s">
        <v>638</v>
      </c>
      <c r="M294" t="s">
        <v>5474</v>
      </c>
      <c r="N294" t="s">
        <v>637</v>
      </c>
      <c r="O294" t="s">
        <v>643</v>
      </c>
      <c r="P294" t="s">
        <v>5</v>
      </c>
      <c r="Q294" t="s">
        <v>644</v>
      </c>
      <c r="R294" t="s">
        <v>638</v>
      </c>
      <c r="S294" t="s">
        <v>5475</v>
      </c>
      <c r="T294" t="s">
        <v>5474</v>
      </c>
    </row>
    <row r="295" spans="1:20" x14ac:dyDescent="0.25">
      <c r="A295" t="s">
        <v>147</v>
      </c>
      <c r="B295" t="s">
        <v>148</v>
      </c>
      <c r="C295">
        <v>50</v>
      </c>
      <c r="D295">
        <v>6</v>
      </c>
      <c r="E295" t="s">
        <v>5476</v>
      </c>
      <c r="F295">
        <v>200</v>
      </c>
      <c r="G295">
        <v>0</v>
      </c>
      <c r="H295" t="s">
        <v>636</v>
      </c>
      <c r="I295" t="s">
        <v>5477</v>
      </c>
      <c r="J295" t="s">
        <v>686</v>
      </c>
      <c r="K295" t="s">
        <v>637</v>
      </c>
      <c r="L295" t="s">
        <v>638</v>
      </c>
      <c r="M295" t="s">
        <v>5478</v>
      </c>
      <c r="N295" t="s">
        <v>637</v>
      </c>
      <c r="O295" t="s">
        <v>639</v>
      </c>
      <c r="P295" t="s">
        <v>5</v>
      </c>
      <c r="Q295" t="s">
        <v>640</v>
      </c>
      <c r="R295" t="s">
        <v>638</v>
      </c>
      <c r="S295" t="s">
        <v>5479</v>
      </c>
      <c r="T295" t="s">
        <v>5478</v>
      </c>
    </row>
    <row r="296" spans="1:20" x14ac:dyDescent="0.25">
      <c r="A296" t="s">
        <v>18</v>
      </c>
      <c r="B296" t="s">
        <v>19</v>
      </c>
      <c r="C296">
        <v>66.666666666666671</v>
      </c>
      <c r="D296">
        <v>3</v>
      </c>
      <c r="E296" t="s">
        <v>5480</v>
      </c>
      <c r="F296">
        <v>167</v>
      </c>
      <c r="G296">
        <v>38</v>
      </c>
      <c r="H296" t="s">
        <v>645</v>
      </c>
      <c r="I296" t="s">
        <v>5481</v>
      </c>
      <c r="J296" t="s">
        <v>5482</v>
      </c>
      <c r="K296" t="s">
        <v>5483</v>
      </c>
      <c r="L296" t="s">
        <v>830</v>
      </c>
      <c r="M296" t="s">
        <v>5484</v>
      </c>
      <c r="N296" t="s">
        <v>637</v>
      </c>
      <c r="O296" t="s">
        <v>646</v>
      </c>
      <c r="P296" t="s">
        <v>26</v>
      </c>
      <c r="Q296" t="s">
        <v>647</v>
      </c>
      <c r="R296" t="s">
        <v>638</v>
      </c>
      <c r="S296" t="s">
        <v>5485</v>
      </c>
      <c r="T296" t="s">
        <v>5478</v>
      </c>
    </row>
    <row r="297" spans="1:20" x14ac:dyDescent="0.25">
      <c r="A297" t="s">
        <v>147</v>
      </c>
      <c r="B297" t="s">
        <v>148</v>
      </c>
      <c r="C297">
        <v>50</v>
      </c>
      <c r="D297">
        <v>6</v>
      </c>
      <c r="E297" t="s">
        <v>5486</v>
      </c>
      <c r="F297">
        <v>200</v>
      </c>
      <c r="G297">
        <v>0</v>
      </c>
      <c r="H297" t="s">
        <v>636</v>
      </c>
      <c r="I297" t="s">
        <v>5487</v>
      </c>
      <c r="J297" t="s">
        <v>648</v>
      </c>
      <c r="K297" t="s">
        <v>637</v>
      </c>
      <c r="L297" t="s">
        <v>638</v>
      </c>
      <c r="M297" t="s">
        <v>5488</v>
      </c>
      <c r="N297" t="s">
        <v>637</v>
      </c>
      <c r="O297" t="s">
        <v>643</v>
      </c>
      <c r="P297" t="s">
        <v>5</v>
      </c>
      <c r="Q297" t="s">
        <v>644</v>
      </c>
      <c r="R297" t="s">
        <v>638</v>
      </c>
      <c r="S297" t="s">
        <v>5489</v>
      </c>
      <c r="T297" t="s">
        <v>5488</v>
      </c>
    </row>
    <row r="298" spans="1:20" x14ac:dyDescent="0.25">
      <c r="A298" t="s">
        <v>18</v>
      </c>
      <c r="B298" t="s">
        <v>19</v>
      </c>
      <c r="C298">
        <v>66.666666666666671</v>
      </c>
      <c r="D298">
        <v>6</v>
      </c>
      <c r="E298" t="s">
        <v>5490</v>
      </c>
      <c r="F298">
        <v>182</v>
      </c>
      <c r="G298">
        <v>0</v>
      </c>
      <c r="H298" t="s">
        <v>636</v>
      </c>
      <c r="I298" t="s">
        <v>5491</v>
      </c>
      <c r="J298" t="s">
        <v>648</v>
      </c>
      <c r="K298" t="s">
        <v>637</v>
      </c>
      <c r="L298" t="s">
        <v>638</v>
      </c>
      <c r="M298" t="s">
        <v>5492</v>
      </c>
      <c r="N298" t="s">
        <v>637</v>
      </c>
      <c r="O298" t="s">
        <v>639</v>
      </c>
      <c r="P298" t="s">
        <v>5</v>
      </c>
      <c r="Q298" t="s">
        <v>640</v>
      </c>
      <c r="R298" t="s">
        <v>638</v>
      </c>
      <c r="S298" t="s">
        <v>5493</v>
      </c>
      <c r="T298" t="s">
        <v>5492</v>
      </c>
    </row>
    <row r="299" spans="1:20" x14ac:dyDescent="0.25">
      <c r="A299" t="s">
        <v>22</v>
      </c>
      <c r="B299" t="s">
        <v>27</v>
      </c>
      <c r="C299">
        <v>66.333333333333329</v>
      </c>
      <c r="D299">
        <v>3</v>
      </c>
      <c r="E299" t="s">
        <v>5494</v>
      </c>
      <c r="F299">
        <v>197</v>
      </c>
      <c r="G299">
        <v>0</v>
      </c>
      <c r="H299" t="s">
        <v>636</v>
      </c>
      <c r="I299" t="s">
        <v>5495</v>
      </c>
      <c r="J299" t="s">
        <v>657</v>
      </c>
      <c r="K299" t="s">
        <v>637</v>
      </c>
      <c r="L299" t="s">
        <v>638</v>
      </c>
      <c r="M299" t="s">
        <v>5492</v>
      </c>
      <c r="N299" t="s">
        <v>637</v>
      </c>
      <c r="O299" t="s">
        <v>639</v>
      </c>
      <c r="P299" t="s">
        <v>5</v>
      </c>
      <c r="Q299" t="s">
        <v>640</v>
      </c>
      <c r="R299" t="s">
        <v>638</v>
      </c>
      <c r="S299" t="s">
        <v>5496</v>
      </c>
      <c r="T299" t="s">
        <v>5492</v>
      </c>
    </row>
    <row r="300" spans="1:20" x14ac:dyDescent="0.25">
      <c r="A300" t="s">
        <v>147</v>
      </c>
      <c r="B300" t="s">
        <v>148</v>
      </c>
      <c r="C300">
        <v>33.333333333333336</v>
      </c>
      <c r="D300">
        <v>6</v>
      </c>
      <c r="E300" t="s">
        <v>5497</v>
      </c>
      <c r="F300">
        <v>182</v>
      </c>
      <c r="G300">
        <v>0</v>
      </c>
      <c r="H300" t="s">
        <v>636</v>
      </c>
      <c r="I300" t="s">
        <v>5498</v>
      </c>
      <c r="J300" t="s">
        <v>648</v>
      </c>
      <c r="K300" t="s">
        <v>637</v>
      </c>
      <c r="L300" t="s">
        <v>638</v>
      </c>
      <c r="M300" t="s">
        <v>5499</v>
      </c>
      <c r="N300" t="s">
        <v>637</v>
      </c>
      <c r="O300" t="s">
        <v>643</v>
      </c>
      <c r="P300" t="s">
        <v>5</v>
      </c>
      <c r="Q300" t="s">
        <v>644</v>
      </c>
      <c r="R300" t="s">
        <v>638</v>
      </c>
      <c r="S300" t="s">
        <v>5500</v>
      </c>
      <c r="T300" t="s">
        <v>5499</v>
      </c>
    </row>
    <row r="301" spans="1:20" x14ac:dyDescent="0.25">
      <c r="A301" t="s">
        <v>239</v>
      </c>
      <c r="B301" t="s">
        <v>245</v>
      </c>
      <c r="C301">
        <v>159</v>
      </c>
      <c r="D301">
        <v>1</v>
      </c>
      <c r="E301" t="s">
        <v>5501</v>
      </c>
      <c r="F301">
        <v>99</v>
      </c>
      <c r="G301">
        <v>0</v>
      </c>
      <c r="H301" t="s">
        <v>636</v>
      </c>
      <c r="I301" t="s">
        <v>5502</v>
      </c>
      <c r="J301" t="s">
        <v>2240</v>
      </c>
      <c r="K301" t="s">
        <v>637</v>
      </c>
      <c r="L301" t="s">
        <v>638</v>
      </c>
      <c r="M301" t="s">
        <v>5503</v>
      </c>
      <c r="N301" t="s">
        <v>637</v>
      </c>
      <c r="O301" t="s">
        <v>639</v>
      </c>
      <c r="P301" t="s">
        <v>5</v>
      </c>
      <c r="Q301" t="s">
        <v>640</v>
      </c>
      <c r="R301" t="s">
        <v>638</v>
      </c>
      <c r="S301" t="s">
        <v>5504</v>
      </c>
      <c r="T301" t="s">
        <v>5503</v>
      </c>
    </row>
    <row r="302" spans="1:20" x14ac:dyDescent="0.25">
      <c r="A302" t="s">
        <v>147</v>
      </c>
      <c r="B302" t="s">
        <v>148</v>
      </c>
      <c r="C302">
        <v>50</v>
      </c>
      <c r="D302">
        <v>6</v>
      </c>
      <c r="E302" t="s">
        <v>5505</v>
      </c>
      <c r="F302">
        <v>0</v>
      </c>
      <c r="G302">
        <v>0</v>
      </c>
      <c r="H302" t="s">
        <v>636</v>
      </c>
      <c r="I302" t="s">
        <v>5506</v>
      </c>
      <c r="J302" t="s">
        <v>653</v>
      </c>
      <c r="K302" t="s">
        <v>637</v>
      </c>
      <c r="L302" t="s">
        <v>638</v>
      </c>
      <c r="M302" t="s">
        <v>5507</v>
      </c>
      <c r="N302" t="s">
        <v>637</v>
      </c>
      <c r="O302" t="s">
        <v>643</v>
      </c>
      <c r="P302" t="s">
        <v>5</v>
      </c>
      <c r="Q302" t="s">
        <v>644</v>
      </c>
      <c r="R302" t="s">
        <v>638</v>
      </c>
      <c r="S302" t="s">
        <v>5508</v>
      </c>
      <c r="T302" t="s">
        <v>5507</v>
      </c>
    </row>
    <row r="303" spans="1:20" x14ac:dyDescent="0.25">
      <c r="A303" t="s">
        <v>18</v>
      </c>
      <c r="B303" t="s">
        <v>19</v>
      </c>
      <c r="C303">
        <v>66.666666666666671</v>
      </c>
      <c r="D303">
        <v>24</v>
      </c>
      <c r="E303" t="s">
        <v>5509</v>
      </c>
      <c r="F303">
        <v>704</v>
      </c>
      <c r="G303">
        <v>0</v>
      </c>
      <c r="H303" t="s">
        <v>636</v>
      </c>
      <c r="I303" t="s">
        <v>5510</v>
      </c>
      <c r="J303" t="s">
        <v>682</v>
      </c>
      <c r="K303" t="s">
        <v>637</v>
      </c>
      <c r="L303" t="s">
        <v>638</v>
      </c>
      <c r="M303" t="s">
        <v>5511</v>
      </c>
      <c r="N303" t="s">
        <v>637</v>
      </c>
      <c r="O303" t="s">
        <v>654</v>
      </c>
      <c r="P303" t="s">
        <v>5</v>
      </c>
      <c r="Q303" t="s">
        <v>640</v>
      </c>
      <c r="R303" t="s">
        <v>638</v>
      </c>
      <c r="S303" t="s">
        <v>5512</v>
      </c>
      <c r="T303" t="s">
        <v>5511</v>
      </c>
    </row>
    <row r="304" spans="1:20" x14ac:dyDescent="0.25">
      <c r="A304" t="s">
        <v>18</v>
      </c>
      <c r="B304" t="s">
        <v>19</v>
      </c>
      <c r="C304">
        <v>66.666666666666671</v>
      </c>
      <c r="D304">
        <v>30</v>
      </c>
      <c r="E304" t="s">
        <v>5513</v>
      </c>
      <c r="F304">
        <v>880</v>
      </c>
      <c r="G304">
        <v>0</v>
      </c>
      <c r="H304" t="s">
        <v>636</v>
      </c>
      <c r="I304" t="s">
        <v>5510</v>
      </c>
      <c r="J304" t="s">
        <v>682</v>
      </c>
      <c r="K304" t="s">
        <v>637</v>
      </c>
      <c r="L304" t="s">
        <v>638</v>
      </c>
      <c r="M304" t="s">
        <v>5514</v>
      </c>
      <c r="N304" t="s">
        <v>637</v>
      </c>
      <c r="O304" t="s">
        <v>654</v>
      </c>
      <c r="P304" t="s">
        <v>5</v>
      </c>
      <c r="Q304" t="s">
        <v>640</v>
      </c>
      <c r="R304" t="s">
        <v>638</v>
      </c>
      <c r="S304" t="s">
        <v>5515</v>
      </c>
      <c r="T304" t="s">
        <v>5511</v>
      </c>
    </row>
    <row r="305" spans="1:20" x14ac:dyDescent="0.25">
      <c r="A305" t="s">
        <v>147</v>
      </c>
      <c r="B305" t="s">
        <v>148</v>
      </c>
      <c r="C305">
        <v>33.333333333333336</v>
      </c>
      <c r="D305">
        <v>3</v>
      </c>
      <c r="E305" t="s">
        <v>5516</v>
      </c>
      <c r="F305">
        <v>120</v>
      </c>
      <c r="G305">
        <v>0</v>
      </c>
      <c r="H305" t="s">
        <v>645</v>
      </c>
      <c r="I305" t="s">
        <v>5517</v>
      </c>
      <c r="J305" t="s">
        <v>5518</v>
      </c>
      <c r="K305" t="s">
        <v>3835</v>
      </c>
      <c r="L305" t="s">
        <v>721</v>
      </c>
      <c r="M305" t="s">
        <v>5519</v>
      </c>
      <c r="N305" t="s">
        <v>637</v>
      </c>
      <c r="O305" t="s">
        <v>646</v>
      </c>
      <c r="P305" t="s">
        <v>26</v>
      </c>
      <c r="Q305" t="s">
        <v>647</v>
      </c>
      <c r="R305" t="s">
        <v>638</v>
      </c>
      <c r="S305" t="s">
        <v>5520</v>
      </c>
      <c r="T305" t="s">
        <v>5521</v>
      </c>
    </row>
    <row r="306" spans="1:20" x14ac:dyDescent="0.25">
      <c r="A306" t="s">
        <v>241</v>
      </c>
      <c r="B306" t="s">
        <v>247</v>
      </c>
      <c r="C306">
        <v>0</v>
      </c>
      <c r="D306">
        <v>1</v>
      </c>
      <c r="E306" t="s">
        <v>5522</v>
      </c>
      <c r="F306">
        <v>0</v>
      </c>
      <c r="G306">
        <v>0</v>
      </c>
      <c r="H306" t="s">
        <v>636</v>
      </c>
      <c r="I306" t="s">
        <v>5523</v>
      </c>
      <c r="J306" t="s">
        <v>4160</v>
      </c>
      <c r="K306" t="s">
        <v>637</v>
      </c>
      <c r="L306" t="s">
        <v>638</v>
      </c>
      <c r="M306" t="s">
        <v>5521</v>
      </c>
      <c r="N306" t="s">
        <v>637</v>
      </c>
      <c r="O306" t="s">
        <v>643</v>
      </c>
      <c r="P306" t="s">
        <v>5</v>
      </c>
      <c r="Q306" t="s">
        <v>644</v>
      </c>
      <c r="R306" t="s">
        <v>638</v>
      </c>
      <c r="S306" t="s">
        <v>5524</v>
      </c>
      <c r="T306" t="s">
        <v>5521</v>
      </c>
    </row>
    <row r="307" spans="1:20" x14ac:dyDescent="0.25">
      <c r="A307" t="s">
        <v>77</v>
      </c>
      <c r="B307" t="s">
        <v>78</v>
      </c>
      <c r="C307">
        <v>33.333333333333336</v>
      </c>
      <c r="D307">
        <v>6</v>
      </c>
      <c r="E307" t="s">
        <v>5525</v>
      </c>
      <c r="F307">
        <v>273.98</v>
      </c>
      <c r="G307">
        <v>4</v>
      </c>
      <c r="H307" t="s">
        <v>636</v>
      </c>
      <c r="I307" t="s">
        <v>5526</v>
      </c>
      <c r="J307" t="s">
        <v>705</v>
      </c>
      <c r="K307" t="s">
        <v>637</v>
      </c>
      <c r="L307" t="s">
        <v>638</v>
      </c>
      <c r="M307" t="s">
        <v>5527</v>
      </c>
      <c r="N307" t="s">
        <v>637</v>
      </c>
      <c r="O307" t="s">
        <v>639</v>
      </c>
      <c r="P307" t="s">
        <v>5</v>
      </c>
      <c r="Q307" t="s">
        <v>640</v>
      </c>
      <c r="R307" t="s">
        <v>638</v>
      </c>
      <c r="S307" t="s">
        <v>5528</v>
      </c>
      <c r="T307" t="s">
        <v>5527</v>
      </c>
    </row>
    <row r="308" spans="1:20" x14ac:dyDescent="0.25">
      <c r="A308" t="s">
        <v>147</v>
      </c>
      <c r="B308" t="s">
        <v>148</v>
      </c>
      <c r="C308">
        <v>50</v>
      </c>
      <c r="D308">
        <v>6</v>
      </c>
      <c r="E308" t="s">
        <v>5529</v>
      </c>
      <c r="F308">
        <v>219</v>
      </c>
      <c r="G308">
        <v>19</v>
      </c>
      <c r="H308" t="s">
        <v>636</v>
      </c>
      <c r="I308" t="s">
        <v>5530</v>
      </c>
      <c r="J308" t="s">
        <v>2441</v>
      </c>
      <c r="K308" t="s">
        <v>637</v>
      </c>
      <c r="L308" t="s">
        <v>638</v>
      </c>
      <c r="M308" t="s">
        <v>5531</v>
      </c>
      <c r="N308" t="s">
        <v>637</v>
      </c>
      <c r="O308" t="s">
        <v>643</v>
      </c>
      <c r="P308" t="s">
        <v>5</v>
      </c>
      <c r="Q308" t="s">
        <v>644</v>
      </c>
      <c r="R308" t="s">
        <v>638</v>
      </c>
      <c r="S308" t="s">
        <v>5532</v>
      </c>
      <c r="T308" t="s">
        <v>5531</v>
      </c>
    </row>
    <row r="309" spans="1:20" x14ac:dyDescent="0.25">
      <c r="A309" t="s">
        <v>147</v>
      </c>
      <c r="B309" t="s">
        <v>148</v>
      </c>
      <c r="C309">
        <v>50</v>
      </c>
      <c r="D309">
        <v>6</v>
      </c>
      <c r="E309" t="s">
        <v>5533</v>
      </c>
      <c r="F309">
        <v>219</v>
      </c>
      <c r="G309">
        <v>19</v>
      </c>
      <c r="H309" t="s">
        <v>636</v>
      </c>
      <c r="I309" t="s">
        <v>5534</v>
      </c>
      <c r="J309" t="s">
        <v>709</v>
      </c>
      <c r="K309" t="s">
        <v>637</v>
      </c>
      <c r="L309" t="s">
        <v>638</v>
      </c>
      <c r="M309" t="s">
        <v>5535</v>
      </c>
      <c r="N309" t="s">
        <v>637</v>
      </c>
      <c r="O309" t="s">
        <v>643</v>
      </c>
      <c r="P309" t="s">
        <v>5</v>
      </c>
      <c r="Q309" t="s">
        <v>644</v>
      </c>
      <c r="R309" t="s">
        <v>638</v>
      </c>
      <c r="S309" t="s">
        <v>5536</v>
      </c>
      <c r="T309" t="s">
        <v>5535</v>
      </c>
    </row>
    <row r="310" spans="1:20" x14ac:dyDescent="0.25">
      <c r="A310" t="s">
        <v>22</v>
      </c>
      <c r="B310" t="s">
        <v>213</v>
      </c>
      <c r="C310">
        <v>36.81</v>
      </c>
      <c r="D310">
        <v>1</v>
      </c>
      <c r="E310" t="s">
        <v>5537</v>
      </c>
      <c r="F310">
        <v>80.61</v>
      </c>
      <c r="G310">
        <v>7</v>
      </c>
      <c r="H310" t="s">
        <v>663</v>
      </c>
      <c r="I310" t="s">
        <v>5538</v>
      </c>
      <c r="J310" t="s">
        <v>5539</v>
      </c>
      <c r="K310" t="s">
        <v>5540</v>
      </c>
      <c r="L310" t="s">
        <v>5541</v>
      </c>
      <c r="M310" t="s">
        <v>5542</v>
      </c>
      <c r="N310" t="s">
        <v>637</v>
      </c>
      <c r="O310" t="s">
        <v>664</v>
      </c>
      <c r="P310" t="s">
        <v>23</v>
      </c>
      <c r="Q310" t="s">
        <v>665</v>
      </c>
      <c r="R310" t="s">
        <v>638</v>
      </c>
      <c r="S310" t="s">
        <v>637</v>
      </c>
      <c r="T310" t="s">
        <v>5542</v>
      </c>
    </row>
    <row r="311" spans="1:20" x14ac:dyDescent="0.25">
      <c r="A311" t="s">
        <v>22</v>
      </c>
      <c r="B311" t="s">
        <v>213</v>
      </c>
      <c r="C311">
        <v>36.799999999999997</v>
      </c>
      <c r="D311">
        <v>1</v>
      </c>
      <c r="E311" t="s">
        <v>5537</v>
      </c>
      <c r="F311">
        <v>80.61</v>
      </c>
      <c r="G311">
        <v>7</v>
      </c>
      <c r="H311" t="s">
        <v>663</v>
      </c>
      <c r="I311" t="s">
        <v>5538</v>
      </c>
      <c r="J311" t="s">
        <v>5539</v>
      </c>
      <c r="K311" t="s">
        <v>5540</v>
      </c>
      <c r="L311" t="s">
        <v>5541</v>
      </c>
      <c r="M311" t="s">
        <v>5542</v>
      </c>
      <c r="N311" t="s">
        <v>637</v>
      </c>
      <c r="O311" t="s">
        <v>664</v>
      </c>
      <c r="P311" t="s">
        <v>23</v>
      </c>
      <c r="Q311" t="s">
        <v>665</v>
      </c>
      <c r="R311" t="s">
        <v>638</v>
      </c>
      <c r="S311" t="s">
        <v>637</v>
      </c>
      <c r="T311" t="s">
        <v>5542</v>
      </c>
    </row>
    <row r="312" spans="1:20" x14ac:dyDescent="0.25">
      <c r="A312" t="s">
        <v>147</v>
      </c>
      <c r="B312" t="s">
        <v>148</v>
      </c>
      <c r="C312">
        <v>33.333333333333336</v>
      </c>
      <c r="D312">
        <v>3</v>
      </c>
      <c r="E312" t="s">
        <v>5543</v>
      </c>
      <c r="F312">
        <v>104</v>
      </c>
      <c r="G312">
        <v>4</v>
      </c>
      <c r="H312" t="s">
        <v>655</v>
      </c>
      <c r="I312" t="s">
        <v>4796</v>
      </c>
      <c r="J312" t="s">
        <v>648</v>
      </c>
      <c r="K312" t="s">
        <v>637</v>
      </c>
      <c r="L312" t="s">
        <v>638</v>
      </c>
      <c r="M312" t="s">
        <v>5544</v>
      </c>
      <c r="N312" t="s">
        <v>637</v>
      </c>
      <c r="O312" t="s">
        <v>643</v>
      </c>
      <c r="P312" t="s">
        <v>5</v>
      </c>
      <c r="Q312" t="s">
        <v>644</v>
      </c>
      <c r="R312" t="s">
        <v>638</v>
      </c>
      <c r="S312" t="s">
        <v>5545</v>
      </c>
      <c r="T312" t="s">
        <v>5546</v>
      </c>
    </row>
    <row r="313" spans="1:20" x14ac:dyDescent="0.25">
      <c r="A313" t="s">
        <v>101</v>
      </c>
      <c r="B313" t="s">
        <v>74</v>
      </c>
      <c r="C313">
        <v>100</v>
      </c>
      <c r="D313">
        <v>3</v>
      </c>
      <c r="E313" t="s">
        <v>5547</v>
      </c>
      <c r="F313">
        <v>350</v>
      </c>
      <c r="G313">
        <v>50</v>
      </c>
      <c r="H313" t="s">
        <v>697</v>
      </c>
      <c r="I313" t="s">
        <v>5548</v>
      </c>
      <c r="J313" t="s">
        <v>5549</v>
      </c>
      <c r="K313" t="s">
        <v>5550</v>
      </c>
      <c r="L313" t="s">
        <v>5551</v>
      </c>
      <c r="M313" t="s">
        <v>5552</v>
      </c>
      <c r="N313" t="s">
        <v>3443</v>
      </c>
      <c r="O313" t="s">
        <v>698</v>
      </c>
      <c r="P313" t="s">
        <v>692</v>
      </c>
      <c r="Q313" t="s">
        <v>693</v>
      </c>
      <c r="R313" t="s">
        <v>638</v>
      </c>
      <c r="S313" t="s">
        <v>5553</v>
      </c>
      <c r="T313" t="s">
        <v>5552</v>
      </c>
    </row>
    <row r="314" spans="1:20" x14ac:dyDescent="0.25">
      <c r="A314" t="s">
        <v>241</v>
      </c>
      <c r="B314" t="s">
        <v>247</v>
      </c>
      <c r="C314">
        <v>139</v>
      </c>
      <c r="D314">
        <v>2</v>
      </c>
      <c r="E314" t="s">
        <v>5554</v>
      </c>
      <c r="F314">
        <v>215</v>
      </c>
      <c r="G314">
        <v>0</v>
      </c>
      <c r="H314" t="s">
        <v>697</v>
      </c>
      <c r="I314" t="s">
        <v>5555</v>
      </c>
      <c r="J314" t="s">
        <v>5556</v>
      </c>
      <c r="K314" t="s">
        <v>2973</v>
      </c>
      <c r="L314" t="s">
        <v>5557</v>
      </c>
      <c r="M314" t="s">
        <v>5558</v>
      </c>
      <c r="N314" t="s">
        <v>3443</v>
      </c>
      <c r="O314" t="s">
        <v>698</v>
      </c>
      <c r="P314" t="s">
        <v>692</v>
      </c>
      <c r="Q314" t="s">
        <v>693</v>
      </c>
      <c r="R314" t="s">
        <v>638</v>
      </c>
      <c r="S314" t="s">
        <v>5559</v>
      </c>
      <c r="T314" t="s">
        <v>5560</v>
      </c>
    </row>
    <row r="315" spans="1:20" x14ac:dyDescent="0.25">
      <c r="A315" t="s">
        <v>239</v>
      </c>
      <c r="B315" t="s">
        <v>245</v>
      </c>
      <c r="C315">
        <v>0</v>
      </c>
      <c r="D315">
        <v>1</v>
      </c>
      <c r="E315" t="s">
        <v>5561</v>
      </c>
      <c r="F315">
        <v>0</v>
      </c>
      <c r="G315">
        <v>0</v>
      </c>
      <c r="H315" t="s">
        <v>636</v>
      </c>
      <c r="I315" t="s">
        <v>5562</v>
      </c>
      <c r="J315" t="s">
        <v>642</v>
      </c>
      <c r="K315" t="s">
        <v>637</v>
      </c>
      <c r="L315" t="s">
        <v>638</v>
      </c>
      <c r="M315" t="s">
        <v>5560</v>
      </c>
      <c r="N315" t="s">
        <v>637</v>
      </c>
      <c r="O315" t="s">
        <v>643</v>
      </c>
      <c r="P315" t="s">
        <v>5</v>
      </c>
      <c r="Q315" t="s">
        <v>644</v>
      </c>
      <c r="R315" t="s">
        <v>638</v>
      </c>
      <c r="S315" t="s">
        <v>5563</v>
      </c>
      <c r="T315" t="s">
        <v>5560</v>
      </c>
    </row>
    <row r="316" spans="1:20" x14ac:dyDescent="0.25">
      <c r="A316" t="s">
        <v>18</v>
      </c>
      <c r="B316" t="s">
        <v>19</v>
      </c>
      <c r="C316">
        <v>66.666666666666671</v>
      </c>
      <c r="D316">
        <v>3</v>
      </c>
      <c r="E316" t="s">
        <v>5564</v>
      </c>
      <c r="F316">
        <v>0</v>
      </c>
      <c r="G316">
        <v>0</v>
      </c>
      <c r="H316" t="s">
        <v>636</v>
      </c>
      <c r="I316" t="s">
        <v>5565</v>
      </c>
      <c r="J316" t="s">
        <v>653</v>
      </c>
      <c r="K316" t="s">
        <v>637</v>
      </c>
      <c r="L316" t="s">
        <v>638</v>
      </c>
      <c r="M316" t="s">
        <v>5566</v>
      </c>
      <c r="N316" t="s">
        <v>637</v>
      </c>
      <c r="O316" t="s">
        <v>643</v>
      </c>
      <c r="P316" t="s">
        <v>5</v>
      </c>
      <c r="Q316" t="s">
        <v>644</v>
      </c>
      <c r="R316" t="s">
        <v>638</v>
      </c>
      <c r="S316" t="s">
        <v>5567</v>
      </c>
      <c r="T316" t="s">
        <v>5566</v>
      </c>
    </row>
    <row r="317" spans="1:20" x14ac:dyDescent="0.25">
      <c r="A317" t="s">
        <v>147</v>
      </c>
      <c r="B317" t="s">
        <v>148</v>
      </c>
      <c r="C317">
        <v>33.333333333333336</v>
      </c>
      <c r="D317">
        <v>3</v>
      </c>
      <c r="E317" t="s">
        <v>5568</v>
      </c>
      <c r="F317">
        <v>120</v>
      </c>
      <c r="G317">
        <v>0</v>
      </c>
      <c r="H317" t="s">
        <v>645</v>
      </c>
      <c r="I317" t="s">
        <v>5517</v>
      </c>
      <c r="J317" t="s">
        <v>5518</v>
      </c>
      <c r="K317" t="s">
        <v>3835</v>
      </c>
      <c r="L317" t="s">
        <v>721</v>
      </c>
      <c r="M317" t="s">
        <v>5569</v>
      </c>
      <c r="N317" t="s">
        <v>637</v>
      </c>
      <c r="O317" t="s">
        <v>646</v>
      </c>
      <c r="P317" t="s">
        <v>26</v>
      </c>
      <c r="Q317" t="s">
        <v>647</v>
      </c>
      <c r="R317" t="s">
        <v>638</v>
      </c>
      <c r="S317" t="s">
        <v>5570</v>
      </c>
      <c r="T317" t="s">
        <v>5571</v>
      </c>
    </row>
    <row r="318" spans="1:20" x14ac:dyDescent="0.25">
      <c r="A318" t="s">
        <v>22</v>
      </c>
      <c r="B318" t="s">
        <v>27</v>
      </c>
      <c r="C318">
        <v>80</v>
      </c>
      <c r="D318">
        <v>1</v>
      </c>
      <c r="E318" t="s">
        <v>5572</v>
      </c>
      <c r="F318">
        <v>80</v>
      </c>
      <c r="G318">
        <v>0</v>
      </c>
      <c r="H318" t="s">
        <v>645</v>
      </c>
      <c r="I318" t="s">
        <v>2622</v>
      </c>
      <c r="J318" t="s">
        <v>5573</v>
      </c>
      <c r="K318" t="s">
        <v>1700</v>
      </c>
      <c r="L318" t="s">
        <v>3766</v>
      </c>
      <c r="M318" t="s">
        <v>5569</v>
      </c>
      <c r="N318" t="s">
        <v>637</v>
      </c>
      <c r="O318" t="s">
        <v>651</v>
      </c>
      <c r="P318" t="s">
        <v>26</v>
      </c>
      <c r="Q318" t="s">
        <v>647</v>
      </c>
      <c r="R318" t="s">
        <v>638</v>
      </c>
      <c r="S318" t="s">
        <v>5574</v>
      </c>
      <c r="T318" t="s">
        <v>5571</v>
      </c>
    </row>
    <row r="319" spans="1:20" x14ac:dyDescent="0.25">
      <c r="A319" t="s">
        <v>147</v>
      </c>
      <c r="B319" t="s">
        <v>148</v>
      </c>
      <c r="C319">
        <v>33.333333333333336</v>
      </c>
      <c r="D319">
        <v>3</v>
      </c>
      <c r="E319" t="s">
        <v>5575</v>
      </c>
      <c r="F319">
        <v>298</v>
      </c>
      <c r="G319">
        <v>48</v>
      </c>
      <c r="H319" t="s">
        <v>645</v>
      </c>
      <c r="I319" t="s">
        <v>5576</v>
      </c>
      <c r="J319" t="s">
        <v>5577</v>
      </c>
      <c r="K319" t="s">
        <v>5578</v>
      </c>
      <c r="L319" t="s">
        <v>3883</v>
      </c>
      <c r="M319" t="s">
        <v>5579</v>
      </c>
      <c r="N319" t="s">
        <v>637</v>
      </c>
      <c r="O319" t="s">
        <v>646</v>
      </c>
      <c r="P319" t="s">
        <v>26</v>
      </c>
      <c r="Q319" t="s">
        <v>647</v>
      </c>
      <c r="R319" t="s">
        <v>638</v>
      </c>
      <c r="S319" t="s">
        <v>5580</v>
      </c>
      <c r="T319" t="s">
        <v>5579</v>
      </c>
    </row>
    <row r="320" spans="1:20" x14ac:dyDescent="0.25">
      <c r="A320" t="s">
        <v>116</v>
      </c>
      <c r="B320" t="s">
        <v>117</v>
      </c>
      <c r="C320">
        <v>12</v>
      </c>
      <c r="D320">
        <v>10</v>
      </c>
      <c r="E320" t="s">
        <v>5575</v>
      </c>
      <c r="F320">
        <v>298</v>
      </c>
      <c r="G320">
        <v>48</v>
      </c>
      <c r="H320" t="s">
        <v>645</v>
      </c>
      <c r="I320" t="s">
        <v>5576</v>
      </c>
      <c r="J320" t="s">
        <v>5577</v>
      </c>
      <c r="K320" t="s">
        <v>5578</v>
      </c>
      <c r="L320" t="s">
        <v>3883</v>
      </c>
      <c r="M320" t="s">
        <v>5579</v>
      </c>
      <c r="N320" t="s">
        <v>637</v>
      </c>
      <c r="O320" t="s">
        <v>646</v>
      </c>
      <c r="P320" t="s">
        <v>26</v>
      </c>
      <c r="Q320" t="s">
        <v>647</v>
      </c>
      <c r="R320" t="s">
        <v>638</v>
      </c>
      <c r="S320" t="s">
        <v>5580</v>
      </c>
      <c r="T320" t="s">
        <v>5579</v>
      </c>
    </row>
    <row r="321" spans="1:20" x14ac:dyDescent="0.25">
      <c r="A321" t="s">
        <v>22</v>
      </c>
      <c r="B321" t="s">
        <v>213</v>
      </c>
      <c r="C321">
        <v>60</v>
      </c>
      <c r="D321">
        <v>1</v>
      </c>
      <c r="E321" t="s">
        <v>5581</v>
      </c>
      <c r="F321">
        <v>60</v>
      </c>
      <c r="G321">
        <v>0</v>
      </c>
      <c r="H321" t="s">
        <v>663</v>
      </c>
      <c r="I321" t="s">
        <v>1026</v>
      </c>
      <c r="J321" t="s">
        <v>1027</v>
      </c>
      <c r="K321" t="s">
        <v>659</v>
      </c>
      <c r="L321" t="s">
        <v>1028</v>
      </c>
      <c r="M321" t="s">
        <v>5582</v>
      </c>
      <c r="N321" t="s">
        <v>637</v>
      </c>
      <c r="O321" t="s">
        <v>664</v>
      </c>
      <c r="P321" t="s">
        <v>23</v>
      </c>
      <c r="Q321" t="s">
        <v>665</v>
      </c>
      <c r="R321" t="s">
        <v>638</v>
      </c>
      <c r="S321" t="s">
        <v>637</v>
      </c>
      <c r="T321" t="s">
        <v>5582</v>
      </c>
    </row>
    <row r="322" spans="1:20" x14ac:dyDescent="0.25">
      <c r="A322" t="s">
        <v>239</v>
      </c>
      <c r="B322" t="s">
        <v>245</v>
      </c>
      <c r="C322">
        <v>159</v>
      </c>
      <c r="D322">
        <v>1</v>
      </c>
      <c r="E322" t="s">
        <v>5583</v>
      </c>
      <c r="F322">
        <v>129</v>
      </c>
      <c r="G322">
        <v>0</v>
      </c>
      <c r="H322" t="s">
        <v>636</v>
      </c>
      <c r="I322" t="s">
        <v>5584</v>
      </c>
      <c r="J322" t="s">
        <v>657</v>
      </c>
      <c r="K322" t="s">
        <v>637</v>
      </c>
      <c r="L322" t="s">
        <v>638</v>
      </c>
      <c r="M322" t="s">
        <v>5585</v>
      </c>
      <c r="N322" t="s">
        <v>637</v>
      </c>
      <c r="O322" t="s">
        <v>639</v>
      </c>
      <c r="P322" t="s">
        <v>5</v>
      </c>
      <c r="Q322" t="s">
        <v>640</v>
      </c>
      <c r="R322" t="s">
        <v>638</v>
      </c>
      <c r="S322" t="s">
        <v>5586</v>
      </c>
      <c r="T322" t="s">
        <v>5585</v>
      </c>
    </row>
    <row r="323" spans="1:20" x14ac:dyDescent="0.25">
      <c r="A323" t="s">
        <v>22</v>
      </c>
      <c r="B323" t="s">
        <v>27</v>
      </c>
      <c r="C323">
        <v>80</v>
      </c>
      <c r="D323">
        <v>2</v>
      </c>
      <c r="E323" t="s">
        <v>5587</v>
      </c>
      <c r="F323">
        <v>160</v>
      </c>
      <c r="G323">
        <v>0</v>
      </c>
      <c r="H323" t="s">
        <v>645</v>
      </c>
      <c r="I323" t="s">
        <v>5588</v>
      </c>
      <c r="J323" t="s">
        <v>5589</v>
      </c>
      <c r="K323" t="s">
        <v>763</v>
      </c>
      <c r="L323" t="s">
        <v>2784</v>
      </c>
      <c r="M323" t="s">
        <v>5590</v>
      </c>
      <c r="N323" t="s">
        <v>637</v>
      </c>
      <c r="O323" t="s">
        <v>646</v>
      </c>
      <c r="P323" t="s">
        <v>26</v>
      </c>
      <c r="Q323" t="s">
        <v>647</v>
      </c>
      <c r="R323" t="s">
        <v>638</v>
      </c>
      <c r="S323" t="s">
        <v>5591</v>
      </c>
      <c r="T323" t="s">
        <v>5592</v>
      </c>
    </row>
    <row r="324" spans="1:20" x14ac:dyDescent="0.25">
      <c r="A324" t="s">
        <v>240</v>
      </c>
      <c r="B324" t="s">
        <v>246</v>
      </c>
      <c r="C324">
        <v>139</v>
      </c>
      <c r="D324">
        <v>1</v>
      </c>
      <c r="E324" t="s">
        <v>5593</v>
      </c>
      <c r="F324">
        <v>139</v>
      </c>
      <c r="G324">
        <v>0</v>
      </c>
      <c r="H324" t="s">
        <v>645</v>
      </c>
      <c r="I324" t="s">
        <v>5594</v>
      </c>
      <c r="J324" t="s">
        <v>5595</v>
      </c>
      <c r="K324" t="s">
        <v>5596</v>
      </c>
      <c r="L324" t="s">
        <v>660</v>
      </c>
      <c r="M324" t="s">
        <v>5597</v>
      </c>
      <c r="N324" t="s">
        <v>637</v>
      </c>
      <c r="O324" t="s">
        <v>646</v>
      </c>
      <c r="P324" t="s">
        <v>26</v>
      </c>
      <c r="Q324" t="s">
        <v>647</v>
      </c>
      <c r="R324" t="s">
        <v>638</v>
      </c>
      <c r="S324" t="s">
        <v>5598</v>
      </c>
      <c r="T324" t="s">
        <v>5599</v>
      </c>
    </row>
    <row r="325" spans="1:20" x14ac:dyDescent="0.25">
      <c r="A325" t="s">
        <v>99</v>
      </c>
      <c r="B325" t="s">
        <v>100</v>
      </c>
      <c r="C325">
        <v>10</v>
      </c>
      <c r="D325">
        <v>50</v>
      </c>
      <c r="E325" t="s">
        <v>5600</v>
      </c>
      <c r="F325">
        <v>586</v>
      </c>
      <c r="G325">
        <v>86</v>
      </c>
      <c r="H325" t="s">
        <v>645</v>
      </c>
      <c r="I325" t="s">
        <v>5601</v>
      </c>
      <c r="J325" t="s">
        <v>5602</v>
      </c>
      <c r="K325" t="s">
        <v>2336</v>
      </c>
      <c r="L325" t="s">
        <v>726</v>
      </c>
      <c r="M325" t="s">
        <v>5603</v>
      </c>
      <c r="N325" t="s">
        <v>637</v>
      </c>
      <c r="O325" t="s">
        <v>646</v>
      </c>
      <c r="P325" t="s">
        <v>26</v>
      </c>
      <c r="Q325" t="s">
        <v>647</v>
      </c>
      <c r="R325" t="s">
        <v>638</v>
      </c>
      <c r="S325" t="s">
        <v>5604</v>
      </c>
      <c r="T325" t="s">
        <v>5603</v>
      </c>
    </row>
    <row r="326" spans="1:20" x14ac:dyDescent="0.25">
      <c r="A326" t="s">
        <v>241</v>
      </c>
      <c r="B326" t="s">
        <v>247</v>
      </c>
      <c r="C326">
        <v>159</v>
      </c>
      <c r="D326">
        <v>1</v>
      </c>
      <c r="E326" t="s">
        <v>5605</v>
      </c>
      <c r="F326">
        <v>129</v>
      </c>
      <c r="G326">
        <v>0</v>
      </c>
      <c r="H326" t="s">
        <v>636</v>
      </c>
      <c r="I326" t="s">
        <v>5606</v>
      </c>
      <c r="J326" t="s">
        <v>662</v>
      </c>
      <c r="K326" t="s">
        <v>637</v>
      </c>
      <c r="L326" t="s">
        <v>638</v>
      </c>
      <c r="M326" t="s">
        <v>5607</v>
      </c>
      <c r="N326" t="s">
        <v>637</v>
      </c>
      <c r="O326" t="s">
        <v>643</v>
      </c>
      <c r="P326" t="s">
        <v>5</v>
      </c>
      <c r="Q326" t="s">
        <v>644</v>
      </c>
      <c r="R326" t="s">
        <v>638</v>
      </c>
      <c r="S326" t="s">
        <v>5608</v>
      </c>
      <c r="T326" t="s">
        <v>5607</v>
      </c>
    </row>
    <row r="327" spans="1:20" x14ac:dyDescent="0.25">
      <c r="A327" t="s">
        <v>72</v>
      </c>
      <c r="B327" t="s">
        <v>108</v>
      </c>
      <c r="C327">
        <v>66</v>
      </c>
      <c r="D327">
        <v>1</v>
      </c>
      <c r="E327" t="s">
        <v>5609</v>
      </c>
      <c r="F327">
        <v>249</v>
      </c>
      <c r="G327">
        <v>0</v>
      </c>
      <c r="H327" t="s">
        <v>645</v>
      </c>
      <c r="I327" t="s">
        <v>5610</v>
      </c>
      <c r="J327" t="s">
        <v>5611</v>
      </c>
      <c r="K327" t="s">
        <v>5612</v>
      </c>
      <c r="L327" t="s">
        <v>5613</v>
      </c>
      <c r="M327" t="s">
        <v>5614</v>
      </c>
      <c r="N327" t="s">
        <v>637</v>
      </c>
      <c r="O327" t="s">
        <v>646</v>
      </c>
      <c r="P327" t="s">
        <v>26</v>
      </c>
      <c r="Q327" t="s">
        <v>647</v>
      </c>
      <c r="R327" t="s">
        <v>638</v>
      </c>
      <c r="S327" t="s">
        <v>5615</v>
      </c>
      <c r="T327" t="s">
        <v>5614</v>
      </c>
    </row>
    <row r="328" spans="1:20" x14ac:dyDescent="0.25">
      <c r="A328" t="s">
        <v>101</v>
      </c>
      <c r="B328" t="s">
        <v>74</v>
      </c>
      <c r="C328">
        <v>66</v>
      </c>
      <c r="D328">
        <v>1</v>
      </c>
      <c r="E328" t="s">
        <v>5609</v>
      </c>
      <c r="F328">
        <v>249</v>
      </c>
      <c r="G328">
        <v>0</v>
      </c>
      <c r="H328" t="s">
        <v>645</v>
      </c>
      <c r="I328" t="s">
        <v>5610</v>
      </c>
      <c r="J328" t="s">
        <v>5611</v>
      </c>
      <c r="K328" t="s">
        <v>5612</v>
      </c>
      <c r="L328" t="s">
        <v>5613</v>
      </c>
      <c r="M328" t="s">
        <v>5614</v>
      </c>
      <c r="N328" t="s">
        <v>637</v>
      </c>
      <c r="O328" t="s">
        <v>646</v>
      </c>
      <c r="P328" t="s">
        <v>26</v>
      </c>
      <c r="Q328" t="s">
        <v>647</v>
      </c>
      <c r="R328" t="s">
        <v>638</v>
      </c>
      <c r="S328" t="s">
        <v>5615</v>
      </c>
      <c r="T328" t="s">
        <v>5614</v>
      </c>
    </row>
    <row r="329" spans="1:20" x14ac:dyDescent="0.25">
      <c r="A329" t="s">
        <v>22</v>
      </c>
      <c r="B329" t="s">
        <v>27</v>
      </c>
      <c r="C329">
        <v>67</v>
      </c>
      <c r="D329">
        <v>1</v>
      </c>
      <c r="E329" t="s">
        <v>5609</v>
      </c>
      <c r="F329">
        <v>249</v>
      </c>
      <c r="G329">
        <v>0</v>
      </c>
      <c r="H329" t="s">
        <v>645</v>
      </c>
      <c r="I329" t="s">
        <v>5610</v>
      </c>
      <c r="J329" t="s">
        <v>5611</v>
      </c>
      <c r="K329" t="s">
        <v>5612</v>
      </c>
      <c r="L329" t="s">
        <v>5613</v>
      </c>
      <c r="M329" t="s">
        <v>5614</v>
      </c>
      <c r="N329" t="s">
        <v>637</v>
      </c>
      <c r="O329" t="s">
        <v>646</v>
      </c>
      <c r="P329" t="s">
        <v>26</v>
      </c>
      <c r="Q329" t="s">
        <v>647</v>
      </c>
      <c r="R329" t="s">
        <v>638</v>
      </c>
      <c r="S329" t="s">
        <v>5615</v>
      </c>
      <c r="T329" t="s">
        <v>5614</v>
      </c>
    </row>
    <row r="330" spans="1:20" x14ac:dyDescent="0.25">
      <c r="A330" t="s">
        <v>241</v>
      </c>
      <c r="B330" t="s">
        <v>247</v>
      </c>
      <c r="C330">
        <v>159</v>
      </c>
      <c r="D330">
        <v>1</v>
      </c>
      <c r="E330" t="s">
        <v>5616</v>
      </c>
      <c r="F330">
        <v>159</v>
      </c>
      <c r="G330">
        <v>0</v>
      </c>
      <c r="H330" t="s">
        <v>645</v>
      </c>
      <c r="I330" t="s">
        <v>5617</v>
      </c>
      <c r="J330" t="s">
        <v>5618</v>
      </c>
      <c r="K330" t="s">
        <v>1774</v>
      </c>
      <c r="L330" t="s">
        <v>4170</v>
      </c>
      <c r="M330" t="s">
        <v>5619</v>
      </c>
      <c r="N330" t="s">
        <v>637</v>
      </c>
      <c r="O330" t="s">
        <v>646</v>
      </c>
      <c r="P330" t="s">
        <v>26</v>
      </c>
      <c r="Q330" t="s">
        <v>647</v>
      </c>
      <c r="R330" t="s">
        <v>638</v>
      </c>
      <c r="S330" t="s">
        <v>5620</v>
      </c>
      <c r="T330" t="s">
        <v>5621</v>
      </c>
    </row>
    <row r="331" spans="1:20" x14ac:dyDescent="0.25">
      <c r="A331" t="s">
        <v>77</v>
      </c>
      <c r="B331" t="s">
        <v>78</v>
      </c>
      <c r="C331">
        <v>27.5</v>
      </c>
      <c r="D331">
        <v>4</v>
      </c>
      <c r="E331" t="s">
        <v>5622</v>
      </c>
      <c r="F331">
        <v>160</v>
      </c>
      <c r="G331">
        <v>0</v>
      </c>
      <c r="H331" t="s">
        <v>645</v>
      </c>
      <c r="I331" t="s">
        <v>5623</v>
      </c>
      <c r="J331" t="s">
        <v>5624</v>
      </c>
      <c r="K331" t="s">
        <v>710</v>
      </c>
      <c r="L331" t="s">
        <v>2234</v>
      </c>
      <c r="M331" t="s">
        <v>5625</v>
      </c>
      <c r="N331" t="s">
        <v>637</v>
      </c>
      <c r="O331" t="s">
        <v>646</v>
      </c>
      <c r="P331" t="s">
        <v>26</v>
      </c>
      <c r="Q331" t="s">
        <v>647</v>
      </c>
      <c r="R331" t="s">
        <v>638</v>
      </c>
      <c r="S331" t="s">
        <v>5626</v>
      </c>
      <c r="T331" t="s">
        <v>5625</v>
      </c>
    </row>
    <row r="332" spans="1:20" x14ac:dyDescent="0.25">
      <c r="A332" t="s">
        <v>22</v>
      </c>
      <c r="B332" t="s">
        <v>27</v>
      </c>
      <c r="C332">
        <v>69.900000000000006</v>
      </c>
      <c r="D332">
        <v>10</v>
      </c>
      <c r="E332" t="s">
        <v>5627</v>
      </c>
      <c r="F332">
        <v>800</v>
      </c>
      <c r="G332">
        <v>0</v>
      </c>
      <c r="H332" t="s">
        <v>645</v>
      </c>
      <c r="I332" t="s">
        <v>5628</v>
      </c>
      <c r="J332" t="s">
        <v>5629</v>
      </c>
      <c r="K332" t="s">
        <v>2190</v>
      </c>
      <c r="L332" t="s">
        <v>2669</v>
      </c>
      <c r="M332" t="s">
        <v>5630</v>
      </c>
      <c r="N332" t="s">
        <v>637</v>
      </c>
      <c r="O332" t="s">
        <v>646</v>
      </c>
      <c r="P332" t="s">
        <v>26</v>
      </c>
      <c r="Q332" t="s">
        <v>647</v>
      </c>
      <c r="R332" t="s">
        <v>638</v>
      </c>
      <c r="S332" t="s">
        <v>5631</v>
      </c>
      <c r="T332" t="s">
        <v>5632</v>
      </c>
    </row>
    <row r="333" spans="1:20" x14ac:dyDescent="0.25">
      <c r="A333" t="s">
        <v>239</v>
      </c>
      <c r="B333" t="s">
        <v>245</v>
      </c>
      <c r="C333">
        <v>139</v>
      </c>
      <c r="D333">
        <v>1</v>
      </c>
      <c r="E333" t="s">
        <v>5633</v>
      </c>
      <c r="F333">
        <v>139</v>
      </c>
      <c r="G333">
        <v>0</v>
      </c>
      <c r="H333" t="s">
        <v>645</v>
      </c>
      <c r="I333" t="s">
        <v>5634</v>
      </c>
      <c r="J333" t="s">
        <v>5635</v>
      </c>
      <c r="K333" t="s">
        <v>1700</v>
      </c>
      <c r="L333" t="s">
        <v>2536</v>
      </c>
      <c r="M333" t="s">
        <v>5636</v>
      </c>
      <c r="N333" t="s">
        <v>637</v>
      </c>
      <c r="O333" t="s">
        <v>646</v>
      </c>
      <c r="P333" t="s">
        <v>26</v>
      </c>
      <c r="Q333" t="s">
        <v>647</v>
      </c>
      <c r="R333" t="s">
        <v>638</v>
      </c>
      <c r="S333" t="s">
        <v>5637</v>
      </c>
      <c r="T333" t="s">
        <v>5636</v>
      </c>
    </row>
    <row r="334" spans="1:20" x14ac:dyDescent="0.25">
      <c r="A334" t="s">
        <v>147</v>
      </c>
      <c r="B334" t="s">
        <v>148</v>
      </c>
      <c r="C334">
        <v>33.333333333333336</v>
      </c>
      <c r="D334">
        <v>3</v>
      </c>
      <c r="E334" t="s">
        <v>5638</v>
      </c>
      <c r="F334">
        <v>120</v>
      </c>
      <c r="G334">
        <v>0</v>
      </c>
      <c r="H334" t="s">
        <v>645</v>
      </c>
      <c r="I334" t="s">
        <v>807</v>
      </c>
      <c r="J334" t="s">
        <v>5639</v>
      </c>
      <c r="K334" t="s">
        <v>790</v>
      </c>
      <c r="L334" t="s">
        <v>5640</v>
      </c>
      <c r="M334" t="s">
        <v>5641</v>
      </c>
      <c r="N334" t="s">
        <v>637</v>
      </c>
      <c r="O334" t="s">
        <v>646</v>
      </c>
      <c r="P334" t="s">
        <v>26</v>
      </c>
      <c r="Q334" t="s">
        <v>647</v>
      </c>
      <c r="R334" t="s">
        <v>638</v>
      </c>
      <c r="S334" t="s">
        <v>5642</v>
      </c>
      <c r="T334" t="s">
        <v>5643</v>
      </c>
    </row>
    <row r="335" spans="1:20" x14ac:dyDescent="0.25">
      <c r="A335" t="s">
        <v>22</v>
      </c>
      <c r="B335" t="s">
        <v>27</v>
      </c>
      <c r="C335">
        <v>69.900000000000006</v>
      </c>
      <c r="D335">
        <v>10</v>
      </c>
      <c r="E335" t="s">
        <v>5644</v>
      </c>
      <c r="F335">
        <v>800</v>
      </c>
      <c r="G335">
        <v>0</v>
      </c>
      <c r="H335" t="s">
        <v>645</v>
      </c>
      <c r="I335" t="s">
        <v>807</v>
      </c>
      <c r="J335" t="s">
        <v>5639</v>
      </c>
      <c r="K335" t="s">
        <v>790</v>
      </c>
      <c r="L335" t="s">
        <v>5640</v>
      </c>
      <c r="M335" t="s">
        <v>5645</v>
      </c>
      <c r="N335" t="s">
        <v>637</v>
      </c>
      <c r="O335" t="s">
        <v>646</v>
      </c>
      <c r="P335" t="s">
        <v>26</v>
      </c>
      <c r="Q335" t="s">
        <v>647</v>
      </c>
      <c r="R335" t="s">
        <v>638</v>
      </c>
      <c r="S335" t="s">
        <v>5646</v>
      </c>
      <c r="T335" t="s">
        <v>5647</v>
      </c>
    </row>
    <row r="336" spans="1:20" x14ac:dyDescent="0.25">
      <c r="A336" t="s">
        <v>18</v>
      </c>
      <c r="B336" t="s">
        <v>19</v>
      </c>
      <c r="C336">
        <v>33</v>
      </c>
      <c r="D336">
        <v>10</v>
      </c>
      <c r="E336" t="s">
        <v>5648</v>
      </c>
      <c r="F336">
        <v>399</v>
      </c>
      <c r="G336">
        <v>0</v>
      </c>
      <c r="H336" t="s">
        <v>645</v>
      </c>
      <c r="I336" t="s">
        <v>5649</v>
      </c>
      <c r="J336" t="s">
        <v>5650</v>
      </c>
      <c r="K336" t="s">
        <v>5651</v>
      </c>
      <c r="L336" t="s">
        <v>1814</v>
      </c>
      <c r="M336" t="s">
        <v>5652</v>
      </c>
      <c r="N336" t="s">
        <v>637</v>
      </c>
      <c r="O336" t="s">
        <v>646</v>
      </c>
      <c r="P336" t="s">
        <v>26</v>
      </c>
      <c r="Q336" t="s">
        <v>647</v>
      </c>
      <c r="R336" t="s">
        <v>638</v>
      </c>
      <c r="S336" t="s">
        <v>5653</v>
      </c>
      <c r="T336" t="s">
        <v>5652</v>
      </c>
    </row>
    <row r="337" spans="1:20" x14ac:dyDescent="0.25">
      <c r="A337" t="s">
        <v>77</v>
      </c>
      <c r="B337" t="s">
        <v>78</v>
      </c>
      <c r="C337">
        <v>33.333333333333336</v>
      </c>
      <c r="D337">
        <v>3</v>
      </c>
      <c r="E337" t="s">
        <v>5654</v>
      </c>
      <c r="F337">
        <v>150</v>
      </c>
      <c r="G337">
        <v>0</v>
      </c>
      <c r="H337" t="s">
        <v>636</v>
      </c>
      <c r="I337" t="s">
        <v>5655</v>
      </c>
      <c r="J337" t="s">
        <v>675</v>
      </c>
      <c r="K337" t="s">
        <v>637</v>
      </c>
      <c r="L337" t="s">
        <v>638</v>
      </c>
      <c r="M337" t="s">
        <v>5656</v>
      </c>
      <c r="N337" t="s">
        <v>637</v>
      </c>
      <c r="O337" t="s">
        <v>643</v>
      </c>
      <c r="P337" t="s">
        <v>5</v>
      </c>
      <c r="Q337" t="s">
        <v>644</v>
      </c>
      <c r="R337" t="s">
        <v>638</v>
      </c>
      <c r="S337" t="s">
        <v>5657</v>
      </c>
      <c r="T337" t="s">
        <v>5658</v>
      </c>
    </row>
    <row r="338" spans="1:20" x14ac:dyDescent="0.25">
      <c r="A338" t="s">
        <v>147</v>
      </c>
      <c r="B338" t="s">
        <v>148</v>
      </c>
      <c r="C338">
        <v>33.333333333333336</v>
      </c>
      <c r="D338">
        <v>3</v>
      </c>
      <c r="E338" t="s">
        <v>5659</v>
      </c>
      <c r="F338">
        <v>100</v>
      </c>
      <c r="G338">
        <v>0</v>
      </c>
      <c r="H338" t="s">
        <v>655</v>
      </c>
      <c r="I338" t="s">
        <v>5660</v>
      </c>
      <c r="J338" t="s">
        <v>658</v>
      </c>
      <c r="K338" t="s">
        <v>637</v>
      </c>
      <c r="L338" t="s">
        <v>638</v>
      </c>
      <c r="M338" t="s">
        <v>5661</v>
      </c>
      <c r="N338" t="s">
        <v>637</v>
      </c>
      <c r="O338" t="s">
        <v>643</v>
      </c>
      <c r="P338" t="s">
        <v>5</v>
      </c>
      <c r="Q338" t="s">
        <v>644</v>
      </c>
      <c r="R338" t="s">
        <v>5662</v>
      </c>
      <c r="S338" t="s">
        <v>5663</v>
      </c>
      <c r="T338" t="s">
        <v>5664</v>
      </c>
    </row>
  </sheetData>
  <pageMargins left="0.25" right="0.25" top="0.75" bottom="0.75" header="0.3" footer="0.3"/>
  <pageSetup paperSize="9" scale="21" fitToHeight="0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FEC38-5B42-4722-9B01-4BE96B0D493B}">
  <sheetPr>
    <tabColor rgb="FFFF6699"/>
    <pageSetUpPr fitToPage="1"/>
  </sheetPr>
  <dimension ref="A1:V268"/>
  <sheetViews>
    <sheetView zoomScale="70" zoomScaleNormal="70" workbookViewId="0">
      <pane xSplit="2" ySplit="1" topLeftCell="R217" activePane="bottomRight" state="frozen"/>
      <selection activeCell="Q237" sqref="Q237"/>
      <selection pane="topRight" activeCell="Q237" sqref="Q237"/>
      <selection pane="bottomLeft" activeCell="Q237" sqref="Q237"/>
      <selection pane="bottomRight" activeCell="V230" sqref="V230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6.4531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617</v>
      </c>
      <c r="C1" t="s">
        <v>618</v>
      </c>
      <c r="D1" t="s">
        <v>1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J1" t="s">
        <v>624</v>
      </c>
      <c r="K1" t="s">
        <v>625</v>
      </c>
      <c r="L1" t="s">
        <v>626</v>
      </c>
      <c r="M1" t="s">
        <v>627</v>
      </c>
      <c r="N1" t="s">
        <v>628</v>
      </c>
      <c r="O1" t="s">
        <v>629</v>
      </c>
      <c r="P1" t="s">
        <v>630</v>
      </c>
      <c r="Q1" t="s">
        <v>631</v>
      </c>
      <c r="R1" t="s">
        <v>2</v>
      </c>
      <c r="S1" t="s">
        <v>632</v>
      </c>
      <c r="T1" t="s">
        <v>633</v>
      </c>
      <c r="U1" s="49" t="s">
        <v>722</v>
      </c>
      <c r="V1" t="s">
        <v>724</v>
      </c>
    </row>
    <row r="2" spans="1:22" x14ac:dyDescent="0.25">
      <c r="A2" t="s">
        <v>112</v>
      </c>
      <c r="B2" t="s">
        <v>113</v>
      </c>
      <c r="C2">
        <v>50</v>
      </c>
      <c r="D2">
        <v>5</v>
      </c>
      <c r="E2" t="s">
        <v>5665</v>
      </c>
      <c r="F2">
        <v>1290</v>
      </c>
      <c r="G2">
        <v>0</v>
      </c>
      <c r="H2" t="s">
        <v>645</v>
      </c>
      <c r="I2" t="s">
        <v>5666</v>
      </c>
      <c r="J2" t="s">
        <v>5667</v>
      </c>
      <c r="K2" t="s">
        <v>5668</v>
      </c>
      <c r="L2" t="s">
        <v>2669</v>
      </c>
      <c r="M2" t="s">
        <v>5669</v>
      </c>
      <c r="N2" t="s">
        <v>637</v>
      </c>
      <c r="O2" t="s">
        <v>646</v>
      </c>
      <c r="P2" t="s">
        <v>26</v>
      </c>
      <c r="Q2" t="s">
        <v>647</v>
      </c>
      <c r="R2" t="s">
        <v>638</v>
      </c>
      <c r="S2" t="s">
        <v>5670</v>
      </c>
      <c r="T2" t="s">
        <v>5671</v>
      </c>
      <c r="U2" s="50" t="s">
        <v>147</v>
      </c>
      <c r="V2">
        <v>615</v>
      </c>
    </row>
    <row r="3" spans="1:22" x14ac:dyDescent="0.25">
      <c r="A3" t="s">
        <v>12</v>
      </c>
      <c r="B3" t="s">
        <v>13</v>
      </c>
      <c r="C3">
        <v>50</v>
      </c>
      <c r="D3">
        <v>5</v>
      </c>
      <c r="E3" t="s">
        <v>5665</v>
      </c>
      <c r="F3">
        <v>1290</v>
      </c>
      <c r="G3">
        <v>0</v>
      </c>
      <c r="H3" t="s">
        <v>645</v>
      </c>
      <c r="I3" t="s">
        <v>5666</v>
      </c>
      <c r="J3" t="s">
        <v>5667</v>
      </c>
      <c r="K3" t="s">
        <v>5668</v>
      </c>
      <c r="L3" t="s">
        <v>2669</v>
      </c>
      <c r="M3" t="s">
        <v>5669</v>
      </c>
      <c r="N3" t="s">
        <v>637</v>
      </c>
      <c r="O3" t="s">
        <v>646</v>
      </c>
      <c r="P3" t="s">
        <v>26</v>
      </c>
      <c r="Q3" t="s">
        <v>647</v>
      </c>
      <c r="R3" t="s">
        <v>638</v>
      </c>
      <c r="S3" t="s">
        <v>5670</v>
      </c>
      <c r="T3" t="s">
        <v>5671</v>
      </c>
      <c r="U3" s="51" t="s">
        <v>148</v>
      </c>
      <c r="V3">
        <v>615</v>
      </c>
    </row>
    <row r="4" spans="1:22" x14ac:dyDescent="0.25">
      <c r="A4" t="s">
        <v>22</v>
      </c>
      <c r="B4" t="s">
        <v>27</v>
      </c>
      <c r="C4">
        <v>69.900000000000006</v>
      </c>
      <c r="D4">
        <v>10</v>
      </c>
      <c r="E4" t="s">
        <v>5665</v>
      </c>
      <c r="F4">
        <v>1290</v>
      </c>
      <c r="G4">
        <v>0</v>
      </c>
      <c r="H4" t="s">
        <v>645</v>
      </c>
      <c r="I4" t="s">
        <v>5666</v>
      </c>
      <c r="J4" t="s">
        <v>5667</v>
      </c>
      <c r="K4" t="s">
        <v>5668</v>
      </c>
      <c r="L4" t="s">
        <v>2669</v>
      </c>
      <c r="M4" t="s">
        <v>5669</v>
      </c>
      <c r="N4" t="s">
        <v>637</v>
      </c>
      <c r="O4" t="s">
        <v>646</v>
      </c>
      <c r="P4" t="s">
        <v>26</v>
      </c>
      <c r="Q4" t="s">
        <v>647</v>
      </c>
      <c r="R4" t="s">
        <v>638</v>
      </c>
      <c r="S4" t="s">
        <v>5670</v>
      </c>
      <c r="T4" t="s">
        <v>5672</v>
      </c>
      <c r="U4" s="50" t="s">
        <v>22</v>
      </c>
      <c r="V4">
        <v>73</v>
      </c>
    </row>
    <row r="5" spans="1:22" x14ac:dyDescent="0.25">
      <c r="A5" t="s">
        <v>104</v>
      </c>
      <c r="B5" t="s">
        <v>105</v>
      </c>
      <c r="C5">
        <v>14</v>
      </c>
      <c r="D5">
        <v>2</v>
      </c>
      <c r="E5" t="s">
        <v>5673</v>
      </c>
      <c r="F5">
        <v>44</v>
      </c>
      <c r="G5">
        <v>16</v>
      </c>
      <c r="H5" t="s">
        <v>645</v>
      </c>
      <c r="I5" t="s">
        <v>5674</v>
      </c>
      <c r="J5" t="s">
        <v>5675</v>
      </c>
      <c r="K5" t="s">
        <v>2253</v>
      </c>
      <c r="L5" t="s">
        <v>4170</v>
      </c>
      <c r="M5" t="s">
        <v>5676</v>
      </c>
      <c r="N5" t="s">
        <v>637</v>
      </c>
      <c r="O5" t="s">
        <v>646</v>
      </c>
      <c r="P5" t="s">
        <v>26</v>
      </c>
      <c r="Q5" t="s">
        <v>647</v>
      </c>
      <c r="R5" t="s">
        <v>638</v>
      </c>
      <c r="S5" t="s">
        <v>5677</v>
      </c>
      <c r="T5" t="s">
        <v>5676</v>
      </c>
      <c r="U5" s="51" t="s">
        <v>213</v>
      </c>
      <c r="V5">
        <v>7</v>
      </c>
    </row>
    <row r="6" spans="1:22" x14ac:dyDescent="0.25">
      <c r="A6" t="s">
        <v>600</v>
      </c>
      <c r="B6" t="s">
        <v>601</v>
      </c>
      <c r="C6">
        <v>159</v>
      </c>
      <c r="D6">
        <v>1</v>
      </c>
      <c r="E6" t="s">
        <v>5678</v>
      </c>
      <c r="F6">
        <v>129</v>
      </c>
      <c r="G6">
        <v>0</v>
      </c>
      <c r="H6" t="s">
        <v>636</v>
      </c>
      <c r="I6" t="s">
        <v>5679</v>
      </c>
      <c r="J6" t="s">
        <v>675</v>
      </c>
      <c r="K6" t="s">
        <v>637</v>
      </c>
      <c r="L6" t="s">
        <v>638</v>
      </c>
      <c r="M6" t="s">
        <v>5680</v>
      </c>
      <c r="N6" t="s">
        <v>637</v>
      </c>
      <c r="O6" t="s">
        <v>639</v>
      </c>
      <c r="P6" t="s">
        <v>5</v>
      </c>
      <c r="Q6" t="s">
        <v>640</v>
      </c>
      <c r="R6" t="s">
        <v>638</v>
      </c>
      <c r="S6" t="s">
        <v>5681</v>
      </c>
      <c r="T6" t="s">
        <v>5680</v>
      </c>
      <c r="U6" s="51" t="s">
        <v>27</v>
      </c>
      <c r="V6">
        <v>66</v>
      </c>
    </row>
    <row r="7" spans="1:22" x14ac:dyDescent="0.25">
      <c r="A7" t="s">
        <v>600</v>
      </c>
      <c r="B7" t="s">
        <v>601</v>
      </c>
      <c r="C7">
        <v>159</v>
      </c>
      <c r="D7">
        <v>1</v>
      </c>
      <c r="E7" t="s">
        <v>5682</v>
      </c>
      <c r="F7">
        <v>129</v>
      </c>
      <c r="G7">
        <v>0</v>
      </c>
      <c r="H7" t="s">
        <v>636</v>
      </c>
      <c r="I7" t="s">
        <v>5683</v>
      </c>
      <c r="J7" t="s">
        <v>2020</v>
      </c>
      <c r="K7" t="s">
        <v>637</v>
      </c>
      <c r="L7" t="s">
        <v>638</v>
      </c>
      <c r="M7" t="s">
        <v>5684</v>
      </c>
      <c r="N7" t="s">
        <v>637</v>
      </c>
      <c r="O7" t="s">
        <v>639</v>
      </c>
      <c r="P7" t="s">
        <v>5</v>
      </c>
      <c r="Q7" t="s">
        <v>640</v>
      </c>
      <c r="R7" t="s">
        <v>638</v>
      </c>
      <c r="S7" t="s">
        <v>5685</v>
      </c>
      <c r="T7" t="s">
        <v>5684</v>
      </c>
      <c r="U7" s="50" t="s">
        <v>18</v>
      </c>
      <c r="V7">
        <v>105</v>
      </c>
    </row>
    <row r="8" spans="1:22" x14ac:dyDescent="0.25">
      <c r="A8" t="s">
        <v>22</v>
      </c>
      <c r="B8" t="s">
        <v>27</v>
      </c>
      <c r="C8">
        <v>69.900000000000006</v>
      </c>
      <c r="D8">
        <v>10</v>
      </c>
      <c r="E8" t="s">
        <v>5686</v>
      </c>
      <c r="F8">
        <v>800</v>
      </c>
      <c r="G8">
        <v>0</v>
      </c>
      <c r="H8" t="s">
        <v>645</v>
      </c>
      <c r="I8" t="s">
        <v>5687</v>
      </c>
      <c r="J8" t="s">
        <v>5688</v>
      </c>
      <c r="K8" t="s">
        <v>5689</v>
      </c>
      <c r="L8" t="s">
        <v>813</v>
      </c>
      <c r="M8" t="s">
        <v>5690</v>
      </c>
      <c r="N8" t="s">
        <v>637</v>
      </c>
      <c r="O8" t="s">
        <v>646</v>
      </c>
      <c r="P8" t="s">
        <v>26</v>
      </c>
      <c r="Q8" t="s">
        <v>647</v>
      </c>
      <c r="R8" t="s">
        <v>638</v>
      </c>
      <c r="S8" t="s">
        <v>5691</v>
      </c>
      <c r="T8" t="s">
        <v>5690</v>
      </c>
      <c r="U8" s="51" t="s">
        <v>19</v>
      </c>
      <c r="V8">
        <v>105</v>
      </c>
    </row>
    <row r="9" spans="1:22" x14ac:dyDescent="0.25">
      <c r="A9" t="s">
        <v>22</v>
      </c>
      <c r="B9" t="s">
        <v>213</v>
      </c>
      <c r="C9">
        <v>68</v>
      </c>
      <c r="D9">
        <v>2</v>
      </c>
      <c r="E9" t="s">
        <v>5692</v>
      </c>
      <c r="F9">
        <v>136</v>
      </c>
      <c r="G9">
        <v>0</v>
      </c>
      <c r="H9" t="s">
        <v>663</v>
      </c>
      <c r="I9" t="s">
        <v>5693</v>
      </c>
      <c r="J9" t="s">
        <v>5694</v>
      </c>
      <c r="K9" t="s">
        <v>1774</v>
      </c>
      <c r="L9" t="s">
        <v>5695</v>
      </c>
      <c r="M9" t="s">
        <v>5696</v>
      </c>
      <c r="N9" t="s">
        <v>637</v>
      </c>
      <c r="O9" t="s">
        <v>664</v>
      </c>
      <c r="P9" t="s">
        <v>23</v>
      </c>
      <c r="Q9" t="s">
        <v>665</v>
      </c>
      <c r="R9" t="s">
        <v>638</v>
      </c>
      <c r="S9" t="s">
        <v>5697</v>
      </c>
      <c r="T9" t="s">
        <v>5696</v>
      </c>
      <c r="U9" s="50" t="s">
        <v>101</v>
      </c>
      <c r="V9">
        <v>12</v>
      </c>
    </row>
    <row r="10" spans="1:22" x14ac:dyDescent="0.25">
      <c r="A10" t="s">
        <v>22</v>
      </c>
      <c r="B10" t="s">
        <v>213</v>
      </c>
      <c r="C10">
        <v>68</v>
      </c>
      <c r="D10">
        <v>2</v>
      </c>
      <c r="E10" t="s">
        <v>5698</v>
      </c>
      <c r="F10">
        <v>136</v>
      </c>
      <c r="G10">
        <v>0</v>
      </c>
      <c r="H10" t="s">
        <v>663</v>
      </c>
      <c r="I10" t="s">
        <v>5693</v>
      </c>
      <c r="J10" t="s">
        <v>5694</v>
      </c>
      <c r="K10" t="s">
        <v>1774</v>
      </c>
      <c r="L10" t="s">
        <v>5695</v>
      </c>
      <c r="M10" t="s">
        <v>5699</v>
      </c>
      <c r="N10" t="s">
        <v>637</v>
      </c>
      <c r="O10" t="s">
        <v>664</v>
      </c>
      <c r="P10" t="s">
        <v>23</v>
      </c>
      <c r="Q10" t="s">
        <v>665</v>
      </c>
      <c r="R10" t="s">
        <v>638</v>
      </c>
      <c r="S10" t="s">
        <v>5700</v>
      </c>
      <c r="T10" t="s">
        <v>5699</v>
      </c>
      <c r="U10" s="51" t="s">
        <v>2139</v>
      </c>
      <c r="V10">
        <v>1</v>
      </c>
    </row>
    <row r="11" spans="1:22" x14ac:dyDescent="0.25">
      <c r="A11" t="s">
        <v>147</v>
      </c>
      <c r="B11" t="s">
        <v>148</v>
      </c>
      <c r="C11">
        <v>50</v>
      </c>
      <c r="D11">
        <v>6</v>
      </c>
      <c r="E11" t="s">
        <v>5701</v>
      </c>
      <c r="F11">
        <v>200</v>
      </c>
      <c r="G11">
        <v>0</v>
      </c>
      <c r="H11" t="s">
        <v>636</v>
      </c>
      <c r="I11" t="s">
        <v>5702</v>
      </c>
      <c r="J11" t="s">
        <v>648</v>
      </c>
      <c r="K11" t="s">
        <v>637</v>
      </c>
      <c r="L11" t="s">
        <v>638</v>
      </c>
      <c r="M11" t="s">
        <v>5703</v>
      </c>
      <c r="N11" t="s">
        <v>637</v>
      </c>
      <c r="O11" t="s">
        <v>639</v>
      </c>
      <c r="P11" t="s">
        <v>5</v>
      </c>
      <c r="Q11" t="s">
        <v>640</v>
      </c>
      <c r="R11" t="s">
        <v>638</v>
      </c>
      <c r="S11" t="s">
        <v>5704</v>
      </c>
      <c r="T11" t="s">
        <v>5703</v>
      </c>
      <c r="U11" s="51" t="s">
        <v>74</v>
      </c>
      <c r="V11">
        <v>10</v>
      </c>
    </row>
    <row r="12" spans="1:22" x14ac:dyDescent="0.25">
      <c r="A12" t="s">
        <v>147</v>
      </c>
      <c r="B12" t="s">
        <v>148</v>
      </c>
      <c r="C12">
        <v>50</v>
      </c>
      <c r="D12">
        <v>6</v>
      </c>
      <c r="E12" t="s">
        <v>5705</v>
      </c>
      <c r="F12">
        <v>200</v>
      </c>
      <c r="G12">
        <v>0</v>
      </c>
      <c r="H12" t="s">
        <v>636</v>
      </c>
      <c r="I12" t="s">
        <v>5706</v>
      </c>
      <c r="J12" t="s">
        <v>683</v>
      </c>
      <c r="K12" t="s">
        <v>637</v>
      </c>
      <c r="L12" t="s">
        <v>638</v>
      </c>
      <c r="M12" t="s">
        <v>5707</v>
      </c>
      <c r="N12" t="s">
        <v>637</v>
      </c>
      <c r="O12" t="s">
        <v>643</v>
      </c>
      <c r="P12" t="s">
        <v>5</v>
      </c>
      <c r="Q12" t="s">
        <v>644</v>
      </c>
      <c r="R12" t="s">
        <v>638</v>
      </c>
      <c r="S12" t="s">
        <v>5708</v>
      </c>
      <c r="T12" t="s">
        <v>5709</v>
      </c>
      <c r="U12" s="51" t="s">
        <v>3820</v>
      </c>
      <c r="V12">
        <v>1</v>
      </c>
    </row>
    <row r="13" spans="1:22" x14ac:dyDescent="0.25">
      <c r="A13" t="s">
        <v>239</v>
      </c>
      <c r="B13" t="s">
        <v>690</v>
      </c>
      <c r="C13">
        <v>39</v>
      </c>
      <c r="D13">
        <v>1</v>
      </c>
      <c r="E13" t="s">
        <v>5710</v>
      </c>
      <c r="F13">
        <v>39</v>
      </c>
      <c r="G13">
        <v>0</v>
      </c>
      <c r="H13" t="s">
        <v>663</v>
      </c>
      <c r="I13" t="s">
        <v>5711</v>
      </c>
      <c r="J13" t="s">
        <v>5712</v>
      </c>
      <c r="K13" t="s">
        <v>2857</v>
      </c>
      <c r="L13" t="s">
        <v>5713</v>
      </c>
      <c r="M13" t="s">
        <v>5714</v>
      </c>
      <c r="N13" t="s">
        <v>637</v>
      </c>
      <c r="O13" t="s">
        <v>664</v>
      </c>
      <c r="P13" t="s">
        <v>23</v>
      </c>
      <c r="Q13" t="s">
        <v>665</v>
      </c>
      <c r="R13" t="s">
        <v>638</v>
      </c>
      <c r="S13" t="s">
        <v>5715</v>
      </c>
      <c r="T13" t="s">
        <v>5714</v>
      </c>
      <c r="U13" s="50" t="s">
        <v>72</v>
      </c>
      <c r="V13">
        <v>5</v>
      </c>
    </row>
    <row r="14" spans="1:22" x14ac:dyDescent="0.25">
      <c r="A14" t="s">
        <v>147</v>
      </c>
      <c r="B14" t="s">
        <v>148</v>
      </c>
      <c r="C14">
        <v>50</v>
      </c>
      <c r="D14">
        <v>6</v>
      </c>
      <c r="E14" t="s">
        <v>5716</v>
      </c>
      <c r="F14">
        <v>200</v>
      </c>
      <c r="G14">
        <v>0</v>
      </c>
      <c r="H14" t="s">
        <v>636</v>
      </c>
      <c r="I14" t="s">
        <v>5717</v>
      </c>
      <c r="J14" t="s">
        <v>5718</v>
      </c>
      <c r="K14" t="s">
        <v>637</v>
      </c>
      <c r="L14" t="s">
        <v>638</v>
      </c>
      <c r="M14" t="s">
        <v>5719</v>
      </c>
      <c r="N14" t="s">
        <v>637</v>
      </c>
      <c r="O14" t="s">
        <v>639</v>
      </c>
      <c r="P14" t="s">
        <v>5</v>
      </c>
      <c r="Q14" t="s">
        <v>640</v>
      </c>
      <c r="R14" t="s">
        <v>638</v>
      </c>
      <c r="S14" t="s">
        <v>5720</v>
      </c>
      <c r="T14" t="s">
        <v>5719</v>
      </c>
      <c r="U14" s="51" t="s">
        <v>108</v>
      </c>
      <c r="V14">
        <v>2</v>
      </c>
    </row>
    <row r="15" spans="1:22" x14ac:dyDescent="0.25">
      <c r="A15" t="s">
        <v>72</v>
      </c>
      <c r="B15" t="s">
        <v>108</v>
      </c>
      <c r="C15">
        <v>66</v>
      </c>
      <c r="D15">
        <v>1</v>
      </c>
      <c r="E15" t="s">
        <v>5721</v>
      </c>
      <c r="F15">
        <v>249</v>
      </c>
      <c r="G15">
        <v>0</v>
      </c>
      <c r="H15" t="s">
        <v>645</v>
      </c>
      <c r="I15" t="s">
        <v>787</v>
      </c>
      <c r="J15" t="s">
        <v>5722</v>
      </c>
      <c r="K15" t="s">
        <v>5723</v>
      </c>
      <c r="L15" t="s">
        <v>3910</v>
      </c>
      <c r="M15" t="s">
        <v>5724</v>
      </c>
      <c r="N15" t="s">
        <v>637</v>
      </c>
      <c r="O15" t="s">
        <v>646</v>
      </c>
      <c r="P15" t="s">
        <v>26</v>
      </c>
      <c r="Q15" t="s">
        <v>647</v>
      </c>
      <c r="R15" t="s">
        <v>638</v>
      </c>
      <c r="S15" t="s">
        <v>5725</v>
      </c>
      <c r="T15" t="s">
        <v>5726</v>
      </c>
      <c r="U15" s="51" t="s">
        <v>716</v>
      </c>
      <c r="V15">
        <v>3</v>
      </c>
    </row>
    <row r="16" spans="1:22" x14ac:dyDescent="0.25">
      <c r="A16" t="s">
        <v>101</v>
      </c>
      <c r="B16" t="s">
        <v>74</v>
      </c>
      <c r="C16">
        <v>66</v>
      </c>
      <c r="D16">
        <v>1</v>
      </c>
      <c r="E16" t="s">
        <v>5721</v>
      </c>
      <c r="F16">
        <v>249</v>
      </c>
      <c r="G16">
        <v>0</v>
      </c>
      <c r="H16" t="s">
        <v>645</v>
      </c>
      <c r="I16" t="s">
        <v>787</v>
      </c>
      <c r="J16" t="s">
        <v>5722</v>
      </c>
      <c r="K16" t="s">
        <v>5723</v>
      </c>
      <c r="L16" t="s">
        <v>3910</v>
      </c>
      <c r="M16" t="s">
        <v>5724</v>
      </c>
      <c r="N16" t="s">
        <v>637</v>
      </c>
      <c r="O16" t="s">
        <v>646</v>
      </c>
      <c r="P16" t="s">
        <v>26</v>
      </c>
      <c r="Q16" t="s">
        <v>647</v>
      </c>
      <c r="R16" t="s">
        <v>638</v>
      </c>
      <c r="S16" t="s">
        <v>5725</v>
      </c>
      <c r="T16" t="s">
        <v>5726</v>
      </c>
      <c r="U16" s="50" t="s">
        <v>112</v>
      </c>
      <c r="V16">
        <v>5</v>
      </c>
    </row>
    <row r="17" spans="1:22" x14ac:dyDescent="0.25">
      <c r="A17" t="s">
        <v>22</v>
      </c>
      <c r="B17" t="s">
        <v>27</v>
      </c>
      <c r="C17">
        <v>67</v>
      </c>
      <c r="D17">
        <v>1</v>
      </c>
      <c r="E17" t="s">
        <v>5721</v>
      </c>
      <c r="F17">
        <v>249</v>
      </c>
      <c r="G17">
        <v>0</v>
      </c>
      <c r="H17" t="s">
        <v>645</v>
      </c>
      <c r="I17" t="s">
        <v>787</v>
      </c>
      <c r="J17" t="s">
        <v>5722</v>
      </c>
      <c r="K17" t="s">
        <v>5723</v>
      </c>
      <c r="L17" t="s">
        <v>3910</v>
      </c>
      <c r="M17" t="s">
        <v>5724</v>
      </c>
      <c r="N17" t="s">
        <v>637</v>
      </c>
      <c r="O17" t="s">
        <v>646</v>
      </c>
      <c r="P17" t="s">
        <v>26</v>
      </c>
      <c r="Q17" t="s">
        <v>647</v>
      </c>
      <c r="R17" t="s">
        <v>638</v>
      </c>
      <c r="S17" t="s">
        <v>5725</v>
      </c>
      <c r="T17" t="s">
        <v>5726</v>
      </c>
      <c r="U17" s="51" t="s">
        <v>113</v>
      </c>
      <c r="V17">
        <v>5</v>
      </c>
    </row>
    <row r="18" spans="1:22" x14ac:dyDescent="0.25">
      <c r="A18" t="s">
        <v>147</v>
      </c>
      <c r="B18" t="s">
        <v>148</v>
      </c>
      <c r="C18">
        <v>50</v>
      </c>
      <c r="D18">
        <v>6</v>
      </c>
      <c r="E18" t="s">
        <v>5727</v>
      </c>
      <c r="F18">
        <v>200</v>
      </c>
      <c r="G18">
        <v>0</v>
      </c>
      <c r="H18" t="s">
        <v>636</v>
      </c>
      <c r="I18" t="s">
        <v>5728</v>
      </c>
      <c r="J18" t="s">
        <v>3029</v>
      </c>
      <c r="K18" t="s">
        <v>637</v>
      </c>
      <c r="L18" t="s">
        <v>638</v>
      </c>
      <c r="M18" t="s">
        <v>5729</v>
      </c>
      <c r="N18" t="s">
        <v>637</v>
      </c>
      <c r="O18" t="s">
        <v>639</v>
      </c>
      <c r="P18" t="s">
        <v>5</v>
      </c>
      <c r="Q18" t="s">
        <v>640</v>
      </c>
      <c r="R18" t="s">
        <v>638</v>
      </c>
      <c r="S18" t="s">
        <v>5730</v>
      </c>
      <c r="T18" t="s">
        <v>5729</v>
      </c>
      <c r="U18" s="50" t="s">
        <v>12</v>
      </c>
      <c r="V18">
        <v>5</v>
      </c>
    </row>
    <row r="19" spans="1:22" x14ac:dyDescent="0.25">
      <c r="A19" t="s">
        <v>147</v>
      </c>
      <c r="B19" t="s">
        <v>148</v>
      </c>
      <c r="C19">
        <v>50</v>
      </c>
      <c r="D19">
        <v>6</v>
      </c>
      <c r="E19" t="s">
        <v>5731</v>
      </c>
      <c r="F19">
        <v>229</v>
      </c>
      <c r="G19">
        <v>29</v>
      </c>
      <c r="H19" t="s">
        <v>636</v>
      </c>
      <c r="I19" t="s">
        <v>4974</v>
      </c>
      <c r="J19" t="s">
        <v>682</v>
      </c>
      <c r="K19" t="s">
        <v>637</v>
      </c>
      <c r="L19" t="s">
        <v>638</v>
      </c>
      <c r="M19" t="s">
        <v>5732</v>
      </c>
      <c r="N19" t="s">
        <v>637</v>
      </c>
      <c r="O19" t="s">
        <v>643</v>
      </c>
      <c r="P19" t="s">
        <v>5</v>
      </c>
      <c r="Q19" t="s">
        <v>644</v>
      </c>
      <c r="R19" t="s">
        <v>638</v>
      </c>
      <c r="S19" t="s">
        <v>5733</v>
      </c>
      <c r="T19" t="s">
        <v>5732</v>
      </c>
      <c r="U19" s="51" t="s">
        <v>13</v>
      </c>
      <c r="V19">
        <v>5</v>
      </c>
    </row>
    <row r="20" spans="1:22" x14ac:dyDescent="0.25">
      <c r="A20" t="s">
        <v>239</v>
      </c>
      <c r="B20" t="s">
        <v>245</v>
      </c>
      <c r="C20">
        <v>159</v>
      </c>
      <c r="D20">
        <v>1</v>
      </c>
      <c r="E20" t="s">
        <v>5734</v>
      </c>
      <c r="F20">
        <v>167</v>
      </c>
      <c r="G20">
        <v>38</v>
      </c>
      <c r="H20" t="s">
        <v>636</v>
      </c>
      <c r="I20" t="s">
        <v>5735</v>
      </c>
      <c r="J20" t="s">
        <v>2080</v>
      </c>
      <c r="K20" t="s">
        <v>637</v>
      </c>
      <c r="L20" t="s">
        <v>638</v>
      </c>
      <c r="M20" t="s">
        <v>5732</v>
      </c>
      <c r="N20" t="s">
        <v>637</v>
      </c>
      <c r="O20" t="s">
        <v>639</v>
      </c>
      <c r="P20" t="s">
        <v>5</v>
      </c>
      <c r="Q20" t="s">
        <v>640</v>
      </c>
      <c r="R20" t="s">
        <v>638</v>
      </c>
      <c r="S20" t="s">
        <v>5736</v>
      </c>
      <c r="T20" t="s">
        <v>5732</v>
      </c>
      <c r="U20" s="50" t="s">
        <v>14</v>
      </c>
      <c r="V20">
        <v>1</v>
      </c>
    </row>
    <row r="21" spans="1:22" x14ac:dyDescent="0.25">
      <c r="A21" t="s">
        <v>147</v>
      </c>
      <c r="B21" t="s">
        <v>148</v>
      </c>
      <c r="C21">
        <v>50</v>
      </c>
      <c r="D21">
        <v>6</v>
      </c>
      <c r="E21" t="s">
        <v>5737</v>
      </c>
      <c r="F21">
        <v>200</v>
      </c>
      <c r="G21">
        <v>0</v>
      </c>
      <c r="H21" t="s">
        <v>636</v>
      </c>
      <c r="I21" t="s">
        <v>5738</v>
      </c>
      <c r="J21" t="s">
        <v>715</v>
      </c>
      <c r="K21" t="s">
        <v>637</v>
      </c>
      <c r="L21" t="s">
        <v>638</v>
      </c>
      <c r="M21" t="s">
        <v>5739</v>
      </c>
      <c r="N21" t="s">
        <v>637</v>
      </c>
      <c r="O21" t="s">
        <v>639</v>
      </c>
      <c r="P21" t="s">
        <v>5</v>
      </c>
      <c r="Q21" t="s">
        <v>640</v>
      </c>
      <c r="R21" t="s">
        <v>638</v>
      </c>
      <c r="S21" t="s">
        <v>5740</v>
      </c>
      <c r="T21" t="s">
        <v>5741</v>
      </c>
      <c r="U21" s="51" t="s">
        <v>15</v>
      </c>
      <c r="V21">
        <v>1</v>
      </c>
    </row>
    <row r="22" spans="1:22" x14ac:dyDescent="0.25">
      <c r="A22" t="s">
        <v>72</v>
      </c>
      <c r="B22" t="s">
        <v>108</v>
      </c>
      <c r="C22">
        <v>66</v>
      </c>
      <c r="D22">
        <v>1</v>
      </c>
      <c r="E22" t="s">
        <v>5742</v>
      </c>
      <c r="F22">
        <v>256</v>
      </c>
      <c r="G22">
        <v>26</v>
      </c>
      <c r="H22" t="s">
        <v>645</v>
      </c>
      <c r="I22" t="s">
        <v>5743</v>
      </c>
      <c r="J22" t="s">
        <v>5744</v>
      </c>
      <c r="K22" t="s">
        <v>5745</v>
      </c>
      <c r="L22" t="s">
        <v>5746</v>
      </c>
      <c r="M22" t="s">
        <v>5747</v>
      </c>
      <c r="N22" t="s">
        <v>637</v>
      </c>
      <c r="O22" t="s">
        <v>664</v>
      </c>
      <c r="P22" t="s">
        <v>23</v>
      </c>
      <c r="Q22" t="s">
        <v>665</v>
      </c>
      <c r="R22" t="s">
        <v>638</v>
      </c>
      <c r="S22" t="s">
        <v>5748</v>
      </c>
      <c r="T22" t="s">
        <v>5747</v>
      </c>
      <c r="U22" s="50" t="s">
        <v>239</v>
      </c>
      <c r="V22">
        <v>23</v>
      </c>
    </row>
    <row r="23" spans="1:22" x14ac:dyDescent="0.25">
      <c r="A23" t="s">
        <v>101</v>
      </c>
      <c r="B23" t="s">
        <v>74</v>
      </c>
      <c r="C23">
        <v>66</v>
      </c>
      <c r="D23">
        <v>1</v>
      </c>
      <c r="E23" t="s">
        <v>5742</v>
      </c>
      <c r="F23">
        <v>256</v>
      </c>
      <c r="G23">
        <v>26</v>
      </c>
      <c r="H23" t="s">
        <v>645</v>
      </c>
      <c r="I23" t="s">
        <v>5743</v>
      </c>
      <c r="J23" t="s">
        <v>5744</v>
      </c>
      <c r="K23" t="s">
        <v>5745</v>
      </c>
      <c r="L23" t="s">
        <v>5746</v>
      </c>
      <c r="M23" t="s">
        <v>5747</v>
      </c>
      <c r="N23" t="s">
        <v>637</v>
      </c>
      <c r="O23" t="s">
        <v>664</v>
      </c>
      <c r="P23" t="s">
        <v>23</v>
      </c>
      <c r="Q23" t="s">
        <v>665</v>
      </c>
      <c r="R23" t="s">
        <v>638</v>
      </c>
      <c r="S23" t="s">
        <v>5748</v>
      </c>
      <c r="T23" t="s">
        <v>5747</v>
      </c>
      <c r="U23" s="51" t="s">
        <v>245</v>
      </c>
      <c r="V23">
        <v>19</v>
      </c>
    </row>
    <row r="24" spans="1:22" x14ac:dyDescent="0.25">
      <c r="A24" t="s">
        <v>22</v>
      </c>
      <c r="B24" t="s">
        <v>27</v>
      </c>
      <c r="C24">
        <v>67</v>
      </c>
      <c r="D24">
        <v>1</v>
      </c>
      <c r="E24" t="s">
        <v>5742</v>
      </c>
      <c r="F24">
        <v>256</v>
      </c>
      <c r="G24">
        <v>26</v>
      </c>
      <c r="H24" t="s">
        <v>645</v>
      </c>
      <c r="I24" t="s">
        <v>5743</v>
      </c>
      <c r="J24" t="s">
        <v>5744</v>
      </c>
      <c r="K24" t="s">
        <v>5745</v>
      </c>
      <c r="L24" t="s">
        <v>5746</v>
      </c>
      <c r="M24" t="s">
        <v>5747</v>
      </c>
      <c r="N24" t="s">
        <v>637</v>
      </c>
      <c r="O24" t="s">
        <v>664</v>
      </c>
      <c r="P24" t="s">
        <v>23</v>
      </c>
      <c r="Q24" t="s">
        <v>665</v>
      </c>
      <c r="R24" t="s">
        <v>638</v>
      </c>
      <c r="S24" t="s">
        <v>5748</v>
      </c>
      <c r="T24" t="s">
        <v>5747</v>
      </c>
      <c r="U24" s="51" t="s">
        <v>2799</v>
      </c>
      <c r="V24">
        <v>3</v>
      </c>
    </row>
    <row r="25" spans="1:22" x14ac:dyDescent="0.25">
      <c r="A25" t="s">
        <v>147</v>
      </c>
      <c r="B25" t="s">
        <v>148</v>
      </c>
      <c r="C25">
        <v>50</v>
      </c>
      <c r="D25">
        <v>6</v>
      </c>
      <c r="E25" t="s">
        <v>5749</v>
      </c>
      <c r="F25">
        <v>208</v>
      </c>
      <c r="G25">
        <v>8</v>
      </c>
      <c r="H25" t="s">
        <v>636</v>
      </c>
      <c r="I25" t="s">
        <v>5750</v>
      </c>
      <c r="J25" t="s">
        <v>5751</v>
      </c>
      <c r="K25" t="s">
        <v>637</v>
      </c>
      <c r="L25" t="s">
        <v>638</v>
      </c>
      <c r="M25" t="s">
        <v>5752</v>
      </c>
      <c r="N25" t="s">
        <v>637</v>
      </c>
      <c r="O25" t="s">
        <v>639</v>
      </c>
      <c r="P25" t="s">
        <v>5</v>
      </c>
      <c r="Q25" t="s">
        <v>640</v>
      </c>
      <c r="R25" t="s">
        <v>638</v>
      </c>
      <c r="S25" t="s">
        <v>5753</v>
      </c>
      <c r="T25" t="s">
        <v>5752</v>
      </c>
      <c r="U25" s="51" t="s">
        <v>690</v>
      </c>
      <c r="V25">
        <v>1</v>
      </c>
    </row>
    <row r="26" spans="1:22" x14ac:dyDescent="0.25">
      <c r="A26" t="s">
        <v>18</v>
      </c>
      <c r="B26" t="s">
        <v>19</v>
      </c>
      <c r="C26">
        <v>66.666666666666671</v>
      </c>
      <c r="D26">
        <v>3</v>
      </c>
      <c r="E26" t="s">
        <v>5754</v>
      </c>
      <c r="F26">
        <v>100</v>
      </c>
      <c r="G26">
        <v>0</v>
      </c>
      <c r="H26" t="s">
        <v>655</v>
      </c>
      <c r="I26" t="s">
        <v>5755</v>
      </c>
      <c r="J26" t="s">
        <v>2051</v>
      </c>
      <c r="K26" t="s">
        <v>637</v>
      </c>
      <c r="L26" t="s">
        <v>638</v>
      </c>
      <c r="M26" t="s">
        <v>5756</v>
      </c>
      <c r="N26" t="s">
        <v>637</v>
      </c>
      <c r="O26" t="s">
        <v>643</v>
      </c>
      <c r="P26" t="s">
        <v>5</v>
      </c>
      <c r="Q26" t="s">
        <v>644</v>
      </c>
      <c r="R26" t="s">
        <v>638</v>
      </c>
      <c r="S26" t="s">
        <v>5757</v>
      </c>
      <c r="T26" t="s">
        <v>5758</v>
      </c>
      <c r="U26" s="50" t="s">
        <v>240</v>
      </c>
      <c r="V26">
        <v>3</v>
      </c>
    </row>
    <row r="27" spans="1:22" x14ac:dyDescent="0.25">
      <c r="A27" t="s">
        <v>147</v>
      </c>
      <c r="B27" t="s">
        <v>148</v>
      </c>
      <c r="C27">
        <v>33.333333333333336</v>
      </c>
      <c r="D27">
        <v>3</v>
      </c>
      <c r="E27" t="s">
        <v>5759</v>
      </c>
      <c r="F27">
        <v>178</v>
      </c>
      <c r="G27">
        <v>29</v>
      </c>
      <c r="H27" t="s">
        <v>645</v>
      </c>
      <c r="I27" t="s">
        <v>5760</v>
      </c>
      <c r="J27" t="s">
        <v>5761</v>
      </c>
      <c r="K27" t="s">
        <v>935</v>
      </c>
      <c r="L27" t="s">
        <v>2087</v>
      </c>
      <c r="M27" t="s">
        <v>5762</v>
      </c>
      <c r="N27" t="s">
        <v>637</v>
      </c>
      <c r="O27" t="s">
        <v>646</v>
      </c>
      <c r="P27" t="s">
        <v>26</v>
      </c>
      <c r="Q27" t="s">
        <v>647</v>
      </c>
      <c r="R27" t="s">
        <v>638</v>
      </c>
      <c r="S27" t="s">
        <v>5763</v>
      </c>
      <c r="T27" t="s">
        <v>5762</v>
      </c>
      <c r="U27" s="51" t="s">
        <v>2799</v>
      </c>
      <c r="V27">
        <v>3</v>
      </c>
    </row>
    <row r="28" spans="1:22" x14ac:dyDescent="0.25">
      <c r="A28" t="s">
        <v>101</v>
      </c>
      <c r="B28" t="s">
        <v>74</v>
      </c>
      <c r="C28">
        <v>97</v>
      </c>
      <c r="D28">
        <v>1</v>
      </c>
      <c r="E28" t="s">
        <v>5764</v>
      </c>
      <c r="F28">
        <v>97</v>
      </c>
      <c r="G28">
        <v>0</v>
      </c>
      <c r="H28" t="s">
        <v>645</v>
      </c>
      <c r="I28" t="s">
        <v>5283</v>
      </c>
      <c r="J28" t="s">
        <v>5765</v>
      </c>
      <c r="K28" t="s">
        <v>736</v>
      </c>
      <c r="L28" t="s">
        <v>835</v>
      </c>
      <c r="M28" t="s">
        <v>5766</v>
      </c>
      <c r="N28" t="s">
        <v>637</v>
      </c>
      <c r="O28" t="s">
        <v>646</v>
      </c>
      <c r="P28" t="s">
        <v>26</v>
      </c>
      <c r="Q28" t="s">
        <v>647</v>
      </c>
      <c r="R28" t="s">
        <v>638</v>
      </c>
      <c r="S28" t="s">
        <v>5767</v>
      </c>
      <c r="T28" t="s">
        <v>5766</v>
      </c>
      <c r="U28" s="50" t="s">
        <v>600</v>
      </c>
      <c r="V28">
        <v>15</v>
      </c>
    </row>
    <row r="29" spans="1:22" x14ac:dyDescent="0.25">
      <c r="A29" t="s">
        <v>147</v>
      </c>
      <c r="B29" t="s">
        <v>148</v>
      </c>
      <c r="C29">
        <v>50</v>
      </c>
      <c r="D29">
        <v>6</v>
      </c>
      <c r="E29" t="s">
        <v>5768</v>
      </c>
      <c r="F29">
        <v>200</v>
      </c>
      <c r="G29">
        <v>0</v>
      </c>
      <c r="H29" t="s">
        <v>636</v>
      </c>
      <c r="I29" t="s">
        <v>5769</v>
      </c>
      <c r="J29" t="s">
        <v>648</v>
      </c>
      <c r="K29" t="s">
        <v>637</v>
      </c>
      <c r="L29" t="s">
        <v>638</v>
      </c>
      <c r="M29" t="s">
        <v>5770</v>
      </c>
      <c r="N29" t="s">
        <v>637</v>
      </c>
      <c r="O29" t="s">
        <v>643</v>
      </c>
      <c r="P29" t="s">
        <v>5</v>
      </c>
      <c r="Q29" t="s">
        <v>644</v>
      </c>
      <c r="R29" t="s">
        <v>638</v>
      </c>
      <c r="S29" t="s">
        <v>5771</v>
      </c>
      <c r="T29" t="s">
        <v>5770</v>
      </c>
      <c r="U29" s="51" t="s">
        <v>601</v>
      </c>
      <c r="V29">
        <v>13</v>
      </c>
    </row>
    <row r="30" spans="1:22" x14ac:dyDescent="0.25">
      <c r="A30" t="s">
        <v>22</v>
      </c>
      <c r="B30" t="s">
        <v>27</v>
      </c>
      <c r="C30">
        <v>80</v>
      </c>
      <c r="D30">
        <v>1</v>
      </c>
      <c r="E30" t="s">
        <v>5772</v>
      </c>
      <c r="F30">
        <v>80</v>
      </c>
      <c r="G30">
        <v>0</v>
      </c>
      <c r="H30" t="s">
        <v>645</v>
      </c>
      <c r="I30" t="s">
        <v>5119</v>
      </c>
      <c r="J30" t="s">
        <v>5773</v>
      </c>
      <c r="K30" t="s">
        <v>5774</v>
      </c>
      <c r="L30" t="s">
        <v>3969</v>
      </c>
      <c r="M30" t="s">
        <v>5775</v>
      </c>
      <c r="N30" t="s">
        <v>637</v>
      </c>
      <c r="O30" t="s">
        <v>651</v>
      </c>
      <c r="P30" t="s">
        <v>26</v>
      </c>
      <c r="Q30" t="s">
        <v>647</v>
      </c>
      <c r="R30" t="s">
        <v>638</v>
      </c>
      <c r="S30" t="s">
        <v>5776</v>
      </c>
      <c r="T30" t="s">
        <v>5775</v>
      </c>
      <c r="U30" s="51" t="s">
        <v>2799</v>
      </c>
      <c r="V30">
        <v>2</v>
      </c>
    </row>
    <row r="31" spans="1:22" x14ac:dyDescent="0.25">
      <c r="A31" t="s">
        <v>147</v>
      </c>
      <c r="B31" t="s">
        <v>148</v>
      </c>
      <c r="C31">
        <v>50</v>
      </c>
      <c r="D31">
        <v>6</v>
      </c>
      <c r="E31" t="s">
        <v>5777</v>
      </c>
      <c r="F31">
        <v>200</v>
      </c>
      <c r="G31">
        <v>0</v>
      </c>
      <c r="H31" t="s">
        <v>636</v>
      </c>
      <c r="I31" t="s">
        <v>5778</v>
      </c>
      <c r="J31" t="s">
        <v>641</v>
      </c>
      <c r="K31" t="s">
        <v>637</v>
      </c>
      <c r="L31" t="s">
        <v>638</v>
      </c>
      <c r="M31" t="s">
        <v>5779</v>
      </c>
      <c r="N31" t="s">
        <v>637</v>
      </c>
      <c r="O31" t="s">
        <v>643</v>
      </c>
      <c r="P31" t="s">
        <v>5</v>
      </c>
      <c r="Q31" t="s">
        <v>644</v>
      </c>
      <c r="R31" t="s">
        <v>638</v>
      </c>
      <c r="S31" t="s">
        <v>5780</v>
      </c>
      <c r="T31" t="s">
        <v>5779</v>
      </c>
      <c r="U31" s="50" t="s">
        <v>3</v>
      </c>
      <c r="V31">
        <v>3</v>
      </c>
    </row>
    <row r="32" spans="1:22" x14ac:dyDescent="0.25">
      <c r="A32" t="s">
        <v>600</v>
      </c>
      <c r="B32" t="s">
        <v>601</v>
      </c>
      <c r="C32">
        <v>159</v>
      </c>
      <c r="D32">
        <v>1</v>
      </c>
      <c r="E32" t="s">
        <v>5781</v>
      </c>
      <c r="F32">
        <v>161</v>
      </c>
      <c r="G32">
        <v>32</v>
      </c>
      <c r="H32" t="s">
        <v>636</v>
      </c>
      <c r="I32" t="s">
        <v>5782</v>
      </c>
      <c r="J32" t="s">
        <v>648</v>
      </c>
      <c r="K32" t="s">
        <v>637</v>
      </c>
      <c r="L32" t="s">
        <v>638</v>
      </c>
      <c r="M32" t="s">
        <v>5783</v>
      </c>
      <c r="N32" t="s">
        <v>637</v>
      </c>
      <c r="O32" t="s">
        <v>639</v>
      </c>
      <c r="P32" t="s">
        <v>5</v>
      </c>
      <c r="Q32" t="s">
        <v>640</v>
      </c>
      <c r="R32" t="s">
        <v>638</v>
      </c>
      <c r="S32" t="s">
        <v>5784</v>
      </c>
      <c r="T32" t="s">
        <v>5783</v>
      </c>
      <c r="U32" s="51" t="s">
        <v>4</v>
      </c>
      <c r="V32">
        <v>3</v>
      </c>
    </row>
    <row r="33" spans="1:22" x14ac:dyDescent="0.25">
      <c r="A33" t="s">
        <v>18</v>
      </c>
      <c r="B33" t="s">
        <v>19</v>
      </c>
      <c r="C33">
        <v>66.666666666666671</v>
      </c>
      <c r="D33">
        <v>3</v>
      </c>
      <c r="E33" t="s">
        <v>5785</v>
      </c>
      <c r="F33">
        <v>129</v>
      </c>
      <c r="G33">
        <v>0</v>
      </c>
      <c r="H33" t="s">
        <v>645</v>
      </c>
      <c r="I33" t="s">
        <v>2251</v>
      </c>
      <c r="J33" t="s">
        <v>5786</v>
      </c>
      <c r="K33" t="s">
        <v>5787</v>
      </c>
      <c r="L33" t="s">
        <v>4170</v>
      </c>
      <c r="M33" t="s">
        <v>5788</v>
      </c>
      <c r="N33" t="s">
        <v>637</v>
      </c>
      <c r="O33" t="s">
        <v>646</v>
      </c>
      <c r="P33" t="s">
        <v>26</v>
      </c>
      <c r="Q33" t="s">
        <v>647</v>
      </c>
      <c r="R33" t="s">
        <v>638</v>
      </c>
      <c r="S33" t="s">
        <v>5789</v>
      </c>
      <c r="T33" t="s">
        <v>5788</v>
      </c>
      <c r="U33" s="50" t="s">
        <v>77</v>
      </c>
      <c r="V33">
        <v>26</v>
      </c>
    </row>
    <row r="34" spans="1:22" x14ac:dyDescent="0.25">
      <c r="A34" t="s">
        <v>147</v>
      </c>
      <c r="B34" t="s">
        <v>148</v>
      </c>
      <c r="C34">
        <v>50</v>
      </c>
      <c r="D34">
        <v>6</v>
      </c>
      <c r="E34" t="s">
        <v>5790</v>
      </c>
      <c r="F34">
        <v>200</v>
      </c>
      <c r="G34">
        <v>0</v>
      </c>
      <c r="H34" t="s">
        <v>636</v>
      </c>
      <c r="I34" t="s">
        <v>5791</v>
      </c>
      <c r="J34" t="s">
        <v>658</v>
      </c>
      <c r="K34" t="s">
        <v>637</v>
      </c>
      <c r="L34" t="s">
        <v>638</v>
      </c>
      <c r="M34" t="s">
        <v>5792</v>
      </c>
      <c r="N34" t="s">
        <v>637</v>
      </c>
      <c r="O34" t="s">
        <v>639</v>
      </c>
      <c r="P34" t="s">
        <v>5</v>
      </c>
      <c r="Q34" t="s">
        <v>640</v>
      </c>
      <c r="R34" t="s">
        <v>638</v>
      </c>
      <c r="S34" t="s">
        <v>5793</v>
      </c>
      <c r="T34" t="s">
        <v>5792</v>
      </c>
      <c r="U34" s="51" t="s">
        <v>78</v>
      </c>
      <c r="V34">
        <v>26</v>
      </c>
    </row>
    <row r="35" spans="1:22" x14ac:dyDescent="0.25">
      <c r="A35" t="s">
        <v>147</v>
      </c>
      <c r="B35" t="s">
        <v>148</v>
      </c>
      <c r="C35">
        <v>50</v>
      </c>
      <c r="D35">
        <v>6</v>
      </c>
      <c r="E35" t="s">
        <v>5794</v>
      </c>
      <c r="F35">
        <v>200</v>
      </c>
      <c r="G35">
        <v>0</v>
      </c>
      <c r="H35" t="s">
        <v>636</v>
      </c>
      <c r="I35" t="s">
        <v>5795</v>
      </c>
      <c r="J35" t="s">
        <v>4810</v>
      </c>
      <c r="K35" t="s">
        <v>637</v>
      </c>
      <c r="L35" t="s">
        <v>638</v>
      </c>
      <c r="M35" t="s">
        <v>5796</v>
      </c>
      <c r="N35" t="s">
        <v>637</v>
      </c>
      <c r="O35" t="s">
        <v>643</v>
      </c>
      <c r="P35" t="s">
        <v>5</v>
      </c>
      <c r="Q35" t="s">
        <v>644</v>
      </c>
      <c r="R35" t="s">
        <v>5797</v>
      </c>
      <c r="S35" t="s">
        <v>5798</v>
      </c>
      <c r="T35" t="s">
        <v>5796</v>
      </c>
      <c r="U35" s="50" t="s">
        <v>116</v>
      </c>
      <c r="V35">
        <v>30</v>
      </c>
    </row>
    <row r="36" spans="1:22" x14ac:dyDescent="0.25">
      <c r="A36" t="s">
        <v>22</v>
      </c>
      <c r="B36" t="s">
        <v>27</v>
      </c>
      <c r="C36">
        <v>66.333333333333329</v>
      </c>
      <c r="D36">
        <v>3</v>
      </c>
      <c r="E36" t="s">
        <v>5799</v>
      </c>
      <c r="F36">
        <v>360</v>
      </c>
      <c r="G36">
        <v>0</v>
      </c>
      <c r="H36" t="s">
        <v>636</v>
      </c>
      <c r="I36" t="s">
        <v>5800</v>
      </c>
      <c r="J36" t="s">
        <v>675</v>
      </c>
      <c r="K36" t="s">
        <v>637</v>
      </c>
      <c r="L36" t="s">
        <v>638</v>
      </c>
      <c r="M36" t="s">
        <v>5801</v>
      </c>
      <c r="N36" t="s">
        <v>637</v>
      </c>
      <c r="O36" t="s">
        <v>639</v>
      </c>
      <c r="P36" t="s">
        <v>5</v>
      </c>
      <c r="Q36" t="s">
        <v>640</v>
      </c>
      <c r="R36" t="s">
        <v>638</v>
      </c>
      <c r="S36" t="s">
        <v>5802</v>
      </c>
      <c r="T36" t="s">
        <v>5801</v>
      </c>
      <c r="U36" s="51" t="s">
        <v>117</v>
      </c>
      <c r="V36">
        <v>30</v>
      </c>
    </row>
    <row r="37" spans="1:22" x14ac:dyDescent="0.25">
      <c r="A37" t="s">
        <v>72</v>
      </c>
      <c r="B37" t="s">
        <v>716</v>
      </c>
      <c r="C37">
        <v>100</v>
      </c>
      <c r="D37">
        <v>1</v>
      </c>
      <c r="E37" t="s">
        <v>5803</v>
      </c>
      <c r="F37">
        <v>159</v>
      </c>
      <c r="G37">
        <v>0</v>
      </c>
      <c r="H37" t="s">
        <v>645</v>
      </c>
      <c r="I37" t="s">
        <v>5804</v>
      </c>
      <c r="J37" t="s">
        <v>5805</v>
      </c>
      <c r="K37" t="s">
        <v>5806</v>
      </c>
      <c r="L37" t="s">
        <v>5807</v>
      </c>
      <c r="M37" t="s">
        <v>5808</v>
      </c>
      <c r="N37" t="s">
        <v>637</v>
      </c>
      <c r="O37" t="s">
        <v>646</v>
      </c>
      <c r="P37" t="s">
        <v>26</v>
      </c>
      <c r="Q37" t="s">
        <v>647</v>
      </c>
      <c r="R37" t="s">
        <v>638</v>
      </c>
      <c r="S37" t="s">
        <v>5809</v>
      </c>
      <c r="T37" t="s">
        <v>5808</v>
      </c>
      <c r="U37" s="50" t="s">
        <v>104</v>
      </c>
      <c r="V37">
        <v>2</v>
      </c>
    </row>
    <row r="38" spans="1:22" x14ac:dyDescent="0.25">
      <c r="A38" t="s">
        <v>14</v>
      </c>
      <c r="B38" t="s">
        <v>15</v>
      </c>
      <c r="C38">
        <v>59</v>
      </c>
      <c r="D38">
        <v>1</v>
      </c>
      <c r="E38" t="s">
        <v>5803</v>
      </c>
      <c r="F38">
        <v>159</v>
      </c>
      <c r="G38">
        <v>0</v>
      </c>
      <c r="H38" t="s">
        <v>645</v>
      </c>
      <c r="I38" t="s">
        <v>5804</v>
      </c>
      <c r="J38" t="s">
        <v>5805</v>
      </c>
      <c r="K38" t="s">
        <v>5806</v>
      </c>
      <c r="L38" t="s">
        <v>5807</v>
      </c>
      <c r="M38" t="s">
        <v>5808</v>
      </c>
      <c r="N38" t="s">
        <v>637</v>
      </c>
      <c r="O38" t="s">
        <v>646</v>
      </c>
      <c r="P38" t="s">
        <v>26</v>
      </c>
      <c r="Q38" t="s">
        <v>647</v>
      </c>
      <c r="R38" t="s">
        <v>638</v>
      </c>
      <c r="S38" t="s">
        <v>5809</v>
      </c>
      <c r="T38" t="s">
        <v>5808</v>
      </c>
      <c r="U38" s="51" t="s">
        <v>105</v>
      </c>
      <c r="V38">
        <v>2</v>
      </c>
    </row>
    <row r="39" spans="1:22" x14ac:dyDescent="0.25">
      <c r="A39" t="s">
        <v>147</v>
      </c>
      <c r="B39" t="s">
        <v>148</v>
      </c>
      <c r="C39">
        <v>50</v>
      </c>
      <c r="D39">
        <v>6</v>
      </c>
      <c r="E39" t="s">
        <v>5810</v>
      </c>
      <c r="F39">
        <v>200</v>
      </c>
      <c r="G39">
        <v>0</v>
      </c>
      <c r="H39" t="s">
        <v>636</v>
      </c>
      <c r="I39" t="s">
        <v>5811</v>
      </c>
      <c r="J39" t="s">
        <v>657</v>
      </c>
      <c r="K39" t="s">
        <v>637</v>
      </c>
      <c r="L39" t="s">
        <v>638</v>
      </c>
      <c r="M39" t="s">
        <v>5812</v>
      </c>
      <c r="N39" t="s">
        <v>637</v>
      </c>
      <c r="O39" t="s">
        <v>643</v>
      </c>
      <c r="P39" t="s">
        <v>5</v>
      </c>
      <c r="Q39" t="s">
        <v>644</v>
      </c>
      <c r="R39" t="s">
        <v>638</v>
      </c>
      <c r="S39" t="s">
        <v>5813</v>
      </c>
      <c r="T39" t="s">
        <v>5812</v>
      </c>
      <c r="U39" s="50" t="s">
        <v>516</v>
      </c>
      <c r="V39">
        <v>4</v>
      </c>
    </row>
    <row r="40" spans="1:22" x14ac:dyDescent="0.25">
      <c r="A40" t="s">
        <v>147</v>
      </c>
      <c r="B40" t="s">
        <v>148</v>
      </c>
      <c r="C40">
        <v>50</v>
      </c>
      <c r="D40">
        <v>6</v>
      </c>
      <c r="E40" t="s">
        <v>5814</v>
      </c>
      <c r="F40">
        <v>200</v>
      </c>
      <c r="G40">
        <v>0</v>
      </c>
      <c r="H40" t="s">
        <v>636</v>
      </c>
      <c r="I40" t="s">
        <v>5815</v>
      </c>
      <c r="J40" t="s">
        <v>649</v>
      </c>
      <c r="K40" t="s">
        <v>637</v>
      </c>
      <c r="L40" t="s">
        <v>638</v>
      </c>
      <c r="M40" t="s">
        <v>5816</v>
      </c>
      <c r="N40" t="s">
        <v>637</v>
      </c>
      <c r="O40" t="s">
        <v>639</v>
      </c>
      <c r="P40" t="s">
        <v>5</v>
      </c>
      <c r="Q40" t="s">
        <v>640</v>
      </c>
      <c r="R40" t="s">
        <v>638</v>
      </c>
      <c r="S40" t="s">
        <v>5817</v>
      </c>
      <c r="T40" t="s">
        <v>5816</v>
      </c>
      <c r="U40" s="51" t="s">
        <v>120</v>
      </c>
      <c r="V40">
        <v>4</v>
      </c>
    </row>
    <row r="41" spans="1:22" x14ac:dyDescent="0.25">
      <c r="A41" t="s">
        <v>18</v>
      </c>
      <c r="B41" t="s">
        <v>19</v>
      </c>
      <c r="C41">
        <v>66.666666666666671</v>
      </c>
      <c r="D41">
        <v>3</v>
      </c>
      <c r="E41" t="s">
        <v>5818</v>
      </c>
      <c r="F41">
        <v>129</v>
      </c>
      <c r="G41">
        <v>0</v>
      </c>
      <c r="H41" t="s">
        <v>636</v>
      </c>
      <c r="I41" t="s">
        <v>5819</v>
      </c>
      <c r="J41" t="s">
        <v>682</v>
      </c>
      <c r="K41" t="s">
        <v>637</v>
      </c>
      <c r="L41" t="s">
        <v>638</v>
      </c>
      <c r="M41" t="s">
        <v>5820</v>
      </c>
      <c r="N41" t="s">
        <v>637</v>
      </c>
      <c r="O41" t="s">
        <v>643</v>
      </c>
      <c r="P41" t="s">
        <v>5</v>
      </c>
      <c r="Q41" t="s">
        <v>644</v>
      </c>
      <c r="R41" t="s">
        <v>638</v>
      </c>
      <c r="S41" t="s">
        <v>5821</v>
      </c>
      <c r="T41" t="s">
        <v>5822</v>
      </c>
      <c r="U41" s="50" t="s">
        <v>723</v>
      </c>
      <c r="V41">
        <v>927</v>
      </c>
    </row>
    <row r="42" spans="1:22" x14ac:dyDescent="0.25">
      <c r="A42" t="s">
        <v>22</v>
      </c>
      <c r="B42" t="s">
        <v>27</v>
      </c>
      <c r="C42">
        <v>66.333333333333329</v>
      </c>
      <c r="D42">
        <v>3</v>
      </c>
      <c r="E42" t="s">
        <v>5823</v>
      </c>
      <c r="F42">
        <v>187.5</v>
      </c>
      <c r="G42">
        <v>0</v>
      </c>
      <c r="H42" t="s">
        <v>663</v>
      </c>
      <c r="I42" t="s">
        <v>5824</v>
      </c>
      <c r="J42" t="s">
        <v>5825</v>
      </c>
      <c r="K42" t="s">
        <v>1774</v>
      </c>
      <c r="L42" t="s">
        <v>5826</v>
      </c>
      <c r="M42" t="s">
        <v>5827</v>
      </c>
      <c r="N42" t="s">
        <v>637</v>
      </c>
      <c r="O42" t="s">
        <v>664</v>
      </c>
      <c r="P42" t="s">
        <v>23</v>
      </c>
      <c r="Q42" t="s">
        <v>665</v>
      </c>
      <c r="R42" t="s">
        <v>638</v>
      </c>
      <c r="S42" t="s">
        <v>5828</v>
      </c>
      <c r="T42" t="s">
        <v>5827</v>
      </c>
    </row>
    <row r="43" spans="1:22" x14ac:dyDescent="0.25">
      <c r="A43" t="s">
        <v>22</v>
      </c>
      <c r="B43" t="s">
        <v>27</v>
      </c>
      <c r="C43">
        <v>69.900000000000006</v>
      </c>
      <c r="D43">
        <v>10</v>
      </c>
      <c r="E43" t="s">
        <v>5829</v>
      </c>
      <c r="F43">
        <v>800</v>
      </c>
      <c r="G43">
        <v>0</v>
      </c>
      <c r="H43" t="s">
        <v>645</v>
      </c>
      <c r="I43" t="s">
        <v>5830</v>
      </c>
      <c r="J43" t="s">
        <v>5831</v>
      </c>
      <c r="K43" t="s">
        <v>1700</v>
      </c>
      <c r="L43" t="s">
        <v>721</v>
      </c>
      <c r="M43" t="s">
        <v>5832</v>
      </c>
      <c r="N43" t="s">
        <v>637</v>
      </c>
      <c r="O43" t="s">
        <v>646</v>
      </c>
      <c r="P43" t="s">
        <v>26</v>
      </c>
      <c r="Q43" t="s">
        <v>647</v>
      </c>
      <c r="R43" t="s">
        <v>638</v>
      </c>
      <c r="S43" t="s">
        <v>5833</v>
      </c>
      <c r="T43" t="s">
        <v>5834</v>
      </c>
    </row>
    <row r="44" spans="1:22" x14ac:dyDescent="0.25">
      <c r="A44" t="s">
        <v>116</v>
      </c>
      <c r="B44" t="s">
        <v>117</v>
      </c>
      <c r="C44">
        <v>12</v>
      </c>
      <c r="D44">
        <v>20</v>
      </c>
      <c r="E44" t="s">
        <v>5835</v>
      </c>
      <c r="F44">
        <v>377</v>
      </c>
      <c r="G44">
        <v>0</v>
      </c>
      <c r="H44" t="s">
        <v>645</v>
      </c>
      <c r="I44" t="s">
        <v>1761</v>
      </c>
      <c r="J44" t="s">
        <v>1762</v>
      </c>
      <c r="K44" t="s">
        <v>1763</v>
      </c>
      <c r="L44" t="s">
        <v>793</v>
      </c>
      <c r="M44" t="s">
        <v>5836</v>
      </c>
      <c r="N44" t="s">
        <v>637</v>
      </c>
      <c r="O44" t="s">
        <v>646</v>
      </c>
      <c r="P44" t="s">
        <v>26</v>
      </c>
      <c r="Q44" t="s">
        <v>647</v>
      </c>
      <c r="R44" t="s">
        <v>638</v>
      </c>
      <c r="S44" t="s">
        <v>5837</v>
      </c>
      <c r="T44" t="s">
        <v>5836</v>
      </c>
    </row>
    <row r="45" spans="1:22" x14ac:dyDescent="0.25">
      <c r="A45" t="s">
        <v>101</v>
      </c>
      <c r="B45" t="s">
        <v>74</v>
      </c>
      <c r="C45">
        <v>97</v>
      </c>
      <c r="D45">
        <v>1</v>
      </c>
      <c r="E45" t="s">
        <v>5835</v>
      </c>
      <c r="F45">
        <v>377</v>
      </c>
      <c r="G45">
        <v>0</v>
      </c>
      <c r="H45" t="s">
        <v>645</v>
      </c>
      <c r="I45" t="s">
        <v>1761</v>
      </c>
      <c r="J45" t="s">
        <v>1762</v>
      </c>
      <c r="K45" t="s">
        <v>1763</v>
      </c>
      <c r="L45" t="s">
        <v>793</v>
      </c>
      <c r="M45" t="s">
        <v>5836</v>
      </c>
      <c r="N45" t="s">
        <v>637</v>
      </c>
      <c r="O45" t="s">
        <v>646</v>
      </c>
      <c r="P45" t="s">
        <v>26</v>
      </c>
      <c r="Q45" t="s">
        <v>647</v>
      </c>
      <c r="R45" t="s">
        <v>638</v>
      </c>
      <c r="S45" t="s">
        <v>5837</v>
      </c>
      <c r="T45" t="s">
        <v>5836</v>
      </c>
    </row>
    <row r="46" spans="1:22" x14ac:dyDescent="0.25">
      <c r="A46" t="s">
        <v>147</v>
      </c>
      <c r="B46" t="s">
        <v>148</v>
      </c>
      <c r="C46">
        <v>50</v>
      </c>
      <c r="D46">
        <v>6</v>
      </c>
      <c r="E46" t="s">
        <v>5838</v>
      </c>
      <c r="F46">
        <v>200</v>
      </c>
      <c r="G46">
        <v>0</v>
      </c>
      <c r="H46" t="s">
        <v>636</v>
      </c>
      <c r="I46" t="s">
        <v>5839</v>
      </c>
      <c r="J46" t="s">
        <v>1784</v>
      </c>
      <c r="K46" t="s">
        <v>637</v>
      </c>
      <c r="L46" t="s">
        <v>638</v>
      </c>
      <c r="M46" t="s">
        <v>5840</v>
      </c>
      <c r="N46" t="s">
        <v>637</v>
      </c>
      <c r="O46" t="s">
        <v>639</v>
      </c>
      <c r="P46" t="s">
        <v>5</v>
      </c>
      <c r="Q46" t="s">
        <v>640</v>
      </c>
      <c r="R46" t="s">
        <v>638</v>
      </c>
      <c r="S46" t="s">
        <v>5841</v>
      </c>
      <c r="T46" t="s">
        <v>5840</v>
      </c>
    </row>
    <row r="47" spans="1:22" x14ac:dyDescent="0.25">
      <c r="A47" t="s">
        <v>147</v>
      </c>
      <c r="B47" t="s">
        <v>148</v>
      </c>
      <c r="C47">
        <v>50</v>
      </c>
      <c r="D47">
        <v>6</v>
      </c>
      <c r="E47" t="s">
        <v>5842</v>
      </c>
      <c r="F47">
        <v>200</v>
      </c>
      <c r="G47">
        <v>0</v>
      </c>
      <c r="H47" t="s">
        <v>636</v>
      </c>
      <c r="I47" t="s">
        <v>5843</v>
      </c>
      <c r="J47" t="s">
        <v>713</v>
      </c>
      <c r="K47" t="s">
        <v>637</v>
      </c>
      <c r="L47" t="s">
        <v>638</v>
      </c>
      <c r="M47" t="s">
        <v>5844</v>
      </c>
      <c r="N47" t="s">
        <v>637</v>
      </c>
      <c r="O47" t="s">
        <v>639</v>
      </c>
      <c r="P47" t="s">
        <v>5</v>
      </c>
      <c r="Q47" t="s">
        <v>640</v>
      </c>
      <c r="R47" t="s">
        <v>638</v>
      </c>
      <c r="S47" t="s">
        <v>5845</v>
      </c>
      <c r="T47" t="s">
        <v>5844</v>
      </c>
    </row>
    <row r="48" spans="1:22" x14ac:dyDescent="0.25">
      <c r="A48" t="s">
        <v>18</v>
      </c>
      <c r="B48" t="s">
        <v>19</v>
      </c>
      <c r="C48">
        <v>66.666666666666671</v>
      </c>
      <c r="D48">
        <v>3</v>
      </c>
      <c r="E48" t="s">
        <v>5846</v>
      </c>
      <c r="F48">
        <v>100</v>
      </c>
      <c r="G48">
        <v>0</v>
      </c>
      <c r="H48" t="s">
        <v>636</v>
      </c>
      <c r="I48" t="s">
        <v>5847</v>
      </c>
      <c r="J48" t="s">
        <v>658</v>
      </c>
      <c r="K48" t="s">
        <v>637</v>
      </c>
      <c r="L48" t="s">
        <v>638</v>
      </c>
      <c r="M48" t="s">
        <v>5848</v>
      </c>
      <c r="N48" t="s">
        <v>637</v>
      </c>
      <c r="O48" t="s">
        <v>639</v>
      </c>
      <c r="P48" t="s">
        <v>5</v>
      </c>
      <c r="Q48" t="s">
        <v>640</v>
      </c>
      <c r="R48" t="s">
        <v>638</v>
      </c>
      <c r="S48" t="s">
        <v>5849</v>
      </c>
      <c r="T48" t="s">
        <v>5848</v>
      </c>
    </row>
    <row r="49" spans="1:20" x14ac:dyDescent="0.25">
      <c r="A49" t="s">
        <v>18</v>
      </c>
      <c r="B49" t="s">
        <v>19</v>
      </c>
      <c r="C49">
        <v>66.666666666666671</v>
      </c>
      <c r="D49">
        <v>3</v>
      </c>
      <c r="E49" t="s">
        <v>5850</v>
      </c>
      <c r="F49">
        <v>100</v>
      </c>
      <c r="G49">
        <v>0</v>
      </c>
      <c r="H49" t="s">
        <v>636</v>
      </c>
      <c r="I49" t="s">
        <v>5851</v>
      </c>
      <c r="J49" t="s">
        <v>653</v>
      </c>
      <c r="K49" t="s">
        <v>637</v>
      </c>
      <c r="L49" t="s">
        <v>638</v>
      </c>
      <c r="M49" t="s">
        <v>5852</v>
      </c>
      <c r="N49" t="s">
        <v>637</v>
      </c>
      <c r="O49" t="s">
        <v>639</v>
      </c>
      <c r="P49" t="s">
        <v>5</v>
      </c>
      <c r="Q49" t="s">
        <v>640</v>
      </c>
      <c r="R49" t="s">
        <v>638</v>
      </c>
      <c r="S49" t="s">
        <v>5853</v>
      </c>
      <c r="T49" t="s">
        <v>5852</v>
      </c>
    </row>
    <row r="50" spans="1:20" x14ac:dyDescent="0.25">
      <c r="A50" t="s">
        <v>147</v>
      </c>
      <c r="B50" t="s">
        <v>148</v>
      </c>
      <c r="C50">
        <v>33.333333333333336</v>
      </c>
      <c r="D50">
        <v>3</v>
      </c>
      <c r="E50" t="s">
        <v>5854</v>
      </c>
      <c r="F50">
        <v>100</v>
      </c>
      <c r="G50">
        <v>0</v>
      </c>
      <c r="H50" t="s">
        <v>636</v>
      </c>
      <c r="I50" t="s">
        <v>5855</v>
      </c>
      <c r="J50" t="s">
        <v>3029</v>
      </c>
      <c r="K50" t="s">
        <v>637</v>
      </c>
      <c r="L50" t="s">
        <v>638</v>
      </c>
      <c r="M50" t="s">
        <v>5856</v>
      </c>
      <c r="N50" t="s">
        <v>637</v>
      </c>
      <c r="O50" t="s">
        <v>639</v>
      </c>
      <c r="P50" t="s">
        <v>5</v>
      </c>
      <c r="Q50" t="s">
        <v>640</v>
      </c>
      <c r="R50" t="s">
        <v>638</v>
      </c>
      <c r="S50" t="s">
        <v>5857</v>
      </c>
      <c r="T50" t="s">
        <v>5856</v>
      </c>
    </row>
    <row r="51" spans="1:20" x14ac:dyDescent="0.25">
      <c r="A51" t="s">
        <v>600</v>
      </c>
      <c r="B51" t="s">
        <v>601</v>
      </c>
      <c r="C51">
        <v>139</v>
      </c>
      <c r="D51">
        <v>1</v>
      </c>
      <c r="E51" t="s">
        <v>5858</v>
      </c>
      <c r="F51">
        <v>278</v>
      </c>
      <c r="G51">
        <v>0</v>
      </c>
      <c r="H51" t="s">
        <v>645</v>
      </c>
      <c r="I51" t="s">
        <v>5859</v>
      </c>
      <c r="J51" t="s">
        <v>5860</v>
      </c>
      <c r="K51" t="s">
        <v>758</v>
      </c>
      <c r="L51" t="s">
        <v>796</v>
      </c>
      <c r="M51" t="s">
        <v>5861</v>
      </c>
      <c r="N51" t="s">
        <v>637</v>
      </c>
      <c r="O51" t="s">
        <v>646</v>
      </c>
      <c r="P51" t="s">
        <v>26</v>
      </c>
      <c r="Q51" t="s">
        <v>647</v>
      </c>
      <c r="R51" t="s">
        <v>638</v>
      </c>
      <c r="S51" t="s">
        <v>5862</v>
      </c>
      <c r="T51" t="s">
        <v>5863</v>
      </c>
    </row>
    <row r="52" spans="1:20" x14ac:dyDescent="0.25">
      <c r="A52" t="s">
        <v>239</v>
      </c>
      <c r="B52" t="s">
        <v>245</v>
      </c>
      <c r="C52">
        <v>139</v>
      </c>
      <c r="D52">
        <v>1</v>
      </c>
      <c r="E52" t="s">
        <v>5858</v>
      </c>
      <c r="F52">
        <v>278</v>
      </c>
      <c r="G52">
        <v>0</v>
      </c>
      <c r="H52" t="s">
        <v>645</v>
      </c>
      <c r="I52" t="s">
        <v>5859</v>
      </c>
      <c r="J52" t="s">
        <v>5860</v>
      </c>
      <c r="K52" t="s">
        <v>758</v>
      </c>
      <c r="L52" t="s">
        <v>796</v>
      </c>
      <c r="M52" t="s">
        <v>5861</v>
      </c>
      <c r="N52" t="s">
        <v>637</v>
      </c>
      <c r="O52" t="s">
        <v>646</v>
      </c>
      <c r="P52" t="s">
        <v>26</v>
      </c>
      <c r="Q52" t="s">
        <v>647</v>
      </c>
      <c r="R52" t="s">
        <v>638</v>
      </c>
      <c r="S52" t="s">
        <v>5862</v>
      </c>
      <c r="T52" t="s">
        <v>5863</v>
      </c>
    </row>
    <row r="53" spans="1:20" x14ac:dyDescent="0.25">
      <c r="A53" t="s">
        <v>147</v>
      </c>
      <c r="B53" t="s">
        <v>148</v>
      </c>
      <c r="C53">
        <v>33.333333333333336</v>
      </c>
      <c r="D53">
        <v>3</v>
      </c>
      <c r="E53" t="s">
        <v>5864</v>
      </c>
      <c r="F53">
        <v>101</v>
      </c>
      <c r="G53">
        <v>1</v>
      </c>
      <c r="H53" t="s">
        <v>636</v>
      </c>
      <c r="I53" t="s">
        <v>5865</v>
      </c>
      <c r="J53" t="s">
        <v>1797</v>
      </c>
      <c r="K53" t="s">
        <v>637</v>
      </c>
      <c r="L53" t="s">
        <v>638</v>
      </c>
      <c r="M53" t="s">
        <v>5866</v>
      </c>
      <c r="N53" t="s">
        <v>637</v>
      </c>
      <c r="O53" t="s">
        <v>643</v>
      </c>
      <c r="P53" t="s">
        <v>5</v>
      </c>
      <c r="Q53" t="s">
        <v>644</v>
      </c>
      <c r="R53" t="s">
        <v>5867</v>
      </c>
      <c r="S53" t="s">
        <v>5868</v>
      </c>
      <c r="T53" t="s">
        <v>5869</v>
      </c>
    </row>
    <row r="54" spans="1:20" x14ac:dyDescent="0.25">
      <c r="A54" t="s">
        <v>147</v>
      </c>
      <c r="B54" t="s">
        <v>148</v>
      </c>
      <c r="C54">
        <v>33.333333333333336</v>
      </c>
      <c r="D54">
        <v>3</v>
      </c>
      <c r="E54" t="s">
        <v>5870</v>
      </c>
      <c r="F54">
        <v>100</v>
      </c>
      <c r="G54">
        <v>0</v>
      </c>
      <c r="H54" t="s">
        <v>636</v>
      </c>
      <c r="I54" t="s">
        <v>5871</v>
      </c>
      <c r="J54" t="s">
        <v>5872</v>
      </c>
      <c r="K54" t="s">
        <v>637</v>
      </c>
      <c r="L54" t="s">
        <v>638</v>
      </c>
      <c r="M54" t="s">
        <v>5866</v>
      </c>
      <c r="N54" t="s">
        <v>637</v>
      </c>
      <c r="O54" t="s">
        <v>639</v>
      </c>
      <c r="P54" t="s">
        <v>5</v>
      </c>
      <c r="Q54" t="s">
        <v>640</v>
      </c>
      <c r="R54" t="s">
        <v>638</v>
      </c>
      <c r="S54" t="s">
        <v>5873</v>
      </c>
      <c r="T54" t="s">
        <v>5866</v>
      </c>
    </row>
    <row r="55" spans="1:20" x14ac:dyDescent="0.25">
      <c r="A55" t="s">
        <v>18</v>
      </c>
      <c r="B55" t="s">
        <v>19</v>
      </c>
      <c r="C55">
        <v>66.666666666666671</v>
      </c>
      <c r="D55">
        <v>3</v>
      </c>
      <c r="E55" t="s">
        <v>5874</v>
      </c>
      <c r="F55">
        <v>200</v>
      </c>
      <c r="G55">
        <v>0</v>
      </c>
      <c r="H55" t="s">
        <v>636</v>
      </c>
      <c r="I55" t="s">
        <v>5875</v>
      </c>
      <c r="J55" t="s">
        <v>687</v>
      </c>
      <c r="K55" t="s">
        <v>637</v>
      </c>
      <c r="L55" t="s">
        <v>638</v>
      </c>
      <c r="M55" t="s">
        <v>5866</v>
      </c>
      <c r="N55" t="s">
        <v>637</v>
      </c>
      <c r="O55" t="s">
        <v>643</v>
      </c>
      <c r="P55" t="s">
        <v>5</v>
      </c>
      <c r="Q55" t="s">
        <v>644</v>
      </c>
      <c r="R55" t="s">
        <v>638</v>
      </c>
      <c r="S55" t="s">
        <v>5876</v>
      </c>
      <c r="T55" t="s">
        <v>5866</v>
      </c>
    </row>
    <row r="56" spans="1:20" x14ac:dyDescent="0.25">
      <c r="A56" t="s">
        <v>147</v>
      </c>
      <c r="B56" t="s">
        <v>148</v>
      </c>
      <c r="C56">
        <v>33.333333333333336</v>
      </c>
      <c r="D56">
        <v>3</v>
      </c>
      <c r="E56" t="s">
        <v>5874</v>
      </c>
      <c r="F56">
        <v>200</v>
      </c>
      <c r="G56">
        <v>0</v>
      </c>
      <c r="H56" t="s">
        <v>636</v>
      </c>
      <c r="I56" t="s">
        <v>5875</v>
      </c>
      <c r="J56" t="s">
        <v>687</v>
      </c>
      <c r="K56" t="s">
        <v>637</v>
      </c>
      <c r="L56" t="s">
        <v>638</v>
      </c>
      <c r="M56" t="s">
        <v>5866</v>
      </c>
      <c r="N56" t="s">
        <v>637</v>
      </c>
      <c r="O56" t="s">
        <v>643</v>
      </c>
      <c r="P56" t="s">
        <v>5</v>
      </c>
      <c r="Q56" t="s">
        <v>644</v>
      </c>
      <c r="R56" t="s">
        <v>638</v>
      </c>
      <c r="S56" t="s">
        <v>5876</v>
      </c>
      <c r="T56" t="s">
        <v>5866</v>
      </c>
    </row>
    <row r="57" spans="1:20" x14ac:dyDescent="0.25">
      <c r="A57" t="s">
        <v>147</v>
      </c>
      <c r="B57" t="s">
        <v>148</v>
      </c>
      <c r="C57">
        <v>33.333333333333336</v>
      </c>
      <c r="D57">
        <v>3</v>
      </c>
      <c r="E57" t="s">
        <v>5877</v>
      </c>
      <c r="F57">
        <v>100</v>
      </c>
      <c r="G57">
        <v>0</v>
      </c>
      <c r="H57" t="s">
        <v>636</v>
      </c>
      <c r="I57" t="s">
        <v>5878</v>
      </c>
      <c r="J57" t="s">
        <v>658</v>
      </c>
      <c r="K57" t="s">
        <v>637</v>
      </c>
      <c r="L57" t="s">
        <v>638</v>
      </c>
      <c r="M57" t="s">
        <v>5879</v>
      </c>
      <c r="N57" t="s">
        <v>637</v>
      </c>
      <c r="O57" t="s">
        <v>643</v>
      </c>
      <c r="P57" t="s">
        <v>5</v>
      </c>
      <c r="Q57" t="s">
        <v>644</v>
      </c>
      <c r="R57" t="s">
        <v>5880</v>
      </c>
      <c r="S57" t="s">
        <v>5881</v>
      </c>
      <c r="T57" t="s">
        <v>5882</v>
      </c>
    </row>
    <row r="58" spans="1:20" x14ac:dyDescent="0.25">
      <c r="A58" t="s">
        <v>147</v>
      </c>
      <c r="B58" t="s">
        <v>148</v>
      </c>
      <c r="C58">
        <v>50</v>
      </c>
      <c r="D58">
        <v>6</v>
      </c>
      <c r="E58" t="s">
        <v>5883</v>
      </c>
      <c r="F58">
        <v>200</v>
      </c>
      <c r="G58">
        <v>0</v>
      </c>
      <c r="H58" t="s">
        <v>636</v>
      </c>
      <c r="I58" t="s">
        <v>5884</v>
      </c>
      <c r="J58" t="s">
        <v>699</v>
      </c>
      <c r="K58" t="s">
        <v>637</v>
      </c>
      <c r="L58" t="s">
        <v>638</v>
      </c>
      <c r="M58" t="s">
        <v>5885</v>
      </c>
      <c r="N58" t="s">
        <v>637</v>
      </c>
      <c r="O58" t="s">
        <v>643</v>
      </c>
      <c r="P58" t="s">
        <v>5</v>
      </c>
      <c r="Q58" t="s">
        <v>644</v>
      </c>
      <c r="R58" t="s">
        <v>638</v>
      </c>
      <c r="S58" t="s">
        <v>5886</v>
      </c>
      <c r="T58" t="s">
        <v>5885</v>
      </c>
    </row>
    <row r="59" spans="1:20" x14ac:dyDescent="0.25">
      <c r="A59" t="s">
        <v>147</v>
      </c>
      <c r="B59" t="s">
        <v>148</v>
      </c>
      <c r="C59">
        <v>50</v>
      </c>
      <c r="D59">
        <v>6</v>
      </c>
      <c r="E59" t="s">
        <v>5887</v>
      </c>
      <c r="F59">
        <v>200</v>
      </c>
      <c r="G59">
        <v>0</v>
      </c>
      <c r="H59" t="s">
        <v>636</v>
      </c>
      <c r="I59" t="s">
        <v>5888</v>
      </c>
      <c r="J59" t="s">
        <v>673</v>
      </c>
      <c r="K59" t="s">
        <v>637</v>
      </c>
      <c r="L59" t="s">
        <v>638</v>
      </c>
      <c r="M59" t="s">
        <v>5889</v>
      </c>
      <c r="N59" t="s">
        <v>637</v>
      </c>
      <c r="O59" t="s">
        <v>639</v>
      </c>
      <c r="P59" t="s">
        <v>5</v>
      </c>
      <c r="Q59" t="s">
        <v>640</v>
      </c>
      <c r="R59" t="s">
        <v>638</v>
      </c>
      <c r="S59" t="s">
        <v>5890</v>
      </c>
      <c r="T59" t="s">
        <v>5889</v>
      </c>
    </row>
    <row r="60" spans="1:20" x14ac:dyDescent="0.25">
      <c r="A60" t="s">
        <v>18</v>
      </c>
      <c r="B60" t="s">
        <v>19</v>
      </c>
      <c r="C60">
        <v>66.666666666666671</v>
      </c>
      <c r="D60">
        <v>3</v>
      </c>
      <c r="E60" t="s">
        <v>5891</v>
      </c>
      <c r="F60">
        <v>200</v>
      </c>
      <c r="G60">
        <v>0</v>
      </c>
      <c r="H60" t="s">
        <v>636</v>
      </c>
      <c r="I60" t="s">
        <v>5892</v>
      </c>
      <c r="J60" t="s">
        <v>696</v>
      </c>
      <c r="K60" t="s">
        <v>637</v>
      </c>
      <c r="L60" t="s">
        <v>638</v>
      </c>
      <c r="M60" t="s">
        <v>5889</v>
      </c>
      <c r="N60" t="s">
        <v>637</v>
      </c>
      <c r="O60" t="s">
        <v>643</v>
      </c>
      <c r="P60" t="s">
        <v>5</v>
      </c>
      <c r="Q60" t="s">
        <v>644</v>
      </c>
      <c r="R60" t="s">
        <v>638</v>
      </c>
      <c r="S60" t="s">
        <v>5893</v>
      </c>
      <c r="T60" t="s">
        <v>5889</v>
      </c>
    </row>
    <row r="61" spans="1:20" x14ac:dyDescent="0.25">
      <c r="A61" t="s">
        <v>147</v>
      </c>
      <c r="B61" t="s">
        <v>148</v>
      </c>
      <c r="C61">
        <v>33.333333333333336</v>
      </c>
      <c r="D61">
        <v>3</v>
      </c>
      <c r="E61" t="s">
        <v>5891</v>
      </c>
      <c r="F61">
        <v>200</v>
      </c>
      <c r="G61">
        <v>0</v>
      </c>
      <c r="H61" t="s">
        <v>636</v>
      </c>
      <c r="I61" t="s">
        <v>5892</v>
      </c>
      <c r="J61" t="s">
        <v>696</v>
      </c>
      <c r="K61" t="s">
        <v>637</v>
      </c>
      <c r="L61" t="s">
        <v>638</v>
      </c>
      <c r="M61" t="s">
        <v>5889</v>
      </c>
      <c r="N61" t="s">
        <v>637</v>
      </c>
      <c r="O61" t="s">
        <v>643</v>
      </c>
      <c r="P61" t="s">
        <v>5</v>
      </c>
      <c r="Q61" t="s">
        <v>644</v>
      </c>
      <c r="R61" t="s">
        <v>638</v>
      </c>
      <c r="S61" t="s">
        <v>5893</v>
      </c>
      <c r="T61" t="s">
        <v>5889</v>
      </c>
    </row>
    <row r="62" spans="1:20" x14ac:dyDescent="0.25">
      <c r="A62" t="s">
        <v>147</v>
      </c>
      <c r="B62" t="s">
        <v>148</v>
      </c>
      <c r="C62">
        <v>33.333333333333336</v>
      </c>
      <c r="D62">
        <v>6</v>
      </c>
      <c r="E62" t="s">
        <v>5894</v>
      </c>
      <c r="F62">
        <v>200</v>
      </c>
      <c r="G62">
        <v>0</v>
      </c>
      <c r="H62" t="s">
        <v>636</v>
      </c>
      <c r="I62" t="s">
        <v>5895</v>
      </c>
      <c r="J62" t="s">
        <v>1872</v>
      </c>
      <c r="K62" t="s">
        <v>637</v>
      </c>
      <c r="L62" t="s">
        <v>638</v>
      </c>
      <c r="M62" t="s">
        <v>5896</v>
      </c>
      <c r="N62" t="s">
        <v>637</v>
      </c>
      <c r="O62" t="s">
        <v>643</v>
      </c>
      <c r="P62" t="s">
        <v>5</v>
      </c>
      <c r="Q62" t="s">
        <v>644</v>
      </c>
      <c r="R62" t="s">
        <v>638</v>
      </c>
      <c r="S62" t="s">
        <v>5897</v>
      </c>
      <c r="T62" t="s">
        <v>5898</v>
      </c>
    </row>
    <row r="63" spans="1:20" x14ac:dyDescent="0.25">
      <c r="A63" t="s">
        <v>147</v>
      </c>
      <c r="B63" t="s">
        <v>148</v>
      </c>
      <c r="C63">
        <v>33.333333333333336</v>
      </c>
      <c r="D63">
        <v>3</v>
      </c>
      <c r="E63" t="s">
        <v>5899</v>
      </c>
      <c r="F63">
        <v>100</v>
      </c>
      <c r="G63">
        <v>0</v>
      </c>
      <c r="H63" t="s">
        <v>636</v>
      </c>
      <c r="I63" t="s">
        <v>5900</v>
      </c>
      <c r="J63" t="s">
        <v>675</v>
      </c>
      <c r="K63" t="s">
        <v>637</v>
      </c>
      <c r="L63" t="s">
        <v>638</v>
      </c>
      <c r="M63" t="s">
        <v>5901</v>
      </c>
      <c r="N63" t="s">
        <v>637</v>
      </c>
      <c r="O63" t="s">
        <v>643</v>
      </c>
      <c r="P63" t="s">
        <v>5</v>
      </c>
      <c r="Q63" t="s">
        <v>644</v>
      </c>
      <c r="R63" t="s">
        <v>5902</v>
      </c>
      <c r="S63" t="s">
        <v>5903</v>
      </c>
      <c r="T63" t="s">
        <v>5901</v>
      </c>
    </row>
    <row r="64" spans="1:20" x14ac:dyDescent="0.25">
      <c r="A64" t="s">
        <v>147</v>
      </c>
      <c r="B64" t="s">
        <v>148</v>
      </c>
      <c r="C64">
        <v>33.333333333333336</v>
      </c>
      <c r="D64">
        <v>3</v>
      </c>
      <c r="E64" t="s">
        <v>5904</v>
      </c>
      <c r="F64">
        <v>100</v>
      </c>
      <c r="G64">
        <v>0</v>
      </c>
      <c r="H64" t="s">
        <v>636</v>
      </c>
      <c r="I64" t="s">
        <v>5905</v>
      </c>
      <c r="J64" t="s">
        <v>650</v>
      </c>
      <c r="K64" t="s">
        <v>637</v>
      </c>
      <c r="L64" t="s">
        <v>638</v>
      </c>
      <c r="M64" t="s">
        <v>5906</v>
      </c>
      <c r="N64" t="s">
        <v>637</v>
      </c>
      <c r="O64" t="s">
        <v>639</v>
      </c>
      <c r="P64" t="s">
        <v>5</v>
      </c>
      <c r="Q64" t="s">
        <v>640</v>
      </c>
      <c r="R64" t="s">
        <v>5907</v>
      </c>
      <c r="S64" t="s">
        <v>5908</v>
      </c>
      <c r="T64" t="s">
        <v>5906</v>
      </c>
    </row>
    <row r="65" spans="1:20" x14ac:dyDescent="0.25">
      <c r="A65" t="s">
        <v>147</v>
      </c>
      <c r="B65" t="s">
        <v>148</v>
      </c>
      <c r="C65">
        <v>33.333333333333336</v>
      </c>
      <c r="D65">
        <v>3</v>
      </c>
      <c r="E65" t="s">
        <v>5909</v>
      </c>
      <c r="F65">
        <v>100</v>
      </c>
      <c r="G65">
        <v>0</v>
      </c>
      <c r="H65" t="s">
        <v>636</v>
      </c>
      <c r="I65" t="s">
        <v>5910</v>
      </c>
      <c r="J65" t="s">
        <v>2899</v>
      </c>
      <c r="K65" t="s">
        <v>637</v>
      </c>
      <c r="L65" t="s">
        <v>638</v>
      </c>
      <c r="M65" t="s">
        <v>5906</v>
      </c>
      <c r="N65" t="s">
        <v>637</v>
      </c>
      <c r="O65" t="s">
        <v>639</v>
      </c>
      <c r="P65" t="s">
        <v>5</v>
      </c>
      <c r="Q65" t="s">
        <v>640</v>
      </c>
      <c r="R65" t="s">
        <v>638</v>
      </c>
      <c r="S65" t="s">
        <v>5911</v>
      </c>
      <c r="T65" t="s">
        <v>5906</v>
      </c>
    </row>
    <row r="66" spans="1:20" x14ac:dyDescent="0.25">
      <c r="A66" t="s">
        <v>18</v>
      </c>
      <c r="B66" t="s">
        <v>19</v>
      </c>
      <c r="C66">
        <v>66.666666666666671</v>
      </c>
      <c r="D66">
        <v>3</v>
      </c>
      <c r="E66" t="s">
        <v>5912</v>
      </c>
      <c r="F66">
        <v>100</v>
      </c>
      <c r="G66">
        <v>0</v>
      </c>
      <c r="H66" t="s">
        <v>636</v>
      </c>
      <c r="I66" t="s">
        <v>5913</v>
      </c>
      <c r="J66" t="s">
        <v>3188</v>
      </c>
      <c r="K66" t="s">
        <v>637</v>
      </c>
      <c r="L66" t="s">
        <v>638</v>
      </c>
      <c r="M66" t="s">
        <v>5906</v>
      </c>
      <c r="N66" t="s">
        <v>637</v>
      </c>
      <c r="O66" t="s">
        <v>643</v>
      </c>
      <c r="P66" t="s">
        <v>5</v>
      </c>
      <c r="Q66" t="s">
        <v>644</v>
      </c>
      <c r="R66" t="s">
        <v>638</v>
      </c>
      <c r="S66" t="s">
        <v>5914</v>
      </c>
      <c r="T66" t="s">
        <v>5915</v>
      </c>
    </row>
    <row r="67" spans="1:20" x14ac:dyDescent="0.25">
      <c r="A67" t="s">
        <v>147</v>
      </c>
      <c r="B67" t="s">
        <v>148</v>
      </c>
      <c r="C67">
        <v>33.333333333333336</v>
      </c>
      <c r="D67">
        <v>3</v>
      </c>
      <c r="E67" t="s">
        <v>5916</v>
      </c>
      <c r="F67">
        <v>100</v>
      </c>
      <c r="G67">
        <v>0</v>
      </c>
      <c r="H67" t="s">
        <v>636</v>
      </c>
      <c r="I67" t="s">
        <v>5917</v>
      </c>
      <c r="J67" t="s">
        <v>648</v>
      </c>
      <c r="K67" t="s">
        <v>637</v>
      </c>
      <c r="L67" t="s">
        <v>638</v>
      </c>
      <c r="M67" t="s">
        <v>5918</v>
      </c>
      <c r="N67" t="s">
        <v>637</v>
      </c>
      <c r="O67" t="s">
        <v>639</v>
      </c>
      <c r="P67" t="s">
        <v>5</v>
      </c>
      <c r="Q67" t="s">
        <v>640</v>
      </c>
      <c r="R67" t="s">
        <v>638</v>
      </c>
      <c r="S67" t="s">
        <v>5919</v>
      </c>
      <c r="T67" t="s">
        <v>5918</v>
      </c>
    </row>
    <row r="68" spans="1:20" x14ac:dyDescent="0.25">
      <c r="A68" t="s">
        <v>22</v>
      </c>
      <c r="B68" t="s">
        <v>27</v>
      </c>
      <c r="C68">
        <v>80</v>
      </c>
      <c r="D68">
        <v>2</v>
      </c>
      <c r="E68" t="s">
        <v>5920</v>
      </c>
      <c r="F68">
        <v>160</v>
      </c>
      <c r="G68">
        <v>0</v>
      </c>
      <c r="H68" t="s">
        <v>645</v>
      </c>
      <c r="I68" t="s">
        <v>5921</v>
      </c>
      <c r="J68" t="s">
        <v>5922</v>
      </c>
      <c r="K68" t="s">
        <v>5923</v>
      </c>
      <c r="L68" t="s">
        <v>788</v>
      </c>
      <c r="M68" t="s">
        <v>5844</v>
      </c>
      <c r="N68" t="s">
        <v>637</v>
      </c>
      <c r="O68" t="s">
        <v>646</v>
      </c>
      <c r="P68" t="s">
        <v>26</v>
      </c>
      <c r="Q68" t="s">
        <v>647</v>
      </c>
      <c r="R68" t="s">
        <v>638</v>
      </c>
      <c r="S68" t="s">
        <v>5924</v>
      </c>
      <c r="T68" t="s">
        <v>5925</v>
      </c>
    </row>
    <row r="69" spans="1:20" x14ac:dyDescent="0.25">
      <c r="A69" t="s">
        <v>18</v>
      </c>
      <c r="B69" t="s">
        <v>19</v>
      </c>
      <c r="C69">
        <v>66.666666666666671</v>
      </c>
      <c r="D69">
        <v>3</v>
      </c>
      <c r="E69" t="s">
        <v>5926</v>
      </c>
      <c r="F69">
        <v>100</v>
      </c>
      <c r="G69">
        <v>0</v>
      </c>
      <c r="H69" t="s">
        <v>636</v>
      </c>
      <c r="I69" t="s">
        <v>5927</v>
      </c>
      <c r="J69" t="s">
        <v>657</v>
      </c>
      <c r="K69" t="s">
        <v>637</v>
      </c>
      <c r="L69" t="s">
        <v>638</v>
      </c>
      <c r="M69" t="s">
        <v>5928</v>
      </c>
      <c r="N69" t="s">
        <v>637</v>
      </c>
      <c r="O69" t="s">
        <v>643</v>
      </c>
      <c r="P69" t="s">
        <v>5</v>
      </c>
      <c r="Q69" t="s">
        <v>644</v>
      </c>
      <c r="R69" t="s">
        <v>638</v>
      </c>
      <c r="S69" t="s">
        <v>5929</v>
      </c>
      <c r="T69" t="s">
        <v>5928</v>
      </c>
    </row>
    <row r="70" spans="1:20" x14ac:dyDescent="0.25">
      <c r="A70" t="s">
        <v>18</v>
      </c>
      <c r="B70" t="s">
        <v>19</v>
      </c>
      <c r="C70">
        <v>66.666666666666671</v>
      </c>
      <c r="D70">
        <v>3</v>
      </c>
      <c r="E70" t="s">
        <v>5930</v>
      </c>
      <c r="F70">
        <v>100</v>
      </c>
      <c r="G70">
        <v>0</v>
      </c>
      <c r="H70" t="s">
        <v>636</v>
      </c>
      <c r="I70" t="s">
        <v>5931</v>
      </c>
      <c r="J70" t="s">
        <v>648</v>
      </c>
      <c r="K70" t="s">
        <v>637</v>
      </c>
      <c r="L70" t="s">
        <v>638</v>
      </c>
      <c r="M70" t="s">
        <v>5932</v>
      </c>
      <c r="N70" t="s">
        <v>637</v>
      </c>
      <c r="O70" t="s">
        <v>643</v>
      </c>
      <c r="P70" t="s">
        <v>5</v>
      </c>
      <c r="Q70" t="s">
        <v>644</v>
      </c>
      <c r="R70" t="s">
        <v>638</v>
      </c>
      <c r="S70" t="s">
        <v>5933</v>
      </c>
      <c r="T70" t="s">
        <v>5932</v>
      </c>
    </row>
    <row r="71" spans="1:20" x14ac:dyDescent="0.25">
      <c r="A71" t="s">
        <v>147</v>
      </c>
      <c r="B71" t="s">
        <v>148</v>
      </c>
      <c r="C71">
        <v>33.333333333333336</v>
      </c>
      <c r="D71">
        <v>3</v>
      </c>
      <c r="E71" t="s">
        <v>5934</v>
      </c>
      <c r="F71">
        <v>100</v>
      </c>
      <c r="G71">
        <v>0</v>
      </c>
      <c r="H71" t="s">
        <v>636</v>
      </c>
      <c r="I71" t="s">
        <v>5935</v>
      </c>
      <c r="J71" t="s">
        <v>675</v>
      </c>
      <c r="K71" t="s">
        <v>637</v>
      </c>
      <c r="L71" t="s">
        <v>638</v>
      </c>
      <c r="M71" t="s">
        <v>5936</v>
      </c>
      <c r="N71" t="s">
        <v>637</v>
      </c>
      <c r="O71" t="s">
        <v>639</v>
      </c>
      <c r="P71" t="s">
        <v>5</v>
      </c>
      <c r="Q71" t="s">
        <v>640</v>
      </c>
      <c r="R71" t="s">
        <v>638</v>
      </c>
      <c r="S71" t="s">
        <v>5937</v>
      </c>
      <c r="T71" t="s">
        <v>5936</v>
      </c>
    </row>
    <row r="72" spans="1:20" x14ac:dyDescent="0.25">
      <c r="A72" t="s">
        <v>147</v>
      </c>
      <c r="B72" t="s">
        <v>148</v>
      </c>
      <c r="C72">
        <v>33.333333333333336</v>
      </c>
      <c r="D72">
        <v>6</v>
      </c>
      <c r="E72" t="s">
        <v>5938</v>
      </c>
      <c r="F72">
        <v>200</v>
      </c>
      <c r="G72">
        <v>0</v>
      </c>
      <c r="H72" t="s">
        <v>636</v>
      </c>
      <c r="I72" t="s">
        <v>5939</v>
      </c>
      <c r="J72" t="s">
        <v>2020</v>
      </c>
      <c r="K72" t="s">
        <v>637</v>
      </c>
      <c r="L72" t="s">
        <v>638</v>
      </c>
      <c r="M72" t="s">
        <v>5940</v>
      </c>
      <c r="N72" t="s">
        <v>637</v>
      </c>
      <c r="O72" t="s">
        <v>639</v>
      </c>
      <c r="P72" t="s">
        <v>5</v>
      </c>
      <c r="Q72" t="s">
        <v>640</v>
      </c>
      <c r="R72" t="s">
        <v>638</v>
      </c>
      <c r="S72" t="s">
        <v>5941</v>
      </c>
      <c r="T72" t="s">
        <v>5940</v>
      </c>
    </row>
    <row r="73" spans="1:20" x14ac:dyDescent="0.25">
      <c r="A73" t="s">
        <v>147</v>
      </c>
      <c r="B73" t="s">
        <v>148</v>
      </c>
      <c r="C73">
        <v>33.333333333333336</v>
      </c>
      <c r="D73">
        <v>3</v>
      </c>
      <c r="E73" t="s">
        <v>5942</v>
      </c>
      <c r="F73">
        <v>103</v>
      </c>
      <c r="G73">
        <v>3</v>
      </c>
      <c r="H73" t="s">
        <v>636</v>
      </c>
      <c r="I73" t="s">
        <v>5943</v>
      </c>
      <c r="J73" t="s">
        <v>705</v>
      </c>
      <c r="K73" t="s">
        <v>637</v>
      </c>
      <c r="L73" t="s">
        <v>638</v>
      </c>
      <c r="M73" t="s">
        <v>5944</v>
      </c>
      <c r="N73" t="s">
        <v>637</v>
      </c>
      <c r="O73" t="s">
        <v>643</v>
      </c>
      <c r="P73" t="s">
        <v>5</v>
      </c>
      <c r="Q73" t="s">
        <v>644</v>
      </c>
      <c r="R73" t="s">
        <v>638</v>
      </c>
      <c r="S73" t="s">
        <v>5945</v>
      </c>
      <c r="T73" t="s">
        <v>5944</v>
      </c>
    </row>
    <row r="74" spans="1:20" x14ac:dyDescent="0.25">
      <c r="A74" t="s">
        <v>147</v>
      </c>
      <c r="B74" t="s">
        <v>148</v>
      </c>
      <c r="C74">
        <v>50</v>
      </c>
      <c r="D74">
        <v>6</v>
      </c>
      <c r="E74" t="s">
        <v>5946</v>
      </c>
      <c r="F74">
        <v>200</v>
      </c>
      <c r="G74">
        <v>0</v>
      </c>
      <c r="H74" t="s">
        <v>636</v>
      </c>
      <c r="I74" t="s">
        <v>5947</v>
      </c>
      <c r="J74" t="s">
        <v>653</v>
      </c>
      <c r="K74" t="s">
        <v>637</v>
      </c>
      <c r="L74" t="s">
        <v>638</v>
      </c>
      <c r="M74" t="s">
        <v>5948</v>
      </c>
      <c r="N74" t="s">
        <v>637</v>
      </c>
      <c r="O74" t="s">
        <v>643</v>
      </c>
      <c r="P74" t="s">
        <v>5</v>
      </c>
      <c r="Q74" t="s">
        <v>644</v>
      </c>
      <c r="R74" t="s">
        <v>638</v>
      </c>
      <c r="S74" t="s">
        <v>5949</v>
      </c>
      <c r="T74" t="s">
        <v>5950</v>
      </c>
    </row>
    <row r="75" spans="1:20" x14ac:dyDescent="0.25">
      <c r="A75" t="s">
        <v>147</v>
      </c>
      <c r="B75" t="s">
        <v>148</v>
      </c>
      <c r="C75">
        <v>33.333333333333336</v>
      </c>
      <c r="D75">
        <v>3</v>
      </c>
      <c r="E75" t="s">
        <v>5951</v>
      </c>
      <c r="F75">
        <v>100</v>
      </c>
      <c r="G75">
        <v>0</v>
      </c>
      <c r="H75" t="s">
        <v>636</v>
      </c>
      <c r="I75" t="s">
        <v>5952</v>
      </c>
      <c r="J75" t="s">
        <v>676</v>
      </c>
      <c r="K75" t="s">
        <v>637</v>
      </c>
      <c r="L75" t="s">
        <v>638</v>
      </c>
      <c r="M75" t="s">
        <v>5953</v>
      </c>
      <c r="N75" t="s">
        <v>637</v>
      </c>
      <c r="O75" t="s">
        <v>643</v>
      </c>
      <c r="P75" t="s">
        <v>5</v>
      </c>
      <c r="Q75" t="s">
        <v>644</v>
      </c>
      <c r="R75" t="s">
        <v>638</v>
      </c>
      <c r="S75" t="s">
        <v>5954</v>
      </c>
      <c r="T75" t="s">
        <v>5955</v>
      </c>
    </row>
    <row r="76" spans="1:20" x14ac:dyDescent="0.25">
      <c r="A76" t="s">
        <v>18</v>
      </c>
      <c r="B76" t="s">
        <v>19</v>
      </c>
      <c r="C76">
        <v>66.666666666666671</v>
      </c>
      <c r="D76">
        <v>3</v>
      </c>
      <c r="E76" t="s">
        <v>5956</v>
      </c>
      <c r="F76">
        <v>100</v>
      </c>
      <c r="G76">
        <v>0</v>
      </c>
      <c r="H76" t="s">
        <v>636</v>
      </c>
      <c r="I76" t="s">
        <v>5957</v>
      </c>
      <c r="J76" t="s">
        <v>686</v>
      </c>
      <c r="K76" t="s">
        <v>637</v>
      </c>
      <c r="L76" t="s">
        <v>638</v>
      </c>
      <c r="M76" t="s">
        <v>5958</v>
      </c>
      <c r="N76" t="s">
        <v>637</v>
      </c>
      <c r="O76" t="s">
        <v>643</v>
      </c>
      <c r="P76" t="s">
        <v>5</v>
      </c>
      <c r="Q76" t="s">
        <v>644</v>
      </c>
      <c r="R76" t="s">
        <v>638</v>
      </c>
      <c r="S76" t="s">
        <v>5959</v>
      </c>
      <c r="T76" t="s">
        <v>5958</v>
      </c>
    </row>
    <row r="77" spans="1:20" x14ac:dyDescent="0.25">
      <c r="A77" t="s">
        <v>147</v>
      </c>
      <c r="B77" t="s">
        <v>148</v>
      </c>
      <c r="C77">
        <v>33.333333333333336</v>
      </c>
      <c r="D77">
        <v>3</v>
      </c>
      <c r="E77" t="s">
        <v>5960</v>
      </c>
      <c r="F77">
        <v>100</v>
      </c>
      <c r="G77">
        <v>0</v>
      </c>
      <c r="H77" t="s">
        <v>636</v>
      </c>
      <c r="I77" t="s">
        <v>5961</v>
      </c>
      <c r="J77" t="s">
        <v>653</v>
      </c>
      <c r="K77" t="s">
        <v>637</v>
      </c>
      <c r="L77" t="s">
        <v>638</v>
      </c>
      <c r="M77" t="s">
        <v>5958</v>
      </c>
      <c r="N77" t="s">
        <v>637</v>
      </c>
      <c r="O77" t="s">
        <v>639</v>
      </c>
      <c r="P77" t="s">
        <v>5</v>
      </c>
      <c r="Q77" t="s">
        <v>640</v>
      </c>
      <c r="R77" t="s">
        <v>638</v>
      </c>
      <c r="S77" t="s">
        <v>5962</v>
      </c>
      <c r="T77" t="s">
        <v>5958</v>
      </c>
    </row>
    <row r="78" spans="1:20" x14ac:dyDescent="0.25">
      <c r="A78" t="s">
        <v>147</v>
      </c>
      <c r="B78" t="s">
        <v>148</v>
      </c>
      <c r="C78">
        <v>33.333333333333336</v>
      </c>
      <c r="D78">
        <v>3</v>
      </c>
      <c r="E78" t="s">
        <v>5963</v>
      </c>
      <c r="F78">
        <v>100</v>
      </c>
      <c r="G78">
        <v>0</v>
      </c>
      <c r="H78" t="s">
        <v>636</v>
      </c>
      <c r="I78" t="s">
        <v>5964</v>
      </c>
      <c r="J78" t="s">
        <v>5965</v>
      </c>
      <c r="K78" t="s">
        <v>637</v>
      </c>
      <c r="L78" t="s">
        <v>638</v>
      </c>
      <c r="M78" t="s">
        <v>5966</v>
      </c>
      <c r="N78" t="s">
        <v>637</v>
      </c>
      <c r="O78" t="s">
        <v>639</v>
      </c>
      <c r="P78" t="s">
        <v>5</v>
      </c>
      <c r="Q78" t="s">
        <v>640</v>
      </c>
      <c r="R78" t="s">
        <v>638</v>
      </c>
      <c r="S78" t="s">
        <v>5967</v>
      </c>
      <c r="T78" t="s">
        <v>5966</v>
      </c>
    </row>
    <row r="79" spans="1:20" x14ac:dyDescent="0.25">
      <c r="A79" t="s">
        <v>147</v>
      </c>
      <c r="B79" t="s">
        <v>148</v>
      </c>
      <c r="C79">
        <v>50</v>
      </c>
      <c r="D79">
        <v>6</v>
      </c>
      <c r="E79" t="s">
        <v>5968</v>
      </c>
      <c r="F79">
        <v>200</v>
      </c>
      <c r="G79">
        <v>0</v>
      </c>
      <c r="H79" t="s">
        <v>636</v>
      </c>
      <c r="I79" t="s">
        <v>5969</v>
      </c>
      <c r="J79" t="s">
        <v>1872</v>
      </c>
      <c r="K79" t="s">
        <v>637</v>
      </c>
      <c r="L79" t="s">
        <v>638</v>
      </c>
      <c r="M79" t="s">
        <v>5970</v>
      </c>
      <c r="N79" t="s">
        <v>637</v>
      </c>
      <c r="O79" t="s">
        <v>639</v>
      </c>
      <c r="P79" t="s">
        <v>5</v>
      </c>
      <c r="Q79" t="s">
        <v>640</v>
      </c>
      <c r="R79" t="s">
        <v>638</v>
      </c>
      <c r="S79" t="s">
        <v>5971</v>
      </c>
      <c r="T79" t="s">
        <v>5970</v>
      </c>
    </row>
    <row r="80" spans="1:20" x14ac:dyDescent="0.25">
      <c r="A80" t="s">
        <v>77</v>
      </c>
      <c r="B80" t="s">
        <v>78</v>
      </c>
      <c r="C80">
        <v>33.333333333333336</v>
      </c>
      <c r="D80">
        <v>3</v>
      </c>
      <c r="E80" t="s">
        <v>5972</v>
      </c>
      <c r="F80">
        <v>50</v>
      </c>
      <c r="G80">
        <v>0</v>
      </c>
      <c r="H80" t="s">
        <v>645</v>
      </c>
      <c r="I80" t="s">
        <v>5973</v>
      </c>
      <c r="J80" t="s">
        <v>5974</v>
      </c>
      <c r="K80" t="s">
        <v>701</v>
      </c>
      <c r="L80" t="s">
        <v>3969</v>
      </c>
      <c r="M80" t="s">
        <v>5932</v>
      </c>
      <c r="N80" t="s">
        <v>637</v>
      </c>
      <c r="O80" t="s">
        <v>651</v>
      </c>
      <c r="P80" t="s">
        <v>26</v>
      </c>
      <c r="Q80" t="s">
        <v>647</v>
      </c>
      <c r="R80" t="s">
        <v>638</v>
      </c>
      <c r="S80" t="s">
        <v>5975</v>
      </c>
      <c r="T80" t="s">
        <v>5970</v>
      </c>
    </row>
    <row r="81" spans="1:20" x14ac:dyDescent="0.25">
      <c r="A81" t="s">
        <v>18</v>
      </c>
      <c r="B81" t="s">
        <v>19</v>
      </c>
      <c r="C81">
        <v>66.666666666666671</v>
      </c>
      <c r="D81">
        <v>3</v>
      </c>
      <c r="E81" t="s">
        <v>5976</v>
      </c>
      <c r="F81">
        <v>199</v>
      </c>
      <c r="G81">
        <v>0</v>
      </c>
      <c r="H81" t="s">
        <v>636</v>
      </c>
      <c r="I81" t="s">
        <v>5977</v>
      </c>
      <c r="J81" t="s">
        <v>2178</v>
      </c>
      <c r="K81" t="s">
        <v>637</v>
      </c>
      <c r="L81" t="s">
        <v>638</v>
      </c>
      <c r="M81" t="s">
        <v>5978</v>
      </c>
      <c r="N81" t="s">
        <v>637</v>
      </c>
      <c r="O81" t="s">
        <v>643</v>
      </c>
      <c r="P81" t="s">
        <v>5</v>
      </c>
      <c r="Q81" t="s">
        <v>644</v>
      </c>
      <c r="R81" t="s">
        <v>638</v>
      </c>
      <c r="S81" t="s">
        <v>5979</v>
      </c>
      <c r="T81" t="s">
        <v>5978</v>
      </c>
    </row>
    <row r="82" spans="1:20" x14ac:dyDescent="0.25">
      <c r="A82" t="s">
        <v>600</v>
      </c>
      <c r="B82" t="s">
        <v>601</v>
      </c>
      <c r="C82">
        <v>159</v>
      </c>
      <c r="D82">
        <v>1</v>
      </c>
      <c r="E82" t="s">
        <v>5976</v>
      </c>
      <c r="F82">
        <v>199</v>
      </c>
      <c r="G82">
        <v>0</v>
      </c>
      <c r="H82" t="s">
        <v>636</v>
      </c>
      <c r="I82" t="s">
        <v>5977</v>
      </c>
      <c r="J82" t="s">
        <v>2178</v>
      </c>
      <c r="K82" t="s">
        <v>637</v>
      </c>
      <c r="L82" t="s">
        <v>638</v>
      </c>
      <c r="M82" t="s">
        <v>5978</v>
      </c>
      <c r="N82" t="s">
        <v>637</v>
      </c>
      <c r="O82" t="s">
        <v>643</v>
      </c>
      <c r="P82" t="s">
        <v>5</v>
      </c>
      <c r="Q82" t="s">
        <v>644</v>
      </c>
      <c r="R82" t="s">
        <v>638</v>
      </c>
      <c r="S82" t="s">
        <v>5979</v>
      </c>
      <c r="T82" t="s">
        <v>5978</v>
      </c>
    </row>
    <row r="83" spans="1:20" x14ac:dyDescent="0.25">
      <c r="A83" t="s">
        <v>18</v>
      </c>
      <c r="B83" t="s">
        <v>19</v>
      </c>
      <c r="C83">
        <v>66.666666666666671</v>
      </c>
      <c r="D83">
        <v>3</v>
      </c>
      <c r="E83" t="s">
        <v>5980</v>
      </c>
      <c r="F83">
        <v>110</v>
      </c>
      <c r="G83">
        <v>10</v>
      </c>
      <c r="H83" t="s">
        <v>636</v>
      </c>
      <c r="I83" t="s">
        <v>5969</v>
      </c>
      <c r="J83" t="s">
        <v>1872</v>
      </c>
      <c r="K83" t="s">
        <v>637</v>
      </c>
      <c r="L83" t="s">
        <v>638</v>
      </c>
      <c r="M83" t="s">
        <v>5981</v>
      </c>
      <c r="N83" t="s">
        <v>637</v>
      </c>
      <c r="O83" t="s">
        <v>639</v>
      </c>
      <c r="P83" t="s">
        <v>5</v>
      </c>
      <c r="Q83" t="s">
        <v>640</v>
      </c>
      <c r="R83" t="s">
        <v>638</v>
      </c>
      <c r="S83" t="s">
        <v>5982</v>
      </c>
      <c r="T83" t="s">
        <v>5981</v>
      </c>
    </row>
    <row r="84" spans="1:20" x14ac:dyDescent="0.25">
      <c r="A84" t="s">
        <v>147</v>
      </c>
      <c r="B84" t="s">
        <v>148</v>
      </c>
      <c r="C84">
        <v>50</v>
      </c>
      <c r="D84">
        <v>6</v>
      </c>
      <c r="E84" t="s">
        <v>5983</v>
      </c>
      <c r="F84">
        <v>200</v>
      </c>
      <c r="G84">
        <v>0</v>
      </c>
      <c r="H84" t="s">
        <v>636</v>
      </c>
      <c r="I84" t="s">
        <v>5984</v>
      </c>
      <c r="J84" t="s">
        <v>670</v>
      </c>
      <c r="K84" t="s">
        <v>637</v>
      </c>
      <c r="L84" t="s">
        <v>638</v>
      </c>
      <c r="M84" t="s">
        <v>5985</v>
      </c>
      <c r="N84" t="s">
        <v>637</v>
      </c>
      <c r="O84" t="s">
        <v>639</v>
      </c>
      <c r="P84" t="s">
        <v>5</v>
      </c>
      <c r="Q84" t="s">
        <v>640</v>
      </c>
      <c r="R84" t="s">
        <v>638</v>
      </c>
      <c r="S84" t="s">
        <v>5986</v>
      </c>
      <c r="T84" t="s">
        <v>5985</v>
      </c>
    </row>
    <row r="85" spans="1:20" x14ac:dyDescent="0.25">
      <c r="A85" t="s">
        <v>239</v>
      </c>
      <c r="B85" t="s">
        <v>245</v>
      </c>
      <c r="C85">
        <v>139</v>
      </c>
      <c r="D85">
        <v>1</v>
      </c>
      <c r="E85" t="s">
        <v>5987</v>
      </c>
      <c r="F85">
        <v>189</v>
      </c>
      <c r="G85">
        <v>50</v>
      </c>
      <c r="H85" t="s">
        <v>697</v>
      </c>
      <c r="I85" t="s">
        <v>5988</v>
      </c>
      <c r="J85" t="s">
        <v>5989</v>
      </c>
      <c r="K85" t="s">
        <v>706</v>
      </c>
      <c r="L85" t="s">
        <v>5990</v>
      </c>
      <c r="M85" t="s">
        <v>5991</v>
      </c>
      <c r="N85" t="s">
        <v>3443</v>
      </c>
      <c r="O85" t="s">
        <v>698</v>
      </c>
      <c r="P85" t="s">
        <v>692</v>
      </c>
      <c r="Q85" t="s">
        <v>693</v>
      </c>
      <c r="R85" t="s">
        <v>638</v>
      </c>
      <c r="S85" t="s">
        <v>5992</v>
      </c>
      <c r="T85" t="s">
        <v>5993</v>
      </c>
    </row>
    <row r="86" spans="1:20" x14ac:dyDescent="0.25">
      <c r="A86" t="s">
        <v>239</v>
      </c>
      <c r="B86" t="s">
        <v>245</v>
      </c>
      <c r="C86">
        <v>159</v>
      </c>
      <c r="D86">
        <v>1</v>
      </c>
      <c r="E86" t="s">
        <v>5994</v>
      </c>
      <c r="F86">
        <v>99</v>
      </c>
      <c r="G86">
        <v>0</v>
      </c>
      <c r="H86" t="s">
        <v>636</v>
      </c>
      <c r="I86" t="s">
        <v>5995</v>
      </c>
      <c r="J86" t="s">
        <v>676</v>
      </c>
      <c r="K86" t="s">
        <v>637</v>
      </c>
      <c r="L86" t="s">
        <v>638</v>
      </c>
      <c r="M86" t="s">
        <v>5996</v>
      </c>
      <c r="N86" t="s">
        <v>637</v>
      </c>
      <c r="O86" t="s">
        <v>643</v>
      </c>
      <c r="P86" t="s">
        <v>5</v>
      </c>
      <c r="Q86" t="s">
        <v>644</v>
      </c>
      <c r="R86" t="s">
        <v>638</v>
      </c>
      <c r="S86" t="s">
        <v>5997</v>
      </c>
      <c r="T86" t="s">
        <v>5996</v>
      </c>
    </row>
    <row r="87" spans="1:20" x14ac:dyDescent="0.25">
      <c r="A87" t="s">
        <v>239</v>
      </c>
      <c r="B87" t="s">
        <v>245</v>
      </c>
      <c r="C87">
        <v>159</v>
      </c>
      <c r="D87">
        <v>1</v>
      </c>
      <c r="E87" t="s">
        <v>5998</v>
      </c>
      <c r="F87">
        <v>99</v>
      </c>
      <c r="G87">
        <v>0</v>
      </c>
      <c r="H87" t="s">
        <v>636</v>
      </c>
      <c r="I87" t="s">
        <v>5999</v>
      </c>
      <c r="J87" t="s">
        <v>1797</v>
      </c>
      <c r="K87" t="s">
        <v>637</v>
      </c>
      <c r="L87" t="s">
        <v>638</v>
      </c>
      <c r="M87" t="s">
        <v>6000</v>
      </c>
      <c r="N87" t="s">
        <v>637</v>
      </c>
      <c r="O87" t="s">
        <v>639</v>
      </c>
      <c r="P87" t="s">
        <v>5</v>
      </c>
      <c r="Q87" t="s">
        <v>640</v>
      </c>
      <c r="R87" t="s">
        <v>638</v>
      </c>
      <c r="S87" t="s">
        <v>6001</v>
      </c>
      <c r="T87" t="s">
        <v>6000</v>
      </c>
    </row>
    <row r="88" spans="1:20" x14ac:dyDescent="0.25">
      <c r="A88" t="s">
        <v>18</v>
      </c>
      <c r="B88" t="s">
        <v>19</v>
      </c>
      <c r="C88">
        <v>66.666666666666671</v>
      </c>
      <c r="D88">
        <v>3</v>
      </c>
      <c r="E88" t="s">
        <v>6002</v>
      </c>
      <c r="F88">
        <v>100</v>
      </c>
      <c r="G88">
        <v>0</v>
      </c>
      <c r="H88" t="s">
        <v>636</v>
      </c>
      <c r="I88" t="s">
        <v>6003</v>
      </c>
      <c r="J88" t="s">
        <v>676</v>
      </c>
      <c r="K88" t="s">
        <v>637</v>
      </c>
      <c r="L88" t="s">
        <v>638</v>
      </c>
      <c r="M88" t="s">
        <v>6004</v>
      </c>
      <c r="N88" t="s">
        <v>637</v>
      </c>
      <c r="O88" t="s">
        <v>639</v>
      </c>
      <c r="P88" t="s">
        <v>5</v>
      </c>
      <c r="Q88" t="s">
        <v>640</v>
      </c>
      <c r="R88" t="s">
        <v>638</v>
      </c>
      <c r="S88" t="s">
        <v>6005</v>
      </c>
      <c r="T88" t="s">
        <v>6004</v>
      </c>
    </row>
    <row r="89" spans="1:20" x14ac:dyDescent="0.25">
      <c r="A89" t="s">
        <v>147</v>
      </c>
      <c r="B89" t="s">
        <v>148</v>
      </c>
      <c r="C89">
        <v>33.333333333333336</v>
      </c>
      <c r="D89">
        <v>3</v>
      </c>
      <c r="E89" t="s">
        <v>6006</v>
      </c>
      <c r="F89">
        <v>199</v>
      </c>
      <c r="G89">
        <v>0</v>
      </c>
      <c r="H89" t="s">
        <v>636</v>
      </c>
      <c r="I89" t="s">
        <v>6007</v>
      </c>
      <c r="J89" t="s">
        <v>6008</v>
      </c>
      <c r="K89" t="s">
        <v>637</v>
      </c>
      <c r="L89" t="s">
        <v>638</v>
      </c>
      <c r="M89" t="s">
        <v>6004</v>
      </c>
      <c r="N89" t="s">
        <v>637</v>
      </c>
      <c r="O89" t="s">
        <v>639</v>
      </c>
      <c r="P89" t="s">
        <v>5</v>
      </c>
      <c r="Q89" t="s">
        <v>640</v>
      </c>
      <c r="R89" t="s">
        <v>6009</v>
      </c>
      <c r="S89" t="s">
        <v>6010</v>
      </c>
      <c r="T89" t="s">
        <v>6004</v>
      </c>
    </row>
    <row r="90" spans="1:20" x14ac:dyDescent="0.25">
      <c r="A90" t="s">
        <v>239</v>
      </c>
      <c r="B90" t="s">
        <v>245</v>
      </c>
      <c r="C90">
        <v>159</v>
      </c>
      <c r="D90">
        <v>1</v>
      </c>
      <c r="E90" t="s">
        <v>6006</v>
      </c>
      <c r="F90">
        <v>199</v>
      </c>
      <c r="G90">
        <v>0</v>
      </c>
      <c r="H90" t="s">
        <v>636</v>
      </c>
      <c r="I90" t="s">
        <v>6007</v>
      </c>
      <c r="J90" t="s">
        <v>6008</v>
      </c>
      <c r="K90" t="s">
        <v>637</v>
      </c>
      <c r="L90" t="s">
        <v>638</v>
      </c>
      <c r="M90" t="s">
        <v>6004</v>
      </c>
      <c r="N90" t="s">
        <v>637</v>
      </c>
      <c r="O90" t="s">
        <v>639</v>
      </c>
      <c r="P90" t="s">
        <v>5</v>
      </c>
      <c r="Q90" t="s">
        <v>640</v>
      </c>
      <c r="R90" t="s">
        <v>6009</v>
      </c>
      <c r="S90" t="s">
        <v>6010</v>
      </c>
      <c r="T90" t="s">
        <v>6004</v>
      </c>
    </row>
    <row r="91" spans="1:20" x14ac:dyDescent="0.25">
      <c r="A91" t="s">
        <v>147</v>
      </c>
      <c r="B91" t="s">
        <v>148</v>
      </c>
      <c r="C91">
        <v>33.333333333333336</v>
      </c>
      <c r="D91">
        <v>3</v>
      </c>
      <c r="E91" t="s">
        <v>6011</v>
      </c>
      <c r="F91">
        <v>100</v>
      </c>
      <c r="G91">
        <v>0</v>
      </c>
      <c r="H91" t="s">
        <v>636</v>
      </c>
      <c r="I91" t="s">
        <v>6012</v>
      </c>
      <c r="J91" t="s">
        <v>700</v>
      </c>
      <c r="K91" t="s">
        <v>637</v>
      </c>
      <c r="L91" t="s">
        <v>638</v>
      </c>
      <c r="M91" t="s">
        <v>6013</v>
      </c>
      <c r="N91" t="s">
        <v>637</v>
      </c>
      <c r="O91" t="s">
        <v>639</v>
      </c>
      <c r="P91" t="s">
        <v>5</v>
      </c>
      <c r="Q91" t="s">
        <v>640</v>
      </c>
      <c r="R91" t="s">
        <v>638</v>
      </c>
      <c r="S91" t="s">
        <v>6014</v>
      </c>
      <c r="T91" t="s">
        <v>6013</v>
      </c>
    </row>
    <row r="92" spans="1:20" x14ac:dyDescent="0.25">
      <c r="A92" t="s">
        <v>147</v>
      </c>
      <c r="B92" t="s">
        <v>148</v>
      </c>
      <c r="C92">
        <v>33.333333333333336</v>
      </c>
      <c r="D92">
        <v>3</v>
      </c>
      <c r="E92" t="s">
        <v>6015</v>
      </c>
      <c r="F92">
        <v>100</v>
      </c>
      <c r="G92">
        <v>0</v>
      </c>
      <c r="H92" t="s">
        <v>636</v>
      </c>
      <c r="I92" t="s">
        <v>6016</v>
      </c>
      <c r="J92" t="s">
        <v>648</v>
      </c>
      <c r="K92" t="s">
        <v>637</v>
      </c>
      <c r="L92" t="s">
        <v>638</v>
      </c>
      <c r="M92" t="s">
        <v>6017</v>
      </c>
      <c r="N92" t="s">
        <v>637</v>
      </c>
      <c r="O92" t="s">
        <v>643</v>
      </c>
      <c r="P92" t="s">
        <v>5</v>
      </c>
      <c r="Q92" t="s">
        <v>644</v>
      </c>
      <c r="R92" t="s">
        <v>638</v>
      </c>
      <c r="S92" t="s">
        <v>6018</v>
      </c>
      <c r="T92" t="s">
        <v>6017</v>
      </c>
    </row>
    <row r="93" spans="1:20" x14ac:dyDescent="0.25">
      <c r="A93" t="s">
        <v>147</v>
      </c>
      <c r="B93" t="s">
        <v>148</v>
      </c>
      <c r="C93">
        <v>33.333333333333336</v>
      </c>
      <c r="D93">
        <v>3</v>
      </c>
      <c r="E93" t="s">
        <v>6019</v>
      </c>
      <c r="F93">
        <v>100</v>
      </c>
      <c r="G93">
        <v>0</v>
      </c>
      <c r="H93" t="s">
        <v>636</v>
      </c>
      <c r="I93" t="s">
        <v>6020</v>
      </c>
      <c r="J93" t="s">
        <v>687</v>
      </c>
      <c r="K93" t="s">
        <v>637</v>
      </c>
      <c r="L93" t="s">
        <v>638</v>
      </c>
      <c r="M93" t="s">
        <v>6013</v>
      </c>
      <c r="N93" t="s">
        <v>637</v>
      </c>
      <c r="O93" t="s">
        <v>643</v>
      </c>
      <c r="P93" t="s">
        <v>5</v>
      </c>
      <c r="Q93" t="s">
        <v>644</v>
      </c>
      <c r="R93" t="s">
        <v>6021</v>
      </c>
      <c r="S93" t="s">
        <v>6022</v>
      </c>
      <c r="T93" t="s">
        <v>6017</v>
      </c>
    </row>
    <row r="94" spans="1:20" x14ac:dyDescent="0.25">
      <c r="A94" t="s">
        <v>147</v>
      </c>
      <c r="B94" t="s">
        <v>148</v>
      </c>
      <c r="C94">
        <v>33.333333333333336</v>
      </c>
      <c r="D94">
        <v>3</v>
      </c>
      <c r="E94" t="s">
        <v>6023</v>
      </c>
      <c r="F94">
        <v>100</v>
      </c>
      <c r="G94">
        <v>0</v>
      </c>
      <c r="H94" t="s">
        <v>636</v>
      </c>
      <c r="I94" t="s">
        <v>6024</v>
      </c>
      <c r="J94" t="s">
        <v>648</v>
      </c>
      <c r="K94" t="s">
        <v>637</v>
      </c>
      <c r="L94" t="s">
        <v>638</v>
      </c>
      <c r="M94" t="s">
        <v>6017</v>
      </c>
      <c r="N94" t="s">
        <v>637</v>
      </c>
      <c r="O94" t="s">
        <v>639</v>
      </c>
      <c r="P94" t="s">
        <v>5</v>
      </c>
      <c r="Q94" t="s">
        <v>640</v>
      </c>
      <c r="R94" t="s">
        <v>638</v>
      </c>
      <c r="S94" t="s">
        <v>6025</v>
      </c>
      <c r="T94" t="s">
        <v>6017</v>
      </c>
    </row>
    <row r="95" spans="1:20" x14ac:dyDescent="0.25">
      <c r="A95" t="s">
        <v>18</v>
      </c>
      <c r="B95" t="s">
        <v>19</v>
      </c>
      <c r="C95">
        <v>66.666666666666671</v>
      </c>
      <c r="D95">
        <v>3</v>
      </c>
      <c r="E95" t="s">
        <v>6026</v>
      </c>
      <c r="F95">
        <v>129</v>
      </c>
      <c r="G95">
        <v>0</v>
      </c>
      <c r="H95" t="s">
        <v>645</v>
      </c>
      <c r="I95" t="s">
        <v>6027</v>
      </c>
      <c r="J95" t="s">
        <v>6028</v>
      </c>
      <c r="K95" t="s">
        <v>6029</v>
      </c>
      <c r="L95" t="s">
        <v>4609</v>
      </c>
      <c r="M95" t="s">
        <v>6013</v>
      </c>
      <c r="N95" t="s">
        <v>637</v>
      </c>
      <c r="O95" t="s">
        <v>646</v>
      </c>
      <c r="P95" t="s">
        <v>26</v>
      </c>
      <c r="Q95" t="s">
        <v>647</v>
      </c>
      <c r="R95" t="s">
        <v>638</v>
      </c>
      <c r="S95" t="s">
        <v>6030</v>
      </c>
      <c r="T95" t="s">
        <v>6017</v>
      </c>
    </row>
    <row r="96" spans="1:20" x14ac:dyDescent="0.25">
      <c r="A96" t="s">
        <v>147</v>
      </c>
      <c r="B96" t="s">
        <v>148</v>
      </c>
      <c r="C96">
        <v>33.333333333333336</v>
      </c>
      <c r="D96">
        <v>3</v>
      </c>
      <c r="E96" t="s">
        <v>6031</v>
      </c>
      <c r="F96">
        <v>100</v>
      </c>
      <c r="G96">
        <v>0</v>
      </c>
      <c r="H96" t="s">
        <v>636</v>
      </c>
      <c r="I96" t="s">
        <v>6032</v>
      </c>
      <c r="J96" t="s">
        <v>670</v>
      </c>
      <c r="K96" t="s">
        <v>637</v>
      </c>
      <c r="L96" t="s">
        <v>638</v>
      </c>
      <c r="M96" t="s">
        <v>6017</v>
      </c>
      <c r="N96" t="s">
        <v>637</v>
      </c>
      <c r="O96" t="s">
        <v>639</v>
      </c>
      <c r="P96" t="s">
        <v>5</v>
      </c>
      <c r="Q96" t="s">
        <v>640</v>
      </c>
      <c r="R96" t="s">
        <v>638</v>
      </c>
      <c r="S96" t="s">
        <v>6033</v>
      </c>
      <c r="T96" t="s">
        <v>6017</v>
      </c>
    </row>
    <row r="97" spans="1:20" x14ac:dyDescent="0.25">
      <c r="A97" t="s">
        <v>147</v>
      </c>
      <c r="B97" t="s">
        <v>148</v>
      </c>
      <c r="C97">
        <v>33.333333333333336</v>
      </c>
      <c r="D97">
        <v>3</v>
      </c>
      <c r="E97" t="s">
        <v>6034</v>
      </c>
      <c r="F97">
        <v>100</v>
      </c>
      <c r="G97">
        <v>0</v>
      </c>
      <c r="H97" t="s">
        <v>636</v>
      </c>
      <c r="I97" t="s">
        <v>6035</v>
      </c>
      <c r="J97" t="s">
        <v>700</v>
      </c>
      <c r="K97" t="s">
        <v>637</v>
      </c>
      <c r="L97" t="s">
        <v>638</v>
      </c>
      <c r="M97" t="s">
        <v>6036</v>
      </c>
      <c r="N97" t="s">
        <v>637</v>
      </c>
      <c r="O97" t="s">
        <v>639</v>
      </c>
      <c r="P97" t="s">
        <v>5</v>
      </c>
      <c r="Q97" t="s">
        <v>640</v>
      </c>
      <c r="R97" t="s">
        <v>6037</v>
      </c>
      <c r="S97" t="s">
        <v>6038</v>
      </c>
      <c r="T97" t="s">
        <v>6036</v>
      </c>
    </row>
    <row r="98" spans="1:20" x14ac:dyDescent="0.25">
      <c r="A98" t="s">
        <v>239</v>
      </c>
      <c r="B98" t="s">
        <v>245</v>
      </c>
      <c r="C98">
        <v>159</v>
      </c>
      <c r="D98">
        <v>2</v>
      </c>
      <c r="E98" t="s">
        <v>6039</v>
      </c>
      <c r="F98">
        <v>198</v>
      </c>
      <c r="G98">
        <v>0</v>
      </c>
      <c r="H98" t="s">
        <v>636</v>
      </c>
      <c r="I98" t="s">
        <v>6040</v>
      </c>
      <c r="J98" t="s">
        <v>1797</v>
      </c>
      <c r="K98" t="s">
        <v>637</v>
      </c>
      <c r="L98" t="s">
        <v>638</v>
      </c>
      <c r="M98" t="s">
        <v>6036</v>
      </c>
      <c r="N98" t="s">
        <v>637</v>
      </c>
      <c r="O98" t="s">
        <v>639</v>
      </c>
      <c r="P98" t="s">
        <v>5</v>
      </c>
      <c r="Q98" t="s">
        <v>640</v>
      </c>
      <c r="R98" t="s">
        <v>638</v>
      </c>
      <c r="S98" t="s">
        <v>6041</v>
      </c>
      <c r="T98" t="s">
        <v>6036</v>
      </c>
    </row>
    <row r="99" spans="1:20" x14ac:dyDescent="0.25">
      <c r="A99" t="s">
        <v>147</v>
      </c>
      <c r="B99" t="s">
        <v>148</v>
      </c>
      <c r="C99">
        <v>33.333333333333336</v>
      </c>
      <c r="D99">
        <v>3</v>
      </c>
      <c r="E99" t="s">
        <v>6042</v>
      </c>
      <c r="F99">
        <v>100</v>
      </c>
      <c r="G99">
        <v>0</v>
      </c>
      <c r="H99" t="s">
        <v>636</v>
      </c>
      <c r="I99" t="s">
        <v>6043</v>
      </c>
      <c r="J99" t="s">
        <v>2441</v>
      </c>
      <c r="K99" t="s">
        <v>637</v>
      </c>
      <c r="L99" t="s">
        <v>638</v>
      </c>
      <c r="M99" t="s">
        <v>6036</v>
      </c>
      <c r="N99" t="s">
        <v>637</v>
      </c>
      <c r="O99" t="s">
        <v>643</v>
      </c>
      <c r="P99" t="s">
        <v>5</v>
      </c>
      <c r="Q99" t="s">
        <v>644</v>
      </c>
      <c r="R99" t="s">
        <v>638</v>
      </c>
      <c r="S99" t="s">
        <v>6044</v>
      </c>
      <c r="T99" t="s">
        <v>6036</v>
      </c>
    </row>
    <row r="100" spans="1:20" x14ac:dyDescent="0.25">
      <c r="A100" t="s">
        <v>147</v>
      </c>
      <c r="B100" t="s">
        <v>148</v>
      </c>
      <c r="C100">
        <v>33.333333333333336</v>
      </c>
      <c r="D100">
        <v>3</v>
      </c>
      <c r="E100" t="s">
        <v>6045</v>
      </c>
      <c r="F100">
        <v>199</v>
      </c>
      <c r="G100">
        <v>0</v>
      </c>
      <c r="H100" t="s">
        <v>636</v>
      </c>
      <c r="I100" t="s">
        <v>6046</v>
      </c>
      <c r="J100" t="s">
        <v>671</v>
      </c>
      <c r="K100" t="s">
        <v>637</v>
      </c>
      <c r="L100" t="s">
        <v>638</v>
      </c>
      <c r="M100" t="s">
        <v>6047</v>
      </c>
      <c r="N100" t="s">
        <v>637</v>
      </c>
      <c r="O100" t="s">
        <v>639</v>
      </c>
      <c r="P100" t="s">
        <v>5</v>
      </c>
      <c r="Q100" t="s">
        <v>640</v>
      </c>
      <c r="R100" t="s">
        <v>6048</v>
      </c>
      <c r="S100" t="s">
        <v>6049</v>
      </c>
      <c r="T100" t="s">
        <v>6047</v>
      </c>
    </row>
    <row r="101" spans="1:20" x14ac:dyDescent="0.25">
      <c r="A101" t="s">
        <v>239</v>
      </c>
      <c r="B101" t="s">
        <v>245</v>
      </c>
      <c r="C101">
        <v>159</v>
      </c>
      <c r="D101">
        <v>1</v>
      </c>
      <c r="E101" t="s">
        <v>6045</v>
      </c>
      <c r="F101">
        <v>199</v>
      </c>
      <c r="G101">
        <v>0</v>
      </c>
      <c r="H101" t="s">
        <v>636</v>
      </c>
      <c r="I101" t="s">
        <v>6046</v>
      </c>
      <c r="J101" t="s">
        <v>671</v>
      </c>
      <c r="K101" t="s">
        <v>637</v>
      </c>
      <c r="L101" t="s">
        <v>638</v>
      </c>
      <c r="M101" t="s">
        <v>6047</v>
      </c>
      <c r="N101" t="s">
        <v>637</v>
      </c>
      <c r="O101" t="s">
        <v>639</v>
      </c>
      <c r="P101" t="s">
        <v>5</v>
      </c>
      <c r="Q101" t="s">
        <v>640</v>
      </c>
      <c r="R101" t="s">
        <v>6048</v>
      </c>
      <c r="S101" t="s">
        <v>6049</v>
      </c>
      <c r="T101" t="s">
        <v>6047</v>
      </c>
    </row>
    <row r="102" spans="1:20" x14ac:dyDescent="0.25">
      <c r="A102" t="s">
        <v>147</v>
      </c>
      <c r="B102" t="s">
        <v>148</v>
      </c>
      <c r="C102">
        <v>33.333333333333336</v>
      </c>
      <c r="D102">
        <v>3</v>
      </c>
      <c r="E102" t="s">
        <v>6050</v>
      </c>
      <c r="F102">
        <v>100</v>
      </c>
      <c r="G102">
        <v>0</v>
      </c>
      <c r="H102" t="s">
        <v>636</v>
      </c>
      <c r="I102" t="s">
        <v>6051</v>
      </c>
      <c r="J102" t="s">
        <v>2178</v>
      </c>
      <c r="K102" t="s">
        <v>637</v>
      </c>
      <c r="L102" t="s">
        <v>638</v>
      </c>
      <c r="M102" t="s">
        <v>6052</v>
      </c>
      <c r="N102" t="s">
        <v>637</v>
      </c>
      <c r="O102" t="s">
        <v>639</v>
      </c>
      <c r="P102" t="s">
        <v>5</v>
      </c>
      <c r="Q102" t="s">
        <v>640</v>
      </c>
      <c r="R102" t="s">
        <v>638</v>
      </c>
      <c r="S102" t="s">
        <v>6053</v>
      </c>
      <c r="T102" t="s">
        <v>6047</v>
      </c>
    </row>
    <row r="103" spans="1:20" x14ac:dyDescent="0.25">
      <c r="A103" t="s">
        <v>18</v>
      </c>
      <c r="B103" t="s">
        <v>19</v>
      </c>
      <c r="C103">
        <v>66.666666666666671</v>
      </c>
      <c r="D103">
        <v>3</v>
      </c>
      <c r="E103" t="s">
        <v>6054</v>
      </c>
      <c r="F103">
        <v>100</v>
      </c>
      <c r="G103">
        <v>0</v>
      </c>
      <c r="H103" t="s">
        <v>636</v>
      </c>
      <c r="I103" t="s">
        <v>6055</v>
      </c>
      <c r="J103" t="s">
        <v>3004</v>
      </c>
      <c r="K103" t="s">
        <v>637</v>
      </c>
      <c r="L103" t="s">
        <v>638</v>
      </c>
      <c r="M103" t="s">
        <v>6052</v>
      </c>
      <c r="N103" t="s">
        <v>637</v>
      </c>
      <c r="O103" t="s">
        <v>639</v>
      </c>
      <c r="P103" t="s">
        <v>5</v>
      </c>
      <c r="Q103" t="s">
        <v>640</v>
      </c>
      <c r="R103" t="s">
        <v>638</v>
      </c>
      <c r="S103" t="s">
        <v>6056</v>
      </c>
      <c r="T103" t="s">
        <v>6052</v>
      </c>
    </row>
    <row r="104" spans="1:20" x14ac:dyDescent="0.25">
      <c r="A104" t="s">
        <v>18</v>
      </c>
      <c r="B104" t="s">
        <v>19</v>
      </c>
      <c r="C104">
        <v>66.666666666666671</v>
      </c>
      <c r="D104">
        <v>3</v>
      </c>
      <c r="E104" t="s">
        <v>6057</v>
      </c>
      <c r="F104">
        <v>200</v>
      </c>
      <c r="G104">
        <v>0</v>
      </c>
      <c r="H104" t="s">
        <v>636</v>
      </c>
      <c r="I104" t="s">
        <v>6058</v>
      </c>
      <c r="J104" t="s">
        <v>6059</v>
      </c>
      <c r="K104" t="s">
        <v>637</v>
      </c>
      <c r="L104" t="s">
        <v>638</v>
      </c>
      <c r="M104" t="s">
        <v>6052</v>
      </c>
      <c r="N104" t="s">
        <v>637</v>
      </c>
      <c r="O104" t="s">
        <v>643</v>
      </c>
      <c r="P104" t="s">
        <v>5</v>
      </c>
      <c r="Q104" t="s">
        <v>644</v>
      </c>
      <c r="R104" t="s">
        <v>638</v>
      </c>
      <c r="S104" t="s">
        <v>6060</v>
      </c>
      <c r="T104" t="s">
        <v>6052</v>
      </c>
    </row>
    <row r="105" spans="1:20" x14ac:dyDescent="0.25">
      <c r="A105" t="s">
        <v>147</v>
      </c>
      <c r="B105" t="s">
        <v>148</v>
      </c>
      <c r="C105">
        <v>33.333333333333336</v>
      </c>
      <c r="D105">
        <v>3</v>
      </c>
      <c r="E105" t="s">
        <v>6057</v>
      </c>
      <c r="F105">
        <v>200</v>
      </c>
      <c r="G105">
        <v>0</v>
      </c>
      <c r="H105" t="s">
        <v>636</v>
      </c>
      <c r="I105" t="s">
        <v>6058</v>
      </c>
      <c r="J105" t="s">
        <v>6059</v>
      </c>
      <c r="K105" t="s">
        <v>637</v>
      </c>
      <c r="L105" t="s">
        <v>638</v>
      </c>
      <c r="M105" t="s">
        <v>6052</v>
      </c>
      <c r="N105" t="s">
        <v>637</v>
      </c>
      <c r="O105" t="s">
        <v>643</v>
      </c>
      <c r="P105" t="s">
        <v>5</v>
      </c>
      <c r="Q105" t="s">
        <v>644</v>
      </c>
      <c r="R105" t="s">
        <v>638</v>
      </c>
      <c r="S105" t="s">
        <v>6060</v>
      </c>
      <c r="T105" t="s">
        <v>6052</v>
      </c>
    </row>
    <row r="106" spans="1:20" x14ac:dyDescent="0.25">
      <c r="A106" t="s">
        <v>18</v>
      </c>
      <c r="B106" t="s">
        <v>19</v>
      </c>
      <c r="C106">
        <v>66.666666666666671</v>
      </c>
      <c r="D106">
        <v>3</v>
      </c>
      <c r="E106" t="s">
        <v>6061</v>
      </c>
      <c r="F106">
        <v>200</v>
      </c>
      <c r="G106">
        <v>0</v>
      </c>
      <c r="H106" t="s">
        <v>636</v>
      </c>
      <c r="I106" t="s">
        <v>6062</v>
      </c>
      <c r="J106" t="s">
        <v>642</v>
      </c>
      <c r="K106" t="s">
        <v>637</v>
      </c>
      <c r="L106" t="s">
        <v>638</v>
      </c>
      <c r="M106" t="s">
        <v>6063</v>
      </c>
      <c r="N106" t="s">
        <v>637</v>
      </c>
      <c r="O106" t="s">
        <v>639</v>
      </c>
      <c r="P106" t="s">
        <v>5</v>
      </c>
      <c r="Q106" t="s">
        <v>640</v>
      </c>
      <c r="R106" t="s">
        <v>6064</v>
      </c>
      <c r="S106" t="s">
        <v>6065</v>
      </c>
      <c r="T106" t="s">
        <v>6063</v>
      </c>
    </row>
    <row r="107" spans="1:20" x14ac:dyDescent="0.25">
      <c r="A107" t="s">
        <v>147</v>
      </c>
      <c r="B107" t="s">
        <v>148</v>
      </c>
      <c r="C107">
        <v>33.333333333333336</v>
      </c>
      <c r="D107">
        <v>3</v>
      </c>
      <c r="E107" t="s">
        <v>6061</v>
      </c>
      <c r="F107">
        <v>200</v>
      </c>
      <c r="G107">
        <v>0</v>
      </c>
      <c r="H107" t="s">
        <v>636</v>
      </c>
      <c r="I107" t="s">
        <v>6062</v>
      </c>
      <c r="J107" t="s">
        <v>642</v>
      </c>
      <c r="K107" t="s">
        <v>637</v>
      </c>
      <c r="L107" t="s">
        <v>638</v>
      </c>
      <c r="M107" t="s">
        <v>6063</v>
      </c>
      <c r="N107" t="s">
        <v>637</v>
      </c>
      <c r="O107" t="s">
        <v>639</v>
      </c>
      <c r="P107" t="s">
        <v>5</v>
      </c>
      <c r="Q107" t="s">
        <v>640</v>
      </c>
      <c r="R107" t="s">
        <v>6064</v>
      </c>
      <c r="S107" t="s">
        <v>6065</v>
      </c>
      <c r="T107" t="s">
        <v>6063</v>
      </c>
    </row>
    <row r="108" spans="1:20" x14ac:dyDescent="0.25">
      <c r="A108" t="s">
        <v>18</v>
      </c>
      <c r="B108" t="s">
        <v>19</v>
      </c>
      <c r="C108">
        <v>66.666666666666671</v>
      </c>
      <c r="D108">
        <v>3</v>
      </c>
      <c r="E108" t="s">
        <v>6066</v>
      </c>
      <c r="F108">
        <v>100</v>
      </c>
      <c r="G108">
        <v>0</v>
      </c>
      <c r="H108" t="s">
        <v>636</v>
      </c>
      <c r="I108" t="s">
        <v>6067</v>
      </c>
      <c r="J108" t="s">
        <v>3116</v>
      </c>
      <c r="K108" t="s">
        <v>637</v>
      </c>
      <c r="L108" t="s">
        <v>638</v>
      </c>
      <c r="M108" t="s">
        <v>6068</v>
      </c>
      <c r="N108" t="s">
        <v>637</v>
      </c>
      <c r="O108" t="s">
        <v>639</v>
      </c>
      <c r="P108" t="s">
        <v>5</v>
      </c>
      <c r="Q108" t="s">
        <v>640</v>
      </c>
      <c r="R108" t="s">
        <v>638</v>
      </c>
      <c r="S108" t="s">
        <v>6069</v>
      </c>
      <c r="T108" t="s">
        <v>6068</v>
      </c>
    </row>
    <row r="109" spans="1:20" x14ac:dyDescent="0.25">
      <c r="A109" t="s">
        <v>18</v>
      </c>
      <c r="B109" t="s">
        <v>19</v>
      </c>
      <c r="C109">
        <v>66.666666666666671</v>
      </c>
      <c r="D109">
        <v>3</v>
      </c>
      <c r="E109" t="s">
        <v>6070</v>
      </c>
      <c r="F109">
        <v>100</v>
      </c>
      <c r="G109">
        <v>0</v>
      </c>
      <c r="H109" t="s">
        <v>636</v>
      </c>
      <c r="I109" t="s">
        <v>6071</v>
      </c>
      <c r="J109" t="s">
        <v>5310</v>
      </c>
      <c r="K109" t="s">
        <v>637</v>
      </c>
      <c r="L109" t="s">
        <v>638</v>
      </c>
      <c r="M109" t="s">
        <v>6063</v>
      </c>
      <c r="N109" t="s">
        <v>637</v>
      </c>
      <c r="O109" t="s">
        <v>643</v>
      </c>
      <c r="P109" t="s">
        <v>5</v>
      </c>
      <c r="Q109" t="s">
        <v>644</v>
      </c>
      <c r="R109" t="s">
        <v>638</v>
      </c>
      <c r="S109" t="s">
        <v>6072</v>
      </c>
      <c r="T109" t="s">
        <v>6068</v>
      </c>
    </row>
    <row r="110" spans="1:20" x14ac:dyDescent="0.25">
      <c r="A110" t="s">
        <v>147</v>
      </c>
      <c r="B110" t="s">
        <v>148</v>
      </c>
      <c r="C110">
        <v>50</v>
      </c>
      <c r="D110">
        <v>6</v>
      </c>
      <c r="E110" t="s">
        <v>6073</v>
      </c>
      <c r="F110">
        <v>200</v>
      </c>
      <c r="G110">
        <v>0</v>
      </c>
      <c r="H110" t="s">
        <v>636</v>
      </c>
      <c r="I110" t="s">
        <v>6074</v>
      </c>
      <c r="J110" t="s">
        <v>641</v>
      </c>
      <c r="K110" t="s">
        <v>637</v>
      </c>
      <c r="L110" t="s">
        <v>638</v>
      </c>
      <c r="M110" t="s">
        <v>6063</v>
      </c>
      <c r="N110" t="s">
        <v>637</v>
      </c>
      <c r="O110" t="s">
        <v>643</v>
      </c>
      <c r="P110" t="s">
        <v>5</v>
      </c>
      <c r="Q110" t="s">
        <v>644</v>
      </c>
      <c r="R110" t="s">
        <v>638</v>
      </c>
      <c r="S110" t="s">
        <v>6075</v>
      </c>
      <c r="T110" t="s">
        <v>6068</v>
      </c>
    </row>
    <row r="111" spans="1:20" x14ac:dyDescent="0.25">
      <c r="A111" t="s">
        <v>147</v>
      </c>
      <c r="B111" t="s">
        <v>148</v>
      </c>
      <c r="C111">
        <v>33.333333333333336</v>
      </c>
      <c r="D111">
        <v>3</v>
      </c>
      <c r="E111" t="s">
        <v>6076</v>
      </c>
      <c r="F111">
        <v>100</v>
      </c>
      <c r="G111">
        <v>0</v>
      </c>
      <c r="H111" t="s">
        <v>636</v>
      </c>
      <c r="I111" t="s">
        <v>6077</v>
      </c>
      <c r="J111" t="s">
        <v>673</v>
      </c>
      <c r="K111" t="s">
        <v>637</v>
      </c>
      <c r="L111" t="s">
        <v>638</v>
      </c>
      <c r="M111" t="s">
        <v>6078</v>
      </c>
      <c r="N111" t="s">
        <v>637</v>
      </c>
      <c r="O111" t="s">
        <v>643</v>
      </c>
      <c r="P111" t="s">
        <v>5</v>
      </c>
      <c r="Q111" t="s">
        <v>644</v>
      </c>
      <c r="R111" t="s">
        <v>638</v>
      </c>
      <c r="S111" t="s">
        <v>6079</v>
      </c>
      <c r="T111" t="s">
        <v>6078</v>
      </c>
    </row>
    <row r="112" spans="1:20" x14ac:dyDescent="0.25">
      <c r="A112" t="s">
        <v>147</v>
      </c>
      <c r="B112" t="s">
        <v>148</v>
      </c>
      <c r="C112">
        <v>33.333333333333336</v>
      </c>
      <c r="D112">
        <v>3</v>
      </c>
      <c r="E112" t="s">
        <v>6080</v>
      </c>
      <c r="F112">
        <v>100</v>
      </c>
      <c r="G112">
        <v>0</v>
      </c>
      <c r="H112" t="s">
        <v>636</v>
      </c>
      <c r="I112" t="s">
        <v>6081</v>
      </c>
      <c r="J112" t="s">
        <v>2051</v>
      </c>
      <c r="K112" t="s">
        <v>637</v>
      </c>
      <c r="L112" t="s">
        <v>638</v>
      </c>
      <c r="M112" t="s">
        <v>6078</v>
      </c>
      <c r="N112" t="s">
        <v>637</v>
      </c>
      <c r="O112" t="s">
        <v>643</v>
      </c>
      <c r="P112" t="s">
        <v>5</v>
      </c>
      <c r="Q112" t="s">
        <v>644</v>
      </c>
      <c r="R112" t="s">
        <v>638</v>
      </c>
      <c r="S112" t="s">
        <v>6082</v>
      </c>
      <c r="T112" t="s">
        <v>6083</v>
      </c>
    </row>
    <row r="113" spans="1:20" x14ac:dyDescent="0.25">
      <c r="A113" t="s">
        <v>147</v>
      </c>
      <c r="B113" t="s">
        <v>148</v>
      </c>
      <c r="C113">
        <v>50</v>
      </c>
      <c r="D113">
        <v>6</v>
      </c>
      <c r="E113" t="s">
        <v>6084</v>
      </c>
      <c r="F113">
        <v>200</v>
      </c>
      <c r="G113">
        <v>0</v>
      </c>
      <c r="H113" t="s">
        <v>636</v>
      </c>
      <c r="I113" t="s">
        <v>6085</v>
      </c>
      <c r="J113" t="s">
        <v>6086</v>
      </c>
      <c r="K113" t="s">
        <v>637</v>
      </c>
      <c r="L113" t="s">
        <v>638</v>
      </c>
      <c r="M113" t="s">
        <v>6087</v>
      </c>
      <c r="N113" t="s">
        <v>637</v>
      </c>
      <c r="O113" t="s">
        <v>639</v>
      </c>
      <c r="P113" t="s">
        <v>5</v>
      </c>
      <c r="Q113" t="s">
        <v>640</v>
      </c>
      <c r="R113" t="s">
        <v>638</v>
      </c>
      <c r="S113" t="s">
        <v>6088</v>
      </c>
      <c r="T113" t="s">
        <v>6087</v>
      </c>
    </row>
    <row r="114" spans="1:20" x14ac:dyDescent="0.25">
      <c r="A114" t="s">
        <v>147</v>
      </c>
      <c r="B114" t="s">
        <v>148</v>
      </c>
      <c r="C114">
        <v>33.333333333333336</v>
      </c>
      <c r="D114">
        <v>6</v>
      </c>
      <c r="E114" t="s">
        <v>6089</v>
      </c>
      <c r="F114">
        <v>200</v>
      </c>
      <c r="G114">
        <v>0</v>
      </c>
      <c r="H114" t="s">
        <v>636</v>
      </c>
      <c r="I114" t="s">
        <v>6090</v>
      </c>
      <c r="J114" t="s">
        <v>676</v>
      </c>
      <c r="K114" t="s">
        <v>637</v>
      </c>
      <c r="L114" t="s">
        <v>638</v>
      </c>
      <c r="M114" t="s">
        <v>6091</v>
      </c>
      <c r="N114" t="s">
        <v>637</v>
      </c>
      <c r="O114" t="s">
        <v>643</v>
      </c>
      <c r="P114" t="s">
        <v>5</v>
      </c>
      <c r="Q114" t="s">
        <v>644</v>
      </c>
      <c r="R114" t="s">
        <v>6092</v>
      </c>
      <c r="S114" t="s">
        <v>6093</v>
      </c>
      <c r="T114" t="s">
        <v>6087</v>
      </c>
    </row>
    <row r="115" spans="1:20" x14ac:dyDescent="0.25">
      <c r="A115" t="s">
        <v>147</v>
      </c>
      <c r="B115" t="s">
        <v>148</v>
      </c>
      <c r="C115">
        <v>33.333333333333336</v>
      </c>
      <c r="D115">
        <v>3</v>
      </c>
      <c r="E115" t="s">
        <v>6094</v>
      </c>
      <c r="F115">
        <v>100</v>
      </c>
      <c r="G115">
        <v>0</v>
      </c>
      <c r="H115" t="s">
        <v>636</v>
      </c>
      <c r="I115" t="s">
        <v>6095</v>
      </c>
      <c r="J115" t="s">
        <v>657</v>
      </c>
      <c r="K115" t="s">
        <v>637</v>
      </c>
      <c r="L115" t="s">
        <v>638</v>
      </c>
      <c r="M115" t="s">
        <v>6096</v>
      </c>
      <c r="N115" t="s">
        <v>637</v>
      </c>
      <c r="O115" t="s">
        <v>639</v>
      </c>
      <c r="P115" t="s">
        <v>5</v>
      </c>
      <c r="Q115" t="s">
        <v>640</v>
      </c>
      <c r="R115" t="s">
        <v>638</v>
      </c>
      <c r="S115" t="s">
        <v>6097</v>
      </c>
      <c r="T115" t="s">
        <v>6087</v>
      </c>
    </row>
    <row r="116" spans="1:20" x14ac:dyDescent="0.25">
      <c r="A116" t="s">
        <v>18</v>
      </c>
      <c r="B116" t="s">
        <v>19</v>
      </c>
      <c r="C116">
        <v>66.666666666666671</v>
      </c>
      <c r="D116">
        <v>3</v>
      </c>
      <c r="E116" t="s">
        <v>6098</v>
      </c>
      <c r="F116">
        <v>100</v>
      </c>
      <c r="G116">
        <v>0</v>
      </c>
      <c r="H116" t="s">
        <v>636</v>
      </c>
      <c r="I116" t="s">
        <v>6099</v>
      </c>
      <c r="J116" t="s">
        <v>653</v>
      </c>
      <c r="K116" t="s">
        <v>637</v>
      </c>
      <c r="L116" t="s">
        <v>638</v>
      </c>
      <c r="M116" t="s">
        <v>6087</v>
      </c>
      <c r="N116" t="s">
        <v>637</v>
      </c>
      <c r="O116" t="s">
        <v>656</v>
      </c>
      <c r="P116" t="s">
        <v>5</v>
      </c>
      <c r="Q116" t="s">
        <v>644</v>
      </c>
      <c r="R116" t="s">
        <v>638</v>
      </c>
      <c r="S116" t="s">
        <v>6100</v>
      </c>
      <c r="T116" t="s">
        <v>6096</v>
      </c>
    </row>
    <row r="117" spans="1:20" x14ac:dyDescent="0.25">
      <c r="A117" t="s">
        <v>147</v>
      </c>
      <c r="B117" t="s">
        <v>148</v>
      </c>
      <c r="C117">
        <v>33.333333333333336</v>
      </c>
      <c r="D117">
        <v>3</v>
      </c>
      <c r="E117" t="s">
        <v>6101</v>
      </c>
      <c r="F117">
        <v>100</v>
      </c>
      <c r="G117">
        <v>0</v>
      </c>
      <c r="H117" t="s">
        <v>636</v>
      </c>
      <c r="I117" t="s">
        <v>6102</v>
      </c>
      <c r="J117" t="s">
        <v>649</v>
      </c>
      <c r="K117" t="s">
        <v>637</v>
      </c>
      <c r="L117" t="s">
        <v>638</v>
      </c>
      <c r="M117" t="s">
        <v>6103</v>
      </c>
      <c r="N117" t="s">
        <v>637</v>
      </c>
      <c r="O117" t="s">
        <v>639</v>
      </c>
      <c r="P117" t="s">
        <v>5</v>
      </c>
      <c r="Q117" t="s">
        <v>640</v>
      </c>
      <c r="R117" t="s">
        <v>638</v>
      </c>
      <c r="S117" t="s">
        <v>6104</v>
      </c>
      <c r="T117" t="s">
        <v>6103</v>
      </c>
    </row>
    <row r="118" spans="1:20" x14ac:dyDescent="0.25">
      <c r="A118" t="s">
        <v>18</v>
      </c>
      <c r="B118" t="s">
        <v>19</v>
      </c>
      <c r="C118">
        <v>66.666666666666671</v>
      </c>
      <c r="D118">
        <v>3</v>
      </c>
      <c r="E118" t="s">
        <v>6105</v>
      </c>
      <c r="F118">
        <v>107</v>
      </c>
      <c r="G118">
        <v>7</v>
      </c>
      <c r="H118" t="s">
        <v>636</v>
      </c>
      <c r="I118" t="s">
        <v>6106</v>
      </c>
      <c r="J118" t="s">
        <v>648</v>
      </c>
      <c r="K118" t="s">
        <v>637</v>
      </c>
      <c r="L118" t="s">
        <v>638</v>
      </c>
      <c r="M118" t="s">
        <v>6103</v>
      </c>
      <c r="N118" t="s">
        <v>637</v>
      </c>
      <c r="O118" t="s">
        <v>639</v>
      </c>
      <c r="P118" t="s">
        <v>5</v>
      </c>
      <c r="Q118" t="s">
        <v>640</v>
      </c>
      <c r="R118" t="s">
        <v>638</v>
      </c>
      <c r="S118" t="s">
        <v>6107</v>
      </c>
      <c r="T118" t="s">
        <v>6103</v>
      </c>
    </row>
    <row r="119" spans="1:20" x14ac:dyDescent="0.25">
      <c r="A119" t="s">
        <v>147</v>
      </c>
      <c r="B119" t="s">
        <v>148</v>
      </c>
      <c r="C119">
        <v>33.333333333333336</v>
      </c>
      <c r="D119">
        <v>3</v>
      </c>
      <c r="E119" t="s">
        <v>6108</v>
      </c>
      <c r="F119">
        <v>100</v>
      </c>
      <c r="G119">
        <v>0</v>
      </c>
      <c r="H119" t="s">
        <v>636</v>
      </c>
      <c r="I119" t="s">
        <v>6109</v>
      </c>
      <c r="J119" t="s">
        <v>3188</v>
      </c>
      <c r="K119" t="s">
        <v>637</v>
      </c>
      <c r="L119" t="s">
        <v>638</v>
      </c>
      <c r="M119" t="s">
        <v>6103</v>
      </c>
      <c r="N119" t="s">
        <v>637</v>
      </c>
      <c r="O119" t="s">
        <v>639</v>
      </c>
      <c r="P119" t="s">
        <v>5</v>
      </c>
      <c r="Q119" t="s">
        <v>640</v>
      </c>
      <c r="R119" t="s">
        <v>638</v>
      </c>
      <c r="S119" t="s">
        <v>6110</v>
      </c>
      <c r="T119" t="s">
        <v>6103</v>
      </c>
    </row>
    <row r="120" spans="1:20" x14ac:dyDescent="0.25">
      <c r="A120" t="s">
        <v>147</v>
      </c>
      <c r="B120" t="s">
        <v>148</v>
      </c>
      <c r="C120">
        <v>33.333333333333336</v>
      </c>
      <c r="D120">
        <v>3</v>
      </c>
      <c r="E120" t="s">
        <v>6111</v>
      </c>
      <c r="F120">
        <v>100</v>
      </c>
      <c r="G120">
        <v>0</v>
      </c>
      <c r="H120" t="s">
        <v>636</v>
      </c>
      <c r="I120" t="s">
        <v>6112</v>
      </c>
      <c r="J120" t="s">
        <v>661</v>
      </c>
      <c r="K120" t="s">
        <v>637</v>
      </c>
      <c r="L120" t="s">
        <v>638</v>
      </c>
      <c r="M120" t="s">
        <v>6113</v>
      </c>
      <c r="N120" t="s">
        <v>637</v>
      </c>
      <c r="O120" t="s">
        <v>643</v>
      </c>
      <c r="P120" t="s">
        <v>5</v>
      </c>
      <c r="Q120" t="s">
        <v>644</v>
      </c>
      <c r="R120" t="s">
        <v>638</v>
      </c>
      <c r="S120" t="s">
        <v>6114</v>
      </c>
      <c r="T120" t="s">
        <v>6103</v>
      </c>
    </row>
    <row r="121" spans="1:20" x14ac:dyDescent="0.25">
      <c r="A121" t="s">
        <v>18</v>
      </c>
      <c r="B121" t="s">
        <v>19</v>
      </c>
      <c r="C121">
        <v>66.666666666666671</v>
      </c>
      <c r="D121">
        <v>3</v>
      </c>
      <c r="E121" t="s">
        <v>6115</v>
      </c>
      <c r="F121">
        <v>299</v>
      </c>
      <c r="G121">
        <v>0</v>
      </c>
      <c r="H121" t="s">
        <v>636</v>
      </c>
      <c r="I121" t="s">
        <v>6116</v>
      </c>
      <c r="J121" t="s">
        <v>2020</v>
      </c>
      <c r="K121" t="s">
        <v>637</v>
      </c>
      <c r="L121" t="s">
        <v>638</v>
      </c>
      <c r="M121" t="s">
        <v>6117</v>
      </c>
      <c r="N121" t="s">
        <v>637</v>
      </c>
      <c r="O121" t="s">
        <v>643</v>
      </c>
      <c r="P121" t="s">
        <v>5</v>
      </c>
      <c r="Q121" t="s">
        <v>644</v>
      </c>
      <c r="R121" t="s">
        <v>638</v>
      </c>
      <c r="S121" t="s">
        <v>6118</v>
      </c>
      <c r="T121" t="s">
        <v>6117</v>
      </c>
    </row>
    <row r="122" spans="1:20" x14ac:dyDescent="0.25">
      <c r="A122" t="s">
        <v>147</v>
      </c>
      <c r="B122" t="s">
        <v>148</v>
      </c>
      <c r="C122">
        <v>33.333333333333336</v>
      </c>
      <c r="D122">
        <v>3</v>
      </c>
      <c r="E122" t="s">
        <v>6115</v>
      </c>
      <c r="F122">
        <v>299</v>
      </c>
      <c r="G122">
        <v>0</v>
      </c>
      <c r="H122" t="s">
        <v>636</v>
      </c>
      <c r="I122" t="s">
        <v>6116</v>
      </c>
      <c r="J122" t="s">
        <v>2020</v>
      </c>
      <c r="K122" t="s">
        <v>637</v>
      </c>
      <c r="L122" t="s">
        <v>638</v>
      </c>
      <c r="M122" t="s">
        <v>6117</v>
      </c>
      <c r="N122" t="s">
        <v>637</v>
      </c>
      <c r="O122" t="s">
        <v>643</v>
      </c>
      <c r="P122" t="s">
        <v>5</v>
      </c>
      <c r="Q122" t="s">
        <v>644</v>
      </c>
      <c r="R122" t="s">
        <v>638</v>
      </c>
      <c r="S122" t="s">
        <v>6118</v>
      </c>
      <c r="T122" t="s">
        <v>6117</v>
      </c>
    </row>
    <row r="123" spans="1:20" x14ac:dyDescent="0.25">
      <c r="A123" t="s">
        <v>600</v>
      </c>
      <c r="B123" t="s">
        <v>601</v>
      </c>
      <c r="C123">
        <v>159</v>
      </c>
      <c r="D123">
        <v>1</v>
      </c>
      <c r="E123" t="s">
        <v>6115</v>
      </c>
      <c r="F123">
        <v>299</v>
      </c>
      <c r="G123">
        <v>0</v>
      </c>
      <c r="H123" t="s">
        <v>636</v>
      </c>
      <c r="I123" t="s">
        <v>6116</v>
      </c>
      <c r="J123" t="s">
        <v>2020</v>
      </c>
      <c r="K123" t="s">
        <v>637</v>
      </c>
      <c r="L123" t="s">
        <v>638</v>
      </c>
      <c r="M123" t="s">
        <v>6117</v>
      </c>
      <c r="N123" t="s">
        <v>637</v>
      </c>
      <c r="O123" t="s">
        <v>643</v>
      </c>
      <c r="P123" t="s">
        <v>5</v>
      </c>
      <c r="Q123" t="s">
        <v>644</v>
      </c>
      <c r="R123" t="s">
        <v>638</v>
      </c>
      <c r="S123" t="s">
        <v>6118</v>
      </c>
      <c r="T123" t="s">
        <v>6117</v>
      </c>
    </row>
    <row r="124" spans="1:20" x14ac:dyDescent="0.25">
      <c r="A124" t="s">
        <v>147</v>
      </c>
      <c r="B124" t="s">
        <v>148</v>
      </c>
      <c r="C124">
        <v>33.333333333333336</v>
      </c>
      <c r="D124">
        <v>6</v>
      </c>
      <c r="E124" t="s">
        <v>6119</v>
      </c>
      <c r="F124">
        <v>200</v>
      </c>
      <c r="G124">
        <v>0</v>
      </c>
      <c r="H124" t="s">
        <v>636</v>
      </c>
      <c r="I124" t="s">
        <v>6120</v>
      </c>
      <c r="J124" t="s">
        <v>700</v>
      </c>
      <c r="K124" t="s">
        <v>637</v>
      </c>
      <c r="L124" t="s">
        <v>638</v>
      </c>
      <c r="M124" t="s">
        <v>6117</v>
      </c>
      <c r="N124" t="s">
        <v>637</v>
      </c>
      <c r="O124" t="s">
        <v>639</v>
      </c>
      <c r="P124" t="s">
        <v>5</v>
      </c>
      <c r="Q124" t="s">
        <v>640</v>
      </c>
      <c r="R124" t="s">
        <v>638</v>
      </c>
      <c r="S124" t="s">
        <v>6121</v>
      </c>
      <c r="T124" t="s">
        <v>6117</v>
      </c>
    </row>
    <row r="125" spans="1:20" x14ac:dyDescent="0.25">
      <c r="A125" t="s">
        <v>147</v>
      </c>
      <c r="B125" t="s">
        <v>148</v>
      </c>
      <c r="C125">
        <v>33.333333333333336</v>
      </c>
      <c r="D125">
        <v>3</v>
      </c>
      <c r="E125" t="s">
        <v>6122</v>
      </c>
      <c r="F125">
        <v>100</v>
      </c>
      <c r="G125">
        <v>0</v>
      </c>
      <c r="H125" t="s">
        <v>636</v>
      </c>
      <c r="I125" t="s">
        <v>6123</v>
      </c>
      <c r="J125" t="s">
        <v>642</v>
      </c>
      <c r="K125" t="s">
        <v>637</v>
      </c>
      <c r="L125" t="s">
        <v>638</v>
      </c>
      <c r="M125" t="s">
        <v>6117</v>
      </c>
      <c r="N125" t="s">
        <v>637</v>
      </c>
      <c r="O125" t="s">
        <v>643</v>
      </c>
      <c r="P125" t="s">
        <v>5</v>
      </c>
      <c r="Q125" t="s">
        <v>644</v>
      </c>
      <c r="R125" t="s">
        <v>638</v>
      </c>
      <c r="S125" t="s">
        <v>6124</v>
      </c>
      <c r="T125" t="s">
        <v>6117</v>
      </c>
    </row>
    <row r="126" spans="1:20" x14ac:dyDescent="0.25">
      <c r="A126" t="s">
        <v>147</v>
      </c>
      <c r="B126" t="s">
        <v>148</v>
      </c>
      <c r="C126">
        <v>33.333333333333336</v>
      </c>
      <c r="D126">
        <v>3</v>
      </c>
      <c r="E126" t="s">
        <v>6125</v>
      </c>
      <c r="F126">
        <v>108</v>
      </c>
      <c r="G126">
        <v>8</v>
      </c>
      <c r="H126" t="s">
        <v>636</v>
      </c>
      <c r="I126" t="s">
        <v>6126</v>
      </c>
      <c r="J126" t="s">
        <v>2178</v>
      </c>
      <c r="K126" t="s">
        <v>637</v>
      </c>
      <c r="L126" t="s">
        <v>638</v>
      </c>
      <c r="M126" t="s">
        <v>6127</v>
      </c>
      <c r="N126" t="s">
        <v>637</v>
      </c>
      <c r="O126" t="s">
        <v>639</v>
      </c>
      <c r="P126" t="s">
        <v>5</v>
      </c>
      <c r="Q126" t="s">
        <v>640</v>
      </c>
      <c r="R126" t="s">
        <v>638</v>
      </c>
      <c r="S126" t="s">
        <v>6128</v>
      </c>
      <c r="T126" t="s">
        <v>6127</v>
      </c>
    </row>
    <row r="127" spans="1:20" x14ac:dyDescent="0.25">
      <c r="A127" t="s">
        <v>147</v>
      </c>
      <c r="B127" t="s">
        <v>148</v>
      </c>
      <c r="C127">
        <v>33.333333333333336</v>
      </c>
      <c r="D127">
        <v>3</v>
      </c>
      <c r="E127" t="s">
        <v>6129</v>
      </c>
      <c r="F127">
        <v>100</v>
      </c>
      <c r="G127">
        <v>0</v>
      </c>
      <c r="H127" t="s">
        <v>636</v>
      </c>
      <c r="I127" t="s">
        <v>6130</v>
      </c>
      <c r="J127" t="s">
        <v>653</v>
      </c>
      <c r="K127" t="s">
        <v>637</v>
      </c>
      <c r="L127" t="s">
        <v>638</v>
      </c>
      <c r="M127" t="s">
        <v>6117</v>
      </c>
      <c r="N127" t="s">
        <v>637</v>
      </c>
      <c r="O127" t="s">
        <v>656</v>
      </c>
      <c r="P127" t="s">
        <v>5</v>
      </c>
      <c r="Q127" t="s">
        <v>644</v>
      </c>
      <c r="R127" t="s">
        <v>638</v>
      </c>
      <c r="S127" t="s">
        <v>6131</v>
      </c>
      <c r="T127" t="s">
        <v>6127</v>
      </c>
    </row>
    <row r="128" spans="1:20" x14ac:dyDescent="0.25">
      <c r="A128" t="s">
        <v>18</v>
      </c>
      <c r="B128" t="s">
        <v>19</v>
      </c>
      <c r="C128">
        <v>66.666666666666671</v>
      </c>
      <c r="D128">
        <v>3</v>
      </c>
      <c r="E128" t="s">
        <v>6132</v>
      </c>
      <c r="F128">
        <v>100</v>
      </c>
      <c r="G128">
        <v>0</v>
      </c>
      <c r="H128" t="s">
        <v>636</v>
      </c>
      <c r="I128" t="s">
        <v>6133</v>
      </c>
      <c r="J128" t="s">
        <v>2136</v>
      </c>
      <c r="K128" t="s">
        <v>637</v>
      </c>
      <c r="L128" t="s">
        <v>638</v>
      </c>
      <c r="M128" t="s">
        <v>6127</v>
      </c>
      <c r="N128" t="s">
        <v>637</v>
      </c>
      <c r="O128" t="s">
        <v>639</v>
      </c>
      <c r="P128" t="s">
        <v>5</v>
      </c>
      <c r="Q128" t="s">
        <v>640</v>
      </c>
      <c r="R128" t="s">
        <v>638</v>
      </c>
      <c r="S128" t="s">
        <v>6134</v>
      </c>
      <c r="T128" t="s">
        <v>6127</v>
      </c>
    </row>
    <row r="129" spans="1:20" x14ac:dyDescent="0.25">
      <c r="A129" t="s">
        <v>147</v>
      </c>
      <c r="B129" t="s">
        <v>148</v>
      </c>
      <c r="C129">
        <v>33.333333333333336</v>
      </c>
      <c r="D129">
        <v>3</v>
      </c>
      <c r="E129" t="s">
        <v>6135</v>
      </c>
      <c r="F129">
        <v>100</v>
      </c>
      <c r="G129">
        <v>0</v>
      </c>
      <c r="H129" t="s">
        <v>636</v>
      </c>
      <c r="I129" t="s">
        <v>6136</v>
      </c>
      <c r="J129" t="s">
        <v>732</v>
      </c>
      <c r="K129" t="s">
        <v>637</v>
      </c>
      <c r="L129" t="s">
        <v>638</v>
      </c>
      <c r="M129" t="s">
        <v>6127</v>
      </c>
      <c r="N129" t="s">
        <v>637</v>
      </c>
      <c r="O129" t="s">
        <v>639</v>
      </c>
      <c r="P129" t="s">
        <v>5</v>
      </c>
      <c r="Q129" t="s">
        <v>640</v>
      </c>
      <c r="R129" t="s">
        <v>638</v>
      </c>
      <c r="S129" t="s">
        <v>6137</v>
      </c>
      <c r="T129" t="s">
        <v>6127</v>
      </c>
    </row>
    <row r="130" spans="1:20" x14ac:dyDescent="0.25">
      <c r="A130" t="s">
        <v>147</v>
      </c>
      <c r="B130" t="s">
        <v>148</v>
      </c>
      <c r="C130">
        <v>33.333333333333336</v>
      </c>
      <c r="D130">
        <v>3</v>
      </c>
      <c r="E130" t="s">
        <v>6138</v>
      </c>
      <c r="F130">
        <v>100</v>
      </c>
      <c r="G130">
        <v>0</v>
      </c>
      <c r="H130" t="s">
        <v>636</v>
      </c>
      <c r="I130" t="s">
        <v>6139</v>
      </c>
      <c r="J130" t="s">
        <v>2178</v>
      </c>
      <c r="K130" t="s">
        <v>637</v>
      </c>
      <c r="L130" t="s">
        <v>638</v>
      </c>
      <c r="M130" t="s">
        <v>6127</v>
      </c>
      <c r="N130" t="s">
        <v>637</v>
      </c>
      <c r="O130" t="s">
        <v>639</v>
      </c>
      <c r="P130" t="s">
        <v>5</v>
      </c>
      <c r="Q130" t="s">
        <v>640</v>
      </c>
      <c r="R130" t="s">
        <v>638</v>
      </c>
      <c r="S130" t="s">
        <v>6140</v>
      </c>
      <c r="T130" t="s">
        <v>6127</v>
      </c>
    </row>
    <row r="131" spans="1:20" x14ac:dyDescent="0.25">
      <c r="A131" t="s">
        <v>147</v>
      </c>
      <c r="B131" t="s">
        <v>148</v>
      </c>
      <c r="C131">
        <v>33.333333333333336</v>
      </c>
      <c r="D131">
        <v>3</v>
      </c>
      <c r="E131" t="s">
        <v>6141</v>
      </c>
      <c r="F131">
        <v>100</v>
      </c>
      <c r="G131">
        <v>0</v>
      </c>
      <c r="H131" t="s">
        <v>636</v>
      </c>
      <c r="I131" t="s">
        <v>6142</v>
      </c>
      <c r="J131" t="s">
        <v>1797</v>
      </c>
      <c r="K131" t="s">
        <v>637</v>
      </c>
      <c r="L131" t="s">
        <v>638</v>
      </c>
      <c r="M131" t="s">
        <v>6127</v>
      </c>
      <c r="N131" t="s">
        <v>637</v>
      </c>
      <c r="O131" t="s">
        <v>639</v>
      </c>
      <c r="P131" t="s">
        <v>5</v>
      </c>
      <c r="Q131" t="s">
        <v>640</v>
      </c>
      <c r="R131" t="s">
        <v>6143</v>
      </c>
      <c r="S131" t="s">
        <v>6144</v>
      </c>
      <c r="T131" t="s">
        <v>6127</v>
      </c>
    </row>
    <row r="132" spans="1:20" x14ac:dyDescent="0.25">
      <c r="A132" t="s">
        <v>147</v>
      </c>
      <c r="B132" t="s">
        <v>148</v>
      </c>
      <c r="C132">
        <v>33.333333333333336</v>
      </c>
      <c r="D132">
        <v>3</v>
      </c>
      <c r="E132" t="s">
        <v>6145</v>
      </c>
      <c r="F132">
        <v>100</v>
      </c>
      <c r="G132">
        <v>0</v>
      </c>
      <c r="H132" t="s">
        <v>636</v>
      </c>
      <c r="I132" t="s">
        <v>6146</v>
      </c>
      <c r="J132" t="s">
        <v>1827</v>
      </c>
      <c r="K132" t="s">
        <v>637</v>
      </c>
      <c r="L132" t="s">
        <v>638</v>
      </c>
      <c r="M132" t="s">
        <v>6147</v>
      </c>
      <c r="N132" t="s">
        <v>637</v>
      </c>
      <c r="O132" t="s">
        <v>639</v>
      </c>
      <c r="P132" t="s">
        <v>5</v>
      </c>
      <c r="Q132" t="s">
        <v>640</v>
      </c>
      <c r="R132" t="s">
        <v>638</v>
      </c>
      <c r="S132" t="s">
        <v>6148</v>
      </c>
      <c r="T132" t="s">
        <v>6147</v>
      </c>
    </row>
    <row r="133" spans="1:20" x14ac:dyDescent="0.25">
      <c r="A133" t="s">
        <v>18</v>
      </c>
      <c r="B133" t="s">
        <v>19</v>
      </c>
      <c r="C133">
        <v>66.666666666666671</v>
      </c>
      <c r="D133">
        <v>3</v>
      </c>
      <c r="E133" t="s">
        <v>6149</v>
      </c>
      <c r="F133">
        <v>100</v>
      </c>
      <c r="G133">
        <v>0</v>
      </c>
      <c r="H133" t="s">
        <v>636</v>
      </c>
      <c r="I133" t="s">
        <v>6150</v>
      </c>
      <c r="J133" t="s">
        <v>700</v>
      </c>
      <c r="K133" t="s">
        <v>637</v>
      </c>
      <c r="L133" t="s">
        <v>638</v>
      </c>
      <c r="M133" t="s">
        <v>6147</v>
      </c>
      <c r="N133" t="s">
        <v>637</v>
      </c>
      <c r="O133" t="s">
        <v>639</v>
      </c>
      <c r="P133" t="s">
        <v>5</v>
      </c>
      <c r="Q133" t="s">
        <v>640</v>
      </c>
      <c r="R133" t="s">
        <v>638</v>
      </c>
      <c r="S133" t="s">
        <v>6151</v>
      </c>
      <c r="T133" t="s">
        <v>6147</v>
      </c>
    </row>
    <row r="134" spans="1:20" x14ac:dyDescent="0.25">
      <c r="A134" t="s">
        <v>147</v>
      </c>
      <c r="B134" t="s">
        <v>148</v>
      </c>
      <c r="C134">
        <v>33.333333333333336</v>
      </c>
      <c r="D134">
        <v>3</v>
      </c>
      <c r="E134" t="s">
        <v>6152</v>
      </c>
      <c r="F134">
        <v>100</v>
      </c>
      <c r="G134">
        <v>0</v>
      </c>
      <c r="H134" t="s">
        <v>636</v>
      </c>
      <c r="I134" t="s">
        <v>6153</v>
      </c>
      <c r="J134" t="s">
        <v>658</v>
      </c>
      <c r="K134" t="s">
        <v>637</v>
      </c>
      <c r="L134" t="s">
        <v>638</v>
      </c>
      <c r="M134" t="s">
        <v>6147</v>
      </c>
      <c r="N134" t="s">
        <v>637</v>
      </c>
      <c r="O134" t="s">
        <v>639</v>
      </c>
      <c r="P134" t="s">
        <v>5</v>
      </c>
      <c r="Q134" t="s">
        <v>640</v>
      </c>
      <c r="R134" t="s">
        <v>638</v>
      </c>
      <c r="S134" t="s">
        <v>6154</v>
      </c>
      <c r="T134" t="s">
        <v>6147</v>
      </c>
    </row>
    <row r="135" spans="1:20" x14ac:dyDescent="0.25">
      <c r="A135" t="s">
        <v>147</v>
      </c>
      <c r="B135" t="s">
        <v>148</v>
      </c>
      <c r="C135">
        <v>33.333333333333336</v>
      </c>
      <c r="D135">
        <v>3</v>
      </c>
      <c r="E135" t="s">
        <v>6155</v>
      </c>
      <c r="F135">
        <v>100</v>
      </c>
      <c r="G135">
        <v>0</v>
      </c>
      <c r="H135" t="s">
        <v>636</v>
      </c>
      <c r="I135" t="s">
        <v>6156</v>
      </c>
      <c r="J135" t="s">
        <v>673</v>
      </c>
      <c r="K135" t="s">
        <v>637</v>
      </c>
      <c r="L135" t="s">
        <v>638</v>
      </c>
      <c r="M135" t="s">
        <v>6157</v>
      </c>
      <c r="N135" t="s">
        <v>637</v>
      </c>
      <c r="O135" t="s">
        <v>639</v>
      </c>
      <c r="P135" t="s">
        <v>5</v>
      </c>
      <c r="Q135" t="s">
        <v>640</v>
      </c>
      <c r="R135" t="s">
        <v>638</v>
      </c>
      <c r="S135" t="s">
        <v>6158</v>
      </c>
      <c r="T135" t="s">
        <v>6157</v>
      </c>
    </row>
    <row r="136" spans="1:20" x14ac:dyDescent="0.25">
      <c r="A136" t="s">
        <v>147</v>
      </c>
      <c r="B136" t="s">
        <v>148</v>
      </c>
      <c r="C136">
        <v>33.333333333333336</v>
      </c>
      <c r="D136">
        <v>3</v>
      </c>
      <c r="E136" t="s">
        <v>6159</v>
      </c>
      <c r="F136">
        <v>100</v>
      </c>
      <c r="G136">
        <v>0</v>
      </c>
      <c r="H136" t="s">
        <v>636</v>
      </c>
      <c r="I136" t="s">
        <v>6160</v>
      </c>
      <c r="J136" t="s">
        <v>679</v>
      </c>
      <c r="K136" t="s">
        <v>637</v>
      </c>
      <c r="L136" t="s">
        <v>638</v>
      </c>
      <c r="M136" t="s">
        <v>6157</v>
      </c>
      <c r="N136" t="s">
        <v>637</v>
      </c>
      <c r="O136" t="s">
        <v>643</v>
      </c>
      <c r="P136" t="s">
        <v>5</v>
      </c>
      <c r="Q136" t="s">
        <v>644</v>
      </c>
      <c r="R136" t="s">
        <v>638</v>
      </c>
      <c r="S136" t="s">
        <v>6161</v>
      </c>
      <c r="T136" t="s">
        <v>6157</v>
      </c>
    </row>
    <row r="137" spans="1:20" x14ac:dyDescent="0.25">
      <c r="A137" t="s">
        <v>147</v>
      </c>
      <c r="B137" t="s">
        <v>148</v>
      </c>
      <c r="C137">
        <v>33.333333333333336</v>
      </c>
      <c r="D137">
        <v>3</v>
      </c>
      <c r="E137" t="s">
        <v>6162</v>
      </c>
      <c r="F137">
        <v>100</v>
      </c>
      <c r="G137">
        <v>0</v>
      </c>
      <c r="H137" t="s">
        <v>636</v>
      </c>
      <c r="I137" t="s">
        <v>6163</v>
      </c>
      <c r="J137" t="s">
        <v>1852</v>
      </c>
      <c r="K137" t="s">
        <v>637</v>
      </c>
      <c r="L137" t="s">
        <v>638</v>
      </c>
      <c r="M137" t="s">
        <v>6157</v>
      </c>
      <c r="N137" t="s">
        <v>637</v>
      </c>
      <c r="O137" t="s">
        <v>643</v>
      </c>
      <c r="P137" t="s">
        <v>5</v>
      </c>
      <c r="Q137" t="s">
        <v>644</v>
      </c>
      <c r="R137" t="s">
        <v>638</v>
      </c>
      <c r="S137" t="s">
        <v>6164</v>
      </c>
      <c r="T137" t="s">
        <v>6157</v>
      </c>
    </row>
    <row r="138" spans="1:20" x14ac:dyDescent="0.25">
      <c r="A138" t="s">
        <v>147</v>
      </c>
      <c r="B138" t="s">
        <v>148</v>
      </c>
      <c r="C138">
        <v>33.333333333333336</v>
      </c>
      <c r="D138">
        <v>3</v>
      </c>
      <c r="E138" t="s">
        <v>6165</v>
      </c>
      <c r="F138">
        <v>100</v>
      </c>
      <c r="G138">
        <v>0</v>
      </c>
      <c r="H138" t="s">
        <v>636</v>
      </c>
      <c r="I138" t="s">
        <v>6166</v>
      </c>
      <c r="J138" t="s">
        <v>648</v>
      </c>
      <c r="K138" t="s">
        <v>637</v>
      </c>
      <c r="L138" t="s">
        <v>638</v>
      </c>
      <c r="M138" t="s">
        <v>6157</v>
      </c>
      <c r="N138" t="s">
        <v>637</v>
      </c>
      <c r="O138" t="s">
        <v>639</v>
      </c>
      <c r="P138" t="s">
        <v>5</v>
      </c>
      <c r="Q138" t="s">
        <v>640</v>
      </c>
      <c r="R138" t="s">
        <v>638</v>
      </c>
      <c r="S138" t="s">
        <v>6167</v>
      </c>
      <c r="T138" t="s">
        <v>6157</v>
      </c>
    </row>
    <row r="139" spans="1:20" x14ac:dyDescent="0.25">
      <c r="A139" t="s">
        <v>147</v>
      </c>
      <c r="B139" t="s">
        <v>148</v>
      </c>
      <c r="C139">
        <v>33.333333333333336</v>
      </c>
      <c r="D139">
        <v>3</v>
      </c>
      <c r="E139" t="s">
        <v>6168</v>
      </c>
      <c r="F139">
        <v>100</v>
      </c>
      <c r="G139">
        <v>0</v>
      </c>
      <c r="H139" t="s">
        <v>636</v>
      </c>
      <c r="I139" t="s">
        <v>6169</v>
      </c>
      <c r="J139" t="s">
        <v>678</v>
      </c>
      <c r="K139" t="s">
        <v>637</v>
      </c>
      <c r="L139" t="s">
        <v>638</v>
      </c>
      <c r="M139" t="s">
        <v>6170</v>
      </c>
      <c r="N139" t="s">
        <v>637</v>
      </c>
      <c r="O139" t="s">
        <v>639</v>
      </c>
      <c r="P139" t="s">
        <v>5</v>
      </c>
      <c r="Q139" t="s">
        <v>640</v>
      </c>
      <c r="R139" t="s">
        <v>638</v>
      </c>
      <c r="S139" t="s">
        <v>6171</v>
      </c>
      <c r="T139" t="s">
        <v>6170</v>
      </c>
    </row>
    <row r="140" spans="1:20" x14ac:dyDescent="0.25">
      <c r="A140" t="s">
        <v>147</v>
      </c>
      <c r="B140" t="s">
        <v>148</v>
      </c>
      <c r="C140">
        <v>33.333333333333336</v>
      </c>
      <c r="D140">
        <v>3</v>
      </c>
      <c r="E140" t="s">
        <v>6172</v>
      </c>
      <c r="F140">
        <v>101</v>
      </c>
      <c r="G140">
        <v>1</v>
      </c>
      <c r="H140" t="s">
        <v>636</v>
      </c>
      <c r="I140" t="s">
        <v>6173</v>
      </c>
      <c r="J140" t="s">
        <v>1784</v>
      </c>
      <c r="K140" t="s">
        <v>637</v>
      </c>
      <c r="L140" t="s">
        <v>638</v>
      </c>
      <c r="M140" t="s">
        <v>6170</v>
      </c>
      <c r="N140" t="s">
        <v>637</v>
      </c>
      <c r="O140" t="s">
        <v>643</v>
      </c>
      <c r="P140" t="s">
        <v>5</v>
      </c>
      <c r="Q140" t="s">
        <v>644</v>
      </c>
      <c r="R140" t="s">
        <v>638</v>
      </c>
      <c r="S140" t="s">
        <v>6174</v>
      </c>
      <c r="T140" t="s">
        <v>6170</v>
      </c>
    </row>
    <row r="141" spans="1:20" x14ac:dyDescent="0.25">
      <c r="A141" t="s">
        <v>147</v>
      </c>
      <c r="B141" t="s">
        <v>148</v>
      </c>
      <c r="C141">
        <v>33.333333333333336</v>
      </c>
      <c r="D141">
        <v>3</v>
      </c>
      <c r="E141" t="s">
        <v>6175</v>
      </c>
      <c r="F141">
        <v>100</v>
      </c>
      <c r="G141">
        <v>0</v>
      </c>
      <c r="H141" t="s">
        <v>636</v>
      </c>
      <c r="I141" t="s">
        <v>6166</v>
      </c>
      <c r="J141" t="s">
        <v>648</v>
      </c>
      <c r="K141" t="s">
        <v>637</v>
      </c>
      <c r="L141" t="s">
        <v>638</v>
      </c>
      <c r="M141" t="s">
        <v>6170</v>
      </c>
      <c r="N141" t="s">
        <v>637</v>
      </c>
      <c r="O141" t="s">
        <v>639</v>
      </c>
      <c r="P141" t="s">
        <v>5</v>
      </c>
      <c r="Q141" t="s">
        <v>640</v>
      </c>
      <c r="R141" t="s">
        <v>638</v>
      </c>
      <c r="S141" t="s">
        <v>6176</v>
      </c>
      <c r="T141" t="s">
        <v>6170</v>
      </c>
    </row>
    <row r="142" spans="1:20" x14ac:dyDescent="0.25">
      <c r="A142" t="s">
        <v>147</v>
      </c>
      <c r="B142" t="s">
        <v>148</v>
      </c>
      <c r="C142">
        <v>33.333333333333336</v>
      </c>
      <c r="D142">
        <v>3</v>
      </c>
      <c r="E142" t="s">
        <v>6177</v>
      </c>
      <c r="F142">
        <v>100</v>
      </c>
      <c r="G142">
        <v>0</v>
      </c>
      <c r="H142" t="s">
        <v>636</v>
      </c>
      <c r="I142" t="s">
        <v>6178</v>
      </c>
      <c r="J142" t="s">
        <v>1797</v>
      </c>
      <c r="K142" t="s">
        <v>637</v>
      </c>
      <c r="L142" t="s">
        <v>638</v>
      </c>
      <c r="M142" t="s">
        <v>6170</v>
      </c>
      <c r="N142" t="s">
        <v>637</v>
      </c>
      <c r="O142" t="s">
        <v>639</v>
      </c>
      <c r="P142" t="s">
        <v>5</v>
      </c>
      <c r="Q142" t="s">
        <v>640</v>
      </c>
      <c r="R142" t="s">
        <v>638</v>
      </c>
      <c r="S142" t="s">
        <v>6179</v>
      </c>
      <c r="T142" t="s">
        <v>6170</v>
      </c>
    </row>
    <row r="143" spans="1:20" x14ac:dyDescent="0.25">
      <c r="A143" t="s">
        <v>147</v>
      </c>
      <c r="B143" t="s">
        <v>148</v>
      </c>
      <c r="C143">
        <v>50</v>
      </c>
      <c r="D143">
        <v>6</v>
      </c>
      <c r="E143" t="s">
        <v>6180</v>
      </c>
      <c r="F143">
        <v>200</v>
      </c>
      <c r="G143">
        <v>0</v>
      </c>
      <c r="H143" t="s">
        <v>636</v>
      </c>
      <c r="I143" t="s">
        <v>6181</v>
      </c>
      <c r="J143" t="s">
        <v>681</v>
      </c>
      <c r="K143" t="s">
        <v>637</v>
      </c>
      <c r="L143" t="s">
        <v>638</v>
      </c>
      <c r="M143" t="s">
        <v>6182</v>
      </c>
      <c r="N143" t="s">
        <v>637</v>
      </c>
      <c r="O143" t="s">
        <v>639</v>
      </c>
      <c r="P143" t="s">
        <v>5</v>
      </c>
      <c r="Q143" t="s">
        <v>640</v>
      </c>
      <c r="R143" t="s">
        <v>638</v>
      </c>
      <c r="S143" t="s">
        <v>6183</v>
      </c>
      <c r="T143" t="s">
        <v>6182</v>
      </c>
    </row>
    <row r="144" spans="1:20" x14ac:dyDescent="0.25">
      <c r="A144" t="s">
        <v>18</v>
      </c>
      <c r="B144" t="s">
        <v>19</v>
      </c>
      <c r="C144">
        <v>66.666666666666671</v>
      </c>
      <c r="D144">
        <v>3</v>
      </c>
      <c r="E144" t="s">
        <v>6184</v>
      </c>
      <c r="F144">
        <v>100</v>
      </c>
      <c r="G144">
        <v>0</v>
      </c>
      <c r="H144" t="s">
        <v>636</v>
      </c>
      <c r="I144" t="s">
        <v>6185</v>
      </c>
      <c r="J144" t="s">
        <v>686</v>
      </c>
      <c r="K144" t="s">
        <v>637</v>
      </c>
      <c r="L144" t="s">
        <v>638</v>
      </c>
      <c r="M144" t="s">
        <v>6186</v>
      </c>
      <c r="N144" t="s">
        <v>637</v>
      </c>
      <c r="O144" t="s">
        <v>639</v>
      </c>
      <c r="P144" t="s">
        <v>5</v>
      </c>
      <c r="Q144" t="s">
        <v>640</v>
      </c>
      <c r="R144" t="s">
        <v>638</v>
      </c>
      <c r="S144" t="s">
        <v>6187</v>
      </c>
      <c r="T144" t="s">
        <v>6186</v>
      </c>
    </row>
    <row r="145" spans="1:20" x14ac:dyDescent="0.25">
      <c r="A145" t="s">
        <v>116</v>
      </c>
      <c r="B145" t="s">
        <v>117</v>
      </c>
      <c r="C145">
        <v>12</v>
      </c>
      <c r="D145">
        <v>10</v>
      </c>
      <c r="E145" t="s">
        <v>6188</v>
      </c>
      <c r="F145">
        <v>140</v>
      </c>
      <c r="G145">
        <v>0</v>
      </c>
      <c r="H145" t="s">
        <v>645</v>
      </c>
      <c r="I145" t="s">
        <v>6189</v>
      </c>
      <c r="J145" t="s">
        <v>6190</v>
      </c>
      <c r="K145" t="s">
        <v>759</v>
      </c>
      <c r="L145" t="s">
        <v>2542</v>
      </c>
      <c r="M145" t="s">
        <v>6191</v>
      </c>
      <c r="N145" t="s">
        <v>637</v>
      </c>
      <c r="O145" t="s">
        <v>646</v>
      </c>
      <c r="P145" t="s">
        <v>26</v>
      </c>
      <c r="Q145" t="s">
        <v>647</v>
      </c>
      <c r="R145" t="s">
        <v>638</v>
      </c>
      <c r="S145" t="s">
        <v>6192</v>
      </c>
      <c r="T145" t="s">
        <v>6191</v>
      </c>
    </row>
    <row r="146" spans="1:20" x14ac:dyDescent="0.25">
      <c r="A146" t="s">
        <v>147</v>
      </c>
      <c r="B146" t="s">
        <v>148</v>
      </c>
      <c r="C146">
        <v>33.333333333333336</v>
      </c>
      <c r="D146">
        <v>3</v>
      </c>
      <c r="E146" t="s">
        <v>6193</v>
      </c>
      <c r="F146">
        <v>149</v>
      </c>
      <c r="G146">
        <v>0</v>
      </c>
      <c r="H146" t="s">
        <v>645</v>
      </c>
      <c r="I146" t="s">
        <v>6194</v>
      </c>
      <c r="J146" t="s">
        <v>6195</v>
      </c>
      <c r="K146" t="s">
        <v>6196</v>
      </c>
      <c r="L146" t="s">
        <v>3754</v>
      </c>
      <c r="M146" t="s">
        <v>6197</v>
      </c>
      <c r="N146" t="s">
        <v>637</v>
      </c>
      <c r="O146" t="s">
        <v>646</v>
      </c>
      <c r="P146" t="s">
        <v>26</v>
      </c>
      <c r="Q146" t="s">
        <v>647</v>
      </c>
      <c r="R146" t="s">
        <v>638</v>
      </c>
      <c r="S146" t="s">
        <v>6198</v>
      </c>
      <c r="T146" t="s">
        <v>6197</v>
      </c>
    </row>
    <row r="147" spans="1:20" x14ac:dyDescent="0.25">
      <c r="A147" t="s">
        <v>101</v>
      </c>
      <c r="B147" t="s">
        <v>74</v>
      </c>
      <c r="C147">
        <v>97</v>
      </c>
      <c r="D147">
        <v>3</v>
      </c>
      <c r="E147" t="s">
        <v>6199</v>
      </c>
      <c r="F147">
        <v>291</v>
      </c>
      <c r="G147">
        <v>0</v>
      </c>
      <c r="H147" t="s">
        <v>645</v>
      </c>
      <c r="I147" t="s">
        <v>2855</v>
      </c>
      <c r="J147" t="s">
        <v>6200</v>
      </c>
      <c r="K147" t="s">
        <v>3391</v>
      </c>
      <c r="L147" t="s">
        <v>2275</v>
      </c>
      <c r="M147" t="s">
        <v>6201</v>
      </c>
      <c r="N147" t="s">
        <v>637</v>
      </c>
      <c r="O147" t="s">
        <v>646</v>
      </c>
      <c r="P147" t="s">
        <v>26</v>
      </c>
      <c r="Q147" t="s">
        <v>647</v>
      </c>
      <c r="R147" t="s">
        <v>638</v>
      </c>
      <c r="S147" t="s">
        <v>6202</v>
      </c>
      <c r="T147" t="s">
        <v>6201</v>
      </c>
    </row>
    <row r="148" spans="1:20" x14ac:dyDescent="0.25">
      <c r="A148" t="s">
        <v>239</v>
      </c>
      <c r="B148" t="s">
        <v>245</v>
      </c>
      <c r="C148">
        <v>139</v>
      </c>
      <c r="D148">
        <v>2</v>
      </c>
      <c r="E148" t="s">
        <v>6203</v>
      </c>
      <c r="F148">
        <v>215</v>
      </c>
      <c r="G148">
        <v>0</v>
      </c>
      <c r="H148" t="s">
        <v>697</v>
      </c>
      <c r="I148" t="s">
        <v>6204</v>
      </c>
      <c r="J148" t="s">
        <v>6205</v>
      </c>
      <c r="K148" t="s">
        <v>718</v>
      </c>
      <c r="L148" t="s">
        <v>6206</v>
      </c>
      <c r="M148" t="s">
        <v>6207</v>
      </c>
      <c r="N148" t="s">
        <v>3443</v>
      </c>
      <c r="O148" t="s">
        <v>698</v>
      </c>
      <c r="P148" t="s">
        <v>692</v>
      </c>
      <c r="Q148" t="s">
        <v>693</v>
      </c>
      <c r="R148" t="s">
        <v>638</v>
      </c>
      <c r="S148" t="s">
        <v>6208</v>
      </c>
      <c r="T148" t="s">
        <v>6209</v>
      </c>
    </row>
    <row r="149" spans="1:20" x14ac:dyDescent="0.25">
      <c r="A149" t="s">
        <v>600</v>
      </c>
      <c r="B149" t="s">
        <v>601</v>
      </c>
      <c r="C149">
        <v>139</v>
      </c>
      <c r="D149">
        <v>2</v>
      </c>
      <c r="E149" t="s">
        <v>6210</v>
      </c>
      <c r="F149">
        <v>430</v>
      </c>
      <c r="G149">
        <v>0</v>
      </c>
      <c r="H149" t="s">
        <v>697</v>
      </c>
      <c r="I149" t="s">
        <v>6211</v>
      </c>
      <c r="J149" t="s">
        <v>6212</v>
      </c>
      <c r="K149" t="s">
        <v>6213</v>
      </c>
      <c r="L149" t="s">
        <v>6214</v>
      </c>
      <c r="M149" t="s">
        <v>6209</v>
      </c>
      <c r="N149" t="s">
        <v>3443</v>
      </c>
      <c r="O149" t="s">
        <v>698</v>
      </c>
      <c r="P149" t="s">
        <v>692</v>
      </c>
      <c r="Q149" t="s">
        <v>693</v>
      </c>
      <c r="R149" t="s">
        <v>638</v>
      </c>
      <c r="S149" t="s">
        <v>6215</v>
      </c>
      <c r="T149" t="s">
        <v>6216</v>
      </c>
    </row>
    <row r="150" spans="1:20" x14ac:dyDescent="0.25">
      <c r="A150" t="s">
        <v>239</v>
      </c>
      <c r="B150" t="s">
        <v>245</v>
      </c>
      <c r="C150">
        <v>139</v>
      </c>
      <c r="D150">
        <v>2</v>
      </c>
      <c r="E150" t="s">
        <v>6210</v>
      </c>
      <c r="F150">
        <v>430</v>
      </c>
      <c r="G150">
        <v>0</v>
      </c>
      <c r="H150" t="s">
        <v>697</v>
      </c>
      <c r="I150" t="s">
        <v>6211</v>
      </c>
      <c r="J150" t="s">
        <v>6212</v>
      </c>
      <c r="K150" t="s">
        <v>6213</v>
      </c>
      <c r="L150" t="s">
        <v>6214</v>
      </c>
      <c r="M150" t="s">
        <v>6209</v>
      </c>
      <c r="N150" t="s">
        <v>3443</v>
      </c>
      <c r="O150" t="s">
        <v>698</v>
      </c>
      <c r="P150" t="s">
        <v>692</v>
      </c>
      <c r="Q150" t="s">
        <v>693</v>
      </c>
      <c r="R150" t="s">
        <v>638</v>
      </c>
      <c r="S150" t="s">
        <v>6215</v>
      </c>
      <c r="T150" t="s">
        <v>6216</v>
      </c>
    </row>
    <row r="151" spans="1:20" x14ac:dyDescent="0.25">
      <c r="A151" t="s">
        <v>22</v>
      </c>
      <c r="B151" t="s">
        <v>213</v>
      </c>
      <c r="C151">
        <v>60</v>
      </c>
      <c r="D151">
        <v>2</v>
      </c>
      <c r="E151" t="s">
        <v>6217</v>
      </c>
      <c r="F151">
        <v>120</v>
      </c>
      <c r="G151">
        <v>0</v>
      </c>
      <c r="H151" t="s">
        <v>663</v>
      </c>
      <c r="I151" t="s">
        <v>6218</v>
      </c>
      <c r="J151" t="s">
        <v>6219</v>
      </c>
      <c r="K151" t="s">
        <v>808</v>
      </c>
      <c r="L151" t="s">
        <v>6220</v>
      </c>
      <c r="M151" t="s">
        <v>6221</v>
      </c>
      <c r="N151" t="s">
        <v>637</v>
      </c>
      <c r="O151" t="s">
        <v>664</v>
      </c>
      <c r="P151" t="s">
        <v>23</v>
      </c>
      <c r="Q151" t="s">
        <v>665</v>
      </c>
      <c r="R151" t="s">
        <v>638</v>
      </c>
      <c r="S151" t="s">
        <v>6222</v>
      </c>
      <c r="T151" t="s">
        <v>6223</v>
      </c>
    </row>
    <row r="152" spans="1:20" x14ac:dyDescent="0.25">
      <c r="A152" t="s">
        <v>240</v>
      </c>
      <c r="B152" t="s">
        <v>2799</v>
      </c>
      <c r="C152">
        <v>80.39</v>
      </c>
      <c r="D152">
        <v>3</v>
      </c>
      <c r="E152" t="s">
        <v>6224</v>
      </c>
      <c r="F152">
        <v>709.6</v>
      </c>
      <c r="G152">
        <v>66.5</v>
      </c>
      <c r="H152" t="s">
        <v>645</v>
      </c>
      <c r="I152" t="s">
        <v>4552</v>
      </c>
      <c r="J152" t="s">
        <v>4553</v>
      </c>
      <c r="K152" t="s">
        <v>2336</v>
      </c>
      <c r="L152" t="s">
        <v>4554</v>
      </c>
      <c r="M152" t="s">
        <v>6223</v>
      </c>
      <c r="N152" t="s">
        <v>637</v>
      </c>
      <c r="O152" t="s">
        <v>664</v>
      </c>
      <c r="P152" t="s">
        <v>23</v>
      </c>
      <c r="Q152" t="s">
        <v>665</v>
      </c>
      <c r="R152" t="s">
        <v>638</v>
      </c>
      <c r="S152" t="s">
        <v>6225</v>
      </c>
      <c r="T152" t="s">
        <v>6223</v>
      </c>
    </row>
    <row r="153" spans="1:20" x14ac:dyDescent="0.25">
      <c r="A153" t="s">
        <v>239</v>
      </c>
      <c r="B153" t="s">
        <v>2799</v>
      </c>
      <c r="C153">
        <v>80.38</v>
      </c>
      <c r="D153">
        <v>1</v>
      </c>
      <c r="E153" t="s">
        <v>6224</v>
      </c>
      <c r="F153">
        <v>709.6</v>
      </c>
      <c r="G153">
        <v>66.5</v>
      </c>
      <c r="H153" t="s">
        <v>645</v>
      </c>
      <c r="I153" t="s">
        <v>4552</v>
      </c>
      <c r="J153" t="s">
        <v>4553</v>
      </c>
      <c r="K153" t="s">
        <v>2336</v>
      </c>
      <c r="L153" t="s">
        <v>4554</v>
      </c>
      <c r="M153" t="s">
        <v>6223</v>
      </c>
      <c r="N153" t="s">
        <v>637</v>
      </c>
      <c r="O153" t="s">
        <v>664</v>
      </c>
      <c r="P153" t="s">
        <v>23</v>
      </c>
      <c r="Q153" t="s">
        <v>665</v>
      </c>
      <c r="R153" t="s">
        <v>638</v>
      </c>
      <c r="S153" t="s">
        <v>6225</v>
      </c>
      <c r="T153" t="s">
        <v>6223</v>
      </c>
    </row>
    <row r="154" spans="1:20" x14ac:dyDescent="0.25">
      <c r="A154" t="s">
        <v>239</v>
      </c>
      <c r="B154" t="s">
        <v>2799</v>
      </c>
      <c r="C154">
        <v>80.39</v>
      </c>
      <c r="D154">
        <v>2</v>
      </c>
      <c r="E154" t="s">
        <v>6224</v>
      </c>
      <c r="F154">
        <v>709.6</v>
      </c>
      <c r="G154">
        <v>66.5</v>
      </c>
      <c r="H154" t="s">
        <v>645</v>
      </c>
      <c r="I154" t="s">
        <v>4552</v>
      </c>
      <c r="J154" t="s">
        <v>4553</v>
      </c>
      <c r="K154" t="s">
        <v>2336</v>
      </c>
      <c r="L154" t="s">
        <v>4554</v>
      </c>
      <c r="M154" t="s">
        <v>6223</v>
      </c>
      <c r="N154" t="s">
        <v>637</v>
      </c>
      <c r="O154" t="s">
        <v>664</v>
      </c>
      <c r="P154" t="s">
        <v>23</v>
      </c>
      <c r="Q154" t="s">
        <v>665</v>
      </c>
      <c r="R154" t="s">
        <v>638</v>
      </c>
      <c r="S154" t="s">
        <v>6225</v>
      </c>
      <c r="T154" t="s">
        <v>6223</v>
      </c>
    </row>
    <row r="155" spans="1:20" x14ac:dyDescent="0.25">
      <c r="A155" t="s">
        <v>600</v>
      </c>
      <c r="B155" t="s">
        <v>2799</v>
      </c>
      <c r="C155">
        <v>80.38</v>
      </c>
      <c r="D155">
        <v>1</v>
      </c>
      <c r="E155" t="s">
        <v>6224</v>
      </c>
      <c r="F155">
        <v>709.6</v>
      </c>
      <c r="G155">
        <v>66.5</v>
      </c>
      <c r="H155" t="s">
        <v>645</v>
      </c>
      <c r="I155" t="s">
        <v>4552</v>
      </c>
      <c r="J155" t="s">
        <v>4553</v>
      </c>
      <c r="K155" t="s">
        <v>2336</v>
      </c>
      <c r="L155" t="s">
        <v>4554</v>
      </c>
      <c r="M155" t="s">
        <v>6223</v>
      </c>
      <c r="N155" t="s">
        <v>637</v>
      </c>
      <c r="O155" t="s">
        <v>664</v>
      </c>
      <c r="P155" t="s">
        <v>23</v>
      </c>
      <c r="Q155" t="s">
        <v>665</v>
      </c>
      <c r="R155" t="s">
        <v>638</v>
      </c>
      <c r="S155" t="s">
        <v>6225</v>
      </c>
      <c r="T155" t="s">
        <v>6223</v>
      </c>
    </row>
    <row r="156" spans="1:20" x14ac:dyDescent="0.25">
      <c r="A156" t="s">
        <v>600</v>
      </c>
      <c r="B156" t="s">
        <v>2799</v>
      </c>
      <c r="C156">
        <v>80.39</v>
      </c>
      <c r="D156">
        <v>1</v>
      </c>
      <c r="E156" t="s">
        <v>6224</v>
      </c>
      <c r="F156">
        <v>709.6</v>
      </c>
      <c r="G156">
        <v>66.5</v>
      </c>
      <c r="H156" t="s">
        <v>645</v>
      </c>
      <c r="I156" t="s">
        <v>4552</v>
      </c>
      <c r="J156" t="s">
        <v>4553</v>
      </c>
      <c r="K156" t="s">
        <v>2336</v>
      </c>
      <c r="L156" t="s">
        <v>4554</v>
      </c>
      <c r="M156" t="s">
        <v>6223</v>
      </c>
      <c r="N156" t="s">
        <v>637</v>
      </c>
      <c r="O156" t="s">
        <v>664</v>
      </c>
      <c r="P156" t="s">
        <v>23</v>
      </c>
      <c r="Q156" t="s">
        <v>665</v>
      </c>
      <c r="R156" t="s">
        <v>638</v>
      </c>
      <c r="S156" t="s">
        <v>6225</v>
      </c>
      <c r="T156" t="s">
        <v>6223</v>
      </c>
    </row>
    <row r="157" spans="1:20" x14ac:dyDescent="0.25">
      <c r="A157" t="s">
        <v>600</v>
      </c>
      <c r="B157" t="s">
        <v>601</v>
      </c>
      <c r="C157">
        <v>139</v>
      </c>
      <c r="D157">
        <v>1</v>
      </c>
      <c r="E157" t="s">
        <v>6226</v>
      </c>
      <c r="F157">
        <v>215</v>
      </c>
      <c r="G157">
        <v>0</v>
      </c>
      <c r="H157" t="s">
        <v>697</v>
      </c>
      <c r="I157" t="s">
        <v>6227</v>
      </c>
      <c r="J157" t="s">
        <v>6228</v>
      </c>
      <c r="K157" t="s">
        <v>710</v>
      </c>
      <c r="L157" t="s">
        <v>6229</v>
      </c>
      <c r="M157" t="s">
        <v>6230</v>
      </c>
      <c r="N157" t="s">
        <v>3443</v>
      </c>
      <c r="O157" t="s">
        <v>698</v>
      </c>
      <c r="P157" t="s">
        <v>692</v>
      </c>
      <c r="Q157" t="s">
        <v>693</v>
      </c>
      <c r="R157" t="s">
        <v>638</v>
      </c>
      <c r="S157" t="s">
        <v>6231</v>
      </c>
      <c r="T157" t="s">
        <v>6230</v>
      </c>
    </row>
    <row r="158" spans="1:20" x14ac:dyDescent="0.25">
      <c r="A158" t="s">
        <v>239</v>
      </c>
      <c r="B158" t="s">
        <v>245</v>
      </c>
      <c r="C158">
        <v>139</v>
      </c>
      <c r="D158">
        <v>1</v>
      </c>
      <c r="E158" t="s">
        <v>6226</v>
      </c>
      <c r="F158">
        <v>215</v>
      </c>
      <c r="G158">
        <v>0</v>
      </c>
      <c r="H158" t="s">
        <v>697</v>
      </c>
      <c r="I158" t="s">
        <v>6227</v>
      </c>
      <c r="J158" t="s">
        <v>6228</v>
      </c>
      <c r="K158" t="s">
        <v>710</v>
      </c>
      <c r="L158" t="s">
        <v>6229</v>
      </c>
      <c r="M158" t="s">
        <v>6230</v>
      </c>
      <c r="N158" t="s">
        <v>3443</v>
      </c>
      <c r="O158" t="s">
        <v>698</v>
      </c>
      <c r="P158" t="s">
        <v>692</v>
      </c>
      <c r="Q158" t="s">
        <v>693</v>
      </c>
      <c r="R158" t="s">
        <v>638</v>
      </c>
      <c r="S158" t="s">
        <v>6231</v>
      </c>
      <c r="T158" t="s">
        <v>6230</v>
      </c>
    </row>
    <row r="159" spans="1:20" x14ac:dyDescent="0.25">
      <c r="A159" t="s">
        <v>147</v>
      </c>
      <c r="B159" t="s">
        <v>148</v>
      </c>
      <c r="C159">
        <v>33.333333333333336</v>
      </c>
      <c r="D159">
        <v>3</v>
      </c>
      <c r="E159" t="s">
        <v>6232</v>
      </c>
      <c r="F159">
        <v>249</v>
      </c>
      <c r="G159">
        <v>0</v>
      </c>
      <c r="H159" t="s">
        <v>645</v>
      </c>
      <c r="I159" t="s">
        <v>6233</v>
      </c>
      <c r="J159" t="s">
        <v>6234</v>
      </c>
      <c r="K159" t="s">
        <v>6235</v>
      </c>
      <c r="L159" t="s">
        <v>733</v>
      </c>
      <c r="M159" t="s">
        <v>6236</v>
      </c>
      <c r="N159" t="s">
        <v>637</v>
      </c>
      <c r="O159" t="s">
        <v>646</v>
      </c>
      <c r="P159" t="s">
        <v>26</v>
      </c>
      <c r="Q159" t="s">
        <v>647</v>
      </c>
      <c r="R159" t="s">
        <v>638</v>
      </c>
      <c r="S159" t="s">
        <v>6237</v>
      </c>
      <c r="T159" t="s">
        <v>6236</v>
      </c>
    </row>
    <row r="160" spans="1:20" x14ac:dyDescent="0.25">
      <c r="A160" t="s">
        <v>72</v>
      </c>
      <c r="B160" t="s">
        <v>716</v>
      </c>
      <c r="C160">
        <v>100</v>
      </c>
      <c r="D160">
        <v>1</v>
      </c>
      <c r="E160" t="s">
        <v>6232</v>
      </c>
      <c r="F160">
        <v>249</v>
      </c>
      <c r="G160">
        <v>0</v>
      </c>
      <c r="H160" t="s">
        <v>645</v>
      </c>
      <c r="I160" t="s">
        <v>6233</v>
      </c>
      <c r="J160" t="s">
        <v>6234</v>
      </c>
      <c r="K160" t="s">
        <v>6235</v>
      </c>
      <c r="L160" t="s">
        <v>733</v>
      </c>
      <c r="M160" t="s">
        <v>6236</v>
      </c>
      <c r="N160" t="s">
        <v>637</v>
      </c>
      <c r="O160" t="s">
        <v>646</v>
      </c>
      <c r="P160" t="s">
        <v>26</v>
      </c>
      <c r="Q160" t="s">
        <v>647</v>
      </c>
      <c r="R160" t="s">
        <v>638</v>
      </c>
      <c r="S160" t="s">
        <v>6237</v>
      </c>
      <c r="T160" t="s">
        <v>6236</v>
      </c>
    </row>
    <row r="161" spans="1:20" x14ac:dyDescent="0.25">
      <c r="A161" t="s">
        <v>147</v>
      </c>
      <c r="B161" t="s">
        <v>148</v>
      </c>
      <c r="C161">
        <v>50</v>
      </c>
      <c r="D161">
        <v>12</v>
      </c>
      <c r="E161" t="s">
        <v>6238</v>
      </c>
      <c r="F161">
        <v>400</v>
      </c>
      <c r="G161">
        <v>0</v>
      </c>
      <c r="H161" t="s">
        <v>636</v>
      </c>
      <c r="I161" t="s">
        <v>6239</v>
      </c>
      <c r="J161" t="s">
        <v>653</v>
      </c>
      <c r="K161" t="s">
        <v>637</v>
      </c>
      <c r="L161" t="s">
        <v>638</v>
      </c>
      <c r="M161" t="s">
        <v>6240</v>
      </c>
      <c r="N161" t="s">
        <v>637</v>
      </c>
      <c r="O161" t="s">
        <v>639</v>
      </c>
      <c r="P161" t="s">
        <v>5</v>
      </c>
      <c r="Q161" t="s">
        <v>640</v>
      </c>
      <c r="R161" t="s">
        <v>638</v>
      </c>
      <c r="S161" t="s">
        <v>6241</v>
      </c>
      <c r="T161" t="s">
        <v>6240</v>
      </c>
    </row>
    <row r="162" spans="1:20" x14ac:dyDescent="0.25">
      <c r="A162" t="s">
        <v>77</v>
      </c>
      <c r="B162" t="s">
        <v>78</v>
      </c>
      <c r="C162">
        <v>33.333333333333336</v>
      </c>
      <c r="D162">
        <v>3</v>
      </c>
      <c r="E162" t="s">
        <v>6242</v>
      </c>
      <c r="F162">
        <v>50</v>
      </c>
      <c r="G162">
        <v>0</v>
      </c>
      <c r="H162" t="s">
        <v>645</v>
      </c>
      <c r="I162" t="s">
        <v>803</v>
      </c>
      <c r="J162" t="s">
        <v>6243</v>
      </c>
      <c r="K162" t="s">
        <v>1007</v>
      </c>
      <c r="L162" t="s">
        <v>6244</v>
      </c>
      <c r="M162" t="s">
        <v>6245</v>
      </c>
      <c r="N162" t="s">
        <v>637</v>
      </c>
      <c r="O162" t="s">
        <v>646</v>
      </c>
      <c r="P162" t="s">
        <v>26</v>
      </c>
      <c r="Q162" t="s">
        <v>647</v>
      </c>
      <c r="R162" t="s">
        <v>638</v>
      </c>
      <c r="S162" t="s">
        <v>6246</v>
      </c>
      <c r="T162" t="s">
        <v>6247</v>
      </c>
    </row>
    <row r="163" spans="1:20" x14ac:dyDescent="0.25">
      <c r="A163" t="s">
        <v>147</v>
      </c>
      <c r="B163" t="s">
        <v>148</v>
      </c>
      <c r="C163">
        <v>50</v>
      </c>
      <c r="D163">
        <v>6</v>
      </c>
      <c r="E163" t="s">
        <v>6248</v>
      </c>
      <c r="F163">
        <v>200</v>
      </c>
      <c r="G163">
        <v>0</v>
      </c>
      <c r="H163" t="s">
        <v>636</v>
      </c>
      <c r="I163" t="s">
        <v>6249</v>
      </c>
      <c r="J163" t="s">
        <v>648</v>
      </c>
      <c r="K163" t="s">
        <v>637</v>
      </c>
      <c r="L163" t="s">
        <v>638</v>
      </c>
      <c r="M163" t="s">
        <v>6250</v>
      </c>
      <c r="N163" t="s">
        <v>637</v>
      </c>
      <c r="O163" t="s">
        <v>643</v>
      </c>
      <c r="P163" t="s">
        <v>5</v>
      </c>
      <c r="Q163" t="s">
        <v>644</v>
      </c>
      <c r="R163" t="s">
        <v>638</v>
      </c>
      <c r="S163" t="s">
        <v>6251</v>
      </c>
      <c r="T163" t="s">
        <v>6250</v>
      </c>
    </row>
    <row r="164" spans="1:20" x14ac:dyDescent="0.25">
      <c r="A164" t="s">
        <v>147</v>
      </c>
      <c r="B164" t="s">
        <v>148</v>
      </c>
      <c r="C164">
        <v>50</v>
      </c>
      <c r="D164">
        <v>6</v>
      </c>
      <c r="E164" t="s">
        <v>6252</v>
      </c>
      <c r="F164">
        <v>200</v>
      </c>
      <c r="G164">
        <v>0</v>
      </c>
      <c r="H164" t="s">
        <v>636</v>
      </c>
      <c r="I164" t="s">
        <v>6253</v>
      </c>
      <c r="J164" t="s">
        <v>1872</v>
      </c>
      <c r="K164" t="s">
        <v>637</v>
      </c>
      <c r="L164" t="s">
        <v>638</v>
      </c>
      <c r="M164" t="s">
        <v>6254</v>
      </c>
      <c r="N164" t="s">
        <v>637</v>
      </c>
      <c r="O164" t="s">
        <v>639</v>
      </c>
      <c r="P164" t="s">
        <v>5</v>
      </c>
      <c r="Q164" t="s">
        <v>640</v>
      </c>
      <c r="R164" t="s">
        <v>638</v>
      </c>
      <c r="S164" t="s">
        <v>6255</v>
      </c>
      <c r="T164" t="s">
        <v>6254</v>
      </c>
    </row>
    <row r="165" spans="1:20" x14ac:dyDescent="0.25">
      <c r="A165" t="s">
        <v>147</v>
      </c>
      <c r="B165" t="s">
        <v>148</v>
      </c>
      <c r="C165">
        <v>50</v>
      </c>
      <c r="D165">
        <v>12</v>
      </c>
      <c r="E165" t="s">
        <v>6256</v>
      </c>
      <c r="F165">
        <v>400</v>
      </c>
      <c r="G165">
        <v>0</v>
      </c>
      <c r="H165" t="s">
        <v>636</v>
      </c>
      <c r="I165" t="s">
        <v>6257</v>
      </c>
      <c r="J165" t="s">
        <v>1852</v>
      </c>
      <c r="K165" t="s">
        <v>637</v>
      </c>
      <c r="L165" t="s">
        <v>638</v>
      </c>
      <c r="M165" t="s">
        <v>6258</v>
      </c>
      <c r="N165" t="s">
        <v>637</v>
      </c>
      <c r="O165" t="s">
        <v>639</v>
      </c>
      <c r="P165" t="s">
        <v>5</v>
      </c>
      <c r="Q165" t="s">
        <v>640</v>
      </c>
      <c r="R165" t="s">
        <v>638</v>
      </c>
      <c r="S165" t="s">
        <v>6259</v>
      </c>
      <c r="T165" t="s">
        <v>6260</v>
      </c>
    </row>
    <row r="166" spans="1:20" x14ac:dyDescent="0.25">
      <c r="A166" t="s">
        <v>77</v>
      </c>
      <c r="B166" t="s">
        <v>78</v>
      </c>
      <c r="C166">
        <v>33.333333333333336</v>
      </c>
      <c r="D166">
        <v>3</v>
      </c>
      <c r="E166" t="s">
        <v>6261</v>
      </c>
      <c r="F166">
        <v>50</v>
      </c>
      <c r="G166">
        <v>0</v>
      </c>
      <c r="H166" t="s">
        <v>645</v>
      </c>
      <c r="I166" t="s">
        <v>6262</v>
      </c>
      <c r="J166" t="s">
        <v>6263</v>
      </c>
      <c r="K166" t="s">
        <v>2973</v>
      </c>
      <c r="L166" t="s">
        <v>735</v>
      </c>
      <c r="M166" t="s">
        <v>6264</v>
      </c>
      <c r="N166" t="s">
        <v>637</v>
      </c>
      <c r="O166" t="s">
        <v>646</v>
      </c>
      <c r="P166" t="s">
        <v>26</v>
      </c>
      <c r="Q166" t="s">
        <v>647</v>
      </c>
      <c r="R166" t="s">
        <v>638</v>
      </c>
      <c r="S166" t="s">
        <v>6265</v>
      </c>
      <c r="T166" t="s">
        <v>6264</v>
      </c>
    </row>
    <row r="167" spans="1:20" x14ac:dyDescent="0.25">
      <c r="A167" t="s">
        <v>101</v>
      </c>
      <c r="B167" t="s">
        <v>74</v>
      </c>
      <c r="C167">
        <v>97</v>
      </c>
      <c r="D167">
        <v>3</v>
      </c>
      <c r="E167" t="s">
        <v>6266</v>
      </c>
      <c r="F167">
        <v>291</v>
      </c>
      <c r="G167">
        <v>0</v>
      </c>
      <c r="H167" t="s">
        <v>645</v>
      </c>
      <c r="I167" t="s">
        <v>3784</v>
      </c>
      <c r="J167" t="s">
        <v>6267</v>
      </c>
      <c r="K167" t="s">
        <v>6268</v>
      </c>
      <c r="L167" t="s">
        <v>786</v>
      </c>
      <c r="M167" t="s">
        <v>6269</v>
      </c>
      <c r="N167" t="s">
        <v>637</v>
      </c>
      <c r="O167" t="s">
        <v>646</v>
      </c>
      <c r="P167" t="s">
        <v>26</v>
      </c>
      <c r="Q167" t="s">
        <v>647</v>
      </c>
      <c r="R167" t="s">
        <v>638</v>
      </c>
      <c r="S167" t="s">
        <v>6270</v>
      </c>
      <c r="T167" t="s">
        <v>6271</v>
      </c>
    </row>
    <row r="168" spans="1:20" x14ac:dyDescent="0.25">
      <c r="A168" t="s">
        <v>77</v>
      </c>
      <c r="B168" t="s">
        <v>78</v>
      </c>
      <c r="C168">
        <v>49</v>
      </c>
      <c r="D168">
        <v>1</v>
      </c>
      <c r="E168" t="s">
        <v>6272</v>
      </c>
      <c r="F168">
        <v>49</v>
      </c>
      <c r="G168">
        <v>0</v>
      </c>
      <c r="H168" t="s">
        <v>645</v>
      </c>
      <c r="I168" t="s">
        <v>3752</v>
      </c>
      <c r="J168" t="s">
        <v>6273</v>
      </c>
      <c r="K168" t="s">
        <v>3703</v>
      </c>
      <c r="L168" t="s">
        <v>695</v>
      </c>
      <c r="M168" t="s">
        <v>6274</v>
      </c>
      <c r="N168" t="s">
        <v>637</v>
      </c>
      <c r="O168" t="s">
        <v>646</v>
      </c>
      <c r="P168" t="s">
        <v>26</v>
      </c>
      <c r="Q168" t="s">
        <v>647</v>
      </c>
      <c r="R168" t="s">
        <v>638</v>
      </c>
      <c r="S168" t="s">
        <v>6275</v>
      </c>
      <c r="T168" t="s">
        <v>6276</v>
      </c>
    </row>
    <row r="169" spans="1:20" x14ac:dyDescent="0.25">
      <c r="A169" t="s">
        <v>77</v>
      </c>
      <c r="B169" t="s">
        <v>78</v>
      </c>
      <c r="C169">
        <v>27.5</v>
      </c>
      <c r="D169">
        <v>4</v>
      </c>
      <c r="E169" t="s">
        <v>6277</v>
      </c>
      <c r="F169">
        <v>165</v>
      </c>
      <c r="G169">
        <v>0</v>
      </c>
      <c r="H169" t="s">
        <v>645</v>
      </c>
      <c r="I169" t="s">
        <v>2221</v>
      </c>
      <c r="J169" t="s">
        <v>2222</v>
      </c>
      <c r="K169" t="s">
        <v>2223</v>
      </c>
      <c r="L169" t="s">
        <v>2224</v>
      </c>
      <c r="M169" t="s">
        <v>6278</v>
      </c>
      <c r="N169" t="s">
        <v>637</v>
      </c>
      <c r="O169" t="s">
        <v>651</v>
      </c>
      <c r="P169" t="s">
        <v>26</v>
      </c>
      <c r="Q169" t="s">
        <v>647</v>
      </c>
      <c r="R169" t="s">
        <v>638</v>
      </c>
      <c r="S169" t="s">
        <v>6279</v>
      </c>
      <c r="T169" t="s">
        <v>6280</v>
      </c>
    </row>
    <row r="170" spans="1:20" x14ac:dyDescent="0.25">
      <c r="A170" t="s">
        <v>516</v>
      </c>
      <c r="B170" t="s">
        <v>120</v>
      </c>
      <c r="C170">
        <v>75</v>
      </c>
      <c r="D170">
        <v>1</v>
      </c>
      <c r="E170" t="s">
        <v>6281</v>
      </c>
      <c r="F170">
        <v>112</v>
      </c>
      <c r="G170">
        <v>37</v>
      </c>
      <c r="H170" t="s">
        <v>645</v>
      </c>
      <c r="I170" t="s">
        <v>6282</v>
      </c>
      <c r="J170" t="s">
        <v>6283</v>
      </c>
      <c r="K170" t="s">
        <v>6284</v>
      </c>
      <c r="L170" t="s">
        <v>813</v>
      </c>
      <c r="M170" t="s">
        <v>6285</v>
      </c>
      <c r="N170" t="s">
        <v>637</v>
      </c>
      <c r="O170" t="s">
        <v>646</v>
      </c>
      <c r="P170" t="s">
        <v>26</v>
      </c>
      <c r="Q170" t="s">
        <v>647</v>
      </c>
      <c r="R170" t="s">
        <v>638</v>
      </c>
      <c r="S170" t="s">
        <v>6286</v>
      </c>
      <c r="T170" t="s">
        <v>6287</v>
      </c>
    </row>
    <row r="171" spans="1:20" x14ac:dyDescent="0.25">
      <c r="A171" t="s">
        <v>77</v>
      </c>
      <c r="B171" t="s">
        <v>78</v>
      </c>
      <c r="C171">
        <v>33.333333333333336</v>
      </c>
      <c r="D171">
        <v>3</v>
      </c>
      <c r="E171" t="s">
        <v>6288</v>
      </c>
      <c r="F171">
        <v>50</v>
      </c>
      <c r="G171">
        <v>0</v>
      </c>
      <c r="H171" t="s">
        <v>645</v>
      </c>
      <c r="I171" t="s">
        <v>6289</v>
      </c>
      <c r="J171" t="s">
        <v>6290</v>
      </c>
      <c r="K171" t="s">
        <v>6291</v>
      </c>
      <c r="L171" t="s">
        <v>660</v>
      </c>
      <c r="M171" t="s">
        <v>6292</v>
      </c>
      <c r="N171" t="s">
        <v>637</v>
      </c>
      <c r="O171" t="s">
        <v>646</v>
      </c>
      <c r="P171" t="s">
        <v>26</v>
      </c>
      <c r="Q171" t="s">
        <v>647</v>
      </c>
      <c r="R171" t="s">
        <v>638</v>
      </c>
      <c r="S171" t="s">
        <v>6293</v>
      </c>
      <c r="T171" t="s">
        <v>6294</v>
      </c>
    </row>
    <row r="172" spans="1:20" x14ac:dyDescent="0.25">
      <c r="A172" t="s">
        <v>147</v>
      </c>
      <c r="B172" t="s">
        <v>148</v>
      </c>
      <c r="C172">
        <v>33.333333333333336</v>
      </c>
      <c r="D172">
        <v>3</v>
      </c>
      <c r="E172" t="s">
        <v>6295</v>
      </c>
      <c r="F172">
        <v>187</v>
      </c>
      <c r="G172">
        <v>38</v>
      </c>
      <c r="H172" t="s">
        <v>645</v>
      </c>
      <c r="I172" t="s">
        <v>6296</v>
      </c>
      <c r="J172" t="s">
        <v>6297</v>
      </c>
      <c r="K172" t="s">
        <v>847</v>
      </c>
      <c r="L172" t="s">
        <v>1753</v>
      </c>
      <c r="M172" t="s">
        <v>6294</v>
      </c>
      <c r="N172" t="s">
        <v>637</v>
      </c>
      <c r="O172" t="s">
        <v>646</v>
      </c>
      <c r="P172" t="s">
        <v>26</v>
      </c>
      <c r="Q172" t="s">
        <v>647</v>
      </c>
      <c r="R172" t="s">
        <v>638</v>
      </c>
      <c r="S172" t="s">
        <v>6298</v>
      </c>
      <c r="T172" t="s">
        <v>6299</v>
      </c>
    </row>
    <row r="173" spans="1:20" x14ac:dyDescent="0.25">
      <c r="A173" t="s">
        <v>147</v>
      </c>
      <c r="B173" t="s">
        <v>148</v>
      </c>
      <c r="C173">
        <v>50</v>
      </c>
      <c r="D173">
        <v>6</v>
      </c>
      <c r="E173" t="s">
        <v>6300</v>
      </c>
      <c r="F173">
        <v>200</v>
      </c>
      <c r="G173">
        <v>0</v>
      </c>
      <c r="H173" t="s">
        <v>636</v>
      </c>
      <c r="I173" t="s">
        <v>6301</v>
      </c>
      <c r="J173" t="s">
        <v>683</v>
      </c>
      <c r="K173" t="s">
        <v>637</v>
      </c>
      <c r="L173" t="s">
        <v>638</v>
      </c>
      <c r="M173" t="s">
        <v>6302</v>
      </c>
      <c r="N173" t="s">
        <v>637</v>
      </c>
      <c r="O173" t="s">
        <v>639</v>
      </c>
      <c r="P173" t="s">
        <v>5</v>
      </c>
      <c r="Q173" t="s">
        <v>640</v>
      </c>
      <c r="R173" t="s">
        <v>638</v>
      </c>
      <c r="S173" t="s">
        <v>6303</v>
      </c>
      <c r="T173" t="s">
        <v>6302</v>
      </c>
    </row>
    <row r="174" spans="1:20" x14ac:dyDescent="0.25">
      <c r="A174" t="s">
        <v>147</v>
      </c>
      <c r="B174" t="s">
        <v>148</v>
      </c>
      <c r="C174">
        <v>50</v>
      </c>
      <c r="D174">
        <v>6</v>
      </c>
      <c r="E174" t="s">
        <v>6304</v>
      </c>
      <c r="F174">
        <v>200</v>
      </c>
      <c r="G174">
        <v>0</v>
      </c>
      <c r="H174" t="s">
        <v>636</v>
      </c>
      <c r="I174" t="s">
        <v>6305</v>
      </c>
      <c r="J174" t="s">
        <v>642</v>
      </c>
      <c r="K174" t="s">
        <v>637</v>
      </c>
      <c r="L174" t="s">
        <v>638</v>
      </c>
      <c r="M174" t="s">
        <v>6306</v>
      </c>
      <c r="N174" t="s">
        <v>637</v>
      </c>
      <c r="O174" t="s">
        <v>639</v>
      </c>
      <c r="P174" t="s">
        <v>5</v>
      </c>
      <c r="Q174" t="s">
        <v>640</v>
      </c>
      <c r="R174" t="s">
        <v>638</v>
      </c>
      <c r="S174" t="s">
        <v>6307</v>
      </c>
      <c r="T174" t="s">
        <v>6306</v>
      </c>
    </row>
    <row r="175" spans="1:20" x14ac:dyDescent="0.25">
      <c r="A175" t="s">
        <v>77</v>
      </c>
      <c r="B175" t="s">
        <v>78</v>
      </c>
      <c r="C175">
        <v>33.333333333333336</v>
      </c>
      <c r="D175">
        <v>3</v>
      </c>
      <c r="E175" t="s">
        <v>6308</v>
      </c>
      <c r="F175">
        <v>50</v>
      </c>
      <c r="G175">
        <v>0</v>
      </c>
      <c r="H175" t="s">
        <v>645</v>
      </c>
      <c r="I175" t="s">
        <v>6309</v>
      </c>
      <c r="J175" t="s">
        <v>6310</v>
      </c>
      <c r="K175" t="s">
        <v>706</v>
      </c>
      <c r="L175" t="s">
        <v>6311</v>
      </c>
      <c r="M175" t="s">
        <v>6312</v>
      </c>
      <c r="N175" t="s">
        <v>637</v>
      </c>
      <c r="O175" t="s">
        <v>646</v>
      </c>
      <c r="P175" t="s">
        <v>26</v>
      </c>
      <c r="Q175" t="s">
        <v>647</v>
      </c>
      <c r="R175" t="s">
        <v>638</v>
      </c>
      <c r="S175" t="s">
        <v>6313</v>
      </c>
      <c r="T175" t="s">
        <v>6314</v>
      </c>
    </row>
    <row r="176" spans="1:20" x14ac:dyDescent="0.25">
      <c r="A176" t="s">
        <v>22</v>
      </c>
      <c r="B176" t="s">
        <v>27</v>
      </c>
      <c r="C176">
        <v>80</v>
      </c>
      <c r="D176">
        <v>1</v>
      </c>
      <c r="E176" t="s">
        <v>6315</v>
      </c>
      <c r="F176">
        <v>80</v>
      </c>
      <c r="G176">
        <v>0</v>
      </c>
      <c r="H176" t="s">
        <v>645</v>
      </c>
      <c r="I176" t="s">
        <v>6316</v>
      </c>
      <c r="J176" t="s">
        <v>6317</v>
      </c>
      <c r="K176" t="s">
        <v>2336</v>
      </c>
      <c r="L176" t="s">
        <v>3807</v>
      </c>
      <c r="M176" t="s">
        <v>6292</v>
      </c>
      <c r="N176" t="s">
        <v>637</v>
      </c>
      <c r="O176" t="s">
        <v>651</v>
      </c>
      <c r="P176" t="s">
        <v>26</v>
      </c>
      <c r="Q176" t="s">
        <v>647</v>
      </c>
      <c r="R176" t="s">
        <v>638</v>
      </c>
      <c r="S176" t="s">
        <v>6318</v>
      </c>
      <c r="T176" t="s">
        <v>6319</v>
      </c>
    </row>
    <row r="177" spans="1:20" x14ac:dyDescent="0.25">
      <c r="A177" t="s">
        <v>147</v>
      </c>
      <c r="B177" t="s">
        <v>148</v>
      </c>
      <c r="C177">
        <v>33.333333333333336</v>
      </c>
      <c r="D177">
        <v>3</v>
      </c>
      <c r="E177" t="s">
        <v>6320</v>
      </c>
      <c r="F177">
        <v>100</v>
      </c>
      <c r="G177">
        <v>0</v>
      </c>
      <c r="H177" t="s">
        <v>636</v>
      </c>
      <c r="I177" t="s">
        <v>6321</v>
      </c>
      <c r="J177" t="s">
        <v>2240</v>
      </c>
      <c r="K177" t="s">
        <v>637</v>
      </c>
      <c r="L177" t="s">
        <v>638</v>
      </c>
      <c r="M177" t="s">
        <v>6322</v>
      </c>
      <c r="N177" t="s">
        <v>637</v>
      </c>
      <c r="O177" t="s">
        <v>643</v>
      </c>
      <c r="P177" t="s">
        <v>5</v>
      </c>
      <c r="Q177" t="s">
        <v>644</v>
      </c>
      <c r="R177" t="s">
        <v>638</v>
      </c>
      <c r="S177" t="s">
        <v>6323</v>
      </c>
      <c r="T177" t="s">
        <v>6324</v>
      </c>
    </row>
    <row r="178" spans="1:20" x14ac:dyDescent="0.25">
      <c r="A178" t="s">
        <v>600</v>
      </c>
      <c r="B178" t="s">
        <v>601</v>
      </c>
      <c r="C178">
        <v>139</v>
      </c>
      <c r="D178">
        <v>1</v>
      </c>
      <c r="E178" t="s">
        <v>6325</v>
      </c>
      <c r="F178">
        <v>215</v>
      </c>
      <c r="G178">
        <v>0</v>
      </c>
      <c r="H178" t="s">
        <v>697</v>
      </c>
      <c r="I178" t="s">
        <v>6326</v>
      </c>
      <c r="J178" t="s">
        <v>6327</v>
      </c>
      <c r="K178" t="s">
        <v>6328</v>
      </c>
      <c r="L178" t="s">
        <v>6329</v>
      </c>
      <c r="M178" t="s">
        <v>6330</v>
      </c>
      <c r="N178" t="s">
        <v>3443</v>
      </c>
      <c r="O178" t="s">
        <v>698</v>
      </c>
      <c r="P178" t="s">
        <v>692</v>
      </c>
      <c r="Q178" t="s">
        <v>693</v>
      </c>
      <c r="R178" t="s">
        <v>638</v>
      </c>
      <c r="S178" t="s">
        <v>6331</v>
      </c>
      <c r="T178" t="s">
        <v>6332</v>
      </c>
    </row>
    <row r="179" spans="1:20" x14ac:dyDescent="0.25">
      <c r="A179" t="s">
        <v>239</v>
      </c>
      <c r="B179" t="s">
        <v>245</v>
      </c>
      <c r="C179">
        <v>139</v>
      </c>
      <c r="D179">
        <v>1</v>
      </c>
      <c r="E179" t="s">
        <v>6325</v>
      </c>
      <c r="F179">
        <v>215</v>
      </c>
      <c r="G179">
        <v>0</v>
      </c>
      <c r="H179" t="s">
        <v>697</v>
      </c>
      <c r="I179" t="s">
        <v>6326</v>
      </c>
      <c r="J179" t="s">
        <v>6327</v>
      </c>
      <c r="K179" t="s">
        <v>6328</v>
      </c>
      <c r="L179" t="s">
        <v>6329</v>
      </c>
      <c r="M179" t="s">
        <v>6330</v>
      </c>
      <c r="N179" t="s">
        <v>3443</v>
      </c>
      <c r="O179" t="s">
        <v>698</v>
      </c>
      <c r="P179" t="s">
        <v>692</v>
      </c>
      <c r="Q179" t="s">
        <v>693</v>
      </c>
      <c r="R179" t="s">
        <v>638</v>
      </c>
      <c r="S179" t="s">
        <v>6331</v>
      </c>
      <c r="T179" t="s">
        <v>6332</v>
      </c>
    </row>
    <row r="180" spans="1:20" x14ac:dyDescent="0.25">
      <c r="A180" t="s">
        <v>147</v>
      </c>
      <c r="B180" t="s">
        <v>148</v>
      </c>
      <c r="C180">
        <v>33.333333333333336</v>
      </c>
      <c r="D180">
        <v>3</v>
      </c>
      <c r="E180" t="s">
        <v>6325</v>
      </c>
      <c r="F180">
        <v>100</v>
      </c>
      <c r="G180">
        <v>0</v>
      </c>
      <c r="H180" t="s">
        <v>655</v>
      </c>
      <c r="I180" t="s">
        <v>6333</v>
      </c>
      <c r="J180" t="s">
        <v>1987</v>
      </c>
      <c r="K180" t="s">
        <v>637</v>
      </c>
      <c r="L180" t="s">
        <v>638</v>
      </c>
      <c r="M180" t="s">
        <v>6330</v>
      </c>
      <c r="N180" t="s">
        <v>637</v>
      </c>
      <c r="O180" t="s">
        <v>643</v>
      </c>
      <c r="P180" t="s">
        <v>5</v>
      </c>
      <c r="Q180" t="s">
        <v>644</v>
      </c>
      <c r="R180" t="s">
        <v>638</v>
      </c>
      <c r="S180" t="s">
        <v>6334</v>
      </c>
      <c r="T180" t="s">
        <v>6332</v>
      </c>
    </row>
    <row r="181" spans="1:20" x14ac:dyDescent="0.25">
      <c r="A181" t="s">
        <v>600</v>
      </c>
      <c r="B181" t="s">
        <v>601</v>
      </c>
      <c r="C181">
        <v>139</v>
      </c>
      <c r="D181">
        <v>1</v>
      </c>
      <c r="E181" t="s">
        <v>6335</v>
      </c>
      <c r="F181">
        <v>215</v>
      </c>
      <c r="G181">
        <v>0</v>
      </c>
      <c r="H181" t="s">
        <v>697</v>
      </c>
      <c r="I181" t="s">
        <v>6336</v>
      </c>
      <c r="J181" t="s">
        <v>6337</v>
      </c>
      <c r="K181" t="s">
        <v>6338</v>
      </c>
      <c r="L181" t="s">
        <v>6339</v>
      </c>
      <c r="M181" t="s">
        <v>6332</v>
      </c>
      <c r="N181" t="s">
        <v>3443</v>
      </c>
      <c r="O181" t="s">
        <v>698</v>
      </c>
      <c r="P181" t="s">
        <v>692</v>
      </c>
      <c r="Q181" t="s">
        <v>693</v>
      </c>
      <c r="R181" t="s">
        <v>638</v>
      </c>
      <c r="S181" t="s">
        <v>6340</v>
      </c>
      <c r="T181" t="s">
        <v>6341</v>
      </c>
    </row>
    <row r="182" spans="1:20" x14ac:dyDescent="0.25">
      <c r="A182" t="s">
        <v>239</v>
      </c>
      <c r="B182" t="s">
        <v>245</v>
      </c>
      <c r="C182">
        <v>139</v>
      </c>
      <c r="D182">
        <v>1</v>
      </c>
      <c r="E182" t="s">
        <v>6335</v>
      </c>
      <c r="F182">
        <v>215</v>
      </c>
      <c r="G182">
        <v>0</v>
      </c>
      <c r="H182" t="s">
        <v>697</v>
      </c>
      <c r="I182" t="s">
        <v>6336</v>
      </c>
      <c r="J182" t="s">
        <v>6337</v>
      </c>
      <c r="K182" t="s">
        <v>6338</v>
      </c>
      <c r="L182" t="s">
        <v>6339</v>
      </c>
      <c r="M182" t="s">
        <v>6332</v>
      </c>
      <c r="N182" t="s">
        <v>3443</v>
      </c>
      <c r="O182" t="s">
        <v>698</v>
      </c>
      <c r="P182" t="s">
        <v>692</v>
      </c>
      <c r="Q182" t="s">
        <v>693</v>
      </c>
      <c r="R182" t="s">
        <v>638</v>
      </c>
      <c r="S182" t="s">
        <v>6340</v>
      </c>
      <c r="T182" t="s">
        <v>6341</v>
      </c>
    </row>
    <row r="183" spans="1:20" x14ac:dyDescent="0.25">
      <c r="A183" t="s">
        <v>600</v>
      </c>
      <c r="B183" t="s">
        <v>601</v>
      </c>
      <c r="C183">
        <v>139</v>
      </c>
      <c r="D183">
        <v>1</v>
      </c>
      <c r="E183" t="s">
        <v>6342</v>
      </c>
      <c r="F183">
        <v>215</v>
      </c>
      <c r="G183">
        <v>0</v>
      </c>
      <c r="H183" t="s">
        <v>697</v>
      </c>
      <c r="I183" t="s">
        <v>6343</v>
      </c>
      <c r="J183" t="s">
        <v>6344</v>
      </c>
      <c r="K183" t="s">
        <v>6345</v>
      </c>
      <c r="L183" t="s">
        <v>6346</v>
      </c>
      <c r="M183" t="s">
        <v>6341</v>
      </c>
      <c r="N183" t="s">
        <v>3443</v>
      </c>
      <c r="O183" t="s">
        <v>698</v>
      </c>
      <c r="P183" t="s">
        <v>692</v>
      </c>
      <c r="Q183" t="s">
        <v>693</v>
      </c>
      <c r="R183" t="s">
        <v>638</v>
      </c>
      <c r="S183" t="s">
        <v>6347</v>
      </c>
      <c r="T183" t="s">
        <v>6348</v>
      </c>
    </row>
    <row r="184" spans="1:20" x14ac:dyDescent="0.25">
      <c r="A184" t="s">
        <v>239</v>
      </c>
      <c r="B184" t="s">
        <v>245</v>
      </c>
      <c r="C184">
        <v>139</v>
      </c>
      <c r="D184">
        <v>1</v>
      </c>
      <c r="E184" t="s">
        <v>6342</v>
      </c>
      <c r="F184">
        <v>215</v>
      </c>
      <c r="G184">
        <v>0</v>
      </c>
      <c r="H184" t="s">
        <v>697</v>
      </c>
      <c r="I184" t="s">
        <v>6343</v>
      </c>
      <c r="J184" t="s">
        <v>6344</v>
      </c>
      <c r="K184" t="s">
        <v>6345</v>
      </c>
      <c r="L184" t="s">
        <v>6346</v>
      </c>
      <c r="M184" t="s">
        <v>6341</v>
      </c>
      <c r="N184" t="s">
        <v>3443</v>
      </c>
      <c r="O184" t="s">
        <v>698</v>
      </c>
      <c r="P184" t="s">
        <v>692</v>
      </c>
      <c r="Q184" t="s">
        <v>693</v>
      </c>
      <c r="R184" t="s">
        <v>638</v>
      </c>
      <c r="S184" t="s">
        <v>6347</v>
      </c>
      <c r="T184" t="s">
        <v>6348</v>
      </c>
    </row>
    <row r="185" spans="1:20" x14ac:dyDescent="0.25">
      <c r="A185" t="s">
        <v>147</v>
      </c>
      <c r="B185" t="s">
        <v>148</v>
      </c>
      <c r="C185">
        <v>33.333333333333336</v>
      </c>
      <c r="D185">
        <v>3</v>
      </c>
      <c r="E185" t="s">
        <v>6349</v>
      </c>
      <c r="F185">
        <v>200</v>
      </c>
      <c r="G185">
        <v>0</v>
      </c>
      <c r="H185" t="s">
        <v>636</v>
      </c>
      <c r="I185" t="s">
        <v>6350</v>
      </c>
      <c r="J185" t="s">
        <v>657</v>
      </c>
      <c r="K185" t="s">
        <v>637</v>
      </c>
      <c r="L185" t="s">
        <v>638</v>
      </c>
      <c r="M185" t="s">
        <v>6351</v>
      </c>
      <c r="N185" t="s">
        <v>637</v>
      </c>
      <c r="O185" t="s">
        <v>643</v>
      </c>
      <c r="P185" t="s">
        <v>5</v>
      </c>
      <c r="Q185" t="s">
        <v>644</v>
      </c>
      <c r="R185" t="s">
        <v>6352</v>
      </c>
      <c r="S185" t="s">
        <v>6353</v>
      </c>
      <c r="T185" t="s">
        <v>6351</v>
      </c>
    </row>
    <row r="186" spans="1:20" x14ac:dyDescent="0.25">
      <c r="A186" t="s">
        <v>101</v>
      </c>
      <c r="B186" t="s">
        <v>2139</v>
      </c>
      <c r="C186">
        <v>120</v>
      </c>
      <c r="D186">
        <v>1</v>
      </c>
      <c r="E186" t="s">
        <v>6349</v>
      </c>
      <c r="F186">
        <v>200</v>
      </c>
      <c r="G186">
        <v>0</v>
      </c>
      <c r="H186" t="s">
        <v>636</v>
      </c>
      <c r="I186" t="s">
        <v>6350</v>
      </c>
      <c r="J186" t="s">
        <v>657</v>
      </c>
      <c r="K186" t="s">
        <v>637</v>
      </c>
      <c r="L186" t="s">
        <v>638</v>
      </c>
      <c r="M186" t="s">
        <v>6351</v>
      </c>
      <c r="N186" t="s">
        <v>637</v>
      </c>
      <c r="O186" t="s">
        <v>643</v>
      </c>
      <c r="P186" t="s">
        <v>5</v>
      </c>
      <c r="Q186" t="s">
        <v>644</v>
      </c>
      <c r="R186" t="s">
        <v>6352</v>
      </c>
      <c r="S186" t="s">
        <v>6353</v>
      </c>
      <c r="T186" t="s">
        <v>6351</v>
      </c>
    </row>
    <row r="187" spans="1:20" x14ac:dyDescent="0.25">
      <c r="A187" t="s">
        <v>147</v>
      </c>
      <c r="B187" t="s">
        <v>148</v>
      </c>
      <c r="C187">
        <v>33.333333333333336</v>
      </c>
      <c r="D187">
        <v>3</v>
      </c>
      <c r="E187" t="s">
        <v>6354</v>
      </c>
      <c r="F187">
        <v>100</v>
      </c>
      <c r="G187">
        <v>0</v>
      </c>
      <c r="H187" t="s">
        <v>636</v>
      </c>
      <c r="I187" t="s">
        <v>6355</v>
      </c>
      <c r="J187" t="s">
        <v>6356</v>
      </c>
      <c r="K187" t="s">
        <v>637</v>
      </c>
      <c r="L187" t="s">
        <v>638</v>
      </c>
      <c r="M187" t="s">
        <v>6357</v>
      </c>
      <c r="N187" t="s">
        <v>637</v>
      </c>
      <c r="O187" t="s">
        <v>643</v>
      </c>
      <c r="P187" t="s">
        <v>5</v>
      </c>
      <c r="Q187" t="s">
        <v>644</v>
      </c>
      <c r="R187" t="s">
        <v>638</v>
      </c>
      <c r="S187" t="s">
        <v>6358</v>
      </c>
      <c r="T187" t="s">
        <v>6357</v>
      </c>
    </row>
    <row r="188" spans="1:20" x14ac:dyDescent="0.25">
      <c r="A188" t="s">
        <v>147</v>
      </c>
      <c r="B188" t="s">
        <v>148</v>
      </c>
      <c r="C188">
        <v>33.333333333333336</v>
      </c>
      <c r="D188">
        <v>3</v>
      </c>
      <c r="E188" t="s">
        <v>6359</v>
      </c>
      <c r="F188">
        <v>100</v>
      </c>
      <c r="G188">
        <v>0</v>
      </c>
      <c r="H188" t="s">
        <v>636</v>
      </c>
      <c r="I188" t="s">
        <v>6360</v>
      </c>
      <c r="J188" t="s">
        <v>5229</v>
      </c>
      <c r="K188" t="s">
        <v>637</v>
      </c>
      <c r="L188" t="s">
        <v>638</v>
      </c>
      <c r="M188" t="s">
        <v>6361</v>
      </c>
      <c r="N188" t="s">
        <v>637</v>
      </c>
      <c r="O188" t="s">
        <v>643</v>
      </c>
      <c r="P188" t="s">
        <v>5</v>
      </c>
      <c r="Q188" t="s">
        <v>644</v>
      </c>
      <c r="R188" t="s">
        <v>638</v>
      </c>
      <c r="S188" t="s">
        <v>6362</v>
      </c>
      <c r="T188" t="s">
        <v>6361</v>
      </c>
    </row>
    <row r="189" spans="1:20" x14ac:dyDescent="0.25">
      <c r="A189" t="s">
        <v>147</v>
      </c>
      <c r="B189" t="s">
        <v>148</v>
      </c>
      <c r="C189">
        <v>50</v>
      </c>
      <c r="D189">
        <v>6</v>
      </c>
      <c r="E189" t="s">
        <v>6363</v>
      </c>
      <c r="F189">
        <v>200</v>
      </c>
      <c r="G189">
        <v>0</v>
      </c>
      <c r="H189" t="s">
        <v>636</v>
      </c>
      <c r="I189" t="s">
        <v>2586</v>
      </c>
      <c r="J189" t="s">
        <v>2020</v>
      </c>
      <c r="K189" t="s">
        <v>637</v>
      </c>
      <c r="L189" t="s">
        <v>638</v>
      </c>
      <c r="M189" t="s">
        <v>6364</v>
      </c>
      <c r="N189" t="s">
        <v>637</v>
      </c>
      <c r="O189" t="s">
        <v>639</v>
      </c>
      <c r="P189" t="s">
        <v>5</v>
      </c>
      <c r="Q189" t="s">
        <v>640</v>
      </c>
      <c r="R189" t="s">
        <v>6365</v>
      </c>
      <c r="S189" t="s">
        <v>6366</v>
      </c>
      <c r="T189" t="s">
        <v>6361</v>
      </c>
    </row>
    <row r="190" spans="1:20" x14ac:dyDescent="0.25">
      <c r="A190" t="s">
        <v>147</v>
      </c>
      <c r="B190" t="s">
        <v>148</v>
      </c>
      <c r="C190">
        <v>33.333333333333336</v>
      </c>
      <c r="D190">
        <v>3</v>
      </c>
      <c r="E190" t="s">
        <v>6367</v>
      </c>
      <c r="F190">
        <v>100</v>
      </c>
      <c r="G190">
        <v>0</v>
      </c>
      <c r="H190" t="s">
        <v>636</v>
      </c>
      <c r="I190" t="s">
        <v>6368</v>
      </c>
      <c r="J190" t="s">
        <v>715</v>
      </c>
      <c r="K190" t="s">
        <v>637</v>
      </c>
      <c r="L190" t="s">
        <v>638</v>
      </c>
      <c r="M190" t="s">
        <v>6369</v>
      </c>
      <c r="N190" t="s">
        <v>637</v>
      </c>
      <c r="O190" t="s">
        <v>639</v>
      </c>
      <c r="P190" t="s">
        <v>5</v>
      </c>
      <c r="Q190" t="s">
        <v>640</v>
      </c>
      <c r="R190" t="s">
        <v>638</v>
      </c>
      <c r="S190" t="s">
        <v>6370</v>
      </c>
      <c r="T190" t="s">
        <v>6369</v>
      </c>
    </row>
    <row r="191" spans="1:20" x14ac:dyDescent="0.25">
      <c r="A191" t="s">
        <v>147</v>
      </c>
      <c r="B191" t="s">
        <v>148</v>
      </c>
      <c r="C191">
        <v>33.333333333333336</v>
      </c>
      <c r="D191">
        <v>6</v>
      </c>
      <c r="E191" t="s">
        <v>6371</v>
      </c>
      <c r="F191">
        <v>200</v>
      </c>
      <c r="G191">
        <v>0</v>
      </c>
      <c r="H191" t="s">
        <v>636</v>
      </c>
      <c r="I191" t="s">
        <v>6372</v>
      </c>
      <c r="J191" t="s">
        <v>713</v>
      </c>
      <c r="K191" t="s">
        <v>637</v>
      </c>
      <c r="L191" t="s">
        <v>638</v>
      </c>
      <c r="M191" t="s">
        <v>6373</v>
      </c>
      <c r="N191" t="s">
        <v>637</v>
      </c>
      <c r="O191" t="s">
        <v>639</v>
      </c>
      <c r="P191" t="s">
        <v>5</v>
      </c>
      <c r="Q191" t="s">
        <v>640</v>
      </c>
      <c r="R191" t="s">
        <v>6374</v>
      </c>
      <c r="S191" t="s">
        <v>6375</v>
      </c>
      <c r="T191" t="s">
        <v>6373</v>
      </c>
    </row>
    <row r="192" spans="1:20" x14ac:dyDescent="0.25">
      <c r="A192" t="s">
        <v>147</v>
      </c>
      <c r="B192" t="s">
        <v>148</v>
      </c>
      <c r="C192">
        <v>33.333333333333336</v>
      </c>
      <c r="D192">
        <v>3</v>
      </c>
      <c r="E192" t="s">
        <v>6376</v>
      </c>
      <c r="F192">
        <v>100</v>
      </c>
      <c r="G192">
        <v>0</v>
      </c>
      <c r="H192" t="s">
        <v>636</v>
      </c>
      <c r="I192" t="s">
        <v>6377</v>
      </c>
      <c r="J192" t="s">
        <v>1862</v>
      </c>
      <c r="K192" t="s">
        <v>637</v>
      </c>
      <c r="L192" t="s">
        <v>638</v>
      </c>
      <c r="M192" t="s">
        <v>6378</v>
      </c>
      <c r="N192" t="s">
        <v>637</v>
      </c>
      <c r="O192" t="s">
        <v>639</v>
      </c>
      <c r="P192" t="s">
        <v>5</v>
      </c>
      <c r="Q192" t="s">
        <v>640</v>
      </c>
      <c r="R192" t="s">
        <v>638</v>
      </c>
      <c r="S192" t="s">
        <v>6379</v>
      </c>
      <c r="T192" t="s">
        <v>6380</v>
      </c>
    </row>
    <row r="193" spans="1:20" x14ac:dyDescent="0.25">
      <c r="A193" t="s">
        <v>147</v>
      </c>
      <c r="B193" t="s">
        <v>148</v>
      </c>
      <c r="C193">
        <v>50</v>
      </c>
      <c r="D193">
        <v>6</v>
      </c>
      <c r="E193" t="s">
        <v>6381</v>
      </c>
      <c r="F193">
        <v>200</v>
      </c>
      <c r="G193">
        <v>0</v>
      </c>
      <c r="H193" t="s">
        <v>636</v>
      </c>
      <c r="I193" t="s">
        <v>6382</v>
      </c>
      <c r="J193" t="s">
        <v>650</v>
      </c>
      <c r="K193" t="s">
        <v>637</v>
      </c>
      <c r="L193" t="s">
        <v>638</v>
      </c>
      <c r="M193" t="s">
        <v>6378</v>
      </c>
      <c r="N193" t="s">
        <v>637</v>
      </c>
      <c r="O193" t="s">
        <v>639</v>
      </c>
      <c r="P193" t="s">
        <v>5</v>
      </c>
      <c r="Q193" t="s">
        <v>640</v>
      </c>
      <c r="R193" t="s">
        <v>6383</v>
      </c>
      <c r="S193" t="s">
        <v>6384</v>
      </c>
      <c r="T193" t="s">
        <v>6378</v>
      </c>
    </row>
    <row r="194" spans="1:20" x14ac:dyDescent="0.25">
      <c r="A194" t="s">
        <v>147</v>
      </c>
      <c r="B194" t="s">
        <v>148</v>
      </c>
      <c r="C194">
        <v>33.333333333333336</v>
      </c>
      <c r="D194">
        <v>3</v>
      </c>
      <c r="E194" t="s">
        <v>6385</v>
      </c>
      <c r="F194">
        <v>100</v>
      </c>
      <c r="G194">
        <v>0</v>
      </c>
      <c r="H194" t="s">
        <v>636</v>
      </c>
      <c r="I194" t="s">
        <v>6386</v>
      </c>
      <c r="J194" t="s">
        <v>684</v>
      </c>
      <c r="K194" t="s">
        <v>637</v>
      </c>
      <c r="L194" t="s">
        <v>638</v>
      </c>
      <c r="M194" t="s">
        <v>6378</v>
      </c>
      <c r="N194" t="s">
        <v>637</v>
      </c>
      <c r="O194" t="s">
        <v>639</v>
      </c>
      <c r="P194" t="s">
        <v>5</v>
      </c>
      <c r="Q194" t="s">
        <v>640</v>
      </c>
      <c r="R194" t="s">
        <v>638</v>
      </c>
      <c r="S194" t="s">
        <v>6387</v>
      </c>
      <c r="T194" t="s">
        <v>6378</v>
      </c>
    </row>
    <row r="195" spans="1:20" x14ac:dyDescent="0.25">
      <c r="A195" t="s">
        <v>147</v>
      </c>
      <c r="B195" t="s">
        <v>148</v>
      </c>
      <c r="C195">
        <v>33.333333333333336</v>
      </c>
      <c r="D195">
        <v>3</v>
      </c>
      <c r="E195" t="s">
        <v>6388</v>
      </c>
      <c r="F195">
        <v>100</v>
      </c>
      <c r="G195">
        <v>0</v>
      </c>
      <c r="H195" t="s">
        <v>636</v>
      </c>
      <c r="I195" t="s">
        <v>6389</v>
      </c>
      <c r="J195" t="s">
        <v>657</v>
      </c>
      <c r="K195" t="s">
        <v>637</v>
      </c>
      <c r="L195" t="s">
        <v>638</v>
      </c>
      <c r="M195" t="s">
        <v>6390</v>
      </c>
      <c r="N195" t="s">
        <v>637</v>
      </c>
      <c r="O195" t="s">
        <v>643</v>
      </c>
      <c r="P195" t="s">
        <v>5</v>
      </c>
      <c r="Q195" t="s">
        <v>644</v>
      </c>
      <c r="R195" t="s">
        <v>638</v>
      </c>
      <c r="S195" t="s">
        <v>6391</v>
      </c>
      <c r="T195" t="s">
        <v>6390</v>
      </c>
    </row>
    <row r="196" spans="1:20" x14ac:dyDescent="0.25">
      <c r="A196" t="s">
        <v>77</v>
      </c>
      <c r="B196" t="s">
        <v>78</v>
      </c>
      <c r="C196">
        <v>33.333333333333336</v>
      </c>
      <c r="D196">
        <v>3</v>
      </c>
      <c r="E196" t="s">
        <v>6392</v>
      </c>
      <c r="F196">
        <v>50</v>
      </c>
      <c r="G196">
        <v>0</v>
      </c>
      <c r="H196" t="s">
        <v>645</v>
      </c>
      <c r="I196" t="s">
        <v>6393</v>
      </c>
      <c r="J196" t="s">
        <v>6394</v>
      </c>
      <c r="K196" t="s">
        <v>6395</v>
      </c>
      <c r="L196" t="s">
        <v>806</v>
      </c>
      <c r="M196" t="s">
        <v>6396</v>
      </c>
      <c r="N196" t="s">
        <v>637</v>
      </c>
      <c r="O196" t="s">
        <v>646</v>
      </c>
      <c r="P196" t="s">
        <v>26</v>
      </c>
      <c r="Q196" t="s">
        <v>647</v>
      </c>
      <c r="R196" t="s">
        <v>638</v>
      </c>
      <c r="S196" t="s">
        <v>6397</v>
      </c>
      <c r="T196" t="s">
        <v>6398</v>
      </c>
    </row>
    <row r="197" spans="1:20" x14ac:dyDescent="0.25">
      <c r="A197" t="s">
        <v>147</v>
      </c>
      <c r="B197" t="s">
        <v>148</v>
      </c>
      <c r="C197">
        <v>33.333333333333336</v>
      </c>
      <c r="D197">
        <v>3</v>
      </c>
      <c r="E197" t="s">
        <v>6399</v>
      </c>
      <c r="F197">
        <v>100</v>
      </c>
      <c r="G197">
        <v>0</v>
      </c>
      <c r="H197" t="s">
        <v>636</v>
      </c>
      <c r="I197" t="s">
        <v>6400</v>
      </c>
      <c r="J197" t="s">
        <v>699</v>
      </c>
      <c r="K197" t="s">
        <v>637</v>
      </c>
      <c r="L197" t="s">
        <v>638</v>
      </c>
      <c r="M197" t="s">
        <v>6401</v>
      </c>
      <c r="N197" t="s">
        <v>637</v>
      </c>
      <c r="O197" t="s">
        <v>639</v>
      </c>
      <c r="P197" t="s">
        <v>5</v>
      </c>
      <c r="Q197" t="s">
        <v>640</v>
      </c>
      <c r="R197" t="s">
        <v>6402</v>
      </c>
      <c r="S197" t="s">
        <v>6403</v>
      </c>
      <c r="T197" t="s">
        <v>6401</v>
      </c>
    </row>
    <row r="198" spans="1:20" x14ac:dyDescent="0.25">
      <c r="A198" t="s">
        <v>147</v>
      </c>
      <c r="B198" t="s">
        <v>148</v>
      </c>
      <c r="C198">
        <v>33.333333333333336</v>
      </c>
      <c r="D198">
        <v>3</v>
      </c>
      <c r="E198" t="s">
        <v>6404</v>
      </c>
      <c r="F198">
        <v>100</v>
      </c>
      <c r="G198">
        <v>0</v>
      </c>
      <c r="H198" t="s">
        <v>636</v>
      </c>
      <c r="I198" t="s">
        <v>5462</v>
      </c>
      <c r="J198" t="s">
        <v>2061</v>
      </c>
      <c r="K198" t="s">
        <v>637</v>
      </c>
      <c r="L198" t="s">
        <v>638</v>
      </c>
      <c r="M198" t="s">
        <v>6405</v>
      </c>
      <c r="N198" t="s">
        <v>637</v>
      </c>
      <c r="O198" t="s">
        <v>643</v>
      </c>
      <c r="P198" t="s">
        <v>5</v>
      </c>
      <c r="Q198" t="s">
        <v>644</v>
      </c>
      <c r="R198" t="s">
        <v>638</v>
      </c>
      <c r="S198" t="s">
        <v>6406</v>
      </c>
      <c r="T198" t="s">
        <v>6405</v>
      </c>
    </row>
    <row r="199" spans="1:20" x14ac:dyDescent="0.25">
      <c r="A199" t="s">
        <v>18</v>
      </c>
      <c r="B199" t="s">
        <v>19</v>
      </c>
      <c r="C199">
        <v>66.666666666666671</v>
      </c>
      <c r="D199">
        <v>3</v>
      </c>
      <c r="E199" t="s">
        <v>6407</v>
      </c>
      <c r="F199">
        <v>100</v>
      </c>
      <c r="G199">
        <v>0</v>
      </c>
      <c r="H199" t="s">
        <v>636</v>
      </c>
      <c r="I199" t="s">
        <v>6408</v>
      </c>
      <c r="J199" t="s">
        <v>648</v>
      </c>
      <c r="K199" t="s">
        <v>637</v>
      </c>
      <c r="L199" t="s">
        <v>638</v>
      </c>
      <c r="M199" t="s">
        <v>6409</v>
      </c>
      <c r="N199" t="s">
        <v>637</v>
      </c>
      <c r="O199" t="s">
        <v>639</v>
      </c>
      <c r="P199" t="s">
        <v>5</v>
      </c>
      <c r="Q199" t="s">
        <v>640</v>
      </c>
      <c r="R199" t="s">
        <v>638</v>
      </c>
      <c r="S199" t="s">
        <v>6410</v>
      </c>
      <c r="T199" t="s">
        <v>6409</v>
      </c>
    </row>
    <row r="200" spans="1:20" x14ac:dyDescent="0.25">
      <c r="A200" t="s">
        <v>72</v>
      </c>
      <c r="B200" t="s">
        <v>716</v>
      </c>
      <c r="C200">
        <v>150</v>
      </c>
      <c r="D200">
        <v>1</v>
      </c>
      <c r="E200" t="s">
        <v>6411</v>
      </c>
      <c r="F200">
        <v>100</v>
      </c>
      <c r="G200">
        <v>0</v>
      </c>
      <c r="H200" t="s">
        <v>636</v>
      </c>
      <c r="I200" t="s">
        <v>6412</v>
      </c>
      <c r="J200" t="s">
        <v>3004</v>
      </c>
      <c r="K200" t="s">
        <v>637</v>
      </c>
      <c r="L200" t="s">
        <v>638</v>
      </c>
      <c r="M200" t="s">
        <v>6413</v>
      </c>
      <c r="N200" t="s">
        <v>637</v>
      </c>
      <c r="O200" t="s">
        <v>639</v>
      </c>
      <c r="P200" t="s">
        <v>5</v>
      </c>
      <c r="Q200" t="s">
        <v>640</v>
      </c>
      <c r="R200" t="s">
        <v>638</v>
      </c>
      <c r="S200" t="s">
        <v>6414</v>
      </c>
      <c r="T200" t="s">
        <v>6413</v>
      </c>
    </row>
    <row r="201" spans="1:20" x14ac:dyDescent="0.25">
      <c r="A201" t="s">
        <v>600</v>
      </c>
      <c r="B201" t="s">
        <v>601</v>
      </c>
      <c r="C201">
        <v>159</v>
      </c>
      <c r="D201">
        <v>1</v>
      </c>
      <c r="E201" t="s">
        <v>6415</v>
      </c>
      <c r="F201">
        <v>129</v>
      </c>
      <c r="G201">
        <v>0</v>
      </c>
      <c r="H201" t="s">
        <v>636</v>
      </c>
      <c r="I201" t="s">
        <v>6416</v>
      </c>
      <c r="J201" t="s">
        <v>700</v>
      </c>
      <c r="K201" t="s">
        <v>637</v>
      </c>
      <c r="L201" t="s">
        <v>638</v>
      </c>
      <c r="M201" t="s">
        <v>6417</v>
      </c>
      <c r="N201" t="s">
        <v>637</v>
      </c>
      <c r="O201" t="s">
        <v>639</v>
      </c>
      <c r="P201" t="s">
        <v>5</v>
      </c>
      <c r="Q201" t="s">
        <v>640</v>
      </c>
      <c r="R201" t="s">
        <v>638</v>
      </c>
      <c r="S201" t="s">
        <v>6418</v>
      </c>
      <c r="T201" t="s">
        <v>6419</v>
      </c>
    </row>
    <row r="202" spans="1:20" x14ac:dyDescent="0.25">
      <c r="A202" t="s">
        <v>147</v>
      </c>
      <c r="B202" t="s">
        <v>148</v>
      </c>
      <c r="C202">
        <v>33.333333333333336</v>
      </c>
      <c r="D202">
        <v>3</v>
      </c>
      <c r="E202" t="s">
        <v>6420</v>
      </c>
      <c r="F202">
        <v>100</v>
      </c>
      <c r="G202">
        <v>0</v>
      </c>
      <c r="H202" t="s">
        <v>636</v>
      </c>
      <c r="I202" t="s">
        <v>6421</v>
      </c>
      <c r="J202" t="s">
        <v>649</v>
      </c>
      <c r="K202" t="s">
        <v>637</v>
      </c>
      <c r="L202" t="s">
        <v>638</v>
      </c>
      <c r="M202" t="s">
        <v>6422</v>
      </c>
      <c r="N202" t="s">
        <v>637</v>
      </c>
      <c r="O202" t="s">
        <v>639</v>
      </c>
      <c r="P202" t="s">
        <v>5</v>
      </c>
      <c r="Q202" t="s">
        <v>640</v>
      </c>
      <c r="R202" t="s">
        <v>638</v>
      </c>
      <c r="S202" t="s">
        <v>6423</v>
      </c>
      <c r="T202" t="s">
        <v>6424</v>
      </c>
    </row>
    <row r="203" spans="1:20" x14ac:dyDescent="0.25">
      <c r="A203" t="s">
        <v>18</v>
      </c>
      <c r="B203" t="s">
        <v>19</v>
      </c>
      <c r="C203">
        <v>66.666666666666671</v>
      </c>
      <c r="D203">
        <v>3</v>
      </c>
      <c r="E203" t="s">
        <v>6425</v>
      </c>
      <c r="F203">
        <v>201</v>
      </c>
      <c r="G203">
        <v>1</v>
      </c>
      <c r="H203" t="s">
        <v>636</v>
      </c>
      <c r="I203" t="s">
        <v>2127</v>
      </c>
      <c r="J203" t="s">
        <v>2112</v>
      </c>
      <c r="K203" t="s">
        <v>637</v>
      </c>
      <c r="L203" t="s">
        <v>638</v>
      </c>
      <c r="M203" t="s">
        <v>6426</v>
      </c>
      <c r="N203" t="s">
        <v>637</v>
      </c>
      <c r="O203" t="s">
        <v>639</v>
      </c>
      <c r="P203" t="s">
        <v>5</v>
      </c>
      <c r="Q203" t="s">
        <v>640</v>
      </c>
      <c r="R203" t="s">
        <v>638</v>
      </c>
      <c r="S203" t="s">
        <v>6427</v>
      </c>
      <c r="T203" t="s">
        <v>6426</v>
      </c>
    </row>
    <row r="204" spans="1:20" x14ac:dyDescent="0.25">
      <c r="A204" t="s">
        <v>147</v>
      </c>
      <c r="B204" t="s">
        <v>148</v>
      </c>
      <c r="C204">
        <v>33.333333333333336</v>
      </c>
      <c r="D204">
        <v>3</v>
      </c>
      <c r="E204" t="s">
        <v>6425</v>
      </c>
      <c r="F204">
        <v>201</v>
      </c>
      <c r="G204">
        <v>1</v>
      </c>
      <c r="H204" t="s">
        <v>636</v>
      </c>
      <c r="I204" t="s">
        <v>2127</v>
      </c>
      <c r="J204" t="s">
        <v>2112</v>
      </c>
      <c r="K204" t="s">
        <v>637</v>
      </c>
      <c r="L204" t="s">
        <v>638</v>
      </c>
      <c r="M204" t="s">
        <v>6426</v>
      </c>
      <c r="N204" t="s">
        <v>637</v>
      </c>
      <c r="O204" t="s">
        <v>639</v>
      </c>
      <c r="P204" t="s">
        <v>5</v>
      </c>
      <c r="Q204" t="s">
        <v>640</v>
      </c>
      <c r="R204" t="s">
        <v>638</v>
      </c>
      <c r="S204" t="s">
        <v>6427</v>
      </c>
      <c r="T204" t="s">
        <v>6426</v>
      </c>
    </row>
    <row r="205" spans="1:20" x14ac:dyDescent="0.25">
      <c r="A205" t="s">
        <v>3</v>
      </c>
      <c r="B205" t="s">
        <v>4</v>
      </c>
      <c r="C205">
        <v>33.333333333333336</v>
      </c>
      <c r="D205">
        <v>3</v>
      </c>
      <c r="E205" t="s">
        <v>6428</v>
      </c>
      <c r="F205">
        <v>109</v>
      </c>
      <c r="G205">
        <v>0</v>
      </c>
      <c r="H205" t="s">
        <v>636</v>
      </c>
      <c r="I205" t="s">
        <v>6429</v>
      </c>
      <c r="J205" t="s">
        <v>653</v>
      </c>
      <c r="K205" t="s">
        <v>637</v>
      </c>
      <c r="L205" t="s">
        <v>638</v>
      </c>
      <c r="M205" t="s">
        <v>6426</v>
      </c>
      <c r="N205" t="s">
        <v>637</v>
      </c>
      <c r="O205" t="s">
        <v>639</v>
      </c>
      <c r="P205" t="s">
        <v>5</v>
      </c>
      <c r="Q205" t="s">
        <v>640</v>
      </c>
      <c r="R205" t="s">
        <v>638</v>
      </c>
      <c r="S205" t="s">
        <v>6430</v>
      </c>
      <c r="T205" t="s">
        <v>6426</v>
      </c>
    </row>
    <row r="206" spans="1:20" x14ac:dyDescent="0.25">
      <c r="A206" t="s">
        <v>77</v>
      </c>
      <c r="B206" t="s">
        <v>78</v>
      </c>
      <c r="C206">
        <v>33.333333333333336</v>
      </c>
      <c r="D206">
        <v>3</v>
      </c>
      <c r="E206" t="s">
        <v>6431</v>
      </c>
      <c r="F206">
        <v>50</v>
      </c>
      <c r="G206">
        <v>0</v>
      </c>
      <c r="H206" t="s">
        <v>645</v>
      </c>
      <c r="I206" t="s">
        <v>6432</v>
      </c>
      <c r="J206" t="s">
        <v>6433</v>
      </c>
      <c r="K206" t="s">
        <v>5668</v>
      </c>
      <c r="L206" t="s">
        <v>2828</v>
      </c>
      <c r="M206" t="s">
        <v>6434</v>
      </c>
      <c r="N206" t="s">
        <v>637</v>
      </c>
      <c r="O206" t="s">
        <v>646</v>
      </c>
      <c r="P206" t="s">
        <v>26</v>
      </c>
      <c r="Q206" t="s">
        <v>647</v>
      </c>
      <c r="R206" t="s">
        <v>638</v>
      </c>
      <c r="S206" t="s">
        <v>6435</v>
      </c>
      <c r="T206" t="s">
        <v>6434</v>
      </c>
    </row>
    <row r="207" spans="1:20" x14ac:dyDescent="0.25">
      <c r="A207" t="s">
        <v>18</v>
      </c>
      <c r="B207" t="s">
        <v>19</v>
      </c>
      <c r="C207">
        <v>66.666666666666671</v>
      </c>
      <c r="D207">
        <v>6</v>
      </c>
      <c r="E207" t="s">
        <v>6436</v>
      </c>
      <c r="F207">
        <v>200</v>
      </c>
      <c r="G207">
        <v>0</v>
      </c>
      <c r="H207" t="s">
        <v>636</v>
      </c>
      <c r="I207" t="s">
        <v>6437</v>
      </c>
      <c r="J207" t="s">
        <v>1784</v>
      </c>
      <c r="K207" t="s">
        <v>637</v>
      </c>
      <c r="L207" t="s">
        <v>638</v>
      </c>
      <c r="M207" t="s">
        <v>6438</v>
      </c>
      <c r="N207" t="s">
        <v>637</v>
      </c>
      <c r="O207" t="s">
        <v>643</v>
      </c>
      <c r="P207" t="s">
        <v>5</v>
      </c>
      <c r="Q207" t="s">
        <v>644</v>
      </c>
      <c r="R207" t="s">
        <v>638</v>
      </c>
      <c r="S207" t="s">
        <v>6439</v>
      </c>
      <c r="T207" t="s">
        <v>6440</v>
      </c>
    </row>
    <row r="208" spans="1:20" x14ac:dyDescent="0.25">
      <c r="A208" t="s">
        <v>18</v>
      </c>
      <c r="B208" t="s">
        <v>19</v>
      </c>
      <c r="C208">
        <v>66.666666666666671</v>
      </c>
      <c r="D208">
        <v>3</v>
      </c>
      <c r="E208" t="s">
        <v>6441</v>
      </c>
      <c r="F208">
        <v>100</v>
      </c>
      <c r="G208">
        <v>0</v>
      </c>
      <c r="H208" t="s">
        <v>636</v>
      </c>
      <c r="I208" t="s">
        <v>6442</v>
      </c>
      <c r="J208" t="s">
        <v>682</v>
      </c>
      <c r="K208" t="s">
        <v>637</v>
      </c>
      <c r="L208" t="s">
        <v>638</v>
      </c>
      <c r="M208" t="s">
        <v>6443</v>
      </c>
      <c r="N208" t="s">
        <v>637</v>
      </c>
      <c r="O208" t="s">
        <v>639</v>
      </c>
      <c r="P208" t="s">
        <v>5</v>
      </c>
      <c r="Q208" t="s">
        <v>640</v>
      </c>
      <c r="R208" t="s">
        <v>638</v>
      </c>
      <c r="S208" t="s">
        <v>6444</v>
      </c>
      <c r="T208" t="s">
        <v>6445</v>
      </c>
    </row>
    <row r="209" spans="1:20" x14ac:dyDescent="0.25">
      <c r="A209" t="s">
        <v>147</v>
      </c>
      <c r="B209" t="s">
        <v>148</v>
      </c>
      <c r="C209">
        <v>33.333333333333336</v>
      </c>
      <c r="D209">
        <v>3</v>
      </c>
      <c r="E209" t="s">
        <v>6446</v>
      </c>
      <c r="F209">
        <v>100</v>
      </c>
      <c r="G209">
        <v>0</v>
      </c>
      <c r="H209" t="s">
        <v>636</v>
      </c>
      <c r="I209" t="s">
        <v>6447</v>
      </c>
      <c r="J209" t="s">
        <v>689</v>
      </c>
      <c r="K209" t="s">
        <v>637</v>
      </c>
      <c r="L209" t="s">
        <v>638</v>
      </c>
      <c r="M209" t="s">
        <v>6448</v>
      </c>
      <c r="N209" t="s">
        <v>637</v>
      </c>
      <c r="O209" t="s">
        <v>639</v>
      </c>
      <c r="P209" t="s">
        <v>5</v>
      </c>
      <c r="Q209" t="s">
        <v>640</v>
      </c>
      <c r="R209" t="s">
        <v>638</v>
      </c>
      <c r="S209" t="s">
        <v>6449</v>
      </c>
      <c r="T209" t="s">
        <v>6448</v>
      </c>
    </row>
    <row r="210" spans="1:20" x14ac:dyDescent="0.25">
      <c r="A210" t="s">
        <v>147</v>
      </c>
      <c r="B210" t="s">
        <v>148</v>
      </c>
      <c r="C210">
        <v>33.333333333333336</v>
      </c>
      <c r="D210">
        <v>3</v>
      </c>
      <c r="E210" t="s">
        <v>6450</v>
      </c>
      <c r="F210">
        <v>100</v>
      </c>
      <c r="G210">
        <v>0</v>
      </c>
      <c r="H210" t="s">
        <v>636</v>
      </c>
      <c r="I210" t="s">
        <v>6451</v>
      </c>
      <c r="J210" t="s">
        <v>681</v>
      </c>
      <c r="K210" t="s">
        <v>637</v>
      </c>
      <c r="L210" t="s">
        <v>638</v>
      </c>
      <c r="M210" t="s">
        <v>6448</v>
      </c>
      <c r="N210" t="s">
        <v>637</v>
      </c>
      <c r="O210" t="s">
        <v>643</v>
      </c>
      <c r="P210" t="s">
        <v>5</v>
      </c>
      <c r="Q210" t="s">
        <v>644</v>
      </c>
      <c r="R210" t="s">
        <v>638</v>
      </c>
      <c r="S210" t="s">
        <v>6452</v>
      </c>
      <c r="T210" t="s">
        <v>6448</v>
      </c>
    </row>
    <row r="211" spans="1:20" x14ac:dyDescent="0.25">
      <c r="A211" t="s">
        <v>147</v>
      </c>
      <c r="B211" t="s">
        <v>148</v>
      </c>
      <c r="C211">
        <v>33.333333333333336</v>
      </c>
      <c r="D211">
        <v>3</v>
      </c>
      <c r="E211" t="s">
        <v>6453</v>
      </c>
      <c r="F211">
        <v>100</v>
      </c>
      <c r="G211">
        <v>0</v>
      </c>
      <c r="H211" t="s">
        <v>636</v>
      </c>
      <c r="I211" t="s">
        <v>6454</v>
      </c>
      <c r="J211" t="s">
        <v>1852</v>
      </c>
      <c r="K211" t="s">
        <v>637</v>
      </c>
      <c r="L211" t="s">
        <v>638</v>
      </c>
      <c r="M211" t="s">
        <v>6455</v>
      </c>
      <c r="N211" t="s">
        <v>637</v>
      </c>
      <c r="O211" t="s">
        <v>643</v>
      </c>
      <c r="P211" t="s">
        <v>5</v>
      </c>
      <c r="Q211" t="s">
        <v>644</v>
      </c>
      <c r="R211" t="s">
        <v>638</v>
      </c>
      <c r="S211" t="s">
        <v>6456</v>
      </c>
      <c r="T211" t="s">
        <v>6455</v>
      </c>
    </row>
    <row r="212" spans="1:20" x14ac:dyDescent="0.25">
      <c r="A212" t="s">
        <v>18</v>
      </c>
      <c r="B212" t="s">
        <v>19</v>
      </c>
      <c r="C212">
        <v>66.666666666666671</v>
      </c>
      <c r="D212">
        <v>3</v>
      </c>
      <c r="E212" t="s">
        <v>6457</v>
      </c>
      <c r="F212">
        <v>100</v>
      </c>
      <c r="G212">
        <v>0</v>
      </c>
      <c r="H212" t="s">
        <v>636</v>
      </c>
      <c r="I212" t="s">
        <v>6458</v>
      </c>
      <c r="J212" t="s">
        <v>668</v>
      </c>
      <c r="K212" t="s">
        <v>637</v>
      </c>
      <c r="L212" t="s">
        <v>638</v>
      </c>
      <c r="M212" t="s">
        <v>6459</v>
      </c>
      <c r="N212" t="s">
        <v>637</v>
      </c>
      <c r="O212" t="s">
        <v>639</v>
      </c>
      <c r="P212" t="s">
        <v>5</v>
      </c>
      <c r="Q212" t="s">
        <v>640</v>
      </c>
      <c r="R212" t="s">
        <v>638</v>
      </c>
      <c r="S212" t="s">
        <v>6460</v>
      </c>
      <c r="T212" t="s">
        <v>6459</v>
      </c>
    </row>
    <row r="213" spans="1:20" x14ac:dyDescent="0.25">
      <c r="A213" t="s">
        <v>147</v>
      </c>
      <c r="B213" t="s">
        <v>148</v>
      </c>
      <c r="C213">
        <v>50</v>
      </c>
      <c r="D213">
        <v>6</v>
      </c>
      <c r="E213" t="s">
        <v>6461</v>
      </c>
      <c r="F213">
        <v>200</v>
      </c>
      <c r="G213">
        <v>0</v>
      </c>
      <c r="H213" t="s">
        <v>636</v>
      </c>
      <c r="I213" t="s">
        <v>6462</v>
      </c>
      <c r="J213" t="s">
        <v>662</v>
      </c>
      <c r="K213" t="s">
        <v>637</v>
      </c>
      <c r="L213" t="s">
        <v>638</v>
      </c>
      <c r="M213" t="s">
        <v>6463</v>
      </c>
      <c r="N213" t="s">
        <v>637</v>
      </c>
      <c r="O213" t="s">
        <v>639</v>
      </c>
      <c r="P213" t="s">
        <v>5</v>
      </c>
      <c r="Q213" t="s">
        <v>640</v>
      </c>
      <c r="R213" t="s">
        <v>638</v>
      </c>
      <c r="S213" t="s">
        <v>6464</v>
      </c>
      <c r="T213" t="s">
        <v>6463</v>
      </c>
    </row>
    <row r="214" spans="1:20" x14ac:dyDescent="0.25">
      <c r="A214" t="s">
        <v>147</v>
      </c>
      <c r="B214" t="s">
        <v>148</v>
      </c>
      <c r="C214">
        <v>50</v>
      </c>
      <c r="D214">
        <v>6</v>
      </c>
      <c r="E214" t="s">
        <v>6465</v>
      </c>
      <c r="F214">
        <v>200</v>
      </c>
      <c r="G214">
        <v>0</v>
      </c>
      <c r="H214" t="s">
        <v>636</v>
      </c>
      <c r="I214" t="s">
        <v>6466</v>
      </c>
      <c r="J214" t="s">
        <v>648</v>
      </c>
      <c r="K214" t="s">
        <v>637</v>
      </c>
      <c r="L214" t="s">
        <v>638</v>
      </c>
      <c r="M214" t="s">
        <v>6459</v>
      </c>
      <c r="N214" t="s">
        <v>637</v>
      </c>
      <c r="O214" t="s">
        <v>643</v>
      </c>
      <c r="P214" t="s">
        <v>5</v>
      </c>
      <c r="Q214" t="s">
        <v>644</v>
      </c>
      <c r="R214" t="s">
        <v>638</v>
      </c>
      <c r="S214" t="s">
        <v>6467</v>
      </c>
      <c r="T214" t="s">
        <v>6463</v>
      </c>
    </row>
    <row r="215" spans="1:20" x14ac:dyDescent="0.25">
      <c r="A215" t="s">
        <v>147</v>
      </c>
      <c r="B215" t="s">
        <v>148</v>
      </c>
      <c r="C215">
        <v>33.333333333333336</v>
      </c>
      <c r="D215">
        <v>3</v>
      </c>
      <c r="E215" t="s">
        <v>6468</v>
      </c>
      <c r="F215">
        <v>100</v>
      </c>
      <c r="G215">
        <v>0</v>
      </c>
      <c r="H215" t="s">
        <v>636</v>
      </c>
      <c r="I215" t="s">
        <v>6469</v>
      </c>
      <c r="J215" t="s">
        <v>648</v>
      </c>
      <c r="K215" t="s">
        <v>637</v>
      </c>
      <c r="L215" t="s">
        <v>638</v>
      </c>
      <c r="M215" t="s">
        <v>6463</v>
      </c>
      <c r="N215" t="s">
        <v>637</v>
      </c>
      <c r="O215" t="s">
        <v>643</v>
      </c>
      <c r="P215" t="s">
        <v>5</v>
      </c>
      <c r="Q215" t="s">
        <v>644</v>
      </c>
      <c r="R215" t="s">
        <v>638</v>
      </c>
      <c r="S215" t="s">
        <v>6470</v>
      </c>
      <c r="T215" t="s">
        <v>6463</v>
      </c>
    </row>
    <row r="216" spans="1:20" x14ac:dyDescent="0.25">
      <c r="A216" t="s">
        <v>147</v>
      </c>
      <c r="B216" t="s">
        <v>148</v>
      </c>
      <c r="C216">
        <v>50</v>
      </c>
      <c r="D216">
        <v>6</v>
      </c>
      <c r="E216" t="s">
        <v>6471</v>
      </c>
      <c r="F216">
        <v>200</v>
      </c>
      <c r="G216">
        <v>0</v>
      </c>
      <c r="H216" t="s">
        <v>636</v>
      </c>
      <c r="I216" t="s">
        <v>6472</v>
      </c>
      <c r="J216" t="s">
        <v>3188</v>
      </c>
      <c r="K216" t="s">
        <v>637</v>
      </c>
      <c r="L216" t="s">
        <v>638</v>
      </c>
      <c r="M216" t="s">
        <v>6473</v>
      </c>
      <c r="N216" t="s">
        <v>637</v>
      </c>
      <c r="O216" t="s">
        <v>643</v>
      </c>
      <c r="P216" t="s">
        <v>5</v>
      </c>
      <c r="Q216" t="s">
        <v>644</v>
      </c>
      <c r="R216" t="s">
        <v>6474</v>
      </c>
      <c r="S216" t="s">
        <v>6475</v>
      </c>
      <c r="T216" t="s">
        <v>6473</v>
      </c>
    </row>
    <row r="217" spans="1:20" x14ac:dyDescent="0.25">
      <c r="A217" t="s">
        <v>18</v>
      </c>
      <c r="B217" t="s">
        <v>19</v>
      </c>
      <c r="C217">
        <v>66.666666666666671</v>
      </c>
      <c r="D217">
        <v>3</v>
      </c>
      <c r="E217" t="s">
        <v>6476</v>
      </c>
      <c r="F217">
        <v>300</v>
      </c>
      <c r="G217">
        <v>0</v>
      </c>
      <c r="H217" t="s">
        <v>636</v>
      </c>
      <c r="I217" t="s">
        <v>6477</v>
      </c>
      <c r="J217" t="s">
        <v>3188</v>
      </c>
      <c r="K217" t="s">
        <v>637</v>
      </c>
      <c r="L217" t="s">
        <v>638</v>
      </c>
      <c r="M217" t="s">
        <v>6473</v>
      </c>
      <c r="N217" t="s">
        <v>637</v>
      </c>
      <c r="O217" t="s">
        <v>639</v>
      </c>
      <c r="P217" t="s">
        <v>5</v>
      </c>
      <c r="Q217" t="s">
        <v>640</v>
      </c>
      <c r="R217" t="s">
        <v>638</v>
      </c>
      <c r="S217" t="s">
        <v>6478</v>
      </c>
      <c r="T217" t="s">
        <v>6473</v>
      </c>
    </row>
    <row r="218" spans="1:20" x14ac:dyDescent="0.25">
      <c r="A218" t="s">
        <v>147</v>
      </c>
      <c r="B218" t="s">
        <v>148</v>
      </c>
      <c r="C218">
        <v>50</v>
      </c>
      <c r="D218">
        <v>6</v>
      </c>
      <c r="E218" t="s">
        <v>6476</v>
      </c>
      <c r="F218">
        <v>300</v>
      </c>
      <c r="G218">
        <v>0</v>
      </c>
      <c r="H218" t="s">
        <v>636</v>
      </c>
      <c r="I218" t="s">
        <v>6477</v>
      </c>
      <c r="J218" t="s">
        <v>3188</v>
      </c>
      <c r="K218" t="s">
        <v>637</v>
      </c>
      <c r="L218" t="s">
        <v>638</v>
      </c>
      <c r="M218" t="s">
        <v>6473</v>
      </c>
      <c r="N218" t="s">
        <v>637</v>
      </c>
      <c r="O218" t="s">
        <v>639</v>
      </c>
      <c r="P218" t="s">
        <v>5</v>
      </c>
      <c r="Q218" t="s">
        <v>640</v>
      </c>
      <c r="R218" t="s">
        <v>638</v>
      </c>
      <c r="S218" t="s">
        <v>6478</v>
      </c>
      <c r="T218" t="s">
        <v>6473</v>
      </c>
    </row>
    <row r="219" spans="1:20" x14ac:dyDescent="0.25">
      <c r="A219" t="s">
        <v>147</v>
      </c>
      <c r="B219" t="s">
        <v>148</v>
      </c>
      <c r="C219">
        <v>33.333333333333336</v>
      </c>
      <c r="D219">
        <v>3</v>
      </c>
      <c r="E219" t="s">
        <v>6479</v>
      </c>
      <c r="F219">
        <v>100</v>
      </c>
      <c r="G219">
        <v>0</v>
      </c>
      <c r="H219" t="s">
        <v>636</v>
      </c>
      <c r="I219" t="s">
        <v>6480</v>
      </c>
      <c r="J219" t="s">
        <v>682</v>
      </c>
      <c r="K219" t="s">
        <v>637</v>
      </c>
      <c r="L219" t="s">
        <v>638</v>
      </c>
      <c r="M219" t="s">
        <v>6481</v>
      </c>
      <c r="N219" t="s">
        <v>637</v>
      </c>
      <c r="O219" t="s">
        <v>643</v>
      </c>
      <c r="P219" t="s">
        <v>5</v>
      </c>
      <c r="Q219" t="s">
        <v>644</v>
      </c>
      <c r="R219" t="s">
        <v>6482</v>
      </c>
      <c r="S219" t="s">
        <v>6483</v>
      </c>
      <c r="T219" t="s">
        <v>6481</v>
      </c>
    </row>
    <row r="220" spans="1:20" x14ac:dyDescent="0.25">
      <c r="A220" t="s">
        <v>147</v>
      </c>
      <c r="B220" t="s">
        <v>148</v>
      </c>
      <c r="C220">
        <v>33.333333333333336</v>
      </c>
      <c r="D220">
        <v>3</v>
      </c>
      <c r="E220" t="s">
        <v>6484</v>
      </c>
      <c r="F220">
        <v>100</v>
      </c>
      <c r="G220">
        <v>0</v>
      </c>
      <c r="H220" t="s">
        <v>636</v>
      </c>
      <c r="I220" t="s">
        <v>6485</v>
      </c>
      <c r="J220" t="s">
        <v>658</v>
      </c>
      <c r="K220" t="s">
        <v>637</v>
      </c>
      <c r="L220" t="s">
        <v>638</v>
      </c>
      <c r="M220" t="s">
        <v>6481</v>
      </c>
      <c r="N220" t="s">
        <v>637</v>
      </c>
      <c r="O220" t="s">
        <v>639</v>
      </c>
      <c r="P220" t="s">
        <v>5</v>
      </c>
      <c r="Q220" t="s">
        <v>640</v>
      </c>
      <c r="R220" t="s">
        <v>6486</v>
      </c>
      <c r="S220" t="s">
        <v>6487</v>
      </c>
      <c r="T220" t="s">
        <v>6481</v>
      </c>
    </row>
    <row r="221" spans="1:20" x14ac:dyDescent="0.25">
      <c r="A221" t="s">
        <v>147</v>
      </c>
      <c r="B221" t="s">
        <v>148</v>
      </c>
      <c r="C221">
        <v>50</v>
      </c>
      <c r="D221">
        <v>6</v>
      </c>
      <c r="E221" t="s">
        <v>6488</v>
      </c>
      <c r="F221">
        <v>200</v>
      </c>
      <c r="G221">
        <v>0</v>
      </c>
      <c r="H221" t="s">
        <v>636</v>
      </c>
      <c r="I221" t="s">
        <v>6489</v>
      </c>
      <c r="J221" t="s">
        <v>3188</v>
      </c>
      <c r="K221" t="s">
        <v>637</v>
      </c>
      <c r="L221" t="s">
        <v>638</v>
      </c>
      <c r="M221" t="s">
        <v>6490</v>
      </c>
      <c r="N221" t="s">
        <v>637</v>
      </c>
      <c r="O221" t="s">
        <v>643</v>
      </c>
      <c r="P221" t="s">
        <v>5</v>
      </c>
      <c r="Q221" t="s">
        <v>644</v>
      </c>
      <c r="R221" t="s">
        <v>638</v>
      </c>
      <c r="S221" t="s">
        <v>6491</v>
      </c>
      <c r="T221" t="s">
        <v>6492</v>
      </c>
    </row>
    <row r="222" spans="1:20" x14ac:dyDescent="0.25">
      <c r="A222" t="s">
        <v>18</v>
      </c>
      <c r="B222" t="s">
        <v>19</v>
      </c>
      <c r="C222">
        <v>66.666666666666671</v>
      </c>
      <c r="D222">
        <v>3</v>
      </c>
      <c r="E222" t="s">
        <v>6493</v>
      </c>
      <c r="F222">
        <v>100</v>
      </c>
      <c r="G222">
        <v>0</v>
      </c>
      <c r="H222" t="s">
        <v>636</v>
      </c>
      <c r="I222" t="s">
        <v>6489</v>
      </c>
      <c r="J222" t="s">
        <v>3188</v>
      </c>
      <c r="K222" t="s">
        <v>637</v>
      </c>
      <c r="L222" t="s">
        <v>638</v>
      </c>
      <c r="M222" t="s">
        <v>6490</v>
      </c>
      <c r="N222" t="s">
        <v>637</v>
      </c>
      <c r="O222" t="s">
        <v>643</v>
      </c>
      <c r="P222" t="s">
        <v>5</v>
      </c>
      <c r="Q222" t="s">
        <v>644</v>
      </c>
      <c r="R222" t="s">
        <v>638</v>
      </c>
      <c r="S222" t="s">
        <v>6494</v>
      </c>
      <c r="T222" t="s">
        <v>6495</v>
      </c>
    </row>
    <row r="223" spans="1:20" x14ac:dyDescent="0.25">
      <c r="A223" t="s">
        <v>147</v>
      </c>
      <c r="B223" t="s">
        <v>148</v>
      </c>
      <c r="C223">
        <v>33.333333333333336</v>
      </c>
      <c r="D223">
        <v>3</v>
      </c>
      <c r="E223" t="s">
        <v>6496</v>
      </c>
      <c r="F223">
        <v>100</v>
      </c>
      <c r="G223">
        <v>0</v>
      </c>
      <c r="H223" t="s">
        <v>636</v>
      </c>
      <c r="I223" t="s">
        <v>6497</v>
      </c>
      <c r="J223" t="s">
        <v>648</v>
      </c>
      <c r="K223" t="s">
        <v>637</v>
      </c>
      <c r="L223" t="s">
        <v>638</v>
      </c>
      <c r="M223" t="s">
        <v>6495</v>
      </c>
      <c r="N223" t="s">
        <v>637</v>
      </c>
      <c r="O223" t="s">
        <v>643</v>
      </c>
      <c r="P223" t="s">
        <v>5</v>
      </c>
      <c r="Q223" t="s">
        <v>644</v>
      </c>
      <c r="R223" t="s">
        <v>6498</v>
      </c>
      <c r="S223" t="s">
        <v>6499</v>
      </c>
      <c r="T223" t="s">
        <v>6495</v>
      </c>
    </row>
    <row r="224" spans="1:20" x14ac:dyDescent="0.25">
      <c r="A224" t="s">
        <v>147</v>
      </c>
      <c r="B224" t="s">
        <v>148</v>
      </c>
      <c r="C224">
        <v>33.333333333333336</v>
      </c>
      <c r="D224">
        <v>3</v>
      </c>
      <c r="E224" t="s">
        <v>6500</v>
      </c>
      <c r="F224">
        <v>100</v>
      </c>
      <c r="G224">
        <v>0</v>
      </c>
      <c r="H224" t="s">
        <v>636</v>
      </c>
      <c r="I224" t="s">
        <v>6501</v>
      </c>
      <c r="J224" t="s">
        <v>648</v>
      </c>
      <c r="K224" t="s">
        <v>637</v>
      </c>
      <c r="L224" t="s">
        <v>638</v>
      </c>
      <c r="M224" t="s">
        <v>6502</v>
      </c>
      <c r="N224" t="s">
        <v>637</v>
      </c>
      <c r="O224" t="s">
        <v>639</v>
      </c>
      <c r="P224" t="s">
        <v>5</v>
      </c>
      <c r="Q224" t="s">
        <v>640</v>
      </c>
      <c r="R224" t="s">
        <v>638</v>
      </c>
      <c r="S224" t="s">
        <v>6503</v>
      </c>
      <c r="T224" t="s">
        <v>6502</v>
      </c>
    </row>
    <row r="225" spans="1:20" x14ac:dyDescent="0.25">
      <c r="A225" t="s">
        <v>18</v>
      </c>
      <c r="B225" t="s">
        <v>19</v>
      </c>
      <c r="C225">
        <v>66.666666666666671</v>
      </c>
      <c r="D225">
        <v>3</v>
      </c>
      <c r="E225" t="s">
        <v>6504</v>
      </c>
      <c r="F225">
        <v>100</v>
      </c>
      <c r="G225">
        <v>0</v>
      </c>
      <c r="H225" t="s">
        <v>636</v>
      </c>
      <c r="I225" t="s">
        <v>6505</v>
      </c>
      <c r="J225" t="s">
        <v>668</v>
      </c>
      <c r="K225" t="s">
        <v>637</v>
      </c>
      <c r="L225" t="s">
        <v>638</v>
      </c>
      <c r="M225" t="s">
        <v>6506</v>
      </c>
      <c r="N225" t="s">
        <v>637</v>
      </c>
      <c r="O225" t="s">
        <v>639</v>
      </c>
      <c r="P225" t="s">
        <v>5</v>
      </c>
      <c r="Q225" t="s">
        <v>640</v>
      </c>
      <c r="R225" t="s">
        <v>638</v>
      </c>
      <c r="S225" t="s">
        <v>6507</v>
      </c>
      <c r="T225" t="s">
        <v>6506</v>
      </c>
    </row>
    <row r="226" spans="1:20" x14ac:dyDescent="0.25">
      <c r="A226" t="s">
        <v>147</v>
      </c>
      <c r="B226" t="s">
        <v>148</v>
      </c>
      <c r="C226">
        <v>33.333333333333336</v>
      </c>
      <c r="D226">
        <v>3</v>
      </c>
      <c r="E226" t="s">
        <v>6508</v>
      </c>
      <c r="F226">
        <v>100</v>
      </c>
      <c r="G226">
        <v>0</v>
      </c>
      <c r="H226" t="s">
        <v>636</v>
      </c>
      <c r="I226" t="s">
        <v>6509</v>
      </c>
      <c r="J226" t="s">
        <v>667</v>
      </c>
      <c r="K226" t="s">
        <v>637</v>
      </c>
      <c r="L226" t="s">
        <v>638</v>
      </c>
      <c r="M226" t="s">
        <v>6510</v>
      </c>
      <c r="N226" t="s">
        <v>637</v>
      </c>
      <c r="O226" t="s">
        <v>639</v>
      </c>
      <c r="P226" t="s">
        <v>5</v>
      </c>
      <c r="Q226" t="s">
        <v>640</v>
      </c>
      <c r="R226" t="s">
        <v>638</v>
      </c>
      <c r="S226" t="s">
        <v>6511</v>
      </c>
      <c r="T226" t="s">
        <v>6512</v>
      </c>
    </row>
    <row r="227" spans="1:20" x14ac:dyDescent="0.25">
      <c r="A227" t="s">
        <v>147</v>
      </c>
      <c r="B227" t="s">
        <v>148</v>
      </c>
      <c r="C227">
        <v>33.333333333333336</v>
      </c>
      <c r="D227">
        <v>6</v>
      </c>
      <c r="E227" t="s">
        <v>6513</v>
      </c>
      <c r="F227">
        <v>200</v>
      </c>
      <c r="G227">
        <v>0</v>
      </c>
      <c r="H227" t="s">
        <v>636</v>
      </c>
      <c r="I227" t="s">
        <v>2038</v>
      </c>
      <c r="J227" t="s">
        <v>667</v>
      </c>
      <c r="K227" t="s">
        <v>637</v>
      </c>
      <c r="L227" t="s">
        <v>638</v>
      </c>
      <c r="M227" t="s">
        <v>6510</v>
      </c>
      <c r="N227" t="s">
        <v>637</v>
      </c>
      <c r="O227" t="s">
        <v>643</v>
      </c>
      <c r="P227" t="s">
        <v>5</v>
      </c>
      <c r="Q227" t="s">
        <v>644</v>
      </c>
      <c r="R227" t="s">
        <v>638</v>
      </c>
      <c r="S227" t="s">
        <v>6514</v>
      </c>
      <c r="T227" t="s">
        <v>6510</v>
      </c>
    </row>
    <row r="228" spans="1:20" x14ac:dyDescent="0.25">
      <c r="A228" t="s">
        <v>147</v>
      </c>
      <c r="B228" t="s">
        <v>148</v>
      </c>
      <c r="C228">
        <v>33.333333333333336</v>
      </c>
      <c r="D228">
        <v>3</v>
      </c>
      <c r="E228" t="s">
        <v>6515</v>
      </c>
      <c r="F228">
        <v>100</v>
      </c>
      <c r="G228">
        <v>0</v>
      </c>
      <c r="H228" t="s">
        <v>636</v>
      </c>
      <c r="I228" t="s">
        <v>6516</v>
      </c>
      <c r="J228" t="s">
        <v>650</v>
      </c>
      <c r="K228" t="s">
        <v>637</v>
      </c>
      <c r="L228" t="s">
        <v>638</v>
      </c>
      <c r="M228" t="s">
        <v>6517</v>
      </c>
      <c r="N228" t="s">
        <v>637</v>
      </c>
      <c r="O228" t="s">
        <v>656</v>
      </c>
      <c r="P228" t="s">
        <v>5</v>
      </c>
      <c r="Q228" t="s">
        <v>644</v>
      </c>
      <c r="R228" t="s">
        <v>638</v>
      </c>
      <c r="S228" t="s">
        <v>6518</v>
      </c>
      <c r="T228" t="s">
        <v>6517</v>
      </c>
    </row>
    <row r="229" spans="1:20" x14ac:dyDescent="0.25">
      <c r="A229" t="s">
        <v>147</v>
      </c>
      <c r="B229" t="s">
        <v>148</v>
      </c>
      <c r="C229">
        <v>33.333333333333336</v>
      </c>
      <c r="D229">
        <v>3</v>
      </c>
      <c r="E229" t="s">
        <v>6519</v>
      </c>
      <c r="F229">
        <v>100</v>
      </c>
      <c r="G229">
        <v>0</v>
      </c>
      <c r="H229" t="s">
        <v>636</v>
      </c>
      <c r="I229" t="s">
        <v>6520</v>
      </c>
      <c r="J229" t="s">
        <v>648</v>
      </c>
      <c r="K229" t="s">
        <v>637</v>
      </c>
      <c r="L229" t="s">
        <v>638</v>
      </c>
      <c r="M229" t="s">
        <v>6521</v>
      </c>
      <c r="N229" t="s">
        <v>637</v>
      </c>
      <c r="O229" t="s">
        <v>643</v>
      </c>
      <c r="P229" t="s">
        <v>5</v>
      </c>
      <c r="Q229" t="s">
        <v>644</v>
      </c>
      <c r="R229" t="s">
        <v>638</v>
      </c>
      <c r="S229" t="s">
        <v>6522</v>
      </c>
      <c r="T229" t="s">
        <v>6521</v>
      </c>
    </row>
    <row r="230" spans="1:20" x14ac:dyDescent="0.25">
      <c r="A230" t="s">
        <v>147</v>
      </c>
      <c r="B230" t="s">
        <v>148</v>
      </c>
      <c r="C230">
        <v>33.333333333333336</v>
      </c>
      <c r="D230">
        <v>3</v>
      </c>
      <c r="E230" t="s">
        <v>6523</v>
      </c>
      <c r="F230">
        <v>100</v>
      </c>
      <c r="G230">
        <v>0</v>
      </c>
      <c r="H230" t="s">
        <v>636</v>
      </c>
      <c r="I230" t="s">
        <v>6524</v>
      </c>
      <c r="J230" t="s">
        <v>700</v>
      </c>
      <c r="K230" t="s">
        <v>637</v>
      </c>
      <c r="L230" t="s">
        <v>638</v>
      </c>
      <c r="M230" t="s">
        <v>6521</v>
      </c>
      <c r="N230" t="s">
        <v>637</v>
      </c>
      <c r="O230" t="s">
        <v>643</v>
      </c>
      <c r="P230" t="s">
        <v>5</v>
      </c>
      <c r="Q230" t="s">
        <v>644</v>
      </c>
      <c r="R230" t="s">
        <v>638</v>
      </c>
      <c r="S230" t="s">
        <v>6525</v>
      </c>
      <c r="T230" t="s">
        <v>6521</v>
      </c>
    </row>
    <row r="231" spans="1:20" x14ac:dyDescent="0.25">
      <c r="A231" t="s">
        <v>147</v>
      </c>
      <c r="B231" t="s">
        <v>148</v>
      </c>
      <c r="C231">
        <v>33.333333333333336</v>
      </c>
      <c r="D231">
        <v>3</v>
      </c>
      <c r="E231" t="s">
        <v>6526</v>
      </c>
      <c r="F231">
        <v>100</v>
      </c>
      <c r="G231">
        <v>0</v>
      </c>
      <c r="H231" t="s">
        <v>636</v>
      </c>
      <c r="I231" t="s">
        <v>6527</v>
      </c>
      <c r="J231" t="s">
        <v>1987</v>
      </c>
      <c r="K231" t="s">
        <v>637</v>
      </c>
      <c r="L231" t="s">
        <v>638</v>
      </c>
      <c r="M231" t="s">
        <v>6521</v>
      </c>
      <c r="N231" t="s">
        <v>637</v>
      </c>
      <c r="O231" t="s">
        <v>643</v>
      </c>
      <c r="P231" t="s">
        <v>5</v>
      </c>
      <c r="Q231" t="s">
        <v>644</v>
      </c>
      <c r="R231" t="s">
        <v>638</v>
      </c>
      <c r="S231" t="s">
        <v>6528</v>
      </c>
      <c r="T231" t="s">
        <v>6521</v>
      </c>
    </row>
    <row r="232" spans="1:20" x14ac:dyDescent="0.25">
      <c r="A232" t="s">
        <v>147</v>
      </c>
      <c r="B232" t="s">
        <v>148</v>
      </c>
      <c r="C232">
        <v>33.333333333333336</v>
      </c>
      <c r="D232">
        <v>3</v>
      </c>
      <c r="E232" t="s">
        <v>6529</v>
      </c>
      <c r="F232">
        <v>100</v>
      </c>
      <c r="G232">
        <v>0</v>
      </c>
      <c r="H232" t="s">
        <v>636</v>
      </c>
      <c r="I232" t="s">
        <v>6530</v>
      </c>
      <c r="J232" t="s">
        <v>2240</v>
      </c>
      <c r="K232" t="s">
        <v>637</v>
      </c>
      <c r="L232" t="s">
        <v>638</v>
      </c>
      <c r="M232" t="s">
        <v>6531</v>
      </c>
      <c r="N232" t="s">
        <v>637</v>
      </c>
      <c r="O232" t="s">
        <v>639</v>
      </c>
      <c r="P232" t="s">
        <v>5</v>
      </c>
      <c r="Q232" t="s">
        <v>640</v>
      </c>
      <c r="R232" t="s">
        <v>638</v>
      </c>
      <c r="S232" t="s">
        <v>6532</v>
      </c>
      <c r="T232" t="s">
        <v>6531</v>
      </c>
    </row>
    <row r="233" spans="1:20" x14ac:dyDescent="0.25">
      <c r="A233" t="s">
        <v>147</v>
      </c>
      <c r="B233" t="s">
        <v>148</v>
      </c>
      <c r="C233">
        <v>33.333333333333336</v>
      </c>
      <c r="D233">
        <v>3</v>
      </c>
      <c r="E233" t="s">
        <v>6533</v>
      </c>
      <c r="F233">
        <v>110</v>
      </c>
      <c r="G233">
        <v>10</v>
      </c>
      <c r="H233" t="s">
        <v>636</v>
      </c>
      <c r="I233" t="s">
        <v>6534</v>
      </c>
      <c r="J233" t="s">
        <v>675</v>
      </c>
      <c r="K233" t="s">
        <v>637</v>
      </c>
      <c r="L233" t="s">
        <v>638</v>
      </c>
      <c r="M233" t="s">
        <v>6535</v>
      </c>
      <c r="N233" t="s">
        <v>637</v>
      </c>
      <c r="O233" t="s">
        <v>639</v>
      </c>
      <c r="P233" t="s">
        <v>5</v>
      </c>
      <c r="Q233" t="s">
        <v>640</v>
      </c>
      <c r="R233" t="s">
        <v>638</v>
      </c>
      <c r="S233" t="s">
        <v>6536</v>
      </c>
      <c r="T233" t="s">
        <v>6535</v>
      </c>
    </row>
    <row r="234" spans="1:20" x14ac:dyDescent="0.25">
      <c r="A234" t="s">
        <v>147</v>
      </c>
      <c r="B234" t="s">
        <v>148</v>
      </c>
      <c r="C234">
        <v>33.333333333333336</v>
      </c>
      <c r="D234">
        <v>3</v>
      </c>
      <c r="E234" t="s">
        <v>6537</v>
      </c>
      <c r="F234">
        <v>100</v>
      </c>
      <c r="G234">
        <v>0</v>
      </c>
      <c r="H234" t="s">
        <v>636</v>
      </c>
      <c r="I234" t="s">
        <v>6538</v>
      </c>
      <c r="J234" t="s">
        <v>2395</v>
      </c>
      <c r="K234" t="s">
        <v>637</v>
      </c>
      <c r="L234" t="s">
        <v>638</v>
      </c>
      <c r="M234" t="s">
        <v>6531</v>
      </c>
      <c r="N234" t="s">
        <v>637</v>
      </c>
      <c r="O234" t="s">
        <v>643</v>
      </c>
      <c r="P234" t="s">
        <v>5</v>
      </c>
      <c r="Q234" t="s">
        <v>644</v>
      </c>
      <c r="R234" t="s">
        <v>6539</v>
      </c>
      <c r="S234" t="s">
        <v>6540</v>
      </c>
      <c r="T234" t="s">
        <v>6535</v>
      </c>
    </row>
    <row r="235" spans="1:20" x14ac:dyDescent="0.25">
      <c r="A235" t="s">
        <v>147</v>
      </c>
      <c r="B235" t="s">
        <v>148</v>
      </c>
      <c r="C235">
        <v>33.333333333333336</v>
      </c>
      <c r="D235">
        <v>3</v>
      </c>
      <c r="E235" t="s">
        <v>6541</v>
      </c>
      <c r="F235">
        <v>100</v>
      </c>
      <c r="G235">
        <v>0</v>
      </c>
      <c r="H235" t="s">
        <v>636</v>
      </c>
      <c r="I235" t="s">
        <v>6542</v>
      </c>
      <c r="J235" t="s">
        <v>2061</v>
      </c>
      <c r="K235" t="s">
        <v>637</v>
      </c>
      <c r="L235" t="s">
        <v>638</v>
      </c>
      <c r="M235" t="s">
        <v>6543</v>
      </c>
      <c r="N235" t="s">
        <v>637</v>
      </c>
      <c r="O235" t="s">
        <v>639</v>
      </c>
      <c r="P235" t="s">
        <v>5</v>
      </c>
      <c r="Q235" t="s">
        <v>640</v>
      </c>
      <c r="R235" t="s">
        <v>638</v>
      </c>
      <c r="S235" t="s">
        <v>6544</v>
      </c>
      <c r="T235" t="s">
        <v>6543</v>
      </c>
    </row>
    <row r="236" spans="1:20" x14ac:dyDescent="0.25">
      <c r="A236" t="s">
        <v>147</v>
      </c>
      <c r="B236" t="s">
        <v>148</v>
      </c>
      <c r="C236">
        <v>33.333333333333336</v>
      </c>
      <c r="D236">
        <v>3</v>
      </c>
      <c r="E236" t="s">
        <v>6545</v>
      </c>
      <c r="F236">
        <v>100</v>
      </c>
      <c r="G236">
        <v>0</v>
      </c>
      <c r="H236" t="s">
        <v>636</v>
      </c>
      <c r="I236" t="s">
        <v>6546</v>
      </c>
      <c r="J236" t="s">
        <v>648</v>
      </c>
      <c r="K236" t="s">
        <v>637</v>
      </c>
      <c r="L236" t="s">
        <v>638</v>
      </c>
      <c r="M236" t="s">
        <v>6543</v>
      </c>
      <c r="N236" t="s">
        <v>637</v>
      </c>
      <c r="O236" t="s">
        <v>639</v>
      </c>
      <c r="P236" t="s">
        <v>5</v>
      </c>
      <c r="Q236" t="s">
        <v>640</v>
      </c>
      <c r="R236" t="s">
        <v>638</v>
      </c>
      <c r="S236" t="s">
        <v>6547</v>
      </c>
      <c r="T236" t="s">
        <v>6543</v>
      </c>
    </row>
    <row r="237" spans="1:20" x14ac:dyDescent="0.25">
      <c r="A237" t="s">
        <v>147</v>
      </c>
      <c r="B237" t="s">
        <v>148</v>
      </c>
      <c r="C237">
        <v>33.333333333333336</v>
      </c>
      <c r="D237">
        <v>3</v>
      </c>
      <c r="E237" t="s">
        <v>6548</v>
      </c>
      <c r="F237">
        <v>100</v>
      </c>
      <c r="G237">
        <v>0</v>
      </c>
      <c r="H237" t="s">
        <v>636</v>
      </c>
      <c r="I237" t="s">
        <v>6549</v>
      </c>
      <c r="J237" t="s">
        <v>668</v>
      </c>
      <c r="K237" t="s">
        <v>637</v>
      </c>
      <c r="L237" t="s">
        <v>638</v>
      </c>
      <c r="M237" t="s">
        <v>6543</v>
      </c>
      <c r="N237" t="s">
        <v>637</v>
      </c>
      <c r="O237" t="s">
        <v>643</v>
      </c>
      <c r="P237" t="s">
        <v>5</v>
      </c>
      <c r="Q237" t="s">
        <v>644</v>
      </c>
      <c r="R237" t="s">
        <v>638</v>
      </c>
      <c r="S237" t="s">
        <v>6550</v>
      </c>
      <c r="T237" t="s">
        <v>6543</v>
      </c>
    </row>
    <row r="238" spans="1:20" x14ac:dyDescent="0.25">
      <c r="A238" t="s">
        <v>147</v>
      </c>
      <c r="B238" t="s">
        <v>148</v>
      </c>
      <c r="C238">
        <v>33.333333333333336</v>
      </c>
      <c r="D238">
        <v>3</v>
      </c>
      <c r="E238" t="s">
        <v>6551</v>
      </c>
      <c r="F238">
        <v>100</v>
      </c>
      <c r="G238">
        <v>0</v>
      </c>
      <c r="H238" t="s">
        <v>636</v>
      </c>
      <c r="I238" t="s">
        <v>6552</v>
      </c>
      <c r="J238" t="s">
        <v>642</v>
      </c>
      <c r="K238" t="s">
        <v>637</v>
      </c>
      <c r="L238" t="s">
        <v>638</v>
      </c>
      <c r="M238" t="s">
        <v>6543</v>
      </c>
      <c r="N238" t="s">
        <v>637</v>
      </c>
      <c r="O238" t="s">
        <v>639</v>
      </c>
      <c r="P238" t="s">
        <v>5</v>
      </c>
      <c r="Q238" t="s">
        <v>640</v>
      </c>
      <c r="R238" t="s">
        <v>638</v>
      </c>
      <c r="S238" t="s">
        <v>6553</v>
      </c>
      <c r="T238" t="s">
        <v>6543</v>
      </c>
    </row>
    <row r="239" spans="1:20" x14ac:dyDescent="0.25">
      <c r="A239" t="s">
        <v>147</v>
      </c>
      <c r="B239" t="s">
        <v>148</v>
      </c>
      <c r="C239">
        <v>33.333333333333336</v>
      </c>
      <c r="D239">
        <v>3</v>
      </c>
      <c r="E239" t="s">
        <v>6554</v>
      </c>
      <c r="F239">
        <v>100</v>
      </c>
      <c r="G239">
        <v>0</v>
      </c>
      <c r="H239" t="s">
        <v>636</v>
      </c>
      <c r="I239" t="s">
        <v>4974</v>
      </c>
      <c r="J239" t="s">
        <v>648</v>
      </c>
      <c r="K239" t="s">
        <v>637</v>
      </c>
      <c r="L239" t="s">
        <v>638</v>
      </c>
      <c r="M239" t="s">
        <v>6555</v>
      </c>
      <c r="N239" t="s">
        <v>637</v>
      </c>
      <c r="O239" t="s">
        <v>643</v>
      </c>
      <c r="P239" t="s">
        <v>5</v>
      </c>
      <c r="Q239" t="s">
        <v>644</v>
      </c>
      <c r="R239" t="s">
        <v>638</v>
      </c>
      <c r="S239" t="s">
        <v>6556</v>
      </c>
      <c r="T239" t="s">
        <v>6557</v>
      </c>
    </row>
    <row r="240" spans="1:20" x14ac:dyDescent="0.25">
      <c r="A240" t="s">
        <v>147</v>
      </c>
      <c r="B240" t="s">
        <v>148</v>
      </c>
      <c r="C240">
        <v>33.333333333333336</v>
      </c>
      <c r="D240">
        <v>3</v>
      </c>
      <c r="E240" t="s">
        <v>6558</v>
      </c>
      <c r="F240">
        <v>100</v>
      </c>
      <c r="G240">
        <v>0</v>
      </c>
      <c r="H240" t="s">
        <v>636</v>
      </c>
      <c r="I240" t="s">
        <v>6559</v>
      </c>
      <c r="J240" t="s">
        <v>649</v>
      </c>
      <c r="K240" t="s">
        <v>637</v>
      </c>
      <c r="L240" t="s">
        <v>638</v>
      </c>
      <c r="M240" t="s">
        <v>6557</v>
      </c>
      <c r="N240" t="s">
        <v>637</v>
      </c>
      <c r="O240" t="s">
        <v>654</v>
      </c>
      <c r="P240" t="s">
        <v>5</v>
      </c>
      <c r="Q240" t="s">
        <v>640</v>
      </c>
      <c r="R240" t="s">
        <v>6560</v>
      </c>
      <c r="S240" t="s">
        <v>6561</v>
      </c>
      <c r="T240" t="s">
        <v>6557</v>
      </c>
    </row>
    <row r="241" spans="1:20" x14ac:dyDescent="0.25">
      <c r="A241" t="s">
        <v>147</v>
      </c>
      <c r="B241" t="s">
        <v>148</v>
      </c>
      <c r="C241">
        <v>33.333333333333336</v>
      </c>
      <c r="D241">
        <v>6</v>
      </c>
      <c r="E241" t="s">
        <v>6562</v>
      </c>
      <c r="F241">
        <v>200</v>
      </c>
      <c r="G241">
        <v>0</v>
      </c>
      <c r="H241" t="s">
        <v>636</v>
      </c>
      <c r="I241" t="s">
        <v>5851</v>
      </c>
      <c r="J241" t="s">
        <v>662</v>
      </c>
      <c r="K241" t="s">
        <v>637</v>
      </c>
      <c r="L241" t="s">
        <v>638</v>
      </c>
      <c r="M241" t="s">
        <v>6563</v>
      </c>
      <c r="N241" t="s">
        <v>637</v>
      </c>
      <c r="O241" t="s">
        <v>639</v>
      </c>
      <c r="P241" t="s">
        <v>5</v>
      </c>
      <c r="Q241" t="s">
        <v>640</v>
      </c>
      <c r="R241" t="s">
        <v>638</v>
      </c>
      <c r="S241" t="s">
        <v>6564</v>
      </c>
      <c r="T241" t="s">
        <v>6563</v>
      </c>
    </row>
    <row r="242" spans="1:20" x14ac:dyDescent="0.25">
      <c r="A242" t="s">
        <v>22</v>
      </c>
      <c r="B242" t="s">
        <v>213</v>
      </c>
      <c r="C242">
        <v>76</v>
      </c>
      <c r="D242">
        <v>1</v>
      </c>
      <c r="E242" t="s">
        <v>6565</v>
      </c>
      <c r="F242">
        <v>173</v>
      </c>
      <c r="G242">
        <v>7</v>
      </c>
      <c r="H242" t="s">
        <v>663</v>
      </c>
      <c r="I242" t="s">
        <v>6566</v>
      </c>
      <c r="J242" t="s">
        <v>6567</v>
      </c>
      <c r="K242" t="s">
        <v>767</v>
      </c>
      <c r="L242" t="s">
        <v>6568</v>
      </c>
      <c r="M242" t="s">
        <v>6569</v>
      </c>
      <c r="N242" t="s">
        <v>637</v>
      </c>
      <c r="O242" t="s">
        <v>664</v>
      </c>
      <c r="P242" t="s">
        <v>23</v>
      </c>
      <c r="Q242" t="s">
        <v>665</v>
      </c>
      <c r="R242" t="s">
        <v>638</v>
      </c>
      <c r="S242" t="s">
        <v>6570</v>
      </c>
      <c r="T242" t="s">
        <v>6569</v>
      </c>
    </row>
    <row r="243" spans="1:20" x14ac:dyDescent="0.25">
      <c r="A243" t="s">
        <v>101</v>
      </c>
      <c r="B243" t="s">
        <v>3820</v>
      </c>
      <c r="C243">
        <v>90</v>
      </c>
      <c r="D243">
        <v>1</v>
      </c>
      <c r="E243" t="s">
        <v>6565</v>
      </c>
      <c r="F243">
        <v>173</v>
      </c>
      <c r="G243">
        <v>7</v>
      </c>
      <c r="H243" t="s">
        <v>663</v>
      </c>
      <c r="I243" t="s">
        <v>6566</v>
      </c>
      <c r="J243" t="s">
        <v>6567</v>
      </c>
      <c r="K243" t="s">
        <v>767</v>
      </c>
      <c r="L243" t="s">
        <v>6568</v>
      </c>
      <c r="M243" t="s">
        <v>6569</v>
      </c>
      <c r="N243" t="s">
        <v>637</v>
      </c>
      <c r="O243" t="s">
        <v>664</v>
      </c>
      <c r="P243" t="s">
        <v>23</v>
      </c>
      <c r="Q243" t="s">
        <v>665</v>
      </c>
      <c r="R243" t="s">
        <v>638</v>
      </c>
      <c r="S243" t="s">
        <v>6570</v>
      </c>
      <c r="T243" t="s">
        <v>6569</v>
      </c>
    </row>
    <row r="244" spans="1:20" x14ac:dyDescent="0.25">
      <c r="A244" t="s">
        <v>516</v>
      </c>
      <c r="B244" t="s">
        <v>120</v>
      </c>
      <c r="C244">
        <v>75</v>
      </c>
      <c r="D244">
        <v>1</v>
      </c>
      <c r="E244" t="s">
        <v>6571</v>
      </c>
      <c r="F244">
        <v>142</v>
      </c>
      <c r="G244">
        <v>67</v>
      </c>
      <c r="H244" t="s">
        <v>645</v>
      </c>
      <c r="I244" t="s">
        <v>753</v>
      </c>
      <c r="J244" t="s">
        <v>6572</v>
      </c>
      <c r="K244" t="s">
        <v>6573</v>
      </c>
      <c r="L244" t="s">
        <v>2664</v>
      </c>
      <c r="M244" t="s">
        <v>6448</v>
      </c>
      <c r="N244" t="s">
        <v>637</v>
      </c>
      <c r="O244" t="s">
        <v>646</v>
      </c>
      <c r="P244" t="s">
        <v>26</v>
      </c>
      <c r="Q244" t="s">
        <v>647</v>
      </c>
      <c r="R244" t="s">
        <v>638</v>
      </c>
      <c r="S244" t="s">
        <v>6574</v>
      </c>
      <c r="T244" t="s">
        <v>6575</v>
      </c>
    </row>
    <row r="245" spans="1:20" x14ac:dyDescent="0.25">
      <c r="A245" t="s">
        <v>22</v>
      </c>
      <c r="B245" t="s">
        <v>27</v>
      </c>
      <c r="C245">
        <v>80</v>
      </c>
      <c r="D245">
        <v>1</v>
      </c>
      <c r="E245" t="s">
        <v>6576</v>
      </c>
      <c r="F245">
        <v>80</v>
      </c>
      <c r="G245">
        <v>0</v>
      </c>
      <c r="H245" t="s">
        <v>645</v>
      </c>
      <c r="I245" t="s">
        <v>6577</v>
      </c>
      <c r="J245" t="s">
        <v>6578</v>
      </c>
      <c r="K245" t="s">
        <v>763</v>
      </c>
      <c r="L245" t="s">
        <v>5807</v>
      </c>
      <c r="M245" t="s">
        <v>6579</v>
      </c>
      <c r="N245" t="s">
        <v>637</v>
      </c>
      <c r="O245" t="s">
        <v>646</v>
      </c>
      <c r="P245" t="s">
        <v>26</v>
      </c>
      <c r="Q245" t="s">
        <v>647</v>
      </c>
      <c r="R245" t="s">
        <v>638</v>
      </c>
      <c r="S245" t="s">
        <v>6580</v>
      </c>
      <c r="T245" t="s">
        <v>6579</v>
      </c>
    </row>
    <row r="246" spans="1:20" x14ac:dyDescent="0.25">
      <c r="A246" t="s">
        <v>147</v>
      </c>
      <c r="B246" t="s">
        <v>148</v>
      </c>
      <c r="C246">
        <v>50</v>
      </c>
      <c r="D246">
        <v>6</v>
      </c>
      <c r="E246" t="s">
        <v>6581</v>
      </c>
      <c r="F246">
        <v>200</v>
      </c>
      <c r="G246">
        <v>0</v>
      </c>
      <c r="H246" t="s">
        <v>636</v>
      </c>
      <c r="I246" t="s">
        <v>6582</v>
      </c>
      <c r="J246" t="s">
        <v>2441</v>
      </c>
      <c r="K246" t="s">
        <v>637</v>
      </c>
      <c r="L246" t="s">
        <v>638</v>
      </c>
      <c r="M246" t="s">
        <v>6583</v>
      </c>
      <c r="N246" t="s">
        <v>637</v>
      </c>
      <c r="O246" t="s">
        <v>639</v>
      </c>
      <c r="P246" t="s">
        <v>5</v>
      </c>
      <c r="Q246" t="s">
        <v>640</v>
      </c>
      <c r="R246" t="s">
        <v>638</v>
      </c>
      <c r="S246" t="s">
        <v>6584</v>
      </c>
      <c r="T246" t="s">
        <v>6583</v>
      </c>
    </row>
    <row r="247" spans="1:20" x14ac:dyDescent="0.25">
      <c r="A247" t="s">
        <v>239</v>
      </c>
      <c r="B247" t="s">
        <v>245</v>
      </c>
      <c r="C247">
        <v>159</v>
      </c>
      <c r="D247">
        <v>1</v>
      </c>
      <c r="E247" t="s">
        <v>6585</v>
      </c>
      <c r="F247">
        <v>129</v>
      </c>
      <c r="G247">
        <v>0</v>
      </c>
      <c r="H247" t="s">
        <v>636</v>
      </c>
      <c r="I247" t="s">
        <v>6586</v>
      </c>
      <c r="J247" t="s">
        <v>2240</v>
      </c>
      <c r="K247" t="s">
        <v>637</v>
      </c>
      <c r="L247" t="s">
        <v>638</v>
      </c>
      <c r="M247" t="s">
        <v>6587</v>
      </c>
      <c r="N247" t="s">
        <v>637</v>
      </c>
      <c r="O247" t="s">
        <v>639</v>
      </c>
      <c r="P247" t="s">
        <v>5</v>
      </c>
      <c r="Q247" t="s">
        <v>640</v>
      </c>
      <c r="R247" t="s">
        <v>638</v>
      </c>
      <c r="S247" t="s">
        <v>6588</v>
      </c>
      <c r="T247" t="s">
        <v>6587</v>
      </c>
    </row>
    <row r="248" spans="1:20" x14ac:dyDescent="0.25">
      <c r="A248" t="s">
        <v>516</v>
      </c>
      <c r="B248" t="s">
        <v>120</v>
      </c>
      <c r="C248">
        <v>75</v>
      </c>
      <c r="D248">
        <v>1</v>
      </c>
      <c r="E248" t="s">
        <v>6589</v>
      </c>
      <c r="F248">
        <v>112</v>
      </c>
      <c r="G248">
        <v>37</v>
      </c>
      <c r="H248" t="s">
        <v>645</v>
      </c>
      <c r="I248" t="s">
        <v>6590</v>
      </c>
      <c r="J248" t="s">
        <v>6591</v>
      </c>
      <c r="K248" t="s">
        <v>4636</v>
      </c>
      <c r="L248" t="s">
        <v>660</v>
      </c>
      <c r="M248" t="s">
        <v>6592</v>
      </c>
      <c r="N248" t="s">
        <v>637</v>
      </c>
      <c r="O248" t="s">
        <v>646</v>
      </c>
      <c r="P248" t="s">
        <v>26</v>
      </c>
      <c r="Q248" t="s">
        <v>647</v>
      </c>
      <c r="R248" t="s">
        <v>638</v>
      </c>
      <c r="S248" t="s">
        <v>6593</v>
      </c>
      <c r="T248" t="s">
        <v>6592</v>
      </c>
    </row>
    <row r="249" spans="1:20" x14ac:dyDescent="0.25">
      <c r="A249" t="s">
        <v>22</v>
      </c>
      <c r="B249" t="s">
        <v>27</v>
      </c>
      <c r="C249">
        <v>69.900000000000006</v>
      </c>
      <c r="D249">
        <v>10</v>
      </c>
      <c r="E249" t="s">
        <v>6594</v>
      </c>
      <c r="F249">
        <v>839</v>
      </c>
      <c r="G249">
        <v>39</v>
      </c>
      <c r="H249" t="s">
        <v>645</v>
      </c>
      <c r="I249" t="s">
        <v>5649</v>
      </c>
      <c r="J249" t="s">
        <v>6595</v>
      </c>
      <c r="K249" t="s">
        <v>6596</v>
      </c>
      <c r="L249" t="s">
        <v>788</v>
      </c>
      <c r="M249" t="s">
        <v>6597</v>
      </c>
      <c r="N249" t="s">
        <v>637</v>
      </c>
      <c r="O249" t="s">
        <v>646</v>
      </c>
      <c r="P249" t="s">
        <v>26</v>
      </c>
      <c r="Q249" t="s">
        <v>647</v>
      </c>
      <c r="R249" t="s">
        <v>638</v>
      </c>
      <c r="S249" t="s">
        <v>6598</v>
      </c>
      <c r="T249" t="s">
        <v>6597</v>
      </c>
    </row>
    <row r="250" spans="1:20" x14ac:dyDescent="0.25">
      <c r="A250" t="s">
        <v>22</v>
      </c>
      <c r="B250" t="s">
        <v>27</v>
      </c>
      <c r="C250">
        <v>80</v>
      </c>
      <c r="D250">
        <v>2</v>
      </c>
      <c r="E250" t="s">
        <v>6599</v>
      </c>
      <c r="F250">
        <v>160</v>
      </c>
      <c r="G250">
        <v>0</v>
      </c>
      <c r="H250" t="s">
        <v>645</v>
      </c>
      <c r="I250" t="s">
        <v>750</v>
      </c>
      <c r="J250" t="s">
        <v>6600</v>
      </c>
      <c r="K250" t="s">
        <v>785</v>
      </c>
      <c r="L250" t="s">
        <v>5613</v>
      </c>
      <c r="M250" t="s">
        <v>6417</v>
      </c>
      <c r="N250" t="s">
        <v>637</v>
      </c>
      <c r="O250" t="s">
        <v>646</v>
      </c>
      <c r="P250" t="s">
        <v>26</v>
      </c>
      <c r="Q250" t="s">
        <v>647</v>
      </c>
      <c r="R250" t="s">
        <v>638</v>
      </c>
      <c r="S250" t="s">
        <v>6601</v>
      </c>
      <c r="T250" t="s">
        <v>6602</v>
      </c>
    </row>
    <row r="251" spans="1:20" x14ac:dyDescent="0.25">
      <c r="A251" t="s">
        <v>22</v>
      </c>
      <c r="B251" t="s">
        <v>27</v>
      </c>
      <c r="C251">
        <v>116</v>
      </c>
      <c r="D251">
        <v>1</v>
      </c>
      <c r="E251" t="s">
        <v>6603</v>
      </c>
      <c r="F251">
        <v>418</v>
      </c>
      <c r="G251">
        <v>0</v>
      </c>
      <c r="H251" t="s">
        <v>645</v>
      </c>
      <c r="I251" t="s">
        <v>739</v>
      </c>
      <c r="J251" t="s">
        <v>6604</v>
      </c>
      <c r="K251" t="s">
        <v>6605</v>
      </c>
      <c r="L251" t="s">
        <v>740</v>
      </c>
      <c r="M251" t="s">
        <v>6606</v>
      </c>
      <c r="N251" t="s">
        <v>637</v>
      </c>
      <c r="O251" t="s">
        <v>646</v>
      </c>
      <c r="P251" t="s">
        <v>26</v>
      </c>
      <c r="Q251" t="s">
        <v>647</v>
      </c>
      <c r="R251" t="s">
        <v>638</v>
      </c>
      <c r="S251" t="s">
        <v>6607</v>
      </c>
      <c r="T251" t="s">
        <v>6606</v>
      </c>
    </row>
    <row r="252" spans="1:20" x14ac:dyDescent="0.25">
      <c r="A252" t="s">
        <v>239</v>
      </c>
      <c r="B252" t="s">
        <v>245</v>
      </c>
      <c r="C252">
        <v>163</v>
      </c>
      <c r="D252">
        <v>1</v>
      </c>
      <c r="E252" t="s">
        <v>6603</v>
      </c>
      <c r="F252">
        <v>418</v>
      </c>
      <c r="G252">
        <v>0</v>
      </c>
      <c r="H252" t="s">
        <v>645</v>
      </c>
      <c r="I252" t="s">
        <v>739</v>
      </c>
      <c r="J252" t="s">
        <v>6604</v>
      </c>
      <c r="K252" t="s">
        <v>6605</v>
      </c>
      <c r="L252" t="s">
        <v>740</v>
      </c>
      <c r="M252" t="s">
        <v>6606</v>
      </c>
      <c r="N252" t="s">
        <v>637</v>
      </c>
      <c r="O252" t="s">
        <v>646</v>
      </c>
      <c r="P252" t="s">
        <v>26</v>
      </c>
      <c r="Q252" t="s">
        <v>647</v>
      </c>
      <c r="R252" t="s">
        <v>638</v>
      </c>
      <c r="S252" t="s">
        <v>6607</v>
      </c>
      <c r="T252" t="s">
        <v>6606</v>
      </c>
    </row>
    <row r="253" spans="1:20" x14ac:dyDescent="0.25">
      <c r="A253" t="s">
        <v>147</v>
      </c>
      <c r="B253" t="s">
        <v>148</v>
      </c>
      <c r="C253">
        <v>33.333333333333336</v>
      </c>
      <c r="D253">
        <v>3</v>
      </c>
      <c r="E253" t="s">
        <v>6603</v>
      </c>
      <c r="F253">
        <v>418</v>
      </c>
      <c r="G253">
        <v>0</v>
      </c>
      <c r="H253" t="s">
        <v>645</v>
      </c>
      <c r="I253" t="s">
        <v>739</v>
      </c>
      <c r="J253" t="s">
        <v>6604</v>
      </c>
      <c r="K253" t="s">
        <v>6605</v>
      </c>
      <c r="L253" t="s">
        <v>740</v>
      </c>
      <c r="M253" t="s">
        <v>6606</v>
      </c>
      <c r="N253" t="s">
        <v>637</v>
      </c>
      <c r="O253" t="s">
        <v>646</v>
      </c>
      <c r="P253" t="s">
        <v>26</v>
      </c>
      <c r="Q253" t="s">
        <v>647</v>
      </c>
      <c r="R253" t="s">
        <v>638</v>
      </c>
      <c r="S253" t="s">
        <v>6607</v>
      </c>
      <c r="T253" t="s">
        <v>6606</v>
      </c>
    </row>
    <row r="254" spans="1:20" x14ac:dyDescent="0.25">
      <c r="A254" t="s">
        <v>516</v>
      </c>
      <c r="B254" t="s">
        <v>120</v>
      </c>
      <c r="C254">
        <v>75</v>
      </c>
      <c r="D254">
        <v>1</v>
      </c>
      <c r="E254" t="s">
        <v>6608</v>
      </c>
      <c r="F254">
        <v>112</v>
      </c>
      <c r="G254">
        <v>37</v>
      </c>
      <c r="H254" t="s">
        <v>645</v>
      </c>
      <c r="I254" t="s">
        <v>6609</v>
      </c>
      <c r="J254" t="s">
        <v>6610</v>
      </c>
      <c r="K254" t="s">
        <v>6611</v>
      </c>
      <c r="L254" t="s">
        <v>3851</v>
      </c>
      <c r="M254" t="s">
        <v>6612</v>
      </c>
      <c r="N254" t="s">
        <v>637</v>
      </c>
      <c r="O254" t="s">
        <v>646</v>
      </c>
      <c r="P254" t="s">
        <v>26</v>
      </c>
      <c r="Q254" t="s">
        <v>647</v>
      </c>
      <c r="R254" t="s">
        <v>638</v>
      </c>
      <c r="S254" t="s">
        <v>6613</v>
      </c>
      <c r="T254" t="s">
        <v>6614</v>
      </c>
    </row>
    <row r="255" spans="1:20" x14ac:dyDescent="0.25">
      <c r="A255" t="s">
        <v>147</v>
      </c>
      <c r="B255" t="s">
        <v>148</v>
      </c>
      <c r="C255">
        <v>50</v>
      </c>
      <c r="D255">
        <v>6</v>
      </c>
      <c r="E255" t="s">
        <v>6615</v>
      </c>
      <c r="F255">
        <v>200</v>
      </c>
      <c r="G255">
        <v>0</v>
      </c>
      <c r="H255" t="s">
        <v>636</v>
      </c>
      <c r="I255" t="s">
        <v>6616</v>
      </c>
      <c r="J255" t="s">
        <v>713</v>
      </c>
      <c r="K255" t="s">
        <v>637</v>
      </c>
      <c r="L255" t="s">
        <v>638</v>
      </c>
      <c r="M255" t="s">
        <v>6617</v>
      </c>
      <c r="N255" t="s">
        <v>637</v>
      </c>
      <c r="O255" t="s">
        <v>643</v>
      </c>
      <c r="P255" t="s">
        <v>5</v>
      </c>
      <c r="Q255" t="s">
        <v>644</v>
      </c>
      <c r="R255" t="s">
        <v>638</v>
      </c>
      <c r="S255" t="s">
        <v>6618</v>
      </c>
      <c r="T255" t="s">
        <v>6619</v>
      </c>
    </row>
    <row r="256" spans="1:20" x14ac:dyDescent="0.25">
      <c r="A256" t="s">
        <v>147</v>
      </c>
      <c r="B256" t="s">
        <v>148</v>
      </c>
      <c r="C256">
        <v>50</v>
      </c>
      <c r="D256">
        <v>6</v>
      </c>
      <c r="E256" t="s">
        <v>6620</v>
      </c>
      <c r="F256">
        <v>200</v>
      </c>
      <c r="G256">
        <v>0</v>
      </c>
      <c r="H256" t="s">
        <v>636</v>
      </c>
      <c r="I256" t="s">
        <v>6621</v>
      </c>
      <c r="J256" t="s">
        <v>713</v>
      </c>
      <c r="K256" t="s">
        <v>637</v>
      </c>
      <c r="L256" t="s">
        <v>638</v>
      </c>
      <c r="M256" t="s">
        <v>6622</v>
      </c>
      <c r="N256" t="s">
        <v>637</v>
      </c>
      <c r="O256" t="s">
        <v>643</v>
      </c>
      <c r="P256" t="s">
        <v>5</v>
      </c>
      <c r="Q256" t="s">
        <v>644</v>
      </c>
      <c r="R256" t="s">
        <v>638</v>
      </c>
      <c r="S256" t="s">
        <v>6623</v>
      </c>
      <c r="T256" t="s">
        <v>6622</v>
      </c>
    </row>
    <row r="257" spans="1:20" x14ac:dyDescent="0.25">
      <c r="A257" t="s">
        <v>147</v>
      </c>
      <c r="B257" t="s">
        <v>148</v>
      </c>
      <c r="C257">
        <v>50</v>
      </c>
      <c r="D257">
        <v>6</v>
      </c>
      <c r="E257" t="s">
        <v>6624</v>
      </c>
      <c r="F257">
        <v>200</v>
      </c>
      <c r="G257">
        <v>0</v>
      </c>
      <c r="H257" t="s">
        <v>636</v>
      </c>
      <c r="I257" t="s">
        <v>6625</v>
      </c>
      <c r="J257" t="s">
        <v>650</v>
      </c>
      <c r="K257" t="s">
        <v>637</v>
      </c>
      <c r="L257" t="s">
        <v>638</v>
      </c>
      <c r="M257" t="s">
        <v>6626</v>
      </c>
      <c r="N257" t="s">
        <v>637</v>
      </c>
      <c r="O257" t="s">
        <v>643</v>
      </c>
      <c r="P257" t="s">
        <v>5</v>
      </c>
      <c r="Q257" t="s">
        <v>644</v>
      </c>
      <c r="R257" t="s">
        <v>638</v>
      </c>
      <c r="S257" t="s">
        <v>6627</v>
      </c>
      <c r="T257" t="s">
        <v>6626</v>
      </c>
    </row>
    <row r="258" spans="1:20" x14ac:dyDescent="0.25">
      <c r="A258" t="s">
        <v>147</v>
      </c>
      <c r="B258" t="s">
        <v>148</v>
      </c>
      <c r="C258">
        <v>50</v>
      </c>
      <c r="D258">
        <v>6</v>
      </c>
      <c r="E258" t="s">
        <v>6628</v>
      </c>
      <c r="F258">
        <v>200</v>
      </c>
      <c r="G258">
        <v>0</v>
      </c>
      <c r="H258" t="s">
        <v>636</v>
      </c>
      <c r="I258" t="s">
        <v>6629</v>
      </c>
      <c r="J258" t="s">
        <v>648</v>
      </c>
      <c r="K258" t="s">
        <v>637</v>
      </c>
      <c r="L258" t="s">
        <v>638</v>
      </c>
      <c r="M258" t="s">
        <v>6630</v>
      </c>
      <c r="N258" t="s">
        <v>637</v>
      </c>
      <c r="O258" t="s">
        <v>643</v>
      </c>
      <c r="P258" t="s">
        <v>5</v>
      </c>
      <c r="Q258" t="s">
        <v>644</v>
      </c>
      <c r="R258" t="s">
        <v>638</v>
      </c>
      <c r="S258" t="s">
        <v>6631</v>
      </c>
      <c r="T258" t="s">
        <v>6632</v>
      </c>
    </row>
    <row r="259" spans="1:20" x14ac:dyDescent="0.25">
      <c r="A259" t="s">
        <v>147</v>
      </c>
      <c r="B259" t="s">
        <v>148</v>
      </c>
      <c r="C259">
        <v>50</v>
      </c>
      <c r="D259">
        <v>6</v>
      </c>
      <c r="E259" t="s">
        <v>6633</v>
      </c>
      <c r="F259">
        <v>200</v>
      </c>
      <c r="G259">
        <v>0</v>
      </c>
      <c r="H259" t="s">
        <v>636</v>
      </c>
      <c r="I259" t="s">
        <v>6634</v>
      </c>
      <c r="J259" t="s">
        <v>648</v>
      </c>
      <c r="K259" t="s">
        <v>637</v>
      </c>
      <c r="L259" t="s">
        <v>638</v>
      </c>
      <c r="M259" t="s">
        <v>6635</v>
      </c>
      <c r="N259" t="s">
        <v>637</v>
      </c>
      <c r="O259" t="s">
        <v>639</v>
      </c>
      <c r="P259" t="s">
        <v>5</v>
      </c>
      <c r="Q259" t="s">
        <v>640</v>
      </c>
      <c r="R259" t="s">
        <v>638</v>
      </c>
      <c r="S259" t="s">
        <v>6636</v>
      </c>
      <c r="T259" t="s">
        <v>6635</v>
      </c>
    </row>
    <row r="260" spans="1:20" x14ac:dyDescent="0.25">
      <c r="A260" t="s">
        <v>147</v>
      </c>
      <c r="B260" t="s">
        <v>148</v>
      </c>
      <c r="C260">
        <v>50</v>
      </c>
      <c r="D260">
        <v>6</v>
      </c>
      <c r="E260" t="s">
        <v>6637</v>
      </c>
      <c r="F260">
        <v>200</v>
      </c>
      <c r="G260">
        <v>0</v>
      </c>
      <c r="H260" t="s">
        <v>636</v>
      </c>
      <c r="I260" t="s">
        <v>6638</v>
      </c>
      <c r="J260" t="s">
        <v>671</v>
      </c>
      <c r="K260" t="s">
        <v>637</v>
      </c>
      <c r="L260" t="s">
        <v>638</v>
      </c>
      <c r="M260" t="s">
        <v>6639</v>
      </c>
      <c r="N260" t="s">
        <v>637</v>
      </c>
      <c r="O260" t="s">
        <v>643</v>
      </c>
      <c r="P260" t="s">
        <v>5</v>
      </c>
      <c r="Q260" t="s">
        <v>644</v>
      </c>
      <c r="R260" t="s">
        <v>638</v>
      </c>
      <c r="S260" t="s">
        <v>6640</v>
      </c>
      <c r="T260" t="s">
        <v>6639</v>
      </c>
    </row>
    <row r="261" spans="1:20" x14ac:dyDescent="0.25">
      <c r="A261" t="s">
        <v>147</v>
      </c>
      <c r="B261" t="s">
        <v>148</v>
      </c>
      <c r="C261">
        <v>50</v>
      </c>
      <c r="D261">
        <v>6</v>
      </c>
      <c r="E261" t="s">
        <v>6641</v>
      </c>
      <c r="F261">
        <v>200</v>
      </c>
      <c r="G261">
        <v>0</v>
      </c>
      <c r="H261" t="s">
        <v>636</v>
      </c>
      <c r="I261" t="s">
        <v>6642</v>
      </c>
      <c r="J261" t="s">
        <v>6643</v>
      </c>
      <c r="K261" t="s">
        <v>637</v>
      </c>
      <c r="L261" t="s">
        <v>638</v>
      </c>
      <c r="M261" t="s">
        <v>6644</v>
      </c>
      <c r="N261" t="s">
        <v>637</v>
      </c>
      <c r="O261" t="s">
        <v>639</v>
      </c>
      <c r="P261" t="s">
        <v>5</v>
      </c>
      <c r="Q261" t="s">
        <v>640</v>
      </c>
      <c r="R261" t="s">
        <v>638</v>
      </c>
      <c r="S261" t="s">
        <v>6645</v>
      </c>
      <c r="T261" t="s">
        <v>6644</v>
      </c>
    </row>
    <row r="262" spans="1:20" x14ac:dyDescent="0.25">
      <c r="A262" t="s">
        <v>147</v>
      </c>
      <c r="B262" t="s">
        <v>148</v>
      </c>
      <c r="C262">
        <v>50</v>
      </c>
      <c r="D262">
        <v>6</v>
      </c>
      <c r="E262" t="s">
        <v>6646</v>
      </c>
      <c r="F262">
        <v>200</v>
      </c>
      <c r="G262">
        <v>0</v>
      </c>
      <c r="H262" t="s">
        <v>636</v>
      </c>
      <c r="I262" t="s">
        <v>6647</v>
      </c>
      <c r="J262" t="s">
        <v>653</v>
      </c>
      <c r="K262" t="s">
        <v>637</v>
      </c>
      <c r="L262" t="s">
        <v>638</v>
      </c>
      <c r="M262" t="s">
        <v>6648</v>
      </c>
      <c r="N262" t="s">
        <v>637</v>
      </c>
      <c r="O262" t="s">
        <v>639</v>
      </c>
      <c r="P262" t="s">
        <v>5</v>
      </c>
      <c r="Q262" t="s">
        <v>640</v>
      </c>
      <c r="R262" t="s">
        <v>638</v>
      </c>
      <c r="S262" t="s">
        <v>6649</v>
      </c>
      <c r="T262" t="s">
        <v>6648</v>
      </c>
    </row>
    <row r="263" spans="1:20" x14ac:dyDescent="0.25">
      <c r="A263" t="s">
        <v>147</v>
      </c>
      <c r="B263" t="s">
        <v>148</v>
      </c>
      <c r="C263">
        <v>50</v>
      </c>
      <c r="D263">
        <v>6</v>
      </c>
      <c r="E263" t="s">
        <v>6650</v>
      </c>
      <c r="F263">
        <v>238</v>
      </c>
      <c r="G263">
        <v>38</v>
      </c>
      <c r="H263" t="s">
        <v>636</v>
      </c>
      <c r="I263" t="s">
        <v>6651</v>
      </c>
      <c r="J263" t="s">
        <v>2020</v>
      </c>
      <c r="K263" t="s">
        <v>637</v>
      </c>
      <c r="L263" t="s">
        <v>638</v>
      </c>
      <c r="M263" t="s">
        <v>6652</v>
      </c>
      <c r="N263" t="s">
        <v>637</v>
      </c>
      <c r="O263" t="s">
        <v>639</v>
      </c>
      <c r="P263" t="s">
        <v>5</v>
      </c>
      <c r="Q263" t="s">
        <v>640</v>
      </c>
      <c r="R263" t="s">
        <v>638</v>
      </c>
      <c r="S263" t="s">
        <v>6653</v>
      </c>
      <c r="T263" t="s">
        <v>6654</v>
      </c>
    </row>
    <row r="264" spans="1:20" x14ac:dyDescent="0.25">
      <c r="A264" t="s">
        <v>22</v>
      </c>
      <c r="B264" t="s">
        <v>27</v>
      </c>
      <c r="C264">
        <v>80</v>
      </c>
      <c r="D264">
        <v>1</v>
      </c>
      <c r="E264" t="s">
        <v>6655</v>
      </c>
      <c r="F264">
        <v>80</v>
      </c>
      <c r="G264">
        <v>0</v>
      </c>
      <c r="H264" t="s">
        <v>645</v>
      </c>
      <c r="I264" t="s">
        <v>6656</v>
      </c>
      <c r="J264" t="s">
        <v>6657</v>
      </c>
      <c r="K264" t="s">
        <v>720</v>
      </c>
      <c r="L264" t="s">
        <v>1676</v>
      </c>
      <c r="M264" t="s">
        <v>6658</v>
      </c>
      <c r="N264" t="s">
        <v>637</v>
      </c>
      <c r="O264" t="s">
        <v>646</v>
      </c>
      <c r="P264" t="s">
        <v>26</v>
      </c>
      <c r="Q264" t="s">
        <v>647</v>
      </c>
      <c r="R264" t="s">
        <v>638</v>
      </c>
      <c r="S264" t="s">
        <v>6659</v>
      </c>
      <c r="T264" t="s">
        <v>6660</v>
      </c>
    </row>
    <row r="265" spans="1:20" x14ac:dyDescent="0.25">
      <c r="A265" t="s">
        <v>147</v>
      </c>
      <c r="B265" t="s">
        <v>148</v>
      </c>
      <c r="C265">
        <v>50</v>
      </c>
      <c r="D265">
        <v>6</v>
      </c>
      <c r="E265" t="s">
        <v>6661</v>
      </c>
      <c r="F265">
        <v>200</v>
      </c>
      <c r="G265">
        <v>0</v>
      </c>
      <c r="H265" t="s">
        <v>636</v>
      </c>
      <c r="I265" t="s">
        <v>6662</v>
      </c>
      <c r="J265" t="s">
        <v>732</v>
      </c>
      <c r="K265" t="s">
        <v>637</v>
      </c>
      <c r="L265" t="s">
        <v>638</v>
      </c>
      <c r="M265" t="s">
        <v>6663</v>
      </c>
      <c r="N265" t="s">
        <v>637</v>
      </c>
      <c r="O265" t="s">
        <v>643</v>
      </c>
      <c r="P265" t="s">
        <v>5</v>
      </c>
      <c r="Q265" t="s">
        <v>644</v>
      </c>
      <c r="R265" t="s">
        <v>638</v>
      </c>
      <c r="S265" t="s">
        <v>6664</v>
      </c>
      <c r="T265" t="s">
        <v>6663</v>
      </c>
    </row>
    <row r="266" spans="1:20" x14ac:dyDescent="0.25">
      <c r="A266" t="s">
        <v>147</v>
      </c>
      <c r="B266" t="s">
        <v>148</v>
      </c>
      <c r="C266">
        <v>50</v>
      </c>
      <c r="D266">
        <v>6</v>
      </c>
      <c r="E266" t="s">
        <v>6665</v>
      </c>
      <c r="F266">
        <v>200</v>
      </c>
      <c r="G266">
        <v>0</v>
      </c>
      <c r="H266" t="s">
        <v>636</v>
      </c>
      <c r="I266" t="s">
        <v>6666</v>
      </c>
      <c r="J266" t="s">
        <v>650</v>
      </c>
      <c r="K266" t="s">
        <v>637</v>
      </c>
      <c r="L266" t="s">
        <v>638</v>
      </c>
      <c r="M266" t="s">
        <v>6667</v>
      </c>
      <c r="N266" t="s">
        <v>637</v>
      </c>
      <c r="O266" t="s">
        <v>639</v>
      </c>
      <c r="P266" t="s">
        <v>5</v>
      </c>
      <c r="Q266" t="s">
        <v>640</v>
      </c>
      <c r="R266" t="s">
        <v>638</v>
      </c>
      <c r="S266" t="s">
        <v>6668</v>
      </c>
      <c r="T266" t="s">
        <v>6667</v>
      </c>
    </row>
    <row r="267" spans="1:20" x14ac:dyDescent="0.25">
      <c r="A267" t="s">
        <v>22</v>
      </c>
      <c r="B267" t="s">
        <v>27</v>
      </c>
      <c r="C267">
        <v>66.333333333333329</v>
      </c>
      <c r="D267">
        <v>9</v>
      </c>
      <c r="E267" t="s">
        <v>6669</v>
      </c>
      <c r="F267">
        <v>591</v>
      </c>
      <c r="G267">
        <v>0</v>
      </c>
      <c r="H267" t="s">
        <v>636</v>
      </c>
      <c r="I267" t="s">
        <v>6670</v>
      </c>
      <c r="J267" t="s">
        <v>667</v>
      </c>
      <c r="K267" t="s">
        <v>637</v>
      </c>
      <c r="L267" t="s">
        <v>638</v>
      </c>
      <c r="M267" t="s">
        <v>6671</v>
      </c>
      <c r="N267" t="s">
        <v>637</v>
      </c>
      <c r="O267" t="s">
        <v>654</v>
      </c>
      <c r="P267" t="s">
        <v>5</v>
      </c>
      <c r="Q267" t="s">
        <v>640</v>
      </c>
      <c r="R267" t="s">
        <v>638</v>
      </c>
      <c r="S267" t="s">
        <v>6672</v>
      </c>
      <c r="T267" t="s">
        <v>6671</v>
      </c>
    </row>
    <row r="268" spans="1:20" x14ac:dyDescent="0.25">
      <c r="A268" t="s">
        <v>147</v>
      </c>
      <c r="B268" t="s">
        <v>148</v>
      </c>
      <c r="C268">
        <v>33.333333333333336</v>
      </c>
      <c r="D268">
        <v>3</v>
      </c>
      <c r="E268" t="s">
        <v>6673</v>
      </c>
      <c r="F268">
        <v>100</v>
      </c>
      <c r="G268">
        <v>0</v>
      </c>
      <c r="H268" t="s">
        <v>655</v>
      </c>
      <c r="I268" t="s">
        <v>3633</v>
      </c>
      <c r="J268" t="s">
        <v>6674</v>
      </c>
      <c r="K268" t="s">
        <v>637</v>
      </c>
      <c r="L268" t="s">
        <v>638</v>
      </c>
      <c r="M268" t="s">
        <v>6675</v>
      </c>
      <c r="N268" t="s">
        <v>637</v>
      </c>
      <c r="O268" t="s">
        <v>643</v>
      </c>
      <c r="P268" t="s">
        <v>5</v>
      </c>
      <c r="Q268" t="s">
        <v>644</v>
      </c>
      <c r="R268" t="s">
        <v>638</v>
      </c>
      <c r="S268" t="s">
        <v>6676</v>
      </c>
      <c r="T268" t="s">
        <v>6677</v>
      </c>
    </row>
  </sheetData>
  <pageMargins left="0.25" right="0.25" top="0.75" bottom="0.75" header="0.3" footer="0.3"/>
  <pageSetup paperSize="9" scale="21" fitToHeight="0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6C3DD-9C60-4748-9098-9AB9F468D30D}">
  <sheetPr>
    <tabColor rgb="FFFF6699"/>
    <pageSetUpPr fitToPage="1"/>
  </sheetPr>
  <dimension ref="A1:V208"/>
  <sheetViews>
    <sheetView zoomScale="55" zoomScaleNormal="55" workbookViewId="0">
      <pane xSplit="2" ySplit="1" topLeftCell="P2" activePane="bottomRight" state="frozen"/>
      <selection activeCell="Q237" sqref="Q237"/>
      <selection pane="topRight" activeCell="Q237" sqref="Q237"/>
      <selection pane="bottomLeft" activeCell="Q237" sqref="Q237"/>
      <selection pane="bottomRight" activeCell="V161" sqref="V161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0.7265625" bestFit="1" customWidth="1"/>
    <col min="22" max="22" width="16.26953125" bestFit="1" customWidth="1"/>
    <col min="23" max="23" width="17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617</v>
      </c>
      <c r="C1" t="s">
        <v>618</v>
      </c>
      <c r="D1" t="s">
        <v>1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J1" t="s">
        <v>624</v>
      </c>
      <c r="K1" t="s">
        <v>625</v>
      </c>
      <c r="L1" t="s">
        <v>626</v>
      </c>
      <c r="M1" t="s">
        <v>627</v>
      </c>
      <c r="N1" t="s">
        <v>628</v>
      </c>
      <c r="O1" t="s">
        <v>629</v>
      </c>
      <c r="P1" t="s">
        <v>630</v>
      </c>
      <c r="Q1" t="s">
        <v>631</v>
      </c>
      <c r="R1" t="s">
        <v>2</v>
      </c>
      <c r="S1" t="s">
        <v>632</v>
      </c>
      <c r="T1" t="s">
        <v>633</v>
      </c>
      <c r="U1" s="49" t="s">
        <v>722</v>
      </c>
      <c r="V1" t="s">
        <v>724</v>
      </c>
    </row>
    <row r="2" spans="1:22" x14ac:dyDescent="0.25">
      <c r="A2" t="s">
        <v>147</v>
      </c>
      <c r="B2" t="s">
        <v>148</v>
      </c>
      <c r="C2">
        <v>50</v>
      </c>
      <c r="D2">
        <v>6</v>
      </c>
      <c r="E2" t="s">
        <v>6678</v>
      </c>
      <c r="F2">
        <v>200</v>
      </c>
      <c r="G2">
        <v>0</v>
      </c>
      <c r="H2" t="s">
        <v>636</v>
      </c>
      <c r="I2" t="s">
        <v>6679</v>
      </c>
      <c r="J2" t="s">
        <v>5718</v>
      </c>
      <c r="K2" t="s">
        <v>637</v>
      </c>
      <c r="L2" t="s">
        <v>638</v>
      </c>
      <c r="M2" t="s">
        <v>6680</v>
      </c>
      <c r="N2" t="s">
        <v>637</v>
      </c>
      <c r="O2" t="s">
        <v>639</v>
      </c>
      <c r="P2" t="s">
        <v>5</v>
      </c>
      <c r="Q2" t="s">
        <v>640</v>
      </c>
      <c r="R2" t="s">
        <v>638</v>
      </c>
      <c r="S2" t="s">
        <v>6681</v>
      </c>
      <c r="T2" t="s">
        <v>6680</v>
      </c>
      <c r="U2" s="50" t="s">
        <v>147</v>
      </c>
      <c r="V2">
        <v>364</v>
      </c>
    </row>
    <row r="3" spans="1:22" x14ac:dyDescent="0.25">
      <c r="A3" t="s">
        <v>77</v>
      </c>
      <c r="B3" t="s">
        <v>78</v>
      </c>
      <c r="C3">
        <v>49</v>
      </c>
      <c r="D3">
        <v>1</v>
      </c>
      <c r="E3" t="s">
        <v>6682</v>
      </c>
      <c r="F3">
        <v>49</v>
      </c>
      <c r="G3">
        <v>0</v>
      </c>
      <c r="H3" t="s">
        <v>645</v>
      </c>
      <c r="I3" t="s">
        <v>6683</v>
      </c>
      <c r="J3" t="s">
        <v>6684</v>
      </c>
      <c r="K3" t="s">
        <v>659</v>
      </c>
      <c r="L3" t="s">
        <v>6685</v>
      </c>
      <c r="M3" t="s">
        <v>6680</v>
      </c>
      <c r="N3" t="s">
        <v>637</v>
      </c>
      <c r="O3" t="s">
        <v>646</v>
      </c>
      <c r="P3" t="s">
        <v>26</v>
      </c>
      <c r="Q3" t="s">
        <v>647</v>
      </c>
      <c r="R3" t="s">
        <v>638</v>
      </c>
      <c r="S3" t="s">
        <v>6686</v>
      </c>
      <c r="T3" t="s">
        <v>6687</v>
      </c>
      <c r="U3" s="51" t="s">
        <v>148</v>
      </c>
      <c r="V3">
        <v>364</v>
      </c>
    </row>
    <row r="4" spans="1:22" x14ac:dyDescent="0.25">
      <c r="A4" t="s">
        <v>241</v>
      </c>
      <c r="B4" t="s">
        <v>690</v>
      </c>
      <c r="C4">
        <v>30.75</v>
      </c>
      <c r="D4">
        <v>1</v>
      </c>
      <c r="E4" t="s">
        <v>6688</v>
      </c>
      <c r="F4">
        <v>37.75</v>
      </c>
      <c r="G4">
        <v>7</v>
      </c>
      <c r="H4" t="s">
        <v>663</v>
      </c>
      <c r="I4" t="s">
        <v>6689</v>
      </c>
      <c r="J4" t="s">
        <v>6690</v>
      </c>
      <c r="K4" t="s">
        <v>729</v>
      </c>
      <c r="L4" t="s">
        <v>6691</v>
      </c>
      <c r="M4" t="s">
        <v>6692</v>
      </c>
      <c r="N4" t="s">
        <v>637</v>
      </c>
      <c r="O4" t="s">
        <v>664</v>
      </c>
      <c r="P4" t="s">
        <v>23</v>
      </c>
      <c r="Q4" t="s">
        <v>665</v>
      </c>
      <c r="R4" t="s">
        <v>638</v>
      </c>
      <c r="S4" t="s">
        <v>6693</v>
      </c>
      <c r="T4" t="s">
        <v>6692</v>
      </c>
      <c r="U4" s="50" t="s">
        <v>22</v>
      </c>
      <c r="V4">
        <v>35</v>
      </c>
    </row>
    <row r="5" spans="1:22" x14ac:dyDescent="0.25">
      <c r="A5" t="s">
        <v>241</v>
      </c>
      <c r="B5" t="s">
        <v>2799</v>
      </c>
      <c r="C5">
        <v>26.75</v>
      </c>
      <c r="D5">
        <v>1</v>
      </c>
      <c r="E5" t="s">
        <v>6694</v>
      </c>
      <c r="F5">
        <v>34.25</v>
      </c>
      <c r="G5">
        <v>7.5</v>
      </c>
      <c r="H5" t="s">
        <v>645</v>
      </c>
      <c r="I5" t="s">
        <v>6695</v>
      </c>
      <c r="J5" t="s">
        <v>6696</v>
      </c>
      <c r="K5" t="s">
        <v>729</v>
      </c>
      <c r="L5" t="s">
        <v>6697</v>
      </c>
      <c r="M5" t="s">
        <v>6698</v>
      </c>
      <c r="N5" t="s">
        <v>637</v>
      </c>
      <c r="O5" t="s">
        <v>664</v>
      </c>
      <c r="P5" t="s">
        <v>23</v>
      </c>
      <c r="Q5" t="s">
        <v>665</v>
      </c>
      <c r="R5" t="s">
        <v>638</v>
      </c>
      <c r="S5" t="s">
        <v>6699</v>
      </c>
      <c r="T5" t="s">
        <v>6698</v>
      </c>
      <c r="U5" s="51" t="s">
        <v>213</v>
      </c>
      <c r="V5">
        <v>4</v>
      </c>
    </row>
    <row r="6" spans="1:22" x14ac:dyDescent="0.25">
      <c r="A6" t="s">
        <v>147</v>
      </c>
      <c r="B6" t="s">
        <v>148</v>
      </c>
      <c r="C6">
        <v>50</v>
      </c>
      <c r="D6">
        <v>6</v>
      </c>
      <c r="E6" t="s">
        <v>6700</v>
      </c>
      <c r="F6">
        <v>200</v>
      </c>
      <c r="G6">
        <v>0</v>
      </c>
      <c r="H6" t="s">
        <v>636</v>
      </c>
      <c r="I6" t="s">
        <v>6701</v>
      </c>
      <c r="J6" t="s">
        <v>652</v>
      </c>
      <c r="K6" t="s">
        <v>637</v>
      </c>
      <c r="L6" t="s">
        <v>638</v>
      </c>
      <c r="M6" t="s">
        <v>6702</v>
      </c>
      <c r="N6" t="s">
        <v>637</v>
      </c>
      <c r="O6" t="s">
        <v>639</v>
      </c>
      <c r="P6" t="s">
        <v>5</v>
      </c>
      <c r="Q6" t="s">
        <v>640</v>
      </c>
      <c r="R6" t="s">
        <v>638</v>
      </c>
      <c r="S6" t="s">
        <v>6703</v>
      </c>
      <c r="T6" t="s">
        <v>6702</v>
      </c>
      <c r="U6" s="51" t="s">
        <v>27</v>
      </c>
      <c r="V6">
        <v>31</v>
      </c>
    </row>
    <row r="7" spans="1:22" x14ac:dyDescent="0.25">
      <c r="A7" t="s">
        <v>241</v>
      </c>
      <c r="B7" t="s">
        <v>247</v>
      </c>
      <c r="C7">
        <v>159</v>
      </c>
      <c r="D7">
        <v>1</v>
      </c>
      <c r="E7" t="s">
        <v>6704</v>
      </c>
      <c r="F7">
        <v>159</v>
      </c>
      <c r="G7">
        <v>0</v>
      </c>
      <c r="H7" t="s">
        <v>645</v>
      </c>
      <c r="I7" t="s">
        <v>787</v>
      </c>
      <c r="J7" t="s">
        <v>6705</v>
      </c>
      <c r="K7" t="s">
        <v>718</v>
      </c>
      <c r="L7" t="s">
        <v>1676</v>
      </c>
      <c r="M7" t="s">
        <v>6706</v>
      </c>
      <c r="N7" t="s">
        <v>637</v>
      </c>
      <c r="O7" t="s">
        <v>651</v>
      </c>
      <c r="P7" t="s">
        <v>26</v>
      </c>
      <c r="Q7" t="s">
        <v>647</v>
      </c>
      <c r="R7" t="s">
        <v>638</v>
      </c>
      <c r="S7" t="s">
        <v>6707</v>
      </c>
      <c r="T7" t="s">
        <v>6708</v>
      </c>
      <c r="U7" s="50" t="s">
        <v>18</v>
      </c>
      <c r="V7">
        <v>45</v>
      </c>
    </row>
    <row r="8" spans="1:22" x14ac:dyDescent="0.25">
      <c r="A8" t="s">
        <v>22</v>
      </c>
      <c r="B8" t="s">
        <v>27</v>
      </c>
      <c r="C8">
        <v>80</v>
      </c>
      <c r="D8">
        <v>1</v>
      </c>
      <c r="E8" t="s">
        <v>6709</v>
      </c>
      <c r="F8">
        <v>80</v>
      </c>
      <c r="G8">
        <v>0</v>
      </c>
      <c r="H8" t="s">
        <v>645</v>
      </c>
      <c r="I8" t="s">
        <v>803</v>
      </c>
      <c r="J8" t="s">
        <v>6710</v>
      </c>
      <c r="K8" t="s">
        <v>659</v>
      </c>
      <c r="L8" t="s">
        <v>2191</v>
      </c>
      <c r="M8" t="s">
        <v>6711</v>
      </c>
      <c r="N8" t="s">
        <v>637</v>
      </c>
      <c r="O8" t="s">
        <v>646</v>
      </c>
      <c r="P8" t="s">
        <v>26</v>
      </c>
      <c r="Q8" t="s">
        <v>647</v>
      </c>
      <c r="R8" t="s">
        <v>638</v>
      </c>
      <c r="S8" t="s">
        <v>6712</v>
      </c>
      <c r="T8" t="s">
        <v>6711</v>
      </c>
      <c r="U8" s="51" t="s">
        <v>19</v>
      </c>
      <c r="V8">
        <v>45</v>
      </c>
    </row>
    <row r="9" spans="1:22" x14ac:dyDescent="0.25">
      <c r="A9" t="s">
        <v>22</v>
      </c>
      <c r="B9" t="s">
        <v>27</v>
      </c>
      <c r="C9">
        <v>80</v>
      </c>
      <c r="D9">
        <v>2</v>
      </c>
      <c r="E9" t="s">
        <v>6713</v>
      </c>
      <c r="F9">
        <v>160</v>
      </c>
      <c r="G9">
        <v>0</v>
      </c>
      <c r="H9" t="s">
        <v>645</v>
      </c>
      <c r="I9" t="s">
        <v>6714</v>
      </c>
      <c r="J9" t="s">
        <v>6715</v>
      </c>
      <c r="K9" t="s">
        <v>853</v>
      </c>
      <c r="L9" t="s">
        <v>6716</v>
      </c>
      <c r="M9" t="s">
        <v>6717</v>
      </c>
      <c r="N9" t="s">
        <v>637</v>
      </c>
      <c r="O9" t="s">
        <v>651</v>
      </c>
      <c r="P9" t="s">
        <v>26</v>
      </c>
      <c r="Q9" t="s">
        <v>647</v>
      </c>
      <c r="R9" t="s">
        <v>638</v>
      </c>
      <c r="S9" t="s">
        <v>6718</v>
      </c>
      <c r="T9" t="s">
        <v>6717</v>
      </c>
      <c r="U9" s="50" t="s">
        <v>101</v>
      </c>
      <c r="V9">
        <v>4</v>
      </c>
    </row>
    <row r="10" spans="1:22" x14ac:dyDescent="0.25">
      <c r="A10" t="s">
        <v>147</v>
      </c>
      <c r="B10" t="s">
        <v>148</v>
      </c>
      <c r="C10">
        <v>50</v>
      </c>
      <c r="D10">
        <v>6</v>
      </c>
      <c r="E10" t="s">
        <v>6719</v>
      </c>
      <c r="F10">
        <v>200</v>
      </c>
      <c r="G10">
        <v>0</v>
      </c>
      <c r="H10" t="s">
        <v>636</v>
      </c>
      <c r="I10" t="s">
        <v>6720</v>
      </c>
      <c r="J10" t="s">
        <v>2899</v>
      </c>
      <c r="K10" t="s">
        <v>637</v>
      </c>
      <c r="L10" t="s">
        <v>638</v>
      </c>
      <c r="M10" t="s">
        <v>6721</v>
      </c>
      <c r="N10" t="s">
        <v>637</v>
      </c>
      <c r="O10" t="s">
        <v>643</v>
      </c>
      <c r="P10" t="s">
        <v>5</v>
      </c>
      <c r="Q10" t="s">
        <v>644</v>
      </c>
      <c r="R10" t="s">
        <v>638</v>
      </c>
      <c r="S10" t="s">
        <v>6722</v>
      </c>
      <c r="T10" t="s">
        <v>6723</v>
      </c>
      <c r="U10" s="51" t="s">
        <v>2139</v>
      </c>
      <c r="V10">
        <v>2</v>
      </c>
    </row>
    <row r="11" spans="1:22" x14ac:dyDescent="0.25">
      <c r="A11" t="s">
        <v>22</v>
      </c>
      <c r="B11" t="s">
        <v>27</v>
      </c>
      <c r="C11">
        <v>80</v>
      </c>
      <c r="D11">
        <v>1</v>
      </c>
      <c r="E11" t="s">
        <v>6724</v>
      </c>
      <c r="F11">
        <v>80</v>
      </c>
      <c r="G11">
        <v>0</v>
      </c>
      <c r="H11" t="s">
        <v>645</v>
      </c>
      <c r="I11" t="s">
        <v>780</v>
      </c>
      <c r="J11" t="s">
        <v>801</v>
      </c>
      <c r="K11" t="s">
        <v>743</v>
      </c>
      <c r="L11" t="s">
        <v>773</v>
      </c>
      <c r="M11" t="s">
        <v>6725</v>
      </c>
      <c r="N11" t="s">
        <v>637</v>
      </c>
      <c r="O11" t="s">
        <v>646</v>
      </c>
      <c r="P11" t="s">
        <v>26</v>
      </c>
      <c r="Q11" t="s">
        <v>647</v>
      </c>
      <c r="R11" t="s">
        <v>638</v>
      </c>
      <c r="S11" t="s">
        <v>6726</v>
      </c>
      <c r="T11" t="s">
        <v>6727</v>
      </c>
      <c r="U11" s="51" t="s">
        <v>74</v>
      </c>
      <c r="V11">
        <v>2</v>
      </c>
    </row>
    <row r="12" spans="1:22" x14ac:dyDescent="0.25">
      <c r="A12" t="s">
        <v>22</v>
      </c>
      <c r="B12" t="s">
        <v>27</v>
      </c>
      <c r="C12">
        <v>80</v>
      </c>
      <c r="D12">
        <v>1</v>
      </c>
      <c r="E12" t="s">
        <v>6728</v>
      </c>
      <c r="F12">
        <v>80</v>
      </c>
      <c r="G12">
        <v>0</v>
      </c>
      <c r="H12" t="s">
        <v>645</v>
      </c>
      <c r="I12" t="s">
        <v>768</v>
      </c>
      <c r="J12" t="s">
        <v>769</v>
      </c>
      <c r="K12" t="s">
        <v>758</v>
      </c>
      <c r="L12" t="s">
        <v>685</v>
      </c>
      <c r="M12" t="s">
        <v>6729</v>
      </c>
      <c r="N12" t="s">
        <v>637</v>
      </c>
      <c r="O12" t="s">
        <v>646</v>
      </c>
      <c r="P12" t="s">
        <v>26</v>
      </c>
      <c r="Q12" t="s">
        <v>647</v>
      </c>
      <c r="R12" t="s">
        <v>638</v>
      </c>
      <c r="S12" t="s">
        <v>6730</v>
      </c>
      <c r="T12" t="s">
        <v>6731</v>
      </c>
      <c r="U12" s="50" t="s">
        <v>72</v>
      </c>
      <c r="V12">
        <v>10</v>
      </c>
    </row>
    <row r="13" spans="1:22" x14ac:dyDescent="0.25">
      <c r="A13" t="s">
        <v>147</v>
      </c>
      <c r="B13" t="s">
        <v>148</v>
      </c>
      <c r="C13">
        <v>50</v>
      </c>
      <c r="D13">
        <v>6</v>
      </c>
      <c r="E13" t="s">
        <v>6732</v>
      </c>
      <c r="F13">
        <v>200</v>
      </c>
      <c r="G13">
        <v>0</v>
      </c>
      <c r="H13" t="s">
        <v>636</v>
      </c>
      <c r="I13" t="s">
        <v>6733</v>
      </c>
      <c r="J13" t="s">
        <v>648</v>
      </c>
      <c r="K13" t="s">
        <v>637</v>
      </c>
      <c r="L13" t="s">
        <v>638</v>
      </c>
      <c r="M13" t="s">
        <v>6734</v>
      </c>
      <c r="N13" t="s">
        <v>637</v>
      </c>
      <c r="O13" t="s">
        <v>639</v>
      </c>
      <c r="P13" t="s">
        <v>5</v>
      </c>
      <c r="Q13" t="s">
        <v>640</v>
      </c>
      <c r="R13" t="s">
        <v>638</v>
      </c>
      <c r="S13" t="s">
        <v>6735</v>
      </c>
      <c r="T13" t="s">
        <v>6736</v>
      </c>
      <c r="U13" s="51" t="s">
        <v>6777</v>
      </c>
      <c r="V13">
        <v>4</v>
      </c>
    </row>
    <row r="14" spans="1:22" x14ac:dyDescent="0.25">
      <c r="A14" t="s">
        <v>147</v>
      </c>
      <c r="B14" t="s">
        <v>148</v>
      </c>
      <c r="C14">
        <v>50</v>
      </c>
      <c r="D14">
        <v>6</v>
      </c>
      <c r="E14" t="s">
        <v>6737</v>
      </c>
      <c r="F14">
        <v>200</v>
      </c>
      <c r="G14">
        <v>0</v>
      </c>
      <c r="H14" t="s">
        <v>636</v>
      </c>
      <c r="I14" t="s">
        <v>6738</v>
      </c>
      <c r="J14" t="s">
        <v>653</v>
      </c>
      <c r="K14" t="s">
        <v>637</v>
      </c>
      <c r="L14" t="s">
        <v>638</v>
      </c>
      <c r="M14" t="s">
        <v>6739</v>
      </c>
      <c r="N14" t="s">
        <v>637</v>
      </c>
      <c r="O14" t="s">
        <v>654</v>
      </c>
      <c r="P14" t="s">
        <v>5</v>
      </c>
      <c r="Q14" t="s">
        <v>640</v>
      </c>
      <c r="R14" t="s">
        <v>638</v>
      </c>
      <c r="S14" t="s">
        <v>6740</v>
      </c>
      <c r="T14" t="s">
        <v>6739</v>
      </c>
      <c r="U14" s="51" t="s">
        <v>108</v>
      </c>
      <c r="V14">
        <v>1</v>
      </c>
    </row>
    <row r="15" spans="1:22" x14ac:dyDescent="0.25">
      <c r="A15" t="s">
        <v>18</v>
      </c>
      <c r="B15" t="s">
        <v>19</v>
      </c>
      <c r="C15">
        <v>66.666666666666671</v>
      </c>
      <c r="D15">
        <v>3</v>
      </c>
      <c r="E15" t="s">
        <v>6741</v>
      </c>
      <c r="F15">
        <v>129</v>
      </c>
      <c r="G15">
        <v>0</v>
      </c>
      <c r="H15" t="s">
        <v>645</v>
      </c>
      <c r="I15" t="s">
        <v>6742</v>
      </c>
      <c r="J15" t="s">
        <v>6743</v>
      </c>
      <c r="K15" t="s">
        <v>710</v>
      </c>
      <c r="L15" t="s">
        <v>835</v>
      </c>
      <c r="M15" t="s">
        <v>6744</v>
      </c>
      <c r="N15" t="s">
        <v>637</v>
      </c>
      <c r="O15" t="s">
        <v>646</v>
      </c>
      <c r="P15" t="s">
        <v>26</v>
      </c>
      <c r="Q15" t="s">
        <v>647</v>
      </c>
      <c r="R15" t="s">
        <v>638</v>
      </c>
      <c r="S15" t="s">
        <v>6745</v>
      </c>
      <c r="T15" t="s">
        <v>6746</v>
      </c>
      <c r="U15" s="51" t="s">
        <v>716</v>
      </c>
      <c r="V15">
        <v>5</v>
      </c>
    </row>
    <row r="16" spans="1:22" x14ac:dyDescent="0.25">
      <c r="A16" t="s">
        <v>147</v>
      </c>
      <c r="B16" t="s">
        <v>148</v>
      </c>
      <c r="C16">
        <v>50</v>
      </c>
      <c r="D16">
        <v>6</v>
      </c>
      <c r="E16" t="s">
        <v>6747</v>
      </c>
      <c r="F16">
        <v>200</v>
      </c>
      <c r="G16">
        <v>0</v>
      </c>
      <c r="H16" t="s">
        <v>636</v>
      </c>
      <c r="I16" t="s">
        <v>6748</v>
      </c>
      <c r="J16" t="s">
        <v>657</v>
      </c>
      <c r="K16" t="s">
        <v>637</v>
      </c>
      <c r="L16" t="s">
        <v>638</v>
      </c>
      <c r="M16" t="s">
        <v>6749</v>
      </c>
      <c r="N16" t="s">
        <v>637</v>
      </c>
      <c r="O16" t="s">
        <v>639</v>
      </c>
      <c r="P16" t="s">
        <v>5</v>
      </c>
      <c r="Q16" t="s">
        <v>640</v>
      </c>
      <c r="R16" t="s">
        <v>638</v>
      </c>
      <c r="S16" t="s">
        <v>6750</v>
      </c>
      <c r="T16" t="s">
        <v>6749</v>
      </c>
      <c r="U16" s="50" t="s">
        <v>12</v>
      </c>
      <c r="V16">
        <v>4</v>
      </c>
    </row>
    <row r="17" spans="1:22" x14ac:dyDescent="0.25">
      <c r="A17" t="s">
        <v>22</v>
      </c>
      <c r="B17" t="s">
        <v>27</v>
      </c>
      <c r="C17">
        <v>80</v>
      </c>
      <c r="D17">
        <v>1</v>
      </c>
      <c r="E17" t="s">
        <v>6751</v>
      </c>
      <c r="F17">
        <v>80</v>
      </c>
      <c r="G17">
        <v>0</v>
      </c>
      <c r="H17" t="s">
        <v>645</v>
      </c>
      <c r="I17" t="s">
        <v>764</v>
      </c>
      <c r="J17" t="s">
        <v>876</v>
      </c>
      <c r="K17" t="s">
        <v>847</v>
      </c>
      <c r="L17" t="s">
        <v>728</v>
      </c>
      <c r="M17" t="s">
        <v>6752</v>
      </c>
      <c r="N17" t="s">
        <v>637</v>
      </c>
      <c r="O17" t="s">
        <v>646</v>
      </c>
      <c r="P17" t="s">
        <v>26</v>
      </c>
      <c r="Q17" t="s">
        <v>647</v>
      </c>
      <c r="R17" t="s">
        <v>638</v>
      </c>
      <c r="S17" t="s">
        <v>6753</v>
      </c>
      <c r="T17" t="s">
        <v>6754</v>
      </c>
      <c r="U17" s="51" t="s">
        <v>13</v>
      </c>
      <c r="V17">
        <v>4</v>
      </c>
    </row>
    <row r="18" spans="1:22" x14ac:dyDescent="0.25">
      <c r="A18" t="s">
        <v>22</v>
      </c>
      <c r="B18" t="s">
        <v>27</v>
      </c>
      <c r="C18">
        <v>80</v>
      </c>
      <c r="D18">
        <v>1</v>
      </c>
      <c r="E18" t="s">
        <v>6755</v>
      </c>
      <c r="F18">
        <v>80</v>
      </c>
      <c r="G18">
        <v>0</v>
      </c>
      <c r="H18" t="s">
        <v>645</v>
      </c>
      <c r="I18" t="s">
        <v>6756</v>
      </c>
      <c r="J18" t="s">
        <v>6757</v>
      </c>
      <c r="K18" t="s">
        <v>6758</v>
      </c>
      <c r="L18" t="s">
        <v>740</v>
      </c>
      <c r="M18" t="s">
        <v>6759</v>
      </c>
      <c r="N18" t="s">
        <v>637</v>
      </c>
      <c r="O18" t="s">
        <v>646</v>
      </c>
      <c r="P18" t="s">
        <v>26</v>
      </c>
      <c r="Q18" t="s">
        <v>647</v>
      </c>
      <c r="R18" t="s">
        <v>638</v>
      </c>
      <c r="S18" t="s">
        <v>6760</v>
      </c>
      <c r="T18" t="s">
        <v>6761</v>
      </c>
      <c r="U18" s="50" t="s">
        <v>14</v>
      </c>
      <c r="V18">
        <v>4</v>
      </c>
    </row>
    <row r="19" spans="1:22" x14ac:dyDescent="0.25">
      <c r="A19" t="s">
        <v>241</v>
      </c>
      <c r="B19" t="s">
        <v>247</v>
      </c>
      <c r="C19">
        <v>159</v>
      </c>
      <c r="D19">
        <v>2</v>
      </c>
      <c r="E19" t="s">
        <v>6762</v>
      </c>
      <c r="F19">
        <v>258</v>
      </c>
      <c r="G19">
        <v>0</v>
      </c>
      <c r="H19" t="s">
        <v>636</v>
      </c>
      <c r="I19" t="s">
        <v>6763</v>
      </c>
      <c r="J19" t="s">
        <v>657</v>
      </c>
      <c r="K19" t="s">
        <v>637</v>
      </c>
      <c r="L19" t="s">
        <v>638</v>
      </c>
      <c r="M19" t="s">
        <v>6764</v>
      </c>
      <c r="N19" t="s">
        <v>637</v>
      </c>
      <c r="O19" t="s">
        <v>643</v>
      </c>
      <c r="P19" t="s">
        <v>5</v>
      </c>
      <c r="Q19" t="s">
        <v>644</v>
      </c>
      <c r="R19" t="s">
        <v>638</v>
      </c>
      <c r="S19" t="s">
        <v>6765</v>
      </c>
      <c r="T19" t="s">
        <v>6764</v>
      </c>
      <c r="U19" s="51" t="s">
        <v>15</v>
      </c>
      <c r="V19">
        <v>4</v>
      </c>
    </row>
    <row r="20" spans="1:22" x14ac:dyDescent="0.25">
      <c r="A20" t="s">
        <v>18</v>
      </c>
      <c r="B20" t="s">
        <v>19</v>
      </c>
      <c r="C20">
        <v>66.666666666666671</v>
      </c>
      <c r="D20">
        <v>3</v>
      </c>
      <c r="E20" t="s">
        <v>6766</v>
      </c>
      <c r="F20">
        <v>129</v>
      </c>
      <c r="G20">
        <v>0</v>
      </c>
      <c r="H20" t="s">
        <v>645</v>
      </c>
      <c r="I20" t="s">
        <v>6767</v>
      </c>
      <c r="J20" t="s">
        <v>6768</v>
      </c>
      <c r="K20" t="s">
        <v>6769</v>
      </c>
      <c r="L20" t="s">
        <v>4170</v>
      </c>
      <c r="M20" t="s">
        <v>6770</v>
      </c>
      <c r="N20" t="s">
        <v>637</v>
      </c>
      <c r="O20" t="s">
        <v>646</v>
      </c>
      <c r="P20" t="s">
        <v>26</v>
      </c>
      <c r="Q20" t="s">
        <v>647</v>
      </c>
      <c r="R20" t="s">
        <v>638</v>
      </c>
      <c r="S20" t="s">
        <v>6771</v>
      </c>
      <c r="T20" t="s">
        <v>6772</v>
      </c>
      <c r="U20" s="50" t="s">
        <v>239</v>
      </c>
      <c r="V20">
        <v>28</v>
      </c>
    </row>
    <row r="21" spans="1:22" x14ac:dyDescent="0.25">
      <c r="A21" t="s">
        <v>22</v>
      </c>
      <c r="B21" t="s">
        <v>27</v>
      </c>
      <c r="C21">
        <v>80</v>
      </c>
      <c r="D21">
        <v>1</v>
      </c>
      <c r="E21" t="s">
        <v>6773</v>
      </c>
      <c r="F21">
        <v>80</v>
      </c>
      <c r="G21">
        <v>0</v>
      </c>
      <c r="H21" t="s">
        <v>645</v>
      </c>
      <c r="I21" t="s">
        <v>1761</v>
      </c>
      <c r="J21" t="s">
        <v>6774</v>
      </c>
      <c r="K21" t="s">
        <v>744</v>
      </c>
      <c r="L21" t="s">
        <v>824</v>
      </c>
      <c r="M21" t="s">
        <v>6775</v>
      </c>
      <c r="N21" t="s">
        <v>637</v>
      </c>
      <c r="O21" t="s">
        <v>646</v>
      </c>
      <c r="P21" t="s">
        <v>26</v>
      </c>
      <c r="Q21" t="s">
        <v>647</v>
      </c>
      <c r="R21" t="s">
        <v>638</v>
      </c>
      <c r="S21" t="s">
        <v>6776</v>
      </c>
      <c r="T21" t="s">
        <v>6775</v>
      </c>
      <c r="U21" s="51" t="s">
        <v>245</v>
      </c>
      <c r="V21">
        <v>23</v>
      </c>
    </row>
    <row r="22" spans="1:22" x14ac:dyDescent="0.25">
      <c r="A22" t="s">
        <v>72</v>
      </c>
      <c r="B22" t="s">
        <v>6777</v>
      </c>
      <c r="C22">
        <v>95</v>
      </c>
      <c r="D22">
        <v>1</v>
      </c>
      <c r="E22" t="s">
        <v>6778</v>
      </c>
      <c r="F22">
        <v>95</v>
      </c>
      <c r="G22">
        <v>0</v>
      </c>
      <c r="H22" t="s">
        <v>645</v>
      </c>
      <c r="I22" t="s">
        <v>6779</v>
      </c>
      <c r="J22" t="s">
        <v>6780</v>
      </c>
      <c r="K22" t="s">
        <v>1138</v>
      </c>
      <c r="L22" t="s">
        <v>6781</v>
      </c>
      <c r="M22" t="s">
        <v>6782</v>
      </c>
      <c r="N22" t="s">
        <v>637</v>
      </c>
      <c r="O22" t="s">
        <v>664</v>
      </c>
      <c r="P22" t="s">
        <v>23</v>
      </c>
      <c r="Q22" t="s">
        <v>665</v>
      </c>
      <c r="R22" t="s">
        <v>638</v>
      </c>
      <c r="S22" t="s">
        <v>6783</v>
      </c>
      <c r="T22" t="s">
        <v>6782</v>
      </c>
      <c r="U22" s="51" t="s">
        <v>690</v>
      </c>
      <c r="V22">
        <v>5</v>
      </c>
    </row>
    <row r="23" spans="1:22" x14ac:dyDescent="0.25">
      <c r="A23" t="s">
        <v>240</v>
      </c>
      <c r="B23" t="s">
        <v>690</v>
      </c>
      <c r="C23">
        <v>109</v>
      </c>
      <c r="D23">
        <v>2</v>
      </c>
      <c r="E23" t="s">
        <v>6784</v>
      </c>
      <c r="F23">
        <v>226</v>
      </c>
      <c r="G23">
        <v>8</v>
      </c>
      <c r="H23" t="s">
        <v>663</v>
      </c>
      <c r="I23" t="s">
        <v>6785</v>
      </c>
      <c r="J23" t="s">
        <v>6786</v>
      </c>
      <c r="K23" t="s">
        <v>688</v>
      </c>
      <c r="L23" t="s">
        <v>6787</v>
      </c>
      <c r="M23" t="s">
        <v>6788</v>
      </c>
      <c r="N23" t="s">
        <v>637</v>
      </c>
      <c r="O23" t="s">
        <v>664</v>
      </c>
      <c r="P23" t="s">
        <v>23</v>
      </c>
      <c r="Q23" t="s">
        <v>665</v>
      </c>
      <c r="R23" t="s">
        <v>638</v>
      </c>
      <c r="S23" t="s">
        <v>6789</v>
      </c>
      <c r="T23" t="s">
        <v>6788</v>
      </c>
      <c r="U23" s="50" t="s">
        <v>240</v>
      </c>
      <c r="V23">
        <v>17</v>
      </c>
    </row>
    <row r="24" spans="1:22" x14ac:dyDescent="0.25">
      <c r="A24" t="s">
        <v>77</v>
      </c>
      <c r="B24" t="s">
        <v>78</v>
      </c>
      <c r="C24">
        <v>33.333333333333336</v>
      </c>
      <c r="D24">
        <v>6</v>
      </c>
      <c r="E24" t="s">
        <v>6790</v>
      </c>
      <c r="F24">
        <v>269.98</v>
      </c>
      <c r="G24">
        <v>0</v>
      </c>
      <c r="H24" t="s">
        <v>636</v>
      </c>
      <c r="I24" t="s">
        <v>6791</v>
      </c>
      <c r="J24" t="s">
        <v>661</v>
      </c>
      <c r="K24" t="s">
        <v>637</v>
      </c>
      <c r="L24" t="s">
        <v>638</v>
      </c>
      <c r="M24" t="s">
        <v>6792</v>
      </c>
      <c r="N24" t="s">
        <v>637</v>
      </c>
      <c r="O24" t="s">
        <v>639</v>
      </c>
      <c r="P24" t="s">
        <v>5</v>
      </c>
      <c r="Q24" t="s">
        <v>640</v>
      </c>
      <c r="R24" t="s">
        <v>638</v>
      </c>
      <c r="S24" t="s">
        <v>6793</v>
      </c>
      <c r="T24" t="s">
        <v>6794</v>
      </c>
      <c r="U24" s="51" t="s">
        <v>246</v>
      </c>
      <c r="V24">
        <v>14</v>
      </c>
    </row>
    <row r="25" spans="1:22" x14ac:dyDescent="0.25">
      <c r="A25" t="s">
        <v>147</v>
      </c>
      <c r="B25" t="s">
        <v>148</v>
      </c>
      <c r="C25">
        <v>50</v>
      </c>
      <c r="D25">
        <v>6</v>
      </c>
      <c r="E25" t="s">
        <v>6795</v>
      </c>
      <c r="F25">
        <v>200</v>
      </c>
      <c r="G25">
        <v>0</v>
      </c>
      <c r="H25" t="s">
        <v>636</v>
      </c>
      <c r="I25" t="s">
        <v>6796</v>
      </c>
      <c r="J25" t="s">
        <v>662</v>
      </c>
      <c r="K25" t="s">
        <v>637</v>
      </c>
      <c r="L25" t="s">
        <v>638</v>
      </c>
      <c r="M25" t="s">
        <v>6797</v>
      </c>
      <c r="N25" t="s">
        <v>637</v>
      </c>
      <c r="O25" t="s">
        <v>639</v>
      </c>
      <c r="P25" t="s">
        <v>5</v>
      </c>
      <c r="Q25" t="s">
        <v>640</v>
      </c>
      <c r="R25" t="s">
        <v>638</v>
      </c>
      <c r="S25" t="s">
        <v>6798</v>
      </c>
      <c r="T25" t="s">
        <v>6797</v>
      </c>
      <c r="U25" s="51" t="s">
        <v>690</v>
      </c>
      <c r="V25">
        <v>3</v>
      </c>
    </row>
    <row r="26" spans="1:22" x14ac:dyDescent="0.25">
      <c r="A26" t="s">
        <v>147</v>
      </c>
      <c r="B26" t="s">
        <v>148</v>
      </c>
      <c r="C26">
        <v>50</v>
      </c>
      <c r="D26">
        <v>6</v>
      </c>
      <c r="E26" t="s">
        <v>6799</v>
      </c>
      <c r="F26">
        <v>200</v>
      </c>
      <c r="G26">
        <v>0</v>
      </c>
      <c r="H26" t="s">
        <v>636</v>
      </c>
      <c r="I26" t="s">
        <v>6800</v>
      </c>
      <c r="J26" t="s">
        <v>681</v>
      </c>
      <c r="K26" t="s">
        <v>637</v>
      </c>
      <c r="L26" t="s">
        <v>638</v>
      </c>
      <c r="M26" t="s">
        <v>6801</v>
      </c>
      <c r="N26" t="s">
        <v>637</v>
      </c>
      <c r="O26" t="s">
        <v>643</v>
      </c>
      <c r="P26" t="s">
        <v>5</v>
      </c>
      <c r="Q26" t="s">
        <v>644</v>
      </c>
      <c r="R26" t="s">
        <v>638</v>
      </c>
      <c r="S26" t="s">
        <v>6802</v>
      </c>
      <c r="T26" t="s">
        <v>6801</v>
      </c>
      <c r="U26" s="50" t="s">
        <v>241</v>
      </c>
      <c r="V26">
        <v>32</v>
      </c>
    </row>
    <row r="27" spans="1:22" x14ac:dyDescent="0.25">
      <c r="A27" t="s">
        <v>147</v>
      </c>
      <c r="B27" t="s">
        <v>148</v>
      </c>
      <c r="C27">
        <v>50</v>
      </c>
      <c r="D27">
        <v>6</v>
      </c>
      <c r="E27" t="s">
        <v>6803</v>
      </c>
      <c r="F27">
        <v>200</v>
      </c>
      <c r="G27">
        <v>0</v>
      </c>
      <c r="H27" t="s">
        <v>636</v>
      </c>
      <c r="I27" t="s">
        <v>6804</v>
      </c>
      <c r="J27" t="s">
        <v>713</v>
      </c>
      <c r="K27" t="s">
        <v>637</v>
      </c>
      <c r="L27" t="s">
        <v>638</v>
      </c>
      <c r="M27" t="s">
        <v>6805</v>
      </c>
      <c r="N27" t="s">
        <v>637</v>
      </c>
      <c r="O27" t="s">
        <v>643</v>
      </c>
      <c r="P27" t="s">
        <v>5</v>
      </c>
      <c r="Q27" t="s">
        <v>644</v>
      </c>
      <c r="R27" t="s">
        <v>638</v>
      </c>
      <c r="S27" t="s">
        <v>6806</v>
      </c>
      <c r="T27" t="s">
        <v>6805</v>
      </c>
      <c r="U27" s="51" t="s">
        <v>247</v>
      </c>
      <c r="V27">
        <v>30</v>
      </c>
    </row>
    <row r="28" spans="1:22" x14ac:dyDescent="0.25">
      <c r="A28" t="s">
        <v>239</v>
      </c>
      <c r="B28" t="s">
        <v>245</v>
      </c>
      <c r="C28">
        <v>159</v>
      </c>
      <c r="D28">
        <v>1</v>
      </c>
      <c r="E28" t="s">
        <v>6807</v>
      </c>
      <c r="F28">
        <v>129</v>
      </c>
      <c r="G28">
        <v>0</v>
      </c>
      <c r="H28" t="s">
        <v>636</v>
      </c>
      <c r="I28" t="s">
        <v>6808</v>
      </c>
      <c r="J28" t="s">
        <v>657</v>
      </c>
      <c r="K28" t="s">
        <v>637</v>
      </c>
      <c r="L28" t="s">
        <v>638</v>
      </c>
      <c r="M28" t="s">
        <v>6809</v>
      </c>
      <c r="N28" t="s">
        <v>637</v>
      </c>
      <c r="O28" t="s">
        <v>639</v>
      </c>
      <c r="P28" t="s">
        <v>5</v>
      </c>
      <c r="Q28" t="s">
        <v>640</v>
      </c>
      <c r="R28" t="s">
        <v>638</v>
      </c>
      <c r="S28" t="s">
        <v>6810</v>
      </c>
      <c r="T28" t="s">
        <v>6809</v>
      </c>
      <c r="U28" s="51" t="s">
        <v>2799</v>
      </c>
      <c r="V28">
        <v>1</v>
      </c>
    </row>
    <row r="29" spans="1:22" x14ac:dyDescent="0.25">
      <c r="A29" t="s">
        <v>22</v>
      </c>
      <c r="B29" t="s">
        <v>27</v>
      </c>
      <c r="C29">
        <v>80</v>
      </c>
      <c r="D29">
        <v>1</v>
      </c>
      <c r="E29" t="s">
        <v>6811</v>
      </c>
      <c r="F29">
        <v>80</v>
      </c>
      <c r="G29">
        <v>0</v>
      </c>
      <c r="H29" t="s">
        <v>645</v>
      </c>
      <c r="I29" t="s">
        <v>6812</v>
      </c>
      <c r="J29" t="s">
        <v>6813</v>
      </c>
      <c r="K29" t="s">
        <v>6814</v>
      </c>
      <c r="L29" t="s">
        <v>4688</v>
      </c>
      <c r="M29" t="s">
        <v>6815</v>
      </c>
      <c r="N29" t="s">
        <v>637</v>
      </c>
      <c r="O29" t="s">
        <v>646</v>
      </c>
      <c r="P29" t="s">
        <v>26</v>
      </c>
      <c r="Q29" t="s">
        <v>647</v>
      </c>
      <c r="R29" t="s">
        <v>638</v>
      </c>
      <c r="S29" t="s">
        <v>6816</v>
      </c>
      <c r="T29" t="s">
        <v>6817</v>
      </c>
      <c r="U29" s="51" t="s">
        <v>690</v>
      </c>
      <c r="V29">
        <v>1</v>
      </c>
    </row>
    <row r="30" spans="1:22" x14ac:dyDescent="0.25">
      <c r="A30" t="s">
        <v>104</v>
      </c>
      <c r="B30" t="s">
        <v>105</v>
      </c>
      <c r="C30">
        <v>14</v>
      </c>
      <c r="D30">
        <v>1</v>
      </c>
      <c r="E30" t="s">
        <v>6818</v>
      </c>
      <c r="F30">
        <v>14</v>
      </c>
      <c r="G30">
        <v>0</v>
      </c>
      <c r="H30" t="s">
        <v>645</v>
      </c>
      <c r="I30" t="s">
        <v>5277</v>
      </c>
      <c r="J30" t="s">
        <v>6819</v>
      </c>
      <c r="K30" t="s">
        <v>694</v>
      </c>
      <c r="L30" t="s">
        <v>726</v>
      </c>
      <c r="M30" t="s">
        <v>6797</v>
      </c>
      <c r="N30" t="s">
        <v>637</v>
      </c>
      <c r="O30" t="s">
        <v>646</v>
      </c>
      <c r="P30" t="s">
        <v>26</v>
      </c>
      <c r="Q30" t="s">
        <v>647</v>
      </c>
      <c r="R30" t="s">
        <v>638</v>
      </c>
      <c r="S30" t="s">
        <v>6820</v>
      </c>
      <c r="T30" t="s">
        <v>6821</v>
      </c>
      <c r="U30" s="50" t="s">
        <v>600</v>
      </c>
      <c r="V30">
        <v>7</v>
      </c>
    </row>
    <row r="31" spans="1:22" x14ac:dyDescent="0.25">
      <c r="A31" t="s">
        <v>147</v>
      </c>
      <c r="B31" t="s">
        <v>148</v>
      </c>
      <c r="C31">
        <v>50</v>
      </c>
      <c r="D31">
        <v>6</v>
      </c>
      <c r="E31" t="s">
        <v>6822</v>
      </c>
      <c r="F31">
        <v>200</v>
      </c>
      <c r="G31">
        <v>0</v>
      </c>
      <c r="H31" t="s">
        <v>636</v>
      </c>
      <c r="I31" t="s">
        <v>6823</v>
      </c>
      <c r="J31" t="s">
        <v>1872</v>
      </c>
      <c r="K31" t="s">
        <v>637</v>
      </c>
      <c r="L31" t="s">
        <v>638</v>
      </c>
      <c r="M31" t="s">
        <v>6824</v>
      </c>
      <c r="N31" t="s">
        <v>637</v>
      </c>
      <c r="O31" t="s">
        <v>643</v>
      </c>
      <c r="P31" t="s">
        <v>5</v>
      </c>
      <c r="Q31" t="s">
        <v>644</v>
      </c>
      <c r="R31" t="s">
        <v>638</v>
      </c>
      <c r="S31" t="s">
        <v>6825</v>
      </c>
      <c r="T31" t="s">
        <v>6826</v>
      </c>
      <c r="U31" s="51" t="s">
        <v>601</v>
      </c>
      <c r="V31">
        <v>7</v>
      </c>
    </row>
    <row r="32" spans="1:22" x14ac:dyDescent="0.25">
      <c r="A32" t="s">
        <v>22</v>
      </c>
      <c r="B32" t="s">
        <v>27</v>
      </c>
      <c r="C32">
        <v>80</v>
      </c>
      <c r="D32">
        <v>3</v>
      </c>
      <c r="E32" t="s">
        <v>6827</v>
      </c>
      <c r="F32">
        <v>240</v>
      </c>
      <c r="G32">
        <v>0</v>
      </c>
      <c r="H32" t="s">
        <v>645</v>
      </c>
      <c r="I32" t="s">
        <v>754</v>
      </c>
      <c r="J32" t="s">
        <v>6828</v>
      </c>
      <c r="K32" t="s">
        <v>701</v>
      </c>
      <c r="L32" t="s">
        <v>835</v>
      </c>
      <c r="M32" t="s">
        <v>6829</v>
      </c>
      <c r="N32" t="s">
        <v>637</v>
      </c>
      <c r="O32" t="s">
        <v>646</v>
      </c>
      <c r="P32" t="s">
        <v>26</v>
      </c>
      <c r="Q32" t="s">
        <v>647</v>
      </c>
      <c r="R32" t="s">
        <v>638</v>
      </c>
      <c r="S32" t="s">
        <v>6830</v>
      </c>
      <c r="T32" t="s">
        <v>6831</v>
      </c>
      <c r="U32" s="50" t="s">
        <v>77</v>
      </c>
      <c r="V32">
        <v>26</v>
      </c>
    </row>
    <row r="33" spans="1:22" x14ac:dyDescent="0.25">
      <c r="A33" t="s">
        <v>241</v>
      </c>
      <c r="B33" t="s">
        <v>247</v>
      </c>
      <c r="C33">
        <v>159</v>
      </c>
      <c r="D33">
        <v>1</v>
      </c>
      <c r="E33" t="s">
        <v>6832</v>
      </c>
      <c r="F33">
        <v>159</v>
      </c>
      <c r="G33">
        <v>0</v>
      </c>
      <c r="H33" t="s">
        <v>645</v>
      </c>
      <c r="I33" t="s">
        <v>3752</v>
      </c>
      <c r="J33" t="s">
        <v>6833</v>
      </c>
      <c r="K33" t="s">
        <v>3835</v>
      </c>
      <c r="L33" t="s">
        <v>6834</v>
      </c>
      <c r="M33" t="s">
        <v>6835</v>
      </c>
      <c r="N33" t="s">
        <v>637</v>
      </c>
      <c r="O33" t="s">
        <v>651</v>
      </c>
      <c r="P33" t="s">
        <v>26</v>
      </c>
      <c r="Q33" t="s">
        <v>647</v>
      </c>
      <c r="R33" t="s">
        <v>638</v>
      </c>
      <c r="S33" t="s">
        <v>6836</v>
      </c>
      <c r="T33" t="s">
        <v>6835</v>
      </c>
      <c r="U33" s="51" t="s">
        <v>78</v>
      </c>
      <c r="V33">
        <v>26</v>
      </c>
    </row>
    <row r="34" spans="1:22" x14ac:dyDescent="0.25">
      <c r="A34" t="s">
        <v>240</v>
      </c>
      <c r="B34" t="s">
        <v>246</v>
      </c>
      <c r="C34">
        <v>139</v>
      </c>
      <c r="D34">
        <v>2</v>
      </c>
      <c r="E34" t="s">
        <v>6837</v>
      </c>
      <c r="F34">
        <v>278</v>
      </c>
      <c r="G34">
        <v>0</v>
      </c>
      <c r="H34" t="s">
        <v>645</v>
      </c>
      <c r="I34" t="s">
        <v>6289</v>
      </c>
      <c r="J34" t="s">
        <v>6838</v>
      </c>
      <c r="K34" t="s">
        <v>6839</v>
      </c>
      <c r="L34" t="s">
        <v>4688</v>
      </c>
      <c r="M34" t="s">
        <v>6840</v>
      </c>
      <c r="N34" t="s">
        <v>637</v>
      </c>
      <c r="O34" t="s">
        <v>646</v>
      </c>
      <c r="P34" t="s">
        <v>26</v>
      </c>
      <c r="Q34" t="s">
        <v>647</v>
      </c>
      <c r="R34" t="s">
        <v>638</v>
      </c>
      <c r="S34" t="s">
        <v>6841</v>
      </c>
      <c r="T34" t="s">
        <v>6840</v>
      </c>
      <c r="U34" s="50" t="s">
        <v>104</v>
      </c>
      <c r="V34">
        <v>10</v>
      </c>
    </row>
    <row r="35" spans="1:22" x14ac:dyDescent="0.25">
      <c r="A35" t="s">
        <v>240</v>
      </c>
      <c r="B35" t="s">
        <v>246</v>
      </c>
      <c r="C35">
        <v>159</v>
      </c>
      <c r="D35">
        <v>1</v>
      </c>
      <c r="E35" t="s">
        <v>6842</v>
      </c>
      <c r="F35">
        <v>129</v>
      </c>
      <c r="G35">
        <v>0</v>
      </c>
      <c r="H35" t="s">
        <v>636</v>
      </c>
      <c r="I35" t="s">
        <v>6843</v>
      </c>
      <c r="J35" t="s">
        <v>649</v>
      </c>
      <c r="K35" t="s">
        <v>637</v>
      </c>
      <c r="L35" t="s">
        <v>638</v>
      </c>
      <c r="M35" t="s">
        <v>6840</v>
      </c>
      <c r="N35" t="s">
        <v>637</v>
      </c>
      <c r="O35" t="s">
        <v>639</v>
      </c>
      <c r="P35" t="s">
        <v>5</v>
      </c>
      <c r="Q35" t="s">
        <v>640</v>
      </c>
      <c r="R35" t="s">
        <v>638</v>
      </c>
      <c r="S35" t="s">
        <v>6844</v>
      </c>
      <c r="T35" t="s">
        <v>6840</v>
      </c>
      <c r="U35" s="51" t="s">
        <v>105</v>
      </c>
      <c r="V35">
        <v>10</v>
      </c>
    </row>
    <row r="36" spans="1:22" x14ac:dyDescent="0.25">
      <c r="A36" t="s">
        <v>104</v>
      </c>
      <c r="B36" t="s">
        <v>105</v>
      </c>
      <c r="C36">
        <v>14</v>
      </c>
      <c r="D36">
        <v>1</v>
      </c>
      <c r="E36" t="s">
        <v>6845</v>
      </c>
      <c r="F36">
        <v>14</v>
      </c>
      <c r="G36">
        <v>0</v>
      </c>
      <c r="H36" t="s">
        <v>645</v>
      </c>
      <c r="I36" t="s">
        <v>6846</v>
      </c>
      <c r="J36" t="s">
        <v>6847</v>
      </c>
      <c r="K36" t="s">
        <v>6848</v>
      </c>
      <c r="L36" t="s">
        <v>4170</v>
      </c>
      <c r="M36" t="s">
        <v>6849</v>
      </c>
      <c r="N36" t="s">
        <v>637</v>
      </c>
      <c r="O36" t="s">
        <v>646</v>
      </c>
      <c r="P36" t="s">
        <v>26</v>
      </c>
      <c r="Q36" t="s">
        <v>647</v>
      </c>
      <c r="R36" t="s">
        <v>638</v>
      </c>
      <c r="S36" t="s">
        <v>6850</v>
      </c>
      <c r="T36" t="s">
        <v>6851</v>
      </c>
      <c r="U36" s="50" t="s">
        <v>723</v>
      </c>
      <c r="V36">
        <v>586</v>
      </c>
    </row>
    <row r="37" spans="1:22" x14ac:dyDescent="0.25">
      <c r="A37" t="s">
        <v>239</v>
      </c>
      <c r="B37" t="s">
        <v>245</v>
      </c>
      <c r="C37">
        <v>159</v>
      </c>
      <c r="D37">
        <v>1</v>
      </c>
      <c r="E37" t="s">
        <v>6852</v>
      </c>
      <c r="F37">
        <v>129</v>
      </c>
      <c r="G37">
        <v>0</v>
      </c>
      <c r="H37" t="s">
        <v>636</v>
      </c>
      <c r="I37" t="s">
        <v>4971</v>
      </c>
      <c r="J37" t="s">
        <v>657</v>
      </c>
      <c r="K37" t="s">
        <v>637</v>
      </c>
      <c r="L37" t="s">
        <v>638</v>
      </c>
      <c r="M37" t="s">
        <v>6853</v>
      </c>
      <c r="N37" t="s">
        <v>637</v>
      </c>
      <c r="O37" t="s">
        <v>639</v>
      </c>
      <c r="P37" t="s">
        <v>5</v>
      </c>
      <c r="Q37" t="s">
        <v>640</v>
      </c>
      <c r="R37" t="s">
        <v>638</v>
      </c>
      <c r="S37" t="s">
        <v>6854</v>
      </c>
      <c r="T37" t="s">
        <v>6853</v>
      </c>
    </row>
    <row r="38" spans="1:22" x14ac:dyDescent="0.25">
      <c r="A38" t="s">
        <v>18</v>
      </c>
      <c r="B38" t="s">
        <v>19</v>
      </c>
      <c r="C38">
        <v>66.666666666666671</v>
      </c>
      <c r="D38">
        <v>3</v>
      </c>
      <c r="E38" t="s">
        <v>6855</v>
      </c>
      <c r="F38">
        <v>129</v>
      </c>
      <c r="G38">
        <v>0</v>
      </c>
      <c r="H38" t="s">
        <v>645</v>
      </c>
      <c r="I38" t="s">
        <v>6856</v>
      </c>
      <c r="J38" t="s">
        <v>6857</v>
      </c>
      <c r="K38" t="s">
        <v>6858</v>
      </c>
      <c r="L38" t="s">
        <v>2607</v>
      </c>
      <c r="M38" t="s">
        <v>6859</v>
      </c>
      <c r="N38" t="s">
        <v>637</v>
      </c>
      <c r="O38" t="s">
        <v>646</v>
      </c>
      <c r="P38" t="s">
        <v>26</v>
      </c>
      <c r="Q38" t="s">
        <v>647</v>
      </c>
      <c r="R38" t="s">
        <v>638</v>
      </c>
      <c r="S38" t="s">
        <v>6860</v>
      </c>
      <c r="T38" t="s">
        <v>6861</v>
      </c>
    </row>
    <row r="39" spans="1:22" x14ac:dyDescent="0.25">
      <c r="A39" t="s">
        <v>18</v>
      </c>
      <c r="B39" t="s">
        <v>19</v>
      </c>
      <c r="C39">
        <v>66.666666666666671</v>
      </c>
      <c r="D39">
        <v>6</v>
      </c>
      <c r="E39" t="s">
        <v>6862</v>
      </c>
      <c r="F39">
        <v>258</v>
      </c>
      <c r="G39">
        <v>0</v>
      </c>
      <c r="H39" t="s">
        <v>645</v>
      </c>
      <c r="I39" t="s">
        <v>6863</v>
      </c>
      <c r="J39" t="s">
        <v>6864</v>
      </c>
      <c r="K39" t="s">
        <v>6029</v>
      </c>
      <c r="L39" t="s">
        <v>3851</v>
      </c>
      <c r="M39" t="s">
        <v>6865</v>
      </c>
      <c r="N39" t="s">
        <v>637</v>
      </c>
      <c r="O39" t="s">
        <v>646</v>
      </c>
      <c r="P39" t="s">
        <v>26</v>
      </c>
      <c r="Q39" t="s">
        <v>647</v>
      </c>
      <c r="R39" t="s">
        <v>638</v>
      </c>
      <c r="S39" t="s">
        <v>6866</v>
      </c>
      <c r="T39" t="s">
        <v>6865</v>
      </c>
    </row>
    <row r="40" spans="1:22" x14ac:dyDescent="0.25">
      <c r="A40" t="s">
        <v>22</v>
      </c>
      <c r="B40" t="s">
        <v>27</v>
      </c>
      <c r="C40">
        <v>80</v>
      </c>
      <c r="D40">
        <v>1</v>
      </c>
      <c r="E40" t="s">
        <v>6867</v>
      </c>
      <c r="F40">
        <v>80</v>
      </c>
      <c r="G40">
        <v>0</v>
      </c>
      <c r="H40" t="s">
        <v>645</v>
      </c>
      <c r="I40" t="s">
        <v>6868</v>
      </c>
      <c r="J40" t="s">
        <v>6869</v>
      </c>
      <c r="K40" t="s">
        <v>5651</v>
      </c>
      <c r="L40" t="s">
        <v>2261</v>
      </c>
      <c r="M40" t="s">
        <v>6870</v>
      </c>
      <c r="N40" t="s">
        <v>637</v>
      </c>
      <c r="O40" t="s">
        <v>646</v>
      </c>
      <c r="P40" t="s">
        <v>26</v>
      </c>
      <c r="Q40" t="s">
        <v>647</v>
      </c>
      <c r="R40" t="s">
        <v>638</v>
      </c>
      <c r="S40" t="s">
        <v>6871</v>
      </c>
      <c r="T40" t="s">
        <v>6872</v>
      </c>
    </row>
    <row r="41" spans="1:22" x14ac:dyDescent="0.25">
      <c r="A41" t="s">
        <v>22</v>
      </c>
      <c r="B41" t="s">
        <v>27</v>
      </c>
      <c r="C41">
        <v>66.333333333333329</v>
      </c>
      <c r="D41">
        <v>3</v>
      </c>
      <c r="E41" t="s">
        <v>6873</v>
      </c>
      <c r="F41">
        <v>250</v>
      </c>
      <c r="G41">
        <v>0</v>
      </c>
      <c r="H41" t="s">
        <v>645</v>
      </c>
      <c r="I41" t="s">
        <v>768</v>
      </c>
      <c r="J41" t="s">
        <v>6874</v>
      </c>
      <c r="K41" t="s">
        <v>6875</v>
      </c>
      <c r="L41" t="s">
        <v>741</v>
      </c>
      <c r="M41" t="s">
        <v>6876</v>
      </c>
      <c r="N41" t="s">
        <v>637</v>
      </c>
      <c r="O41" t="s">
        <v>646</v>
      </c>
      <c r="P41" t="s">
        <v>26</v>
      </c>
      <c r="Q41" t="s">
        <v>647</v>
      </c>
      <c r="R41" t="s">
        <v>638</v>
      </c>
      <c r="S41" t="s">
        <v>6877</v>
      </c>
      <c r="T41" t="s">
        <v>6876</v>
      </c>
    </row>
    <row r="42" spans="1:22" x14ac:dyDescent="0.25">
      <c r="A42" t="s">
        <v>147</v>
      </c>
      <c r="B42" t="s">
        <v>148</v>
      </c>
      <c r="C42">
        <v>50</v>
      </c>
      <c r="D42">
        <v>6</v>
      </c>
      <c r="E42" t="s">
        <v>6878</v>
      </c>
      <c r="F42">
        <v>200</v>
      </c>
      <c r="G42">
        <v>0</v>
      </c>
      <c r="H42" t="s">
        <v>636</v>
      </c>
      <c r="I42" t="s">
        <v>6879</v>
      </c>
      <c r="J42" t="s">
        <v>683</v>
      </c>
      <c r="K42" t="s">
        <v>637</v>
      </c>
      <c r="L42" t="s">
        <v>638</v>
      </c>
      <c r="M42" t="s">
        <v>6880</v>
      </c>
      <c r="N42" t="s">
        <v>637</v>
      </c>
      <c r="O42" t="s">
        <v>643</v>
      </c>
      <c r="P42" t="s">
        <v>5</v>
      </c>
      <c r="Q42" t="s">
        <v>644</v>
      </c>
      <c r="R42" t="s">
        <v>638</v>
      </c>
      <c r="S42" t="s">
        <v>6881</v>
      </c>
      <c r="T42" t="s">
        <v>6882</v>
      </c>
    </row>
    <row r="43" spans="1:22" x14ac:dyDescent="0.25">
      <c r="A43" t="s">
        <v>600</v>
      </c>
      <c r="B43" t="s">
        <v>601</v>
      </c>
      <c r="C43">
        <v>159</v>
      </c>
      <c r="D43">
        <v>2</v>
      </c>
      <c r="E43" t="s">
        <v>6883</v>
      </c>
      <c r="F43">
        <v>258</v>
      </c>
      <c r="G43">
        <v>0</v>
      </c>
      <c r="H43" t="s">
        <v>636</v>
      </c>
      <c r="I43" t="s">
        <v>6884</v>
      </c>
      <c r="J43" t="s">
        <v>2178</v>
      </c>
      <c r="K43" t="s">
        <v>637</v>
      </c>
      <c r="L43" t="s">
        <v>638</v>
      </c>
      <c r="M43" t="s">
        <v>6885</v>
      </c>
      <c r="N43" t="s">
        <v>637</v>
      </c>
      <c r="O43" t="s">
        <v>643</v>
      </c>
      <c r="P43" t="s">
        <v>5</v>
      </c>
      <c r="Q43" t="s">
        <v>644</v>
      </c>
      <c r="R43" t="s">
        <v>638</v>
      </c>
      <c r="S43" t="s">
        <v>6886</v>
      </c>
      <c r="T43" t="s">
        <v>6885</v>
      </c>
    </row>
    <row r="44" spans="1:22" x14ac:dyDescent="0.25">
      <c r="A44" t="s">
        <v>147</v>
      </c>
      <c r="B44" t="s">
        <v>148</v>
      </c>
      <c r="C44">
        <v>50</v>
      </c>
      <c r="D44">
        <v>6</v>
      </c>
      <c r="E44" t="s">
        <v>6887</v>
      </c>
      <c r="F44">
        <v>200</v>
      </c>
      <c r="G44">
        <v>0</v>
      </c>
      <c r="H44" t="s">
        <v>636</v>
      </c>
      <c r="I44" t="s">
        <v>6888</v>
      </c>
      <c r="J44" t="s">
        <v>678</v>
      </c>
      <c r="K44" t="s">
        <v>637</v>
      </c>
      <c r="L44" t="s">
        <v>638</v>
      </c>
      <c r="M44" t="s">
        <v>6889</v>
      </c>
      <c r="N44" t="s">
        <v>637</v>
      </c>
      <c r="O44" t="s">
        <v>643</v>
      </c>
      <c r="P44" t="s">
        <v>5</v>
      </c>
      <c r="Q44" t="s">
        <v>644</v>
      </c>
      <c r="R44" t="s">
        <v>638</v>
      </c>
      <c r="S44" t="s">
        <v>6890</v>
      </c>
      <c r="T44" t="s">
        <v>6891</v>
      </c>
    </row>
    <row r="45" spans="1:22" x14ac:dyDescent="0.25">
      <c r="A45" t="s">
        <v>241</v>
      </c>
      <c r="B45" t="s">
        <v>247</v>
      </c>
      <c r="C45">
        <v>159</v>
      </c>
      <c r="D45">
        <v>1</v>
      </c>
      <c r="E45" t="s">
        <v>6892</v>
      </c>
      <c r="F45">
        <v>129</v>
      </c>
      <c r="G45">
        <v>0</v>
      </c>
      <c r="H45" t="s">
        <v>636</v>
      </c>
      <c r="I45" t="s">
        <v>6893</v>
      </c>
      <c r="J45" t="s">
        <v>2240</v>
      </c>
      <c r="K45" t="s">
        <v>637</v>
      </c>
      <c r="L45" t="s">
        <v>638</v>
      </c>
      <c r="M45" t="s">
        <v>6894</v>
      </c>
      <c r="N45" t="s">
        <v>637</v>
      </c>
      <c r="O45" t="s">
        <v>643</v>
      </c>
      <c r="P45" t="s">
        <v>5</v>
      </c>
      <c r="Q45" t="s">
        <v>644</v>
      </c>
      <c r="R45" t="s">
        <v>638</v>
      </c>
      <c r="S45" t="s">
        <v>6895</v>
      </c>
      <c r="T45" t="s">
        <v>6894</v>
      </c>
    </row>
    <row r="46" spans="1:22" x14ac:dyDescent="0.25">
      <c r="A46" t="s">
        <v>147</v>
      </c>
      <c r="B46" t="s">
        <v>148</v>
      </c>
      <c r="C46">
        <v>50</v>
      </c>
      <c r="D46">
        <v>6</v>
      </c>
      <c r="E46" t="s">
        <v>6896</v>
      </c>
      <c r="F46">
        <v>200</v>
      </c>
      <c r="G46">
        <v>0</v>
      </c>
      <c r="H46" t="s">
        <v>636</v>
      </c>
      <c r="I46" t="s">
        <v>6897</v>
      </c>
      <c r="J46" t="s">
        <v>678</v>
      </c>
      <c r="K46" t="s">
        <v>637</v>
      </c>
      <c r="L46" t="s">
        <v>638</v>
      </c>
      <c r="M46" t="s">
        <v>6898</v>
      </c>
      <c r="N46" t="s">
        <v>637</v>
      </c>
      <c r="O46" t="s">
        <v>639</v>
      </c>
      <c r="P46" t="s">
        <v>5</v>
      </c>
      <c r="Q46" t="s">
        <v>640</v>
      </c>
      <c r="R46" t="s">
        <v>638</v>
      </c>
      <c r="S46" t="s">
        <v>6899</v>
      </c>
      <c r="T46" t="s">
        <v>6900</v>
      </c>
    </row>
    <row r="47" spans="1:22" x14ac:dyDescent="0.25">
      <c r="A47" t="s">
        <v>72</v>
      </c>
      <c r="B47" t="s">
        <v>108</v>
      </c>
      <c r="C47">
        <v>66</v>
      </c>
      <c r="D47">
        <v>1</v>
      </c>
      <c r="E47" t="s">
        <v>6901</v>
      </c>
      <c r="F47">
        <v>249</v>
      </c>
      <c r="G47">
        <v>0</v>
      </c>
      <c r="H47" t="s">
        <v>645</v>
      </c>
      <c r="I47" t="s">
        <v>6902</v>
      </c>
      <c r="J47" t="s">
        <v>6903</v>
      </c>
      <c r="K47" t="s">
        <v>6904</v>
      </c>
      <c r="L47" t="s">
        <v>3945</v>
      </c>
      <c r="M47" t="s">
        <v>6900</v>
      </c>
      <c r="N47" t="s">
        <v>637</v>
      </c>
      <c r="O47" t="s">
        <v>646</v>
      </c>
      <c r="P47" t="s">
        <v>26</v>
      </c>
      <c r="Q47" t="s">
        <v>647</v>
      </c>
      <c r="R47" t="s">
        <v>638</v>
      </c>
      <c r="S47" t="s">
        <v>6905</v>
      </c>
      <c r="T47" t="s">
        <v>6898</v>
      </c>
    </row>
    <row r="48" spans="1:22" x14ac:dyDescent="0.25">
      <c r="A48" t="s">
        <v>101</v>
      </c>
      <c r="B48" t="s">
        <v>74</v>
      </c>
      <c r="C48">
        <v>66</v>
      </c>
      <c r="D48">
        <v>1</v>
      </c>
      <c r="E48" t="s">
        <v>6901</v>
      </c>
      <c r="F48">
        <v>249</v>
      </c>
      <c r="G48">
        <v>0</v>
      </c>
      <c r="H48" t="s">
        <v>645</v>
      </c>
      <c r="I48" t="s">
        <v>6902</v>
      </c>
      <c r="J48" t="s">
        <v>6903</v>
      </c>
      <c r="K48" t="s">
        <v>6904</v>
      </c>
      <c r="L48" t="s">
        <v>3945</v>
      </c>
      <c r="M48" t="s">
        <v>6900</v>
      </c>
      <c r="N48" t="s">
        <v>637</v>
      </c>
      <c r="O48" t="s">
        <v>646</v>
      </c>
      <c r="P48" t="s">
        <v>26</v>
      </c>
      <c r="Q48" t="s">
        <v>647</v>
      </c>
      <c r="R48" t="s">
        <v>638</v>
      </c>
      <c r="S48" t="s">
        <v>6905</v>
      </c>
      <c r="T48" t="s">
        <v>6898</v>
      </c>
    </row>
    <row r="49" spans="1:20" x14ac:dyDescent="0.25">
      <c r="A49" t="s">
        <v>22</v>
      </c>
      <c r="B49" t="s">
        <v>27</v>
      </c>
      <c r="C49">
        <v>67</v>
      </c>
      <c r="D49">
        <v>1</v>
      </c>
      <c r="E49" t="s">
        <v>6901</v>
      </c>
      <c r="F49">
        <v>249</v>
      </c>
      <c r="G49">
        <v>0</v>
      </c>
      <c r="H49" t="s">
        <v>645</v>
      </c>
      <c r="I49" t="s">
        <v>6902</v>
      </c>
      <c r="J49" t="s">
        <v>6903</v>
      </c>
      <c r="K49" t="s">
        <v>6904</v>
      </c>
      <c r="L49" t="s">
        <v>3945</v>
      </c>
      <c r="M49" t="s">
        <v>6900</v>
      </c>
      <c r="N49" t="s">
        <v>637</v>
      </c>
      <c r="O49" t="s">
        <v>646</v>
      </c>
      <c r="P49" t="s">
        <v>26</v>
      </c>
      <c r="Q49" t="s">
        <v>647</v>
      </c>
      <c r="R49" t="s">
        <v>638</v>
      </c>
      <c r="S49" t="s">
        <v>6905</v>
      </c>
      <c r="T49" t="s">
        <v>6898</v>
      </c>
    </row>
    <row r="50" spans="1:20" x14ac:dyDescent="0.25">
      <c r="A50" t="s">
        <v>18</v>
      </c>
      <c r="B50" t="s">
        <v>19</v>
      </c>
      <c r="C50">
        <v>66.666666666666671</v>
      </c>
      <c r="D50">
        <v>3</v>
      </c>
      <c r="E50" t="s">
        <v>6906</v>
      </c>
      <c r="F50">
        <v>100</v>
      </c>
      <c r="G50">
        <v>0</v>
      </c>
      <c r="H50" t="s">
        <v>636</v>
      </c>
      <c r="I50" t="s">
        <v>6907</v>
      </c>
      <c r="J50" t="s">
        <v>1827</v>
      </c>
      <c r="K50" t="s">
        <v>637</v>
      </c>
      <c r="L50" t="s">
        <v>638</v>
      </c>
      <c r="M50" t="s">
        <v>6908</v>
      </c>
      <c r="N50" t="s">
        <v>637</v>
      </c>
      <c r="O50" t="s">
        <v>643</v>
      </c>
      <c r="P50" t="s">
        <v>5</v>
      </c>
      <c r="Q50" t="s">
        <v>644</v>
      </c>
      <c r="R50" t="s">
        <v>638</v>
      </c>
      <c r="S50" t="s">
        <v>6909</v>
      </c>
      <c r="T50" t="s">
        <v>6910</v>
      </c>
    </row>
    <row r="51" spans="1:20" x14ac:dyDescent="0.25">
      <c r="A51" t="s">
        <v>147</v>
      </c>
      <c r="B51" t="s">
        <v>148</v>
      </c>
      <c r="C51">
        <v>65</v>
      </c>
      <c r="D51">
        <v>1</v>
      </c>
      <c r="E51" t="s">
        <v>6911</v>
      </c>
      <c r="F51">
        <v>35</v>
      </c>
      <c r="G51">
        <v>0</v>
      </c>
      <c r="H51" t="s">
        <v>636</v>
      </c>
      <c r="I51" t="s">
        <v>6912</v>
      </c>
      <c r="J51" t="s">
        <v>642</v>
      </c>
      <c r="K51" t="s">
        <v>637</v>
      </c>
      <c r="L51" t="s">
        <v>638</v>
      </c>
      <c r="M51" t="s">
        <v>6913</v>
      </c>
      <c r="N51" t="s">
        <v>637</v>
      </c>
      <c r="O51" t="s">
        <v>639</v>
      </c>
      <c r="P51" t="s">
        <v>5</v>
      </c>
      <c r="Q51" t="s">
        <v>640</v>
      </c>
      <c r="R51" t="s">
        <v>638</v>
      </c>
      <c r="S51" t="s">
        <v>6914</v>
      </c>
      <c r="T51" t="s">
        <v>6913</v>
      </c>
    </row>
    <row r="52" spans="1:20" x14ac:dyDescent="0.25">
      <c r="A52" t="s">
        <v>147</v>
      </c>
      <c r="B52" t="s">
        <v>148</v>
      </c>
      <c r="C52">
        <v>50</v>
      </c>
      <c r="D52">
        <v>6</v>
      </c>
      <c r="E52" t="s">
        <v>6915</v>
      </c>
      <c r="F52">
        <v>181</v>
      </c>
      <c r="G52">
        <v>0</v>
      </c>
      <c r="H52" t="s">
        <v>636</v>
      </c>
      <c r="I52" t="s">
        <v>6916</v>
      </c>
      <c r="J52" t="s">
        <v>648</v>
      </c>
      <c r="K52" t="s">
        <v>637</v>
      </c>
      <c r="L52" t="s">
        <v>638</v>
      </c>
      <c r="M52" t="s">
        <v>6917</v>
      </c>
      <c r="N52" t="s">
        <v>637</v>
      </c>
      <c r="O52" t="s">
        <v>639</v>
      </c>
      <c r="P52" t="s">
        <v>5</v>
      </c>
      <c r="Q52" t="s">
        <v>640</v>
      </c>
      <c r="R52" t="s">
        <v>638</v>
      </c>
      <c r="S52" t="s">
        <v>6918</v>
      </c>
      <c r="T52" t="s">
        <v>6917</v>
      </c>
    </row>
    <row r="53" spans="1:20" x14ac:dyDescent="0.25">
      <c r="A53" t="s">
        <v>241</v>
      </c>
      <c r="B53" t="s">
        <v>247</v>
      </c>
      <c r="C53">
        <v>159</v>
      </c>
      <c r="D53">
        <v>1</v>
      </c>
      <c r="E53" t="s">
        <v>6919</v>
      </c>
      <c r="F53">
        <v>99</v>
      </c>
      <c r="G53">
        <v>0</v>
      </c>
      <c r="H53" t="s">
        <v>636</v>
      </c>
      <c r="I53" t="s">
        <v>6920</v>
      </c>
      <c r="J53" t="s">
        <v>657</v>
      </c>
      <c r="K53" t="s">
        <v>637</v>
      </c>
      <c r="L53" t="s">
        <v>638</v>
      </c>
      <c r="M53" t="s">
        <v>6921</v>
      </c>
      <c r="N53" t="s">
        <v>637</v>
      </c>
      <c r="O53" t="s">
        <v>643</v>
      </c>
      <c r="P53" t="s">
        <v>5</v>
      </c>
      <c r="Q53" t="s">
        <v>644</v>
      </c>
      <c r="R53" t="s">
        <v>638</v>
      </c>
      <c r="S53" t="s">
        <v>6922</v>
      </c>
      <c r="T53" t="s">
        <v>6921</v>
      </c>
    </row>
    <row r="54" spans="1:20" x14ac:dyDescent="0.25">
      <c r="A54" t="s">
        <v>239</v>
      </c>
      <c r="B54" t="s">
        <v>245</v>
      </c>
      <c r="C54">
        <v>139</v>
      </c>
      <c r="D54">
        <v>1</v>
      </c>
      <c r="E54" t="s">
        <v>6923</v>
      </c>
      <c r="F54">
        <v>430</v>
      </c>
      <c r="G54">
        <v>0</v>
      </c>
      <c r="H54" t="s">
        <v>697</v>
      </c>
      <c r="I54" t="s">
        <v>6924</v>
      </c>
      <c r="J54" t="s">
        <v>6925</v>
      </c>
      <c r="K54" t="s">
        <v>6926</v>
      </c>
      <c r="L54" t="s">
        <v>6927</v>
      </c>
      <c r="M54" t="s">
        <v>6928</v>
      </c>
      <c r="N54" t="s">
        <v>761</v>
      </c>
      <c r="O54" t="s">
        <v>691</v>
      </c>
      <c r="P54" t="s">
        <v>692</v>
      </c>
      <c r="Q54" t="s">
        <v>693</v>
      </c>
      <c r="R54" t="s">
        <v>638</v>
      </c>
      <c r="S54" t="s">
        <v>6929</v>
      </c>
      <c r="T54" t="s">
        <v>6930</v>
      </c>
    </row>
    <row r="55" spans="1:20" x14ac:dyDescent="0.25">
      <c r="A55" t="s">
        <v>600</v>
      </c>
      <c r="B55" t="s">
        <v>601</v>
      </c>
      <c r="C55">
        <v>139</v>
      </c>
      <c r="D55">
        <v>1</v>
      </c>
      <c r="E55" t="s">
        <v>6923</v>
      </c>
      <c r="F55">
        <v>430</v>
      </c>
      <c r="G55">
        <v>0</v>
      </c>
      <c r="H55" t="s">
        <v>697</v>
      </c>
      <c r="I55" t="s">
        <v>6924</v>
      </c>
      <c r="J55" t="s">
        <v>6925</v>
      </c>
      <c r="K55" t="s">
        <v>6926</v>
      </c>
      <c r="L55" t="s">
        <v>6927</v>
      </c>
      <c r="M55" t="s">
        <v>6928</v>
      </c>
      <c r="N55" t="s">
        <v>761</v>
      </c>
      <c r="O55" t="s">
        <v>691</v>
      </c>
      <c r="P55" t="s">
        <v>692</v>
      </c>
      <c r="Q55" t="s">
        <v>693</v>
      </c>
      <c r="R55" t="s">
        <v>638</v>
      </c>
      <c r="S55" t="s">
        <v>6929</v>
      </c>
      <c r="T55" t="s">
        <v>6930</v>
      </c>
    </row>
    <row r="56" spans="1:20" x14ac:dyDescent="0.25">
      <c r="A56" t="s">
        <v>241</v>
      </c>
      <c r="B56" t="s">
        <v>247</v>
      </c>
      <c r="C56">
        <v>139</v>
      </c>
      <c r="D56">
        <v>1</v>
      </c>
      <c r="E56" t="s">
        <v>6923</v>
      </c>
      <c r="F56">
        <v>430</v>
      </c>
      <c r="G56">
        <v>0</v>
      </c>
      <c r="H56" t="s">
        <v>697</v>
      </c>
      <c r="I56" t="s">
        <v>6924</v>
      </c>
      <c r="J56" t="s">
        <v>6925</v>
      </c>
      <c r="K56" t="s">
        <v>6926</v>
      </c>
      <c r="L56" t="s">
        <v>6927</v>
      </c>
      <c r="M56" t="s">
        <v>6928</v>
      </c>
      <c r="N56" t="s">
        <v>761</v>
      </c>
      <c r="O56" t="s">
        <v>691</v>
      </c>
      <c r="P56" t="s">
        <v>692</v>
      </c>
      <c r="Q56" t="s">
        <v>693</v>
      </c>
      <c r="R56" t="s">
        <v>638</v>
      </c>
      <c r="S56" t="s">
        <v>6929</v>
      </c>
      <c r="T56" t="s">
        <v>6930</v>
      </c>
    </row>
    <row r="57" spans="1:20" x14ac:dyDescent="0.25">
      <c r="A57" t="s">
        <v>240</v>
      </c>
      <c r="B57" t="s">
        <v>246</v>
      </c>
      <c r="C57">
        <v>139</v>
      </c>
      <c r="D57">
        <v>1</v>
      </c>
      <c r="E57" t="s">
        <v>6923</v>
      </c>
      <c r="F57">
        <v>430</v>
      </c>
      <c r="G57">
        <v>0</v>
      </c>
      <c r="H57" t="s">
        <v>697</v>
      </c>
      <c r="I57" t="s">
        <v>6924</v>
      </c>
      <c r="J57" t="s">
        <v>6925</v>
      </c>
      <c r="K57" t="s">
        <v>6926</v>
      </c>
      <c r="L57" t="s">
        <v>6927</v>
      </c>
      <c r="M57" t="s">
        <v>6928</v>
      </c>
      <c r="N57" t="s">
        <v>761</v>
      </c>
      <c r="O57" t="s">
        <v>691</v>
      </c>
      <c r="P57" t="s">
        <v>692</v>
      </c>
      <c r="Q57" t="s">
        <v>693</v>
      </c>
      <c r="R57" t="s">
        <v>638</v>
      </c>
      <c r="S57" t="s">
        <v>6929</v>
      </c>
      <c r="T57" t="s">
        <v>6930</v>
      </c>
    </row>
    <row r="58" spans="1:20" x14ac:dyDescent="0.25">
      <c r="A58" t="s">
        <v>77</v>
      </c>
      <c r="B58" t="s">
        <v>78</v>
      </c>
      <c r="C58">
        <v>35</v>
      </c>
      <c r="D58">
        <v>8</v>
      </c>
      <c r="E58" t="s">
        <v>6931</v>
      </c>
      <c r="F58">
        <v>328</v>
      </c>
      <c r="G58">
        <v>0</v>
      </c>
      <c r="H58" t="s">
        <v>645</v>
      </c>
      <c r="I58" t="s">
        <v>753</v>
      </c>
      <c r="J58" t="s">
        <v>2215</v>
      </c>
      <c r="K58" t="s">
        <v>2216</v>
      </c>
      <c r="L58" t="s">
        <v>741</v>
      </c>
      <c r="M58" t="s">
        <v>6932</v>
      </c>
      <c r="N58" t="s">
        <v>637</v>
      </c>
      <c r="O58" t="s">
        <v>646</v>
      </c>
      <c r="P58" t="s">
        <v>26</v>
      </c>
      <c r="Q58" t="s">
        <v>647</v>
      </c>
      <c r="R58" t="s">
        <v>638</v>
      </c>
      <c r="S58" t="s">
        <v>6933</v>
      </c>
      <c r="T58" t="s">
        <v>6934</v>
      </c>
    </row>
    <row r="59" spans="1:20" x14ac:dyDescent="0.25">
      <c r="A59" t="s">
        <v>18</v>
      </c>
      <c r="B59" t="s">
        <v>19</v>
      </c>
      <c r="C59">
        <v>66.666666666666671</v>
      </c>
      <c r="D59">
        <v>3</v>
      </c>
      <c r="E59" t="s">
        <v>6935</v>
      </c>
      <c r="F59">
        <v>100</v>
      </c>
      <c r="G59">
        <v>0</v>
      </c>
      <c r="H59" t="s">
        <v>636</v>
      </c>
      <c r="I59" t="s">
        <v>6936</v>
      </c>
      <c r="J59" t="s">
        <v>686</v>
      </c>
      <c r="K59" t="s">
        <v>637</v>
      </c>
      <c r="L59" t="s">
        <v>638</v>
      </c>
      <c r="M59" t="s">
        <v>6937</v>
      </c>
      <c r="N59" t="s">
        <v>637</v>
      </c>
      <c r="O59" t="s">
        <v>643</v>
      </c>
      <c r="P59" t="s">
        <v>5</v>
      </c>
      <c r="Q59" t="s">
        <v>644</v>
      </c>
      <c r="R59" t="s">
        <v>638</v>
      </c>
      <c r="S59" t="s">
        <v>6938</v>
      </c>
      <c r="T59" t="s">
        <v>6934</v>
      </c>
    </row>
    <row r="60" spans="1:20" x14ac:dyDescent="0.25">
      <c r="A60" t="s">
        <v>147</v>
      </c>
      <c r="B60" t="s">
        <v>148</v>
      </c>
      <c r="C60">
        <v>50</v>
      </c>
      <c r="D60">
        <v>6</v>
      </c>
      <c r="E60" t="s">
        <v>6939</v>
      </c>
      <c r="F60">
        <v>200</v>
      </c>
      <c r="G60">
        <v>0</v>
      </c>
      <c r="H60" t="s">
        <v>636</v>
      </c>
      <c r="I60" t="s">
        <v>6940</v>
      </c>
      <c r="J60" t="s">
        <v>1797</v>
      </c>
      <c r="K60" t="s">
        <v>637</v>
      </c>
      <c r="L60" t="s">
        <v>638</v>
      </c>
      <c r="M60" t="s">
        <v>6941</v>
      </c>
      <c r="N60" t="s">
        <v>637</v>
      </c>
      <c r="O60" t="s">
        <v>639</v>
      </c>
      <c r="P60" t="s">
        <v>5</v>
      </c>
      <c r="Q60" t="s">
        <v>640</v>
      </c>
      <c r="R60" t="s">
        <v>638</v>
      </c>
      <c r="S60" t="s">
        <v>6942</v>
      </c>
      <c r="T60" t="s">
        <v>6943</v>
      </c>
    </row>
    <row r="61" spans="1:20" x14ac:dyDescent="0.25">
      <c r="A61" t="s">
        <v>147</v>
      </c>
      <c r="B61" t="s">
        <v>148</v>
      </c>
      <c r="C61">
        <v>33.333333333333336</v>
      </c>
      <c r="D61">
        <v>3</v>
      </c>
      <c r="E61" t="s">
        <v>6944</v>
      </c>
      <c r="F61">
        <v>100</v>
      </c>
      <c r="G61">
        <v>0</v>
      </c>
      <c r="H61" t="s">
        <v>636</v>
      </c>
      <c r="I61" t="s">
        <v>6945</v>
      </c>
      <c r="J61" t="s">
        <v>681</v>
      </c>
      <c r="K61" t="s">
        <v>637</v>
      </c>
      <c r="L61" t="s">
        <v>638</v>
      </c>
      <c r="M61" t="s">
        <v>6946</v>
      </c>
      <c r="N61" t="s">
        <v>637</v>
      </c>
      <c r="O61" t="s">
        <v>639</v>
      </c>
      <c r="P61" t="s">
        <v>5</v>
      </c>
      <c r="Q61" t="s">
        <v>640</v>
      </c>
      <c r="R61" t="s">
        <v>638</v>
      </c>
      <c r="S61" t="s">
        <v>6947</v>
      </c>
      <c r="T61" t="s">
        <v>6946</v>
      </c>
    </row>
    <row r="62" spans="1:20" x14ac:dyDescent="0.25">
      <c r="A62" t="s">
        <v>147</v>
      </c>
      <c r="B62" t="s">
        <v>148</v>
      </c>
      <c r="C62">
        <v>50</v>
      </c>
      <c r="D62">
        <v>6</v>
      </c>
      <c r="E62" t="s">
        <v>6948</v>
      </c>
      <c r="F62">
        <v>181</v>
      </c>
      <c r="G62">
        <v>0</v>
      </c>
      <c r="H62" t="s">
        <v>636</v>
      </c>
      <c r="I62" t="s">
        <v>6949</v>
      </c>
      <c r="J62" t="s">
        <v>1862</v>
      </c>
      <c r="K62" t="s">
        <v>637</v>
      </c>
      <c r="L62" t="s">
        <v>638</v>
      </c>
      <c r="M62" t="s">
        <v>6950</v>
      </c>
      <c r="N62" t="s">
        <v>637</v>
      </c>
      <c r="O62" t="s">
        <v>643</v>
      </c>
      <c r="P62" t="s">
        <v>5</v>
      </c>
      <c r="Q62" t="s">
        <v>644</v>
      </c>
      <c r="R62" t="s">
        <v>638</v>
      </c>
      <c r="S62" t="s">
        <v>6951</v>
      </c>
      <c r="T62" t="s">
        <v>6950</v>
      </c>
    </row>
    <row r="63" spans="1:20" x14ac:dyDescent="0.25">
      <c r="A63" t="s">
        <v>147</v>
      </c>
      <c r="B63" t="s">
        <v>148</v>
      </c>
      <c r="C63">
        <v>50</v>
      </c>
      <c r="D63">
        <v>6</v>
      </c>
      <c r="E63" t="s">
        <v>6952</v>
      </c>
      <c r="F63">
        <v>181</v>
      </c>
      <c r="G63">
        <v>0</v>
      </c>
      <c r="H63" t="s">
        <v>636</v>
      </c>
      <c r="I63" t="s">
        <v>6634</v>
      </c>
      <c r="J63" t="s">
        <v>2240</v>
      </c>
      <c r="K63" t="s">
        <v>637</v>
      </c>
      <c r="L63" t="s">
        <v>638</v>
      </c>
      <c r="M63" t="s">
        <v>6953</v>
      </c>
      <c r="N63" t="s">
        <v>637</v>
      </c>
      <c r="O63" t="s">
        <v>639</v>
      </c>
      <c r="P63" t="s">
        <v>5</v>
      </c>
      <c r="Q63" t="s">
        <v>640</v>
      </c>
      <c r="R63" t="s">
        <v>638</v>
      </c>
      <c r="S63" t="s">
        <v>6954</v>
      </c>
      <c r="T63" t="s">
        <v>6953</v>
      </c>
    </row>
    <row r="64" spans="1:20" x14ac:dyDescent="0.25">
      <c r="A64" t="s">
        <v>147</v>
      </c>
      <c r="B64" t="s">
        <v>148</v>
      </c>
      <c r="C64">
        <v>50</v>
      </c>
      <c r="D64">
        <v>6</v>
      </c>
      <c r="E64" t="s">
        <v>6955</v>
      </c>
      <c r="F64">
        <v>181</v>
      </c>
      <c r="G64">
        <v>0</v>
      </c>
      <c r="H64" t="s">
        <v>636</v>
      </c>
      <c r="I64" t="s">
        <v>6956</v>
      </c>
      <c r="J64" t="s">
        <v>669</v>
      </c>
      <c r="K64" t="s">
        <v>637</v>
      </c>
      <c r="L64" t="s">
        <v>638</v>
      </c>
      <c r="M64" t="s">
        <v>6957</v>
      </c>
      <c r="N64" t="s">
        <v>637</v>
      </c>
      <c r="O64" t="s">
        <v>639</v>
      </c>
      <c r="P64" t="s">
        <v>5</v>
      </c>
      <c r="Q64" t="s">
        <v>640</v>
      </c>
      <c r="R64" t="s">
        <v>638</v>
      </c>
      <c r="S64" t="s">
        <v>6958</v>
      </c>
      <c r="T64" t="s">
        <v>6957</v>
      </c>
    </row>
    <row r="65" spans="1:20" x14ac:dyDescent="0.25">
      <c r="A65" t="s">
        <v>77</v>
      </c>
      <c r="B65" t="s">
        <v>78</v>
      </c>
      <c r="C65">
        <v>33.333333333333336</v>
      </c>
      <c r="D65">
        <v>3</v>
      </c>
      <c r="E65" t="s">
        <v>6959</v>
      </c>
      <c r="F65">
        <v>134.99</v>
      </c>
      <c r="G65">
        <v>0</v>
      </c>
      <c r="H65" t="s">
        <v>636</v>
      </c>
      <c r="I65" t="s">
        <v>6960</v>
      </c>
      <c r="J65" t="s">
        <v>676</v>
      </c>
      <c r="K65" t="s">
        <v>637</v>
      </c>
      <c r="L65" t="s">
        <v>638</v>
      </c>
      <c r="M65" t="s">
        <v>6957</v>
      </c>
      <c r="N65" t="s">
        <v>637</v>
      </c>
      <c r="O65" t="s">
        <v>643</v>
      </c>
      <c r="P65" t="s">
        <v>5</v>
      </c>
      <c r="Q65" t="s">
        <v>644</v>
      </c>
      <c r="R65" t="s">
        <v>638</v>
      </c>
      <c r="S65" t="s">
        <v>6961</v>
      </c>
      <c r="T65" t="s">
        <v>6962</v>
      </c>
    </row>
    <row r="66" spans="1:20" x14ac:dyDescent="0.25">
      <c r="A66" t="s">
        <v>147</v>
      </c>
      <c r="B66" t="s">
        <v>148</v>
      </c>
      <c r="C66">
        <v>33.333333333333336</v>
      </c>
      <c r="D66">
        <v>3</v>
      </c>
      <c r="E66" t="s">
        <v>6963</v>
      </c>
      <c r="F66">
        <v>100</v>
      </c>
      <c r="G66">
        <v>0</v>
      </c>
      <c r="H66" t="s">
        <v>636</v>
      </c>
      <c r="I66" t="s">
        <v>6964</v>
      </c>
      <c r="J66" t="s">
        <v>648</v>
      </c>
      <c r="K66" t="s">
        <v>637</v>
      </c>
      <c r="L66" t="s">
        <v>638</v>
      </c>
      <c r="M66" t="s">
        <v>6962</v>
      </c>
      <c r="N66" t="s">
        <v>637</v>
      </c>
      <c r="O66" t="s">
        <v>639</v>
      </c>
      <c r="P66" t="s">
        <v>5</v>
      </c>
      <c r="Q66" t="s">
        <v>640</v>
      </c>
      <c r="R66" t="s">
        <v>638</v>
      </c>
      <c r="S66" t="s">
        <v>6965</v>
      </c>
      <c r="T66" t="s">
        <v>6962</v>
      </c>
    </row>
    <row r="67" spans="1:20" x14ac:dyDescent="0.25">
      <c r="A67" t="s">
        <v>18</v>
      </c>
      <c r="B67" t="s">
        <v>19</v>
      </c>
      <c r="C67">
        <v>66.666666666666671</v>
      </c>
      <c r="D67">
        <v>3</v>
      </c>
      <c r="E67" t="s">
        <v>6966</v>
      </c>
      <c r="F67">
        <v>199</v>
      </c>
      <c r="G67">
        <v>0</v>
      </c>
      <c r="H67" t="s">
        <v>636</v>
      </c>
      <c r="I67" t="s">
        <v>6967</v>
      </c>
      <c r="J67" t="s">
        <v>652</v>
      </c>
      <c r="K67" t="s">
        <v>637</v>
      </c>
      <c r="L67" t="s">
        <v>638</v>
      </c>
      <c r="M67" t="s">
        <v>6968</v>
      </c>
      <c r="N67" t="s">
        <v>637</v>
      </c>
      <c r="O67" t="s">
        <v>643</v>
      </c>
      <c r="P67" t="s">
        <v>5</v>
      </c>
      <c r="Q67" t="s">
        <v>644</v>
      </c>
      <c r="R67" t="s">
        <v>638</v>
      </c>
      <c r="S67" t="s">
        <v>6969</v>
      </c>
      <c r="T67" t="s">
        <v>6968</v>
      </c>
    </row>
    <row r="68" spans="1:20" x14ac:dyDescent="0.25">
      <c r="A68" t="s">
        <v>239</v>
      </c>
      <c r="B68" t="s">
        <v>245</v>
      </c>
      <c r="C68">
        <v>159</v>
      </c>
      <c r="D68">
        <v>1</v>
      </c>
      <c r="E68" t="s">
        <v>6966</v>
      </c>
      <c r="F68">
        <v>199</v>
      </c>
      <c r="G68">
        <v>0</v>
      </c>
      <c r="H68" t="s">
        <v>636</v>
      </c>
      <c r="I68" t="s">
        <v>6967</v>
      </c>
      <c r="J68" t="s">
        <v>652</v>
      </c>
      <c r="K68" t="s">
        <v>637</v>
      </c>
      <c r="L68" t="s">
        <v>638</v>
      </c>
      <c r="M68" t="s">
        <v>6968</v>
      </c>
      <c r="N68" t="s">
        <v>637</v>
      </c>
      <c r="O68" t="s">
        <v>643</v>
      </c>
      <c r="P68" t="s">
        <v>5</v>
      </c>
      <c r="Q68" t="s">
        <v>644</v>
      </c>
      <c r="R68" t="s">
        <v>638</v>
      </c>
      <c r="S68" t="s">
        <v>6969</v>
      </c>
      <c r="T68" t="s">
        <v>6968</v>
      </c>
    </row>
    <row r="69" spans="1:20" x14ac:dyDescent="0.25">
      <c r="A69" t="s">
        <v>104</v>
      </c>
      <c r="B69" t="s">
        <v>105</v>
      </c>
      <c r="C69">
        <v>14</v>
      </c>
      <c r="D69">
        <v>2</v>
      </c>
      <c r="E69" t="s">
        <v>6970</v>
      </c>
      <c r="F69">
        <v>32</v>
      </c>
      <c r="G69">
        <v>4</v>
      </c>
      <c r="H69" t="s">
        <v>645</v>
      </c>
      <c r="I69" t="s">
        <v>3804</v>
      </c>
      <c r="J69" t="s">
        <v>6971</v>
      </c>
      <c r="K69" t="s">
        <v>6972</v>
      </c>
      <c r="L69" t="s">
        <v>3567</v>
      </c>
      <c r="M69" t="s">
        <v>6973</v>
      </c>
      <c r="N69" t="s">
        <v>637</v>
      </c>
      <c r="O69" t="s">
        <v>646</v>
      </c>
      <c r="P69" t="s">
        <v>26</v>
      </c>
      <c r="Q69" t="s">
        <v>647</v>
      </c>
      <c r="R69" t="s">
        <v>638</v>
      </c>
      <c r="S69" t="s">
        <v>6974</v>
      </c>
      <c r="T69" t="s">
        <v>6975</v>
      </c>
    </row>
    <row r="70" spans="1:20" x14ac:dyDescent="0.25">
      <c r="A70" t="s">
        <v>104</v>
      </c>
      <c r="B70" t="s">
        <v>105</v>
      </c>
      <c r="C70">
        <v>14</v>
      </c>
      <c r="D70">
        <v>2</v>
      </c>
      <c r="E70" t="s">
        <v>6976</v>
      </c>
      <c r="F70">
        <v>32</v>
      </c>
      <c r="G70">
        <v>4</v>
      </c>
      <c r="H70" t="s">
        <v>645</v>
      </c>
      <c r="I70" t="s">
        <v>3804</v>
      </c>
      <c r="J70" t="s">
        <v>6971</v>
      </c>
      <c r="K70" t="s">
        <v>6972</v>
      </c>
      <c r="L70" t="s">
        <v>3567</v>
      </c>
      <c r="M70" t="s">
        <v>6977</v>
      </c>
      <c r="N70" t="s">
        <v>637</v>
      </c>
      <c r="O70" t="s">
        <v>646</v>
      </c>
      <c r="P70" t="s">
        <v>26</v>
      </c>
      <c r="Q70" t="s">
        <v>647</v>
      </c>
      <c r="R70" t="s">
        <v>638</v>
      </c>
      <c r="S70" t="s">
        <v>6978</v>
      </c>
      <c r="T70" t="s">
        <v>6979</v>
      </c>
    </row>
    <row r="71" spans="1:20" x14ac:dyDescent="0.25">
      <c r="A71" t="s">
        <v>147</v>
      </c>
      <c r="B71" t="s">
        <v>148</v>
      </c>
      <c r="C71">
        <v>50</v>
      </c>
      <c r="D71">
        <v>6</v>
      </c>
      <c r="E71" t="s">
        <v>6980</v>
      </c>
      <c r="F71">
        <v>200</v>
      </c>
      <c r="G71">
        <v>0</v>
      </c>
      <c r="H71" t="s">
        <v>636</v>
      </c>
      <c r="I71" t="s">
        <v>6981</v>
      </c>
      <c r="J71" t="s">
        <v>642</v>
      </c>
      <c r="K71" t="s">
        <v>637</v>
      </c>
      <c r="L71" t="s">
        <v>638</v>
      </c>
      <c r="M71" t="s">
        <v>6982</v>
      </c>
      <c r="N71" t="s">
        <v>637</v>
      </c>
      <c r="O71" t="s">
        <v>643</v>
      </c>
      <c r="P71" t="s">
        <v>5</v>
      </c>
      <c r="Q71" t="s">
        <v>644</v>
      </c>
      <c r="R71" t="s">
        <v>638</v>
      </c>
      <c r="S71" t="s">
        <v>6983</v>
      </c>
      <c r="T71" t="s">
        <v>6984</v>
      </c>
    </row>
    <row r="72" spans="1:20" x14ac:dyDescent="0.25">
      <c r="A72" t="s">
        <v>147</v>
      </c>
      <c r="B72" t="s">
        <v>148</v>
      </c>
      <c r="C72">
        <v>50</v>
      </c>
      <c r="D72">
        <v>6</v>
      </c>
      <c r="E72" t="s">
        <v>6985</v>
      </c>
      <c r="F72">
        <v>181</v>
      </c>
      <c r="G72">
        <v>0</v>
      </c>
      <c r="H72" t="s">
        <v>636</v>
      </c>
      <c r="I72" t="s">
        <v>6986</v>
      </c>
      <c r="J72" t="s">
        <v>1987</v>
      </c>
      <c r="K72" t="s">
        <v>637</v>
      </c>
      <c r="L72" t="s">
        <v>638</v>
      </c>
      <c r="M72" t="s">
        <v>6987</v>
      </c>
      <c r="N72" t="s">
        <v>637</v>
      </c>
      <c r="O72" t="s">
        <v>639</v>
      </c>
      <c r="P72" t="s">
        <v>5</v>
      </c>
      <c r="Q72" t="s">
        <v>640</v>
      </c>
      <c r="R72" t="s">
        <v>6988</v>
      </c>
      <c r="S72" t="s">
        <v>6989</v>
      </c>
      <c r="T72" t="s">
        <v>6987</v>
      </c>
    </row>
    <row r="73" spans="1:20" x14ac:dyDescent="0.25">
      <c r="A73" t="s">
        <v>147</v>
      </c>
      <c r="B73" t="s">
        <v>148</v>
      </c>
      <c r="C73">
        <v>33.333333333333336</v>
      </c>
      <c r="D73">
        <v>3</v>
      </c>
      <c r="E73" t="s">
        <v>6990</v>
      </c>
      <c r="F73">
        <v>118</v>
      </c>
      <c r="G73">
        <v>18</v>
      </c>
      <c r="H73" t="s">
        <v>636</v>
      </c>
      <c r="I73" t="s">
        <v>6991</v>
      </c>
      <c r="J73" t="s">
        <v>1852</v>
      </c>
      <c r="K73" t="s">
        <v>637</v>
      </c>
      <c r="L73" t="s">
        <v>638</v>
      </c>
      <c r="M73" t="s">
        <v>6992</v>
      </c>
      <c r="N73" t="s">
        <v>637</v>
      </c>
      <c r="O73" t="s">
        <v>639</v>
      </c>
      <c r="P73" t="s">
        <v>5</v>
      </c>
      <c r="Q73" t="s">
        <v>640</v>
      </c>
      <c r="R73" t="s">
        <v>6993</v>
      </c>
      <c r="S73" t="s">
        <v>6994</v>
      </c>
      <c r="T73" t="s">
        <v>6987</v>
      </c>
    </row>
    <row r="74" spans="1:20" x14ac:dyDescent="0.25">
      <c r="A74" t="s">
        <v>18</v>
      </c>
      <c r="B74" t="s">
        <v>19</v>
      </c>
      <c r="C74">
        <v>66.666666666666671</v>
      </c>
      <c r="D74">
        <v>3</v>
      </c>
      <c r="E74" t="s">
        <v>6995</v>
      </c>
      <c r="F74">
        <v>100</v>
      </c>
      <c r="G74">
        <v>0</v>
      </c>
      <c r="H74" t="s">
        <v>636</v>
      </c>
      <c r="I74" t="s">
        <v>6996</v>
      </c>
      <c r="J74" t="s">
        <v>648</v>
      </c>
      <c r="K74" t="s">
        <v>637</v>
      </c>
      <c r="L74" t="s">
        <v>638</v>
      </c>
      <c r="M74" t="s">
        <v>6997</v>
      </c>
      <c r="N74" t="s">
        <v>637</v>
      </c>
      <c r="O74" t="s">
        <v>643</v>
      </c>
      <c r="P74" t="s">
        <v>5</v>
      </c>
      <c r="Q74" t="s">
        <v>644</v>
      </c>
      <c r="R74" t="s">
        <v>6998</v>
      </c>
      <c r="S74" t="s">
        <v>6999</v>
      </c>
      <c r="T74" t="s">
        <v>7000</v>
      </c>
    </row>
    <row r="75" spans="1:20" x14ac:dyDescent="0.25">
      <c r="A75" t="s">
        <v>240</v>
      </c>
      <c r="B75" t="s">
        <v>690</v>
      </c>
      <c r="C75">
        <v>81.75</v>
      </c>
      <c r="D75">
        <v>1</v>
      </c>
      <c r="E75" t="s">
        <v>7001</v>
      </c>
      <c r="F75">
        <v>89.75</v>
      </c>
      <c r="G75">
        <v>8</v>
      </c>
      <c r="H75" t="s">
        <v>663</v>
      </c>
      <c r="I75" t="s">
        <v>7002</v>
      </c>
      <c r="J75" t="s">
        <v>7003</v>
      </c>
      <c r="K75" t="s">
        <v>1934</v>
      </c>
      <c r="L75" t="s">
        <v>7004</v>
      </c>
      <c r="M75" t="s">
        <v>7000</v>
      </c>
      <c r="N75" t="s">
        <v>637</v>
      </c>
      <c r="O75" t="s">
        <v>664</v>
      </c>
      <c r="P75" t="s">
        <v>23</v>
      </c>
      <c r="Q75" t="s">
        <v>665</v>
      </c>
      <c r="R75" t="s">
        <v>638</v>
      </c>
      <c r="S75" t="s">
        <v>7005</v>
      </c>
      <c r="T75" t="s">
        <v>7000</v>
      </c>
    </row>
    <row r="76" spans="1:20" x14ac:dyDescent="0.25">
      <c r="A76" t="s">
        <v>241</v>
      </c>
      <c r="B76" t="s">
        <v>247</v>
      </c>
      <c r="C76">
        <v>159</v>
      </c>
      <c r="D76">
        <v>1</v>
      </c>
      <c r="E76" t="s">
        <v>7006</v>
      </c>
      <c r="F76">
        <v>99</v>
      </c>
      <c r="G76">
        <v>0</v>
      </c>
      <c r="H76" t="s">
        <v>636</v>
      </c>
      <c r="I76" t="s">
        <v>7007</v>
      </c>
      <c r="J76" t="s">
        <v>1797</v>
      </c>
      <c r="K76" t="s">
        <v>637</v>
      </c>
      <c r="L76" t="s">
        <v>638</v>
      </c>
      <c r="M76" t="s">
        <v>7000</v>
      </c>
      <c r="N76" t="s">
        <v>637</v>
      </c>
      <c r="O76" t="s">
        <v>639</v>
      </c>
      <c r="P76" t="s">
        <v>5</v>
      </c>
      <c r="Q76" t="s">
        <v>640</v>
      </c>
      <c r="R76" t="s">
        <v>638</v>
      </c>
      <c r="S76" t="s">
        <v>7008</v>
      </c>
      <c r="T76" t="s">
        <v>7000</v>
      </c>
    </row>
    <row r="77" spans="1:20" x14ac:dyDescent="0.25">
      <c r="A77" t="s">
        <v>147</v>
      </c>
      <c r="B77" t="s">
        <v>148</v>
      </c>
      <c r="C77">
        <v>33.333333333333336</v>
      </c>
      <c r="D77">
        <v>3</v>
      </c>
      <c r="E77" t="s">
        <v>7009</v>
      </c>
      <c r="F77">
        <v>100</v>
      </c>
      <c r="G77">
        <v>0</v>
      </c>
      <c r="H77" t="s">
        <v>636</v>
      </c>
      <c r="I77" t="s">
        <v>7010</v>
      </c>
      <c r="J77" t="s">
        <v>657</v>
      </c>
      <c r="K77" t="s">
        <v>637</v>
      </c>
      <c r="L77" t="s">
        <v>638</v>
      </c>
      <c r="M77" t="s">
        <v>7011</v>
      </c>
      <c r="N77" t="s">
        <v>637</v>
      </c>
      <c r="O77" t="s">
        <v>643</v>
      </c>
      <c r="P77" t="s">
        <v>5</v>
      </c>
      <c r="Q77" t="s">
        <v>644</v>
      </c>
      <c r="R77" t="s">
        <v>7012</v>
      </c>
      <c r="S77" t="s">
        <v>7013</v>
      </c>
      <c r="T77" t="s">
        <v>7011</v>
      </c>
    </row>
    <row r="78" spans="1:20" x14ac:dyDescent="0.25">
      <c r="A78" t="s">
        <v>239</v>
      </c>
      <c r="B78" t="s">
        <v>245</v>
      </c>
      <c r="C78">
        <v>159</v>
      </c>
      <c r="D78">
        <v>1</v>
      </c>
      <c r="E78" t="s">
        <v>7014</v>
      </c>
      <c r="F78">
        <v>99</v>
      </c>
      <c r="G78">
        <v>0</v>
      </c>
      <c r="H78" t="s">
        <v>636</v>
      </c>
      <c r="I78" t="s">
        <v>7015</v>
      </c>
      <c r="J78" t="s">
        <v>670</v>
      </c>
      <c r="K78" t="s">
        <v>637</v>
      </c>
      <c r="L78" t="s">
        <v>638</v>
      </c>
      <c r="M78" t="s">
        <v>7016</v>
      </c>
      <c r="N78" t="s">
        <v>637</v>
      </c>
      <c r="O78" t="s">
        <v>639</v>
      </c>
      <c r="P78" t="s">
        <v>5</v>
      </c>
      <c r="Q78" t="s">
        <v>640</v>
      </c>
      <c r="R78" t="s">
        <v>638</v>
      </c>
      <c r="S78" t="s">
        <v>7017</v>
      </c>
      <c r="T78" t="s">
        <v>7016</v>
      </c>
    </row>
    <row r="79" spans="1:20" x14ac:dyDescent="0.25">
      <c r="A79" t="s">
        <v>147</v>
      </c>
      <c r="B79" t="s">
        <v>148</v>
      </c>
      <c r="C79">
        <v>50</v>
      </c>
      <c r="D79">
        <v>6</v>
      </c>
      <c r="E79" t="s">
        <v>7018</v>
      </c>
      <c r="F79">
        <v>181</v>
      </c>
      <c r="G79">
        <v>0</v>
      </c>
      <c r="H79" t="s">
        <v>636</v>
      </c>
      <c r="I79" t="s">
        <v>7019</v>
      </c>
      <c r="J79" t="s">
        <v>650</v>
      </c>
      <c r="K79" t="s">
        <v>637</v>
      </c>
      <c r="L79" t="s">
        <v>638</v>
      </c>
      <c r="M79" t="s">
        <v>7016</v>
      </c>
      <c r="N79" t="s">
        <v>637</v>
      </c>
      <c r="O79" t="s">
        <v>643</v>
      </c>
      <c r="P79" t="s">
        <v>5</v>
      </c>
      <c r="Q79" t="s">
        <v>644</v>
      </c>
      <c r="R79" t="s">
        <v>638</v>
      </c>
      <c r="S79" t="s">
        <v>7020</v>
      </c>
      <c r="T79" t="s">
        <v>7016</v>
      </c>
    </row>
    <row r="80" spans="1:20" x14ac:dyDescent="0.25">
      <c r="A80" t="s">
        <v>241</v>
      </c>
      <c r="B80" t="s">
        <v>247</v>
      </c>
      <c r="C80">
        <v>159</v>
      </c>
      <c r="D80">
        <v>1</v>
      </c>
      <c r="E80" t="s">
        <v>7021</v>
      </c>
      <c r="F80">
        <v>99</v>
      </c>
      <c r="G80">
        <v>0</v>
      </c>
      <c r="H80" t="s">
        <v>636</v>
      </c>
      <c r="I80" t="s">
        <v>7022</v>
      </c>
      <c r="J80" t="s">
        <v>650</v>
      </c>
      <c r="K80" t="s">
        <v>637</v>
      </c>
      <c r="L80" t="s">
        <v>638</v>
      </c>
      <c r="M80" t="s">
        <v>7016</v>
      </c>
      <c r="N80" t="s">
        <v>637</v>
      </c>
      <c r="O80" t="s">
        <v>639</v>
      </c>
      <c r="P80" t="s">
        <v>5</v>
      </c>
      <c r="Q80" t="s">
        <v>640</v>
      </c>
      <c r="R80" t="s">
        <v>638</v>
      </c>
      <c r="S80" t="s">
        <v>7023</v>
      </c>
      <c r="T80" t="s">
        <v>7016</v>
      </c>
    </row>
    <row r="81" spans="1:20" x14ac:dyDescent="0.25">
      <c r="A81" t="s">
        <v>239</v>
      </c>
      <c r="B81" t="s">
        <v>245</v>
      </c>
      <c r="C81">
        <v>159</v>
      </c>
      <c r="D81">
        <v>1</v>
      </c>
      <c r="E81" t="s">
        <v>7024</v>
      </c>
      <c r="F81">
        <v>297</v>
      </c>
      <c r="G81">
        <v>0</v>
      </c>
      <c r="H81" t="s">
        <v>636</v>
      </c>
      <c r="I81" t="s">
        <v>7025</v>
      </c>
      <c r="J81" t="s">
        <v>653</v>
      </c>
      <c r="K81" t="s">
        <v>637</v>
      </c>
      <c r="L81" t="s">
        <v>638</v>
      </c>
      <c r="M81" t="s">
        <v>7026</v>
      </c>
      <c r="N81" t="s">
        <v>637</v>
      </c>
      <c r="O81" t="s">
        <v>654</v>
      </c>
      <c r="P81" t="s">
        <v>5</v>
      </c>
      <c r="Q81" t="s">
        <v>640</v>
      </c>
      <c r="R81" t="s">
        <v>638</v>
      </c>
      <c r="S81" t="s">
        <v>7027</v>
      </c>
      <c r="T81" t="s">
        <v>7026</v>
      </c>
    </row>
    <row r="82" spans="1:20" x14ac:dyDescent="0.25">
      <c r="A82" t="s">
        <v>241</v>
      </c>
      <c r="B82" t="s">
        <v>247</v>
      </c>
      <c r="C82">
        <v>159</v>
      </c>
      <c r="D82">
        <v>1</v>
      </c>
      <c r="E82" t="s">
        <v>7024</v>
      </c>
      <c r="F82">
        <v>297</v>
      </c>
      <c r="G82">
        <v>0</v>
      </c>
      <c r="H82" t="s">
        <v>636</v>
      </c>
      <c r="I82" t="s">
        <v>7025</v>
      </c>
      <c r="J82" t="s">
        <v>653</v>
      </c>
      <c r="K82" t="s">
        <v>637</v>
      </c>
      <c r="L82" t="s">
        <v>638</v>
      </c>
      <c r="M82" t="s">
        <v>7026</v>
      </c>
      <c r="N82" t="s">
        <v>637</v>
      </c>
      <c r="O82" t="s">
        <v>654</v>
      </c>
      <c r="P82" t="s">
        <v>5</v>
      </c>
      <c r="Q82" t="s">
        <v>640</v>
      </c>
      <c r="R82" t="s">
        <v>638</v>
      </c>
      <c r="S82" t="s">
        <v>7027</v>
      </c>
      <c r="T82" t="s">
        <v>7026</v>
      </c>
    </row>
    <row r="83" spans="1:20" x14ac:dyDescent="0.25">
      <c r="A83" t="s">
        <v>239</v>
      </c>
      <c r="B83" t="s">
        <v>245</v>
      </c>
      <c r="C83">
        <v>159</v>
      </c>
      <c r="D83">
        <v>1</v>
      </c>
      <c r="E83" t="s">
        <v>7024</v>
      </c>
      <c r="F83">
        <v>297</v>
      </c>
      <c r="G83">
        <v>0</v>
      </c>
      <c r="H83" t="s">
        <v>636</v>
      </c>
      <c r="I83" t="s">
        <v>7025</v>
      </c>
      <c r="J83" t="s">
        <v>653</v>
      </c>
      <c r="K83" t="s">
        <v>637</v>
      </c>
      <c r="L83" t="s">
        <v>638</v>
      </c>
      <c r="M83" t="s">
        <v>7026</v>
      </c>
      <c r="N83" t="s">
        <v>637</v>
      </c>
      <c r="O83" t="s">
        <v>654</v>
      </c>
      <c r="P83" t="s">
        <v>5</v>
      </c>
      <c r="Q83" t="s">
        <v>640</v>
      </c>
      <c r="R83" t="s">
        <v>638</v>
      </c>
      <c r="S83" t="s">
        <v>7027</v>
      </c>
      <c r="T83" t="s">
        <v>7026</v>
      </c>
    </row>
    <row r="84" spans="1:20" x14ac:dyDescent="0.25">
      <c r="A84" t="s">
        <v>241</v>
      </c>
      <c r="B84" t="s">
        <v>247</v>
      </c>
      <c r="C84">
        <v>159</v>
      </c>
      <c r="D84">
        <v>2</v>
      </c>
      <c r="E84" t="s">
        <v>7028</v>
      </c>
      <c r="F84">
        <v>198</v>
      </c>
      <c r="G84">
        <v>0</v>
      </c>
      <c r="H84" t="s">
        <v>636</v>
      </c>
      <c r="I84" t="s">
        <v>7029</v>
      </c>
      <c r="J84" t="s">
        <v>681</v>
      </c>
      <c r="K84" t="s">
        <v>637</v>
      </c>
      <c r="L84" t="s">
        <v>638</v>
      </c>
      <c r="M84" t="s">
        <v>7030</v>
      </c>
      <c r="N84" t="s">
        <v>637</v>
      </c>
      <c r="O84" t="s">
        <v>639</v>
      </c>
      <c r="P84" t="s">
        <v>5</v>
      </c>
      <c r="Q84" t="s">
        <v>640</v>
      </c>
      <c r="R84" t="s">
        <v>638</v>
      </c>
      <c r="S84" t="s">
        <v>7031</v>
      </c>
      <c r="T84" t="s">
        <v>7030</v>
      </c>
    </row>
    <row r="85" spans="1:20" x14ac:dyDescent="0.25">
      <c r="A85" t="s">
        <v>239</v>
      </c>
      <c r="B85" t="s">
        <v>245</v>
      </c>
      <c r="C85">
        <v>159</v>
      </c>
      <c r="D85">
        <v>2</v>
      </c>
      <c r="E85" t="s">
        <v>7032</v>
      </c>
      <c r="F85">
        <v>198</v>
      </c>
      <c r="G85">
        <v>0</v>
      </c>
      <c r="H85" t="s">
        <v>636</v>
      </c>
      <c r="I85" t="s">
        <v>7033</v>
      </c>
      <c r="J85" t="s">
        <v>1872</v>
      </c>
      <c r="K85" t="s">
        <v>637</v>
      </c>
      <c r="L85" t="s">
        <v>638</v>
      </c>
      <c r="M85" t="s">
        <v>7030</v>
      </c>
      <c r="N85" t="s">
        <v>637</v>
      </c>
      <c r="O85" t="s">
        <v>643</v>
      </c>
      <c r="P85" t="s">
        <v>5</v>
      </c>
      <c r="Q85" t="s">
        <v>644</v>
      </c>
      <c r="R85" t="s">
        <v>638</v>
      </c>
      <c r="S85" t="s">
        <v>7034</v>
      </c>
      <c r="T85" t="s">
        <v>7030</v>
      </c>
    </row>
    <row r="86" spans="1:20" x14ac:dyDescent="0.25">
      <c r="A86" t="s">
        <v>240</v>
      </c>
      <c r="B86" t="s">
        <v>246</v>
      </c>
      <c r="C86">
        <v>139</v>
      </c>
      <c r="D86">
        <v>1</v>
      </c>
      <c r="E86" t="s">
        <v>7035</v>
      </c>
      <c r="F86">
        <v>215</v>
      </c>
      <c r="G86">
        <v>0</v>
      </c>
      <c r="H86" t="s">
        <v>697</v>
      </c>
      <c r="I86" t="s">
        <v>7036</v>
      </c>
      <c r="J86" t="s">
        <v>7037</v>
      </c>
      <c r="K86" t="s">
        <v>2336</v>
      </c>
      <c r="L86" t="s">
        <v>7038</v>
      </c>
      <c r="M86" t="s">
        <v>7039</v>
      </c>
      <c r="N86" t="s">
        <v>761</v>
      </c>
      <c r="O86" t="s">
        <v>698</v>
      </c>
      <c r="P86" t="s">
        <v>692</v>
      </c>
      <c r="Q86" t="s">
        <v>693</v>
      </c>
      <c r="R86" t="s">
        <v>638</v>
      </c>
      <c r="S86" t="s">
        <v>7040</v>
      </c>
      <c r="T86" t="s">
        <v>7039</v>
      </c>
    </row>
    <row r="87" spans="1:20" x14ac:dyDescent="0.25">
      <c r="A87" t="s">
        <v>239</v>
      </c>
      <c r="B87" t="s">
        <v>245</v>
      </c>
      <c r="C87">
        <v>139</v>
      </c>
      <c r="D87">
        <v>1</v>
      </c>
      <c r="E87" t="s">
        <v>7035</v>
      </c>
      <c r="F87">
        <v>215</v>
      </c>
      <c r="G87">
        <v>0</v>
      </c>
      <c r="H87" t="s">
        <v>697</v>
      </c>
      <c r="I87" t="s">
        <v>7036</v>
      </c>
      <c r="J87" t="s">
        <v>7037</v>
      </c>
      <c r="K87" t="s">
        <v>2336</v>
      </c>
      <c r="L87" t="s">
        <v>7038</v>
      </c>
      <c r="M87" t="s">
        <v>7039</v>
      </c>
      <c r="N87" t="s">
        <v>761</v>
      </c>
      <c r="O87" t="s">
        <v>698</v>
      </c>
      <c r="P87" t="s">
        <v>692</v>
      </c>
      <c r="Q87" t="s">
        <v>693</v>
      </c>
      <c r="R87" t="s">
        <v>638</v>
      </c>
      <c r="S87" t="s">
        <v>7040</v>
      </c>
      <c r="T87" t="s">
        <v>7039</v>
      </c>
    </row>
    <row r="88" spans="1:20" x14ac:dyDescent="0.25">
      <c r="A88" t="s">
        <v>147</v>
      </c>
      <c r="B88" t="s">
        <v>148</v>
      </c>
      <c r="C88">
        <v>33.333333333333336</v>
      </c>
      <c r="D88">
        <v>3</v>
      </c>
      <c r="E88" t="s">
        <v>7041</v>
      </c>
      <c r="F88">
        <v>118</v>
      </c>
      <c r="G88">
        <v>18</v>
      </c>
      <c r="H88" t="s">
        <v>636</v>
      </c>
      <c r="I88" t="s">
        <v>6472</v>
      </c>
      <c r="J88" t="s">
        <v>675</v>
      </c>
      <c r="K88" t="s">
        <v>637</v>
      </c>
      <c r="L88" t="s">
        <v>638</v>
      </c>
      <c r="M88" t="s">
        <v>7042</v>
      </c>
      <c r="N88" t="s">
        <v>637</v>
      </c>
      <c r="O88" t="s">
        <v>639</v>
      </c>
      <c r="P88" t="s">
        <v>5</v>
      </c>
      <c r="Q88" t="s">
        <v>640</v>
      </c>
      <c r="R88" t="s">
        <v>638</v>
      </c>
      <c r="S88" t="s">
        <v>7043</v>
      </c>
      <c r="T88" t="s">
        <v>7042</v>
      </c>
    </row>
    <row r="89" spans="1:20" x14ac:dyDescent="0.25">
      <c r="A89" t="s">
        <v>101</v>
      </c>
      <c r="B89" t="s">
        <v>2139</v>
      </c>
      <c r="C89">
        <v>120</v>
      </c>
      <c r="D89">
        <v>1</v>
      </c>
      <c r="E89" t="s">
        <v>7044</v>
      </c>
      <c r="F89">
        <v>89</v>
      </c>
      <c r="G89">
        <v>0</v>
      </c>
      <c r="H89" t="s">
        <v>636</v>
      </c>
      <c r="I89" t="s">
        <v>2055</v>
      </c>
      <c r="J89" t="s">
        <v>658</v>
      </c>
      <c r="K89" t="s">
        <v>637</v>
      </c>
      <c r="L89" t="s">
        <v>638</v>
      </c>
      <c r="M89" t="s">
        <v>7045</v>
      </c>
      <c r="N89" t="s">
        <v>637</v>
      </c>
      <c r="O89" t="s">
        <v>643</v>
      </c>
      <c r="P89" t="s">
        <v>5</v>
      </c>
      <c r="Q89" t="s">
        <v>644</v>
      </c>
      <c r="R89" t="s">
        <v>638</v>
      </c>
      <c r="S89" t="s">
        <v>7046</v>
      </c>
      <c r="T89" t="s">
        <v>7045</v>
      </c>
    </row>
    <row r="90" spans="1:20" x14ac:dyDescent="0.25">
      <c r="A90" t="s">
        <v>147</v>
      </c>
      <c r="B90" t="s">
        <v>148</v>
      </c>
      <c r="C90">
        <v>33.333333333333336</v>
      </c>
      <c r="D90">
        <v>3</v>
      </c>
      <c r="E90" t="s">
        <v>7047</v>
      </c>
      <c r="F90">
        <v>199</v>
      </c>
      <c r="G90">
        <v>0</v>
      </c>
      <c r="H90" t="s">
        <v>636</v>
      </c>
      <c r="I90" t="s">
        <v>7048</v>
      </c>
      <c r="J90" t="s">
        <v>648</v>
      </c>
      <c r="K90" t="s">
        <v>637</v>
      </c>
      <c r="L90" t="s">
        <v>638</v>
      </c>
      <c r="M90" t="s">
        <v>7049</v>
      </c>
      <c r="N90" t="s">
        <v>637</v>
      </c>
      <c r="O90" t="s">
        <v>639</v>
      </c>
      <c r="P90" t="s">
        <v>5</v>
      </c>
      <c r="Q90" t="s">
        <v>640</v>
      </c>
      <c r="R90" t="s">
        <v>638</v>
      </c>
      <c r="S90" t="s">
        <v>7050</v>
      </c>
      <c r="T90" t="s">
        <v>7049</v>
      </c>
    </row>
    <row r="91" spans="1:20" x14ac:dyDescent="0.25">
      <c r="A91" t="s">
        <v>241</v>
      </c>
      <c r="B91" t="s">
        <v>247</v>
      </c>
      <c r="C91">
        <v>159</v>
      </c>
      <c r="D91">
        <v>1</v>
      </c>
      <c r="E91" t="s">
        <v>7047</v>
      </c>
      <c r="F91">
        <v>199</v>
      </c>
      <c r="G91">
        <v>0</v>
      </c>
      <c r="H91" t="s">
        <v>636</v>
      </c>
      <c r="I91" t="s">
        <v>7048</v>
      </c>
      <c r="J91" t="s">
        <v>648</v>
      </c>
      <c r="K91" t="s">
        <v>637</v>
      </c>
      <c r="L91" t="s">
        <v>638</v>
      </c>
      <c r="M91" t="s">
        <v>7049</v>
      </c>
      <c r="N91" t="s">
        <v>637</v>
      </c>
      <c r="O91" t="s">
        <v>639</v>
      </c>
      <c r="P91" t="s">
        <v>5</v>
      </c>
      <c r="Q91" t="s">
        <v>640</v>
      </c>
      <c r="R91" t="s">
        <v>638</v>
      </c>
      <c r="S91" t="s">
        <v>7050</v>
      </c>
      <c r="T91" t="s">
        <v>7049</v>
      </c>
    </row>
    <row r="92" spans="1:20" x14ac:dyDescent="0.25">
      <c r="A92" t="s">
        <v>147</v>
      </c>
      <c r="B92" t="s">
        <v>148</v>
      </c>
      <c r="C92">
        <v>33.333333333333336</v>
      </c>
      <c r="D92">
        <v>3</v>
      </c>
      <c r="E92" t="s">
        <v>7051</v>
      </c>
      <c r="F92">
        <v>100</v>
      </c>
      <c r="G92">
        <v>0</v>
      </c>
      <c r="H92" t="s">
        <v>636</v>
      </c>
      <c r="I92" t="s">
        <v>7052</v>
      </c>
      <c r="J92" t="s">
        <v>1735</v>
      </c>
      <c r="K92" t="s">
        <v>637</v>
      </c>
      <c r="L92" t="s">
        <v>638</v>
      </c>
      <c r="M92" t="s">
        <v>7053</v>
      </c>
      <c r="N92" t="s">
        <v>637</v>
      </c>
      <c r="O92" t="s">
        <v>639</v>
      </c>
      <c r="P92" t="s">
        <v>5</v>
      </c>
      <c r="Q92" t="s">
        <v>640</v>
      </c>
      <c r="R92" t="s">
        <v>7054</v>
      </c>
      <c r="S92" t="s">
        <v>7055</v>
      </c>
      <c r="T92" t="s">
        <v>7053</v>
      </c>
    </row>
    <row r="93" spans="1:20" x14ac:dyDescent="0.25">
      <c r="A93" t="s">
        <v>147</v>
      </c>
      <c r="B93" t="s">
        <v>148</v>
      </c>
      <c r="C93">
        <v>33.333333333333336</v>
      </c>
      <c r="D93">
        <v>3</v>
      </c>
      <c r="E93" t="s">
        <v>7056</v>
      </c>
      <c r="F93">
        <v>100</v>
      </c>
      <c r="G93">
        <v>0</v>
      </c>
      <c r="H93" t="s">
        <v>636</v>
      </c>
      <c r="I93" t="s">
        <v>7057</v>
      </c>
      <c r="J93" t="s">
        <v>7058</v>
      </c>
      <c r="K93" t="s">
        <v>637</v>
      </c>
      <c r="L93" t="s">
        <v>638</v>
      </c>
      <c r="M93" t="s">
        <v>7059</v>
      </c>
      <c r="N93" t="s">
        <v>637</v>
      </c>
      <c r="O93" t="s">
        <v>643</v>
      </c>
      <c r="P93" t="s">
        <v>5</v>
      </c>
      <c r="Q93" t="s">
        <v>644</v>
      </c>
      <c r="R93" t="s">
        <v>638</v>
      </c>
      <c r="S93" t="s">
        <v>7060</v>
      </c>
      <c r="T93" t="s">
        <v>7061</v>
      </c>
    </row>
    <row r="94" spans="1:20" x14ac:dyDescent="0.25">
      <c r="A94" t="s">
        <v>147</v>
      </c>
      <c r="B94" t="s">
        <v>148</v>
      </c>
      <c r="C94">
        <v>33.333333333333336</v>
      </c>
      <c r="D94">
        <v>3</v>
      </c>
      <c r="E94" t="s">
        <v>7062</v>
      </c>
      <c r="F94">
        <v>100</v>
      </c>
      <c r="G94">
        <v>0</v>
      </c>
      <c r="H94" t="s">
        <v>636</v>
      </c>
      <c r="I94" t="s">
        <v>7063</v>
      </c>
      <c r="J94" t="s">
        <v>676</v>
      </c>
      <c r="K94" t="s">
        <v>637</v>
      </c>
      <c r="L94" t="s">
        <v>638</v>
      </c>
      <c r="M94" t="s">
        <v>7061</v>
      </c>
      <c r="N94" t="s">
        <v>637</v>
      </c>
      <c r="O94" t="s">
        <v>639</v>
      </c>
      <c r="P94" t="s">
        <v>5</v>
      </c>
      <c r="Q94" t="s">
        <v>640</v>
      </c>
      <c r="R94" t="s">
        <v>638</v>
      </c>
      <c r="S94" t="s">
        <v>7064</v>
      </c>
      <c r="T94" t="s">
        <v>7061</v>
      </c>
    </row>
    <row r="95" spans="1:20" x14ac:dyDescent="0.25">
      <c r="A95" t="s">
        <v>147</v>
      </c>
      <c r="B95" t="s">
        <v>148</v>
      </c>
      <c r="C95">
        <v>33.333333333333336</v>
      </c>
      <c r="D95">
        <v>3</v>
      </c>
      <c r="E95" t="s">
        <v>7065</v>
      </c>
      <c r="F95">
        <v>110</v>
      </c>
      <c r="G95">
        <v>10</v>
      </c>
      <c r="H95" t="s">
        <v>636</v>
      </c>
      <c r="I95" t="s">
        <v>7066</v>
      </c>
      <c r="J95" t="s">
        <v>1970</v>
      </c>
      <c r="K95" t="s">
        <v>637</v>
      </c>
      <c r="L95" t="s">
        <v>638</v>
      </c>
      <c r="M95" t="s">
        <v>7067</v>
      </c>
      <c r="N95" t="s">
        <v>637</v>
      </c>
      <c r="O95" t="s">
        <v>643</v>
      </c>
      <c r="P95" t="s">
        <v>5</v>
      </c>
      <c r="Q95" t="s">
        <v>644</v>
      </c>
      <c r="R95" t="s">
        <v>638</v>
      </c>
      <c r="S95" t="s">
        <v>7068</v>
      </c>
      <c r="T95" t="s">
        <v>7067</v>
      </c>
    </row>
    <row r="96" spans="1:20" x14ac:dyDescent="0.25">
      <c r="A96" t="s">
        <v>147</v>
      </c>
      <c r="B96" t="s">
        <v>148</v>
      </c>
      <c r="C96">
        <v>33.333333333333336</v>
      </c>
      <c r="D96">
        <v>3</v>
      </c>
      <c r="E96" t="s">
        <v>7069</v>
      </c>
      <c r="F96">
        <v>100</v>
      </c>
      <c r="G96">
        <v>0</v>
      </c>
      <c r="H96" t="s">
        <v>636</v>
      </c>
      <c r="I96" t="s">
        <v>6389</v>
      </c>
      <c r="J96" t="s">
        <v>657</v>
      </c>
      <c r="K96" t="s">
        <v>637</v>
      </c>
      <c r="L96" t="s">
        <v>638</v>
      </c>
      <c r="M96" t="s">
        <v>7070</v>
      </c>
      <c r="N96" t="s">
        <v>637</v>
      </c>
      <c r="O96" t="s">
        <v>643</v>
      </c>
      <c r="P96" t="s">
        <v>5</v>
      </c>
      <c r="Q96" t="s">
        <v>644</v>
      </c>
      <c r="R96" t="s">
        <v>638</v>
      </c>
      <c r="S96" t="s">
        <v>7071</v>
      </c>
      <c r="T96" t="s">
        <v>7070</v>
      </c>
    </row>
    <row r="97" spans="1:20" x14ac:dyDescent="0.25">
      <c r="A97" t="s">
        <v>18</v>
      </c>
      <c r="B97" t="s">
        <v>19</v>
      </c>
      <c r="C97">
        <v>66.666666666666671</v>
      </c>
      <c r="D97">
        <v>3</v>
      </c>
      <c r="E97" t="s">
        <v>7072</v>
      </c>
      <c r="F97">
        <v>200</v>
      </c>
      <c r="G97">
        <v>0</v>
      </c>
      <c r="H97" t="s">
        <v>636</v>
      </c>
      <c r="I97" t="s">
        <v>7073</v>
      </c>
      <c r="J97" t="s">
        <v>1970</v>
      </c>
      <c r="K97" t="s">
        <v>637</v>
      </c>
      <c r="L97" t="s">
        <v>638</v>
      </c>
      <c r="M97" t="s">
        <v>7074</v>
      </c>
      <c r="N97" t="s">
        <v>637</v>
      </c>
      <c r="O97" t="s">
        <v>639</v>
      </c>
      <c r="P97" t="s">
        <v>5</v>
      </c>
      <c r="Q97" t="s">
        <v>640</v>
      </c>
      <c r="R97" t="s">
        <v>638</v>
      </c>
      <c r="S97" t="s">
        <v>7075</v>
      </c>
      <c r="T97" t="s">
        <v>7074</v>
      </c>
    </row>
    <row r="98" spans="1:20" x14ac:dyDescent="0.25">
      <c r="A98" t="s">
        <v>147</v>
      </c>
      <c r="B98" t="s">
        <v>148</v>
      </c>
      <c r="C98">
        <v>33.333333333333336</v>
      </c>
      <c r="D98">
        <v>3</v>
      </c>
      <c r="E98" t="s">
        <v>7072</v>
      </c>
      <c r="F98">
        <v>200</v>
      </c>
      <c r="G98">
        <v>0</v>
      </c>
      <c r="H98" t="s">
        <v>636</v>
      </c>
      <c r="I98" t="s">
        <v>7073</v>
      </c>
      <c r="J98" t="s">
        <v>1970</v>
      </c>
      <c r="K98" t="s">
        <v>637</v>
      </c>
      <c r="L98" t="s">
        <v>638</v>
      </c>
      <c r="M98" t="s">
        <v>7074</v>
      </c>
      <c r="N98" t="s">
        <v>637</v>
      </c>
      <c r="O98" t="s">
        <v>639</v>
      </c>
      <c r="P98" t="s">
        <v>5</v>
      </c>
      <c r="Q98" t="s">
        <v>640</v>
      </c>
      <c r="R98" t="s">
        <v>638</v>
      </c>
      <c r="S98" t="s">
        <v>7075</v>
      </c>
      <c r="T98" t="s">
        <v>7074</v>
      </c>
    </row>
    <row r="99" spans="1:20" x14ac:dyDescent="0.25">
      <c r="A99" t="s">
        <v>147</v>
      </c>
      <c r="B99" t="s">
        <v>148</v>
      </c>
      <c r="C99">
        <v>33.333333333333336</v>
      </c>
      <c r="D99">
        <v>3</v>
      </c>
      <c r="E99" t="s">
        <v>7076</v>
      </c>
      <c r="F99">
        <v>100</v>
      </c>
      <c r="G99">
        <v>0</v>
      </c>
      <c r="H99" t="s">
        <v>636</v>
      </c>
      <c r="I99" t="s">
        <v>7077</v>
      </c>
      <c r="J99" t="s">
        <v>673</v>
      </c>
      <c r="K99" t="s">
        <v>637</v>
      </c>
      <c r="L99" t="s">
        <v>638</v>
      </c>
      <c r="M99" t="s">
        <v>7078</v>
      </c>
      <c r="N99" t="s">
        <v>637</v>
      </c>
      <c r="O99" t="s">
        <v>643</v>
      </c>
      <c r="P99" t="s">
        <v>5</v>
      </c>
      <c r="Q99" t="s">
        <v>644</v>
      </c>
      <c r="R99" t="s">
        <v>638</v>
      </c>
      <c r="S99" t="s">
        <v>7079</v>
      </c>
      <c r="T99" t="s">
        <v>7080</v>
      </c>
    </row>
    <row r="100" spans="1:20" x14ac:dyDescent="0.25">
      <c r="A100" t="s">
        <v>147</v>
      </c>
      <c r="B100" t="s">
        <v>148</v>
      </c>
      <c r="C100">
        <v>33.333333333333336</v>
      </c>
      <c r="D100">
        <v>3</v>
      </c>
      <c r="E100" t="s">
        <v>7081</v>
      </c>
      <c r="F100">
        <v>298</v>
      </c>
      <c r="G100">
        <v>0</v>
      </c>
      <c r="H100" t="s">
        <v>636</v>
      </c>
      <c r="I100" t="s">
        <v>7082</v>
      </c>
      <c r="J100" t="s">
        <v>2240</v>
      </c>
      <c r="K100" t="s">
        <v>637</v>
      </c>
      <c r="L100" t="s">
        <v>638</v>
      </c>
      <c r="M100" t="s">
        <v>7083</v>
      </c>
      <c r="N100" t="s">
        <v>637</v>
      </c>
      <c r="O100" t="s">
        <v>639</v>
      </c>
      <c r="P100" t="s">
        <v>5</v>
      </c>
      <c r="Q100" t="s">
        <v>640</v>
      </c>
      <c r="R100" t="s">
        <v>638</v>
      </c>
      <c r="S100" t="s">
        <v>7084</v>
      </c>
      <c r="T100" t="s">
        <v>7083</v>
      </c>
    </row>
    <row r="101" spans="1:20" x14ac:dyDescent="0.25">
      <c r="A101" t="s">
        <v>241</v>
      </c>
      <c r="B101" t="s">
        <v>247</v>
      </c>
      <c r="C101">
        <v>159</v>
      </c>
      <c r="D101">
        <v>1</v>
      </c>
      <c r="E101" t="s">
        <v>7081</v>
      </c>
      <c r="F101">
        <v>298</v>
      </c>
      <c r="G101">
        <v>0</v>
      </c>
      <c r="H101" t="s">
        <v>636</v>
      </c>
      <c r="I101" t="s">
        <v>7082</v>
      </c>
      <c r="J101" t="s">
        <v>2240</v>
      </c>
      <c r="K101" t="s">
        <v>637</v>
      </c>
      <c r="L101" t="s">
        <v>638</v>
      </c>
      <c r="M101" t="s">
        <v>7083</v>
      </c>
      <c r="N101" t="s">
        <v>637</v>
      </c>
      <c r="O101" t="s">
        <v>639</v>
      </c>
      <c r="P101" t="s">
        <v>5</v>
      </c>
      <c r="Q101" t="s">
        <v>640</v>
      </c>
      <c r="R101" t="s">
        <v>638</v>
      </c>
      <c r="S101" t="s">
        <v>7084</v>
      </c>
      <c r="T101" t="s">
        <v>7083</v>
      </c>
    </row>
    <row r="102" spans="1:20" x14ac:dyDescent="0.25">
      <c r="A102" t="s">
        <v>239</v>
      </c>
      <c r="B102" t="s">
        <v>245</v>
      </c>
      <c r="C102">
        <v>159</v>
      </c>
      <c r="D102">
        <v>1</v>
      </c>
      <c r="E102" t="s">
        <v>7081</v>
      </c>
      <c r="F102">
        <v>298</v>
      </c>
      <c r="G102">
        <v>0</v>
      </c>
      <c r="H102" t="s">
        <v>636</v>
      </c>
      <c r="I102" t="s">
        <v>7082</v>
      </c>
      <c r="J102" t="s">
        <v>2240</v>
      </c>
      <c r="K102" t="s">
        <v>637</v>
      </c>
      <c r="L102" t="s">
        <v>638</v>
      </c>
      <c r="M102" t="s">
        <v>7083</v>
      </c>
      <c r="N102" t="s">
        <v>637</v>
      </c>
      <c r="O102" t="s">
        <v>639</v>
      </c>
      <c r="P102" t="s">
        <v>5</v>
      </c>
      <c r="Q102" t="s">
        <v>640</v>
      </c>
      <c r="R102" t="s">
        <v>638</v>
      </c>
      <c r="S102" t="s">
        <v>7084</v>
      </c>
      <c r="T102" t="s">
        <v>7083</v>
      </c>
    </row>
    <row r="103" spans="1:20" x14ac:dyDescent="0.25">
      <c r="A103" t="s">
        <v>18</v>
      </c>
      <c r="B103" t="s">
        <v>19</v>
      </c>
      <c r="C103">
        <v>66.666666666666671</v>
      </c>
      <c r="D103">
        <v>3</v>
      </c>
      <c r="E103" t="s">
        <v>7085</v>
      </c>
      <c r="F103">
        <v>100</v>
      </c>
      <c r="G103">
        <v>0</v>
      </c>
      <c r="H103" t="s">
        <v>636</v>
      </c>
      <c r="I103" t="s">
        <v>7086</v>
      </c>
      <c r="J103" t="s">
        <v>700</v>
      </c>
      <c r="K103" t="s">
        <v>637</v>
      </c>
      <c r="L103" t="s">
        <v>638</v>
      </c>
      <c r="M103" t="s">
        <v>7083</v>
      </c>
      <c r="N103" t="s">
        <v>637</v>
      </c>
      <c r="O103" t="s">
        <v>639</v>
      </c>
      <c r="P103" t="s">
        <v>5</v>
      </c>
      <c r="Q103" t="s">
        <v>640</v>
      </c>
      <c r="R103" t="s">
        <v>638</v>
      </c>
      <c r="S103" t="s">
        <v>7087</v>
      </c>
      <c r="T103" t="s">
        <v>7083</v>
      </c>
    </row>
    <row r="104" spans="1:20" x14ac:dyDescent="0.25">
      <c r="A104" t="s">
        <v>147</v>
      </c>
      <c r="B104" t="s">
        <v>148</v>
      </c>
      <c r="C104">
        <v>50</v>
      </c>
      <c r="D104">
        <v>6</v>
      </c>
      <c r="E104" t="s">
        <v>7088</v>
      </c>
      <c r="F104">
        <v>181</v>
      </c>
      <c r="G104">
        <v>0</v>
      </c>
      <c r="H104" t="s">
        <v>636</v>
      </c>
      <c r="I104" t="s">
        <v>7089</v>
      </c>
      <c r="J104" t="s">
        <v>652</v>
      </c>
      <c r="K104" t="s">
        <v>637</v>
      </c>
      <c r="L104" t="s">
        <v>638</v>
      </c>
      <c r="M104" t="s">
        <v>7083</v>
      </c>
      <c r="N104" t="s">
        <v>637</v>
      </c>
      <c r="O104" t="s">
        <v>639</v>
      </c>
      <c r="P104" t="s">
        <v>5</v>
      </c>
      <c r="Q104" t="s">
        <v>640</v>
      </c>
      <c r="R104" t="s">
        <v>638</v>
      </c>
      <c r="S104" t="s">
        <v>7090</v>
      </c>
      <c r="T104" t="s">
        <v>7083</v>
      </c>
    </row>
    <row r="105" spans="1:20" x14ac:dyDescent="0.25">
      <c r="A105" t="s">
        <v>14</v>
      </c>
      <c r="B105" t="s">
        <v>15</v>
      </c>
      <c r="C105">
        <v>65</v>
      </c>
      <c r="D105">
        <v>1</v>
      </c>
      <c r="E105" t="s">
        <v>7091</v>
      </c>
      <c r="F105">
        <v>329</v>
      </c>
      <c r="G105">
        <v>0</v>
      </c>
      <c r="H105" t="s">
        <v>697</v>
      </c>
      <c r="I105" t="s">
        <v>7092</v>
      </c>
      <c r="J105" t="s">
        <v>7093</v>
      </c>
      <c r="K105" t="s">
        <v>3014</v>
      </c>
      <c r="L105" t="s">
        <v>7094</v>
      </c>
      <c r="M105" t="s">
        <v>7095</v>
      </c>
      <c r="N105" t="s">
        <v>761</v>
      </c>
      <c r="O105" t="s">
        <v>698</v>
      </c>
      <c r="P105" t="s">
        <v>692</v>
      </c>
      <c r="Q105" t="s">
        <v>693</v>
      </c>
      <c r="R105" t="s">
        <v>638</v>
      </c>
      <c r="S105" t="s">
        <v>7096</v>
      </c>
      <c r="T105" t="s">
        <v>7097</v>
      </c>
    </row>
    <row r="106" spans="1:20" x14ac:dyDescent="0.25">
      <c r="A106" t="s">
        <v>240</v>
      </c>
      <c r="B106" t="s">
        <v>246</v>
      </c>
      <c r="C106">
        <v>139</v>
      </c>
      <c r="D106">
        <v>1</v>
      </c>
      <c r="E106" t="s">
        <v>7091</v>
      </c>
      <c r="F106">
        <v>329</v>
      </c>
      <c r="G106">
        <v>0</v>
      </c>
      <c r="H106" t="s">
        <v>697</v>
      </c>
      <c r="I106" t="s">
        <v>7092</v>
      </c>
      <c r="J106" t="s">
        <v>7093</v>
      </c>
      <c r="K106" t="s">
        <v>3014</v>
      </c>
      <c r="L106" t="s">
        <v>7094</v>
      </c>
      <c r="M106" t="s">
        <v>7095</v>
      </c>
      <c r="N106" t="s">
        <v>761</v>
      </c>
      <c r="O106" t="s">
        <v>698</v>
      </c>
      <c r="P106" t="s">
        <v>692</v>
      </c>
      <c r="Q106" t="s">
        <v>693</v>
      </c>
      <c r="R106" t="s">
        <v>638</v>
      </c>
      <c r="S106" t="s">
        <v>7096</v>
      </c>
      <c r="T106" t="s">
        <v>7097</v>
      </c>
    </row>
    <row r="107" spans="1:20" x14ac:dyDescent="0.25">
      <c r="A107" t="s">
        <v>239</v>
      </c>
      <c r="B107" t="s">
        <v>245</v>
      </c>
      <c r="C107">
        <v>139</v>
      </c>
      <c r="D107">
        <v>1</v>
      </c>
      <c r="E107" t="s">
        <v>7091</v>
      </c>
      <c r="F107">
        <v>329</v>
      </c>
      <c r="G107">
        <v>0</v>
      </c>
      <c r="H107" t="s">
        <v>697</v>
      </c>
      <c r="I107" t="s">
        <v>7092</v>
      </c>
      <c r="J107" t="s">
        <v>7093</v>
      </c>
      <c r="K107" t="s">
        <v>3014</v>
      </c>
      <c r="L107" t="s">
        <v>7094</v>
      </c>
      <c r="M107" t="s">
        <v>7095</v>
      </c>
      <c r="N107" t="s">
        <v>761</v>
      </c>
      <c r="O107" t="s">
        <v>698</v>
      </c>
      <c r="P107" t="s">
        <v>692</v>
      </c>
      <c r="Q107" t="s">
        <v>693</v>
      </c>
      <c r="R107" t="s">
        <v>638</v>
      </c>
      <c r="S107" t="s">
        <v>7096</v>
      </c>
      <c r="T107" t="s">
        <v>7097</v>
      </c>
    </row>
    <row r="108" spans="1:20" x14ac:dyDescent="0.25">
      <c r="A108" t="s">
        <v>240</v>
      </c>
      <c r="B108" t="s">
        <v>246</v>
      </c>
      <c r="C108">
        <v>139</v>
      </c>
      <c r="D108">
        <v>2</v>
      </c>
      <c r="E108" t="s">
        <v>7098</v>
      </c>
      <c r="F108">
        <v>215</v>
      </c>
      <c r="G108">
        <v>0</v>
      </c>
      <c r="H108" t="s">
        <v>697</v>
      </c>
      <c r="I108" t="s">
        <v>7099</v>
      </c>
      <c r="J108" t="s">
        <v>7100</v>
      </c>
      <c r="K108" t="s">
        <v>7101</v>
      </c>
      <c r="L108" t="s">
        <v>7102</v>
      </c>
      <c r="M108" t="s">
        <v>7097</v>
      </c>
      <c r="N108" t="s">
        <v>761</v>
      </c>
      <c r="O108" t="s">
        <v>698</v>
      </c>
      <c r="P108" t="s">
        <v>692</v>
      </c>
      <c r="Q108" t="s">
        <v>693</v>
      </c>
      <c r="R108" t="s">
        <v>638</v>
      </c>
      <c r="S108" t="s">
        <v>7103</v>
      </c>
      <c r="T108" t="s">
        <v>7104</v>
      </c>
    </row>
    <row r="109" spans="1:20" x14ac:dyDescent="0.25">
      <c r="A109" t="s">
        <v>600</v>
      </c>
      <c r="B109" t="s">
        <v>601</v>
      </c>
      <c r="C109">
        <v>139</v>
      </c>
      <c r="D109">
        <v>1</v>
      </c>
      <c r="E109" t="s">
        <v>7105</v>
      </c>
      <c r="F109">
        <v>215</v>
      </c>
      <c r="G109">
        <v>0</v>
      </c>
      <c r="H109" t="s">
        <v>697</v>
      </c>
      <c r="I109" t="s">
        <v>7106</v>
      </c>
      <c r="J109" t="s">
        <v>7107</v>
      </c>
      <c r="K109" t="s">
        <v>814</v>
      </c>
      <c r="L109" t="s">
        <v>7108</v>
      </c>
      <c r="M109" t="s">
        <v>7104</v>
      </c>
      <c r="N109" t="s">
        <v>761</v>
      </c>
      <c r="O109" t="s">
        <v>698</v>
      </c>
      <c r="P109" t="s">
        <v>692</v>
      </c>
      <c r="Q109" t="s">
        <v>693</v>
      </c>
      <c r="R109" t="s">
        <v>638</v>
      </c>
      <c r="S109" t="s">
        <v>7109</v>
      </c>
      <c r="T109" t="s">
        <v>7110</v>
      </c>
    </row>
    <row r="110" spans="1:20" x14ac:dyDescent="0.25">
      <c r="A110" t="s">
        <v>239</v>
      </c>
      <c r="B110" t="s">
        <v>245</v>
      </c>
      <c r="C110">
        <v>139</v>
      </c>
      <c r="D110">
        <v>1</v>
      </c>
      <c r="E110" t="s">
        <v>7105</v>
      </c>
      <c r="F110">
        <v>215</v>
      </c>
      <c r="G110">
        <v>0</v>
      </c>
      <c r="H110" t="s">
        <v>697</v>
      </c>
      <c r="I110" t="s">
        <v>7106</v>
      </c>
      <c r="J110" t="s">
        <v>7107</v>
      </c>
      <c r="K110" t="s">
        <v>814</v>
      </c>
      <c r="L110" t="s">
        <v>7108</v>
      </c>
      <c r="M110" t="s">
        <v>7104</v>
      </c>
      <c r="N110" t="s">
        <v>761</v>
      </c>
      <c r="O110" t="s">
        <v>698</v>
      </c>
      <c r="P110" t="s">
        <v>692</v>
      </c>
      <c r="Q110" t="s">
        <v>693</v>
      </c>
      <c r="R110" t="s">
        <v>638</v>
      </c>
      <c r="S110" t="s">
        <v>7109</v>
      </c>
      <c r="T110" t="s">
        <v>7110</v>
      </c>
    </row>
    <row r="111" spans="1:20" x14ac:dyDescent="0.25">
      <c r="A111" t="s">
        <v>241</v>
      </c>
      <c r="B111" t="s">
        <v>247</v>
      </c>
      <c r="C111">
        <v>139</v>
      </c>
      <c r="D111">
        <v>1</v>
      </c>
      <c r="E111" t="s">
        <v>7111</v>
      </c>
      <c r="F111">
        <v>215</v>
      </c>
      <c r="G111">
        <v>0</v>
      </c>
      <c r="H111" t="s">
        <v>697</v>
      </c>
      <c r="I111" t="s">
        <v>7112</v>
      </c>
      <c r="J111" t="s">
        <v>7113</v>
      </c>
      <c r="K111" t="s">
        <v>5550</v>
      </c>
      <c r="L111" t="s">
        <v>7114</v>
      </c>
      <c r="M111" t="s">
        <v>7110</v>
      </c>
      <c r="N111" t="s">
        <v>761</v>
      </c>
      <c r="O111" t="s">
        <v>698</v>
      </c>
      <c r="P111" t="s">
        <v>692</v>
      </c>
      <c r="Q111" t="s">
        <v>693</v>
      </c>
      <c r="R111" t="s">
        <v>638</v>
      </c>
      <c r="S111" t="s">
        <v>7115</v>
      </c>
      <c r="T111" t="s">
        <v>7116</v>
      </c>
    </row>
    <row r="112" spans="1:20" x14ac:dyDescent="0.25">
      <c r="A112" t="s">
        <v>240</v>
      </c>
      <c r="B112" t="s">
        <v>246</v>
      </c>
      <c r="C112">
        <v>139</v>
      </c>
      <c r="D112">
        <v>1</v>
      </c>
      <c r="E112" t="s">
        <v>7111</v>
      </c>
      <c r="F112">
        <v>215</v>
      </c>
      <c r="G112">
        <v>0</v>
      </c>
      <c r="H112" t="s">
        <v>697</v>
      </c>
      <c r="I112" t="s">
        <v>7112</v>
      </c>
      <c r="J112" t="s">
        <v>7113</v>
      </c>
      <c r="K112" t="s">
        <v>5550</v>
      </c>
      <c r="L112" t="s">
        <v>7114</v>
      </c>
      <c r="M112" t="s">
        <v>7110</v>
      </c>
      <c r="N112" t="s">
        <v>761</v>
      </c>
      <c r="O112" t="s">
        <v>698</v>
      </c>
      <c r="P112" t="s">
        <v>692</v>
      </c>
      <c r="Q112" t="s">
        <v>693</v>
      </c>
      <c r="R112" t="s">
        <v>638</v>
      </c>
      <c r="S112" t="s">
        <v>7115</v>
      </c>
      <c r="T112" t="s">
        <v>7116</v>
      </c>
    </row>
    <row r="113" spans="1:20" x14ac:dyDescent="0.25">
      <c r="A113" t="s">
        <v>239</v>
      </c>
      <c r="B113" t="s">
        <v>245</v>
      </c>
      <c r="C113">
        <v>139</v>
      </c>
      <c r="D113">
        <v>1</v>
      </c>
      <c r="E113" t="s">
        <v>7117</v>
      </c>
      <c r="F113">
        <v>215</v>
      </c>
      <c r="G113">
        <v>0</v>
      </c>
      <c r="H113" t="s">
        <v>697</v>
      </c>
      <c r="I113" t="s">
        <v>7118</v>
      </c>
      <c r="J113" t="s">
        <v>7119</v>
      </c>
      <c r="K113" t="s">
        <v>7120</v>
      </c>
      <c r="L113" t="s">
        <v>7121</v>
      </c>
      <c r="M113" t="s">
        <v>7116</v>
      </c>
      <c r="N113" t="s">
        <v>761</v>
      </c>
      <c r="O113" t="s">
        <v>698</v>
      </c>
      <c r="P113" t="s">
        <v>692</v>
      </c>
      <c r="Q113" t="s">
        <v>693</v>
      </c>
      <c r="R113" t="s">
        <v>638</v>
      </c>
      <c r="S113" t="s">
        <v>7122</v>
      </c>
      <c r="T113" t="s">
        <v>7116</v>
      </c>
    </row>
    <row r="114" spans="1:20" x14ac:dyDescent="0.25">
      <c r="A114" t="s">
        <v>241</v>
      </c>
      <c r="B114" t="s">
        <v>247</v>
      </c>
      <c r="C114">
        <v>139</v>
      </c>
      <c r="D114">
        <v>1</v>
      </c>
      <c r="E114" t="s">
        <v>7117</v>
      </c>
      <c r="F114">
        <v>215</v>
      </c>
      <c r="G114">
        <v>0</v>
      </c>
      <c r="H114" t="s">
        <v>697</v>
      </c>
      <c r="I114" t="s">
        <v>7118</v>
      </c>
      <c r="J114" t="s">
        <v>7119</v>
      </c>
      <c r="K114" t="s">
        <v>7120</v>
      </c>
      <c r="L114" t="s">
        <v>7121</v>
      </c>
      <c r="M114" t="s">
        <v>7116</v>
      </c>
      <c r="N114" t="s">
        <v>761</v>
      </c>
      <c r="O114" t="s">
        <v>698</v>
      </c>
      <c r="P114" t="s">
        <v>692</v>
      </c>
      <c r="Q114" t="s">
        <v>693</v>
      </c>
      <c r="R114" t="s">
        <v>638</v>
      </c>
      <c r="S114" t="s">
        <v>7122</v>
      </c>
      <c r="T114" t="s">
        <v>7116</v>
      </c>
    </row>
    <row r="115" spans="1:20" x14ac:dyDescent="0.25">
      <c r="A115" t="s">
        <v>239</v>
      </c>
      <c r="B115" t="s">
        <v>245</v>
      </c>
      <c r="C115">
        <v>139</v>
      </c>
      <c r="D115">
        <v>1</v>
      </c>
      <c r="E115" t="s">
        <v>7123</v>
      </c>
      <c r="F115">
        <v>215</v>
      </c>
      <c r="G115">
        <v>0</v>
      </c>
      <c r="H115" t="s">
        <v>697</v>
      </c>
      <c r="I115" t="s">
        <v>7124</v>
      </c>
      <c r="J115" t="s">
        <v>7125</v>
      </c>
      <c r="K115" t="s">
        <v>729</v>
      </c>
      <c r="L115" t="s">
        <v>7126</v>
      </c>
      <c r="M115" t="s">
        <v>7080</v>
      </c>
      <c r="N115" t="s">
        <v>761</v>
      </c>
      <c r="O115" t="s">
        <v>698</v>
      </c>
      <c r="P115" t="s">
        <v>692</v>
      </c>
      <c r="Q115" t="s">
        <v>693</v>
      </c>
      <c r="R115" t="s">
        <v>638</v>
      </c>
      <c r="S115" t="s">
        <v>7127</v>
      </c>
      <c r="T115" t="s">
        <v>7128</v>
      </c>
    </row>
    <row r="116" spans="1:20" x14ac:dyDescent="0.25">
      <c r="A116" t="s">
        <v>241</v>
      </c>
      <c r="B116" t="s">
        <v>247</v>
      </c>
      <c r="C116">
        <v>139</v>
      </c>
      <c r="D116">
        <v>1</v>
      </c>
      <c r="E116" t="s">
        <v>7123</v>
      </c>
      <c r="F116">
        <v>215</v>
      </c>
      <c r="G116">
        <v>0</v>
      </c>
      <c r="H116" t="s">
        <v>697</v>
      </c>
      <c r="I116" t="s">
        <v>7124</v>
      </c>
      <c r="J116" t="s">
        <v>7125</v>
      </c>
      <c r="K116" t="s">
        <v>729</v>
      </c>
      <c r="L116" t="s">
        <v>7126</v>
      </c>
      <c r="M116" t="s">
        <v>7080</v>
      </c>
      <c r="N116" t="s">
        <v>761</v>
      </c>
      <c r="O116" t="s">
        <v>698</v>
      </c>
      <c r="P116" t="s">
        <v>692</v>
      </c>
      <c r="Q116" t="s">
        <v>693</v>
      </c>
      <c r="R116" t="s">
        <v>638</v>
      </c>
      <c r="S116" t="s">
        <v>7127</v>
      </c>
      <c r="T116" t="s">
        <v>7128</v>
      </c>
    </row>
    <row r="117" spans="1:20" x14ac:dyDescent="0.25">
      <c r="A117" t="s">
        <v>241</v>
      </c>
      <c r="B117" t="s">
        <v>247</v>
      </c>
      <c r="C117">
        <v>139</v>
      </c>
      <c r="D117">
        <v>1</v>
      </c>
      <c r="E117" t="s">
        <v>7129</v>
      </c>
      <c r="F117">
        <v>215</v>
      </c>
      <c r="G117">
        <v>0</v>
      </c>
      <c r="H117" t="s">
        <v>697</v>
      </c>
      <c r="I117" t="s">
        <v>7130</v>
      </c>
      <c r="J117" t="s">
        <v>7131</v>
      </c>
      <c r="K117" t="s">
        <v>7132</v>
      </c>
      <c r="L117" t="s">
        <v>7133</v>
      </c>
      <c r="M117" t="s">
        <v>7134</v>
      </c>
      <c r="N117" t="s">
        <v>761</v>
      </c>
      <c r="O117" t="s">
        <v>698</v>
      </c>
      <c r="P117" t="s">
        <v>692</v>
      </c>
      <c r="Q117" t="s">
        <v>693</v>
      </c>
      <c r="R117" t="s">
        <v>638</v>
      </c>
      <c r="S117" t="s">
        <v>7135</v>
      </c>
      <c r="T117" t="s">
        <v>7136</v>
      </c>
    </row>
    <row r="118" spans="1:20" x14ac:dyDescent="0.25">
      <c r="A118" t="s">
        <v>239</v>
      </c>
      <c r="B118" t="s">
        <v>245</v>
      </c>
      <c r="C118">
        <v>139</v>
      </c>
      <c r="D118">
        <v>1</v>
      </c>
      <c r="E118" t="s">
        <v>7129</v>
      </c>
      <c r="F118">
        <v>215</v>
      </c>
      <c r="G118">
        <v>0</v>
      </c>
      <c r="H118" t="s">
        <v>697</v>
      </c>
      <c r="I118" t="s">
        <v>7130</v>
      </c>
      <c r="J118" t="s">
        <v>7131</v>
      </c>
      <c r="K118" t="s">
        <v>7132</v>
      </c>
      <c r="L118" t="s">
        <v>7133</v>
      </c>
      <c r="M118" t="s">
        <v>7134</v>
      </c>
      <c r="N118" t="s">
        <v>761</v>
      </c>
      <c r="O118" t="s">
        <v>698</v>
      </c>
      <c r="P118" t="s">
        <v>692</v>
      </c>
      <c r="Q118" t="s">
        <v>693</v>
      </c>
      <c r="R118" t="s">
        <v>638</v>
      </c>
      <c r="S118" t="s">
        <v>7135</v>
      </c>
      <c r="T118" t="s">
        <v>7136</v>
      </c>
    </row>
    <row r="119" spans="1:20" x14ac:dyDescent="0.25">
      <c r="A119" t="s">
        <v>240</v>
      </c>
      <c r="B119" t="s">
        <v>246</v>
      </c>
      <c r="C119">
        <v>139</v>
      </c>
      <c r="D119">
        <v>1</v>
      </c>
      <c r="E119" t="s">
        <v>7137</v>
      </c>
      <c r="F119">
        <v>215</v>
      </c>
      <c r="G119">
        <v>0</v>
      </c>
      <c r="H119" t="s">
        <v>697</v>
      </c>
      <c r="I119" t="s">
        <v>7138</v>
      </c>
      <c r="J119" t="s">
        <v>7139</v>
      </c>
      <c r="K119" t="s">
        <v>7140</v>
      </c>
      <c r="L119" t="s">
        <v>7141</v>
      </c>
      <c r="M119" t="s">
        <v>7136</v>
      </c>
      <c r="N119" t="s">
        <v>761</v>
      </c>
      <c r="O119" t="s">
        <v>698</v>
      </c>
      <c r="P119" t="s">
        <v>692</v>
      </c>
      <c r="Q119" t="s">
        <v>693</v>
      </c>
      <c r="R119" t="s">
        <v>638</v>
      </c>
      <c r="S119" t="s">
        <v>7142</v>
      </c>
      <c r="T119" t="s">
        <v>7143</v>
      </c>
    </row>
    <row r="120" spans="1:20" x14ac:dyDescent="0.25">
      <c r="A120" t="s">
        <v>239</v>
      </c>
      <c r="B120" t="s">
        <v>245</v>
      </c>
      <c r="C120">
        <v>139</v>
      </c>
      <c r="D120">
        <v>1</v>
      </c>
      <c r="E120" t="s">
        <v>7137</v>
      </c>
      <c r="F120">
        <v>215</v>
      </c>
      <c r="G120">
        <v>0</v>
      </c>
      <c r="H120" t="s">
        <v>697</v>
      </c>
      <c r="I120" t="s">
        <v>7138</v>
      </c>
      <c r="J120" t="s">
        <v>7139</v>
      </c>
      <c r="K120" t="s">
        <v>7140</v>
      </c>
      <c r="L120" t="s">
        <v>7141</v>
      </c>
      <c r="M120" t="s">
        <v>7136</v>
      </c>
      <c r="N120" t="s">
        <v>761</v>
      </c>
      <c r="O120" t="s">
        <v>698</v>
      </c>
      <c r="P120" t="s">
        <v>692</v>
      </c>
      <c r="Q120" t="s">
        <v>693</v>
      </c>
      <c r="R120" t="s">
        <v>638</v>
      </c>
      <c r="S120" t="s">
        <v>7142</v>
      </c>
      <c r="T120" t="s">
        <v>7143</v>
      </c>
    </row>
    <row r="121" spans="1:20" x14ac:dyDescent="0.25">
      <c r="A121" t="s">
        <v>241</v>
      </c>
      <c r="B121" t="s">
        <v>247</v>
      </c>
      <c r="C121">
        <v>139</v>
      </c>
      <c r="D121">
        <v>1</v>
      </c>
      <c r="E121" t="s">
        <v>7144</v>
      </c>
      <c r="F121">
        <v>215</v>
      </c>
      <c r="G121">
        <v>0</v>
      </c>
      <c r="H121" t="s">
        <v>697</v>
      </c>
      <c r="I121" t="s">
        <v>638</v>
      </c>
      <c r="J121" t="s">
        <v>638</v>
      </c>
      <c r="K121" t="s">
        <v>637</v>
      </c>
      <c r="L121" t="s">
        <v>638</v>
      </c>
      <c r="M121" t="s">
        <v>7145</v>
      </c>
      <c r="N121" t="s">
        <v>761</v>
      </c>
      <c r="O121" t="s">
        <v>698</v>
      </c>
      <c r="P121" t="s">
        <v>692</v>
      </c>
      <c r="Q121" t="s">
        <v>640</v>
      </c>
      <c r="R121" t="s">
        <v>638</v>
      </c>
      <c r="S121" t="s">
        <v>637</v>
      </c>
      <c r="T121" t="s">
        <v>7145</v>
      </c>
    </row>
    <row r="122" spans="1:20" x14ac:dyDescent="0.25">
      <c r="A122" t="s">
        <v>239</v>
      </c>
      <c r="B122" t="s">
        <v>245</v>
      </c>
      <c r="C122">
        <v>139</v>
      </c>
      <c r="D122">
        <v>1</v>
      </c>
      <c r="E122" t="s">
        <v>7144</v>
      </c>
      <c r="F122">
        <v>215</v>
      </c>
      <c r="G122">
        <v>0</v>
      </c>
      <c r="H122" t="s">
        <v>697</v>
      </c>
      <c r="I122" t="s">
        <v>638</v>
      </c>
      <c r="J122" t="s">
        <v>638</v>
      </c>
      <c r="K122" t="s">
        <v>637</v>
      </c>
      <c r="L122" t="s">
        <v>638</v>
      </c>
      <c r="M122" t="s">
        <v>7145</v>
      </c>
      <c r="N122" t="s">
        <v>761</v>
      </c>
      <c r="O122" t="s">
        <v>698</v>
      </c>
      <c r="P122" t="s">
        <v>692</v>
      </c>
      <c r="Q122" t="s">
        <v>640</v>
      </c>
      <c r="R122" t="s">
        <v>638</v>
      </c>
      <c r="S122" t="s">
        <v>637</v>
      </c>
      <c r="T122" t="s">
        <v>7145</v>
      </c>
    </row>
    <row r="123" spans="1:20" x14ac:dyDescent="0.25">
      <c r="A123" t="s">
        <v>241</v>
      </c>
      <c r="B123" t="s">
        <v>247</v>
      </c>
      <c r="C123">
        <v>139</v>
      </c>
      <c r="D123">
        <v>2</v>
      </c>
      <c r="E123" t="s">
        <v>7146</v>
      </c>
      <c r="F123">
        <v>215</v>
      </c>
      <c r="G123">
        <v>0</v>
      </c>
      <c r="H123" t="s">
        <v>697</v>
      </c>
      <c r="I123" t="s">
        <v>7147</v>
      </c>
      <c r="J123" t="s">
        <v>7148</v>
      </c>
      <c r="K123" t="s">
        <v>7149</v>
      </c>
      <c r="L123" t="s">
        <v>7150</v>
      </c>
      <c r="M123" t="s">
        <v>7151</v>
      </c>
      <c r="N123" t="s">
        <v>761</v>
      </c>
      <c r="O123" t="s">
        <v>698</v>
      </c>
      <c r="P123" t="s">
        <v>692</v>
      </c>
      <c r="Q123" t="s">
        <v>693</v>
      </c>
      <c r="R123" t="s">
        <v>638</v>
      </c>
      <c r="S123" t="s">
        <v>7152</v>
      </c>
      <c r="T123" t="s">
        <v>7151</v>
      </c>
    </row>
    <row r="124" spans="1:20" x14ac:dyDescent="0.25">
      <c r="A124" t="s">
        <v>147</v>
      </c>
      <c r="B124" t="s">
        <v>148</v>
      </c>
      <c r="C124">
        <v>50</v>
      </c>
      <c r="D124">
        <v>6</v>
      </c>
      <c r="E124" t="s">
        <v>7153</v>
      </c>
      <c r="F124">
        <v>200</v>
      </c>
      <c r="G124">
        <v>0</v>
      </c>
      <c r="H124" t="s">
        <v>636</v>
      </c>
      <c r="I124" t="s">
        <v>2884</v>
      </c>
      <c r="J124" t="s">
        <v>648</v>
      </c>
      <c r="K124" t="s">
        <v>637</v>
      </c>
      <c r="L124" t="s">
        <v>638</v>
      </c>
      <c r="M124" t="s">
        <v>7154</v>
      </c>
      <c r="N124" t="s">
        <v>637</v>
      </c>
      <c r="O124" t="s">
        <v>639</v>
      </c>
      <c r="P124" t="s">
        <v>5</v>
      </c>
      <c r="Q124" t="s">
        <v>640</v>
      </c>
      <c r="R124" t="s">
        <v>638</v>
      </c>
      <c r="S124" t="s">
        <v>7155</v>
      </c>
      <c r="T124" t="s">
        <v>7154</v>
      </c>
    </row>
    <row r="125" spans="1:20" x14ac:dyDescent="0.25">
      <c r="A125" t="s">
        <v>241</v>
      </c>
      <c r="B125" t="s">
        <v>247</v>
      </c>
      <c r="C125">
        <v>139</v>
      </c>
      <c r="D125">
        <v>1</v>
      </c>
      <c r="E125" t="s">
        <v>7156</v>
      </c>
      <c r="F125">
        <v>215</v>
      </c>
      <c r="G125">
        <v>0</v>
      </c>
      <c r="H125" t="s">
        <v>697</v>
      </c>
      <c r="I125" t="s">
        <v>7157</v>
      </c>
      <c r="J125" t="s">
        <v>7158</v>
      </c>
      <c r="K125" t="s">
        <v>7159</v>
      </c>
      <c r="L125" t="s">
        <v>7160</v>
      </c>
      <c r="M125" t="s">
        <v>7154</v>
      </c>
      <c r="N125" t="s">
        <v>761</v>
      </c>
      <c r="O125" t="s">
        <v>698</v>
      </c>
      <c r="P125" t="s">
        <v>692</v>
      </c>
      <c r="Q125" t="s">
        <v>693</v>
      </c>
      <c r="R125" t="s">
        <v>638</v>
      </c>
      <c r="S125" t="s">
        <v>7161</v>
      </c>
      <c r="T125" t="s">
        <v>7154</v>
      </c>
    </row>
    <row r="126" spans="1:20" x14ac:dyDescent="0.25">
      <c r="A126" t="s">
        <v>600</v>
      </c>
      <c r="B126" t="s">
        <v>601</v>
      </c>
      <c r="C126">
        <v>139</v>
      </c>
      <c r="D126">
        <v>1</v>
      </c>
      <c r="E126" t="s">
        <v>7156</v>
      </c>
      <c r="F126">
        <v>215</v>
      </c>
      <c r="G126">
        <v>0</v>
      </c>
      <c r="H126" t="s">
        <v>697</v>
      </c>
      <c r="I126" t="s">
        <v>7157</v>
      </c>
      <c r="J126" t="s">
        <v>7158</v>
      </c>
      <c r="K126" t="s">
        <v>7159</v>
      </c>
      <c r="L126" t="s">
        <v>7160</v>
      </c>
      <c r="M126" t="s">
        <v>7154</v>
      </c>
      <c r="N126" t="s">
        <v>761</v>
      </c>
      <c r="O126" t="s">
        <v>698</v>
      </c>
      <c r="P126" t="s">
        <v>692</v>
      </c>
      <c r="Q126" t="s">
        <v>693</v>
      </c>
      <c r="R126" t="s">
        <v>638</v>
      </c>
      <c r="S126" t="s">
        <v>7161</v>
      </c>
      <c r="T126" t="s">
        <v>7154</v>
      </c>
    </row>
    <row r="127" spans="1:20" x14ac:dyDescent="0.25">
      <c r="A127" t="s">
        <v>241</v>
      </c>
      <c r="B127" t="s">
        <v>247</v>
      </c>
      <c r="C127">
        <v>139</v>
      </c>
      <c r="D127">
        <v>1</v>
      </c>
      <c r="E127" t="s">
        <v>7162</v>
      </c>
      <c r="F127">
        <v>215</v>
      </c>
      <c r="G127">
        <v>0</v>
      </c>
      <c r="H127" t="s">
        <v>697</v>
      </c>
      <c r="I127" t="s">
        <v>7163</v>
      </c>
      <c r="J127" t="s">
        <v>7164</v>
      </c>
      <c r="K127" t="s">
        <v>4608</v>
      </c>
      <c r="L127" t="s">
        <v>7165</v>
      </c>
      <c r="M127" t="s">
        <v>7166</v>
      </c>
      <c r="N127" t="s">
        <v>761</v>
      </c>
      <c r="O127" t="s">
        <v>691</v>
      </c>
      <c r="P127" t="s">
        <v>692</v>
      </c>
      <c r="Q127" t="s">
        <v>693</v>
      </c>
      <c r="R127" t="s">
        <v>638</v>
      </c>
      <c r="S127" t="s">
        <v>7167</v>
      </c>
      <c r="T127" t="s">
        <v>7168</v>
      </c>
    </row>
    <row r="128" spans="1:20" x14ac:dyDescent="0.25">
      <c r="A128" t="s">
        <v>240</v>
      </c>
      <c r="B128" t="s">
        <v>246</v>
      </c>
      <c r="C128">
        <v>139</v>
      </c>
      <c r="D128">
        <v>1</v>
      </c>
      <c r="E128" t="s">
        <v>7162</v>
      </c>
      <c r="F128">
        <v>215</v>
      </c>
      <c r="G128">
        <v>0</v>
      </c>
      <c r="H128" t="s">
        <v>697</v>
      </c>
      <c r="I128" t="s">
        <v>7163</v>
      </c>
      <c r="J128" t="s">
        <v>7164</v>
      </c>
      <c r="K128" t="s">
        <v>4608</v>
      </c>
      <c r="L128" t="s">
        <v>7165</v>
      </c>
      <c r="M128" t="s">
        <v>7166</v>
      </c>
      <c r="N128" t="s">
        <v>761</v>
      </c>
      <c r="O128" t="s">
        <v>691</v>
      </c>
      <c r="P128" t="s">
        <v>692</v>
      </c>
      <c r="Q128" t="s">
        <v>693</v>
      </c>
      <c r="R128" t="s">
        <v>638</v>
      </c>
      <c r="S128" t="s">
        <v>7167</v>
      </c>
      <c r="T128" t="s">
        <v>7168</v>
      </c>
    </row>
    <row r="129" spans="1:20" x14ac:dyDescent="0.25">
      <c r="A129" t="s">
        <v>600</v>
      </c>
      <c r="B129" t="s">
        <v>601</v>
      </c>
      <c r="C129">
        <v>139</v>
      </c>
      <c r="D129">
        <v>1</v>
      </c>
      <c r="E129" t="s">
        <v>7169</v>
      </c>
      <c r="F129">
        <v>215</v>
      </c>
      <c r="G129">
        <v>0</v>
      </c>
      <c r="H129" t="s">
        <v>697</v>
      </c>
      <c r="I129" t="s">
        <v>7170</v>
      </c>
      <c r="J129" t="s">
        <v>7171</v>
      </c>
      <c r="K129" t="s">
        <v>1752</v>
      </c>
      <c r="L129" t="s">
        <v>7172</v>
      </c>
      <c r="M129" t="s">
        <v>7173</v>
      </c>
      <c r="N129" t="s">
        <v>761</v>
      </c>
      <c r="O129" t="s">
        <v>698</v>
      </c>
      <c r="P129" t="s">
        <v>692</v>
      </c>
      <c r="Q129" t="s">
        <v>693</v>
      </c>
      <c r="R129" t="s">
        <v>638</v>
      </c>
      <c r="S129" t="s">
        <v>7174</v>
      </c>
      <c r="T129" t="s">
        <v>7173</v>
      </c>
    </row>
    <row r="130" spans="1:20" x14ac:dyDescent="0.25">
      <c r="A130" t="s">
        <v>241</v>
      </c>
      <c r="B130" t="s">
        <v>247</v>
      </c>
      <c r="C130">
        <v>139</v>
      </c>
      <c r="D130">
        <v>1</v>
      </c>
      <c r="E130" t="s">
        <v>7169</v>
      </c>
      <c r="F130">
        <v>215</v>
      </c>
      <c r="G130">
        <v>0</v>
      </c>
      <c r="H130" t="s">
        <v>697</v>
      </c>
      <c r="I130" t="s">
        <v>7170</v>
      </c>
      <c r="J130" t="s">
        <v>7171</v>
      </c>
      <c r="K130" t="s">
        <v>1752</v>
      </c>
      <c r="L130" t="s">
        <v>7172</v>
      </c>
      <c r="M130" t="s">
        <v>7173</v>
      </c>
      <c r="N130" t="s">
        <v>761</v>
      </c>
      <c r="O130" t="s">
        <v>698</v>
      </c>
      <c r="P130" t="s">
        <v>692</v>
      </c>
      <c r="Q130" t="s">
        <v>693</v>
      </c>
      <c r="R130" t="s">
        <v>638</v>
      </c>
      <c r="S130" t="s">
        <v>7174</v>
      </c>
      <c r="T130" t="s">
        <v>7173</v>
      </c>
    </row>
    <row r="131" spans="1:20" x14ac:dyDescent="0.25">
      <c r="A131" t="s">
        <v>241</v>
      </c>
      <c r="B131" t="s">
        <v>247</v>
      </c>
      <c r="C131">
        <v>139</v>
      </c>
      <c r="D131">
        <v>1</v>
      </c>
      <c r="E131" t="s">
        <v>7175</v>
      </c>
      <c r="F131">
        <v>215</v>
      </c>
      <c r="G131">
        <v>0</v>
      </c>
      <c r="H131" t="s">
        <v>697</v>
      </c>
      <c r="I131" t="s">
        <v>7176</v>
      </c>
      <c r="J131" t="s">
        <v>7177</v>
      </c>
      <c r="K131" t="s">
        <v>798</v>
      </c>
      <c r="L131" t="s">
        <v>7178</v>
      </c>
      <c r="M131" t="s">
        <v>7179</v>
      </c>
      <c r="N131" t="s">
        <v>761</v>
      </c>
      <c r="O131" t="s">
        <v>698</v>
      </c>
      <c r="P131" t="s">
        <v>692</v>
      </c>
      <c r="Q131" t="s">
        <v>693</v>
      </c>
      <c r="R131" t="s">
        <v>638</v>
      </c>
      <c r="S131" t="s">
        <v>7180</v>
      </c>
      <c r="T131" t="s">
        <v>7181</v>
      </c>
    </row>
    <row r="132" spans="1:20" x14ac:dyDescent="0.25">
      <c r="A132" t="s">
        <v>600</v>
      </c>
      <c r="B132" t="s">
        <v>601</v>
      </c>
      <c r="C132">
        <v>139</v>
      </c>
      <c r="D132">
        <v>1</v>
      </c>
      <c r="E132" t="s">
        <v>7175</v>
      </c>
      <c r="F132">
        <v>215</v>
      </c>
      <c r="G132">
        <v>0</v>
      </c>
      <c r="H132" t="s">
        <v>697</v>
      </c>
      <c r="I132" t="s">
        <v>7176</v>
      </c>
      <c r="J132" t="s">
        <v>7177</v>
      </c>
      <c r="K132" t="s">
        <v>798</v>
      </c>
      <c r="L132" t="s">
        <v>7178</v>
      </c>
      <c r="M132" t="s">
        <v>7179</v>
      </c>
      <c r="N132" t="s">
        <v>761</v>
      </c>
      <c r="O132" t="s">
        <v>698</v>
      </c>
      <c r="P132" t="s">
        <v>692</v>
      </c>
      <c r="Q132" t="s">
        <v>693</v>
      </c>
      <c r="R132" t="s">
        <v>638</v>
      </c>
      <c r="S132" t="s">
        <v>7180</v>
      </c>
      <c r="T132" t="s">
        <v>7181</v>
      </c>
    </row>
    <row r="133" spans="1:20" x14ac:dyDescent="0.25">
      <c r="A133" t="s">
        <v>240</v>
      </c>
      <c r="B133" t="s">
        <v>246</v>
      </c>
      <c r="C133">
        <v>139</v>
      </c>
      <c r="D133">
        <v>1</v>
      </c>
      <c r="E133" t="s">
        <v>7182</v>
      </c>
      <c r="F133">
        <v>215</v>
      </c>
      <c r="G133">
        <v>0</v>
      </c>
      <c r="H133" t="s">
        <v>697</v>
      </c>
      <c r="I133" t="s">
        <v>7183</v>
      </c>
      <c r="J133" t="s">
        <v>7184</v>
      </c>
      <c r="K133" t="s">
        <v>2434</v>
      </c>
      <c r="L133" t="s">
        <v>7185</v>
      </c>
      <c r="M133" t="s">
        <v>7186</v>
      </c>
      <c r="N133" t="s">
        <v>761</v>
      </c>
      <c r="O133" t="s">
        <v>698</v>
      </c>
      <c r="P133" t="s">
        <v>692</v>
      </c>
      <c r="Q133" t="s">
        <v>693</v>
      </c>
      <c r="R133" t="s">
        <v>638</v>
      </c>
      <c r="S133" t="s">
        <v>7187</v>
      </c>
      <c r="T133" t="s">
        <v>7188</v>
      </c>
    </row>
    <row r="134" spans="1:20" x14ac:dyDescent="0.25">
      <c r="A134" t="s">
        <v>241</v>
      </c>
      <c r="B134" t="s">
        <v>247</v>
      </c>
      <c r="C134">
        <v>139</v>
      </c>
      <c r="D134">
        <v>1</v>
      </c>
      <c r="E134" t="s">
        <v>7182</v>
      </c>
      <c r="F134">
        <v>215</v>
      </c>
      <c r="G134">
        <v>0</v>
      </c>
      <c r="H134" t="s">
        <v>697</v>
      </c>
      <c r="I134" t="s">
        <v>7183</v>
      </c>
      <c r="J134" t="s">
        <v>7184</v>
      </c>
      <c r="K134" t="s">
        <v>2434</v>
      </c>
      <c r="L134" t="s">
        <v>7185</v>
      </c>
      <c r="M134" t="s">
        <v>7186</v>
      </c>
      <c r="N134" t="s">
        <v>761</v>
      </c>
      <c r="O134" t="s">
        <v>698</v>
      </c>
      <c r="P134" t="s">
        <v>692</v>
      </c>
      <c r="Q134" t="s">
        <v>693</v>
      </c>
      <c r="R134" t="s">
        <v>638</v>
      </c>
      <c r="S134" t="s">
        <v>7187</v>
      </c>
      <c r="T134" t="s">
        <v>7188</v>
      </c>
    </row>
    <row r="135" spans="1:20" x14ac:dyDescent="0.25">
      <c r="A135" t="s">
        <v>241</v>
      </c>
      <c r="B135" t="s">
        <v>247</v>
      </c>
      <c r="C135">
        <v>139</v>
      </c>
      <c r="D135">
        <v>1</v>
      </c>
      <c r="E135" t="s">
        <v>7189</v>
      </c>
      <c r="F135">
        <v>215</v>
      </c>
      <c r="G135">
        <v>0</v>
      </c>
      <c r="H135" t="s">
        <v>697</v>
      </c>
      <c r="I135" t="s">
        <v>7190</v>
      </c>
      <c r="J135" t="s">
        <v>7191</v>
      </c>
      <c r="K135" t="s">
        <v>729</v>
      </c>
      <c r="L135" t="s">
        <v>7192</v>
      </c>
      <c r="M135" t="s">
        <v>7193</v>
      </c>
      <c r="N135" t="s">
        <v>761</v>
      </c>
      <c r="O135" t="s">
        <v>698</v>
      </c>
      <c r="P135" t="s">
        <v>692</v>
      </c>
      <c r="Q135" t="s">
        <v>693</v>
      </c>
      <c r="R135" t="s">
        <v>638</v>
      </c>
      <c r="S135" t="s">
        <v>7194</v>
      </c>
      <c r="T135" t="s">
        <v>7195</v>
      </c>
    </row>
    <row r="136" spans="1:20" x14ac:dyDescent="0.25">
      <c r="A136" t="s">
        <v>239</v>
      </c>
      <c r="B136" t="s">
        <v>245</v>
      </c>
      <c r="C136">
        <v>139</v>
      </c>
      <c r="D136">
        <v>1</v>
      </c>
      <c r="E136" t="s">
        <v>7189</v>
      </c>
      <c r="F136">
        <v>215</v>
      </c>
      <c r="G136">
        <v>0</v>
      </c>
      <c r="H136" t="s">
        <v>697</v>
      </c>
      <c r="I136" t="s">
        <v>7190</v>
      </c>
      <c r="J136" t="s">
        <v>7191</v>
      </c>
      <c r="K136" t="s">
        <v>729</v>
      </c>
      <c r="L136" t="s">
        <v>7192</v>
      </c>
      <c r="M136" t="s">
        <v>7193</v>
      </c>
      <c r="N136" t="s">
        <v>761</v>
      </c>
      <c r="O136" t="s">
        <v>698</v>
      </c>
      <c r="P136" t="s">
        <v>692</v>
      </c>
      <c r="Q136" t="s">
        <v>693</v>
      </c>
      <c r="R136" t="s">
        <v>638</v>
      </c>
      <c r="S136" t="s">
        <v>7194</v>
      </c>
      <c r="T136" t="s">
        <v>7195</v>
      </c>
    </row>
    <row r="137" spans="1:20" x14ac:dyDescent="0.25">
      <c r="A137" t="s">
        <v>241</v>
      </c>
      <c r="B137" t="s">
        <v>247</v>
      </c>
      <c r="C137">
        <v>159</v>
      </c>
      <c r="D137">
        <v>1</v>
      </c>
      <c r="E137" t="s">
        <v>7196</v>
      </c>
      <c r="F137">
        <v>258</v>
      </c>
      <c r="G137">
        <v>0</v>
      </c>
      <c r="H137" t="s">
        <v>636</v>
      </c>
      <c r="I137" t="s">
        <v>7197</v>
      </c>
      <c r="J137" t="s">
        <v>1852</v>
      </c>
      <c r="K137" t="s">
        <v>637</v>
      </c>
      <c r="L137" t="s">
        <v>638</v>
      </c>
      <c r="M137" t="s">
        <v>7195</v>
      </c>
      <c r="N137" t="s">
        <v>637</v>
      </c>
      <c r="O137" t="s">
        <v>639</v>
      </c>
      <c r="P137" t="s">
        <v>5</v>
      </c>
      <c r="Q137" t="s">
        <v>640</v>
      </c>
      <c r="R137" t="s">
        <v>638</v>
      </c>
      <c r="S137" t="s">
        <v>7198</v>
      </c>
      <c r="T137" t="s">
        <v>7195</v>
      </c>
    </row>
    <row r="138" spans="1:20" x14ac:dyDescent="0.25">
      <c r="A138" t="s">
        <v>239</v>
      </c>
      <c r="B138" t="s">
        <v>245</v>
      </c>
      <c r="C138">
        <v>159</v>
      </c>
      <c r="D138">
        <v>1</v>
      </c>
      <c r="E138" t="s">
        <v>7196</v>
      </c>
      <c r="F138">
        <v>258</v>
      </c>
      <c r="G138">
        <v>0</v>
      </c>
      <c r="H138" t="s">
        <v>636</v>
      </c>
      <c r="I138" t="s">
        <v>7197</v>
      </c>
      <c r="J138" t="s">
        <v>1852</v>
      </c>
      <c r="K138" t="s">
        <v>637</v>
      </c>
      <c r="L138" t="s">
        <v>638</v>
      </c>
      <c r="M138" t="s">
        <v>7195</v>
      </c>
      <c r="N138" t="s">
        <v>637</v>
      </c>
      <c r="O138" t="s">
        <v>639</v>
      </c>
      <c r="P138" t="s">
        <v>5</v>
      </c>
      <c r="Q138" t="s">
        <v>640</v>
      </c>
      <c r="R138" t="s">
        <v>638</v>
      </c>
      <c r="S138" t="s">
        <v>7198</v>
      </c>
      <c r="T138" t="s">
        <v>7195</v>
      </c>
    </row>
    <row r="139" spans="1:20" x14ac:dyDescent="0.25">
      <c r="A139" t="s">
        <v>22</v>
      </c>
      <c r="B139" t="s">
        <v>27</v>
      </c>
      <c r="C139">
        <v>66.333333333333329</v>
      </c>
      <c r="D139">
        <v>3</v>
      </c>
      <c r="E139" t="s">
        <v>7199</v>
      </c>
      <c r="F139">
        <v>250</v>
      </c>
      <c r="G139">
        <v>0</v>
      </c>
      <c r="H139" t="s">
        <v>645</v>
      </c>
      <c r="I139" t="s">
        <v>7200</v>
      </c>
      <c r="J139" t="s">
        <v>7201</v>
      </c>
      <c r="K139" t="s">
        <v>659</v>
      </c>
      <c r="L139" t="s">
        <v>731</v>
      </c>
      <c r="M139" t="s">
        <v>7195</v>
      </c>
      <c r="N139" t="s">
        <v>637</v>
      </c>
      <c r="O139" t="s">
        <v>646</v>
      </c>
      <c r="P139" t="s">
        <v>26</v>
      </c>
      <c r="Q139" t="s">
        <v>647</v>
      </c>
      <c r="R139" t="s">
        <v>638</v>
      </c>
      <c r="S139" t="s">
        <v>7202</v>
      </c>
      <c r="T139" t="s">
        <v>7195</v>
      </c>
    </row>
    <row r="140" spans="1:20" x14ac:dyDescent="0.25">
      <c r="A140" t="s">
        <v>240</v>
      </c>
      <c r="B140" t="s">
        <v>246</v>
      </c>
      <c r="C140">
        <v>139</v>
      </c>
      <c r="D140">
        <v>1</v>
      </c>
      <c r="E140" t="s">
        <v>7203</v>
      </c>
      <c r="F140">
        <v>215</v>
      </c>
      <c r="G140">
        <v>0</v>
      </c>
      <c r="H140" t="s">
        <v>697</v>
      </c>
      <c r="I140" t="s">
        <v>7204</v>
      </c>
      <c r="J140" t="s">
        <v>7205</v>
      </c>
      <c r="K140" t="s">
        <v>7206</v>
      </c>
      <c r="L140" t="s">
        <v>7207</v>
      </c>
      <c r="M140" t="s">
        <v>6409</v>
      </c>
      <c r="N140" t="s">
        <v>761</v>
      </c>
      <c r="O140" t="s">
        <v>691</v>
      </c>
      <c r="P140" t="s">
        <v>692</v>
      </c>
      <c r="Q140" t="s">
        <v>693</v>
      </c>
      <c r="R140" t="s">
        <v>638</v>
      </c>
      <c r="S140" t="s">
        <v>7208</v>
      </c>
      <c r="T140" t="s">
        <v>7209</v>
      </c>
    </row>
    <row r="141" spans="1:20" x14ac:dyDescent="0.25">
      <c r="A141" t="s">
        <v>239</v>
      </c>
      <c r="B141" t="s">
        <v>245</v>
      </c>
      <c r="C141">
        <v>139</v>
      </c>
      <c r="D141">
        <v>1</v>
      </c>
      <c r="E141" t="s">
        <v>7203</v>
      </c>
      <c r="F141">
        <v>215</v>
      </c>
      <c r="G141">
        <v>0</v>
      </c>
      <c r="H141" t="s">
        <v>697</v>
      </c>
      <c r="I141" t="s">
        <v>7204</v>
      </c>
      <c r="J141" t="s">
        <v>7205</v>
      </c>
      <c r="K141" t="s">
        <v>7206</v>
      </c>
      <c r="L141" t="s">
        <v>7207</v>
      </c>
      <c r="M141" t="s">
        <v>6409</v>
      </c>
      <c r="N141" t="s">
        <v>761</v>
      </c>
      <c r="O141" t="s">
        <v>691</v>
      </c>
      <c r="P141" t="s">
        <v>692</v>
      </c>
      <c r="Q141" t="s">
        <v>693</v>
      </c>
      <c r="R141" t="s">
        <v>638</v>
      </c>
      <c r="S141" t="s">
        <v>7208</v>
      </c>
      <c r="T141" t="s">
        <v>7209</v>
      </c>
    </row>
    <row r="142" spans="1:20" x14ac:dyDescent="0.25">
      <c r="A142" t="s">
        <v>241</v>
      </c>
      <c r="B142" t="s">
        <v>247</v>
      </c>
      <c r="C142">
        <v>139</v>
      </c>
      <c r="D142">
        <v>2</v>
      </c>
      <c r="E142" t="s">
        <v>7210</v>
      </c>
      <c r="F142">
        <v>215</v>
      </c>
      <c r="G142">
        <v>0</v>
      </c>
      <c r="H142" t="s">
        <v>697</v>
      </c>
      <c r="I142" t="s">
        <v>7211</v>
      </c>
      <c r="J142" t="s">
        <v>7212</v>
      </c>
      <c r="K142" t="s">
        <v>3370</v>
      </c>
      <c r="L142" t="s">
        <v>7213</v>
      </c>
      <c r="M142" t="s">
        <v>7209</v>
      </c>
      <c r="N142" t="s">
        <v>761</v>
      </c>
      <c r="O142" t="s">
        <v>698</v>
      </c>
      <c r="P142" t="s">
        <v>692</v>
      </c>
      <c r="Q142" t="s">
        <v>693</v>
      </c>
      <c r="R142" t="s">
        <v>638</v>
      </c>
      <c r="S142" t="s">
        <v>7214</v>
      </c>
      <c r="T142" t="s">
        <v>7215</v>
      </c>
    </row>
    <row r="143" spans="1:20" x14ac:dyDescent="0.25">
      <c r="A143" t="s">
        <v>147</v>
      </c>
      <c r="B143" t="s">
        <v>148</v>
      </c>
      <c r="C143">
        <v>50</v>
      </c>
      <c r="D143">
        <v>6</v>
      </c>
      <c r="E143" t="s">
        <v>7216</v>
      </c>
      <c r="F143">
        <v>200</v>
      </c>
      <c r="G143">
        <v>0</v>
      </c>
      <c r="H143" t="s">
        <v>636</v>
      </c>
      <c r="I143" t="s">
        <v>7217</v>
      </c>
      <c r="J143" t="s">
        <v>2131</v>
      </c>
      <c r="K143" t="s">
        <v>637</v>
      </c>
      <c r="L143" t="s">
        <v>638</v>
      </c>
      <c r="M143" t="s">
        <v>7218</v>
      </c>
      <c r="N143" t="s">
        <v>637</v>
      </c>
      <c r="O143" t="s">
        <v>643</v>
      </c>
      <c r="P143" t="s">
        <v>5</v>
      </c>
      <c r="Q143" t="s">
        <v>644</v>
      </c>
      <c r="R143" t="s">
        <v>638</v>
      </c>
      <c r="S143" t="s">
        <v>7219</v>
      </c>
      <c r="T143" t="s">
        <v>7220</v>
      </c>
    </row>
    <row r="144" spans="1:20" x14ac:dyDescent="0.25">
      <c r="A144" t="s">
        <v>22</v>
      </c>
      <c r="B144" t="s">
        <v>213</v>
      </c>
      <c r="C144">
        <v>80</v>
      </c>
      <c r="D144">
        <v>1</v>
      </c>
      <c r="E144" t="s">
        <v>7221</v>
      </c>
      <c r="F144">
        <v>89</v>
      </c>
      <c r="G144">
        <v>9</v>
      </c>
      <c r="H144" t="s">
        <v>663</v>
      </c>
      <c r="I144" t="s">
        <v>7222</v>
      </c>
      <c r="J144" t="s">
        <v>7223</v>
      </c>
      <c r="K144" t="s">
        <v>719</v>
      </c>
      <c r="L144" t="s">
        <v>7224</v>
      </c>
      <c r="M144" t="s">
        <v>7220</v>
      </c>
      <c r="N144" t="s">
        <v>637</v>
      </c>
      <c r="O144" t="s">
        <v>664</v>
      </c>
      <c r="P144" t="s">
        <v>23</v>
      </c>
      <c r="Q144" t="s">
        <v>665</v>
      </c>
      <c r="R144" t="s">
        <v>638</v>
      </c>
      <c r="S144" t="s">
        <v>7225</v>
      </c>
      <c r="T144" t="s">
        <v>7220</v>
      </c>
    </row>
    <row r="145" spans="1:20" x14ac:dyDescent="0.25">
      <c r="A145" t="s">
        <v>239</v>
      </c>
      <c r="B145" t="s">
        <v>245</v>
      </c>
      <c r="C145">
        <v>139</v>
      </c>
      <c r="D145">
        <v>1</v>
      </c>
      <c r="E145" t="s">
        <v>7226</v>
      </c>
      <c r="F145">
        <v>139</v>
      </c>
      <c r="G145">
        <v>0</v>
      </c>
      <c r="H145" t="s">
        <v>645</v>
      </c>
      <c r="I145" t="s">
        <v>7227</v>
      </c>
      <c r="J145" t="s">
        <v>7228</v>
      </c>
      <c r="K145" t="s">
        <v>7229</v>
      </c>
      <c r="L145" t="s">
        <v>7230</v>
      </c>
      <c r="M145" t="s">
        <v>7231</v>
      </c>
      <c r="N145" t="s">
        <v>637</v>
      </c>
      <c r="O145" t="s">
        <v>646</v>
      </c>
      <c r="P145" t="s">
        <v>26</v>
      </c>
      <c r="Q145" t="s">
        <v>647</v>
      </c>
      <c r="R145" t="s">
        <v>638</v>
      </c>
      <c r="S145" t="s">
        <v>7232</v>
      </c>
      <c r="T145" t="s">
        <v>7231</v>
      </c>
    </row>
    <row r="146" spans="1:20" x14ac:dyDescent="0.25">
      <c r="A146" t="s">
        <v>104</v>
      </c>
      <c r="B146" t="s">
        <v>105</v>
      </c>
      <c r="C146">
        <v>14</v>
      </c>
      <c r="D146">
        <v>1</v>
      </c>
      <c r="E146" t="s">
        <v>7233</v>
      </c>
      <c r="F146">
        <v>14</v>
      </c>
      <c r="G146">
        <v>0</v>
      </c>
      <c r="H146" t="s">
        <v>645</v>
      </c>
      <c r="I146" t="s">
        <v>7234</v>
      </c>
      <c r="J146" t="s">
        <v>7235</v>
      </c>
      <c r="K146" t="s">
        <v>6611</v>
      </c>
      <c r="L146" t="s">
        <v>7236</v>
      </c>
      <c r="M146" t="s">
        <v>7237</v>
      </c>
      <c r="N146" t="s">
        <v>637</v>
      </c>
      <c r="O146" t="s">
        <v>646</v>
      </c>
      <c r="P146" t="s">
        <v>26</v>
      </c>
      <c r="Q146" t="s">
        <v>647</v>
      </c>
      <c r="R146" t="s">
        <v>638</v>
      </c>
      <c r="S146" t="s">
        <v>7238</v>
      </c>
      <c r="T146" t="s">
        <v>7239</v>
      </c>
    </row>
    <row r="147" spans="1:20" x14ac:dyDescent="0.25">
      <c r="A147" t="s">
        <v>147</v>
      </c>
      <c r="B147" t="s">
        <v>148</v>
      </c>
      <c r="C147">
        <v>50</v>
      </c>
      <c r="D147">
        <v>6</v>
      </c>
      <c r="E147" t="s">
        <v>7240</v>
      </c>
      <c r="F147">
        <v>200</v>
      </c>
      <c r="G147">
        <v>0</v>
      </c>
      <c r="H147" t="s">
        <v>636</v>
      </c>
      <c r="I147" t="s">
        <v>7241</v>
      </c>
      <c r="J147" t="s">
        <v>648</v>
      </c>
      <c r="K147" t="s">
        <v>637</v>
      </c>
      <c r="L147" t="s">
        <v>638</v>
      </c>
      <c r="M147" t="s">
        <v>7242</v>
      </c>
      <c r="N147" t="s">
        <v>637</v>
      </c>
      <c r="O147" t="s">
        <v>639</v>
      </c>
      <c r="P147" t="s">
        <v>5</v>
      </c>
      <c r="Q147" t="s">
        <v>640</v>
      </c>
      <c r="R147" t="s">
        <v>638</v>
      </c>
      <c r="S147" t="s">
        <v>7243</v>
      </c>
      <c r="T147" t="s">
        <v>7242</v>
      </c>
    </row>
    <row r="148" spans="1:20" x14ac:dyDescent="0.25">
      <c r="A148" t="s">
        <v>147</v>
      </c>
      <c r="B148" t="s">
        <v>148</v>
      </c>
      <c r="C148">
        <v>50</v>
      </c>
      <c r="D148">
        <v>6</v>
      </c>
      <c r="E148" t="s">
        <v>7244</v>
      </c>
      <c r="F148">
        <v>200</v>
      </c>
      <c r="G148">
        <v>0</v>
      </c>
      <c r="H148" t="s">
        <v>636</v>
      </c>
      <c r="I148" t="s">
        <v>7245</v>
      </c>
      <c r="J148" t="s">
        <v>709</v>
      </c>
      <c r="K148" t="s">
        <v>637</v>
      </c>
      <c r="L148" t="s">
        <v>638</v>
      </c>
      <c r="M148" t="s">
        <v>7246</v>
      </c>
      <c r="N148" t="s">
        <v>637</v>
      </c>
      <c r="O148" t="s">
        <v>643</v>
      </c>
      <c r="P148" t="s">
        <v>5</v>
      </c>
      <c r="Q148" t="s">
        <v>644</v>
      </c>
      <c r="R148" t="s">
        <v>638</v>
      </c>
      <c r="S148" t="s">
        <v>7247</v>
      </c>
      <c r="T148" t="s">
        <v>7246</v>
      </c>
    </row>
    <row r="149" spans="1:20" x14ac:dyDescent="0.25">
      <c r="A149" t="s">
        <v>147</v>
      </c>
      <c r="B149" t="s">
        <v>148</v>
      </c>
      <c r="C149">
        <v>50</v>
      </c>
      <c r="D149">
        <v>6</v>
      </c>
      <c r="E149" t="s">
        <v>7248</v>
      </c>
      <c r="F149">
        <v>200</v>
      </c>
      <c r="G149">
        <v>0</v>
      </c>
      <c r="H149" t="s">
        <v>636</v>
      </c>
      <c r="I149" t="s">
        <v>7249</v>
      </c>
      <c r="J149" t="s">
        <v>2080</v>
      </c>
      <c r="K149" t="s">
        <v>637</v>
      </c>
      <c r="L149" t="s">
        <v>638</v>
      </c>
      <c r="M149" t="s">
        <v>7250</v>
      </c>
      <c r="N149" t="s">
        <v>637</v>
      </c>
      <c r="O149" t="s">
        <v>643</v>
      </c>
      <c r="P149" t="s">
        <v>5</v>
      </c>
      <c r="Q149" t="s">
        <v>644</v>
      </c>
      <c r="R149" t="s">
        <v>638</v>
      </c>
      <c r="S149" t="s">
        <v>7251</v>
      </c>
      <c r="T149" t="s">
        <v>7250</v>
      </c>
    </row>
    <row r="150" spans="1:20" x14ac:dyDescent="0.25">
      <c r="A150" t="s">
        <v>147</v>
      </c>
      <c r="B150" t="s">
        <v>148</v>
      </c>
      <c r="C150">
        <v>50</v>
      </c>
      <c r="D150">
        <v>6</v>
      </c>
      <c r="E150" t="s">
        <v>7252</v>
      </c>
      <c r="F150">
        <v>200</v>
      </c>
      <c r="G150">
        <v>0</v>
      </c>
      <c r="H150" t="s">
        <v>636</v>
      </c>
      <c r="I150" t="s">
        <v>7253</v>
      </c>
      <c r="J150" t="s">
        <v>713</v>
      </c>
      <c r="K150" t="s">
        <v>637</v>
      </c>
      <c r="L150" t="s">
        <v>638</v>
      </c>
      <c r="M150" t="s">
        <v>7254</v>
      </c>
      <c r="N150" t="s">
        <v>637</v>
      </c>
      <c r="O150" t="s">
        <v>643</v>
      </c>
      <c r="P150" t="s">
        <v>5</v>
      </c>
      <c r="Q150" t="s">
        <v>644</v>
      </c>
      <c r="R150" t="s">
        <v>638</v>
      </c>
      <c r="S150" t="s">
        <v>7255</v>
      </c>
      <c r="T150" t="s">
        <v>7254</v>
      </c>
    </row>
    <row r="151" spans="1:20" x14ac:dyDescent="0.25">
      <c r="A151" t="s">
        <v>77</v>
      </c>
      <c r="B151" t="s">
        <v>78</v>
      </c>
      <c r="C151">
        <v>40</v>
      </c>
      <c r="D151">
        <v>4</v>
      </c>
      <c r="E151" t="s">
        <v>7256</v>
      </c>
      <c r="F151">
        <v>180</v>
      </c>
      <c r="G151">
        <v>20</v>
      </c>
      <c r="H151" t="s">
        <v>645</v>
      </c>
      <c r="I151" t="s">
        <v>7257</v>
      </c>
      <c r="J151" t="s">
        <v>7258</v>
      </c>
      <c r="K151" t="s">
        <v>7259</v>
      </c>
      <c r="L151" t="s">
        <v>7260</v>
      </c>
      <c r="M151" t="s">
        <v>7261</v>
      </c>
      <c r="N151" t="s">
        <v>761</v>
      </c>
      <c r="O151" t="s">
        <v>691</v>
      </c>
      <c r="P151" t="s">
        <v>5388</v>
      </c>
      <c r="Q151" t="s">
        <v>693</v>
      </c>
      <c r="R151" t="s">
        <v>638</v>
      </c>
      <c r="S151" t="s">
        <v>7262</v>
      </c>
      <c r="T151" t="s">
        <v>7263</v>
      </c>
    </row>
    <row r="152" spans="1:20" x14ac:dyDescent="0.25">
      <c r="A152" t="s">
        <v>147</v>
      </c>
      <c r="B152" t="s">
        <v>148</v>
      </c>
      <c r="C152">
        <v>50</v>
      </c>
      <c r="D152">
        <v>6</v>
      </c>
      <c r="E152" t="s">
        <v>7264</v>
      </c>
      <c r="F152">
        <v>200</v>
      </c>
      <c r="G152">
        <v>0</v>
      </c>
      <c r="H152" t="s">
        <v>636</v>
      </c>
      <c r="I152" t="s">
        <v>7265</v>
      </c>
      <c r="J152" t="s">
        <v>1797</v>
      </c>
      <c r="K152" t="s">
        <v>637</v>
      </c>
      <c r="L152" t="s">
        <v>638</v>
      </c>
      <c r="M152" t="s">
        <v>7266</v>
      </c>
      <c r="N152" t="s">
        <v>637</v>
      </c>
      <c r="O152" t="s">
        <v>643</v>
      </c>
      <c r="P152" t="s">
        <v>5</v>
      </c>
      <c r="Q152" t="s">
        <v>644</v>
      </c>
      <c r="R152" t="s">
        <v>638</v>
      </c>
      <c r="S152" t="s">
        <v>7267</v>
      </c>
      <c r="T152" t="s">
        <v>7268</v>
      </c>
    </row>
    <row r="153" spans="1:20" x14ac:dyDescent="0.25">
      <c r="A153" t="s">
        <v>147</v>
      </c>
      <c r="B153" t="s">
        <v>148</v>
      </c>
      <c r="C153">
        <v>50</v>
      </c>
      <c r="D153">
        <v>6</v>
      </c>
      <c r="E153" t="s">
        <v>7269</v>
      </c>
      <c r="F153">
        <v>200</v>
      </c>
      <c r="G153">
        <v>0</v>
      </c>
      <c r="H153" t="s">
        <v>636</v>
      </c>
      <c r="I153" t="s">
        <v>7270</v>
      </c>
      <c r="J153" t="s">
        <v>6008</v>
      </c>
      <c r="K153" t="s">
        <v>637</v>
      </c>
      <c r="L153" t="s">
        <v>638</v>
      </c>
      <c r="M153" t="s">
        <v>7271</v>
      </c>
      <c r="N153" t="s">
        <v>637</v>
      </c>
      <c r="O153" t="s">
        <v>639</v>
      </c>
      <c r="P153" t="s">
        <v>5</v>
      </c>
      <c r="Q153" t="s">
        <v>640</v>
      </c>
      <c r="R153" t="s">
        <v>638</v>
      </c>
      <c r="S153" t="s">
        <v>7272</v>
      </c>
      <c r="T153" t="s">
        <v>7271</v>
      </c>
    </row>
    <row r="154" spans="1:20" x14ac:dyDescent="0.25">
      <c r="A154" t="s">
        <v>239</v>
      </c>
      <c r="B154" t="s">
        <v>690</v>
      </c>
      <c r="C154">
        <v>109</v>
      </c>
      <c r="D154">
        <v>3</v>
      </c>
      <c r="E154" t="s">
        <v>7273</v>
      </c>
      <c r="F154">
        <v>371</v>
      </c>
      <c r="G154">
        <v>44</v>
      </c>
      <c r="H154" t="s">
        <v>663</v>
      </c>
      <c r="I154" t="s">
        <v>7274</v>
      </c>
      <c r="J154" t="s">
        <v>7275</v>
      </c>
      <c r="K154" t="s">
        <v>783</v>
      </c>
      <c r="L154" t="s">
        <v>7276</v>
      </c>
      <c r="M154" t="s">
        <v>7277</v>
      </c>
      <c r="N154" t="s">
        <v>637</v>
      </c>
      <c r="O154" t="s">
        <v>664</v>
      </c>
      <c r="P154" t="s">
        <v>23</v>
      </c>
      <c r="Q154" t="s">
        <v>665</v>
      </c>
      <c r="R154" t="s">
        <v>638</v>
      </c>
      <c r="S154" t="s">
        <v>7278</v>
      </c>
      <c r="T154" t="s">
        <v>7277</v>
      </c>
    </row>
    <row r="155" spans="1:20" x14ac:dyDescent="0.25">
      <c r="A155" t="s">
        <v>22</v>
      </c>
      <c r="B155" t="s">
        <v>27</v>
      </c>
      <c r="C155">
        <v>116</v>
      </c>
      <c r="D155">
        <v>1</v>
      </c>
      <c r="E155" t="s">
        <v>7279</v>
      </c>
      <c r="F155">
        <v>239</v>
      </c>
      <c r="G155">
        <v>0</v>
      </c>
      <c r="H155" t="s">
        <v>636</v>
      </c>
      <c r="I155" t="s">
        <v>7280</v>
      </c>
      <c r="J155" t="s">
        <v>7281</v>
      </c>
      <c r="K155" t="s">
        <v>637</v>
      </c>
      <c r="L155" t="s">
        <v>638</v>
      </c>
      <c r="M155" t="s">
        <v>7282</v>
      </c>
      <c r="N155" t="s">
        <v>637</v>
      </c>
      <c r="O155" t="s">
        <v>643</v>
      </c>
      <c r="P155" t="s">
        <v>5</v>
      </c>
      <c r="Q155" t="s">
        <v>644</v>
      </c>
      <c r="R155" t="s">
        <v>638</v>
      </c>
      <c r="S155" t="s">
        <v>7283</v>
      </c>
      <c r="T155" t="s">
        <v>7282</v>
      </c>
    </row>
    <row r="156" spans="1:20" x14ac:dyDescent="0.25">
      <c r="A156" t="s">
        <v>240</v>
      </c>
      <c r="B156" t="s">
        <v>246</v>
      </c>
      <c r="C156">
        <v>163</v>
      </c>
      <c r="D156">
        <v>1</v>
      </c>
      <c r="E156" t="s">
        <v>7279</v>
      </c>
      <c r="F156">
        <v>239</v>
      </c>
      <c r="G156">
        <v>0</v>
      </c>
      <c r="H156" t="s">
        <v>636</v>
      </c>
      <c r="I156" t="s">
        <v>7280</v>
      </c>
      <c r="J156" t="s">
        <v>7281</v>
      </c>
      <c r="K156" t="s">
        <v>637</v>
      </c>
      <c r="L156" t="s">
        <v>638</v>
      </c>
      <c r="M156" t="s">
        <v>7282</v>
      </c>
      <c r="N156" t="s">
        <v>637</v>
      </c>
      <c r="O156" t="s">
        <v>643</v>
      </c>
      <c r="P156" t="s">
        <v>5</v>
      </c>
      <c r="Q156" t="s">
        <v>644</v>
      </c>
      <c r="R156" t="s">
        <v>638</v>
      </c>
      <c r="S156" t="s">
        <v>7283</v>
      </c>
      <c r="T156" t="s">
        <v>7282</v>
      </c>
    </row>
    <row r="157" spans="1:20" x14ac:dyDescent="0.25">
      <c r="A157" t="s">
        <v>77</v>
      </c>
      <c r="B157" t="s">
        <v>78</v>
      </c>
      <c r="C157">
        <v>27.5</v>
      </c>
      <c r="D157">
        <v>4</v>
      </c>
      <c r="E157" t="s">
        <v>7284</v>
      </c>
      <c r="F157">
        <v>99</v>
      </c>
      <c r="G157">
        <v>29</v>
      </c>
      <c r="H157" t="s">
        <v>645</v>
      </c>
      <c r="I157" t="s">
        <v>7285</v>
      </c>
      <c r="J157" t="s">
        <v>7286</v>
      </c>
      <c r="K157" t="s">
        <v>834</v>
      </c>
      <c r="L157" t="s">
        <v>7287</v>
      </c>
      <c r="M157" t="s">
        <v>7288</v>
      </c>
      <c r="N157" t="s">
        <v>637</v>
      </c>
      <c r="O157" t="s">
        <v>664</v>
      </c>
      <c r="P157" t="s">
        <v>23</v>
      </c>
      <c r="Q157" t="s">
        <v>665</v>
      </c>
      <c r="R157" t="s">
        <v>638</v>
      </c>
      <c r="S157" t="s">
        <v>7289</v>
      </c>
      <c r="T157" t="s">
        <v>7288</v>
      </c>
    </row>
    <row r="158" spans="1:20" x14ac:dyDescent="0.25">
      <c r="A158" t="s">
        <v>22</v>
      </c>
      <c r="B158" t="s">
        <v>27</v>
      </c>
      <c r="C158">
        <v>66.333333333333329</v>
      </c>
      <c r="D158">
        <v>3</v>
      </c>
      <c r="E158" t="s">
        <v>7290</v>
      </c>
      <c r="F158">
        <v>250</v>
      </c>
      <c r="G158">
        <v>0</v>
      </c>
      <c r="H158" t="s">
        <v>645</v>
      </c>
      <c r="I158" t="s">
        <v>7291</v>
      </c>
      <c r="J158" t="s">
        <v>7292</v>
      </c>
      <c r="K158" t="s">
        <v>7293</v>
      </c>
      <c r="L158" t="s">
        <v>786</v>
      </c>
      <c r="M158" t="s">
        <v>7268</v>
      </c>
      <c r="N158" t="s">
        <v>637</v>
      </c>
      <c r="O158" t="s">
        <v>646</v>
      </c>
      <c r="P158" t="s">
        <v>26</v>
      </c>
      <c r="Q158" t="s">
        <v>647</v>
      </c>
      <c r="R158" t="s">
        <v>638</v>
      </c>
      <c r="S158" t="s">
        <v>7294</v>
      </c>
      <c r="T158" t="s">
        <v>7295</v>
      </c>
    </row>
    <row r="159" spans="1:20" x14ac:dyDescent="0.25">
      <c r="A159" t="s">
        <v>147</v>
      </c>
      <c r="B159" t="s">
        <v>148</v>
      </c>
      <c r="C159">
        <v>50</v>
      </c>
      <c r="D159">
        <v>12</v>
      </c>
      <c r="E159" t="s">
        <v>7296</v>
      </c>
      <c r="F159">
        <v>400</v>
      </c>
      <c r="G159">
        <v>0</v>
      </c>
      <c r="H159" t="s">
        <v>636</v>
      </c>
      <c r="I159" t="s">
        <v>839</v>
      </c>
      <c r="J159" t="s">
        <v>709</v>
      </c>
      <c r="K159" t="s">
        <v>637</v>
      </c>
      <c r="L159" t="s">
        <v>638</v>
      </c>
      <c r="M159" t="s">
        <v>7297</v>
      </c>
      <c r="N159" t="s">
        <v>637</v>
      </c>
      <c r="O159" t="s">
        <v>639</v>
      </c>
      <c r="P159" t="s">
        <v>5</v>
      </c>
      <c r="Q159" t="s">
        <v>640</v>
      </c>
      <c r="R159" t="s">
        <v>638</v>
      </c>
      <c r="S159" t="s">
        <v>7298</v>
      </c>
      <c r="T159" t="s">
        <v>7297</v>
      </c>
    </row>
    <row r="160" spans="1:20" x14ac:dyDescent="0.25">
      <c r="A160" t="s">
        <v>101</v>
      </c>
      <c r="B160" t="s">
        <v>2139</v>
      </c>
      <c r="C160">
        <v>120</v>
      </c>
      <c r="D160">
        <v>1</v>
      </c>
      <c r="E160" t="s">
        <v>7299</v>
      </c>
      <c r="F160">
        <v>89</v>
      </c>
      <c r="G160">
        <v>0</v>
      </c>
      <c r="H160" t="s">
        <v>636</v>
      </c>
      <c r="I160" t="s">
        <v>7300</v>
      </c>
      <c r="J160" t="s">
        <v>650</v>
      </c>
      <c r="K160" t="s">
        <v>637</v>
      </c>
      <c r="L160" t="s">
        <v>638</v>
      </c>
      <c r="M160" t="s">
        <v>7301</v>
      </c>
      <c r="N160" t="s">
        <v>637</v>
      </c>
      <c r="O160" t="s">
        <v>639</v>
      </c>
      <c r="P160" t="s">
        <v>5</v>
      </c>
      <c r="Q160" t="s">
        <v>640</v>
      </c>
      <c r="R160" t="s">
        <v>638</v>
      </c>
      <c r="S160" t="s">
        <v>7302</v>
      </c>
      <c r="T160" t="s">
        <v>7301</v>
      </c>
    </row>
    <row r="161" spans="1:20" x14ac:dyDescent="0.25">
      <c r="A161" t="s">
        <v>22</v>
      </c>
      <c r="B161" t="s">
        <v>27</v>
      </c>
      <c r="C161">
        <v>120</v>
      </c>
      <c r="D161">
        <v>1</v>
      </c>
      <c r="E161" t="s">
        <v>7303</v>
      </c>
      <c r="F161">
        <v>89</v>
      </c>
      <c r="G161">
        <v>0</v>
      </c>
      <c r="H161" t="s">
        <v>636</v>
      </c>
      <c r="I161" t="s">
        <v>7304</v>
      </c>
      <c r="J161" t="s">
        <v>5751</v>
      </c>
      <c r="K161" t="s">
        <v>637</v>
      </c>
      <c r="L161" t="s">
        <v>638</v>
      </c>
      <c r="M161" t="s">
        <v>7305</v>
      </c>
      <c r="N161" t="s">
        <v>637</v>
      </c>
      <c r="O161" t="s">
        <v>643</v>
      </c>
      <c r="P161" t="s">
        <v>5</v>
      </c>
      <c r="Q161" t="s">
        <v>644</v>
      </c>
      <c r="R161" t="s">
        <v>638</v>
      </c>
      <c r="S161" t="s">
        <v>7306</v>
      </c>
      <c r="T161" t="s">
        <v>7305</v>
      </c>
    </row>
    <row r="162" spans="1:20" x14ac:dyDescent="0.25">
      <c r="A162" t="s">
        <v>147</v>
      </c>
      <c r="B162" t="s">
        <v>148</v>
      </c>
      <c r="C162">
        <v>50</v>
      </c>
      <c r="D162">
        <v>6</v>
      </c>
      <c r="E162" t="s">
        <v>7307</v>
      </c>
      <c r="F162">
        <v>200</v>
      </c>
      <c r="G162">
        <v>0</v>
      </c>
      <c r="H162" t="s">
        <v>636</v>
      </c>
      <c r="I162" t="s">
        <v>7308</v>
      </c>
      <c r="J162" t="s">
        <v>1852</v>
      </c>
      <c r="K162" t="s">
        <v>637</v>
      </c>
      <c r="L162" t="s">
        <v>638</v>
      </c>
      <c r="M162" t="s">
        <v>7309</v>
      </c>
      <c r="N162" t="s">
        <v>637</v>
      </c>
      <c r="O162" t="s">
        <v>639</v>
      </c>
      <c r="P162" t="s">
        <v>5</v>
      </c>
      <c r="Q162" t="s">
        <v>640</v>
      </c>
      <c r="R162" t="s">
        <v>638</v>
      </c>
      <c r="S162" t="s">
        <v>7310</v>
      </c>
      <c r="T162" t="s">
        <v>7309</v>
      </c>
    </row>
    <row r="163" spans="1:20" x14ac:dyDescent="0.25">
      <c r="A163" t="s">
        <v>18</v>
      </c>
      <c r="B163" t="s">
        <v>19</v>
      </c>
      <c r="C163">
        <v>66.666666666666671</v>
      </c>
      <c r="D163">
        <v>3</v>
      </c>
      <c r="E163" t="s">
        <v>7311</v>
      </c>
      <c r="F163">
        <v>150</v>
      </c>
      <c r="G163">
        <v>0</v>
      </c>
      <c r="H163" t="s">
        <v>636</v>
      </c>
      <c r="I163" t="s">
        <v>7312</v>
      </c>
      <c r="J163" t="s">
        <v>662</v>
      </c>
      <c r="K163" t="s">
        <v>637</v>
      </c>
      <c r="L163" t="s">
        <v>638</v>
      </c>
      <c r="M163" t="s">
        <v>7313</v>
      </c>
      <c r="N163" t="s">
        <v>637</v>
      </c>
      <c r="O163" t="s">
        <v>639</v>
      </c>
      <c r="P163" t="s">
        <v>5</v>
      </c>
      <c r="Q163" t="s">
        <v>640</v>
      </c>
      <c r="R163" t="s">
        <v>638</v>
      </c>
      <c r="S163" t="s">
        <v>7314</v>
      </c>
      <c r="T163" t="s">
        <v>7313</v>
      </c>
    </row>
    <row r="164" spans="1:20" x14ac:dyDescent="0.25">
      <c r="A164" t="s">
        <v>72</v>
      </c>
      <c r="B164" t="s">
        <v>6777</v>
      </c>
      <c r="C164">
        <v>81</v>
      </c>
      <c r="D164">
        <v>2</v>
      </c>
      <c r="E164" t="s">
        <v>7315</v>
      </c>
      <c r="F164">
        <v>169.5</v>
      </c>
      <c r="G164">
        <v>7.5</v>
      </c>
      <c r="H164" t="s">
        <v>645</v>
      </c>
      <c r="I164" t="s">
        <v>7316</v>
      </c>
      <c r="J164" t="s">
        <v>7317</v>
      </c>
      <c r="K164" t="s">
        <v>2336</v>
      </c>
      <c r="L164" t="s">
        <v>7318</v>
      </c>
      <c r="M164" t="s">
        <v>7319</v>
      </c>
      <c r="N164" t="s">
        <v>637</v>
      </c>
      <c r="O164" t="s">
        <v>664</v>
      </c>
      <c r="P164" t="s">
        <v>23</v>
      </c>
      <c r="Q164" t="s">
        <v>665</v>
      </c>
      <c r="R164" t="s">
        <v>638</v>
      </c>
      <c r="S164" t="s">
        <v>7320</v>
      </c>
      <c r="T164" t="s">
        <v>7319</v>
      </c>
    </row>
    <row r="165" spans="1:20" x14ac:dyDescent="0.25">
      <c r="A165" t="s">
        <v>18</v>
      </c>
      <c r="B165" t="s">
        <v>19</v>
      </c>
      <c r="C165">
        <v>66.666666666666671</v>
      </c>
      <c r="D165">
        <v>3</v>
      </c>
      <c r="E165" t="s">
        <v>7321</v>
      </c>
      <c r="F165">
        <v>100</v>
      </c>
      <c r="G165">
        <v>0</v>
      </c>
      <c r="H165" t="s">
        <v>636</v>
      </c>
      <c r="I165" t="s">
        <v>7322</v>
      </c>
      <c r="J165" t="s">
        <v>677</v>
      </c>
      <c r="K165" t="s">
        <v>637</v>
      </c>
      <c r="L165" t="s">
        <v>638</v>
      </c>
      <c r="M165" t="s">
        <v>7323</v>
      </c>
      <c r="N165" t="s">
        <v>637</v>
      </c>
      <c r="O165" t="s">
        <v>639</v>
      </c>
      <c r="P165" t="s">
        <v>5</v>
      </c>
      <c r="Q165" t="s">
        <v>640</v>
      </c>
      <c r="R165" t="s">
        <v>638</v>
      </c>
      <c r="S165" t="s">
        <v>7324</v>
      </c>
      <c r="T165" t="s">
        <v>7323</v>
      </c>
    </row>
    <row r="166" spans="1:20" x14ac:dyDescent="0.25">
      <c r="A166" t="s">
        <v>22</v>
      </c>
      <c r="B166" t="s">
        <v>27</v>
      </c>
      <c r="C166">
        <v>120</v>
      </c>
      <c r="D166">
        <v>2</v>
      </c>
      <c r="E166" t="s">
        <v>7325</v>
      </c>
      <c r="F166">
        <v>178</v>
      </c>
      <c r="G166">
        <v>0</v>
      </c>
      <c r="H166" t="s">
        <v>636</v>
      </c>
      <c r="I166" t="s">
        <v>7326</v>
      </c>
      <c r="J166" t="s">
        <v>1797</v>
      </c>
      <c r="K166" t="s">
        <v>637</v>
      </c>
      <c r="L166" t="s">
        <v>638</v>
      </c>
      <c r="M166" t="s">
        <v>7327</v>
      </c>
      <c r="N166" t="s">
        <v>637</v>
      </c>
      <c r="O166" t="s">
        <v>639</v>
      </c>
      <c r="P166" t="s">
        <v>5</v>
      </c>
      <c r="Q166" t="s">
        <v>640</v>
      </c>
      <c r="R166" t="s">
        <v>638</v>
      </c>
      <c r="S166" t="s">
        <v>7328</v>
      </c>
      <c r="T166" t="s">
        <v>7329</v>
      </c>
    </row>
    <row r="167" spans="1:20" x14ac:dyDescent="0.25">
      <c r="A167" t="s">
        <v>72</v>
      </c>
      <c r="B167" t="s">
        <v>716</v>
      </c>
      <c r="C167">
        <v>150</v>
      </c>
      <c r="D167">
        <v>1</v>
      </c>
      <c r="E167" t="s">
        <v>7330</v>
      </c>
      <c r="F167">
        <v>98</v>
      </c>
      <c r="G167">
        <v>0</v>
      </c>
      <c r="H167" t="s">
        <v>636</v>
      </c>
      <c r="I167" t="s">
        <v>7331</v>
      </c>
      <c r="J167" t="s">
        <v>2899</v>
      </c>
      <c r="K167" t="s">
        <v>637</v>
      </c>
      <c r="L167" t="s">
        <v>638</v>
      </c>
      <c r="M167" t="s">
        <v>7332</v>
      </c>
      <c r="N167" t="s">
        <v>637</v>
      </c>
      <c r="O167" t="s">
        <v>643</v>
      </c>
      <c r="P167" t="s">
        <v>5</v>
      </c>
      <c r="Q167" t="s">
        <v>644</v>
      </c>
      <c r="R167" t="s">
        <v>638</v>
      </c>
      <c r="S167" t="s">
        <v>7333</v>
      </c>
      <c r="T167" t="s">
        <v>7334</v>
      </c>
    </row>
    <row r="168" spans="1:20" x14ac:dyDescent="0.25">
      <c r="A168" t="s">
        <v>72</v>
      </c>
      <c r="B168" t="s">
        <v>716</v>
      </c>
      <c r="C168">
        <v>150</v>
      </c>
      <c r="D168">
        <v>2</v>
      </c>
      <c r="E168" t="s">
        <v>7335</v>
      </c>
      <c r="F168">
        <v>196</v>
      </c>
      <c r="G168">
        <v>0</v>
      </c>
      <c r="H168" t="s">
        <v>636</v>
      </c>
      <c r="I168" t="s">
        <v>7336</v>
      </c>
      <c r="J168" t="s">
        <v>648</v>
      </c>
      <c r="K168" t="s">
        <v>637</v>
      </c>
      <c r="L168" t="s">
        <v>638</v>
      </c>
      <c r="M168" t="s">
        <v>7337</v>
      </c>
      <c r="N168" t="s">
        <v>637</v>
      </c>
      <c r="O168" t="s">
        <v>639</v>
      </c>
      <c r="P168" t="s">
        <v>5</v>
      </c>
      <c r="Q168" t="s">
        <v>640</v>
      </c>
      <c r="R168" t="s">
        <v>638</v>
      </c>
      <c r="S168" t="s">
        <v>7338</v>
      </c>
      <c r="T168" t="s">
        <v>7337</v>
      </c>
    </row>
    <row r="169" spans="1:20" x14ac:dyDescent="0.25">
      <c r="A169" t="s">
        <v>147</v>
      </c>
      <c r="B169" t="s">
        <v>148</v>
      </c>
      <c r="C169">
        <v>50</v>
      </c>
      <c r="D169">
        <v>6</v>
      </c>
      <c r="E169" t="s">
        <v>7339</v>
      </c>
      <c r="F169">
        <v>200</v>
      </c>
      <c r="G169">
        <v>0</v>
      </c>
      <c r="H169" t="s">
        <v>636</v>
      </c>
      <c r="I169" t="s">
        <v>7340</v>
      </c>
      <c r="J169" t="s">
        <v>696</v>
      </c>
      <c r="K169" t="s">
        <v>637</v>
      </c>
      <c r="L169" t="s">
        <v>638</v>
      </c>
      <c r="M169" t="s">
        <v>7341</v>
      </c>
      <c r="N169" t="s">
        <v>637</v>
      </c>
      <c r="O169" t="s">
        <v>639</v>
      </c>
      <c r="P169" t="s">
        <v>5</v>
      </c>
      <c r="Q169" t="s">
        <v>640</v>
      </c>
      <c r="R169" t="s">
        <v>638</v>
      </c>
      <c r="S169" t="s">
        <v>7342</v>
      </c>
      <c r="T169" t="s">
        <v>7341</v>
      </c>
    </row>
    <row r="170" spans="1:20" x14ac:dyDescent="0.25">
      <c r="A170" t="s">
        <v>22</v>
      </c>
      <c r="B170" t="s">
        <v>213</v>
      </c>
      <c r="C170">
        <v>60</v>
      </c>
      <c r="D170">
        <v>1</v>
      </c>
      <c r="E170" t="s">
        <v>7343</v>
      </c>
      <c r="F170">
        <v>69.5</v>
      </c>
      <c r="G170">
        <v>9.5</v>
      </c>
      <c r="H170" t="s">
        <v>663</v>
      </c>
      <c r="I170" t="s">
        <v>7344</v>
      </c>
      <c r="J170" t="s">
        <v>7345</v>
      </c>
      <c r="K170" t="s">
        <v>7346</v>
      </c>
      <c r="L170" t="s">
        <v>7347</v>
      </c>
      <c r="M170" t="s">
        <v>7348</v>
      </c>
      <c r="N170" t="s">
        <v>637</v>
      </c>
      <c r="O170" t="s">
        <v>664</v>
      </c>
      <c r="P170" t="s">
        <v>23</v>
      </c>
      <c r="Q170" t="s">
        <v>665</v>
      </c>
      <c r="R170" t="s">
        <v>638</v>
      </c>
      <c r="S170" t="s">
        <v>7349</v>
      </c>
      <c r="T170" t="s">
        <v>7348</v>
      </c>
    </row>
    <row r="171" spans="1:20" x14ac:dyDescent="0.25">
      <c r="A171" t="s">
        <v>72</v>
      </c>
      <c r="B171" t="s">
        <v>716</v>
      </c>
      <c r="C171">
        <v>100</v>
      </c>
      <c r="D171">
        <v>2</v>
      </c>
      <c r="E171" t="s">
        <v>7350</v>
      </c>
      <c r="F171">
        <v>200</v>
      </c>
      <c r="G171">
        <v>0</v>
      </c>
      <c r="H171" t="s">
        <v>645</v>
      </c>
      <c r="I171" t="s">
        <v>1892</v>
      </c>
      <c r="J171" t="s">
        <v>7351</v>
      </c>
      <c r="K171" t="s">
        <v>7352</v>
      </c>
      <c r="L171" t="s">
        <v>791</v>
      </c>
      <c r="M171" t="s">
        <v>7353</v>
      </c>
      <c r="N171" t="s">
        <v>637</v>
      </c>
      <c r="O171" t="s">
        <v>646</v>
      </c>
      <c r="P171" t="s">
        <v>26</v>
      </c>
      <c r="Q171" t="s">
        <v>647</v>
      </c>
      <c r="R171" t="s">
        <v>638</v>
      </c>
      <c r="S171" t="s">
        <v>7354</v>
      </c>
      <c r="T171" t="s">
        <v>7353</v>
      </c>
    </row>
    <row r="172" spans="1:20" x14ac:dyDescent="0.25">
      <c r="A172" t="s">
        <v>147</v>
      </c>
      <c r="B172" t="s">
        <v>148</v>
      </c>
      <c r="C172">
        <v>50</v>
      </c>
      <c r="D172">
        <v>6</v>
      </c>
      <c r="E172" t="s">
        <v>7355</v>
      </c>
      <c r="F172">
        <v>200</v>
      </c>
      <c r="G172">
        <v>0</v>
      </c>
      <c r="H172" t="s">
        <v>636</v>
      </c>
      <c r="I172" t="s">
        <v>7356</v>
      </c>
      <c r="J172" t="s">
        <v>5751</v>
      </c>
      <c r="K172" t="s">
        <v>637</v>
      </c>
      <c r="L172" t="s">
        <v>638</v>
      </c>
      <c r="M172" t="s">
        <v>7357</v>
      </c>
      <c r="N172" t="s">
        <v>637</v>
      </c>
      <c r="O172" t="s">
        <v>643</v>
      </c>
      <c r="P172" t="s">
        <v>5</v>
      </c>
      <c r="Q172" t="s">
        <v>644</v>
      </c>
      <c r="R172" t="s">
        <v>638</v>
      </c>
      <c r="S172" t="s">
        <v>7358</v>
      </c>
      <c r="T172" t="s">
        <v>7359</v>
      </c>
    </row>
    <row r="173" spans="1:20" x14ac:dyDescent="0.25">
      <c r="A173" t="s">
        <v>72</v>
      </c>
      <c r="B173" t="s">
        <v>6777</v>
      </c>
      <c r="C173">
        <v>100</v>
      </c>
      <c r="D173">
        <v>1</v>
      </c>
      <c r="E173" t="s">
        <v>7360</v>
      </c>
      <c r="F173">
        <v>107.5</v>
      </c>
      <c r="G173">
        <v>7.5</v>
      </c>
      <c r="H173" t="s">
        <v>645</v>
      </c>
      <c r="I173" t="s">
        <v>7361</v>
      </c>
      <c r="J173" t="s">
        <v>7362</v>
      </c>
      <c r="K173" t="s">
        <v>5651</v>
      </c>
      <c r="L173" t="s">
        <v>7363</v>
      </c>
      <c r="M173" t="s">
        <v>7364</v>
      </c>
      <c r="N173" t="s">
        <v>637</v>
      </c>
      <c r="O173" t="s">
        <v>664</v>
      </c>
      <c r="P173" t="s">
        <v>23</v>
      </c>
      <c r="Q173" t="s">
        <v>665</v>
      </c>
      <c r="R173" t="s">
        <v>638</v>
      </c>
      <c r="S173" t="s">
        <v>7365</v>
      </c>
      <c r="T173" t="s">
        <v>7364</v>
      </c>
    </row>
    <row r="174" spans="1:20" x14ac:dyDescent="0.25">
      <c r="A174" t="s">
        <v>147</v>
      </c>
      <c r="B174" t="s">
        <v>148</v>
      </c>
      <c r="C174">
        <v>50</v>
      </c>
      <c r="D174">
        <v>6</v>
      </c>
      <c r="E174" t="s">
        <v>7366</v>
      </c>
      <c r="F174">
        <v>200</v>
      </c>
      <c r="G174">
        <v>0</v>
      </c>
      <c r="H174" t="s">
        <v>636</v>
      </c>
      <c r="I174" t="s">
        <v>7367</v>
      </c>
      <c r="J174" t="s">
        <v>3188</v>
      </c>
      <c r="K174" t="s">
        <v>637</v>
      </c>
      <c r="L174" t="s">
        <v>638</v>
      </c>
      <c r="M174" t="s">
        <v>7368</v>
      </c>
      <c r="N174" t="s">
        <v>637</v>
      </c>
      <c r="O174" t="s">
        <v>639</v>
      </c>
      <c r="P174" t="s">
        <v>5</v>
      </c>
      <c r="Q174" t="s">
        <v>640</v>
      </c>
      <c r="R174" t="s">
        <v>638</v>
      </c>
      <c r="S174" t="s">
        <v>7369</v>
      </c>
      <c r="T174" t="s">
        <v>7368</v>
      </c>
    </row>
    <row r="175" spans="1:20" x14ac:dyDescent="0.25">
      <c r="A175" t="s">
        <v>147</v>
      </c>
      <c r="B175" t="s">
        <v>148</v>
      </c>
      <c r="C175">
        <v>50</v>
      </c>
      <c r="D175">
        <v>6</v>
      </c>
      <c r="E175" t="s">
        <v>7370</v>
      </c>
      <c r="F175">
        <v>200</v>
      </c>
      <c r="G175">
        <v>0</v>
      </c>
      <c r="H175" t="s">
        <v>636</v>
      </c>
      <c r="I175" t="s">
        <v>7371</v>
      </c>
      <c r="J175" t="s">
        <v>648</v>
      </c>
      <c r="K175" t="s">
        <v>637</v>
      </c>
      <c r="L175" t="s">
        <v>638</v>
      </c>
      <c r="M175" t="s">
        <v>7372</v>
      </c>
      <c r="N175" t="s">
        <v>637</v>
      </c>
      <c r="O175" t="s">
        <v>643</v>
      </c>
      <c r="P175" t="s">
        <v>5</v>
      </c>
      <c r="Q175" t="s">
        <v>644</v>
      </c>
      <c r="R175" t="s">
        <v>638</v>
      </c>
      <c r="S175" t="s">
        <v>7373</v>
      </c>
      <c r="T175" t="s">
        <v>7374</v>
      </c>
    </row>
    <row r="176" spans="1:20" x14ac:dyDescent="0.25">
      <c r="A176" t="s">
        <v>147</v>
      </c>
      <c r="B176" t="s">
        <v>148</v>
      </c>
      <c r="C176">
        <v>50</v>
      </c>
      <c r="D176">
        <v>6</v>
      </c>
      <c r="E176" t="s">
        <v>7375</v>
      </c>
      <c r="F176">
        <v>200</v>
      </c>
      <c r="G176">
        <v>0</v>
      </c>
      <c r="H176" t="s">
        <v>636</v>
      </c>
      <c r="I176" t="s">
        <v>7376</v>
      </c>
      <c r="J176" t="s">
        <v>5718</v>
      </c>
      <c r="K176" t="s">
        <v>637</v>
      </c>
      <c r="L176" t="s">
        <v>638</v>
      </c>
      <c r="M176" t="s">
        <v>7377</v>
      </c>
      <c r="N176" t="s">
        <v>637</v>
      </c>
      <c r="O176" t="s">
        <v>639</v>
      </c>
      <c r="P176" t="s">
        <v>5</v>
      </c>
      <c r="Q176" t="s">
        <v>640</v>
      </c>
      <c r="R176" t="s">
        <v>638</v>
      </c>
      <c r="S176" t="s">
        <v>7378</v>
      </c>
      <c r="T176" t="s">
        <v>7377</v>
      </c>
    </row>
    <row r="177" spans="1:20" x14ac:dyDescent="0.25">
      <c r="A177" t="s">
        <v>22</v>
      </c>
      <c r="B177" t="s">
        <v>27</v>
      </c>
      <c r="C177">
        <v>80</v>
      </c>
      <c r="D177">
        <v>1</v>
      </c>
      <c r="E177" t="s">
        <v>7379</v>
      </c>
      <c r="F177">
        <v>80</v>
      </c>
      <c r="G177">
        <v>0</v>
      </c>
      <c r="H177" t="s">
        <v>645</v>
      </c>
      <c r="I177" t="s">
        <v>5666</v>
      </c>
      <c r="J177" t="s">
        <v>7380</v>
      </c>
      <c r="K177" t="s">
        <v>1700</v>
      </c>
      <c r="L177" t="s">
        <v>741</v>
      </c>
      <c r="M177" t="s">
        <v>7381</v>
      </c>
      <c r="N177" t="s">
        <v>637</v>
      </c>
      <c r="O177" t="s">
        <v>646</v>
      </c>
      <c r="P177" t="s">
        <v>26</v>
      </c>
      <c r="Q177" t="s">
        <v>647</v>
      </c>
      <c r="R177" t="s">
        <v>638</v>
      </c>
      <c r="S177" t="s">
        <v>7382</v>
      </c>
      <c r="T177" t="s">
        <v>7383</v>
      </c>
    </row>
    <row r="178" spans="1:20" x14ac:dyDescent="0.25">
      <c r="A178" t="s">
        <v>239</v>
      </c>
      <c r="B178" t="s">
        <v>245</v>
      </c>
      <c r="C178">
        <v>159</v>
      </c>
      <c r="D178">
        <v>1</v>
      </c>
      <c r="E178" t="s">
        <v>7384</v>
      </c>
      <c r="F178">
        <v>129</v>
      </c>
      <c r="G178">
        <v>0</v>
      </c>
      <c r="H178" t="s">
        <v>636</v>
      </c>
      <c r="I178" t="s">
        <v>7385</v>
      </c>
      <c r="J178" t="s">
        <v>675</v>
      </c>
      <c r="K178" t="s">
        <v>637</v>
      </c>
      <c r="L178" t="s">
        <v>638</v>
      </c>
      <c r="M178" t="s">
        <v>7386</v>
      </c>
      <c r="N178" t="s">
        <v>637</v>
      </c>
      <c r="O178" t="s">
        <v>639</v>
      </c>
      <c r="P178" t="s">
        <v>5</v>
      </c>
      <c r="Q178" t="s">
        <v>640</v>
      </c>
      <c r="R178" t="s">
        <v>638</v>
      </c>
      <c r="S178" t="s">
        <v>7387</v>
      </c>
      <c r="T178" t="s">
        <v>7386</v>
      </c>
    </row>
    <row r="179" spans="1:20" x14ac:dyDescent="0.25">
      <c r="A179" t="s">
        <v>147</v>
      </c>
      <c r="B179" t="s">
        <v>148</v>
      </c>
      <c r="C179">
        <v>50</v>
      </c>
      <c r="D179">
        <v>6</v>
      </c>
      <c r="E179" t="s">
        <v>7388</v>
      </c>
      <c r="F179">
        <v>200</v>
      </c>
      <c r="G179">
        <v>0</v>
      </c>
      <c r="H179" t="s">
        <v>636</v>
      </c>
      <c r="I179" t="s">
        <v>7389</v>
      </c>
      <c r="J179" t="s">
        <v>2423</v>
      </c>
      <c r="K179" t="s">
        <v>637</v>
      </c>
      <c r="L179" t="s">
        <v>638</v>
      </c>
      <c r="M179" t="s">
        <v>7390</v>
      </c>
      <c r="N179" t="s">
        <v>637</v>
      </c>
      <c r="O179" t="s">
        <v>639</v>
      </c>
      <c r="P179" t="s">
        <v>5</v>
      </c>
      <c r="Q179" t="s">
        <v>640</v>
      </c>
      <c r="R179" t="s">
        <v>638</v>
      </c>
      <c r="S179" t="s">
        <v>7391</v>
      </c>
      <c r="T179" t="s">
        <v>7390</v>
      </c>
    </row>
    <row r="180" spans="1:20" x14ac:dyDescent="0.25">
      <c r="A180" t="s">
        <v>147</v>
      </c>
      <c r="B180" t="s">
        <v>148</v>
      </c>
      <c r="C180">
        <v>50</v>
      </c>
      <c r="D180">
        <v>6</v>
      </c>
      <c r="E180" t="s">
        <v>7392</v>
      </c>
      <c r="F180">
        <v>200</v>
      </c>
      <c r="G180">
        <v>0</v>
      </c>
      <c r="H180" t="s">
        <v>636</v>
      </c>
      <c r="I180" t="s">
        <v>3493</v>
      </c>
      <c r="J180" t="s">
        <v>2020</v>
      </c>
      <c r="K180" t="s">
        <v>637</v>
      </c>
      <c r="L180" t="s">
        <v>638</v>
      </c>
      <c r="M180" t="s">
        <v>7393</v>
      </c>
      <c r="N180" t="s">
        <v>637</v>
      </c>
      <c r="O180" t="s">
        <v>639</v>
      </c>
      <c r="P180" t="s">
        <v>5</v>
      </c>
      <c r="Q180" t="s">
        <v>640</v>
      </c>
      <c r="R180" t="s">
        <v>638</v>
      </c>
      <c r="S180" t="s">
        <v>7394</v>
      </c>
      <c r="T180" t="s">
        <v>7393</v>
      </c>
    </row>
    <row r="181" spans="1:20" x14ac:dyDescent="0.25">
      <c r="A181" t="s">
        <v>239</v>
      </c>
      <c r="B181" t="s">
        <v>690</v>
      </c>
      <c r="C181">
        <v>81.75</v>
      </c>
      <c r="D181">
        <v>1</v>
      </c>
      <c r="E181" t="s">
        <v>7395</v>
      </c>
      <c r="F181">
        <v>81.75</v>
      </c>
      <c r="G181">
        <v>0</v>
      </c>
      <c r="H181" t="s">
        <v>663</v>
      </c>
      <c r="I181" t="s">
        <v>7396</v>
      </c>
      <c r="J181" t="s">
        <v>7397</v>
      </c>
      <c r="K181" t="s">
        <v>7398</v>
      </c>
      <c r="L181" t="s">
        <v>7399</v>
      </c>
      <c r="M181" t="s">
        <v>7400</v>
      </c>
      <c r="N181" t="s">
        <v>637</v>
      </c>
      <c r="O181" t="s">
        <v>664</v>
      </c>
      <c r="P181" t="s">
        <v>23</v>
      </c>
      <c r="Q181" t="s">
        <v>665</v>
      </c>
      <c r="R181" t="s">
        <v>638</v>
      </c>
      <c r="S181" t="s">
        <v>7401</v>
      </c>
      <c r="T181" t="s">
        <v>7400</v>
      </c>
    </row>
    <row r="182" spans="1:20" x14ac:dyDescent="0.25">
      <c r="A182" t="s">
        <v>239</v>
      </c>
      <c r="B182" t="s">
        <v>690</v>
      </c>
      <c r="C182">
        <v>66.489999999999995</v>
      </c>
      <c r="D182">
        <v>1</v>
      </c>
      <c r="E182" t="s">
        <v>7402</v>
      </c>
      <c r="F182">
        <v>66.489999999999995</v>
      </c>
      <c r="G182">
        <v>0</v>
      </c>
      <c r="H182" t="s">
        <v>663</v>
      </c>
      <c r="I182" t="s">
        <v>7396</v>
      </c>
      <c r="J182" t="s">
        <v>7397</v>
      </c>
      <c r="K182" t="s">
        <v>7398</v>
      </c>
      <c r="L182" t="s">
        <v>7399</v>
      </c>
      <c r="M182" t="s">
        <v>7403</v>
      </c>
      <c r="N182" t="s">
        <v>637</v>
      </c>
      <c r="O182" t="s">
        <v>664</v>
      </c>
      <c r="P182" t="s">
        <v>23</v>
      </c>
      <c r="Q182" t="s">
        <v>665</v>
      </c>
      <c r="R182" t="s">
        <v>638</v>
      </c>
      <c r="S182" t="s">
        <v>7404</v>
      </c>
      <c r="T182" t="s">
        <v>7403</v>
      </c>
    </row>
    <row r="183" spans="1:20" x14ac:dyDescent="0.25">
      <c r="A183" t="s">
        <v>147</v>
      </c>
      <c r="B183" t="s">
        <v>148</v>
      </c>
      <c r="C183">
        <v>50</v>
      </c>
      <c r="D183">
        <v>6</v>
      </c>
      <c r="E183" t="s">
        <v>7405</v>
      </c>
      <c r="F183">
        <v>200</v>
      </c>
      <c r="G183">
        <v>0</v>
      </c>
      <c r="H183" t="s">
        <v>636</v>
      </c>
      <c r="I183" t="s">
        <v>7406</v>
      </c>
      <c r="J183" t="s">
        <v>669</v>
      </c>
      <c r="K183" t="s">
        <v>637</v>
      </c>
      <c r="L183" t="s">
        <v>638</v>
      </c>
      <c r="M183" t="s">
        <v>7407</v>
      </c>
      <c r="N183" t="s">
        <v>637</v>
      </c>
      <c r="O183" t="s">
        <v>639</v>
      </c>
      <c r="P183" t="s">
        <v>5</v>
      </c>
      <c r="Q183" t="s">
        <v>640</v>
      </c>
      <c r="R183" t="s">
        <v>638</v>
      </c>
      <c r="S183" t="s">
        <v>7408</v>
      </c>
      <c r="T183" t="s">
        <v>7409</v>
      </c>
    </row>
    <row r="184" spans="1:20" x14ac:dyDescent="0.25">
      <c r="A184" t="s">
        <v>147</v>
      </c>
      <c r="B184" t="s">
        <v>148</v>
      </c>
      <c r="C184">
        <v>33.333333333333336</v>
      </c>
      <c r="D184">
        <v>3</v>
      </c>
      <c r="E184" t="s">
        <v>7410</v>
      </c>
      <c r="F184">
        <v>100</v>
      </c>
      <c r="G184">
        <v>0</v>
      </c>
      <c r="H184" t="s">
        <v>636</v>
      </c>
      <c r="I184" t="s">
        <v>7411</v>
      </c>
      <c r="J184" t="s">
        <v>700</v>
      </c>
      <c r="K184" t="s">
        <v>637</v>
      </c>
      <c r="L184" t="s">
        <v>638</v>
      </c>
      <c r="M184" t="s">
        <v>6510</v>
      </c>
      <c r="N184" t="s">
        <v>637</v>
      </c>
      <c r="O184" t="s">
        <v>639</v>
      </c>
      <c r="P184" t="s">
        <v>5</v>
      </c>
      <c r="Q184" t="s">
        <v>640</v>
      </c>
      <c r="R184" t="s">
        <v>7412</v>
      </c>
      <c r="S184" t="s">
        <v>7413</v>
      </c>
      <c r="T184" t="s">
        <v>7414</v>
      </c>
    </row>
    <row r="185" spans="1:20" x14ac:dyDescent="0.25">
      <c r="A185" t="s">
        <v>147</v>
      </c>
      <c r="B185" t="s">
        <v>148</v>
      </c>
      <c r="C185">
        <v>33.333333333333336</v>
      </c>
      <c r="D185">
        <v>6</v>
      </c>
      <c r="E185" t="s">
        <v>7415</v>
      </c>
      <c r="F185">
        <v>219</v>
      </c>
      <c r="G185">
        <v>19</v>
      </c>
      <c r="H185" t="s">
        <v>636</v>
      </c>
      <c r="I185" t="s">
        <v>7416</v>
      </c>
      <c r="J185" t="s">
        <v>681</v>
      </c>
      <c r="K185" t="s">
        <v>637</v>
      </c>
      <c r="L185" t="s">
        <v>638</v>
      </c>
      <c r="M185" t="s">
        <v>7417</v>
      </c>
      <c r="N185" t="s">
        <v>637</v>
      </c>
      <c r="O185" t="s">
        <v>639</v>
      </c>
      <c r="P185" t="s">
        <v>5</v>
      </c>
      <c r="Q185" t="s">
        <v>640</v>
      </c>
      <c r="R185" t="s">
        <v>638</v>
      </c>
      <c r="S185" t="s">
        <v>7418</v>
      </c>
      <c r="T185" t="s">
        <v>7414</v>
      </c>
    </row>
    <row r="186" spans="1:20" x14ac:dyDescent="0.25">
      <c r="A186" t="s">
        <v>22</v>
      </c>
      <c r="B186" t="s">
        <v>27</v>
      </c>
      <c r="C186">
        <v>80</v>
      </c>
      <c r="D186">
        <v>3</v>
      </c>
      <c r="E186" t="s">
        <v>7419</v>
      </c>
      <c r="F186">
        <v>240</v>
      </c>
      <c r="G186">
        <v>0</v>
      </c>
      <c r="H186" t="s">
        <v>645</v>
      </c>
      <c r="I186" t="s">
        <v>7420</v>
      </c>
      <c r="J186" t="s">
        <v>7421</v>
      </c>
      <c r="K186" t="s">
        <v>7422</v>
      </c>
      <c r="L186" t="s">
        <v>3910</v>
      </c>
      <c r="M186" t="s">
        <v>7423</v>
      </c>
      <c r="N186" t="s">
        <v>637</v>
      </c>
      <c r="O186" t="s">
        <v>646</v>
      </c>
      <c r="P186" t="s">
        <v>26</v>
      </c>
      <c r="Q186" t="s">
        <v>647</v>
      </c>
      <c r="R186" t="s">
        <v>638</v>
      </c>
      <c r="S186" t="s">
        <v>7424</v>
      </c>
      <c r="T186" t="s">
        <v>7423</v>
      </c>
    </row>
    <row r="187" spans="1:20" x14ac:dyDescent="0.25">
      <c r="A187" t="s">
        <v>147</v>
      </c>
      <c r="B187" t="s">
        <v>148</v>
      </c>
      <c r="C187">
        <v>50</v>
      </c>
      <c r="D187">
        <v>6</v>
      </c>
      <c r="E187" t="s">
        <v>7425</v>
      </c>
      <c r="F187">
        <v>200</v>
      </c>
      <c r="G187">
        <v>0</v>
      </c>
      <c r="H187" t="s">
        <v>636</v>
      </c>
      <c r="I187" t="s">
        <v>7426</v>
      </c>
      <c r="J187" t="s">
        <v>675</v>
      </c>
      <c r="K187" t="s">
        <v>637</v>
      </c>
      <c r="L187" t="s">
        <v>638</v>
      </c>
      <c r="M187" t="s">
        <v>7427</v>
      </c>
      <c r="N187" t="s">
        <v>637</v>
      </c>
      <c r="O187" t="s">
        <v>639</v>
      </c>
      <c r="P187" t="s">
        <v>5</v>
      </c>
      <c r="Q187" t="s">
        <v>640</v>
      </c>
      <c r="R187" t="s">
        <v>638</v>
      </c>
      <c r="S187" t="s">
        <v>7428</v>
      </c>
      <c r="T187" t="s">
        <v>7427</v>
      </c>
    </row>
    <row r="188" spans="1:20" x14ac:dyDescent="0.25">
      <c r="A188" t="s">
        <v>147</v>
      </c>
      <c r="B188" t="s">
        <v>148</v>
      </c>
      <c r="C188">
        <v>50</v>
      </c>
      <c r="D188">
        <v>12</v>
      </c>
      <c r="E188" t="s">
        <v>7429</v>
      </c>
      <c r="F188">
        <v>400</v>
      </c>
      <c r="G188">
        <v>0</v>
      </c>
      <c r="H188" t="s">
        <v>636</v>
      </c>
      <c r="I188" t="s">
        <v>7430</v>
      </c>
      <c r="J188" t="s">
        <v>4242</v>
      </c>
      <c r="K188" t="s">
        <v>637</v>
      </c>
      <c r="L188" t="s">
        <v>638</v>
      </c>
      <c r="M188" t="s">
        <v>7431</v>
      </c>
      <c r="N188" t="s">
        <v>637</v>
      </c>
      <c r="O188" t="s">
        <v>643</v>
      </c>
      <c r="P188" t="s">
        <v>5</v>
      </c>
      <c r="Q188" t="s">
        <v>644</v>
      </c>
      <c r="R188" t="s">
        <v>638</v>
      </c>
      <c r="S188" t="s">
        <v>7432</v>
      </c>
      <c r="T188" t="s">
        <v>7431</v>
      </c>
    </row>
    <row r="189" spans="1:20" x14ac:dyDescent="0.25">
      <c r="A189" t="s">
        <v>147</v>
      </c>
      <c r="B189" t="s">
        <v>148</v>
      </c>
      <c r="C189">
        <v>50</v>
      </c>
      <c r="D189">
        <v>6</v>
      </c>
      <c r="E189" t="s">
        <v>7433</v>
      </c>
      <c r="F189">
        <v>200</v>
      </c>
      <c r="G189">
        <v>0</v>
      </c>
      <c r="H189" t="s">
        <v>636</v>
      </c>
      <c r="I189" t="s">
        <v>7434</v>
      </c>
      <c r="J189" t="s">
        <v>3004</v>
      </c>
      <c r="K189" t="s">
        <v>637</v>
      </c>
      <c r="L189" t="s">
        <v>638</v>
      </c>
      <c r="M189" t="s">
        <v>7435</v>
      </c>
      <c r="N189" t="s">
        <v>637</v>
      </c>
      <c r="O189" t="s">
        <v>639</v>
      </c>
      <c r="P189" t="s">
        <v>5</v>
      </c>
      <c r="Q189" t="s">
        <v>640</v>
      </c>
      <c r="R189" t="s">
        <v>638</v>
      </c>
      <c r="S189" t="s">
        <v>7436</v>
      </c>
      <c r="T189" t="s">
        <v>7435</v>
      </c>
    </row>
    <row r="190" spans="1:20" x14ac:dyDescent="0.25">
      <c r="A190" t="s">
        <v>22</v>
      </c>
      <c r="B190" t="s">
        <v>213</v>
      </c>
      <c r="C190">
        <v>57.73</v>
      </c>
      <c r="D190">
        <v>1</v>
      </c>
      <c r="E190" t="s">
        <v>7437</v>
      </c>
      <c r="F190">
        <v>115.45</v>
      </c>
      <c r="G190">
        <v>0</v>
      </c>
      <c r="H190" t="s">
        <v>663</v>
      </c>
      <c r="I190" t="s">
        <v>7438</v>
      </c>
      <c r="J190" t="s">
        <v>7439</v>
      </c>
      <c r="K190" t="s">
        <v>7440</v>
      </c>
      <c r="L190" t="s">
        <v>7441</v>
      </c>
      <c r="M190" t="s">
        <v>7442</v>
      </c>
      <c r="N190" t="s">
        <v>637</v>
      </c>
      <c r="O190" t="s">
        <v>664</v>
      </c>
      <c r="P190" t="s">
        <v>23</v>
      </c>
      <c r="Q190" t="s">
        <v>665</v>
      </c>
      <c r="R190" t="s">
        <v>638</v>
      </c>
      <c r="S190" t="s">
        <v>7443</v>
      </c>
      <c r="T190" t="s">
        <v>7444</v>
      </c>
    </row>
    <row r="191" spans="1:20" x14ac:dyDescent="0.25">
      <c r="A191" t="s">
        <v>22</v>
      </c>
      <c r="B191" t="s">
        <v>213</v>
      </c>
      <c r="C191">
        <v>57.72</v>
      </c>
      <c r="D191">
        <v>1</v>
      </c>
      <c r="E191" t="s">
        <v>7437</v>
      </c>
      <c r="F191">
        <v>115.45</v>
      </c>
      <c r="G191">
        <v>0</v>
      </c>
      <c r="H191" t="s">
        <v>663</v>
      </c>
      <c r="I191" t="s">
        <v>7438</v>
      </c>
      <c r="J191" t="s">
        <v>7439</v>
      </c>
      <c r="K191" t="s">
        <v>7440</v>
      </c>
      <c r="L191" t="s">
        <v>7441</v>
      </c>
      <c r="M191" t="s">
        <v>7442</v>
      </c>
      <c r="N191" t="s">
        <v>637</v>
      </c>
      <c r="O191" t="s">
        <v>664</v>
      </c>
      <c r="P191" t="s">
        <v>23</v>
      </c>
      <c r="Q191" t="s">
        <v>665</v>
      </c>
      <c r="R191" t="s">
        <v>638</v>
      </c>
      <c r="S191" t="s">
        <v>7443</v>
      </c>
      <c r="T191" t="s">
        <v>7444</v>
      </c>
    </row>
    <row r="192" spans="1:20" x14ac:dyDescent="0.25">
      <c r="A192" t="s">
        <v>147</v>
      </c>
      <c r="B192" t="s">
        <v>148</v>
      </c>
      <c r="C192">
        <v>50</v>
      </c>
      <c r="D192">
        <v>12</v>
      </c>
      <c r="E192" t="s">
        <v>7445</v>
      </c>
      <c r="F192">
        <v>400</v>
      </c>
      <c r="G192">
        <v>0</v>
      </c>
      <c r="H192" t="s">
        <v>636</v>
      </c>
      <c r="I192" t="s">
        <v>7446</v>
      </c>
      <c r="J192" t="s">
        <v>1872</v>
      </c>
      <c r="K192" t="s">
        <v>637</v>
      </c>
      <c r="L192" t="s">
        <v>638</v>
      </c>
      <c r="M192" t="s">
        <v>7447</v>
      </c>
      <c r="N192" t="s">
        <v>637</v>
      </c>
      <c r="O192" t="s">
        <v>639</v>
      </c>
      <c r="P192" t="s">
        <v>5</v>
      </c>
      <c r="Q192" t="s">
        <v>640</v>
      </c>
      <c r="R192" t="s">
        <v>638</v>
      </c>
      <c r="S192" t="s">
        <v>7448</v>
      </c>
      <c r="T192" t="s">
        <v>7447</v>
      </c>
    </row>
    <row r="193" spans="1:20" x14ac:dyDescent="0.25">
      <c r="A193" t="s">
        <v>104</v>
      </c>
      <c r="B193" t="s">
        <v>105</v>
      </c>
      <c r="C193">
        <v>14</v>
      </c>
      <c r="D193">
        <v>1</v>
      </c>
      <c r="E193" t="s">
        <v>7449</v>
      </c>
      <c r="F193">
        <v>14</v>
      </c>
      <c r="G193">
        <v>0</v>
      </c>
      <c r="H193" t="s">
        <v>645</v>
      </c>
      <c r="I193" t="s">
        <v>7450</v>
      </c>
      <c r="J193" t="s">
        <v>7451</v>
      </c>
      <c r="K193" t="s">
        <v>6611</v>
      </c>
      <c r="L193" t="s">
        <v>7452</v>
      </c>
      <c r="M193" t="s">
        <v>7453</v>
      </c>
      <c r="N193" t="s">
        <v>637</v>
      </c>
      <c r="O193" t="s">
        <v>646</v>
      </c>
      <c r="P193" t="s">
        <v>26</v>
      </c>
      <c r="Q193" t="s">
        <v>647</v>
      </c>
      <c r="R193" t="s">
        <v>638</v>
      </c>
      <c r="S193" t="s">
        <v>7454</v>
      </c>
      <c r="T193" t="s">
        <v>7455</v>
      </c>
    </row>
    <row r="194" spans="1:20" x14ac:dyDescent="0.25">
      <c r="A194" t="s">
        <v>104</v>
      </c>
      <c r="B194" t="s">
        <v>105</v>
      </c>
      <c r="C194">
        <v>14</v>
      </c>
      <c r="D194">
        <v>1</v>
      </c>
      <c r="E194" t="s">
        <v>7456</v>
      </c>
      <c r="F194">
        <v>14</v>
      </c>
      <c r="G194">
        <v>0</v>
      </c>
      <c r="H194" t="s">
        <v>645</v>
      </c>
      <c r="I194" t="s">
        <v>727</v>
      </c>
      <c r="J194" t="s">
        <v>7235</v>
      </c>
      <c r="K194" t="s">
        <v>6611</v>
      </c>
      <c r="L194" t="s">
        <v>7452</v>
      </c>
      <c r="M194" t="s">
        <v>7457</v>
      </c>
      <c r="N194" t="s">
        <v>637</v>
      </c>
      <c r="O194" t="s">
        <v>646</v>
      </c>
      <c r="P194" t="s">
        <v>26</v>
      </c>
      <c r="Q194" t="s">
        <v>647</v>
      </c>
      <c r="R194" t="s">
        <v>638</v>
      </c>
      <c r="S194" t="s">
        <v>7458</v>
      </c>
      <c r="T194" t="s">
        <v>7459</v>
      </c>
    </row>
    <row r="195" spans="1:20" x14ac:dyDescent="0.25">
      <c r="A195" t="s">
        <v>104</v>
      </c>
      <c r="B195" t="s">
        <v>105</v>
      </c>
      <c r="C195">
        <v>14</v>
      </c>
      <c r="D195">
        <v>1</v>
      </c>
      <c r="E195" t="s">
        <v>7460</v>
      </c>
      <c r="F195">
        <v>14</v>
      </c>
      <c r="G195">
        <v>0</v>
      </c>
      <c r="H195" t="s">
        <v>645</v>
      </c>
      <c r="I195" t="s">
        <v>6609</v>
      </c>
      <c r="J195" t="s">
        <v>6610</v>
      </c>
      <c r="K195" t="s">
        <v>6611</v>
      </c>
      <c r="L195" t="s">
        <v>3851</v>
      </c>
      <c r="M195" t="s">
        <v>7457</v>
      </c>
      <c r="N195" t="s">
        <v>637</v>
      </c>
      <c r="O195" t="s">
        <v>646</v>
      </c>
      <c r="P195" t="s">
        <v>26</v>
      </c>
      <c r="Q195" t="s">
        <v>647</v>
      </c>
      <c r="R195" t="s">
        <v>638</v>
      </c>
      <c r="S195" t="s">
        <v>7461</v>
      </c>
      <c r="T195" t="s">
        <v>7459</v>
      </c>
    </row>
    <row r="196" spans="1:20" x14ac:dyDescent="0.25">
      <c r="A196" t="s">
        <v>147</v>
      </c>
      <c r="B196" t="s">
        <v>148</v>
      </c>
      <c r="C196">
        <v>50</v>
      </c>
      <c r="D196">
        <v>6</v>
      </c>
      <c r="E196" t="s">
        <v>7462</v>
      </c>
      <c r="F196">
        <v>200</v>
      </c>
      <c r="G196">
        <v>0</v>
      </c>
      <c r="H196" t="s">
        <v>636</v>
      </c>
      <c r="I196" t="s">
        <v>7463</v>
      </c>
      <c r="J196" t="s">
        <v>666</v>
      </c>
      <c r="K196" t="s">
        <v>637</v>
      </c>
      <c r="L196" t="s">
        <v>638</v>
      </c>
      <c r="M196" t="s">
        <v>7464</v>
      </c>
      <c r="N196" t="s">
        <v>637</v>
      </c>
      <c r="O196" t="s">
        <v>643</v>
      </c>
      <c r="P196" t="s">
        <v>5</v>
      </c>
      <c r="Q196" t="s">
        <v>644</v>
      </c>
      <c r="R196" t="s">
        <v>638</v>
      </c>
      <c r="S196" t="s">
        <v>7465</v>
      </c>
      <c r="T196" t="s">
        <v>7466</v>
      </c>
    </row>
    <row r="197" spans="1:20" x14ac:dyDescent="0.25">
      <c r="A197" t="s">
        <v>147</v>
      </c>
      <c r="B197" t="s">
        <v>148</v>
      </c>
      <c r="C197">
        <v>33.333333333333336</v>
      </c>
      <c r="D197">
        <v>3</v>
      </c>
      <c r="E197" t="s">
        <v>7467</v>
      </c>
      <c r="F197">
        <v>95</v>
      </c>
      <c r="G197">
        <v>0</v>
      </c>
      <c r="H197" t="s">
        <v>645</v>
      </c>
      <c r="I197" t="s">
        <v>3916</v>
      </c>
      <c r="J197" t="s">
        <v>7468</v>
      </c>
      <c r="K197" t="s">
        <v>688</v>
      </c>
      <c r="L197" t="s">
        <v>7230</v>
      </c>
      <c r="M197" t="s">
        <v>7469</v>
      </c>
      <c r="N197" t="s">
        <v>637</v>
      </c>
      <c r="O197" t="s">
        <v>646</v>
      </c>
      <c r="P197" t="s">
        <v>26</v>
      </c>
      <c r="Q197" t="s">
        <v>647</v>
      </c>
      <c r="R197" t="s">
        <v>638</v>
      </c>
      <c r="S197" t="s">
        <v>7470</v>
      </c>
      <c r="T197" t="s">
        <v>7469</v>
      </c>
    </row>
    <row r="198" spans="1:20" x14ac:dyDescent="0.25">
      <c r="A198" t="s">
        <v>12</v>
      </c>
      <c r="B198" t="s">
        <v>13</v>
      </c>
      <c r="C198">
        <v>54.5</v>
      </c>
      <c r="D198">
        <v>2</v>
      </c>
      <c r="E198" t="s">
        <v>7471</v>
      </c>
      <c r="F198">
        <v>154.5</v>
      </c>
      <c r="G198">
        <v>45.5</v>
      </c>
      <c r="H198" t="s">
        <v>663</v>
      </c>
      <c r="I198" t="s">
        <v>6785</v>
      </c>
      <c r="J198" t="s">
        <v>6786</v>
      </c>
      <c r="K198" t="s">
        <v>688</v>
      </c>
      <c r="L198" t="s">
        <v>6787</v>
      </c>
      <c r="M198" t="s">
        <v>7472</v>
      </c>
      <c r="N198" t="s">
        <v>637</v>
      </c>
      <c r="O198" t="s">
        <v>664</v>
      </c>
      <c r="P198" t="s">
        <v>23</v>
      </c>
      <c r="Q198" t="s">
        <v>665</v>
      </c>
      <c r="R198" t="s">
        <v>638</v>
      </c>
      <c r="S198" t="s">
        <v>7473</v>
      </c>
      <c r="T198" t="s">
        <v>7472</v>
      </c>
    </row>
    <row r="199" spans="1:20" x14ac:dyDescent="0.25">
      <c r="A199" t="s">
        <v>147</v>
      </c>
      <c r="B199" t="s">
        <v>148</v>
      </c>
      <c r="C199">
        <v>50</v>
      </c>
      <c r="D199">
        <v>6</v>
      </c>
      <c r="E199" t="s">
        <v>7474</v>
      </c>
      <c r="F199">
        <v>200</v>
      </c>
      <c r="G199">
        <v>0</v>
      </c>
      <c r="H199" t="s">
        <v>636</v>
      </c>
      <c r="I199" t="s">
        <v>7475</v>
      </c>
      <c r="J199" t="s">
        <v>684</v>
      </c>
      <c r="K199" t="s">
        <v>637</v>
      </c>
      <c r="L199" t="s">
        <v>638</v>
      </c>
      <c r="M199" t="s">
        <v>7476</v>
      </c>
      <c r="N199" t="s">
        <v>637</v>
      </c>
      <c r="O199" t="s">
        <v>639</v>
      </c>
      <c r="P199" t="s">
        <v>5</v>
      </c>
      <c r="Q199" t="s">
        <v>640</v>
      </c>
      <c r="R199" t="s">
        <v>638</v>
      </c>
      <c r="S199" t="s">
        <v>7477</v>
      </c>
      <c r="T199" t="s">
        <v>7476</v>
      </c>
    </row>
    <row r="200" spans="1:20" x14ac:dyDescent="0.25">
      <c r="A200" t="s">
        <v>18</v>
      </c>
      <c r="B200" t="s">
        <v>19</v>
      </c>
      <c r="C200">
        <v>66.666666666666671</v>
      </c>
      <c r="D200">
        <v>3</v>
      </c>
      <c r="E200" t="s">
        <v>7478</v>
      </c>
      <c r="F200">
        <v>285</v>
      </c>
      <c r="G200">
        <v>0</v>
      </c>
      <c r="H200" t="s">
        <v>645</v>
      </c>
      <c r="I200" t="s">
        <v>727</v>
      </c>
      <c r="J200" t="s">
        <v>7479</v>
      </c>
      <c r="K200" t="s">
        <v>7480</v>
      </c>
      <c r="L200" t="s">
        <v>2669</v>
      </c>
      <c r="M200" t="s">
        <v>7481</v>
      </c>
      <c r="N200" t="s">
        <v>637</v>
      </c>
      <c r="O200" t="s">
        <v>646</v>
      </c>
      <c r="P200" t="s">
        <v>26</v>
      </c>
      <c r="Q200" t="s">
        <v>647</v>
      </c>
      <c r="R200" t="s">
        <v>638</v>
      </c>
      <c r="S200" t="s">
        <v>7482</v>
      </c>
      <c r="T200" t="s">
        <v>7481</v>
      </c>
    </row>
    <row r="201" spans="1:20" x14ac:dyDescent="0.25">
      <c r="A201" t="s">
        <v>14</v>
      </c>
      <c r="B201" t="s">
        <v>15</v>
      </c>
      <c r="C201">
        <v>59</v>
      </c>
      <c r="D201">
        <v>1</v>
      </c>
      <c r="E201" t="s">
        <v>7478</v>
      </c>
      <c r="F201">
        <v>285</v>
      </c>
      <c r="G201">
        <v>0</v>
      </c>
      <c r="H201" t="s">
        <v>645</v>
      </c>
      <c r="I201" t="s">
        <v>727</v>
      </c>
      <c r="J201" t="s">
        <v>7479</v>
      </c>
      <c r="K201" t="s">
        <v>7480</v>
      </c>
      <c r="L201" t="s">
        <v>2669</v>
      </c>
      <c r="M201" t="s">
        <v>7481</v>
      </c>
      <c r="N201" t="s">
        <v>637</v>
      </c>
      <c r="O201" t="s">
        <v>646</v>
      </c>
      <c r="P201" t="s">
        <v>26</v>
      </c>
      <c r="Q201" t="s">
        <v>647</v>
      </c>
      <c r="R201" t="s">
        <v>638</v>
      </c>
      <c r="S201" t="s">
        <v>7482</v>
      </c>
      <c r="T201" t="s">
        <v>7481</v>
      </c>
    </row>
    <row r="202" spans="1:20" x14ac:dyDescent="0.25">
      <c r="A202" t="s">
        <v>101</v>
      </c>
      <c r="B202" t="s">
        <v>74</v>
      </c>
      <c r="C202">
        <v>97</v>
      </c>
      <c r="D202">
        <v>1</v>
      </c>
      <c r="E202" t="s">
        <v>7478</v>
      </c>
      <c r="F202">
        <v>285</v>
      </c>
      <c r="G202">
        <v>0</v>
      </c>
      <c r="H202" t="s">
        <v>645</v>
      </c>
      <c r="I202" t="s">
        <v>727</v>
      </c>
      <c r="J202" t="s">
        <v>7479</v>
      </c>
      <c r="K202" t="s">
        <v>7480</v>
      </c>
      <c r="L202" t="s">
        <v>2669</v>
      </c>
      <c r="M202" t="s">
        <v>7481</v>
      </c>
      <c r="N202" t="s">
        <v>637</v>
      </c>
      <c r="O202" t="s">
        <v>646</v>
      </c>
      <c r="P202" t="s">
        <v>26</v>
      </c>
      <c r="Q202" t="s">
        <v>647</v>
      </c>
      <c r="R202" t="s">
        <v>638</v>
      </c>
      <c r="S202" t="s">
        <v>7482</v>
      </c>
      <c r="T202" t="s">
        <v>7481</v>
      </c>
    </row>
    <row r="203" spans="1:20" x14ac:dyDescent="0.25">
      <c r="A203" t="s">
        <v>147</v>
      </c>
      <c r="B203" t="s">
        <v>148</v>
      </c>
      <c r="C203">
        <v>33.333333333333336</v>
      </c>
      <c r="D203">
        <v>3</v>
      </c>
      <c r="E203" t="s">
        <v>7483</v>
      </c>
      <c r="F203">
        <v>95</v>
      </c>
      <c r="G203">
        <v>0</v>
      </c>
      <c r="H203" t="s">
        <v>645</v>
      </c>
      <c r="I203" t="s">
        <v>7484</v>
      </c>
      <c r="J203" t="s">
        <v>7485</v>
      </c>
      <c r="K203" t="s">
        <v>814</v>
      </c>
      <c r="L203" t="s">
        <v>721</v>
      </c>
      <c r="M203" t="s">
        <v>7486</v>
      </c>
      <c r="N203" t="s">
        <v>637</v>
      </c>
      <c r="O203" t="s">
        <v>646</v>
      </c>
      <c r="P203" t="s">
        <v>26</v>
      </c>
      <c r="Q203" t="s">
        <v>647</v>
      </c>
      <c r="R203" t="s">
        <v>638</v>
      </c>
      <c r="S203" t="s">
        <v>7487</v>
      </c>
      <c r="T203" t="s">
        <v>7488</v>
      </c>
    </row>
    <row r="204" spans="1:20" x14ac:dyDescent="0.25">
      <c r="A204" t="s">
        <v>147</v>
      </c>
      <c r="B204" t="s">
        <v>148</v>
      </c>
      <c r="C204">
        <v>50</v>
      </c>
      <c r="D204">
        <v>6</v>
      </c>
      <c r="E204" t="s">
        <v>7489</v>
      </c>
      <c r="F204">
        <v>200</v>
      </c>
      <c r="G204">
        <v>0</v>
      </c>
      <c r="H204" t="s">
        <v>636</v>
      </c>
      <c r="I204" t="s">
        <v>7490</v>
      </c>
      <c r="J204" t="s">
        <v>653</v>
      </c>
      <c r="K204" t="s">
        <v>637</v>
      </c>
      <c r="L204" t="s">
        <v>638</v>
      </c>
      <c r="M204" t="s">
        <v>7491</v>
      </c>
      <c r="N204" t="s">
        <v>637</v>
      </c>
      <c r="O204" t="s">
        <v>639</v>
      </c>
      <c r="P204" t="s">
        <v>5</v>
      </c>
      <c r="Q204" t="s">
        <v>640</v>
      </c>
      <c r="R204" t="s">
        <v>638</v>
      </c>
      <c r="S204" t="s">
        <v>7492</v>
      </c>
      <c r="T204" t="s">
        <v>7491</v>
      </c>
    </row>
    <row r="205" spans="1:20" x14ac:dyDescent="0.25">
      <c r="A205" t="s">
        <v>18</v>
      </c>
      <c r="B205" t="s">
        <v>19</v>
      </c>
      <c r="C205">
        <v>66.666666666666671</v>
      </c>
      <c r="D205">
        <v>3</v>
      </c>
      <c r="E205" t="s">
        <v>7493</v>
      </c>
      <c r="F205">
        <v>235.38</v>
      </c>
      <c r="G205">
        <v>0</v>
      </c>
      <c r="H205" t="s">
        <v>663</v>
      </c>
      <c r="I205" t="s">
        <v>7494</v>
      </c>
      <c r="J205" t="s">
        <v>7495</v>
      </c>
      <c r="K205" t="s">
        <v>7496</v>
      </c>
      <c r="L205" t="s">
        <v>7497</v>
      </c>
      <c r="M205" t="s">
        <v>7498</v>
      </c>
      <c r="N205" t="s">
        <v>637</v>
      </c>
      <c r="O205" t="s">
        <v>664</v>
      </c>
      <c r="P205" t="s">
        <v>23</v>
      </c>
      <c r="Q205" t="s">
        <v>665</v>
      </c>
      <c r="R205" t="s">
        <v>638</v>
      </c>
      <c r="S205" t="s">
        <v>7499</v>
      </c>
      <c r="T205" t="s">
        <v>7498</v>
      </c>
    </row>
    <row r="206" spans="1:20" x14ac:dyDescent="0.25">
      <c r="A206" t="s">
        <v>14</v>
      </c>
      <c r="B206" t="s">
        <v>15</v>
      </c>
      <c r="C206">
        <v>54.5</v>
      </c>
      <c r="D206">
        <v>2</v>
      </c>
      <c r="E206" t="s">
        <v>7493</v>
      </c>
      <c r="F206">
        <v>235.38</v>
      </c>
      <c r="G206">
        <v>0</v>
      </c>
      <c r="H206" t="s">
        <v>663</v>
      </c>
      <c r="I206" t="s">
        <v>7494</v>
      </c>
      <c r="J206" t="s">
        <v>7495</v>
      </c>
      <c r="K206" t="s">
        <v>7496</v>
      </c>
      <c r="L206" t="s">
        <v>7497</v>
      </c>
      <c r="M206" t="s">
        <v>7498</v>
      </c>
      <c r="N206" t="s">
        <v>637</v>
      </c>
      <c r="O206" t="s">
        <v>664</v>
      </c>
      <c r="P206" t="s">
        <v>23</v>
      </c>
      <c r="Q206" t="s">
        <v>665</v>
      </c>
      <c r="R206" t="s">
        <v>638</v>
      </c>
      <c r="S206" t="s">
        <v>7499</v>
      </c>
      <c r="T206" t="s">
        <v>7498</v>
      </c>
    </row>
    <row r="207" spans="1:20" x14ac:dyDescent="0.25">
      <c r="A207" t="s">
        <v>12</v>
      </c>
      <c r="B207" t="s">
        <v>13</v>
      </c>
      <c r="C207">
        <v>54.5</v>
      </c>
      <c r="D207">
        <v>2</v>
      </c>
      <c r="E207" t="s">
        <v>7493</v>
      </c>
      <c r="F207">
        <v>235.38</v>
      </c>
      <c r="G207">
        <v>0</v>
      </c>
      <c r="H207" t="s">
        <v>663</v>
      </c>
      <c r="I207" t="s">
        <v>7494</v>
      </c>
      <c r="J207" t="s">
        <v>7495</v>
      </c>
      <c r="K207" t="s">
        <v>7496</v>
      </c>
      <c r="L207" t="s">
        <v>7497</v>
      </c>
      <c r="M207" t="s">
        <v>7498</v>
      </c>
      <c r="N207" t="s">
        <v>637</v>
      </c>
      <c r="O207" t="s">
        <v>664</v>
      </c>
      <c r="P207" t="s">
        <v>23</v>
      </c>
      <c r="Q207" t="s">
        <v>665</v>
      </c>
      <c r="R207" t="s">
        <v>638</v>
      </c>
      <c r="S207" t="s">
        <v>7499</v>
      </c>
      <c r="T207" t="s">
        <v>7498</v>
      </c>
    </row>
    <row r="208" spans="1:20" x14ac:dyDescent="0.25">
      <c r="A208" t="s">
        <v>147</v>
      </c>
      <c r="B208" t="s">
        <v>148</v>
      </c>
      <c r="C208">
        <v>50</v>
      </c>
      <c r="D208">
        <v>6</v>
      </c>
      <c r="E208" t="s">
        <v>7500</v>
      </c>
      <c r="F208">
        <v>200</v>
      </c>
      <c r="G208">
        <v>0</v>
      </c>
      <c r="H208" t="s">
        <v>636</v>
      </c>
      <c r="I208" t="s">
        <v>7501</v>
      </c>
      <c r="J208" t="s">
        <v>662</v>
      </c>
      <c r="K208" t="s">
        <v>637</v>
      </c>
      <c r="L208" t="s">
        <v>638</v>
      </c>
      <c r="M208" t="s">
        <v>7502</v>
      </c>
      <c r="N208" t="s">
        <v>637</v>
      </c>
      <c r="O208" t="s">
        <v>639</v>
      </c>
      <c r="P208" t="s">
        <v>5</v>
      </c>
      <c r="Q208" t="s">
        <v>640</v>
      </c>
      <c r="R208" t="s">
        <v>638</v>
      </c>
      <c r="S208" t="s">
        <v>7503</v>
      </c>
      <c r="T208" t="s">
        <v>7502</v>
      </c>
    </row>
  </sheetData>
  <pageMargins left="0.25" right="0.25" top="0.75" bottom="0.75" header="0.3" footer="0.3"/>
  <pageSetup paperSize="9" scale="21" fitToHeight="0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418F2-9D99-451F-8A38-27563E3D4B43}">
  <sheetPr>
    <tabColor rgb="FFFF6699"/>
    <pageSetUpPr fitToPage="1"/>
  </sheetPr>
  <dimension ref="A1:V245"/>
  <sheetViews>
    <sheetView zoomScale="70" zoomScaleNormal="70" workbookViewId="0">
      <pane xSplit="2" ySplit="1" topLeftCell="R230" activePane="bottomRight" state="frozen"/>
      <selection activeCell="Q237" sqref="Q237"/>
      <selection pane="topRight" activeCell="Q237" sqref="Q237"/>
      <selection pane="bottomLeft" activeCell="Q237" sqref="Q237"/>
      <selection pane="bottomRight" activeCell="U257" sqref="U25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6.90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617</v>
      </c>
      <c r="C1" t="s">
        <v>618</v>
      </c>
      <c r="D1" t="s">
        <v>1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J1" t="s">
        <v>624</v>
      </c>
      <c r="K1" t="s">
        <v>625</v>
      </c>
      <c r="L1" t="s">
        <v>626</v>
      </c>
      <c r="M1" t="s">
        <v>627</v>
      </c>
      <c r="N1" t="s">
        <v>628</v>
      </c>
      <c r="O1" t="s">
        <v>629</v>
      </c>
      <c r="P1" t="s">
        <v>630</v>
      </c>
      <c r="Q1" t="s">
        <v>631</v>
      </c>
      <c r="R1" t="s">
        <v>2</v>
      </c>
      <c r="S1" t="s">
        <v>632</v>
      </c>
      <c r="T1" t="s">
        <v>633</v>
      </c>
      <c r="U1" s="49" t="s">
        <v>722</v>
      </c>
      <c r="V1" t="s">
        <v>724</v>
      </c>
    </row>
    <row r="2" spans="1:22" x14ac:dyDescent="0.25">
      <c r="A2" t="s">
        <v>18</v>
      </c>
      <c r="B2" t="s">
        <v>19</v>
      </c>
      <c r="C2">
        <v>33</v>
      </c>
      <c r="D2">
        <v>10</v>
      </c>
      <c r="E2" t="s">
        <v>7504</v>
      </c>
      <c r="F2">
        <v>399</v>
      </c>
      <c r="G2">
        <v>0</v>
      </c>
      <c r="H2" t="s">
        <v>645</v>
      </c>
      <c r="I2" t="s">
        <v>7505</v>
      </c>
      <c r="J2" t="s">
        <v>7506</v>
      </c>
      <c r="K2" t="s">
        <v>7507</v>
      </c>
      <c r="L2" t="s">
        <v>733</v>
      </c>
      <c r="M2" t="s">
        <v>7508</v>
      </c>
      <c r="N2" t="s">
        <v>637</v>
      </c>
      <c r="O2" t="s">
        <v>651</v>
      </c>
      <c r="P2" t="s">
        <v>26</v>
      </c>
      <c r="Q2" t="s">
        <v>647</v>
      </c>
      <c r="R2" t="s">
        <v>638</v>
      </c>
      <c r="S2" t="s">
        <v>7509</v>
      </c>
      <c r="T2" t="s">
        <v>7508</v>
      </c>
      <c r="U2" s="50" t="s">
        <v>147</v>
      </c>
      <c r="V2">
        <v>573</v>
      </c>
    </row>
    <row r="3" spans="1:22" x14ac:dyDescent="0.25">
      <c r="A3" t="s">
        <v>104</v>
      </c>
      <c r="B3" t="s">
        <v>105</v>
      </c>
      <c r="C3">
        <v>14</v>
      </c>
      <c r="D3">
        <v>1</v>
      </c>
      <c r="E3" t="s">
        <v>7510</v>
      </c>
      <c r="F3">
        <v>14</v>
      </c>
      <c r="G3">
        <v>0</v>
      </c>
      <c r="H3" t="s">
        <v>645</v>
      </c>
      <c r="I3" t="s">
        <v>754</v>
      </c>
      <c r="J3" t="s">
        <v>7235</v>
      </c>
      <c r="K3" t="s">
        <v>6611</v>
      </c>
      <c r="L3" t="s">
        <v>7452</v>
      </c>
      <c r="M3" t="s">
        <v>7511</v>
      </c>
      <c r="N3" t="s">
        <v>637</v>
      </c>
      <c r="O3" t="s">
        <v>646</v>
      </c>
      <c r="P3" t="s">
        <v>26</v>
      </c>
      <c r="Q3" t="s">
        <v>647</v>
      </c>
      <c r="R3" t="s">
        <v>638</v>
      </c>
      <c r="S3" t="s">
        <v>7512</v>
      </c>
      <c r="T3" t="s">
        <v>7513</v>
      </c>
      <c r="U3" s="51" t="s">
        <v>148</v>
      </c>
      <c r="V3">
        <v>573</v>
      </c>
    </row>
    <row r="4" spans="1:22" x14ac:dyDescent="0.25">
      <c r="A4" t="s">
        <v>147</v>
      </c>
      <c r="B4" t="s">
        <v>148</v>
      </c>
      <c r="C4">
        <v>33.333333333333336</v>
      </c>
      <c r="D4">
        <v>3</v>
      </c>
      <c r="E4" t="s">
        <v>7514</v>
      </c>
      <c r="F4">
        <v>100</v>
      </c>
      <c r="G4">
        <v>0</v>
      </c>
      <c r="H4" t="s">
        <v>655</v>
      </c>
      <c r="I4" t="s">
        <v>7515</v>
      </c>
      <c r="J4" t="s">
        <v>648</v>
      </c>
      <c r="K4" t="s">
        <v>637</v>
      </c>
      <c r="L4" t="s">
        <v>638</v>
      </c>
      <c r="M4" t="s">
        <v>7516</v>
      </c>
      <c r="N4" t="s">
        <v>637</v>
      </c>
      <c r="O4" t="s">
        <v>639</v>
      </c>
      <c r="P4" t="s">
        <v>5</v>
      </c>
      <c r="Q4" t="s">
        <v>640</v>
      </c>
      <c r="R4" t="s">
        <v>638</v>
      </c>
      <c r="S4" t="s">
        <v>7517</v>
      </c>
      <c r="T4" t="s">
        <v>7516</v>
      </c>
      <c r="U4" s="50" t="s">
        <v>99</v>
      </c>
      <c r="V4">
        <v>60</v>
      </c>
    </row>
    <row r="5" spans="1:22" x14ac:dyDescent="0.25">
      <c r="A5" t="s">
        <v>147</v>
      </c>
      <c r="B5" t="s">
        <v>148</v>
      </c>
      <c r="C5">
        <v>50</v>
      </c>
      <c r="D5">
        <v>12</v>
      </c>
      <c r="E5" t="s">
        <v>7518</v>
      </c>
      <c r="F5">
        <v>400</v>
      </c>
      <c r="G5">
        <v>0</v>
      </c>
      <c r="H5" t="s">
        <v>636</v>
      </c>
      <c r="I5" t="s">
        <v>2852</v>
      </c>
      <c r="J5" t="s">
        <v>677</v>
      </c>
      <c r="K5" t="s">
        <v>637</v>
      </c>
      <c r="L5" t="s">
        <v>638</v>
      </c>
      <c r="M5" t="s">
        <v>7519</v>
      </c>
      <c r="N5" t="s">
        <v>637</v>
      </c>
      <c r="O5" t="s">
        <v>639</v>
      </c>
      <c r="P5" t="s">
        <v>5</v>
      </c>
      <c r="Q5" t="s">
        <v>640</v>
      </c>
      <c r="R5" t="s">
        <v>638</v>
      </c>
      <c r="S5" t="s">
        <v>7520</v>
      </c>
      <c r="T5" t="s">
        <v>7519</v>
      </c>
      <c r="U5" s="51" t="s">
        <v>100</v>
      </c>
      <c r="V5">
        <v>60</v>
      </c>
    </row>
    <row r="6" spans="1:22" x14ac:dyDescent="0.25">
      <c r="A6" t="s">
        <v>104</v>
      </c>
      <c r="B6" t="s">
        <v>105</v>
      </c>
      <c r="C6">
        <v>14</v>
      </c>
      <c r="D6">
        <v>1</v>
      </c>
      <c r="E6" t="s">
        <v>7521</v>
      </c>
      <c r="F6">
        <v>14</v>
      </c>
      <c r="G6">
        <v>0</v>
      </c>
      <c r="H6" t="s">
        <v>645</v>
      </c>
      <c r="I6" t="s">
        <v>7450</v>
      </c>
      <c r="J6" t="s">
        <v>7451</v>
      </c>
      <c r="K6" t="s">
        <v>6611</v>
      </c>
      <c r="L6" t="s">
        <v>7452</v>
      </c>
      <c r="M6" t="s">
        <v>7522</v>
      </c>
      <c r="N6" t="s">
        <v>637</v>
      </c>
      <c r="O6" t="s">
        <v>646</v>
      </c>
      <c r="P6" t="s">
        <v>26</v>
      </c>
      <c r="Q6" t="s">
        <v>647</v>
      </c>
      <c r="R6" t="s">
        <v>638</v>
      </c>
      <c r="S6" t="s">
        <v>7523</v>
      </c>
      <c r="T6" t="s">
        <v>7524</v>
      </c>
      <c r="U6" s="50" t="s">
        <v>22</v>
      </c>
      <c r="V6">
        <v>41</v>
      </c>
    </row>
    <row r="7" spans="1:22" x14ac:dyDescent="0.25">
      <c r="A7" t="s">
        <v>240</v>
      </c>
      <c r="B7" t="s">
        <v>246</v>
      </c>
      <c r="C7">
        <v>139</v>
      </c>
      <c r="D7">
        <v>1</v>
      </c>
      <c r="E7" t="s">
        <v>7525</v>
      </c>
      <c r="F7">
        <v>219</v>
      </c>
      <c r="G7">
        <v>0</v>
      </c>
      <c r="H7" t="s">
        <v>645</v>
      </c>
      <c r="I7" t="s">
        <v>7526</v>
      </c>
      <c r="J7" t="s">
        <v>7527</v>
      </c>
      <c r="K7" t="s">
        <v>7528</v>
      </c>
      <c r="L7" t="s">
        <v>735</v>
      </c>
      <c r="M7" t="s">
        <v>7529</v>
      </c>
      <c r="N7" t="s">
        <v>637</v>
      </c>
      <c r="O7" t="s">
        <v>646</v>
      </c>
      <c r="P7" t="s">
        <v>26</v>
      </c>
      <c r="Q7" t="s">
        <v>647</v>
      </c>
      <c r="R7" t="s">
        <v>638</v>
      </c>
      <c r="S7" t="s">
        <v>7530</v>
      </c>
      <c r="T7" t="s">
        <v>7531</v>
      </c>
      <c r="U7" s="51" t="s">
        <v>213</v>
      </c>
      <c r="V7">
        <v>5</v>
      </c>
    </row>
    <row r="8" spans="1:22" x14ac:dyDescent="0.25">
      <c r="A8" t="s">
        <v>22</v>
      </c>
      <c r="B8" t="s">
        <v>27</v>
      </c>
      <c r="C8">
        <v>80</v>
      </c>
      <c r="D8">
        <v>1</v>
      </c>
      <c r="E8" t="s">
        <v>7525</v>
      </c>
      <c r="F8">
        <v>219</v>
      </c>
      <c r="G8">
        <v>0</v>
      </c>
      <c r="H8" t="s">
        <v>645</v>
      </c>
      <c r="I8" t="s">
        <v>7526</v>
      </c>
      <c r="J8" t="s">
        <v>7527</v>
      </c>
      <c r="K8" t="s">
        <v>7528</v>
      </c>
      <c r="L8" t="s">
        <v>735</v>
      </c>
      <c r="M8" t="s">
        <v>7529</v>
      </c>
      <c r="N8" t="s">
        <v>637</v>
      </c>
      <c r="O8" t="s">
        <v>646</v>
      </c>
      <c r="P8" t="s">
        <v>26</v>
      </c>
      <c r="Q8" t="s">
        <v>647</v>
      </c>
      <c r="R8" t="s">
        <v>638</v>
      </c>
      <c r="S8" t="s">
        <v>7530</v>
      </c>
      <c r="T8" t="s">
        <v>7531</v>
      </c>
      <c r="U8" s="51" t="s">
        <v>27</v>
      </c>
      <c r="V8">
        <v>36</v>
      </c>
    </row>
    <row r="9" spans="1:22" x14ac:dyDescent="0.25">
      <c r="A9" t="s">
        <v>240</v>
      </c>
      <c r="B9" t="s">
        <v>2799</v>
      </c>
      <c r="C9">
        <v>109</v>
      </c>
      <c r="D9">
        <v>1</v>
      </c>
      <c r="E9" t="s">
        <v>7532</v>
      </c>
      <c r="F9">
        <v>119.5</v>
      </c>
      <c r="G9">
        <v>10.5</v>
      </c>
      <c r="H9" t="s">
        <v>645</v>
      </c>
      <c r="I9" t="s">
        <v>7533</v>
      </c>
      <c r="J9" t="s">
        <v>7534</v>
      </c>
      <c r="K9" t="s">
        <v>3760</v>
      </c>
      <c r="L9" t="s">
        <v>7535</v>
      </c>
      <c r="M9" t="s">
        <v>7536</v>
      </c>
      <c r="N9" t="s">
        <v>637</v>
      </c>
      <c r="O9" t="s">
        <v>664</v>
      </c>
      <c r="P9" t="s">
        <v>23</v>
      </c>
      <c r="Q9" t="s">
        <v>665</v>
      </c>
      <c r="R9" t="s">
        <v>638</v>
      </c>
      <c r="S9" t="s">
        <v>7537</v>
      </c>
      <c r="T9" t="s">
        <v>7538</v>
      </c>
      <c r="U9" s="50" t="s">
        <v>18</v>
      </c>
      <c r="V9">
        <v>146</v>
      </c>
    </row>
    <row r="10" spans="1:22" x14ac:dyDescent="0.25">
      <c r="A10" t="s">
        <v>104</v>
      </c>
      <c r="B10" t="s">
        <v>105</v>
      </c>
      <c r="C10">
        <v>14</v>
      </c>
      <c r="D10">
        <v>2</v>
      </c>
      <c r="E10" t="s">
        <v>7539</v>
      </c>
      <c r="F10">
        <v>43</v>
      </c>
      <c r="G10">
        <v>15</v>
      </c>
      <c r="H10" t="s">
        <v>645</v>
      </c>
      <c r="I10" t="s">
        <v>2251</v>
      </c>
      <c r="J10" t="s">
        <v>7540</v>
      </c>
      <c r="K10" t="s">
        <v>7541</v>
      </c>
      <c r="L10" t="s">
        <v>1689</v>
      </c>
      <c r="M10" t="s">
        <v>7542</v>
      </c>
      <c r="N10" t="s">
        <v>637</v>
      </c>
      <c r="O10" t="s">
        <v>646</v>
      </c>
      <c r="P10" t="s">
        <v>26</v>
      </c>
      <c r="Q10" t="s">
        <v>647</v>
      </c>
      <c r="R10" t="s">
        <v>638</v>
      </c>
      <c r="S10" t="s">
        <v>7543</v>
      </c>
      <c r="T10" t="s">
        <v>7544</v>
      </c>
      <c r="U10" s="51" t="s">
        <v>19</v>
      </c>
      <c r="V10">
        <v>146</v>
      </c>
    </row>
    <row r="11" spans="1:22" x14ac:dyDescent="0.25">
      <c r="A11" t="s">
        <v>104</v>
      </c>
      <c r="B11" t="s">
        <v>105</v>
      </c>
      <c r="C11">
        <v>14</v>
      </c>
      <c r="D11">
        <v>2</v>
      </c>
      <c r="E11" t="s">
        <v>7545</v>
      </c>
      <c r="F11">
        <v>43</v>
      </c>
      <c r="G11">
        <v>15</v>
      </c>
      <c r="H11" t="s">
        <v>645</v>
      </c>
      <c r="I11" t="s">
        <v>2251</v>
      </c>
      <c r="J11" t="s">
        <v>7540</v>
      </c>
      <c r="K11" t="s">
        <v>7541</v>
      </c>
      <c r="L11" t="s">
        <v>1689</v>
      </c>
      <c r="M11" t="s">
        <v>7544</v>
      </c>
      <c r="N11" t="s">
        <v>637</v>
      </c>
      <c r="O11" t="s">
        <v>646</v>
      </c>
      <c r="P11" t="s">
        <v>26</v>
      </c>
      <c r="Q11" t="s">
        <v>647</v>
      </c>
      <c r="R11" t="s">
        <v>638</v>
      </c>
      <c r="S11" t="s">
        <v>7546</v>
      </c>
      <c r="T11" t="s">
        <v>7544</v>
      </c>
      <c r="U11" s="50" t="s">
        <v>101</v>
      </c>
      <c r="V11">
        <v>8</v>
      </c>
    </row>
    <row r="12" spans="1:22" x14ac:dyDescent="0.25">
      <c r="A12" t="s">
        <v>600</v>
      </c>
      <c r="B12" t="s">
        <v>601</v>
      </c>
      <c r="C12">
        <v>139</v>
      </c>
      <c r="D12">
        <v>1</v>
      </c>
      <c r="E12" t="s">
        <v>7547</v>
      </c>
      <c r="F12">
        <v>139</v>
      </c>
      <c r="G12">
        <v>0</v>
      </c>
      <c r="H12" t="s">
        <v>645</v>
      </c>
      <c r="I12" t="s">
        <v>7548</v>
      </c>
      <c r="J12" t="s">
        <v>7549</v>
      </c>
      <c r="K12" t="s">
        <v>710</v>
      </c>
      <c r="L12" t="s">
        <v>3919</v>
      </c>
      <c r="M12" t="s">
        <v>7550</v>
      </c>
      <c r="N12" t="s">
        <v>637</v>
      </c>
      <c r="O12" t="s">
        <v>646</v>
      </c>
      <c r="P12" t="s">
        <v>26</v>
      </c>
      <c r="Q12" t="s">
        <v>647</v>
      </c>
      <c r="R12" t="s">
        <v>638</v>
      </c>
      <c r="S12" t="s">
        <v>7551</v>
      </c>
      <c r="T12" t="s">
        <v>7552</v>
      </c>
      <c r="U12" s="51" t="s">
        <v>8192</v>
      </c>
      <c r="V12">
        <v>1</v>
      </c>
    </row>
    <row r="13" spans="1:22" x14ac:dyDescent="0.25">
      <c r="A13" t="s">
        <v>241</v>
      </c>
      <c r="B13" t="s">
        <v>247</v>
      </c>
      <c r="C13">
        <v>159</v>
      </c>
      <c r="D13">
        <v>1</v>
      </c>
      <c r="E13" t="s">
        <v>7553</v>
      </c>
      <c r="F13">
        <v>159</v>
      </c>
      <c r="G13">
        <v>0</v>
      </c>
      <c r="H13" t="s">
        <v>645</v>
      </c>
      <c r="I13" t="s">
        <v>7450</v>
      </c>
      <c r="J13" t="s">
        <v>7554</v>
      </c>
      <c r="K13" t="s">
        <v>792</v>
      </c>
      <c r="L13" t="s">
        <v>2224</v>
      </c>
      <c r="M13" t="s">
        <v>7555</v>
      </c>
      <c r="N13" t="s">
        <v>637</v>
      </c>
      <c r="O13" t="s">
        <v>646</v>
      </c>
      <c r="P13" t="s">
        <v>26</v>
      </c>
      <c r="Q13" t="s">
        <v>647</v>
      </c>
      <c r="R13" t="s">
        <v>638</v>
      </c>
      <c r="S13" t="s">
        <v>7556</v>
      </c>
      <c r="T13" t="s">
        <v>7557</v>
      </c>
      <c r="U13" s="51" t="s">
        <v>2139</v>
      </c>
      <c r="V13">
        <v>4</v>
      </c>
    </row>
    <row r="14" spans="1:22" x14ac:dyDescent="0.25">
      <c r="A14" t="s">
        <v>22</v>
      </c>
      <c r="B14" t="s">
        <v>27</v>
      </c>
      <c r="C14">
        <v>99</v>
      </c>
      <c r="D14">
        <v>1</v>
      </c>
      <c r="E14" t="s">
        <v>7558</v>
      </c>
      <c r="F14">
        <v>99</v>
      </c>
      <c r="G14">
        <v>0</v>
      </c>
      <c r="H14" t="s">
        <v>645</v>
      </c>
      <c r="I14" t="s">
        <v>7559</v>
      </c>
      <c r="J14" t="s">
        <v>7560</v>
      </c>
      <c r="K14" t="s">
        <v>3747</v>
      </c>
      <c r="L14" t="s">
        <v>685</v>
      </c>
      <c r="M14" t="s">
        <v>7561</v>
      </c>
      <c r="N14" t="s">
        <v>637</v>
      </c>
      <c r="O14" t="s">
        <v>646</v>
      </c>
      <c r="P14" t="s">
        <v>26</v>
      </c>
      <c r="Q14" t="s">
        <v>647</v>
      </c>
      <c r="R14" t="s">
        <v>638</v>
      </c>
      <c r="S14" t="s">
        <v>7562</v>
      </c>
      <c r="T14" t="s">
        <v>7563</v>
      </c>
      <c r="U14" s="51" t="s">
        <v>74</v>
      </c>
      <c r="V14">
        <v>3</v>
      </c>
    </row>
    <row r="15" spans="1:22" x14ac:dyDescent="0.25">
      <c r="A15" t="s">
        <v>600</v>
      </c>
      <c r="B15" t="s">
        <v>601</v>
      </c>
      <c r="C15">
        <v>159</v>
      </c>
      <c r="D15">
        <v>1</v>
      </c>
      <c r="E15" t="s">
        <v>7564</v>
      </c>
      <c r="F15">
        <v>129</v>
      </c>
      <c r="G15">
        <v>0</v>
      </c>
      <c r="H15" t="s">
        <v>636</v>
      </c>
      <c r="I15" t="s">
        <v>7565</v>
      </c>
      <c r="J15" t="s">
        <v>675</v>
      </c>
      <c r="K15" t="s">
        <v>637</v>
      </c>
      <c r="L15" t="s">
        <v>638</v>
      </c>
      <c r="M15" t="s">
        <v>7566</v>
      </c>
      <c r="N15" t="s">
        <v>637</v>
      </c>
      <c r="O15" t="s">
        <v>639</v>
      </c>
      <c r="P15" t="s">
        <v>5</v>
      </c>
      <c r="Q15" t="s">
        <v>640</v>
      </c>
      <c r="R15" t="s">
        <v>638</v>
      </c>
      <c r="S15" t="s">
        <v>7567</v>
      </c>
      <c r="T15" t="s">
        <v>7566</v>
      </c>
      <c r="U15" s="50" t="s">
        <v>72</v>
      </c>
      <c r="V15">
        <v>3</v>
      </c>
    </row>
    <row r="16" spans="1:22" x14ac:dyDescent="0.25">
      <c r="A16" t="s">
        <v>147</v>
      </c>
      <c r="B16" t="s">
        <v>148</v>
      </c>
      <c r="C16">
        <v>50</v>
      </c>
      <c r="D16">
        <v>6</v>
      </c>
      <c r="E16" t="s">
        <v>7568</v>
      </c>
      <c r="F16">
        <v>200</v>
      </c>
      <c r="G16">
        <v>0</v>
      </c>
      <c r="H16" t="s">
        <v>636</v>
      </c>
      <c r="I16" t="s">
        <v>4763</v>
      </c>
      <c r="J16" t="s">
        <v>2136</v>
      </c>
      <c r="K16" t="s">
        <v>637</v>
      </c>
      <c r="L16" t="s">
        <v>638</v>
      </c>
      <c r="M16" t="s">
        <v>7569</v>
      </c>
      <c r="N16" t="s">
        <v>637</v>
      </c>
      <c r="O16" t="s">
        <v>643</v>
      </c>
      <c r="P16" t="s">
        <v>5</v>
      </c>
      <c r="Q16" t="s">
        <v>644</v>
      </c>
      <c r="R16" t="s">
        <v>638</v>
      </c>
      <c r="S16" t="s">
        <v>7570</v>
      </c>
      <c r="T16" t="s">
        <v>7571</v>
      </c>
      <c r="U16" s="51" t="s">
        <v>108</v>
      </c>
      <c r="V16">
        <v>2</v>
      </c>
    </row>
    <row r="17" spans="1:22" x14ac:dyDescent="0.25">
      <c r="A17" t="s">
        <v>99</v>
      </c>
      <c r="B17" t="s">
        <v>100</v>
      </c>
      <c r="C17">
        <v>10</v>
      </c>
      <c r="D17">
        <v>40</v>
      </c>
      <c r="E17" t="s">
        <v>7572</v>
      </c>
      <c r="F17">
        <v>483</v>
      </c>
      <c r="G17">
        <v>39</v>
      </c>
      <c r="H17" t="s">
        <v>645</v>
      </c>
      <c r="I17" t="s">
        <v>7573</v>
      </c>
      <c r="J17" t="s">
        <v>7574</v>
      </c>
      <c r="K17" t="s">
        <v>7575</v>
      </c>
      <c r="L17" t="s">
        <v>2542</v>
      </c>
      <c r="M17" t="s">
        <v>7571</v>
      </c>
      <c r="N17" t="s">
        <v>637</v>
      </c>
      <c r="O17" t="s">
        <v>646</v>
      </c>
      <c r="P17" t="s">
        <v>26</v>
      </c>
      <c r="Q17" t="s">
        <v>647</v>
      </c>
      <c r="R17" t="s">
        <v>638</v>
      </c>
      <c r="S17" t="s">
        <v>7576</v>
      </c>
      <c r="T17" t="s">
        <v>7571</v>
      </c>
      <c r="U17" s="51" t="s">
        <v>716</v>
      </c>
      <c r="V17">
        <v>1</v>
      </c>
    </row>
    <row r="18" spans="1:22" x14ac:dyDescent="0.25">
      <c r="A18" t="s">
        <v>147</v>
      </c>
      <c r="B18" t="s">
        <v>148</v>
      </c>
      <c r="C18">
        <v>50</v>
      </c>
      <c r="D18">
        <v>6</v>
      </c>
      <c r="E18" t="s">
        <v>7577</v>
      </c>
      <c r="F18">
        <v>200</v>
      </c>
      <c r="G18">
        <v>0</v>
      </c>
      <c r="H18" t="s">
        <v>636</v>
      </c>
      <c r="I18" t="s">
        <v>7578</v>
      </c>
      <c r="J18" t="s">
        <v>712</v>
      </c>
      <c r="K18" t="s">
        <v>637</v>
      </c>
      <c r="L18" t="s">
        <v>638</v>
      </c>
      <c r="M18" t="s">
        <v>7579</v>
      </c>
      <c r="N18" t="s">
        <v>637</v>
      </c>
      <c r="O18" t="s">
        <v>639</v>
      </c>
      <c r="P18" t="s">
        <v>5</v>
      </c>
      <c r="Q18" t="s">
        <v>640</v>
      </c>
      <c r="R18" t="s">
        <v>638</v>
      </c>
      <c r="S18" t="s">
        <v>7580</v>
      </c>
      <c r="T18" t="s">
        <v>7579</v>
      </c>
      <c r="U18" s="50" t="s">
        <v>114</v>
      </c>
      <c r="V18">
        <v>5</v>
      </c>
    </row>
    <row r="19" spans="1:22" x14ac:dyDescent="0.25">
      <c r="A19" t="s">
        <v>147</v>
      </c>
      <c r="B19" t="s">
        <v>148</v>
      </c>
      <c r="C19">
        <v>33.333333333333336</v>
      </c>
      <c r="D19">
        <v>6</v>
      </c>
      <c r="E19" t="s">
        <v>7581</v>
      </c>
      <c r="F19">
        <v>200</v>
      </c>
      <c r="G19">
        <v>0</v>
      </c>
      <c r="H19" t="s">
        <v>655</v>
      </c>
      <c r="I19" t="s">
        <v>7582</v>
      </c>
      <c r="J19" t="s">
        <v>709</v>
      </c>
      <c r="K19" t="s">
        <v>637</v>
      </c>
      <c r="L19" t="s">
        <v>638</v>
      </c>
      <c r="M19" t="s">
        <v>7583</v>
      </c>
      <c r="N19" t="s">
        <v>637</v>
      </c>
      <c r="O19" t="s">
        <v>643</v>
      </c>
      <c r="P19" t="s">
        <v>5</v>
      </c>
      <c r="Q19" t="s">
        <v>644</v>
      </c>
      <c r="R19" t="s">
        <v>638</v>
      </c>
      <c r="S19" t="s">
        <v>7584</v>
      </c>
      <c r="T19" t="s">
        <v>7583</v>
      </c>
      <c r="U19" s="51" t="s">
        <v>115</v>
      </c>
      <c r="V19">
        <v>5</v>
      </c>
    </row>
    <row r="20" spans="1:22" x14ac:dyDescent="0.25">
      <c r="A20" t="s">
        <v>22</v>
      </c>
      <c r="B20" t="s">
        <v>27</v>
      </c>
      <c r="C20">
        <v>66.333333333333329</v>
      </c>
      <c r="D20">
        <v>3</v>
      </c>
      <c r="E20" t="s">
        <v>7585</v>
      </c>
      <c r="F20">
        <v>250</v>
      </c>
      <c r="G20">
        <v>0</v>
      </c>
      <c r="H20" t="s">
        <v>645</v>
      </c>
      <c r="I20" t="s">
        <v>7291</v>
      </c>
      <c r="J20" t="s">
        <v>7586</v>
      </c>
      <c r="K20" t="s">
        <v>7587</v>
      </c>
      <c r="L20" t="s">
        <v>741</v>
      </c>
      <c r="M20" t="s">
        <v>7588</v>
      </c>
      <c r="N20" t="s">
        <v>637</v>
      </c>
      <c r="O20" t="s">
        <v>646</v>
      </c>
      <c r="P20" t="s">
        <v>26</v>
      </c>
      <c r="Q20" t="s">
        <v>647</v>
      </c>
      <c r="R20" t="s">
        <v>638</v>
      </c>
      <c r="S20" t="s">
        <v>7589</v>
      </c>
      <c r="T20" t="s">
        <v>7588</v>
      </c>
      <c r="U20" s="50" t="s">
        <v>14</v>
      </c>
      <c r="V20">
        <v>2</v>
      </c>
    </row>
    <row r="21" spans="1:22" x14ac:dyDescent="0.25">
      <c r="A21" t="s">
        <v>147</v>
      </c>
      <c r="B21" t="s">
        <v>148</v>
      </c>
      <c r="C21">
        <v>50</v>
      </c>
      <c r="D21">
        <v>6</v>
      </c>
      <c r="E21" t="s">
        <v>7590</v>
      </c>
      <c r="F21">
        <v>200</v>
      </c>
      <c r="G21">
        <v>0</v>
      </c>
      <c r="H21" t="s">
        <v>636</v>
      </c>
      <c r="I21" t="s">
        <v>7591</v>
      </c>
      <c r="J21" t="s">
        <v>684</v>
      </c>
      <c r="K21" t="s">
        <v>637</v>
      </c>
      <c r="L21" t="s">
        <v>638</v>
      </c>
      <c r="M21" t="s">
        <v>7592</v>
      </c>
      <c r="N21" t="s">
        <v>637</v>
      </c>
      <c r="O21" t="s">
        <v>643</v>
      </c>
      <c r="P21" t="s">
        <v>5</v>
      </c>
      <c r="Q21" t="s">
        <v>644</v>
      </c>
      <c r="R21" t="s">
        <v>638</v>
      </c>
      <c r="S21" t="s">
        <v>7593</v>
      </c>
      <c r="T21" t="s">
        <v>7594</v>
      </c>
      <c r="U21" s="51" t="s">
        <v>15</v>
      </c>
      <c r="V21">
        <v>2</v>
      </c>
    </row>
    <row r="22" spans="1:22" x14ac:dyDescent="0.25">
      <c r="A22" t="s">
        <v>241</v>
      </c>
      <c r="B22" t="s">
        <v>247</v>
      </c>
      <c r="C22">
        <v>159</v>
      </c>
      <c r="D22">
        <v>1</v>
      </c>
      <c r="E22" t="s">
        <v>7595</v>
      </c>
      <c r="F22">
        <v>298</v>
      </c>
      <c r="G22">
        <v>0</v>
      </c>
      <c r="H22" t="s">
        <v>645</v>
      </c>
      <c r="I22" t="s">
        <v>7291</v>
      </c>
      <c r="J22" t="s">
        <v>7596</v>
      </c>
      <c r="K22" t="s">
        <v>1745</v>
      </c>
      <c r="L22" t="s">
        <v>1689</v>
      </c>
      <c r="M22" t="s">
        <v>7597</v>
      </c>
      <c r="N22" t="s">
        <v>637</v>
      </c>
      <c r="O22" t="s">
        <v>646</v>
      </c>
      <c r="P22" t="s">
        <v>26</v>
      </c>
      <c r="Q22" t="s">
        <v>647</v>
      </c>
      <c r="R22" t="s">
        <v>638</v>
      </c>
      <c r="S22" t="s">
        <v>7598</v>
      </c>
      <c r="T22" t="s">
        <v>7597</v>
      </c>
      <c r="U22" s="50" t="s">
        <v>10</v>
      </c>
      <c r="V22">
        <v>2</v>
      </c>
    </row>
    <row r="23" spans="1:22" x14ac:dyDescent="0.25">
      <c r="A23" t="s">
        <v>600</v>
      </c>
      <c r="B23" t="s">
        <v>601</v>
      </c>
      <c r="C23">
        <v>139</v>
      </c>
      <c r="D23">
        <v>1</v>
      </c>
      <c r="E23" t="s">
        <v>7595</v>
      </c>
      <c r="F23">
        <v>298</v>
      </c>
      <c r="G23">
        <v>0</v>
      </c>
      <c r="H23" t="s">
        <v>645</v>
      </c>
      <c r="I23" t="s">
        <v>7291</v>
      </c>
      <c r="J23" t="s">
        <v>7596</v>
      </c>
      <c r="K23" t="s">
        <v>1745</v>
      </c>
      <c r="L23" t="s">
        <v>1689</v>
      </c>
      <c r="M23" t="s">
        <v>7597</v>
      </c>
      <c r="N23" t="s">
        <v>637</v>
      </c>
      <c r="O23" t="s">
        <v>646</v>
      </c>
      <c r="P23" t="s">
        <v>26</v>
      </c>
      <c r="Q23" t="s">
        <v>647</v>
      </c>
      <c r="R23" t="s">
        <v>638</v>
      </c>
      <c r="S23" t="s">
        <v>7598</v>
      </c>
      <c r="T23" t="s">
        <v>7597</v>
      </c>
      <c r="U23" s="51" t="s">
        <v>11</v>
      </c>
      <c r="V23">
        <v>2</v>
      </c>
    </row>
    <row r="24" spans="1:22" x14ac:dyDescent="0.25">
      <c r="A24" t="s">
        <v>104</v>
      </c>
      <c r="B24" t="s">
        <v>105</v>
      </c>
      <c r="C24">
        <v>14</v>
      </c>
      <c r="D24">
        <v>1</v>
      </c>
      <c r="E24" t="s">
        <v>7599</v>
      </c>
      <c r="F24">
        <v>14</v>
      </c>
      <c r="G24">
        <v>0</v>
      </c>
      <c r="H24" t="s">
        <v>645</v>
      </c>
      <c r="I24" t="s">
        <v>7234</v>
      </c>
      <c r="J24" t="s">
        <v>7235</v>
      </c>
      <c r="K24" t="s">
        <v>6611</v>
      </c>
      <c r="L24" t="s">
        <v>7236</v>
      </c>
      <c r="M24" t="s">
        <v>7600</v>
      </c>
      <c r="N24" t="s">
        <v>637</v>
      </c>
      <c r="O24" t="s">
        <v>646</v>
      </c>
      <c r="P24" t="s">
        <v>26</v>
      </c>
      <c r="Q24" t="s">
        <v>647</v>
      </c>
      <c r="R24" t="s">
        <v>638</v>
      </c>
      <c r="S24" t="s">
        <v>7601</v>
      </c>
      <c r="T24" t="s">
        <v>7602</v>
      </c>
      <c r="U24" s="50" t="s">
        <v>239</v>
      </c>
      <c r="V24">
        <v>12</v>
      </c>
    </row>
    <row r="25" spans="1:22" x14ac:dyDescent="0.25">
      <c r="A25" t="s">
        <v>22</v>
      </c>
      <c r="B25" t="s">
        <v>27</v>
      </c>
      <c r="C25">
        <v>80</v>
      </c>
      <c r="D25">
        <v>2</v>
      </c>
      <c r="E25" t="s">
        <v>7603</v>
      </c>
      <c r="F25">
        <v>160</v>
      </c>
      <c r="G25">
        <v>0</v>
      </c>
      <c r="H25" t="s">
        <v>645</v>
      </c>
      <c r="I25" t="s">
        <v>7604</v>
      </c>
      <c r="J25" t="s">
        <v>7605</v>
      </c>
      <c r="K25" t="s">
        <v>1664</v>
      </c>
      <c r="L25" t="s">
        <v>725</v>
      </c>
      <c r="M25" t="s">
        <v>7606</v>
      </c>
      <c r="N25" t="s">
        <v>637</v>
      </c>
      <c r="O25" t="s">
        <v>651</v>
      </c>
      <c r="P25" t="s">
        <v>26</v>
      </c>
      <c r="Q25" t="s">
        <v>647</v>
      </c>
      <c r="R25" t="s">
        <v>638</v>
      </c>
      <c r="S25" t="s">
        <v>7607</v>
      </c>
      <c r="T25" t="s">
        <v>7608</v>
      </c>
      <c r="U25" s="51" t="s">
        <v>245</v>
      </c>
      <c r="V25">
        <v>10</v>
      </c>
    </row>
    <row r="26" spans="1:22" x14ac:dyDescent="0.25">
      <c r="A26" t="s">
        <v>147</v>
      </c>
      <c r="B26" t="s">
        <v>148</v>
      </c>
      <c r="C26">
        <v>50</v>
      </c>
      <c r="D26">
        <v>12</v>
      </c>
      <c r="E26" t="s">
        <v>7609</v>
      </c>
      <c r="F26">
        <v>400</v>
      </c>
      <c r="G26">
        <v>0</v>
      </c>
      <c r="H26" t="s">
        <v>636</v>
      </c>
      <c r="I26" t="s">
        <v>7610</v>
      </c>
      <c r="J26" t="s">
        <v>2240</v>
      </c>
      <c r="K26" t="s">
        <v>637</v>
      </c>
      <c r="L26" t="s">
        <v>638</v>
      </c>
      <c r="M26" t="s">
        <v>7611</v>
      </c>
      <c r="N26" t="s">
        <v>637</v>
      </c>
      <c r="O26" t="s">
        <v>643</v>
      </c>
      <c r="P26" t="s">
        <v>5</v>
      </c>
      <c r="Q26" t="s">
        <v>644</v>
      </c>
      <c r="R26" t="s">
        <v>638</v>
      </c>
      <c r="S26" t="s">
        <v>7612</v>
      </c>
      <c r="T26" t="s">
        <v>7611</v>
      </c>
      <c r="U26" s="51" t="s">
        <v>2799</v>
      </c>
      <c r="V26">
        <v>2</v>
      </c>
    </row>
    <row r="27" spans="1:22" x14ac:dyDescent="0.25">
      <c r="A27" t="s">
        <v>99</v>
      </c>
      <c r="B27" t="s">
        <v>100</v>
      </c>
      <c r="C27">
        <v>10</v>
      </c>
      <c r="D27">
        <v>10</v>
      </c>
      <c r="E27" t="s">
        <v>7613</v>
      </c>
      <c r="F27">
        <v>150</v>
      </c>
      <c r="G27">
        <v>0</v>
      </c>
      <c r="H27" t="s">
        <v>645</v>
      </c>
      <c r="I27" t="s">
        <v>7614</v>
      </c>
      <c r="J27" t="s">
        <v>7615</v>
      </c>
      <c r="K27" t="s">
        <v>5550</v>
      </c>
      <c r="L27" t="s">
        <v>1753</v>
      </c>
      <c r="M27" t="s">
        <v>7616</v>
      </c>
      <c r="N27" t="s">
        <v>637</v>
      </c>
      <c r="O27" t="s">
        <v>646</v>
      </c>
      <c r="P27" t="s">
        <v>26</v>
      </c>
      <c r="Q27" t="s">
        <v>647</v>
      </c>
      <c r="R27" t="s">
        <v>638</v>
      </c>
      <c r="S27" t="s">
        <v>7617</v>
      </c>
      <c r="T27" t="s">
        <v>7616</v>
      </c>
      <c r="U27" s="50" t="s">
        <v>240</v>
      </c>
      <c r="V27">
        <v>22</v>
      </c>
    </row>
    <row r="28" spans="1:22" x14ac:dyDescent="0.25">
      <c r="A28" t="s">
        <v>239</v>
      </c>
      <c r="B28" t="s">
        <v>2799</v>
      </c>
      <c r="C28">
        <v>109</v>
      </c>
      <c r="D28">
        <v>1</v>
      </c>
      <c r="E28" t="s">
        <v>7618</v>
      </c>
      <c r="F28">
        <v>109</v>
      </c>
      <c r="G28">
        <v>0</v>
      </c>
      <c r="H28" t="s">
        <v>645</v>
      </c>
      <c r="I28" t="s">
        <v>7619</v>
      </c>
      <c r="J28" t="s">
        <v>7620</v>
      </c>
      <c r="K28" t="s">
        <v>770</v>
      </c>
      <c r="L28" t="s">
        <v>7621</v>
      </c>
      <c r="M28" t="s">
        <v>7622</v>
      </c>
      <c r="N28" t="s">
        <v>637</v>
      </c>
      <c r="O28" t="s">
        <v>664</v>
      </c>
      <c r="P28" t="s">
        <v>23</v>
      </c>
      <c r="Q28" t="s">
        <v>665</v>
      </c>
      <c r="R28" t="s">
        <v>638</v>
      </c>
      <c r="S28" t="s">
        <v>7623</v>
      </c>
      <c r="T28" t="s">
        <v>7622</v>
      </c>
      <c r="U28" s="51" t="s">
        <v>246</v>
      </c>
      <c r="V28">
        <v>19</v>
      </c>
    </row>
    <row r="29" spans="1:22" x14ac:dyDescent="0.25">
      <c r="A29" t="s">
        <v>22</v>
      </c>
      <c r="B29" t="s">
        <v>27</v>
      </c>
      <c r="C29">
        <v>80</v>
      </c>
      <c r="D29">
        <v>1</v>
      </c>
      <c r="E29" t="s">
        <v>7624</v>
      </c>
      <c r="F29">
        <v>80</v>
      </c>
      <c r="G29">
        <v>0</v>
      </c>
      <c r="H29" t="s">
        <v>645</v>
      </c>
      <c r="I29" t="s">
        <v>2273</v>
      </c>
      <c r="J29" t="s">
        <v>7625</v>
      </c>
      <c r="K29" t="s">
        <v>7626</v>
      </c>
      <c r="L29" t="s">
        <v>2191</v>
      </c>
      <c r="M29" t="s">
        <v>7627</v>
      </c>
      <c r="N29" t="s">
        <v>637</v>
      </c>
      <c r="O29" t="s">
        <v>646</v>
      </c>
      <c r="P29" t="s">
        <v>26</v>
      </c>
      <c r="Q29" t="s">
        <v>647</v>
      </c>
      <c r="R29" t="s">
        <v>638</v>
      </c>
      <c r="S29" t="s">
        <v>7628</v>
      </c>
      <c r="T29" t="s">
        <v>7627</v>
      </c>
      <c r="U29" s="51" t="s">
        <v>2799</v>
      </c>
      <c r="V29">
        <v>3</v>
      </c>
    </row>
    <row r="30" spans="1:22" x14ac:dyDescent="0.25">
      <c r="A30" t="s">
        <v>22</v>
      </c>
      <c r="B30" t="s">
        <v>27</v>
      </c>
      <c r="C30">
        <v>80</v>
      </c>
      <c r="D30">
        <v>2</v>
      </c>
      <c r="E30" t="s">
        <v>7629</v>
      </c>
      <c r="F30">
        <v>160</v>
      </c>
      <c r="G30">
        <v>0</v>
      </c>
      <c r="H30" t="s">
        <v>645</v>
      </c>
      <c r="I30" t="s">
        <v>3509</v>
      </c>
      <c r="J30" t="s">
        <v>7630</v>
      </c>
      <c r="K30" t="s">
        <v>794</v>
      </c>
      <c r="L30" t="s">
        <v>2625</v>
      </c>
      <c r="M30" t="s">
        <v>7631</v>
      </c>
      <c r="N30" t="s">
        <v>637</v>
      </c>
      <c r="O30" t="s">
        <v>646</v>
      </c>
      <c r="P30" t="s">
        <v>26</v>
      </c>
      <c r="Q30" t="s">
        <v>647</v>
      </c>
      <c r="R30" t="s">
        <v>638</v>
      </c>
      <c r="S30" t="s">
        <v>7632</v>
      </c>
      <c r="T30" t="s">
        <v>7633</v>
      </c>
      <c r="U30" s="50" t="s">
        <v>241</v>
      </c>
      <c r="V30">
        <v>12</v>
      </c>
    </row>
    <row r="31" spans="1:22" x14ac:dyDescent="0.25">
      <c r="A31" t="s">
        <v>239</v>
      </c>
      <c r="B31" t="s">
        <v>245</v>
      </c>
      <c r="C31">
        <v>159</v>
      </c>
      <c r="D31">
        <v>1</v>
      </c>
      <c r="E31" t="s">
        <v>7634</v>
      </c>
      <c r="F31">
        <v>129</v>
      </c>
      <c r="G31">
        <v>0</v>
      </c>
      <c r="H31" t="s">
        <v>636</v>
      </c>
      <c r="I31" t="s">
        <v>7635</v>
      </c>
      <c r="J31" t="s">
        <v>662</v>
      </c>
      <c r="K31" t="s">
        <v>637</v>
      </c>
      <c r="L31" t="s">
        <v>638</v>
      </c>
      <c r="M31" t="s">
        <v>7633</v>
      </c>
      <c r="N31" t="s">
        <v>637</v>
      </c>
      <c r="O31" t="s">
        <v>643</v>
      </c>
      <c r="P31" t="s">
        <v>5</v>
      </c>
      <c r="Q31" t="s">
        <v>644</v>
      </c>
      <c r="R31" t="s">
        <v>638</v>
      </c>
      <c r="S31" t="s">
        <v>7636</v>
      </c>
      <c r="T31" t="s">
        <v>7633</v>
      </c>
      <c r="U31" s="51" t="s">
        <v>247</v>
      </c>
      <c r="V31">
        <v>11</v>
      </c>
    </row>
    <row r="32" spans="1:22" x14ac:dyDescent="0.25">
      <c r="A32" t="s">
        <v>22</v>
      </c>
      <c r="B32" t="s">
        <v>213</v>
      </c>
      <c r="C32">
        <v>70</v>
      </c>
      <c r="D32">
        <v>1</v>
      </c>
      <c r="E32" t="s">
        <v>7637</v>
      </c>
      <c r="F32">
        <v>77</v>
      </c>
      <c r="G32">
        <v>7</v>
      </c>
      <c r="H32" t="s">
        <v>663</v>
      </c>
      <c r="I32" t="s">
        <v>7638</v>
      </c>
      <c r="J32" t="s">
        <v>7639</v>
      </c>
      <c r="K32" t="s">
        <v>7640</v>
      </c>
      <c r="L32" t="s">
        <v>7641</v>
      </c>
      <c r="M32" t="s">
        <v>7642</v>
      </c>
      <c r="N32" t="s">
        <v>637</v>
      </c>
      <c r="O32" t="s">
        <v>664</v>
      </c>
      <c r="P32" t="s">
        <v>23</v>
      </c>
      <c r="Q32" t="s">
        <v>665</v>
      </c>
      <c r="R32" t="s">
        <v>638</v>
      </c>
      <c r="S32" t="s">
        <v>7643</v>
      </c>
      <c r="T32" t="s">
        <v>7642</v>
      </c>
      <c r="U32" s="51" t="s">
        <v>690</v>
      </c>
      <c r="V32">
        <v>1</v>
      </c>
    </row>
    <row r="33" spans="1:22" x14ac:dyDescent="0.25">
      <c r="A33" t="s">
        <v>147</v>
      </c>
      <c r="B33" t="s">
        <v>148</v>
      </c>
      <c r="C33">
        <v>50</v>
      </c>
      <c r="D33">
        <v>6</v>
      </c>
      <c r="E33" t="s">
        <v>7644</v>
      </c>
      <c r="F33">
        <v>200</v>
      </c>
      <c r="G33">
        <v>0</v>
      </c>
      <c r="H33" t="s">
        <v>636</v>
      </c>
      <c r="I33" t="s">
        <v>7645</v>
      </c>
      <c r="J33" t="s">
        <v>1872</v>
      </c>
      <c r="K33" t="s">
        <v>637</v>
      </c>
      <c r="L33" t="s">
        <v>638</v>
      </c>
      <c r="M33" t="s">
        <v>7646</v>
      </c>
      <c r="N33" t="s">
        <v>637</v>
      </c>
      <c r="O33" t="s">
        <v>643</v>
      </c>
      <c r="P33" t="s">
        <v>5</v>
      </c>
      <c r="Q33" t="s">
        <v>644</v>
      </c>
      <c r="R33" t="s">
        <v>638</v>
      </c>
      <c r="S33" t="s">
        <v>7647</v>
      </c>
      <c r="T33" t="s">
        <v>7642</v>
      </c>
      <c r="U33" s="50" t="s">
        <v>600</v>
      </c>
      <c r="V33">
        <v>12</v>
      </c>
    </row>
    <row r="34" spans="1:22" x14ac:dyDescent="0.25">
      <c r="A34" t="s">
        <v>516</v>
      </c>
      <c r="B34" t="s">
        <v>120</v>
      </c>
      <c r="C34">
        <v>75</v>
      </c>
      <c r="D34">
        <v>2</v>
      </c>
      <c r="E34" t="s">
        <v>7648</v>
      </c>
      <c r="F34">
        <v>282</v>
      </c>
      <c r="G34">
        <v>132</v>
      </c>
      <c r="H34" t="s">
        <v>645</v>
      </c>
      <c r="I34" t="s">
        <v>7649</v>
      </c>
      <c r="J34" t="s">
        <v>7650</v>
      </c>
      <c r="K34" t="s">
        <v>7651</v>
      </c>
      <c r="L34" t="s">
        <v>2654</v>
      </c>
      <c r="M34" t="s">
        <v>7652</v>
      </c>
      <c r="N34" t="s">
        <v>637</v>
      </c>
      <c r="O34" t="s">
        <v>646</v>
      </c>
      <c r="P34" t="s">
        <v>26</v>
      </c>
      <c r="Q34" t="s">
        <v>647</v>
      </c>
      <c r="R34" t="s">
        <v>638</v>
      </c>
      <c r="S34" t="s">
        <v>7653</v>
      </c>
      <c r="T34" t="s">
        <v>7652</v>
      </c>
      <c r="U34" s="51" t="s">
        <v>601</v>
      </c>
      <c r="V34">
        <v>11</v>
      </c>
    </row>
    <row r="35" spans="1:22" x14ac:dyDescent="0.25">
      <c r="A35" t="s">
        <v>600</v>
      </c>
      <c r="B35" t="s">
        <v>601</v>
      </c>
      <c r="C35">
        <v>159</v>
      </c>
      <c r="D35">
        <v>1</v>
      </c>
      <c r="E35" t="s">
        <v>7654</v>
      </c>
      <c r="F35">
        <v>129</v>
      </c>
      <c r="G35">
        <v>0</v>
      </c>
      <c r="H35" t="s">
        <v>636</v>
      </c>
      <c r="I35" t="s">
        <v>7655</v>
      </c>
      <c r="J35" t="s">
        <v>648</v>
      </c>
      <c r="K35" t="s">
        <v>637</v>
      </c>
      <c r="L35" t="s">
        <v>638</v>
      </c>
      <c r="M35" t="s">
        <v>7656</v>
      </c>
      <c r="N35" t="s">
        <v>637</v>
      </c>
      <c r="O35" t="s">
        <v>643</v>
      </c>
      <c r="P35" t="s">
        <v>5</v>
      </c>
      <c r="Q35" t="s">
        <v>644</v>
      </c>
      <c r="R35" t="s">
        <v>638</v>
      </c>
      <c r="S35" t="s">
        <v>7657</v>
      </c>
      <c r="T35" t="s">
        <v>7658</v>
      </c>
      <c r="U35" s="51" t="s">
        <v>690</v>
      </c>
      <c r="V35">
        <v>1</v>
      </c>
    </row>
    <row r="36" spans="1:22" x14ac:dyDescent="0.25">
      <c r="A36" t="s">
        <v>22</v>
      </c>
      <c r="B36" t="s">
        <v>27</v>
      </c>
      <c r="C36">
        <v>69.900000000000006</v>
      </c>
      <c r="D36">
        <v>10</v>
      </c>
      <c r="E36" t="s">
        <v>7659</v>
      </c>
      <c r="F36">
        <v>839</v>
      </c>
      <c r="G36">
        <v>39</v>
      </c>
      <c r="H36" t="s">
        <v>645</v>
      </c>
      <c r="I36" t="s">
        <v>6714</v>
      </c>
      <c r="J36" t="s">
        <v>7660</v>
      </c>
      <c r="K36" t="s">
        <v>7661</v>
      </c>
      <c r="L36" t="s">
        <v>7662</v>
      </c>
      <c r="M36" t="s">
        <v>7663</v>
      </c>
      <c r="N36" t="s">
        <v>637</v>
      </c>
      <c r="O36" t="s">
        <v>646</v>
      </c>
      <c r="P36" t="s">
        <v>26</v>
      </c>
      <c r="Q36" t="s">
        <v>647</v>
      </c>
      <c r="R36" t="s">
        <v>638</v>
      </c>
      <c r="S36" t="s">
        <v>7664</v>
      </c>
      <c r="T36" t="s">
        <v>7665</v>
      </c>
      <c r="U36" s="50" t="s">
        <v>77</v>
      </c>
      <c r="V36">
        <v>25</v>
      </c>
    </row>
    <row r="37" spans="1:22" x14ac:dyDescent="0.25">
      <c r="A37" t="s">
        <v>147</v>
      </c>
      <c r="B37" t="s">
        <v>148</v>
      </c>
      <c r="C37">
        <v>50</v>
      </c>
      <c r="D37">
        <v>6</v>
      </c>
      <c r="E37" t="s">
        <v>7666</v>
      </c>
      <c r="F37">
        <v>200</v>
      </c>
      <c r="G37">
        <v>0</v>
      </c>
      <c r="H37" t="s">
        <v>636</v>
      </c>
      <c r="I37" t="s">
        <v>7667</v>
      </c>
      <c r="J37" t="s">
        <v>642</v>
      </c>
      <c r="K37" t="s">
        <v>637</v>
      </c>
      <c r="L37" t="s">
        <v>638</v>
      </c>
      <c r="M37" t="s">
        <v>7665</v>
      </c>
      <c r="N37" t="s">
        <v>637</v>
      </c>
      <c r="O37" t="s">
        <v>643</v>
      </c>
      <c r="P37" t="s">
        <v>5</v>
      </c>
      <c r="Q37" t="s">
        <v>644</v>
      </c>
      <c r="R37" t="s">
        <v>638</v>
      </c>
      <c r="S37" t="s">
        <v>7668</v>
      </c>
      <c r="T37" t="s">
        <v>7665</v>
      </c>
      <c r="U37" s="51" t="s">
        <v>78</v>
      </c>
      <c r="V37">
        <v>25</v>
      </c>
    </row>
    <row r="38" spans="1:22" x14ac:dyDescent="0.25">
      <c r="A38" t="s">
        <v>147</v>
      </c>
      <c r="B38" t="s">
        <v>148</v>
      </c>
      <c r="C38">
        <v>50</v>
      </c>
      <c r="D38">
        <v>6</v>
      </c>
      <c r="E38" t="s">
        <v>7669</v>
      </c>
      <c r="F38">
        <v>200</v>
      </c>
      <c r="G38">
        <v>0</v>
      </c>
      <c r="H38" t="s">
        <v>636</v>
      </c>
      <c r="I38" t="s">
        <v>7670</v>
      </c>
      <c r="J38" t="s">
        <v>666</v>
      </c>
      <c r="K38" t="s">
        <v>637</v>
      </c>
      <c r="L38" t="s">
        <v>638</v>
      </c>
      <c r="M38" t="s">
        <v>7671</v>
      </c>
      <c r="N38" t="s">
        <v>637</v>
      </c>
      <c r="O38" t="s">
        <v>639</v>
      </c>
      <c r="P38" t="s">
        <v>5</v>
      </c>
      <c r="Q38" t="s">
        <v>640</v>
      </c>
      <c r="R38" t="s">
        <v>638</v>
      </c>
      <c r="S38" t="s">
        <v>7672</v>
      </c>
      <c r="T38" t="s">
        <v>7671</v>
      </c>
      <c r="U38" s="50" t="s">
        <v>104</v>
      </c>
      <c r="V38">
        <v>18</v>
      </c>
    </row>
    <row r="39" spans="1:22" x14ac:dyDescent="0.25">
      <c r="A39" t="s">
        <v>18</v>
      </c>
      <c r="B39" t="s">
        <v>19</v>
      </c>
      <c r="C39">
        <v>58</v>
      </c>
      <c r="D39">
        <v>2</v>
      </c>
      <c r="E39" t="s">
        <v>7673</v>
      </c>
      <c r="F39">
        <v>255</v>
      </c>
      <c r="G39">
        <v>0</v>
      </c>
      <c r="H39" t="s">
        <v>645</v>
      </c>
      <c r="I39" t="s">
        <v>803</v>
      </c>
      <c r="J39" t="s">
        <v>7674</v>
      </c>
      <c r="K39" t="s">
        <v>7675</v>
      </c>
      <c r="L39" t="s">
        <v>765</v>
      </c>
      <c r="M39" t="s">
        <v>7676</v>
      </c>
      <c r="N39" t="s">
        <v>637</v>
      </c>
      <c r="O39" t="s">
        <v>646</v>
      </c>
      <c r="P39" t="s">
        <v>26</v>
      </c>
      <c r="Q39" t="s">
        <v>647</v>
      </c>
      <c r="R39" t="s">
        <v>638</v>
      </c>
      <c r="S39" t="s">
        <v>7677</v>
      </c>
      <c r="T39" t="s">
        <v>7676</v>
      </c>
      <c r="U39" s="51" t="s">
        <v>105</v>
      </c>
      <c r="V39">
        <v>18</v>
      </c>
    </row>
    <row r="40" spans="1:22" x14ac:dyDescent="0.25">
      <c r="A40" t="s">
        <v>14</v>
      </c>
      <c r="B40" t="s">
        <v>15</v>
      </c>
      <c r="C40">
        <v>59</v>
      </c>
      <c r="D40">
        <v>1</v>
      </c>
      <c r="E40" t="s">
        <v>7673</v>
      </c>
      <c r="F40">
        <v>255</v>
      </c>
      <c r="G40">
        <v>0</v>
      </c>
      <c r="H40" t="s">
        <v>645</v>
      </c>
      <c r="I40" t="s">
        <v>803</v>
      </c>
      <c r="J40" t="s">
        <v>7674</v>
      </c>
      <c r="K40" t="s">
        <v>7675</v>
      </c>
      <c r="L40" t="s">
        <v>765</v>
      </c>
      <c r="M40" t="s">
        <v>7676</v>
      </c>
      <c r="N40" t="s">
        <v>637</v>
      </c>
      <c r="O40" t="s">
        <v>646</v>
      </c>
      <c r="P40" t="s">
        <v>26</v>
      </c>
      <c r="Q40" t="s">
        <v>647</v>
      </c>
      <c r="R40" t="s">
        <v>638</v>
      </c>
      <c r="S40" t="s">
        <v>7677</v>
      </c>
      <c r="T40" t="s">
        <v>7676</v>
      </c>
      <c r="U40" s="50" t="s">
        <v>516</v>
      </c>
      <c r="V40">
        <v>2</v>
      </c>
    </row>
    <row r="41" spans="1:22" x14ac:dyDescent="0.25">
      <c r="A41" t="s">
        <v>22</v>
      </c>
      <c r="B41" t="s">
        <v>27</v>
      </c>
      <c r="C41">
        <v>80</v>
      </c>
      <c r="D41">
        <v>1</v>
      </c>
      <c r="E41" t="s">
        <v>7673</v>
      </c>
      <c r="F41">
        <v>255</v>
      </c>
      <c r="G41">
        <v>0</v>
      </c>
      <c r="H41" t="s">
        <v>645</v>
      </c>
      <c r="I41" t="s">
        <v>803</v>
      </c>
      <c r="J41" t="s">
        <v>7674</v>
      </c>
      <c r="K41" t="s">
        <v>7675</v>
      </c>
      <c r="L41" t="s">
        <v>765</v>
      </c>
      <c r="M41" t="s">
        <v>7676</v>
      </c>
      <c r="N41" t="s">
        <v>637</v>
      </c>
      <c r="O41" t="s">
        <v>646</v>
      </c>
      <c r="P41" t="s">
        <v>26</v>
      </c>
      <c r="Q41" t="s">
        <v>647</v>
      </c>
      <c r="R41" t="s">
        <v>638</v>
      </c>
      <c r="S41" t="s">
        <v>7677</v>
      </c>
      <c r="T41" t="s">
        <v>7676</v>
      </c>
      <c r="U41" s="51" t="s">
        <v>120</v>
      </c>
      <c r="V41">
        <v>2</v>
      </c>
    </row>
    <row r="42" spans="1:22" x14ac:dyDescent="0.25">
      <c r="A42" t="s">
        <v>600</v>
      </c>
      <c r="B42" t="s">
        <v>601</v>
      </c>
      <c r="C42">
        <v>139</v>
      </c>
      <c r="D42">
        <v>1</v>
      </c>
      <c r="E42" t="s">
        <v>7678</v>
      </c>
      <c r="F42">
        <v>139</v>
      </c>
      <c r="G42">
        <v>0</v>
      </c>
      <c r="H42" t="s">
        <v>645</v>
      </c>
      <c r="I42" t="s">
        <v>7679</v>
      </c>
      <c r="J42" t="s">
        <v>7680</v>
      </c>
      <c r="K42" t="s">
        <v>7681</v>
      </c>
      <c r="L42" t="s">
        <v>749</v>
      </c>
      <c r="M42" t="s">
        <v>7682</v>
      </c>
      <c r="N42" t="s">
        <v>637</v>
      </c>
      <c r="O42" t="s">
        <v>646</v>
      </c>
      <c r="P42" t="s">
        <v>26</v>
      </c>
      <c r="Q42" t="s">
        <v>647</v>
      </c>
      <c r="R42" t="s">
        <v>638</v>
      </c>
      <c r="S42" t="s">
        <v>7683</v>
      </c>
      <c r="T42" t="s">
        <v>7676</v>
      </c>
      <c r="U42" s="50" t="s">
        <v>723</v>
      </c>
      <c r="V42">
        <v>943</v>
      </c>
    </row>
    <row r="43" spans="1:22" x14ac:dyDescent="0.25">
      <c r="A43" t="s">
        <v>147</v>
      </c>
      <c r="B43" t="s">
        <v>148</v>
      </c>
      <c r="C43">
        <v>50</v>
      </c>
      <c r="D43">
        <v>6</v>
      </c>
      <c r="E43" t="s">
        <v>7684</v>
      </c>
      <c r="F43">
        <v>200</v>
      </c>
      <c r="G43">
        <v>0</v>
      </c>
      <c r="H43" t="s">
        <v>636</v>
      </c>
      <c r="I43" t="s">
        <v>7685</v>
      </c>
      <c r="J43" t="s">
        <v>666</v>
      </c>
      <c r="K43" t="s">
        <v>637</v>
      </c>
      <c r="L43" t="s">
        <v>638</v>
      </c>
      <c r="M43" t="s">
        <v>7686</v>
      </c>
      <c r="N43" t="s">
        <v>637</v>
      </c>
      <c r="O43" t="s">
        <v>639</v>
      </c>
      <c r="P43" t="s">
        <v>5</v>
      </c>
      <c r="Q43" t="s">
        <v>640</v>
      </c>
      <c r="R43" t="s">
        <v>638</v>
      </c>
      <c r="S43" t="s">
        <v>7687</v>
      </c>
      <c r="T43" t="s">
        <v>7686</v>
      </c>
    </row>
    <row r="44" spans="1:22" x14ac:dyDescent="0.25">
      <c r="A44" t="s">
        <v>18</v>
      </c>
      <c r="B44" t="s">
        <v>19</v>
      </c>
      <c r="C44">
        <v>66.666666666666671</v>
      </c>
      <c r="D44">
        <v>3</v>
      </c>
      <c r="E44" t="s">
        <v>7688</v>
      </c>
      <c r="F44">
        <v>129</v>
      </c>
      <c r="G44">
        <v>0</v>
      </c>
      <c r="H44" t="s">
        <v>645</v>
      </c>
      <c r="I44" t="s">
        <v>755</v>
      </c>
      <c r="J44" t="s">
        <v>7689</v>
      </c>
      <c r="K44" t="s">
        <v>2624</v>
      </c>
      <c r="L44" t="s">
        <v>1753</v>
      </c>
      <c r="M44" t="s">
        <v>7690</v>
      </c>
      <c r="N44" t="s">
        <v>637</v>
      </c>
      <c r="O44" t="s">
        <v>646</v>
      </c>
      <c r="P44" t="s">
        <v>26</v>
      </c>
      <c r="Q44" t="s">
        <v>647</v>
      </c>
      <c r="R44" t="s">
        <v>638</v>
      </c>
      <c r="S44" t="s">
        <v>7691</v>
      </c>
      <c r="T44" t="s">
        <v>7692</v>
      </c>
    </row>
    <row r="45" spans="1:22" x14ac:dyDescent="0.25">
      <c r="A45" t="s">
        <v>77</v>
      </c>
      <c r="B45" t="s">
        <v>78</v>
      </c>
      <c r="C45">
        <v>35</v>
      </c>
      <c r="D45">
        <v>8</v>
      </c>
      <c r="E45" t="s">
        <v>7693</v>
      </c>
      <c r="F45">
        <v>342</v>
      </c>
      <c r="G45">
        <v>14</v>
      </c>
      <c r="H45" t="s">
        <v>645</v>
      </c>
      <c r="I45" t="s">
        <v>2221</v>
      </c>
      <c r="J45" t="s">
        <v>2222</v>
      </c>
      <c r="K45" t="s">
        <v>2223</v>
      </c>
      <c r="L45" t="s">
        <v>2224</v>
      </c>
      <c r="M45" t="s">
        <v>7694</v>
      </c>
      <c r="N45" t="s">
        <v>637</v>
      </c>
      <c r="O45" t="s">
        <v>651</v>
      </c>
      <c r="P45" t="s">
        <v>26</v>
      </c>
      <c r="Q45" t="s">
        <v>647</v>
      </c>
      <c r="R45" t="s">
        <v>638</v>
      </c>
      <c r="S45" t="s">
        <v>7695</v>
      </c>
      <c r="T45" t="s">
        <v>7696</v>
      </c>
    </row>
    <row r="46" spans="1:22" x14ac:dyDescent="0.25">
      <c r="A46" t="s">
        <v>22</v>
      </c>
      <c r="B46" t="s">
        <v>27</v>
      </c>
      <c r="C46">
        <v>80</v>
      </c>
      <c r="D46">
        <v>1</v>
      </c>
      <c r="E46" t="s">
        <v>7697</v>
      </c>
      <c r="F46">
        <v>80</v>
      </c>
      <c r="G46">
        <v>0</v>
      </c>
      <c r="H46" t="s">
        <v>645</v>
      </c>
      <c r="I46" t="s">
        <v>727</v>
      </c>
      <c r="J46" t="s">
        <v>7698</v>
      </c>
      <c r="K46" t="s">
        <v>659</v>
      </c>
      <c r="L46" t="s">
        <v>5290</v>
      </c>
      <c r="M46" t="s">
        <v>7699</v>
      </c>
      <c r="N46" t="s">
        <v>637</v>
      </c>
      <c r="O46" t="s">
        <v>646</v>
      </c>
      <c r="P46" t="s">
        <v>26</v>
      </c>
      <c r="Q46" t="s">
        <v>647</v>
      </c>
      <c r="R46" t="s">
        <v>638</v>
      </c>
      <c r="S46" t="s">
        <v>7700</v>
      </c>
      <c r="T46" t="s">
        <v>7701</v>
      </c>
    </row>
    <row r="47" spans="1:22" x14ac:dyDescent="0.25">
      <c r="A47" t="s">
        <v>14</v>
      </c>
      <c r="B47" t="s">
        <v>15</v>
      </c>
      <c r="C47">
        <v>59</v>
      </c>
      <c r="D47">
        <v>1</v>
      </c>
      <c r="E47" t="s">
        <v>7702</v>
      </c>
      <c r="F47">
        <v>59</v>
      </c>
      <c r="G47">
        <v>0</v>
      </c>
      <c r="H47" t="s">
        <v>645</v>
      </c>
      <c r="I47" t="s">
        <v>750</v>
      </c>
      <c r="J47" t="s">
        <v>7703</v>
      </c>
      <c r="K47" t="s">
        <v>7704</v>
      </c>
      <c r="L47" t="s">
        <v>749</v>
      </c>
      <c r="M47" t="s">
        <v>7705</v>
      </c>
      <c r="N47" t="s">
        <v>637</v>
      </c>
      <c r="O47" t="s">
        <v>646</v>
      </c>
      <c r="P47" t="s">
        <v>26</v>
      </c>
      <c r="Q47" t="s">
        <v>647</v>
      </c>
      <c r="R47" t="s">
        <v>638</v>
      </c>
      <c r="S47" t="s">
        <v>7706</v>
      </c>
      <c r="T47" t="s">
        <v>7707</v>
      </c>
    </row>
    <row r="48" spans="1:22" x14ac:dyDescent="0.25">
      <c r="A48" t="s">
        <v>147</v>
      </c>
      <c r="B48" t="s">
        <v>148</v>
      </c>
      <c r="C48">
        <v>33.333333333333336</v>
      </c>
      <c r="D48">
        <v>3</v>
      </c>
      <c r="E48" t="s">
        <v>7708</v>
      </c>
      <c r="F48">
        <v>200</v>
      </c>
      <c r="G48">
        <v>0</v>
      </c>
      <c r="H48" t="s">
        <v>636</v>
      </c>
      <c r="I48" t="s">
        <v>7709</v>
      </c>
      <c r="J48" t="s">
        <v>7710</v>
      </c>
      <c r="K48" t="s">
        <v>637</v>
      </c>
      <c r="L48" t="s">
        <v>638</v>
      </c>
      <c r="M48" t="s">
        <v>7711</v>
      </c>
      <c r="N48" t="s">
        <v>637</v>
      </c>
      <c r="O48" t="s">
        <v>639</v>
      </c>
      <c r="P48" t="s">
        <v>5</v>
      </c>
      <c r="Q48" t="s">
        <v>640</v>
      </c>
      <c r="R48" t="s">
        <v>638</v>
      </c>
      <c r="S48" t="s">
        <v>7712</v>
      </c>
      <c r="T48" t="s">
        <v>7711</v>
      </c>
    </row>
    <row r="49" spans="1:20" x14ac:dyDescent="0.25">
      <c r="A49" t="s">
        <v>147</v>
      </c>
      <c r="B49" t="s">
        <v>148</v>
      </c>
      <c r="C49">
        <v>50</v>
      </c>
      <c r="D49">
        <v>6</v>
      </c>
      <c r="E49" t="s">
        <v>7713</v>
      </c>
      <c r="F49">
        <v>200</v>
      </c>
      <c r="G49">
        <v>0</v>
      </c>
      <c r="H49" t="s">
        <v>636</v>
      </c>
      <c r="I49" t="s">
        <v>7714</v>
      </c>
      <c r="J49" t="s">
        <v>675</v>
      </c>
      <c r="K49" t="s">
        <v>637</v>
      </c>
      <c r="L49" t="s">
        <v>638</v>
      </c>
      <c r="M49" t="s">
        <v>7715</v>
      </c>
      <c r="N49" t="s">
        <v>637</v>
      </c>
      <c r="O49" t="s">
        <v>643</v>
      </c>
      <c r="P49" t="s">
        <v>5</v>
      </c>
      <c r="Q49" t="s">
        <v>644</v>
      </c>
      <c r="R49" t="s">
        <v>638</v>
      </c>
      <c r="S49" t="s">
        <v>7716</v>
      </c>
      <c r="T49" t="s">
        <v>7715</v>
      </c>
    </row>
    <row r="50" spans="1:20" x14ac:dyDescent="0.25">
      <c r="A50" t="s">
        <v>239</v>
      </c>
      <c r="B50" t="s">
        <v>245</v>
      </c>
      <c r="C50">
        <v>159</v>
      </c>
      <c r="D50">
        <v>1</v>
      </c>
      <c r="E50" t="s">
        <v>7717</v>
      </c>
      <c r="F50">
        <v>129</v>
      </c>
      <c r="G50">
        <v>0</v>
      </c>
      <c r="H50" t="s">
        <v>636</v>
      </c>
      <c r="I50" t="s">
        <v>7718</v>
      </c>
      <c r="J50" t="s">
        <v>7719</v>
      </c>
      <c r="K50" t="s">
        <v>637</v>
      </c>
      <c r="L50" t="s">
        <v>638</v>
      </c>
      <c r="M50" t="s">
        <v>7720</v>
      </c>
      <c r="N50" t="s">
        <v>637</v>
      </c>
      <c r="O50" t="s">
        <v>643</v>
      </c>
      <c r="P50" t="s">
        <v>5</v>
      </c>
      <c r="Q50" t="s">
        <v>644</v>
      </c>
      <c r="R50" t="s">
        <v>638</v>
      </c>
      <c r="S50" t="s">
        <v>7721</v>
      </c>
      <c r="T50" t="s">
        <v>7720</v>
      </c>
    </row>
    <row r="51" spans="1:20" x14ac:dyDescent="0.25">
      <c r="A51" t="s">
        <v>77</v>
      </c>
      <c r="B51" t="s">
        <v>78</v>
      </c>
      <c r="C51">
        <v>0</v>
      </c>
      <c r="D51">
        <v>3</v>
      </c>
      <c r="E51" t="s">
        <v>7722</v>
      </c>
      <c r="F51">
        <v>0</v>
      </c>
      <c r="G51">
        <v>0</v>
      </c>
      <c r="H51" t="s">
        <v>645</v>
      </c>
      <c r="I51" t="s">
        <v>7723</v>
      </c>
      <c r="J51" t="s">
        <v>7724</v>
      </c>
      <c r="K51" t="s">
        <v>2223</v>
      </c>
      <c r="L51" t="s">
        <v>7725</v>
      </c>
      <c r="M51" t="s">
        <v>7726</v>
      </c>
      <c r="N51" t="s">
        <v>761</v>
      </c>
      <c r="O51" t="s">
        <v>691</v>
      </c>
      <c r="P51" t="s">
        <v>692</v>
      </c>
      <c r="Q51" t="s">
        <v>693</v>
      </c>
      <c r="R51" t="s">
        <v>7727</v>
      </c>
      <c r="S51" t="s">
        <v>7728</v>
      </c>
      <c r="T51" t="s">
        <v>7726</v>
      </c>
    </row>
    <row r="52" spans="1:20" x14ac:dyDescent="0.25">
      <c r="A52" t="s">
        <v>240</v>
      </c>
      <c r="B52" t="s">
        <v>246</v>
      </c>
      <c r="C52">
        <v>159</v>
      </c>
      <c r="D52">
        <v>1</v>
      </c>
      <c r="E52" t="s">
        <v>7729</v>
      </c>
      <c r="F52">
        <v>129</v>
      </c>
      <c r="G52">
        <v>0</v>
      </c>
      <c r="H52" t="s">
        <v>636</v>
      </c>
      <c r="I52" t="s">
        <v>7730</v>
      </c>
      <c r="J52" t="s">
        <v>2070</v>
      </c>
      <c r="K52" t="s">
        <v>637</v>
      </c>
      <c r="L52" t="s">
        <v>638</v>
      </c>
      <c r="M52" t="s">
        <v>7731</v>
      </c>
      <c r="N52" t="s">
        <v>637</v>
      </c>
      <c r="O52" t="s">
        <v>639</v>
      </c>
      <c r="P52" t="s">
        <v>5</v>
      </c>
      <c r="Q52" t="s">
        <v>640</v>
      </c>
      <c r="R52" t="s">
        <v>638</v>
      </c>
      <c r="S52" t="s">
        <v>7732</v>
      </c>
      <c r="T52" t="s">
        <v>7731</v>
      </c>
    </row>
    <row r="53" spans="1:20" x14ac:dyDescent="0.25">
      <c r="A53" t="s">
        <v>147</v>
      </c>
      <c r="B53" t="s">
        <v>148</v>
      </c>
      <c r="C53">
        <v>50</v>
      </c>
      <c r="D53">
        <v>6</v>
      </c>
      <c r="E53" t="s">
        <v>7733</v>
      </c>
      <c r="F53">
        <v>200</v>
      </c>
      <c r="G53">
        <v>0</v>
      </c>
      <c r="H53" t="s">
        <v>636</v>
      </c>
      <c r="I53" t="s">
        <v>7734</v>
      </c>
      <c r="J53" t="s">
        <v>2051</v>
      </c>
      <c r="K53" t="s">
        <v>637</v>
      </c>
      <c r="L53" t="s">
        <v>638</v>
      </c>
      <c r="M53" t="s">
        <v>7735</v>
      </c>
      <c r="N53" t="s">
        <v>637</v>
      </c>
      <c r="O53" t="s">
        <v>639</v>
      </c>
      <c r="P53" t="s">
        <v>5</v>
      </c>
      <c r="Q53" t="s">
        <v>640</v>
      </c>
      <c r="R53" t="s">
        <v>638</v>
      </c>
      <c r="S53" t="s">
        <v>7736</v>
      </c>
      <c r="T53" t="s">
        <v>7735</v>
      </c>
    </row>
    <row r="54" spans="1:20" x14ac:dyDescent="0.25">
      <c r="A54" t="s">
        <v>147</v>
      </c>
      <c r="B54" t="s">
        <v>148</v>
      </c>
      <c r="C54">
        <v>33.333333333333336</v>
      </c>
      <c r="D54">
        <v>3</v>
      </c>
      <c r="E54" t="s">
        <v>7737</v>
      </c>
      <c r="F54">
        <v>101</v>
      </c>
      <c r="G54">
        <v>1</v>
      </c>
      <c r="H54" t="s">
        <v>636</v>
      </c>
      <c r="I54" t="s">
        <v>7738</v>
      </c>
      <c r="J54" t="s">
        <v>1987</v>
      </c>
      <c r="K54" t="s">
        <v>637</v>
      </c>
      <c r="L54" t="s">
        <v>638</v>
      </c>
      <c r="M54" t="s">
        <v>7739</v>
      </c>
      <c r="N54" t="s">
        <v>637</v>
      </c>
      <c r="O54" t="s">
        <v>643</v>
      </c>
      <c r="P54" t="s">
        <v>5</v>
      </c>
      <c r="Q54" t="s">
        <v>644</v>
      </c>
      <c r="R54" t="s">
        <v>638</v>
      </c>
      <c r="S54" t="s">
        <v>7740</v>
      </c>
      <c r="T54" t="s">
        <v>7741</v>
      </c>
    </row>
    <row r="55" spans="1:20" x14ac:dyDescent="0.25">
      <c r="A55" t="s">
        <v>147</v>
      </c>
      <c r="B55" t="s">
        <v>148</v>
      </c>
      <c r="C55">
        <v>33.333333333333336</v>
      </c>
      <c r="D55">
        <v>6</v>
      </c>
      <c r="E55" t="s">
        <v>7742</v>
      </c>
      <c r="F55">
        <v>200</v>
      </c>
      <c r="G55">
        <v>0</v>
      </c>
      <c r="H55" t="s">
        <v>636</v>
      </c>
      <c r="I55" t="s">
        <v>7743</v>
      </c>
      <c r="J55" t="s">
        <v>683</v>
      </c>
      <c r="K55" t="s">
        <v>637</v>
      </c>
      <c r="L55" t="s">
        <v>638</v>
      </c>
      <c r="M55" t="s">
        <v>7744</v>
      </c>
      <c r="N55" t="s">
        <v>637</v>
      </c>
      <c r="O55" t="s">
        <v>639</v>
      </c>
      <c r="P55" t="s">
        <v>5</v>
      </c>
      <c r="Q55" t="s">
        <v>640</v>
      </c>
      <c r="R55" t="s">
        <v>638</v>
      </c>
      <c r="S55" t="s">
        <v>7745</v>
      </c>
      <c r="T55" t="s">
        <v>7744</v>
      </c>
    </row>
    <row r="56" spans="1:20" x14ac:dyDescent="0.25">
      <c r="A56" t="s">
        <v>18</v>
      </c>
      <c r="B56" t="s">
        <v>19</v>
      </c>
      <c r="C56">
        <v>66.666666666666671</v>
      </c>
      <c r="D56">
        <v>3</v>
      </c>
      <c r="E56" t="s">
        <v>7746</v>
      </c>
      <c r="F56">
        <v>100</v>
      </c>
      <c r="G56">
        <v>0</v>
      </c>
      <c r="H56" t="s">
        <v>636</v>
      </c>
      <c r="I56" t="s">
        <v>7747</v>
      </c>
      <c r="J56" t="s">
        <v>1797</v>
      </c>
      <c r="K56" t="s">
        <v>637</v>
      </c>
      <c r="L56" t="s">
        <v>638</v>
      </c>
      <c r="M56" t="s">
        <v>7748</v>
      </c>
      <c r="N56" t="s">
        <v>637</v>
      </c>
      <c r="O56" t="s">
        <v>639</v>
      </c>
      <c r="P56" t="s">
        <v>5</v>
      </c>
      <c r="Q56" t="s">
        <v>640</v>
      </c>
      <c r="R56" t="s">
        <v>638</v>
      </c>
      <c r="S56" t="s">
        <v>7749</v>
      </c>
      <c r="T56" t="s">
        <v>7750</v>
      </c>
    </row>
    <row r="57" spans="1:20" x14ac:dyDescent="0.25">
      <c r="A57" t="s">
        <v>77</v>
      </c>
      <c r="B57" t="s">
        <v>78</v>
      </c>
      <c r="C57">
        <v>33.333333333333336</v>
      </c>
      <c r="D57">
        <v>6</v>
      </c>
      <c r="E57" t="s">
        <v>7751</v>
      </c>
      <c r="F57">
        <v>269.98</v>
      </c>
      <c r="G57">
        <v>0</v>
      </c>
      <c r="H57" t="s">
        <v>636</v>
      </c>
      <c r="I57" t="s">
        <v>7752</v>
      </c>
      <c r="J57" t="s">
        <v>2899</v>
      </c>
      <c r="K57" t="s">
        <v>637</v>
      </c>
      <c r="L57" t="s">
        <v>638</v>
      </c>
      <c r="M57" t="s">
        <v>7753</v>
      </c>
      <c r="N57" t="s">
        <v>637</v>
      </c>
      <c r="O57" t="s">
        <v>639</v>
      </c>
      <c r="P57" t="s">
        <v>5</v>
      </c>
      <c r="Q57" t="s">
        <v>640</v>
      </c>
      <c r="R57" t="s">
        <v>638</v>
      </c>
      <c r="S57" t="s">
        <v>7754</v>
      </c>
      <c r="T57" t="s">
        <v>7753</v>
      </c>
    </row>
    <row r="58" spans="1:20" x14ac:dyDescent="0.25">
      <c r="A58" t="s">
        <v>147</v>
      </c>
      <c r="B58" t="s">
        <v>148</v>
      </c>
      <c r="C58">
        <v>33.333333333333336</v>
      </c>
      <c r="D58">
        <v>3</v>
      </c>
      <c r="E58" t="s">
        <v>7755</v>
      </c>
      <c r="F58">
        <v>100</v>
      </c>
      <c r="G58">
        <v>0</v>
      </c>
      <c r="H58" t="s">
        <v>636</v>
      </c>
      <c r="I58" t="s">
        <v>7756</v>
      </c>
      <c r="J58" t="s">
        <v>709</v>
      </c>
      <c r="K58" t="s">
        <v>637</v>
      </c>
      <c r="L58" t="s">
        <v>638</v>
      </c>
      <c r="M58" t="s">
        <v>7757</v>
      </c>
      <c r="N58" t="s">
        <v>637</v>
      </c>
      <c r="O58" t="s">
        <v>643</v>
      </c>
      <c r="P58" t="s">
        <v>5</v>
      </c>
      <c r="Q58" t="s">
        <v>644</v>
      </c>
      <c r="R58" t="s">
        <v>638</v>
      </c>
      <c r="S58" t="s">
        <v>7758</v>
      </c>
      <c r="T58" t="s">
        <v>7759</v>
      </c>
    </row>
    <row r="59" spans="1:20" x14ac:dyDescent="0.25">
      <c r="A59" t="s">
        <v>99</v>
      </c>
      <c r="B59" t="s">
        <v>100</v>
      </c>
      <c r="C59">
        <v>10</v>
      </c>
      <c r="D59">
        <v>10</v>
      </c>
      <c r="E59" t="s">
        <v>7760</v>
      </c>
      <c r="F59">
        <v>99.99</v>
      </c>
      <c r="G59">
        <v>0</v>
      </c>
      <c r="H59" t="s">
        <v>636</v>
      </c>
      <c r="I59" t="s">
        <v>7761</v>
      </c>
      <c r="J59" t="s">
        <v>648</v>
      </c>
      <c r="K59" t="s">
        <v>637</v>
      </c>
      <c r="L59" t="s">
        <v>638</v>
      </c>
      <c r="M59" t="s">
        <v>7762</v>
      </c>
      <c r="N59" t="s">
        <v>637</v>
      </c>
      <c r="O59" t="s">
        <v>643</v>
      </c>
      <c r="P59" t="s">
        <v>5</v>
      </c>
      <c r="Q59" t="s">
        <v>644</v>
      </c>
      <c r="R59" t="s">
        <v>638</v>
      </c>
      <c r="S59" t="s">
        <v>7763</v>
      </c>
      <c r="T59" t="s">
        <v>7762</v>
      </c>
    </row>
    <row r="60" spans="1:20" x14ac:dyDescent="0.25">
      <c r="A60" t="s">
        <v>240</v>
      </c>
      <c r="B60" t="s">
        <v>246</v>
      </c>
      <c r="C60">
        <v>139</v>
      </c>
      <c r="D60">
        <v>2</v>
      </c>
      <c r="E60" t="s">
        <v>7764</v>
      </c>
      <c r="F60">
        <v>215</v>
      </c>
      <c r="G60">
        <v>0</v>
      </c>
      <c r="H60" t="s">
        <v>697</v>
      </c>
      <c r="I60" t="s">
        <v>7765</v>
      </c>
      <c r="J60" t="s">
        <v>7766</v>
      </c>
      <c r="K60" t="s">
        <v>7159</v>
      </c>
      <c r="L60" t="s">
        <v>7767</v>
      </c>
      <c r="M60" t="s">
        <v>7768</v>
      </c>
      <c r="N60" t="s">
        <v>761</v>
      </c>
      <c r="O60" t="s">
        <v>698</v>
      </c>
      <c r="P60" t="s">
        <v>692</v>
      </c>
      <c r="Q60" t="s">
        <v>693</v>
      </c>
      <c r="R60" t="s">
        <v>638</v>
      </c>
      <c r="S60" t="s">
        <v>7769</v>
      </c>
      <c r="T60" t="s">
        <v>7770</v>
      </c>
    </row>
    <row r="61" spans="1:20" x14ac:dyDescent="0.25">
      <c r="A61" t="s">
        <v>147</v>
      </c>
      <c r="B61" t="s">
        <v>148</v>
      </c>
      <c r="C61">
        <v>33.333333333333336</v>
      </c>
      <c r="D61">
        <v>3</v>
      </c>
      <c r="E61" t="s">
        <v>7771</v>
      </c>
      <c r="F61">
        <v>149</v>
      </c>
      <c r="G61">
        <v>0</v>
      </c>
      <c r="H61" t="s">
        <v>645</v>
      </c>
      <c r="I61" t="s">
        <v>7772</v>
      </c>
      <c r="J61" t="s">
        <v>7773</v>
      </c>
      <c r="K61" t="s">
        <v>7774</v>
      </c>
      <c r="L61" t="s">
        <v>835</v>
      </c>
      <c r="M61" t="s">
        <v>7775</v>
      </c>
      <c r="N61" t="s">
        <v>637</v>
      </c>
      <c r="O61" t="s">
        <v>651</v>
      </c>
      <c r="P61" t="s">
        <v>26</v>
      </c>
      <c r="Q61" t="s">
        <v>647</v>
      </c>
      <c r="R61" t="s">
        <v>638</v>
      </c>
      <c r="S61" t="s">
        <v>7776</v>
      </c>
      <c r="T61" t="s">
        <v>7775</v>
      </c>
    </row>
    <row r="62" spans="1:20" x14ac:dyDescent="0.25">
      <c r="A62" t="s">
        <v>18</v>
      </c>
      <c r="B62" t="s">
        <v>19</v>
      </c>
      <c r="C62">
        <v>66.666666666666671</v>
      </c>
      <c r="D62">
        <v>3</v>
      </c>
      <c r="E62" t="s">
        <v>7777</v>
      </c>
      <c r="F62">
        <v>100</v>
      </c>
      <c r="G62">
        <v>0</v>
      </c>
      <c r="H62" t="s">
        <v>636</v>
      </c>
      <c r="I62" t="s">
        <v>7778</v>
      </c>
      <c r="J62" t="s">
        <v>657</v>
      </c>
      <c r="K62" t="s">
        <v>637</v>
      </c>
      <c r="L62" t="s">
        <v>638</v>
      </c>
      <c r="M62" t="s">
        <v>7779</v>
      </c>
      <c r="N62" t="s">
        <v>637</v>
      </c>
      <c r="O62" t="s">
        <v>639</v>
      </c>
      <c r="P62" t="s">
        <v>5</v>
      </c>
      <c r="Q62" t="s">
        <v>640</v>
      </c>
      <c r="R62" t="s">
        <v>638</v>
      </c>
      <c r="S62" t="s">
        <v>7780</v>
      </c>
      <c r="T62" t="s">
        <v>7779</v>
      </c>
    </row>
    <row r="63" spans="1:20" x14ac:dyDescent="0.25">
      <c r="A63" t="s">
        <v>147</v>
      </c>
      <c r="B63" t="s">
        <v>148</v>
      </c>
      <c r="C63">
        <v>50</v>
      </c>
      <c r="D63">
        <v>6</v>
      </c>
      <c r="E63" t="s">
        <v>7781</v>
      </c>
      <c r="F63">
        <v>200</v>
      </c>
      <c r="G63">
        <v>0</v>
      </c>
      <c r="H63" t="s">
        <v>636</v>
      </c>
      <c r="I63" t="s">
        <v>7782</v>
      </c>
      <c r="J63" t="s">
        <v>653</v>
      </c>
      <c r="K63" t="s">
        <v>637</v>
      </c>
      <c r="L63" t="s">
        <v>638</v>
      </c>
      <c r="M63" t="s">
        <v>7783</v>
      </c>
      <c r="N63" t="s">
        <v>637</v>
      </c>
      <c r="O63" t="s">
        <v>639</v>
      </c>
      <c r="P63" t="s">
        <v>5</v>
      </c>
      <c r="Q63" t="s">
        <v>640</v>
      </c>
      <c r="R63" t="s">
        <v>638</v>
      </c>
      <c r="S63" t="s">
        <v>7784</v>
      </c>
      <c r="T63" t="s">
        <v>7783</v>
      </c>
    </row>
    <row r="64" spans="1:20" x14ac:dyDescent="0.25">
      <c r="A64" t="s">
        <v>22</v>
      </c>
      <c r="B64" t="s">
        <v>27</v>
      </c>
      <c r="C64">
        <v>66.333333333333329</v>
      </c>
      <c r="D64">
        <v>3</v>
      </c>
      <c r="E64" t="s">
        <v>7785</v>
      </c>
      <c r="F64">
        <v>250</v>
      </c>
      <c r="G64">
        <v>0</v>
      </c>
      <c r="H64" t="s">
        <v>655</v>
      </c>
      <c r="I64" t="s">
        <v>7786</v>
      </c>
      <c r="J64" t="s">
        <v>1970</v>
      </c>
      <c r="K64" t="s">
        <v>637</v>
      </c>
      <c r="L64" t="s">
        <v>638</v>
      </c>
      <c r="M64" t="s">
        <v>7787</v>
      </c>
      <c r="N64" t="s">
        <v>637</v>
      </c>
      <c r="O64" t="s">
        <v>639</v>
      </c>
      <c r="P64" t="s">
        <v>5</v>
      </c>
      <c r="Q64" t="s">
        <v>640</v>
      </c>
      <c r="R64" t="s">
        <v>638</v>
      </c>
      <c r="S64" t="s">
        <v>7788</v>
      </c>
      <c r="T64" t="s">
        <v>7787</v>
      </c>
    </row>
    <row r="65" spans="1:20" x14ac:dyDescent="0.25">
      <c r="A65" t="s">
        <v>147</v>
      </c>
      <c r="B65" t="s">
        <v>148</v>
      </c>
      <c r="C65">
        <v>33.333333333333336</v>
      </c>
      <c r="D65">
        <v>3</v>
      </c>
      <c r="E65" t="s">
        <v>7789</v>
      </c>
      <c r="F65">
        <v>100</v>
      </c>
      <c r="G65">
        <v>0</v>
      </c>
      <c r="H65" t="s">
        <v>636</v>
      </c>
      <c r="I65" t="s">
        <v>7790</v>
      </c>
      <c r="J65" t="s">
        <v>1852</v>
      </c>
      <c r="K65" t="s">
        <v>637</v>
      </c>
      <c r="L65" t="s">
        <v>638</v>
      </c>
      <c r="M65" t="s">
        <v>7791</v>
      </c>
      <c r="N65" t="s">
        <v>637</v>
      </c>
      <c r="O65" t="s">
        <v>639</v>
      </c>
      <c r="P65" t="s">
        <v>5</v>
      </c>
      <c r="Q65" t="s">
        <v>640</v>
      </c>
      <c r="R65" t="s">
        <v>638</v>
      </c>
      <c r="S65" t="s">
        <v>7792</v>
      </c>
      <c r="T65" t="s">
        <v>7791</v>
      </c>
    </row>
    <row r="66" spans="1:20" x14ac:dyDescent="0.25">
      <c r="A66" t="s">
        <v>101</v>
      </c>
      <c r="B66" t="s">
        <v>74</v>
      </c>
      <c r="C66">
        <v>99</v>
      </c>
      <c r="D66">
        <v>1</v>
      </c>
      <c r="E66" t="s">
        <v>7793</v>
      </c>
      <c r="F66">
        <v>99</v>
      </c>
      <c r="G66">
        <v>0</v>
      </c>
      <c r="H66" t="s">
        <v>645</v>
      </c>
      <c r="I66" t="s">
        <v>7794</v>
      </c>
      <c r="J66" t="s">
        <v>7795</v>
      </c>
      <c r="K66" t="s">
        <v>7796</v>
      </c>
      <c r="L66" t="s">
        <v>3969</v>
      </c>
      <c r="M66" t="s">
        <v>7791</v>
      </c>
      <c r="N66" t="s">
        <v>637</v>
      </c>
      <c r="O66" t="s">
        <v>646</v>
      </c>
      <c r="P66" t="s">
        <v>26</v>
      </c>
      <c r="Q66" t="s">
        <v>647</v>
      </c>
      <c r="R66" t="s">
        <v>638</v>
      </c>
      <c r="S66" t="s">
        <v>7797</v>
      </c>
      <c r="T66" t="s">
        <v>7791</v>
      </c>
    </row>
    <row r="67" spans="1:20" x14ac:dyDescent="0.25">
      <c r="A67" t="s">
        <v>18</v>
      </c>
      <c r="B67" t="s">
        <v>19</v>
      </c>
      <c r="C67">
        <v>66.666666666666671</v>
      </c>
      <c r="D67">
        <v>3</v>
      </c>
      <c r="E67" t="s">
        <v>7798</v>
      </c>
      <c r="F67">
        <v>100</v>
      </c>
      <c r="G67">
        <v>0</v>
      </c>
      <c r="H67" t="s">
        <v>636</v>
      </c>
      <c r="I67" t="s">
        <v>7799</v>
      </c>
      <c r="J67" t="s">
        <v>648</v>
      </c>
      <c r="K67" t="s">
        <v>637</v>
      </c>
      <c r="L67" t="s">
        <v>638</v>
      </c>
      <c r="M67" t="s">
        <v>7800</v>
      </c>
      <c r="N67" t="s">
        <v>637</v>
      </c>
      <c r="O67" t="s">
        <v>639</v>
      </c>
      <c r="P67" t="s">
        <v>5</v>
      </c>
      <c r="Q67" t="s">
        <v>640</v>
      </c>
      <c r="R67" t="s">
        <v>638</v>
      </c>
      <c r="S67" t="s">
        <v>7801</v>
      </c>
      <c r="T67" t="s">
        <v>7800</v>
      </c>
    </row>
    <row r="68" spans="1:20" x14ac:dyDescent="0.25">
      <c r="A68" t="s">
        <v>101</v>
      </c>
      <c r="B68" t="s">
        <v>2139</v>
      </c>
      <c r="C68">
        <v>120</v>
      </c>
      <c r="D68">
        <v>1</v>
      </c>
      <c r="E68" t="s">
        <v>7802</v>
      </c>
      <c r="F68">
        <v>89</v>
      </c>
      <c r="G68">
        <v>0</v>
      </c>
      <c r="H68" t="s">
        <v>636</v>
      </c>
      <c r="I68" t="s">
        <v>7803</v>
      </c>
      <c r="J68" t="s">
        <v>648</v>
      </c>
      <c r="K68" t="s">
        <v>637</v>
      </c>
      <c r="L68" t="s">
        <v>638</v>
      </c>
      <c r="M68" t="s">
        <v>7804</v>
      </c>
      <c r="N68" t="s">
        <v>637</v>
      </c>
      <c r="O68" t="s">
        <v>639</v>
      </c>
      <c r="P68" t="s">
        <v>5</v>
      </c>
      <c r="Q68" t="s">
        <v>640</v>
      </c>
      <c r="R68" t="s">
        <v>638</v>
      </c>
      <c r="S68" t="s">
        <v>7805</v>
      </c>
      <c r="T68" t="s">
        <v>7804</v>
      </c>
    </row>
    <row r="69" spans="1:20" x14ac:dyDescent="0.25">
      <c r="A69" t="s">
        <v>147</v>
      </c>
      <c r="B69" t="s">
        <v>148</v>
      </c>
      <c r="C69">
        <v>50</v>
      </c>
      <c r="D69">
        <v>6</v>
      </c>
      <c r="E69" t="s">
        <v>7806</v>
      </c>
      <c r="F69">
        <v>181</v>
      </c>
      <c r="G69">
        <v>0</v>
      </c>
      <c r="H69" t="s">
        <v>636</v>
      </c>
      <c r="I69" t="s">
        <v>4237</v>
      </c>
      <c r="J69" t="s">
        <v>666</v>
      </c>
      <c r="K69" t="s">
        <v>637</v>
      </c>
      <c r="L69" t="s">
        <v>638</v>
      </c>
      <c r="M69" t="s">
        <v>7807</v>
      </c>
      <c r="N69" t="s">
        <v>637</v>
      </c>
      <c r="O69" t="s">
        <v>639</v>
      </c>
      <c r="P69" t="s">
        <v>5</v>
      </c>
      <c r="Q69" t="s">
        <v>640</v>
      </c>
      <c r="R69" t="s">
        <v>638</v>
      </c>
      <c r="S69" t="s">
        <v>7808</v>
      </c>
      <c r="T69" t="s">
        <v>7807</v>
      </c>
    </row>
    <row r="70" spans="1:20" x14ac:dyDescent="0.25">
      <c r="A70" t="s">
        <v>147</v>
      </c>
      <c r="B70" t="s">
        <v>148</v>
      </c>
      <c r="C70">
        <v>33.333333333333336</v>
      </c>
      <c r="D70">
        <v>3</v>
      </c>
      <c r="E70" t="s">
        <v>7809</v>
      </c>
      <c r="F70">
        <v>442.1</v>
      </c>
      <c r="G70">
        <v>26</v>
      </c>
      <c r="H70" t="s">
        <v>645</v>
      </c>
      <c r="I70" t="s">
        <v>7810</v>
      </c>
      <c r="J70" t="s">
        <v>7811</v>
      </c>
      <c r="K70" t="s">
        <v>7812</v>
      </c>
      <c r="L70" t="s">
        <v>7813</v>
      </c>
      <c r="M70" t="s">
        <v>7814</v>
      </c>
      <c r="N70" t="s">
        <v>637</v>
      </c>
      <c r="O70" t="s">
        <v>664</v>
      </c>
      <c r="P70" t="s">
        <v>23</v>
      </c>
      <c r="Q70" t="s">
        <v>665</v>
      </c>
      <c r="R70" t="s">
        <v>638</v>
      </c>
      <c r="S70" t="s">
        <v>7815</v>
      </c>
      <c r="T70" t="s">
        <v>7814</v>
      </c>
    </row>
    <row r="71" spans="1:20" x14ac:dyDescent="0.25">
      <c r="A71" t="s">
        <v>147</v>
      </c>
      <c r="B71" t="s">
        <v>148</v>
      </c>
      <c r="C71">
        <v>50</v>
      </c>
      <c r="D71">
        <v>6</v>
      </c>
      <c r="E71" t="s">
        <v>7809</v>
      </c>
      <c r="F71">
        <v>442.1</v>
      </c>
      <c r="G71">
        <v>26</v>
      </c>
      <c r="H71" t="s">
        <v>645</v>
      </c>
      <c r="I71" t="s">
        <v>7810</v>
      </c>
      <c r="J71" t="s">
        <v>7811</v>
      </c>
      <c r="K71" t="s">
        <v>7812</v>
      </c>
      <c r="L71" t="s">
        <v>7813</v>
      </c>
      <c r="M71" t="s">
        <v>7814</v>
      </c>
      <c r="N71" t="s">
        <v>637</v>
      </c>
      <c r="O71" t="s">
        <v>664</v>
      </c>
      <c r="P71" t="s">
        <v>23</v>
      </c>
      <c r="Q71" t="s">
        <v>665</v>
      </c>
      <c r="R71" t="s">
        <v>638</v>
      </c>
      <c r="S71" t="s">
        <v>7815</v>
      </c>
      <c r="T71" t="s">
        <v>7814</v>
      </c>
    </row>
    <row r="72" spans="1:20" x14ac:dyDescent="0.25">
      <c r="A72" t="s">
        <v>147</v>
      </c>
      <c r="B72" t="s">
        <v>148</v>
      </c>
      <c r="C72">
        <v>50</v>
      </c>
      <c r="D72">
        <v>6</v>
      </c>
      <c r="E72" t="s">
        <v>7816</v>
      </c>
      <c r="F72">
        <v>200</v>
      </c>
      <c r="G72">
        <v>0</v>
      </c>
      <c r="H72" t="s">
        <v>636</v>
      </c>
      <c r="I72" t="s">
        <v>7817</v>
      </c>
      <c r="J72" t="s">
        <v>648</v>
      </c>
      <c r="K72" t="s">
        <v>637</v>
      </c>
      <c r="L72" t="s">
        <v>638</v>
      </c>
      <c r="M72" t="s">
        <v>7818</v>
      </c>
      <c r="N72" t="s">
        <v>637</v>
      </c>
      <c r="O72" t="s">
        <v>639</v>
      </c>
      <c r="P72" t="s">
        <v>5</v>
      </c>
      <c r="Q72" t="s">
        <v>640</v>
      </c>
      <c r="R72" t="s">
        <v>638</v>
      </c>
      <c r="S72" t="s">
        <v>7819</v>
      </c>
      <c r="T72" t="s">
        <v>7818</v>
      </c>
    </row>
    <row r="73" spans="1:20" x14ac:dyDescent="0.25">
      <c r="A73" t="s">
        <v>147</v>
      </c>
      <c r="B73" t="s">
        <v>148</v>
      </c>
      <c r="C73">
        <v>33.333333333333336</v>
      </c>
      <c r="D73">
        <v>3</v>
      </c>
      <c r="E73" t="s">
        <v>7820</v>
      </c>
      <c r="F73">
        <v>100</v>
      </c>
      <c r="G73">
        <v>0</v>
      </c>
      <c r="H73" t="s">
        <v>636</v>
      </c>
      <c r="I73" t="s">
        <v>7821</v>
      </c>
      <c r="J73" t="s">
        <v>3116</v>
      </c>
      <c r="K73" t="s">
        <v>637</v>
      </c>
      <c r="L73" t="s">
        <v>638</v>
      </c>
      <c r="M73" t="s">
        <v>7822</v>
      </c>
      <c r="N73" t="s">
        <v>637</v>
      </c>
      <c r="O73" t="s">
        <v>639</v>
      </c>
      <c r="P73" t="s">
        <v>5</v>
      </c>
      <c r="Q73" t="s">
        <v>640</v>
      </c>
      <c r="R73" t="s">
        <v>7823</v>
      </c>
      <c r="S73" t="s">
        <v>7824</v>
      </c>
      <c r="T73" t="s">
        <v>7822</v>
      </c>
    </row>
    <row r="74" spans="1:20" x14ac:dyDescent="0.25">
      <c r="A74" t="s">
        <v>147</v>
      </c>
      <c r="B74" t="s">
        <v>148</v>
      </c>
      <c r="C74">
        <v>50</v>
      </c>
      <c r="D74">
        <v>54</v>
      </c>
      <c r="E74" t="s">
        <v>7825</v>
      </c>
      <c r="F74">
        <v>1629</v>
      </c>
      <c r="G74">
        <v>0</v>
      </c>
      <c r="H74" t="s">
        <v>636</v>
      </c>
      <c r="I74" t="s">
        <v>7826</v>
      </c>
      <c r="J74" t="s">
        <v>2020</v>
      </c>
      <c r="K74" t="s">
        <v>637</v>
      </c>
      <c r="L74" t="s">
        <v>638</v>
      </c>
      <c r="M74" t="s">
        <v>7827</v>
      </c>
      <c r="N74" t="s">
        <v>637</v>
      </c>
      <c r="O74" t="s">
        <v>639</v>
      </c>
      <c r="P74" t="s">
        <v>5</v>
      </c>
      <c r="Q74" t="s">
        <v>640</v>
      </c>
      <c r="R74" t="s">
        <v>638</v>
      </c>
      <c r="S74" t="s">
        <v>7828</v>
      </c>
      <c r="T74" t="s">
        <v>7827</v>
      </c>
    </row>
    <row r="75" spans="1:20" x14ac:dyDescent="0.25">
      <c r="A75" t="s">
        <v>147</v>
      </c>
      <c r="B75" t="s">
        <v>148</v>
      </c>
      <c r="C75">
        <v>33.333333333333336</v>
      </c>
      <c r="D75">
        <v>3</v>
      </c>
      <c r="E75" t="s">
        <v>7829</v>
      </c>
      <c r="F75">
        <v>100</v>
      </c>
      <c r="G75">
        <v>0</v>
      </c>
      <c r="H75" t="s">
        <v>636</v>
      </c>
      <c r="I75" t="s">
        <v>7830</v>
      </c>
      <c r="J75" t="s">
        <v>653</v>
      </c>
      <c r="K75" t="s">
        <v>637</v>
      </c>
      <c r="L75" t="s">
        <v>638</v>
      </c>
      <c r="M75" t="s">
        <v>7831</v>
      </c>
      <c r="N75" t="s">
        <v>637</v>
      </c>
      <c r="O75" t="s">
        <v>654</v>
      </c>
      <c r="P75" t="s">
        <v>5</v>
      </c>
      <c r="Q75" t="s">
        <v>640</v>
      </c>
      <c r="R75" t="s">
        <v>7832</v>
      </c>
      <c r="S75" t="s">
        <v>7833</v>
      </c>
      <c r="T75" t="s">
        <v>7831</v>
      </c>
    </row>
    <row r="76" spans="1:20" x14ac:dyDescent="0.25">
      <c r="A76" t="s">
        <v>18</v>
      </c>
      <c r="B76" t="s">
        <v>19</v>
      </c>
      <c r="C76">
        <v>66.666666666666671</v>
      </c>
      <c r="D76">
        <v>3</v>
      </c>
      <c r="E76" t="s">
        <v>7834</v>
      </c>
      <c r="F76">
        <v>100</v>
      </c>
      <c r="G76">
        <v>0</v>
      </c>
      <c r="H76" t="s">
        <v>636</v>
      </c>
      <c r="I76" t="s">
        <v>7835</v>
      </c>
      <c r="J76" t="s">
        <v>648</v>
      </c>
      <c r="K76" t="s">
        <v>637</v>
      </c>
      <c r="L76" t="s">
        <v>638</v>
      </c>
      <c r="M76" t="s">
        <v>7831</v>
      </c>
      <c r="N76" t="s">
        <v>637</v>
      </c>
      <c r="O76" t="s">
        <v>639</v>
      </c>
      <c r="P76" t="s">
        <v>5</v>
      </c>
      <c r="Q76" t="s">
        <v>640</v>
      </c>
      <c r="R76" t="s">
        <v>638</v>
      </c>
      <c r="S76" t="s">
        <v>7836</v>
      </c>
      <c r="T76" t="s">
        <v>7831</v>
      </c>
    </row>
    <row r="77" spans="1:20" x14ac:dyDescent="0.25">
      <c r="A77" t="s">
        <v>147</v>
      </c>
      <c r="B77" t="s">
        <v>148</v>
      </c>
      <c r="C77">
        <v>33.333333333333336</v>
      </c>
      <c r="D77">
        <v>3</v>
      </c>
      <c r="E77" t="s">
        <v>7837</v>
      </c>
      <c r="F77">
        <v>100</v>
      </c>
      <c r="G77">
        <v>0</v>
      </c>
      <c r="H77" t="s">
        <v>636</v>
      </c>
      <c r="I77" t="s">
        <v>7838</v>
      </c>
      <c r="J77" t="s">
        <v>648</v>
      </c>
      <c r="K77" t="s">
        <v>637</v>
      </c>
      <c r="L77" t="s">
        <v>638</v>
      </c>
      <c r="M77" t="s">
        <v>7839</v>
      </c>
      <c r="N77" t="s">
        <v>637</v>
      </c>
      <c r="O77" t="s">
        <v>643</v>
      </c>
      <c r="P77" t="s">
        <v>5</v>
      </c>
      <c r="Q77" t="s">
        <v>644</v>
      </c>
      <c r="R77" t="s">
        <v>638</v>
      </c>
      <c r="S77" t="s">
        <v>7840</v>
      </c>
      <c r="T77" t="s">
        <v>7831</v>
      </c>
    </row>
    <row r="78" spans="1:20" x14ac:dyDescent="0.25">
      <c r="A78" t="s">
        <v>147</v>
      </c>
      <c r="B78" t="s">
        <v>148</v>
      </c>
      <c r="C78">
        <v>33.333333333333336</v>
      </c>
      <c r="D78">
        <v>6</v>
      </c>
      <c r="E78" t="s">
        <v>7841</v>
      </c>
      <c r="F78">
        <v>200</v>
      </c>
      <c r="G78">
        <v>0</v>
      </c>
      <c r="H78" t="s">
        <v>636</v>
      </c>
      <c r="I78" t="s">
        <v>7842</v>
      </c>
      <c r="J78" t="s">
        <v>2080</v>
      </c>
      <c r="K78" t="s">
        <v>637</v>
      </c>
      <c r="L78" t="s">
        <v>638</v>
      </c>
      <c r="M78" t="s">
        <v>7843</v>
      </c>
      <c r="N78" t="s">
        <v>637</v>
      </c>
      <c r="O78" t="s">
        <v>639</v>
      </c>
      <c r="P78" t="s">
        <v>5</v>
      </c>
      <c r="Q78" t="s">
        <v>640</v>
      </c>
      <c r="R78" t="s">
        <v>638</v>
      </c>
      <c r="S78" t="s">
        <v>7844</v>
      </c>
      <c r="T78" t="s">
        <v>7843</v>
      </c>
    </row>
    <row r="79" spans="1:20" x14ac:dyDescent="0.25">
      <c r="A79" t="s">
        <v>147</v>
      </c>
      <c r="B79" t="s">
        <v>148</v>
      </c>
      <c r="C79">
        <v>50</v>
      </c>
      <c r="D79">
        <v>6</v>
      </c>
      <c r="E79" t="s">
        <v>7845</v>
      </c>
      <c r="F79">
        <v>200</v>
      </c>
      <c r="G79">
        <v>0</v>
      </c>
      <c r="H79" t="s">
        <v>636</v>
      </c>
      <c r="I79" t="s">
        <v>7846</v>
      </c>
      <c r="J79" t="s">
        <v>700</v>
      </c>
      <c r="K79" t="s">
        <v>637</v>
      </c>
      <c r="L79" t="s">
        <v>638</v>
      </c>
      <c r="M79" t="s">
        <v>7847</v>
      </c>
      <c r="N79" t="s">
        <v>637</v>
      </c>
      <c r="O79" t="s">
        <v>639</v>
      </c>
      <c r="P79" t="s">
        <v>5</v>
      </c>
      <c r="Q79" t="s">
        <v>640</v>
      </c>
      <c r="R79" t="s">
        <v>638</v>
      </c>
      <c r="S79" t="s">
        <v>7848</v>
      </c>
      <c r="T79" t="s">
        <v>7847</v>
      </c>
    </row>
    <row r="80" spans="1:20" x14ac:dyDescent="0.25">
      <c r="A80" t="s">
        <v>147</v>
      </c>
      <c r="B80" t="s">
        <v>148</v>
      </c>
      <c r="C80">
        <v>33.333333333333336</v>
      </c>
      <c r="D80">
        <v>3</v>
      </c>
      <c r="E80" t="s">
        <v>7849</v>
      </c>
      <c r="F80">
        <v>100</v>
      </c>
      <c r="G80">
        <v>0</v>
      </c>
      <c r="H80" t="s">
        <v>636</v>
      </c>
      <c r="I80" t="s">
        <v>7850</v>
      </c>
      <c r="J80" t="s">
        <v>676</v>
      </c>
      <c r="K80" t="s">
        <v>637</v>
      </c>
      <c r="L80" t="s">
        <v>638</v>
      </c>
      <c r="M80" t="s">
        <v>7847</v>
      </c>
      <c r="N80" t="s">
        <v>637</v>
      </c>
      <c r="O80" t="s">
        <v>643</v>
      </c>
      <c r="P80" t="s">
        <v>5</v>
      </c>
      <c r="Q80" t="s">
        <v>644</v>
      </c>
      <c r="R80" t="s">
        <v>638</v>
      </c>
      <c r="S80" t="s">
        <v>7851</v>
      </c>
      <c r="T80" t="s">
        <v>7852</v>
      </c>
    </row>
    <row r="81" spans="1:20" x14ac:dyDescent="0.25">
      <c r="A81" t="s">
        <v>147</v>
      </c>
      <c r="B81" t="s">
        <v>148</v>
      </c>
      <c r="C81">
        <v>33.333333333333336</v>
      </c>
      <c r="D81">
        <v>3</v>
      </c>
      <c r="E81" t="s">
        <v>7853</v>
      </c>
      <c r="F81">
        <v>100</v>
      </c>
      <c r="G81">
        <v>0</v>
      </c>
      <c r="H81" t="s">
        <v>636</v>
      </c>
      <c r="I81" t="s">
        <v>7854</v>
      </c>
      <c r="J81" t="s">
        <v>2136</v>
      </c>
      <c r="K81" t="s">
        <v>637</v>
      </c>
      <c r="L81" t="s">
        <v>638</v>
      </c>
      <c r="M81" t="s">
        <v>7855</v>
      </c>
      <c r="N81" t="s">
        <v>637</v>
      </c>
      <c r="O81" t="s">
        <v>643</v>
      </c>
      <c r="P81" t="s">
        <v>5</v>
      </c>
      <c r="Q81" t="s">
        <v>644</v>
      </c>
      <c r="R81" t="s">
        <v>638</v>
      </c>
      <c r="S81" t="s">
        <v>7856</v>
      </c>
      <c r="T81" t="s">
        <v>7855</v>
      </c>
    </row>
    <row r="82" spans="1:20" x14ac:dyDescent="0.25">
      <c r="A82" t="s">
        <v>147</v>
      </c>
      <c r="B82" t="s">
        <v>148</v>
      </c>
      <c r="C82">
        <v>33.333333333333336</v>
      </c>
      <c r="D82">
        <v>3</v>
      </c>
      <c r="E82" t="s">
        <v>7857</v>
      </c>
      <c r="F82">
        <v>100</v>
      </c>
      <c r="G82">
        <v>0</v>
      </c>
      <c r="H82" t="s">
        <v>636</v>
      </c>
      <c r="I82" t="s">
        <v>7858</v>
      </c>
      <c r="J82" t="s">
        <v>648</v>
      </c>
      <c r="K82" t="s">
        <v>637</v>
      </c>
      <c r="L82" t="s">
        <v>638</v>
      </c>
      <c r="M82" t="s">
        <v>7855</v>
      </c>
      <c r="N82" t="s">
        <v>637</v>
      </c>
      <c r="O82" t="s">
        <v>639</v>
      </c>
      <c r="P82" t="s">
        <v>5</v>
      </c>
      <c r="Q82" t="s">
        <v>640</v>
      </c>
      <c r="R82" t="s">
        <v>638</v>
      </c>
      <c r="S82" t="s">
        <v>7859</v>
      </c>
      <c r="T82" t="s">
        <v>7855</v>
      </c>
    </row>
    <row r="83" spans="1:20" x14ac:dyDescent="0.25">
      <c r="A83" t="s">
        <v>18</v>
      </c>
      <c r="B83" t="s">
        <v>19</v>
      </c>
      <c r="C83">
        <v>66.666666666666671</v>
      </c>
      <c r="D83">
        <v>3</v>
      </c>
      <c r="E83" t="s">
        <v>7860</v>
      </c>
      <c r="F83">
        <v>100</v>
      </c>
      <c r="G83">
        <v>0</v>
      </c>
      <c r="H83" t="s">
        <v>636</v>
      </c>
      <c r="I83" t="s">
        <v>7861</v>
      </c>
      <c r="J83" t="s">
        <v>2051</v>
      </c>
      <c r="K83" t="s">
        <v>637</v>
      </c>
      <c r="L83" t="s">
        <v>638</v>
      </c>
      <c r="M83" t="s">
        <v>7855</v>
      </c>
      <c r="N83" t="s">
        <v>637</v>
      </c>
      <c r="O83" t="s">
        <v>639</v>
      </c>
      <c r="P83" t="s">
        <v>5</v>
      </c>
      <c r="Q83" t="s">
        <v>640</v>
      </c>
      <c r="R83" t="s">
        <v>638</v>
      </c>
      <c r="S83" t="s">
        <v>7862</v>
      </c>
      <c r="T83" t="s">
        <v>7855</v>
      </c>
    </row>
    <row r="84" spans="1:20" x14ac:dyDescent="0.25">
      <c r="A84" t="s">
        <v>147</v>
      </c>
      <c r="B84" t="s">
        <v>148</v>
      </c>
      <c r="C84">
        <v>33.333333333333336</v>
      </c>
      <c r="D84">
        <v>6</v>
      </c>
      <c r="E84" t="s">
        <v>7863</v>
      </c>
      <c r="F84">
        <v>200</v>
      </c>
      <c r="G84">
        <v>0</v>
      </c>
      <c r="H84" t="s">
        <v>636</v>
      </c>
      <c r="I84" t="s">
        <v>7864</v>
      </c>
      <c r="J84" t="s">
        <v>666</v>
      </c>
      <c r="K84" t="s">
        <v>637</v>
      </c>
      <c r="L84" t="s">
        <v>638</v>
      </c>
      <c r="M84" t="s">
        <v>7865</v>
      </c>
      <c r="N84" t="s">
        <v>637</v>
      </c>
      <c r="O84" t="s">
        <v>639</v>
      </c>
      <c r="P84" t="s">
        <v>5</v>
      </c>
      <c r="Q84" t="s">
        <v>640</v>
      </c>
      <c r="R84" t="s">
        <v>7866</v>
      </c>
      <c r="S84" t="s">
        <v>7867</v>
      </c>
      <c r="T84" t="s">
        <v>7865</v>
      </c>
    </row>
    <row r="85" spans="1:20" x14ac:dyDescent="0.25">
      <c r="A85" t="s">
        <v>147</v>
      </c>
      <c r="B85" t="s">
        <v>148</v>
      </c>
      <c r="C85">
        <v>33.333333333333336</v>
      </c>
      <c r="D85">
        <v>3</v>
      </c>
      <c r="E85" t="s">
        <v>7868</v>
      </c>
      <c r="F85">
        <v>100</v>
      </c>
      <c r="G85">
        <v>0</v>
      </c>
      <c r="H85" t="s">
        <v>636</v>
      </c>
      <c r="I85" t="s">
        <v>7869</v>
      </c>
      <c r="J85" t="s">
        <v>2178</v>
      </c>
      <c r="K85" t="s">
        <v>637</v>
      </c>
      <c r="L85" t="s">
        <v>638</v>
      </c>
      <c r="M85" t="s">
        <v>7865</v>
      </c>
      <c r="N85" t="s">
        <v>637</v>
      </c>
      <c r="O85" t="s">
        <v>639</v>
      </c>
      <c r="P85" t="s">
        <v>5</v>
      </c>
      <c r="Q85" t="s">
        <v>640</v>
      </c>
      <c r="R85" t="s">
        <v>638</v>
      </c>
      <c r="S85" t="s">
        <v>7870</v>
      </c>
      <c r="T85" t="s">
        <v>7865</v>
      </c>
    </row>
    <row r="86" spans="1:20" x14ac:dyDescent="0.25">
      <c r="A86" t="s">
        <v>147</v>
      </c>
      <c r="B86" t="s">
        <v>148</v>
      </c>
      <c r="C86">
        <v>50</v>
      </c>
      <c r="D86">
        <v>6</v>
      </c>
      <c r="E86" t="s">
        <v>7871</v>
      </c>
      <c r="F86">
        <v>208</v>
      </c>
      <c r="G86">
        <v>8</v>
      </c>
      <c r="H86" t="s">
        <v>636</v>
      </c>
      <c r="I86" t="s">
        <v>7872</v>
      </c>
      <c r="J86" t="s">
        <v>2091</v>
      </c>
      <c r="K86" t="s">
        <v>637</v>
      </c>
      <c r="L86" t="s">
        <v>638</v>
      </c>
      <c r="M86" t="s">
        <v>7873</v>
      </c>
      <c r="N86" t="s">
        <v>637</v>
      </c>
      <c r="O86" t="s">
        <v>639</v>
      </c>
      <c r="P86" t="s">
        <v>5</v>
      </c>
      <c r="Q86" t="s">
        <v>640</v>
      </c>
      <c r="R86" t="s">
        <v>638</v>
      </c>
      <c r="S86" t="s">
        <v>7874</v>
      </c>
      <c r="T86" t="s">
        <v>7873</v>
      </c>
    </row>
    <row r="87" spans="1:20" x14ac:dyDescent="0.25">
      <c r="A87" t="s">
        <v>22</v>
      </c>
      <c r="B87" t="s">
        <v>27</v>
      </c>
      <c r="C87">
        <v>120</v>
      </c>
      <c r="D87">
        <v>2</v>
      </c>
      <c r="E87" t="s">
        <v>7875</v>
      </c>
      <c r="F87">
        <v>240</v>
      </c>
      <c r="G87">
        <v>0</v>
      </c>
      <c r="H87" t="s">
        <v>636</v>
      </c>
      <c r="I87" t="s">
        <v>7876</v>
      </c>
      <c r="J87" t="s">
        <v>2330</v>
      </c>
      <c r="K87" t="s">
        <v>637</v>
      </c>
      <c r="L87" t="s">
        <v>638</v>
      </c>
      <c r="M87" t="s">
        <v>7877</v>
      </c>
      <c r="N87" t="s">
        <v>637</v>
      </c>
      <c r="O87" t="s">
        <v>643</v>
      </c>
      <c r="P87" t="s">
        <v>5</v>
      </c>
      <c r="Q87" t="s">
        <v>644</v>
      </c>
      <c r="R87" t="s">
        <v>638</v>
      </c>
      <c r="S87" t="s">
        <v>7878</v>
      </c>
      <c r="T87" t="s">
        <v>7879</v>
      </c>
    </row>
    <row r="88" spans="1:20" x14ac:dyDescent="0.25">
      <c r="A88" t="s">
        <v>18</v>
      </c>
      <c r="B88" t="s">
        <v>19</v>
      </c>
      <c r="C88">
        <v>66.666666666666671</v>
      </c>
      <c r="D88">
        <v>6</v>
      </c>
      <c r="E88" t="s">
        <v>7880</v>
      </c>
      <c r="F88">
        <v>200</v>
      </c>
      <c r="G88">
        <v>0</v>
      </c>
      <c r="H88" t="s">
        <v>636</v>
      </c>
      <c r="I88" t="s">
        <v>7881</v>
      </c>
      <c r="J88" t="s">
        <v>2020</v>
      </c>
      <c r="K88" t="s">
        <v>637</v>
      </c>
      <c r="L88" t="s">
        <v>638</v>
      </c>
      <c r="M88" t="s">
        <v>7882</v>
      </c>
      <c r="N88" t="s">
        <v>637</v>
      </c>
      <c r="O88" t="s">
        <v>639</v>
      </c>
      <c r="P88" t="s">
        <v>5</v>
      </c>
      <c r="Q88" t="s">
        <v>640</v>
      </c>
      <c r="R88" t="s">
        <v>638</v>
      </c>
      <c r="S88" t="s">
        <v>7883</v>
      </c>
      <c r="T88" t="s">
        <v>7882</v>
      </c>
    </row>
    <row r="89" spans="1:20" x14ac:dyDescent="0.25">
      <c r="A89" t="s">
        <v>147</v>
      </c>
      <c r="B89" t="s">
        <v>148</v>
      </c>
      <c r="C89">
        <v>50</v>
      </c>
      <c r="D89">
        <v>6</v>
      </c>
      <c r="E89" t="s">
        <v>7884</v>
      </c>
      <c r="F89">
        <v>200</v>
      </c>
      <c r="G89">
        <v>0</v>
      </c>
      <c r="H89" t="s">
        <v>636</v>
      </c>
      <c r="I89" t="s">
        <v>7885</v>
      </c>
      <c r="J89" t="s">
        <v>684</v>
      </c>
      <c r="K89" t="s">
        <v>637</v>
      </c>
      <c r="L89" t="s">
        <v>638</v>
      </c>
      <c r="M89" t="s">
        <v>7886</v>
      </c>
      <c r="N89" t="s">
        <v>637</v>
      </c>
      <c r="O89" t="s">
        <v>639</v>
      </c>
      <c r="P89" t="s">
        <v>5</v>
      </c>
      <c r="Q89" t="s">
        <v>640</v>
      </c>
      <c r="R89" t="s">
        <v>638</v>
      </c>
      <c r="S89" t="s">
        <v>7887</v>
      </c>
      <c r="T89" t="s">
        <v>7888</v>
      </c>
    </row>
    <row r="90" spans="1:20" x14ac:dyDescent="0.25">
      <c r="A90" t="s">
        <v>147</v>
      </c>
      <c r="B90" t="s">
        <v>148</v>
      </c>
      <c r="C90">
        <v>50</v>
      </c>
      <c r="D90">
        <v>6</v>
      </c>
      <c r="E90" t="s">
        <v>7889</v>
      </c>
      <c r="F90">
        <v>200</v>
      </c>
      <c r="G90">
        <v>0</v>
      </c>
      <c r="H90" t="s">
        <v>636</v>
      </c>
      <c r="I90" t="s">
        <v>7890</v>
      </c>
      <c r="J90" t="s">
        <v>658</v>
      </c>
      <c r="K90" t="s">
        <v>637</v>
      </c>
      <c r="L90" t="s">
        <v>638</v>
      </c>
      <c r="M90" t="s">
        <v>7891</v>
      </c>
      <c r="N90" t="s">
        <v>637</v>
      </c>
      <c r="O90" t="s">
        <v>639</v>
      </c>
      <c r="P90" t="s">
        <v>5</v>
      </c>
      <c r="Q90" t="s">
        <v>640</v>
      </c>
      <c r="R90" t="s">
        <v>638</v>
      </c>
      <c r="S90" t="s">
        <v>7892</v>
      </c>
      <c r="T90" t="s">
        <v>7886</v>
      </c>
    </row>
    <row r="91" spans="1:20" x14ac:dyDescent="0.25">
      <c r="A91" t="s">
        <v>239</v>
      </c>
      <c r="B91" t="s">
        <v>245</v>
      </c>
      <c r="C91">
        <v>159</v>
      </c>
      <c r="D91">
        <v>1</v>
      </c>
      <c r="E91" t="s">
        <v>7893</v>
      </c>
      <c r="F91">
        <v>165</v>
      </c>
      <c r="G91">
        <v>36</v>
      </c>
      <c r="H91" t="s">
        <v>636</v>
      </c>
      <c r="I91" t="s">
        <v>7894</v>
      </c>
      <c r="J91" t="s">
        <v>675</v>
      </c>
      <c r="K91" t="s">
        <v>637</v>
      </c>
      <c r="L91" t="s">
        <v>638</v>
      </c>
      <c r="M91" t="s">
        <v>7895</v>
      </c>
      <c r="N91" t="s">
        <v>637</v>
      </c>
      <c r="O91" t="s">
        <v>639</v>
      </c>
      <c r="P91" t="s">
        <v>5</v>
      </c>
      <c r="Q91" t="s">
        <v>640</v>
      </c>
      <c r="R91" t="s">
        <v>638</v>
      </c>
      <c r="S91" t="s">
        <v>7896</v>
      </c>
      <c r="T91" t="s">
        <v>7895</v>
      </c>
    </row>
    <row r="92" spans="1:20" x14ac:dyDescent="0.25">
      <c r="A92" t="s">
        <v>147</v>
      </c>
      <c r="B92" t="s">
        <v>148</v>
      </c>
      <c r="C92">
        <v>50</v>
      </c>
      <c r="D92">
        <v>6</v>
      </c>
      <c r="E92" t="s">
        <v>7897</v>
      </c>
      <c r="F92">
        <v>200</v>
      </c>
      <c r="G92">
        <v>0</v>
      </c>
      <c r="H92" t="s">
        <v>636</v>
      </c>
      <c r="I92" t="s">
        <v>7898</v>
      </c>
      <c r="J92" t="s">
        <v>2441</v>
      </c>
      <c r="K92" t="s">
        <v>637</v>
      </c>
      <c r="L92" t="s">
        <v>638</v>
      </c>
      <c r="M92" t="s">
        <v>7899</v>
      </c>
      <c r="N92" t="s">
        <v>637</v>
      </c>
      <c r="O92" t="s">
        <v>639</v>
      </c>
      <c r="P92" t="s">
        <v>5</v>
      </c>
      <c r="Q92" t="s">
        <v>640</v>
      </c>
      <c r="R92" t="s">
        <v>638</v>
      </c>
      <c r="S92" t="s">
        <v>7900</v>
      </c>
      <c r="T92" t="s">
        <v>7895</v>
      </c>
    </row>
    <row r="93" spans="1:20" x14ac:dyDescent="0.25">
      <c r="A93" t="s">
        <v>18</v>
      </c>
      <c r="B93" t="s">
        <v>19</v>
      </c>
      <c r="C93">
        <v>66.666666666666671</v>
      </c>
      <c r="D93">
        <v>3</v>
      </c>
      <c r="E93" t="s">
        <v>7901</v>
      </c>
      <c r="F93">
        <v>100</v>
      </c>
      <c r="G93">
        <v>0</v>
      </c>
      <c r="H93" t="s">
        <v>636</v>
      </c>
      <c r="I93" t="s">
        <v>3633</v>
      </c>
      <c r="J93" t="s">
        <v>682</v>
      </c>
      <c r="K93" t="s">
        <v>637</v>
      </c>
      <c r="L93" t="s">
        <v>638</v>
      </c>
      <c r="M93" t="s">
        <v>7899</v>
      </c>
      <c r="N93" t="s">
        <v>637</v>
      </c>
      <c r="O93" t="s">
        <v>639</v>
      </c>
      <c r="P93" t="s">
        <v>5</v>
      </c>
      <c r="Q93" t="s">
        <v>640</v>
      </c>
      <c r="R93" t="s">
        <v>638</v>
      </c>
      <c r="S93" t="s">
        <v>7902</v>
      </c>
      <c r="T93" t="s">
        <v>7899</v>
      </c>
    </row>
    <row r="94" spans="1:20" x14ac:dyDescent="0.25">
      <c r="A94" t="s">
        <v>18</v>
      </c>
      <c r="B94" t="s">
        <v>19</v>
      </c>
      <c r="C94">
        <v>33</v>
      </c>
      <c r="D94">
        <v>50</v>
      </c>
      <c r="E94" t="s">
        <v>7903</v>
      </c>
      <c r="F94">
        <v>1650</v>
      </c>
      <c r="G94">
        <v>0</v>
      </c>
      <c r="H94" t="s">
        <v>636</v>
      </c>
      <c r="I94" t="s">
        <v>7826</v>
      </c>
      <c r="J94" t="s">
        <v>2020</v>
      </c>
      <c r="K94" t="s">
        <v>637</v>
      </c>
      <c r="L94" t="s">
        <v>638</v>
      </c>
      <c r="M94" t="s">
        <v>7904</v>
      </c>
      <c r="N94" t="s">
        <v>637</v>
      </c>
      <c r="O94" t="s">
        <v>639</v>
      </c>
      <c r="P94" t="s">
        <v>5</v>
      </c>
      <c r="Q94" t="s">
        <v>640</v>
      </c>
      <c r="R94" t="s">
        <v>638</v>
      </c>
      <c r="S94" t="s">
        <v>7905</v>
      </c>
      <c r="T94" t="s">
        <v>7899</v>
      </c>
    </row>
    <row r="95" spans="1:20" x14ac:dyDescent="0.25">
      <c r="A95" t="s">
        <v>147</v>
      </c>
      <c r="B95" t="s">
        <v>148</v>
      </c>
      <c r="C95">
        <v>50</v>
      </c>
      <c r="D95">
        <v>6</v>
      </c>
      <c r="E95" t="s">
        <v>7906</v>
      </c>
      <c r="F95">
        <v>200</v>
      </c>
      <c r="G95">
        <v>0</v>
      </c>
      <c r="H95" t="s">
        <v>636</v>
      </c>
      <c r="I95" t="s">
        <v>7907</v>
      </c>
      <c r="J95" t="s">
        <v>657</v>
      </c>
      <c r="K95" t="s">
        <v>637</v>
      </c>
      <c r="L95" t="s">
        <v>638</v>
      </c>
      <c r="M95" t="s">
        <v>7908</v>
      </c>
      <c r="N95" t="s">
        <v>637</v>
      </c>
      <c r="O95" t="s">
        <v>639</v>
      </c>
      <c r="P95" t="s">
        <v>5</v>
      </c>
      <c r="Q95" t="s">
        <v>640</v>
      </c>
      <c r="R95" t="s">
        <v>638</v>
      </c>
      <c r="S95" t="s">
        <v>7909</v>
      </c>
      <c r="T95" t="s">
        <v>7908</v>
      </c>
    </row>
    <row r="96" spans="1:20" x14ac:dyDescent="0.25">
      <c r="A96" t="s">
        <v>18</v>
      </c>
      <c r="B96" t="s">
        <v>19</v>
      </c>
      <c r="C96">
        <v>66.666666666666671</v>
      </c>
      <c r="D96">
        <v>3</v>
      </c>
      <c r="E96" t="s">
        <v>7910</v>
      </c>
      <c r="F96">
        <v>100</v>
      </c>
      <c r="G96">
        <v>0</v>
      </c>
      <c r="H96" t="s">
        <v>636</v>
      </c>
      <c r="I96" t="s">
        <v>7911</v>
      </c>
      <c r="J96" t="s">
        <v>3188</v>
      </c>
      <c r="K96" t="s">
        <v>637</v>
      </c>
      <c r="L96" t="s">
        <v>638</v>
      </c>
      <c r="M96" t="s">
        <v>7912</v>
      </c>
      <c r="N96" t="s">
        <v>637</v>
      </c>
      <c r="O96" t="s">
        <v>639</v>
      </c>
      <c r="P96" t="s">
        <v>5</v>
      </c>
      <c r="Q96" t="s">
        <v>640</v>
      </c>
      <c r="R96" t="s">
        <v>638</v>
      </c>
      <c r="S96" t="s">
        <v>7913</v>
      </c>
      <c r="T96" t="s">
        <v>7912</v>
      </c>
    </row>
    <row r="97" spans="1:20" x14ac:dyDescent="0.25">
      <c r="A97" t="s">
        <v>147</v>
      </c>
      <c r="B97" t="s">
        <v>148</v>
      </c>
      <c r="C97">
        <v>33.333333333333336</v>
      </c>
      <c r="D97">
        <v>3</v>
      </c>
      <c r="E97" t="s">
        <v>7914</v>
      </c>
      <c r="F97">
        <v>100</v>
      </c>
      <c r="G97">
        <v>0</v>
      </c>
      <c r="H97" t="s">
        <v>636</v>
      </c>
      <c r="I97" t="s">
        <v>7915</v>
      </c>
      <c r="J97" t="s">
        <v>687</v>
      </c>
      <c r="K97" t="s">
        <v>637</v>
      </c>
      <c r="L97" t="s">
        <v>638</v>
      </c>
      <c r="M97" t="s">
        <v>7912</v>
      </c>
      <c r="N97" t="s">
        <v>637</v>
      </c>
      <c r="O97" t="s">
        <v>643</v>
      </c>
      <c r="P97" t="s">
        <v>5</v>
      </c>
      <c r="Q97" t="s">
        <v>644</v>
      </c>
      <c r="R97" t="s">
        <v>7916</v>
      </c>
      <c r="S97" t="s">
        <v>7917</v>
      </c>
      <c r="T97" t="s">
        <v>7912</v>
      </c>
    </row>
    <row r="98" spans="1:20" x14ac:dyDescent="0.25">
      <c r="A98" t="s">
        <v>22</v>
      </c>
      <c r="B98" t="s">
        <v>27</v>
      </c>
      <c r="C98">
        <v>66.333333333333329</v>
      </c>
      <c r="D98">
        <v>3</v>
      </c>
      <c r="E98" t="s">
        <v>7918</v>
      </c>
      <c r="F98">
        <v>250</v>
      </c>
      <c r="G98">
        <v>0</v>
      </c>
      <c r="H98" t="s">
        <v>655</v>
      </c>
      <c r="I98" t="s">
        <v>7919</v>
      </c>
      <c r="J98" t="s">
        <v>2112</v>
      </c>
      <c r="K98" t="s">
        <v>637</v>
      </c>
      <c r="L98" t="s">
        <v>638</v>
      </c>
      <c r="M98" t="s">
        <v>7920</v>
      </c>
      <c r="N98" t="s">
        <v>637</v>
      </c>
      <c r="O98" t="s">
        <v>643</v>
      </c>
      <c r="P98" t="s">
        <v>5</v>
      </c>
      <c r="Q98" t="s">
        <v>644</v>
      </c>
      <c r="R98" t="s">
        <v>638</v>
      </c>
      <c r="S98" t="s">
        <v>7921</v>
      </c>
      <c r="T98" t="s">
        <v>7920</v>
      </c>
    </row>
    <row r="99" spans="1:20" x14ac:dyDescent="0.25">
      <c r="A99" t="s">
        <v>18</v>
      </c>
      <c r="B99" t="s">
        <v>19</v>
      </c>
      <c r="C99">
        <v>66.666666666666671</v>
      </c>
      <c r="D99">
        <v>3</v>
      </c>
      <c r="E99" t="s">
        <v>7922</v>
      </c>
      <c r="F99">
        <v>100</v>
      </c>
      <c r="G99">
        <v>0</v>
      </c>
      <c r="H99" t="s">
        <v>636</v>
      </c>
      <c r="I99" t="s">
        <v>7923</v>
      </c>
      <c r="J99" t="s">
        <v>678</v>
      </c>
      <c r="K99" t="s">
        <v>637</v>
      </c>
      <c r="L99" t="s">
        <v>638</v>
      </c>
      <c r="M99" t="s">
        <v>7924</v>
      </c>
      <c r="N99" t="s">
        <v>637</v>
      </c>
      <c r="O99" t="s">
        <v>639</v>
      </c>
      <c r="P99" t="s">
        <v>5</v>
      </c>
      <c r="Q99" t="s">
        <v>640</v>
      </c>
      <c r="R99" t="s">
        <v>638</v>
      </c>
      <c r="S99" t="s">
        <v>7925</v>
      </c>
      <c r="T99" t="s">
        <v>7924</v>
      </c>
    </row>
    <row r="100" spans="1:20" x14ac:dyDescent="0.25">
      <c r="A100" t="s">
        <v>147</v>
      </c>
      <c r="B100" t="s">
        <v>148</v>
      </c>
      <c r="C100">
        <v>50</v>
      </c>
      <c r="D100">
        <v>6</v>
      </c>
      <c r="E100" t="s">
        <v>7926</v>
      </c>
      <c r="F100">
        <v>200</v>
      </c>
      <c r="G100">
        <v>0</v>
      </c>
      <c r="H100" t="s">
        <v>636</v>
      </c>
      <c r="I100" t="s">
        <v>7927</v>
      </c>
      <c r="J100" t="s">
        <v>653</v>
      </c>
      <c r="K100" t="s">
        <v>637</v>
      </c>
      <c r="L100" t="s">
        <v>638</v>
      </c>
      <c r="M100" t="s">
        <v>7928</v>
      </c>
      <c r="N100" t="s">
        <v>637</v>
      </c>
      <c r="O100" t="s">
        <v>639</v>
      </c>
      <c r="P100" t="s">
        <v>5</v>
      </c>
      <c r="Q100" t="s">
        <v>640</v>
      </c>
      <c r="R100" t="s">
        <v>638</v>
      </c>
      <c r="S100" t="s">
        <v>7929</v>
      </c>
      <c r="T100" t="s">
        <v>7928</v>
      </c>
    </row>
    <row r="101" spans="1:20" x14ac:dyDescent="0.25">
      <c r="A101" t="s">
        <v>147</v>
      </c>
      <c r="B101" t="s">
        <v>148</v>
      </c>
      <c r="C101">
        <v>33.333333333333336</v>
      </c>
      <c r="D101">
        <v>3</v>
      </c>
      <c r="E101" t="s">
        <v>7930</v>
      </c>
      <c r="F101">
        <v>100</v>
      </c>
      <c r="G101">
        <v>0</v>
      </c>
      <c r="H101" t="s">
        <v>636</v>
      </c>
      <c r="I101" t="s">
        <v>7931</v>
      </c>
      <c r="J101" t="s">
        <v>648</v>
      </c>
      <c r="K101" t="s">
        <v>637</v>
      </c>
      <c r="L101" t="s">
        <v>638</v>
      </c>
      <c r="M101" t="s">
        <v>7932</v>
      </c>
      <c r="N101" t="s">
        <v>637</v>
      </c>
      <c r="O101" t="s">
        <v>643</v>
      </c>
      <c r="P101" t="s">
        <v>5</v>
      </c>
      <c r="Q101" t="s">
        <v>644</v>
      </c>
      <c r="R101" t="s">
        <v>638</v>
      </c>
      <c r="S101" t="s">
        <v>7933</v>
      </c>
      <c r="T101" t="s">
        <v>7932</v>
      </c>
    </row>
    <row r="102" spans="1:20" x14ac:dyDescent="0.25">
      <c r="A102" t="s">
        <v>18</v>
      </c>
      <c r="B102" t="s">
        <v>19</v>
      </c>
      <c r="C102">
        <v>66.666666666666671</v>
      </c>
      <c r="D102">
        <v>3</v>
      </c>
      <c r="E102" t="s">
        <v>7934</v>
      </c>
      <c r="F102">
        <v>100</v>
      </c>
      <c r="G102">
        <v>0</v>
      </c>
      <c r="H102" t="s">
        <v>636</v>
      </c>
      <c r="I102" t="s">
        <v>7010</v>
      </c>
      <c r="J102" t="s">
        <v>681</v>
      </c>
      <c r="K102" t="s">
        <v>637</v>
      </c>
      <c r="L102" t="s">
        <v>638</v>
      </c>
      <c r="M102" t="s">
        <v>7935</v>
      </c>
      <c r="N102" t="s">
        <v>637</v>
      </c>
      <c r="O102" t="s">
        <v>639</v>
      </c>
      <c r="P102" t="s">
        <v>5</v>
      </c>
      <c r="Q102" t="s">
        <v>640</v>
      </c>
      <c r="R102" t="s">
        <v>638</v>
      </c>
      <c r="S102" t="s">
        <v>7936</v>
      </c>
      <c r="T102" t="s">
        <v>7935</v>
      </c>
    </row>
    <row r="103" spans="1:20" x14ac:dyDescent="0.25">
      <c r="A103" t="s">
        <v>147</v>
      </c>
      <c r="B103" t="s">
        <v>148</v>
      </c>
      <c r="C103">
        <v>33.333333333333336</v>
      </c>
      <c r="D103">
        <v>3</v>
      </c>
      <c r="E103" t="s">
        <v>7937</v>
      </c>
      <c r="F103">
        <v>138</v>
      </c>
      <c r="G103">
        <v>38</v>
      </c>
      <c r="H103" t="s">
        <v>636</v>
      </c>
      <c r="I103" t="s">
        <v>7938</v>
      </c>
      <c r="J103" t="s">
        <v>1852</v>
      </c>
      <c r="K103" t="s">
        <v>637</v>
      </c>
      <c r="L103" t="s">
        <v>638</v>
      </c>
      <c r="M103" t="s">
        <v>7935</v>
      </c>
      <c r="N103" t="s">
        <v>637</v>
      </c>
      <c r="O103" t="s">
        <v>639</v>
      </c>
      <c r="P103" t="s">
        <v>5</v>
      </c>
      <c r="Q103" t="s">
        <v>640</v>
      </c>
      <c r="R103" t="s">
        <v>638</v>
      </c>
      <c r="S103" t="s">
        <v>7939</v>
      </c>
      <c r="T103" t="s">
        <v>7935</v>
      </c>
    </row>
    <row r="104" spans="1:20" x14ac:dyDescent="0.25">
      <c r="A104" t="s">
        <v>147</v>
      </c>
      <c r="B104" t="s">
        <v>148</v>
      </c>
      <c r="C104">
        <v>33.333333333333336</v>
      </c>
      <c r="D104">
        <v>3</v>
      </c>
      <c r="E104" t="s">
        <v>7940</v>
      </c>
      <c r="F104">
        <v>100</v>
      </c>
      <c r="G104">
        <v>0</v>
      </c>
      <c r="H104" t="s">
        <v>636</v>
      </c>
      <c r="I104" t="s">
        <v>7941</v>
      </c>
      <c r="J104" t="s">
        <v>7942</v>
      </c>
      <c r="K104" t="s">
        <v>637</v>
      </c>
      <c r="L104" t="s">
        <v>638</v>
      </c>
      <c r="M104" t="s">
        <v>7935</v>
      </c>
      <c r="N104" t="s">
        <v>637</v>
      </c>
      <c r="O104" t="s">
        <v>639</v>
      </c>
      <c r="P104" t="s">
        <v>5</v>
      </c>
      <c r="Q104" t="s">
        <v>640</v>
      </c>
      <c r="R104" t="s">
        <v>638</v>
      </c>
      <c r="S104" t="s">
        <v>7943</v>
      </c>
      <c r="T104" t="s">
        <v>7935</v>
      </c>
    </row>
    <row r="105" spans="1:20" x14ac:dyDescent="0.25">
      <c r="A105" t="s">
        <v>147</v>
      </c>
      <c r="B105" t="s">
        <v>148</v>
      </c>
      <c r="C105">
        <v>65</v>
      </c>
      <c r="D105">
        <v>1</v>
      </c>
      <c r="E105" t="s">
        <v>7944</v>
      </c>
      <c r="F105">
        <v>35</v>
      </c>
      <c r="G105">
        <v>0</v>
      </c>
      <c r="H105" t="s">
        <v>636</v>
      </c>
      <c r="I105" t="s">
        <v>7945</v>
      </c>
      <c r="J105" t="s">
        <v>657</v>
      </c>
      <c r="K105" t="s">
        <v>637</v>
      </c>
      <c r="L105" t="s">
        <v>638</v>
      </c>
      <c r="M105" t="s">
        <v>7946</v>
      </c>
      <c r="N105" t="s">
        <v>637</v>
      </c>
      <c r="O105" t="s">
        <v>643</v>
      </c>
      <c r="P105" t="s">
        <v>5</v>
      </c>
      <c r="Q105" t="s">
        <v>644</v>
      </c>
      <c r="R105" t="s">
        <v>638</v>
      </c>
      <c r="S105" t="s">
        <v>7947</v>
      </c>
      <c r="T105" t="s">
        <v>7946</v>
      </c>
    </row>
    <row r="106" spans="1:20" x14ac:dyDescent="0.25">
      <c r="A106" t="s">
        <v>147</v>
      </c>
      <c r="B106" t="s">
        <v>148</v>
      </c>
      <c r="C106">
        <v>33.333333333333336</v>
      </c>
      <c r="D106">
        <v>3</v>
      </c>
      <c r="E106" t="s">
        <v>7948</v>
      </c>
      <c r="F106">
        <v>199</v>
      </c>
      <c r="G106">
        <v>0</v>
      </c>
      <c r="H106" t="s">
        <v>636</v>
      </c>
      <c r="I106" t="s">
        <v>7949</v>
      </c>
      <c r="J106" t="s">
        <v>2080</v>
      </c>
      <c r="K106" t="s">
        <v>637</v>
      </c>
      <c r="L106" t="s">
        <v>638</v>
      </c>
      <c r="M106" t="s">
        <v>7946</v>
      </c>
      <c r="N106" t="s">
        <v>637</v>
      </c>
      <c r="O106" t="s">
        <v>643</v>
      </c>
      <c r="P106" t="s">
        <v>5</v>
      </c>
      <c r="Q106" t="s">
        <v>644</v>
      </c>
      <c r="R106" t="s">
        <v>638</v>
      </c>
      <c r="S106" t="s">
        <v>7950</v>
      </c>
      <c r="T106" t="s">
        <v>7946</v>
      </c>
    </row>
    <row r="107" spans="1:20" x14ac:dyDescent="0.25">
      <c r="A107" t="s">
        <v>240</v>
      </c>
      <c r="B107" t="s">
        <v>246</v>
      </c>
      <c r="C107">
        <v>159</v>
      </c>
      <c r="D107">
        <v>1</v>
      </c>
      <c r="E107" t="s">
        <v>7948</v>
      </c>
      <c r="F107">
        <v>199</v>
      </c>
      <c r="G107">
        <v>0</v>
      </c>
      <c r="H107" t="s">
        <v>636</v>
      </c>
      <c r="I107" t="s">
        <v>7949</v>
      </c>
      <c r="J107" t="s">
        <v>2080</v>
      </c>
      <c r="K107" t="s">
        <v>637</v>
      </c>
      <c r="L107" t="s">
        <v>638</v>
      </c>
      <c r="M107" t="s">
        <v>7946</v>
      </c>
      <c r="N107" t="s">
        <v>637</v>
      </c>
      <c r="O107" t="s">
        <v>643</v>
      </c>
      <c r="P107" t="s">
        <v>5</v>
      </c>
      <c r="Q107" t="s">
        <v>644</v>
      </c>
      <c r="R107" t="s">
        <v>638</v>
      </c>
      <c r="S107" t="s">
        <v>7950</v>
      </c>
      <c r="T107" t="s">
        <v>7946</v>
      </c>
    </row>
    <row r="108" spans="1:20" x14ac:dyDescent="0.25">
      <c r="A108" t="s">
        <v>147</v>
      </c>
      <c r="B108" t="s">
        <v>148</v>
      </c>
      <c r="C108">
        <v>33.333333333333336</v>
      </c>
      <c r="D108">
        <v>3</v>
      </c>
      <c r="E108" t="s">
        <v>7951</v>
      </c>
      <c r="F108">
        <v>100</v>
      </c>
      <c r="G108">
        <v>0</v>
      </c>
      <c r="H108" t="s">
        <v>636</v>
      </c>
      <c r="I108" t="s">
        <v>7952</v>
      </c>
      <c r="J108" t="s">
        <v>2070</v>
      </c>
      <c r="K108" t="s">
        <v>637</v>
      </c>
      <c r="L108" t="s">
        <v>638</v>
      </c>
      <c r="M108" t="s">
        <v>7953</v>
      </c>
      <c r="N108" t="s">
        <v>637</v>
      </c>
      <c r="O108" t="s">
        <v>639</v>
      </c>
      <c r="P108" t="s">
        <v>5</v>
      </c>
      <c r="Q108" t="s">
        <v>640</v>
      </c>
      <c r="R108" t="s">
        <v>638</v>
      </c>
      <c r="S108" t="s">
        <v>7954</v>
      </c>
      <c r="T108" t="s">
        <v>7953</v>
      </c>
    </row>
    <row r="109" spans="1:20" x14ac:dyDescent="0.25">
      <c r="A109" t="s">
        <v>147</v>
      </c>
      <c r="B109" t="s">
        <v>148</v>
      </c>
      <c r="C109">
        <v>33.333333333333336</v>
      </c>
      <c r="D109">
        <v>3</v>
      </c>
      <c r="E109" t="s">
        <v>7955</v>
      </c>
      <c r="F109">
        <v>100</v>
      </c>
      <c r="G109">
        <v>0</v>
      </c>
      <c r="H109" t="s">
        <v>636</v>
      </c>
      <c r="I109" t="s">
        <v>7956</v>
      </c>
      <c r="J109" t="s">
        <v>2178</v>
      </c>
      <c r="K109" t="s">
        <v>637</v>
      </c>
      <c r="L109" t="s">
        <v>638</v>
      </c>
      <c r="M109" t="s">
        <v>7953</v>
      </c>
      <c r="N109" t="s">
        <v>637</v>
      </c>
      <c r="O109" t="s">
        <v>639</v>
      </c>
      <c r="P109" t="s">
        <v>5</v>
      </c>
      <c r="Q109" t="s">
        <v>640</v>
      </c>
      <c r="R109" t="s">
        <v>638</v>
      </c>
      <c r="S109" t="s">
        <v>7957</v>
      </c>
      <c r="T109" t="s">
        <v>7953</v>
      </c>
    </row>
    <row r="110" spans="1:20" x14ac:dyDescent="0.25">
      <c r="A110" t="s">
        <v>18</v>
      </c>
      <c r="B110" t="s">
        <v>19</v>
      </c>
      <c r="C110">
        <v>66.666666666666671</v>
      </c>
      <c r="D110">
        <v>3</v>
      </c>
      <c r="E110" t="s">
        <v>7958</v>
      </c>
      <c r="F110">
        <v>200</v>
      </c>
      <c r="G110">
        <v>0</v>
      </c>
      <c r="H110" t="s">
        <v>636</v>
      </c>
      <c r="I110" t="s">
        <v>3123</v>
      </c>
      <c r="J110" t="s">
        <v>2091</v>
      </c>
      <c r="K110" t="s">
        <v>637</v>
      </c>
      <c r="L110" t="s">
        <v>638</v>
      </c>
      <c r="M110" t="s">
        <v>7959</v>
      </c>
      <c r="N110" t="s">
        <v>637</v>
      </c>
      <c r="O110" t="s">
        <v>639</v>
      </c>
      <c r="P110" t="s">
        <v>5</v>
      </c>
      <c r="Q110" t="s">
        <v>640</v>
      </c>
      <c r="R110" t="s">
        <v>7960</v>
      </c>
      <c r="S110" t="s">
        <v>7961</v>
      </c>
      <c r="T110" t="s">
        <v>7959</v>
      </c>
    </row>
    <row r="111" spans="1:20" x14ac:dyDescent="0.25">
      <c r="A111" t="s">
        <v>147</v>
      </c>
      <c r="B111" t="s">
        <v>148</v>
      </c>
      <c r="C111">
        <v>33.333333333333336</v>
      </c>
      <c r="D111">
        <v>3</v>
      </c>
      <c r="E111" t="s">
        <v>7958</v>
      </c>
      <c r="F111">
        <v>200</v>
      </c>
      <c r="G111">
        <v>0</v>
      </c>
      <c r="H111" t="s">
        <v>636</v>
      </c>
      <c r="I111" t="s">
        <v>3123</v>
      </c>
      <c r="J111" t="s">
        <v>2091</v>
      </c>
      <c r="K111" t="s">
        <v>637</v>
      </c>
      <c r="L111" t="s">
        <v>638</v>
      </c>
      <c r="M111" t="s">
        <v>7959</v>
      </c>
      <c r="N111" t="s">
        <v>637</v>
      </c>
      <c r="O111" t="s">
        <v>639</v>
      </c>
      <c r="P111" t="s">
        <v>5</v>
      </c>
      <c r="Q111" t="s">
        <v>640</v>
      </c>
      <c r="R111" t="s">
        <v>7960</v>
      </c>
      <c r="S111" t="s">
        <v>7961</v>
      </c>
      <c r="T111" t="s">
        <v>7959</v>
      </c>
    </row>
    <row r="112" spans="1:20" x14ac:dyDescent="0.25">
      <c r="A112" t="s">
        <v>147</v>
      </c>
      <c r="B112" t="s">
        <v>148</v>
      </c>
      <c r="C112">
        <v>33.333333333333336</v>
      </c>
      <c r="D112">
        <v>3</v>
      </c>
      <c r="E112" t="s">
        <v>7962</v>
      </c>
      <c r="F112">
        <v>100</v>
      </c>
      <c r="G112">
        <v>0</v>
      </c>
      <c r="H112" t="s">
        <v>636</v>
      </c>
      <c r="I112" t="s">
        <v>7963</v>
      </c>
      <c r="J112" t="s">
        <v>686</v>
      </c>
      <c r="K112" t="s">
        <v>637</v>
      </c>
      <c r="L112" t="s">
        <v>638</v>
      </c>
      <c r="M112" t="s">
        <v>7964</v>
      </c>
      <c r="N112" t="s">
        <v>637</v>
      </c>
      <c r="O112" t="s">
        <v>639</v>
      </c>
      <c r="P112" t="s">
        <v>5</v>
      </c>
      <c r="Q112" t="s">
        <v>640</v>
      </c>
      <c r="R112" t="s">
        <v>638</v>
      </c>
      <c r="S112" t="s">
        <v>7965</v>
      </c>
      <c r="T112" t="s">
        <v>7964</v>
      </c>
    </row>
    <row r="113" spans="1:20" x14ac:dyDescent="0.25">
      <c r="A113" t="s">
        <v>147</v>
      </c>
      <c r="B113" t="s">
        <v>148</v>
      </c>
      <c r="C113">
        <v>33.333333333333336</v>
      </c>
      <c r="D113">
        <v>6</v>
      </c>
      <c r="E113" t="s">
        <v>7966</v>
      </c>
      <c r="F113">
        <v>200</v>
      </c>
      <c r="G113">
        <v>0</v>
      </c>
      <c r="H113" t="s">
        <v>636</v>
      </c>
      <c r="I113" t="s">
        <v>7967</v>
      </c>
      <c r="J113" t="s">
        <v>672</v>
      </c>
      <c r="K113" t="s">
        <v>637</v>
      </c>
      <c r="L113" t="s">
        <v>638</v>
      </c>
      <c r="M113" t="s">
        <v>7964</v>
      </c>
      <c r="N113" t="s">
        <v>637</v>
      </c>
      <c r="O113" t="s">
        <v>643</v>
      </c>
      <c r="P113" t="s">
        <v>5</v>
      </c>
      <c r="Q113" t="s">
        <v>644</v>
      </c>
      <c r="R113" t="s">
        <v>7968</v>
      </c>
      <c r="S113" t="s">
        <v>7969</v>
      </c>
      <c r="T113" t="s">
        <v>7964</v>
      </c>
    </row>
    <row r="114" spans="1:20" x14ac:dyDescent="0.25">
      <c r="A114" t="s">
        <v>147</v>
      </c>
      <c r="B114" t="s">
        <v>148</v>
      </c>
      <c r="C114">
        <v>33.333333333333336</v>
      </c>
      <c r="D114">
        <v>3</v>
      </c>
      <c r="E114" t="s">
        <v>7970</v>
      </c>
      <c r="F114">
        <v>100</v>
      </c>
      <c r="G114">
        <v>0</v>
      </c>
      <c r="H114" t="s">
        <v>636</v>
      </c>
      <c r="I114" t="s">
        <v>7971</v>
      </c>
      <c r="J114" t="s">
        <v>648</v>
      </c>
      <c r="K114" t="s">
        <v>637</v>
      </c>
      <c r="L114" t="s">
        <v>638</v>
      </c>
      <c r="M114" t="s">
        <v>7972</v>
      </c>
      <c r="N114" t="s">
        <v>637</v>
      </c>
      <c r="O114" t="s">
        <v>643</v>
      </c>
      <c r="P114" t="s">
        <v>5</v>
      </c>
      <c r="Q114" t="s">
        <v>644</v>
      </c>
      <c r="R114" t="s">
        <v>638</v>
      </c>
      <c r="S114" t="s">
        <v>7973</v>
      </c>
      <c r="T114" t="s">
        <v>7972</v>
      </c>
    </row>
    <row r="115" spans="1:20" x14ac:dyDescent="0.25">
      <c r="A115" t="s">
        <v>147</v>
      </c>
      <c r="B115" t="s">
        <v>148</v>
      </c>
      <c r="C115">
        <v>50</v>
      </c>
      <c r="D115">
        <v>6</v>
      </c>
      <c r="E115" t="s">
        <v>7974</v>
      </c>
      <c r="F115">
        <v>181</v>
      </c>
      <c r="G115">
        <v>0</v>
      </c>
      <c r="H115" t="s">
        <v>636</v>
      </c>
      <c r="I115" t="s">
        <v>7975</v>
      </c>
      <c r="J115" t="s">
        <v>653</v>
      </c>
      <c r="K115" t="s">
        <v>637</v>
      </c>
      <c r="L115" t="s">
        <v>638</v>
      </c>
      <c r="M115" t="s">
        <v>7972</v>
      </c>
      <c r="N115" t="s">
        <v>637</v>
      </c>
      <c r="O115" t="s">
        <v>639</v>
      </c>
      <c r="P115" t="s">
        <v>5</v>
      </c>
      <c r="Q115" t="s">
        <v>640</v>
      </c>
      <c r="R115" t="s">
        <v>638</v>
      </c>
      <c r="S115" t="s">
        <v>7976</v>
      </c>
      <c r="T115" t="s">
        <v>7972</v>
      </c>
    </row>
    <row r="116" spans="1:20" x14ac:dyDescent="0.25">
      <c r="A116" t="s">
        <v>147</v>
      </c>
      <c r="B116" t="s">
        <v>148</v>
      </c>
      <c r="C116">
        <v>33.333333333333336</v>
      </c>
      <c r="D116">
        <v>3</v>
      </c>
      <c r="E116" t="s">
        <v>7977</v>
      </c>
      <c r="F116">
        <v>100</v>
      </c>
      <c r="G116">
        <v>0</v>
      </c>
      <c r="H116" t="s">
        <v>636</v>
      </c>
      <c r="I116" t="s">
        <v>7978</v>
      </c>
      <c r="J116" t="s">
        <v>653</v>
      </c>
      <c r="K116" t="s">
        <v>637</v>
      </c>
      <c r="L116" t="s">
        <v>638</v>
      </c>
      <c r="M116" t="s">
        <v>7979</v>
      </c>
      <c r="N116" t="s">
        <v>637</v>
      </c>
      <c r="O116" t="s">
        <v>643</v>
      </c>
      <c r="P116" t="s">
        <v>5</v>
      </c>
      <c r="Q116" t="s">
        <v>644</v>
      </c>
      <c r="R116" t="s">
        <v>638</v>
      </c>
      <c r="S116" t="s">
        <v>7980</v>
      </c>
      <c r="T116" t="s">
        <v>7979</v>
      </c>
    </row>
    <row r="117" spans="1:20" x14ac:dyDescent="0.25">
      <c r="A117" t="s">
        <v>147</v>
      </c>
      <c r="B117" t="s">
        <v>148</v>
      </c>
      <c r="C117">
        <v>33.333333333333336</v>
      </c>
      <c r="D117">
        <v>3</v>
      </c>
      <c r="E117" t="s">
        <v>7981</v>
      </c>
      <c r="F117">
        <v>100</v>
      </c>
      <c r="G117">
        <v>0</v>
      </c>
      <c r="H117" t="s">
        <v>636</v>
      </c>
      <c r="I117" t="s">
        <v>7982</v>
      </c>
      <c r="J117" t="s">
        <v>648</v>
      </c>
      <c r="K117" t="s">
        <v>637</v>
      </c>
      <c r="L117" t="s">
        <v>638</v>
      </c>
      <c r="M117" t="s">
        <v>7979</v>
      </c>
      <c r="N117" t="s">
        <v>637</v>
      </c>
      <c r="O117" t="s">
        <v>643</v>
      </c>
      <c r="P117" t="s">
        <v>5</v>
      </c>
      <c r="Q117" t="s">
        <v>644</v>
      </c>
      <c r="R117" t="s">
        <v>638</v>
      </c>
      <c r="S117" t="s">
        <v>7983</v>
      </c>
      <c r="T117" t="s">
        <v>7979</v>
      </c>
    </row>
    <row r="118" spans="1:20" x14ac:dyDescent="0.25">
      <c r="A118" t="s">
        <v>147</v>
      </c>
      <c r="B118" t="s">
        <v>148</v>
      </c>
      <c r="C118">
        <v>33.333333333333336</v>
      </c>
      <c r="D118">
        <v>3</v>
      </c>
      <c r="E118" t="s">
        <v>7984</v>
      </c>
      <c r="F118">
        <v>100</v>
      </c>
      <c r="G118">
        <v>0</v>
      </c>
      <c r="H118" t="s">
        <v>636</v>
      </c>
      <c r="I118" t="s">
        <v>7985</v>
      </c>
      <c r="J118" t="s">
        <v>7986</v>
      </c>
      <c r="K118" t="s">
        <v>637</v>
      </c>
      <c r="L118" t="s">
        <v>638</v>
      </c>
      <c r="M118" t="s">
        <v>7987</v>
      </c>
      <c r="N118" t="s">
        <v>637</v>
      </c>
      <c r="O118" t="s">
        <v>643</v>
      </c>
      <c r="P118" t="s">
        <v>5</v>
      </c>
      <c r="Q118" t="s">
        <v>644</v>
      </c>
      <c r="R118" t="s">
        <v>638</v>
      </c>
      <c r="S118" t="s">
        <v>7988</v>
      </c>
      <c r="T118" t="s">
        <v>7987</v>
      </c>
    </row>
    <row r="119" spans="1:20" x14ac:dyDescent="0.25">
      <c r="A119" t="s">
        <v>241</v>
      </c>
      <c r="B119" t="s">
        <v>247</v>
      </c>
      <c r="C119">
        <v>139</v>
      </c>
      <c r="D119">
        <v>1</v>
      </c>
      <c r="E119" t="s">
        <v>7989</v>
      </c>
      <c r="F119">
        <v>215</v>
      </c>
      <c r="G119">
        <v>0</v>
      </c>
      <c r="H119" t="s">
        <v>697</v>
      </c>
      <c r="I119" t="s">
        <v>7990</v>
      </c>
      <c r="J119" t="s">
        <v>7991</v>
      </c>
      <c r="K119" t="s">
        <v>1700</v>
      </c>
      <c r="L119" t="s">
        <v>7992</v>
      </c>
      <c r="M119" t="s">
        <v>7979</v>
      </c>
      <c r="N119" t="s">
        <v>761</v>
      </c>
      <c r="O119" t="s">
        <v>698</v>
      </c>
      <c r="P119" t="s">
        <v>692</v>
      </c>
      <c r="Q119" t="s">
        <v>693</v>
      </c>
      <c r="R119" t="s">
        <v>638</v>
      </c>
      <c r="S119" t="s">
        <v>7993</v>
      </c>
      <c r="T119" t="s">
        <v>7987</v>
      </c>
    </row>
    <row r="120" spans="1:20" x14ac:dyDescent="0.25">
      <c r="A120" t="s">
        <v>239</v>
      </c>
      <c r="B120" t="s">
        <v>245</v>
      </c>
      <c r="C120">
        <v>139</v>
      </c>
      <c r="D120">
        <v>1</v>
      </c>
      <c r="E120" t="s">
        <v>7989</v>
      </c>
      <c r="F120">
        <v>215</v>
      </c>
      <c r="G120">
        <v>0</v>
      </c>
      <c r="H120" t="s">
        <v>697</v>
      </c>
      <c r="I120" t="s">
        <v>7990</v>
      </c>
      <c r="J120" t="s">
        <v>7991</v>
      </c>
      <c r="K120" t="s">
        <v>1700</v>
      </c>
      <c r="L120" t="s">
        <v>7992</v>
      </c>
      <c r="M120" t="s">
        <v>7979</v>
      </c>
      <c r="N120" t="s">
        <v>761</v>
      </c>
      <c r="O120" t="s">
        <v>698</v>
      </c>
      <c r="P120" t="s">
        <v>692</v>
      </c>
      <c r="Q120" t="s">
        <v>693</v>
      </c>
      <c r="R120" t="s">
        <v>638</v>
      </c>
      <c r="S120" t="s">
        <v>7993</v>
      </c>
      <c r="T120" t="s">
        <v>7987</v>
      </c>
    </row>
    <row r="121" spans="1:20" x14ac:dyDescent="0.25">
      <c r="A121" t="s">
        <v>147</v>
      </c>
      <c r="B121" t="s">
        <v>148</v>
      </c>
      <c r="C121">
        <v>50</v>
      </c>
      <c r="D121">
        <v>6</v>
      </c>
      <c r="E121" t="s">
        <v>7994</v>
      </c>
      <c r="F121">
        <v>200</v>
      </c>
      <c r="G121">
        <v>0</v>
      </c>
      <c r="H121" t="s">
        <v>636</v>
      </c>
      <c r="I121" t="s">
        <v>7995</v>
      </c>
      <c r="J121" t="s">
        <v>681</v>
      </c>
      <c r="K121" t="s">
        <v>637</v>
      </c>
      <c r="L121" t="s">
        <v>638</v>
      </c>
      <c r="M121" t="s">
        <v>7987</v>
      </c>
      <c r="N121" t="s">
        <v>637</v>
      </c>
      <c r="O121" t="s">
        <v>639</v>
      </c>
      <c r="P121" t="s">
        <v>5</v>
      </c>
      <c r="Q121" t="s">
        <v>640</v>
      </c>
      <c r="R121" t="s">
        <v>638</v>
      </c>
      <c r="S121" t="s">
        <v>7996</v>
      </c>
      <c r="T121" t="s">
        <v>7987</v>
      </c>
    </row>
    <row r="122" spans="1:20" x14ac:dyDescent="0.25">
      <c r="A122" t="s">
        <v>18</v>
      </c>
      <c r="B122" t="s">
        <v>19</v>
      </c>
      <c r="C122">
        <v>66.666666666666671</v>
      </c>
      <c r="D122">
        <v>3</v>
      </c>
      <c r="E122" t="s">
        <v>7997</v>
      </c>
      <c r="F122">
        <v>101</v>
      </c>
      <c r="G122">
        <v>1</v>
      </c>
      <c r="H122" t="s">
        <v>636</v>
      </c>
      <c r="I122" t="s">
        <v>7998</v>
      </c>
      <c r="J122" t="s">
        <v>682</v>
      </c>
      <c r="K122" t="s">
        <v>637</v>
      </c>
      <c r="L122" t="s">
        <v>638</v>
      </c>
      <c r="M122" t="s">
        <v>7987</v>
      </c>
      <c r="N122" t="s">
        <v>637</v>
      </c>
      <c r="O122" t="s">
        <v>643</v>
      </c>
      <c r="P122" t="s">
        <v>5</v>
      </c>
      <c r="Q122" t="s">
        <v>644</v>
      </c>
      <c r="R122" t="s">
        <v>638</v>
      </c>
      <c r="S122" t="s">
        <v>7999</v>
      </c>
      <c r="T122" t="s">
        <v>7987</v>
      </c>
    </row>
    <row r="123" spans="1:20" x14ac:dyDescent="0.25">
      <c r="A123" t="s">
        <v>147</v>
      </c>
      <c r="B123" t="s">
        <v>148</v>
      </c>
      <c r="C123">
        <v>33.333333333333336</v>
      </c>
      <c r="D123">
        <v>3</v>
      </c>
      <c r="E123" t="s">
        <v>8000</v>
      </c>
      <c r="F123">
        <v>100</v>
      </c>
      <c r="G123">
        <v>0</v>
      </c>
      <c r="H123" t="s">
        <v>636</v>
      </c>
      <c r="I123" t="s">
        <v>8001</v>
      </c>
      <c r="J123" t="s">
        <v>8002</v>
      </c>
      <c r="K123" t="s">
        <v>637</v>
      </c>
      <c r="L123" t="s">
        <v>638</v>
      </c>
      <c r="M123" t="s">
        <v>7987</v>
      </c>
      <c r="N123" t="s">
        <v>637</v>
      </c>
      <c r="O123" t="s">
        <v>639</v>
      </c>
      <c r="P123" t="s">
        <v>5</v>
      </c>
      <c r="Q123" t="s">
        <v>640</v>
      </c>
      <c r="R123" t="s">
        <v>638</v>
      </c>
      <c r="S123" t="s">
        <v>8003</v>
      </c>
      <c r="T123" t="s">
        <v>7987</v>
      </c>
    </row>
    <row r="124" spans="1:20" x14ac:dyDescent="0.25">
      <c r="A124" t="s">
        <v>147</v>
      </c>
      <c r="B124" t="s">
        <v>148</v>
      </c>
      <c r="C124">
        <v>33.333333333333336</v>
      </c>
      <c r="D124">
        <v>3</v>
      </c>
      <c r="E124" t="s">
        <v>8004</v>
      </c>
      <c r="F124">
        <v>100</v>
      </c>
      <c r="G124">
        <v>0</v>
      </c>
      <c r="H124" t="s">
        <v>636</v>
      </c>
      <c r="I124" t="s">
        <v>8005</v>
      </c>
      <c r="J124" t="s">
        <v>684</v>
      </c>
      <c r="K124" t="s">
        <v>637</v>
      </c>
      <c r="L124" t="s">
        <v>638</v>
      </c>
      <c r="M124" t="s">
        <v>7987</v>
      </c>
      <c r="N124" t="s">
        <v>637</v>
      </c>
      <c r="O124" t="s">
        <v>643</v>
      </c>
      <c r="P124" t="s">
        <v>5</v>
      </c>
      <c r="Q124" t="s">
        <v>644</v>
      </c>
      <c r="R124" t="s">
        <v>638</v>
      </c>
      <c r="S124" t="s">
        <v>8006</v>
      </c>
      <c r="T124" t="s">
        <v>7987</v>
      </c>
    </row>
    <row r="125" spans="1:20" x14ac:dyDescent="0.25">
      <c r="A125" t="s">
        <v>147</v>
      </c>
      <c r="B125" t="s">
        <v>148</v>
      </c>
      <c r="C125">
        <v>50</v>
      </c>
      <c r="D125">
        <v>6</v>
      </c>
      <c r="E125" t="s">
        <v>8007</v>
      </c>
      <c r="F125">
        <v>181</v>
      </c>
      <c r="G125">
        <v>0</v>
      </c>
      <c r="H125" t="s">
        <v>636</v>
      </c>
      <c r="I125" t="s">
        <v>4962</v>
      </c>
      <c r="J125" t="s">
        <v>3116</v>
      </c>
      <c r="K125" t="s">
        <v>637</v>
      </c>
      <c r="L125" t="s">
        <v>638</v>
      </c>
      <c r="M125" t="s">
        <v>8008</v>
      </c>
      <c r="N125" t="s">
        <v>637</v>
      </c>
      <c r="O125" t="s">
        <v>639</v>
      </c>
      <c r="P125" t="s">
        <v>5</v>
      </c>
      <c r="Q125" t="s">
        <v>640</v>
      </c>
      <c r="R125" t="s">
        <v>638</v>
      </c>
      <c r="S125" t="s">
        <v>8009</v>
      </c>
      <c r="T125" t="s">
        <v>8008</v>
      </c>
    </row>
    <row r="126" spans="1:20" x14ac:dyDescent="0.25">
      <c r="A126" t="s">
        <v>147</v>
      </c>
      <c r="B126" t="s">
        <v>148</v>
      </c>
      <c r="C126">
        <v>33.333333333333336</v>
      </c>
      <c r="D126">
        <v>3</v>
      </c>
      <c r="E126" t="s">
        <v>8010</v>
      </c>
      <c r="F126">
        <v>100</v>
      </c>
      <c r="G126">
        <v>0</v>
      </c>
      <c r="H126" t="s">
        <v>636</v>
      </c>
      <c r="I126" t="s">
        <v>8011</v>
      </c>
      <c r="J126" t="s">
        <v>682</v>
      </c>
      <c r="K126" t="s">
        <v>637</v>
      </c>
      <c r="L126" t="s">
        <v>638</v>
      </c>
      <c r="M126" t="s">
        <v>8008</v>
      </c>
      <c r="N126" t="s">
        <v>637</v>
      </c>
      <c r="O126" t="s">
        <v>639</v>
      </c>
      <c r="P126" t="s">
        <v>5</v>
      </c>
      <c r="Q126" t="s">
        <v>640</v>
      </c>
      <c r="R126" t="s">
        <v>638</v>
      </c>
      <c r="S126" t="s">
        <v>8012</v>
      </c>
      <c r="T126" t="s">
        <v>8008</v>
      </c>
    </row>
    <row r="127" spans="1:20" x14ac:dyDescent="0.25">
      <c r="A127" t="s">
        <v>147</v>
      </c>
      <c r="B127" t="s">
        <v>148</v>
      </c>
      <c r="C127">
        <v>33.333333333333336</v>
      </c>
      <c r="D127">
        <v>3</v>
      </c>
      <c r="E127" t="s">
        <v>8013</v>
      </c>
      <c r="F127">
        <v>100</v>
      </c>
      <c r="G127">
        <v>0</v>
      </c>
      <c r="H127" t="s">
        <v>636</v>
      </c>
      <c r="I127" t="s">
        <v>8014</v>
      </c>
      <c r="J127" t="s">
        <v>8015</v>
      </c>
      <c r="K127" t="s">
        <v>637</v>
      </c>
      <c r="L127" t="s">
        <v>638</v>
      </c>
      <c r="M127" t="s">
        <v>8008</v>
      </c>
      <c r="N127" t="s">
        <v>637</v>
      </c>
      <c r="O127" t="s">
        <v>639</v>
      </c>
      <c r="P127" t="s">
        <v>5</v>
      </c>
      <c r="Q127" t="s">
        <v>640</v>
      </c>
      <c r="R127" t="s">
        <v>638</v>
      </c>
      <c r="S127" t="s">
        <v>8016</v>
      </c>
      <c r="T127" t="s">
        <v>8008</v>
      </c>
    </row>
    <row r="128" spans="1:20" x14ac:dyDescent="0.25">
      <c r="A128" t="s">
        <v>147</v>
      </c>
      <c r="B128" t="s">
        <v>148</v>
      </c>
      <c r="C128">
        <v>50</v>
      </c>
      <c r="D128">
        <v>6</v>
      </c>
      <c r="E128" t="s">
        <v>8017</v>
      </c>
      <c r="F128">
        <v>200</v>
      </c>
      <c r="G128">
        <v>0</v>
      </c>
      <c r="H128" t="s">
        <v>636</v>
      </c>
      <c r="I128" t="s">
        <v>8018</v>
      </c>
      <c r="J128" t="s">
        <v>675</v>
      </c>
      <c r="K128" t="s">
        <v>637</v>
      </c>
      <c r="L128" t="s">
        <v>638</v>
      </c>
      <c r="M128" t="s">
        <v>8008</v>
      </c>
      <c r="N128" t="s">
        <v>637</v>
      </c>
      <c r="O128" t="s">
        <v>639</v>
      </c>
      <c r="P128" t="s">
        <v>5</v>
      </c>
      <c r="Q128" t="s">
        <v>640</v>
      </c>
      <c r="R128" t="s">
        <v>638</v>
      </c>
      <c r="S128" t="s">
        <v>8019</v>
      </c>
      <c r="T128" t="s">
        <v>8008</v>
      </c>
    </row>
    <row r="129" spans="1:20" x14ac:dyDescent="0.25">
      <c r="A129" t="s">
        <v>241</v>
      </c>
      <c r="B129" t="s">
        <v>247</v>
      </c>
      <c r="C129">
        <v>159</v>
      </c>
      <c r="D129">
        <v>1</v>
      </c>
      <c r="E129" t="s">
        <v>8020</v>
      </c>
      <c r="F129">
        <v>129</v>
      </c>
      <c r="G129">
        <v>0</v>
      </c>
      <c r="H129" t="s">
        <v>636</v>
      </c>
      <c r="I129" t="s">
        <v>8005</v>
      </c>
      <c r="J129" t="s">
        <v>684</v>
      </c>
      <c r="K129" t="s">
        <v>637</v>
      </c>
      <c r="L129" t="s">
        <v>638</v>
      </c>
      <c r="M129" t="s">
        <v>8021</v>
      </c>
      <c r="N129" t="s">
        <v>637</v>
      </c>
      <c r="O129" t="s">
        <v>643</v>
      </c>
      <c r="P129" t="s">
        <v>5</v>
      </c>
      <c r="Q129" t="s">
        <v>644</v>
      </c>
      <c r="R129" t="s">
        <v>638</v>
      </c>
      <c r="S129" t="s">
        <v>8022</v>
      </c>
      <c r="T129" t="s">
        <v>8021</v>
      </c>
    </row>
    <row r="130" spans="1:20" x14ac:dyDescent="0.25">
      <c r="A130" t="s">
        <v>240</v>
      </c>
      <c r="B130" t="s">
        <v>246</v>
      </c>
      <c r="C130">
        <v>139</v>
      </c>
      <c r="D130">
        <v>1</v>
      </c>
      <c r="E130" t="s">
        <v>8023</v>
      </c>
      <c r="F130">
        <v>215</v>
      </c>
      <c r="G130">
        <v>0</v>
      </c>
      <c r="H130" t="s">
        <v>697</v>
      </c>
      <c r="I130" t="s">
        <v>8024</v>
      </c>
      <c r="J130" t="s">
        <v>8025</v>
      </c>
      <c r="K130" t="s">
        <v>5326</v>
      </c>
      <c r="L130" t="s">
        <v>8026</v>
      </c>
      <c r="M130" t="s">
        <v>8021</v>
      </c>
      <c r="N130" t="s">
        <v>761</v>
      </c>
      <c r="O130" t="s">
        <v>698</v>
      </c>
      <c r="P130" t="s">
        <v>692</v>
      </c>
      <c r="Q130" t="s">
        <v>693</v>
      </c>
      <c r="R130" t="s">
        <v>638</v>
      </c>
      <c r="S130" t="s">
        <v>8027</v>
      </c>
      <c r="T130" t="s">
        <v>8021</v>
      </c>
    </row>
    <row r="131" spans="1:20" x14ac:dyDescent="0.25">
      <c r="A131" t="s">
        <v>239</v>
      </c>
      <c r="B131" t="s">
        <v>245</v>
      </c>
      <c r="C131">
        <v>139</v>
      </c>
      <c r="D131">
        <v>1</v>
      </c>
      <c r="E131" t="s">
        <v>8023</v>
      </c>
      <c r="F131">
        <v>215</v>
      </c>
      <c r="G131">
        <v>0</v>
      </c>
      <c r="H131" t="s">
        <v>697</v>
      </c>
      <c r="I131" t="s">
        <v>8024</v>
      </c>
      <c r="J131" t="s">
        <v>8025</v>
      </c>
      <c r="K131" t="s">
        <v>5326</v>
      </c>
      <c r="L131" t="s">
        <v>8026</v>
      </c>
      <c r="M131" t="s">
        <v>8021</v>
      </c>
      <c r="N131" t="s">
        <v>761</v>
      </c>
      <c r="O131" t="s">
        <v>698</v>
      </c>
      <c r="P131" t="s">
        <v>692</v>
      </c>
      <c r="Q131" t="s">
        <v>693</v>
      </c>
      <c r="R131" t="s">
        <v>638</v>
      </c>
      <c r="S131" t="s">
        <v>8027</v>
      </c>
      <c r="T131" t="s">
        <v>8021</v>
      </c>
    </row>
    <row r="132" spans="1:20" x14ac:dyDescent="0.25">
      <c r="A132" t="s">
        <v>147</v>
      </c>
      <c r="B132" t="s">
        <v>148</v>
      </c>
      <c r="C132">
        <v>33.333333333333336</v>
      </c>
      <c r="D132">
        <v>3</v>
      </c>
      <c r="E132" t="s">
        <v>8028</v>
      </c>
      <c r="F132">
        <v>100</v>
      </c>
      <c r="G132">
        <v>0</v>
      </c>
      <c r="H132" t="s">
        <v>636</v>
      </c>
      <c r="I132" t="s">
        <v>8018</v>
      </c>
      <c r="J132" t="s">
        <v>648</v>
      </c>
      <c r="K132" t="s">
        <v>637</v>
      </c>
      <c r="L132" t="s">
        <v>638</v>
      </c>
      <c r="M132" t="s">
        <v>8008</v>
      </c>
      <c r="N132" t="s">
        <v>637</v>
      </c>
      <c r="O132" t="s">
        <v>643</v>
      </c>
      <c r="P132" t="s">
        <v>5</v>
      </c>
      <c r="Q132" t="s">
        <v>644</v>
      </c>
      <c r="R132" t="s">
        <v>638</v>
      </c>
      <c r="S132" t="s">
        <v>8029</v>
      </c>
      <c r="T132" t="s">
        <v>8030</v>
      </c>
    </row>
    <row r="133" spans="1:20" x14ac:dyDescent="0.25">
      <c r="A133" t="s">
        <v>147</v>
      </c>
      <c r="B133" t="s">
        <v>148</v>
      </c>
      <c r="C133">
        <v>33.333333333333336</v>
      </c>
      <c r="D133">
        <v>3</v>
      </c>
      <c r="E133" t="s">
        <v>8031</v>
      </c>
      <c r="F133">
        <v>100</v>
      </c>
      <c r="G133">
        <v>0</v>
      </c>
      <c r="H133" t="s">
        <v>636</v>
      </c>
      <c r="I133" t="s">
        <v>8032</v>
      </c>
      <c r="J133" t="s">
        <v>1827</v>
      </c>
      <c r="K133" t="s">
        <v>637</v>
      </c>
      <c r="L133" t="s">
        <v>638</v>
      </c>
      <c r="M133" t="s">
        <v>8030</v>
      </c>
      <c r="N133" t="s">
        <v>637</v>
      </c>
      <c r="O133" t="s">
        <v>639</v>
      </c>
      <c r="P133" t="s">
        <v>5</v>
      </c>
      <c r="Q133" t="s">
        <v>640</v>
      </c>
      <c r="R133" t="s">
        <v>638</v>
      </c>
      <c r="S133" t="s">
        <v>8033</v>
      </c>
      <c r="T133" t="s">
        <v>8030</v>
      </c>
    </row>
    <row r="134" spans="1:20" x14ac:dyDescent="0.25">
      <c r="A134" t="s">
        <v>240</v>
      </c>
      <c r="B134" t="s">
        <v>246</v>
      </c>
      <c r="C134">
        <v>139</v>
      </c>
      <c r="D134">
        <v>1</v>
      </c>
      <c r="E134" t="s">
        <v>8034</v>
      </c>
      <c r="F134">
        <v>215</v>
      </c>
      <c r="G134">
        <v>0</v>
      </c>
      <c r="H134" t="s">
        <v>697</v>
      </c>
      <c r="I134" t="s">
        <v>8035</v>
      </c>
      <c r="J134" t="s">
        <v>8036</v>
      </c>
      <c r="K134" t="s">
        <v>808</v>
      </c>
      <c r="L134" t="s">
        <v>8037</v>
      </c>
      <c r="M134" t="s">
        <v>8030</v>
      </c>
      <c r="N134" t="s">
        <v>761</v>
      </c>
      <c r="O134" t="s">
        <v>698</v>
      </c>
      <c r="P134" t="s">
        <v>692</v>
      </c>
      <c r="Q134" t="s">
        <v>693</v>
      </c>
      <c r="R134" t="s">
        <v>638</v>
      </c>
      <c r="S134" t="s">
        <v>8038</v>
      </c>
      <c r="T134" t="s">
        <v>8039</v>
      </c>
    </row>
    <row r="135" spans="1:20" x14ac:dyDescent="0.25">
      <c r="A135" t="s">
        <v>600</v>
      </c>
      <c r="B135" t="s">
        <v>601</v>
      </c>
      <c r="C135">
        <v>139</v>
      </c>
      <c r="D135">
        <v>1</v>
      </c>
      <c r="E135" t="s">
        <v>8034</v>
      </c>
      <c r="F135">
        <v>215</v>
      </c>
      <c r="G135">
        <v>0</v>
      </c>
      <c r="H135" t="s">
        <v>697</v>
      </c>
      <c r="I135" t="s">
        <v>8035</v>
      </c>
      <c r="J135" t="s">
        <v>8036</v>
      </c>
      <c r="K135" t="s">
        <v>808</v>
      </c>
      <c r="L135" t="s">
        <v>8037</v>
      </c>
      <c r="M135" t="s">
        <v>8030</v>
      </c>
      <c r="N135" t="s">
        <v>761</v>
      </c>
      <c r="O135" t="s">
        <v>698</v>
      </c>
      <c r="P135" t="s">
        <v>692</v>
      </c>
      <c r="Q135" t="s">
        <v>693</v>
      </c>
      <c r="R135" t="s">
        <v>638</v>
      </c>
      <c r="S135" t="s">
        <v>8038</v>
      </c>
      <c r="T135" t="s">
        <v>8039</v>
      </c>
    </row>
    <row r="136" spans="1:20" x14ac:dyDescent="0.25">
      <c r="A136" t="s">
        <v>147</v>
      </c>
      <c r="B136" t="s">
        <v>148</v>
      </c>
      <c r="C136">
        <v>33.333333333333336</v>
      </c>
      <c r="D136">
        <v>3</v>
      </c>
      <c r="E136" t="s">
        <v>8040</v>
      </c>
      <c r="F136">
        <v>100</v>
      </c>
      <c r="G136">
        <v>0</v>
      </c>
      <c r="H136" t="s">
        <v>636</v>
      </c>
      <c r="I136" t="s">
        <v>8041</v>
      </c>
      <c r="J136" t="s">
        <v>667</v>
      </c>
      <c r="K136" t="s">
        <v>637</v>
      </c>
      <c r="L136" t="s">
        <v>638</v>
      </c>
      <c r="M136" t="s">
        <v>8039</v>
      </c>
      <c r="N136" t="s">
        <v>637</v>
      </c>
      <c r="O136" t="s">
        <v>639</v>
      </c>
      <c r="P136" t="s">
        <v>5</v>
      </c>
      <c r="Q136" t="s">
        <v>640</v>
      </c>
      <c r="R136" t="s">
        <v>8042</v>
      </c>
      <c r="S136" t="s">
        <v>8043</v>
      </c>
      <c r="T136" t="s">
        <v>8039</v>
      </c>
    </row>
    <row r="137" spans="1:20" x14ac:dyDescent="0.25">
      <c r="A137" t="s">
        <v>147</v>
      </c>
      <c r="B137" t="s">
        <v>148</v>
      </c>
      <c r="C137">
        <v>33.333333333333336</v>
      </c>
      <c r="D137">
        <v>3</v>
      </c>
      <c r="E137" t="s">
        <v>8044</v>
      </c>
      <c r="F137">
        <v>100</v>
      </c>
      <c r="G137">
        <v>0</v>
      </c>
      <c r="H137" t="s">
        <v>636</v>
      </c>
      <c r="I137" t="s">
        <v>8045</v>
      </c>
      <c r="J137" t="s">
        <v>648</v>
      </c>
      <c r="K137" t="s">
        <v>637</v>
      </c>
      <c r="L137" t="s">
        <v>638</v>
      </c>
      <c r="M137" t="s">
        <v>8046</v>
      </c>
      <c r="N137" t="s">
        <v>637</v>
      </c>
      <c r="O137" t="s">
        <v>639</v>
      </c>
      <c r="P137" t="s">
        <v>5</v>
      </c>
      <c r="Q137" t="s">
        <v>640</v>
      </c>
      <c r="R137" t="s">
        <v>638</v>
      </c>
      <c r="S137" t="s">
        <v>8047</v>
      </c>
      <c r="T137" t="s">
        <v>8046</v>
      </c>
    </row>
    <row r="138" spans="1:20" x14ac:dyDescent="0.25">
      <c r="A138" t="s">
        <v>240</v>
      </c>
      <c r="B138" t="s">
        <v>246</v>
      </c>
      <c r="C138">
        <v>139</v>
      </c>
      <c r="D138">
        <v>1</v>
      </c>
      <c r="E138" t="s">
        <v>8048</v>
      </c>
      <c r="F138">
        <v>215</v>
      </c>
      <c r="G138">
        <v>0</v>
      </c>
      <c r="H138" t="s">
        <v>697</v>
      </c>
      <c r="I138" t="s">
        <v>8049</v>
      </c>
      <c r="J138" t="s">
        <v>8050</v>
      </c>
      <c r="K138" t="s">
        <v>2617</v>
      </c>
      <c r="L138" t="s">
        <v>8051</v>
      </c>
      <c r="M138" t="s">
        <v>8046</v>
      </c>
      <c r="N138" t="s">
        <v>761</v>
      </c>
      <c r="O138" t="s">
        <v>698</v>
      </c>
      <c r="P138" t="s">
        <v>692</v>
      </c>
      <c r="Q138" t="s">
        <v>693</v>
      </c>
      <c r="R138" t="s">
        <v>638</v>
      </c>
      <c r="S138" t="s">
        <v>8052</v>
      </c>
      <c r="T138" t="s">
        <v>8053</v>
      </c>
    </row>
    <row r="139" spans="1:20" x14ac:dyDescent="0.25">
      <c r="A139" t="s">
        <v>239</v>
      </c>
      <c r="B139" t="s">
        <v>245</v>
      </c>
      <c r="C139">
        <v>139</v>
      </c>
      <c r="D139">
        <v>1</v>
      </c>
      <c r="E139" t="s">
        <v>8048</v>
      </c>
      <c r="F139">
        <v>215</v>
      </c>
      <c r="G139">
        <v>0</v>
      </c>
      <c r="H139" t="s">
        <v>697</v>
      </c>
      <c r="I139" t="s">
        <v>8049</v>
      </c>
      <c r="J139" t="s">
        <v>8050</v>
      </c>
      <c r="K139" t="s">
        <v>2617</v>
      </c>
      <c r="L139" t="s">
        <v>8051</v>
      </c>
      <c r="M139" t="s">
        <v>8046</v>
      </c>
      <c r="N139" t="s">
        <v>761</v>
      </c>
      <c r="O139" t="s">
        <v>698</v>
      </c>
      <c r="P139" t="s">
        <v>692</v>
      </c>
      <c r="Q139" t="s">
        <v>693</v>
      </c>
      <c r="R139" t="s">
        <v>638</v>
      </c>
      <c r="S139" t="s">
        <v>8052</v>
      </c>
      <c r="T139" t="s">
        <v>8053</v>
      </c>
    </row>
    <row r="140" spans="1:20" x14ac:dyDescent="0.25">
      <c r="A140" t="s">
        <v>241</v>
      </c>
      <c r="B140" t="s">
        <v>247</v>
      </c>
      <c r="C140">
        <v>139</v>
      </c>
      <c r="D140">
        <v>1</v>
      </c>
      <c r="E140" t="s">
        <v>8054</v>
      </c>
      <c r="F140">
        <v>215</v>
      </c>
      <c r="G140">
        <v>0</v>
      </c>
      <c r="H140" t="s">
        <v>697</v>
      </c>
      <c r="I140" t="s">
        <v>8055</v>
      </c>
      <c r="J140" t="s">
        <v>8056</v>
      </c>
      <c r="K140" t="s">
        <v>8057</v>
      </c>
      <c r="L140" t="s">
        <v>8058</v>
      </c>
      <c r="M140" t="s">
        <v>8053</v>
      </c>
      <c r="N140" t="s">
        <v>761</v>
      </c>
      <c r="O140" t="s">
        <v>698</v>
      </c>
      <c r="P140" t="s">
        <v>692</v>
      </c>
      <c r="Q140" t="s">
        <v>693</v>
      </c>
      <c r="R140" t="s">
        <v>638</v>
      </c>
      <c r="S140" t="s">
        <v>8059</v>
      </c>
      <c r="T140" t="s">
        <v>8060</v>
      </c>
    </row>
    <row r="141" spans="1:20" x14ac:dyDescent="0.25">
      <c r="A141" t="s">
        <v>240</v>
      </c>
      <c r="B141" t="s">
        <v>246</v>
      </c>
      <c r="C141">
        <v>139</v>
      </c>
      <c r="D141">
        <v>1</v>
      </c>
      <c r="E141" t="s">
        <v>8054</v>
      </c>
      <c r="F141">
        <v>215</v>
      </c>
      <c r="G141">
        <v>0</v>
      </c>
      <c r="H141" t="s">
        <v>697</v>
      </c>
      <c r="I141" t="s">
        <v>8055</v>
      </c>
      <c r="J141" t="s">
        <v>8056</v>
      </c>
      <c r="K141" t="s">
        <v>8057</v>
      </c>
      <c r="L141" t="s">
        <v>8058</v>
      </c>
      <c r="M141" t="s">
        <v>8053</v>
      </c>
      <c r="N141" t="s">
        <v>761</v>
      </c>
      <c r="O141" t="s">
        <v>698</v>
      </c>
      <c r="P141" t="s">
        <v>692</v>
      </c>
      <c r="Q141" t="s">
        <v>693</v>
      </c>
      <c r="R141" t="s">
        <v>638</v>
      </c>
      <c r="S141" t="s">
        <v>8059</v>
      </c>
      <c r="T141" t="s">
        <v>8060</v>
      </c>
    </row>
    <row r="142" spans="1:20" x14ac:dyDescent="0.25">
      <c r="A142" t="s">
        <v>240</v>
      </c>
      <c r="B142" t="s">
        <v>246</v>
      </c>
      <c r="C142">
        <v>139</v>
      </c>
      <c r="D142">
        <v>1</v>
      </c>
      <c r="E142" t="s">
        <v>8061</v>
      </c>
      <c r="F142">
        <v>215</v>
      </c>
      <c r="G142">
        <v>0</v>
      </c>
      <c r="H142" t="s">
        <v>697</v>
      </c>
      <c r="I142" t="s">
        <v>8062</v>
      </c>
      <c r="J142" t="s">
        <v>8063</v>
      </c>
      <c r="K142" t="s">
        <v>8064</v>
      </c>
      <c r="L142" t="s">
        <v>8065</v>
      </c>
      <c r="M142" t="s">
        <v>8066</v>
      </c>
      <c r="N142" t="s">
        <v>761</v>
      </c>
      <c r="O142" t="s">
        <v>691</v>
      </c>
      <c r="P142" t="s">
        <v>692</v>
      </c>
      <c r="Q142" t="s">
        <v>693</v>
      </c>
      <c r="R142" t="s">
        <v>638</v>
      </c>
      <c r="S142" t="s">
        <v>8067</v>
      </c>
      <c r="T142" t="s">
        <v>8068</v>
      </c>
    </row>
    <row r="143" spans="1:20" x14ac:dyDescent="0.25">
      <c r="A143" t="s">
        <v>239</v>
      </c>
      <c r="B143" t="s">
        <v>245</v>
      </c>
      <c r="C143">
        <v>139</v>
      </c>
      <c r="D143">
        <v>1</v>
      </c>
      <c r="E143" t="s">
        <v>8061</v>
      </c>
      <c r="F143">
        <v>215</v>
      </c>
      <c r="G143">
        <v>0</v>
      </c>
      <c r="H143" t="s">
        <v>697</v>
      </c>
      <c r="I143" t="s">
        <v>8062</v>
      </c>
      <c r="J143" t="s">
        <v>8063</v>
      </c>
      <c r="K143" t="s">
        <v>8064</v>
      </c>
      <c r="L143" t="s">
        <v>8065</v>
      </c>
      <c r="M143" t="s">
        <v>8066</v>
      </c>
      <c r="N143" t="s">
        <v>761</v>
      </c>
      <c r="O143" t="s">
        <v>691</v>
      </c>
      <c r="P143" t="s">
        <v>692</v>
      </c>
      <c r="Q143" t="s">
        <v>693</v>
      </c>
      <c r="R143" t="s">
        <v>638</v>
      </c>
      <c r="S143" t="s">
        <v>8067</v>
      </c>
      <c r="T143" t="s">
        <v>8068</v>
      </c>
    </row>
    <row r="144" spans="1:20" x14ac:dyDescent="0.25">
      <c r="A144" t="s">
        <v>241</v>
      </c>
      <c r="B144" t="s">
        <v>247</v>
      </c>
      <c r="C144">
        <v>139</v>
      </c>
      <c r="D144">
        <v>2</v>
      </c>
      <c r="E144" t="s">
        <v>8069</v>
      </c>
      <c r="F144">
        <v>215</v>
      </c>
      <c r="G144">
        <v>0</v>
      </c>
      <c r="H144" t="s">
        <v>697</v>
      </c>
      <c r="I144" t="s">
        <v>8070</v>
      </c>
      <c r="J144" t="s">
        <v>8071</v>
      </c>
      <c r="K144" t="s">
        <v>5121</v>
      </c>
      <c r="L144" t="s">
        <v>8072</v>
      </c>
      <c r="M144" t="s">
        <v>8073</v>
      </c>
      <c r="N144" t="s">
        <v>761</v>
      </c>
      <c r="O144" t="s">
        <v>698</v>
      </c>
      <c r="P144" t="s">
        <v>692</v>
      </c>
      <c r="Q144" t="s">
        <v>693</v>
      </c>
      <c r="R144" t="s">
        <v>638</v>
      </c>
      <c r="S144" t="s">
        <v>8074</v>
      </c>
      <c r="T144" t="s">
        <v>8075</v>
      </c>
    </row>
    <row r="145" spans="1:20" x14ac:dyDescent="0.25">
      <c r="A145" t="s">
        <v>77</v>
      </c>
      <c r="B145" t="s">
        <v>78</v>
      </c>
      <c r="C145">
        <v>40</v>
      </c>
      <c r="D145">
        <v>5</v>
      </c>
      <c r="E145" t="s">
        <v>8076</v>
      </c>
      <c r="F145">
        <v>250</v>
      </c>
      <c r="G145">
        <v>50</v>
      </c>
      <c r="H145" t="s">
        <v>697</v>
      </c>
      <c r="I145" t="s">
        <v>8077</v>
      </c>
      <c r="J145" t="s">
        <v>8078</v>
      </c>
      <c r="K145" t="s">
        <v>4924</v>
      </c>
      <c r="L145" t="s">
        <v>8079</v>
      </c>
      <c r="M145" t="s">
        <v>8080</v>
      </c>
      <c r="N145" t="s">
        <v>761</v>
      </c>
      <c r="O145" t="s">
        <v>698</v>
      </c>
      <c r="P145" t="s">
        <v>692</v>
      </c>
      <c r="Q145" t="s">
        <v>693</v>
      </c>
      <c r="R145" t="s">
        <v>638</v>
      </c>
      <c r="S145" t="s">
        <v>8081</v>
      </c>
      <c r="T145" t="s">
        <v>8080</v>
      </c>
    </row>
    <row r="146" spans="1:20" x14ac:dyDescent="0.25">
      <c r="A146" t="s">
        <v>241</v>
      </c>
      <c r="B146" t="s">
        <v>247</v>
      </c>
      <c r="C146">
        <v>139</v>
      </c>
      <c r="D146">
        <v>1</v>
      </c>
      <c r="E146" t="s">
        <v>8082</v>
      </c>
      <c r="F146">
        <v>215</v>
      </c>
      <c r="G146">
        <v>0</v>
      </c>
      <c r="H146" t="s">
        <v>697</v>
      </c>
      <c r="I146" t="s">
        <v>8083</v>
      </c>
      <c r="J146" t="s">
        <v>8084</v>
      </c>
      <c r="K146" t="s">
        <v>798</v>
      </c>
      <c r="L146" t="s">
        <v>8085</v>
      </c>
      <c r="M146" t="s">
        <v>8086</v>
      </c>
      <c r="N146" t="s">
        <v>761</v>
      </c>
      <c r="O146" t="s">
        <v>698</v>
      </c>
      <c r="P146" t="s">
        <v>692</v>
      </c>
      <c r="Q146" t="s">
        <v>693</v>
      </c>
      <c r="R146" t="s">
        <v>638</v>
      </c>
      <c r="S146" t="s">
        <v>8087</v>
      </c>
      <c r="T146" t="s">
        <v>8086</v>
      </c>
    </row>
    <row r="147" spans="1:20" x14ac:dyDescent="0.25">
      <c r="A147" t="s">
        <v>240</v>
      </c>
      <c r="B147" t="s">
        <v>246</v>
      </c>
      <c r="C147">
        <v>139</v>
      </c>
      <c r="D147">
        <v>1</v>
      </c>
      <c r="E147" t="s">
        <v>8082</v>
      </c>
      <c r="F147">
        <v>215</v>
      </c>
      <c r="G147">
        <v>0</v>
      </c>
      <c r="H147" t="s">
        <v>697</v>
      </c>
      <c r="I147" t="s">
        <v>8083</v>
      </c>
      <c r="J147" t="s">
        <v>8084</v>
      </c>
      <c r="K147" t="s">
        <v>798</v>
      </c>
      <c r="L147" t="s">
        <v>8085</v>
      </c>
      <c r="M147" t="s">
        <v>8086</v>
      </c>
      <c r="N147" t="s">
        <v>761</v>
      </c>
      <c r="O147" t="s">
        <v>698</v>
      </c>
      <c r="P147" t="s">
        <v>692</v>
      </c>
      <c r="Q147" t="s">
        <v>693</v>
      </c>
      <c r="R147" t="s">
        <v>638</v>
      </c>
      <c r="S147" t="s">
        <v>8087</v>
      </c>
      <c r="T147" t="s">
        <v>8086</v>
      </c>
    </row>
    <row r="148" spans="1:20" x14ac:dyDescent="0.25">
      <c r="A148" t="s">
        <v>600</v>
      </c>
      <c r="B148" t="s">
        <v>601</v>
      </c>
      <c r="C148">
        <v>139</v>
      </c>
      <c r="D148">
        <v>1</v>
      </c>
      <c r="E148" t="s">
        <v>8088</v>
      </c>
      <c r="F148">
        <v>215</v>
      </c>
      <c r="G148">
        <v>0</v>
      </c>
      <c r="H148" t="s">
        <v>697</v>
      </c>
      <c r="I148" t="s">
        <v>8089</v>
      </c>
      <c r="J148" t="s">
        <v>8090</v>
      </c>
      <c r="K148" t="s">
        <v>794</v>
      </c>
      <c r="L148" t="s">
        <v>8091</v>
      </c>
      <c r="M148" t="s">
        <v>8086</v>
      </c>
      <c r="N148" t="s">
        <v>761</v>
      </c>
      <c r="O148" t="s">
        <v>698</v>
      </c>
      <c r="P148" t="s">
        <v>692</v>
      </c>
      <c r="Q148" t="s">
        <v>693</v>
      </c>
      <c r="R148" t="s">
        <v>638</v>
      </c>
      <c r="S148" t="s">
        <v>8092</v>
      </c>
      <c r="T148" t="s">
        <v>8093</v>
      </c>
    </row>
    <row r="149" spans="1:20" x14ac:dyDescent="0.25">
      <c r="A149" t="s">
        <v>240</v>
      </c>
      <c r="B149" t="s">
        <v>246</v>
      </c>
      <c r="C149">
        <v>139</v>
      </c>
      <c r="D149">
        <v>1</v>
      </c>
      <c r="E149" t="s">
        <v>8088</v>
      </c>
      <c r="F149">
        <v>215</v>
      </c>
      <c r="G149">
        <v>0</v>
      </c>
      <c r="H149" t="s">
        <v>697</v>
      </c>
      <c r="I149" t="s">
        <v>8089</v>
      </c>
      <c r="J149" t="s">
        <v>8090</v>
      </c>
      <c r="K149" t="s">
        <v>794</v>
      </c>
      <c r="L149" t="s">
        <v>8091</v>
      </c>
      <c r="M149" t="s">
        <v>8086</v>
      </c>
      <c r="N149" t="s">
        <v>761</v>
      </c>
      <c r="O149" t="s">
        <v>698</v>
      </c>
      <c r="P149" t="s">
        <v>692</v>
      </c>
      <c r="Q149" t="s">
        <v>693</v>
      </c>
      <c r="R149" t="s">
        <v>638</v>
      </c>
      <c r="S149" t="s">
        <v>8092</v>
      </c>
      <c r="T149" t="s">
        <v>8093</v>
      </c>
    </row>
    <row r="150" spans="1:20" x14ac:dyDescent="0.25">
      <c r="A150" t="s">
        <v>240</v>
      </c>
      <c r="B150" t="s">
        <v>246</v>
      </c>
      <c r="C150">
        <v>139</v>
      </c>
      <c r="D150">
        <v>2</v>
      </c>
      <c r="E150" t="s">
        <v>8094</v>
      </c>
      <c r="F150">
        <v>215</v>
      </c>
      <c r="G150">
        <v>0</v>
      </c>
      <c r="H150" t="s">
        <v>697</v>
      </c>
      <c r="I150" t="s">
        <v>8095</v>
      </c>
      <c r="J150" t="s">
        <v>8096</v>
      </c>
      <c r="K150" t="s">
        <v>8097</v>
      </c>
      <c r="L150" t="s">
        <v>8098</v>
      </c>
      <c r="M150" t="s">
        <v>8099</v>
      </c>
      <c r="N150" t="s">
        <v>761</v>
      </c>
      <c r="O150" t="s">
        <v>698</v>
      </c>
      <c r="P150" t="s">
        <v>692</v>
      </c>
      <c r="Q150" t="s">
        <v>693</v>
      </c>
      <c r="R150" t="s">
        <v>638</v>
      </c>
      <c r="S150" t="s">
        <v>8100</v>
      </c>
      <c r="T150" t="s">
        <v>8099</v>
      </c>
    </row>
    <row r="151" spans="1:20" x14ac:dyDescent="0.25">
      <c r="A151" t="s">
        <v>239</v>
      </c>
      <c r="B151" t="s">
        <v>245</v>
      </c>
      <c r="C151">
        <v>139</v>
      </c>
      <c r="D151">
        <v>2</v>
      </c>
      <c r="E151" t="s">
        <v>8101</v>
      </c>
      <c r="F151">
        <v>215</v>
      </c>
      <c r="G151">
        <v>0</v>
      </c>
      <c r="H151" t="s">
        <v>697</v>
      </c>
      <c r="I151" t="s">
        <v>8102</v>
      </c>
      <c r="J151" t="s">
        <v>8103</v>
      </c>
      <c r="K151" t="s">
        <v>8104</v>
      </c>
      <c r="L151" t="s">
        <v>8105</v>
      </c>
      <c r="M151" t="s">
        <v>8106</v>
      </c>
      <c r="N151" t="s">
        <v>761</v>
      </c>
      <c r="O151" t="s">
        <v>691</v>
      </c>
      <c r="P151" t="s">
        <v>692</v>
      </c>
      <c r="Q151" t="s">
        <v>693</v>
      </c>
      <c r="R151" t="s">
        <v>638</v>
      </c>
      <c r="S151" t="s">
        <v>8107</v>
      </c>
      <c r="T151" t="s">
        <v>8108</v>
      </c>
    </row>
    <row r="152" spans="1:20" x14ac:dyDescent="0.25">
      <c r="A152" t="s">
        <v>147</v>
      </c>
      <c r="B152" t="s">
        <v>148</v>
      </c>
      <c r="C152">
        <v>50</v>
      </c>
      <c r="D152">
        <v>6</v>
      </c>
      <c r="E152" t="s">
        <v>8109</v>
      </c>
      <c r="F152">
        <v>200</v>
      </c>
      <c r="G152">
        <v>0</v>
      </c>
      <c r="H152" t="s">
        <v>636</v>
      </c>
      <c r="I152" t="s">
        <v>1096</v>
      </c>
      <c r="J152" t="s">
        <v>653</v>
      </c>
      <c r="K152" t="s">
        <v>637</v>
      </c>
      <c r="L152" t="s">
        <v>638</v>
      </c>
      <c r="M152" t="s">
        <v>8110</v>
      </c>
      <c r="N152" t="s">
        <v>637</v>
      </c>
      <c r="O152" t="s">
        <v>639</v>
      </c>
      <c r="P152" t="s">
        <v>5</v>
      </c>
      <c r="Q152" t="s">
        <v>640</v>
      </c>
      <c r="R152" t="s">
        <v>638</v>
      </c>
      <c r="S152" t="s">
        <v>8111</v>
      </c>
      <c r="T152" t="s">
        <v>8112</v>
      </c>
    </row>
    <row r="153" spans="1:20" x14ac:dyDescent="0.25">
      <c r="A153" t="s">
        <v>147</v>
      </c>
      <c r="B153" t="s">
        <v>148</v>
      </c>
      <c r="C153">
        <v>50</v>
      </c>
      <c r="D153">
        <v>6</v>
      </c>
      <c r="E153" t="s">
        <v>8113</v>
      </c>
      <c r="F153">
        <v>200</v>
      </c>
      <c r="G153">
        <v>0</v>
      </c>
      <c r="H153" t="s">
        <v>636</v>
      </c>
      <c r="I153" t="s">
        <v>8114</v>
      </c>
      <c r="J153" t="s">
        <v>667</v>
      </c>
      <c r="K153" t="s">
        <v>637</v>
      </c>
      <c r="L153" t="s">
        <v>638</v>
      </c>
      <c r="M153" t="s">
        <v>8110</v>
      </c>
      <c r="N153" t="s">
        <v>637</v>
      </c>
      <c r="O153" t="s">
        <v>639</v>
      </c>
      <c r="P153" t="s">
        <v>5</v>
      </c>
      <c r="Q153" t="s">
        <v>640</v>
      </c>
      <c r="R153" t="s">
        <v>638</v>
      </c>
      <c r="S153" t="s">
        <v>8115</v>
      </c>
      <c r="T153" t="s">
        <v>8112</v>
      </c>
    </row>
    <row r="154" spans="1:20" x14ac:dyDescent="0.25">
      <c r="A154" t="s">
        <v>147</v>
      </c>
      <c r="B154" t="s">
        <v>148</v>
      </c>
      <c r="C154">
        <v>50</v>
      </c>
      <c r="D154">
        <v>6</v>
      </c>
      <c r="E154" t="s">
        <v>8116</v>
      </c>
      <c r="F154">
        <v>200</v>
      </c>
      <c r="G154">
        <v>0</v>
      </c>
      <c r="H154" t="s">
        <v>636</v>
      </c>
      <c r="I154" t="s">
        <v>8117</v>
      </c>
      <c r="J154" t="s">
        <v>1872</v>
      </c>
      <c r="K154" t="s">
        <v>637</v>
      </c>
      <c r="L154" t="s">
        <v>638</v>
      </c>
      <c r="M154" t="s">
        <v>8118</v>
      </c>
      <c r="N154" t="s">
        <v>637</v>
      </c>
      <c r="O154" t="s">
        <v>639</v>
      </c>
      <c r="P154" t="s">
        <v>5</v>
      </c>
      <c r="Q154" t="s">
        <v>640</v>
      </c>
      <c r="R154" t="s">
        <v>638</v>
      </c>
      <c r="S154" t="s">
        <v>8119</v>
      </c>
      <c r="T154" t="s">
        <v>8120</v>
      </c>
    </row>
    <row r="155" spans="1:20" x14ac:dyDescent="0.25">
      <c r="A155" t="s">
        <v>147</v>
      </c>
      <c r="B155" t="s">
        <v>148</v>
      </c>
      <c r="C155">
        <v>50</v>
      </c>
      <c r="D155">
        <v>6</v>
      </c>
      <c r="E155" t="s">
        <v>8121</v>
      </c>
      <c r="F155">
        <v>200</v>
      </c>
      <c r="G155">
        <v>0</v>
      </c>
      <c r="H155" t="s">
        <v>636</v>
      </c>
      <c r="I155" t="s">
        <v>8122</v>
      </c>
      <c r="J155" t="s">
        <v>687</v>
      </c>
      <c r="K155" t="s">
        <v>637</v>
      </c>
      <c r="L155" t="s">
        <v>638</v>
      </c>
      <c r="M155" t="s">
        <v>8123</v>
      </c>
      <c r="N155" t="s">
        <v>637</v>
      </c>
      <c r="O155" t="s">
        <v>639</v>
      </c>
      <c r="P155" t="s">
        <v>5</v>
      </c>
      <c r="Q155" t="s">
        <v>640</v>
      </c>
      <c r="R155" t="s">
        <v>638</v>
      </c>
      <c r="S155" t="s">
        <v>8124</v>
      </c>
      <c r="T155" t="s">
        <v>8120</v>
      </c>
    </row>
    <row r="156" spans="1:20" x14ac:dyDescent="0.25">
      <c r="A156" t="s">
        <v>104</v>
      </c>
      <c r="B156" t="s">
        <v>105</v>
      </c>
      <c r="C156">
        <v>14</v>
      </c>
      <c r="D156">
        <v>1</v>
      </c>
      <c r="E156" t="s">
        <v>8125</v>
      </c>
      <c r="F156">
        <v>14</v>
      </c>
      <c r="G156">
        <v>0</v>
      </c>
      <c r="H156" t="s">
        <v>645</v>
      </c>
      <c r="I156" t="s">
        <v>6609</v>
      </c>
      <c r="J156" t="s">
        <v>6610</v>
      </c>
      <c r="K156" t="s">
        <v>6611</v>
      </c>
      <c r="L156" t="s">
        <v>3851</v>
      </c>
      <c r="M156" t="s">
        <v>8060</v>
      </c>
      <c r="N156" t="s">
        <v>637</v>
      </c>
      <c r="O156" t="s">
        <v>646</v>
      </c>
      <c r="P156" t="s">
        <v>26</v>
      </c>
      <c r="Q156" t="s">
        <v>647</v>
      </c>
      <c r="R156" t="s">
        <v>638</v>
      </c>
      <c r="S156" t="s">
        <v>8126</v>
      </c>
      <c r="T156" t="s">
        <v>8118</v>
      </c>
    </row>
    <row r="157" spans="1:20" x14ac:dyDescent="0.25">
      <c r="A157" t="s">
        <v>147</v>
      </c>
      <c r="B157" t="s">
        <v>148</v>
      </c>
      <c r="C157">
        <v>50</v>
      </c>
      <c r="D157">
        <v>6</v>
      </c>
      <c r="E157" t="s">
        <v>8127</v>
      </c>
      <c r="F157">
        <v>200</v>
      </c>
      <c r="G157">
        <v>0</v>
      </c>
      <c r="H157" t="s">
        <v>636</v>
      </c>
      <c r="I157" t="s">
        <v>8128</v>
      </c>
      <c r="J157" t="s">
        <v>650</v>
      </c>
      <c r="K157" t="s">
        <v>637</v>
      </c>
      <c r="L157" t="s">
        <v>638</v>
      </c>
      <c r="M157" t="s">
        <v>8129</v>
      </c>
      <c r="N157" t="s">
        <v>637</v>
      </c>
      <c r="O157" t="s">
        <v>639</v>
      </c>
      <c r="P157" t="s">
        <v>5</v>
      </c>
      <c r="Q157" t="s">
        <v>640</v>
      </c>
      <c r="R157" t="s">
        <v>638</v>
      </c>
      <c r="S157" t="s">
        <v>8130</v>
      </c>
      <c r="T157" t="s">
        <v>8129</v>
      </c>
    </row>
    <row r="158" spans="1:20" x14ac:dyDescent="0.25">
      <c r="A158" t="s">
        <v>104</v>
      </c>
      <c r="B158" t="s">
        <v>105</v>
      </c>
      <c r="C158">
        <v>14</v>
      </c>
      <c r="D158">
        <v>1</v>
      </c>
      <c r="E158" t="s">
        <v>8131</v>
      </c>
      <c r="F158">
        <v>14</v>
      </c>
      <c r="G158">
        <v>0</v>
      </c>
      <c r="H158" t="s">
        <v>645</v>
      </c>
      <c r="I158" t="s">
        <v>727</v>
      </c>
      <c r="J158" t="s">
        <v>7235</v>
      </c>
      <c r="K158" t="s">
        <v>6611</v>
      </c>
      <c r="L158" t="s">
        <v>7452</v>
      </c>
      <c r="M158" t="s">
        <v>8080</v>
      </c>
      <c r="N158" t="s">
        <v>637</v>
      </c>
      <c r="O158" t="s">
        <v>646</v>
      </c>
      <c r="P158" t="s">
        <v>26</v>
      </c>
      <c r="Q158" t="s">
        <v>647</v>
      </c>
      <c r="R158" t="s">
        <v>638</v>
      </c>
      <c r="S158" t="s">
        <v>8132</v>
      </c>
      <c r="T158" t="s">
        <v>8133</v>
      </c>
    </row>
    <row r="159" spans="1:20" x14ac:dyDescent="0.25">
      <c r="A159" t="s">
        <v>147</v>
      </c>
      <c r="B159" t="s">
        <v>148</v>
      </c>
      <c r="C159">
        <v>50</v>
      </c>
      <c r="D159">
        <v>6</v>
      </c>
      <c r="E159" t="s">
        <v>8134</v>
      </c>
      <c r="F159">
        <v>200</v>
      </c>
      <c r="G159">
        <v>0</v>
      </c>
      <c r="H159" t="s">
        <v>636</v>
      </c>
      <c r="I159" t="s">
        <v>8135</v>
      </c>
      <c r="J159" t="s">
        <v>2131</v>
      </c>
      <c r="K159" t="s">
        <v>637</v>
      </c>
      <c r="L159" t="s">
        <v>638</v>
      </c>
      <c r="M159" t="s">
        <v>8136</v>
      </c>
      <c r="N159" t="s">
        <v>637</v>
      </c>
      <c r="O159" t="s">
        <v>643</v>
      </c>
      <c r="P159" t="s">
        <v>5</v>
      </c>
      <c r="Q159" t="s">
        <v>644</v>
      </c>
      <c r="R159" t="s">
        <v>638</v>
      </c>
      <c r="S159" t="s">
        <v>8137</v>
      </c>
      <c r="T159" t="s">
        <v>8136</v>
      </c>
    </row>
    <row r="160" spans="1:20" x14ac:dyDescent="0.25">
      <c r="A160" t="s">
        <v>147</v>
      </c>
      <c r="B160" t="s">
        <v>148</v>
      </c>
      <c r="C160">
        <v>50</v>
      </c>
      <c r="D160">
        <v>6</v>
      </c>
      <c r="E160" t="s">
        <v>8138</v>
      </c>
      <c r="F160">
        <v>200</v>
      </c>
      <c r="G160">
        <v>0</v>
      </c>
      <c r="H160" t="s">
        <v>636</v>
      </c>
      <c r="I160" t="s">
        <v>8139</v>
      </c>
      <c r="J160" t="s">
        <v>675</v>
      </c>
      <c r="K160" t="s">
        <v>637</v>
      </c>
      <c r="L160" t="s">
        <v>638</v>
      </c>
      <c r="M160" t="s">
        <v>8140</v>
      </c>
      <c r="N160" t="s">
        <v>637</v>
      </c>
      <c r="O160" t="s">
        <v>643</v>
      </c>
      <c r="P160" t="s">
        <v>5</v>
      </c>
      <c r="Q160" t="s">
        <v>644</v>
      </c>
      <c r="R160" t="s">
        <v>638</v>
      </c>
      <c r="S160" t="s">
        <v>8141</v>
      </c>
      <c r="T160" t="s">
        <v>8140</v>
      </c>
    </row>
    <row r="161" spans="1:20" x14ac:dyDescent="0.25">
      <c r="A161" t="s">
        <v>22</v>
      </c>
      <c r="B161" t="s">
        <v>213</v>
      </c>
      <c r="C161">
        <v>54</v>
      </c>
      <c r="D161">
        <v>1</v>
      </c>
      <c r="E161" t="s">
        <v>8142</v>
      </c>
      <c r="F161">
        <v>61</v>
      </c>
      <c r="G161">
        <v>7</v>
      </c>
      <c r="H161" t="s">
        <v>663</v>
      </c>
      <c r="I161" t="s">
        <v>8143</v>
      </c>
      <c r="J161" t="s">
        <v>8144</v>
      </c>
      <c r="K161" t="s">
        <v>5121</v>
      </c>
      <c r="L161" t="s">
        <v>8145</v>
      </c>
      <c r="M161" t="s">
        <v>8146</v>
      </c>
      <c r="N161" t="s">
        <v>637</v>
      </c>
      <c r="O161" t="s">
        <v>664</v>
      </c>
      <c r="P161" t="s">
        <v>23</v>
      </c>
      <c r="Q161" t="s">
        <v>665</v>
      </c>
      <c r="R161" t="s">
        <v>638</v>
      </c>
      <c r="S161" t="s">
        <v>8147</v>
      </c>
      <c r="T161" t="s">
        <v>8146</v>
      </c>
    </row>
    <row r="162" spans="1:20" x14ac:dyDescent="0.25">
      <c r="A162" t="s">
        <v>147</v>
      </c>
      <c r="B162" t="s">
        <v>148</v>
      </c>
      <c r="C162">
        <v>50</v>
      </c>
      <c r="D162">
        <v>6</v>
      </c>
      <c r="E162" t="s">
        <v>8148</v>
      </c>
      <c r="F162">
        <v>580.66999999999996</v>
      </c>
      <c r="G162">
        <v>51.75</v>
      </c>
      <c r="H162" t="s">
        <v>645</v>
      </c>
      <c r="I162" t="s">
        <v>8149</v>
      </c>
      <c r="J162" t="s">
        <v>8150</v>
      </c>
      <c r="K162" t="s">
        <v>4115</v>
      </c>
      <c r="L162" t="s">
        <v>8151</v>
      </c>
      <c r="M162" t="s">
        <v>8152</v>
      </c>
      <c r="N162" t="s">
        <v>637</v>
      </c>
      <c r="O162" t="s">
        <v>664</v>
      </c>
      <c r="P162" t="s">
        <v>23</v>
      </c>
      <c r="Q162" t="s">
        <v>665</v>
      </c>
      <c r="R162" t="s">
        <v>638</v>
      </c>
      <c r="S162" t="s">
        <v>8153</v>
      </c>
      <c r="T162" t="s">
        <v>8152</v>
      </c>
    </row>
    <row r="163" spans="1:20" x14ac:dyDescent="0.25">
      <c r="A163" t="s">
        <v>239</v>
      </c>
      <c r="B163" t="s">
        <v>2799</v>
      </c>
      <c r="C163">
        <v>105.4</v>
      </c>
      <c r="D163">
        <v>1</v>
      </c>
      <c r="E163" t="s">
        <v>8148</v>
      </c>
      <c r="F163">
        <v>580.66999999999996</v>
      </c>
      <c r="G163">
        <v>51.75</v>
      </c>
      <c r="H163" t="s">
        <v>645</v>
      </c>
      <c r="I163" t="s">
        <v>8149</v>
      </c>
      <c r="J163" t="s">
        <v>8150</v>
      </c>
      <c r="K163" t="s">
        <v>4115</v>
      </c>
      <c r="L163" t="s">
        <v>8151</v>
      </c>
      <c r="M163" t="s">
        <v>8152</v>
      </c>
      <c r="N163" t="s">
        <v>637</v>
      </c>
      <c r="O163" t="s">
        <v>664</v>
      </c>
      <c r="P163" t="s">
        <v>23</v>
      </c>
      <c r="Q163" t="s">
        <v>665</v>
      </c>
      <c r="R163" t="s">
        <v>638</v>
      </c>
      <c r="S163" t="s">
        <v>8153</v>
      </c>
      <c r="T163" t="s">
        <v>8152</v>
      </c>
    </row>
    <row r="164" spans="1:20" x14ac:dyDescent="0.25">
      <c r="A164" t="s">
        <v>18</v>
      </c>
      <c r="B164" t="s">
        <v>19</v>
      </c>
      <c r="C164">
        <v>66.666666666666671</v>
      </c>
      <c r="D164">
        <v>3</v>
      </c>
      <c r="E164" t="s">
        <v>8148</v>
      </c>
      <c r="F164">
        <v>580.66999999999996</v>
      </c>
      <c r="G164">
        <v>51.75</v>
      </c>
      <c r="H164" t="s">
        <v>645</v>
      </c>
      <c r="I164" t="s">
        <v>8149</v>
      </c>
      <c r="J164" t="s">
        <v>8150</v>
      </c>
      <c r="K164" t="s">
        <v>4115</v>
      </c>
      <c r="L164" t="s">
        <v>8151</v>
      </c>
      <c r="M164" t="s">
        <v>8152</v>
      </c>
      <c r="N164" t="s">
        <v>637</v>
      </c>
      <c r="O164" t="s">
        <v>664</v>
      </c>
      <c r="P164" t="s">
        <v>23</v>
      </c>
      <c r="Q164" t="s">
        <v>665</v>
      </c>
      <c r="R164" t="s">
        <v>638</v>
      </c>
      <c r="S164" t="s">
        <v>8153</v>
      </c>
      <c r="T164" t="s">
        <v>8152</v>
      </c>
    </row>
    <row r="165" spans="1:20" x14ac:dyDescent="0.25">
      <c r="A165" t="s">
        <v>600</v>
      </c>
      <c r="B165" t="s">
        <v>601</v>
      </c>
      <c r="C165">
        <v>159</v>
      </c>
      <c r="D165">
        <v>2</v>
      </c>
      <c r="E165" t="s">
        <v>8154</v>
      </c>
      <c r="F165">
        <v>258</v>
      </c>
      <c r="G165">
        <v>0</v>
      </c>
      <c r="H165" t="s">
        <v>636</v>
      </c>
      <c r="I165" t="s">
        <v>8155</v>
      </c>
      <c r="J165" t="s">
        <v>696</v>
      </c>
      <c r="K165" t="s">
        <v>637</v>
      </c>
      <c r="L165" t="s">
        <v>638</v>
      </c>
      <c r="M165" t="s">
        <v>8152</v>
      </c>
      <c r="N165" t="s">
        <v>637</v>
      </c>
      <c r="O165" t="s">
        <v>643</v>
      </c>
      <c r="P165" t="s">
        <v>5</v>
      </c>
      <c r="Q165" t="s">
        <v>644</v>
      </c>
      <c r="R165" t="s">
        <v>638</v>
      </c>
      <c r="S165" t="s">
        <v>8156</v>
      </c>
      <c r="T165" t="s">
        <v>8152</v>
      </c>
    </row>
    <row r="166" spans="1:20" x14ac:dyDescent="0.25">
      <c r="A166" t="s">
        <v>147</v>
      </c>
      <c r="B166" t="s">
        <v>148</v>
      </c>
      <c r="C166">
        <v>50</v>
      </c>
      <c r="D166">
        <v>6</v>
      </c>
      <c r="E166" t="s">
        <v>8157</v>
      </c>
      <c r="F166">
        <v>200</v>
      </c>
      <c r="G166">
        <v>0</v>
      </c>
      <c r="H166" t="s">
        <v>636</v>
      </c>
      <c r="I166" t="s">
        <v>8158</v>
      </c>
      <c r="J166" t="s">
        <v>653</v>
      </c>
      <c r="K166" t="s">
        <v>637</v>
      </c>
      <c r="L166" t="s">
        <v>638</v>
      </c>
      <c r="M166" t="s">
        <v>8159</v>
      </c>
      <c r="N166" t="s">
        <v>637</v>
      </c>
      <c r="O166" t="s">
        <v>639</v>
      </c>
      <c r="P166" t="s">
        <v>5</v>
      </c>
      <c r="Q166" t="s">
        <v>640</v>
      </c>
      <c r="R166" t="s">
        <v>638</v>
      </c>
      <c r="S166" t="s">
        <v>8160</v>
      </c>
      <c r="T166" t="s">
        <v>8159</v>
      </c>
    </row>
    <row r="167" spans="1:20" x14ac:dyDescent="0.25">
      <c r="A167" t="s">
        <v>147</v>
      </c>
      <c r="B167" t="s">
        <v>148</v>
      </c>
      <c r="C167">
        <v>50</v>
      </c>
      <c r="D167">
        <v>6</v>
      </c>
      <c r="E167" t="s">
        <v>8161</v>
      </c>
      <c r="F167">
        <v>200</v>
      </c>
      <c r="G167">
        <v>0</v>
      </c>
      <c r="H167" t="s">
        <v>636</v>
      </c>
      <c r="I167" t="s">
        <v>6996</v>
      </c>
      <c r="J167" t="s">
        <v>668</v>
      </c>
      <c r="K167" t="s">
        <v>637</v>
      </c>
      <c r="L167" t="s">
        <v>638</v>
      </c>
      <c r="M167" t="s">
        <v>8162</v>
      </c>
      <c r="N167" t="s">
        <v>637</v>
      </c>
      <c r="O167" t="s">
        <v>639</v>
      </c>
      <c r="P167" t="s">
        <v>5</v>
      </c>
      <c r="Q167" t="s">
        <v>640</v>
      </c>
      <c r="R167" t="s">
        <v>638</v>
      </c>
      <c r="S167" t="s">
        <v>8163</v>
      </c>
      <c r="T167" t="s">
        <v>8162</v>
      </c>
    </row>
    <row r="168" spans="1:20" x14ac:dyDescent="0.25">
      <c r="A168" t="s">
        <v>147</v>
      </c>
      <c r="B168" t="s">
        <v>148</v>
      </c>
      <c r="C168">
        <v>50</v>
      </c>
      <c r="D168">
        <v>12</v>
      </c>
      <c r="E168" t="s">
        <v>8164</v>
      </c>
      <c r="F168">
        <v>400</v>
      </c>
      <c r="G168">
        <v>0</v>
      </c>
      <c r="H168" t="s">
        <v>636</v>
      </c>
      <c r="I168" t="s">
        <v>8165</v>
      </c>
      <c r="J168" t="s">
        <v>672</v>
      </c>
      <c r="K168" t="s">
        <v>637</v>
      </c>
      <c r="L168" t="s">
        <v>638</v>
      </c>
      <c r="M168" t="s">
        <v>8166</v>
      </c>
      <c r="N168" t="s">
        <v>637</v>
      </c>
      <c r="O168" t="s">
        <v>639</v>
      </c>
      <c r="P168" t="s">
        <v>5</v>
      </c>
      <c r="Q168" t="s">
        <v>640</v>
      </c>
      <c r="R168" t="s">
        <v>638</v>
      </c>
      <c r="S168" t="s">
        <v>8167</v>
      </c>
      <c r="T168" t="s">
        <v>8166</v>
      </c>
    </row>
    <row r="169" spans="1:20" x14ac:dyDescent="0.25">
      <c r="A169" t="s">
        <v>147</v>
      </c>
      <c r="B169" t="s">
        <v>148</v>
      </c>
      <c r="C169">
        <v>50</v>
      </c>
      <c r="D169">
        <v>6</v>
      </c>
      <c r="E169" t="s">
        <v>8168</v>
      </c>
      <c r="F169">
        <v>200</v>
      </c>
      <c r="G169">
        <v>0</v>
      </c>
      <c r="H169" t="s">
        <v>636</v>
      </c>
      <c r="I169" t="s">
        <v>3256</v>
      </c>
      <c r="J169" t="s">
        <v>2091</v>
      </c>
      <c r="K169" t="s">
        <v>637</v>
      </c>
      <c r="L169" t="s">
        <v>638</v>
      </c>
      <c r="M169" t="s">
        <v>8169</v>
      </c>
      <c r="N169" t="s">
        <v>637</v>
      </c>
      <c r="O169" t="s">
        <v>643</v>
      </c>
      <c r="P169" t="s">
        <v>5</v>
      </c>
      <c r="Q169" t="s">
        <v>644</v>
      </c>
      <c r="R169" t="s">
        <v>638</v>
      </c>
      <c r="S169" t="s">
        <v>8170</v>
      </c>
      <c r="T169" t="s">
        <v>8169</v>
      </c>
    </row>
    <row r="170" spans="1:20" x14ac:dyDescent="0.25">
      <c r="A170" t="s">
        <v>72</v>
      </c>
      <c r="B170" t="s">
        <v>108</v>
      </c>
      <c r="C170">
        <v>66</v>
      </c>
      <c r="D170">
        <v>1</v>
      </c>
      <c r="E170" t="s">
        <v>8171</v>
      </c>
      <c r="F170">
        <v>329</v>
      </c>
      <c r="G170">
        <v>0</v>
      </c>
      <c r="H170" t="s">
        <v>645</v>
      </c>
      <c r="I170" t="s">
        <v>8172</v>
      </c>
      <c r="J170" t="s">
        <v>8173</v>
      </c>
      <c r="K170" t="s">
        <v>8174</v>
      </c>
      <c r="L170" t="s">
        <v>6834</v>
      </c>
      <c r="M170" t="s">
        <v>8175</v>
      </c>
      <c r="N170" t="s">
        <v>637</v>
      </c>
      <c r="O170" t="s">
        <v>646</v>
      </c>
      <c r="P170" t="s">
        <v>26</v>
      </c>
      <c r="Q170" t="s">
        <v>647</v>
      </c>
      <c r="R170" t="s">
        <v>638</v>
      </c>
      <c r="S170" t="s">
        <v>8176</v>
      </c>
      <c r="T170" t="s">
        <v>8175</v>
      </c>
    </row>
    <row r="171" spans="1:20" x14ac:dyDescent="0.25">
      <c r="A171" t="s">
        <v>101</v>
      </c>
      <c r="B171" t="s">
        <v>74</v>
      </c>
      <c r="C171">
        <v>66</v>
      </c>
      <c r="D171">
        <v>1</v>
      </c>
      <c r="E171" t="s">
        <v>8171</v>
      </c>
      <c r="F171">
        <v>329</v>
      </c>
      <c r="G171">
        <v>0</v>
      </c>
      <c r="H171" t="s">
        <v>645</v>
      </c>
      <c r="I171" t="s">
        <v>8172</v>
      </c>
      <c r="J171" t="s">
        <v>8173</v>
      </c>
      <c r="K171" t="s">
        <v>8174</v>
      </c>
      <c r="L171" t="s">
        <v>6834</v>
      </c>
      <c r="M171" t="s">
        <v>8175</v>
      </c>
      <c r="N171" t="s">
        <v>637</v>
      </c>
      <c r="O171" t="s">
        <v>646</v>
      </c>
      <c r="P171" t="s">
        <v>26</v>
      </c>
      <c r="Q171" t="s">
        <v>647</v>
      </c>
      <c r="R171" t="s">
        <v>638</v>
      </c>
      <c r="S171" t="s">
        <v>8176</v>
      </c>
      <c r="T171" t="s">
        <v>8175</v>
      </c>
    </row>
    <row r="172" spans="1:20" x14ac:dyDescent="0.25">
      <c r="A172" t="s">
        <v>22</v>
      </c>
      <c r="B172" t="s">
        <v>27</v>
      </c>
      <c r="C172">
        <v>67</v>
      </c>
      <c r="D172">
        <v>1</v>
      </c>
      <c r="E172" t="s">
        <v>8171</v>
      </c>
      <c r="F172">
        <v>329</v>
      </c>
      <c r="G172">
        <v>0</v>
      </c>
      <c r="H172" t="s">
        <v>645</v>
      </c>
      <c r="I172" t="s">
        <v>8172</v>
      </c>
      <c r="J172" t="s">
        <v>8173</v>
      </c>
      <c r="K172" t="s">
        <v>8174</v>
      </c>
      <c r="L172" t="s">
        <v>6834</v>
      </c>
      <c r="M172" t="s">
        <v>8175</v>
      </c>
      <c r="N172" t="s">
        <v>637</v>
      </c>
      <c r="O172" t="s">
        <v>646</v>
      </c>
      <c r="P172" t="s">
        <v>26</v>
      </c>
      <c r="Q172" t="s">
        <v>647</v>
      </c>
      <c r="R172" t="s">
        <v>638</v>
      </c>
      <c r="S172" t="s">
        <v>8176</v>
      </c>
      <c r="T172" t="s">
        <v>8175</v>
      </c>
    </row>
    <row r="173" spans="1:20" x14ac:dyDescent="0.25">
      <c r="A173" t="s">
        <v>22</v>
      </c>
      <c r="B173" t="s">
        <v>27</v>
      </c>
      <c r="C173">
        <v>80</v>
      </c>
      <c r="D173">
        <v>1</v>
      </c>
      <c r="E173" t="s">
        <v>8171</v>
      </c>
      <c r="F173">
        <v>329</v>
      </c>
      <c r="G173">
        <v>0</v>
      </c>
      <c r="H173" t="s">
        <v>645</v>
      </c>
      <c r="I173" t="s">
        <v>8172</v>
      </c>
      <c r="J173" t="s">
        <v>8173</v>
      </c>
      <c r="K173" t="s">
        <v>8174</v>
      </c>
      <c r="L173" t="s">
        <v>6834</v>
      </c>
      <c r="M173" t="s">
        <v>8175</v>
      </c>
      <c r="N173" t="s">
        <v>637</v>
      </c>
      <c r="O173" t="s">
        <v>646</v>
      </c>
      <c r="P173" t="s">
        <v>26</v>
      </c>
      <c r="Q173" t="s">
        <v>647</v>
      </c>
      <c r="R173" t="s">
        <v>638</v>
      </c>
      <c r="S173" t="s">
        <v>8176</v>
      </c>
      <c r="T173" t="s">
        <v>8175</v>
      </c>
    </row>
    <row r="174" spans="1:20" x14ac:dyDescent="0.25">
      <c r="A174" t="s">
        <v>104</v>
      </c>
      <c r="B174" t="s">
        <v>105</v>
      </c>
      <c r="C174">
        <v>14</v>
      </c>
      <c r="D174">
        <v>2</v>
      </c>
      <c r="E174" t="s">
        <v>8177</v>
      </c>
      <c r="F174">
        <v>43</v>
      </c>
      <c r="G174">
        <v>15</v>
      </c>
      <c r="H174" t="s">
        <v>645</v>
      </c>
      <c r="I174" t="s">
        <v>8178</v>
      </c>
      <c r="J174" t="s">
        <v>8179</v>
      </c>
      <c r="K174" t="s">
        <v>8180</v>
      </c>
      <c r="L174" t="s">
        <v>3416</v>
      </c>
      <c r="M174" t="s">
        <v>8181</v>
      </c>
      <c r="N174" t="s">
        <v>637</v>
      </c>
      <c r="O174" t="s">
        <v>646</v>
      </c>
      <c r="P174" t="s">
        <v>26</v>
      </c>
      <c r="Q174" t="s">
        <v>647</v>
      </c>
      <c r="R174" t="s">
        <v>638</v>
      </c>
      <c r="S174" t="s">
        <v>8182</v>
      </c>
      <c r="T174" t="s">
        <v>8181</v>
      </c>
    </row>
    <row r="175" spans="1:20" x14ac:dyDescent="0.25">
      <c r="A175" t="s">
        <v>147</v>
      </c>
      <c r="B175" t="s">
        <v>148</v>
      </c>
      <c r="C175">
        <v>50</v>
      </c>
      <c r="D175">
        <v>6</v>
      </c>
      <c r="E175" t="s">
        <v>8183</v>
      </c>
      <c r="F175">
        <v>200</v>
      </c>
      <c r="G175">
        <v>0</v>
      </c>
      <c r="H175" t="s">
        <v>636</v>
      </c>
      <c r="I175" t="s">
        <v>8184</v>
      </c>
      <c r="J175" t="s">
        <v>675</v>
      </c>
      <c r="K175" t="s">
        <v>637</v>
      </c>
      <c r="L175" t="s">
        <v>638</v>
      </c>
      <c r="M175" t="s">
        <v>8185</v>
      </c>
      <c r="N175" t="s">
        <v>637</v>
      </c>
      <c r="O175" t="s">
        <v>639</v>
      </c>
      <c r="P175" t="s">
        <v>5</v>
      </c>
      <c r="Q175" t="s">
        <v>640</v>
      </c>
      <c r="R175" t="s">
        <v>638</v>
      </c>
      <c r="S175" t="s">
        <v>8186</v>
      </c>
      <c r="T175" t="s">
        <v>8187</v>
      </c>
    </row>
    <row r="176" spans="1:20" x14ac:dyDescent="0.25">
      <c r="A176" t="s">
        <v>22</v>
      </c>
      <c r="B176" t="s">
        <v>27</v>
      </c>
      <c r="C176">
        <v>80</v>
      </c>
      <c r="D176">
        <v>1</v>
      </c>
      <c r="E176" t="s">
        <v>8188</v>
      </c>
      <c r="F176">
        <v>80</v>
      </c>
      <c r="G176">
        <v>0</v>
      </c>
      <c r="H176" t="s">
        <v>645</v>
      </c>
      <c r="I176" t="s">
        <v>6868</v>
      </c>
      <c r="J176" t="s">
        <v>6869</v>
      </c>
      <c r="K176" t="s">
        <v>5651</v>
      </c>
      <c r="L176" t="s">
        <v>2261</v>
      </c>
      <c r="M176" t="s">
        <v>8189</v>
      </c>
      <c r="N176" t="s">
        <v>637</v>
      </c>
      <c r="O176" t="s">
        <v>646</v>
      </c>
      <c r="P176" t="s">
        <v>26</v>
      </c>
      <c r="Q176" t="s">
        <v>647</v>
      </c>
      <c r="R176" t="s">
        <v>638</v>
      </c>
      <c r="S176" t="s">
        <v>8190</v>
      </c>
      <c r="T176" t="s">
        <v>8191</v>
      </c>
    </row>
    <row r="177" spans="1:20" x14ac:dyDescent="0.25">
      <c r="A177" t="s">
        <v>101</v>
      </c>
      <c r="B177" t="s">
        <v>8192</v>
      </c>
      <c r="C177">
        <v>112.62</v>
      </c>
      <c r="D177">
        <v>1</v>
      </c>
      <c r="E177" t="s">
        <v>8193</v>
      </c>
      <c r="F177">
        <v>216.05</v>
      </c>
      <c r="G177">
        <v>9</v>
      </c>
      <c r="H177" t="s">
        <v>645</v>
      </c>
      <c r="I177" t="s">
        <v>8194</v>
      </c>
      <c r="J177" t="s">
        <v>8195</v>
      </c>
      <c r="K177" t="s">
        <v>694</v>
      </c>
      <c r="L177" t="s">
        <v>8196</v>
      </c>
      <c r="M177" t="s">
        <v>8197</v>
      </c>
      <c r="N177" t="s">
        <v>637</v>
      </c>
      <c r="O177" t="s">
        <v>664</v>
      </c>
      <c r="P177" t="s">
        <v>23</v>
      </c>
      <c r="Q177" t="s">
        <v>665</v>
      </c>
      <c r="R177" t="s">
        <v>638</v>
      </c>
      <c r="S177" t="s">
        <v>8198</v>
      </c>
      <c r="T177" t="s">
        <v>8197</v>
      </c>
    </row>
    <row r="178" spans="1:20" x14ac:dyDescent="0.25">
      <c r="A178" t="s">
        <v>240</v>
      </c>
      <c r="B178" t="s">
        <v>2799</v>
      </c>
      <c r="C178">
        <v>94.43</v>
      </c>
      <c r="D178">
        <v>1</v>
      </c>
      <c r="E178" t="s">
        <v>8193</v>
      </c>
      <c r="F178">
        <v>216.05</v>
      </c>
      <c r="G178">
        <v>9</v>
      </c>
      <c r="H178" t="s">
        <v>645</v>
      </c>
      <c r="I178" t="s">
        <v>8194</v>
      </c>
      <c r="J178" t="s">
        <v>8195</v>
      </c>
      <c r="K178" t="s">
        <v>694</v>
      </c>
      <c r="L178" t="s">
        <v>8196</v>
      </c>
      <c r="M178" t="s">
        <v>8197</v>
      </c>
      <c r="N178" t="s">
        <v>637</v>
      </c>
      <c r="O178" t="s">
        <v>664</v>
      </c>
      <c r="P178" t="s">
        <v>23</v>
      </c>
      <c r="Q178" t="s">
        <v>665</v>
      </c>
      <c r="R178" t="s">
        <v>638</v>
      </c>
      <c r="S178" t="s">
        <v>8198</v>
      </c>
      <c r="T178" t="s">
        <v>8197</v>
      </c>
    </row>
    <row r="179" spans="1:20" x14ac:dyDescent="0.25">
      <c r="A179" t="s">
        <v>22</v>
      </c>
      <c r="B179" t="s">
        <v>213</v>
      </c>
      <c r="C179">
        <v>76</v>
      </c>
      <c r="D179">
        <v>1</v>
      </c>
      <c r="E179" t="s">
        <v>8199</v>
      </c>
      <c r="F179">
        <v>157.75</v>
      </c>
      <c r="G179">
        <v>0</v>
      </c>
      <c r="H179" t="s">
        <v>663</v>
      </c>
      <c r="I179" t="s">
        <v>8200</v>
      </c>
      <c r="J179" t="s">
        <v>8201</v>
      </c>
      <c r="K179" t="s">
        <v>8202</v>
      </c>
      <c r="L179" t="s">
        <v>8203</v>
      </c>
      <c r="M179" t="s">
        <v>8204</v>
      </c>
      <c r="N179" t="s">
        <v>637</v>
      </c>
      <c r="O179" t="s">
        <v>664</v>
      </c>
      <c r="P179" t="s">
        <v>23</v>
      </c>
      <c r="Q179" t="s">
        <v>665</v>
      </c>
      <c r="R179" t="s">
        <v>638</v>
      </c>
      <c r="S179" t="s">
        <v>8205</v>
      </c>
      <c r="T179" t="s">
        <v>8204</v>
      </c>
    </row>
    <row r="180" spans="1:20" x14ac:dyDescent="0.25">
      <c r="A180" t="s">
        <v>600</v>
      </c>
      <c r="B180" t="s">
        <v>690</v>
      </c>
      <c r="C180">
        <v>81.75</v>
      </c>
      <c r="D180">
        <v>1</v>
      </c>
      <c r="E180" t="s">
        <v>8199</v>
      </c>
      <c r="F180">
        <v>157.75</v>
      </c>
      <c r="G180">
        <v>0</v>
      </c>
      <c r="H180" t="s">
        <v>663</v>
      </c>
      <c r="I180" t="s">
        <v>8200</v>
      </c>
      <c r="J180" t="s">
        <v>8201</v>
      </c>
      <c r="K180" t="s">
        <v>8202</v>
      </c>
      <c r="L180" t="s">
        <v>8203</v>
      </c>
      <c r="M180" t="s">
        <v>8204</v>
      </c>
      <c r="N180" t="s">
        <v>637</v>
      </c>
      <c r="O180" t="s">
        <v>664</v>
      </c>
      <c r="P180" t="s">
        <v>23</v>
      </c>
      <c r="Q180" t="s">
        <v>665</v>
      </c>
      <c r="R180" t="s">
        <v>638</v>
      </c>
      <c r="S180" t="s">
        <v>8205</v>
      </c>
      <c r="T180" t="s">
        <v>8204</v>
      </c>
    </row>
    <row r="181" spans="1:20" x14ac:dyDescent="0.25">
      <c r="A181" t="s">
        <v>147</v>
      </c>
      <c r="B181" t="s">
        <v>148</v>
      </c>
      <c r="C181">
        <v>50</v>
      </c>
      <c r="D181">
        <v>6</v>
      </c>
      <c r="E181" t="s">
        <v>8206</v>
      </c>
      <c r="F181">
        <v>181</v>
      </c>
      <c r="G181">
        <v>0</v>
      </c>
      <c r="H181" t="s">
        <v>636</v>
      </c>
      <c r="I181" t="s">
        <v>8207</v>
      </c>
      <c r="J181" t="s">
        <v>658</v>
      </c>
      <c r="K181" t="s">
        <v>637</v>
      </c>
      <c r="L181" t="s">
        <v>638</v>
      </c>
      <c r="M181" t="s">
        <v>8208</v>
      </c>
      <c r="N181" t="s">
        <v>637</v>
      </c>
      <c r="O181" t="s">
        <v>639</v>
      </c>
      <c r="P181" t="s">
        <v>5</v>
      </c>
      <c r="Q181" t="s">
        <v>640</v>
      </c>
      <c r="R181" t="s">
        <v>638</v>
      </c>
      <c r="S181" t="s">
        <v>8209</v>
      </c>
      <c r="T181" t="s">
        <v>8210</v>
      </c>
    </row>
    <row r="182" spans="1:20" x14ac:dyDescent="0.25">
      <c r="A182" t="s">
        <v>147</v>
      </c>
      <c r="B182" t="s">
        <v>148</v>
      </c>
      <c r="C182">
        <v>50</v>
      </c>
      <c r="D182">
        <v>18</v>
      </c>
      <c r="E182" t="s">
        <v>8211</v>
      </c>
      <c r="F182">
        <v>543</v>
      </c>
      <c r="G182">
        <v>0</v>
      </c>
      <c r="H182" t="s">
        <v>636</v>
      </c>
      <c r="I182" t="s">
        <v>8212</v>
      </c>
      <c r="J182" t="s">
        <v>1797</v>
      </c>
      <c r="K182" t="s">
        <v>637</v>
      </c>
      <c r="L182" t="s">
        <v>638</v>
      </c>
      <c r="M182" t="s">
        <v>8208</v>
      </c>
      <c r="N182" t="s">
        <v>637</v>
      </c>
      <c r="O182" t="s">
        <v>643</v>
      </c>
      <c r="P182" t="s">
        <v>5</v>
      </c>
      <c r="Q182" t="s">
        <v>644</v>
      </c>
      <c r="R182" t="s">
        <v>638</v>
      </c>
      <c r="S182" t="s">
        <v>8213</v>
      </c>
      <c r="T182" t="s">
        <v>8214</v>
      </c>
    </row>
    <row r="183" spans="1:20" x14ac:dyDescent="0.25">
      <c r="A183" t="s">
        <v>18</v>
      </c>
      <c r="B183" t="s">
        <v>19</v>
      </c>
      <c r="C183">
        <v>66.666666666666671</v>
      </c>
      <c r="D183">
        <v>3</v>
      </c>
      <c r="E183" t="s">
        <v>8215</v>
      </c>
      <c r="F183">
        <v>101</v>
      </c>
      <c r="G183">
        <v>1</v>
      </c>
      <c r="H183" t="s">
        <v>636</v>
      </c>
      <c r="I183" t="s">
        <v>8216</v>
      </c>
      <c r="J183" t="s">
        <v>682</v>
      </c>
      <c r="K183" t="s">
        <v>637</v>
      </c>
      <c r="L183" t="s">
        <v>638</v>
      </c>
      <c r="M183" t="s">
        <v>8217</v>
      </c>
      <c r="N183" t="s">
        <v>637</v>
      </c>
      <c r="O183" t="s">
        <v>643</v>
      </c>
      <c r="P183" t="s">
        <v>5</v>
      </c>
      <c r="Q183" t="s">
        <v>644</v>
      </c>
      <c r="R183" t="s">
        <v>638</v>
      </c>
      <c r="S183" t="s">
        <v>8218</v>
      </c>
      <c r="T183" t="s">
        <v>8217</v>
      </c>
    </row>
    <row r="184" spans="1:20" x14ac:dyDescent="0.25">
      <c r="A184" t="s">
        <v>72</v>
      </c>
      <c r="B184" t="s">
        <v>108</v>
      </c>
      <c r="C184">
        <v>66</v>
      </c>
      <c r="D184">
        <v>1</v>
      </c>
      <c r="E184" t="s">
        <v>8219</v>
      </c>
      <c r="F184">
        <v>249</v>
      </c>
      <c r="G184">
        <v>0</v>
      </c>
      <c r="H184" t="s">
        <v>645</v>
      </c>
      <c r="I184" t="s">
        <v>8220</v>
      </c>
      <c r="J184" t="s">
        <v>8221</v>
      </c>
      <c r="K184" t="s">
        <v>8222</v>
      </c>
      <c r="L184" t="s">
        <v>806</v>
      </c>
      <c r="M184" t="s">
        <v>8223</v>
      </c>
      <c r="N184" t="s">
        <v>637</v>
      </c>
      <c r="O184" t="s">
        <v>646</v>
      </c>
      <c r="P184" t="s">
        <v>26</v>
      </c>
      <c r="Q184" t="s">
        <v>647</v>
      </c>
      <c r="R184" t="s">
        <v>638</v>
      </c>
      <c r="S184" t="s">
        <v>8224</v>
      </c>
      <c r="T184" t="s">
        <v>8225</v>
      </c>
    </row>
    <row r="185" spans="1:20" x14ac:dyDescent="0.25">
      <c r="A185" t="s">
        <v>101</v>
      </c>
      <c r="B185" t="s">
        <v>74</v>
      </c>
      <c r="C185">
        <v>66</v>
      </c>
      <c r="D185">
        <v>1</v>
      </c>
      <c r="E185" t="s">
        <v>8219</v>
      </c>
      <c r="F185">
        <v>249</v>
      </c>
      <c r="G185">
        <v>0</v>
      </c>
      <c r="H185" t="s">
        <v>645</v>
      </c>
      <c r="I185" t="s">
        <v>8220</v>
      </c>
      <c r="J185" t="s">
        <v>8221</v>
      </c>
      <c r="K185" t="s">
        <v>8222</v>
      </c>
      <c r="L185" t="s">
        <v>806</v>
      </c>
      <c r="M185" t="s">
        <v>8223</v>
      </c>
      <c r="N185" t="s">
        <v>637</v>
      </c>
      <c r="O185" t="s">
        <v>646</v>
      </c>
      <c r="P185" t="s">
        <v>26</v>
      </c>
      <c r="Q185" t="s">
        <v>647</v>
      </c>
      <c r="R185" t="s">
        <v>638</v>
      </c>
      <c r="S185" t="s">
        <v>8224</v>
      </c>
      <c r="T185" t="s">
        <v>8225</v>
      </c>
    </row>
    <row r="186" spans="1:20" x14ac:dyDescent="0.25">
      <c r="A186" t="s">
        <v>22</v>
      </c>
      <c r="B186" t="s">
        <v>27</v>
      </c>
      <c r="C186">
        <v>67</v>
      </c>
      <c r="D186">
        <v>1</v>
      </c>
      <c r="E186" t="s">
        <v>8219</v>
      </c>
      <c r="F186">
        <v>249</v>
      </c>
      <c r="G186">
        <v>0</v>
      </c>
      <c r="H186" t="s">
        <v>645</v>
      </c>
      <c r="I186" t="s">
        <v>8220</v>
      </c>
      <c r="J186" t="s">
        <v>8221</v>
      </c>
      <c r="K186" t="s">
        <v>8222</v>
      </c>
      <c r="L186" t="s">
        <v>806</v>
      </c>
      <c r="M186" t="s">
        <v>8223</v>
      </c>
      <c r="N186" t="s">
        <v>637</v>
      </c>
      <c r="O186" t="s">
        <v>646</v>
      </c>
      <c r="P186" t="s">
        <v>26</v>
      </c>
      <c r="Q186" t="s">
        <v>647</v>
      </c>
      <c r="R186" t="s">
        <v>638</v>
      </c>
      <c r="S186" t="s">
        <v>8224</v>
      </c>
      <c r="T186" t="s">
        <v>8225</v>
      </c>
    </row>
    <row r="187" spans="1:20" x14ac:dyDescent="0.25">
      <c r="A187" t="s">
        <v>147</v>
      </c>
      <c r="B187" t="s">
        <v>148</v>
      </c>
      <c r="C187">
        <v>33.333333333333336</v>
      </c>
      <c r="D187">
        <v>3</v>
      </c>
      <c r="E187" t="s">
        <v>8226</v>
      </c>
      <c r="F187">
        <v>189</v>
      </c>
      <c r="G187">
        <v>0</v>
      </c>
      <c r="H187" t="s">
        <v>636</v>
      </c>
      <c r="I187" t="s">
        <v>8227</v>
      </c>
      <c r="J187" t="s">
        <v>671</v>
      </c>
      <c r="K187" t="s">
        <v>637</v>
      </c>
      <c r="L187" t="s">
        <v>638</v>
      </c>
      <c r="M187" t="s">
        <v>8228</v>
      </c>
      <c r="N187" t="s">
        <v>637</v>
      </c>
      <c r="O187" t="s">
        <v>639</v>
      </c>
      <c r="P187" t="s">
        <v>5</v>
      </c>
      <c r="Q187" t="s">
        <v>640</v>
      </c>
      <c r="R187" t="s">
        <v>638</v>
      </c>
      <c r="S187" t="s">
        <v>8229</v>
      </c>
      <c r="T187" t="s">
        <v>8228</v>
      </c>
    </row>
    <row r="188" spans="1:20" x14ac:dyDescent="0.25">
      <c r="A188" t="s">
        <v>22</v>
      </c>
      <c r="B188" t="s">
        <v>27</v>
      </c>
      <c r="C188">
        <v>120</v>
      </c>
      <c r="D188">
        <v>1</v>
      </c>
      <c r="E188" t="s">
        <v>8226</v>
      </c>
      <c r="F188">
        <v>189</v>
      </c>
      <c r="G188">
        <v>0</v>
      </c>
      <c r="H188" t="s">
        <v>636</v>
      </c>
      <c r="I188" t="s">
        <v>8227</v>
      </c>
      <c r="J188" t="s">
        <v>671</v>
      </c>
      <c r="K188" t="s">
        <v>637</v>
      </c>
      <c r="L188" t="s">
        <v>638</v>
      </c>
      <c r="M188" t="s">
        <v>8228</v>
      </c>
      <c r="N188" t="s">
        <v>637</v>
      </c>
      <c r="O188" t="s">
        <v>639</v>
      </c>
      <c r="P188" t="s">
        <v>5</v>
      </c>
      <c r="Q188" t="s">
        <v>640</v>
      </c>
      <c r="R188" t="s">
        <v>638</v>
      </c>
      <c r="S188" t="s">
        <v>8229</v>
      </c>
      <c r="T188" t="s">
        <v>8228</v>
      </c>
    </row>
    <row r="189" spans="1:20" x14ac:dyDescent="0.25">
      <c r="A189" t="s">
        <v>18</v>
      </c>
      <c r="B189" t="s">
        <v>19</v>
      </c>
      <c r="C189">
        <v>66.666666666666671</v>
      </c>
      <c r="D189">
        <v>3</v>
      </c>
      <c r="E189" t="s">
        <v>8230</v>
      </c>
      <c r="F189">
        <v>129</v>
      </c>
      <c r="G189">
        <v>0</v>
      </c>
      <c r="H189" t="s">
        <v>636</v>
      </c>
      <c r="I189" t="s">
        <v>8231</v>
      </c>
      <c r="J189" t="s">
        <v>705</v>
      </c>
      <c r="K189" t="s">
        <v>637</v>
      </c>
      <c r="L189" t="s">
        <v>638</v>
      </c>
      <c r="M189" t="s">
        <v>8228</v>
      </c>
      <c r="N189" t="s">
        <v>637</v>
      </c>
      <c r="O189" t="s">
        <v>643</v>
      </c>
      <c r="P189" t="s">
        <v>5</v>
      </c>
      <c r="Q189" t="s">
        <v>644</v>
      </c>
      <c r="R189" t="s">
        <v>638</v>
      </c>
      <c r="S189" t="s">
        <v>8232</v>
      </c>
      <c r="T189" t="s">
        <v>8233</v>
      </c>
    </row>
    <row r="190" spans="1:20" x14ac:dyDescent="0.25">
      <c r="A190" t="s">
        <v>147</v>
      </c>
      <c r="B190" t="s">
        <v>148</v>
      </c>
      <c r="C190">
        <v>50</v>
      </c>
      <c r="D190">
        <v>6</v>
      </c>
      <c r="E190" t="s">
        <v>8234</v>
      </c>
      <c r="F190">
        <v>200</v>
      </c>
      <c r="G190">
        <v>0</v>
      </c>
      <c r="H190" t="s">
        <v>636</v>
      </c>
      <c r="I190" t="s">
        <v>8235</v>
      </c>
      <c r="J190" t="s">
        <v>1735</v>
      </c>
      <c r="K190" t="s">
        <v>637</v>
      </c>
      <c r="L190" t="s">
        <v>638</v>
      </c>
      <c r="M190" t="s">
        <v>8233</v>
      </c>
      <c r="N190" t="s">
        <v>637</v>
      </c>
      <c r="O190" t="s">
        <v>639</v>
      </c>
      <c r="P190" t="s">
        <v>5</v>
      </c>
      <c r="Q190" t="s">
        <v>640</v>
      </c>
      <c r="R190" t="s">
        <v>638</v>
      </c>
      <c r="S190" t="s">
        <v>8236</v>
      </c>
      <c r="T190" t="s">
        <v>8233</v>
      </c>
    </row>
    <row r="191" spans="1:20" x14ac:dyDescent="0.25">
      <c r="A191" t="s">
        <v>18</v>
      </c>
      <c r="B191" t="s">
        <v>19</v>
      </c>
      <c r="C191">
        <v>66.666666666666671</v>
      </c>
      <c r="D191">
        <v>9</v>
      </c>
      <c r="E191" t="s">
        <v>8237</v>
      </c>
      <c r="F191">
        <v>300</v>
      </c>
      <c r="G191">
        <v>0</v>
      </c>
      <c r="H191" t="s">
        <v>636</v>
      </c>
      <c r="I191" t="s">
        <v>873</v>
      </c>
      <c r="J191" t="s">
        <v>715</v>
      </c>
      <c r="K191" t="s">
        <v>637</v>
      </c>
      <c r="L191" t="s">
        <v>638</v>
      </c>
      <c r="M191" t="s">
        <v>8238</v>
      </c>
      <c r="N191" t="s">
        <v>637</v>
      </c>
      <c r="O191" t="s">
        <v>639</v>
      </c>
      <c r="P191" t="s">
        <v>5</v>
      </c>
      <c r="Q191" t="s">
        <v>640</v>
      </c>
      <c r="R191" t="s">
        <v>638</v>
      </c>
      <c r="S191" t="s">
        <v>8239</v>
      </c>
      <c r="T191" t="s">
        <v>8238</v>
      </c>
    </row>
    <row r="192" spans="1:20" x14ac:dyDescent="0.25">
      <c r="A192" t="s">
        <v>147</v>
      </c>
      <c r="B192" t="s">
        <v>148</v>
      </c>
      <c r="C192">
        <v>50</v>
      </c>
      <c r="D192">
        <v>12</v>
      </c>
      <c r="E192" t="s">
        <v>8240</v>
      </c>
      <c r="F192">
        <v>362</v>
      </c>
      <c r="G192">
        <v>0</v>
      </c>
      <c r="H192" t="s">
        <v>636</v>
      </c>
      <c r="I192" t="s">
        <v>873</v>
      </c>
      <c r="J192" t="s">
        <v>715</v>
      </c>
      <c r="K192" t="s">
        <v>637</v>
      </c>
      <c r="L192" t="s">
        <v>638</v>
      </c>
      <c r="M192" t="s">
        <v>8241</v>
      </c>
      <c r="N192" t="s">
        <v>637</v>
      </c>
      <c r="O192" t="s">
        <v>639</v>
      </c>
      <c r="P192" t="s">
        <v>5</v>
      </c>
      <c r="Q192" t="s">
        <v>640</v>
      </c>
      <c r="R192" t="s">
        <v>638</v>
      </c>
      <c r="S192" t="s">
        <v>8242</v>
      </c>
      <c r="T192" t="s">
        <v>8238</v>
      </c>
    </row>
    <row r="193" spans="1:20" x14ac:dyDescent="0.25">
      <c r="A193" t="s">
        <v>600</v>
      </c>
      <c r="B193" t="s">
        <v>601</v>
      </c>
      <c r="C193">
        <v>139</v>
      </c>
      <c r="D193">
        <v>1</v>
      </c>
      <c r="E193" t="s">
        <v>8243</v>
      </c>
      <c r="F193">
        <v>139</v>
      </c>
      <c r="G193">
        <v>0</v>
      </c>
      <c r="H193" t="s">
        <v>645</v>
      </c>
      <c r="I193" t="s">
        <v>8244</v>
      </c>
      <c r="J193" t="s">
        <v>8245</v>
      </c>
      <c r="K193" t="s">
        <v>6196</v>
      </c>
      <c r="L193" t="s">
        <v>2828</v>
      </c>
      <c r="M193" t="s">
        <v>8246</v>
      </c>
      <c r="N193" t="s">
        <v>637</v>
      </c>
      <c r="O193" t="s">
        <v>646</v>
      </c>
      <c r="P193" t="s">
        <v>26</v>
      </c>
      <c r="Q193" t="s">
        <v>647</v>
      </c>
      <c r="R193" t="s">
        <v>638</v>
      </c>
      <c r="S193" t="s">
        <v>8247</v>
      </c>
      <c r="T193" t="s">
        <v>8246</v>
      </c>
    </row>
    <row r="194" spans="1:20" x14ac:dyDescent="0.25">
      <c r="A194" t="s">
        <v>147</v>
      </c>
      <c r="B194" t="s">
        <v>148</v>
      </c>
      <c r="C194">
        <v>50</v>
      </c>
      <c r="D194">
        <v>6</v>
      </c>
      <c r="E194" t="s">
        <v>8248</v>
      </c>
      <c r="F194">
        <v>200</v>
      </c>
      <c r="G194">
        <v>0</v>
      </c>
      <c r="H194" t="s">
        <v>636</v>
      </c>
      <c r="I194" t="s">
        <v>8249</v>
      </c>
      <c r="J194" t="s">
        <v>687</v>
      </c>
      <c r="K194" t="s">
        <v>637</v>
      </c>
      <c r="L194" t="s">
        <v>638</v>
      </c>
      <c r="M194" t="s">
        <v>8250</v>
      </c>
      <c r="N194" t="s">
        <v>637</v>
      </c>
      <c r="O194" t="s">
        <v>643</v>
      </c>
      <c r="P194" t="s">
        <v>5</v>
      </c>
      <c r="Q194" t="s">
        <v>644</v>
      </c>
      <c r="R194" t="s">
        <v>638</v>
      </c>
      <c r="S194" t="s">
        <v>8251</v>
      </c>
      <c r="T194" t="s">
        <v>8252</v>
      </c>
    </row>
    <row r="195" spans="1:20" x14ac:dyDescent="0.25">
      <c r="A195" t="s">
        <v>147</v>
      </c>
      <c r="B195" t="s">
        <v>148</v>
      </c>
      <c r="C195">
        <v>50</v>
      </c>
      <c r="D195">
        <v>6</v>
      </c>
      <c r="E195" t="s">
        <v>8253</v>
      </c>
      <c r="F195">
        <v>200</v>
      </c>
      <c r="G195">
        <v>0</v>
      </c>
      <c r="H195" t="s">
        <v>636</v>
      </c>
      <c r="I195" t="s">
        <v>8254</v>
      </c>
      <c r="J195" t="s">
        <v>2240</v>
      </c>
      <c r="K195" t="s">
        <v>637</v>
      </c>
      <c r="L195" t="s">
        <v>638</v>
      </c>
      <c r="M195" t="s">
        <v>8255</v>
      </c>
      <c r="N195" t="s">
        <v>637</v>
      </c>
      <c r="O195" t="s">
        <v>639</v>
      </c>
      <c r="P195" t="s">
        <v>5</v>
      </c>
      <c r="Q195" t="s">
        <v>640</v>
      </c>
      <c r="R195" t="s">
        <v>638</v>
      </c>
      <c r="S195" t="s">
        <v>8256</v>
      </c>
      <c r="T195" t="s">
        <v>8255</v>
      </c>
    </row>
    <row r="196" spans="1:20" x14ac:dyDescent="0.25">
      <c r="A196" t="s">
        <v>104</v>
      </c>
      <c r="B196" t="s">
        <v>105</v>
      </c>
      <c r="C196">
        <v>14</v>
      </c>
      <c r="D196">
        <v>2</v>
      </c>
      <c r="E196" t="s">
        <v>8257</v>
      </c>
      <c r="F196">
        <v>32</v>
      </c>
      <c r="G196">
        <v>4</v>
      </c>
      <c r="H196" t="s">
        <v>645</v>
      </c>
      <c r="I196" t="s">
        <v>2085</v>
      </c>
      <c r="J196" t="s">
        <v>8258</v>
      </c>
      <c r="K196" t="s">
        <v>4350</v>
      </c>
      <c r="L196" t="s">
        <v>796</v>
      </c>
      <c r="M196" t="s">
        <v>8259</v>
      </c>
      <c r="N196" t="s">
        <v>637</v>
      </c>
      <c r="O196" t="s">
        <v>651</v>
      </c>
      <c r="P196" t="s">
        <v>26</v>
      </c>
      <c r="Q196" t="s">
        <v>647</v>
      </c>
      <c r="R196" t="s">
        <v>638</v>
      </c>
      <c r="S196" t="s">
        <v>8260</v>
      </c>
      <c r="T196" t="s">
        <v>8261</v>
      </c>
    </row>
    <row r="197" spans="1:20" x14ac:dyDescent="0.25">
      <c r="A197" t="s">
        <v>18</v>
      </c>
      <c r="B197" t="s">
        <v>19</v>
      </c>
      <c r="C197">
        <v>66.666666666666671</v>
      </c>
      <c r="D197">
        <v>3</v>
      </c>
      <c r="E197" t="s">
        <v>8262</v>
      </c>
      <c r="F197">
        <v>129</v>
      </c>
      <c r="G197">
        <v>0</v>
      </c>
      <c r="H197" t="s">
        <v>645</v>
      </c>
      <c r="I197" t="s">
        <v>8263</v>
      </c>
      <c r="J197" t="s">
        <v>8264</v>
      </c>
      <c r="K197" t="s">
        <v>2803</v>
      </c>
      <c r="L197" t="s">
        <v>3766</v>
      </c>
      <c r="M197" t="s">
        <v>8265</v>
      </c>
      <c r="N197" t="s">
        <v>637</v>
      </c>
      <c r="O197" t="s">
        <v>646</v>
      </c>
      <c r="P197" t="s">
        <v>26</v>
      </c>
      <c r="Q197" t="s">
        <v>647</v>
      </c>
      <c r="R197" t="s">
        <v>638</v>
      </c>
      <c r="S197" t="s">
        <v>8266</v>
      </c>
      <c r="T197" t="s">
        <v>8267</v>
      </c>
    </row>
    <row r="198" spans="1:20" x14ac:dyDescent="0.25">
      <c r="A198" t="s">
        <v>101</v>
      </c>
      <c r="B198" t="s">
        <v>2139</v>
      </c>
      <c r="C198">
        <v>120</v>
      </c>
      <c r="D198">
        <v>2</v>
      </c>
      <c r="E198" t="s">
        <v>8268</v>
      </c>
      <c r="F198">
        <v>178</v>
      </c>
      <c r="G198">
        <v>0</v>
      </c>
      <c r="H198" t="s">
        <v>636</v>
      </c>
      <c r="I198" t="s">
        <v>8269</v>
      </c>
      <c r="J198" t="s">
        <v>2136</v>
      </c>
      <c r="K198" t="s">
        <v>637</v>
      </c>
      <c r="L198" t="s">
        <v>638</v>
      </c>
      <c r="M198" t="s">
        <v>8270</v>
      </c>
      <c r="N198" t="s">
        <v>637</v>
      </c>
      <c r="O198" t="s">
        <v>643</v>
      </c>
      <c r="P198" t="s">
        <v>5</v>
      </c>
      <c r="Q198" t="s">
        <v>644</v>
      </c>
      <c r="R198" t="s">
        <v>8271</v>
      </c>
      <c r="S198" t="s">
        <v>8272</v>
      </c>
      <c r="T198" t="s">
        <v>8270</v>
      </c>
    </row>
    <row r="199" spans="1:20" x14ac:dyDescent="0.25">
      <c r="A199" t="s">
        <v>147</v>
      </c>
      <c r="B199" t="s">
        <v>148</v>
      </c>
      <c r="C199">
        <v>33.333333333333336</v>
      </c>
      <c r="D199">
        <v>3</v>
      </c>
      <c r="E199" t="s">
        <v>8273</v>
      </c>
      <c r="F199">
        <v>100</v>
      </c>
      <c r="G199">
        <v>0</v>
      </c>
      <c r="H199" t="s">
        <v>636</v>
      </c>
      <c r="I199" t="s">
        <v>8274</v>
      </c>
      <c r="J199" t="s">
        <v>648</v>
      </c>
      <c r="K199" t="s">
        <v>637</v>
      </c>
      <c r="L199" t="s">
        <v>638</v>
      </c>
      <c r="M199" t="s">
        <v>8275</v>
      </c>
      <c r="N199" t="s">
        <v>637</v>
      </c>
      <c r="O199" t="s">
        <v>639</v>
      </c>
      <c r="P199" t="s">
        <v>5</v>
      </c>
      <c r="Q199" t="s">
        <v>640</v>
      </c>
      <c r="R199" t="s">
        <v>638</v>
      </c>
      <c r="S199" t="s">
        <v>8276</v>
      </c>
      <c r="T199" t="s">
        <v>8275</v>
      </c>
    </row>
    <row r="200" spans="1:20" x14ac:dyDescent="0.25">
      <c r="A200" t="s">
        <v>72</v>
      </c>
      <c r="B200" t="s">
        <v>716</v>
      </c>
      <c r="C200">
        <v>150</v>
      </c>
      <c r="D200">
        <v>1</v>
      </c>
      <c r="E200" t="s">
        <v>8277</v>
      </c>
      <c r="F200">
        <v>100</v>
      </c>
      <c r="G200">
        <v>0</v>
      </c>
      <c r="H200" t="s">
        <v>636</v>
      </c>
      <c r="I200" t="s">
        <v>8278</v>
      </c>
      <c r="J200" t="s">
        <v>676</v>
      </c>
      <c r="K200" t="s">
        <v>637</v>
      </c>
      <c r="L200" t="s">
        <v>638</v>
      </c>
      <c r="M200" t="s">
        <v>8279</v>
      </c>
      <c r="N200" t="s">
        <v>637</v>
      </c>
      <c r="O200" t="s">
        <v>639</v>
      </c>
      <c r="P200" t="s">
        <v>5</v>
      </c>
      <c r="Q200" t="s">
        <v>640</v>
      </c>
      <c r="R200" t="s">
        <v>638</v>
      </c>
      <c r="S200" t="s">
        <v>8280</v>
      </c>
      <c r="T200" t="s">
        <v>8279</v>
      </c>
    </row>
    <row r="201" spans="1:20" x14ac:dyDescent="0.25">
      <c r="A201" t="s">
        <v>18</v>
      </c>
      <c r="B201" t="s">
        <v>19</v>
      </c>
      <c r="C201">
        <v>66.666666666666671</v>
      </c>
      <c r="D201">
        <v>3</v>
      </c>
      <c r="E201" t="s">
        <v>8281</v>
      </c>
      <c r="F201">
        <v>100</v>
      </c>
      <c r="G201">
        <v>0</v>
      </c>
      <c r="H201" t="s">
        <v>636</v>
      </c>
      <c r="I201" t="s">
        <v>8282</v>
      </c>
      <c r="J201" t="s">
        <v>699</v>
      </c>
      <c r="K201" t="s">
        <v>637</v>
      </c>
      <c r="L201" t="s">
        <v>638</v>
      </c>
      <c r="M201" t="s">
        <v>8279</v>
      </c>
      <c r="N201" t="s">
        <v>637</v>
      </c>
      <c r="O201" t="s">
        <v>639</v>
      </c>
      <c r="P201" t="s">
        <v>5</v>
      </c>
      <c r="Q201" t="s">
        <v>640</v>
      </c>
      <c r="R201" t="s">
        <v>638</v>
      </c>
      <c r="S201" t="s">
        <v>8283</v>
      </c>
      <c r="T201" t="s">
        <v>8279</v>
      </c>
    </row>
    <row r="202" spans="1:20" x14ac:dyDescent="0.25">
      <c r="A202" t="s">
        <v>147</v>
      </c>
      <c r="B202" t="s">
        <v>148</v>
      </c>
      <c r="C202">
        <v>33.333333333333336</v>
      </c>
      <c r="D202">
        <v>3</v>
      </c>
      <c r="E202" t="s">
        <v>8284</v>
      </c>
      <c r="F202">
        <v>100</v>
      </c>
      <c r="G202">
        <v>0</v>
      </c>
      <c r="H202" t="s">
        <v>636</v>
      </c>
      <c r="I202" t="s">
        <v>8285</v>
      </c>
      <c r="J202" t="s">
        <v>1797</v>
      </c>
      <c r="K202" t="s">
        <v>637</v>
      </c>
      <c r="L202" t="s">
        <v>638</v>
      </c>
      <c r="M202" t="s">
        <v>8286</v>
      </c>
      <c r="N202" t="s">
        <v>637</v>
      </c>
      <c r="O202" t="s">
        <v>639</v>
      </c>
      <c r="P202" t="s">
        <v>5</v>
      </c>
      <c r="Q202" t="s">
        <v>640</v>
      </c>
      <c r="R202" t="s">
        <v>638</v>
      </c>
      <c r="S202" t="s">
        <v>8287</v>
      </c>
      <c r="T202" t="s">
        <v>8286</v>
      </c>
    </row>
    <row r="203" spans="1:20" x14ac:dyDescent="0.25">
      <c r="A203" t="s">
        <v>600</v>
      </c>
      <c r="B203" t="s">
        <v>601</v>
      </c>
      <c r="C203">
        <v>159</v>
      </c>
      <c r="D203">
        <v>1</v>
      </c>
      <c r="E203" t="s">
        <v>8288</v>
      </c>
      <c r="F203">
        <v>99</v>
      </c>
      <c r="G203">
        <v>0</v>
      </c>
      <c r="H203" t="s">
        <v>636</v>
      </c>
      <c r="I203" t="s">
        <v>8289</v>
      </c>
      <c r="J203" t="s">
        <v>681</v>
      </c>
      <c r="K203" t="s">
        <v>637</v>
      </c>
      <c r="L203" t="s">
        <v>638</v>
      </c>
      <c r="M203" t="s">
        <v>8290</v>
      </c>
      <c r="N203" t="s">
        <v>637</v>
      </c>
      <c r="O203" t="s">
        <v>643</v>
      </c>
      <c r="P203" t="s">
        <v>5</v>
      </c>
      <c r="Q203" t="s">
        <v>644</v>
      </c>
      <c r="R203" t="s">
        <v>638</v>
      </c>
      <c r="S203" t="s">
        <v>8291</v>
      </c>
      <c r="T203" t="s">
        <v>8290</v>
      </c>
    </row>
    <row r="204" spans="1:20" x14ac:dyDescent="0.25">
      <c r="A204" t="s">
        <v>147</v>
      </c>
      <c r="B204" t="s">
        <v>148</v>
      </c>
      <c r="C204">
        <v>50</v>
      </c>
      <c r="D204">
        <v>6</v>
      </c>
      <c r="E204" t="s">
        <v>8292</v>
      </c>
      <c r="F204">
        <v>181</v>
      </c>
      <c r="G204">
        <v>0</v>
      </c>
      <c r="H204" t="s">
        <v>636</v>
      </c>
      <c r="I204" t="s">
        <v>8293</v>
      </c>
      <c r="J204" t="s">
        <v>648</v>
      </c>
      <c r="K204" t="s">
        <v>637</v>
      </c>
      <c r="L204" t="s">
        <v>638</v>
      </c>
      <c r="M204" t="s">
        <v>8294</v>
      </c>
      <c r="N204" t="s">
        <v>637</v>
      </c>
      <c r="O204" t="s">
        <v>643</v>
      </c>
      <c r="P204" t="s">
        <v>5</v>
      </c>
      <c r="Q204" t="s">
        <v>644</v>
      </c>
      <c r="R204" t="s">
        <v>638</v>
      </c>
      <c r="S204" t="s">
        <v>8295</v>
      </c>
      <c r="T204" t="s">
        <v>8296</v>
      </c>
    </row>
    <row r="205" spans="1:20" x14ac:dyDescent="0.25">
      <c r="A205" t="s">
        <v>18</v>
      </c>
      <c r="B205" t="s">
        <v>19</v>
      </c>
      <c r="C205">
        <v>66.666666666666671</v>
      </c>
      <c r="D205">
        <v>6</v>
      </c>
      <c r="E205" t="s">
        <v>8297</v>
      </c>
      <c r="F205">
        <v>258</v>
      </c>
      <c r="G205">
        <v>0</v>
      </c>
      <c r="H205" t="s">
        <v>645</v>
      </c>
      <c r="I205" t="s">
        <v>8298</v>
      </c>
      <c r="J205" t="s">
        <v>8299</v>
      </c>
      <c r="K205" t="s">
        <v>6395</v>
      </c>
      <c r="L205" t="s">
        <v>3910</v>
      </c>
      <c r="M205" t="s">
        <v>8300</v>
      </c>
      <c r="N205" t="s">
        <v>637</v>
      </c>
      <c r="O205" t="s">
        <v>646</v>
      </c>
      <c r="P205" t="s">
        <v>26</v>
      </c>
      <c r="Q205" t="s">
        <v>647</v>
      </c>
      <c r="R205" t="s">
        <v>638</v>
      </c>
      <c r="S205" t="s">
        <v>8301</v>
      </c>
      <c r="T205" t="s">
        <v>8296</v>
      </c>
    </row>
    <row r="206" spans="1:20" x14ac:dyDescent="0.25">
      <c r="A206" t="s">
        <v>147</v>
      </c>
      <c r="B206" t="s">
        <v>148</v>
      </c>
      <c r="C206">
        <v>65</v>
      </c>
      <c r="D206">
        <v>1</v>
      </c>
      <c r="E206" t="s">
        <v>8302</v>
      </c>
      <c r="F206">
        <v>258</v>
      </c>
      <c r="G206">
        <v>0</v>
      </c>
      <c r="H206" t="s">
        <v>636</v>
      </c>
      <c r="I206" t="s">
        <v>8303</v>
      </c>
      <c r="J206" t="s">
        <v>8304</v>
      </c>
      <c r="K206" t="s">
        <v>637</v>
      </c>
      <c r="L206" t="s">
        <v>638</v>
      </c>
      <c r="M206" t="s">
        <v>8305</v>
      </c>
      <c r="N206" t="s">
        <v>637</v>
      </c>
      <c r="O206" t="s">
        <v>643</v>
      </c>
      <c r="P206" t="s">
        <v>5</v>
      </c>
      <c r="Q206" t="s">
        <v>644</v>
      </c>
      <c r="R206" t="s">
        <v>8306</v>
      </c>
      <c r="S206" t="s">
        <v>8307</v>
      </c>
      <c r="T206" t="s">
        <v>8308</v>
      </c>
    </row>
    <row r="207" spans="1:20" x14ac:dyDescent="0.25">
      <c r="A207" t="s">
        <v>147</v>
      </c>
      <c r="B207" t="s">
        <v>148</v>
      </c>
      <c r="C207">
        <v>65</v>
      </c>
      <c r="D207">
        <v>1</v>
      </c>
      <c r="E207" t="s">
        <v>8302</v>
      </c>
      <c r="F207">
        <v>258</v>
      </c>
      <c r="G207">
        <v>0</v>
      </c>
      <c r="H207" t="s">
        <v>636</v>
      </c>
      <c r="I207" t="s">
        <v>8303</v>
      </c>
      <c r="J207" t="s">
        <v>8304</v>
      </c>
      <c r="K207" t="s">
        <v>637</v>
      </c>
      <c r="L207" t="s">
        <v>638</v>
      </c>
      <c r="M207" t="s">
        <v>8305</v>
      </c>
      <c r="N207" t="s">
        <v>637</v>
      </c>
      <c r="O207" t="s">
        <v>643</v>
      </c>
      <c r="P207" t="s">
        <v>5</v>
      </c>
      <c r="Q207" t="s">
        <v>644</v>
      </c>
      <c r="R207" t="s">
        <v>8306</v>
      </c>
      <c r="S207" t="s">
        <v>8307</v>
      </c>
      <c r="T207" t="s">
        <v>8308</v>
      </c>
    </row>
    <row r="208" spans="1:20" x14ac:dyDescent="0.25">
      <c r="A208" t="s">
        <v>240</v>
      </c>
      <c r="B208" t="s">
        <v>246</v>
      </c>
      <c r="C208">
        <v>159</v>
      </c>
      <c r="D208">
        <v>1</v>
      </c>
      <c r="E208" t="s">
        <v>8302</v>
      </c>
      <c r="F208">
        <v>258</v>
      </c>
      <c r="G208">
        <v>0</v>
      </c>
      <c r="H208" t="s">
        <v>636</v>
      </c>
      <c r="I208" t="s">
        <v>8303</v>
      </c>
      <c r="J208" t="s">
        <v>8304</v>
      </c>
      <c r="K208" t="s">
        <v>637</v>
      </c>
      <c r="L208" t="s">
        <v>638</v>
      </c>
      <c r="M208" t="s">
        <v>8305</v>
      </c>
      <c r="N208" t="s">
        <v>637</v>
      </c>
      <c r="O208" t="s">
        <v>643</v>
      </c>
      <c r="P208" t="s">
        <v>5</v>
      </c>
      <c r="Q208" t="s">
        <v>644</v>
      </c>
      <c r="R208" t="s">
        <v>8306</v>
      </c>
      <c r="S208" t="s">
        <v>8307</v>
      </c>
      <c r="T208" t="s">
        <v>8308</v>
      </c>
    </row>
    <row r="209" spans="1:20" x14ac:dyDescent="0.25">
      <c r="A209" t="s">
        <v>101</v>
      </c>
      <c r="B209" t="s">
        <v>2139</v>
      </c>
      <c r="C209">
        <v>120</v>
      </c>
      <c r="D209">
        <v>1</v>
      </c>
      <c r="E209" t="s">
        <v>8302</v>
      </c>
      <c r="F209">
        <v>258</v>
      </c>
      <c r="G209">
        <v>0</v>
      </c>
      <c r="H209" t="s">
        <v>636</v>
      </c>
      <c r="I209" t="s">
        <v>8303</v>
      </c>
      <c r="J209" t="s">
        <v>8304</v>
      </c>
      <c r="K209" t="s">
        <v>637</v>
      </c>
      <c r="L209" t="s">
        <v>638</v>
      </c>
      <c r="M209" t="s">
        <v>8305</v>
      </c>
      <c r="N209" t="s">
        <v>637</v>
      </c>
      <c r="O209" t="s">
        <v>643</v>
      </c>
      <c r="P209" t="s">
        <v>5</v>
      </c>
      <c r="Q209" t="s">
        <v>644</v>
      </c>
      <c r="R209" t="s">
        <v>8306</v>
      </c>
      <c r="S209" t="s">
        <v>8307</v>
      </c>
      <c r="T209" t="s">
        <v>8308</v>
      </c>
    </row>
    <row r="210" spans="1:20" x14ac:dyDescent="0.25">
      <c r="A210" t="s">
        <v>18</v>
      </c>
      <c r="B210" t="s">
        <v>19</v>
      </c>
      <c r="C210">
        <v>66.666666666666671</v>
      </c>
      <c r="D210">
        <v>3</v>
      </c>
      <c r="E210" t="s">
        <v>8309</v>
      </c>
      <c r="F210">
        <v>100</v>
      </c>
      <c r="G210">
        <v>0</v>
      </c>
      <c r="H210" t="s">
        <v>636</v>
      </c>
      <c r="I210" t="s">
        <v>874</v>
      </c>
      <c r="J210" t="s">
        <v>673</v>
      </c>
      <c r="K210" t="s">
        <v>637</v>
      </c>
      <c r="L210" t="s">
        <v>638</v>
      </c>
      <c r="M210" t="s">
        <v>8310</v>
      </c>
      <c r="N210" t="s">
        <v>637</v>
      </c>
      <c r="O210" t="s">
        <v>639</v>
      </c>
      <c r="P210" t="s">
        <v>5</v>
      </c>
      <c r="Q210" t="s">
        <v>640</v>
      </c>
      <c r="R210" t="s">
        <v>638</v>
      </c>
      <c r="S210" t="s">
        <v>8311</v>
      </c>
      <c r="T210" t="s">
        <v>8310</v>
      </c>
    </row>
    <row r="211" spans="1:20" x14ac:dyDescent="0.25">
      <c r="A211" t="s">
        <v>104</v>
      </c>
      <c r="B211" t="s">
        <v>105</v>
      </c>
      <c r="C211">
        <v>14</v>
      </c>
      <c r="D211">
        <v>1</v>
      </c>
      <c r="E211" t="s">
        <v>8312</v>
      </c>
      <c r="F211">
        <v>24</v>
      </c>
      <c r="G211">
        <v>10</v>
      </c>
      <c r="H211" t="s">
        <v>645</v>
      </c>
      <c r="I211" t="s">
        <v>8313</v>
      </c>
      <c r="J211" t="s">
        <v>8314</v>
      </c>
      <c r="K211" t="s">
        <v>2563</v>
      </c>
      <c r="L211" t="s">
        <v>742</v>
      </c>
      <c r="M211" t="s">
        <v>8310</v>
      </c>
      <c r="N211" t="s">
        <v>637</v>
      </c>
      <c r="O211" t="s">
        <v>646</v>
      </c>
      <c r="P211" t="s">
        <v>26</v>
      </c>
      <c r="Q211" t="s">
        <v>647</v>
      </c>
      <c r="R211" t="s">
        <v>638</v>
      </c>
      <c r="S211" t="s">
        <v>8315</v>
      </c>
      <c r="T211" t="s">
        <v>8316</v>
      </c>
    </row>
    <row r="212" spans="1:20" x14ac:dyDescent="0.25">
      <c r="A212" t="s">
        <v>147</v>
      </c>
      <c r="B212" t="s">
        <v>148</v>
      </c>
      <c r="C212">
        <v>33.333333333333336</v>
      </c>
      <c r="D212">
        <v>3</v>
      </c>
      <c r="E212" t="s">
        <v>8317</v>
      </c>
      <c r="F212">
        <v>199</v>
      </c>
      <c r="G212">
        <v>0</v>
      </c>
      <c r="H212" t="s">
        <v>636</v>
      </c>
      <c r="I212" t="s">
        <v>8318</v>
      </c>
      <c r="J212" t="s">
        <v>1970</v>
      </c>
      <c r="K212" t="s">
        <v>637</v>
      </c>
      <c r="L212" t="s">
        <v>638</v>
      </c>
      <c r="M212" t="s">
        <v>8319</v>
      </c>
      <c r="N212" t="s">
        <v>637</v>
      </c>
      <c r="O212" t="s">
        <v>639</v>
      </c>
      <c r="P212" t="s">
        <v>5</v>
      </c>
      <c r="Q212" t="s">
        <v>640</v>
      </c>
      <c r="R212" t="s">
        <v>638</v>
      </c>
      <c r="S212" t="s">
        <v>8320</v>
      </c>
      <c r="T212" t="s">
        <v>8319</v>
      </c>
    </row>
    <row r="213" spans="1:20" x14ac:dyDescent="0.25">
      <c r="A213" t="s">
        <v>240</v>
      </c>
      <c r="B213" t="s">
        <v>246</v>
      </c>
      <c r="C213">
        <v>159</v>
      </c>
      <c r="D213">
        <v>1</v>
      </c>
      <c r="E213" t="s">
        <v>8317</v>
      </c>
      <c r="F213">
        <v>199</v>
      </c>
      <c r="G213">
        <v>0</v>
      </c>
      <c r="H213" t="s">
        <v>636</v>
      </c>
      <c r="I213" t="s">
        <v>8318</v>
      </c>
      <c r="J213" t="s">
        <v>1970</v>
      </c>
      <c r="K213" t="s">
        <v>637</v>
      </c>
      <c r="L213" t="s">
        <v>638</v>
      </c>
      <c r="M213" t="s">
        <v>8319</v>
      </c>
      <c r="N213" t="s">
        <v>637</v>
      </c>
      <c r="O213" t="s">
        <v>639</v>
      </c>
      <c r="P213" t="s">
        <v>5</v>
      </c>
      <c r="Q213" t="s">
        <v>640</v>
      </c>
      <c r="R213" t="s">
        <v>638</v>
      </c>
      <c r="S213" t="s">
        <v>8320</v>
      </c>
      <c r="T213" t="s">
        <v>8319</v>
      </c>
    </row>
    <row r="214" spans="1:20" x14ac:dyDescent="0.25">
      <c r="A214" t="s">
        <v>147</v>
      </c>
      <c r="B214" t="s">
        <v>148</v>
      </c>
      <c r="C214">
        <v>33.333333333333336</v>
      </c>
      <c r="D214">
        <v>3</v>
      </c>
      <c r="E214" t="s">
        <v>8321</v>
      </c>
      <c r="F214">
        <v>100</v>
      </c>
      <c r="G214">
        <v>0</v>
      </c>
      <c r="H214" t="s">
        <v>636</v>
      </c>
      <c r="I214" t="s">
        <v>8322</v>
      </c>
      <c r="J214" t="s">
        <v>658</v>
      </c>
      <c r="K214" t="s">
        <v>637</v>
      </c>
      <c r="L214" t="s">
        <v>638</v>
      </c>
      <c r="M214" t="s">
        <v>8319</v>
      </c>
      <c r="N214" t="s">
        <v>637</v>
      </c>
      <c r="O214" t="s">
        <v>643</v>
      </c>
      <c r="P214" t="s">
        <v>5</v>
      </c>
      <c r="Q214" t="s">
        <v>644</v>
      </c>
      <c r="R214" t="s">
        <v>8323</v>
      </c>
      <c r="S214" t="s">
        <v>8324</v>
      </c>
      <c r="T214" t="s">
        <v>8319</v>
      </c>
    </row>
    <row r="215" spans="1:20" x14ac:dyDescent="0.25">
      <c r="A215" t="s">
        <v>147</v>
      </c>
      <c r="B215" t="s">
        <v>148</v>
      </c>
      <c r="C215">
        <v>33.333333333333336</v>
      </c>
      <c r="D215">
        <v>3</v>
      </c>
      <c r="E215" t="s">
        <v>8325</v>
      </c>
      <c r="F215">
        <v>95</v>
      </c>
      <c r="G215">
        <v>0</v>
      </c>
      <c r="H215" t="s">
        <v>645</v>
      </c>
      <c r="I215" t="s">
        <v>6742</v>
      </c>
      <c r="J215" t="s">
        <v>6743</v>
      </c>
      <c r="K215" t="s">
        <v>710</v>
      </c>
      <c r="L215" t="s">
        <v>835</v>
      </c>
      <c r="M215" t="s">
        <v>8326</v>
      </c>
      <c r="N215" t="s">
        <v>637</v>
      </c>
      <c r="O215" t="s">
        <v>646</v>
      </c>
      <c r="P215" t="s">
        <v>26</v>
      </c>
      <c r="Q215" t="s">
        <v>647</v>
      </c>
      <c r="R215" t="s">
        <v>638</v>
      </c>
      <c r="S215" t="s">
        <v>8327</v>
      </c>
      <c r="T215" t="s">
        <v>8319</v>
      </c>
    </row>
    <row r="216" spans="1:20" x14ac:dyDescent="0.25">
      <c r="A216" t="s">
        <v>147</v>
      </c>
      <c r="B216" t="s">
        <v>148</v>
      </c>
      <c r="C216">
        <v>33.333333333333336</v>
      </c>
      <c r="D216">
        <v>3</v>
      </c>
      <c r="E216" t="s">
        <v>8328</v>
      </c>
      <c r="F216">
        <v>199</v>
      </c>
      <c r="G216">
        <v>0</v>
      </c>
      <c r="H216" t="s">
        <v>636</v>
      </c>
      <c r="I216" t="s">
        <v>8329</v>
      </c>
      <c r="J216" t="s">
        <v>2070</v>
      </c>
      <c r="K216" t="s">
        <v>637</v>
      </c>
      <c r="L216" t="s">
        <v>638</v>
      </c>
      <c r="M216" t="s">
        <v>8330</v>
      </c>
      <c r="N216" t="s">
        <v>637</v>
      </c>
      <c r="O216" t="s">
        <v>639</v>
      </c>
      <c r="P216" t="s">
        <v>5</v>
      </c>
      <c r="Q216" t="s">
        <v>640</v>
      </c>
      <c r="R216" t="s">
        <v>638</v>
      </c>
      <c r="S216" t="s">
        <v>8331</v>
      </c>
      <c r="T216" t="s">
        <v>8332</v>
      </c>
    </row>
    <row r="217" spans="1:20" x14ac:dyDescent="0.25">
      <c r="A217" t="s">
        <v>241</v>
      </c>
      <c r="B217" t="s">
        <v>247</v>
      </c>
      <c r="C217">
        <v>159</v>
      </c>
      <c r="D217">
        <v>1</v>
      </c>
      <c r="E217" t="s">
        <v>8328</v>
      </c>
      <c r="F217">
        <v>199</v>
      </c>
      <c r="G217">
        <v>0</v>
      </c>
      <c r="H217" t="s">
        <v>636</v>
      </c>
      <c r="I217" t="s">
        <v>8329</v>
      </c>
      <c r="J217" t="s">
        <v>2070</v>
      </c>
      <c r="K217" t="s">
        <v>637</v>
      </c>
      <c r="L217" t="s">
        <v>638</v>
      </c>
      <c r="M217" t="s">
        <v>8330</v>
      </c>
      <c r="N217" t="s">
        <v>637</v>
      </c>
      <c r="O217" t="s">
        <v>639</v>
      </c>
      <c r="P217" t="s">
        <v>5</v>
      </c>
      <c r="Q217" t="s">
        <v>640</v>
      </c>
      <c r="R217" t="s">
        <v>638</v>
      </c>
      <c r="S217" t="s">
        <v>8331</v>
      </c>
      <c r="T217" t="s">
        <v>8332</v>
      </c>
    </row>
    <row r="218" spans="1:20" x14ac:dyDescent="0.25">
      <c r="A218" t="s">
        <v>147</v>
      </c>
      <c r="B218" t="s">
        <v>148</v>
      </c>
      <c r="C218">
        <v>33.333333333333336</v>
      </c>
      <c r="D218">
        <v>3</v>
      </c>
      <c r="E218" t="s">
        <v>8333</v>
      </c>
      <c r="F218">
        <v>100</v>
      </c>
      <c r="G218">
        <v>0</v>
      </c>
      <c r="H218" t="s">
        <v>636</v>
      </c>
      <c r="I218" t="s">
        <v>8334</v>
      </c>
      <c r="J218" t="s">
        <v>676</v>
      </c>
      <c r="K218" t="s">
        <v>637</v>
      </c>
      <c r="L218" t="s">
        <v>638</v>
      </c>
      <c r="M218" t="s">
        <v>8330</v>
      </c>
      <c r="N218" t="s">
        <v>637</v>
      </c>
      <c r="O218" t="s">
        <v>639</v>
      </c>
      <c r="P218" t="s">
        <v>5</v>
      </c>
      <c r="Q218" t="s">
        <v>640</v>
      </c>
      <c r="R218" t="s">
        <v>638</v>
      </c>
      <c r="S218" t="s">
        <v>8335</v>
      </c>
      <c r="T218" t="s">
        <v>8330</v>
      </c>
    </row>
    <row r="219" spans="1:20" x14ac:dyDescent="0.25">
      <c r="A219" t="s">
        <v>147</v>
      </c>
      <c r="B219" t="s">
        <v>148</v>
      </c>
      <c r="C219">
        <v>33.333333333333336</v>
      </c>
      <c r="D219">
        <v>3</v>
      </c>
      <c r="E219" t="s">
        <v>8336</v>
      </c>
      <c r="F219">
        <v>199</v>
      </c>
      <c r="G219">
        <v>0</v>
      </c>
      <c r="H219" t="s">
        <v>636</v>
      </c>
      <c r="I219" t="s">
        <v>8337</v>
      </c>
      <c r="J219" t="s">
        <v>675</v>
      </c>
      <c r="K219" t="s">
        <v>637</v>
      </c>
      <c r="L219" t="s">
        <v>638</v>
      </c>
      <c r="M219" t="s">
        <v>8338</v>
      </c>
      <c r="N219" t="s">
        <v>637</v>
      </c>
      <c r="O219" t="s">
        <v>639</v>
      </c>
      <c r="P219" t="s">
        <v>5</v>
      </c>
      <c r="Q219" t="s">
        <v>640</v>
      </c>
      <c r="R219" t="s">
        <v>638</v>
      </c>
      <c r="S219" t="s">
        <v>8339</v>
      </c>
      <c r="T219" t="s">
        <v>8338</v>
      </c>
    </row>
    <row r="220" spans="1:20" x14ac:dyDescent="0.25">
      <c r="A220" t="s">
        <v>240</v>
      </c>
      <c r="B220" t="s">
        <v>246</v>
      </c>
      <c r="C220">
        <v>159</v>
      </c>
      <c r="D220">
        <v>1</v>
      </c>
      <c r="E220" t="s">
        <v>8336</v>
      </c>
      <c r="F220">
        <v>199</v>
      </c>
      <c r="G220">
        <v>0</v>
      </c>
      <c r="H220" t="s">
        <v>636</v>
      </c>
      <c r="I220" t="s">
        <v>8337</v>
      </c>
      <c r="J220" t="s">
        <v>675</v>
      </c>
      <c r="K220" t="s">
        <v>637</v>
      </c>
      <c r="L220" t="s">
        <v>638</v>
      </c>
      <c r="M220" t="s">
        <v>8338</v>
      </c>
      <c r="N220" t="s">
        <v>637</v>
      </c>
      <c r="O220" t="s">
        <v>639</v>
      </c>
      <c r="P220" t="s">
        <v>5</v>
      </c>
      <c r="Q220" t="s">
        <v>640</v>
      </c>
      <c r="R220" t="s">
        <v>638</v>
      </c>
      <c r="S220" t="s">
        <v>8339</v>
      </c>
      <c r="T220" t="s">
        <v>8338</v>
      </c>
    </row>
    <row r="221" spans="1:20" x14ac:dyDescent="0.25">
      <c r="A221" t="s">
        <v>18</v>
      </c>
      <c r="B221" t="s">
        <v>19</v>
      </c>
      <c r="C221">
        <v>66.666666666666671</v>
      </c>
      <c r="D221">
        <v>3</v>
      </c>
      <c r="E221" t="s">
        <v>8340</v>
      </c>
      <c r="F221">
        <v>100</v>
      </c>
      <c r="G221">
        <v>0</v>
      </c>
      <c r="H221" t="s">
        <v>636</v>
      </c>
      <c r="I221" t="s">
        <v>8341</v>
      </c>
      <c r="J221" t="s">
        <v>657</v>
      </c>
      <c r="K221" t="s">
        <v>637</v>
      </c>
      <c r="L221" t="s">
        <v>638</v>
      </c>
      <c r="M221" t="s">
        <v>8338</v>
      </c>
      <c r="N221" t="s">
        <v>637</v>
      </c>
      <c r="O221" t="s">
        <v>639</v>
      </c>
      <c r="P221" t="s">
        <v>5</v>
      </c>
      <c r="Q221" t="s">
        <v>640</v>
      </c>
      <c r="R221" t="s">
        <v>638</v>
      </c>
      <c r="S221" t="s">
        <v>8342</v>
      </c>
      <c r="T221" t="s">
        <v>8338</v>
      </c>
    </row>
    <row r="222" spans="1:20" x14ac:dyDescent="0.25">
      <c r="A222" t="s">
        <v>147</v>
      </c>
      <c r="B222" t="s">
        <v>148</v>
      </c>
      <c r="C222">
        <v>33.333333333333336</v>
      </c>
      <c r="D222">
        <v>3</v>
      </c>
      <c r="E222" t="s">
        <v>8343</v>
      </c>
      <c r="F222">
        <v>110</v>
      </c>
      <c r="G222">
        <v>10</v>
      </c>
      <c r="H222" t="s">
        <v>636</v>
      </c>
      <c r="I222" t="s">
        <v>8344</v>
      </c>
      <c r="J222" t="s">
        <v>649</v>
      </c>
      <c r="K222" t="s">
        <v>637</v>
      </c>
      <c r="L222" t="s">
        <v>638</v>
      </c>
      <c r="M222" t="s">
        <v>8345</v>
      </c>
      <c r="N222" t="s">
        <v>637</v>
      </c>
      <c r="O222" t="s">
        <v>639</v>
      </c>
      <c r="P222" t="s">
        <v>5</v>
      </c>
      <c r="Q222" t="s">
        <v>640</v>
      </c>
      <c r="R222" t="s">
        <v>8346</v>
      </c>
      <c r="S222" t="s">
        <v>8347</v>
      </c>
      <c r="T222" t="s">
        <v>8345</v>
      </c>
    </row>
    <row r="223" spans="1:20" x14ac:dyDescent="0.25">
      <c r="A223" t="s">
        <v>18</v>
      </c>
      <c r="B223" t="s">
        <v>19</v>
      </c>
      <c r="C223">
        <v>66.666666666666671</v>
      </c>
      <c r="D223">
        <v>3</v>
      </c>
      <c r="E223" t="s">
        <v>8348</v>
      </c>
      <c r="F223">
        <v>100</v>
      </c>
      <c r="G223">
        <v>0</v>
      </c>
      <c r="H223" t="s">
        <v>636</v>
      </c>
      <c r="I223" t="s">
        <v>8349</v>
      </c>
      <c r="J223" t="s">
        <v>648</v>
      </c>
      <c r="K223" t="s">
        <v>637</v>
      </c>
      <c r="L223" t="s">
        <v>638</v>
      </c>
      <c r="M223" t="s">
        <v>8350</v>
      </c>
      <c r="N223" t="s">
        <v>637</v>
      </c>
      <c r="O223" t="s">
        <v>639</v>
      </c>
      <c r="P223" t="s">
        <v>5</v>
      </c>
      <c r="Q223" t="s">
        <v>640</v>
      </c>
      <c r="R223" t="s">
        <v>638</v>
      </c>
      <c r="S223" t="s">
        <v>8351</v>
      </c>
      <c r="T223" t="s">
        <v>8352</v>
      </c>
    </row>
    <row r="224" spans="1:20" x14ac:dyDescent="0.25">
      <c r="A224" t="s">
        <v>241</v>
      </c>
      <c r="B224" t="s">
        <v>690</v>
      </c>
      <c r="C224">
        <v>103.55</v>
      </c>
      <c r="D224">
        <v>1</v>
      </c>
      <c r="E224" t="s">
        <v>8353</v>
      </c>
      <c r="F224">
        <v>115.55</v>
      </c>
      <c r="G224">
        <v>12</v>
      </c>
      <c r="H224" t="s">
        <v>663</v>
      </c>
      <c r="I224" t="s">
        <v>8354</v>
      </c>
      <c r="J224" t="s">
        <v>8355</v>
      </c>
      <c r="K224" t="s">
        <v>720</v>
      </c>
      <c r="L224" t="s">
        <v>8356</v>
      </c>
      <c r="M224" t="s">
        <v>8357</v>
      </c>
      <c r="N224" t="s">
        <v>637</v>
      </c>
      <c r="O224" t="s">
        <v>664</v>
      </c>
      <c r="P224" t="s">
        <v>23</v>
      </c>
      <c r="Q224" t="s">
        <v>665</v>
      </c>
      <c r="R224" t="s">
        <v>638</v>
      </c>
      <c r="S224" t="s">
        <v>8358</v>
      </c>
      <c r="T224" t="s">
        <v>8359</v>
      </c>
    </row>
    <row r="225" spans="1:20" x14ac:dyDescent="0.25">
      <c r="A225" t="s">
        <v>147</v>
      </c>
      <c r="B225" t="s">
        <v>148</v>
      </c>
      <c r="C225">
        <v>33.333333333333336</v>
      </c>
      <c r="D225">
        <v>3</v>
      </c>
      <c r="E225" t="s">
        <v>8360</v>
      </c>
      <c r="F225">
        <v>100</v>
      </c>
      <c r="G225">
        <v>0</v>
      </c>
      <c r="H225" t="s">
        <v>636</v>
      </c>
      <c r="I225" t="s">
        <v>8361</v>
      </c>
      <c r="J225" t="s">
        <v>5203</v>
      </c>
      <c r="K225" t="s">
        <v>637</v>
      </c>
      <c r="L225" t="s">
        <v>638</v>
      </c>
      <c r="M225" t="s">
        <v>8359</v>
      </c>
      <c r="N225" t="s">
        <v>637</v>
      </c>
      <c r="O225" t="s">
        <v>643</v>
      </c>
      <c r="P225" t="s">
        <v>5</v>
      </c>
      <c r="Q225" t="s">
        <v>644</v>
      </c>
      <c r="R225" t="s">
        <v>638</v>
      </c>
      <c r="S225" t="s">
        <v>8362</v>
      </c>
      <c r="T225" t="s">
        <v>8363</v>
      </c>
    </row>
    <row r="226" spans="1:20" x14ac:dyDescent="0.25">
      <c r="A226" t="s">
        <v>240</v>
      </c>
      <c r="B226" t="s">
        <v>246</v>
      </c>
      <c r="C226">
        <v>139</v>
      </c>
      <c r="D226">
        <v>2</v>
      </c>
      <c r="E226" t="s">
        <v>8364</v>
      </c>
      <c r="F226">
        <v>215</v>
      </c>
      <c r="G226">
        <v>0</v>
      </c>
      <c r="H226" t="s">
        <v>697</v>
      </c>
      <c r="I226" t="s">
        <v>8365</v>
      </c>
      <c r="J226" t="s">
        <v>8366</v>
      </c>
      <c r="K226" t="s">
        <v>7774</v>
      </c>
      <c r="L226" t="s">
        <v>8367</v>
      </c>
      <c r="M226" t="s">
        <v>8363</v>
      </c>
      <c r="N226" t="s">
        <v>761</v>
      </c>
      <c r="O226" t="s">
        <v>698</v>
      </c>
      <c r="P226" t="s">
        <v>692</v>
      </c>
      <c r="Q226" t="s">
        <v>693</v>
      </c>
      <c r="R226" t="s">
        <v>638</v>
      </c>
      <c r="S226" t="s">
        <v>8368</v>
      </c>
      <c r="T226" t="s">
        <v>8363</v>
      </c>
    </row>
    <row r="227" spans="1:20" x14ac:dyDescent="0.25">
      <c r="A227" t="s">
        <v>147</v>
      </c>
      <c r="B227" t="s">
        <v>148</v>
      </c>
      <c r="C227">
        <v>50</v>
      </c>
      <c r="D227">
        <v>6</v>
      </c>
      <c r="E227" t="s">
        <v>8369</v>
      </c>
      <c r="F227">
        <v>200</v>
      </c>
      <c r="G227">
        <v>0</v>
      </c>
      <c r="H227" t="s">
        <v>636</v>
      </c>
      <c r="I227" t="s">
        <v>8370</v>
      </c>
      <c r="J227" t="s">
        <v>676</v>
      </c>
      <c r="K227" t="s">
        <v>637</v>
      </c>
      <c r="L227" t="s">
        <v>638</v>
      </c>
      <c r="M227" t="s">
        <v>8371</v>
      </c>
      <c r="N227" t="s">
        <v>637</v>
      </c>
      <c r="O227" t="s">
        <v>639</v>
      </c>
      <c r="P227" t="s">
        <v>5</v>
      </c>
      <c r="Q227" t="s">
        <v>640</v>
      </c>
      <c r="R227" t="s">
        <v>638</v>
      </c>
      <c r="S227" t="s">
        <v>8372</v>
      </c>
      <c r="T227" t="s">
        <v>8373</v>
      </c>
    </row>
    <row r="228" spans="1:20" x14ac:dyDescent="0.25">
      <c r="A228" t="s">
        <v>147</v>
      </c>
      <c r="B228" t="s">
        <v>148</v>
      </c>
      <c r="C228">
        <v>50</v>
      </c>
      <c r="D228">
        <v>6</v>
      </c>
      <c r="E228" t="s">
        <v>8374</v>
      </c>
      <c r="F228">
        <v>200</v>
      </c>
      <c r="G228">
        <v>0</v>
      </c>
      <c r="H228" t="s">
        <v>636</v>
      </c>
      <c r="I228" t="s">
        <v>8375</v>
      </c>
      <c r="J228" t="s">
        <v>709</v>
      </c>
      <c r="K228" t="s">
        <v>637</v>
      </c>
      <c r="L228" t="s">
        <v>638</v>
      </c>
      <c r="M228" t="s">
        <v>8376</v>
      </c>
      <c r="N228" t="s">
        <v>637</v>
      </c>
      <c r="O228" t="s">
        <v>643</v>
      </c>
      <c r="P228" t="s">
        <v>5</v>
      </c>
      <c r="Q228" t="s">
        <v>644</v>
      </c>
      <c r="R228" t="s">
        <v>638</v>
      </c>
      <c r="S228" t="s">
        <v>8377</v>
      </c>
      <c r="T228" t="s">
        <v>8376</v>
      </c>
    </row>
    <row r="229" spans="1:20" x14ac:dyDescent="0.25">
      <c r="A229" t="s">
        <v>104</v>
      </c>
      <c r="B229" t="s">
        <v>105</v>
      </c>
      <c r="C229">
        <v>14</v>
      </c>
      <c r="D229">
        <v>2</v>
      </c>
      <c r="E229" t="s">
        <v>8378</v>
      </c>
      <c r="F229">
        <v>44</v>
      </c>
      <c r="G229">
        <v>16</v>
      </c>
      <c r="H229" t="s">
        <v>645</v>
      </c>
      <c r="I229" t="s">
        <v>8379</v>
      </c>
      <c r="J229" t="s">
        <v>8380</v>
      </c>
      <c r="K229" t="s">
        <v>2260</v>
      </c>
      <c r="L229" t="s">
        <v>3512</v>
      </c>
      <c r="M229" t="s">
        <v>8359</v>
      </c>
      <c r="N229" t="s">
        <v>637</v>
      </c>
      <c r="O229" t="s">
        <v>646</v>
      </c>
      <c r="P229" t="s">
        <v>26</v>
      </c>
      <c r="Q229" t="s">
        <v>647</v>
      </c>
      <c r="R229" t="s">
        <v>638</v>
      </c>
      <c r="S229" t="s">
        <v>8381</v>
      </c>
      <c r="T229" t="s">
        <v>8066</v>
      </c>
    </row>
    <row r="230" spans="1:20" x14ac:dyDescent="0.25">
      <c r="A230" t="s">
        <v>104</v>
      </c>
      <c r="B230" t="s">
        <v>105</v>
      </c>
      <c r="C230">
        <v>14</v>
      </c>
      <c r="D230">
        <v>2</v>
      </c>
      <c r="E230" t="s">
        <v>8382</v>
      </c>
      <c r="F230">
        <v>32</v>
      </c>
      <c r="G230">
        <v>4</v>
      </c>
      <c r="H230" t="s">
        <v>645</v>
      </c>
      <c r="I230" t="s">
        <v>7772</v>
      </c>
      <c r="J230" t="s">
        <v>8383</v>
      </c>
      <c r="K230" t="s">
        <v>4233</v>
      </c>
      <c r="L230" t="s">
        <v>2275</v>
      </c>
      <c r="M230" t="s">
        <v>8384</v>
      </c>
      <c r="N230" t="s">
        <v>637</v>
      </c>
      <c r="O230" t="s">
        <v>646</v>
      </c>
      <c r="P230" t="s">
        <v>26</v>
      </c>
      <c r="Q230" t="s">
        <v>647</v>
      </c>
      <c r="R230" t="s">
        <v>638</v>
      </c>
      <c r="S230" t="s">
        <v>8385</v>
      </c>
      <c r="T230" t="s">
        <v>8384</v>
      </c>
    </row>
    <row r="231" spans="1:20" x14ac:dyDescent="0.25">
      <c r="A231" t="s">
        <v>147</v>
      </c>
      <c r="B231" t="s">
        <v>148</v>
      </c>
      <c r="C231">
        <v>50</v>
      </c>
      <c r="D231">
        <v>6</v>
      </c>
      <c r="E231" t="s">
        <v>8386</v>
      </c>
      <c r="F231">
        <v>200</v>
      </c>
      <c r="G231">
        <v>0</v>
      </c>
      <c r="H231" t="s">
        <v>636</v>
      </c>
      <c r="I231" t="s">
        <v>8387</v>
      </c>
      <c r="J231" t="s">
        <v>676</v>
      </c>
      <c r="K231" t="s">
        <v>637</v>
      </c>
      <c r="L231" t="s">
        <v>638</v>
      </c>
      <c r="M231" t="s">
        <v>8388</v>
      </c>
      <c r="N231" t="s">
        <v>637</v>
      </c>
      <c r="O231" t="s">
        <v>643</v>
      </c>
      <c r="P231" t="s">
        <v>5</v>
      </c>
      <c r="Q231" t="s">
        <v>644</v>
      </c>
      <c r="R231" t="s">
        <v>638</v>
      </c>
      <c r="S231" t="s">
        <v>8389</v>
      </c>
      <c r="T231" t="s">
        <v>8388</v>
      </c>
    </row>
    <row r="232" spans="1:20" x14ac:dyDescent="0.25">
      <c r="A232" t="s">
        <v>147</v>
      </c>
      <c r="B232" t="s">
        <v>148</v>
      </c>
      <c r="C232">
        <v>50</v>
      </c>
      <c r="D232">
        <v>6</v>
      </c>
      <c r="E232" t="s">
        <v>8390</v>
      </c>
      <c r="F232">
        <v>238</v>
      </c>
      <c r="G232">
        <v>38</v>
      </c>
      <c r="H232" t="s">
        <v>636</v>
      </c>
      <c r="I232" t="s">
        <v>8391</v>
      </c>
      <c r="J232" t="s">
        <v>672</v>
      </c>
      <c r="K232" t="s">
        <v>637</v>
      </c>
      <c r="L232" t="s">
        <v>638</v>
      </c>
      <c r="M232" t="s">
        <v>8392</v>
      </c>
      <c r="N232" t="s">
        <v>637</v>
      </c>
      <c r="O232" t="s">
        <v>643</v>
      </c>
      <c r="P232" t="s">
        <v>5</v>
      </c>
      <c r="Q232" t="s">
        <v>644</v>
      </c>
      <c r="R232" t="s">
        <v>638</v>
      </c>
      <c r="S232" t="s">
        <v>8393</v>
      </c>
      <c r="T232" t="s">
        <v>8392</v>
      </c>
    </row>
    <row r="233" spans="1:20" x14ac:dyDescent="0.25">
      <c r="A233" t="s">
        <v>147</v>
      </c>
      <c r="B233" t="s">
        <v>148</v>
      </c>
      <c r="C233">
        <v>33.333333333333336</v>
      </c>
      <c r="D233">
        <v>3</v>
      </c>
      <c r="E233" t="s">
        <v>8394</v>
      </c>
      <c r="F233">
        <v>175</v>
      </c>
      <c r="G233">
        <v>0</v>
      </c>
      <c r="H233" t="s">
        <v>645</v>
      </c>
      <c r="I233" t="s">
        <v>8395</v>
      </c>
      <c r="J233" t="s">
        <v>8396</v>
      </c>
      <c r="K233" t="s">
        <v>8397</v>
      </c>
      <c r="L233" t="s">
        <v>2669</v>
      </c>
      <c r="M233" t="s">
        <v>8398</v>
      </c>
      <c r="N233" t="s">
        <v>637</v>
      </c>
      <c r="O233" t="s">
        <v>646</v>
      </c>
      <c r="P233" t="s">
        <v>26</v>
      </c>
      <c r="Q233" t="s">
        <v>647</v>
      </c>
      <c r="R233" t="s">
        <v>638</v>
      </c>
      <c r="S233" t="s">
        <v>8399</v>
      </c>
      <c r="T233" t="s">
        <v>8400</v>
      </c>
    </row>
    <row r="234" spans="1:20" x14ac:dyDescent="0.25">
      <c r="A234" t="s">
        <v>22</v>
      </c>
      <c r="B234" t="s">
        <v>27</v>
      </c>
      <c r="C234">
        <v>80</v>
      </c>
      <c r="D234">
        <v>1</v>
      </c>
      <c r="E234" t="s">
        <v>8394</v>
      </c>
      <c r="F234">
        <v>175</v>
      </c>
      <c r="G234">
        <v>0</v>
      </c>
      <c r="H234" t="s">
        <v>645</v>
      </c>
      <c r="I234" t="s">
        <v>8395</v>
      </c>
      <c r="J234" t="s">
        <v>8396</v>
      </c>
      <c r="K234" t="s">
        <v>8397</v>
      </c>
      <c r="L234" t="s">
        <v>2669</v>
      </c>
      <c r="M234" t="s">
        <v>8398</v>
      </c>
      <c r="N234" t="s">
        <v>637</v>
      </c>
      <c r="O234" t="s">
        <v>646</v>
      </c>
      <c r="P234" t="s">
        <v>26</v>
      </c>
      <c r="Q234" t="s">
        <v>647</v>
      </c>
      <c r="R234" t="s">
        <v>638</v>
      </c>
      <c r="S234" t="s">
        <v>8399</v>
      </c>
      <c r="T234" t="s">
        <v>8400</v>
      </c>
    </row>
    <row r="235" spans="1:20" x14ac:dyDescent="0.25">
      <c r="A235" t="s">
        <v>240</v>
      </c>
      <c r="B235" t="s">
        <v>2799</v>
      </c>
      <c r="C235">
        <v>67.319999999999993</v>
      </c>
      <c r="D235">
        <v>1</v>
      </c>
      <c r="E235" t="s">
        <v>8401</v>
      </c>
      <c r="F235">
        <v>74.319999999999993</v>
      </c>
      <c r="G235">
        <v>7</v>
      </c>
      <c r="H235" t="s">
        <v>645</v>
      </c>
      <c r="I235" t="s">
        <v>8402</v>
      </c>
      <c r="J235" t="s">
        <v>8403</v>
      </c>
      <c r="K235" t="s">
        <v>1888</v>
      </c>
      <c r="L235" t="s">
        <v>8404</v>
      </c>
      <c r="M235" t="s">
        <v>8405</v>
      </c>
      <c r="N235" t="s">
        <v>637</v>
      </c>
      <c r="O235" t="s">
        <v>664</v>
      </c>
      <c r="P235" t="s">
        <v>23</v>
      </c>
      <c r="Q235" t="s">
        <v>665</v>
      </c>
      <c r="R235" t="s">
        <v>638</v>
      </c>
      <c r="S235" t="s">
        <v>8406</v>
      </c>
      <c r="T235" t="s">
        <v>8405</v>
      </c>
    </row>
    <row r="236" spans="1:20" x14ac:dyDescent="0.25">
      <c r="A236" t="s">
        <v>77</v>
      </c>
      <c r="B236" t="s">
        <v>78</v>
      </c>
      <c r="C236">
        <v>33.333333333333336</v>
      </c>
      <c r="D236">
        <v>3</v>
      </c>
      <c r="E236" t="s">
        <v>8407</v>
      </c>
      <c r="F236">
        <v>134.99</v>
      </c>
      <c r="G236">
        <v>0</v>
      </c>
      <c r="H236" t="s">
        <v>636</v>
      </c>
      <c r="I236" t="s">
        <v>8408</v>
      </c>
      <c r="J236" t="s">
        <v>681</v>
      </c>
      <c r="K236" t="s">
        <v>637</v>
      </c>
      <c r="L236" t="s">
        <v>638</v>
      </c>
      <c r="M236" t="s">
        <v>8409</v>
      </c>
      <c r="N236" t="s">
        <v>637</v>
      </c>
      <c r="O236" t="s">
        <v>639</v>
      </c>
      <c r="P236" t="s">
        <v>5</v>
      </c>
      <c r="Q236" t="s">
        <v>640</v>
      </c>
      <c r="R236" t="s">
        <v>638</v>
      </c>
      <c r="S236" t="s">
        <v>8410</v>
      </c>
      <c r="T236" t="s">
        <v>8409</v>
      </c>
    </row>
    <row r="237" spans="1:20" x14ac:dyDescent="0.25">
      <c r="A237" t="s">
        <v>22</v>
      </c>
      <c r="B237" t="s">
        <v>213</v>
      </c>
      <c r="C237">
        <v>60</v>
      </c>
      <c r="D237">
        <v>1</v>
      </c>
      <c r="E237" t="s">
        <v>8411</v>
      </c>
      <c r="F237">
        <v>67.5</v>
      </c>
      <c r="G237">
        <v>7.5</v>
      </c>
      <c r="H237" t="s">
        <v>663</v>
      </c>
      <c r="I237" t="s">
        <v>8412</v>
      </c>
      <c r="J237" t="s">
        <v>8413</v>
      </c>
      <c r="K237" t="s">
        <v>8414</v>
      </c>
      <c r="L237" t="s">
        <v>8415</v>
      </c>
      <c r="M237" t="s">
        <v>8416</v>
      </c>
      <c r="N237" t="s">
        <v>637</v>
      </c>
      <c r="O237" t="s">
        <v>664</v>
      </c>
      <c r="P237" t="s">
        <v>23</v>
      </c>
      <c r="Q237" t="s">
        <v>665</v>
      </c>
      <c r="R237" t="s">
        <v>638</v>
      </c>
      <c r="S237" t="s">
        <v>8417</v>
      </c>
      <c r="T237" t="s">
        <v>8418</v>
      </c>
    </row>
    <row r="238" spans="1:20" x14ac:dyDescent="0.25">
      <c r="A238" t="s">
        <v>147</v>
      </c>
      <c r="B238" t="s">
        <v>148</v>
      </c>
      <c r="C238">
        <v>50</v>
      </c>
      <c r="D238">
        <v>6</v>
      </c>
      <c r="E238" t="s">
        <v>8419</v>
      </c>
      <c r="F238">
        <v>200</v>
      </c>
      <c r="G238">
        <v>0</v>
      </c>
      <c r="H238" t="s">
        <v>636</v>
      </c>
      <c r="I238" t="s">
        <v>8420</v>
      </c>
      <c r="J238" t="s">
        <v>642</v>
      </c>
      <c r="K238" t="s">
        <v>637</v>
      </c>
      <c r="L238" t="s">
        <v>638</v>
      </c>
      <c r="M238" t="s">
        <v>8421</v>
      </c>
      <c r="N238" t="s">
        <v>637</v>
      </c>
      <c r="O238" t="s">
        <v>643</v>
      </c>
      <c r="P238" t="s">
        <v>5</v>
      </c>
      <c r="Q238" t="s">
        <v>644</v>
      </c>
      <c r="R238" t="s">
        <v>638</v>
      </c>
      <c r="S238" t="s">
        <v>8422</v>
      </c>
      <c r="T238" t="s">
        <v>8421</v>
      </c>
    </row>
    <row r="239" spans="1:20" x14ac:dyDescent="0.25">
      <c r="A239" t="s">
        <v>114</v>
      </c>
      <c r="B239" t="s">
        <v>115</v>
      </c>
      <c r="C239">
        <v>50</v>
      </c>
      <c r="D239">
        <v>5</v>
      </c>
      <c r="E239" t="s">
        <v>8423</v>
      </c>
      <c r="F239">
        <v>245</v>
      </c>
      <c r="G239">
        <v>0</v>
      </c>
      <c r="H239" t="s">
        <v>645</v>
      </c>
      <c r="I239" t="s">
        <v>8424</v>
      </c>
      <c r="J239" t="s">
        <v>8425</v>
      </c>
      <c r="K239" t="s">
        <v>8426</v>
      </c>
      <c r="L239" t="s">
        <v>4476</v>
      </c>
      <c r="M239" t="s">
        <v>8427</v>
      </c>
      <c r="N239" t="s">
        <v>637</v>
      </c>
      <c r="O239" t="s">
        <v>646</v>
      </c>
      <c r="P239" t="s">
        <v>26</v>
      </c>
      <c r="Q239" t="s">
        <v>647</v>
      </c>
      <c r="R239" t="s">
        <v>638</v>
      </c>
      <c r="S239" t="s">
        <v>8428</v>
      </c>
      <c r="T239" t="s">
        <v>8429</v>
      </c>
    </row>
    <row r="240" spans="1:20" x14ac:dyDescent="0.25">
      <c r="A240" t="s">
        <v>18</v>
      </c>
      <c r="B240" t="s">
        <v>19</v>
      </c>
      <c r="C240">
        <v>66.666666666666671</v>
      </c>
      <c r="D240">
        <v>3</v>
      </c>
      <c r="E240" t="s">
        <v>8430</v>
      </c>
      <c r="F240">
        <v>129</v>
      </c>
      <c r="G240">
        <v>0</v>
      </c>
      <c r="H240" t="s">
        <v>645</v>
      </c>
      <c r="I240" t="s">
        <v>5921</v>
      </c>
      <c r="J240" t="s">
        <v>8431</v>
      </c>
      <c r="K240" t="s">
        <v>3397</v>
      </c>
      <c r="L240" t="s">
        <v>2607</v>
      </c>
      <c r="M240" t="s">
        <v>8432</v>
      </c>
      <c r="N240" t="s">
        <v>637</v>
      </c>
      <c r="O240" t="s">
        <v>646</v>
      </c>
      <c r="P240" t="s">
        <v>26</v>
      </c>
      <c r="Q240" t="s">
        <v>647</v>
      </c>
      <c r="R240" t="s">
        <v>638</v>
      </c>
      <c r="S240" t="s">
        <v>8433</v>
      </c>
      <c r="T240" t="s">
        <v>8434</v>
      </c>
    </row>
    <row r="241" spans="1:20" x14ac:dyDescent="0.25">
      <c r="A241" t="s">
        <v>147</v>
      </c>
      <c r="B241" t="s">
        <v>148</v>
      </c>
      <c r="C241">
        <v>33.333333333333336</v>
      </c>
      <c r="D241">
        <v>3</v>
      </c>
      <c r="E241" t="s">
        <v>8435</v>
      </c>
      <c r="F241">
        <v>100</v>
      </c>
      <c r="G241">
        <v>0</v>
      </c>
      <c r="H241" t="s">
        <v>655</v>
      </c>
      <c r="I241" t="s">
        <v>8436</v>
      </c>
      <c r="J241" t="s">
        <v>652</v>
      </c>
      <c r="K241" t="s">
        <v>637</v>
      </c>
      <c r="L241" t="s">
        <v>638</v>
      </c>
      <c r="M241" t="s">
        <v>8437</v>
      </c>
      <c r="N241" t="s">
        <v>637</v>
      </c>
      <c r="O241" t="s">
        <v>643</v>
      </c>
      <c r="P241" t="s">
        <v>5</v>
      </c>
      <c r="Q241" t="s">
        <v>644</v>
      </c>
      <c r="R241" t="s">
        <v>8438</v>
      </c>
      <c r="S241" t="s">
        <v>8439</v>
      </c>
      <c r="T241" t="s">
        <v>8437</v>
      </c>
    </row>
    <row r="242" spans="1:20" x14ac:dyDescent="0.25">
      <c r="A242" t="s">
        <v>10</v>
      </c>
      <c r="B242" t="s">
        <v>11</v>
      </c>
      <c r="C242">
        <v>54.5</v>
      </c>
      <c r="D242">
        <v>2</v>
      </c>
      <c r="E242" t="s">
        <v>8440</v>
      </c>
      <c r="F242">
        <v>84.15</v>
      </c>
      <c r="G242">
        <v>0</v>
      </c>
      <c r="H242" t="s">
        <v>645</v>
      </c>
      <c r="I242" t="s">
        <v>7494</v>
      </c>
      <c r="J242" t="s">
        <v>7495</v>
      </c>
      <c r="K242" t="s">
        <v>7496</v>
      </c>
      <c r="L242" t="s">
        <v>7497</v>
      </c>
      <c r="M242" t="s">
        <v>8441</v>
      </c>
      <c r="N242" t="s">
        <v>637</v>
      </c>
      <c r="O242" t="s">
        <v>664</v>
      </c>
      <c r="P242" t="s">
        <v>23</v>
      </c>
      <c r="Q242" t="s">
        <v>665</v>
      </c>
      <c r="R242" t="s">
        <v>638</v>
      </c>
      <c r="S242" t="s">
        <v>8442</v>
      </c>
      <c r="T242" t="s">
        <v>8441</v>
      </c>
    </row>
    <row r="243" spans="1:20" x14ac:dyDescent="0.25">
      <c r="A243" t="s">
        <v>22</v>
      </c>
      <c r="B243" t="s">
        <v>213</v>
      </c>
      <c r="C243">
        <v>60</v>
      </c>
      <c r="D243">
        <v>1</v>
      </c>
      <c r="E243" t="s">
        <v>8443</v>
      </c>
      <c r="F243">
        <v>67</v>
      </c>
      <c r="G243">
        <v>7</v>
      </c>
      <c r="H243" t="s">
        <v>663</v>
      </c>
      <c r="I243" t="s">
        <v>2775</v>
      </c>
      <c r="J243" t="s">
        <v>2776</v>
      </c>
      <c r="K243" t="s">
        <v>1700</v>
      </c>
      <c r="L243" t="s">
        <v>2777</v>
      </c>
      <c r="M243" t="s">
        <v>8444</v>
      </c>
      <c r="N243" t="s">
        <v>637</v>
      </c>
      <c r="O243" t="s">
        <v>664</v>
      </c>
      <c r="P243" t="s">
        <v>23</v>
      </c>
      <c r="Q243" t="s">
        <v>665</v>
      </c>
      <c r="R243" t="s">
        <v>638</v>
      </c>
      <c r="S243" t="s">
        <v>8445</v>
      </c>
      <c r="T243" t="s">
        <v>8444</v>
      </c>
    </row>
    <row r="244" spans="1:20" x14ac:dyDescent="0.25">
      <c r="A244" t="s">
        <v>239</v>
      </c>
      <c r="B244" t="s">
        <v>245</v>
      </c>
      <c r="C244">
        <v>159</v>
      </c>
      <c r="D244">
        <v>1</v>
      </c>
      <c r="E244" t="s">
        <v>8446</v>
      </c>
      <c r="F244">
        <v>129</v>
      </c>
      <c r="G244">
        <v>0</v>
      </c>
      <c r="H244" t="s">
        <v>636</v>
      </c>
      <c r="I244" t="s">
        <v>8447</v>
      </c>
      <c r="J244" t="s">
        <v>2080</v>
      </c>
      <c r="K244" t="s">
        <v>637</v>
      </c>
      <c r="L244" t="s">
        <v>638</v>
      </c>
      <c r="M244" t="s">
        <v>8448</v>
      </c>
      <c r="N244" t="s">
        <v>637</v>
      </c>
      <c r="O244" t="s">
        <v>643</v>
      </c>
      <c r="P244" t="s">
        <v>5</v>
      </c>
      <c r="Q244" t="s">
        <v>644</v>
      </c>
      <c r="R244" t="s">
        <v>638</v>
      </c>
      <c r="S244" t="s">
        <v>8449</v>
      </c>
      <c r="T244" t="s">
        <v>8444</v>
      </c>
    </row>
    <row r="245" spans="1:20" x14ac:dyDescent="0.25">
      <c r="A245" t="s">
        <v>241</v>
      </c>
      <c r="B245" t="s">
        <v>247</v>
      </c>
      <c r="C245">
        <v>159</v>
      </c>
      <c r="D245">
        <v>2</v>
      </c>
      <c r="E245" t="s">
        <v>8450</v>
      </c>
      <c r="F245">
        <v>258</v>
      </c>
      <c r="G245">
        <v>0</v>
      </c>
      <c r="H245" t="s">
        <v>636</v>
      </c>
      <c r="I245" t="s">
        <v>8451</v>
      </c>
      <c r="J245" t="s">
        <v>2178</v>
      </c>
      <c r="K245" t="s">
        <v>637</v>
      </c>
      <c r="L245" t="s">
        <v>638</v>
      </c>
      <c r="M245" t="s">
        <v>8452</v>
      </c>
      <c r="N245" t="s">
        <v>637</v>
      </c>
      <c r="O245" t="s">
        <v>639</v>
      </c>
      <c r="P245" t="s">
        <v>5</v>
      </c>
      <c r="Q245" t="s">
        <v>640</v>
      </c>
      <c r="R245" t="s">
        <v>638</v>
      </c>
      <c r="S245" t="s">
        <v>8453</v>
      </c>
      <c r="T245" t="s">
        <v>8454</v>
      </c>
    </row>
  </sheetData>
  <pageMargins left="0.25" right="0.25" top="0.75" bottom="0.75" header="0.3" footer="0.3"/>
  <pageSetup paperSize="9" scale="21" fitToHeight="0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68034-EE86-4095-9F2F-8D7C43B7AA2E}">
  <sheetPr>
    <tabColor rgb="FFFF6699"/>
    <pageSetUpPr fitToPage="1"/>
  </sheetPr>
  <dimension ref="A1:V246"/>
  <sheetViews>
    <sheetView zoomScale="70" zoomScaleNormal="70" workbookViewId="0">
      <pane xSplit="2" ySplit="1" topLeftCell="S11" activePane="bottomRight" state="frozen"/>
      <selection activeCell="Q237" sqref="Q237"/>
      <selection pane="topRight" activeCell="Q237" sqref="Q237"/>
      <selection pane="bottomLeft" activeCell="Q237" sqref="Q237"/>
      <selection pane="bottomRight" activeCell="V208" sqref="V208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8.90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617</v>
      </c>
      <c r="C1" t="s">
        <v>618</v>
      </c>
      <c r="D1" t="s">
        <v>1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J1" t="s">
        <v>624</v>
      </c>
      <c r="K1" t="s">
        <v>625</v>
      </c>
      <c r="L1" t="s">
        <v>626</v>
      </c>
      <c r="M1" t="s">
        <v>627</v>
      </c>
      <c r="N1" t="s">
        <v>628</v>
      </c>
      <c r="O1" t="s">
        <v>629</v>
      </c>
      <c r="P1" t="s">
        <v>630</v>
      </c>
      <c r="Q1" t="s">
        <v>631</v>
      </c>
      <c r="R1" t="s">
        <v>2</v>
      </c>
      <c r="S1" t="s">
        <v>632</v>
      </c>
      <c r="T1" t="s">
        <v>633</v>
      </c>
      <c r="U1" s="49" t="s">
        <v>722</v>
      </c>
      <c r="V1" t="s">
        <v>724</v>
      </c>
    </row>
    <row r="2" spans="1:22" x14ac:dyDescent="0.25">
      <c r="A2" t="s">
        <v>104</v>
      </c>
      <c r="B2" t="s">
        <v>105</v>
      </c>
      <c r="C2">
        <v>14</v>
      </c>
      <c r="D2">
        <v>1</v>
      </c>
      <c r="E2" t="s">
        <v>8455</v>
      </c>
      <c r="F2">
        <v>14</v>
      </c>
      <c r="G2">
        <v>0</v>
      </c>
      <c r="H2" t="s">
        <v>645</v>
      </c>
      <c r="I2" t="s">
        <v>6609</v>
      </c>
      <c r="J2" t="s">
        <v>6610</v>
      </c>
      <c r="K2" t="s">
        <v>6611</v>
      </c>
      <c r="L2" t="s">
        <v>3851</v>
      </c>
      <c r="M2" t="s">
        <v>8456</v>
      </c>
      <c r="N2" t="s">
        <v>637</v>
      </c>
      <c r="O2" t="s">
        <v>646</v>
      </c>
      <c r="P2" t="s">
        <v>26</v>
      </c>
      <c r="Q2" t="s">
        <v>647</v>
      </c>
      <c r="R2" t="s">
        <v>638</v>
      </c>
      <c r="S2" t="s">
        <v>8457</v>
      </c>
      <c r="T2" t="s">
        <v>8458</v>
      </c>
      <c r="U2" s="50" t="s">
        <v>147</v>
      </c>
      <c r="V2">
        <v>295</v>
      </c>
    </row>
    <row r="3" spans="1:22" x14ac:dyDescent="0.25">
      <c r="A3" t="s">
        <v>77</v>
      </c>
      <c r="B3" t="s">
        <v>78</v>
      </c>
      <c r="C3">
        <v>33.333333333333336</v>
      </c>
      <c r="D3">
        <v>3</v>
      </c>
      <c r="E3" t="s">
        <v>8459</v>
      </c>
      <c r="F3">
        <v>134.99</v>
      </c>
      <c r="G3">
        <v>0</v>
      </c>
      <c r="H3" t="s">
        <v>636</v>
      </c>
      <c r="I3" t="s">
        <v>8460</v>
      </c>
      <c r="J3" t="s">
        <v>686</v>
      </c>
      <c r="K3" t="s">
        <v>637</v>
      </c>
      <c r="L3" t="s">
        <v>638</v>
      </c>
      <c r="M3" t="s">
        <v>8461</v>
      </c>
      <c r="N3" t="s">
        <v>637</v>
      </c>
      <c r="O3" t="s">
        <v>643</v>
      </c>
      <c r="P3" t="s">
        <v>5</v>
      </c>
      <c r="Q3" t="s">
        <v>644</v>
      </c>
      <c r="R3" t="s">
        <v>638</v>
      </c>
      <c r="S3" t="s">
        <v>8462</v>
      </c>
      <c r="T3" t="s">
        <v>8461</v>
      </c>
      <c r="U3" s="51" t="s">
        <v>148</v>
      </c>
      <c r="V3">
        <v>295</v>
      </c>
    </row>
    <row r="4" spans="1:22" x14ac:dyDescent="0.25">
      <c r="A4" t="s">
        <v>147</v>
      </c>
      <c r="B4" t="s">
        <v>148</v>
      </c>
      <c r="C4">
        <v>50</v>
      </c>
      <c r="D4">
        <v>6</v>
      </c>
      <c r="E4" t="s">
        <v>8463</v>
      </c>
      <c r="F4">
        <v>200</v>
      </c>
      <c r="G4">
        <v>0</v>
      </c>
      <c r="H4" t="s">
        <v>636</v>
      </c>
      <c r="I4" t="s">
        <v>8464</v>
      </c>
      <c r="J4" t="s">
        <v>3029</v>
      </c>
      <c r="K4" t="s">
        <v>637</v>
      </c>
      <c r="L4" t="s">
        <v>638</v>
      </c>
      <c r="M4" t="s">
        <v>8465</v>
      </c>
      <c r="N4" t="s">
        <v>637</v>
      </c>
      <c r="O4" t="s">
        <v>643</v>
      </c>
      <c r="P4" t="s">
        <v>5</v>
      </c>
      <c r="Q4" t="s">
        <v>644</v>
      </c>
      <c r="R4" t="s">
        <v>638</v>
      </c>
      <c r="S4" t="s">
        <v>8466</v>
      </c>
      <c r="T4" t="s">
        <v>8465</v>
      </c>
      <c r="U4" s="50" t="s">
        <v>99</v>
      </c>
      <c r="V4">
        <v>130</v>
      </c>
    </row>
    <row r="5" spans="1:22" x14ac:dyDescent="0.25">
      <c r="A5" t="s">
        <v>104</v>
      </c>
      <c r="B5" t="s">
        <v>105</v>
      </c>
      <c r="C5">
        <v>14</v>
      </c>
      <c r="D5">
        <v>2</v>
      </c>
      <c r="E5" t="s">
        <v>8467</v>
      </c>
      <c r="F5">
        <v>32</v>
      </c>
      <c r="G5">
        <v>4</v>
      </c>
      <c r="H5" t="s">
        <v>645</v>
      </c>
      <c r="I5" t="s">
        <v>807</v>
      </c>
      <c r="J5" t="s">
        <v>8468</v>
      </c>
      <c r="K5" t="s">
        <v>7159</v>
      </c>
      <c r="L5" t="s">
        <v>6311</v>
      </c>
      <c r="M5" t="s">
        <v>8469</v>
      </c>
      <c r="N5" t="s">
        <v>637</v>
      </c>
      <c r="O5" t="s">
        <v>646</v>
      </c>
      <c r="P5" t="s">
        <v>26</v>
      </c>
      <c r="Q5" t="s">
        <v>647</v>
      </c>
      <c r="R5" t="s">
        <v>638</v>
      </c>
      <c r="S5" t="s">
        <v>8470</v>
      </c>
      <c r="T5" t="s">
        <v>8471</v>
      </c>
      <c r="U5" s="51" t="s">
        <v>100</v>
      </c>
      <c r="V5">
        <v>130</v>
      </c>
    </row>
    <row r="6" spans="1:22" x14ac:dyDescent="0.25">
      <c r="A6" t="s">
        <v>147</v>
      </c>
      <c r="B6" t="s">
        <v>148</v>
      </c>
      <c r="C6">
        <v>50</v>
      </c>
      <c r="D6">
        <v>6</v>
      </c>
      <c r="E6" t="s">
        <v>8472</v>
      </c>
      <c r="F6">
        <v>200</v>
      </c>
      <c r="G6">
        <v>0</v>
      </c>
      <c r="H6" t="s">
        <v>636</v>
      </c>
      <c r="I6" t="s">
        <v>8473</v>
      </c>
      <c r="J6" t="s">
        <v>1827</v>
      </c>
      <c r="K6" t="s">
        <v>637</v>
      </c>
      <c r="L6" t="s">
        <v>638</v>
      </c>
      <c r="M6" t="s">
        <v>8474</v>
      </c>
      <c r="N6" t="s">
        <v>637</v>
      </c>
      <c r="O6" t="s">
        <v>643</v>
      </c>
      <c r="P6" t="s">
        <v>5</v>
      </c>
      <c r="Q6" t="s">
        <v>644</v>
      </c>
      <c r="R6" t="s">
        <v>638</v>
      </c>
      <c r="S6" t="s">
        <v>8475</v>
      </c>
      <c r="T6" t="s">
        <v>8476</v>
      </c>
      <c r="U6" s="50" t="s">
        <v>22</v>
      </c>
      <c r="V6">
        <v>127</v>
      </c>
    </row>
    <row r="7" spans="1:22" x14ac:dyDescent="0.25">
      <c r="A7" t="s">
        <v>147</v>
      </c>
      <c r="B7" t="s">
        <v>148</v>
      </c>
      <c r="C7">
        <v>40</v>
      </c>
      <c r="D7">
        <v>30</v>
      </c>
      <c r="E7" t="s">
        <v>8477</v>
      </c>
      <c r="F7">
        <v>1599</v>
      </c>
      <c r="G7">
        <v>0</v>
      </c>
      <c r="H7" t="s">
        <v>645</v>
      </c>
      <c r="I7" t="s">
        <v>4799</v>
      </c>
      <c r="J7" t="s">
        <v>8478</v>
      </c>
      <c r="K7" t="s">
        <v>744</v>
      </c>
      <c r="L7" t="s">
        <v>788</v>
      </c>
      <c r="M7" t="s">
        <v>8479</v>
      </c>
      <c r="N7" t="s">
        <v>637</v>
      </c>
      <c r="O7" t="s">
        <v>646</v>
      </c>
      <c r="P7" t="s">
        <v>26</v>
      </c>
      <c r="Q7" t="s">
        <v>647</v>
      </c>
      <c r="R7" t="s">
        <v>638</v>
      </c>
      <c r="S7" t="s">
        <v>8480</v>
      </c>
      <c r="T7" t="s">
        <v>8479</v>
      </c>
      <c r="U7" s="51" t="s">
        <v>4578</v>
      </c>
      <c r="V7">
        <v>2</v>
      </c>
    </row>
    <row r="8" spans="1:22" x14ac:dyDescent="0.25">
      <c r="A8" t="s">
        <v>147</v>
      </c>
      <c r="B8" t="s">
        <v>148</v>
      </c>
      <c r="C8">
        <v>50</v>
      </c>
      <c r="D8">
        <v>6</v>
      </c>
      <c r="E8" t="s">
        <v>8481</v>
      </c>
      <c r="F8">
        <v>200</v>
      </c>
      <c r="G8">
        <v>0</v>
      </c>
      <c r="H8" t="s">
        <v>636</v>
      </c>
      <c r="I8" t="s">
        <v>8482</v>
      </c>
      <c r="J8" t="s">
        <v>662</v>
      </c>
      <c r="K8" t="s">
        <v>637</v>
      </c>
      <c r="L8" t="s">
        <v>638</v>
      </c>
      <c r="M8" t="s">
        <v>8483</v>
      </c>
      <c r="N8" t="s">
        <v>637</v>
      </c>
      <c r="O8" t="s">
        <v>643</v>
      </c>
      <c r="P8" t="s">
        <v>5</v>
      </c>
      <c r="Q8" t="s">
        <v>644</v>
      </c>
      <c r="R8" t="s">
        <v>638</v>
      </c>
      <c r="S8" t="s">
        <v>8484</v>
      </c>
      <c r="T8" t="s">
        <v>8483</v>
      </c>
      <c r="U8" s="51" t="s">
        <v>213</v>
      </c>
      <c r="V8">
        <v>2</v>
      </c>
    </row>
    <row r="9" spans="1:22" x14ac:dyDescent="0.25">
      <c r="A9" t="s">
        <v>72</v>
      </c>
      <c r="B9" t="s">
        <v>8485</v>
      </c>
      <c r="C9">
        <v>90</v>
      </c>
      <c r="D9">
        <v>1</v>
      </c>
      <c r="E9" t="s">
        <v>8486</v>
      </c>
      <c r="F9">
        <v>90</v>
      </c>
      <c r="G9">
        <v>0</v>
      </c>
      <c r="H9" t="s">
        <v>663</v>
      </c>
      <c r="I9" t="s">
        <v>8487</v>
      </c>
      <c r="J9" t="s">
        <v>8488</v>
      </c>
      <c r="K9" t="s">
        <v>1745</v>
      </c>
      <c r="L9" t="s">
        <v>8489</v>
      </c>
      <c r="M9" t="s">
        <v>8483</v>
      </c>
      <c r="N9" t="s">
        <v>637</v>
      </c>
      <c r="O9" t="s">
        <v>664</v>
      </c>
      <c r="P9" t="s">
        <v>23</v>
      </c>
      <c r="Q9" t="s">
        <v>665</v>
      </c>
      <c r="R9" t="s">
        <v>638</v>
      </c>
      <c r="S9" t="s">
        <v>8490</v>
      </c>
      <c r="T9" t="s">
        <v>8483</v>
      </c>
      <c r="U9" s="51" t="s">
        <v>27</v>
      </c>
      <c r="V9">
        <v>123</v>
      </c>
    </row>
    <row r="10" spans="1:22" x14ac:dyDescent="0.25">
      <c r="A10" t="s">
        <v>239</v>
      </c>
      <c r="B10" t="s">
        <v>690</v>
      </c>
      <c r="C10">
        <v>81.75</v>
      </c>
      <c r="D10">
        <v>1</v>
      </c>
      <c r="E10" t="s">
        <v>8491</v>
      </c>
      <c r="F10">
        <v>89.25</v>
      </c>
      <c r="G10">
        <v>7.5</v>
      </c>
      <c r="H10" t="s">
        <v>663</v>
      </c>
      <c r="I10" t="s">
        <v>8492</v>
      </c>
      <c r="J10" t="s">
        <v>8493</v>
      </c>
      <c r="K10" t="s">
        <v>8494</v>
      </c>
      <c r="L10" t="s">
        <v>8495</v>
      </c>
      <c r="M10" t="s">
        <v>8496</v>
      </c>
      <c r="N10" t="s">
        <v>637</v>
      </c>
      <c r="O10" t="s">
        <v>664</v>
      </c>
      <c r="P10" t="s">
        <v>23</v>
      </c>
      <c r="Q10" t="s">
        <v>665</v>
      </c>
      <c r="R10" t="s">
        <v>638</v>
      </c>
      <c r="S10" t="s">
        <v>8497</v>
      </c>
      <c r="T10" t="s">
        <v>8496</v>
      </c>
      <c r="U10" s="50" t="s">
        <v>18</v>
      </c>
      <c r="V10">
        <v>97</v>
      </c>
    </row>
    <row r="11" spans="1:22" x14ac:dyDescent="0.25">
      <c r="A11" t="s">
        <v>104</v>
      </c>
      <c r="B11" t="s">
        <v>105</v>
      </c>
      <c r="C11">
        <v>14</v>
      </c>
      <c r="D11">
        <v>2</v>
      </c>
      <c r="E11" t="s">
        <v>8498</v>
      </c>
      <c r="F11">
        <v>31</v>
      </c>
      <c r="G11">
        <v>3</v>
      </c>
      <c r="H11" t="s">
        <v>645</v>
      </c>
      <c r="I11" t="s">
        <v>3479</v>
      </c>
      <c r="J11" t="s">
        <v>8499</v>
      </c>
      <c r="K11" t="s">
        <v>8500</v>
      </c>
      <c r="L11" t="s">
        <v>2087</v>
      </c>
      <c r="M11" t="s">
        <v>8501</v>
      </c>
      <c r="N11" t="s">
        <v>637</v>
      </c>
      <c r="O11" t="s">
        <v>646</v>
      </c>
      <c r="P11" t="s">
        <v>26</v>
      </c>
      <c r="Q11" t="s">
        <v>647</v>
      </c>
      <c r="R11" t="s">
        <v>638</v>
      </c>
      <c r="S11" t="s">
        <v>8502</v>
      </c>
      <c r="T11" t="s">
        <v>8503</v>
      </c>
      <c r="U11" s="51" t="s">
        <v>19</v>
      </c>
      <c r="V11">
        <v>97</v>
      </c>
    </row>
    <row r="12" spans="1:22" x14ac:dyDescent="0.25">
      <c r="A12" t="s">
        <v>239</v>
      </c>
      <c r="B12" t="s">
        <v>245</v>
      </c>
      <c r="C12">
        <v>159</v>
      </c>
      <c r="D12">
        <v>1</v>
      </c>
      <c r="E12" t="s">
        <v>8504</v>
      </c>
      <c r="F12">
        <v>175</v>
      </c>
      <c r="G12">
        <v>16</v>
      </c>
      <c r="H12" t="s">
        <v>636</v>
      </c>
      <c r="I12" t="s">
        <v>8505</v>
      </c>
      <c r="J12" t="s">
        <v>675</v>
      </c>
      <c r="K12" t="s">
        <v>637</v>
      </c>
      <c r="L12" t="s">
        <v>638</v>
      </c>
      <c r="M12" t="s">
        <v>8506</v>
      </c>
      <c r="N12" t="s">
        <v>637</v>
      </c>
      <c r="O12" t="s">
        <v>639</v>
      </c>
      <c r="P12" t="s">
        <v>5</v>
      </c>
      <c r="Q12" t="s">
        <v>640</v>
      </c>
      <c r="R12" t="s">
        <v>638</v>
      </c>
      <c r="S12" t="s">
        <v>8507</v>
      </c>
      <c r="T12" t="s">
        <v>8506</v>
      </c>
      <c r="U12" s="50" t="s">
        <v>101</v>
      </c>
      <c r="V12">
        <v>10</v>
      </c>
    </row>
    <row r="13" spans="1:22" x14ac:dyDescent="0.25">
      <c r="A13" t="s">
        <v>18</v>
      </c>
      <c r="B13" t="s">
        <v>19</v>
      </c>
      <c r="C13">
        <v>66.666666666666671</v>
      </c>
      <c r="D13">
        <v>3</v>
      </c>
      <c r="E13" t="s">
        <v>8508</v>
      </c>
      <c r="F13">
        <v>129</v>
      </c>
      <c r="G13">
        <v>0</v>
      </c>
      <c r="H13" t="s">
        <v>645</v>
      </c>
      <c r="I13" t="s">
        <v>2855</v>
      </c>
      <c r="J13" t="s">
        <v>8509</v>
      </c>
      <c r="K13" t="s">
        <v>1038</v>
      </c>
      <c r="L13" t="s">
        <v>3836</v>
      </c>
      <c r="M13" t="s">
        <v>8510</v>
      </c>
      <c r="N13" t="s">
        <v>637</v>
      </c>
      <c r="O13" t="s">
        <v>646</v>
      </c>
      <c r="P13" t="s">
        <v>26</v>
      </c>
      <c r="Q13" t="s">
        <v>647</v>
      </c>
      <c r="R13" t="s">
        <v>638</v>
      </c>
      <c r="S13" t="s">
        <v>8511</v>
      </c>
      <c r="T13" t="s">
        <v>8510</v>
      </c>
      <c r="U13" s="51" t="s">
        <v>8192</v>
      </c>
      <c r="V13">
        <v>1</v>
      </c>
    </row>
    <row r="14" spans="1:22" x14ac:dyDescent="0.25">
      <c r="A14" t="s">
        <v>77</v>
      </c>
      <c r="B14" t="s">
        <v>78</v>
      </c>
      <c r="C14">
        <v>49</v>
      </c>
      <c r="D14">
        <v>2</v>
      </c>
      <c r="E14" t="s">
        <v>8512</v>
      </c>
      <c r="F14">
        <v>107</v>
      </c>
      <c r="G14">
        <v>9</v>
      </c>
      <c r="H14" t="s">
        <v>645</v>
      </c>
      <c r="I14" t="s">
        <v>8513</v>
      </c>
      <c r="J14" t="s">
        <v>8514</v>
      </c>
      <c r="K14" t="s">
        <v>8515</v>
      </c>
      <c r="L14" t="s">
        <v>4609</v>
      </c>
      <c r="M14" t="s">
        <v>8516</v>
      </c>
      <c r="N14" t="s">
        <v>637</v>
      </c>
      <c r="O14" t="s">
        <v>646</v>
      </c>
      <c r="P14" t="s">
        <v>26</v>
      </c>
      <c r="Q14" t="s">
        <v>647</v>
      </c>
      <c r="R14" t="s">
        <v>638</v>
      </c>
      <c r="S14" t="s">
        <v>8517</v>
      </c>
      <c r="T14" t="s">
        <v>8516</v>
      </c>
      <c r="U14" s="51" t="s">
        <v>2139</v>
      </c>
      <c r="V14">
        <v>1</v>
      </c>
    </row>
    <row r="15" spans="1:22" x14ac:dyDescent="0.25">
      <c r="A15" t="s">
        <v>147</v>
      </c>
      <c r="B15" t="s">
        <v>148</v>
      </c>
      <c r="C15">
        <v>50</v>
      </c>
      <c r="D15">
        <v>6</v>
      </c>
      <c r="E15" t="s">
        <v>8518</v>
      </c>
      <c r="F15">
        <v>200</v>
      </c>
      <c r="G15">
        <v>0</v>
      </c>
      <c r="H15" t="s">
        <v>636</v>
      </c>
      <c r="I15" t="s">
        <v>8519</v>
      </c>
      <c r="J15" t="s">
        <v>2240</v>
      </c>
      <c r="K15" t="s">
        <v>637</v>
      </c>
      <c r="L15" t="s">
        <v>638</v>
      </c>
      <c r="M15" t="s">
        <v>8520</v>
      </c>
      <c r="N15" t="s">
        <v>637</v>
      </c>
      <c r="O15" t="s">
        <v>639</v>
      </c>
      <c r="P15" t="s">
        <v>5</v>
      </c>
      <c r="Q15" t="s">
        <v>640</v>
      </c>
      <c r="R15" t="s">
        <v>638</v>
      </c>
      <c r="S15" t="s">
        <v>8521</v>
      </c>
      <c r="T15" t="s">
        <v>8522</v>
      </c>
      <c r="U15" s="51" t="s">
        <v>74</v>
      </c>
      <c r="V15">
        <v>8</v>
      </c>
    </row>
    <row r="16" spans="1:22" x14ac:dyDescent="0.25">
      <c r="A16" t="s">
        <v>239</v>
      </c>
      <c r="B16" t="s">
        <v>245</v>
      </c>
      <c r="C16">
        <v>139</v>
      </c>
      <c r="D16">
        <v>1</v>
      </c>
      <c r="E16" t="s">
        <v>8523</v>
      </c>
      <c r="F16">
        <v>219</v>
      </c>
      <c r="G16">
        <v>0</v>
      </c>
      <c r="H16" t="s">
        <v>645</v>
      </c>
      <c r="I16" t="s">
        <v>8524</v>
      </c>
      <c r="J16" t="s">
        <v>8525</v>
      </c>
      <c r="K16" t="s">
        <v>8526</v>
      </c>
      <c r="L16" t="s">
        <v>5613</v>
      </c>
      <c r="M16" t="s">
        <v>8520</v>
      </c>
      <c r="N16" t="s">
        <v>637</v>
      </c>
      <c r="O16" t="s">
        <v>646</v>
      </c>
      <c r="P16" t="s">
        <v>26</v>
      </c>
      <c r="Q16" t="s">
        <v>647</v>
      </c>
      <c r="R16" t="s">
        <v>638</v>
      </c>
      <c r="S16" t="s">
        <v>8527</v>
      </c>
      <c r="T16" t="s">
        <v>8528</v>
      </c>
      <c r="U16" s="50" t="s">
        <v>72</v>
      </c>
      <c r="V16">
        <v>8</v>
      </c>
    </row>
    <row r="17" spans="1:22" x14ac:dyDescent="0.25">
      <c r="A17" t="s">
        <v>22</v>
      </c>
      <c r="B17" t="s">
        <v>27</v>
      </c>
      <c r="C17">
        <v>80</v>
      </c>
      <c r="D17">
        <v>1</v>
      </c>
      <c r="E17" t="s">
        <v>8523</v>
      </c>
      <c r="F17">
        <v>219</v>
      </c>
      <c r="G17">
        <v>0</v>
      </c>
      <c r="H17" t="s">
        <v>645</v>
      </c>
      <c r="I17" t="s">
        <v>8524</v>
      </c>
      <c r="J17" t="s">
        <v>8525</v>
      </c>
      <c r="K17" t="s">
        <v>8526</v>
      </c>
      <c r="L17" t="s">
        <v>5613</v>
      </c>
      <c r="M17" t="s">
        <v>8520</v>
      </c>
      <c r="N17" t="s">
        <v>637</v>
      </c>
      <c r="O17" t="s">
        <v>646</v>
      </c>
      <c r="P17" t="s">
        <v>26</v>
      </c>
      <c r="Q17" t="s">
        <v>647</v>
      </c>
      <c r="R17" t="s">
        <v>638</v>
      </c>
      <c r="S17" t="s">
        <v>8527</v>
      </c>
      <c r="T17" t="s">
        <v>8528</v>
      </c>
      <c r="U17" s="51" t="s">
        <v>6777</v>
      </c>
      <c r="V17">
        <v>2</v>
      </c>
    </row>
    <row r="18" spans="1:22" x14ac:dyDescent="0.25">
      <c r="A18" t="s">
        <v>104</v>
      </c>
      <c r="B18" t="s">
        <v>105</v>
      </c>
      <c r="C18">
        <v>14</v>
      </c>
      <c r="D18">
        <v>1</v>
      </c>
      <c r="E18" t="s">
        <v>8529</v>
      </c>
      <c r="F18">
        <v>14</v>
      </c>
      <c r="G18">
        <v>0</v>
      </c>
      <c r="H18" t="s">
        <v>645</v>
      </c>
      <c r="I18" t="s">
        <v>8530</v>
      </c>
      <c r="J18" t="s">
        <v>8531</v>
      </c>
      <c r="K18" t="s">
        <v>8532</v>
      </c>
      <c r="L18" t="s">
        <v>726</v>
      </c>
      <c r="M18" t="s">
        <v>8533</v>
      </c>
      <c r="N18" t="s">
        <v>637</v>
      </c>
      <c r="O18" t="s">
        <v>646</v>
      </c>
      <c r="P18" t="s">
        <v>26</v>
      </c>
      <c r="Q18" t="s">
        <v>647</v>
      </c>
      <c r="R18" t="s">
        <v>638</v>
      </c>
      <c r="S18" t="s">
        <v>8534</v>
      </c>
      <c r="T18" t="s">
        <v>8535</v>
      </c>
      <c r="U18" s="51" t="s">
        <v>108</v>
      </c>
      <c r="V18">
        <v>3</v>
      </c>
    </row>
    <row r="19" spans="1:22" x14ac:dyDescent="0.25">
      <c r="A19" t="s">
        <v>240</v>
      </c>
      <c r="B19" t="s">
        <v>2799</v>
      </c>
      <c r="C19">
        <v>0</v>
      </c>
      <c r="D19">
        <v>1</v>
      </c>
      <c r="E19" t="s">
        <v>8536</v>
      </c>
      <c r="F19">
        <v>7</v>
      </c>
      <c r="G19">
        <v>7</v>
      </c>
      <c r="H19" t="s">
        <v>645</v>
      </c>
      <c r="I19" t="s">
        <v>8537</v>
      </c>
      <c r="J19" t="s">
        <v>8538</v>
      </c>
      <c r="K19" t="s">
        <v>8539</v>
      </c>
      <c r="L19" t="s">
        <v>8540</v>
      </c>
      <c r="M19" t="s">
        <v>8541</v>
      </c>
      <c r="N19" t="s">
        <v>637</v>
      </c>
      <c r="O19" t="s">
        <v>664</v>
      </c>
      <c r="P19" t="s">
        <v>23</v>
      </c>
      <c r="Q19" t="s">
        <v>665</v>
      </c>
      <c r="R19" t="s">
        <v>638</v>
      </c>
      <c r="S19" t="s">
        <v>8542</v>
      </c>
      <c r="T19" t="s">
        <v>8541</v>
      </c>
      <c r="U19" s="51" t="s">
        <v>8485</v>
      </c>
      <c r="V19">
        <v>1</v>
      </c>
    </row>
    <row r="20" spans="1:22" x14ac:dyDescent="0.25">
      <c r="A20" t="s">
        <v>104</v>
      </c>
      <c r="B20" t="s">
        <v>105</v>
      </c>
      <c r="C20">
        <v>14</v>
      </c>
      <c r="D20">
        <v>1</v>
      </c>
      <c r="E20" t="s">
        <v>8543</v>
      </c>
      <c r="F20">
        <v>24</v>
      </c>
      <c r="G20">
        <v>10</v>
      </c>
      <c r="H20" t="s">
        <v>645</v>
      </c>
      <c r="I20" t="s">
        <v>8313</v>
      </c>
      <c r="J20" t="s">
        <v>8314</v>
      </c>
      <c r="K20" t="s">
        <v>2563</v>
      </c>
      <c r="L20" t="s">
        <v>742</v>
      </c>
      <c r="M20" t="s">
        <v>8544</v>
      </c>
      <c r="N20" t="s">
        <v>637</v>
      </c>
      <c r="O20" t="s">
        <v>646</v>
      </c>
      <c r="P20" t="s">
        <v>26</v>
      </c>
      <c r="Q20" t="s">
        <v>647</v>
      </c>
      <c r="R20" t="s">
        <v>638</v>
      </c>
      <c r="S20" t="s">
        <v>8545</v>
      </c>
      <c r="T20" t="s">
        <v>8546</v>
      </c>
      <c r="U20" s="51" t="s">
        <v>716</v>
      </c>
      <c r="V20">
        <v>2</v>
      </c>
    </row>
    <row r="21" spans="1:22" x14ac:dyDescent="0.25">
      <c r="A21" t="s">
        <v>22</v>
      </c>
      <c r="B21" t="s">
        <v>27</v>
      </c>
      <c r="C21">
        <v>69.900000000000006</v>
      </c>
      <c r="D21">
        <v>10</v>
      </c>
      <c r="E21" t="s">
        <v>8547</v>
      </c>
      <c r="F21">
        <v>800</v>
      </c>
      <c r="G21">
        <v>0</v>
      </c>
      <c r="H21" t="s">
        <v>645</v>
      </c>
      <c r="I21" t="s">
        <v>1812</v>
      </c>
      <c r="J21" t="s">
        <v>1813</v>
      </c>
      <c r="K21" t="s">
        <v>794</v>
      </c>
      <c r="L21" t="s">
        <v>1814</v>
      </c>
      <c r="M21" t="s">
        <v>8548</v>
      </c>
      <c r="N21" t="s">
        <v>637</v>
      </c>
      <c r="O21" t="s">
        <v>646</v>
      </c>
      <c r="P21" t="s">
        <v>26</v>
      </c>
      <c r="Q21" t="s">
        <v>647</v>
      </c>
      <c r="R21" t="s">
        <v>638</v>
      </c>
      <c r="S21" t="s">
        <v>8549</v>
      </c>
      <c r="T21" t="s">
        <v>8548</v>
      </c>
      <c r="U21" s="50" t="s">
        <v>112</v>
      </c>
      <c r="V21">
        <v>5</v>
      </c>
    </row>
    <row r="22" spans="1:22" x14ac:dyDescent="0.25">
      <c r="A22" t="s">
        <v>77</v>
      </c>
      <c r="B22" t="s">
        <v>78</v>
      </c>
      <c r="C22">
        <v>49</v>
      </c>
      <c r="D22">
        <v>1</v>
      </c>
      <c r="E22" t="s">
        <v>8550</v>
      </c>
      <c r="F22">
        <v>49</v>
      </c>
      <c r="G22">
        <v>0</v>
      </c>
      <c r="H22" t="s">
        <v>645</v>
      </c>
      <c r="I22" t="s">
        <v>8551</v>
      </c>
      <c r="J22" t="s">
        <v>8552</v>
      </c>
      <c r="K22" t="s">
        <v>5806</v>
      </c>
      <c r="L22" t="s">
        <v>6834</v>
      </c>
      <c r="M22" t="s">
        <v>8553</v>
      </c>
      <c r="N22" t="s">
        <v>637</v>
      </c>
      <c r="O22" t="s">
        <v>646</v>
      </c>
      <c r="P22" t="s">
        <v>26</v>
      </c>
      <c r="Q22" t="s">
        <v>647</v>
      </c>
      <c r="R22" t="s">
        <v>638</v>
      </c>
      <c r="S22" t="s">
        <v>8554</v>
      </c>
      <c r="T22" t="s">
        <v>8555</v>
      </c>
      <c r="U22" s="51" t="s">
        <v>113</v>
      </c>
      <c r="V22">
        <v>5</v>
      </c>
    </row>
    <row r="23" spans="1:22" x14ac:dyDescent="0.25">
      <c r="A23" t="s">
        <v>18</v>
      </c>
      <c r="B23" t="s">
        <v>19</v>
      </c>
      <c r="C23">
        <v>66.666666666666671</v>
      </c>
      <c r="D23">
        <v>3</v>
      </c>
      <c r="E23" t="s">
        <v>8556</v>
      </c>
      <c r="F23">
        <v>129</v>
      </c>
      <c r="G23">
        <v>0</v>
      </c>
      <c r="H23" t="s">
        <v>636</v>
      </c>
      <c r="I23" t="s">
        <v>8557</v>
      </c>
      <c r="J23" t="s">
        <v>642</v>
      </c>
      <c r="K23" t="s">
        <v>637</v>
      </c>
      <c r="L23" t="s">
        <v>638</v>
      </c>
      <c r="M23" t="s">
        <v>8558</v>
      </c>
      <c r="N23" t="s">
        <v>637</v>
      </c>
      <c r="O23" t="s">
        <v>643</v>
      </c>
      <c r="P23" t="s">
        <v>5</v>
      </c>
      <c r="Q23" t="s">
        <v>644</v>
      </c>
      <c r="R23" t="s">
        <v>638</v>
      </c>
      <c r="S23" t="s">
        <v>8559</v>
      </c>
      <c r="T23" t="s">
        <v>8560</v>
      </c>
      <c r="U23" s="50" t="s">
        <v>12</v>
      </c>
      <c r="V23">
        <v>1</v>
      </c>
    </row>
    <row r="24" spans="1:22" x14ac:dyDescent="0.25">
      <c r="A24" t="s">
        <v>240</v>
      </c>
      <c r="B24" t="s">
        <v>690</v>
      </c>
      <c r="C24">
        <v>0</v>
      </c>
      <c r="D24">
        <v>1</v>
      </c>
      <c r="E24" t="s">
        <v>8561</v>
      </c>
      <c r="F24">
        <v>7</v>
      </c>
      <c r="G24">
        <v>7</v>
      </c>
      <c r="H24" t="s">
        <v>663</v>
      </c>
      <c r="I24" t="s">
        <v>8562</v>
      </c>
      <c r="J24" t="s">
        <v>8563</v>
      </c>
      <c r="K24" t="s">
        <v>744</v>
      </c>
      <c r="L24" t="s">
        <v>8564</v>
      </c>
      <c r="M24" t="s">
        <v>8565</v>
      </c>
      <c r="N24" t="s">
        <v>637</v>
      </c>
      <c r="O24" t="s">
        <v>664</v>
      </c>
      <c r="P24" t="s">
        <v>23</v>
      </c>
      <c r="Q24" t="s">
        <v>665</v>
      </c>
      <c r="R24" t="s">
        <v>638</v>
      </c>
      <c r="S24" t="s">
        <v>8566</v>
      </c>
      <c r="T24" t="s">
        <v>8567</v>
      </c>
      <c r="U24" s="51" t="s">
        <v>13</v>
      </c>
      <c r="V24">
        <v>1</v>
      </c>
    </row>
    <row r="25" spans="1:22" x14ac:dyDescent="0.25">
      <c r="A25" t="s">
        <v>72</v>
      </c>
      <c r="B25" t="s">
        <v>6777</v>
      </c>
      <c r="C25">
        <v>75</v>
      </c>
      <c r="D25">
        <v>2</v>
      </c>
      <c r="E25" t="s">
        <v>8568</v>
      </c>
      <c r="F25">
        <v>158.5</v>
      </c>
      <c r="G25">
        <v>8.5</v>
      </c>
      <c r="H25" t="s">
        <v>645</v>
      </c>
      <c r="I25" t="s">
        <v>8569</v>
      </c>
      <c r="J25" t="s">
        <v>8570</v>
      </c>
      <c r="K25" t="s">
        <v>710</v>
      </c>
      <c r="L25" t="s">
        <v>8571</v>
      </c>
      <c r="M25" t="s">
        <v>8572</v>
      </c>
      <c r="N25" t="s">
        <v>637</v>
      </c>
      <c r="O25" t="s">
        <v>664</v>
      </c>
      <c r="P25" t="s">
        <v>23</v>
      </c>
      <c r="Q25" t="s">
        <v>665</v>
      </c>
      <c r="R25" t="s">
        <v>638</v>
      </c>
      <c r="S25" t="s">
        <v>8573</v>
      </c>
      <c r="T25" t="s">
        <v>8574</v>
      </c>
      <c r="U25" s="50" t="s">
        <v>14</v>
      </c>
      <c r="V25">
        <v>2</v>
      </c>
    </row>
    <row r="26" spans="1:22" x14ac:dyDescent="0.25">
      <c r="A26" t="s">
        <v>147</v>
      </c>
      <c r="B26" t="s">
        <v>148</v>
      </c>
      <c r="C26">
        <v>50</v>
      </c>
      <c r="D26">
        <v>6</v>
      </c>
      <c r="E26" t="s">
        <v>8575</v>
      </c>
      <c r="F26">
        <v>200</v>
      </c>
      <c r="G26">
        <v>0</v>
      </c>
      <c r="H26" t="s">
        <v>636</v>
      </c>
      <c r="I26" t="s">
        <v>8576</v>
      </c>
      <c r="J26" t="s">
        <v>2131</v>
      </c>
      <c r="K26" t="s">
        <v>637</v>
      </c>
      <c r="L26" t="s">
        <v>638</v>
      </c>
      <c r="M26" t="s">
        <v>8574</v>
      </c>
      <c r="N26" t="s">
        <v>637</v>
      </c>
      <c r="O26" t="s">
        <v>643</v>
      </c>
      <c r="P26" t="s">
        <v>5</v>
      </c>
      <c r="Q26" t="s">
        <v>644</v>
      </c>
      <c r="R26" t="s">
        <v>638</v>
      </c>
      <c r="S26" t="s">
        <v>8577</v>
      </c>
      <c r="T26" t="s">
        <v>8578</v>
      </c>
      <c r="U26" s="51" t="s">
        <v>15</v>
      </c>
      <c r="V26">
        <v>2</v>
      </c>
    </row>
    <row r="27" spans="1:22" x14ac:dyDescent="0.25">
      <c r="A27" t="s">
        <v>600</v>
      </c>
      <c r="B27" t="s">
        <v>690</v>
      </c>
      <c r="C27">
        <v>71.45</v>
      </c>
      <c r="D27">
        <v>1</v>
      </c>
      <c r="E27" t="s">
        <v>8579</v>
      </c>
      <c r="F27">
        <v>142.91</v>
      </c>
      <c r="G27">
        <v>0</v>
      </c>
      <c r="H27" t="s">
        <v>663</v>
      </c>
      <c r="I27" t="s">
        <v>8580</v>
      </c>
      <c r="J27" t="s">
        <v>8581</v>
      </c>
      <c r="K27" t="s">
        <v>5289</v>
      </c>
      <c r="L27" t="s">
        <v>8582</v>
      </c>
      <c r="M27" t="s">
        <v>8583</v>
      </c>
      <c r="N27" t="s">
        <v>637</v>
      </c>
      <c r="O27" t="s">
        <v>664</v>
      </c>
      <c r="P27" t="s">
        <v>23</v>
      </c>
      <c r="Q27" t="s">
        <v>665</v>
      </c>
      <c r="R27" t="s">
        <v>638</v>
      </c>
      <c r="S27" t="s">
        <v>8584</v>
      </c>
      <c r="T27" t="s">
        <v>8583</v>
      </c>
      <c r="U27" s="50" t="s">
        <v>10</v>
      </c>
      <c r="V27">
        <v>1</v>
      </c>
    </row>
    <row r="28" spans="1:22" x14ac:dyDescent="0.25">
      <c r="A28" t="s">
        <v>241</v>
      </c>
      <c r="B28" t="s">
        <v>690</v>
      </c>
      <c r="C28">
        <v>71.459999999999994</v>
      </c>
      <c r="D28">
        <v>1</v>
      </c>
      <c r="E28" t="s">
        <v>8579</v>
      </c>
      <c r="F28">
        <v>142.91</v>
      </c>
      <c r="G28">
        <v>0</v>
      </c>
      <c r="H28" t="s">
        <v>663</v>
      </c>
      <c r="I28" t="s">
        <v>8580</v>
      </c>
      <c r="J28" t="s">
        <v>8581</v>
      </c>
      <c r="K28" t="s">
        <v>5289</v>
      </c>
      <c r="L28" t="s">
        <v>8582</v>
      </c>
      <c r="M28" t="s">
        <v>8583</v>
      </c>
      <c r="N28" t="s">
        <v>637</v>
      </c>
      <c r="O28" t="s">
        <v>664</v>
      </c>
      <c r="P28" t="s">
        <v>23</v>
      </c>
      <c r="Q28" t="s">
        <v>665</v>
      </c>
      <c r="R28" t="s">
        <v>638</v>
      </c>
      <c r="S28" t="s">
        <v>8584</v>
      </c>
      <c r="T28" t="s">
        <v>8583</v>
      </c>
      <c r="U28" s="51" t="s">
        <v>11</v>
      </c>
      <c r="V28">
        <v>1</v>
      </c>
    </row>
    <row r="29" spans="1:22" x14ac:dyDescent="0.25">
      <c r="A29" t="s">
        <v>147</v>
      </c>
      <c r="B29" t="s">
        <v>148</v>
      </c>
      <c r="C29">
        <v>50</v>
      </c>
      <c r="D29">
        <v>6</v>
      </c>
      <c r="E29" t="s">
        <v>8585</v>
      </c>
      <c r="F29">
        <v>200</v>
      </c>
      <c r="G29">
        <v>0</v>
      </c>
      <c r="H29" t="s">
        <v>636</v>
      </c>
      <c r="I29" t="s">
        <v>8586</v>
      </c>
      <c r="J29" t="s">
        <v>650</v>
      </c>
      <c r="K29" t="s">
        <v>637</v>
      </c>
      <c r="L29" t="s">
        <v>638</v>
      </c>
      <c r="M29" t="s">
        <v>8587</v>
      </c>
      <c r="N29" t="s">
        <v>637</v>
      </c>
      <c r="O29" t="s">
        <v>654</v>
      </c>
      <c r="P29" t="s">
        <v>5</v>
      </c>
      <c r="Q29" t="s">
        <v>640</v>
      </c>
      <c r="R29" t="s">
        <v>638</v>
      </c>
      <c r="S29" t="s">
        <v>8588</v>
      </c>
      <c r="T29" t="s">
        <v>8587</v>
      </c>
      <c r="U29" s="50" t="s">
        <v>239</v>
      </c>
      <c r="V29">
        <v>34</v>
      </c>
    </row>
    <row r="30" spans="1:22" x14ac:dyDescent="0.25">
      <c r="A30" t="s">
        <v>147</v>
      </c>
      <c r="B30" t="s">
        <v>148</v>
      </c>
      <c r="C30">
        <v>50</v>
      </c>
      <c r="D30">
        <v>6</v>
      </c>
      <c r="E30" t="s">
        <v>8589</v>
      </c>
      <c r="F30">
        <v>200</v>
      </c>
      <c r="G30">
        <v>0</v>
      </c>
      <c r="H30" t="s">
        <v>636</v>
      </c>
      <c r="I30" t="s">
        <v>8590</v>
      </c>
      <c r="J30" t="s">
        <v>642</v>
      </c>
      <c r="K30" t="s">
        <v>637</v>
      </c>
      <c r="L30" t="s">
        <v>638</v>
      </c>
      <c r="M30" t="s">
        <v>8591</v>
      </c>
      <c r="N30" t="s">
        <v>637</v>
      </c>
      <c r="O30" t="s">
        <v>643</v>
      </c>
      <c r="P30" t="s">
        <v>5</v>
      </c>
      <c r="Q30" t="s">
        <v>644</v>
      </c>
      <c r="R30" t="s">
        <v>638</v>
      </c>
      <c r="S30" t="s">
        <v>8592</v>
      </c>
      <c r="T30" t="s">
        <v>8591</v>
      </c>
      <c r="U30" s="51" t="s">
        <v>3382</v>
      </c>
      <c r="V30">
        <v>1</v>
      </c>
    </row>
    <row r="31" spans="1:22" x14ac:dyDescent="0.25">
      <c r="A31" t="s">
        <v>239</v>
      </c>
      <c r="B31" t="s">
        <v>690</v>
      </c>
      <c r="C31">
        <v>81.75</v>
      </c>
      <c r="D31">
        <v>1</v>
      </c>
      <c r="E31" t="s">
        <v>8593</v>
      </c>
      <c r="F31">
        <v>90.25</v>
      </c>
      <c r="G31">
        <v>8.5</v>
      </c>
      <c r="H31" t="s">
        <v>663</v>
      </c>
      <c r="I31" t="s">
        <v>8594</v>
      </c>
      <c r="J31" t="s">
        <v>8595</v>
      </c>
      <c r="K31" t="s">
        <v>814</v>
      </c>
      <c r="L31" t="s">
        <v>8596</v>
      </c>
      <c r="M31" t="s">
        <v>8597</v>
      </c>
      <c r="N31" t="s">
        <v>637</v>
      </c>
      <c r="O31" t="s">
        <v>664</v>
      </c>
      <c r="P31" t="s">
        <v>23</v>
      </c>
      <c r="Q31" t="s">
        <v>665</v>
      </c>
      <c r="R31" t="s">
        <v>638</v>
      </c>
      <c r="S31" t="s">
        <v>8598</v>
      </c>
      <c r="T31" t="s">
        <v>8599</v>
      </c>
      <c r="U31" s="51" t="s">
        <v>245</v>
      </c>
      <c r="V31">
        <v>28</v>
      </c>
    </row>
    <row r="32" spans="1:22" x14ac:dyDescent="0.25">
      <c r="A32" t="s">
        <v>147</v>
      </c>
      <c r="B32" t="s">
        <v>148</v>
      </c>
      <c r="C32">
        <v>50</v>
      </c>
      <c r="D32">
        <v>6</v>
      </c>
      <c r="E32" t="s">
        <v>8600</v>
      </c>
      <c r="F32">
        <v>350</v>
      </c>
      <c r="G32">
        <v>0</v>
      </c>
      <c r="H32" t="s">
        <v>636</v>
      </c>
      <c r="I32" t="s">
        <v>8601</v>
      </c>
      <c r="J32" t="s">
        <v>2178</v>
      </c>
      <c r="K32" t="s">
        <v>637</v>
      </c>
      <c r="L32" t="s">
        <v>638</v>
      </c>
      <c r="M32" t="s">
        <v>8602</v>
      </c>
      <c r="N32" t="s">
        <v>637</v>
      </c>
      <c r="O32" t="s">
        <v>643</v>
      </c>
      <c r="P32" t="s">
        <v>5</v>
      </c>
      <c r="Q32" t="s">
        <v>644</v>
      </c>
      <c r="R32" t="s">
        <v>638</v>
      </c>
      <c r="S32" t="s">
        <v>8603</v>
      </c>
      <c r="T32" t="s">
        <v>8604</v>
      </c>
      <c r="U32" s="51" t="s">
        <v>2799</v>
      </c>
      <c r="V32">
        <v>3</v>
      </c>
    </row>
    <row r="33" spans="1:22" x14ac:dyDescent="0.25">
      <c r="A33" t="s">
        <v>240</v>
      </c>
      <c r="B33" t="s">
        <v>246</v>
      </c>
      <c r="C33">
        <v>139</v>
      </c>
      <c r="D33">
        <v>3</v>
      </c>
      <c r="E33" t="s">
        <v>8605</v>
      </c>
      <c r="F33">
        <v>433</v>
      </c>
      <c r="G33">
        <v>16</v>
      </c>
      <c r="H33" t="s">
        <v>645</v>
      </c>
      <c r="I33" t="s">
        <v>8606</v>
      </c>
      <c r="J33" t="s">
        <v>8607</v>
      </c>
      <c r="K33" t="s">
        <v>7812</v>
      </c>
      <c r="L33" t="s">
        <v>3512</v>
      </c>
      <c r="M33" t="s">
        <v>8608</v>
      </c>
      <c r="N33" t="s">
        <v>637</v>
      </c>
      <c r="O33" t="s">
        <v>646</v>
      </c>
      <c r="P33" t="s">
        <v>26</v>
      </c>
      <c r="Q33" t="s">
        <v>647</v>
      </c>
      <c r="R33" t="s">
        <v>638</v>
      </c>
      <c r="S33" t="s">
        <v>8609</v>
      </c>
      <c r="T33" t="s">
        <v>8610</v>
      </c>
      <c r="U33" s="51" t="s">
        <v>690</v>
      </c>
      <c r="V33">
        <v>2</v>
      </c>
    </row>
    <row r="34" spans="1:22" x14ac:dyDescent="0.25">
      <c r="A34" t="s">
        <v>18</v>
      </c>
      <c r="B34" t="s">
        <v>19</v>
      </c>
      <c r="C34">
        <v>66.666666666666671</v>
      </c>
      <c r="D34">
        <v>3</v>
      </c>
      <c r="E34" t="s">
        <v>8611</v>
      </c>
      <c r="F34">
        <v>209</v>
      </c>
      <c r="G34">
        <v>0</v>
      </c>
      <c r="H34" t="s">
        <v>645</v>
      </c>
      <c r="I34" t="s">
        <v>8612</v>
      </c>
      <c r="J34" t="s">
        <v>8613</v>
      </c>
      <c r="K34" t="s">
        <v>1774</v>
      </c>
      <c r="L34" t="s">
        <v>731</v>
      </c>
      <c r="M34" t="s">
        <v>8614</v>
      </c>
      <c r="N34" t="s">
        <v>637</v>
      </c>
      <c r="O34" t="s">
        <v>651</v>
      </c>
      <c r="P34" t="s">
        <v>26</v>
      </c>
      <c r="Q34" t="s">
        <v>647</v>
      </c>
      <c r="R34" t="s">
        <v>638</v>
      </c>
      <c r="S34" t="s">
        <v>8615</v>
      </c>
      <c r="T34" t="s">
        <v>8616</v>
      </c>
      <c r="U34" s="50" t="s">
        <v>240</v>
      </c>
      <c r="V34">
        <v>28</v>
      </c>
    </row>
    <row r="35" spans="1:22" x14ac:dyDescent="0.25">
      <c r="A35" t="s">
        <v>22</v>
      </c>
      <c r="B35" t="s">
        <v>27</v>
      </c>
      <c r="C35">
        <v>80</v>
      </c>
      <c r="D35">
        <v>1</v>
      </c>
      <c r="E35" t="s">
        <v>8611</v>
      </c>
      <c r="F35">
        <v>209</v>
      </c>
      <c r="G35">
        <v>0</v>
      </c>
      <c r="H35" t="s">
        <v>645</v>
      </c>
      <c r="I35" t="s">
        <v>8612</v>
      </c>
      <c r="J35" t="s">
        <v>8613</v>
      </c>
      <c r="K35" t="s">
        <v>1774</v>
      </c>
      <c r="L35" t="s">
        <v>731</v>
      </c>
      <c r="M35" t="s">
        <v>8614</v>
      </c>
      <c r="N35" t="s">
        <v>637</v>
      </c>
      <c r="O35" t="s">
        <v>651</v>
      </c>
      <c r="P35" t="s">
        <v>26</v>
      </c>
      <c r="Q35" t="s">
        <v>647</v>
      </c>
      <c r="R35" t="s">
        <v>638</v>
      </c>
      <c r="S35" t="s">
        <v>8615</v>
      </c>
      <c r="T35" t="s">
        <v>8616</v>
      </c>
      <c r="U35" s="51" t="s">
        <v>3382</v>
      </c>
      <c r="V35">
        <v>1</v>
      </c>
    </row>
    <row r="36" spans="1:22" x14ac:dyDescent="0.25">
      <c r="A36" t="s">
        <v>147</v>
      </c>
      <c r="B36" t="s">
        <v>148</v>
      </c>
      <c r="C36">
        <v>50</v>
      </c>
      <c r="D36">
        <v>6</v>
      </c>
      <c r="E36" t="s">
        <v>8617</v>
      </c>
      <c r="F36">
        <v>200</v>
      </c>
      <c r="G36">
        <v>0</v>
      </c>
      <c r="H36" t="s">
        <v>636</v>
      </c>
      <c r="I36" t="s">
        <v>8618</v>
      </c>
      <c r="J36" t="s">
        <v>648</v>
      </c>
      <c r="K36" t="s">
        <v>637</v>
      </c>
      <c r="L36" t="s">
        <v>638</v>
      </c>
      <c r="M36" t="s">
        <v>8619</v>
      </c>
      <c r="N36" t="s">
        <v>637</v>
      </c>
      <c r="O36" t="s">
        <v>639</v>
      </c>
      <c r="P36" t="s">
        <v>5</v>
      </c>
      <c r="Q36" t="s">
        <v>640</v>
      </c>
      <c r="R36" t="s">
        <v>638</v>
      </c>
      <c r="S36" t="s">
        <v>8620</v>
      </c>
      <c r="T36" t="s">
        <v>8619</v>
      </c>
      <c r="U36" s="51" t="s">
        <v>246</v>
      </c>
      <c r="V36">
        <v>24</v>
      </c>
    </row>
    <row r="37" spans="1:22" x14ac:dyDescent="0.25">
      <c r="A37" t="s">
        <v>241</v>
      </c>
      <c r="B37" t="s">
        <v>690</v>
      </c>
      <c r="C37">
        <v>103.55</v>
      </c>
      <c r="D37">
        <v>1</v>
      </c>
      <c r="E37" t="s">
        <v>8621</v>
      </c>
      <c r="F37">
        <v>110.55</v>
      </c>
      <c r="G37">
        <v>7</v>
      </c>
      <c r="H37" t="s">
        <v>663</v>
      </c>
      <c r="I37" t="s">
        <v>8622</v>
      </c>
      <c r="J37" t="s">
        <v>8623</v>
      </c>
      <c r="K37" t="s">
        <v>701</v>
      </c>
      <c r="L37" t="s">
        <v>8624</v>
      </c>
      <c r="M37" t="s">
        <v>8625</v>
      </c>
      <c r="N37" t="s">
        <v>637</v>
      </c>
      <c r="O37" t="s">
        <v>664</v>
      </c>
      <c r="P37" t="s">
        <v>23</v>
      </c>
      <c r="Q37" t="s">
        <v>665</v>
      </c>
      <c r="R37" t="s">
        <v>638</v>
      </c>
      <c r="S37" t="s">
        <v>8626</v>
      </c>
      <c r="T37" t="s">
        <v>8625</v>
      </c>
      <c r="U37" s="51" t="s">
        <v>2799</v>
      </c>
      <c r="V37">
        <v>2</v>
      </c>
    </row>
    <row r="38" spans="1:22" x14ac:dyDescent="0.25">
      <c r="A38" t="s">
        <v>147</v>
      </c>
      <c r="B38" t="s">
        <v>148</v>
      </c>
      <c r="C38">
        <v>40</v>
      </c>
      <c r="D38">
        <v>10</v>
      </c>
      <c r="E38" t="s">
        <v>8627</v>
      </c>
      <c r="F38">
        <v>350</v>
      </c>
      <c r="G38">
        <v>0</v>
      </c>
      <c r="H38" t="s">
        <v>655</v>
      </c>
      <c r="I38" t="s">
        <v>8628</v>
      </c>
      <c r="J38" t="s">
        <v>5310</v>
      </c>
      <c r="K38" t="s">
        <v>637</v>
      </c>
      <c r="L38" t="s">
        <v>638</v>
      </c>
      <c r="M38" t="s">
        <v>8629</v>
      </c>
      <c r="N38" t="s">
        <v>637</v>
      </c>
      <c r="O38" t="s">
        <v>639</v>
      </c>
      <c r="P38" t="s">
        <v>5</v>
      </c>
      <c r="Q38" t="s">
        <v>640</v>
      </c>
      <c r="R38" t="s">
        <v>638</v>
      </c>
      <c r="S38" t="s">
        <v>8630</v>
      </c>
      <c r="T38" t="s">
        <v>8631</v>
      </c>
      <c r="U38" s="51" t="s">
        <v>690</v>
      </c>
      <c r="V38">
        <v>1</v>
      </c>
    </row>
    <row r="39" spans="1:22" x14ac:dyDescent="0.25">
      <c r="A39" t="s">
        <v>18</v>
      </c>
      <c r="B39" t="s">
        <v>19</v>
      </c>
      <c r="C39">
        <v>66.666666666666671</v>
      </c>
      <c r="D39">
        <v>3</v>
      </c>
      <c r="E39" t="s">
        <v>8632</v>
      </c>
      <c r="F39">
        <v>217</v>
      </c>
      <c r="G39">
        <v>88</v>
      </c>
      <c r="H39" t="s">
        <v>636</v>
      </c>
      <c r="I39" t="s">
        <v>8628</v>
      </c>
      <c r="J39" t="s">
        <v>5310</v>
      </c>
      <c r="K39" t="s">
        <v>637</v>
      </c>
      <c r="L39" t="s">
        <v>638</v>
      </c>
      <c r="M39" t="s">
        <v>8633</v>
      </c>
      <c r="N39" t="s">
        <v>637</v>
      </c>
      <c r="O39" t="s">
        <v>639</v>
      </c>
      <c r="P39" t="s">
        <v>5</v>
      </c>
      <c r="Q39" t="s">
        <v>640</v>
      </c>
      <c r="R39" t="s">
        <v>638</v>
      </c>
      <c r="S39" t="s">
        <v>8634</v>
      </c>
      <c r="T39" t="s">
        <v>8635</v>
      </c>
      <c r="U39" s="50" t="s">
        <v>241</v>
      </c>
      <c r="V39">
        <v>33</v>
      </c>
    </row>
    <row r="40" spans="1:22" x14ac:dyDescent="0.25">
      <c r="A40" t="s">
        <v>22</v>
      </c>
      <c r="B40" t="s">
        <v>27</v>
      </c>
      <c r="C40">
        <v>80</v>
      </c>
      <c r="D40">
        <v>2</v>
      </c>
      <c r="E40" t="s">
        <v>8636</v>
      </c>
      <c r="F40">
        <v>160</v>
      </c>
      <c r="G40">
        <v>0</v>
      </c>
      <c r="H40" t="s">
        <v>645</v>
      </c>
      <c r="I40" t="s">
        <v>8637</v>
      </c>
      <c r="J40" t="s">
        <v>8638</v>
      </c>
      <c r="K40" t="s">
        <v>738</v>
      </c>
      <c r="L40" t="s">
        <v>788</v>
      </c>
      <c r="M40" t="s">
        <v>8639</v>
      </c>
      <c r="N40" t="s">
        <v>637</v>
      </c>
      <c r="O40" t="s">
        <v>646</v>
      </c>
      <c r="P40" t="s">
        <v>26</v>
      </c>
      <c r="Q40" t="s">
        <v>647</v>
      </c>
      <c r="R40" t="s">
        <v>638</v>
      </c>
      <c r="S40" t="s">
        <v>8640</v>
      </c>
      <c r="T40" t="s">
        <v>8641</v>
      </c>
      <c r="U40" s="51" t="s">
        <v>3382</v>
      </c>
      <c r="V40">
        <v>1</v>
      </c>
    </row>
    <row r="41" spans="1:22" x14ac:dyDescent="0.25">
      <c r="A41" t="s">
        <v>22</v>
      </c>
      <c r="B41" t="s">
        <v>27</v>
      </c>
      <c r="C41">
        <v>80</v>
      </c>
      <c r="D41">
        <v>1</v>
      </c>
      <c r="E41" t="s">
        <v>8642</v>
      </c>
      <c r="F41">
        <v>80</v>
      </c>
      <c r="G41">
        <v>0</v>
      </c>
      <c r="H41" t="s">
        <v>645</v>
      </c>
      <c r="I41" t="s">
        <v>7200</v>
      </c>
      <c r="J41" t="s">
        <v>8643</v>
      </c>
      <c r="K41" t="s">
        <v>4012</v>
      </c>
      <c r="L41" t="s">
        <v>4879</v>
      </c>
      <c r="M41" t="s">
        <v>8644</v>
      </c>
      <c r="N41" t="s">
        <v>637</v>
      </c>
      <c r="O41" t="s">
        <v>646</v>
      </c>
      <c r="P41" t="s">
        <v>26</v>
      </c>
      <c r="Q41" t="s">
        <v>647</v>
      </c>
      <c r="R41" t="s">
        <v>638</v>
      </c>
      <c r="S41" t="s">
        <v>8645</v>
      </c>
      <c r="T41" t="s">
        <v>8646</v>
      </c>
      <c r="U41" s="51" t="s">
        <v>247</v>
      </c>
      <c r="V41">
        <v>28</v>
      </c>
    </row>
    <row r="42" spans="1:22" x14ac:dyDescent="0.25">
      <c r="A42" t="s">
        <v>22</v>
      </c>
      <c r="B42" t="s">
        <v>27</v>
      </c>
      <c r="C42">
        <v>80</v>
      </c>
      <c r="D42">
        <v>1</v>
      </c>
      <c r="E42" t="s">
        <v>8647</v>
      </c>
      <c r="F42">
        <v>80</v>
      </c>
      <c r="G42">
        <v>0</v>
      </c>
      <c r="H42" t="s">
        <v>645</v>
      </c>
      <c r="I42" t="s">
        <v>7200</v>
      </c>
      <c r="J42" t="s">
        <v>8643</v>
      </c>
      <c r="K42" t="s">
        <v>4012</v>
      </c>
      <c r="L42" t="s">
        <v>4879</v>
      </c>
      <c r="M42" t="s">
        <v>8648</v>
      </c>
      <c r="N42" t="s">
        <v>637</v>
      </c>
      <c r="O42" t="s">
        <v>646</v>
      </c>
      <c r="P42" t="s">
        <v>26</v>
      </c>
      <c r="Q42" t="s">
        <v>647</v>
      </c>
      <c r="R42" t="s">
        <v>638</v>
      </c>
      <c r="S42" t="s">
        <v>8649</v>
      </c>
      <c r="T42" t="s">
        <v>8650</v>
      </c>
      <c r="U42" s="51" t="s">
        <v>690</v>
      </c>
      <c r="V42">
        <v>4</v>
      </c>
    </row>
    <row r="43" spans="1:22" x14ac:dyDescent="0.25">
      <c r="A43" t="s">
        <v>18</v>
      </c>
      <c r="B43" t="s">
        <v>19</v>
      </c>
      <c r="C43">
        <v>33</v>
      </c>
      <c r="D43">
        <v>10</v>
      </c>
      <c r="E43" t="s">
        <v>8651</v>
      </c>
      <c r="F43">
        <v>544</v>
      </c>
      <c r="G43">
        <v>16</v>
      </c>
      <c r="H43" t="s">
        <v>645</v>
      </c>
      <c r="I43" t="s">
        <v>8652</v>
      </c>
      <c r="J43" t="s">
        <v>8653</v>
      </c>
      <c r="K43" t="s">
        <v>8654</v>
      </c>
      <c r="L43" t="s">
        <v>2784</v>
      </c>
      <c r="M43" t="s">
        <v>8655</v>
      </c>
      <c r="N43" t="s">
        <v>637</v>
      </c>
      <c r="O43" t="s">
        <v>646</v>
      </c>
      <c r="P43" t="s">
        <v>26</v>
      </c>
      <c r="Q43" t="s">
        <v>647</v>
      </c>
      <c r="R43" t="s">
        <v>638</v>
      </c>
      <c r="S43" t="s">
        <v>8656</v>
      </c>
      <c r="T43" t="s">
        <v>8657</v>
      </c>
      <c r="U43" s="50" t="s">
        <v>600</v>
      </c>
      <c r="V43">
        <v>20</v>
      </c>
    </row>
    <row r="44" spans="1:22" x14ac:dyDescent="0.25">
      <c r="A44" t="s">
        <v>18</v>
      </c>
      <c r="B44" t="s">
        <v>19</v>
      </c>
      <c r="C44">
        <v>66.666666666666671</v>
      </c>
      <c r="D44">
        <v>3</v>
      </c>
      <c r="E44" t="s">
        <v>8651</v>
      </c>
      <c r="F44">
        <v>544</v>
      </c>
      <c r="G44">
        <v>16</v>
      </c>
      <c r="H44" t="s">
        <v>645</v>
      </c>
      <c r="I44" t="s">
        <v>8652</v>
      </c>
      <c r="J44" t="s">
        <v>8653</v>
      </c>
      <c r="K44" t="s">
        <v>8654</v>
      </c>
      <c r="L44" t="s">
        <v>2784</v>
      </c>
      <c r="M44" t="s">
        <v>8655</v>
      </c>
      <c r="N44" t="s">
        <v>637</v>
      </c>
      <c r="O44" t="s">
        <v>646</v>
      </c>
      <c r="P44" t="s">
        <v>26</v>
      </c>
      <c r="Q44" t="s">
        <v>647</v>
      </c>
      <c r="R44" t="s">
        <v>638</v>
      </c>
      <c r="S44" t="s">
        <v>8656</v>
      </c>
      <c r="T44" t="s">
        <v>8657</v>
      </c>
      <c r="U44" s="51" t="s">
        <v>3382</v>
      </c>
      <c r="V44">
        <v>1</v>
      </c>
    </row>
    <row r="45" spans="1:22" x14ac:dyDescent="0.25">
      <c r="A45" t="s">
        <v>22</v>
      </c>
      <c r="B45" t="s">
        <v>27</v>
      </c>
      <c r="C45">
        <v>80</v>
      </c>
      <c r="D45">
        <v>3</v>
      </c>
      <c r="E45" t="s">
        <v>8658</v>
      </c>
      <c r="F45">
        <v>240</v>
      </c>
      <c r="G45">
        <v>0</v>
      </c>
      <c r="H45" t="s">
        <v>645</v>
      </c>
      <c r="I45" t="s">
        <v>7200</v>
      </c>
      <c r="J45" t="s">
        <v>8643</v>
      </c>
      <c r="K45" t="s">
        <v>4012</v>
      </c>
      <c r="L45" t="s">
        <v>4879</v>
      </c>
      <c r="M45" t="s">
        <v>8659</v>
      </c>
      <c r="N45" t="s">
        <v>637</v>
      </c>
      <c r="O45" t="s">
        <v>646</v>
      </c>
      <c r="P45" t="s">
        <v>26</v>
      </c>
      <c r="Q45" t="s">
        <v>647</v>
      </c>
      <c r="R45" t="s">
        <v>638</v>
      </c>
      <c r="S45" t="s">
        <v>8660</v>
      </c>
      <c r="T45" t="s">
        <v>8661</v>
      </c>
      <c r="U45" s="51" t="s">
        <v>601</v>
      </c>
      <c r="V45">
        <v>13</v>
      </c>
    </row>
    <row r="46" spans="1:22" x14ac:dyDescent="0.25">
      <c r="A46" t="s">
        <v>14</v>
      </c>
      <c r="B46" t="s">
        <v>15</v>
      </c>
      <c r="C46">
        <v>54.5</v>
      </c>
      <c r="D46">
        <v>2</v>
      </c>
      <c r="E46" t="s">
        <v>8662</v>
      </c>
      <c r="F46">
        <v>153</v>
      </c>
      <c r="G46">
        <v>9.5</v>
      </c>
      <c r="H46" t="s">
        <v>663</v>
      </c>
      <c r="I46" t="s">
        <v>8663</v>
      </c>
      <c r="J46" t="s">
        <v>8664</v>
      </c>
      <c r="K46" t="s">
        <v>701</v>
      </c>
      <c r="L46" t="s">
        <v>8665</v>
      </c>
      <c r="M46" t="s">
        <v>8666</v>
      </c>
      <c r="N46" t="s">
        <v>637</v>
      </c>
      <c r="O46" t="s">
        <v>664</v>
      </c>
      <c r="P46" t="s">
        <v>23</v>
      </c>
      <c r="Q46" t="s">
        <v>665</v>
      </c>
      <c r="R46" t="s">
        <v>638</v>
      </c>
      <c r="S46" t="s">
        <v>8667</v>
      </c>
      <c r="T46" t="s">
        <v>8666</v>
      </c>
      <c r="U46" s="51" t="s">
        <v>2799</v>
      </c>
      <c r="V46">
        <v>4</v>
      </c>
    </row>
    <row r="47" spans="1:22" x14ac:dyDescent="0.25">
      <c r="A47" t="s">
        <v>241</v>
      </c>
      <c r="B47" t="s">
        <v>690</v>
      </c>
      <c r="C47">
        <v>71.75</v>
      </c>
      <c r="D47">
        <v>1</v>
      </c>
      <c r="E47" t="s">
        <v>8662</v>
      </c>
      <c r="F47">
        <v>153</v>
      </c>
      <c r="G47">
        <v>9.5</v>
      </c>
      <c r="H47" t="s">
        <v>663</v>
      </c>
      <c r="I47" t="s">
        <v>8663</v>
      </c>
      <c r="J47" t="s">
        <v>8664</v>
      </c>
      <c r="K47" t="s">
        <v>701</v>
      </c>
      <c r="L47" t="s">
        <v>8665</v>
      </c>
      <c r="M47" t="s">
        <v>8666</v>
      </c>
      <c r="N47" t="s">
        <v>637</v>
      </c>
      <c r="O47" t="s">
        <v>664</v>
      </c>
      <c r="P47" t="s">
        <v>23</v>
      </c>
      <c r="Q47" t="s">
        <v>665</v>
      </c>
      <c r="R47" t="s">
        <v>638</v>
      </c>
      <c r="S47" t="s">
        <v>8667</v>
      </c>
      <c r="T47" t="s">
        <v>8666</v>
      </c>
      <c r="U47" s="51" t="s">
        <v>690</v>
      </c>
      <c r="V47">
        <v>2</v>
      </c>
    </row>
    <row r="48" spans="1:22" x14ac:dyDescent="0.25">
      <c r="A48" t="s">
        <v>239</v>
      </c>
      <c r="B48" t="s">
        <v>245</v>
      </c>
      <c r="C48">
        <v>139</v>
      </c>
      <c r="D48">
        <v>2</v>
      </c>
      <c r="E48" t="s">
        <v>8668</v>
      </c>
      <c r="F48">
        <v>215</v>
      </c>
      <c r="G48">
        <v>0</v>
      </c>
      <c r="H48" t="s">
        <v>697</v>
      </c>
      <c r="I48" t="s">
        <v>8669</v>
      </c>
      <c r="J48" t="s">
        <v>8670</v>
      </c>
      <c r="K48" t="s">
        <v>719</v>
      </c>
      <c r="L48" t="s">
        <v>8671</v>
      </c>
      <c r="M48" t="s">
        <v>8672</v>
      </c>
      <c r="N48" t="s">
        <v>3443</v>
      </c>
      <c r="O48" t="s">
        <v>698</v>
      </c>
      <c r="P48" t="s">
        <v>692</v>
      </c>
      <c r="Q48" t="s">
        <v>693</v>
      </c>
      <c r="R48" t="s">
        <v>638</v>
      </c>
      <c r="S48" t="s">
        <v>8673</v>
      </c>
      <c r="T48" t="s">
        <v>8672</v>
      </c>
      <c r="U48" s="50" t="s">
        <v>77</v>
      </c>
      <c r="V48">
        <v>17</v>
      </c>
    </row>
    <row r="49" spans="1:22" x14ac:dyDescent="0.25">
      <c r="A49" t="s">
        <v>240</v>
      </c>
      <c r="B49" t="s">
        <v>246</v>
      </c>
      <c r="C49">
        <v>139</v>
      </c>
      <c r="D49">
        <v>2</v>
      </c>
      <c r="E49" t="s">
        <v>8674</v>
      </c>
      <c r="F49">
        <v>215</v>
      </c>
      <c r="G49">
        <v>0</v>
      </c>
      <c r="H49" t="s">
        <v>697</v>
      </c>
      <c r="I49" t="s">
        <v>8675</v>
      </c>
      <c r="J49" t="s">
        <v>8676</v>
      </c>
      <c r="K49" t="s">
        <v>8677</v>
      </c>
      <c r="L49" t="s">
        <v>8678</v>
      </c>
      <c r="M49" t="s">
        <v>8679</v>
      </c>
      <c r="N49" t="s">
        <v>3443</v>
      </c>
      <c r="O49" t="s">
        <v>698</v>
      </c>
      <c r="P49" t="s">
        <v>692</v>
      </c>
      <c r="Q49" t="s">
        <v>693</v>
      </c>
      <c r="R49" t="s">
        <v>638</v>
      </c>
      <c r="S49" t="s">
        <v>8680</v>
      </c>
      <c r="T49" t="s">
        <v>8679</v>
      </c>
      <c r="U49" s="51" t="s">
        <v>78</v>
      </c>
      <c r="V49">
        <v>17</v>
      </c>
    </row>
    <row r="50" spans="1:22" x14ac:dyDescent="0.25">
      <c r="A50" t="s">
        <v>18</v>
      </c>
      <c r="B50" t="s">
        <v>19</v>
      </c>
      <c r="C50">
        <v>66.666666666666671</v>
      </c>
      <c r="D50">
        <v>3</v>
      </c>
      <c r="E50" t="s">
        <v>8681</v>
      </c>
      <c r="F50">
        <v>129</v>
      </c>
      <c r="G50">
        <v>0</v>
      </c>
      <c r="H50" t="s">
        <v>645</v>
      </c>
      <c r="I50" t="s">
        <v>8682</v>
      </c>
      <c r="J50" t="s">
        <v>8683</v>
      </c>
      <c r="K50" t="s">
        <v>8684</v>
      </c>
      <c r="L50" t="s">
        <v>3567</v>
      </c>
      <c r="M50" t="s">
        <v>8629</v>
      </c>
      <c r="N50" t="s">
        <v>637</v>
      </c>
      <c r="O50" t="s">
        <v>646</v>
      </c>
      <c r="P50" t="s">
        <v>26</v>
      </c>
      <c r="Q50" t="s">
        <v>647</v>
      </c>
      <c r="R50" t="s">
        <v>638</v>
      </c>
      <c r="S50" t="s">
        <v>8685</v>
      </c>
      <c r="T50" t="s">
        <v>8679</v>
      </c>
      <c r="U50" s="50" t="s">
        <v>104</v>
      </c>
      <c r="V50">
        <v>14</v>
      </c>
    </row>
    <row r="51" spans="1:22" x14ac:dyDescent="0.25">
      <c r="A51" t="s">
        <v>240</v>
      </c>
      <c r="B51" t="s">
        <v>246</v>
      </c>
      <c r="C51">
        <v>139</v>
      </c>
      <c r="D51">
        <v>2</v>
      </c>
      <c r="E51" t="s">
        <v>8686</v>
      </c>
      <c r="F51">
        <v>215</v>
      </c>
      <c r="G51">
        <v>0</v>
      </c>
      <c r="H51" t="s">
        <v>697</v>
      </c>
      <c r="I51" t="s">
        <v>8687</v>
      </c>
      <c r="J51" t="s">
        <v>8688</v>
      </c>
      <c r="K51" t="s">
        <v>738</v>
      </c>
      <c r="L51" t="s">
        <v>8689</v>
      </c>
      <c r="M51" t="s">
        <v>8690</v>
      </c>
      <c r="N51" t="s">
        <v>3443</v>
      </c>
      <c r="O51" t="s">
        <v>691</v>
      </c>
      <c r="P51" t="s">
        <v>692</v>
      </c>
      <c r="Q51" t="s">
        <v>693</v>
      </c>
      <c r="R51" t="s">
        <v>638</v>
      </c>
      <c r="S51" t="s">
        <v>8691</v>
      </c>
      <c r="T51" t="s">
        <v>8692</v>
      </c>
      <c r="U51" s="51" t="s">
        <v>105</v>
      </c>
      <c r="V51">
        <v>14</v>
      </c>
    </row>
    <row r="52" spans="1:22" x14ac:dyDescent="0.25">
      <c r="A52" t="s">
        <v>147</v>
      </c>
      <c r="B52" t="s">
        <v>148</v>
      </c>
      <c r="C52">
        <v>33.333333333333336</v>
      </c>
      <c r="D52">
        <v>3</v>
      </c>
      <c r="E52" t="s">
        <v>8693</v>
      </c>
      <c r="F52">
        <v>100</v>
      </c>
      <c r="G52">
        <v>0</v>
      </c>
      <c r="H52" t="s">
        <v>636</v>
      </c>
      <c r="I52" t="s">
        <v>8694</v>
      </c>
      <c r="J52" t="s">
        <v>2136</v>
      </c>
      <c r="K52" t="s">
        <v>637</v>
      </c>
      <c r="L52" t="s">
        <v>638</v>
      </c>
      <c r="M52" t="s">
        <v>8695</v>
      </c>
      <c r="N52" t="s">
        <v>637</v>
      </c>
      <c r="O52" t="s">
        <v>639</v>
      </c>
      <c r="P52" t="s">
        <v>5</v>
      </c>
      <c r="Q52" t="s">
        <v>640</v>
      </c>
      <c r="R52" t="s">
        <v>638</v>
      </c>
      <c r="S52" t="s">
        <v>8696</v>
      </c>
      <c r="T52" t="s">
        <v>8695</v>
      </c>
      <c r="U52" s="50" t="s">
        <v>516</v>
      </c>
      <c r="V52">
        <v>1</v>
      </c>
    </row>
    <row r="53" spans="1:22" x14ac:dyDescent="0.25">
      <c r="A53" t="s">
        <v>18</v>
      </c>
      <c r="B53" t="s">
        <v>19</v>
      </c>
      <c r="C53">
        <v>66.666666666666671</v>
      </c>
      <c r="D53">
        <v>12</v>
      </c>
      <c r="E53" t="s">
        <v>8697</v>
      </c>
      <c r="F53">
        <v>516</v>
      </c>
      <c r="G53">
        <v>0</v>
      </c>
      <c r="H53" t="s">
        <v>645</v>
      </c>
      <c r="I53" t="s">
        <v>780</v>
      </c>
      <c r="J53" t="s">
        <v>801</v>
      </c>
      <c r="K53" t="s">
        <v>743</v>
      </c>
      <c r="L53" t="s">
        <v>773</v>
      </c>
      <c r="M53" t="s">
        <v>8698</v>
      </c>
      <c r="N53" t="s">
        <v>637</v>
      </c>
      <c r="O53" t="s">
        <v>646</v>
      </c>
      <c r="P53" t="s">
        <v>26</v>
      </c>
      <c r="Q53" t="s">
        <v>647</v>
      </c>
      <c r="R53" t="s">
        <v>638</v>
      </c>
      <c r="S53" t="s">
        <v>8699</v>
      </c>
      <c r="T53" t="s">
        <v>8700</v>
      </c>
      <c r="U53" s="51" t="s">
        <v>120</v>
      </c>
      <c r="V53">
        <v>1</v>
      </c>
    </row>
    <row r="54" spans="1:22" x14ac:dyDescent="0.25">
      <c r="A54" t="s">
        <v>104</v>
      </c>
      <c r="B54" t="s">
        <v>105</v>
      </c>
      <c r="C54">
        <v>14</v>
      </c>
      <c r="D54">
        <v>2</v>
      </c>
      <c r="E54" t="s">
        <v>8701</v>
      </c>
      <c r="F54">
        <v>44</v>
      </c>
      <c r="G54">
        <v>16</v>
      </c>
      <c r="H54" t="s">
        <v>645</v>
      </c>
      <c r="I54" t="s">
        <v>869</v>
      </c>
      <c r="J54" t="s">
        <v>8702</v>
      </c>
      <c r="K54" t="s">
        <v>720</v>
      </c>
      <c r="L54" t="s">
        <v>685</v>
      </c>
      <c r="M54" t="s">
        <v>8703</v>
      </c>
      <c r="N54" t="s">
        <v>637</v>
      </c>
      <c r="O54" t="s">
        <v>646</v>
      </c>
      <c r="P54" t="s">
        <v>26</v>
      </c>
      <c r="Q54" t="s">
        <v>647</v>
      </c>
      <c r="R54" t="s">
        <v>638</v>
      </c>
      <c r="S54" t="s">
        <v>8704</v>
      </c>
      <c r="T54" t="s">
        <v>8703</v>
      </c>
      <c r="U54" s="50" t="s">
        <v>16</v>
      </c>
      <c r="V54">
        <v>126</v>
      </c>
    </row>
    <row r="55" spans="1:22" x14ac:dyDescent="0.25">
      <c r="A55" t="s">
        <v>147</v>
      </c>
      <c r="B55" t="s">
        <v>148</v>
      </c>
      <c r="C55">
        <v>50</v>
      </c>
      <c r="D55">
        <v>6</v>
      </c>
      <c r="E55" t="s">
        <v>8705</v>
      </c>
      <c r="F55">
        <v>200</v>
      </c>
      <c r="G55">
        <v>0</v>
      </c>
      <c r="H55" t="s">
        <v>636</v>
      </c>
      <c r="I55" t="s">
        <v>8706</v>
      </c>
      <c r="J55" t="s">
        <v>2423</v>
      </c>
      <c r="K55" t="s">
        <v>637</v>
      </c>
      <c r="L55" t="s">
        <v>638</v>
      </c>
      <c r="M55" t="s">
        <v>8707</v>
      </c>
      <c r="N55" t="s">
        <v>637</v>
      </c>
      <c r="O55" t="s">
        <v>639</v>
      </c>
      <c r="P55" t="s">
        <v>5</v>
      </c>
      <c r="Q55" t="s">
        <v>640</v>
      </c>
      <c r="R55" t="s">
        <v>638</v>
      </c>
      <c r="S55" t="s">
        <v>8708</v>
      </c>
      <c r="T55" t="s">
        <v>8707</v>
      </c>
      <c r="U55" s="51" t="s">
        <v>17</v>
      </c>
      <c r="V55">
        <v>126</v>
      </c>
    </row>
    <row r="56" spans="1:22" x14ac:dyDescent="0.25">
      <c r="A56" t="s">
        <v>22</v>
      </c>
      <c r="B56" t="s">
        <v>27</v>
      </c>
      <c r="C56">
        <v>80</v>
      </c>
      <c r="D56">
        <v>2</v>
      </c>
      <c r="E56" t="s">
        <v>8709</v>
      </c>
      <c r="F56">
        <v>160</v>
      </c>
      <c r="G56">
        <v>0</v>
      </c>
      <c r="H56" t="s">
        <v>645</v>
      </c>
      <c r="I56" t="s">
        <v>3804</v>
      </c>
      <c r="J56" t="s">
        <v>8710</v>
      </c>
      <c r="K56" t="s">
        <v>8711</v>
      </c>
      <c r="L56" t="s">
        <v>3567</v>
      </c>
      <c r="M56" t="s">
        <v>8703</v>
      </c>
      <c r="N56" t="s">
        <v>637</v>
      </c>
      <c r="O56" t="s">
        <v>646</v>
      </c>
      <c r="P56" t="s">
        <v>26</v>
      </c>
      <c r="Q56" t="s">
        <v>647</v>
      </c>
      <c r="R56" t="s">
        <v>638</v>
      </c>
      <c r="S56" t="s">
        <v>8712</v>
      </c>
      <c r="T56" t="s">
        <v>8713</v>
      </c>
      <c r="U56" s="50" t="s">
        <v>723</v>
      </c>
      <c r="V56">
        <v>949</v>
      </c>
    </row>
    <row r="57" spans="1:22" x14ac:dyDescent="0.25">
      <c r="A57" t="s">
        <v>22</v>
      </c>
      <c r="B57" t="s">
        <v>27</v>
      </c>
      <c r="C57">
        <v>80</v>
      </c>
      <c r="D57">
        <v>1</v>
      </c>
      <c r="E57" t="s">
        <v>8714</v>
      </c>
      <c r="F57">
        <v>80</v>
      </c>
      <c r="G57">
        <v>0</v>
      </c>
      <c r="H57" t="s">
        <v>645</v>
      </c>
      <c r="I57" t="s">
        <v>807</v>
      </c>
      <c r="J57" t="s">
        <v>8715</v>
      </c>
      <c r="K57" t="s">
        <v>8716</v>
      </c>
      <c r="L57" t="s">
        <v>5807</v>
      </c>
      <c r="M57" t="s">
        <v>8717</v>
      </c>
      <c r="N57" t="s">
        <v>637</v>
      </c>
      <c r="O57" t="s">
        <v>646</v>
      </c>
      <c r="P57" t="s">
        <v>26</v>
      </c>
      <c r="Q57" t="s">
        <v>647</v>
      </c>
      <c r="R57" t="s">
        <v>638</v>
      </c>
      <c r="S57" t="s">
        <v>8718</v>
      </c>
      <c r="T57" t="s">
        <v>8719</v>
      </c>
    </row>
    <row r="58" spans="1:22" x14ac:dyDescent="0.25">
      <c r="A58" t="s">
        <v>147</v>
      </c>
      <c r="B58" t="s">
        <v>148</v>
      </c>
      <c r="C58">
        <v>50</v>
      </c>
      <c r="D58">
        <v>6</v>
      </c>
      <c r="E58" t="s">
        <v>8720</v>
      </c>
      <c r="F58">
        <v>200</v>
      </c>
      <c r="G58">
        <v>0</v>
      </c>
      <c r="H58" t="s">
        <v>636</v>
      </c>
      <c r="I58" t="s">
        <v>8721</v>
      </c>
      <c r="J58" t="s">
        <v>700</v>
      </c>
      <c r="K58" t="s">
        <v>637</v>
      </c>
      <c r="L58" t="s">
        <v>638</v>
      </c>
      <c r="M58" t="s">
        <v>8722</v>
      </c>
      <c r="N58" t="s">
        <v>637</v>
      </c>
      <c r="O58" t="s">
        <v>643</v>
      </c>
      <c r="P58" t="s">
        <v>5</v>
      </c>
      <c r="Q58" t="s">
        <v>644</v>
      </c>
      <c r="R58" t="s">
        <v>638</v>
      </c>
      <c r="S58" t="s">
        <v>8723</v>
      </c>
      <c r="T58" t="s">
        <v>8722</v>
      </c>
    </row>
    <row r="59" spans="1:22" x14ac:dyDescent="0.25">
      <c r="A59" t="s">
        <v>22</v>
      </c>
      <c r="B59" t="s">
        <v>213</v>
      </c>
      <c r="C59">
        <v>76</v>
      </c>
      <c r="D59">
        <v>1</v>
      </c>
      <c r="E59" t="s">
        <v>8724</v>
      </c>
      <c r="F59">
        <v>116</v>
      </c>
      <c r="G59">
        <v>40</v>
      </c>
      <c r="H59" t="s">
        <v>663</v>
      </c>
      <c r="I59" t="s">
        <v>8725</v>
      </c>
      <c r="J59" t="s">
        <v>8726</v>
      </c>
      <c r="K59" t="s">
        <v>8727</v>
      </c>
      <c r="L59" t="s">
        <v>8728</v>
      </c>
      <c r="M59" t="s">
        <v>8729</v>
      </c>
      <c r="N59" t="s">
        <v>637</v>
      </c>
      <c r="O59" t="s">
        <v>664</v>
      </c>
      <c r="P59" t="s">
        <v>23</v>
      </c>
      <c r="Q59" t="s">
        <v>665</v>
      </c>
      <c r="R59" t="s">
        <v>638</v>
      </c>
      <c r="S59" t="s">
        <v>8730</v>
      </c>
      <c r="T59" t="s">
        <v>8729</v>
      </c>
    </row>
    <row r="60" spans="1:22" x14ac:dyDescent="0.25">
      <c r="A60" t="s">
        <v>147</v>
      </c>
      <c r="B60" t="s">
        <v>148</v>
      </c>
      <c r="C60">
        <v>33.333333333333336</v>
      </c>
      <c r="D60">
        <v>3</v>
      </c>
      <c r="E60" t="s">
        <v>8731</v>
      </c>
      <c r="F60">
        <v>100</v>
      </c>
      <c r="G60">
        <v>0</v>
      </c>
      <c r="H60" t="s">
        <v>655</v>
      </c>
      <c r="I60" t="s">
        <v>6102</v>
      </c>
      <c r="J60" t="s">
        <v>649</v>
      </c>
      <c r="K60" t="s">
        <v>637</v>
      </c>
      <c r="L60" t="s">
        <v>638</v>
      </c>
      <c r="M60" t="s">
        <v>8732</v>
      </c>
      <c r="N60" t="s">
        <v>637</v>
      </c>
      <c r="O60" t="s">
        <v>639</v>
      </c>
      <c r="P60" t="s">
        <v>5</v>
      </c>
      <c r="Q60" t="s">
        <v>640</v>
      </c>
      <c r="R60" t="s">
        <v>638</v>
      </c>
      <c r="S60" t="s">
        <v>8733</v>
      </c>
      <c r="T60" t="s">
        <v>8732</v>
      </c>
    </row>
    <row r="61" spans="1:22" x14ac:dyDescent="0.25">
      <c r="A61" t="s">
        <v>147</v>
      </c>
      <c r="B61" t="s">
        <v>148</v>
      </c>
      <c r="C61">
        <v>50</v>
      </c>
      <c r="D61">
        <v>6</v>
      </c>
      <c r="E61" t="s">
        <v>8734</v>
      </c>
      <c r="F61">
        <v>200</v>
      </c>
      <c r="G61">
        <v>0</v>
      </c>
      <c r="H61" t="s">
        <v>636</v>
      </c>
      <c r="I61" t="s">
        <v>8735</v>
      </c>
      <c r="J61" t="s">
        <v>713</v>
      </c>
      <c r="K61" t="s">
        <v>637</v>
      </c>
      <c r="L61" t="s">
        <v>638</v>
      </c>
      <c r="M61" t="s">
        <v>8732</v>
      </c>
      <c r="N61" t="s">
        <v>637</v>
      </c>
      <c r="O61" t="s">
        <v>639</v>
      </c>
      <c r="P61" t="s">
        <v>5</v>
      </c>
      <c r="Q61" t="s">
        <v>640</v>
      </c>
      <c r="R61" t="s">
        <v>638</v>
      </c>
      <c r="S61" t="s">
        <v>8736</v>
      </c>
      <c r="T61" t="s">
        <v>8732</v>
      </c>
    </row>
    <row r="62" spans="1:22" x14ac:dyDescent="0.25">
      <c r="A62" t="s">
        <v>147</v>
      </c>
      <c r="B62" t="s">
        <v>148</v>
      </c>
      <c r="C62">
        <v>33.333333333333336</v>
      </c>
      <c r="D62">
        <v>3</v>
      </c>
      <c r="E62" t="s">
        <v>8737</v>
      </c>
      <c r="F62">
        <v>100</v>
      </c>
      <c r="G62">
        <v>0</v>
      </c>
      <c r="H62" t="s">
        <v>636</v>
      </c>
      <c r="I62" t="s">
        <v>782</v>
      </c>
      <c r="J62" t="s">
        <v>666</v>
      </c>
      <c r="K62" t="s">
        <v>637</v>
      </c>
      <c r="L62" t="s">
        <v>638</v>
      </c>
      <c r="M62" t="s">
        <v>8732</v>
      </c>
      <c r="N62" t="s">
        <v>637</v>
      </c>
      <c r="O62" t="s">
        <v>639</v>
      </c>
      <c r="P62" t="s">
        <v>5</v>
      </c>
      <c r="Q62" t="s">
        <v>640</v>
      </c>
      <c r="R62" t="s">
        <v>638</v>
      </c>
      <c r="S62" t="s">
        <v>8738</v>
      </c>
      <c r="T62" t="s">
        <v>8732</v>
      </c>
    </row>
    <row r="63" spans="1:22" x14ac:dyDescent="0.25">
      <c r="A63" t="s">
        <v>600</v>
      </c>
      <c r="B63" t="s">
        <v>601</v>
      </c>
      <c r="C63">
        <v>159</v>
      </c>
      <c r="D63">
        <v>1</v>
      </c>
      <c r="E63" t="s">
        <v>8739</v>
      </c>
      <c r="F63">
        <v>99</v>
      </c>
      <c r="G63">
        <v>0</v>
      </c>
      <c r="H63" t="s">
        <v>636</v>
      </c>
      <c r="I63" t="s">
        <v>8740</v>
      </c>
      <c r="J63" t="s">
        <v>4242</v>
      </c>
      <c r="K63" t="s">
        <v>637</v>
      </c>
      <c r="L63" t="s">
        <v>638</v>
      </c>
      <c r="M63" t="s">
        <v>8741</v>
      </c>
      <c r="N63" t="s">
        <v>637</v>
      </c>
      <c r="O63" t="s">
        <v>639</v>
      </c>
      <c r="P63" t="s">
        <v>5</v>
      </c>
      <c r="Q63" t="s">
        <v>640</v>
      </c>
      <c r="R63" t="s">
        <v>638</v>
      </c>
      <c r="S63" t="s">
        <v>8742</v>
      </c>
      <c r="T63" t="s">
        <v>8741</v>
      </c>
    </row>
    <row r="64" spans="1:22" x14ac:dyDescent="0.25">
      <c r="A64" t="s">
        <v>99</v>
      </c>
      <c r="B64" t="s">
        <v>100</v>
      </c>
      <c r="C64">
        <v>10</v>
      </c>
      <c r="D64">
        <v>30</v>
      </c>
      <c r="E64" t="s">
        <v>8743</v>
      </c>
      <c r="F64">
        <v>383</v>
      </c>
      <c r="G64">
        <v>50</v>
      </c>
      <c r="H64" t="s">
        <v>645</v>
      </c>
      <c r="I64" t="s">
        <v>780</v>
      </c>
      <c r="J64" t="s">
        <v>8744</v>
      </c>
      <c r="K64" t="s">
        <v>8745</v>
      </c>
      <c r="L64" t="s">
        <v>813</v>
      </c>
      <c r="M64" t="s">
        <v>8741</v>
      </c>
      <c r="N64" t="s">
        <v>637</v>
      </c>
      <c r="O64" t="s">
        <v>651</v>
      </c>
      <c r="P64" t="s">
        <v>26</v>
      </c>
      <c r="Q64" t="s">
        <v>647</v>
      </c>
      <c r="R64" t="s">
        <v>638</v>
      </c>
      <c r="S64" t="s">
        <v>8746</v>
      </c>
      <c r="T64" t="s">
        <v>8741</v>
      </c>
    </row>
    <row r="65" spans="1:20" x14ac:dyDescent="0.25">
      <c r="A65" t="s">
        <v>18</v>
      </c>
      <c r="B65" t="s">
        <v>19</v>
      </c>
      <c r="C65">
        <v>66.666666666666671</v>
      </c>
      <c r="D65">
        <v>3</v>
      </c>
      <c r="E65" t="s">
        <v>8747</v>
      </c>
      <c r="F65">
        <v>118</v>
      </c>
      <c r="G65">
        <v>18</v>
      </c>
      <c r="H65" t="s">
        <v>636</v>
      </c>
      <c r="I65" t="s">
        <v>839</v>
      </c>
      <c r="J65" t="s">
        <v>709</v>
      </c>
      <c r="K65" t="s">
        <v>637</v>
      </c>
      <c r="L65" t="s">
        <v>638</v>
      </c>
      <c r="M65" t="s">
        <v>8748</v>
      </c>
      <c r="N65" t="s">
        <v>637</v>
      </c>
      <c r="O65" t="s">
        <v>639</v>
      </c>
      <c r="P65" t="s">
        <v>5</v>
      </c>
      <c r="Q65" t="s">
        <v>640</v>
      </c>
      <c r="R65" t="s">
        <v>638</v>
      </c>
      <c r="S65" t="s">
        <v>8749</v>
      </c>
      <c r="T65" t="s">
        <v>8748</v>
      </c>
    </row>
    <row r="66" spans="1:20" x14ac:dyDescent="0.25">
      <c r="A66" t="s">
        <v>22</v>
      </c>
      <c r="B66" t="s">
        <v>27</v>
      </c>
      <c r="C66">
        <v>69.900000000000006</v>
      </c>
      <c r="D66">
        <v>40</v>
      </c>
      <c r="E66" t="s">
        <v>8750</v>
      </c>
      <c r="F66">
        <v>3200</v>
      </c>
      <c r="G66">
        <v>0</v>
      </c>
      <c r="H66" t="s">
        <v>645</v>
      </c>
      <c r="I66" t="s">
        <v>3793</v>
      </c>
      <c r="J66" t="s">
        <v>8751</v>
      </c>
      <c r="K66" t="s">
        <v>8752</v>
      </c>
      <c r="L66" t="s">
        <v>8753</v>
      </c>
      <c r="M66" t="s">
        <v>8754</v>
      </c>
      <c r="N66" t="s">
        <v>637</v>
      </c>
      <c r="O66" t="s">
        <v>8755</v>
      </c>
      <c r="P66" t="s">
        <v>26</v>
      </c>
      <c r="Q66" t="s">
        <v>647</v>
      </c>
      <c r="R66" t="s">
        <v>638</v>
      </c>
      <c r="S66" t="s">
        <v>8756</v>
      </c>
      <c r="T66" t="s">
        <v>8757</v>
      </c>
    </row>
    <row r="67" spans="1:20" x14ac:dyDescent="0.25">
      <c r="A67" t="s">
        <v>147</v>
      </c>
      <c r="B67" t="s">
        <v>148</v>
      </c>
      <c r="C67">
        <v>50</v>
      </c>
      <c r="D67">
        <v>6</v>
      </c>
      <c r="E67" t="s">
        <v>8758</v>
      </c>
      <c r="F67">
        <v>229</v>
      </c>
      <c r="G67">
        <v>29</v>
      </c>
      <c r="H67" t="s">
        <v>636</v>
      </c>
      <c r="I67" t="s">
        <v>8759</v>
      </c>
      <c r="J67" t="s">
        <v>658</v>
      </c>
      <c r="K67" t="s">
        <v>637</v>
      </c>
      <c r="L67" t="s">
        <v>638</v>
      </c>
      <c r="M67" t="s">
        <v>8760</v>
      </c>
      <c r="N67" t="s">
        <v>637</v>
      </c>
      <c r="O67" t="s">
        <v>643</v>
      </c>
      <c r="P67" t="s">
        <v>5</v>
      </c>
      <c r="Q67" t="s">
        <v>644</v>
      </c>
      <c r="R67" t="s">
        <v>638</v>
      </c>
      <c r="S67" t="s">
        <v>8761</v>
      </c>
      <c r="T67" t="s">
        <v>8760</v>
      </c>
    </row>
    <row r="68" spans="1:20" x14ac:dyDescent="0.25">
      <c r="A68" t="s">
        <v>77</v>
      </c>
      <c r="B68" t="s">
        <v>78</v>
      </c>
      <c r="C68">
        <v>27.5</v>
      </c>
      <c r="D68">
        <v>4</v>
      </c>
      <c r="E68" t="s">
        <v>8762</v>
      </c>
      <c r="F68">
        <v>165</v>
      </c>
      <c r="G68">
        <v>0</v>
      </c>
      <c r="H68" t="s">
        <v>645</v>
      </c>
      <c r="I68" t="s">
        <v>2267</v>
      </c>
      <c r="J68" t="s">
        <v>2268</v>
      </c>
      <c r="K68" t="s">
        <v>2223</v>
      </c>
      <c r="L68" t="s">
        <v>2224</v>
      </c>
      <c r="M68" t="s">
        <v>8763</v>
      </c>
      <c r="N68" t="s">
        <v>637</v>
      </c>
      <c r="O68" t="s">
        <v>651</v>
      </c>
      <c r="P68" t="s">
        <v>26</v>
      </c>
      <c r="Q68" t="s">
        <v>647</v>
      </c>
      <c r="R68" t="s">
        <v>638</v>
      </c>
      <c r="S68" t="s">
        <v>8764</v>
      </c>
      <c r="T68" t="s">
        <v>8763</v>
      </c>
    </row>
    <row r="69" spans="1:20" x14ac:dyDescent="0.25">
      <c r="A69" t="s">
        <v>147</v>
      </c>
      <c r="B69" t="s">
        <v>148</v>
      </c>
      <c r="C69">
        <v>33.333333333333336</v>
      </c>
      <c r="D69">
        <v>3</v>
      </c>
      <c r="E69" t="s">
        <v>8765</v>
      </c>
      <c r="F69">
        <v>100</v>
      </c>
      <c r="G69">
        <v>0</v>
      </c>
      <c r="H69" t="s">
        <v>636</v>
      </c>
      <c r="I69" t="s">
        <v>8766</v>
      </c>
      <c r="J69" t="s">
        <v>666</v>
      </c>
      <c r="K69" t="s">
        <v>637</v>
      </c>
      <c r="L69" t="s">
        <v>638</v>
      </c>
      <c r="M69" t="s">
        <v>8767</v>
      </c>
      <c r="N69" t="s">
        <v>637</v>
      </c>
      <c r="O69" t="s">
        <v>643</v>
      </c>
      <c r="P69" t="s">
        <v>5</v>
      </c>
      <c r="Q69" t="s">
        <v>644</v>
      </c>
      <c r="R69" t="s">
        <v>638</v>
      </c>
      <c r="S69" t="s">
        <v>8768</v>
      </c>
      <c r="T69" t="s">
        <v>8767</v>
      </c>
    </row>
    <row r="70" spans="1:20" x14ac:dyDescent="0.25">
      <c r="A70" t="s">
        <v>147</v>
      </c>
      <c r="B70" t="s">
        <v>148</v>
      </c>
      <c r="C70">
        <v>33.333333333333336</v>
      </c>
      <c r="D70">
        <v>3</v>
      </c>
      <c r="E70" t="s">
        <v>8769</v>
      </c>
      <c r="F70">
        <v>100</v>
      </c>
      <c r="G70">
        <v>0</v>
      </c>
      <c r="H70" t="s">
        <v>636</v>
      </c>
      <c r="I70" t="s">
        <v>8770</v>
      </c>
      <c r="J70" t="s">
        <v>5751</v>
      </c>
      <c r="K70" t="s">
        <v>637</v>
      </c>
      <c r="L70" t="s">
        <v>638</v>
      </c>
      <c r="M70" t="s">
        <v>8771</v>
      </c>
      <c r="N70" t="s">
        <v>637</v>
      </c>
      <c r="O70" t="s">
        <v>639</v>
      </c>
      <c r="P70" t="s">
        <v>5</v>
      </c>
      <c r="Q70" t="s">
        <v>640</v>
      </c>
      <c r="R70" t="s">
        <v>8772</v>
      </c>
      <c r="S70" t="s">
        <v>8773</v>
      </c>
      <c r="T70" t="s">
        <v>8771</v>
      </c>
    </row>
    <row r="71" spans="1:20" x14ac:dyDescent="0.25">
      <c r="A71" t="s">
        <v>240</v>
      </c>
      <c r="B71" t="s">
        <v>2799</v>
      </c>
      <c r="C71">
        <v>109</v>
      </c>
      <c r="D71">
        <v>1</v>
      </c>
      <c r="E71" t="s">
        <v>8774</v>
      </c>
      <c r="F71">
        <v>218</v>
      </c>
      <c r="G71">
        <v>0</v>
      </c>
      <c r="H71" t="s">
        <v>645</v>
      </c>
      <c r="I71" t="s">
        <v>8775</v>
      </c>
      <c r="J71" t="s">
        <v>8776</v>
      </c>
      <c r="K71" t="s">
        <v>8777</v>
      </c>
      <c r="L71" t="s">
        <v>8778</v>
      </c>
      <c r="M71" t="s">
        <v>8779</v>
      </c>
      <c r="N71" t="s">
        <v>637</v>
      </c>
      <c r="O71" t="s">
        <v>664</v>
      </c>
      <c r="P71" t="s">
        <v>23</v>
      </c>
      <c r="Q71" t="s">
        <v>665</v>
      </c>
      <c r="R71" t="s">
        <v>638</v>
      </c>
      <c r="S71" t="s">
        <v>8780</v>
      </c>
      <c r="T71" t="s">
        <v>8779</v>
      </c>
    </row>
    <row r="72" spans="1:20" x14ac:dyDescent="0.25">
      <c r="A72" t="s">
        <v>600</v>
      </c>
      <c r="B72" t="s">
        <v>2799</v>
      </c>
      <c r="C72">
        <v>109</v>
      </c>
      <c r="D72">
        <v>1</v>
      </c>
      <c r="E72" t="s">
        <v>8774</v>
      </c>
      <c r="F72">
        <v>218</v>
      </c>
      <c r="G72">
        <v>0</v>
      </c>
      <c r="H72" t="s">
        <v>645</v>
      </c>
      <c r="I72" t="s">
        <v>8775</v>
      </c>
      <c r="J72" t="s">
        <v>8776</v>
      </c>
      <c r="K72" t="s">
        <v>8777</v>
      </c>
      <c r="L72" t="s">
        <v>8778</v>
      </c>
      <c r="M72" t="s">
        <v>8779</v>
      </c>
      <c r="N72" t="s">
        <v>637</v>
      </c>
      <c r="O72" t="s">
        <v>664</v>
      </c>
      <c r="P72" t="s">
        <v>23</v>
      </c>
      <c r="Q72" t="s">
        <v>665</v>
      </c>
      <c r="R72" t="s">
        <v>638</v>
      </c>
      <c r="S72" t="s">
        <v>8780</v>
      </c>
      <c r="T72" t="s">
        <v>8779</v>
      </c>
    </row>
    <row r="73" spans="1:20" x14ac:dyDescent="0.25">
      <c r="A73" t="s">
        <v>22</v>
      </c>
      <c r="B73" t="s">
        <v>27</v>
      </c>
      <c r="C73">
        <v>66.333333333333329</v>
      </c>
      <c r="D73">
        <v>3</v>
      </c>
      <c r="E73" t="s">
        <v>8781</v>
      </c>
      <c r="F73">
        <v>250</v>
      </c>
      <c r="G73">
        <v>0</v>
      </c>
      <c r="H73" t="s">
        <v>636</v>
      </c>
      <c r="I73" t="s">
        <v>8782</v>
      </c>
      <c r="J73" t="s">
        <v>2051</v>
      </c>
      <c r="K73" t="s">
        <v>637</v>
      </c>
      <c r="L73" t="s">
        <v>638</v>
      </c>
      <c r="M73" t="s">
        <v>8783</v>
      </c>
      <c r="N73" t="s">
        <v>637</v>
      </c>
      <c r="O73" t="s">
        <v>639</v>
      </c>
      <c r="P73" t="s">
        <v>5</v>
      </c>
      <c r="Q73" t="s">
        <v>640</v>
      </c>
      <c r="R73" t="s">
        <v>638</v>
      </c>
      <c r="S73" t="s">
        <v>8784</v>
      </c>
      <c r="T73" t="s">
        <v>8783</v>
      </c>
    </row>
    <row r="74" spans="1:20" x14ac:dyDescent="0.25">
      <c r="A74" t="s">
        <v>516</v>
      </c>
      <c r="B74" t="s">
        <v>120</v>
      </c>
      <c r="C74">
        <v>75</v>
      </c>
      <c r="D74">
        <v>1</v>
      </c>
      <c r="E74" t="s">
        <v>8785</v>
      </c>
      <c r="F74">
        <v>102</v>
      </c>
      <c r="G74">
        <v>27</v>
      </c>
      <c r="H74" t="s">
        <v>645</v>
      </c>
      <c r="I74" t="s">
        <v>2085</v>
      </c>
      <c r="J74" t="s">
        <v>8786</v>
      </c>
      <c r="K74" t="s">
        <v>8787</v>
      </c>
      <c r="L74" t="s">
        <v>813</v>
      </c>
      <c r="M74" t="s">
        <v>8757</v>
      </c>
      <c r="N74" t="s">
        <v>637</v>
      </c>
      <c r="O74" t="s">
        <v>646</v>
      </c>
      <c r="P74" t="s">
        <v>26</v>
      </c>
      <c r="Q74" t="s">
        <v>647</v>
      </c>
      <c r="R74" t="s">
        <v>638</v>
      </c>
      <c r="S74" t="s">
        <v>8788</v>
      </c>
      <c r="T74" t="s">
        <v>8789</v>
      </c>
    </row>
    <row r="75" spans="1:20" x14ac:dyDescent="0.25">
      <c r="A75" t="s">
        <v>147</v>
      </c>
      <c r="B75" t="s">
        <v>148</v>
      </c>
      <c r="C75">
        <v>50</v>
      </c>
      <c r="D75">
        <v>6</v>
      </c>
      <c r="E75" t="s">
        <v>8790</v>
      </c>
      <c r="F75">
        <v>200</v>
      </c>
      <c r="G75">
        <v>0</v>
      </c>
      <c r="H75" t="s">
        <v>636</v>
      </c>
      <c r="I75" t="s">
        <v>5196</v>
      </c>
      <c r="J75" t="s">
        <v>1872</v>
      </c>
      <c r="K75" t="s">
        <v>637</v>
      </c>
      <c r="L75" t="s">
        <v>638</v>
      </c>
      <c r="M75" t="s">
        <v>8791</v>
      </c>
      <c r="N75" t="s">
        <v>637</v>
      </c>
      <c r="O75" t="s">
        <v>639</v>
      </c>
      <c r="P75" t="s">
        <v>5</v>
      </c>
      <c r="Q75" t="s">
        <v>640</v>
      </c>
      <c r="R75" t="s">
        <v>638</v>
      </c>
      <c r="S75" t="s">
        <v>8792</v>
      </c>
      <c r="T75" t="s">
        <v>8791</v>
      </c>
    </row>
    <row r="76" spans="1:20" x14ac:dyDescent="0.25">
      <c r="A76" t="s">
        <v>147</v>
      </c>
      <c r="B76" t="s">
        <v>148</v>
      </c>
      <c r="C76">
        <v>33.333333333333336</v>
      </c>
      <c r="D76">
        <v>3</v>
      </c>
      <c r="E76" t="s">
        <v>8793</v>
      </c>
      <c r="F76">
        <v>100</v>
      </c>
      <c r="G76">
        <v>0</v>
      </c>
      <c r="H76" t="s">
        <v>636</v>
      </c>
      <c r="I76" t="s">
        <v>8794</v>
      </c>
      <c r="J76" t="s">
        <v>648</v>
      </c>
      <c r="K76" t="s">
        <v>637</v>
      </c>
      <c r="L76" t="s">
        <v>638</v>
      </c>
      <c r="M76" t="s">
        <v>8795</v>
      </c>
      <c r="N76" t="s">
        <v>637</v>
      </c>
      <c r="O76" t="s">
        <v>639</v>
      </c>
      <c r="P76" t="s">
        <v>5</v>
      </c>
      <c r="Q76" t="s">
        <v>640</v>
      </c>
      <c r="R76" t="s">
        <v>638</v>
      </c>
      <c r="S76" t="s">
        <v>8796</v>
      </c>
      <c r="T76" t="s">
        <v>8795</v>
      </c>
    </row>
    <row r="77" spans="1:20" x14ac:dyDescent="0.25">
      <c r="A77" t="s">
        <v>77</v>
      </c>
      <c r="B77" t="s">
        <v>78</v>
      </c>
      <c r="C77">
        <v>49</v>
      </c>
      <c r="D77">
        <v>2</v>
      </c>
      <c r="E77" t="s">
        <v>8797</v>
      </c>
      <c r="F77">
        <v>107</v>
      </c>
      <c r="G77">
        <v>9</v>
      </c>
      <c r="H77" t="s">
        <v>645</v>
      </c>
      <c r="I77" t="s">
        <v>8798</v>
      </c>
      <c r="J77" t="s">
        <v>8799</v>
      </c>
      <c r="K77" t="s">
        <v>8800</v>
      </c>
      <c r="L77" t="s">
        <v>2839</v>
      </c>
      <c r="M77" t="s">
        <v>8801</v>
      </c>
      <c r="N77" t="s">
        <v>637</v>
      </c>
      <c r="O77" t="s">
        <v>646</v>
      </c>
      <c r="P77" t="s">
        <v>26</v>
      </c>
      <c r="Q77" t="s">
        <v>647</v>
      </c>
      <c r="R77" t="s">
        <v>638</v>
      </c>
      <c r="S77" t="s">
        <v>8802</v>
      </c>
      <c r="T77" t="s">
        <v>8795</v>
      </c>
    </row>
    <row r="78" spans="1:20" x14ac:dyDescent="0.25">
      <c r="A78" t="s">
        <v>72</v>
      </c>
      <c r="B78" t="s">
        <v>716</v>
      </c>
      <c r="C78">
        <v>150</v>
      </c>
      <c r="D78">
        <v>2</v>
      </c>
      <c r="E78" t="s">
        <v>8803</v>
      </c>
      <c r="F78">
        <v>200</v>
      </c>
      <c r="G78">
        <v>0</v>
      </c>
      <c r="H78" t="s">
        <v>636</v>
      </c>
      <c r="I78" t="s">
        <v>8804</v>
      </c>
      <c r="J78" t="s">
        <v>682</v>
      </c>
      <c r="K78" t="s">
        <v>637</v>
      </c>
      <c r="L78" t="s">
        <v>638</v>
      </c>
      <c r="M78" t="s">
        <v>8805</v>
      </c>
      <c r="N78" t="s">
        <v>637</v>
      </c>
      <c r="O78" t="s">
        <v>639</v>
      </c>
      <c r="P78" t="s">
        <v>5</v>
      </c>
      <c r="Q78" t="s">
        <v>640</v>
      </c>
      <c r="R78" t="s">
        <v>638</v>
      </c>
      <c r="S78" t="s">
        <v>8806</v>
      </c>
      <c r="T78" t="s">
        <v>8807</v>
      </c>
    </row>
    <row r="79" spans="1:20" x14ac:dyDescent="0.25">
      <c r="A79" t="s">
        <v>18</v>
      </c>
      <c r="B79" t="s">
        <v>19</v>
      </c>
      <c r="C79">
        <v>66.666666666666671</v>
      </c>
      <c r="D79">
        <v>3</v>
      </c>
      <c r="E79" t="s">
        <v>8808</v>
      </c>
      <c r="F79">
        <v>129</v>
      </c>
      <c r="G79">
        <v>0</v>
      </c>
      <c r="H79" t="s">
        <v>645</v>
      </c>
      <c r="I79" t="s">
        <v>8809</v>
      </c>
      <c r="J79" t="s">
        <v>8810</v>
      </c>
      <c r="K79" t="s">
        <v>8811</v>
      </c>
      <c r="L79" t="s">
        <v>8812</v>
      </c>
      <c r="M79" t="s">
        <v>8813</v>
      </c>
      <c r="N79" t="s">
        <v>637</v>
      </c>
      <c r="O79" t="s">
        <v>646</v>
      </c>
      <c r="P79" t="s">
        <v>26</v>
      </c>
      <c r="Q79" t="s">
        <v>647</v>
      </c>
      <c r="R79" t="s">
        <v>638</v>
      </c>
      <c r="S79" t="s">
        <v>8814</v>
      </c>
      <c r="T79" t="s">
        <v>8813</v>
      </c>
    </row>
    <row r="80" spans="1:20" x14ac:dyDescent="0.25">
      <c r="A80" t="s">
        <v>147</v>
      </c>
      <c r="B80" t="s">
        <v>148</v>
      </c>
      <c r="C80">
        <v>33.333333333333336</v>
      </c>
      <c r="D80">
        <v>3</v>
      </c>
      <c r="E80" t="s">
        <v>8815</v>
      </c>
      <c r="F80">
        <v>200</v>
      </c>
      <c r="G80">
        <v>1</v>
      </c>
      <c r="H80" t="s">
        <v>636</v>
      </c>
      <c r="I80" t="s">
        <v>8816</v>
      </c>
      <c r="J80" t="s">
        <v>8817</v>
      </c>
      <c r="K80" t="s">
        <v>637</v>
      </c>
      <c r="L80" t="s">
        <v>638</v>
      </c>
      <c r="M80" t="s">
        <v>8818</v>
      </c>
      <c r="N80" t="s">
        <v>637</v>
      </c>
      <c r="O80" t="s">
        <v>643</v>
      </c>
      <c r="P80" t="s">
        <v>5</v>
      </c>
      <c r="Q80" t="s">
        <v>644</v>
      </c>
      <c r="R80" t="s">
        <v>8819</v>
      </c>
      <c r="S80" t="s">
        <v>8820</v>
      </c>
      <c r="T80" t="s">
        <v>8818</v>
      </c>
    </row>
    <row r="81" spans="1:20" x14ac:dyDescent="0.25">
      <c r="A81" t="s">
        <v>239</v>
      </c>
      <c r="B81" t="s">
        <v>245</v>
      </c>
      <c r="C81">
        <v>159</v>
      </c>
      <c r="D81">
        <v>1</v>
      </c>
      <c r="E81" t="s">
        <v>8815</v>
      </c>
      <c r="F81">
        <v>200</v>
      </c>
      <c r="G81">
        <v>1</v>
      </c>
      <c r="H81" t="s">
        <v>636</v>
      </c>
      <c r="I81" t="s">
        <v>8816</v>
      </c>
      <c r="J81" t="s">
        <v>8817</v>
      </c>
      <c r="K81" t="s">
        <v>637</v>
      </c>
      <c r="L81" t="s">
        <v>638</v>
      </c>
      <c r="M81" t="s">
        <v>8818</v>
      </c>
      <c r="N81" t="s">
        <v>637</v>
      </c>
      <c r="O81" t="s">
        <v>643</v>
      </c>
      <c r="P81" t="s">
        <v>5</v>
      </c>
      <c r="Q81" t="s">
        <v>644</v>
      </c>
      <c r="R81" t="s">
        <v>8819</v>
      </c>
      <c r="S81" t="s">
        <v>8820</v>
      </c>
      <c r="T81" t="s">
        <v>8818</v>
      </c>
    </row>
    <row r="82" spans="1:20" x14ac:dyDescent="0.25">
      <c r="A82" t="s">
        <v>239</v>
      </c>
      <c r="B82" t="s">
        <v>245</v>
      </c>
      <c r="C82">
        <v>159</v>
      </c>
      <c r="D82">
        <v>1</v>
      </c>
      <c r="E82" t="s">
        <v>8821</v>
      </c>
      <c r="F82">
        <v>99</v>
      </c>
      <c r="G82">
        <v>0</v>
      </c>
      <c r="H82" t="s">
        <v>636</v>
      </c>
      <c r="I82" t="s">
        <v>8822</v>
      </c>
      <c r="J82" t="s">
        <v>642</v>
      </c>
      <c r="K82" t="s">
        <v>637</v>
      </c>
      <c r="L82" t="s">
        <v>638</v>
      </c>
      <c r="M82" t="s">
        <v>8823</v>
      </c>
      <c r="N82" t="s">
        <v>637</v>
      </c>
      <c r="O82" t="s">
        <v>639</v>
      </c>
      <c r="P82" t="s">
        <v>5</v>
      </c>
      <c r="Q82" t="s">
        <v>640</v>
      </c>
      <c r="R82" t="s">
        <v>638</v>
      </c>
      <c r="S82" t="s">
        <v>8824</v>
      </c>
      <c r="T82" t="s">
        <v>8823</v>
      </c>
    </row>
    <row r="83" spans="1:20" x14ac:dyDescent="0.25">
      <c r="A83" t="s">
        <v>104</v>
      </c>
      <c r="B83" t="s">
        <v>105</v>
      </c>
      <c r="C83">
        <v>14</v>
      </c>
      <c r="D83">
        <v>2</v>
      </c>
      <c r="E83" t="s">
        <v>8825</v>
      </c>
      <c r="F83">
        <v>28</v>
      </c>
      <c r="G83">
        <v>0</v>
      </c>
      <c r="H83" t="s">
        <v>645</v>
      </c>
      <c r="I83" t="s">
        <v>755</v>
      </c>
      <c r="J83" t="s">
        <v>8826</v>
      </c>
      <c r="K83" t="s">
        <v>8752</v>
      </c>
      <c r="L83" t="s">
        <v>788</v>
      </c>
      <c r="M83" t="s">
        <v>8823</v>
      </c>
      <c r="N83" t="s">
        <v>637</v>
      </c>
      <c r="O83" t="s">
        <v>8755</v>
      </c>
      <c r="P83" t="s">
        <v>26</v>
      </c>
      <c r="Q83" t="s">
        <v>647</v>
      </c>
      <c r="R83" t="s">
        <v>638</v>
      </c>
      <c r="S83" t="s">
        <v>8827</v>
      </c>
      <c r="T83" t="s">
        <v>8823</v>
      </c>
    </row>
    <row r="84" spans="1:20" x14ac:dyDescent="0.25">
      <c r="A84" t="s">
        <v>147</v>
      </c>
      <c r="B84" t="s">
        <v>148</v>
      </c>
      <c r="C84">
        <v>33.333333333333336</v>
      </c>
      <c r="D84">
        <v>3</v>
      </c>
      <c r="E84" t="s">
        <v>8828</v>
      </c>
      <c r="F84">
        <v>299</v>
      </c>
      <c r="G84">
        <v>0</v>
      </c>
      <c r="H84" t="s">
        <v>636</v>
      </c>
      <c r="I84" t="s">
        <v>8829</v>
      </c>
      <c r="J84" t="s">
        <v>653</v>
      </c>
      <c r="K84" t="s">
        <v>637</v>
      </c>
      <c r="L84" t="s">
        <v>638</v>
      </c>
      <c r="M84" t="s">
        <v>8830</v>
      </c>
      <c r="N84" t="s">
        <v>637</v>
      </c>
      <c r="O84" t="s">
        <v>639</v>
      </c>
      <c r="P84" t="s">
        <v>5</v>
      </c>
      <c r="Q84" t="s">
        <v>640</v>
      </c>
      <c r="R84" t="s">
        <v>638</v>
      </c>
      <c r="S84" t="s">
        <v>8831</v>
      </c>
      <c r="T84" t="s">
        <v>8830</v>
      </c>
    </row>
    <row r="85" spans="1:20" x14ac:dyDescent="0.25">
      <c r="A85" t="s">
        <v>18</v>
      </c>
      <c r="B85" t="s">
        <v>19</v>
      </c>
      <c r="C85">
        <v>66.666666666666671</v>
      </c>
      <c r="D85">
        <v>3</v>
      </c>
      <c r="E85" t="s">
        <v>8828</v>
      </c>
      <c r="F85">
        <v>299</v>
      </c>
      <c r="G85">
        <v>0</v>
      </c>
      <c r="H85" t="s">
        <v>636</v>
      </c>
      <c r="I85" t="s">
        <v>8829</v>
      </c>
      <c r="J85" t="s">
        <v>653</v>
      </c>
      <c r="K85" t="s">
        <v>637</v>
      </c>
      <c r="L85" t="s">
        <v>638</v>
      </c>
      <c r="M85" t="s">
        <v>8830</v>
      </c>
      <c r="N85" t="s">
        <v>637</v>
      </c>
      <c r="O85" t="s">
        <v>639</v>
      </c>
      <c r="P85" t="s">
        <v>5</v>
      </c>
      <c r="Q85" t="s">
        <v>640</v>
      </c>
      <c r="R85" t="s">
        <v>638</v>
      </c>
      <c r="S85" t="s">
        <v>8831</v>
      </c>
      <c r="T85" t="s">
        <v>8830</v>
      </c>
    </row>
    <row r="86" spans="1:20" x14ac:dyDescent="0.25">
      <c r="A86" t="s">
        <v>241</v>
      </c>
      <c r="B86" t="s">
        <v>247</v>
      </c>
      <c r="C86">
        <v>159</v>
      </c>
      <c r="D86">
        <v>1</v>
      </c>
      <c r="E86" t="s">
        <v>8828</v>
      </c>
      <c r="F86">
        <v>299</v>
      </c>
      <c r="G86">
        <v>0</v>
      </c>
      <c r="H86" t="s">
        <v>636</v>
      </c>
      <c r="I86" t="s">
        <v>8829</v>
      </c>
      <c r="J86" t="s">
        <v>653</v>
      </c>
      <c r="K86" t="s">
        <v>637</v>
      </c>
      <c r="L86" t="s">
        <v>638</v>
      </c>
      <c r="M86" t="s">
        <v>8830</v>
      </c>
      <c r="N86" t="s">
        <v>637</v>
      </c>
      <c r="O86" t="s">
        <v>639</v>
      </c>
      <c r="P86" t="s">
        <v>5</v>
      </c>
      <c r="Q86" t="s">
        <v>640</v>
      </c>
      <c r="R86" t="s">
        <v>638</v>
      </c>
      <c r="S86" t="s">
        <v>8831</v>
      </c>
      <c r="T86" t="s">
        <v>8830</v>
      </c>
    </row>
    <row r="87" spans="1:20" x14ac:dyDescent="0.25">
      <c r="A87" t="s">
        <v>241</v>
      </c>
      <c r="B87" t="s">
        <v>247</v>
      </c>
      <c r="C87">
        <v>159</v>
      </c>
      <c r="D87">
        <v>1</v>
      </c>
      <c r="E87" t="s">
        <v>8832</v>
      </c>
      <c r="F87">
        <v>198</v>
      </c>
      <c r="G87">
        <v>0</v>
      </c>
      <c r="H87" t="s">
        <v>636</v>
      </c>
      <c r="I87" t="s">
        <v>8833</v>
      </c>
      <c r="J87" t="s">
        <v>673</v>
      </c>
      <c r="K87" t="s">
        <v>637</v>
      </c>
      <c r="L87" t="s">
        <v>638</v>
      </c>
      <c r="M87" t="s">
        <v>8834</v>
      </c>
      <c r="N87" t="s">
        <v>637</v>
      </c>
      <c r="O87" t="s">
        <v>639</v>
      </c>
      <c r="P87" t="s">
        <v>5</v>
      </c>
      <c r="Q87" t="s">
        <v>640</v>
      </c>
      <c r="R87" t="s">
        <v>638</v>
      </c>
      <c r="S87" t="s">
        <v>8835</v>
      </c>
      <c r="T87" t="s">
        <v>8834</v>
      </c>
    </row>
    <row r="88" spans="1:20" x14ac:dyDescent="0.25">
      <c r="A88" t="s">
        <v>239</v>
      </c>
      <c r="B88" t="s">
        <v>245</v>
      </c>
      <c r="C88">
        <v>159</v>
      </c>
      <c r="D88">
        <v>1</v>
      </c>
      <c r="E88" t="s">
        <v>8832</v>
      </c>
      <c r="F88">
        <v>198</v>
      </c>
      <c r="G88">
        <v>0</v>
      </c>
      <c r="H88" t="s">
        <v>636</v>
      </c>
      <c r="I88" t="s">
        <v>8833</v>
      </c>
      <c r="J88" t="s">
        <v>673</v>
      </c>
      <c r="K88" t="s">
        <v>637</v>
      </c>
      <c r="L88" t="s">
        <v>638</v>
      </c>
      <c r="M88" t="s">
        <v>8834</v>
      </c>
      <c r="N88" t="s">
        <v>637</v>
      </c>
      <c r="O88" t="s">
        <v>639</v>
      </c>
      <c r="P88" t="s">
        <v>5</v>
      </c>
      <c r="Q88" t="s">
        <v>640</v>
      </c>
      <c r="R88" t="s">
        <v>638</v>
      </c>
      <c r="S88" t="s">
        <v>8835</v>
      </c>
      <c r="T88" t="s">
        <v>8834</v>
      </c>
    </row>
    <row r="89" spans="1:20" x14ac:dyDescent="0.25">
      <c r="A89" t="s">
        <v>241</v>
      </c>
      <c r="B89" t="s">
        <v>247</v>
      </c>
      <c r="C89">
        <v>159</v>
      </c>
      <c r="D89">
        <v>1</v>
      </c>
      <c r="E89" t="s">
        <v>8836</v>
      </c>
      <c r="F89">
        <v>198</v>
      </c>
      <c r="G89">
        <v>0</v>
      </c>
      <c r="H89" t="s">
        <v>636</v>
      </c>
      <c r="I89" t="s">
        <v>8837</v>
      </c>
      <c r="J89" t="s">
        <v>8015</v>
      </c>
      <c r="K89" t="s">
        <v>637</v>
      </c>
      <c r="L89" t="s">
        <v>638</v>
      </c>
      <c r="M89" t="s">
        <v>8838</v>
      </c>
      <c r="N89" t="s">
        <v>637</v>
      </c>
      <c r="O89" t="s">
        <v>639</v>
      </c>
      <c r="P89" t="s">
        <v>5</v>
      </c>
      <c r="Q89" t="s">
        <v>640</v>
      </c>
      <c r="R89" t="s">
        <v>638</v>
      </c>
      <c r="S89" t="s">
        <v>8839</v>
      </c>
      <c r="T89" t="s">
        <v>8838</v>
      </c>
    </row>
    <row r="90" spans="1:20" x14ac:dyDescent="0.25">
      <c r="A90" t="s">
        <v>240</v>
      </c>
      <c r="B90" t="s">
        <v>246</v>
      </c>
      <c r="C90">
        <v>159</v>
      </c>
      <c r="D90">
        <v>1</v>
      </c>
      <c r="E90" t="s">
        <v>8836</v>
      </c>
      <c r="F90">
        <v>198</v>
      </c>
      <c r="G90">
        <v>0</v>
      </c>
      <c r="H90" t="s">
        <v>636</v>
      </c>
      <c r="I90" t="s">
        <v>8837</v>
      </c>
      <c r="J90" t="s">
        <v>8015</v>
      </c>
      <c r="K90" t="s">
        <v>637</v>
      </c>
      <c r="L90" t="s">
        <v>638</v>
      </c>
      <c r="M90" t="s">
        <v>8838</v>
      </c>
      <c r="N90" t="s">
        <v>637</v>
      </c>
      <c r="O90" t="s">
        <v>639</v>
      </c>
      <c r="P90" t="s">
        <v>5</v>
      </c>
      <c r="Q90" t="s">
        <v>640</v>
      </c>
      <c r="R90" t="s">
        <v>638</v>
      </c>
      <c r="S90" t="s">
        <v>8839</v>
      </c>
      <c r="T90" t="s">
        <v>8838</v>
      </c>
    </row>
    <row r="91" spans="1:20" x14ac:dyDescent="0.25">
      <c r="A91" t="s">
        <v>600</v>
      </c>
      <c r="B91" t="s">
        <v>601</v>
      </c>
      <c r="C91">
        <v>159</v>
      </c>
      <c r="D91">
        <v>1</v>
      </c>
      <c r="E91" t="s">
        <v>8840</v>
      </c>
      <c r="F91">
        <v>198</v>
      </c>
      <c r="G91">
        <v>0</v>
      </c>
      <c r="H91" t="s">
        <v>636</v>
      </c>
      <c r="I91" t="s">
        <v>8841</v>
      </c>
      <c r="J91" t="s">
        <v>2423</v>
      </c>
      <c r="K91" t="s">
        <v>637</v>
      </c>
      <c r="L91" t="s">
        <v>638</v>
      </c>
      <c r="M91" t="s">
        <v>8842</v>
      </c>
      <c r="N91" t="s">
        <v>637</v>
      </c>
      <c r="O91" t="s">
        <v>639</v>
      </c>
      <c r="P91" t="s">
        <v>5</v>
      </c>
      <c r="Q91" t="s">
        <v>640</v>
      </c>
      <c r="R91" t="s">
        <v>638</v>
      </c>
      <c r="S91" t="s">
        <v>8843</v>
      </c>
      <c r="T91" t="s">
        <v>8842</v>
      </c>
    </row>
    <row r="92" spans="1:20" x14ac:dyDescent="0.25">
      <c r="A92" t="s">
        <v>240</v>
      </c>
      <c r="B92" t="s">
        <v>246</v>
      </c>
      <c r="C92">
        <v>159</v>
      </c>
      <c r="D92">
        <v>1</v>
      </c>
      <c r="E92" t="s">
        <v>8840</v>
      </c>
      <c r="F92">
        <v>198</v>
      </c>
      <c r="G92">
        <v>0</v>
      </c>
      <c r="H92" t="s">
        <v>636</v>
      </c>
      <c r="I92" t="s">
        <v>8841</v>
      </c>
      <c r="J92" t="s">
        <v>2423</v>
      </c>
      <c r="K92" t="s">
        <v>637</v>
      </c>
      <c r="L92" t="s">
        <v>638</v>
      </c>
      <c r="M92" t="s">
        <v>8842</v>
      </c>
      <c r="N92" t="s">
        <v>637</v>
      </c>
      <c r="O92" t="s">
        <v>639</v>
      </c>
      <c r="P92" t="s">
        <v>5</v>
      </c>
      <c r="Q92" t="s">
        <v>640</v>
      </c>
      <c r="R92" t="s">
        <v>638</v>
      </c>
      <c r="S92" t="s">
        <v>8843</v>
      </c>
      <c r="T92" t="s">
        <v>8842</v>
      </c>
    </row>
    <row r="93" spans="1:20" x14ac:dyDescent="0.25">
      <c r="A93" t="s">
        <v>239</v>
      </c>
      <c r="B93" t="s">
        <v>245</v>
      </c>
      <c r="C93">
        <v>159</v>
      </c>
      <c r="D93">
        <v>1</v>
      </c>
      <c r="E93" t="s">
        <v>8844</v>
      </c>
      <c r="F93">
        <v>99</v>
      </c>
      <c r="G93">
        <v>0</v>
      </c>
      <c r="H93" t="s">
        <v>636</v>
      </c>
      <c r="I93" t="s">
        <v>8845</v>
      </c>
      <c r="J93" t="s">
        <v>653</v>
      </c>
      <c r="K93" t="s">
        <v>637</v>
      </c>
      <c r="L93" t="s">
        <v>638</v>
      </c>
      <c r="M93" t="s">
        <v>8842</v>
      </c>
      <c r="N93" t="s">
        <v>637</v>
      </c>
      <c r="O93" t="s">
        <v>643</v>
      </c>
      <c r="P93" t="s">
        <v>5</v>
      </c>
      <c r="Q93" t="s">
        <v>644</v>
      </c>
      <c r="R93" t="s">
        <v>638</v>
      </c>
      <c r="S93" t="s">
        <v>8846</v>
      </c>
      <c r="T93" t="s">
        <v>8842</v>
      </c>
    </row>
    <row r="94" spans="1:20" x14ac:dyDescent="0.25">
      <c r="A94" t="s">
        <v>239</v>
      </c>
      <c r="B94" t="s">
        <v>245</v>
      </c>
      <c r="C94">
        <v>159</v>
      </c>
      <c r="D94">
        <v>2</v>
      </c>
      <c r="E94" t="s">
        <v>8847</v>
      </c>
      <c r="F94">
        <v>198</v>
      </c>
      <c r="G94">
        <v>0</v>
      </c>
      <c r="H94" t="s">
        <v>636</v>
      </c>
      <c r="I94" t="s">
        <v>5242</v>
      </c>
      <c r="J94" t="s">
        <v>1862</v>
      </c>
      <c r="K94" t="s">
        <v>637</v>
      </c>
      <c r="L94" t="s">
        <v>638</v>
      </c>
      <c r="M94" t="s">
        <v>8842</v>
      </c>
      <c r="N94" t="s">
        <v>637</v>
      </c>
      <c r="O94" t="s">
        <v>639</v>
      </c>
      <c r="P94" t="s">
        <v>5</v>
      </c>
      <c r="Q94" t="s">
        <v>640</v>
      </c>
      <c r="R94" t="s">
        <v>638</v>
      </c>
      <c r="S94" t="s">
        <v>8848</v>
      </c>
      <c r="T94" t="s">
        <v>8842</v>
      </c>
    </row>
    <row r="95" spans="1:20" x14ac:dyDescent="0.25">
      <c r="A95" t="s">
        <v>241</v>
      </c>
      <c r="B95" t="s">
        <v>247</v>
      </c>
      <c r="C95">
        <v>159</v>
      </c>
      <c r="D95">
        <v>1</v>
      </c>
      <c r="E95" t="s">
        <v>8849</v>
      </c>
      <c r="F95">
        <v>99</v>
      </c>
      <c r="G95">
        <v>0</v>
      </c>
      <c r="H95" t="s">
        <v>636</v>
      </c>
      <c r="I95" t="s">
        <v>8850</v>
      </c>
      <c r="J95" t="s">
        <v>670</v>
      </c>
      <c r="K95" t="s">
        <v>637</v>
      </c>
      <c r="L95" t="s">
        <v>638</v>
      </c>
      <c r="M95" t="s">
        <v>8851</v>
      </c>
      <c r="N95" t="s">
        <v>637</v>
      </c>
      <c r="O95" t="s">
        <v>639</v>
      </c>
      <c r="P95" t="s">
        <v>5</v>
      </c>
      <c r="Q95" t="s">
        <v>640</v>
      </c>
      <c r="R95" t="s">
        <v>638</v>
      </c>
      <c r="S95" t="s">
        <v>8852</v>
      </c>
      <c r="T95" t="s">
        <v>8842</v>
      </c>
    </row>
    <row r="96" spans="1:20" x14ac:dyDescent="0.25">
      <c r="A96" t="s">
        <v>600</v>
      </c>
      <c r="B96" t="s">
        <v>601</v>
      </c>
      <c r="C96">
        <v>159</v>
      </c>
      <c r="D96">
        <v>1</v>
      </c>
      <c r="E96" t="s">
        <v>8853</v>
      </c>
      <c r="F96">
        <v>99</v>
      </c>
      <c r="G96">
        <v>0</v>
      </c>
      <c r="H96" t="s">
        <v>636</v>
      </c>
      <c r="I96" t="s">
        <v>5977</v>
      </c>
      <c r="J96" t="s">
        <v>2178</v>
      </c>
      <c r="K96" t="s">
        <v>637</v>
      </c>
      <c r="L96" t="s">
        <v>638</v>
      </c>
      <c r="M96" t="s">
        <v>8851</v>
      </c>
      <c r="N96" t="s">
        <v>637</v>
      </c>
      <c r="O96" t="s">
        <v>639</v>
      </c>
      <c r="P96" t="s">
        <v>5</v>
      </c>
      <c r="Q96" t="s">
        <v>640</v>
      </c>
      <c r="R96" t="s">
        <v>638</v>
      </c>
      <c r="S96" t="s">
        <v>8854</v>
      </c>
      <c r="T96" t="s">
        <v>8842</v>
      </c>
    </row>
    <row r="97" spans="1:20" x14ac:dyDescent="0.25">
      <c r="A97" t="s">
        <v>241</v>
      </c>
      <c r="B97" t="s">
        <v>247</v>
      </c>
      <c r="C97">
        <v>159</v>
      </c>
      <c r="D97">
        <v>1</v>
      </c>
      <c r="E97" t="s">
        <v>8855</v>
      </c>
      <c r="F97">
        <v>99</v>
      </c>
      <c r="G97">
        <v>0</v>
      </c>
      <c r="H97" t="s">
        <v>636</v>
      </c>
      <c r="I97" t="s">
        <v>8856</v>
      </c>
      <c r="J97" t="s">
        <v>1797</v>
      </c>
      <c r="K97" t="s">
        <v>637</v>
      </c>
      <c r="L97" t="s">
        <v>638</v>
      </c>
      <c r="M97" t="s">
        <v>8851</v>
      </c>
      <c r="N97" t="s">
        <v>637</v>
      </c>
      <c r="O97" t="s">
        <v>639</v>
      </c>
      <c r="P97" t="s">
        <v>5</v>
      </c>
      <c r="Q97" t="s">
        <v>640</v>
      </c>
      <c r="R97" t="s">
        <v>638</v>
      </c>
      <c r="S97" t="s">
        <v>8857</v>
      </c>
      <c r="T97" t="s">
        <v>8851</v>
      </c>
    </row>
    <row r="98" spans="1:20" x14ac:dyDescent="0.25">
      <c r="A98" t="s">
        <v>18</v>
      </c>
      <c r="B98" t="s">
        <v>19</v>
      </c>
      <c r="C98">
        <v>66.666666666666671</v>
      </c>
      <c r="D98">
        <v>3</v>
      </c>
      <c r="E98" t="s">
        <v>8858</v>
      </c>
      <c r="F98">
        <v>100</v>
      </c>
      <c r="G98">
        <v>0</v>
      </c>
      <c r="H98" t="s">
        <v>636</v>
      </c>
      <c r="I98" t="s">
        <v>8859</v>
      </c>
      <c r="J98" t="s">
        <v>8860</v>
      </c>
      <c r="K98" t="s">
        <v>637</v>
      </c>
      <c r="L98" t="s">
        <v>638</v>
      </c>
      <c r="M98" t="s">
        <v>8861</v>
      </c>
      <c r="N98" t="s">
        <v>637</v>
      </c>
      <c r="O98" t="s">
        <v>643</v>
      </c>
      <c r="P98" t="s">
        <v>5</v>
      </c>
      <c r="Q98" t="s">
        <v>644</v>
      </c>
      <c r="R98" t="s">
        <v>638</v>
      </c>
      <c r="S98" t="s">
        <v>8862</v>
      </c>
      <c r="T98" t="s">
        <v>8861</v>
      </c>
    </row>
    <row r="99" spans="1:20" x14ac:dyDescent="0.25">
      <c r="A99" t="s">
        <v>18</v>
      </c>
      <c r="B99" t="s">
        <v>19</v>
      </c>
      <c r="C99">
        <v>66.666666666666671</v>
      </c>
      <c r="D99">
        <v>3</v>
      </c>
      <c r="E99" t="s">
        <v>8863</v>
      </c>
      <c r="F99">
        <v>129</v>
      </c>
      <c r="G99">
        <v>0</v>
      </c>
      <c r="H99" t="s">
        <v>645</v>
      </c>
      <c r="I99" t="s">
        <v>8864</v>
      </c>
      <c r="J99" t="s">
        <v>8865</v>
      </c>
      <c r="K99" t="s">
        <v>8866</v>
      </c>
      <c r="L99" t="s">
        <v>3416</v>
      </c>
      <c r="M99" t="s">
        <v>8867</v>
      </c>
      <c r="N99" t="s">
        <v>637</v>
      </c>
      <c r="O99" t="s">
        <v>646</v>
      </c>
      <c r="P99" t="s">
        <v>26</v>
      </c>
      <c r="Q99" t="s">
        <v>647</v>
      </c>
      <c r="R99" t="s">
        <v>638</v>
      </c>
      <c r="S99" t="s">
        <v>8868</v>
      </c>
      <c r="T99" t="s">
        <v>8867</v>
      </c>
    </row>
    <row r="100" spans="1:20" x14ac:dyDescent="0.25">
      <c r="A100" t="s">
        <v>104</v>
      </c>
      <c r="B100" t="s">
        <v>105</v>
      </c>
      <c r="C100">
        <v>14</v>
      </c>
      <c r="D100">
        <v>2</v>
      </c>
      <c r="E100" t="s">
        <v>8869</v>
      </c>
      <c r="F100">
        <v>28</v>
      </c>
      <c r="G100">
        <v>0</v>
      </c>
      <c r="H100" t="s">
        <v>645</v>
      </c>
      <c r="I100" t="s">
        <v>755</v>
      </c>
      <c r="J100" t="s">
        <v>8870</v>
      </c>
      <c r="K100" t="s">
        <v>8752</v>
      </c>
      <c r="L100" t="s">
        <v>4688</v>
      </c>
      <c r="M100" t="s">
        <v>8871</v>
      </c>
      <c r="N100" t="s">
        <v>637</v>
      </c>
      <c r="O100" t="s">
        <v>8755</v>
      </c>
      <c r="P100" t="s">
        <v>26</v>
      </c>
      <c r="Q100" t="s">
        <v>647</v>
      </c>
      <c r="R100" t="s">
        <v>638</v>
      </c>
      <c r="S100" t="s">
        <v>8872</v>
      </c>
      <c r="T100" t="s">
        <v>8871</v>
      </c>
    </row>
    <row r="101" spans="1:20" x14ac:dyDescent="0.25">
      <c r="A101" t="s">
        <v>241</v>
      </c>
      <c r="B101" t="s">
        <v>247</v>
      </c>
      <c r="C101">
        <v>139</v>
      </c>
      <c r="D101">
        <v>2</v>
      </c>
      <c r="E101" t="s">
        <v>8873</v>
      </c>
      <c r="F101">
        <v>215</v>
      </c>
      <c r="G101">
        <v>0</v>
      </c>
      <c r="H101" t="s">
        <v>697</v>
      </c>
      <c r="I101" t="s">
        <v>8874</v>
      </c>
      <c r="J101" t="s">
        <v>8875</v>
      </c>
      <c r="K101" t="s">
        <v>8876</v>
      </c>
      <c r="L101" t="s">
        <v>8877</v>
      </c>
      <c r="M101" t="s">
        <v>8878</v>
      </c>
      <c r="N101" t="s">
        <v>3443</v>
      </c>
      <c r="O101" t="s">
        <v>698</v>
      </c>
      <c r="P101" t="s">
        <v>692</v>
      </c>
      <c r="Q101" t="s">
        <v>693</v>
      </c>
      <c r="R101" t="s">
        <v>638</v>
      </c>
      <c r="S101" t="s">
        <v>8879</v>
      </c>
      <c r="T101" t="s">
        <v>8880</v>
      </c>
    </row>
    <row r="102" spans="1:20" x14ac:dyDescent="0.25">
      <c r="A102" t="s">
        <v>241</v>
      </c>
      <c r="B102" t="s">
        <v>247</v>
      </c>
      <c r="C102">
        <v>0</v>
      </c>
      <c r="D102">
        <v>1</v>
      </c>
      <c r="E102" t="s">
        <v>8881</v>
      </c>
      <c r="F102">
        <v>0</v>
      </c>
      <c r="G102">
        <v>0</v>
      </c>
      <c r="H102" t="s">
        <v>636</v>
      </c>
      <c r="I102" t="s">
        <v>8882</v>
      </c>
      <c r="J102" t="s">
        <v>707</v>
      </c>
      <c r="K102" t="s">
        <v>637</v>
      </c>
      <c r="L102" t="s">
        <v>638</v>
      </c>
      <c r="M102" t="s">
        <v>8883</v>
      </c>
      <c r="N102" t="s">
        <v>637</v>
      </c>
      <c r="O102" t="s">
        <v>643</v>
      </c>
      <c r="P102" t="s">
        <v>5</v>
      </c>
      <c r="Q102" t="s">
        <v>644</v>
      </c>
      <c r="R102" t="s">
        <v>638</v>
      </c>
      <c r="S102" t="s">
        <v>8884</v>
      </c>
      <c r="T102" t="s">
        <v>8885</v>
      </c>
    </row>
    <row r="103" spans="1:20" x14ac:dyDescent="0.25">
      <c r="A103" t="s">
        <v>600</v>
      </c>
      <c r="B103" t="s">
        <v>601</v>
      </c>
      <c r="C103">
        <v>0</v>
      </c>
      <c r="D103">
        <v>1</v>
      </c>
      <c r="E103" t="s">
        <v>8886</v>
      </c>
      <c r="F103">
        <v>0</v>
      </c>
      <c r="G103">
        <v>0</v>
      </c>
      <c r="H103" t="s">
        <v>636</v>
      </c>
      <c r="I103" t="s">
        <v>8887</v>
      </c>
      <c r="J103" t="s">
        <v>672</v>
      </c>
      <c r="K103" t="s">
        <v>637</v>
      </c>
      <c r="L103" t="s">
        <v>638</v>
      </c>
      <c r="M103" t="s">
        <v>8888</v>
      </c>
      <c r="N103" t="s">
        <v>637</v>
      </c>
      <c r="O103" t="s">
        <v>643</v>
      </c>
      <c r="P103" t="s">
        <v>5</v>
      </c>
      <c r="Q103" t="s">
        <v>644</v>
      </c>
      <c r="R103" t="s">
        <v>638</v>
      </c>
      <c r="S103" t="s">
        <v>8889</v>
      </c>
      <c r="T103" t="s">
        <v>8888</v>
      </c>
    </row>
    <row r="104" spans="1:20" x14ac:dyDescent="0.25">
      <c r="A104" t="s">
        <v>147</v>
      </c>
      <c r="B104" t="s">
        <v>148</v>
      </c>
      <c r="C104">
        <v>50</v>
      </c>
      <c r="D104">
        <v>6</v>
      </c>
      <c r="E104" t="s">
        <v>8890</v>
      </c>
      <c r="F104">
        <v>200</v>
      </c>
      <c r="G104">
        <v>0</v>
      </c>
      <c r="H104" t="s">
        <v>636</v>
      </c>
      <c r="I104" t="s">
        <v>8891</v>
      </c>
      <c r="J104" t="s">
        <v>1797</v>
      </c>
      <c r="K104" t="s">
        <v>637</v>
      </c>
      <c r="L104" t="s">
        <v>638</v>
      </c>
      <c r="M104" t="s">
        <v>8888</v>
      </c>
      <c r="N104" t="s">
        <v>637</v>
      </c>
      <c r="O104" t="s">
        <v>639</v>
      </c>
      <c r="P104" t="s">
        <v>5</v>
      </c>
      <c r="Q104" t="s">
        <v>640</v>
      </c>
      <c r="R104" t="s">
        <v>638</v>
      </c>
      <c r="S104" t="s">
        <v>8892</v>
      </c>
      <c r="T104" t="s">
        <v>8888</v>
      </c>
    </row>
    <row r="105" spans="1:20" x14ac:dyDescent="0.25">
      <c r="A105" t="s">
        <v>241</v>
      </c>
      <c r="B105" t="s">
        <v>247</v>
      </c>
      <c r="C105">
        <v>0</v>
      </c>
      <c r="D105">
        <v>1</v>
      </c>
      <c r="E105" t="s">
        <v>8893</v>
      </c>
      <c r="F105">
        <v>0</v>
      </c>
      <c r="G105">
        <v>0</v>
      </c>
      <c r="H105" t="s">
        <v>636</v>
      </c>
      <c r="I105" t="s">
        <v>8894</v>
      </c>
      <c r="J105" t="s">
        <v>2240</v>
      </c>
      <c r="K105" t="s">
        <v>637</v>
      </c>
      <c r="L105" t="s">
        <v>638</v>
      </c>
      <c r="M105" t="s">
        <v>8895</v>
      </c>
      <c r="N105" t="s">
        <v>637</v>
      </c>
      <c r="O105" t="s">
        <v>643</v>
      </c>
      <c r="P105" t="s">
        <v>5</v>
      </c>
      <c r="Q105" t="s">
        <v>644</v>
      </c>
      <c r="R105" t="s">
        <v>638</v>
      </c>
      <c r="S105" t="s">
        <v>8896</v>
      </c>
      <c r="T105" t="s">
        <v>8895</v>
      </c>
    </row>
    <row r="106" spans="1:20" x14ac:dyDescent="0.25">
      <c r="A106" t="s">
        <v>147</v>
      </c>
      <c r="B106" t="s">
        <v>148</v>
      </c>
      <c r="C106">
        <v>50</v>
      </c>
      <c r="D106">
        <v>6</v>
      </c>
      <c r="E106" t="s">
        <v>8897</v>
      </c>
      <c r="F106">
        <v>200</v>
      </c>
      <c r="G106">
        <v>0</v>
      </c>
      <c r="H106" t="s">
        <v>636</v>
      </c>
      <c r="I106" t="s">
        <v>8898</v>
      </c>
      <c r="J106" t="s">
        <v>683</v>
      </c>
      <c r="K106" t="s">
        <v>637</v>
      </c>
      <c r="L106" t="s">
        <v>638</v>
      </c>
      <c r="M106" t="s">
        <v>8895</v>
      </c>
      <c r="N106" t="s">
        <v>637</v>
      </c>
      <c r="O106" t="s">
        <v>643</v>
      </c>
      <c r="P106" t="s">
        <v>5</v>
      </c>
      <c r="Q106" t="s">
        <v>644</v>
      </c>
      <c r="R106" t="s">
        <v>638</v>
      </c>
      <c r="S106" t="s">
        <v>8899</v>
      </c>
      <c r="T106" t="s">
        <v>8900</v>
      </c>
    </row>
    <row r="107" spans="1:20" x14ac:dyDescent="0.25">
      <c r="A107" t="s">
        <v>241</v>
      </c>
      <c r="B107" t="s">
        <v>247</v>
      </c>
      <c r="C107">
        <v>0</v>
      </c>
      <c r="D107">
        <v>1</v>
      </c>
      <c r="E107" t="s">
        <v>8901</v>
      </c>
      <c r="F107">
        <v>0</v>
      </c>
      <c r="G107">
        <v>0</v>
      </c>
      <c r="H107" t="s">
        <v>636</v>
      </c>
      <c r="I107" t="s">
        <v>8902</v>
      </c>
      <c r="J107" t="s">
        <v>1784</v>
      </c>
      <c r="K107" t="s">
        <v>637</v>
      </c>
      <c r="L107" t="s">
        <v>638</v>
      </c>
      <c r="M107" t="s">
        <v>8903</v>
      </c>
      <c r="N107" t="s">
        <v>637</v>
      </c>
      <c r="O107" t="s">
        <v>643</v>
      </c>
      <c r="P107" t="s">
        <v>5</v>
      </c>
      <c r="Q107" t="s">
        <v>644</v>
      </c>
      <c r="R107" t="s">
        <v>638</v>
      </c>
      <c r="S107" t="s">
        <v>8904</v>
      </c>
      <c r="T107" t="s">
        <v>8903</v>
      </c>
    </row>
    <row r="108" spans="1:20" x14ac:dyDescent="0.25">
      <c r="A108" t="s">
        <v>600</v>
      </c>
      <c r="B108" t="s">
        <v>601</v>
      </c>
      <c r="C108">
        <v>139</v>
      </c>
      <c r="D108">
        <v>1</v>
      </c>
      <c r="E108" t="s">
        <v>8905</v>
      </c>
      <c r="F108">
        <v>430</v>
      </c>
      <c r="G108">
        <v>0</v>
      </c>
      <c r="H108" t="s">
        <v>697</v>
      </c>
      <c r="I108" t="s">
        <v>8906</v>
      </c>
      <c r="J108" t="s">
        <v>8907</v>
      </c>
      <c r="K108" t="s">
        <v>7640</v>
      </c>
      <c r="L108" t="s">
        <v>8908</v>
      </c>
      <c r="M108" t="s">
        <v>8909</v>
      </c>
      <c r="N108" t="s">
        <v>3443</v>
      </c>
      <c r="O108" t="s">
        <v>698</v>
      </c>
      <c r="P108" t="s">
        <v>692</v>
      </c>
      <c r="Q108" t="s">
        <v>693</v>
      </c>
      <c r="R108" t="s">
        <v>638</v>
      </c>
      <c r="S108" t="s">
        <v>8910</v>
      </c>
      <c r="T108" t="s">
        <v>8911</v>
      </c>
    </row>
    <row r="109" spans="1:20" x14ac:dyDescent="0.25">
      <c r="A109" t="s">
        <v>241</v>
      </c>
      <c r="B109" t="s">
        <v>247</v>
      </c>
      <c r="C109">
        <v>139</v>
      </c>
      <c r="D109">
        <v>1</v>
      </c>
      <c r="E109" t="s">
        <v>8905</v>
      </c>
      <c r="F109">
        <v>430</v>
      </c>
      <c r="G109">
        <v>0</v>
      </c>
      <c r="H109" t="s">
        <v>697</v>
      </c>
      <c r="I109" t="s">
        <v>8906</v>
      </c>
      <c r="J109" t="s">
        <v>8907</v>
      </c>
      <c r="K109" t="s">
        <v>7640</v>
      </c>
      <c r="L109" t="s">
        <v>8908</v>
      </c>
      <c r="M109" t="s">
        <v>8909</v>
      </c>
      <c r="N109" t="s">
        <v>3443</v>
      </c>
      <c r="O109" t="s">
        <v>698</v>
      </c>
      <c r="P109" t="s">
        <v>692</v>
      </c>
      <c r="Q109" t="s">
        <v>693</v>
      </c>
      <c r="R109" t="s">
        <v>638</v>
      </c>
      <c r="S109" t="s">
        <v>8910</v>
      </c>
      <c r="T109" t="s">
        <v>8911</v>
      </c>
    </row>
    <row r="110" spans="1:20" x14ac:dyDescent="0.25">
      <c r="A110" t="s">
        <v>240</v>
      </c>
      <c r="B110" t="s">
        <v>246</v>
      </c>
      <c r="C110">
        <v>139</v>
      </c>
      <c r="D110">
        <v>1</v>
      </c>
      <c r="E110" t="s">
        <v>8905</v>
      </c>
      <c r="F110">
        <v>430</v>
      </c>
      <c r="G110">
        <v>0</v>
      </c>
      <c r="H110" t="s">
        <v>697</v>
      </c>
      <c r="I110" t="s">
        <v>8906</v>
      </c>
      <c r="J110" t="s">
        <v>8907</v>
      </c>
      <c r="K110" t="s">
        <v>7640</v>
      </c>
      <c r="L110" t="s">
        <v>8908</v>
      </c>
      <c r="M110" t="s">
        <v>8909</v>
      </c>
      <c r="N110" t="s">
        <v>3443</v>
      </c>
      <c r="O110" t="s">
        <v>698</v>
      </c>
      <c r="P110" t="s">
        <v>692</v>
      </c>
      <c r="Q110" t="s">
        <v>693</v>
      </c>
      <c r="R110" t="s">
        <v>638</v>
      </c>
      <c r="S110" t="s">
        <v>8910</v>
      </c>
      <c r="T110" t="s">
        <v>8911</v>
      </c>
    </row>
    <row r="111" spans="1:20" x14ac:dyDescent="0.25">
      <c r="A111" t="s">
        <v>239</v>
      </c>
      <c r="B111" t="s">
        <v>245</v>
      </c>
      <c r="C111">
        <v>139</v>
      </c>
      <c r="D111">
        <v>1</v>
      </c>
      <c r="E111" t="s">
        <v>8905</v>
      </c>
      <c r="F111">
        <v>430</v>
      </c>
      <c r="G111">
        <v>0</v>
      </c>
      <c r="H111" t="s">
        <v>697</v>
      </c>
      <c r="I111" t="s">
        <v>8906</v>
      </c>
      <c r="J111" t="s">
        <v>8907</v>
      </c>
      <c r="K111" t="s">
        <v>7640</v>
      </c>
      <c r="L111" t="s">
        <v>8908</v>
      </c>
      <c r="M111" t="s">
        <v>8909</v>
      </c>
      <c r="N111" t="s">
        <v>3443</v>
      </c>
      <c r="O111" t="s">
        <v>698</v>
      </c>
      <c r="P111" t="s">
        <v>692</v>
      </c>
      <c r="Q111" t="s">
        <v>693</v>
      </c>
      <c r="R111" t="s">
        <v>638</v>
      </c>
      <c r="S111" t="s">
        <v>8910</v>
      </c>
      <c r="T111" t="s">
        <v>8911</v>
      </c>
    </row>
    <row r="112" spans="1:20" x14ac:dyDescent="0.25">
      <c r="A112" t="s">
        <v>22</v>
      </c>
      <c r="B112" t="s">
        <v>4578</v>
      </c>
      <c r="C112">
        <v>80.75</v>
      </c>
      <c r="D112">
        <v>1</v>
      </c>
      <c r="E112" t="s">
        <v>8912</v>
      </c>
      <c r="F112">
        <v>219.8</v>
      </c>
      <c r="G112">
        <v>45</v>
      </c>
      <c r="H112" t="s">
        <v>645</v>
      </c>
      <c r="I112" t="s">
        <v>8913</v>
      </c>
      <c r="J112" t="s">
        <v>8914</v>
      </c>
      <c r="K112" t="s">
        <v>6196</v>
      </c>
      <c r="L112" t="s">
        <v>8915</v>
      </c>
      <c r="M112" t="s">
        <v>8916</v>
      </c>
      <c r="N112" t="s">
        <v>637</v>
      </c>
      <c r="O112" t="s">
        <v>664</v>
      </c>
      <c r="P112" t="s">
        <v>23</v>
      </c>
      <c r="Q112" t="s">
        <v>665</v>
      </c>
      <c r="R112" t="s">
        <v>638</v>
      </c>
      <c r="S112" t="s">
        <v>8917</v>
      </c>
      <c r="T112" t="s">
        <v>8918</v>
      </c>
    </row>
    <row r="113" spans="1:20" x14ac:dyDescent="0.25">
      <c r="A113" t="s">
        <v>10</v>
      </c>
      <c r="B113" t="s">
        <v>11</v>
      </c>
      <c r="C113">
        <v>54</v>
      </c>
      <c r="D113">
        <v>1</v>
      </c>
      <c r="E113" t="s">
        <v>8912</v>
      </c>
      <c r="F113">
        <v>219.8</v>
      </c>
      <c r="G113">
        <v>45</v>
      </c>
      <c r="H113" t="s">
        <v>645</v>
      </c>
      <c r="I113" t="s">
        <v>8913</v>
      </c>
      <c r="J113" t="s">
        <v>8914</v>
      </c>
      <c r="K113" t="s">
        <v>6196</v>
      </c>
      <c r="L113" t="s">
        <v>8915</v>
      </c>
      <c r="M113" t="s">
        <v>8916</v>
      </c>
      <c r="N113" t="s">
        <v>637</v>
      </c>
      <c r="O113" t="s">
        <v>664</v>
      </c>
      <c r="P113" t="s">
        <v>23</v>
      </c>
      <c r="Q113" t="s">
        <v>665</v>
      </c>
      <c r="R113" t="s">
        <v>638</v>
      </c>
      <c r="S113" t="s">
        <v>8917</v>
      </c>
      <c r="T113" t="s">
        <v>8918</v>
      </c>
    </row>
    <row r="114" spans="1:20" x14ac:dyDescent="0.25">
      <c r="A114" t="s">
        <v>12</v>
      </c>
      <c r="B114" t="s">
        <v>13</v>
      </c>
      <c r="C114">
        <v>55</v>
      </c>
      <c r="D114">
        <v>1</v>
      </c>
      <c r="E114" t="s">
        <v>8912</v>
      </c>
      <c r="F114">
        <v>219.8</v>
      </c>
      <c r="G114">
        <v>45</v>
      </c>
      <c r="H114" t="s">
        <v>645</v>
      </c>
      <c r="I114" t="s">
        <v>8913</v>
      </c>
      <c r="J114" t="s">
        <v>8914</v>
      </c>
      <c r="K114" t="s">
        <v>6196</v>
      </c>
      <c r="L114" t="s">
        <v>8915</v>
      </c>
      <c r="M114" t="s">
        <v>8916</v>
      </c>
      <c r="N114" t="s">
        <v>637</v>
      </c>
      <c r="O114" t="s">
        <v>664</v>
      </c>
      <c r="P114" t="s">
        <v>23</v>
      </c>
      <c r="Q114" t="s">
        <v>665</v>
      </c>
      <c r="R114" t="s">
        <v>638</v>
      </c>
      <c r="S114" t="s">
        <v>8917</v>
      </c>
      <c r="T114" t="s">
        <v>8919</v>
      </c>
    </row>
    <row r="115" spans="1:20" x14ac:dyDescent="0.25">
      <c r="A115" t="s">
        <v>239</v>
      </c>
      <c r="B115" t="s">
        <v>245</v>
      </c>
      <c r="C115">
        <v>159</v>
      </c>
      <c r="D115">
        <v>1</v>
      </c>
      <c r="E115" t="s">
        <v>8920</v>
      </c>
      <c r="F115">
        <v>159</v>
      </c>
      <c r="G115">
        <v>0</v>
      </c>
      <c r="H115" t="s">
        <v>636</v>
      </c>
      <c r="I115" t="s">
        <v>8921</v>
      </c>
      <c r="J115" t="s">
        <v>715</v>
      </c>
      <c r="K115" t="s">
        <v>637</v>
      </c>
      <c r="L115" t="s">
        <v>638</v>
      </c>
      <c r="M115" t="s">
        <v>8922</v>
      </c>
      <c r="N115" t="s">
        <v>637</v>
      </c>
      <c r="O115" t="s">
        <v>639</v>
      </c>
      <c r="P115" t="s">
        <v>5</v>
      </c>
      <c r="Q115" t="s">
        <v>640</v>
      </c>
      <c r="R115" t="s">
        <v>638</v>
      </c>
      <c r="S115" t="s">
        <v>8923</v>
      </c>
      <c r="T115" t="s">
        <v>8922</v>
      </c>
    </row>
    <row r="116" spans="1:20" x14ac:dyDescent="0.25">
      <c r="A116" t="s">
        <v>239</v>
      </c>
      <c r="B116" t="s">
        <v>245</v>
      </c>
      <c r="C116">
        <v>159</v>
      </c>
      <c r="D116">
        <v>1</v>
      </c>
      <c r="E116" t="s">
        <v>8924</v>
      </c>
      <c r="F116">
        <v>159</v>
      </c>
      <c r="G116">
        <v>0</v>
      </c>
      <c r="H116" t="s">
        <v>636</v>
      </c>
      <c r="I116" t="s">
        <v>8925</v>
      </c>
      <c r="J116" t="s">
        <v>642</v>
      </c>
      <c r="K116" t="s">
        <v>637</v>
      </c>
      <c r="L116" t="s">
        <v>638</v>
      </c>
      <c r="M116" t="s">
        <v>8926</v>
      </c>
      <c r="N116" t="s">
        <v>637</v>
      </c>
      <c r="O116" t="s">
        <v>639</v>
      </c>
      <c r="P116" t="s">
        <v>5</v>
      </c>
      <c r="Q116" t="s">
        <v>640</v>
      </c>
      <c r="R116" t="s">
        <v>638</v>
      </c>
      <c r="S116" t="s">
        <v>8927</v>
      </c>
      <c r="T116" t="s">
        <v>8926</v>
      </c>
    </row>
    <row r="117" spans="1:20" x14ac:dyDescent="0.25">
      <c r="A117" t="s">
        <v>72</v>
      </c>
      <c r="B117" t="s">
        <v>108</v>
      </c>
      <c r="C117">
        <v>66</v>
      </c>
      <c r="D117">
        <v>1</v>
      </c>
      <c r="E117" t="s">
        <v>8928</v>
      </c>
      <c r="F117">
        <v>249</v>
      </c>
      <c r="G117">
        <v>0</v>
      </c>
      <c r="H117" t="s">
        <v>645</v>
      </c>
      <c r="I117" t="s">
        <v>8929</v>
      </c>
      <c r="J117" t="s">
        <v>8930</v>
      </c>
      <c r="K117" t="s">
        <v>8931</v>
      </c>
      <c r="L117" t="s">
        <v>4476</v>
      </c>
      <c r="M117" t="s">
        <v>8932</v>
      </c>
      <c r="N117" t="s">
        <v>637</v>
      </c>
      <c r="O117" t="s">
        <v>646</v>
      </c>
      <c r="P117" t="s">
        <v>26</v>
      </c>
      <c r="Q117" t="s">
        <v>647</v>
      </c>
      <c r="R117" t="s">
        <v>638</v>
      </c>
      <c r="S117" t="s">
        <v>8933</v>
      </c>
      <c r="T117" t="s">
        <v>8932</v>
      </c>
    </row>
    <row r="118" spans="1:20" x14ac:dyDescent="0.25">
      <c r="A118" t="s">
        <v>101</v>
      </c>
      <c r="B118" t="s">
        <v>74</v>
      </c>
      <c r="C118">
        <v>66</v>
      </c>
      <c r="D118">
        <v>1</v>
      </c>
      <c r="E118" t="s">
        <v>8928</v>
      </c>
      <c r="F118">
        <v>249</v>
      </c>
      <c r="G118">
        <v>0</v>
      </c>
      <c r="H118" t="s">
        <v>645</v>
      </c>
      <c r="I118" t="s">
        <v>8929</v>
      </c>
      <c r="J118" t="s">
        <v>8930</v>
      </c>
      <c r="K118" t="s">
        <v>8931</v>
      </c>
      <c r="L118" t="s">
        <v>4476</v>
      </c>
      <c r="M118" t="s">
        <v>8932</v>
      </c>
      <c r="N118" t="s">
        <v>637</v>
      </c>
      <c r="O118" t="s">
        <v>646</v>
      </c>
      <c r="P118" t="s">
        <v>26</v>
      </c>
      <c r="Q118" t="s">
        <v>647</v>
      </c>
      <c r="R118" t="s">
        <v>638</v>
      </c>
      <c r="S118" t="s">
        <v>8933</v>
      </c>
      <c r="T118" t="s">
        <v>8932</v>
      </c>
    </row>
    <row r="119" spans="1:20" x14ac:dyDescent="0.25">
      <c r="A119" t="s">
        <v>22</v>
      </c>
      <c r="B119" t="s">
        <v>27</v>
      </c>
      <c r="C119">
        <v>67</v>
      </c>
      <c r="D119">
        <v>1</v>
      </c>
      <c r="E119" t="s">
        <v>8928</v>
      </c>
      <c r="F119">
        <v>249</v>
      </c>
      <c r="G119">
        <v>0</v>
      </c>
      <c r="H119" t="s">
        <v>645</v>
      </c>
      <c r="I119" t="s">
        <v>8929</v>
      </c>
      <c r="J119" t="s">
        <v>8930</v>
      </c>
      <c r="K119" t="s">
        <v>8931</v>
      </c>
      <c r="L119" t="s">
        <v>4476</v>
      </c>
      <c r="M119" t="s">
        <v>8932</v>
      </c>
      <c r="N119" t="s">
        <v>637</v>
      </c>
      <c r="O119" t="s">
        <v>646</v>
      </c>
      <c r="P119" t="s">
        <v>26</v>
      </c>
      <c r="Q119" t="s">
        <v>647</v>
      </c>
      <c r="R119" t="s">
        <v>638</v>
      </c>
      <c r="S119" t="s">
        <v>8933</v>
      </c>
      <c r="T119" t="s">
        <v>8932</v>
      </c>
    </row>
    <row r="120" spans="1:20" x14ac:dyDescent="0.25">
      <c r="A120" t="s">
        <v>18</v>
      </c>
      <c r="B120" t="s">
        <v>19</v>
      </c>
      <c r="C120">
        <v>33</v>
      </c>
      <c r="D120">
        <v>10</v>
      </c>
      <c r="E120" t="s">
        <v>8934</v>
      </c>
      <c r="F120">
        <v>399</v>
      </c>
      <c r="G120">
        <v>0</v>
      </c>
      <c r="H120" t="s">
        <v>645</v>
      </c>
      <c r="I120" t="s">
        <v>787</v>
      </c>
      <c r="J120" t="s">
        <v>8935</v>
      </c>
      <c r="K120" t="s">
        <v>1664</v>
      </c>
      <c r="L120" t="s">
        <v>5613</v>
      </c>
      <c r="M120" t="s">
        <v>8936</v>
      </c>
      <c r="N120" t="s">
        <v>637</v>
      </c>
      <c r="O120" t="s">
        <v>646</v>
      </c>
      <c r="P120" t="s">
        <v>26</v>
      </c>
      <c r="Q120" t="s">
        <v>647</v>
      </c>
      <c r="R120" t="s">
        <v>638</v>
      </c>
      <c r="S120" t="s">
        <v>8937</v>
      </c>
      <c r="T120" t="s">
        <v>8936</v>
      </c>
    </row>
    <row r="121" spans="1:20" x14ac:dyDescent="0.25">
      <c r="A121" t="s">
        <v>241</v>
      </c>
      <c r="B121" t="s">
        <v>247</v>
      </c>
      <c r="C121">
        <v>159</v>
      </c>
      <c r="D121">
        <v>1</v>
      </c>
      <c r="E121" t="s">
        <v>8938</v>
      </c>
      <c r="F121">
        <v>159</v>
      </c>
      <c r="G121">
        <v>0</v>
      </c>
      <c r="H121" t="s">
        <v>645</v>
      </c>
      <c r="I121" t="s">
        <v>8939</v>
      </c>
      <c r="J121" t="s">
        <v>8940</v>
      </c>
      <c r="K121" t="s">
        <v>2223</v>
      </c>
      <c r="L121" t="s">
        <v>749</v>
      </c>
      <c r="M121" t="s">
        <v>8941</v>
      </c>
      <c r="N121" t="s">
        <v>637</v>
      </c>
      <c r="O121" t="s">
        <v>646</v>
      </c>
      <c r="P121" t="s">
        <v>26</v>
      </c>
      <c r="Q121" t="s">
        <v>647</v>
      </c>
      <c r="R121" t="s">
        <v>638</v>
      </c>
      <c r="S121" t="s">
        <v>8942</v>
      </c>
      <c r="T121" t="s">
        <v>8943</v>
      </c>
    </row>
    <row r="122" spans="1:20" x14ac:dyDescent="0.25">
      <c r="A122" t="s">
        <v>72</v>
      </c>
      <c r="B122" t="s">
        <v>108</v>
      </c>
      <c r="C122">
        <v>66</v>
      </c>
      <c r="D122">
        <v>1</v>
      </c>
      <c r="E122" t="s">
        <v>8944</v>
      </c>
      <c r="F122">
        <v>249</v>
      </c>
      <c r="G122">
        <v>0</v>
      </c>
      <c r="H122" t="s">
        <v>645</v>
      </c>
      <c r="I122" t="s">
        <v>8945</v>
      </c>
      <c r="J122" t="s">
        <v>8946</v>
      </c>
      <c r="K122" t="s">
        <v>736</v>
      </c>
      <c r="L122" t="s">
        <v>2234</v>
      </c>
      <c r="M122" t="s">
        <v>8947</v>
      </c>
      <c r="N122" t="s">
        <v>637</v>
      </c>
      <c r="O122" t="s">
        <v>646</v>
      </c>
      <c r="P122" t="s">
        <v>26</v>
      </c>
      <c r="Q122" t="s">
        <v>647</v>
      </c>
      <c r="R122" t="s">
        <v>638</v>
      </c>
      <c r="S122" t="s">
        <v>8948</v>
      </c>
      <c r="T122" t="s">
        <v>8947</v>
      </c>
    </row>
    <row r="123" spans="1:20" x14ac:dyDescent="0.25">
      <c r="A123" t="s">
        <v>101</v>
      </c>
      <c r="B123" t="s">
        <v>74</v>
      </c>
      <c r="C123">
        <v>66</v>
      </c>
      <c r="D123">
        <v>1</v>
      </c>
      <c r="E123" t="s">
        <v>8944</v>
      </c>
      <c r="F123">
        <v>249</v>
      </c>
      <c r="G123">
        <v>0</v>
      </c>
      <c r="H123" t="s">
        <v>645</v>
      </c>
      <c r="I123" t="s">
        <v>8945</v>
      </c>
      <c r="J123" t="s">
        <v>8946</v>
      </c>
      <c r="K123" t="s">
        <v>736</v>
      </c>
      <c r="L123" t="s">
        <v>2234</v>
      </c>
      <c r="M123" t="s">
        <v>8947</v>
      </c>
      <c r="N123" t="s">
        <v>637</v>
      </c>
      <c r="O123" t="s">
        <v>646</v>
      </c>
      <c r="P123" t="s">
        <v>26</v>
      </c>
      <c r="Q123" t="s">
        <v>647</v>
      </c>
      <c r="R123" t="s">
        <v>638</v>
      </c>
      <c r="S123" t="s">
        <v>8948</v>
      </c>
      <c r="T123" t="s">
        <v>8947</v>
      </c>
    </row>
    <row r="124" spans="1:20" x14ac:dyDescent="0.25">
      <c r="A124" t="s">
        <v>22</v>
      </c>
      <c r="B124" t="s">
        <v>27</v>
      </c>
      <c r="C124">
        <v>67</v>
      </c>
      <c r="D124">
        <v>1</v>
      </c>
      <c r="E124" t="s">
        <v>8944</v>
      </c>
      <c r="F124">
        <v>249</v>
      </c>
      <c r="G124">
        <v>0</v>
      </c>
      <c r="H124" t="s">
        <v>645</v>
      </c>
      <c r="I124" t="s">
        <v>8945</v>
      </c>
      <c r="J124" t="s">
        <v>8946</v>
      </c>
      <c r="K124" t="s">
        <v>736</v>
      </c>
      <c r="L124" t="s">
        <v>2234</v>
      </c>
      <c r="M124" t="s">
        <v>8947</v>
      </c>
      <c r="N124" t="s">
        <v>637</v>
      </c>
      <c r="O124" t="s">
        <v>646</v>
      </c>
      <c r="P124" t="s">
        <v>26</v>
      </c>
      <c r="Q124" t="s">
        <v>647</v>
      </c>
      <c r="R124" t="s">
        <v>638</v>
      </c>
      <c r="S124" t="s">
        <v>8948</v>
      </c>
      <c r="T124" t="s">
        <v>8947</v>
      </c>
    </row>
    <row r="125" spans="1:20" x14ac:dyDescent="0.25">
      <c r="A125" t="s">
        <v>147</v>
      </c>
      <c r="B125" t="s">
        <v>148</v>
      </c>
      <c r="C125">
        <v>33.333333333333336</v>
      </c>
      <c r="D125">
        <v>3</v>
      </c>
      <c r="E125" t="s">
        <v>8949</v>
      </c>
      <c r="F125">
        <v>149</v>
      </c>
      <c r="G125">
        <v>0</v>
      </c>
      <c r="H125" t="s">
        <v>645</v>
      </c>
      <c r="I125" t="s">
        <v>8950</v>
      </c>
      <c r="J125" t="s">
        <v>8951</v>
      </c>
      <c r="K125" t="s">
        <v>2498</v>
      </c>
      <c r="L125" t="s">
        <v>2784</v>
      </c>
      <c r="M125" t="s">
        <v>8952</v>
      </c>
      <c r="N125" t="s">
        <v>637</v>
      </c>
      <c r="O125" t="s">
        <v>646</v>
      </c>
      <c r="P125" t="s">
        <v>26</v>
      </c>
      <c r="Q125" t="s">
        <v>647</v>
      </c>
      <c r="R125" t="s">
        <v>638</v>
      </c>
      <c r="S125" t="s">
        <v>8953</v>
      </c>
      <c r="T125" t="s">
        <v>8954</v>
      </c>
    </row>
    <row r="126" spans="1:20" x14ac:dyDescent="0.25">
      <c r="A126" t="s">
        <v>147</v>
      </c>
      <c r="B126" t="s">
        <v>148</v>
      </c>
      <c r="C126">
        <v>50</v>
      </c>
      <c r="D126">
        <v>6</v>
      </c>
      <c r="E126" t="s">
        <v>8955</v>
      </c>
      <c r="F126">
        <v>200</v>
      </c>
      <c r="G126">
        <v>0</v>
      </c>
      <c r="H126" t="s">
        <v>636</v>
      </c>
      <c r="I126" t="s">
        <v>8956</v>
      </c>
      <c r="J126" t="s">
        <v>1852</v>
      </c>
      <c r="K126" t="s">
        <v>637</v>
      </c>
      <c r="L126" t="s">
        <v>638</v>
      </c>
      <c r="M126" t="s">
        <v>8954</v>
      </c>
      <c r="N126" t="s">
        <v>637</v>
      </c>
      <c r="O126" t="s">
        <v>639</v>
      </c>
      <c r="P126" t="s">
        <v>5</v>
      </c>
      <c r="Q126" t="s">
        <v>640</v>
      </c>
      <c r="R126" t="s">
        <v>638</v>
      </c>
      <c r="S126" t="s">
        <v>8957</v>
      </c>
      <c r="T126" t="s">
        <v>8954</v>
      </c>
    </row>
    <row r="127" spans="1:20" x14ac:dyDescent="0.25">
      <c r="A127" t="s">
        <v>239</v>
      </c>
      <c r="B127" t="s">
        <v>245</v>
      </c>
      <c r="C127">
        <v>159</v>
      </c>
      <c r="D127">
        <v>1</v>
      </c>
      <c r="E127" t="s">
        <v>8958</v>
      </c>
      <c r="F127">
        <v>167</v>
      </c>
      <c r="G127">
        <v>8</v>
      </c>
      <c r="H127" t="s">
        <v>636</v>
      </c>
      <c r="I127" t="s">
        <v>8959</v>
      </c>
      <c r="J127" t="s">
        <v>4810</v>
      </c>
      <c r="K127" t="s">
        <v>637</v>
      </c>
      <c r="L127" t="s">
        <v>638</v>
      </c>
      <c r="M127" t="s">
        <v>8960</v>
      </c>
      <c r="N127" t="s">
        <v>637</v>
      </c>
      <c r="O127" t="s">
        <v>643</v>
      </c>
      <c r="P127" t="s">
        <v>5</v>
      </c>
      <c r="Q127" t="s">
        <v>644</v>
      </c>
      <c r="R127" t="s">
        <v>638</v>
      </c>
      <c r="S127" t="s">
        <v>8961</v>
      </c>
      <c r="T127" t="s">
        <v>8962</v>
      </c>
    </row>
    <row r="128" spans="1:20" x14ac:dyDescent="0.25">
      <c r="A128" t="s">
        <v>239</v>
      </c>
      <c r="B128" t="s">
        <v>245</v>
      </c>
      <c r="C128">
        <v>159</v>
      </c>
      <c r="D128">
        <v>1</v>
      </c>
      <c r="E128" t="s">
        <v>8963</v>
      </c>
      <c r="F128">
        <v>167</v>
      </c>
      <c r="G128">
        <v>8</v>
      </c>
      <c r="H128" t="s">
        <v>636</v>
      </c>
      <c r="I128" t="s">
        <v>8964</v>
      </c>
      <c r="J128" t="s">
        <v>4810</v>
      </c>
      <c r="K128" t="s">
        <v>637</v>
      </c>
      <c r="L128" t="s">
        <v>638</v>
      </c>
      <c r="M128" t="s">
        <v>8965</v>
      </c>
      <c r="N128" t="s">
        <v>637</v>
      </c>
      <c r="O128" t="s">
        <v>643</v>
      </c>
      <c r="P128" t="s">
        <v>5</v>
      </c>
      <c r="Q128" t="s">
        <v>644</v>
      </c>
      <c r="R128" t="s">
        <v>638</v>
      </c>
      <c r="S128" t="s">
        <v>8966</v>
      </c>
      <c r="T128" t="s">
        <v>8965</v>
      </c>
    </row>
    <row r="129" spans="1:20" x14ac:dyDescent="0.25">
      <c r="A129" t="s">
        <v>22</v>
      </c>
      <c r="B129" t="s">
        <v>27</v>
      </c>
      <c r="C129">
        <v>80</v>
      </c>
      <c r="D129">
        <v>1</v>
      </c>
      <c r="E129" t="s">
        <v>8967</v>
      </c>
      <c r="F129">
        <v>80</v>
      </c>
      <c r="G129">
        <v>0</v>
      </c>
      <c r="H129" t="s">
        <v>645</v>
      </c>
      <c r="I129" t="s">
        <v>2334</v>
      </c>
      <c r="J129" t="s">
        <v>8968</v>
      </c>
      <c r="K129" t="s">
        <v>8969</v>
      </c>
      <c r="L129" t="s">
        <v>2087</v>
      </c>
      <c r="M129" t="s">
        <v>8970</v>
      </c>
      <c r="N129" t="s">
        <v>637</v>
      </c>
      <c r="O129" t="s">
        <v>646</v>
      </c>
      <c r="P129" t="s">
        <v>26</v>
      </c>
      <c r="Q129" t="s">
        <v>647</v>
      </c>
      <c r="R129" t="s">
        <v>638</v>
      </c>
      <c r="S129" t="s">
        <v>8971</v>
      </c>
      <c r="T129" t="s">
        <v>8970</v>
      </c>
    </row>
    <row r="130" spans="1:20" x14ac:dyDescent="0.25">
      <c r="A130" t="s">
        <v>101</v>
      </c>
      <c r="B130" t="s">
        <v>74</v>
      </c>
      <c r="C130">
        <v>97</v>
      </c>
      <c r="D130">
        <v>3</v>
      </c>
      <c r="E130" t="s">
        <v>8972</v>
      </c>
      <c r="F130">
        <v>371</v>
      </c>
      <c r="G130">
        <v>0</v>
      </c>
      <c r="H130" t="s">
        <v>645</v>
      </c>
      <c r="I130" t="s">
        <v>8973</v>
      </c>
      <c r="J130" t="s">
        <v>8974</v>
      </c>
      <c r="K130" t="s">
        <v>688</v>
      </c>
      <c r="L130" t="s">
        <v>2087</v>
      </c>
      <c r="M130" t="s">
        <v>8975</v>
      </c>
      <c r="N130" t="s">
        <v>637</v>
      </c>
      <c r="O130" t="s">
        <v>646</v>
      </c>
      <c r="P130" t="s">
        <v>26</v>
      </c>
      <c r="Q130" t="s">
        <v>647</v>
      </c>
      <c r="R130" t="s">
        <v>638</v>
      </c>
      <c r="S130" t="s">
        <v>8976</v>
      </c>
      <c r="T130" t="s">
        <v>8977</v>
      </c>
    </row>
    <row r="131" spans="1:20" x14ac:dyDescent="0.25">
      <c r="A131" t="s">
        <v>22</v>
      </c>
      <c r="B131" t="s">
        <v>27</v>
      </c>
      <c r="C131">
        <v>80</v>
      </c>
      <c r="D131">
        <v>1</v>
      </c>
      <c r="E131" t="s">
        <v>8972</v>
      </c>
      <c r="F131">
        <v>371</v>
      </c>
      <c r="G131">
        <v>0</v>
      </c>
      <c r="H131" t="s">
        <v>645</v>
      </c>
      <c r="I131" t="s">
        <v>8973</v>
      </c>
      <c r="J131" t="s">
        <v>8974</v>
      </c>
      <c r="K131" t="s">
        <v>688</v>
      </c>
      <c r="L131" t="s">
        <v>2087</v>
      </c>
      <c r="M131" t="s">
        <v>8975</v>
      </c>
      <c r="N131" t="s">
        <v>637</v>
      </c>
      <c r="O131" t="s">
        <v>646</v>
      </c>
      <c r="P131" t="s">
        <v>26</v>
      </c>
      <c r="Q131" t="s">
        <v>647</v>
      </c>
      <c r="R131" t="s">
        <v>638</v>
      </c>
      <c r="S131" t="s">
        <v>8976</v>
      </c>
      <c r="T131" t="s">
        <v>8977</v>
      </c>
    </row>
    <row r="132" spans="1:20" x14ac:dyDescent="0.25">
      <c r="A132" t="s">
        <v>147</v>
      </c>
      <c r="B132" t="s">
        <v>148</v>
      </c>
      <c r="C132">
        <v>50</v>
      </c>
      <c r="D132">
        <v>6</v>
      </c>
      <c r="E132" t="s">
        <v>8978</v>
      </c>
      <c r="F132">
        <v>200</v>
      </c>
      <c r="G132">
        <v>0</v>
      </c>
      <c r="H132" t="s">
        <v>636</v>
      </c>
      <c r="I132" t="s">
        <v>8979</v>
      </c>
      <c r="J132" t="s">
        <v>2080</v>
      </c>
      <c r="K132" t="s">
        <v>637</v>
      </c>
      <c r="L132" t="s">
        <v>638</v>
      </c>
      <c r="M132" t="s">
        <v>8980</v>
      </c>
      <c r="N132" t="s">
        <v>637</v>
      </c>
      <c r="O132" t="s">
        <v>643</v>
      </c>
      <c r="P132" t="s">
        <v>5</v>
      </c>
      <c r="Q132" t="s">
        <v>644</v>
      </c>
      <c r="R132" t="s">
        <v>638</v>
      </c>
      <c r="S132" t="s">
        <v>8981</v>
      </c>
      <c r="T132" t="s">
        <v>8980</v>
      </c>
    </row>
    <row r="133" spans="1:20" x14ac:dyDescent="0.25">
      <c r="A133" t="s">
        <v>239</v>
      </c>
      <c r="B133" t="s">
        <v>245</v>
      </c>
      <c r="C133">
        <v>159</v>
      </c>
      <c r="D133">
        <v>1</v>
      </c>
      <c r="E133" t="s">
        <v>8982</v>
      </c>
      <c r="F133">
        <v>99</v>
      </c>
      <c r="G133">
        <v>0</v>
      </c>
      <c r="H133" t="s">
        <v>636</v>
      </c>
      <c r="I133" t="s">
        <v>8983</v>
      </c>
      <c r="J133" t="s">
        <v>3004</v>
      </c>
      <c r="K133" t="s">
        <v>637</v>
      </c>
      <c r="L133" t="s">
        <v>638</v>
      </c>
      <c r="M133" t="s">
        <v>8984</v>
      </c>
      <c r="N133" t="s">
        <v>637</v>
      </c>
      <c r="O133" t="s">
        <v>639</v>
      </c>
      <c r="P133" t="s">
        <v>5</v>
      </c>
      <c r="Q133" t="s">
        <v>640</v>
      </c>
      <c r="R133" t="s">
        <v>638</v>
      </c>
      <c r="S133" t="s">
        <v>8985</v>
      </c>
      <c r="T133" t="s">
        <v>8984</v>
      </c>
    </row>
    <row r="134" spans="1:20" x14ac:dyDescent="0.25">
      <c r="A134" t="s">
        <v>239</v>
      </c>
      <c r="B134" t="s">
        <v>2799</v>
      </c>
      <c r="C134">
        <v>109</v>
      </c>
      <c r="D134">
        <v>1</v>
      </c>
      <c r="E134" t="s">
        <v>8986</v>
      </c>
      <c r="F134">
        <v>138</v>
      </c>
      <c r="G134">
        <v>29</v>
      </c>
      <c r="H134" t="s">
        <v>645</v>
      </c>
      <c r="I134" t="s">
        <v>8987</v>
      </c>
      <c r="J134" t="s">
        <v>8988</v>
      </c>
      <c r="K134" t="s">
        <v>785</v>
      </c>
      <c r="L134" t="s">
        <v>8989</v>
      </c>
      <c r="M134" t="s">
        <v>8990</v>
      </c>
      <c r="N134" t="s">
        <v>637</v>
      </c>
      <c r="O134" t="s">
        <v>664</v>
      </c>
      <c r="P134" t="s">
        <v>23</v>
      </c>
      <c r="Q134" t="s">
        <v>665</v>
      </c>
      <c r="R134" t="s">
        <v>638</v>
      </c>
      <c r="S134" t="s">
        <v>8991</v>
      </c>
      <c r="T134" t="s">
        <v>8992</v>
      </c>
    </row>
    <row r="135" spans="1:20" x14ac:dyDescent="0.25">
      <c r="A135" t="s">
        <v>22</v>
      </c>
      <c r="B135" t="s">
        <v>27</v>
      </c>
      <c r="C135">
        <v>120</v>
      </c>
      <c r="D135">
        <v>1</v>
      </c>
      <c r="E135" t="s">
        <v>8993</v>
      </c>
      <c r="F135">
        <v>98</v>
      </c>
      <c r="G135">
        <v>0</v>
      </c>
      <c r="H135" t="s">
        <v>636</v>
      </c>
      <c r="I135" t="s">
        <v>5055</v>
      </c>
      <c r="J135" t="s">
        <v>686</v>
      </c>
      <c r="K135" t="s">
        <v>637</v>
      </c>
      <c r="L135" t="s">
        <v>638</v>
      </c>
      <c r="M135" t="s">
        <v>8994</v>
      </c>
      <c r="N135" t="s">
        <v>637</v>
      </c>
      <c r="O135" t="s">
        <v>639</v>
      </c>
      <c r="P135" t="s">
        <v>5</v>
      </c>
      <c r="Q135" t="s">
        <v>640</v>
      </c>
      <c r="R135" t="s">
        <v>638</v>
      </c>
      <c r="S135" t="s">
        <v>8995</v>
      </c>
      <c r="T135" t="s">
        <v>8994</v>
      </c>
    </row>
    <row r="136" spans="1:20" x14ac:dyDescent="0.25">
      <c r="A136" t="s">
        <v>600</v>
      </c>
      <c r="B136" t="s">
        <v>601</v>
      </c>
      <c r="C136">
        <v>159</v>
      </c>
      <c r="D136">
        <v>2</v>
      </c>
      <c r="E136" t="s">
        <v>8996</v>
      </c>
      <c r="F136">
        <v>1089</v>
      </c>
      <c r="G136">
        <v>0</v>
      </c>
      <c r="H136" t="s">
        <v>636</v>
      </c>
      <c r="I136" t="s">
        <v>8997</v>
      </c>
      <c r="J136" t="s">
        <v>1735</v>
      </c>
      <c r="K136" t="s">
        <v>637</v>
      </c>
      <c r="L136" t="s">
        <v>638</v>
      </c>
      <c r="M136" t="s">
        <v>8994</v>
      </c>
      <c r="N136" t="s">
        <v>637</v>
      </c>
      <c r="O136" t="s">
        <v>639</v>
      </c>
      <c r="P136" t="s">
        <v>5</v>
      </c>
      <c r="Q136" t="s">
        <v>640</v>
      </c>
      <c r="R136" t="s">
        <v>638</v>
      </c>
      <c r="S136" t="s">
        <v>8998</v>
      </c>
      <c r="T136" t="s">
        <v>8994</v>
      </c>
    </row>
    <row r="137" spans="1:20" x14ac:dyDescent="0.25">
      <c r="A137" t="s">
        <v>240</v>
      </c>
      <c r="B137" t="s">
        <v>246</v>
      </c>
      <c r="C137">
        <v>159</v>
      </c>
      <c r="D137">
        <v>3</v>
      </c>
      <c r="E137" t="s">
        <v>8996</v>
      </c>
      <c r="F137">
        <v>1089</v>
      </c>
      <c r="G137">
        <v>0</v>
      </c>
      <c r="H137" t="s">
        <v>636</v>
      </c>
      <c r="I137" t="s">
        <v>8997</v>
      </c>
      <c r="J137" t="s">
        <v>1735</v>
      </c>
      <c r="K137" t="s">
        <v>637</v>
      </c>
      <c r="L137" t="s">
        <v>638</v>
      </c>
      <c r="M137" t="s">
        <v>8994</v>
      </c>
      <c r="N137" t="s">
        <v>637</v>
      </c>
      <c r="O137" t="s">
        <v>639</v>
      </c>
      <c r="P137" t="s">
        <v>5</v>
      </c>
      <c r="Q137" t="s">
        <v>640</v>
      </c>
      <c r="R137" t="s">
        <v>638</v>
      </c>
      <c r="S137" t="s">
        <v>8998</v>
      </c>
      <c r="T137" t="s">
        <v>8994</v>
      </c>
    </row>
    <row r="138" spans="1:20" x14ac:dyDescent="0.25">
      <c r="A138" t="s">
        <v>239</v>
      </c>
      <c r="B138" t="s">
        <v>245</v>
      </c>
      <c r="C138">
        <v>159</v>
      </c>
      <c r="D138">
        <v>2</v>
      </c>
      <c r="E138" t="s">
        <v>8996</v>
      </c>
      <c r="F138">
        <v>1089</v>
      </c>
      <c r="G138">
        <v>0</v>
      </c>
      <c r="H138" t="s">
        <v>636</v>
      </c>
      <c r="I138" t="s">
        <v>8997</v>
      </c>
      <c r="J138" t="s">
        <v>1735</v>
      </c>
      <c r="K138" t="s">
        <v>637</v>
      </c>
      <c r="L138" t="s">
        <v>638</v>
      </c>
      <c r="M138" t="s">
        <v>8994</v>
      </c>
      <c r="N138" t="s">
        <v>637</v>
      </c>
      <c r="O138" t="s">
        <v>639</v>
      </c>
      <c r="P138" t="s">
        <v>5</v>
      </c>
      <c r="Q138" t="s">
        <v>640</v>
      </c>
      <c r="R138" t="s">
        <v>638</v>
      </c>
      <c r="S138" t="s">
        <v>8998</v>
      </c>
      <c r="T138" t="s">
        <v>8994</v>
      </c>
    </row>
    <row r="139" spans="1:20" x14ac:dyDescent="0.25">
      <c r="A139" t="s">
        <v>241</v>
      </c>
      <c r="B139" t="s">
        <v>247</v>
      </c>
      <c r="C139">
        <v>159</v>
      </c>
      <c r="D139">
        <v>4</v>
      </c>
      <c r="E139" t="s">
        <v>8996</v>
      </c>
      <c r="F139">
        <v>1089</v>
      </c>
      <c r="G139">
        <v>0</v>
      </c>
      <c r="H139" t="s">
        <v>636</v>
      </c>
      <c r="I139" t="s">
        <v>8997</v>
      </c>
      <c r="J139" t="s">
        <v>1735</v>
      </c>
      <c r="K139" t="s">
        <v>637</v>
      </c>
      <c r="L139" t="s">
        <v>638</v>
      </c>
      <c r="M139" t="s">
        <v>8994</v>
      </c>
      <c r="N139" t="s">
        <v>637</v>
      </c>
      <c r="O139" t="s">
        <v>639</v>
      </c>
      <c r="P139" t="s">
        <v>5</v>
      </c>
      <c r="Q139" t="s">
        <v>640</v>
      </c>
      <c r="R139" t="s">
        <v>638</v>
      </c>
      <c r="S139" t="s">
        <v>8998</v>
      </c>
      <c r="T139" t="s">
        <v>8994</v>
      </c>
    </row>
    <row r="140" spans="1:20" x14ac:dyDescent="0.25">
      <c r="A140" t="s">
        <v>147</v>
      </c>
      <c r="B140" t="s">
        <v>148</v>
      </c>
      <c r="C140">
        <v>33.333333333333336</v>
      </c>
      <c r="D140">
        <v>3</v>
      </c>
      <c r="E140" t="s">
        <v>8999</v>
      </c>
      <c r="F140">
        <v>100</v>
      </c>
      <c r="G140">
        <v>0</v>
      </c>
      <c r="H140" t="s">
        <v>636</v>
      </c>
      <c r="I140" t="s">
        <v>9000</v>
      </c>
      <c r="J140" t="s">
        <v>700</v>
      </c>
      <c r="K140" t="s">
        <v>637</v>
      </c>
      <c r="L140" t="s">
        <v>638</v>
      </c>
      <c r="M140" t="s">
        <v>9001</v>
      </c>
      <c r="N140" t="s">
        <v>637</v>
      </c>
      <c r="O140" t="s">
        <v>639</v>
      </c>
      <c r="P140" t="s">
        <v>5</v>
      </c>
      <c r="Q140" t="s">
        <v>640</v>
      </c>
      <c r="R140" t="s">
        <v>9002</v>
      </c>
      <c r="S140" t="s">
        <v>9003</v>
      </c>
      <c r="T140" t="s">
        <v>9001</v>
      </c>
    </row>
    <row r="141" spans="1:20" x14ac:dyDescent="0.25">
      <c r="A141" t="s">
        <v>147</v>
      </c>
      <c r="B141" t="s">
        <v>148</v>
      </c>
      <c r="C141">
        <v>50</v>
      </c>
      <c r="D141">
        <v>6</v>
      </c>
      <c r="E141" t="s">
        <v>9004</v>
      </c>
      <c r="F141">
        <v>200</v>
      </c>
      <c r="G141">
        <v>0</v>
      </c>
      <c r="H141" t="s">
        <v>636</v>
      </c>
      <c r="I141" t="s">
        <v>9005</v>
      </c>
      <c r="J141" t="s">
        <v>657</v>
      </c>
      <c r="K141" t="s">
        <v>637</v>
      </c>
      <c r="L141" t="s">
        <v>638</v>
      </c>
      <c r="M141" t="s">
        <v>9006</v>
      </c>
      <c r="N141" t="s">
        <v>637</v>
      </c>
      <c r="O141" t="s">
        <v>643</v>
      </c>
      <c r="P141" t="s">
        <v>5</v>
      </c>
      <c r="Q141" t="s">
        <v>644</v>
      </c>
      <c r="R141" t="s">
        <v>638</v>
      </c>
      <c r="S141" t="s">
        <v>9007</v>
      </c>
      <c r="T141" t="s">
        <v>9006</v>
      </c>
    </row>
    <row r="142" spans="1:20" x14ac:dyDescent="0.25">
      <c r="A142" t="s">
        <v>22</v>
      </c>
      <c r="B142" t="s">
        <v>27</v>
      </c>
      <c r="C142">
        <v>66.333333333333329</v>
      </c>
      <c r="D142">
        <v>3</v>
      </c>
      <c r="E142" t="s">
        <v>9008</v>
      </c>
      <c r="F142">
        <v>334.5</v>
      </c>
      <c r="G142">
        <v>41</v>
      </c>
      <c r="H142" t="s">
        <v>674</v>
      </c>
      <c r="I142" t="s">
        <v>9009</v>
      </c>
      <c r="J142" t="s">
        <v>9010</v>
      </c>
      <c r="K142" t="s">
        <v>1700</v>
      </c>
      <c r="L142" t="s">
        <v>9011</v>
      </c>
      <c r="M142" t="s">
        <v>9012</v>
      </c>
      <c r="N142" t="s">
        <v>637</v>
      </c>
      <c r="O142" t="s">
        <v>664</v>
      </c>
      <c r="P142" t="s">
        <v>23</v>
      </c>
      <c r="Q142" t="s">
        <v>665</v>
      </c>
      <c r="R142" t="s">
        <v>638</v>
      </c>
      <c r="S142" t="s">
        <v>9013</v>
      </c>
      <c r="T142" t="s">
        <v>9012</v>
      </c>
    </row>
    <row r="143" spans="1:20" x14ac:dyDescent="0.25">
      <c r="A143" t="s">
        <v>600</v>
      </c>
      <c r="B143" t="s">
        <v>601</v>
      </c>
      <c r="C143">
        <v>119</v>
      </c>
      <c r="D143">
        <v>1</v>
      </c>
      <c r="E143" t="s">
        <v>9008</v>
      </c>
      <c r="F143">
        <v>607</v>
      </c>
      <c r="G143">
        <v>48</v>
      </c>
      <c r="H143" t="s">
        <v>645</v>
      </c>
      <c r="I143" t="s">
        <v>7291</v>
      </c>
      <c r="J143" t="s">
        <v>9014</v>
      </c>
      <c r="K143" t="s">
        <v>9015</v>
      </c>
      <c r="L143" t="s">
        <v>2418</v>
      </c>
      <c r="M143" t="s">
        <v>9016</v>
      </c>
      <c r="N143" t="s">
        <v>637</v>
      </c>
      <c r="O143" t="s">
        <v>646</v>
      </c>
      <c r="P143" t="s">
        <v>26</v>
      </c>
      <c r="Q143" t="s">
        <v>647</v>
      </c>
      <c r="R143" t="s">
        <v>638</v>
      </c>
      <c r="S143" t="s">
        <v>9017</v>
      </c>
      <c r="T143" t="s">
        <v>9012</v>
      </c>
    </row>
    <row r="144" spans="1:20" x14ac:dyDescent="0.25">
      <c r="A144" t="s">
        <v>241</v>
      </c>
      <c r="B144" t="s">
        <v>247</v>
      </c>
      <c r="C144">
        <v>119</v>
      </c>
      <c r="D144">
        <v>1</v>
      </c>
      <c r="E144" t="s">
        <v>9008</v>
      </c>
      <c r="F144">
        <v>607</v>
      </c>
      <c r="G144">
        <v>48</v>
      </c>
      <c r="H144" t="s">
        <v>645</v>
      </c>
      <c r="I144" t="s">
        <v>7291</v>
      </c>
      <c r="J144" t="s">
        <v>9014</v>
      </c>
      <c r="K144" t="s">
        <v>9015</v>
      </c>
      <c r="L144" t="s">
        <v>2418</v>
      </c>
      <c r="M144" t="s">
        <v>9016</v>
      </c>
      <c r="N144" t="s">
        <v>637</v>
      </c>
      <c r="O144" t="s">
        <v>646</v>
      </c>
      <c r="P144" t="s">
        <v>26</v>
      </c>
      <c r="Q144" t="s">
        <v>647</v>
      </c>
      <c r="R144" t="s">
        <v>638</v>
      </c>
      <c r="S144" t="s">
        <v>9017</v>
      </c>
      <c r="T144" t="s">
        <v>9012</v>
      </c>
    </row>
    <row r="145" spans="1:20" x14ac:dyDescent="0.25">
      <c r="A145" t="s">
        <v>240</v>
      </c>
      <c r="B145" t="s">
        <v>246</v>
      </c>
      <c r="C145">
        <v>119</v>
      </c>
      <c r="D145">
        <v>1</v>
      </c>
      <c r="E145" t="s">
        <v>9008</v>
      </c>
      <c r="F145">
        <v>607</v>
      </c>
      <c r="G145">
        <v>48</v>
      </c>
      <c r="H145" t="s">
        <v>645</v>
      </c>
      <c r="I145" t="s">
        <v>7291</v>
      </c>
      <c r="J145" t="s">
        <v>9014</v>
      </c>
      <c r="K145" t="s">
        <v>9015</v>
      </c>
      <c r="L145" t="s">
        <v>2418</v>
      </c>
      <c r="M145" t="s">
        <v>9016</v>
      </c>
      <c r="N145" t="s">
        <v>637</v>
      </c>
      <c r="O145" t="s">
        <v>646</v>
      </c>
      <c r="P145" t="s">
        <v>26</v>
      </c>
      <c r="Q145" t="s">
        <v>647</v>
      </c>
      <c r="R145" t="s">
        <v>638</v>
      </c>
      <c r="S145" t="s">
        <v>9017</v>
      </c>
      <c r="T145" t="s">
        <v>9012</v>
      </c>
    </row>
    <row r="146" spans="1:20" x14ac:dyDescent="0.25">
      <c r="A146" t="s">
        <v>239</v>
      </c>
      <c r="B146" t="s">
        <v>245</v>
      </c>
      <c r="C146">
        <v>120</v>
      </c>
      <c r="D146">
        <v>1</v>
      </c>
      <c r="E146" t="s">
        <v>9008</v>
      </c>
      <c r="F146">
        <v>607</v>
      </c>
      <c r="G146">
        <v>48</v>
      </c>
      <c r="H146" t="s">
        <v>645</v>
      </c>
      <c r="I146" t="s">
        <v>7291</v>
      </c>
      <c r="J146" t="s">
        <v>9014</v>
      </c>
      <c r="K146" t="s">
        <v>9015</v>
      </c>
      <c r="L146" t="s">
        <v>2418</v>
      </c>
      <c r="M146" t="s">
        <v>9016</v>
      </c>
      <c r="N146" t="s">
        <v>637</v>
      </c>
      <c r="O146" t="s">
        <v>646</v>
      </c>
      <c r="P146" t="s">
        <v>26</v>
      </c>
      <c r="Q146" t="s">
        <v>647</v>
      </c>
      <c r="R146" t="s">
        <v>638</v>
      </c>
      <c r="S146" t="s">
        <v>9017</v>
      </c>
      <c r="T146" t="s">
        <v>9012</v>
      </c>
    </row>
    <row r="147" spans="1:20" x14ac:dyDescent="0.25">
      <c r="A147" t="s">
        <v>22</v>
      </c>
      <c r="B147" t="s">
        <v>27</v>
      </c>
      <c r="C147">
        <v>66.333333333333329</v>
      </c>
      <c r="D147">
        <v>3</v>
      </c>
      <c r="E147" t="s">
        <v>9008</v>
      </c>
      <c r="F147">
        <v>334.5</v>
      </c>
      <c r="G147">
        <v>41</v>
      </c>
      <c r="H147" t="s">
        <v>674</v>
      </c>
      <c r="I147" t="s">
        <v>9009</v>
      </c>
      <c r="J147" t="s">
        <v>9010</v>
      </c>
      <c r="K147" t="s">
        <v>1700</v>
      </c>
      <c r="L147" t="s">
        <v>9011</v>
      </c>
      <c r="M147" t="s">
        <v>9012</v>
      </c>
      <c r="N147" t="s">
        <v>637</v>
      </c>
      <c r="O147" t="s">
        <v>664</v>
      </c>
      <c r="P147" t="s">
        <v>23</v>
      </c>
      <c r="Q147" t="s">
        <v>665</v>
      </c>
      <c r="R147" t="s">
        <v>638</v>
      </c>
      <c r="S147" t="s">
        <v>9013</v>
      </c>
      <c r="T147" t="s">
        <v>9012</v>
      </c>
    </row>
    <row r="148" spans="1:20" x14ac:dyDescent="0.25">
      <c r="A148" t="s">
        <v>147</v>
      </c>
      <c r="B148" t="s">
        <v>148</v>
      </c>
      <c r="C148">
        <v>33.333333333333336</v>
      </c>
      <c r="D148">
        <v>3</v>
      </c>
      <c r="E148" t="s">
        <v>9018</v>
      </c>
      <c r="F148">
        <v>100</v>
      </c>
      <c r="G148">
        <v>0</v>
      </c>
      <c r="H148" t="s">
        <v>636</v>
      </c>
      <c r="I148" t="s">
        <v>3073</v>
      </c>
      <c r="J148" t="s">
        <v>648</v>
      </c>
      <c r="K148" t="s">
        <v>637</v>
      </c>
      <c r="L148" t="s">
        <v>638</v>
      </c>
      <c r="M148" t="s">
        <v>9019</v>
      </c>
      <c r="N148" t="s">
        <v>637</v>
      </c>
      <c r="O148" t="s">
        <v>639</v>
      </c>
      <c r="P148" t="s">
        <v>5</v>
      </c>
      <c r="Q148" t="s">
        <v>640</v>
      </c>
      <c r="R148" t="s">
        <v>638</v>
      </c>
      <c r="S148" t="s">
        <v>9020</v>
      </c>
      <c r="T148" t="s">
        <v>9019</v>
      </c>
    </row>
    <row r="149" spans="1:20" x14ac:dyDescent="0.25">
      <c r="A149" t="s">
        <v>239</v>
      </c>
      <c r="B149" t="s">
        <v>2799</v>
      </c>
      <c r="C149">
        <v>109</v>
      </c>
      <c r="D149">
        <v>1</v>
      </c>
      <c r="E149" t="s">
        <v>9021</v>
      </c>
      <c r="F149">
        <v>159</v>
      </c>
      <c r="G149">
        <v>50</v>
      </c>
      <c r="H149" t="s">
        <v>645</v>
      </c>
      <c r="I149" t="s">
        <v>9022</v>
      </c>
      <c r="J149" t="s">
        <v>9023</v>
      </c>
      <c r="K149" t="s">
        <v>9024</v>
      </c>
      <c r="L149" t="s">
        <v>9025</v>
      </c>
      <c r="M149" t="s">
        <v>9026</v>
      </c>
      <c r="N149" t="s">
        <v>637</v>
      </c>
      <c r="O149" t="s">
        <v>664</v>
      </c>
      <c r="P149" t="s">
        <v>23</v>
      </c>
      <c r="Q149" t="s">
        <v>665</v>
      </c>
      <c r="R149" t="s">
        <v>638</v>
      </c>
      <c r="S149" t="s">
        <v>9027</v>
      </c>
      <c r="T149" t="s">
        <v>9026</v>
      </c>
    </row>
    <row r="150" spans="1:20" x14ac:dyDescent="0.25">
      <c r="A150" t="s">
        <v>241</v>
      </c>
      <c r="B150" t="s">
        <v>247</v>
      </c>
      <c r="C150">
        <v>159</v>
      </c>
      <c r="D150">
        <v>2</v>
      </c>
      <c r="E150" t="s">
        <v>9028</v>
      </c>
      <c r="F150">
        <v>198</v>
      </c>
      <c r="G150">
        <v>0</v>
      </c>
      <c r="H150" t="s">
        <v>636</v>
      </c>
      <c r="I150" t="s">
        <v>9029</v>
      </c>
      <c r="J150" t="s">
        <v>648</v>
      </c>
      <c r="K150" t="s">
        <v>637</v>
      </c>
      <c r="L150" t="s">
        <v>638</v>
      </c>
      <c r="M150" t="s">
        <v>9030</v>
      </c>
      <c r="N150" t="s">
        <v>637</v>
      </c>
      <c r="O150" t="s">
        <v>639</v>
      </c>
      <c r="P150" t="s">
        <v>5</v>
      </c>
      <c r="Q150" t="s">
        <v>640</v>
      </c>
      <c r="R150" t="s">
        <v>638</v>
      </c>
      <c r="S150" t="s">
        <v>9031</v>
      </c>
      <c r="T150" t="s">
        <v>9030</v>
      </c>
    </row>
    <row r="151" spans="1:20" x14ac:dyDescent="0.25">
      <c r="A151" t="s">
        <v>18</v>
      </c>
      <c r="B151" t="s">
        <v>19</v>
      </c>
      <c r="C151">
        <v>58</v>
      </c>
      <c r="D151">
        <v>1</v>
      </c>
      <c r="E151" t="s">
        <v>9032</v>
      </c>
      <c r="F151">
        <v>58</v>
      </c>
      <c r="G151">
        <v>0</v>
      </c>
      <c r="H151" t="s">
        <v>645</v>
      </c>
      <c r="I151" t="s">
        <v>9033</v>
      </c>
      <c r="J151" t="s">
        <v>9034</v>
      </c>
      <c r="K151" t="s">
        <v>790</v>
      </c>
      <c r="L151" t="s">
        <v>9035</v>
      </c>
      <c r="M151" t="s">
        <v>9030</v>
      </c>
      <c r="N151" t="s">
        <v>637</v>
      </c>
      <c r="O151" t="s">
        <v>646</v>
      </c>
      <c r="P151" t="s">
        <v>26</v>
      </c>
      <c r="Q151" t="s">
        <v>647</v>
      </c>
      <c r="R151" t="s">
        <v>638</v>
      </c>
      <c r="S151" t="s">
        <v>9036</v>
      </c>
      <c r="T151" t="s">
        <v>9037</v>
      </c>
    </row>
    <row r="152" spans="1:20" x14ac:dyDescent="0.25">
      <c r="A152" t="s">
        <v>600</v>
      </c>
      <c r="B152" t="s">
        <v>601</v>
      </c>
      <c r="C152">
        <v>139</v>
      </c>
      <c r="D152">
        <v>1</v>
      </c>
      <c r="E152" t="s">
        <v>9038</v>
      </c>
      <c r="F152">
        <v>215</v>
      </c>
      <c r="G152">
        <v>0</v>
      </c>
      <c r="H152" t="s">
        <v>697</v>
      </c>
      <c r="I152" t="s">
        <v>9039</v>
      </c>
      <c r="J152" t="s">
        <v>9040</v>
      </c>
      <c r="K152" t="s">
        <v>9041</v>
      </c>
      <c r="L152" t="s">
        <v>9042</v>
      </c>
      <c r="M152" t="s">
        <v>9043</v>
      </c>
      <c r="N152" t="s">
        <v>3443</v>
      </c>
      <c r="O152" t="s">
        <v>698</v>
      </c>
      <c r="P152" t="s">
        <v>692</v>
      </c>
      <c r="Q152" t="s">
        <v>693</v>
      </c>
      <c r="R152" t="s">
        <v>638</v>
      </c>
      <c r="S152" t="s">
        <v>9044</v>
      </c>
      <c r="T152" t="s">
        <v>9043</v>
      </c>
    </row>
    <row r="153" spans="1:20" x14ac:dyDescent="0.25">
      <c r="A153" t="s">
        <v>241</v>
      </c>
      <c r="B153" t="s">
        <v>247</v>
      </c>
      <c r="C153">
        <v>139</v>
      </c>
      <c r="D153">
        <v>1</v>
      </c>
      <c r="E153" t="s">
        <v>9038</v>
      </c>
      <c r="F153">
        <v>215</v>
      </c>
      <c r="G153">
        <v>0</v>
      </c>
      <c r="H153" t="s">
        <v>697</v>
      </c>
      <c r="I153" t="s">
        <v>9039</v>
      </c>
      <c r="J153" t="s">
        <v>9040</v>
      </c>
      <c r="K153" t="s">
        <v>9041</v>
      </c>
      <c r="L153" t="s">
        <v>9042</v>
      </c>
      <c r="M153" t="s">
        <v>9043</v>
      </c>
      <c r="N153" t="s">
        <v>3443</v>
      </c>
      <c r="O153" t="s">
        <v>698</v>
      </c>
      <c r="P153" t="s">
        <v>692</v>
      </c>
      <c r="Q153" t="s">
        <v>693</v>
      </c>
      <c r="R153" t="s">
        <v>638</v>
      </c>
      <c r="S153" t="s">
        <v>9044</v>
      </c>
      <c r="T153" t="s">
        <v>9043</v>
      </c>
    </row>
    <row r="154" spans="1:20" x14ac:dyDescent="0.25">
      <c r="A154" t="s">
        <v>241</v>
      </c>
      <c r="B154" t="s">
        <v>247</v>
      </c>
      <c r="C154">
        <v>139</v>
      </c>
      <c r="D154">
        <v>1</v>
      </c>
      <c r="E154" t="s">
        <v>9045</v>
      </c>
      <c r="F154">
        <v>215</v>
      </c>
      <c r="G154">
        <v>0</v>
      </c>
      <c r="H154" t="s">
        <v>697</v>
      </c>
      <c r="I154" t="s">
        <v>2367</v>
      </c>
      <c r="J154" t="s">
        <v>2368</v>
      </c>
      <c r="K154" t="s">
        <v>1700</v>
      </c>
      <c r="L154" t="s">
        <v>2369</v>
      </c>
      <c r="M154" t="s">
        <v>9046</v>
      </c>
      <c r="N154" t="s">
        <v>3443</v>
      </c>
      <c r="O154" t="s">
        <v>691</v>
      </c>
      <c r="P154" t="s">
        <v>692</v>
      </c>
      <c r="Q154" t="s">
        <v>693</v>
      </c>
      <c r="R154" t="s">
        <v>638</v>
      </c>
      <c r="S154" t="s">
        <v>9047</v>
      </c>
      <c r="T154" t="s">
        <v>9048</v>
      </c>
    </row>
    <row r="155" spans="1:20" x14ac:dyDescent="0.25">
      <c r="A155" t="s">
        <v>239</v>
      </c>
      <c r="B155" t="s">
        <v>245</v>
      </c>
      <c r="C155">
        <v>139</v>
      </c>
      <c r="D155">
        <v>1</v>
      </c>
      <c r="E155" t="s">
        <v>9045</v>
      </c>
      <c r="F155">
        <v>215</v>
      </c>
      <c r="G155">
        <v>0</v>
      </c>
      <c r="H155" t="s">
        <v>697</v>
      </c>
      <c r="I155" t="s">
        <v>2367</v>
      </c>
      <c r="J155" t="s">
        <v>2368</v>
      </c>
      <c r="K155" t="s">
        <v>1700</v>
      </c>
      <c r="L155" t="s">
        <v>2369</v>
      </c>
      <c r="M155" t="s">
        <v>9046</v>
      </c>
      <c r="N155" t="s">
        <v>3443</v>
      </c>
      <c r="O155" t="s">
        <v>691</v>
      </c>
      <c r="P155" t="s">
        <v>692</v>
      </c>
      <c r="Q155" t="s">
        <v>693</v>
      </c>
      <c r="R155" t="s">
        <v>638</v>
      </c>
      <c r="S155" t="s">
        <v>9047</v>
      </c>
      <c r="T155" t="s">
        <v>9048</v>
      </c>
    </row>
    <row r="156" spans="1:20" x14ac:dyDescent="0.25">
      <c r="A156" t="s">
        <v>240</v>
      </c>
      <c r="B156" t="s">
        <v>246</v>
      </c>
      <c r="C156">
        <v>139</v>
      </c>
      <c r="D156">
        <v>2</v>
      </c>
      <c r="E156" t="s">
        <v>9049</v>
      </c>
      <c r="F156">
        <v>215</v>
      </c>
      <c r="G156">
        <v>0</v>
      </c>
      <c r="H156" t="s">
        <v>697</v>
      </c>
      <c r="I156" t="s">
        <v>9050</v>
      </c>
      <c r="J156" t="s">
        <v>9051</v>
      </c>
      <c r="K156" t="s">
        <v>9052</v>
      </c>
      <c r="L156" t="s">
        <v>9053</v>
      </c>
      <c r="M156" t="s">
        <v>9054</v>
      </c>
      <c r="N156" t="s">
        <v>3443</v>
      </c>
      <c r="O156" t="s">
        <v>698</v>
      </c>
      <c r="P156" t="s">
        <v>692</v>
      </c>
      <c r="Q156" t="s">
        <v>693</v>
      </c>
      <c r="R156" t="s">
        <v>638</v>
      </c>
      <c r="S156" t="s">
        <v>9055</v>
      </c>
      <c r="T156" t="s">
        <v>9054</v>
      </c>
    </row>
    <row r="157" spans="1:20" x14ac:dyDescent="0.25">
      <c r="A157" t="s">
        <v>240</v>
      </c>
      <c r="B157" t="s">
        <v>246</v>
      </c>
      <c r="C157">
        <v>139</v>
      </c>
      <c r="D157">
        <v>1</v>
      </c>
      <c r="E157" t="s">
        <v>9056</v>
      </c>
      <c r="F157">
        <v>215</v>
      </c>
      <c r="G157">
        <v>0</v>
      </c>
      <c r="H157" t="s">
        <v>697</v>
      </c>
      <c r="I157" t="s">
        <v>9057</v>
      </c>
      <c r="J157" t="s">
        <v>9058</v>
      </c>
      <c r="K157" t="s">
        <v>9059</v>
      </c>
      <c r="L157" t="s">
        <v>9060</v>
      </c>
      <c r="M157" t="s">
        <v>9061</v>
      </c>
      <c r="N157" t="s">
        <v>3443</v>
      </c>
      <c r="O157" t="s">
        <v>691</v>
      </c>
      <c r="P157" t="s">
        <v>692</v>
      </c>
      <c r="Q157" t="s">
        <v>693</v>
      </c>
      <c r="R157" t="s">
        <v>638</v>
      </c>
      <c r="S157" t="s">
        <v>9062</v>
      </c>
      <c r="T157" t="s">
        <v>9063</v>
      </c>
    </row>
    <row r="158" spans="1:20" x14ac:dyDescent="0.25">
      <c r="A158" t="s">
        <v>239</v>
      </c>
      <c r="B158" t="s">
        <v>245</v>
      </c>
      <c r="C158">
        <v>139</v>
      </c>
      <c r="D158">
        <v>1</v>
      </c>
      <c r="E158" t="s">
        <v>9056</v>
      </c>
      <c r="F158">
        <v>215</v>
      </c>
      <c r="G158">
        <v>0</v>
      </c>
      <c r="H158" t="s">
        <v>697</v>
      </c>
      <c r="I158" t="s">
        <v>9057</v>
      </c>
      <c r="J158" t="s">
        <v>9058</v>
      </c>
      <c r="K158" t="s">
        <v>9059</v>
      </c>
      <c r="L158" t="s">
        <v>9060</v>
      </c>
      <c r="M158" t="s">
        <v>9061</v>
      </c>
      <c r="N158" t="s">
        <v>3443</v>
      </c>
      <c r="O158" t="s">
        <v>691</v>
      </c>
      <c r="P158" t="s">
        <v>692</v>
      </c>
      <c r="Q158" t="s">
        <v>693</v>
      </c>
      <c r="R158" t="s">
        <v>638</v>
      </c>
      <c r="S158" t="s">
        <v>9062</v>
      </c>
      <c r="T158" t="s">
        <v>9063</v>
      </c>
    </row>
    <row r="159" spans="1:20" x14ac:dyDescent="0.25">
      <c r="A159" t="s">
        <v>147</v>
      </c>
      <c r="B159" t="s">
        <v>148</v>
      </c>
      <c r="C159">
        <v>50</v>
      </c>
      <c r="D159">
        <v>6</v>
      </c>
      <c r="E159" t="s">
        <v>9056</v>
      </c>
      <c r="F159">
        <v>200</v>
      </c>
      <c r="G159">
        <v>0</v>
      </c>
      <c r="H159" t="s">
        <v>636</v>
      </c>
      <c r="I159" t="s">
        <v>9064</v>
      </c>
      <c r="J159" t="s">
        <v>9065</v>
      </c>
      <c r="K159" t="s">
        <v>637</v>
      </c>
      <c r="L159" t="s">
        <v>638</v>
      </c>
      <c r="M159" t="s">
        <v>9063</v>
      </c>
      <c r="N159" t="s">
        <v>637</v>
      </c>
      <c r="O159" t="s">
        <v>639</v>
      </c>
      <c r="P159" t="s">
        <v>5</v>
      </c>
      <c r="Q159" t="s">
        <v>640</v>
      </c>
      <c r="R159" t="s">
        <v>638</v>
      </c>
      <c r="S159" t="s">
        <v>9066</v>
      </c>
      <c r="T159" t="s">
        <v>9063</v>
      </c>
    </row>
    <row r="160" spans="1:20" x14ac:dyDescent="0.25">
      <c r="A160" t="s">
        <v>600</v>
      </c>
      <c r="B160" t="s">
        <v>601</v>
      </c>
      <c r="C160">
        <v>139</v>
      </c>
      <c r="D160">
        <v>1</v>
      </c>
      <c r="E160" t="s">
        <v>9067</v>
      </c>
      <c r="F160">
        <v>215</v>
      </c>
      <c r="G160">
        <v>0</v>
      </c>
      <c r="H160" t="s">
        <v>697</v>
      </c>
      <c r="I160" t="s">
        <v>9068</v>
      </c>
      <c r="J160" t="s">
        <v>9069</v>
      </c>
      <c r="K160" t="s">
        <v>9070</v>
      </c>
      <c r="L160" t="s">
        <v>9071</v>
      </c>
      <c r="M160" t="s">
        <v>9063</v>
      </c>
      <c r="N160" t="s">
        <v>3443</v>
      </c>
      <c r="O160" t="s">
        <v>698</v>
      </c>
      <c r="P160" t="s">
        <v>692</v>
      </c>
      <c r="Q160" t="s">
        <v>693</v>
      </c>
      <c r="R160" t="s">
        <v>638</v>
      </c>
      <c r="S160" t="s">
        <v>9072</v>
      </c>
      <c r="T160" t="s">
        <v>9073</v>
      </c>
    </row>
    <row r="161" spans="1:20" x14ac:dyDescent="0.25">
      <c r="A161" t="s">
        <v>241</v>
      </c>
      <c r="B161" t="s">
        <v>247</v>
      </c>
      <c r="C161">
        <v>139</v>
      </c>
      <c r="D161">
        <v>1</v>
      </c>
      <c r="E161" t="s">
        <v>9067</v>
      </c>
      <c r="F161">
        <v>215</v>
      </c>
      <c r="G161">
        <v>0</v>
      </c>
      <c r="H161" t="s">
        <v>697</v>
      </c>
      <c r="I161" t="s">
        <v>9068</v>
      </c>
      <c r="J161" t="s">
        <v>9069</v>
      </c>
      <c r="K161" t="s">
        <v>9070</v>
      </c>
      <c r="L161" t="s">
        <v>9071</v>
      </c>
      <c r="M161" t="s">
        <v>9063</v>
      </c>
      <c r="N161" t="s">
        <v>3443</v>
      </c>
      <c r="O161" t="s">
        <v>698</v>
      </c>
      <c r="P161" t="s">
        <v>692</v>
      </c>
      <c r="Q161" t="s">
        <v>693</v>
      </c>
      <c r="R161" t="s">
        <v>638</v>
      </c>
      <c r="S161" t="s">
        <v>9072</v>
      </c>
      <c r="T161" t="s">
        <v>9073</v>
      </c>
    </row>
    <row r="162" spans="1:20" x14ac:dyDescent="0.25">
      <c r="A162" t="s">
        <v>101</v>
      </c>
      <c r="B162" t="s">
        <v>2139</v>
      </c>
      <c r="C162">
        <v>120</v>
      </c>
      <c r="D162">
        <v>1</v>
      </c>
      <c r="E162" t="s">
        <v>9074</v>
      </c>
      <c r="F162">
        <v>98</v>
      </c>
      <c r="G162">
        <v>0</v>
      </c>
      <c r="H162" t="s">
        <v>636</v>
      </c>
      <c r="I162" t="s">
        <v>5995</v>
      </c>
      <c r="J162" t="s">
        <v>676</v>
      </c>
      <c r="K162" t="s">
        <v>637</v>
      </c>
      <c r="L162" t="s">
        <v>638</v>
      </c>
      <c r="M162" t="s">
        <v>9075</v>
      </c>
      <c r="N162" t="s">
        <v>637</v>
      </c>
      <c r="O162" t="s">
        <v>643</v>
      </c>
      <c r="P162" t="s">
        <v>5</v>
      </c>
      <c r="Q162" t="s">
        <v>644</v>
      </c>
      <c r="R162" t="s">
        <v>638</v>
      </c>
      <c r="S162" t="s">
        <v>9076</v>
      </c>
      <c r="T162" t="s">
        <v>9075</v>
      </c>
    </row>
    <row r="163" spans="1:20" x14ac:dyDescent="0.25">
      <c r="A163" t="s">
        <v>18</v>
      </c>
      <c r="B163" t="s">
        <v>19</v>
      </c>
      <c r="C163">
        <v>66.666666666666671</v>
      </c>
      <c r="D163">
        <v>3</v>
      </c>
      <c r="E163" t="s">
        <v>9077</v>
      </c>
      <c r="F163">
        <v>129</v>
      </c>
      <c r="G163">
        <v>0</v>
      </c>
      <c r="H163" t="s">
        <v>636</v>
      </c>
      <c r="I163" t="s">
        <v>9078</v>
      </c>
      <c r="J163" t="s">
        <v>650</v>
      </c>
      <c r="K163" t="s">
        <v>637</v>
      </c>
      <c r="L163" t="s">
        <v>638</v>
      </c>
      <c r="M163" t="s">
        <v>9079</v>
      </c>
      <c r="N163" t="s">
        <v>637</v>
      </c>
      <c r="O163" t="s">
        <v>639</v>
      </c>
      <c r="P163" t="s">
        <v>5</v>
      </c>
      <c r="Q163" t="s">
        <v>640</v>
      </c>
      <c r="R163" t="s">
        <v>638</v>
      </c>
      <c r="S163" t="s">
        <v>9080</v>
      </c>
      <c r="T163" t="s">
        <v>9079</v>
      </c>
    </row>
    <row r="164" spans="1:20" x14ac:dyDescent="0.25">
      <c r="A164" t="s">
        <v>147</v>
      </c>
      <c r="B164" t="s">
        <v>148</v>
      </c>
      <c r="C164">
        <v>50</v>
      </c>
      <c r="D164">
        <v>6</v>
      </c>
      <c r="E164" t="s">
        <v>9081</v>
      </c>
      <c r="F164">
        <v>200</v>
      </c>
      <c r="G164">
        <v>0</v>
      </c>
      <c r="H164" t="s">
        <v>636</v>
      </c>
      <c r="I164" t="s">
        <v>9082</v>
      </c>
      <c r="J164" t="s">
        <v>676</v>
      </c>
      <c r="K164" t="s">
        <v>637</v>
      </c>
      <c r="L164" t="s">
        <v>638</v>
      </c>
      <c r="M164" t="s">
        <v>9083</v>
      </c>
      <c r="N164" t="s">
        <v>637</v>
      </c>
      <c r="O164" t="s">
        <v>639</v>
      </c>
      <c r="P164" t="s">
        <v>5</v>
      </c>
      <c r="Q164" t="s">
        <v>640</v>
      </c>
      <c r="R164" t="s">
        <v>638</v>
      </c>
      <c r="S164" t="s">
        <v>9084</v>
      </c>
      <c r="T164" t="s">
        <v>9083</v>
      </c>
    </row>
    <row r="165" spans="1:20" x14ac:dyDescent="0.25">
      <c r="A165" t="s">
        <v>99</v>
      </c>
      <c r="B165" t="s">
        <v>100</v>
      </c>
      <c r="C165">
        <v>10</v>
      </c>
      <c r="D165">
        <v>50</v>
      </c>
      <c r="E165" t="s">
        <v>9085</v>
      </c>
      <c r="F165">
        <v>500</v>
      </c>
      <c r="G165">
        <v>0</v>
      </c>
      <c r="H165" t="s">
        <v>645</v>
      </c>
      <c r="I165" t="s">
        <v>789</v>
      </c>
      <c r="J165" t="s">
        <v>9086</v>
      </c>
      <c r="K165" t="s">
        <v>1774</v>
      </c>
      <c r="L165" t="s">
        <v>2191</v>
      </c>
      <c r="M165" t="s">
        <v>9087</v>
      </c>
      <c r="N165" t="s">
        <v>637</v>
      </c>
      <c r="O165" t="s">
        <v>646</v>
      </c>
      <c r="P165" t="s">
        <v>26</v>
      </c>
      <c r="Q165" t="s">
        <v>647</v>
      </c>
      <c r="R165" t="s">
        <v>638</v>
      </c>
      <c r="S165" t="s">
        <v>9088</v>
      </c>
      <c r="T165" t="s">
        <v>9089</v>
      </c>
    </row>
    <row r="166" spans="1:20" x14ac:dyDescent="0.25">
      <c r="A166" t="s">
        <v>18</v>
      </c>
      <c r="B166" t="s">
        <v>19</v>
      </c>
      <c r="C166">
        <v>66.666666666666671</v>
      </c>
      <c r="D166">
        <v>3</v>
      </c>
      <c r="E166" t="s">
        <v>9090</v>
      </c>
      <c r="F166">
        <v>199</v>
      </c>
      <c r="G166">
        <v>0</v>
      </c>
      <c r="H166" t="s">
        <v>636</v>
      </c>
      <c r="I166" t="s">
        <v>9091</v>
      </c>
      <c r="J166" t="s">
        <v>3116</v>
      </c>
      <c r="K166" t="s">
        <v>637</v>
      </c>
      <c r="L166" t="s">
        <v>638</v>
      </c>
      <c r="M166" t="s">
        <v>9092</v>
      </c>
      <c r="N166" t="s">
        <v>637</v>
      </c>
      <c r="O166" t="s">
        <v>643</v>
      </c>
      <c r="P166" t="s">
        <v>5</v>
      </c>
      <c r="Q166" t="s">
        <v>644</v>
      </c>
      <c r="R166" t="s">
        <v>638</v>
      </c>
      <c r="S166" t="s">
        <v>9093</v>
      </c>
      <c r="T166" t="s">
        <v>9092</v>
      </c>
    </row>
    <row r="167" spans="1:20" x14ac:dyDescent="0.25">
      <c r="A167" t="s">
        <v>241</v>
      </c>
      <c r="B167" t="s">
        <v>247</v>
      </c>
      <c r="C167">
        <v>159</v>
      </c>
      <c r="D167">
        <v>1</v>
      </c>
      <c r="E167" t="s">
        <v>9090</v>
      </c>
      <c r="F167">
        <v>199</v>
      </c>
      <c r="G167">
        <v>0</v>
      </c>
      <c r="H167" t="s">
        <v>636</v>
      </c>
      <c r="I167" t="s">
        <v>9091</v>
      </c>
      <c r="J167" t="s">
        <v>3116</v>
      </c>
      <c r="K167" t="s">
        <v>637</v>
      </c>
      <c r="L167" t="s">
        <v>638</v>
      </c>
      <c r="M167" t="s">
        <v>9092</v>
      </c>
      <c r="N167" t="s">
        <v>637</v>
      </c>
      <c r="O167" t="s">
        <v>643</v>
      </c>
      <c r="P167" t="s">
        <v>5</v>
      </c>
      <c r="Q167" t="s">
        <v>644</v>
      </c>
      <c r="R167" t="s">
        <v>638</v>
      </c>
      <c r="S167" t="s">
        <v>9093</v>
      </c>
      <c r="T167" t="s">
        <v>9092</v>
      </c>
    </row>
    <row r="168" spans="1:20" x14ac:dyDescent="0.25">
      <c r="A168" t="s">
        <v>147</v>
      </c>
      <c r="B168" t="s">
        <v>148</v>
      </c>
      <c r="C168">
        <v>33.333333333333336</v>
      </c>
      <c r="D168">
        <v>3</v>
      </c>
      <c r="E168" t="s">
        <v>9094</v>
      </c>
      <c r="F168">
        <v>199</v>
      </c>
      <c r="G168">
        <v>0</v>
      </c>
      <c r="H168" t="s">
        <v>636</v>
      </c>
      <c r="I168" t="s">
        <v>9095</v>
      </c>
      <c r="J168" t="s">
        <v>2240</v>
      </c>
      <c r="K168" t="s">
        <v>637</v>
      </c>
      <c r="L168" t="s">
        <v>638</v>
      </c>
      <c r="M168" t="s">
        <v>9096</v>
      </c>
      <c r="N168" t="s">
        <v>637</v>
      </c>
      <c r="O168" t="s">
        <v>643</v>
      </c>
      <c r="P168" t="s">
        <v>5</v>
      </c>
      <c r="Q168" t="s">
        <v>644</v>
      </c>
      <c r="R168" t="s">
        <v>638</v>
      </c>
      <c r="S168" t="s">
        <v>9097</v>
      </c>
      <c r="T168" t="s">
        <v>9098</v>
      </c>
    </row>
    <row r="169" spans="1:20" x14ac:dyDescent="0.25">
      <c r="A169" t="s">
        <v>239</v>
      </c>
      <c r="B169" t="s">
        <v>245</v>
      </c>
      <c r="C169">
        <v>159</v>
      </c>
      <c r="D169">
        <v>1</v>
      </c>
      <c r="E169" t="s">
        <v>9094</v>
      </c>
      <c r="F169">
        <v>199</v>
      </c>
      <c r="G169">
        <v>0</v>
      </c>
      <c r="H169" t="s">
        <v>636</v>
      </c>
      <c r="I169" t="s">
        <v>9095</v>
      </c>
      <c r="J169" t="s">
        <v>2240</v>
      </c>
      <c r="K169" t="s">
        <v>637</v>
      </c>
      <c r="L169" t="s">
        <v>638</v>
      </c>
      <c r="M169" t="s">
        <v>9096</v>
      </c>
      <c r="N169" t="s">
        <v>637</v>
      </c>
      <c r="O169" t="s">
        <v>643</v>
      </c>
      <c r="P169" t="s">
        <v>5</v>
      </c>
      <c r="Q169" t="s">
        <v>644</v>
      </c>
      <c r="R169" t="s">
        <v>638</v>
      </c>
      <c r="S169" t="s">
        <v>9097</v>
      </c>
      <c r="T169" t="s">
        <v>9098</v>
      </c>
    </row>
    <row r="170" spans="1:20" x14ac:dyDescent="0.25">
      <c r="A170" t="s">
        <v>101</v>
      </c>
      <c r="B170" t="s">
        <v>8192</v>
      </c>
      <c r="C170">
        <v>130</v>
      </c>
      <c r="D170">
        <v>1</v>
      </c>
      <c r="E170" t="s">
        <v>9099</v>
      </c>
      <c r="F170">
        <v>137.5</v>
      </c>
      <c r="G170">
        <v>7.5</v>
      </c>
      <c r="H170" t="s">
        <v>645</v>
      </c>
      <c r="I170" t="s">
        <v>9100</v>
      </c>
      <c r="J170" t="s">
        <v>9101</v>
      </c>
      <c r="K170" t="s">
        <v>9102</v>
      </c>
      <c r="L170" t="s">
        <v>9103</v>
      </c>
      <c r="M170" t="s">
        <v>9104</v>
      </c>
      <c r="N170" t="s">
        <v>637</v>
      </c>
      <c r="O170" t="s">
        <v>664</v>
      </c>
      <c r="P170" t="s">
        <v>23</v>
      </c>
      <c r="Q170" t="s">
        <v>665</v>
      </c>
      <c r="R170" t="s">
        <v>638</v>
      </c>
      <c r="S170" t="s">
        <v>9105</v>
      </c>
      <c r="T170" t="s">
        <v>9104</v>
      </c>
    </row>
    <row r="171" spans="1:20" x14ac:dyDescent="0.25">
      <c r="A171" t="s">
        <v>147</v>
      </c>
      <c r="B171" t="s">
        <v>148</v>
      </c>
      <c r="C171">
        <v>33.333333333333336</v>
      </c>
      <c r="D171">
        <v>3</v>
      </c>
      <c r="E171" t="s">
        <v>9106</v>
      </c>
      <c r="F171">
        <v>129</v>
      </c>
      <c r="G171">
        <v>29</v>
      </c>
      <c r="H171" t="s">
        <v>636</v>
      </c>
      <c r="I171" t="s">
        <v>9107</v>
      </c>
      <c r="J171" t="s">
        <v>658</v>
      </c>
      <c r="K171" t="s">
        <v>637</v>
      </c>
      <c r="L171" t="s">
        <v>638</v>
      </c>
      <c r="M171" t="s">
        <v>9108</v>
      </c>
      <c r="N171" t="s">
        <v>637</v>
      </c>
      <c r="O171" t="s">
        <v>643</v>
      </c>
      <c r="P171" t="s">
        <v>5</v>
      </c>
      <c r="Q171" t="s">
        <v>644</v>
      </c>
      <c r="R171" t="s">
        <v>638</v>
      </c>
      <c r="S171" t="s">
        <v>9109</v>
      </c>
      <c r="T171" t="s">
        <v>9108</v>
      </c>
    </row>
    <row r="172" spans="1:20" x14ac:dyDescent="0.25">
      <c r="A172" t="s">
        <v>18</v>
      </c>
      <c r="B172" t="s">
        <v>19</v>
      </c>
      <c r="C172">
        <v>50</v>
      </c>
      <c r="D172">
        <v>10</v>
      </c>
      <c r="E172" t="s">
        <v>9110</v>
      </c>
      <c r="F172">
        <v>399</v>
      </c>
      <c r="G172">
        <v>0</v>
      </c>
      <c r="H172" t="s">
        <v>645</v>
      </c>
      <c r="I172" t="s">
        <v>9111</v>
      </c>
      <c r="J172" t="s">
        <v>9112</v>
      </c>
      <c r="K172" t="s">
        <v>3857</v>
      </c>
      <c r="L172" t="s">
        <v>9113</v>
      </c>
      <c r="M172" t="s">
        <v>9114</v>
      </c>
      <c r="N172" t="s">
        <v>3443</v>
      </c>
      <c r="O172" t="s">
        <v>698</v>
      </c>
      <c r="P172" t="s">
        <v>692</v>
      </c>
      <c r="Q172" t="s">
        <v>640</v>
      </c>
      <c r="R172" t="s">
        <v>638</v>
      </c>
      <c r="S172" t="s">
        <v>9115</v>
      </c>
      <c r="T172" t="s">
        <v>9114</v>
      </c>
    </row>
    <row r="173" spans="1:20" x14ac:dyDescent="0.25">
      <c r="A173" t="s">
        <v>147</v>
      </c>
      <c r="B173" t="s">
        <v>148</v>
      </c>
      <c r="C173">
        <v>33.333333333333336</v>
      </c>
      <c r="D173">
        <v>3</v>
      </c>
      <c r="E173" t="s">
        <v>9116</v>
      </c>
      <c r="F173">
        <v>100</v>
      </c>
      <c r="G173">
        <v>0</v>
      </c>
      <c r="H173" t="s">
        <v>636</v>
      </c>
      <c r="I173" t="s">
        <v>9117</v>
      </c>
      <c r="J173" t="s">
        <v>675</v>
      </c>
      <c r="K173" t="s">
        <v>637</v>
      </c>
      <c r="L173" t="s">
        <v>638</v>
      </c>
      <c r="M173" t="s">
        <v>9114</v>
      </c>
      <c r="N173" t="s">
        <v>637</v>
      </c>
      <c r="O173" t="s">
        <v>639</v>
      </c>
      <c r="P173" t="s">
        <v>5</v>
      </c>
      <c r="Q173" t="s">
        <v>640</v>
      </c>
      <c r="R173" t="s">
        <v>638</v>
      </c>
      <c r="S173" t="s">
        <v>9118</v>
      </c>
      <c r="T173" t="s">
        <v>9114</v>
      </c>
    </row>
    <row r="174" spans="1:20" x14ac:dyDescent="0.25">
      <c r="A174" t="s">
        <v>147</v>
      </c>
      <c r="B174" t="s">
        <v>148</v>
      </c>
      <c r="C174">
        <v>50</v>
      </c>
      <c r="D174">
        <v>6</v>
      </c>
      <c r="E174" t="s">
        <v>9119</v>
      </c>
      <c r="F174">
        <v>200</v>
      </c>
      <c r="G174">
        <v>0</v>
      </c>
      <c r="H174" t="s">
        <v>636</v>
      </c>
      <c r="I174" t="s">
        <v>9120</v>
      </c>
      <c r="J174" t="s">
        <v>677</v>
      </c>
      <c r="K174" t="s">
        <v>637</v>
      </c>
      <c r="L174" t="s">
        <v>638</v>
      </c>
      <c r="M174" t="s">
        <v>9121</v>
      </c>
      <c r="N174" t="s">
        <v>637</v>
      </c>
      <c r="O174" t="s">
        <v>639</v>
      </c>
      <c r="P174" t="s">
        <v>5</v>
      </c>
      <c r="Q174" t="s">
        <v>640</v>
      </c>
      <c r="R174" t="s">
        <v>638</v>
      </c>
      <c r="S174" t="s">
        <v>9122</v>
      </c>
      <c r="T174" t="s">
        <v>9121</v>
      </c>
    </row>
    <row r="175" spans="1:20" x14ac:dyDescent="0.25">
      <c r="A175" t="s">
        <v>147</v>
      </c>
      <c r="B175" t="s">
        <v>148</v>
      </c>
      <c r="C175">
        <v>50</v>
      </c>
      <c r="D175">
        <v>6</v>
      </c>
      <c r="E175" t="s">
        <v>9123</v>
      </c>
      <c r="F175">
        <v>200</v>
      </c>
      <c r="G175">
        <v>0</v>
      </c>
      <c r="H175" t="s">
        <v>636</v>
      </c>
      <c r="I175" t="s">
        <v>9124</v>
      </c>
      <c r="J175" t="s">
        <v>642</v>
      </c>
      <c r="K175" t="s">
        <v>637</v>
      </c>
      <c r="L175" t="s">
        <v>638</v>
      </c>
      <c r="M175" t="s">
        <v>9125</v>
      </c>
      <c r="N175" t="s">
        <v>637</v>
      </c>
      <c r="O175" t="s">
        <v>639</v>
      </c>
      <c r="P175" t="s">
        <v>5</v>
      </c>
      <c r="Q175" t="s">
        <v>640</v>
      </c>
      <c r="R175" t="s">
        <v>638</v>
      </c>
      <c r="S175" t="s">
        <v>9126</v>
      </c>
      <c r="T175" t="s">
        <v>9125</v>
      </c>
    </row>
    <row r="176" spans="1:20" x14ac:dyDescent="0.25">
      <c r="A176" t="s">
        <v>240</v>
      </c>
      <c r="B176" t="s">
        <v>246</v>
      </c>
      <c r="C176">
        <v>159</v>
      </c>
      <c r="D176">
        <v>1</v>
      </c>
      <c r="E176" t="s">
        <v>9127</v>
      </c>
      <c r="F176">
        <v>99</v>
      </c>
      <c r="G176">
        <v>0</v>
      </c>
      <c r="H176" t="s">
        <v>636</v>
      </c>
      <c r="I176" t="s">
        <v>9128</v>
      </c>
      <c r="J176" t="s">
        <v>2240</v>
      </c>
      <c r="K176" t="s">
        <v>637</v>
      </c>
      <c r="L176" t="s">
        <v>638</v>
      </c>
      <c r="M176" t="s">
        <v>9129</v>
      </c>
      <c r="N176" t="s">
        <v>637</v>
      </c>
      <c r="O176" t="s">
        <v>643</v>
      </c>
      <c r="P176" t="s">
        <v>5</v>
      </c>
      <c r="Q176" t="s">
        <v>644</v>
      </c>
      <c r="R176" t="s">
        <v>638</v>
      </c>
      <c r="S176" t="s">
        <v>9130</v>
      </c>
      <c r="T176" t="s">
        <v>9129</v>
      </c>
    </row>
    <row r="177" spans="1:20" x14ac:dyDescent="0.25">
      <c r="A177" t="s">
        <v>22</v>
      </c>
      <c r="B177" t="s">
        <v>27</v>
      </c>
      <c r="C177">
        <v>66.333333333333329</v>
      </c>
      <c r="D177">
        <v>3</v>
      </c>
      <c r="E177" t="s">
        <v>9131</v>
      </c>
      <c r="F177">
        <v>245.55</v>
      </c>
      <c r="G177">
        <v>29</v>
      </c>
      <c r="H177" t="s">
        <v>674</v>
      </c>
      <c r="I177" t="s">
        <v>745</v>
      </c>
      <c r="J177" t="s">
        <v>746</v>
      </c>
      <c r="K177" t="s">
        <v>747</v>
      </c>
      <c r="L177" t="s">
        <v>748</v>
      </c>
      <c r="M177" t="s">
        <v>9132</v>
      </c>
      <c r="N177" t="s">
        <v>637</v>
      </c>
      <c r="O177" t="s">
        <v>664</v>
      </c>
      <c r="P177" t="s">
        <v>23</v>
      </c>
      <c r="Q177" t="s">
        <v>665</v>
      </c>
      <c r="R177" t="s">
        <v>638</v>
      </c>
      <c r="S177" t="s">
        <v>9133</v>
      </c>
      <c r="T177" t="s">
        <v>9132</v>
      </c>
    </row>
    <row r="178" spans="1:20" x14ac:dyDescent="0.25">
      <c r="A178" t="s">
        <v>18</v>
      </c>
      <c r="B178" t="s">
        <v>19</v>
      </c>
      <c r="C178">
        <v>66.666666666666671</v>
      </c>
      <c r="D178">
        <v>3</v>
      </c>
      <c r="E178" t="s">
        <v>9134</v>
      </c>
      <c r="F178">
        <v>118</v>
      </c>
      <c r="G178">
        <v>18</v>
      </c>
      <c r="H178" t="s">
        <v>636</v>
      </c>
      <c r="I178" t="s">
        <v>6472</v>
      </c>
      <c r="J178" t="s">
        <v>675</v>
      </c>
      <c r="K178" t="s">
        <v>637</v>
      </c>
      <c r="L178" t="s">
        <v>638</v>
      </c>
      <c r="M178" t="s">
        <v>9135</v>
      </c>
      <c r="N178" t="s">
        <v>637</v>
      </c>
      <c r="O178" t="s">
        <v>639</v>
      </c>
      <c r="P178" t="s">
        <v>5</v>
      </c>
      <c r="Q178" t="s">
        <v>640</v>
      </c>
      <c r="R178" t="s">
        <v>638</v>
      </c>
      <c r="S178" t="s">
        <v>9136</v>
      </c>
      <c r="T178" t="s">
        <v>9135</v>
      </c>
    </row>
    <row r="179" spans="1:20" x14ac:dyDescent="0.25">
      <c r="A179" t="s">
        <v>22</v>
      </c>
      <c r="B179" t="s">
        <v>27</v>
      </c>
      <c r="C179">
        <v>66.333333333333329</v>
      </c>
      <c r="D179">
        <v>3</v>
      </c>
      <c r="E179" t="s">
        <v>9137</v>
      </c>
      <c r="F179">
        <v>250</v>
      </c>
      <c r="G179">
        <v>0</v>
      </c>
      <c r="H179" t="s">
        <v>645</v>
      </c>
      <c r="I179" t="s">
        <v>9138</v>
      </c>
      <c r="J179" t="s">
        <v>9139</v>
      </c>
      <c r="K179" t="s">
        <v>7352</v>
      </c>
      <c r="L179" t="s">
        <v>2234</v>
      </c>
      <c r="M179" t="s">
        <v>9140</v>
      </c>
      <c r="N179" t="s">
        <v>637</v>
      </c>
      <c r="O179" t="s">
        <v>646</v>
      </c>
      <c r="P179" t="s">
        <v>26</v>
      </c>
      <c r="Q179" t="s">
        <v>647</v>
      </c>
      <c r="R179" t="s">
        <v>638</v>
      </c>
      <c r="S179" t="s">
        <v>9141</v>
      </c>
      <c r="T179" t="s">
        <v>9140</v>
      </c>
    </row>
    <row r="180" spans="1:20" x14ac:dyDescent="0.25">
      <c r="A180" t="s">
        <v>240</v>
      </c>
      <c r="B180" t="s">
        <v>246</v>
      </c>
      <c r="C180">
        <v>159</v>
      </c>
      <c r="D180">
        <v>1</v>
      </c>
      <c r="E180" t="s">
        <v>9142</v>
      </c>
      <c r="F180">
        <v>99</v>
      </c>
      <c r="G180">
        <v>0</v>
      </c>
      <c r="H180" t="s">
        <v>636</v>
      </c>
      <c r="I180" t="s">
        <v>9143</v>
      </c>
      <c r="J180" t="s">
        <v>681</v>
      </c>
      <c r="K180" t="s">
        <v>637</v>
      </c>
      <c r="L180" t="s">
        <v>638</v>
      </c>
      <c r="M180" t="s">
        <v>9144</v>
      </c>
      <c r="N180" t="s">
        <v>637</v>
      </c>
      <c r="O180" t="s">
        <v>639</v>
      </c>
      <c r="P180" t="s">
        <v>5</v>
      </c>
      <c r="Q180" t="s">
        <v>640</v>
      </c>
      <c r="R180" t="s">
        <v>638</v>
      </c>
      <c r="S180" t="s">
        <v>9145</v>
      </c>
      <c r="T180" t="s">
        <v>9144</v>
      </c>
    </row>
    <row r="181" spans="1:20" x14ac:dyDescent="0.25">
      <c r="A181" t="s">
        <v>147</v>
      </c>
      <c r="B181" t="s">
        <v>148</v>
      </c>
      <c r="C181">
        <v>33.333333333333336</v>
      </c>
      <c r="D181">
        <v>3</v>
      </c>
      <c r="E181" t="s">
        <v>9146</v>
      </c>
      <c r="F181">
        <v>100</v>
      </c>
      <c r="G181">
        <v>0</v>
      </c>
      <c r="H181" t="s">
        <v>636</v>
      </c>
      <c r="I181" t="s">
        <v>9147</v>
      </c>
      <c r="J181" t="s">
        <v>648</v>
      </c>
      <c r="K181" t="s">
        <v>637</v>
      </c>
      <c r="L181" t="s">
        <v>638</v>
      </c>
      <c r="M181" t="s">
        <v>9148</v>
      </c>
      <c r="N181" t="s">
        <v>637</v>
      </c>
      <c r="O181" t="s">
        <v>643</v>
      </c>
      <c r="P181" t="s">
        <v>5</v>
      </c>
      <c r="Q181" t="s">
        <v>644</v>
      </c>
      <c r="R181" t="s">
        <v>9149</v>
      </c>
      <c r="S181" t="s">
        <v>9150</v>
      </c>
      <c r="T181" t="s">
        <v>9151</v>
      </c>
    </row>
    <row r="182" spans="1:20" x14ac:dyDescent="0.25">
      <c r="A182" t="s">
        <v>147</v>
      </c>
      <c r="B182" t="s">
        <v>148</v>
      </c>
      <c r="C182">
        <v>33.333333333333336</v>
      </c>
      <c r="D182">
        <v>3</v>
      </c>
      <c r="E182" t="s">
        <v>9152</v>
      </c>
      <c r="F182">
        <v>100</v>
      </c>
      <c r="G182">
        <v>0</v>
      </c>
      <c r="H182" t="s">
        <v>636</v>
      </c>
      <c r="I182" t="s">
        <v>9153</v>
      </c>
      <c r="J182" t="s">
        <v>686</v>
      </c>
      <c r="K182" t="s">
        <v>637</v>
      </c>
      <c r="L182" t="s">
        <v>638</v>
      </c>
      <c r="M182" t="s">
        <v>9154</v>
      </c>
      <c r="N182" t="s">
        <v>637</v>
      </c>
      <c r="O182" t="s">
        <v>639</v>
      </c>
      <c r="P182" t="s">
        <v>5</v>
      </c>
      <c r="Q182" t="s">
        <v>640</v>
      </c>
      <c r="R182" t="s">
        <v>638</v>
      </c>
      <c r="S182" t="s">
        <v>9155</v>
      </c>
      <c r="T182" t="s">
        <v>9154</v>
      </c>
    </row>
    <row r="183" spans="1:20" x14ac:dyDescent="0.25">
      <c r="A183" t="s">
        <v>600</v>
      </c>
      <c r="B183" t="s">
        <v>601</v>
      </c>
      <c r="C183">
        <v>159</v>
      </c>
      <c r="D183">
        <v>1</v>
      </c>
      <c r="E183" t="s">
        <v>9156</v>
      </c>
      <c r="F183">
        <v>102</v>
      </c>
      <c r="G183">
        <v>3</v>
      </c>
      <c r="H183" t="s">
        <v>636</v>
      </c>
      <c r="I183" t="s">
        <v>9157</v>
      </c>
      <c r="J183" t="s">
        <v>2899</v>
      </c>
      <c r="K183" t="s">
        <v>637</v>
      </c>
      <c r="L183" t="s">
        <v>638</v>
      </c>
      <c r="M183" t="s">
        <v>9154</v>
      </c>
      <c r="N183" t="s">
        <v>637</v>
      </c>
      <c r="O183" t="s">
        <v>643</v>
      </c>
      <c r="P183" t="s">
        <v>5</v>
      </c>
      <c r="Q183" t="s">
        <v>644</v>
      </c>
      <c r="R183" t="s">
        <v>638</v>
      </c>
      <c r="S183" t="s">
        <v>9158</v>
      </c>
      <c r="T183" t="s">
        <v>9154</v>
      </c>
    </row>
    <row r="184" spans="1:20" x14ac:dyDescent="0.25">
      <c r="A184" t="s">
        <v>147</v>
      </c>
      <c r="B184" t="s">
        <v>148</v>
      </c>
      <c r="C184">
        <v>33.333333333333336</v>
      </c>
      <c r="D184">
        <v>3</v>
      </c>
      <c r="E184" t="s">
        <v>9159</v>
      </c>
      <c r="F184">
        <v>100</v>
      </c>
      <c r="G184">
        <v>0</v>
      </c>
      <c r="H184" t="s">
        <v>636</v>
      </c>
      <c r="I184" t="s">
        <v>9160</v>
      </c>
      <c r="J184" t="s">
        <v>2131</v>
      </c>
      <c r="K184" t="s">
        <v>637</v>
      </c>
      <c r="L184" t="s">
        <v>638</v>
      </c>
      <c r="M184" t="s">
        <v>9161</v>
      </c>
      <c r="N184" t="s">
        <v>637</v>
      </c>
      <c r="O184" t="s">
        <v>639</v>
      </c>
      <c r="P184" t="s">
        <v>5</v>
      </c>
      <c r="Q184" t="s">
        <v>640</v>
      </c>
      <c r="R184" t="s">
        <v>638</v>
      </c>
      <c r="S184" t="s">
        <v>9162</v>
      </c>
      <c r="T184" t="s">
        <v>9161</v>
      </c>
    </row>
    <row r="185" spans="1:20" x14ac:dyDescent="0.25">
      <c r="A185" t="s">
        <v>147</v>
      </c>
      <c r="B185" t="s">
        <v>148</v>
      </c>
      <c r="C185">
        <v>33.333333333333336</v>
      </c>
      <c r="D185">
        <v>3</v>
      </c>
      <c r="E185" t="s">
        <v>9163</v>
      </c>
      <c r="F185">
        <v>100</v>
      </c>
      <c r="G185">
        <v>0</v>
      </c>
      <c r="H185" t="s">
        <v>636</v>
      </c>
      <c r="I185" t="s">
        <v>9164</v>
      </c>
      <c r="J185" t="s">
        <v>837</v>
      </c>
      <c r="K185" t="s">
        <v>637</v>
      </c>
      <c r="L185" t="s">
        <v>638</v>
      </c>
      <c r="M185" t="s">
        <v>9161</v>
      </c>
      <c r="N185" t="s">
        <v>637</v>
      </c>
      <c r="O185" t="s">
        <v>639</v>
      </c>
      <c r="P185" t="s">
        <v>5</v>
      </c>
      <c r="Q185" t="s">
        <v>640</v>
      </c>
      <c r="R185" t="s">
        <v>638</v>
      </c>
      <c r="S185" t="s">
        <v>9165</v>
      </c>
      <c r="T185" t="s">
        <v>9161</v>
      </c>
    </row>
    <row r="186" spans="1:20" x14ac:dyDescent="0.25">
      <c r="A186" t="s">
        <v>147</v>
      </c>
      <c r="B186" t="s">
        <v>148</v>
      </c>
      <c r="C186">
        <v>33.333333333333336</v>
      </c>
      <c r="D186">
        <v>3</v>
      </c>
      <c r="E186" t="s">
        <v>9166</v>
      </c>
      <c r="F186">
        <v>108</v>
      </c>
      <c r="G186">
        <v>8</v>
      </c>
      <c r="H186" t="s">
        <v>636</v>
      </c>
      <c r="I186" t="s">
        <v>9167</v>
      </c>
      <c r="J186" t="s">
        <v>666</v>
      </c>
      <c r="K186" t="s">
        <v>637</v>
      </c>
      <c r="L186" t="s">
        <v>638</v>
      </c>
      <c r="M186" t="s">
        <v>9161</v>
      </c>
      <c r="N186" t="s">
        <v>637</v>
      </c>
      <c r="O186" t="s">
        <v>639</v>
      </c>
      <c r="P186" t="s">
        <v>5</v>
      </c>
      <c r="Q186" t="s">
        <v>640</v>
      </c>
      <c r="R186" t="s">
        <v>638</v>
      </c>
      <c r="S186" t="s">
        <v>9168</v>
      </c>
      <c r="T186" t="s">
        <v>9161</v>
      </c>
    </row>
    <row r="187" spans="1:20" x14ac:dyDescent="0.25">
      <c r="A187" t="s">
        <v>147</v>
      </c>
      <c r="B187" t="s">
        <v>148</v>
      </c>
      <c r="C187">
        <v>33.333333333333336</v>
      </c>
      <c r="D187">
        <v>3</v>
      </c>
      <c r="E187" t="s">
        <v>9169</v>
      </c>
      <c r="F187">
        <v>100</v>
      </c>
      <c r="G187">
        <v>0</v>
      </c>
      <c r="H187" t="s">
        <v>636</v>
      </c>
      <c r="I187" t="s">
        <v>9170</v>
      </c>
      <c r="J187" t="s">
        <v>1872</v>
      </c>
      <c r="K187" t="s">
        <v>637</v>
      </c>
      <c r="L187" t="s">
        <v>638</v>
      </c>
      <c r="M187" t="s">
        <v>9171</v>
      </c>
      <c r="N187" t="s">
        <v>637</v>
      </c>
      <c r="O187" t="s">
        <v>639</v>
      </c>
      <c r="P187" t="s">
        <v>5</v>
      </c>
      <c r="Q187" t="s">
        <v>640</v>
      </c>
      <c r="R187" t="s">
        <v>638</v>
      </c>
      <c r="S187" t="s">
        <v>9172</v>
      </c>
      <c r="T187" t="s">
        <v>9171</v>
      </c>
    </row>
    <row r="188" spans="1:20" x14ac:dyDescent="0.25">
      <c r="A188" t="s">
        <v>147</v>
      </c>
      <c r="B188" t="s">
        <v>148</v>
      </c>
      <c r="C188">
        <v>33.333333333333336</v>
      </c>
      <c r="D188">
        <v>3</v>
      </c>
      <c r="E188" t="s">
        <v>9173</v>
      </c>
      <c r="F188">
        <v>102</v>
      </c>
      <c r="G188">
        <v>2</v>
      </c>
      <c r="H188" t="s">
        <v>636</v>
      </c>
      <c r="I188" t="s">
        <v>9174</v>
      </c>
      <c r="J188" t="s">
        <v>650</v>
      </c>
      <c r="K188" t="s">
        <v>637</v>
      </c>
      <c r="L188" t="s">
        <v>638</v>
      </c>
      <c r="M188" t="s">
        <v>9171</v>
      </c>
      <c r="N188" t="s">
        <v>637</v>
      </c>
      <c r="O188" t="s">
        <v>643</v>
      </c>
      <c r="P188" t="s">
        <v>5</v>
      </c>
      <c r="Q188" t="s">
        <v>644</v>
      </c>
      <c r="R188" t="s">
        <v>638</v>
      </c>
      <c r="S188" t="s">
        <v>9175</v>
      </c>
      <c r="T188" t="s">
        <v>9171</v>
      </c>
    </row>
    <row r="189" spans="1:20" x14ac:dyDescent="0.25">
      <c r="A189" t="s">
        <v>147</v>
      </c>
      <c r="B189" t="s">
        <v>148</v>
      </c>
      <c r="C189">
        <v>33.333333333333336</v>
      </c>
      <c r="D189">
        <v>3</v>
      </c>
      <c r="E189" t="s">
        <v>9176</v>
      </c>
      <c r="F189">
        <v>100</v>
      </c>
      <c r="G189">
        <v>0</v>
      </c>
      <c r="H189" t="s">
        <v>636</v>
      </c>
      <c r="I189" t="s">
        <v>9177</v>
      </c>
      <c r="J189" t="s">
        <v>648</v>
      </c>
      <c r="K189" t="s">
        <v>637</v>
      </c>
      <c r="L189" t="s">
        <v>638</v>
      </c>
      <c r="M189" t="s">
        <v>9171</v>
      </c>
      <c r="N189" t="s">
        <v>637</v>
      </c>
      <c r="O189" t="s">
        <v>639</v>
      </c>
      <c r="P189" t="s">
        <v>5</v>
      </c>
      <c r="Q189" t="s">
        <v>640</v>
      </c>
      <c r="R189" t="s">
        <v>638</v>
      </c>
      <c r="S189" t="s">
        <v>9178</v>
      </c>
      <c r="T189" t="s">
        <v>9171</v>
      </c>
    </row>
    <row r="190" spans="1:20" x14ac:dyDescent="0.25">
      <c r="A190" t="s">
        <v>147</v>
      </c>
      <c r="B190" t="s">
        <v>148</v>
      </c>
      <c r="C190">
        <v>33.333333333333336</v>
      </c>
      <c r="D190">
        <v>3</v>
      </c>
      <c r="E190" t="s">
        <v>9179</v>
      </c>
      <c r="F190">
        <v>100</v>
      </c>
      <c r="G190">
        <v>0</v>
      </c>
      <c r="H190" t="s">
        <v>636</v>
      </c>
      <c r="I190" t="s">
        <v>9180</v>
      </c>
      <c r="J190" t="s">
        <v>675</v>
      </c>
      <c r="K190" t="s">
        <v>637</v>
      </c>
      <c r="L190" t="s">
        <v>638</v>
      </c>
      <c r="M190" t="s">
        <v>9171</v>
      </c>
      <c r="N190" t="s">
        <v>637</v>
      </c>
      <c r="O190" t="s">
        <v>643</v>
      </c>
      <c r="P190" t="s">
        <v>5</v>
      </c>
      <c r="Q190" t="s">
        <v>644</v>
      </c>
      <c r="R190" t="s">
        <v>638</v>
      </c>
      <c r="S190" t="s">
        <v>9181</v>
      </c>
      <c r="T190" t="s">
        <v>9171</v>
      </c>
    </row>
    <row r="191" spans="1:20" x14ac:dyDescent="0.25">
      <c r="A191" t="s">
        <v>18</v>
      </c>
      <c r="B191" t="s">
        <v>19</v>
      </c>
      <c r="C191">
        <v>66.666666666666671</v>
      </c>
      <c r="D191">
        <v>3</v>
      </c>
      <c r="E191" t="s">
        <v>9182</v>
      </c>
      <c r="F191">
        <v>100</v>
      </c>
      <c r="G191">
        <v>0</v>
      </c>
      <c r="H191" t="s">
        <v>636</v>
      </c>
      <c r="I191" t="s">
        <v>9183</v>
      </c>
      <c r="J191" t="s">
        <v>1784</v>
      </c>
      <c r="K191" t="s">
        <v>637</v>
      </c>
      <c r="L191" t="s">
        <v>638</v>
      </c>
      <c r="M191" t="s">
        <v>9184</v>
      </c>
      <c r="N191" t="s">
        <v>637</v>
      </c>
      <c r="O191" t="s">
        <v>639</v>
      </c>
      <c r="P191" t="s">
        <v>5</v>
      </c>
      <c r="Q191" t="s">
        <v>640</v>
      </c>
      <c r="R191" t="s">
        <v>638</v>
      </c>
      <c r="S191" t="s">
        <v>9185</v>
      </c>
      <c r="T191" t="s">
        <v>9184</v>
      </c>
    </row>
    <row r="192" spans="1:20" x14ac:dyDescent="0.25">
      <c r="A192" t="s">
        <v>18</v>
      </c>
      <c r="B192" t="s">
        <v>19</v>
      </c>
      <c r="C192">
        <v>66.666666666666671</v>
      </c>
      <c r="D192">
        <v>3</v>
      </c>
      <c r="E192" t="s">
        <v>9186</v>
      </c>
      <c r="F192">
        <v>100</v>
      </c>
      <c r="G192">
        <v>0</v>
      </c>
      <c r="H192" t="s">
        <v>636</v>
      </c>
      <c r="I192" t="s">
        <v>9187</v>
      </c>
      <c r="J192" t="s">
        <v>657</v>
      </c>
      <c r="K192" t="s">
        <v>637</v>
      </c>
      <c r="L192" t="s">
        <v>638</v>
      </c>
      <c r="M192" t="s">
        <v>9184</v>
      </c>
      <c r="N192" t="s">
        <v>637</v>
      </c>
      <c r="O192" t="s">
        <v>639</v>
      </c>
      <c r="P192" t="s">
        <v>5</v>
      </c>
      <c r="Q192" t="s">
        <v>640</v>
      </c>
      <c r="R192" t="s">
        <v>638</v>
      </c>
      <c r="S192" t="s">
        <v>9188</v>
      </c>
      <c r="T192" t="s">
        <v>9184</v>
      </c>
    </row>
    <row r="193" spans="1:20" x14ac:dyDescent="0.25">
      <c r="A193" t="s">
        <v>18</v>
      </c>
      <c r="B193" t="s">
        <v>19</v>
      </c>
      <c r="C193">
        <v>66.666666666666671</v>
      </c>
      <c r="D193">
        <v>3</v>
      </c>
      <c r="E193" t="s">
        <v>9189</v>
      </c>
      <c r="F193">
        <v>100</v>
      </c>
      <c r="G193">
        <v>0</v>
      </c>
      <c r="H193" t="s">
        <v>636</v>
      </c>
      <c r="I193" t="s">
        <v>9190</v>
      </c>
      <c r="J193" t="s">
        <v>652</v>
      </c>
      <c r="K193" t="s">
        <v>637</v>
      </c>
      <c r="L193" t="s">
        <v>638</v>
      </c>
      <c r="M193" t="s">
        <v>9184</v>
      </c>
      <c r="N193" t="s">
        <v>637</v>
      </c>
      <c r="O193" t="s">
        <v>643</v>
      </c>
      <c r="P193" t="s">
        <v>5</v>
      </c>
      <c r="Q193" t="s">
        <v>644</v>
      </c>
      <c r="R193" t="s">
        <v>638</v>
      </c>
      <c r="S193" t="s">
        <v>9191</v>
      </c>
      <c r="T193" t="s">
        <v>9192</v>
      </c>
    </row>
    <row r="194" spans="1:20" x14ac:dyDescent="0.25">
      <c r="A194" t="s">
        <v>18</v>
      </c>
      <c r="B194" t="s">
        <v>19</v>
      </c>
      <c r="C194">
        <v>66.666666666666671</v>
      </c>
      <c r="D194">
        <v>3</v>
      </c>
      <c r="E194" t="s">
        <v>9193</v>
      </c>
      <c r="F194">
        <v>103</v>
      </c>
      <c r="G194">
        <v>3</v>
      </c>
      <c r="H194" t="s">
        <v>636</v>
      </c>
      <c r="I194" t="s">
        <v>9157</v>
      </c>
      <c r="J194" t="s">
        <v>2899</v>
      </c>
      <c r="K194" t="s">
        <v>637</v>
      </c>
      <c r="L194" t="s">
        <v>638</v>
      </c>
      <c r="M194" t="s">
        <v>9192</v>
      </c>
      <c r="N194" t="s">
        <v>637</v>
      </c>
      <c r="O194" t="s">
        <v>643</v>
      </c>
      <c r="P194" t="s">
        <v>5</v>
      </c>
      <c r="Q194" t="s">
        <v>644</v>
      </c>
      <c r="R194" t="s">
        <v>638</v>
      </c>
      <c r="S194" t="s">
        <v>9194</v>
      </c>
      <c r="T194" t="s">
        <v>9192</v>
      </c>
    </row>
    <row r="195" spans="1:20" x14ac:dyDescent="0.25">
      <c r="A195" t="s">
        <v>22</v>
      </c>
      <c r="B195" t="s">
        <v>27</v>
      </c>
      <c r="C195">
        <v>69.900000000000006</v>
      </c>
      <c r="D195">
        <v>10</v>
      </c>
      <c r="E195" t="s">
        <v>9195</v>
      </c>
      <c r="F195">
        <v>1635</v>
      </c>
      <c r="G195">
        <v>99</v>
      </c>
      <c r="H195" t="s">
        <v>9196</v>
      </c>
      <c r="I195" t="s">
        <v>4999</v>
      </c>
      <c r="J195" t="s">
        <v>5000</v>
      </c>
      <c r="K195" t="s">
        <v>5001</v>
      </c>
      <c r="L195" t="s">
        <v>5002</v>
      </c>
      <c r="M195" t="s">
        <v>9197</v>
      </c>
      <c r="N195" t="s">
        <v>637</v>
      </c>
      <c r="O195" t="s">
        <v>664</v>
      </c>
      <c r="P195" t="s">
        <v>23</v>
      </c>
      <c r="Q195" t="s">
        <v>665</v>
      </c>
      <c r="R195" t="s">
        <v>638</v>
      </c>
      <c r="S195" t="s">
        <v>9198</v>
      </c>
      <c r="T195" t="s">
        <v>9197</v>
      </c>
    </row>
    <row r="196" spans="1:20" x14ac:dyDescent="0.25">
      <c r="A196" t="s">
        <v>22</v>
      </c>
      <c r="B196" t="s">
        <v>27</v>
      </c>
      <c r="C196">
        <v>69.900000000000006</v>
      </c>
      <c r="D196">
        <v>10</v>
      </c>
      <c r="E196" t="s">
        <v>9195</v>
      </c>
      <c r="F196">
        <v>1635</v>
      </c>
      <c r="G196">
        <v>99</v>
      </c>
      <c r="H196" t="s">
        <v>9196</v>
      </c>
      <c r="I196" t="s">
        <v>4999</v>
      </c>
      <c r="J196" t="s">
        <v>5000</v>
      </c>
      <c r="K196" t="s">
        <v>5001</v>
      </c>
      <c r="L196" t="s">
        <v>5002</v>
      </c>
      <c r="M196" t="s">
        <v>9197</v>
      </c>
      <c r="N196" t="s">
        <v>637</v>
      </c>
      <c r="O196" t="s">
        <v>664</v>
      </c>
      <c r="P196" t="s">
        <v>23</v>
      </c>
      <c r="Q196" t="s">
        <v>665</v>
      </c>
      <c r="R196" t="s">
        <v>638</v>
      </c>
      <c r="S196" t="s">
        <v>9198</v>
      </c>
      <c r="T196" t="s">
        <v>9197</v>
      </c>
    </row>
    <row r="197" spans="1:20" x14ac:dyDescent="0.25">
      <c r="A197" t="s">
        <v>240</v>
      </c>
      <c r="B197" t="s">
        <v>246</v>
      </c>
      <c r="C197">
        <v>159</v>
      </c>
      <c r="D197">
        <v>1</v>
      </c>
      <c r="E197" t="s">
        <v>9199</v>
      </c>
      <c r="F197">
        <v>99</v>
      </c>
      <c r="G197">
        <v>0</v>
      </c>
      <c r="H197" t="s">
        <v>636</v>
      </c>
      <c r="I197" t="s">
        <v>9200</v>
      </c>
      <c r="J197" t="s">
        <v>707</v>
      </c>
      <c r="K197" t="s">
        <v>637</v>
      </c>
      <c r="L197" t="s">
        <v>638</v>
      </c>
      <c r="M197" t="s">
        <v>9201</v>
      </c>
      <c r="N197" t="s">
        <v>637</v>
      </c>
      <c r="O197" t="s">
        <v>639</v>
      </c>
      <c r="P197" t="s">
        <v>5</v>
      </c>
      <c r="Q197" t="s">
        <v>640</v>
      </c>
      <c r="R197" t="s">
        <v>638</v>
      </c>
      <c r="S197" t="s">
        <v>9202</v>
      </c>
      <c r="T197" t="s">
        <v>9201</v>
      </c>
    </row>
    <row r="198" spans="1:20" x14ac:dyDescent="0.25">
      <c r="A198" t="s">
        <v>147</v>
      </c>
      <c r="B198" t="s">
        <v>148</v>
      </c>
      <c r="C198">
        <v>50</v>
      </c>
      <c r="D198">
        <v>6</v>
      </c>
      <c r="E198" t="s">
        <v>9203</v>
      </c>
      <c r="F198">
        <v>200</v>
      </c>
      <c r="G198">
        <v>0</v>
      </c>
      <c r="H198" t="s">
        <v>636</v>
      </c>
      <c r="I198" t="s">
        <v>9204</v>
      </c>
      <c r="J198" t="s">
        <v>672</v>
      </c>
      <c r="K198" t="s">
        <v>637</v>
      </c>
      <c r="L198" t="s">
        <v>638</v>
      </c>
      <c r="M198" t="s">
        <v>9205</v>
      </c>
      <c r="N198" t="s">
        <v>637</v>
      </c>
      <c r="O198" t="s">
        <v>643</v>
      </c>
      <c r="P198" t="s">
        <v>5</v>
      </c>
      <c r="Q198" t="s">
        <v>644</v>
      </c>
      <c r="R198" t="s">
        <v>9206</v>
      </c>
      <c r="S198" t="s">
        <v>9207</v>
      </c>
      <c r="T198" t="s">
        <v>9205</v>
      </c>
    </row>
    <row r="199" spans="1:20" x14ac:dyDescent="0.25">
      <c r="A199" t="s">
        <v>72</v>
      </c>
      <c r="B199" t="s">
        <v>108</v>
      </c>
      <c r="C199">
        <v>66</v>
      </c>
      <c r="D199">
        <v>1</v>
      </c>
      <c r="E199" t="s">
        <v>9208</v>
      </c>
      <c r="F199">
        <v>249</v>
      </c>
      <c r="G199">
        <v>0</v>
      </c>
      <c r="H199" t="s">
        <v>645</v>
      </c>
      <c r="I199" t="s">
        <v>7291</v>
      </c>
      <c r="J199" t="s">
        <v>9209</v>
      </c>
      <c r="K199" t="s">
        <v>9210</v>
      </c>
      <c r="L199" t="s">
        <v>788</v>
      </c>
      <c r="M199" t="s">
        <v>9151</v>
      </c>
      <c r="N199" t="s">
        <v>637</v>
      </c>
      <c r="O199" t="s">
        <v>651</v>
      </c>
      <c r="P199" t="s">
        <v>26</v>
      </c>
      <c r="Q199" t="s">
        <v>647</v>
      </c>
      <c r="R199" t="s">
        <v>638</v>
      </c>
      <c r="S199" t="s">
        <v>9211</v>
      </c>
      <c r="T199" t="s">
        <v>9212</v>
      </c>
    </row>
    <row r="200" spans="1:20" x14ac:dyDescent="0.25">
      <c r="A200" t="s">
        <v>101</v>
      </c>
      <c r="B200" t="s">
        <v>74</v>
      </c>
      <c r="C200">
        <v>66</v>
      </c>
      <c r="D200">
        <v>1</v>
      </c>
      <c r="E200" t="s">
        <v>9208</v>
      </c>
      <c r="F200">
        <v>249</v>
      </c>
      <c r="G200">
        <v>0</v>
      </c>
      <c r="H200" t="s">
        <v>645</v>
      </c>
      <c r="I200" t="s">
        <v>7291</v>
      </c>
      <c r="J200" t="s">
        <v>9209</v>
      </c>
      <c r="K200" t="s">
        <v>9210</v>
      </c>
      <c r="L200" t="s">
        <v>788</v>
      </c>
      <c r="M200" t="s">
        <v>9151</v>
      </c>
      <c r="N200" t="s">
        <v>637</v>
      </c>
      <c r="O200" t="s">
        <v>651</v>
      </c>
      <c r="P200" t="s">
        <v>26</v>
      </c>
      <c r="Q200" t="s">
        <v>647</v>
      </c>
      <c r="R200" t="s">
        <v>638</v>
      </c>
      <c r="S200" t="s">
        <v>9211</v>
      </c>
      <c r="T200" t="s">
        <v>9212</v>
      </c>
    </row>
    <row r="201" spans="1:20" x14ac:dyDescent="0.25">
      <c r="A201" t="s">
        <v>22</v>
      </c>
      <c r="B201" t="s">
        <v>27</v>
      </c>
      <c r="C201">
        <v>67</v>
      </c>
      <c r="D201">
        <v>1</v>
      </c>
      <c r="E201" t="s">
        <v>9208</v>
      </c>
      <c r="F201">
        <v>249</v>
      </c>
      <c r="G201">
        <v>0</v>
      </c>
      <c r="H201" t="s">
        <v>645</v>
      </c>
      <c r="I201" t="s">
        <v>7291</v>
      </c>
      <c r="J201" t="s">
        <v>9209</v>
      </c>
      <c r="K201" t="s">
        <v>9210</v>
      </c>
      <c r="L201" t="s">
        <v>788</v>
      </c>
      <c r="M201" t="s">
        <v>9151</v>
      </c>
      <c r="N201" t="s">
        <v>637</v>
      </c>
      <c r="O201" t="s">
        <v>651</v>
      </c>
      <c r="P201" t="s">
        <v>26</v>
      </c>
      <c r="Q201" t="s">
        <v>647</v>
      </c>
      <c r="R201" t="s">
        <v>638</v>
      </c>
      <c r="S201" t="s">
        <v>9211</v>
      </c>
      <c r="T201" t="s">
        <v>9212</v>
      </c>
    </row>
    <row r="202" spans="1:20" x14ac:dyDescent="0.25">
      <c r="A202" t="s">
        <v>101</v>
      </c>
      <c r="B202" t="s">
        <v>74</v>
      </c>
      <c r="C202">
        <v>90</v>
      </c>
      <c r="D202">
        <v>2</v>
      </c>
      <c r="E202" t="s">
        <v>9213</v>
      </c>
      <c r="F202">
        <v>135</v>
      </c>
      <c r="G202">
        <v>0</v>
      </c>
      <c r="H202" t="s">
        <v>663</v>
      </c>
      <c r="I202" t="s">
        <v>9214</v>
      </c>
      <c r="J202" t="s">
        <v>9215</v>
      </c>
      <c r="K202" t="s">
        <v>5295</v>
      </c>
      <c r="L202" t="s">
        <v>9216</v>
      </c>
      <c r="M202" t="s">
        <v>9217</v>
      </c>
      <c r="N202" t="s">
        <v>637</v>
      </c>
      <c r="O202" t="s">
        <v>664</v>
      </c>
      <c r="P202" t="s">
        <v>23</v>
      </c>
      <c r="Q202" t="s">
        <v>665</v>
      </c>
      <c r="R202" t="s">
        <v>638</v>
      </c>
      <c r="S202" t="s">
        <v>9218</v>
      </c>
      <c r="T202" t="s">
        <v>9217</v>
      </c>
    </row>
    <row r="203" spans="1:20" x14ac:dyDescent="0.25">
      <c r="A203" t="s">
        <v>99</v>
      </c>
      <c r="B203" t="s">
        <v>100</v>
      </c>
      <c r="C203">
        <v>10</v>
      </c>
      <c r="D203">
        <v>30</v>
      </c>
      <c r="E203" t="s">
        <v>9219</v>
      </c>
      <c r="F203">
        <v>333</v>
      </c>
      <c r="G203">
        <v>0</v>
      </c>
      <c r="H203" t="s">
        <v>645</v>
      </c>
      <c r="I203" t="s">
        <v>9220</v>
      </c>
      <c r="J203" t="s">
        <v>9221</v>
      </c>
      <c r="K203" t="s">
        <v>7140</v>
      </c>
      <c r="L203" t="s">
        <v>2261</v>
      </c>
      <c r="M203" t="s">
        <v>9222</v>
      </c>
      <c r="N203" t="s">
        <v>637</v>
      </c>
      <c r="O203" t="s">
        <v>651</v>
      </c>
      <c r="P203" t="s">
        <v>26</v>
      </c>
      <c r="Q203" t="s">
        <v>647</v>
      </c>
      <c r="R203" t="s">
        <v>638</v>
      </c>
      <c r="S203" t="s">
        <v>9223</v>
      </c>
      <c r="T203" t="s">
        <v>9222</v>
      </c>
    </row>
    <row r="204" spans="1:20" x14ac:dyDescent="0.25">
      <c r="A204" t="s">
        <v>16</v>
      </c>
      <c r="B204" t="s">
        <v>17</v>
      </c>
      <c r="C204">
        <v>12</v>
      </c>
      <c r="D204">
        <v>126</v>
      </c>
      <c r="E204" t="s">
        <v>9224</v>
      </c>
      <c r="F204">
        <v>1562</v>
      </c>
      <c r="G204">
        <v>50</v>
      </c>
      <c r="H204" t="s">
        <v>645</v>
      </c>
      <c r="I204" t="s">
        <v>9225</v>
      </c>
      <c r="J204" t="s">
        <v>9226</v>
      </c>
      <c r="K204" t="s">
        <v>814</v>
      </c>
      <c r="L204" t="s">
        <v>9227</v>
      </c>
      <c r="M204" t="s">
        <v>9228</v>
      </c>
      <c r="N204" t="s">
        <v>3443</v>
      </c>
      <c r="O204" t="s">
        <v>691</v>
      </c>
      <c r="P204" t="s">
        <v>5388</v>
      </c>
      <c r="Q204" t="s">
        <v>693</v>
      </c>
      <c r="R204" t="s">
        <v>638</v>
      </c>
      <c r="S204" t="s">
        <v>9229</v>
      </c>
      <c r="T204" t="s">
        <v>9222</v>
      </c>
    </row>
    <row r="205" spans="1:20" x14ac:dyDescent="0.25">
      <c r="A205" t="s">
        <v>241</v>
      </c>
      <c r="B205" t="s">
        <v>247</v>
      </c>
      <c r="C205">
        <v>139</v>
      </c>
      <c r="D205">
        <v>1</v>
      </c>
      <c r="E205" t="s">
        <v>9230</v>
      </c>
      <c r="F205">
        <v>215</v>
      </c>
      <c r="G205">
        <v>0</v>
      </c>
      <c r="H205" t="s">
        <v>697</v>
      </c>
      <c r="I205" t="s">
        <v>9231</v>
      </c>
      <c r="J205" t="s">
        <v>9232</v>
      </c>
      <c r="K205" t="s">
        <v>4839</v>
      </c>
      <c r="L205" t="s">
        <v>9233</v>
      </c>
      <c r="M205" t="s">
        <v>9234</v>
      </c>
      <c r="N205" t="s">
        <v>3443</v>
      </c>
      <c r="O205" t="s">
        <v>698</v>
      </c>
      <c r="P205" t="s">
        <v>692</v>
      </c>
      <c r="Q205" t="s">
        <v>693</v>
      </c>
      <c r="R205" t="s">
        <v>638</v>
      </c>
      <c r="S205" t="s">
        <v>9235</v>
      </c>
      <c r="T205" t="s">
        <v>9234</v>
      </c>
    </row>
    <row r="206" spans="1:20" x14ac:dyDescent="0.25">
      <c r="A206" t="s">
        <v>240</v>
      </c>
      <c r="B206" t="s">
        <v>246</v>
      </c>
      <c r="C206">
        <v>139</v>
      </c>
      <c r="D206">
        <v>1</v>
      </c>
      <c r="E206" t="s">
        <v>9230</v>
      </c>
      <c r="F206">
        <v>215</v>
      </c>
      <c r="G206">
        <v>0</v>
      </c>
      <c r="H206" t="s">
        <v>697</v>
      </c>
      <c r="I206" t="s">
        <v>9231</v>
      </c>
      <c r="J206" t="s">
        <v>9232</v>
      </c>
      <c r="K206" t="s">
        <v>4839</v>
      </c>
      <c r="L206" t="s">
        <v>9233</v>
      </c>
      <c r="M206" t="s">
        <v>9234</v>
      </c>
      <c r="N206" t="s">
        <v>3443</v>
      </c>
      <c r="O206" t="s">
        <v>698</v>
      </c>
      <c r="P206" t="s">
        <v>692</v>
      </c>
      <c r="Q206" t="s">
        <v>693</v>
      </c>
      <c r="R206" t="s">
        <v>638</v>
      </c>
      <c r="S206" t="s">
        <v>9235</v>
      </c>
      <c r="T206" t="s">
        <v>9234</v>
      </c>
    </row>
    <row r="207" spans="1:20" x14ac:dyDescent="0.25">
      <c r="A207" t="s">
        <v>240</v>
      </c>
      <c r="B207" t="s">
        <v>246</v>
      </c>
      <c r="C207">
        <v>139</v>
      </c>
      <c r="D207">
        <v>1</v>
      </c>
      <c r="E207" t="s">
        <v>9236</v>
      </c>
      <c r="F207">
        <v>215</v>
      </c>
      <c r="G207">
        <v>0</v>
      </c>
      <c r="H207" t="s">
        <v>697</v>
      </c>
      <c r="I207" t="s">
        <v>9237</v>
      </c>
      <c r="J207" t="s">
        <v>9238</v>
      </c>
      <c r="K207" t="s">
        <v>1901</v>
      </c>
      <c r="L207" t="s">
        <v>9239</v>
      </c>
      <c r="M207" t="s">
        <v>9234</v>
      </c>
      <c r="N207" t="s">
        <v>3443</v>
      </c>
      <c r="O207" t="s">
        <v>698</v>
      </c>
      <c r="P207" t="s">
        <v>692</v>
      </c>
      <c r="Q207" t="s">
        <v>693</v>
      </c>
      <c r="R207" t="s">
        <v>638</v>
      </c>
      <c r="S207" t="s">
        <v>9240</v>
      </c>
      <c r="T207" t="s">
        <v>9241</v>
      </c>
    </row>
    <row r="208" spans="1:20" x14ac:dyDescent="0.25">
      <c r="A208" t="s">
        <v>239</v>
      </c>
      <c r="B208" t="s">
        <v>245</v>
      </c>
      <c r="C208">
        <v>139</v>
      </c>
      <c r="D208">
        <v>1</v>
      </c>
      <c r="E208" t="s">
        <v>9236</v>
      </c>
      <c r="F208">
        <v>215</v>
      </c>
      <c r="G208">
        <v>0</v>
      </c>
      <c r="H208" t="s">
        <v>697</v>
      </c>
      <c r="I208" t="s">
        <v>9237</v>
      </c>
      <c r="J208" t="s">
        <v>9238</v>
      </c>
      <c r="K208" t="s">
        <v>1901</v>
      </c>
      <c r="L208" t="s">
        <v>9239</v>
      </c>
      <c r="M208" t="s">
        <v>9234</v>
      </c>
      <c r="N208" t="s">
        <v>3443</v>
      </c>
      <c r="O208" t="s">
        <v>698</v>
      </c>
      <c r="P208" t="s">
        <v>692</v>
      </c>
      <c r="Q208" t="s">
        <v>693</v>
      </c>
      <c r="R208" t="s">
        <v>638</v>
      </c>
      <c r="S208" t="s">
        <v>9240</v>
      </c>
      <c r="T208" t="s">
        <v>9241</v>
      </c>
    </row>
    <row r="209" spans="1:20" x14ac:dyDescent="0.25">
      <c r="A209" t="s">
        <v>147</v>
      </c>
      <c r="B209" t="s">
        <v>148</v>
      </c>
      <c r="C209">
        <v>33.333333333333336</v>
      </c>
      <c r="D209">
        <v>3</v>
      </c>
      <c r="E209" t="s">
        <v>9242</v>
      </c>
      <c r="F209">
        <v>100</v>
      </c>
      <c r="G209">
        <v>0</v>
      </c>
      <c r="H209" t="s">
        <v>655</v>
      </c>
      <c r="I209" t="s">
        <v>6007</v>
      </c>
      <c r="J209" t="s">
        <v>5229</v>
      </c>
      <c r="K209" t="s">
        <v>637</v>
      </c>
      <c r="L209" t="s">
        <v>638</v>
      </c>
      <c r="M209" t="s">
        <v>9241</v>
      </c>
      <c r="N209" t="s">
        <v>637</v>
      </c>
      <c r="O209" t="s">
        <v>639</v>
      </c>
      <c r="P209" t="s">
        <v>5</v>
      </c>
      <c r="Q209" t="s">
        <v>640</v>
      </c>
      <c r="R209" t="s">
        <v>9243</v>
      </c>
      <c r="S209" t="s">
        <v>9244</v>
      </c>
      <c r="T209" t="s">
        <v>9241</v>
      </c>
    </row>
    <row r="210" spans="1:20" x14ac:dyDescent="0.25">
      <c r="A210" t="s">
        <v>239</v>
      </c>
      <c r="B210" t="s">
        <v>245</v>
      </c>
      <c r="C210">
        <v>139</v>
      </c>
      <c r="D210">
        <v>1</v>
      </c>
      <c r="E210" t="s">
        <v>9245</v>
      </c>
      <c r="F210">
        <v>215</v>
      </c>
      <c r="G210">
        <v>0</v>
      </c>
      <c r="H210" t="s">
        <v>697</v>
      </c>
      <c r="I210" t="s">
        <v>9246</v>
      </c>
      <c r="J210" t="s">
        <v>9247</v>
      </c>
      <c r="K210" t="s">
        <v>2863</v>
      </c>
      <c r="L210" t="s">
        <v>9248</v>
      </c>
      <c r="M210" t="s">
        <v>9241</v>
      </c>
      <c r="N210" t="s">
        <v>3443</v>
      </c>
      <c r="O210" t="s">
        <v>698</v>
      </c>
      <c r="P210" t="s">
        <v>692</v>
      </c>
      <c r="Q210" t="s">
        <v>693</v>
      </c>
      <c r="R210" t="s">
        <v>638</v>
      </c>
      <c r="S210" t="s">
        <v>9249</v>
      </c>
      <c r="T210" t="s">
        <v>9241</v>
      </c>
    </row>
    <row r="211" spans="1:20" x14ac:dyDescent="0.25">
      <c r="A211" t="s">
        <v>600</v>
      </c>
      <c r="B211" t="s">
        <v>601</v>
      </c>
      <c r="C211">
        <v>139</v>
      </c>
      <c r="D211">
        <v>1</v>
      </c>
      <c r="E211" t="s">
        <v>9245</v>
      </c>
      <c r="F211">
        <v>215</v>
      </c>
      <c r="G211">
        <v>0</v>
      </c>
      <c r="H211" t="s">
        <v>697</v>
      </c>
      <c r="I211" t="s">
        <v>9246</v>
      </c>
      <c r="J211" t="s">
        <v>9247</v>
      </c>
      <c r="K211" t="s">
        <v>2863</v>
      </c>
      <c r="L211" t="s">
        <v>9248</v>
      </c>
      <c r="M211" t="s">
        <v>9241</v>
      </c>
      <c r="N211" t="s">
        <v>3443</v>
      </c>
      <c r="O211" t="s">
        <v>698</v>
      </c>
      <c r="P211" t="s">
        <v>692</v>
      </c>
      <c r="Q211" t="s">
        <v>693</v>
      </c>
      <c r="R211" t="s">
        <v>638</v>
      </c>
      <c r="S211" t="s">
        <v>9249</v>
      </c>
      <c r="T211" t="s">
        <v>9241</v>
      </c>
    </row>
    <row r="212" spans="1:20" x14ac:dyDescent="0.25">
      <c r="A212" t="s">
        <v>600</v>
      </c>
      <c r="B212" t="s">
        <v>601</v>
      </c>
      <c r="C212">
        <v>139</v>
      </c>
      <c r="D212">
        <v>1</v>
      </c>
      <c r="E212" t="s">
        <v>9250</v>
      </c>
      <c r="F212">
        <v>215</v>
      </c>
      <c r="G212">
        <v>0</v>
      </c>
      <c r="H212" t="s">
        <v>697</v>
      </c>
      <c r="I212" t="s">
        <v>9251</v>
      </c>
      <c r="J212" t="s">
        <v>9252</v>
      </c>
      <c r="K212" t="s">
        <v>3703</v>
      </c>
      <c r="L212" t="s">
        <v>9253</v>
      </c>
      <c r="M212" t="s">
        <v>9254</v>
      </c>
      <c r="N212" t="s">
        <v>3443</v>
      </c>
      <c r="O212" t="s">
        <v>698</v>
      </c>
      <c r="P212" t="s">
        <v>692</v>
      </c>
      <c r="Q212" t="s">
        <v>693</v>
      </c>
      <c r="R212" t="s">
        <v>638</v>
      </c>
      <c r="S212" t="s">
        <v>9255</v>
      </c>
      <c r="T212" t="s">
        <v>9254</v>
      </c>
    </row>
    <row r="213" spans="1:20" x14ac:dyDescent="0.25">
      <c r="A213" t="s">
        <v>240</v>
      </c>
      <c r="B213" t="s">
        <v>246</v>
      </c>
      <c r="C213">
        <v>139</v>
      </c>
      <c r="D213">
        <v>1</v>
      </c>
      <c r="E213" t="s">
        <v>9250</v>
      </c>
      <c r="F213">
        <v>215</v>
      </c>
      <c r="G213">
        <v>0</v>
      </c>
      <c r="H213" t="s">
        <v>697</v>
      </c>
      <c r="I213" t="s">
        <v>9251</v>
      </c>
      <c r="J213" t="s">
        <v>9252</v>
      </c>
      <c r="K213" t="s">
        <v>3703</v>
      </c>
      <c r="L213" t="s">
        <v>9253</v>
      </c>
      <c r="M213" t="s">
        <v>9254</v>
      </c>
      <c r="N213" t="s">
        <v>3443</v>
      </c>
      <c r="O213" t="s">
        <v>698</v>
      </c>
      <c r="P213" t="s">
        <v>692</v>
      </c>
      <c r="Q213" t="s">
        <v>693</v>
      </c>
      <c r="R213" t="s">
        <v>638</v>
      </c>
      <c r="S213" t="s">
        <v>9255</v>
      </c>
      <c r="T213" t="s">
        <v>9254</v>
      </c>
    </row>
    <row r="214" spans="1:20" x14ac:dyDescent="0.25">
      <c r="A214" t="s">
        <v>241</v>
      </c>
      <c r="B214" t="s">
        <v>247</v>
      </c>
      <c r="C214">
        <v>139</v>
      </c>
      <c r="D214">
        <v>2</v>
      </c>
      <c r="E214" t="s">
        <v>9256</v>
      </c>
      <c r="F214">
        <v>215</v>
      </c>
      <c r="G214">
        <v>0</v>
      </c>
      <c r="H214" t="s">
        <v>697</v>
      </c>
      <c r="I214" t="s">
        <v>9257</v>
      </c>
      <c r="J214" t="s">
        <v>9258</v>
      </c>
      <c r="K214" t="s">
        <v>9259</v>
      </c>
      <c r="L214" t="s">
        <v>9260</v>
      </c>
      <c r="M214" t="s">
        <v>9261</v>
      </c>
      <c r="N214" t="s">
        <v>3443</v>
      </c>
      <c r="O214" t="s">
        <v>698</v>
      </c>
      <c r="P214" t="s">
        <v>692</v>
      </c>
      <c r="Q214" t="s">
        <v>693</v>
      </c>
      <c r="R214" t="s">
        <v>638</v>
      </c>
      <c r="S214" t="s">
        <v>9262</v>
      </c>
      <c r="T214" t="s">
        <v>9261</v>
      </c>
    </row>
    <row r="215" spans="1:20" x14ac:dyDescent="0.25">
      <c r="A215" t="s">
        <v>239</v>
      </c>
      <c r="B215" t="s">
        <v>245</v>
      </c>
      <c r="C215">
        <v>139</v>
      </c>
      <c r="D215">
        <v>1</v>
      </c>
      <c r="E215" t="s">
        <v>9263</v>
      </c>
      <c r="F215">
        <v>215</v>
      </c>
      <c r="G215">
        <v>0</v>
      </c>
      <c r="H215" t="s">
        <v>697</v>
      </c>
      <c r="I215" t="s">
        <v>9264</v>
      </c>
      <c r="J215" t="s">
        <v>9265</v>
      </c>
      <c r="K215" t="s">
        <v>694</v>
      </c>
      <c r="L215" t="s">
        <v>9266</v>
      </c>
      <c r="M215" t="s">
        <v>9267</v>
      </c>
      <c r="N215" t="s">
        <v>3443</v>
      </c>
      <c r="O215" t="s">
        <v>698</v>
      </c>
      <c r="P215" t="s">
        <v>692</v>
      </c>
      <c r="Q215" t="s">
        <v>693</v>
      </c>
      <c r="R215" t="s">
        <v>638</v>
      </c>
      <c r="S215" t="s">
        <v>9268</v>
      </c>
      <c r="T215" t="s">
        <v>9267</v>
      </c>
    </row>
    <row r="216" spans="1:20" x14ac:dyDescent="0.25">
      <c r="A216" t="s">
        <v>240</v>
      </c>
      <c r="B216" t="s">
        <v>246</v>
      </c>
      <c r="C216">
        <v>139</v>
      </c>
      <c r="D216">
        <v>1</v>
      </c>
      <c r="E216" t="s">
        <v>9263</v>
      </c>
      <c r="F216">
        <v>215</v>
      </c>
      <c r="G216">
        <v>0</v>
      </c>
      <c r="H216" t="s">
        <v>697</v>
      </c>
      <c r="I216" t="s">
        <v>9264</v>
      </c>
      <c r="J216" t="s">
        <v>9265</v>
      </c>
      <c r="K216" t="s">
        <v>694</v>
      </c>
      <c r="L216" t="s">
        <v>9266</v>
      </c>
      <c r="M216" t="s">
        <v>9267</v>
      </c>
      <c r="N216" t="s">
        <v>3443</v>
      </c>
      <c r="O216" t="s">
        <v>698</v>
      </c>
      <c r="P216" t="s">
        <v>692</v>
      </c>
      <c r="Q216" t="s">
        <v>693</v>
      </c>
      <c r="R216" t="s">
        <v>638</v>
      </c>
      <c r="S216" t="s">
        <v>9268</v>
      </c>
      <c r="T216" t="s">
        <v>9267</v>
      </c>
    </row>
    <row r="217" spans="1:20" x14ac:dyDescent="0.25">
      <c r="A217" t="s">
        <v>77</v>
      </c>
      <c r="B217" t="s">
        <v>78</v>
      </c>
      <c r="C217">
        <v>27.5</v>
      </c>
      <c r="D217">
        <v>4</v>
      </c>
      <c r="E217" t="s">
        <v>9269</v>
      </c>
      <c r="F217">
        <v>165</v>
      </c>
      <c r="G217">
        <v>0</v>
      </c>
      <c r="H217" t="s">
        <v>645</v>
      </c>
      <c r="I217" t="s">
        <v>2221</v>
      </c>
      <c r="J217" t="s">
        <v>2222</v>
      </c>
      <c r="K217" t="s">
        <v>2223</v>
      </c>
      <c r="L217" t="s">
        <v>2224</v>
      </c>
      <c r="M217" t="s">
        <v>9270</v>
      </c>
      <c r="N217" t="s">
        <v>637</v>
      </c>
      <c r="O217" t="s">
        <v>651</v>
      </c>
      <c r="P217" t="s">
        <v>26</v>
      </c>
      <c r="Q217" t="s">
        <v>647</v>
      </c>
      <c r="R217" t="s">
        <v>638</v>
      </c>
      <c r="S217" t="s">
        <v>9271</v>
      </c>
      <c r="T217" t="s">
        <v>9272</v>
      </c>
    </row>
    <row r="218" spans="1:20" x14ac:dyDescent="0.25">
      <c r="A218" t="s">
        <v>241</v>
      </c>
      <c r="B218" t="s">
        <v>247</v>
      </c>
      <c r="C218">
        <v>139</v>
      </c>
      <c r="D218">
        <v>1</v>
      </c>
      <c r="E218" t="s">
        <v>9273</v>
      </c>
      <c r="F218">
        <v>215</v>
      </c>
      <c r="G218">
        <v>0</v>
      </c>
      <c r="H218" t="s">
        <v>697</v>
      </c>
      <c r="I218" t="s">
        <v>9274</v>
      </c>
      <c r="J218" t="s">
        <v>9275</v>
      </c>
      <c r="K218" t="s">
        <v>9276</v>
      </c>
      <c r="L218" t="s">
        <v>9277</v>
      </c>
      <c r="M218" t="s">
        <v>9272</v>
      </c>
      <c r="N218" t="s">
        <v>3443</v>
      </c>
      <c r="O218" t="s">
        <v>698</v>
      </c>
      <c r="P218" t="s">
        <v>692</v>
      </c>
      <c r="Q218" t="s">
        <v>693</v>
      </c>
      <c r="R218" t="s">
        <v>638</v>
      </c>
      <c r="S218" t="s">
        <v>9278</v>
      </c>
      <c r="T218" t="s">
        <v>9279</v>
      </c>
    </row>
    <row r="219" spans="1:20" x14ac:dyDescent="0.25">
      <c r="A219" t="s">
        <v>239</v>
      </c>
      <c r="B219" t="s">
        <v>245</v>
      </c>
      <c r="C219">
        <v>139</v>
      </c>
      <c r="D219">
        <v>1</v>
      </c>
      <c r="E219" t="s">
        <v>9273</v>
      </c>
      <c r="F219">
        <v>215</v>
      </c>
      <c r="G219">
        <v>0</v>
      </c>
      <c r="H219" t="s">
        <v>697</v>
      </c>
      <c r="I219" t="s">
        <v>9274</v>
      </c>
      <c r="J219" t="s">
        <v>9275</v>
      </c>
      <c r="K219" t="s">
        <v>9276</v>
      </c>
      <c r="L219" t="s">
        <v>9277</v>
      </c>
      <c r="M219" t="s">
        <v>9272</v>
      </c>
      <c r="N219" t="s">
        <v>3443</v>
      </c>
      <c r="O219" t="s">
        <v>698</v>
      </c>
      <c r="P219" t="s">
        <v>692</v>
      </c>
      <c r="Q219" t="s">
        <v>693</v>
      </c>
      <c r="R219" t="s">
        <v>638</v>
      </c>
      <c r="S219" t="s">
        <v>9278</v>
      </c>
      <c r="T219" t="s">
        <v>9279</v>
      </c>
    </row>
    <row r="220" spans="1:20" x14ac:dyDescent="0.25">
      <c r="A220" t="s">
        <v>241</v>
      </c>
      <c r="B220" t="s">
        <v>247</v>
      </c>
      <c r="C220">
        <v>139</v>
      </c>
      <c r="D220">
        <v>1</v>
      </c>
      <c r="E220" t="s">
        <v>9280</v>
      </c>
      <c r="F220">
        <v>215</v>
      </c>
      <c r="G220">
        <v>0</v>
      </c>
      <c r="H220" t="s">
        <v>697</v>
      </c>
      <c r="I220" t="s">
        <v>9281</v>
      </c>
      <c r="J220" t="s">
        <v>9282</v>
      </c>
      <c r="K220" t="s">
        <v>847</v>
      </c>
      <c r="L220" t="s">
        <v>9283</v>
      </c>
      <c r="M220" t="s">
        <v>8305</v>
      </c>
      <c r="N220" t="s">
        <v>3443</v>
      </c>
      <c r="O220" t="s">
        <v>698</v>
      </c>
      <c r="P220" t="s">
        <v>692</v>
      </c>
      <c r="Q220" t="s">
        <v>693</v>
      </c>
      <c r="R220" t="s">
        <v>638</v>
      </c>
      <c r="S220" t="s">
        <v>9284</v>
      </c>
      <c r="T220" t="s">
        <v>8305</v>
      </c>
    </row>
    <row r="221" spans="1:20" x14ac:dyDescent="0.25">
      <c r="A221" t="s">
        <v>239</v>
      </c>
      <c r="B221" t="s">
        <v>245</v>
      </c>
      <c r="C221">
        <v>139</v>
      </c>
      <c r="D221">
        <v>1</v>
      </c>
      <c r="E221" t="s">
        <v>9280</v>
      </c>
      <c r="F221">
        <v>215</v>
      </c>
      <c r="G221">
        <v>0</v>
      </c>
      <c r="H221" t="s">
        <v>697</v>
      </c>
      <c r="I221" t="s">
        <v>9281</v>
      </c>
      <c r="J221" t="s">
        <v>9282</v>
      </c>
      <c r="K221" t="s">
        <v>847</v>
      </c>
      <c r="L221" t="s">
        <v>9283</v>
      </c>
      <c r="M221" t="s">
        <v>8305</v>
      </c>
      <c r="N221" t="s">
        <v>3443</v>
      </c>
      <c r="O221" t="s">
        <v>698</v>
      </c>
      <c r="P221" t="s">
        <v>692</v>
      </c>
      <c r="Q221" t="s">
        <v>693</v>
      </c>
      <c r="R221" t="s">
        <v>638</v>
      </c>
      <c r="S221" t="s">
        <v>9284</v>
      </c>
      <c r="T221" t="s">
        <v>8305</v>
      </c>
    </row>
    <row r="222" spans="1:20" x14ac:dyDescent="0.25">
      <c r="A222" t="s">
        <v>147</v>
      </c>
      <c r="B222" t="s">
        <v>148</v>
      </c>
      <c r="C222">
        <v>50</v>
      </c>
      <c r="D222">
        <v>6</v>
      </c>
      <c r="E222" t="s">
        <v>9285</v>
      </c>
      <c r="F222">
        <v>403</v>
      </c>
      <c r="G222">
        <v>41</v>
      </c>
      <c r="H222" t="s">
        <v>645</v>
      </c>
      <c r="I222" t="s">
        <v>9286</v>
      </c>
      <c r="J222" t="s">
        <v>9287</v>
      </c>
      <c r="K222" t="s">
        <v>8426</v>
      </c>
      <c r="L222" t="s">
        <v>9288</v>
      </c>
      <c r="M222" t="s">
        <v>9289</v>
      </c>
      <c r="N222" t="s">
        <v>637</v>
      </c>
      <c r="O222" t="s">
        <v>664</v>
      </c>
      <c r="P222" t="s">
        <v>23</v>
      </c>
      <c r="Q222" t="s">
        <v>665</v>
      </c>
      <c r="R222" t="s">
        <v>638</v>
      </c>
      <c r="S222" t="s">
        <v>9290</v>
      </c>
      <c r="T222" t="s">
        <v>9289</v>
      </c>
    </row>
    <row r="223" spans="1:20" x14ac:dyDescent="0.25">
      <c r="A223" t="s">
        <v>147</v>
      </c>
      <c r="B223" t="s">
        <v>148</v>
      </c>
      <c r="C223">
        <v>50</v>
      </c>
      <c r="D223">
        <v>6</v>
      </c>
      <c r="E223" t="s">
        <v>9285</v>
      </c>
      <c r="F223">
        <v>403</v>
      </c>
      <c r="G223">
        <v>41</v>
      </c>
      <c r="H223" t="s">
        <v>645</v>
      </c>
      <c r="I223" t="s">
        <v>9286</v>
      </c>
      <c r="J223" t="s">
        <v>9287</v>
      </c>
      <c r="K223" t="s">
        <v>8426</v>
      </c>
      <c r="L223" t="s">
        <v>9288</v>
      </c>
      <c r="M223" t="s">
        <v>9289</v>
      </c>
      <c r="N223" t="s">
        <v>637</v>
      </c>
      <c r="O223" t="s">
        <v>664</v>
      </c>
      <c r="P223" t="s">
        <v>23</v>
      </c>
      <c r="Q223" t="s">
        <v>665</v>
      </c>
      <c r="R223" t="s">
        <v>638</v>
      </c>
      <c r="S223" t="s">
        <v>9290</v>
      </c>
      <c r="T223" t="s">
        <v>9289</v>
      </c>
    </row>
    <row r="224" spans="1:20" x14ac:dyDescent="0.25">
      <c r="A224" t="s">
        <v>22</v>
      </c>
      <c r="B224" t="s">
        <v>213</v>
      </c>
      <c r="C224">
        <v>60</v>
      </c>
      <c r="D224">
        <v>1</v>
      </c>
      <c r="E224" t="s">
        <v>9291</v>
      </c>
      <c r="F224">
        <v>67</v>
      </c>
      <c r="G224">
        <v>7</v>
      </c>
      <c r="H224" t="s">
        <v>663</v>
      </c>
      <c r="I224" t="s">
        <v>8143</v>
      </c>
      <c r="J224" t="s">
        <v>9292</v>
      </c>
      <c r="K224" t="s">
        <v>5121</v>
      </c>
      <c r="L224" t="s">
        <v>8145</v>
      </c>
      <c r="M224" t="s">
        <v>9293</v>
      </c>
      <c r="N224" t="s">
        <v>637</v>
      </c>
      <c r="O224" t="s">
        <v>664</v>
      </c>
      <c r="P224" t="s">
        <v>23</v>
      </c>
      <c r="Q224" t="s">
        <v>665</v>
      </c>
      <c r="R224" t="s">
        <v>638</v>
      </c>
      <c r="S224" t="s">
        <v>637</v>
      </c>
      <c r="T224" t="s">
        <v>9294</v>
      </c>
    </row>
    <row r="225" spans="1:20" x14ac:dyDescent="0.25">
      <c r="A225" t="s">
        <v>241</v>
      </c>
      <c r="B225" t="s">
        <v>3382</v>
      </c>
      <c r="C225">
        <v>88.55</v>
      </c>
      <c r="D225">
        <v>1</v>
      </c>
      <c r="E225" t="s">
        <v>9295</v>
      </c>
      <c r="F225">
        <v>380.2</v>
      </c>
      <c r="G225">
        <v>26</v>
      </c>
      <c r="H225" t="s">
        <v>645</v>
      </c>
      <c r="I225" t="s">
        <v>9296</v>
      </c>
      <c r="J225" t="s">
        <v>9297</v>
      </c>
      <c r="K225" t="s">
        <v>9298</v>
      </c>
      <c r="L225" t="s">
        <v>9299</v>
      </c>
      <c r="M225" t="s">
        <v>9300</v>
      </c>
      <c r="N225" t="s">
        <v>637</v>
      </c>
      <c r="O225" t="s">
        <v>664</v>
      </c>
      <c r="P225" t="s">
        <v>23</v>
      </c>
      <c r="Q225" t="s">
        <v>665</v>
      </c>
      <c r="R225" t="s">
        <v>638</v>
      </c>
      <c r="S225" t="s">
        <v>9301</v>
      </c>
      <c r="T225" t="s">
        <v>9300</v>
      </c>
    </row>
    <row r="226" spans="1:20" x14ac:dyDescent="0.25">
      <c r="A226" t="s">
        <v>600</v>
      </c>
      <c r="B226" t="s">
        <v>3382</v>
      </c>
      <c r="C226">
        <v>88.55</v>
      </c>
      <c r="D226">
        <v>1</v>
      </c>
      <c r="E226" t="s">
        <v>9295</v>
      </c>
      <c r="F226">
        <v>380.2</v>
      </c>
      <c r="G226">
        <v>26</v>
      </c>
      <c r="H226" t="s">
        <v>645</v>
      </c>
      <c r="I226" t="s">
        <v>9296</v>
      </c>
      <c r="J226" t="s">
        <v>9297</v>
      </c>
      <c r="K226" t="s">
        <v>9298</v>
      </c>
      <c r="L226" t="s">
        <v>9299</v>
      </c>
      <c r="M226" t="s">
        <v>9300</v>
      </c>
      <c r="N226" t="s">
        <v>637</v>
      </c>
      <c r="O226" t="s">
        <v>664</v>
      </c>
      <c r="P226" t="s">
        <v>23</v>
      </c>
      <c r="Q226" t="s">
        <v>665</v>
      </c>
      <c r="R226" t="s">
        <v>638</v>
      </c>
      <c r="S226" t="s">
        <v>9301</v>
      </c>
      <c r="T226" t="s">
        <v>9300</v>
      </c>
    </row>
    <row r="227" spans="1:20" x14ac:dyDescent="0.25">
      <c r="A227" t="s">
        <v>240</v>
      </c>
      <c r="B227" t="s">
        <v>3382</v>
      </c>
      <c r="C227">
        <v>88.55</v>
      </c>
      <c r="D227">
        <v>1</v>
      </c>
      <c r="E227" t="s">
        <v>9295</v>
      </c>
      <c r="F227">
        <v>380.2</v>
      </c>
      <c r="G227">
        <v>26</v>
      </c>
      <c r="H227" t="s">
        <v>645</v>
      </c>
      <c r="I227" t="s">
        <v>9296</v>
      </c>
      <c r="J227" t="s">
        <v>9297</v>
      </c>
      <c r="K227" t="s">
        <v>9298</v>
      </c>
      <c r="L227" t="s">
        <v>9299</v>
      </c>
      <c r="M227" t="s">
        <v>9300</v>
      </c>
      <c r="N227" t="s">
        <v>637</v>
      </c>
      <c r="O227" t="s">
        <v>664</v>
      </c>
      <c r="P227" t="s">
        <v>23</v>
      </c>
      <c r="Q227" t="s">
        <v>665</v>
      </c>
      <c r="R227" t="s">
        <v>638</v>
      </c>
      <c r="S227" t="s">
        <v>9301</v>
      </c>
      <c r="T227" t="s">
        <v>9300</v>
      </c>
    </row>
    <row r="228" spans="1:20" x14ac:dyDescent="0.25">
      <c r="A228" t="s">
        <v>239</v>
      </c>
      <c r="B228" t="s">
        <v>3382</v>
      </c>
      <c r="C228">
        <v>88.55</v>
      </c>
      <c r="D228">
        <v>1</v>
      </c>
      <c r="E228" t="s">
        <v>9295</v>
      </c>
      <c r="F228">
        <v>380.2</v>
      </c>
      <c r="G228">
        <v>26</v>
      </c>
      <c r="H228" t="s">
        <v>645</v>
      </c>
      <c r="I228" t="s">
        <v>9296</v>
      </c>
      <c r="J228" t="s">
        <v>9297</v>
      </c>
      <c r="K228" t="s">
        <v>9298</v>
      </c>
      <c r="L228" t="s">
        <v>9299</v>
      </c>
      <c r="M228" t="s">
        <v>9300</v>
      </c>
      <c r="N228" t="s">
        <v>637</v>
      </c>
      <c r="O228" t="s">
        <v>664</v>
      </c>
      <c r="P228" t="s">
        <v>23</v>
      </c>
      <c r="Q228" t="s">
        <v>665</v>
      </c>
      <c r="R228" t="s">
        <v>638</v>
      </c>
      <c r="S228" t="s">
        <v>9301</v>
      </c>
      <c r="T228" t="s">
        <v>9300</v>
      </c>
    </row>
    <row r="229" spans="1:20" x14ac:dyDescent="0.25">
      <c r="A229" t="s">
        <v>241</v>
      </c>
      <c r="B229" t="s">
        <v>690</v>
      </c>
      <c r="C229">
        <v>76.3</v>
      </c>
      <c r="D229">
        <v>1</v>
      </c>
      <c r="E229" t="s">
        <v>9302</v>
      </c>
      <c r="F229">
        <v>159.59</v>
      </c>
      <c r="G229">
        <v>7</v>
      </c>
      <c r="H229" t="s">
        <v>663</v>
      </c>
      <c r="I229" t="s">
        <v>9303</v>
      </c>
      <c r="J229" t="s">
        <v>9304</v>
      </c>
      <c r="K229" t="s">
        <v>759</v>
      </c>
      <c r="L229" t="s">
        <v>9305</v>
      </c>
      <c r="M229" t="s">
        <v>9306</v>
      </c>
      <c r="N229" t="s">
        <v>637</v>
      </c>
      <c r="O229" t="s">
        <v>664</v>
      </c>
      <c r="P229" t="s">
        <v>23</v>
      </c>
      <c r="Q229" t="s">
        <v>665</v>
      </c>
      <c r="R229" t="s">
        <v>638</v>
      </c>
      <c r="S229" t="s">
        <v>9307</v>
      </c>
      <c r="T229" t="s">
        <v>9306</v>
      </c>
    </row>
    <row r="230" spans="1:20" x14ac:dyDescent="0.25">
      <c r="A230" t="s">
        <v>600</v>
      </c>
      <c r="B230" t="s">
        <v>690</v>
      </c>
      <c r="C230">
        <v>76.290000000000006</v>
      </c>
      <c r="D230">
        <v>1</v>
      </c>
      <c r="E230" t="s">
        <v>9302</v>
      </c>
      <c r="F230">
        <v>159.59</v>
      </c>
      <c r="G230">
        <v>7</v>
      </c>
      <c r="H230" t="s">
        <v>663</v>
      </c>
      <c r="I230" t="s">
        <v>9303</v>
      </c>
      <c r="J230" t="s">
        <v>9304</v>
      </c>
      <c r="K230" t="s">
        <v>759</v>
      </c>
      <c r="L230" t="s">
        <v>9305</v>
      </c>
      <c r="M230" t="s">
        <v>9306</v>
      </c>
      <c r="N230" t="s">
        <v>637</v>
      </c>
      <c r="O230" t="s">
        <v>664</v>
      </c>
      <c r="P230" t="s">
        <v>23</v>
      </c>
      <c r="Q230" t="s">
        <v>665</v>
      </c>
      <c r="R230" t="s">
        <v>638</v>
      </c>
      <c r="S230" t="s">
        <v>9307</v>
      </c>
      <c r="T230" t="s">
        <v>9306</v>
      </c>
    </row>
    <row r="231" spans="1:20" x14ac:dyDescent="0.25">
      <c r="A231" t="s">
        <v>239</v>
      </c>
      <c r="B231" t="s">
        <v>2799</v>
      </c>
      <c r="C231">
        <v>83.5</v>
      </c>
      <c r="D231">
        <v>1</v>
      </c>
      <c r="E231" t="s">
        <v>9308</v>
      </c>
      <c r="F231">
        <v>96</v>
      </c>
      <c r="G231">
        <v>12.5</v>
      </c>
      <c r="H231" t="s">
        <v>645</v>
      </c>
      <c r="I231" t="s">
        <v>9309</v>
      </c>
      <c r="J231" t="s">
        <v>9310</v>
      </c>
      <c r="K231" t="s">
        <v>2838</v>
      </c>
      <c r="L231" t="s">
        <v>9311</v>
      </c>
      <c r="M231" t="s">
        <v>9312</v>
      </c>
      <c r="N231" t="s">
        <v>637</v>
      </c>
      <c r="O231" t="s">
        <v>664</v>
      </c>
      <c r="P231" t="s">
        <v>23</v>
      </c>
      <c r="Q231" t="s">
        <v>665</v>
      </c>
      <c r="R231" t="s">
        <v>638</v>
      </c>
      <c r="S231" t="s">
        <v>9313</v>
      </c>
      <c r="T231" t="s">
        <v>9312</v>
      </c>
    </row>
    <row r="232" spans="1:20" x14ac:dyDescent="0.25">
      <c r="A232" t="s">
        <v>77</v>
      </c>
      <c r="B232" t="s">
        <v>78</v>
      </c>
      <c r="C232">
        <v>49</v>
      </c>
      <c r="D232">
        <v>1</v>
      </c>
      <c r="E232" t="s">
        <v>9314</v>
      </c>
      <c r="F232">
        <v>49</v>
      </c>
      <c r="G232">
        <v>0</v>
      </c>
      <c r="H232" t="s">
        <v>645</v>
      </c>
      <c r="I232" t="s">
        <v>2855</v>
      </c>
      <c r="J232" t="s">
        <v>4543</v>
      </c>
      <c r="K232" t="s">
        <v>3994</v>
      </c>
      <c r="L232" t="s">
        <v>2625</v>
      </c>
      <c r="M232" t="s">
        <v>9315</v>
      </c>
      <c r="N232" t="s">
        <v>637</v>
      </c>
      <c r="O232" t="s">
        <v>646</v>
      </c>
      <c r="P232" t="s">
        <v>26</v>
      </c>
      <c r="Q232" t="s">
        <v>647</v>
      </c>
      <c r="R232" t="s">
        <v>638</v>
      </c>
      <c r="S232" t="s">
        <v>9316</v>
      </c>
      <c r="T232" t="s">
        <v>9317</v>
      </c>
    </row>
    <row r="233" spans="1:20" x14ac:dyDescent="0.25">
      <c r="A233" t="s">
        <v>99</v>
      </c>
      <c r="B233" t="s">
        <v>100</v>
      </c>
      <c r="C233">
        <v>10</v>
      </c>
      <c r="D233">
        <v>20</v>
      </c>
      <c r="E233" t="s">
        <v>9318</v>
      </c>
      <c r="F233">
        <v>222</v>
      </c>
      <c r="G233">
        <v>0</v>
      </c>
      <c r="H233" t="s">
        <v>645</v>
      </c>
      <c r="I233" t="s">
        <v>9220</v>
      </c>
      <c r="J233" t="s">
        <v>9221</v>
      </c>
      <c r="K233" t="s">
        <v>7140</v>
      </c>
      <c r="L233" t="s">
        <v>2261</v>
      </c>
      <c r="M233" t="s">
        <v>9319</v>
      </c>
      <c r="N233" t="s">
        <v>637</v>
      </c>
      <c r="O233" t="s">
        <v>651</v>
      </c>
      <c r="P233" t="s">
        <v>26</v>
      </c>
      <c r="Q233" t="s">
        <v>647</v>
      </c>
      <c r="R233" t="s">
        <v>638</v>
      </c>
      <c r="S233" t="s">
        <v>9320</v>
      </c>
      <c r="T233" t="s">
        <v>9319</v>
      </c>
    </row>
    <row r="234" spans="1:20" x14ac:dyDescent="0.25">
      <c r="A234" t="s">
        <v>147</v>
      </c>
      <c r="B234" t="s">
        <v>148</v>
      </c>
      <c r="C234">
        <v>50</v>
      </c>
      <c r="D234">
        <v>6</v>
      </c>
      <c r="E234" t="s">
        <v>9321</v>
      </c>
      <c r="F234">
        <v>200</v>
      </c>
      <c r="G234">
        <v>0</v>
      </c>
      <c r="H234" t="s">
        <v>636</v>
      </c>
      <c r="I234" t="s">
        <v>9322</v>
      </c>
      <c r="J234" t="s">
        <v>658</v>
      </c>
      <c r="K234" t="s">
        <v>637</v>
      </c>
      <c r="L234" t="s">
        <v>638</v>
      </c>
      <c r="M234" t="s">
        <v>9323</v>
      </c>
      <c r="N234" t="s">
        <v>637</v>
      </c>
      <c r="O234" t="s">
        <v>639</v>
      </c>
      <c r="P234" t="s">
        <v>5</v>
      </c>
      <c r="Q234" t="s">
        <v>640</v>
      </c>
      <c r="R234" t="s">
        <v>638</v>
      </c>
      <c r="S234" t="s">
        <v>9324</v>
      </c>
      <c r="T234" t="s">
        <v>9323</v>
      </c>
    </row>
    <row r="235" spans="1:20" x14ac:dyDescent="0.25">
      <c r="A235" t="s">
        <v>22</v>
      </c>
      <c r="B235" t="s">
        <v>27</v>
      </c>
      <c r="C235">
        <v>69.900000000000006</v>
      </c>
      <c r="D235">
        <v>20</v>
      </c>
      <c r="E235" t="s">
        <v>9325</v>
      </c>
      <c r="F235">
        <v>1600</v>
      </c>
      <c r="G235">
        <v>0</v>
      </c>
      <c r="H235" t="s">
        <v>645</v>
      </c>
      <c r="I235" t="s">
        <v>5628</v>
      </c>
      <c r="J235" t="s">
        <v>5629</v>
      </c>
      <c r="K235" t="s">
        <v>2190</v>
      </c>
      <c r="L235" t="s">
        <v>2669</v>
      </c>
      <c r="M235" t="s">
        <v>9326</v>
      </c>
      <c r="N235" t="s">
        <v>637</v>
      </c>
      <c r="O235" t="s">
        <v>646</v>
      </c>
      <c r="P235" t="s">
        <v>26</v>
      </c>
      <c r="Q235" t="s">
        <v>647</v>
      </c>
      <c r="R235" t="s">
        <v>638</v>
      </c>
      <c r="S235" t="s">
        <v>9327</v>
      </c>
      <c r="T235" t="s">
        <v>9326</v>
      </c>
    </row>
    <row r="236" spans="1:20" x14ac:dyDescent="0.25">
      <c r="A236" t="s">
        <v>22</v>
      </c>
      <c r="B236" t="s">
        <v>4578</v>
      </c>
      <c r="C236">
        <v>80.75</v>
      </c>
      <c r="D236">
        <v>1</v>
      </c>
      <c r="E236" t="s">
        <v>9328</v>
      </c>
      <c r="F236">
        <v>87.75</v>
      </c>
      <c r="G236">
        <v>7</v>
      </c>
      <c r="H236" t="s">
        <v>645</v>
      </c>
      <c r="I236" t="s">
        <v>9329</v>
      </c>
      <c r="J236" t="s">
        <v>9330</v>
      </c>
      <c r="K236" t="s">
        <v>9331</v>
      </c>
      <c r="L236" t="s">
        <v>9332</v>
      </c>
      <c r="M236" t="s">
        <v>9333</v>
      </c>
      <c r="N236" t="s">
        <v>637</v>
      </c>
      <c r="O236" t="s">
        <v>664</v>
      </c>
      <c r="P236" t="s">
        <v>23</v>
      </c>
      <c r="Q236" t="s">
        <v>665</v>
      </c>
      <c r="R236" t="s">
        <v>638</v>
      </c>
      <c r="S236" t="s">
        <v>9334</v>
      </c>
      <c r="T236" t="s">
        <v>9333</v>
      </c>
    </row>
    <row r="237" spans="1:20" x14ac:dyDescent="0.25">
      <c r="A237" t="s">
        <v>600</v>
      </c>
      <c r="B237" t="s">
        <v>2799</v>
      </c>
      <c r="C237">
        <v>95.21</v>
      </c>
      <c r="D237">
        <v>1</v>
      </c>
      <c r="E237" t="s">
        <v>9335</v>
      </c>
      <c r="F237">
        <v>312.14999999999998</v>
      </c>
      <c r="G237">
        <v>26.5</v>
      </c>
      <c r="H237" t="s">
        <v>645</v>
      </c>
      <c r="I237" t="s">
        <v>9329</v>
      </c>
      <c r="J237" t="s">
        <v>9330</v>
      </c>
      <c r="K237" t="s">
        <v>9331</v>
      </c>
      <c r="L237" t="s">
        <v>9332</v>
      </c>
      <c r="M237" t="s">
        <v>9336</v>
      </c>
      <c r="N237" t="s">
        <v>637</v>
      </c>
      <c r="O237" t="s">
        <v>664</v>
      </c>
      <c r="P237" t="s">
        <v>23</v>
      </c>
      <c r="Q237" t="s">
        <v>665</v>
      </c>
      <c r="R237" t="s">
        <v>638</v>
      </c>
      <c r="S237" t="s">
        <v>9337</v>
      </c>
      <c r="T237" t="s">
        <v>9336</v>
      </c>
    </row>
    <row r="238" spans="1:20" x14ac:dyDescent="0.25">
      <c r="A238" t="s">
        <v>600</v>
      </c>
      <c r="B238" t="s">
        <v>2799</v>
      </c>
      <c r="C238">
        <v>95.22</v>
      </c>
      <c r="D238">
        <v>2</v>
      </c>
      <c r="E238" t="s">
        <v>9335</v>
      </c>
      <c r="F238">
        <v>312.14999999999998</v>
      </c>
      <c r="G238">
        <v>26.5</v>
      </c>
      <c r="H238" t="s">
        <v>645</v>
      </c>
      <c r="I238" t="s">
        <v>9329</v>
      </c>
      <c r="J238" t="s">
        <v>9330</v>
      </c>
      <c r="K238" t="s">
        <v>9331</v>
      </c>
      <c r="L238" t="s">
        <v>9332</v>
      </c>
      <c r="M238" t="s">
        <v>9336</v>
      </c>
      <c r="N238" t="s">
        <v>637</v>
      </c>
      <c r="O238" t="s">
        <v>664</v>
      </c>
      <c r="P238" t="s">
        <v>23</v>
      </c>
      <c r="Q238" t="s">
        <v>665</v>
      </c>
      <c r="R238" t="s">
        <v>638</v>
      </c>
      <c r="S238" t="s">
        <v>9337</v>
      </c>
      <c r="T238" t="s">
        <v>9336</v>
      </c>
    </row>
    <row r="239" spans="1:20" x14ac:dyDescent="0.25">
      <c r="A239" t="s">
        <v>147</v>
      </c>
      <c r="B239" t="s">
        <v>148</v>
      </c>
      <c r="C239">
        <v>33.333333333333336</v>
      </c>
      <c r="D239">
        <v>3</v>
      </c>
      <c r="E239" t="s">
        <v>9338</v>
      </c>
      <c r="F239">
        <v>149</v>
      </c>
      <c r="G239">
        <v>0</v>
      </c>
      <c r="H239" t="s">
        <v>645</v>
      </c>
      <c r="I239" t="s">
        <v>3509</v>
      </c>
      <c r="J239" t="s">
        <v>9339</v>
      </c>
      <c r="K239" t="s">
        <v>729</v>
      </c>
      <c r="L239" t="s">
        <v>6685</v>
      </c>
      <c r="M239" t="s">
        <v>9340</v>
      </c>
      <c r="N239" t="s">
        <v>637</v>
      </c>
      <c r="O239" t="s">
        <v>646</v>
      </c>
      <c r="P239" t="s">
        <v>26</v>
      </c>
      <c r="Q239" t="s">
        <v>647</v>
      </c>
      <c r="R239" t="s">
        <v>638</v>
      </c>
      <c r="S239" t="s">
        <v>9341</v>
      </c>
      <c r="T239" t="s">
        <v>9340</v>
      </c>
    </row>
    <row r="240" spans="1:20" x14ac:dyDescent="0.25">
      <c r="A240" t="s">
        <v>112</v>
      </c>
      <c r="B240" t="s">
        <v>113</v>
      </c>
      <c r="C240">
        <v>50</v>
      </c>
      <c r="D240">
        <v>5</v>
      </c>
      <c r="E240" t="s">
        <v>9342</v>
      </c>
      <c r="F240">
        <v>340</v>
      </c>
      <c r="G240">
        <v>0</v>
      </c>
      <c r="H240" t="s">
        <v>645</v>
      </c>
      <c r="I240" t="s">
        <v>8424</v>
      </c>
      <c r="J240" t="s">
        <v>8425</v>
      </c>
      <c r="K240" t="s">
        <v>8426</v>
      </c>
      <c r="L240" t="s">
        <v>4476</v>
      </c>
      <c r="M240" t="s">
        <v>9343</v>
      </c>
      <c r="N240" t="s">
        <v>637</v>
      </c>
      <c r="O240" t="s">
        <v>646</v>
      </c>
      <c r="P240" t="s">
        <v>26</v>
      </c>
      <c r="Q240" t="s">
        <v>647</v>
      </c>
      <c r="R240" t="s">
        <v>638</v>
      </c>
      <c r="S240" t="s">
        <v>9344</v>
      </c>
      <c r="T240" t="s">
        <v>9345</v>
      </c>
    </row>
    <row r="241" spans="1:20" x14ac:dyDescent="0.25">
      <c r="A241" t="s">
        <v>147</v>
      </c>
      <c r="B241" t="s">
        <v>148</v>
      </c>
      <c r="C241">
        <v>33.333333333333336</v>
      </c>
      <c r="D241">
        <v>3</v>
      </c>
      <c r="E241" t="s">
        <v>9342</v>
      </c>
      <c r="F241">
        <v>340</v>
      </c>
      <c r="G241">
        <v>0</v>
      </c>
      <c r="H241" t="s">
        <v>645</v>
      </c>
      <c r="I241" t="s">
        <v>8424</v>
      </c>
      <c r="J241" t="s">
        <v>8425</v>
      </c>
      <c r="K241" t="s">
        <v>8426</v>
      </c>
      <c r="L241" t="s">
        <v>4476</v>
      </c>
      <c r="M241" t="s">
        <v>9343</v>
      </c>
      <c r="N241" t="s">
        <v>637</v>
      </c>
      <c r="O241" t="s">
        <v>646</v>
      </c>
      <c r="P241" t="s">
        <v>26</v>
      </c>
      <c r="Q241" t="s">
        <v>647</v>
      </c>
      <c r="R241" t="s">
        <v>638</v>
      </c>
      <c r="S241" t="s">
        <v>9344</v>
      </c>
      <c r="T241" t="s">
        <v>9345</v>
      </c>
    </row>
    <row r="242" spans="1:20" x14ac:dyDescent="0.25">
      <c r="A242" t="s">
        <v>147</v>
      </c>
      <c r="B242" t="s">
        <v>148</v>
      </c>
      <c r="C242">
        <v>50</v>
      </c>
      <c r="D242">
        <v>6</v>
      </c>
      <c r="E242" t="s">
        <v>9346</v>
      </c>
      <c r="F242">
        <v>200</v>
      </c>
      <c r="G242">
        <v>0</v>
      </c>
      <c r="H242" t="s">
        <v>636</v>
      </c>
      <c r="I242" t="s">
        <v>9347</v>
      </c>
      <c r="J242" t="s">
        <v>4810</v>
      </c>
      <c r="K242" t="s">
        <v>637</v>
      </c>
      <c r="L242" t="s">
        <v>638</v>
      </c>
      <c r="M242" t="s">
        <v>9348</v>
      </c>
      <c r="N242" t="s">
        <v>637</v>
      </c>
      <c r="O242" t="s">
        <v>639</v>
      </c>
      <c r="P242" t="s">
        <v>5</v>
      </c>
      <c r="Q242" t="s">
        <v>640</v>
      </c>
      <c r="R242" t="s">
        <v>638</v>
      </c>
      <c r="S242" t="s">
        <v>9349</v>
      </c>
      <c r="T242" t="s">
        <v>9348</v>
      </c>
    </row>
    <row r="243" spans="1:20" x14ac:dyDescent="0.25">
      <c r="A243" t="s">
        <v>104</v>
      </c>
      <c r="B243" t="s">
        <v>105</v>
      </c>
      <c r="C243">
        <v>14</v>
      </c>
      <c r="D243">
        <v>1</v>
      </c>
      <c r="E243" t="s">
        <v>9350</v>
      </c>
      <c r="F243">
        <v>14</v>
      </c>
      <c r="G243">
        <v>0</v>
      </c>
      <c r="H243" t="s">
        <v>645</v>
      </c>
      <c r="I243" t="s">
        <v>727</v>
      </c>
      <c r="J243" t="s">
        <v>7235</v>
      </c>
      <c r="K243" t="s">
        <v>6611</v>
      </c>
      <c r="L243" t="s">
        <v>7452</v>
      </c>
      <c r="M243" t="s">
        <v>9351</v>
      </c>
      <c r="N243" t="s">
        <v>637</v>
      </c>
      <c r="O243" t="s">
        <v>646</v>
      </c>
      <c r="P243" t="s">
        <v>26</v>
      </c>
      <c r="Q243" t="s">
        <v>647</v>
      </c>
      <c r="R243" t="s">
        <v>638</v>
      </c>
      <c r="S243" t="s">
        <v>9352</v>
      </c>
      <c r="T243" t="s">
        <v>9353</v>
      </c>
    </row>
    <row r="244" spans="1:20" x14ac:dyDescent="0.25">
      <c r="A244" t="s">
        <v>147</v>
      </c>
      <c r="B244" t="s">
        <v>148</v>
      </c>
      <c r="C244">
        <v>50</v>
      </c>
      <c r="D244">
        <v>6</v>
      </c>
      <c r="E244" t="s">
        <v>9354</v>
      </c>
      <c r="F244">
        <v>200</v>
      </c>
      <c r="G244">
        <v>0</v>
      </c>
      <c r="H244" t="s">
        <v>636</v>
      </c>
      <c r="I244" t="s">
        <v>9355</v>
      </c>
      <c r="J244" t="s">
        <v>678</v>
      </c>
      <c r="K244" t="s">
        <v>637</v>
      </c>
      <c r="L244" t="s">
        <v>638</v>
      </c>
      <c r="M244" t="s">
        <v>9356</v>
      </c>
      <c r="N244" t="s">
        <v>637</v>
      </c>
      <c r="O244" t="s">
        <v>643</v>
      </c>
      <c r="P244" t="s">
        <v>5</v>
      </c>
      <c r="Q244" t="s">
        <v>644</v>
      </c>
      <c r="R244" t="s">
        <v>638</v>
      </c>
      <c r="S244" t="s">
        <v>9357</v>
      </c>
      <c r="T244" t="s">
        <v>9356</v>
      </c>
    </row>
    <row r="245" spans="1:20" x14ac:dyDescent="0.25">
      <c r="A245" t="s">
        <v>147</v>
      </c>
      <c r="B245" t="s">
        <v>148</v>
      </c>
      <c r="C245">
        <v>33.333333333333336</v>
      </c>
      <c r="D245">
        <v>3</v>
      </c>
      <c r="E245" t="s">
        <v>9358</v>
      </c>
      <c r="F245">
        <v>95</v>
      </c>
      <c r="G245">
        <v>0</v>
      </c>
      <c r="H245" t="s">
        <v>645</v>
      </c>
      <c r="I245" t="s">
        <v>2251</v>
      </c>
      <c r="J245" t="s">
        <v>2972</v>
      </c>
      <c r="K245" t="s">
        <v>2973</v>
      </c>
      <c r="L245" t="s">
        <v>762</v>
      </c>
      <c r="M245" t="s">
        <v>9359</v>
      </c>
      <c r="N245" t="s">
        <v>637</v>
      </c>
      <c r="O245" t="s">
        <v>646</v>
      </c>
      <c r="P245" t="s">
        <v>26</v>
      </c>
      <c r="Q245" t="s">
        <v>647</v>
      </c>
      <c r="R245" t="s">
        <v>638</v>
      </c>
      <c r="S245" t="s">
        <v>9360</v>
      </c>
      <c r="T245" t="s">
        <v>9361</v>
      </c>
    </row>
    <row r="246" spans="1:20" x14ac:dyDescent="0.25">
      <c r="A246" t="s">
        <v>239</v>
      </c>
      <c r="B246" t="s">
        <v>245</v>
      </c>
      <c r="C246">
        <v>139</v>
      </c>
      <c r="D246">
        <v>1</v>
      </c>
      <c r="E246" t="s">
        <v>9362</v>
      </c>
      <c r="F246">
        <v>139</v>
      </c>
      <c r="G246">
        <v>0</v>
      </c>
      <c r="H246" t="s">
        <v>645</v>
      </c>
      <c r="I246" t="s">
        <v>8424</v>
      </c>
      <c r="J246" t="s">
        <v>9363</v>
      </c>
      <c r="K246" t="s">
        <v>7541</v>
      </c>
      <c r="L246" t="s">
        <v>2664</v>
      </c>
      <c r="M246" t="s">
        <v>7511</v>
      </c>
      <c r="N246" t="s">
        <v>637</v>
      </c>
      <c r="O246" t="s">
        <v>646</v>
      </c>
      <c r="P246" t="s">
        <v>26</v>
      </c>
      <c r="Q246" t="s">
        <v>647</v>
      </c>
      <c r="R246" t="s">
        <v>638</v>
      </c>
      <c r="S246" t="s">
        <v>9364</v>
      </c>
      <c r="T246" t="s">
        <v>7511</v>
      </c>
    </row>
  </sheetData>
  <pageMargins left="0.25" right="0.25" top="0.75" bottom="0.75" header="0.3" footer="0.3"/>
  <pageSetup paperSize="9" scale="21" fitToHeight="0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31AB1-6A7B-48EC-A54D-2BB3EAB59CCD}">
  <sheetPr>
    <tabColor rgb="FFFF6699"/>
    <pageSetUpPr fitToPage="1"/>
  </sheetPr>
  <dimension ref="A1:V272"/>
  <sheetViews>
    <sheetView zoomScale="70" zoomScaleNormal="70" workbookViewId="0">
      <pane xSplit="2" ySplit="1" topLeftCell="S212" activePane="bottomRight" state="frozen"/>
      <selection activeCell="Q237" sqref="Q237"/>
      <selection pane="topRight" activeCell="Q237" sqref="Q237"/>
      <selection pane="bottomLeft" activeCell="Q237" sqref="Q237"/>
      <selection pane="bottomRight" activeCell="V235" sqref="V235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6.90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617</v>
      </c>
      <c r="C1" t="s">
        <v>618</v>
      </c>
      <c r="D1" t="s">
        <v>1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J1" t="s">
        <v>624</v>
      </c>
      <c r="K1" t="s">
        <v>625</v>
      </c>
      <c r="L1" t="s">
        <v>626</v>
      </c>
      <c r="M1" t="s">
        <v>627</v>
      </c>
      <c r="N1" t="s">
        <v>628</v>
      </c>
      <c r="O1" t="s">
        <v>629</v>
      </c>
      <c r="P1" t="s">
        <v>630</v>
      </c>
      <c r="Q1" t="s">
        <v>631</v>
      </c>
      <c r="R1" t="s">
        <v>2</v>
      </c>
      <c r="S1" t="s">
        <v>632</v>
      </c>
      <c r="T1" t="s">
        <v>633</v>
      </c>
      <c r="U1" s="49" t="s">
        <v>722</v>
      </c>
      <c r="V1" t="s">
        <v>724</v>
      </c>
    </row>
    <row r="2" spans="1:22" x14ac:dyDescent="0.25">
      <c r="A2" t="s">
        <v>22</v>
      </c>
      <c r="B2" t="s">
        <v>213</v>
      </c>
      <c r="C2">
        <v>60</v>
      </c>
      <c r="D2">
        <v>1</v>
      </c>
      <c r="E2" t="s">
        <v>9365</v>
      </c>
      <c r="F2">
        <v>60</v>
      </c>
      <c r="G2">
        <v>0</v>
      </c>
      <c r="H2" t="s">
        <v>663</v>
      </c>
      <c r="I2" t="s">
        <v>4467</v>
      </c>
      <c r="J2" t="s">
        <v>4468</v>
      </c>
      <c r="K2" t="s">
        <v>4469</v>
      </c>
      <c r="L2" t="s">
        <v>4470</v>
      </c>
      <c r="M2" t="s">
        <v>9366</v>
      </c>
      <c r="N2" t="s">
        <v>637</v>
      </c>
      <c r="O2" t="s">
        <v>664</v>
      </c>
      <c r="P2" t="s">
        <v>23</v>
      </c>
      <c r="Q2" t="s">
        <v>665</v>
      </c>
      <c r="R2" t="s">
        <v>638</v>
      </c>
      <c r="S2" t="s">
        <v>637</v>
      </c>
      <c r="T2" t="s">
        <v>9366</v>
      </c>
      <c r="U2" s="50" t="s">
        <v>147</v>
      </c>
      <c r="V2">
        <v>529</v>
      </c>
    </row>
    <row r="3" spans="1:22" x14ac:dyDescent="0.25">
      <c r="A3" t="s">
        <v>147</v>
      </c>
      <c r="B3" t="s">
        <v>148</v>
      </c>
      <c r="C3">
        <v>50</v>
      </c>
      <c r="D3">
        <v>6</v>
      </c>
      <c r="E3" t="s">
        <v>9367</v>
      </c>
      <c r="F3">
        <v>200</v>
      </c>
      <c r="G3">
        <v>0</v>
      </c>
      <c r="H3" t="s">
        <v>636</v>
      </c>
      <c r="I3" t="s">
        <v>9368</v>
      </c>
      <c r="J3" t="s">
        <v>641</v>
      </c>
      <c r="K3" t="s">
        <v>637</v>
      </c>
      <c r="L3" t="s">
        <v>638</v>
      </c>
      <c r="M3" t="s">
        <v>9369</v>
      </c>
      <c r="N3" t="s">
        <v>637</v>
      </c>
      <c r="O3" t="s">
        <v>639</v>
      </c>
      <c r="P3" t="s">
        <v>5</v>
      </c>
      <c r="Q3" t="s">
        <v>640</v>
      </c>
      <c r="R3" t="s">
        <v>638</v>
      </c>
      <c r="S3" t="s">
        <v>637</v>
      </c>
      <c r="T3" t="s">
        <v>9369</v>
      </c>
      <c r="U3" s="51" t="s">
        <v>148</v>
      </c>
      <c r="V3">
        <v>529</v>
      </c>
    </row>
    <row r="4" spans="1:22" x14ac:dyDescent="0.25">
      <c r="A4" t="s">
        <v>600</v>
      </c>
      <c r="B4" t="s">
        <v>690</v>
      </c>
      <c r="C4">
        <v>87.2</v>
      </c>
      <c r="D4">
        <v>1</v>
      </c>
      <c r="E4" t="s">
        <v>9370</v>
      </c>
      <c r="F4">
        <v>94.2</v>
      </c>
      <c r="G4">
        <v>7</v>
      </c>
      <c r="H4" t="s">
        <v>663</v>
      </c>
      <c r="I4" t="s">
        <v>9371</v>
      </c>
      <c r="J4" t="s">
        <v>9372</v>
      </c>
      <c r="K4" t="s">
        <v>9373</v>
      </c>
      <c r="L4" t="s">
        <v>9374</v>
      </c>
      <c r="M4" t="s">
        <v>9375</v>
      </c>
      <c r="N4" t="s">
        <v>637</v>
      </c>
      <c r="O4" t="s">
        <v>664</v>
      </c>
      <c r="P4" t="s">
        <v>23</v>
      </c>
      <c r="Q4" t="s">
        <v>665</v>
      </c>
      <c r="R4" t="s">
        <v>638</v>
      </c>
      <c r="S4" t="s">
        <v>9376</v>
      </c>
      <c r="T4" t="s">
        <v>9375</v>
      </c>
      <c r="U4" s="50" t="s">
        <v>20</v>
      </c>
      <c r="V4">
        <v>12</v>
      </c>
    </row>
    <row r="5" spans="1:22" x14ac:dyDescent="0.25">
      <c r="A5" t="s">
        <v>147</v>
      </c>
      <c r="B5" t="s">
        <v>148</v>
      </c>
      <c r="C5">
        <v>33.333333333333336</v>
      </c>
      <c r="D5">
        <v>3</v>
      </c>
      <c r="E5" t="s">
        <v>9377</v>
      </c>
      <c r="F5">
        <v>398</v>
      </c>
      <c r="G5">
        <v>0</v>
      </c>
      <c r="H5" t="s">
        <v>645</v>
      </c>
      <c r="I5" t="s">
        <v>8263</v>
      </c>
      <c r="J5" t="s">
        <v>9378</v>
      </c>
      <c r="K5" t="s">
        <v>3925</v>
      </c>
      <c r="L5" t="s">
        <v>735</v>
      </c>
      <c r="M5" t="s">
        <v>9379</v>
      </c>
      <c r="N5" t="s">
        <v>637</v>
      </c>
      <c r="O5" t="s">
        <v>646</v>
      </c>
      <c r="P5" t="s">
        <v>26</v>
      </c>
      <c r="Q5" t="s">
        <v>647</v>
      </c>
      <c r="R5" t="s">
        <v>638</v>
      </c>
      <c r="S5" t="s">
        <v>637</v>
      </c>
      <c r="T5" t="s">
        <v>9379</v>
      </c>
      <c r="U5" s="51" t="s">
        <v>21</v>
      </c>
      <c r="V5">
        <v>12</v>
      </c>
    </row>
    <row r="6" spans="1:22" x14ac:dyDescent="0.25">
      <c r="A6" t="s">
        <v>72</v>
      </c>
      <c r="B6" t="s">
        <v>108</v>
      </c>
      <c r="C6">
        <v>66</v>
      </c>
      <c r="D6">
        <v>1</v>
      </c>
      <c r="E6" t="s">
        <v>9377</v>
      </c>
      <c r="F6">
        <v>398</v>
      </c>
      <c r="G6">
        <v>0</v>
      </c>
      <c r="H6" t="s">
        <v>645</v>
      </c>
      <c r="I6" t="s">
        <v>8263</v>
      </c>
      <c r="J6" t="s">
        <v>9378</v>
      </c>
      <c r="K6" t="s">
        <v>3925</v>
      </c>
      <c r="L6" t="s">
        <v>735</v>
      </c>
      <c r="M6" t="s">
        <v>9379</v>
      </c>
      <c r="N6" t="s">
        <v>637</v>
      </c>
      <c r="O6" t="s">
        <v>646</v>
      </c>
      <c r="P6" t="s">
        <v>26</v>
      </c>
      <c r="Q6" t="s">
        <v>647</v>
      </c>
      <c r="R6" t="s">
        <v>638</v>
      </c>
      <c r="S6" t="s">
        <v>637</v>
      </c>
      <c r="T6" t="s">
        <v>9379</v>
      </c>
      <c r="U6" s="50" t="s">
        <v>75</v>
      </c>
      <c r="V6">
        <v>12</v>
      </c>
    </row>
    <row r="7" spans="1:22" x14ac:dyDescent="0.25">
      <c r="A7" t="s">
        <v>101</v>
      </c>
      <c r="B7" t="s">
        <v>74</v>
      </c>
      <c r="C7">
        <v>66</v>
      </c>
      <c r="D7">
        <v>1</v>
      </c>
      <c r="E7" t="s">
        <v>9377</v>
      </c>
      <c r="F7">
        <v>398</v>
      </c>
      <c r="G7">
        <v>0</v>
      </c>
      <c r="H7" t="s">
        <v>645</v>
      </c>
      <c r="I7" t="s">
        <v>8263</v>
      </c>
      <c r="J7" t="s">
        <v>9378</v>
      </c>
      <c r="K7" t="s">
        <v>3925</v>
      </c>
      <c r="L7" t="s">
        <v>735</v>
      </c>
      <c r="M7" t="s">
        <v>9379</v>
      </c>
      <c r="N7" t="s">
        <v>637</v>
      </c>
      <c r="O7" t="s">
        <v>646</v>
      </c>
      <c r="P7" t="s">
        <v>26</v>
      </c>
      <c r="Q7" t="s">
        <v>647</v>
      </c>
      <c r="R7" t="s">
        <v>638</v>
      </c>
      <c r="S7" t="s">
        <v>637</v>
      </c>
      <c r="T7" t="s">
        <v>9379</v>
      </c>
      <c r="U7" s="51" t="s">
        <v>76</v>
      </c>
      <c r="V7">
        <v>12</v>
      </c>
    </row>
    <row r="8" spans="1:22" x14ac:dyDescent="0.25">
      <c r="A8" t="s">
        <v>22</v>
      </c>
      <c r="B8" t="s">
        <v>27</v>
      </c>
      <c r="C8">
        <v>67</v>
      </c>
      <c r="D8">
        <v>1</v>
      </c>
      <c r="E8" t="s">
        <v>9377</v>
      </c>
      <c r="F8">
        <v>398</v>
      </c>
      <c r="G8">
        <v>0</v>
      </c>
      <c r="H8" t="s">
        <v>645</v>
      </c>
      <c r="I8" t="s">
        <v>8263</v>
      </c>
      <c r="J8" t="s">
        <v>9378</v>
      </c>
      <c r="K8" t="s">
        <v>3925</v>
      </c>
      <c r="L8" t="s">
        <v>735</v>
      </c>
      <c r="M8" t="s">
        <v>9379</v>
      </c>
      <c r="N8" t="s">
        <v>637</v>
      </c>
      <c r="O8" t="s">
        <v>646</v>
      </c>
      <c r="P8" t="s">
        <v>26</v>
      </c>
      <c r="Q8" t="s">
        <v>647</v>
      </c>
      <c r="R8" t="s">
        <v>638</v>
      </c>
      <c r="S8" t="s">
        <v>637</v>
      </c>
      <c r="T8" t="s">
        <v>9379</v>
      </c>
      <c r="U8" s="50" t="s">
        <v>99</v>
      </c>
      <c r="V8">
        <v>80</v>
      </c>
    </row>
    <row r="9" spans="1:22" x14ac:dyDescent="0.25">
      <c r="A9" t="s">
        <v>77</v>
      </c>
      <c r="B9" t="s">
        <v>78</v>
      </c>
      <c r="C9">
        <v>33.333333333333336</v>
      </c>
      <c r="D9">
        <v>3</v>
      </c>
      <c r="E9" t="s">
        <v>9380</v>
      </c>
      <c r="F9">
        <v>134.99</v>
      </c>
      <c r="G9">
        <v>0</v>
      </c>
      <c r="H9" t="s">
        <v>636</v>
      </c>
      <c r="I9" t="s">
        <v>638</v>
      </c>
      <c r="J9" t="s">
        <v>638</v>
      </c>
      <c r="K9" t="s">
        <v>637</v>
      </c>
      <c r="L9" t="s">
        <v>638</v>
      </c>
      <c r="M9" t="s">
        <v>637</v>
      </c>
      <c r="N9" t="s">
        <v>637</v>
      </c>
      <c r="O9" t="s">
        <v>2891</v>
      </c>
      <c r="P9" t="s">
        <v>5</v>
      </c>
      <c r="Q9" t="s">
        <v>637</v>
      </c>
      <c r="R9" t="s">
        <v>638</v>
      </c>
      <c r="S9" t="s">
        <v>637</v>
      </c>
      <c r="T9" t="s">
        <v>9381</v>
      </c>
      <c r="U9" s="51" t="s">
        <v>100</v>
      </c>
      <c r="V9">
        <v>80</v>
      </c>
    </row>
    <row r="10" spans="1:22" x14ac:dyDescent="0.25">
      <c r="A10" t="s">
        <v>147</v>
      </c>
      <c r="B10" t="s">
        <v>148</v>
      </c>
      <c r="C10">
        <v>50</v>
      </c>
      <c r="D10">
        <v>6</v>
      </c>
      <c r="E10" t="s">
        <v>9382</v>
      </c>
      <c r="F10">
        <v>200</v>
      </c>
      <c r="G10">
        <v>0</v>
      </c>
      <c r="H10" t="s">
        <v>636</v>
      </c>
      <c r="I10" t="s">
        <v>9383</v>
      </c>
      <c r="J10" t="s">
        <v>3165</v>
      </c>
      <c r="K10" t="s">
        <v>637</v>
      </c>
      <c r="L10" t="s">
        <v>638</v>
      </c>
      <c r="M10" t="s">
        <v>9384</v>
      </c>
      <c r="N10" t="s">
        <v>637</v>
      </c>
      <c r="O10" t="s">
        <v>639</v>
      </c>
      <c r="P10" t="s">
        <v>5</v>
      </c>
      <c r="Q10" t="s">
        <v>640</v>
      </c>
      <c r="R10" t="s">
        <v>638</v>
      </c>
      <c r="S10" t="s">
        <v>637</v>
      </c>
      <c r="T10" t="s">
        <v>9384</v>
      </c>
      <c r="U10" s="50" t="s">
        <v>22</v>
      </c>
      <c r="V10">
        <v>86</v>
      </c>
    </row>
    <row r="11" spans="1:22" x14ac:dyDescent="0.25">
      <c r="A11" t="s">
        <v>147</v>
      </c>
      <c r="B11" t="s">
        <v>148</v>
      </c>
      <c r="C11">
        <v>50</v>
      </c>
      <c r="D11">
        <v>6</v>
      </c>
      <c r="E11" t="s">
        <v>9385</v>
      </c>
      <c r="F11">
        <v>200</v>
      </c>
      <c r="G11">
        <v>0</v>
      </c>
      <c r="H11" t="s">
        <v>636</v>
      </c>
      <c r="I11" t="s">
        <v>4710</v>
      </c>
      <c r="J11" t="s">
        <v>648</v>
      </c>
      <c r="K11" t="s">
        <v>637</v>
      </c>
      <c r="L11" t="s">
        <v>638</v>
      </c>
      <c r="M11" t="s">
        <v>9386</v>
      </c>
      <c r="N11" t="s">
        <v>637</v>
      </c>
      <c r="O11" t="s">
        <v>643</v>
      </c>
      <c r="P11" t="s">
        <v>5</v>
      </c>
      <c r="Q11" t="s">
        <v>644</v>
      </c>
      <c r="R11" t="s">
        <v>638</v>
      </c>
      <c r="S11" t="s">
        <v>637</v>
      </c>
      <c r="T11" t="s">
        <v>9386</v>
      </c>
      <c r="U11" s="51" t="s">
        <v>213</v>
      </c>
      <c r="V11">
        <v>5</v>
      </c>
    </row>
    <row r="12" spans="1:22" x14ac:dyDescent="0.25">
      <c r="A12" t="s">
        <v>147</v>
      </c>
      <c r="B12" t="s">
        <v>148</v>
      </c>
      <c r="C12">
        <v>50</v>
      </c>
      <c r="D12">
        <v>6</v>
      </c>
      <c r="E12" t="s">
        <v>9387</v>
      </c>
      <c r="F12">
        <v>200</v>
      </c>
      <c r="G12">
        <v>0</v>
      </c>
      <c r="H12" t="s">
        <v>636</v>
      </c>
      <c r="I12" t="s">
        <v>9388</v>
      </c>
      <c r="J12" t="s">
        <v>1797</v>
      </c>
      <c r="K12" t="s">
        <v>637</v>
      </c>
      <c r="L12" t="s">
        <v>638</v>
      </c>
      <c r="M12" t="s">
        <v>9389</v>
      </c>
      <c r="N12" t="s">
        <v>637</v>
      </c>
      <c r="O12" t="s">
        <v>639</v>
      </c>
      <c r="P12" t="s">
        <v>5</v>
      </c>
      <c r="Q12" t="s">
        <v>640</v>
      </c>
      <c r="R12" t="s">
        <v>638</v>
      </c>
      <c r="S12" t="s">
        <v>637</v>
      </c>
      <c r="T12" t="s">
        <v>9390</v>
      </c>
      <c r="U12" s="51" t="s">
        <v>27</v>
      </c>
      <c r="V12">
        <v>81</v>
      </c>
    </row>
    <row r="13" spans="1:22" x14ac:dyDescent="0.25">
      <c r="A13" t="s">
        <v>147</v>
      </c>
      <c r="B13" t="s">
        <v>148</v>
      </c>
      <c r="C13">
        <v>50</v>
      </c>
      <c r="D13">
        <v>6</v>
      </c>
      <c r="E13" t="s">
        <v>9391</v>
      </c>
      <c r="F13">
        <v>200</v>
      </c>
      <c r="G13">
        <v>0</v>
      </c>
      <c r="H13" t="s">
        <v>636</v>
      </c>
      <c r="I13" t="s">
        <v>9392</v>
      </c>
      <c r="J13" t="s">
        <v>672</v>
      </c>
      <c r="K13" t="s">
        <v>637</v>
      </c>
      <c r="L13" t="s">
        <v>638</v>
      </c>
      <c r="M13" t="s">
        <v>9393</v>
      </c>
      <c r="N13" t="s">
        <v>637</v>
      </c>
      <c r="O13" t="s">
        <v>643</v>
      </c>
      <c r="P13" t="s">
        <v>5</v>
      </c>
      <c r="Q13" t="s">
        <v>644</v>
      </c>
      <c r="R13" t="s">
        <v>638</v>
      </c>
      <c r="S13" t="s">
        <v>637</v>
      </c>
      <c r="T13" t="s">
        <v>9394</v>
      </c>
      <c r="U13" s="50" t="s">
        <v>18</v>
      </c>
      <c r="V13">
        <v>149</v>
      </c>
    </row>
    <row r="14" spans="1:22" x14ac:dyDescent="0.25">
      <c r="A14" t="s">
        <v>147</v>
      </c>
      <c r="B14" t="s">
        <v>148</v>
      </c>
      <c r="C14">
        <v>50</v>
      </c>
      <c r="D14">
        <v>6</v>
      </c>
      <c r="E14" t="s">
        <v>9395</v>
      </c>
      <c r="F14">
        <v>200</v>
      </c>
      <c r="G14">
        <v>0</v>
      </c>
      <c r="H14" t="s">
        <v>636</v>
      </c>
      <c r="I14" t="s">
        <v>9396</v>
      </c>
      <c r="J14" t="s">
        <v>642</v>
      </c>
      <c r="K14" t="s">
        <v>637</v>
      </c>
      <c r="L14" t="s">
        <v>638</v>
      </c>
      <c r="M14" t="s">
        <v>9397</v>
      </c>
      <c r="N14" t="s">
        <v>637</v>
      </c>
      <c r="O14" t="s">
        <v>639</v>
      </c>
      <c r="P14" t="s">
        <v>5</v>
      </c>
      <c r="Q14" t="s">
        <v>640</v>
      </c>
      <c r="R14" t="s">
        <v>638</v>
      </c>
      <c r="S14" t="s">
        <v>637</v>
      </c>
      <c r="T14" t="s">
        <v>9397</v>
      </c>
      <c r="U14" s="51" t="s">
        <v>19</v>
      </c>
      <c r="V14">
        <v>149</v>
      </c>
    </row>
    <row r="15" spans="1:22" x14ac:dyDescent="0.25">
      <c r="A15" t="s">
        <v>77</v>
      </c>
      <c r="B15" t="s">
        <v>78</v>
      </c>
      <c r="C15">
        <v>33.333333333333336</v>
      </c>
      <c r="D15">
        <v>3</v>
      </c>
      <c r="E15" t="s">
        <v>9398</v>
      </c>
      <c r="F15">
        <v>134.99</v>
      </c>
      <c r="G15">
        <v>0</v>
      </c>
      <c r="H15" t="s">
        <v>636</v>
      </c>
      <c r="I15" t="s">
        <v>9399</v>
      </c>
      <c r="J15" t="s">
        <v>662</v>
      </c>
      <c r="K15" t="s">
        <v>637</v>
      </c>
      <c r="L15" t="s">
        <v>638</v>
      </c>
      <c r="M15" t="s">
        <v>9400</v>
      </c>
      <c r="N15" t="s">
        <v>637</v>
      </c>
      <c r="O15" t="s">
        <v>639</v>
      </c>
      <c r="P15" t="s">
        <v>5</v>
      </c>
      <c r="Q15" t="s">
        <v>640</v>
      </c>
      <c r="R15" t="s">
        <v>638</v>
      </c>
      <c r="S15" t="s">
        <v>637</v>
      </c>
      <c r="T15" t="s">
        <v>9400</v>
      </c>
      <c r="U15" s="50" t="s">
        <v>101</v>
      </c>
      <c r="V15">
        <v>20</v>
      </c>
    </row>
    <row r="16" spans="1:22" x14ac:dyDescent="0.25">
      <c r="A16" t="s">
        <v>22</v>
      </c>
      <c r="B16" t="s">
        <v>27</v>
      </c>
      <c r="C16">
        <v>90</v>
      </c>
      <c r="D16">
        <v>2</v>
      </c>
      <c r="E16" t="s">
        <v>9401</v>
      </c>
      <c r="F16">
        <v>214.88</v>
      </c>
      <c r="G16">
        <v>34.880000000000003</v>
      </c>
      <c r="H16" t="s">
        <v>663</v>
      </c>
      <c r="I16" t="s">
        <v>9402</v>
      </c>
      <c r="J16" t="s">
        <v>9403</v>
      </c>
      <c r="K16" t="s">
        <v>9404</v>
      </c>
      <c r="L16" t="s">
        <v>9405</v>
      </c>
      <c r="M16" t="s">
        <v>9406</v>
      </c>
      <c r="N16" t="s">
        <v>637</v>
      </c>
      <c r="O16" t="s">
        <v>664</v>
      </c>
      <c r="P16" t="s">
        <v>23</v>
      </c>
      <c r="Q16" t="s">
        <v>665</v>
      </c>
      <c r="R16" t="s">
        <v>638</v>
      </c>
      <c r="S16" t="s">
        <v>637</v>
      </c>
      <c r="T16" t="s">
        <v>9407</v>
      </c>
      <c r="U16" s="51" t="s">
        <v>2139</v>
      </c>
      <c r="V16">
        <v>3</v>
      </c>
    </row>
    <row r="17" spans="1:22" x14ac:dyDescent="0.25">
      <c r="A17" t="s">
        <v>147</v>
      </c>
      <c r="B17" t="s">
        <v>148</v>
      </c>
      <c r="C17">
        <v>50</v>
      </c>
      <c r="D17">
        <v>6</v>
      </c>
      <c r="E17" t="s">
        <v>9408</v>
      </c>
      <c r="F17">
        <v>200</v>
      </c>
      <c r="G17">
        <v>0</v>
      </c>
      <c r="H17" t="s">
        <v>636</v>
      </c>
      <c r="I17" t="s">
        <v>9409</v>
      </c>
      <c r="J17" t="s">
        <v>9410</v>
      </c>
      <c r="K17" t="s">
        <v>637</v>
      </c>
      <c r="L17" t="s">
        <v>638</v>
      </c>
      <c r="M17" t="s">
        <v>9411</v>
      </c>
      <c r="N17" t="s">
        <v>637</v>
      </c>
      <c r="O17" t="s">
        <v>639</v>
      </c>
      <c r="P17" t="s">
        <v>5</v>
      </c>
      <c r="Q17" t="s">
        <v>640</v>
      </c>
      <c r="R17" t="s">
        <v>638</v>
      </c>
      <c r="S17" t="s">
        <v>637</v>
      </c>
      <c r="T17" t="s">
        <v>9411</v>
      </c>
      <c r="U17" s="51" t="s">
        <v>74</v>
      </c>
      <c r="V17">
        <v>17</v>
      </c>
    </row>
    <row r="18" spans="1:22" x14ac:dyDescent="0.25">
      <c r="A18" t="s">
        <v>147</v>
      </c>
      <c r="B18" t="s">
        <v>148</v>
      </c>
      <c r="C18">
        <v>50</v>
      </c>
      <c r="D18">
        <v>6</v>
      </c>
      <c r="E18" t="s">
        <v>9412</v>
      </c>
      <c r="F18">
        <v>200</v>
      </c>
      <c r="G18">
        <v>0</v>
      </c>
      <c r="H18" t="s">
        <v>636</v>
      </c>
      <c r="I18" t="s">
        <v>638</v>
      </c>
      <c r="J18" t="s">
        <v>638</v>
      </c>
      <c r="K18" t="s">
        <v>637</v>
      </c>
      <c r="L18" t="s">
        <v>638</v>
      </c>
      <c r="M18" t="s">
        <v>637</v>
      </c>
      <c r="N18" t="s">
        <v>637</v>
      </c>
      <c r="O18" t="s">
        <v>2891</v>
      </c>
      <c r="P18" t="s">
        <v>5</v>
      </c>
      <c r="Q18" t="s">
        <v>637</v>
      </c>
      <c r="R18" t="s">
        <v>638</v>
      </c>
      <c r="S18" t="s">
        <v>637</v>
      </c>
      <c r="T18" t="s">
        <v>9413</v>
      </c>
      <c r="U18" s="50" t="s">
        <v>72</v>
      </c>
      <c r="V18">
        <v>21</v>
      </c>
    </row>
    <row r="19" spans="1:22" x14ac:dyDescent="0.25">
      <c r="A19" t="s">
        <v>147</v>
      </c>
      <c r="B19" t="s">
        <v>148</v>
      </c>
      <c r="C19">
        <v>50</v>
      </c>
      <c r="D19">
        <v>6</v>
      </c>
      <c r="E19" t="s">
        <v>9414</v>
      </c>
      <c r="F19">
        <v>200</v>
      </c>
      <c r="G19">
        <v>0</v>
      </c>
      <c r="H19" t="s">
        <v>636</v>
      </c>
      <c r="I19" t="s">
        <v>9415</v>
      </c>
      <c r="J19" t="s">
        <v>732</v>
      </c>
      <c r="K19" t="s">
        <v>637</v>
      </c>
      <c r="L19" t="s">
        <v>638</v>
      </c>
      <c r="M19" t="s">
        <v>9416</v>
      </c>
      <c r="N19" t="s">
        <v>637</v>
      </c>
      <c r="O19" t="s">
        <v>639</v>
      </c>
      <c r="P19" t="s">
        <v>5</v>
      </c>
      <c r="Q19" t="s">
        <v>640</v>
      </c>
      <c r="R19" t="s">
        <v>638</v>
      </c>
      <c r="S19" t="s">
        <v>637</v>
      </c>
      <c r="T19" t="s">
        <v>9416</v>
      </c>
      <c r="U19" s="51" t="s">
        <v>108</v>
      </c>
      <c r="V19">
        <v>14</v>
      </c>
    </row>
    <row r="20" spans="1:22" x14ac:dyDescent="0.25">
      <c r="A20" t="s">
        <v>147</v>
      </c>
      <c r="B20" t="s">
        <v>148</v>
      </c>
      <c r="C20">
        <v>50</v>
      </c>
      <c r="D20">
        <v>6</v>
      </c>
      <c r="E20" t="s">
        <v>9417</v>
      </c>
      <c r="F20">
        <v>200</v>
      </c>
      <c r="G20">
        <v>0</v>
      </c>
      <c r="H20" t="s">
        <v>636</v>
      </c>
      <c r="I20" t="s">
        <v>9418</v>
      </c>
      <c r="J20" t="s">
        <v>648</v>
      </c>
      <c r="K20" t="s">
        <v>637</v>
      </c>
      <c r="L20" t="s">
        <v>638</v>
      </c>
      <c r="M20" t="s">
        <v>9419</v>
      </c>
      <c r="N20" t="s">
        <v>637</v>
      </c>
      <c r="O20" t="s">
        <v>639</v>
      </c>
      <c r="P20" t="s">
        <v>5</v>
      </c>
      <c r="Q20" t="s">
        <v>640</v>
      </c>
      <c r="R20" t="s">
        <v>638</v>
      </c>
      <c r="S20" t="s">
        <v>637</v>
      </c>
      <c r="T20" t="s">
        <v>9419</v>
      </c>
      <c r="U20" s="51" t="s">
        <v>10028</v>
      </c>
      <c r="V20">
        <v>1</v>
      </c>
    </row>
    <row r="21" spans="1:22" x14ac:dyDescent="0.25">
      <c r="A21" t="s">
        <v>18</v>
      </c>
      <c r="B21" t="s">
        <v>19</v>
      </c>
      <c r="C21">
        <v>66.666666666666671</v>
      </c>
      <c r="D21">
        <v>3</v>
      </c>
      <c r="E21" t="s">
        <v>9420</v>
      </c>
      <c r="F21">
        <v>150</v>
      </c>
      <c r="G21">
        <v>0</v>
      </c>
      <c r="H21" t="s">
        <v>663</v>
      </c>
      <c r="I21" t="s">
        <v>9421</v>
      </c>
      <c r="J21" t="s">
        <v>9422</v>
      </c>
      <c r="K21" t="s">
        <v>5112</v>
      </c>
      <c r="L21" t="s">
        <v>9423</v>
      </c>
      <c r="M21" t="s">
        <v>9424</v>
      </c>
      <c r="N21" t="s">
        <v>637</v>
      </c>
      <c r="O21" t="s">
        <v>664</v>
      </c>
      <c r="P21" t="s">
        <v>23</v>
      </c>
      <c r="Q21" t="s">
        <v>665</v>
      </c>
      <c r="R21" t="s">
        <v>638</v>
      </c>
      <c r="S21" t="s">
        <v>637</v>
      </c>
      <c r="T21" t="s">
        <v>9424</v>
      </c>
      <c r="U21" s="51" t="s">
        <v>716</v>
      </c>
      <c r="V21">
        <v>6</v>
      </c>
    </row>
    <row r="22" spans="1:22" x14ac:dyDescent="0.25">
      <c r="A22" t="s">
        <v>147</v>
      </c>
      <c r="B22" t="s">
        <v>148</v>
      </c>
      <c r="C22">
        <v>50</v>
      </c>
      <c r="D22">
        <v>6</v>
      </c>
      <c r="E22" t="s">
        <v>9425</v>
      </c>
      <c r="F22">
        <v>200</v>
      </c>
      <c r="G22">
        <v>0</v>
      </c>
      <c r="H22" t="s">
        <v>636</v>
      </c>
      <c r="I22" t="s">
        <v>9426</v>
      </c>
      <c r="J22" t="s">
        <v>648</v>
      </c>
      <c r="K22" t="s">
        <v>637</v>
      </c>
      <c r="L22" t="s">
        <v>638</v>
      </c>
      <c r="M22" t="s">
        <v>9427</v>
      </c>
      <c r="N22" t="s">
        <v>637</v>
      </c>
      <c r="O22" t="s">
        <v>639</v>
      </c>
      <c r="P22" t="s">
        <v>5</v>
      </c>
      <c r="Q22" t="s">
        <v>640</v>
      </c>
      <c r="R22" t="s">
        <v>638</v>
      </c>
      <c r="S22" t="s">
        <v>637</v>
      </c>
      <c r="T22" t="s">
        <v>9427</v>
      </c>
      <c r="U22" s="50" t="s">
        <v>12</v>
      </c>
      <c r="V22">
        <v>2</v>
      </c>
    </row>
    <row r="23" spans="1:22" x14ac:dyDescent="0.25">
      <c r="A23" t="s">
        <v>147</v>
      </c>
      <c r="B23" t="s">
        <v>148</v>
      </c>
      <c r="C23">
        <v>50</v>
      </c>
      <c r="D23">
        <v>6</v>
      </c>
      <c r="E23" t="s">
        <v>9428</v>
      </c>
      <c r="F23">
        <v>200</v>
      </c>
      <c r="G23">
        <v>0</v>
      </c>
      <c r="H23" t="s">
        <v>636</v>
      </c>
      <c r="I23" t="s">
        <v>9429</v>
      </c>
      <c r="J23" t="s">
        <v>5751</v>
      </c>
      <c r="K23" t="s">
        <v>637</v>
      </c>
      <c r="L23" t="s">
        <v>638</v>
      </c>
      <c r="M23" t="s">
        <v>9430</v>
      </c>
      <c r="N23" t="s">
        <v>637</v>
      </c>
      <c r="O23" t="s">
        <v>639</v>
      </c>
      <c r="P23" t="s">
        <v>5</v>
      </c>
      <c r="Q23" t="s">
        <v>640</v>
      </c>
      <c r="R23" t="s">
        <v>638</v>
      </c>
      <c r="S23" t="s">
        <v>637</v>
      </c>
      <c r="T23" t="s">
        <v>9430</v>
      </c>
      <c r="U23" s="51" t="s">
        <v>13</v>
      </c>
      <c r="V23">
        <v>2</v>
      </c>
    </row>
    <row r="24" spans="1:22" x14ac:dyDescent="0.25">
      <c r="A24" t="s">
        <v>18</v>
      </c>
      <c r="B24" t="s">
        <v>19</v>
      </c>
      <c r="C24">
        <v>66.666666666666671</v>
      </c>
      <c r="D24">
        <v>3</v>
      </c>
      <c r="E24" t="s">
        <v>9431</v>
      </c>
      <c r="F24">
        <v>427</v>
      </c>
      <c r="G24">
        <v>0</v>
      </c>
      <c r="H24" t="s">
        <v>645</v>
      </c>
      <c r="I24" t="s">
        <v>9432</v>
      </c>
      <c r="J24" t="s">
        <v>9433</v>
      </c>
      <c r="K24" t="s">
        <v>9434</v>
      </c>
      <c r="L24" t="s">
        <v>806</v>
      </c>
      <c r="M24" t="s">
        <v>9435</v>
      </c>
      <c r="N24" t="s">
        <v>637</v>
      </c>
      <c r="O24" t="s">
        <v>646</v>
      </c>
      <c r="P24" t="s">
        <v>26</v>
      </c>
      <c r="Q24" t="s">
        <v>647</v>
      </c>
      <c r="R24" t="s">
        <v>638</v>
      </c>
      <c r="S24" t="s">
        <v>9436</v>
      </c>
      <c r="T24" t="s">
        <v>9435</v>
      </c>
      <c r="U24" s="50" t="s">
        <v>14</v>
      </c>
      <c r="V24">
        <v>6</v>
      </c>
    </row>
    <row r="25" spans="1:22" x14ac:dyDescent="0.25">
      <c r="A25" t="s">
        <v>241</v>
      </c>
      <c r="B25" t="s">
        <v>247</v>
      </c>
      <c r="C25">
        <v>159</v>
      </c>
      <c r="D25">
        <v>1</v>
      </c>
      <c r="E25" t="s">
        <v>9431</v>
      </c>
      <c r="F25">
        <v>427</v>
      </c>
      <c r="G25">
        <v>0</v>
      </c>
      <c r="H25" t="s">
        <v>645</v>
      </c>
      <c r="I25" t="s">
        <v>9432</v>
      </c>
      <c r="J25" t="s">
        <v>9433</v>
      </c>
      <c r="K25" t="s">
        <v>9434</v>
      </c>
      <c r="L25" t="s">
        <v>806</v>
      </c>
      <c r="M25" t="s">
        <v>9435</v>
      </c>
      <c r="N25" t="s">
        <v>637</v>
      </c>
      <c r="O25" t="s">
        <v>646</v>
      </c>
      <c r="P25" t="s">
        <v>26</v>
      </c>
      <c r="Q25" t="s">
        <v>647</v>
      </c>
      <c r="R25" t="s">
        <v>638</v>
      </c>
      <c r="S25" t="s">
        <v>9436</v>
      </c>
      <c r="T25" t="s">
        <v>9435</v>
      </c>
      <c r="U25" s="51" t="s">
        <v>15</v>
      </c>
      <c r="V25">
        <v>6</v>
      </c>
    </row>
    <row r="26" spans="1:22" x14ac:dyDescent="0.25">
      <c r="A26" t="s">
        <v>600</v>
      </c>
      <c r="B26" t="s">
        <v>601</v>
      </c>
      <c r="C26">
        <v>139</v>
      </c>
      <c r="D26">
        <v>1</v>
      </c>
      <c r="E26" t="s">
        <v>9431</v>
      </c>
      <c r="F26">
        <v>427</v>
      </c>
      <c r="G26">
        <v>0</v>
      </c>
      <c r="H26" t="s">
        <v>645</v>
      </c>
      <c r="I26" t="s">
        <v>9432</v>
      </c>
      <c r="J26" t="s">
        <v>9433</v>
      </c>
      <c r="K26" t="s">
        <v>9434</v>
      </c>
      <c r="L26" t="s">
        <v>806</v>
      </c>
      <c r="M26" t="s">
        <v>9435</v>
      </c>
      <c r="N26" t="s">
        <v>637</v>
      </c>
      <c r="O26" t="s">
        <v>646</v>
      </c>
      <c r="P26" t="s">
        <v>26</v>
      </c>
      <c r="Q26" t="s">
        <v>647</v>
      </c>
      <c r="R26" t="s">
        <v>638</v>
      </c>
      <c r="S26" t="s">
        <v>9436</v>
      </c>
      <c r="T26" t="s">
        <v>9435</v>
      </c>
      <c r="U26" s="50" t="s">
        <v>10</v>
      </c>
      <c r="V26">
        <v>4</v>
      </c>
    </row>
    <row r="27" spans="1:22" x14ac:dyDescent="0.25">
      <c r="A27" t="s">
        <v>239</v>
      </c>
      <c r="B27" t="s">
        <v>245</v>
      </c>
      <c r="C27">
        <v>139</v>
      </c>
      <c r="D27">
        <v>1</v>
      </c>
      <c r="E27" t="s">
        <v>9437</v>
      </c>
      <c r="F27">
        <v>139</v>
      </c>
      <c r="G27">
        <v>0</v>
      </c>
      <c r="H27" t="s">
        <v>645</v>
      </c>
      <c r="I27" t="s">
        <v>9438</v>
      </c>
      <c r="J27" t="s">
        <v>9439</v>
      </c>
      <c r="K27" t="s">
        <v>1774</v>
      </c>
      <c r="L27" t="s">
        <v>3766</v>
      </c>
      <c r="M27" t="s">
        <v>9440</v>
      </c>
      <c r="N27" t="s">
        <v>637</v>
      </c>
      <c r="O27" t="s">
        <v>646</v>
      </c>
      <c r="P27" t="s">
        <v>26</v>
      </c>
      <c r="Q27" t="s">
        <v>647</v>
      </c>
      <c r="R27" t="s">
        <v>638</v>
      </c>
      <c r="S27" t="s">
        <v>637</v>
      </c>
      <c r="T27" t="s">
        <v>9441</v>
      </c>
      <c r="U27" s="51" t="s">
        <v>11</v>
      </c>
      <c r="V27">
        <v>4</v>
      </c>
    </row>
    <row r="28" spans="1:22" x14ac:dyDescent="0.25">
      <c r="A28" t="s">
        <v>147</v>
      </c>
      <c r="B28" t="s">
        <v>148</v>
      </c>
      <c r="C28">
        <v>50</v>
      </c>
      <c r="D28">
        <v>6</v>
      </c>
      <c r="E28" t="s">
        <v>9442</v>
      </c>
      <c r="F28">
        <v>200</v>
      </c>
      <c r="G28">
        <v>0</v>
      </c>
      <c r="H28" t="s">
        <v>636</v>
      </c>
      <c r="I28" t="s">
        <v>9443</v>
      </c>
      <c r="J28" t="s">
        <v>673</v>
      </c>
      <c r="K28" t="s">
        <v>637</v>
      </c>
      <c r="L28" t="s">
        <v>638</v>
      </c>
      <c r="M28" t="s">
        <v>9444</v>
      </c>
      <c r="N28" t="s">
        <v>637</v>
      </c>
      <c r="O28" t="s">
        <v>639</v>
      </c>
      <c r="P28" t="s">
        <v>5</v>
      </c>
      <c r="Q28" t="s">
        <v>640</v>
      </c>
      <c r="R28" t="s">
        <v>638</v>
      </c>
      <c r="S28" t="s">
        <v>637</v>
      </c>
      <c r="T28" t="s">
        <v>9444</v>
      </c>
      <c r="U28" s="50" t="s">
        <v>239</v>
      </c>
      <c r="V28">
        <v>18</v>
      </c>
    </row>
    <row r="29" spans="1:22" x14ac:dyDescent="0.25">
      <c r="A29" t="s">
        <v>147</v>
      </c>
      <c r="B29" t="s">
        <v>148</v>
      </c>
      <c r="C29">
        <v>50</v>
      </c>
      <c r="D29">
        <v>6</v>
      </c>
      <c r="E29" t="s">
        <v>9445</v>
      </c>
      <c r="F29">
        <v>200</v>
      </c>
      <c r="G29">
        <v>0</v>
      </c>
      <c r="H29" t="s">
        <v>636</v>
      </c>
      <c r="I29" t="s">
        <v>9446</v>
      </c>
      <c r="J29" t="s">
        <v>648</v>
      </c>
      <c r="K29" t="s">
        <v>637</v>
      </c>
      <c r="L29" t="s">
        <v>638</v>
      </c>
      <c r="M29" t="s">
        <v>9444</v>
      </c>
      <c r="N29" t="s">
        <v>637</v>
      </c>
      <c r="O29" t="s">
        <v>643</v>
      </c>
      <c r="P29" t="s">
        <v>5</v>
      </c>
      <c r="Q29" t="s">
        <v>644</v>
      </c>
      <c r="R29" t="s">
        <v>638</v>
      </c>
      <c r="S29" t="s">
        <v>637</v>
      </c>
      <c r="T29" t="s">
        <v>9447</v>
      </c>
      <c r="U29" s="51" t="s">
        <v>245</v>
      </c>
      <c r="V29">
        <v>15</v>
      </c>
    </row>
    <row r="30" spans="1:22" x14ac:dyDescent="0.25">
      <c r="A30" t="s">
        <v>241</v>
      </c>
      <c r="B30" t="s">
        <v>690</v>
      </c>
      <c r="C30">
        <v>81.75</v>
      </c>
      <c r="D30">
        <v>1</v>
      </c>
      <c r="E30" t="s">
        <v>9448</v>
      </c>
      <c r="F30">
        <v>91.25</v>
      </c>
      <c r="G30">
        <v>9.5</v>
      </c>
      <c r="H30" t="s">
        <v>663</v>
      </c>
      <c r="I30" t="s">
        <v>9449</v>
      </c>
      <c r="J30" t="s">
        <v>9450</v>
      </c>
      <c r="K30" t="s">
        <v>2253</v>
      </c>
      <c r="L30" t="s">
        <v>9451</v>
      </c>
      <c r="M30" t="s">
        <v>9452</v>
      </c>
      <c r="N30" t="s">
        <v>637</v>
      </c>
      <c r="O30" t="s">
        <v>664</v>
      </c>
      <c r="P30" t="s">
        <v>23</v>
      </c>
      <c r="Q30" t="s">
        <v>665</v>
      </c>
      <c r="R30" t="s">
        <v>638</v>
      </c>
      <c r="S30" t="s">
        <v>637</v>
      </c>
      <c r="T30" t="s">
        <v>9452</v>
      </c>
      <c r="U30" s="51" t="s">
        <v>2799</v>
      </c>
      <c r="V30">
        <v>1</v>
      </c>
    </row>
    <row r="31" spans="1:22" x14ac:dyDescent="0.25">
      <c r="A31" t="s">
        <v>77</v>
      </c>
      <c r="B31" t="s">
        <v>78</v>
      </c>
      <c r="C31">
        <v>27.5</v>
      </c>
      <c r="D31">
        <v>4</v>
      </c>
      <c r="E31" t="s">
        <v>9453</v>
      </c>
      <c r="F31">
        <v>165</v>
      </c>
      <c r="G31">
        <v>0</v>
      </c>
      <c r="H31" t="s">
        <v>645</v>
      </c>
      <c r="I31" t="s">
        <v>2267</v>
      </c>
      <c r="J31" t="s">
        <v>2268</v>
      </c>
      <c r="K31" t="s">
        <v>2223</v>
      </c>
      <c r="L31" t="s">
        <v>2224</v>
      </c>
      <c r="M31" t="s">
        <v>9454</v>
      </c>
      <c r="N31" t="s">
        <v>637</v>
      </c>
      <c r="O31" t="s">
        <v>651</v>
      </c>
      <c r="P31" t="s">
        <v>26</v>
      </c>
      <c r="Q31" t="s">
        <v>647</v>
      </c>
      <c r="R31" t="s">
        <v>638</v>
      </c>
      <c r="S31" t="s">
        <v>637</v>
      </c>
      <c r="T31" t="s">
        <v>9455</v>
      </c>
      <c r="U31" s="51" t="s">
        <v>690</v>
      </c>
      <c r="V31">
        <v>2</v>
      </c>
    </row>
    <row r="32" spans="1:22" x14ac:dyDescent="0.25">
      <c r="A32" t="s">
        <v>147</v>
      </c>
      <c r="B32" t="s">
        <v>148</v>
      </c>
      <c r="C32">
        <v>50</v>
      </c>
      <c r="D32">
        <v>6</v>
      </c>
      <c r="E32" t="s">
        <v>9456</v>
      </c>
      <c r="F32">
        <v>200</v>
      </c>
      <c r="G32">
        <v>0</v>
      </c>
      <c r="H32" t="s">
        <v>636</v>
      </c>
      <c r="I32" t="s">
        <v>9457</v>
      </c>
      <c r="J32" t="s">
        <v>671</v>
      </c>
      <c r="K32" t="s">
        <v>637</v>
      </c>
      <c r="L32" t="s">
        <v>638</v>
      </c>
      <c r="M32" t="s">
        <v>9458</v>
      </c>
      <c r="N32" t="s">
        <v>637</v>
      </c>
      <c r="O32" t="s">
        <v>643</v>
      </c>
      <c r="P32" t="s">
        <v>5</v>
      </c>
      <c r="Q32" t="s">
        <v>644</v>
      </c>
      <c r="R32" t="s">
        <v>638</v>
      </c>
      <c r="S32" t="s">
        <v>637</v>
      </c>
      <c r="T32" t="s">
        <v>9459</v>
      </c>
      <c r="U32" s="50" t="s">
        <v>240</v>
      </c>
      <c r="V32">
        <v>12</v>
      </c>
    </row>
    <row r="33" spans="1:22" x14ac:dyDescent="0.25">
      <c r="A33" t="s">
        <v>600</v>
      </c>
      <c r="B33" t="s">
        <v>601</v>
      </c>
      <c r="C33">
        <v>159</v>
      </c>
      <c r="D33">
        <v>1</v>
      </c>
      <c r="E33" t="s">
        <v>9460</v>
      </c>
      <c r="F33">
        <v>318</v>
      </c>
      <c r="G33">
        <v>0</v>
      </c>
      <c r="H33" t="s">
        <v>636</v>
      </c>
      <c r="I33" t="s">
        <v>9461</v>
      </c>
      <c r="J33" t="s">
        <v>9462</v>
      </c>
      <c r="K33" t="s">
        <v>637</v>
      </c>
      <c r="L33" t="s">
        <v>638</v>
      </c>
      <c r="M33" t="s">
        <v>9463</v>
      </c>
      <c r="N33" t="s">
        <v>637</v>
      </c>
      <c r="O33" t="s">
        <v>639</v>
      </c>
      <c r="P33" t="s">
        <v>5</v>
      </c>
      <c r="Q33" t="s">
        <v>640</v>
      </c>
      <c r="R33" t="s">
        <v>638</v>
      </c>
      <c r="S33" t="s">
        <v>9464</v>
      </c>
      <c r="T33" t="s">
        <v>9463</v>
      </c>
      <c r="U33" s="51" t="s">
        <v>246</v>
      </c>
      <c r="V33">
        <v>9</v>
      </c>
    </row>
    <row r="34" spans="1:22" x14ac:dyDescent="0.25">
      <c r="A34" t="s">
        <v>240</v>
      </c>
      <c r="B34" t="s">
        <v>246</v>
      </c>
      <c r="C34">
        <v>159</v>
      </c>
      <c r="D34">
        <v>1</v>
      </c>
      <c r="E34" t="s">
        <v>9460</v>
      </c>
      <c r="F34">
        <v>318</v>
      </c>
      <c r="G34">
        <v>0</v>
      </c>
      <c r="H34" t="s">
        <v>636</v>
      </c>
      <c r="I34" t="s">
        <v>9461</v>
      </c>
      <c r="J34" t="s">
        <v>9462</v>
      </c>
      <c r="K34" t="s">
        <v>637</v>
      </c>
      <c r="L34" t="s">
        <v>638</v>
      </c>
      <c r="M34" t="s">
        <v>9463</v>
      </c>
      <c r="N34" t="s">
        <v>637</v>
      </c>
      <c r="O34" t="s">
        <v>639</v>
      </c>
      <c r="P34" t="s">
        <v>5</v>
      </c>
      <c r="Q34" t="s">
        <v>640</v>
      </c>
      <c r="R34" t="s">
        <v>638</v>
      </c>
      <c r="S34" t="s">
        <v>9464</v>
      </c>
      <c r="T34" t="s">
        <v>9463</v>
      </c>
      <c r="U34" s="51" t="s">
        <v>2799</v>
      </c>
      <c r="V34">
        <v>1</v>
      </c>
    </row>
    <row r="35" spans="1:22" x14ac:dyDescent="0.25">
      <c r="A35" t="s">
        <v>147</v>
      </c>
      <c r="B35" t="s">
        <v>148</v>
      </c>
      <c r="C35">
        <v>50</v>
      </c>
      <c r="D35">
        <v>6</v>
      </c>
      <c r="E35" t="s">
        <v>9465</v>
      </c>
      <c r="F35">
        <v>200</v>
      </c>
      <c r="G35">
        <v>0</v>
      </c>
      <c r="H35" t="s">
        <v>636</v>
      </c>
      <c r="I35" t="s">
        <v>9466</v>
      </c>
      <c r="J35" t="s">
        <v>652</v>
      </c>
      <c r="K35" t="s">
        <v>637</v>
      </c>
      <c r="L35" t="s">
        <v>638</v>
      </c>
      <c r="M35" t="s">
        <v>9463</v>
      </c>
      <c r="N35" t="s">
        <v>637</v>
      </c>
      <c r="O35" t="s">
        <v>639</v>
      </c>
      <c r="P35" t="s">
        <v>5</v>
      </c>
      <c r="Q35" t="s">
        <v>640</v>
      </c>
      <c r="R35" t="s">
        <v>638</v>
      </c>
      <c r="S35" t="s">
        <v>637</v>
      </c>
      <c r="T35" t="s">
        <v>9463</v>
      </c>
      <c r="U35" s="51" t="s">
        <v>690</v>
      </c>
      <c r="V35">
        <v>2</v>
      </c>
    </row>
    <row r="36" spans="1:22" x14ac:dyDescent="0.25">
      <c r="A36" t="s">
        <v>147</v>
      </c>
      <c r="B36" t="s">
        <v>148</v>
      </c>
      <c r="C36">
        <v>50</v>
      </c>
      <c r="D36">
        <v>12</v>
      </c>
      <c r="E36" t="s">
        <v>9467</v>
      </c>
      <c r="F36">
        <v>400</v>
      </c>
      <c r="G36">
        <v>0</v>
      </c>
      <c r="H36" t="s">
        <v>636</v>
      </c>
      <c r="I36" t="s">
        <v>9468</v>
      </c>
      <c r="J36" t="s">
        <v>1797</v>
      </c>
      <c r="K36" t="s">
        <v>637</v>
      </c>
      <c r="L36" t="s">
        <v>638</v>
      </c>
      <c r="M36" t="s">
        <v>9469</v>
      </c>
      <c r="N36" t="s">
        <v>637</v>
      </c>
      <c r="O36" t="s">
        <v>639</v>
      </c>
      <c r="P36" t="s">
        <v>5</v>
      </c>
      <c r="Q36" t="s">
        <v>640</v>
      </c>
      <c r="R36" t="s">
        <v>638</v>
      </c>
      <c r="S36" t="s">
        <v>9470</v>
      </c>
      <c r="T36" t="s">
        <v>9469</v>
      </c>
      <c r="U36" s="50" t="s">
        <v>241</v>
      </c>
      <c r="V36">
        <v>21</v>
      </c>
    </row>
    <row r="37" spans="1:22" x14ac:dyDescent="0.25">
      <c r="A37" t="s">
        <v>77</v>
      </c>
      <c r="B37" t="s">
        <v>78</v>
      </c>
      <c r="C37">
        <v>33.333333333333336</v>
      </c>
      <c r="D37">
        <v>6</v>
      </c>
      <c r="E37" t="s">
        <v>9471</v>
      </c>
      <c r="F37">
        <v>269.98</v>
      </c>
      <c r="G37">
        <v>0</v>
      </c>
      <c r="H37" t="s">
        <v>636</v>
      </c>
      <c r="I37" t="s">
        <v>9472</v>
      </c>
      <c r="J37" t="s">
        <v>715</v>
      </c>
      <c r="K37" t="s">
        <v>637</v>
      </c>
      <c r="L37" t="s">
        <v>638</v>
      </c>
      <c r="M37" t="s">
        <v>9473</v>
      </c>
      <c r="N37" t="s">
        <v>637</v>
      </c>
      <c r="O37" t="s">
        <v>639</v>
      </c>
      <c r="P37" t="s">
        <v>5</v>
      </c>
      <c r="Q37" t="s">
        <v>640</v>
      </c>
      <c r="R37" t="s">
        <v>638</v>
      </c>
      <c r="S37" t="s">
        <v>637</v>
      </c>
      <c r="T37" t="s">
        <v>9473</v>
      </c>
      <c r="U37" s="51" t="s">
        <v>247</v>
      </c>
      <c r="V37">
        <v>16</v>
      </c>
    </row>
    <row r="38" spans="1:22" x14ac:dyDescent="0.25">
      <c r="A38" t="s">
        <v>147</v>
      </c>
      <c r="B38" t="s">
        <v>148</v>
      </c>
      <c r="C38">
        <v>50</v>
      </c>
      <c r="D38">
        <v>6</v>
      </c>
      <c r="E38" t="s">
        <v>9474</v>
      </c>
      <c r="F38">
        <v>181</v>
      </c>
      <c r="G38">
        <v>0</v>
      </c>
      <c r="H38" t="s">
        <v>636</v>
      </c>
      <c r="I38" t="s">
        <v>638</v>
      </c>
      <c r="J38" t="s">
        <v>638</v>
      </c>
      <c r="K38" t="s">
        <v>637</v>
      </c>
      <c r="L38" t="s">
        <v>638</v>
      </c>
      <c r="M38" t="s">
        <v>637</v>
      </c>
      <c r="N38" t="s">
        <v>637</v>
      </c>
      <c r="O38" t="s">
        <v>2891</v>
      </c>
      <c r="P38" t="s">
        <v>5</v>
      </c>
      <c r="Q38" t="s">
        <v>637</v>
      </c>
      <c r="R38" t="s">
        <v>638</v>
      </c>
      <c r="S38" t="s">
        <v>637</v>
      </c>
      <c r="T38" t="s">
        <v>9475</v>
      </c>
      <c r="U38" s="51" t="s">
        <v>2799</v>
      </c>
      <c r="V38">
        <v>1</v>
      </c>
    </row>
    <row r="39" spans="1:22" x14ac:dyDescent="0.25">
      <c r="A39" t="s">
        <v>18</v>
      </c>
      <c r="B39" t="s">
        <v>19</v>
      </c>
      <c r="C39">
        <v>66.666666666666671</v>
      </c>
      <c r="D39">
        <v>3</v>
      </c>
      <c r="E39" t="s">
        <v>9476</v>
      </c>
      <c r="F39">
        <v>0</v>
      </c>
      <c r="G39">
        <v>0</v>
      </c>
      <c r="H39" t="s">
        <v>636</v>
      </c>
      <c r="I39" t="s">
        <v>9477</v>
      </c>
      <c r="J39" t="s">
        <v>672</v>
      </c>
      <c r="K39" t="s">
        <v>637</v>
      </c>
      <c r="L39" t="s">
        <v>638</v>
      </c>
      <c r="M39" t="s">
        <v>9478</v>
      </c>
      <c r="N39" t="s">
        <v>637</v>
      </c>
      <c r="O39" t="s">
        <v>643</v>
      </c>
      <c r="P39" t="s">
        <v>5</v>
      </c>
      <c r="Q39" t="s">
        <v>644</v>
      </c>
      <c r="R39" t="s">
        <v>638</v>
      </c>
      <c r="S39" t="s">
        <v>637</v>
      </c>
      <c r="T39" t="s">
        <v>9478</v>
      </c>
      <c r="U39" s="51" t="s">
        <v>690</v>
      </c>
      <c r="V39">
        <v>4</v>
      </c>
    </row>
    <row r="40" spans="1:22" x14ac:dyDescent="0.25">
      <c r="A40" t="s">
        <v>240</v>
      </c>
      <c r="B40" t="s">
        <v>2799</v>
      </c>
      <c r="C40">
        <v>103.55</v>
      </c>
      <c r="D40">
        <v>1</v>
      </c>
      <c r="E40" t="s">
        <v>9479</v>
      </c>
      <c r="F40">
        <v>110.55</v>
      </c>
      <c r="G40">
        <v>7</v>
      </c>
      <c r="H40" t="s">
        <v>645</v>
      </c>
      <c r="I40" t="s">
        <v>9480</v>
      </c>
      <c r="J40" t="s">
        <v>9481</v>
      </c>
      <c r="K40" t="s">
        <v>9482</v>
      </c>
      <c r="L40" t="s">
        <v>9483</v>
      </c>
      <c r="M40" t="s">
        <v>9484</v>
      </c>
      <c r="N40" t="s">
        <v>637</v>
      </c>
      <c r="O40" t="s">
        <v>664</v>
      </c>
      <c r="P40" t="s">
        <v>23</v>
      </c>
      <c r="Q40" t="s">
        <v>665</v>
      </c>
      <c r="R40" t="s">
        <v>638</v>
      </c>
      <c r="S40" t="s">
        <v>9485</v>
      </c>
      <c r="T40" t="s">
        <v>9484</v>
      </c>
      <c r="U40" s="50" t="s">
        <v>600</v>
      </c>
      <c r="V40">
        <v>7</v>
      </c>
    </row>
    <row r="41" spans="1:22" x14ac:dyDescent="0.25">
      <c r="A41" t="s">
        <v>241</v>
      </c>
      <c r="B41" t="s">
        <v>247</v>
      </c>
      <c r="C41">
        <v>139</v>
      </c>
      <c r="D41">
        <v>1</v>
      </c>
      <c r="E41" t="s">
        <v>9486</v>
      </c>
      <c r="F41">
        <v>215</v>
      </c>
      <c r="G41">
        <v>0</v>
      </c>
      <c r="H41" t="s">
        <v>697</v>
      </c>
      <c r="I41" t="s">
        <v>9487</v>
      </c>
      <c r="J41" t="s">
        <v>9488</v>
      </c>
      <c r="K41" t="s">
        <v>783</v>
      </c>
      <c r="L41" t="s">
        <v>9489</v>
      </c>
      <c r="M41" t="s">
        <v>9490</v>
      </c>
      <c r="N41" t="s">
        <v>761</v>
      </c>
      <c r="O41" t="s">
        <v>698</v>
      </c>
      <c r="P41" t="s">
        <v>692</v>
      </c>
      <c r="Q41" t="s">
        <v>693</v>
      </c>
      <c r="R41" t="s">
        <v>638</v>
      </c>
      <c r="S41" t="s">
        <v>9491</v>
      </c>
      <c r="T41" t="s">
        <v>9492</v>
      </c>
      <c r="U41" s="51" t="s">
        <v>601</v>
      </c>
      <c r="V41">
        <v>6</v>
      </c>
    </row>
    <row r="42" spans="1:22" x14ac:dyDescent="0.25">
      <c r="A42" t="s">
        <v>239</v>
      </c>
      <c r="B42" t="s">
        <v>245</v>
      </c>
      <c r="C42">
        <v>139</v>
      </c>
      <c r="D42">
        <v>1</v>
      </c>
      <c r="E42" t="s">
        <v>9486</v>
      </c>
      <c r="F42">
        <v>215</v>
      </c>
      <c r="G42">
        <v>0</v>
      </c>
      <c r="H42" t="s">
        <v>697</v>
      </c>
      <c r="I42" t="s">
        <v>9487</v>
      </c>
      <c r="J42" t="s">
        <v>9488</v>
      </c>
      <c r="K42" t="s">
        <v>783</v>
      </c>
      <c r="L42" t="s">
        <v>9489</v>
      </c>
      <c r="M42" t="s">
        <v>9490</v>
      </c>
      <c r="N42" t="s">
        <v>761</v>
      </c>
      <c r="O42" t="s">
        <v>698</v>
      </c>
      <c r="P42" t="s">
        <v>692</v>
      </c>
      <c r="Q42" t="s">
        <v>693</v>
      </c>
      <c r="R42" t="s">
        <v>638</v>
      </c>
      <c r="S42" t="s">
        <v>9491</v>
      </c>
      <c r="T42" t="s">
        <v>9492</v>
      </c>
      <c r="U42" s="51" t="s">
        <v>690</v>
      </c>
      <c r="V42">
        <v>1</v>
      </c>
    </row>
    <row r="43" spans="1:22" x14ac:dyDescent="0.25">
      <c r="A43" t="s">
        <v>239</v>
      </c>
      <c r="B43" t="s">
        <v>245</v>
      </c>
      <c r="C43">
        <v>159</v>
      </c>
      <c r="D43">
        <v>1</v>
      </c>
      <c r="E43" t="s">
        <v>9493</v>
      </c>
      <c r="F43">
        <v>197</v>
      </c>
      <c r="G43">
        <v>38</v>
      </c>
      <c r="H43" t="s">
        <v>636</v>
      </c>
      <c r="I43" t="s">
        <v>9494</v>
      </c>
      <c r="J43" t="s">
        <v>2178</v>
      </c>
      <c r="K43" t="s">
        <v>637</v>
      </c>
      <c r="L43" t="s">
        <v>638</v>
      </c>
      <c r="M43" t="s">
        <v>9495</v>
      </c>
      <c r="N43" t="s">
        <v>637</v>
      </c>
      <c r="O43" t="s">
        <v>643</v>
      </c>
      <c r="P43" t="s">
        <v>5</v>
      </c>
      <c r="Q43" t="s">
        <v>644</v>
      </c>
      <c r="R43" t="s">
        <v>638</v>
      </c>
      <c r="S43" t="s">
        <v>637</v>
      </c>
      <c r="T43" t="s">
        <v>9495</v>
      </c>
      <c r="U43" s="50" t="s">
        <v>77</v>
      </c>
      <c r="V43">
        <v>31</v>
      </c>
    </row>
    <row r="44" spans="1:22" x14ac:dyDescent="0.25">
      <c r="A44" t="s">
        <v>72</v>
      </c>
      <c r="B44" t="s">
        <v>716</v>
      </c>
      <c r="C44">
        <v>93</v>
      </c>
      <c r="D44">
        <v>1</v>
      </c>
      <c r="E44" t="s">
        <v>9496</v>
      </c>
      <c r="F44">
        <v>93</v>
      </c>
      <c r="G44">
        <v>0</v>
      </c>
      <c r="H44" t="s">
        <v>645</v>
      </c>
      <c r="I44" t="s">
        <v>6856</v>
      </c>
      <c r="J44" t="s">
        <v>6857</v>
      </c>
      <c r="K44" t="s">
        <v>6858</v>
      </c>
      <c r="L44" t="s">
        <v>2607</v>
      </c>
      <c r="M44" t="s">
        <v>9497</v>
      </c>
      <c r="N44" t="s">
        <v>637</v>
      </c>
      <c r="O44" t="s">
        <v>646</v>
      </c>
      <c r="P44" t="s">
        <v>26</v>
      </c>
      <c r="Q44" t="s">
        <v>647</v>
      </c>
      <c r="R44" t="s">
        <v>638</v>
      </c>
      <c r="S44" t="s">
        <v>637</v>
      </c>
      <c r="T44" t="s">
        <v>9498</v>
      </c>
      <c r="U44" s="51" t="s">
        <v>78</v>
      </c>
      <c r="V44">
        <v>31</v>
      </c>
    </row>
    <row r="45" spans="1:22" x14ac:dyDescent="0.25">
      <c r="A45" t="s">
        <v>18</v>
      </c>
      <c r="B45" t="s">
        <v>19</v>
      </c>
      <c r="C45">
        <v>66.666666666666671</v>
      </c>
      <c r="D45">
        <v>3</v>
      </c>
      <c r="E45" t="s">
        <v>9499</v>
      </c>
      <c r="F45">
        <v>100</v>
      </c>
      <c r="G45">
        <v>0</v>
      </c>
      <c r="H45" t="s">
        <v>636</v>
      </c>
      <c r="I45" t="s">
        <v>9500</v>
      </c>
      <c r="J45" t="s">
        <v>687</v>
      </c>
      <c r="K45" t="s">
        <v>637</v>
      </c>
      <c r="L45" t="s">
        <v>638</v>
      </c>
      <c r="M45" t="s">
        <v>9501</v>
      </c>
      <c r="N45" t="s">
        <v>637</v>
      </c>
      <c r="O45" t="s">
        <v>639</v>
      </c>
      <c r="P45" t="s">
        <v>5</v>
      </c>
      <c r="Q45" t="s">
        <v>640</v>
      </c>
      <c r="R45" t="s">
        <v>638</v>
      </c>
      <c r="S45" t="s">
        <v>637</v>
      </c>
      <c r="T45" t="s">
        <v>9501</v>
      </c>
      <c r="U45" s="50" t="s">
        <v>104</v>
      </c>
      <c r="V45">
        <v>5</v>
      </c>
    </row>
    <row r="46" spans="1:22" x14ac:dyDescent="0.25">
      <c r="A46" t="s">
        <v>99</v>
      </c>
      <c r="B46" t="s">
        <v>100</v>
      </c>
      <c r="C46">
        <v>10</v>
      </c>
      <c r="D46">
        <v>20</v>
      </c>
      <c r="E46" t="s">
        <v>9502</v>
      </c>
      <c r="F46">
        <v>257</v>
      </c>
      <c r="G46">
        <v>35</v>
      </c>
      <c r="H46" t="s">
        <v>645</v>
      </c>
      <c r="I46" t="s">
        <v>9503</v>
      </c>
      <c r="J46" t="s">
        <v>9504</v>
      </c>
      <c r="K46" t="s">
        <v>9505</v>
      </c>
      <c r="L46" t="s">
        <v>731</v>
      </c>
      <c r="M46" t="s">
        <v>9506</v>
      </c>
      <c r="N46" t="s">
        <v>637</v>
      </c>
      <c r="O46" t="s">
        <v>646</v>
      </c>
      <c r="P46" t="s">
        <v>26</v>
      </c>
      <c r="Q46" t="s">
        <v>647</v>
      </c>
      <c r="R46" t="s">
        <v>638</v>
      </c>
      <c r="S46" t="s">
        <v>637</v>
      </c>
      <c r="T46" t="s">
        <v>9507</v>
      </c>
      <c r="U46" s="51" t="s">
        <v>105</v>
      </c>
      <c r="V46">
        <v>5</v>
      </c>
    </row>
    <row r="47" spans="1:22" x14ac:dyDescent="0.25">
      <c r="A47" t="s">
        <v>22</v>
      </c>
      <c r="B47" t="s">
        <v>27</v>
      </c>
      <c r="C47">
        <v>80</v>
      </c>
      <c r="D47">
        <v>1</v>
      </c>
      <c r="E47" t="s">
        <v>9508</v>
      </c>
      <c r="F47">
        <v>80</v>
      </c>
      <c r="G47">
        <v>0</v>
      </c>
      <c r="H47" t="s">
        <v>645</v>
      </c>
      <c r="I47" t="s">
        <v>9509</v>
      </c>
      <c r="J47" t="s">
        <v>9510</v>
      </c>
      <c r="K47" t="s">
        <v>9511</v>
      </c>
      <c r="L47" t="s">
        <v>6311</v>
      </c>
      <c r="M47" t="s">
        <v>9512</v>
      </c>
      <c r="N47" t="s">
        <v>637</v>
      </c>
      <c r="O47" t="s">
        <v>646</v>
      </c>
      <c r="P47" t="s">
        <v>26</v>
      </c>
      <c r="Q47" t="s">
        <v>647</v>
      </c>
      <c r="R47" t="s">
        <v>638</v>
      </c>
      <c r="S47" t="s">
        <v>637</v>
      </c>
      <c r="T47" t="s">
        <v>9512</v>
      </c>
      <c r="U47" s="50" t="s">
        <v>516</v>
      </c>
      <c r="V47">
        <v>1</v>
      </c>
    </row>
    <row r="48" spans="1:22" x14ac:dyDescent="0.25">
      <c r="A48" t="s">
        <v>18</v>
      </c>
      <c r="B48" t="s">
        <v>19</v>
      </c>
      <c r="C48">
        <v>66.666666666666671</v>
      </c>
      <c r="D48">
        <v>3</v>
      </c>
      <c r="E48" t="s">
        <v>9513</v>
      </c>
      <c r="F48">
        <v>200</v>
      </c>
      <c r="G48">
        <v>0</v>
      </c>
      <c r="H48" t="s">
        <v>636</v>
      </c>
      <c r="I48" t="s">
        <v>9514</v>
      </c>
      <c r="J48" t="s">
        <v>3188</v>
      </c>
      <c r="K48" t="s">
        <v>637</v>
      </c>
      <c r="L48" t="s">
        <v>638</v>
      </c>
      <c r="M48" t="s">
        <v>9515</v>
      </c>
      <c r="N48" t="s">
        <v>637</v>
      </c>
      <c r="O48" t="s">
        <v>639</v>
      </c>
      <c r="P48" t="s">
        <v>5</v>
      </c>
      <c r="Q48" t="s">
        <v>640</v>
      </c>
      <c r="R48" t="s">
        <v>638</v>
      </c>
      <c r="S48" t="s">
        <v>637</v>
      </c>
      <c r="T48" t="s">
        <v>9515</v>
      </c>
      <c r="U48" s="51" t="s">
        <v>120</v>
      </c>
      <c r="V48">
        <v>1</v>
      </c>
    </row>
    <row r="49" spans="1:22" x14ac:dyDescent="0.25">
      <c r="A49" t="s">
        <v>147</v>
      </c>
      <c r="B49" t="s">
        <v>148</v>
      </c>
      <c r="C49">
        <v>33.333333333333336</v>
      </c>
      <c r="D49">
        <v>3</v>
      </c>
      <c r="E49" t="s">
        <v>9513</v>
      </c>
      <c r="F49">
        <v>200</v>
      </c>
      <c r="G49">
        <v>0</v>
      </c>
      <c r="H49" t="s">
        <v>636</v>
      </c>
      <c r="I49" t="s">
        <v>9514</v>
      </c>
      <c r="J49" t="s">
        <v>3188</v>
      </c>
      <c r="K49" t="s">
        <v>637</v>
      </c>
      <c r="L49" t="s">
        <v>638</v>
      </c>
      <c r="M49" t="s">
        <v>9515</v>
      </c>
      <c r="N49" t="s">
        <v>637</v>
      </c>
      <c r="O49" t="s">
        <v>639</v>
      </c>
      <c r="P49" t="s">
        <v>5</v>
      </c>
      <c r="Q49" t="s">
        <v>640</v>
      </c>
      <c r="R49" t="s">
        <v>638</v>
      </c>
      <c r="S49" t="s">
        <v>637</v>
      </c>
      <c r="T49" t="s">
        <v>9515</v>
      </c>
      <c r="U49" s="50" t="s">
        <v>723</v>
      </c>
      <c r="V49">
        <v>1016</v>
      </c>
    </row>
    <row r="50" spans="1:22" x14ac:dyDescent="0.25">
      <c r="A50" t="s">
        <v>72</v>
      </c>
      <c r="B50" t="s">
        <v>716</v>
      </c>
      <c r="C50">
        <v>150</v>
      </c>
      <c r="D50">
        <v>3</v>
      </c>
      <c r="E50" t="s">
        <v>9516</v>
      </c>
      <c r="F50">
        <v>294</v>
      </c>
      <c r="G50">
        <v>0</v>
      </c>
      <c r="H50" t="s">
        <v>636</v>
      </c>
      <c r="I50" t="s">
        <v>9517</v>
      </c>
      <c r="J50" t="s">
        <v>9518</v>
      </c>
      <c r="K50" t="s">
        <v>637</v>
      </c>
      <c r="L50" t="s">
        <v>638</v>
      </c>
      <c r="M50" t="s">
        <v>9515</v>
      </c>
      <c r="N50" t="s">
        <v>637</v>
      </c>
      <c r="O50" t="s">
        <v>643</v>
      </c>
      <c r="P50" t="s">
        <v>5</v>
      </c>
      <c r="Q50" t="s">
        <v>644</v>
      </c>
      <c r="R50" t="s">
        <v>638</v>
      </c>
      <c r="S50" t="s">
        <v>637</v>
      </c>
      <c r="T50" t="s">
        <v>9515</v>
      </c>
    </row>
    <row r="51" spans="1:22" x14ac:dyDescent="0.25">
      <c r="A51" t="s">
        <v>147</v>
      </c>
      <c r="B51" t="s">
        <v>148</v>
      </c>
      <c r="C51">
        <v>65</v>
      </c>
      <c r="D51">
        <v>12</v>
      </c>
      <c r="E51" t="s">
        <v>9519</v>
      </c>
      <c r="F51">
        <v>330</v>
      </c>
      <c r="G51">
        <v>0</v>
      </c>
      <c r="H51" t="s">
        <v>636</v>
      </c>
      <c r="I51" t="s">
        <v>9517</v>
      </c>
      <c r="J51" t="s">
        <v>9518</v>
      </c>
      <c r="K51" t="s">
        <v>637</v>
      </c>
      <c r="L51" t="s">
        <v>638</v>
      </c>
      <c r="M51" t="s">
        <v>9520</v>
      </c>
      <c r="N51" t="s">
        <v>637</v>
      </c>
      <c r="O51" t="s">
        <v>643</v>
      </c>
      <c r="P51" t="s">
        <v>5</v>
      </c>
      <c r="Q51" t="s">
        <v>644</v>
      </c>
      <c r="R51" t="s">
        <v>638</v>
      </c>
      <c r="S51" t="s">
        <v>9521</v>
      </c>
      <c r="T51" t="s">
        <v>9522</v>
      </c>
    </row>
    <row r="52" spans="1:22" x14ac:dyDescent="0.25">
      <c r="A52" t="s">
        <v>147</v>
      </c>
      <c r="B52" t="s">
        <v>148</v>
      </c>
      <c r="C52">
        <v>50</v>
      </c>
      <c r="D52">
        <v>6</v>
      </c>
      <c r="E52" t="s">
        <v>9523</v>
      </c>
      <c r="F52">
        <v>200</v>
      </c>
      <c r="G52">
        <v>0</v>
      </c>
      <c r="H52" t="s">
        <v>636</v>
      </c>
      <c r="I52" t="s">
        <v>1881</v>
      </c>
      <c r="J52" t="s">
        <v>1882</v>
      </c>
      <c r="K52" t="s">
        <v>637</v>
      </c>
      <c r="L52" t="s">
        <v>638</v>
      </c>
      <c r="M52" t="s">
        <v>9524</v>
      </c>
      <c r="N52" t="s">
        <v>637</v>
      </c>
      <c r="O52" t="s">
        <v>639</v>
      </c>
      <c r="P52" t="s">
        <v>5</v>
      </c>
      <c r="Q52" t="s">
        <v>640</v>
      </c>
      <c r="R52" t="s">
        <v>9525</v>
      </c>
      <c r="S52" t="s">
        <v>9526</v>
      </c>
      <c r="T52" t="s">
        <v>9520</v>
      </c>
    </row>
    <row r="53" spans="1:22" x14ac:dyDescent="0.25">
      <c r="A53" t="s">
        <v>18</v>
      </c>
      <c r="B53" t="s">
        <v>19</v>
      </c>
      <c r="C53">
        <v>66.666666666666671</v>
      </c>
      <c r="D53">
        <v>3</v>
      </c>
      <c r="E53" t="s">
        <v>9527</v>
      </c>
      <c r="F53">
        <v>137</v>
      </c>
      <c r="G53">
        <v>8</v>
      </c>
      <c r="H53" t="s">
        <v>636</v>
      </c>
      <c r="I53" t="s">
        <v>9528</v>
      </c>
      <c r="J53" t="s">
        <v>2091</v>
      </c>
      <c r="K53" t="s">
        <v>637</v>
      </c>
      <c r="L53" t="s">
        <v>638</v>
      </c>
      <c r="M53" t="s">
        <v>9524</v>
      </c>
      <c r="N53" t="s">
        <v>637</v>
      </c>
      <c r="O53" t="s">
        <v>639</v>
      </c>
      <c r="P53" t="s">
        <v>5</v>
      </c>
      <c r="Q53" t="s">
        <v>640</v>
      </c>
      <c r="R53" t="s">
        <v>638</v>
      </c>
      <c r="S53" t="s">
        <v>637</v>
      </c>
      <c r="T53" t="s">
        <v>9520</v>
      </c>
    </row>
    <row r="54" spans="1:22" x14ac:dyDescent="0.25">
      <c r="A54" t="s">
        <v>18</v>
      </c>
      <c r="B54" t="s">
        <v>19</v>
      </c>
      <c r="C54">
        <v>66.666666666666671</v>
      </c>
      <c r="D54">
        <v>3</v>
      </c>
      <c r="E54" t="s">
        <v>9529</v>
      </c>
      <c r="F54">
        <v>100</v>
      </c>
      <c r="G54">
        <v>0</v>
      </c>
      <c r="H54" t="s">
        <v>636</v>
      </c>
      <c r="I54" t="s">
        <v>9530</v>
      </c>
      <c r="J54" t="s">
        <v>707</v>
      </c>
      <c r="K54" t="s">
        <v>637</v>
      </c>
      <c r="L54" t="s">
        <v>638</v>
      </c>
      <c r="M54" t="s">
        <v>9531</v>
      </c>
      <c r="N54" t="s">
        <v>637</v>
      </c>
      <c r="O54" t="s">
        <v>639</v>
      </c>
      <c r="P54" t="s">
        <v>5</v>
      </c>
      <c r="Q54" t="s">
        <v>640</v>
      </c>
      <c r="R54" t="s">
        <v>638</v>
      </c>
      <c r="S54" t="s">
        <v>637</v>
      </c>
      <c r="T54" t="s">
        <v>9531</v>
      </c>
    </row>
    <row r="55" spans="1:22" x14ac:dyDescent="0.25">
      <c r="A55" t="s">
        <v>241</v>
      </c>
      <c r="B55" t="s">
        <v>247</v>
      </c>
      <c r="C55">
        <v>159</v>
      </c>
      <c r="D55">
        <v>1</v>
      </c>
      <c r="E55" t="s">
        <v>9532</v>
      </c>
      <c r="F55">
        <v>198</v>
      </c>
      <c r="G55">
        <v>0</v>
      </c>
      <c r="H55" t="s">
        <v>636</v>
      </c>
      <c r="I55" t="s">
        <v>6046</v>
      </c>
      <c r="J55" t="s">
        <v>671</v>
      </c>
      <c r="K55" t="s">
        <v>637</v>
      </c>
      <c r="L55" t="s">
        <v>638</v>
      </c>
      <c r="M55" t="s">
        <v>9533</v>
      </c>
      <c r="N55" t="s">
        <v>637</v>
      </c>
      <c r="O55" t="s">
        <v>639</v>
      </c>
      <c r="P55" t="s">
        <v>5</v>
      </c>
      <c r="Q55" t="s">
        <v>640</v>
      </c>
      <c r="R55" t="s">
        <v>638</v>
      </c>
      <c r="S55" t="s">
        <v>9534</v>
      </c>
      <c r="T55" t="s">
        <v>9533</v>
      </c>
    </row>
    <row r="56" spans="1:22" x14ac:dyDescent="0.25">
      <c r="A56" t="s">
        <v>239</v>
      </c>
      <c r="B56" t="s">
        <v>245</v>
      </c>
      <c r="C56">
        <v>159</v>
      </c>
      <c r="D56">
        <v>1</v>
      </c>
      <c r="E56" t="s">
        <v>9532</v>
      </c>
      <c r="F56">
        <v>198</v>
      </c>
      <c r="G56">
        <v>0</v>
      </c>
      <c r="H56" t="s">
        <v>636</v>
      </c>
      <c r="I56" t="s">
        <v>6046</v>
      </c>
      <c r="J56" t="s">
        <v>671</v>
      </c>
      <c r="K56" t="s">
        <v>637</v>
      </c>
      <c r="L56" t="s">
        <v>638</v>
      </c>
      <c r="M56" t="s">
        <v>9533</v>
      </c>
      <c r="N56" t="s">
        <v>637</v>
      </c>
      <c r="O56" t="s">
        <v>639</v>
      </c>
      <c r="P56" t="s">
        <v>5</v>
      </c>
      <c r="Q56" t="s">
        <v>640</v>
      </c>
      <c r="R56" t="s">
        <v>638</v>
      </c>
      <c r="S56" t="s">
        <v>9534</v>
      </c>
      <c r="T56" t="s">
        <v>9533</v>
      </c>
    </row>
    <row r="57" spans="1:22" x14ac:dyDescent="0.25">
      <c r="A57" t="s">
        <v>239</v>
      </c>
      <c r="B57" t="s">
        <v>245</v>
      </c>
      <c r="C57">
        <v>139</v>
      </c>
      <c r="D57">
        <v>1</v>
      </c>
      <c r="E57" t="s">
        <v>9535</v>
      </c>
      <c r="F57">
        <v>139</v>
      </c>
      <c r="G57">
        <v>0</v>
      </c>
      <c r="H57" t="s">
        <v>645</v>
      </c>
      <c r="I57" t="s">
        <v>9536</v>
      </c>
      <c r="J57" t="s">
        <v>9537</v>
      </c>
      <c r="K57" t="s">
        <v>9538</v>
      </c>
      <c r="L57" t="s">
        <v>824</v>
      </c>
      <c r="M57" t="s">
        <v>9539</v>
      </c>
      <c r="N57" t="s">
        <v>637</v>
      </c>
      <c r="O57" t="s">
        <v>646</v>
      </c>
      <c r="P57" t="s">
        <v>26</v>
      </c>
      <c r="Q57" t="s">
        <v>647</v>
      </c>
      <c r="R57" t="s">
        <v>638</v>
      </c>
      <c r="S57" t="s">
        <v>637</v>
      </c>
      <c r="T57" t="s">
        <v>9540</v>
      </c>
    </row>
    <row r="58" spans="1:22" x14ac:dyDescent="0.25">
      <c r="A58" t="s">
        <v>147</v>
      </c>
      <c r="B58" t="s">
        <v>148</v>
      </c>
      <c r="C58">
        <v>50</v>
      </c>
      <c r="D58">
        <v>18</v>
      </c>
      <c r="E58" t="s">
        <v>9541</v>
      </c>
      <c r="F58">
        <v>600</v>
      </c>
      <c r="G58">
        <v>0</v>
      </c>
      <c r="H58" t="s">
        <v>636</v>
      </c>
      <c r="I58" t="s">
        <v>9542</v>
      </c>
      <c r="J58" t="s">
        <v>9543</v>
      </c>
      <c r="K58" t="s">
        <v>637</v>
      </c>
      <c r="L58" t="s">
        <v>638</v>
      </c>
      <c r="M58" t="s">
        <v>9544</v>
      </c>
      <c r="N58" t="s">
        <v>637</v>
      </c>
      <c r="O58" t="s">
        <v>639</v>
      </c>
      <c r="P58" t="s">
        <v>5</v>
      </c>
      <c r="Q58" t="s">
        <v>640</v>
      </c>
      <c r="R58" t="s">
        <v>638</v>
      </c>
      <c r="S58" t="s">
        <v>9545</v>
      </c>
      <c r="T58" t="s">
        <v>9544</v>
      </c>
    </row>
    <row r="59" spans="1:22" x14ac:dyDescent="0.25">
      <c r="A59" t="s">
        <v>600</v>
      </c>
      <c r="B59" t="s">
        <v>601</v>
      </c>
      <c r="C59">
        <v>139</v>
      </c>
      <c r="D59">
        <v>1</v>
      </c>
      <c r="E59" t="s">
        <v>9546</v>
      </c>
      <c r="F59">
        <v>215</v>
      </c>
      <c r="G59">
        <v>0</v>
      </c>
      <c r="H59" t="s">
        <v>697</v>
      </c>
      <c r="I59" t="s">
        <v>9547</v>
      </c>
      <c r="J59" t="s">
        <v>9548</v>
      </c>
      <c r="K59" t="s">
        <v>9549</v>
      </c>
      <c r="L59" t="s">
        <v>9550</v>
      </c>
      <c r="M59" t="s">
        <v>9551</v>
      </c>
      <c r="N59" t="s">
        <v>761</v>
      </c>
      <c r="O59" t="s">
        <v>698</v>
      </c>
      <c r="P59" t="s">
        <v>692</v>
      </c>
      <c r="Q59" t="s">
        <v>693</v>
      </c>
      <c r="R59" t="s">
        <v>638</v>
      </c>
      <c r="S59" t="s">
        <v>9552</v>
      </c>
      <c r="T59" t="s">
        <v>9551</v>
      </c>
    </row>
    <row r="60" spans="1:22" x14ac:dyDescent="0.25">
      <c r="A60" t="s">
        <v>241</v>
      </c>
      <c r="B60" t="s">
        <v>247</v>
      </c>
      <c r="C60">
        <v>139</v>
      </c>
      <c r="D60">
        <v>1</v>
      </c>
      <c r="E60" t="s">
        <v>9546</v>
      </c>
      <c r="F60">
        <v>215</v>
      </c>
      <c r="G60">
        <v>0</v>
      </c>
      <c r="H60" t="s">
        <v>697</v>
      </c>
      <c r="I60" t="s">
        <v>9547</v>
      </c>
      <c r="J60" t="s">
        <v>9548</v>
      </c>
      <c r="K60" t="s">
        <v>9549</v>
      </c>
      <c r="L60" t="s">
        <v>9550</v>
      </c>
      <c r="M60" t="s">
        <v>9551</v>
      </c>
      <c r="N60" t="s">
        <v>761</v>
      </c>
      <c r="O60" t="s">
        <v>698</v>
      </c>
      <c r="P60" t="s">
        <v>692</v>
      </c>
      <c r="Q60" t="s">
        <v>693</v>
      </c>
      <c r="R60" t="s">
        <v>638</v>
      </c>
      <c r="S60" t="s">
        <v>9552</v>
      </c>
      <c r="T60" t="s">
        <v>9551</v>
      </c>
    </row>
    <row r="61" spans="1:22" x14ac:dyDescent="0.25">
      <c r="A61" t="s">
        <v>147</v>
      </c>
      <c r="B61" t="s">
        <v>148</v>
      </c>
      <c r="C61">
        <v>50</v>
      </c>
      <c r="D61">
        <v>6</v>
      </c>
      <c r="E61" t="s">
        <v>9553</v>
      </c>
      <c r="F61">
        <v>200</v>
      </c>
      <c r="G61">
        <v>0</v>
      </c>
      <c r="H61" t="s">
        <v>636</v>
      </c>
      <c r="I61" t="s">
        <v>9554</v>
      </c>
      <c r="J61" t="s">
        <v>3188</v>
      </c>
      <c r="K61" t="s">
        <v>637</v>
      </c>
      <c r="L61" t="s">
        <v>638</v>
      </c>
      <c r="M61" t="s">
        <v>9551</v>
      </c>
      <c r="N61" t="s">
        <v>637</v>
      </c>
      <c r="O61" t="s">
        <v>639</v>
      </c>
      <c r="P61" t="s">
        <v>5</v>
      </c>
      <c r="Q61" t="s">
        <v>640</v>
      </c>
      <c r="R61" t="s">
        <v>638</v>
      </c>
      <c r="S61" t="s">
        <v>9555</v>
      </c>
      <c r="T61" t="s">
        <v>9551</v>
      </c>
    </row>
    <row r="62" spans="1:22" x14ac:dyDescent="0.25">
      <c r="A62" t="s">
        <v>18</v>
      </c>
      <c r="B62" t="s">
        <v>19</v>
      </c>
      <c r="C62">
        <v>66.666666666666671</v>
      </c>
      <c r="D62">
        <v>3</v>
      </c>
      <c r="E62" t="s">
        <v>9556</v>
      </c>
      <c r="F62">
        <v>107</v>
      </c>
      <c r="G62">
        <v>7</v>
      </c>
      <c r="H62" t="s">
        <v>636</v>
      </c>
      <c r="I62" t="s">
        <v>9557</v>
      </c>
      <c r="J62" t="s">
        <v>696</v>
      </c>
      <c r="K62" t="s">
        <v>637</v>
      </c>
      <c r="L62" t="s">
        <v>638</v>
      </c>
      <c r="M62" t="s">
        <v>9551</v>
      </c>
      <c r="N62" t="s">
        <v>637</v>
      </c>
      <c r="O62" t="s">
        <v>639</v>
      </c>
      <c r="P62" t="s">
        <v>5</v>
      </c>
      <c r="Q62" t="s">
        <v>640</v>
      </c>
      <c r="R62" t="s">
        <v>638</v>
      </c>
      <c r="S62" t="s">
        <v>637</v>
      </c>
      <c r="T62" t="s">
        <v>9551</v>
      </c>
    </row>
    <row r="63" spans="1:22" x14ac:dyDescent="0.25">
      <c r="A63" t="s">
        <v>240</v>
      </c>
      <c r="B63" t="s">
        <v>246</v>
      </c>
      <c r="C63">
        <v>139</v>
      </c>
      <c r="D63">
        <v>1</v>
      </c>
      <c r="E63" t="s">
        <v>9558</v>
      </c>
      <c r="F63">
        <v>215</v>
      </c>
      <c r="G63">
        <v>0</v>
      </c>
      <c r="H63" t="s">
        <v>697</v>
      </c>
      <c r="I63" t="s">
        <v>9559</v>
      </c>
      <c r="J63" t="s">
        <v>9560</v>
      </c>
      <c r="K63" t="s">
        <v>4012</v>
      </c>
      <c r="L63" t="s">
        <v>9561</v>
      </c>
      <c r="M63" t="s">
        <v>9562</v>
      </c>
      <c r="N63" t="s">
        <v>761</v>
      </c>
      <c r="O63" t="s">
        <v>691</v>
      </c>
      <c r="P63" t="s">
        <v>692</v>
      </c>
      <c r="Q63" t="s">
        <v>693</v>
      </c>
      <c r="R63" t="s">
        <v>638</v>
      </c>
      <c r="S63" t="s">
        <v>9563</v>
      </c>
      <c r="T63" t="s">
        <v>9564</v>
      </c>
    </row>
    <row r="64" spans="1:22" x14ac:dyDescent="0.25">
      <c r="A64" t="s">
        <v>239</v>
      </c>
      <c r="B64" t="s">
        <v>245</v>
      </c>
      <c r="C64">
        <v>139</v>
      </c>
      <c r="D64">
        <v>1</v>
      </c>
      <c r="E64" t="s">
        <v>9558</v>
      </c>
      <c r="F64">
        <v>215</v>
      </c>
      <c r="G64">
        <v>0</v>
      </c>
      <c r="H64" t="s">
        <v>697</v>
      </c>
      <c r="I64" t="s">
        <v>9559</v>
      </c>
      <c r="J64" t="s">
        <v>9560</v>
      </c>
      <c r="K64" t="s">
        <v>4012</v>
      </c>
      <c r="L64" t="s">
        <v>9561</v>
      </c>
      <c r="M64" t="s">
        <v>9562</v>
      </c>
      <c r="N64" t="s">
        <v>761</v>
      </c>
      <c r="O64" t="s">
        <v>691</v>
      </c>
      <c r="P64" t="s">
        <v>692</v>
      </c>
      <c r="Q64" t="s">
        <v>693</v>
      </c>
      <c r="R64" t="s">
        <v>638</v>
      </c>
      <c r="S64" t="s">
        <v>9563</v>
      </c>
      <c r="T64" t="s">
        <v>9564</v>
      </c>
    </row>
    <row r="65" spans="1:20" x14ac:dyDescent="0.25">
      <c r="A65" t="s">
        <v>241</v>
      </c>
      <c r="B65" t="s">
        <v>247</v>
      </c>
      <c r="C65">
        <v>139</v>
      </c>
      <c r="D65">
        <v>1</v>
      </c>
      <c r="E65" t="s">
        <v>9565</v>
      </c>
      <c r="F65">
        <v>215</v>
      </c>
      <c r="G65">
        <v>0</v>
      </c>
      <c r="H65" t="s">
        <v>697</v>
      </c>
      <c r="I65" t="s">
        <v>9566</v>
      </c>
      <c r="J65" t="s">
        <v>9567</v>
      </c>
      <c r="K65" t="s">
        <v>794</v>
      </c>
      <c r="L65" t="s">
        <v>9568</v>
      </c>
      <c r="M65" t="s">
        <v>9569</v>
      </c>
      <c r="N65" t="s">
        <v>761</v>
      </c>
      <c r="O65" t="s">
        <v>698</v>
      </c>
      <c r="P65" t="s">
        <v>692</v>
      </c>
      <c r="Q65" t="s">
        <v>693</v>
      </c>
      <c r="R65" t="s">
        <v>638</v>
      </c>
      <c r="S65" t="s">
        <v>9570</v>
      </c>
      <c r="T65" t="s">
        <v>9569</v>
      </c>
    </row>
    <row r="66" spans="1:20" x14ac:dyDescent="0.25">
      <c r="A66" t="s">
        <v>239</v>
      </c>
      <c r="B66" t="s">
        <v>245</v>
      </c>
      <c r="C66">
        <v>139</v>
      </c>
      <c r="D66">
        <v>1</v>
      </c>
      <c r="E66" t="s">
        <v>9565</v>
      </c>
      <c r="F66">
        <v>215</v>
      </c>
      <c r="G66">
        <v>0</v>
      </c>
      <c r="H66" t="s">
        <v>697</v>
      </c>
      <c r="I66" t="s">
        <v>9566</v>
      </c>
      <c r="J66" t="s">
        <v>9567</v>
      </c>
      <c r="K66" t="s">
        <v>794</v>
      </c>
      <c r="L66" t="s">
        <v>9568</v>
      </c>
      <c r="M66" t="s">
        <v>9569</v>
      </c>
      <c r="N66" t="s">
        <v>761</v>
      </c>
      <c r="O66" t="s">
        <v>698</v>
      </c>
      <c r="P66" t="s">
        <v>692</v>
      </c>
      <c r="Q66" t="s">
        <v>693</v>
      </c>
      <c r="R66" t="s">
        <v>638</v>
      </c>
      <c r="S66" t="s">
        <v>9570</v>
      </c>
      <c r="T66" t="s">
        <v>9569</v>
      </c>
    </row>
    <row r="67" spans="1:20" x14ac:dyDescent="0.25">
      <c r="A67" t="s">
        <v>18</v>
      </c>
      <c r="B67" t="s">
        <v>19</v>
      </c>
      <c r="C67">
        <v>50</v>
      </c>
      <c r="D67">
        <v>10</v>
      </c>
      <c r="E67" t="s">
        <v>9571</v>
      </c>
      <c r="F67">
        <v>499</v>
      </c>
      <c r="G67">
        <v>0</v>
      </c>
      <c r="H67" t="s">
        <v>697</v>
      </c>
      <c r="I67" t="s">
        <v>6227</v>
      </c>
      <c r="J67" t="s">
        <v>9572</v>
      </c>
      <c r="K67" t="s">
        <v>710</v>
      </c>
      <c r="L67" t="s">
        <v>6229</v>
      </c>
      <c r="M67" t="s">
        <v>9573</v>
      </c>
      <c r="N67" t="s">
        <v>761</v>
      </c>
      <c r="O67" t="s">
        <v>698</v>
      </c>
      <c r="P67" t="s">
        <v>692</v>
      </c>
      <c r="Q67" t="s">
        <v>693</v>
      </c>
      <c r="R67" t="s">
        <v>638</v>
      </c>
      <c r="S67" t="s">
        <v>9574</v>
      </c>
      <c r="T67" t="s">
        <v>9575</v>
      </c>
    </row>
    <row r="68" spans="1:20" x14ac:dyDescent="0.25">
      <c r="A68" t="s">
        <v>18</v>
      </c>
      <c r="B68" t="s">
        <v>19</v>
      </c>
      <c r="C68">
        <v>66.666666666666671</v>
      </c>
      <c r="D68">
        <v>3</v>
      </c>
      <c r="E68" t="s">
        <v>9576</v>
      </c>
      <c r="F68">
        <v>100</v>
      </c>
      <c r="G68">
        <v>0</v>
      </c>
      <c r="H68" t="s">
        <v>636</v>
      </c>
      <c r="I68" t="s">
        <v>9577</v>
      </c>
      <c r="J68" t="s">
        <v>642</v>
      </c>
      <c r="K68" t="s">
        <v>637</v>
      </c>
      <c r="L68" t="s">
        <v>638</v>
      </c>
      <c r="M68" t="s">
        <v>9575</v>
      </c>
      <c r="N68" t="s">
        <v>637</v>
      </c>
      <c r="O68" t="s">
        <v>639</v>
      </c>
      <c r="P68" t="s">
        <v>5</v>
      </c>
      <c r="Q68" t="s">
        <v>640</v>
      </c>
      <c r="R68" t="s">
        <v>638</v>
      </c>
      <c r="S68" t="s">
        <v>637</v>
      </c>
      <c r="T68" t="s">
        <v>9575</v>
      </c>
    </row>
    <row r="69" spans="1:20" x14ac:dyDescent="0.25">
      <c r="A69" t="s">
        <v>241</v>
      </c>
      <c r="B69" t="s">
        <v>247</v>
      </c>
      <c r="C69">
        <v>139</v>
      </c>
      <c r="D69">
        <v>1</v>
      </c>
      <c r="E69" t="s">
        <v>9578</v>
      </c>
      <c r="F69">
        <v>215</v>
      </c>
      <c r="G69">
        <v>0</v>
      </c>
      <c r="H69" t="s">
        <v>697</v>
      </c>
      <c r="I69" t="s">
        <v>9579</v>
      </c>
      <c r="J69" t="s">
        <v>9580</v>
      </c>
      <c r="K69" t="s">
        <v>9581</v>
      </c>
      <c r="L69" t="s">
        <v>9582</v>
      </c>
      <c r="M69" t="s">
        <v>9583</v>
      </c>
      <c r="N69" t="s">
        <v>761</v>
      </c>
      <c r="O69" t="s">
        <v>698</v>
      </c>
      <c r="P69" t="s">
        <v>692</v>
      </c>
      <c r="Q69" t="s">
        <v>693</v>
      </c>
      <c r="R69" t="s">
        <v>638</v>
      </c>
      <c r="S69" t="s">
        <v>9584</v>
      </c>
      <c r="T69" t="s">
        <v>9583</v>
      </c>
    </row>
    <row r="70" spans="1:20" x14ac:dyDescent="0.25">
      <c r="A70" t="s">
        <v>240</v>
      </c>
      <c r="B70" t="s">
        <v>246</v>
      </c>
      <c r="C70">
        <v>139</v>
      </c>
      <c r="D70">
        <v>1</v>
      </c>
      <c r="E70" t="s">
        <v>9578</v>
      </c>
      <c r="F70">
        <v>215</v>
      </c>
      <c r="G70">
        <v>0</v>
      </c>
      <c r="H70" t="s">
        <v>697</v>
      </c>
      <c r="I70" t="s">
        <v>9579</v>
      </c>
      <c r="J70" t="s">
        <v>9580</v>
      </c>
      <c r="K70" t="s">
        <v>9581</v>
      </c>
      <c r="L70" t="s">
        <v>9582</v>
      </c>
      <c r="M70" t="s">
        <v>9583</v>
      </c>
      <c r="N70" t="s">
        <v>761</v>
      </c>
      <c r="O70" t="s">
        <v>698</v>
      </c>
      <c r="P70" t="s">
        <v>692</v>
      </c>
      <c r="Q70" t="s">
        <v>693</v>
      </c>
      <c r="R70" t="s">
        <v>638</v>
      </c>
      <c r="S70" t="s">
        <v>9584</v>
      </c>
      <c r="T70" t="s">
        <v>9583</v>
      </c>
    </row>
    <row r="71" spans="1:20" x14ac:dyDescent="0.25">
      <c r="A71" t="s">
        <v>147</v>
      </c>
      <c r="B71" t="s">
        <v>148</v>
      </c>
      <c r="C71">
        <v>50</v>
      </c>
      <c r="D71">
        <v>6</v>
      </c>
      <c r="E71" t="s">
        <v>9585</v>
      </c>
      <c r="F71">
        <v>200</v>
      </c>
      <c r="G71">
        <v>0</v>
      </c>
      <c r="H71" t="s">
        <v>636</v>
      </c>
      <c r="I71" t="s">
        <v>9586</v>
      </c>
      <c r="J71" t="s">
        <v>1784</v>
      </c>
      <c r="K71" t="s">
        <v>637</v>
      </c>
      <c r="L71" t="s">
        <v>638</v>
      </c>
      <c r="M71" t="s">
        <v>9587</v>
      </c>
      <c r="N71" t="s">
        <v>637</v>
      </c>
      <c r="O71" t="s">
        <v>639</v>
      </c>
      <c r="P71" t="s">
        <v>5</v>
      </c>
      <c r="Q71" t="s">
        <v>640</v>
      </c>
      <c r="R71" t="s">
        <v>638</v>
      </c>
      <c r="S71" t="s">
        <v>637</v>
      </c>
      <c r="T71" t="s">
        <v>9588</v>
      </c>
    </row>
    <row r="72" spans="1:20" x14ac:dyDescent="0.25">
      <c r="A72" t="s">
        <v>22</v>
      </c>
      <c r="B72" t="s">
        <v>27</v>
      </c>
      <c r="C72">
        <v>99</v>
      </c>
      <c r="D72">
        <v>1</v>
      </c>
      <c r="E72" t="s">
        <v>9589</v>
      </c>
      <c r="F72">
        <v>99</v>
      </c>
      <c r="G72">
        <v>0</v>
      </c>
      <c r="H72" t="s">
        <v>645</v>
      </c>
      <c r="I72" t="s">
        <v>9590</v>
      </c>
      <c r="J72" t="s">
        <v>9591</v>
      </c>
      <c r="K72" t="s">
        <v>718</v>
      </c>
      <c r="L72" t="s">
        <v>6244</v>
      </c>
      <c r="M72" t="s">
        <v>9587</v>
      </c>
      <c r="N72" t="s">
        <v>637</v>
      </c>
      <c r="O72" t="s">
        <v>646</v>
      </c>
      <c r="P72" t="s">
        <v>26</v>
      </c>
      <c r="Q72" t="s">
        <v>647</v>
      </c>
      <c r="R72" t="s">
        <v>638</v>
      </c>
      <c r="S72" t="s">
        <v>637</v>
      </c>
      <c r="T72" t="s">
        <v>9592</v>
      </c>
    </row>
    <row r="73" spans="1:20" x14ac:dyDescent="0.25">
      <c r="A73" t="s">
        <v>239</v>
      </c>
      <c r="B73" t="s">
        <v>690</v>
      </c>
      <c r="C73">
        <v>81.75</v>
      </c>
      <c r="D73">
        <v>1</v>
      </c>
      <c r="E73" t="s">
        <v>9593</v>
      </c>
      <c r="F73">
        <v>81.75</v>
      </c>
      <c r="G73">
        <v>0</v>
      </c>
      <c r="H73" t="s">
        <v>663</v>
      </c>
      <c r="I73" t="s">
        <v>9594</v>
      </c>
      <c r="J73" t="s">
        <v>9595</v>
      </c>
      <c r="K73" t="s">
        <v>9596</v>
      </c>
      <c r="L73" t="s">
        <v>9597</v>
      </c>
      <c r="M73" t="s">
        <v>9598</v>
      </c>
      <c r="N73" t="s">
        <v>637</v>
      </c>
      <c r="O73" t="s">
        <v>664</v>
      </c>
      <c r="P73" t="s">
        <v>23</v>
      </c>
      <c r="Q73" t="s">
        <v>665</v>
      </c>
      <c r="R73" t="s">
        <v>638</v>
      </c>
      <c r="S73" t="s">
        <v>637</v>
      </c>
      <c r="T73" t="s">
        <v>9598</v>
      </c>
    </row>
    <row r="74" spans="1:20" x14ac:dyDescent="0.25">
      <c r="A74" t="s">
        <v>147</v>
      </c>
      <c r="B74" t="s">
        <v>148</v>
      </c>
      <c r="C74">
        <v>33.333333333333336</v>
      </c>
      <c r="D74">
        <v>3</v>
      </c>
      <c r="E74" t="s">
        <v>9599</v>
      </c>
      <c r="F74">
        <v>100</v>
      </c>
      <c r="G74">
        <v>0</v>
      </c>
      <c r="H74" t="s">
        <v>655</v>
      </c>
      <c r="I74" t="s">
        <v>9600</v>
      </c>
      <c r="J74" t="s">
        <v>687</v>
      </c>
      <c r="K74" t="s">
        <v>637</v>
      </c>
      <c r="L74" t="s">
        <v>638</v>
      </c>
      <c r="M74" t="s">
        <v>9601</v>
      </c>
      <c r="N74" t="s">
        <v>637</v>
      </c>
      <c r="O74" t="s">
        <v>639</v>
      </c>
      <c r="P74" t="s">
        <v>5</v>
      </c>
      <c r="Q74" t="s">
        <v>640</v>
      </c>
      <c r="R74" t="s">
        <v>638</v>
      </c>
      <c r="S74" t="s">
        <v>637</v>
      </c>
      <c r="T74" t="s">
        <v>9598</v>
      </c>
    </row>
    <row r="75" spans="1:20" x14ac:dyDescent="0.25">
      <c r="A75" t="s">
        <v>77</v>
      </c>
      <c r="B75" t="s">
        <v>78</v>
      </c>
      <c r="C75">
        <v>33.333333333333336</v>
      </c>
      <c r="D75">
        <v>3</v>
      </c>
      <c r="E75" t="s">
        <v>9602</v>
      </c>
      <c r="F75">
        <v>130</v>
      </c>
      <c r="G75">
        <v>0</v>
      </c>
      <c r="H75" t="s">
        <v>636</v>
      </c>
      <c r="I75" t="s">
        <v>9603</v>
      </c>
      <c r="J75" t="s">
        <v>1808</v>
      </c>
      <c r="K75" t="s">
        <v>637</v>
      </c>
      <c r="L75" t="s">
        <v>638</v>
      </c>
      <c r="M75" t="s">
        <v>9604</v>
      </c>
      <c r="N75" t="s">
        <v>637</v>
      </c>
      <c r="O75" t="s">
        <v>639</v>
      </c>
      <c r="P75" t="s">
        <v>5</v>
      </c>
      <c r="Q75" t="s">
        <v>640</v>
      </c>
      <c r="R75" t="s">
        <v>638</v>
      </c>
      <c r="S75" t="s">
        <v>637</v>
      </c>
      <c r="T75" t="s">
        <v>9604</v>
      </c>
    </row>
    <row r="76" spans="1:20" x14ac:dyDescent="0.25">
      <c r="A76" t="s">
        <v>77</v>
      </c>
      <c r="B76" t="s">
        <v>78</v>
      </c>
      <c r="C76">
        <v>33.333333333333336</v>
      </c>
      <c r="D76">
        <v>3</v>
      </c>
      <c r="E76" t="s">
        <v>9605</v>
      </c>
      <c r="F76">
        <v>130</v>
      </c>
      <c r="G76">
        <v>0</v>
      </c>
      <c r="H76" t="s">
        <v>636</v>
      </c>
      <c r="I76" t="s">
        <v>2999</v>
      </c>
      <c r="J76" t="s">
        <v>681</v>
      </c>
      <c r="K76" t="s">
        <v>637</v>
      </c>
      <c r="L76" t="s">
        <v>638</v>
      </c>
      <c r="M76" t="s">
        <v>9606</v>
      </c>
      <c r="N76" t="s">
        <v>637</v>
      </c>
      <c r="O76" t="s">
        <v>639</v>
      </c>
      <c r="P76" t="s">
        <v>5</v>
      </c>
      <c r="Q76" t="s">
        <v>640</v>
      </c>
      <c r="R76" t="s">
        <v>638</v>
      </c>
      <c r="S76" t="s">
        <v>637</v>
      </c>
      <c r="T76" t="s">
        <v>9606</v>
      </c>
    </row>
    <row r="77" spans="1:20" x14ac:dyDescent="0.25">
      <c r="A77" t="s">
        <v>600</v>
      </c>
      <c r="B77" t="s">
        <v>601</v>
      </c>
      <c r="C77">
        <v>139</v>
      </c>
      <c r="D77">
        <v>1</v>
      </c>
      <c r="E77" t="s">
        <v>9607</v>
      </c>
      <c r="F77">
        <v>215</v>
      </c>
      <c r="G77">
        <v>0</v>
      </c>
      <c r="H77" t="s">
        <v>697</v>
      </c>
      <c r="I77" t="s">
        <v>9608</v>
      </c>
      <c r="J77" t="s">
        <v>9609</v>
      </c>
      <c r="K77" t="s">
        <v>9610</v>
      </c>
      <c r="L77" t="s">
        <v>9611</v>
      </c>
      <c r="M77" t="s">
        <v>9588</v>
      </c>
      <c r="N77" t="s">
        <v>761</v>
      </c>
      <c r="O77" t="s">
        <v>698</v>
      </c>
      <c r="P77" t="s">
        <v>692</v>
      </c>
      <c r="Q77" t="s">
        <v>693</v>
      </c>
      <c r="R77" t="s">
        <v>638</v>
      </c>
      <c r="S77" t="s">
        <v>9612</v>
      </c>
      <c r="T77" t="s">
        <v>9606</v>
      </c>
    </row>
    <row r="78" spans="1:20" x14ac:dyDescent="0.25">
      <c r="A78" t="s">
        <v>239</v>
      </c>
      <c r="B78" t="s">
        <v>245</v>
      </c>
      <c r="C78">
        <v>139</v>
      </c>
      <c r="D78">
        <v>1</v>
      </c>
      <c r="E78" t="s">
        <v>9607</v>
      </c>
      <c r="F78">
        <v>215</v>
      </c>
      <c r="G78">
        <v>0</v>
      </c>
      <c r="H78" t="s">
        <v>697</v>
      </c>
      <c r="I78" t="s">
        <v>9608</v>
      </c>
      <c r="J78" t="s">
        <v>9609</v>
      </c>
      <c r="K78" t="s">
        <v>9610</v>
      </c>
      <c r="L78" t="s">
        <v>9611</v>
      </c>
      <c r="M78" t="s">
        <v>9588</v>
      </c>
      <c r="N78" t="s">
        <v>761</v>
      </c>
      <c r="O78" t="s">
        <v>698</v>
      </c>
      <c r="P78" t="s">
        <v>692</v>
      </c>
      <c r="Q78" t="s">
        <v>693</v>
      </c>
      <c r="R78" t="s">
        <v>638</v>
      </c>
      <c r="S78" t="s">
        <v>9612</v>
      </c>
      <c r="T78" t="s">
        <v>9606</v>
      </c>
    </row>
    <row r="79" spans="1:20" x14ac:dyDescent="0.25">
      <c r="A79" t="s">
        <v>239</v>
      </c>
      <c r="B79" t="s">
        <v>245</v>
      </c>
      <c r="C79">
        <v>139</v>
      </c>
      <c r="D79">
        <v>2</v>
      </c>
      <c r="E79" t="s">
        <v>9613</v>
      </c>
      <c r="F79">
        <v>215</v>
      </c>
      <c r="G79">
        <v>0</v>
      </c>
      <c r="H79" t="s">
        <v>697</v>
      </c>
      <c r="I79" t="s">
        <v>9614</v>
      </c>
      <c r="J79" t="s">
        <v>9615</v>
      </c>
      <c r="K79" t="s">
        <v>2733</v>
      </c>
      <c r="L79" t="s">
        <v>9616</v>
      </c>
      <c r="M79" t="s">
        <v>9617</v>
      </c>
      <c r="N79" t="s">
        <v>761</v>
      </c>
      <c r="O79" t="s">
        <v>698</v>
      </c>
      <c r="P79" t="s">
        <v>692</v>
      </c>
      <c r="Q79" t="s">
        <v>693</v>
      </c>
      <c r="R79" t="s">
        <v>638</v>
      </c>
      <c r="S79" t="s">
        <v>9618</v>
      </c>
      <c r="T79" t="s">
        <v>9617</v>
      </c>
    </row>
    <row r="80" spans="1:20" x14ac:dyDescent="0.25">
      <c r="A80" t="s">
        <v>18</v>
      </c>
      <c r="B80" t="s">
        <v>19</v>
      </c>
      <c r="C80">
        <v>66.666666666666671</v>
      </c>
      <c r="D80">
        <v>3</v>
      </c>
      <c r="E80" t="s">
        <v>9619</v>
      </c>
      <c r="F80">
        <v>200</v>
      </c>
      <c r="G80">
        <v>0</v>
      </c>
      <c r="H80" t="s">
        <v>636</v>
      </c>
      <c r="I80" t="s">
        <v>9620</v>
      </c>
      <c r="J80" t="s">
        <v>675</v>
      </c>
      <c r="K80" t="s">
        <v>637</v>
      </c>
      <c r="L80" t="s">
        <v>638</v>
      </c>
      <c r="M80" t="s">
        <v>9621</v>
      </c>
      <c r="N80" t="s">
        <v>637</v>
      </c>
      <c r="O80" t="s">
        <v>639</v>
      </c>
      <c r="P80" t="s">
        <v>5</v>
      </c>
      <c r="Q80" t="s">
        <v>640</v>
      </c>
      <c r="R80" t="s">
        <v>638</v>
      </c>
      <c r="S80" t="s">
        <v>637</v>
      </c>
      <c r="T80" t="s">
        <v>9621</v>
      </c>
    </row>
    <row r="81" spans="1:20" x14ac:dyDescent="0.25">
      <c r="A81" t="s">
        <v>147</v>
      </c>
      <c r="B81" t="s">
        <v>148</v>
      </c>
      <c r="C81">
        <v>33.333333333333336</v>
      </c>
      <c r="D81">
        <v>3</v>
      </c>
      <c r="E81" t="s">
        <v>9619</v>
      </c>
      <c r="F81">
        <v>200</v>
      </c>
      <c r="G81">
        <v>0</v>
      </c>
      <c r="H81" t="s">
        <v>636</v>
      </c>
      <c r="I81" t="s">
        <v>9620</v>
      </c>
      <c r="J81" t="s">
        <v>675</v>
      </c>
      <c r="K81" t="s">
        <v>637</v>
      </c>
      <c r="L81" t="s">
        <v>638</v>
      </c>
      <c r="M81" t="s">
        <v>9621</v>
      </c>
      <c r="N81" t="s">
        <v>637</v>
      </c>
      <c r="O81" t="s">
        <v>639</v>
      </c>
      <c r="P81" t="s">
        <v>5</v>
      </c>
      <c r="Q81" t="s">
        <v>640</v>
      </c>
      <c r="R81" t="s">
        <v>638</v>
      </c>
      <c r="S81" t="s">
        <v>637</v>
      </c>
      <c r="T81" t="s">
        <v>9621</v>
      </c>
    </row>
    <row r="82" spans="1:20" x14ac:dyDescent="0.25">
      <c r="A82" t="s">
        <v>18</v>
      </c>
      <c r="B82" t="s">
        <v>19</v>
      </c>
      <c r="C82">
        <v>66.666666666666671</v>
      </c>
      <c r="D82">
        <v>3</v>
      </c>
      <c r="E82" t="s">
        <v>9622</v>
      </c>
      <c r="F82">
        <v>100</v>
      </c>
      <c r="G82">
        <v>0</v>
      </c>
      <c r="H82" t="s">
        <v>636</v>
      </c>
      <c r="I82" t="s">
        <v>9623</v>
      </c>
      <c r="J82" t="s">
        <v>2020</v>
      </c>
      <c r="K82" t="s">
        <v>637</v>
      </c>
      <c r="L82" t="s">
        <v>638</v>
      </c>
      <c r="M82" t="s">
        <v>9621</v>
      </c>
      <c r="N82" t="s">
        <v>637</v>
      </c>
      <c r="O82" t="s">
        <v>639</v>
      </c>
      <c r="P82" t="s">
        <v>5</v>
      </c>
      <c r="Q82" t="s">
        <v>640</v>
      </c>
      <c r="R82" t="s">
        <v>638</v>
      </c>
      <c r="S82" t="s">
        <v>637</v>
      </c>
      <c r="T82" t="s">
        <v>9621</v>
      </c>
    </row>
    <row r="83" spans="1:20" x14ac:dyDescent="0.25">
      <c r="A83" t="s">
        <v>18</v>
      </c>
      <c r="B83" t="s">
        <v>19</v>
      </c>
      <c r="C83">
        <v>50</v>
      </c>
      <c r="D83">
        <v>10</v>
      </c>
      <c r="E83" t="s">
        <v>9624</v>
      </c>
      <c r="F83">
        <v>399</v>
      </c>
      <c r="G83">
        <v>0</v>
      </c>
      <c r="H83" t="s">
        <v>697</v>
      </c>
      <c r="I83" t="s">
        <v>9625</v>
      </c>
      <c r="J83" t="s">
        <v>9626</v>
      </c>
      <c r="K83" t="s">
        <v>790</v>
      </c>
      <c r="L83" t="s">
        <v>9627</v>
      </c>
      <c r="M83" t="s">
        <v>9628</v>
      </c>
      <c r="N83" t="s">
        <v>761</v>
      </c>
      <c r="O83" t="s">
        <v>698</v>
      </c>
      <c r="P83" t="s">
        <v>692</v>
      </c>
      <c r="Q83" t="s">
        <v>693</v>
      </c>
      <c r="R83" t="s">
        <v>638</v>
      </c>
      <c r="S83" t="s">
        <v>9629</v>
      </c>
      <c r="T83" t="s">
        <v>9630</v>
      </c>
    </row>
    <row r="84" spans="1:20" x14ac:dyDescent="0.25">
      <c r="A84" t="s">
        <v>18</v>
      </c>
      <c r="B84" t="s">
        <v>19</v>
      </c>
      <c r="C84">
        <v>66.666666666666671</v>
      </c>
      <c r="D84">
        <v>3</v>
      </c>
      <c r="E84" t="s">
        <v>9631</v>
      </c>
      <c r="F84">
        <v>100</v>
      </c>
      <c r="G84">
        <v>0</v>
      </c>
      <c r="H84" t="s">
        <v>636</v>
      </c>
      <c r="I84" t="s">
        <v>9632</v>
      </c>
      <c r="J84" t="s">
        <v>715</v>
      </c>
      <c r="K84" t="s">
        <v>637</v>
      </c>
      <c r="L84" t="s">
        <v>638</v>
      </c>
      <c r="M84" t="s">
        <v>9633</v>
      </c>
      <c r="N84" t="s">
        <v>637</v>
      </c>
      <c r="O84" t="s">
        <v>639</v>
      </c>
      <c r="P84" t="s">
        <v>5</v>
      </c>
      <c r="Q84" t="s">
        <v>640</v>
      </c>
      <c r="R84" t="s">
        <v>638</v>
      </c>
      <c r="S84" t="s">
        <v>637</v>
      </c>
      <c r="T84" t="s">
        <v>9633</v>
      </c>
    </row>
    <row r="85" spans="1:20" x14ac:dyDescent="0.25">
      <c r="A85" t="s">
        <v>18</v>
      </c>
      <c r="B85" t="s">
        <v>19</v>
      </c>
      <c r="C85">
        <v>66.666666666666671</v>
      </c>
      <c r="D85">
        <v>3</v>
      </c>
      <c r="E85" t="s">
        <v>9634</v>
      </c>
      <c r="F85">
        <v>100</v>
      </c>
      <c r="G85">
        <v>0</v>
      </c>
      <c r="H85" t="s">
        <v>636</v>
      </c>
      <c r="I85" t="s">
        <v>9635</v>
      </c>
      <c r="J85" t="s">
        <v>642</v>
      </c>
      <c r="K85" t="s">
        <v>637</v>
      </c>
      <c r="L85" t="s">
        <v>638</v>
      </c>
      <c r="M85" t="s">
        <v>9636</v>
      </c>
      <c r="N85" t="s">
        <v>637</v>
      </c>
      <c r="O85" t="s">
        <v>643</v>
      </c>
      <c r="P85" t="s">
        <v>5</v>
      </c>
      <c r="Q85" t="s">
        <v>644</v>
      </c>
      <c r="R85" t="s">
        <v>638</v>
      </c>
      <c r="S85" t="s">
        <v>637</v>
      </c>
      <c r="T85" t="s">
        <v>9636</v>
      </c>
    </row>
    <row r="86" spans="1:20" x14ac:dyDescent="0.25">
      <c r="A86" t="s">
        <v>241</v>
      </c>
      <c r="B86" t="s">
        <v>247</v>
      </c>
      <c r="C86">
        <v>159</v>
      </c>
      <c r="D86">
        <v>1</v>
      </c>
      <c r="E86" t="s">
        <v>9637</v>
      </c>
      <c r="F86">
        <v>99</v>
      </c>
      <c r="G86">
        <v>0</v>
      </c>
      <c r="H86" t="s">
        <v>636</v>
      </c>
      <c r="I86" t="s">
        <v>9638</v>
      </c>
      <c r="J86" t="s">
        <v>5718</v>
      </c>
      <c r="K86" t="s">
        <v>637</v>
      </c>
      <c r="L86" t="s">
        <v>638</v>
      </c>
      <c r="M86" t="s">
        <v>9639</v>
      </c>
      <c r="N86" t="s">
        <v>637</v>
      </c>
      <c r="O86" t="s">
        <v>639</v>
      </c>
      <c r="P86" t="s">
        <v>5</v>
      </c>
      <c r="Q86" t="s">
        <v>640</v>
      </c>
      <c r="R86" t="s">
        <v>638</v>
      </c>
      <c r="S86" t="s">
        <v>9640</v>
      </c>
      <c r="T86" t="s">
        <v>9639</v>
      </c>
    </row>
    <row r="87" spans="1:20" x14ac:dyDescent="0.25">
      <c r="A87" t="s">
        <v>18</v>
      </c>
      <c r="B87" t="s">
        <v>19</v>
      </c>
      <c r="C87">
        <v>66.666666666666671</v>
      </c>
      <c r="D87">
        <v>3</v>
      </c>
      <c r="E87" t="s">
        <v>9641</v>
      </c>
      <c r="F87">
        <v>299</v>
      </c>
      <c r="G87">
        <v>0</v>
      </c>
      <c r="H87" t="s">
        <v>636</v>
      </c>
      <c r="I87" t="s">
        <v>9642</v>
      </c>
      <c r="J87" t="s">
        <v>642</v>
      </c>
      <c r="K87" t="s">
        <v>637</v>
      </c>
      <c r="L87" t="s">
        <v>638</v>
      </c>
      <c r="M87" t="s">
        <v>9643</v>
      </c>
      <c r="N87" t="s">
        <v>637</v>
      </c>
      <c r="O87" t="s">
        <v>639</v>
      </c>
      <c r="P87" t="s">
        <v>5</v>
      </c>
      <c r="Q87" t="s">
        <v>640</v>
      </c>
      <c r="R87" t="s">
        <v>9644</v>
      </c>
      <c r="S87" t="s">
        <v>9645</v>
      </c>
      <c r="T87" t="s">
        <v>9639</v>
      </c>
    </row>
    <row r="88" spans="1:20" x14ac:dyDescent="0.25">
      <c r="A88" t="s">
        <v>147</v>
      </c>
      <c r="B88" t="s">
        <v>148</v>
      </c>
      <c r="C88">
        <v>33.333333333333336</v>
      </c>
      <c r="D88">
        <v>3</v>
      </c>
      <c r="E88" t="s">
        <v>9641</v>
      </c>
      <c r="F88">
        <v>299</v>
      </c>
      <c r="G88">
        <v>0</v>
      </c>
      <c r="H88" t="s">
        <v>636</v>
      </c>
      <c r="I88" t="s">
        <v>9642</v>
      </c>
      <c r="J88" t="s">
        <v>642</v>
      </c>
      <c r="K88" t="s">
        <v>637</v>
      </c>
      <c r="L88" t="s">
        <v>638</v>
      </c>
      <c r="M88" t="s">
        <v>9643</v>
      </c>
      <c r="N88" t="s">
        <v>637</v>
      </c>
      <c r="O88" t="s">
        <v>639</v>
      </c>
      <c r="P88" t="s">
        <v>5</v>
      </c>
      <c r="Q88" t="s">
        <v>640</v>
      </c>
      <c r="R88" t="s">
        <v>9644</v>
      </c>
      <c r="S88" t="s">
        <v>9645</v>
      </c>
      <c r="T88" t="s">
        <v>9639</v>
      </c>
    </row>
    <row r="89" spans="1:20" x14ac:dyDescent="0.25">
      <c r="A89" t="s">
        <v>241</v>
      </c>
      <c r="B89" t="s">
        <v>247</v>
      </c>
      <c r="C89">
        <v>159</v>
      </c>
      <c r="D89">
        <v>1</v>
      </c>
      <c r="E89" t="s">
        <v>9641</v>
      </c>
      <c r="F89">
        <v>299</v>
      </c>
      <c r="G89">
        <v>0</v>
      </c>
      <c r="H89" t="s">
        <v>636</v>
      </c>
      <c r="I89" t="s">
        <v>9642</v>
      </c>
      <c r="J89" t="s">
        <v>642</v>
      </c>
      <c r="K89" t="s">
        <v>637</v>
      </c>
      <c r="L89" t="s">
        <v>638</v>
      </c>
      <c r="M89" t="s">
        <v>9643</v>
      </c>
      <c r="N89" t="s">
        <v>637</v>
      </c>
      <c r="O89" t="s">
        <v>639</v>
      </c>
      <c r="P89" t="s">
        <v>5</v>
      </c>
      <c r="Q89" t="s">
        <v>640</v>
      </c>
      <c r="R89" t="s">
        <v>9644</v>
      </c>
      <c r="S89" t="s">
        <v>9645</v>
      </c>
      <c r="T89" t="s">
        <v>9643</v>
      </c>
    </row>
    <row r="90" spans="1:20" x14ac:dyDescent="0.25">
      <c r="A90" t="s">
        <v>147</v>
      </c>
      <c r="B90" t="s">
        <v>148</v>
      </c>
      <c r="C90">
        <v>65</v>
      </c>
      <c r="D90">
        <v>12</v>
      </c>
      <c r="E90" t="s">
        <v>9646</v>
      </c>
      <c r="F90">
        <v>330</v>
      </c>
      <c r="G90">
        <v>0</v>
      </c>
      <c r="H90" t="s">
        <v>636</v>
      </c>
      <c r="I90" t="s">
        <v>9647</v>
      </c>
      <c r="J90" t="s">
        <v>1797</v>
      </c>
      <c r="K90" t="s">
        <v>637</v>
      </c>
      <c r="L90" t="s">
        <v>638</v>
      </c>
      <c r="M90" t="s">
        <v>9643</v>
      </c>
      <c r="N90" t="s">
        <v>637</v>
      </c>
      <c r="O90" t="s">
        <v>639</v>
      </c>
      <c r="P90" t="s">
        <v>5</v>
      </c>
      <c r="Q90" t="s">
        <v>640</v>
      </c>
      <c r="R90" t="s">
        <v>638</v>
      </c>
      <c r="S90" t="s">
        <v>9648</v>
      </c>
      <c r="T90" t="s">
        <v>9643</v>
      </c>
    </row>
    <row r="91" spans="1:20" x14ac:dyDescent="0.25">
      <c r="A91" t="s">
        <v>241</v>
      </c>
      <c r="B91" t="s">
        <v>247</v>
      </c>
      <c r="C91">
        <v>159</v>
      </c>
      <c r="D91">
        <v>1</v>
      </c>
      <c r="E91" t="s">
        <v>9649</v>
      </c>
      <c r="F91">
        <v>99</v>
      </c>
      <c r="G91">
        <v>0</v>
      </c>
      <c r="H91" t="s">
        <v>636</v>
      </c>
      <c r="I91" t="s">
        <v>9650</v>
      </c>
      <c r="J91" t="s">
        <v>2051</v>
      </c>
      <c r="K91" t="s">
        <v>637</v>
      </c>
      <c r="L91" t="s">
        <v>638</v>
      </c>
      <c r="M91" t="s">
        <v>9643</v>
      </c>
      <c r="N91" t="s">
        <v>637</v>
      </c>
      <c r="O91" t="s">
        <v>639</v>
      </c>
      <c r="P91" t="s">
        <v>5</v>
      </c>
      <c r="Q91" t="s">
        <v>640</v>
      </c>
      <c r="R91" t="s">
        <v>638</v>
      </c>
      <c r="S91" t="s">
        <v>9651</v>
      </c>
      <c r="T91" t="s">
        <v>9643</v>
      </c>
    </row>
    <row r="92" spans="1:20" x14ac:dyDescent="0.25">
      <c r="A92" t="s">
        <v>147</v>
      </c>
      <c r="B92" t="s">
        <v>148</v>
      </c>
      <c r="C92">
        <v>33.333333333333336</v>
      </c>
      <c r="D92">
        <v>3</v>
      </c>
      <c r="E92" t="s">
        <v>9652</v>
      </c>
      <c r="F92">
        <v>100</v>
      </c>
      <c r="G92">
        <v>0</v>
      </c>
      <c r="H92" t="s">
        <v>636</v>
      </c>
      <c r="I92" t="s">
        <v>6634</v>
      </c>
      <c r="J92" t="s">
        <v>4810</v>
      </c>
      <c r="K92" t="s">
        <v>637</v>
      </c>
      <c r="L92" t="s">
        <v>638</v>
      </c>
      <c r="M92" t="s">
        <v>9643</v>
      </c>
      <c r="N92" t="s">
        <v>637</v>
      </c>
      <c r="O92" t="s">
        <v>639</v>
      </c>
      <c r="P92" t="s">
        <v>5</v>
      </c>
      <c r="Q92" t="s">
        <v>640</v>
      </c>
      <c r="R92" t="s">
        <v>638</v>
      </c>
      <c r="S92" t="s">
        <v>637</v>
      </c>
      <c r="T92" t="s">
        <v>9643</v>
      </c>
    </row>
    <row r="93" spans="1:20" x14ac:dyDescent="0.25">
      <c r="A93" t="s">
        <v>147</v>
      </c>
      <c r="B93" t="s">
        <v>148</v>
      </c>
      <c r="C93">
        <v>33.333333333333336</v>
      </c>
      <c r="D93">
        <v>3</v>
      </c>
      <c r="E93" t="s">
        <v>9653</v>
      </c>
      <c r="F93">
        <v>100</v>
      </c>
      <c r="G93">
        <v>0</v>
      </c>
      <c r="H93" t="s">
        <v>636</v>
      </c>
      <c r="I93" t="s">
        <v>9654</v>
      </c>
      <c r="J93" t="s">
        <v>8817</v>
      </c>
      <c r="K93" t="s">
        <v>637</v>
      </c>
      <c r="L93" t="s">
        <v>638</v>
      </c>
      <c r="M93" t="s">
        <v>9655</v>
      </c>
      <c r="N93" t="s">
        <v>637</v>
      </c>
      <c r="O93" t="s">
        <v>643</v>
      </c>
      <c r="P93" t="s">
        <v>5</v>
      </c>
      <c r="Q93" t="s">
        <v>644</v>
      </c>
      <c r="R93" t="s">
        <v>638</v>
      </c>
      <c r="S93" t="s">
        <v>637</v>
      </c>
      <c r="T93" t="s">
        <v>9655</v>
      </c>
    </row>
    <row r="94" spans="1:20" x14ac:dyDescent="0.25">
      <c r="A94" t="s">
        <v>147</v>
      </c>
      <c r="B94" t="s">
        <v>148</v>
      </c>
      <c r="C94">
        <v>33.333333333333336</v>
      </c>
      <c r="D94">
        <v>3</v>
      </c>
      <c r="E94" t="s">
        <v>9656</v>
      </c>
      <c r="F94">
        <v>100</v>
      </c>
      <c r="G94">
        <v>0</v>
      </c>
      <c r="H94" t="s">
        <v>636</v>
      </c>
      <c r="I94" t="s">
        <v>9657</v>
      </c>
      <c r="J94" t="s">
        <v>670</v>
      </c>
      <c r="K94" t="s">
        <v>637</v>
      </c>
      <c r="L94" t="s">
        <v>638</v>
      </c>
      <c r="M94" t="s">
        <v>9658</v>
      </c>
      <c r="N94" t="s">
        <v>637</v>
      </c>
      <c r="O94" t="s">
        <v>639</v>
      </c>
      <c r="P94" t="s">
        <v>5</v>
      </c>
      <c r="Q94" t="s">
        <v>640</v>
      </c>
      <c r="R94" t="s">
        <v>638</v>
      </c>
      <c r="S94" t="s">
        <v>637</v>
      </c>
      <c r="T94" t="s">
        <v>9658</v>
      </c>
    </row>
    <row r="95" spans="1:20" x14ac:dyDescent="0.25">
      <c r="A95" t="s">
        <v>147</v>
      </c>
      <c r="B95" t="s">
        <v>148</v>
      </c>
      <c r="C95">
        <v>50</v>
      </c>
      <c r="D95">
        <v>6</v>
      </c>
      <c r="E95" t="s">
        <v>9659</v>
      </c>
      <c r="F95">
        <v>200</v>
      </c>
      <c r="G95">
        <v>0</v>
      </c>
      <c r="H95" t="s">
        <v>636</v>
      </c>
      <c r="I95" t="s">
        <v>9660</v>
      </c>
      <c r="J95" t="s">
        <v>670</v>
      </c>
      <c r="K95" t="s">
        <v>637</v>
      </c>
      <c r="L95" t="s">
        <v>638</v>
      </c>
      <c r="M95" t="s">
        <v>9658</v>
      </c>
      <c r="N95" t="s">
        <v>637</v>
      </c>
      <c r="O95" t="s">
        <v>639</v>
      </c>
      <c r="P95" t="s">
        <v>5</v>
      </c>
      <c r="Q95" t="s">
        <v>640</v>
      </c>
      <c r="R95" t="s">
        <v>638</v>
      </c>
      <c r="S95" t="s">
        <v>9661</v>
      </c>
      <c r="T95" t="s">
        <v>9658</v>
      </c>
    </row>
    <row r="96" spans="1:20" x14ac:dyDescent="0.25">
      <c r="A96" t="s">
        <v>147</v>
      </c>
      <c r="B96" t="s">
        <v>148</v>
      </c>
      <c r="C96">
        <v>33.333333333333336</v>
      </c>
      <c r="D96">
        <v>3</v>
      </c>
      <c r="E96" t="s">
        <v>9662</v>
      </c>
      <c r="F96">
        <v>100</v>
      </c>
      <c r="G96">
        <v>0</v>
      </c>
      <c r="H96" t="s">
        <v>636</v>
      </c>
      <c r="I96" t="s">
        <v>9663</v>
      </c>
      <c r="J96" t="s">
        <v>2051</v>
      </c>
      <c r="K96" t="s">
        <v>637</v>
      </c>
      <c r="L96" t="s">
        <v>638</v>
      </c>
      <c r="M96" t="s">
        <v>9664</v>
      </c>
      <c r="N96" t="s">
        <v>637</v>
      </c>
      <c r="O96" t="s">
        <v>639</v>
      </c>
      <c r="P96" t="s">
        <v>5</v>
      </c>
      <c r="Q96" t="s">
        <v>640</v>
      </c>
      <c r="R96" t="s">
        <v>638</v>
      </c>
      <c r="S96" t="s">
        <v>637</v>
      </c>
      <c r="T96" t="s">
        <v>9664</v>
      </c>
    </row>
    <row r="97" spans="1:20" x14ac:dyDescent="0.25">
      <c r="A97" t="s">
        <v>147</v>
      </c>
      <c r="B97" t="s">
        <v>148</v>
      </c>
      <c r="C97">
        <v>33.333333333333336</v>
      </c>
      <c r="D97">
        <v>3</v>
      </c>
      <c r="E97" t="s">
        <v>9665</v>
      </c>
      <c r="F97">
        <v>118</v>
      </c>
      <c r="G97">
        <v>18</v>
      </c>
      <c r="H97" t="s">
        <v>636</v>
      </c>
      <c r="I97" t="s">
        <v>9666</v>
      </c>
      <c r="J97" t="s">
        <v>1735</v>
      </c>
      <c r="K97" t="s">
        <v>637</v>
      </c>
      <c r="L97" t="s">
        <v>638</v>
      </c>
      <c r="M97" t="s">
        <v>9664</v>
      </c>
      <c r="N97" t="s">
        <v>637</v>
      </c>
      <c r="O97" t="s">
        <v>639</v>
      </c>
      <c r="P97" t="s">
        <v>5</v>
      </c>
      <c r="Q97" t="s">
        <v>640</v>
      </c>
      <c r="R97" t="s">
        <v>638</v>
      </c>
      <c r="S97" t="s">
        <v>637</v>
      </c>
      <c r="T97" t="s">
        <v>9664</v>
      </c>
    </row>
    <row r="98" spans="1:20" x14ac:dyDescent="0.25">
      <c r="A98" t="s">
        <v>147</v>
      </c>
      <c r="B98" t="s">
        <v>148</v>
      </c>
      <c r="C98">
        <v>33.333333333333336</v>
      </c>
      <c r="D98">
        <v>3</v>
      </c>
      <c r="E98" t="s">
        <v>9667</v>
      </c>
      <c r="F98">
        <v>199</v>
      </c>
      <c r="G98">
        <v>0</v>
      </c>
      <c r="H98" t="s">
        <v>636</v>
      </c>
      <c r="I98" t="s">
        <v>9668</v>
      </c>
      <c r="J98" t="s">
        <v>699</v>
      </c>
      <c r="K98" t="s">
        <v>637</v>
      </c>
      <c r="L98" t="s">
        <v>638</v>
      </c>
      <c r="M98" t="s">
        <v>9669</v>
      </c>
      <c r="N98" t="s">
        <v>637</v>
      </c>
      <c r="O98" t="s">
        <v>639</v>
      </c>
      <c r="P98" t="s">
        <v>5</v>
      </c>
      <c r="Q98" t="s">
        <v>640</v>
      </c>
      <c r="R98" t="s">
        <v>638</v>
      </c>
      <c r="S98" t="s">
        <v>9670</v>
      </c>
      <c r="T98" t="s">
        <v>9669</v>
      </c>
    </row>
    <row r="99" spans="1:20" x14ac:dyDescent="0.25">
      <c r="A99" t="s">
        <v>600</v>
      </c>
      <c r="B99" t="s">
        <v>601</v>
      </c>
      <c r="C99">
        <v>159</v>
      </c>
      <c r="D99">
        <v>1</v>
      </c>
      <c r="E99" t="s">
        <v>9667</v>
      </c>
      <c r="F99">
        <v>199</v>
      </c>
      <c r="G99">
        <v>0</v>
      </c>
      <c r="H99" t="s">
        <v>636</v>
      </c>
      <c r="I99" t="s">
        <v>9668</v>
      </c>
      <c r="J99" t="s">
        <v>699</v>
      </c>
      <c r="K99" t="s">
        <v>637</v>
      </c>
      <c r="L99" t="s">
        <v>638</v>
      </c>
      <c r="M99" t="s">
        <v>9669</v>
      </c>
      <c r="N99" t="s">
        <v>637</v>
      </c>
      <c r="O99" t="s">
        <v>639</v>
      </c>
      <c r="P99" t="s">
        <v>5</v>
      </c>
      <c r="Q99" t="s">
        <v>640</v>
      </c>
      <c r="R99" t="s">
        <v>638</v>
      </c>
      <c r="S99" t="s">
        <v>9670</v>
      </c>
      <c r="T99" t="s">
        <v>9669</v>
      </c>
    </row>
    <row r="100" spans="1:20" x14ac:dyDescent="0.25">
      <c r="A100" t="s">
        <v>241</v>
      </c>
      <c r="B100" t="s">
        <v>247</v>
      </c>
      <c r="C100">
        <v>159</v>
      </c>
      <c r="D100">
        <v>1</v>
      </c>
      <c r="E100" t="s">
        <v>9671</v>
      </c>
      <c r="F100">
        <v>99</v>
      </c>
      <c r="G100">
        <v>0</v>
      </c>
      <c r="H100" t="s">
        <v>636</v>
      </c>
      <c r="I100" t="s">
        <v>9672</v>
      </c>
      <c r="J100" t="s">
        <v>2240</v>
      </c>
      <c r="K100" t="s">
        <v>637</v>
      </c>
      <c r="L100" t="s">
        <v>638</v>
      </c>
      <c r="M100" t="s">
        <v>9669</v>
      </c>
      <c r="N100" t="s">
        <v>637</v>
      </c>
      <c r="O100" t="s">
        <v>639</v>
      </c>
      <c r="P100" t="s">
        <v>5</v>
      </c>
      <c r="Q100" t="s">
        <v>640</v>
      </c>
      <c r="R100" t="s">
        <v>638</v>
      </c>
      <c r="S100" t="s">
        <v>9673</v>
      </c>
      <c r="T100" t="s">
        <v>9669</v>
      </c>
    </row>
    <row r="101" spans="1:20" x14ac:dyDescent="0.25">
      <c r="A101" t="s">
        <v>147</v>
      </c>
      <c r="B101" t="s">
        <v>148</v>
      </c>
      <c r="C101">
        <v>33.333333333333336</v>
      </c>
      <c r="D101">
        <v>3</v>
      </c>
      <c r="E101" t="s">
        <v>9674</v>
      </c>
      <c r="F101">
        <v>100</v>
      </c>
      <c r="G101">
        <v>0</v>
      </c>
      <c r="H101" t="s">
        <v>636</v>
      </c>
      <c r="I101" t="s">
        <v>9675</v>
      </c>
      <c r="J101" t="s">
        <v>2136</v>
      </c>
      <c r="K101" t="s">
        <v>637</v>
      </c>
      <c r="L101" t="s">
        <v>638</v>
      </c>
      <c r="M101" t="s">
        <v>9669</v>
      </c>
      <c r="N101" t="s">
        <v>637</v>
      </c>
      <c r="O101" t="s">
        <v>639</v>
      </c>
      <c r="P101" t="s">
        <v>5</v>
      </c>
      <c r="Q101" t="s">
        <v>640</v>
      </c>
      <c r="R101" t="s">
        <v>638</v>
      </c>
      <c r="S101" t="s">
        <v>637</v>
      </c>
      <c r="T101" t="s">
        <v>9669</v>
      </c>
    </row>
    <row r="102" spans="1:20" x14ac:dyDescent="0.25">
      <c r="A102" t="s">
        <v>147</v>
      </c>
      <c r="B102" t="s">
        <v>148</v>
      </c>
      <c r="C102">
        <v>33.333333333333336</v>
      </c>
      <c r="D102">
        <v>3</v>
      </c>
      <c r="E102" t="s">
        <v>9676</v>
      </c>
      <c r="F102">
        <v>109</v>
      </c>
      <c r="G102">
        <v>9</v>
      </c>
      <c r="H102" t="s">
        <v>636</v>
      </c>
      <c r="I102" t="s">
        <v>9677</v>
      </c>
      <c r="J102" t="s">
        <v>1827</v>
      </c>
      <c r="K102" t="s">
        <v>637</v>
      </c>
      <c r="L102" t="s">
        <v>638</v>
      </c>
      <c r="M102" t="s">
        <v>9669</v>
      </c>
      <c r="N102" t="s">
        <v>637</v>
      </c>
      <c r="O102" t="s">
        <v>639</v>
      </c>
      <c r="P102" t="s">
        <v>5</v>
      </c>
      <c r="Q102" t="s">
        <v>640</v>
      </c>
      <c r="R102" t="s">
        <v>9678</v>
      </c>
      <c r="S102" t="s">
        <v>9679</v>
      </c>
      <c r="T102" t="s">
        <v>9669</v>
      </c>
    </row>
    <row r="103" spans="1:20" x14ac:dyDescent="0.25">
      <c r="A103" t="s">
        <v>147</v>
      </c>
      <c r="B103" t="s">
        <v>148</v>
      </c>
      <c r="C103">
        <v>33.333333333333336</v>
      </c>
      <c r="D103">
        <v>3</v>
      </c>
      <c r="E103" t="s">
        <v>9680</v>
      </c>
      <c r="F103">
        <v>100</v>
      </c>
      <c r="G103">
        <v>0</v>
      </c>
      <c r="H103" t="s">
        <v>636</v>
      </c>
      <c r="I103" t="s">
        <v>9681</v>
      </c>
      <c r="J103" t="s">
        <v>2240</v>
      </c>
      <c r="K103" t="s">
        <v>637</v>
      </c>
      <c r="L103" t="s">
        <v>638</v>
      </c>
      <c r="M103" t="s">
        <v>9682</v>
      </c>
      <c r="N103" t="s">
        <v>637</v>
      </c>
      <c r="O103" t="s">
        <v>639</v>
      </c>
      <c r="P103" t="s">
        <v>5</v>
      </c>
      <c r="Q103" t="s">
        <v>640</v>
      </c>
      <c r="R103" t="s">
        <v>638</v>
      </c>
      <c r="S103" t="s">
        <v>637</v>
      </c>
      <c r="T103" t="s">
        <v>9669</v>
      </c>
    </row>
    <row r="104" spans="1:20" x14ac:dyDescent="0.25">
      <c r="A104" t="s">
        <v>147</v>
      </c>
      <c r="B104" t="s">
        <v>148</v>
      </c>
      <c r="C104">
        <v>33.333333333333336</v>
      </c>
      <c r="D104">
        <v>3</v>
      </c>
      <c r="E104" t="s">
        <v>9683</v>
      </c>
      <c r="F104">
        <v>100</v>
      </c>
      <c r="G104">
        <v>0</v>
      </c>
      <c r="H104" t="s">
        <v>636</v>
      </c>
      <c r="I104" t="s">
        <v>9684</v>
      </c>
      <c r="J104" t="s">
        <v>641</v>
      </c>
      <c r="K104" t="s">
        <v>637</v>
      </c>
      <c r="L104" t="s">
        <v>638</v>
      </c>
      <c r="M104" t="s">
        <v>9682</v>
      </c>
      <c r="N104" t="s">
        <v>637</v>
      </c>
      <c r="O104" t="s">
        <v>639</v>
      </c>
      <c r="P104" t="s">
        <v>5</v>
      </c>
      <c r="Q104" t="s">
        <v>640</v>
      </c>
      <c r="R104" t="s">
        <v>9685</v>
      </c>
      <c r="S104" t="s">
        <v>9686</v>
      </c>
      <c r="T104" t="s">
        <v>9682</v>
      </c>
    </row>
    <row r="105" spans="1:20" x14ac:dyDescent="0.25">
      <c r="A105" t="s">
        <v>147</v>
      </c>
      <c r="B105" t="s">
        <v>148</v>
      </c>
      <c r="C105">
        <v>33.333333333333336</v>
      </c>
      <c r="D105">
        <v>3</v>
      </c>
      <c r="E105" t="s">
        <v>9687</v>
      </c>
      <c r="F105">
        <v>100</v>
      </c>
      <c r="G105">
        <v>0</v>
      </c>
      <c r="H105" t="s">
        <v>636</v>
      </c>
      <c r="I105" t="s">
        <v>638</v>
      </c>
      <c r="J105" t="s">
        <v>638</v>
      </c>
      <c r="K105" t="s">
        <v>637</v>
      </c>
      <c r="L105" t="s">
        <v>638</v>
      </c>
      <c r="M105" t="s">
        <v>637</v>
      </c>
      <c r="N105" t="s">
        <v>637</v>
      </c>
      <c r="O105" t="s">
        <v>9688</v>
      </c>
      <c r="P105" t="s">
        <v>5</v>
      </c>
      <c r="Q105" t="s">
        <v>637</v>
      </c>
      <c r="R105" t="s">
        <v>638</v>
      </c>
      <c r="S105" t="s">
        <v>637</v>
      </c>
      <c r="T105" t="s">
        <v>9682</v>
      </c>
    </row>
    <row r="106" spans="1:20" x14ac:dyDescent="0.25">
      <c r="A106" t="s">
        <v>241</v>
      </c>
      <c r="B106" t="s">
        <v>247</v>
      </c>
      <c r="C106">
        <v>159</v>
      </c>
      <c r="D106">
        <v>1</v>
      </c>
      <c r="E106" t="s">
        <v>9689</v>
      </c>
      <c r="F106">
        <v>99</v>
      </c>
      <c r="G106">
        <v>0</v>
      </c>
      <c r="H106" t="s">
        <v>636</v>
      </c>
      <c r="I106" t="s">
        <v>9690</v>
      </c>
      <c r="J106" t="s">
        <v>648</v>
      </c>
      <c r="K106" t="s">
        <v>637</v>
      </c>
      <c r="L106" t="s">
        <v>638</v>
      </c>
      <c r="M106" t="s">
        <v>9691</v>
      </c>
      <c r="N106" t="s">
        <v>637</v>
      </c>
      <c r="O106" t="s">
        <v>639</v>
      </c>
      <c r="P106" t="s">
        <v>5</v>
      </c>
      <c r="Q106" t="s">
        <v>640</v>
      </c>
      <c r="R106" t="s">
        <v>638</v>
      </c>
      <c r="S106" t="s">
        <v>9692</v>
      </c>
      <c r="T106" t="s">
        <v>9691</v>
      </c>
    </row>
    <row r="107" spans="1:20" x14ac:dyDescent="0.25">
      <c r="A107" t="s">
        <v>239</v>
      </c>
      <c r="B107" t="s">
        <v>245</v>
      </c>
      <c r="C107">
        <v>159</v>
      </c>
      <c r="D107">
        <v>1</v>
      </c>
      <c r="E107" t="s">
        <v>9693</v>
      </c>
      <c r="F107">
        <v>99</v>
      </c>
      <c r="G107">
        <v>0</v>
      </c>
      <c r="H107" t="s">
        <v>636</v>
      </c>
      <c r="I107" t="s">
        <v>9694</v>
      </c>
      <c r="J107" t="s">
        <v>1852</v>
      </c>
      <c r="K107" t="s">
        <v>637</v>
      </c>
      <c r="L107" t="s">
        <v>638</v>
      </c>
      <c r="M107" t="s">
        <v>9655</v>
      </c>
      <c r="N107" t="s">
        <v>637</v>
      </c>
      <c r="O107" t="s">
        <v>643</v>
      </c>
      <c r="P107" t="s">
        <v>5</v>
      </c>
      <c r="Q107" t="s">
        <v>644</v>
      </c>
      <c r="R107" t="s">
        <v>638</v>
      </c>
      <c r="S107" t="s">
        <v>9695</v>
      </c>
      <c r="T107" t="s">
        <v>9696</v>
      </c>
    </row>
    <row r="108" spans="1:20" x14ac:dyDescent="0.25">
      <c r="A108" t="s">
        <v>147</v>
      </c>
      <c r="B108" t="s">
        <v>148</v>
      </c>
      <c r="C108">
        <v>33.333333333333336</v>
      </c>
      <c r="D108">
        <v>3</v>
      </c>
      <c r="E108" t="s">
        <v>9697</v>
      </c>
      <c r="F108">
        <v>100</v>
      </c>
      <c r="G108">
        <v>0</v>
      </c>
      <c r="H108" t="s">
        <v>636</v>
      </c>
      <c r="I108" t="s">
        <v>9698</v>
      </c>
      <c r="J108" t="s">
        <v>648</v>
      </c>
      <c r="K108" t="s">
        <v>637</v>
      </c>
      <c r="L108" t="s">
        <v>638</v>
      </c>
      <c r="M108" t="s">
        <v>9696</v>
      </c>
      <c r="N108" t="s">
        <v>637</v>
      </c>
      <c r="O108" t="s">
        <v>639</v>
      </c>
      <c r="P108" t="s">
        <v>5</v>
      </c>
      <c r="Q108" t="s">
        <v>640</v>
      </c>
      <c r="R108" t="s">
        <v>638</v>
      </c>
      <c r="S108" t="s">
        <v>637</v>
      </c>
      <c r="T108" t="s">
        <v>9696</v>
      </c>
    </row>
    <row r="109" spans="1:20" x14ac:dyDescent="0.25">
      <c r="A109" t="s">
        <v>18</v>
      </c>
      <c r="B109" t="s">
        <v>19</v>
      </c>
      <c r="C109">
        <v>66.666666666666671</v>
      </c>
      <c r="D109">
        <v>3</v>
      </c>
      <c r="E109" t="s">
        <v>9699</v>
      </c>
      <c r="F109">
        <v>100</v>
      </c>
      <c r="G109">
        <v>0</v>
      </c>
      <c r="H109" t="s">
        <v>636</v>
      </c>
      <c r="I109" t="s">
        <v>9700</v>
      </c>
      <c r="J109" t="s">
        <v>2423</v>
      </c>
      <c r="K109" t="s">
        <v>637</v>
      </c>
      <c r="L109" t="s">
        <v>638</v>
      </c>
      <c r="M109" t="s">
        <v>9696</v>
      </c>
      <c r="N109" t="s">
        <v>637</v>
      </c>
      <c r="O109" t="s">
        <v>639</v>
      </c>
      <c r="P109" t="s">
        <v>5</v>
      </c>
      <c r="Q109" t="s">
        <v>640</v>
      </c>
      <c r="R109" t="s">
        <v>638</v>
      </c>
      <c r="S109" t="s">
        <v>637</v>
      </c>
      <c r="T109" t="s">
        <v>9696</v>
      </c>
    </row>
    <row r="110" spans="1:20" x14ac:dyDescent="0.25">
      <c r="A110" t="s">
        <v>18</v>
      </c>
      <c r="B110" t="s">
        <v>19</v>
      </c>
      <c r="C110">
        <v>66.666666666666671</v>
      </c>
      <c r="D110">
        <v>3</v>
      </c>
      <c r="E110" t="s">
        <v>9701</v>
      </c>
      <c r="F110">
        <v>300</v>
      </c>
      <c r="G110">
        <v>0</v>
      </c>
      <c r="H110" t="s">
        <v>636</v>
      </c>
      <c r="I110" t="s">
        <v>9702</v>
      </c>
      <c r="J110" t="s">
        <v>8015</v>
      </c>
      <c r="K110" t="s">
        <v>637</v>
      </c>
      <c r="L110" t="s">
        <v>638</v>
      </c>
      <c r="M110" t="s">
        <v>9696</v>
      </c>
      <c r="N110" t="s">
        <v>637</v>
      </c>
      <c r="O110" t="s">
        <v>643</v>
      </c>
      <c r="P110" t="s">
        <v>5</v>
      </c>
      <c r="Q110" t="s">
        <v>644</v>
      </c>
      <c r="R110" t="s">
        <v>638</v>
      </c>
      <c r="S110" t="s">
        <v>637</v>
      </c>
      <c r="T110" t="s">
        <v>9696</v>
      </c>
    </row>
    <row r="111" spans="1:20" x14ac:dyDescent="0.25">
      <c r="A111" t="s">
        <v>147</v>
      </c>
      <c r="B111" t="s">
        <v>148</v>
      </c>
      <c r="C111">
        <v>33.333333333333336</v>
      </c>
      <c r="D111">
        <v>6</v>
      </c>
      <c r="E111" t="s">
        <v>9701</v>
      </c>
      <c r="F111">
        <v>300</v>
      </c>
      <c r="G111">
        <v>0</v>
      </c>
      <c r="H111" t="s">
        <v>636</v>
      </c>
      <c r="I111" t="s">
        <v>9702</v>
      </c>
      <c r="J111" t="s">
        <v>8015</v>
      </c>
      <c r="K111" t="s">
        <v>637</v>
      </c>
      <c r="L111" t="s">
        <v>638</v>
      </c>
      <c r="M111" t="s">
        <v>9696</v>
      </c>
      <c r="N111" t="s">
        <v>637</v>
      </c>
      <c r="O111" t="s">
        <v>643</v>
      </c>
      <c r="P111" t="s">
        <v>5</v>
      </c>
      <c r="Q111" t="s">
        <v>644</v>
      </c>
      <c r="R111" t="s">
        <v>638</v>
      </c>
      <c r="S111" t="s">
        <v>637</v>
      </c>
      <c r="T111" t="s">
        <v>9696</v>
      </c>
    </row>
    <row r="112" spans="1:20" x14ac:dyDescent="0.25">
      <c r="A112" t="s">
        <v>147</v>
      </c>
      <c r="B112" t="s">
        <v>148</v>
      </c>
      <c r="C112">
        <v>33.333333333333336</v>
      </c>
      <c r="D112">
        <v>3</v>
      </c>
      <c r="E112" t="s">
        <v>9703</v>
      </c>
      <c r="F112">
        <v>100</v>
      </c>
      <c r="G112">
        <v>0</v>
      </c>
      <c r="H112" t="s">
        <v>636</v>
      </c>
      <c r="I112" t="s">
        <v>9704</v>
      </c>
      <c r="J112" t="s">
        <v>648</v>
      </c>
      <c r="K112" t="s">
        <v>637</v>
      </c>
      <c r="L112" t="s">
        <v>638</v>
      </c>
      <c r="M112" t="s">
        <v>9705</v>
      </c>
      <c r="N112" t="s">
        <v>637</v>
      </c>
      <c r="O112" t="s">
        <v>639</v>
      </c>
      <c r="P112" t="s">
        <v>5</v>
      </c>
      <c r="Q112" t="s">
        <v>640</v>
      </c>
      <c r="R112" t="s">
        <v>638</v>
      </c>
      <c r="S112" t="s">
        <v>637</v>
      </c>
      <c r="T112" t="s">
        <v>9705</v>
      </c>
    </row>
    <row r="113" spans="1:20" x14ac:dyDescent="0.25">
      <c r="A113" t="s">
        <v>241</v>
      </c>
      <c r="B113" t="s">
        <v>247</v>
      </c>
      <c r="C113">
        <v>159</v>
      </c>
      <c r="D113">
        <v>1</v>
      </c>
      <c r="E113" t="s">
        <v>9706</v>
      </c>
      <c r="F113">
        <v>99</v>
      </c>
      <c r="G113">
        <v>0</v>
      </c>
      <c r="H113" t="s">
        <v>636</v>
      </c>
      <c r="I113" t="s">
        <v>9707</v>
      </c>
      <c r="J113" t="s">
        <v>2020</v>
      </c>
      <c r="K113" t="s">
        <v>637</v>
      </c>
      <c r="L113" t="s">
        <v>638</v>
      </c>
      <c r="M113" t="s">
        <v>9705</v>
      </c>
      <c r="N113" t="s">
        <v>637</v>
      </c>
      <c r="O113" t="s">
        <v>639</v>
      </c>
      <c r="P113" t="s">
        <v>5</v>
      </c>
      <c r="Q113" t="s">
        <v>640</v>
      </c>
      <c r="R113" t="s">
        <v>638</v>
      </c>
      <c r="S113" t="s">
        <v>9708</v>
      </c>
      <c r="T113" t="s">
        <v>9705</v>
      </c>
    </row>
    <row r="114" spans="1:20" x14ac:dyDescent="0.25">
      <c r="A114" t="s">
        <v>147</v>
      </c>
      <c r="B114" t="s">
        <v>148</v>
      </c>
      <c r="C114">
        <v>33.333333333333336</v>
      </c>
      <c r="D114">
        <v>3</v>
      </c>
      <c r="E114" t="s">
        <v>9709</v>
      </c>
      <c r="F114">
        <v>100</v>
      </c>
      <c r="G114">
        <v>0</v>
      </c>
      <c r="H114" t="s">
        <v>636</v>
      </c>
      <c r="I114" t="s">
        <v>9710</v>
      </c>
      <c r="J114" t="s">
        <v>7281</v>
      </c>
      <c r="K114" t="s">
        <v>637</v>
      </c>
      <c r="L114" t="s">
        <v>638</v>
      </c>
      <c r="M114" t="s">
        <v>9711</v>
      </c>
      <c r="N114" t="s">
        <v>637</v>
      </c>
      <c r="O114" t="s">
        <v>639</v>
      </c>
      <c r="P114" t="s">
        <v>5</v>
      </c>
      <c r="Q114" t="s">
        <v>640</v>
      </c>
      <c r="R114" t="s">
        <v>638</v>
      </c>
      <c r="S114" t="s">
        <v>637</v>
      </c>
      <c r="T114" t="s">
        <v>9711</v>
      </c>
    </row>
    <row r="115" spans="1:20" x14ac:dyDescent="0.25">
      <c r="A115" t="s">
        <v>147</v>
      </c>
      <c r="B115" t="s">
        <v>148</v>
      </c>
      <c r="C115">
        <v>33.333333333333336</v>
      </c>
      <c r="D115">
        <v>6</v>
      </c>
      <c r="E115" t="s">
        <v>9712</v>
      </c>
      <c r="F115">
        <v>200</v>
      </c>
      <c r="G115">
        <v>0</v>
      </c>
      <c r="H115" t="s">
        <v>636</v>
      </c>
      <c r="I115" t="s">
        <v>9713</v>
      </c>
      <c r="J115" t="s">
        <v>702</v>
      </c>
      <c r="K115" t="s">
        <v>637</v>
      </c>
      <c r="L115" t="s">
        <v>638</v>
      </c>
      <c r="M115" t="s">
        <v>9711</v>
      </c>
      <c r="N115" t="s">
        <v>637</v>
      </c>
      <c r="O115" t="s">
        <v>639</v>
      </c>
      <c r="P115" t="s">
        <v>5</v>
      </c>
      <c r="Q115" t="s">
        <v>640</v>
      </c>
      <c r="R115" t="s">
        <v>638</v>
      </c>
      <c r="S115" t="s">
        <v>9714</v>
      </c>
      <c r="T115" t="s">
        <v>9711</v>
      </c>
    </row>
    <row r="116" spans="1:20" x14ac:dyDescent="0.25">
      <c r="A116" t="s">
        <v>147</v>
      </c>
      <c r="B116" t="s">
        <v>148</v>
      </c>
      <c r="C116">
        <v>33.333333333333336</v>
      </c>
      <c r="D116">
        <v>6</v>
      </c>
      <c r="E116" t="s">
        <v>9715</v>
      </c>
      <c r="F116">
        <v>200</v>
      </c>
      <c r="G116">
        <v>0</v>
      </c>
      <c r="H116" t="s">
        <v>636</v>
      </c>
      <c r="I116" t="s">
        <v>9716</v>
      </c>
      <c r="J116" t="s">
        <v>676</v>
      </c>
      <c r="K116" t="s">
        <v>637</v>
      </c>
      <c r="L116" t="s">
        <v>638</v>
      </c>
      <c r="M116" t="s">
        <v>9711</v>
      </c>
      <c r="N116" t="s">
        <v>637</v>
      </c>
      <c r="O116" t="s">
        <v>643</v>
      </c>
      <c r="P116" t="s">
        <v>5</v>
      </c>
      <c r="Q116" t="s">
        <v>644</v>
      </c>
      <c r="R116" t="s">
        <v>638</v>
      </c>
      <c r="S116" t="s">
        <v>9717</v>
      </c>
      <c r="T116" t="s">
        <v>9711</v>
      </c>
    </row>
    <row r="117" spans="1:20" x14ac:dyDescent="0.25">
      <c r="A117" t="s">
        <v>147</v>
      </c>
      <c r="B117" t="s">
        <v>148</v>
      </c>
      <c r="C117">
        <v>33.333333333333336</v>
      </c>
      <c r="D117">
        <v>3</v>
      </c>
      <c r="E117" t="s">
        <v>9718</v>
      </c>
      <c r="F117">
        <v>100</v>
      </c>
      <c r="G117">
        <v>0</v>
      </c>
      <c r="H117" t="s">
        <v>636</v>
      </c>
      <c r="I117" t="s">
        <v>9719</v>
      </c>
      <c r="J117" t="s">
        <v>2240</v>
      </c>
      <c r="K117" t="s">
        <v>637</v>
      </c>
      <c r="L117" t="s">
        <v>638</v>
      </c>
      <c r="M117" t="s">
        <v>9711</v>
      </c>
      <c r="N117" t="s">
        <v>637</v>
      </c>
      <c r="O117" t="s">
        <v>639</v>
      </c>
      <c r="P117" t="s">
        <v>5</v>
      </c>
      <c r="Q117" t="s">
        <v>640</v>
      </c>
      <c r="R117" t="s">
        <v>638</v>
      </c>
      <c r="S117" t="s">
        <v>637</v>
      </c>
      <c r="T117" t="s">
        <v>9711</v>
      </c>
    </row>
    <row r="118" spans="1:20" x14ac:dyDescent="0.25">
      <c r="A118" t="s">
        <v>240</v>
      </c>
      <c r="B118" t="s">
        <v>246</v>
      </c>
      <c r="C118">
        <v>159</v>
      </c>
      <c r="D118">
        <v>1</v>
      </c>
      <c r="E118" t="s">
        <v>9720</v>
      </c>
      <c r="F118">
        <v>198</v>
      </c>
      <c r="G118">
        <v>0</v>
      </c>
      <c r="H118" t="s">
        <v>636</v>
      </c>
      <c r="I118" t="s">
        <v>9721</v>
      </c>
      <c r="J118" t="s">
        <v>700</v>
      </c>
      <c r="K118" t="s">
        <v>637</v>
      </c>
      <c r="L118" t="s">
        <v>638</v>
      </c>
      <c r="M118" t="s">
        <v>9722</v>
      </c>
      <c r="N118" t="s">
        <v>637</v>
      </c>
      <c r="O118" t="s">
        <v>639</v>
      </c>
      <c r="P118" t="s">
        <v>5</v>
      </c>
      <c r="Q118" t="s">
        <v>640</v>
      </c>
      <c r="R118" t="s">
        <v>638</v>
      </c>
      <c r="S118" t="s">
        <v>9723</v>
      </c>
      <c r="T118" t="s">
        <v>9722</v>
      </c>
    </row>
    <row r="119" spans="1:20" x14ac:dyDescent="0.25">
      <c r="A119" t="s">
        <v>241</v>
      </c>
      <c r="B119" t="s">
        <v>247</v>
      </c>
      <c r="C119">
        <v>159</v>
      </c>
      <c r="D119">
        <v>1</v>
      </c>
      <c r="E119" t="s">
        <v>9720</v>
      </c>
      <c r="F119">
        <v>198</v>
      </c>
      <c r="G119">
        <v>0</v>
      </c>
      <c r="H119" t="s">
        <v>636</v>
      </c>
      <c r="I119" t="s">
        <v>9721</v>
      </c>
      <c r="J119" t="s">
        <v>700</v>
      </c>
      <c r="K119" t="s">
        <v>637</v>
      </c>
      <c r="L119" t="s">
        <v>638</v>
      </c>
      <c r="M119" t="s">
        <v>9722</v>
      </c>
      <c r="N119" t="s">
        <v>637</v>
      </c>
      <c r="O119" t="s">
        <v>639</v>
      </c>
      <c r="P119" t="s">
        <v>5</v>
      </c>
      <c r="Q119" t="s">
        <v>640</v>
      </c>
      <c r="R119" t="s">
        <v>638</v>
      </c>
      <c r="S119" t="s">
        <v>9723</v>
      </c>
      <c r="T119" t="s">
        <v>9722</v>
      </c>
    </row>
    <row r="120" spans="1:20" x14ac:dyDescent="0.25">
      <c r="A120" t="s">
        <v>147</v>
      </c>
      <c r="B120" t="s">
        <v>148</v>
      </c>
      <c r="C120">
        <v>33.333333333333336</v>
      </c>
      <c r="D120">
        <v>3</v>
      </c>
      <c r="E120" t="s">
        <v>9724</v>
      </c>
      <c r="F120">
        <v>100</v>
      </c>
      <c r="G120">
        <v>0</v>
      </c>
      <c r="H120" t="s">
        <v>636</v>
      </c>
      <c r="I120" t="s">
        <v>9725</v>
      </c>
      <c r="J120" t="s">
        <v>642</v>
      </c>
      <c r="K120" t="s">
        <v>637</v>
      </c>
      <c r="L120" t="s">
        <v>638</v>
      </c>
      <c r="M120" t="s">
        <v>9722</v>
      </c>
      <c r="N120" t="s">
        <v>637</v>
      </c>
      <c r="O120" t="s">
        <v>639</v>
      </c>
      <c r="P120" t="s">
        <v>5</v>
      </c>
      <c r="Q120" t="s">
        <v>640</v>
      </c>
      <c r="R120" t="s">
        <v>638</v>
      </c>
      <c r="S120" t="s">
        <v>637</v>
      </c>
      <c r="T120" t="s">
        <v>9722</v>
      </c>
    </row>
    <row r="121" spans="1:20" x14ac:dyDescent="0.25">
      <c r="A121" t="s">
        <v>18</v>
      </c>
      <c r="B121" t="s">
        <v>19</v>
      </c>
      <c r="C121">
        <v>66.666666666666671</v>
      </c>
      <c r="D121">
        <v>3</v>
      </c>
      <c r="E121" t="s">
        <v>9726</v>
      </c>
      <c r="F121">
        <v>129</v>
      </c>
      <c r="G121">
        <v>0</v>
      </c>
      <c r="H121" t="s">
        <v>636</v>
      </c>
      <c r="I121" t="s">
        <v>9727</v>
      </c>
      <c r="J121" t="s">
        <v>2051</v>
      </c>
      <c r="K121" t="s">
        <v>637</v>
      </c>
      <c r="L121" t="s">
        <v>638</v>
      </c>
      <c r="M121" t="s">
        <v>9722</v>
      </c>
      <c r="N121" t="s">
        <v>637</v>
      </c>
      <c r="O121" t="s">
        <v>643</v>
      </c>
      <c r="P121" t="s">
        <v>5</v>
      </c>
      <c r="Q121" t="s">
        <v>644</v>
      </c>
      <c r="R121" t="s">
        <v>638</v>
      </c>
      <c r="S121" t="s">
        <v>637</v>
      </c>
      <c r="T121" t="s">
        <v>9722</v>
      </c>
    </row>
    <row r="122" spans="1:20" x14ac:dyDescent="0.25">
      <c r="A122" t="s">
        <v>241</v>
      </c>
      <c r="B122" t="s">
        <v>247</v>
      </c>
      <c r="C122">
        <v>159</v>
      </c>
      <c r="D122">
        <v>1</v>
      </c>
      <c r="E122" t="s">
        <v>9728</v>
      </c>
      <c r="F122">
        <v>99</v>
      </c>
      <c r="G122">
        <v>0</v>
      </c>
      <c r="H122" t="s">
        <v>636</v>
      </c>
      <c r="I122" t="s">
        <v>9729</v>
      </c>
      <c r="J122" t="s">
        <v>700</v>
      </c>
      <c r="K122" t="s">
        <v>637</v>
      </c>
      <c r="L122" t="s">
        <v>638</v>
      </c>
      <c r="M122" t="s">
        <v>9722</v>
      </c>
      <c r="N122" t="s">
        <v>637</v>
      </c>
      <c r="O122" t="s">
        <v>639</v>
      </c>
      <c r="P122" t="s">
        <v>5</v>
      </c>
      <c r="Q122" t="s">
        <v>640</v>
      </c>
      <c r="R122" t="s">
        <v>638</v>
      </c>
      <c r="S122" t="s">
        <v>9730</v>
      </c>
      <c r="T122" t="s">
        <v>9722</v>
      </c>
    </row>
    <row r="123" spans="1:20" x14ac:dyDescent="0.25">
      <c r="A123" t="s">
        <v>147</v>
      </c>
      <c r="B123" t="s">
        <v>148</v>
      </c>
      <c r="C123">
        <v>33.333333333333336</v>
      </c>
      <c r="D123">
        <v>3</v>
      </c>
      <c r="E123" t="s">
        <v>9731</v>
      </c>
      <c r="F123">
        <v>118</v>
      </c>
      <c r="G123">
        <v>18</v>
      </c>
      <c r="H123" t="s">
        <v>636</v>
      </c>
      <c r="I123" t="s">
        <v>6472</v>
      </c>
      <c r="J123" t="s">
        <v>675</v>
      </c>
      <c r="K123" t="s">
        <v>637</v>
      </c>
      <c r="L123" t="s">
        <v>638</v>
      </c>
      <c r="M123" t="s">
        <v>9732</v>
      </c>
      <c r="N123" t="s">
        <v>637</v>
      </c>
      <c r="O123" t="s">
        <v>639</v>
      </c>
      <c r="P123" t="s">
        <v>5</v>
      </c>
      <c r="Q123" t="s">
        <v>640</v>
      </c>
      <c r="R123" t="s">
        <v>638</v>
      </c>
      <c r="S123" t="s">
        <v>637</v>
      </c>
      <c r="T123" t="s">
        <v>9733</v>
      </c>
    </row>
    <row r="124" spans="1:20" x14ac:dyDescent="0.25">
      <c r="A124" t="s">
        <v>147</v>
      </c>
      <c r="B124" t="s">
        <v>148</v>
      </c>
      <c r="C124">
        <v>65</v>
      </c>
      <c r="D124">
        <v>3</v>
      </c>
      <c r="E124" t="s">
        <v>9734</v>
      </c>
      <c r="F124">
        <v>123</v>
      </c>
      <c r="G124">
        <v>18</v>
      </c>
      <c r="H124" t="s">
        <v>636</v>
      </c>
      <c r="I124" t="s">
        <v>9735</v>
      </c>
      <c r="J124" t="s">
        <v>642</v>
      </c>
      <c r="K124" t="s">
        <v>637</v>
      </c>
      <c r="L124" t="s">
        <v>638</v>
      </c>
      <c r="M124" t="s">
        <v>9732</v>
      </c>
      <c r="N124" t="s">
        <v>637</v>
      </c>
      <c r="O124" t="s">
        <v>639</v>
      </c>
      <c r="P124" t="s">
        <v>5</v>
      </c>
      <c r="Q124" t="s">
        <v>640</v>
      </c>
      <c r="R124" t="s">
        <v>638</v>
      </c>
      <c r="S124" t="s">
        <v>637</v>
      </c>
      <c r="T124" t="s">
        <v>9732</v>
      </c>
    </row>
    <row r="125" spans="1:20" x14ac:dyDescent="0.25">
      <c r="A125" t="s">
        <v>147</v>
      </c>
      <c r="B125" t="s">
        <v>148</v>
      </c>
      <c r="C125">
        <v>65</v>
      </c>
      <c r="D125">
        <v>1</v>
      </c>
      <c r="E125" t="s">
        <v>9736</v>
      </c>
      <c r="F125">
        <v>58.99</v>
      </c>
      <c r="G125">
        <v>0</v>
      </c>
      <c r="H125" t="s">
        <v>636</v>
      </c>
      <c r="I125" t="s">
        <v>9737</v>
      </c>
      <c r="J125" t="s">
        <v>648</v>
      </c>
      <c r="K125" t="s">
        <v>637</v>
      </c>
      <c r="L125" t="s">
        <v>638</v>
      </c>
      <c r="M125" t="s">
        <v>9738</v>
      </c>
      <c r="N125" t="s">
        <v>637</v>
      </c>
      <c r="O125" t="s">
        <v>639</v>
      </c>
      <c r="P125" t="s">
        <v>5</v>
      </c>
      <c r="Q125" t="s">
        <v>640</v>
      </c>
      <c r="R125" t="s">
        <v>9739</v>
      </c>
      <c r="S125" t="s">
        <v>9740</v>
      </c>
      <c r="T125" t="s">
        <v>9738</v>
      </c>
    </row>
    <row r="126" spans="1:20" x14ac:dyDescent="0.25">
      <c r="A126" t="s">
        <v>18</v>
      </c>
      <c r="B126" t="s">
        <v>19</v>
      </c>
      <c r="C126">
        <v>66.666666666666671</v>
      </c>
      <c r="D126">
        <v>3</v>
      </c>
      <c r="E126" t="s">
        <v>9741</v>
      </c>
      <c r="F126">
        <v>129</v>
      </c>
      <c r="G126">
        <v>0</v>
      </c>
      <c r="H126" t="s">
        <v>636</v>
      </c>
      <c r="I126" t="s">
        <v>638</v>
      </c>
      <c r="J126" t="s">
        <v>638</v>
      </c>
      <c r="K126" t="s">
        <v>637</v>
      </c>
      <c r="L126" t="s">
        <v>638</v>
      </c>
      <c r="M126" t="s">
        <v>637</v>
      </c>
      <c r="N126" t="s">
        <v>637</v>
      </c>
      <c r="O126" t="s">
        <v>2891</v>
      </c>
      <c r="P126" t="s">
        <v>5</v>
      </c>
      <c r="Q126" t="s">
        <v>637</v>
      </c>
      <c r="R126" t="s">
        <v>638</v>
      </c>
      <c r="S126" t="s">
        <v>637</v>
      </c>
      <c r="T126" t="s">
        <v>9742</v>
      </c>
    </row>
    <row r="127" spans="1:20" x14ac:dyDescent="0.25">
      <c r="A127" t="s">
        <v>22</v>
      </c>
      <c r="B127" t="s">
        <v>213</v>
      </c>
      <c r="C127">
        <v>70</v>
      </c>
      <c r="D127">
        <v>2</v>
      </c>
      <c r="E127" t="s">
        <v>9743</v>
      </c>
      <c r="F127">
        <v>152</v>
      </c>
      <c r="G127">
        <v>12</v>
      </c>
      <c r="H127" t="s">
        <v>663</v>
      </c>
      <c r="I127" t="s">
        <v>9744</v>
      </c>
      <c r="J127" t="s">
        <v>9745</v>
      </c>
      <c r="K127" t="s">
        <v>9746</v>
      </c>
      <c r="L127" t="s">
        <v>9747</v>
      </c>
      <c r="M127" t="s">
        <v>9748</v>
      </c>
      <c r="N127" t="s">
        <v>637</v>
      </c>
      <c r="O127" t="s">
        <v>664</v>
      </c>
      <c r="P127" t="s">
        <v>23</v>
      </c>
      <c r="Q127" t="s">
        <v>665</v>
      </c>
      <c r="R127" t="s">
        <v>638</v>
      </c>
      <c r="S127" t="s">
        <v>637</v>
      </c>
      <c r="T127" t="s">
        <v>9748</v>
      </c>
    </row>
    <row r="128" spans="1:20" x14ac:dyDescent="0.25">
      <c r="A128" t="s">
        <v>75</v>
      </c>
      <c r="B128" t="s">
        <v>76</v>
      </c>
      <c r="C128">
        <v>45</v>
      </c>
      <c r="D128">
        <v>12</v>
      </c>
      <c r="E128" t="s">
        <v>9749</v>
      </c>
      <c r="F128">
        <v>5300</v>
      </c>
      <c r="G128">
        <v>200</v>
      </c>
      <c r="H128" t="s">
        <v>645</v>
      </c>
      <c r="I128" t="s">
        <v>9750</v>
      </c>
      <c r="J128" t="s">
        <v>9751</v>
      </c>
      <c r="K128" t="s">
        <v>2744</v>
      </c>
      <c r="L128" t="s">
        <v>9752</v>
      </c>
      <c r="M128" t="s">
        <v>9753</v>
      </c>
      <c r="N128" t="s">
        <v>761</v>
      </c>
      <c r="O128" t="s">
        <v>691</v>
      </c>
      <c r="P128" t="s">
        <v>5388</v>
      </c>
      <c r="Q128" t="s">
        <v>693</v>
      </c>
      <c r="R128" t="s">
        <v>9754</v>
      </c>
      <c r="S128" t="s">
        <v>637</v>
      </c>
      <c r="T128" t="s">
        <v>9755</v>
      </c>
    </row>
    <row r="129" spans="1:20" x14ac:dyDescent="0.25">
      <c r="A129" t="s">
        <v>72</v>
      </c>
      <c r="B129" t="s">
        <v>108</v>
      </c>
      <c r="C129">
        <v>100</v>
      </c>
      <c r="D129">
        <v>12</v>
      </c>
      <c r="E129" t="s">
        <v>9749</v>
      </c>
      <c r="F129">
        <v>5300</v>
      </c>
      <c r="G129">
        <v>200</v>
      </c>
      <c r="H129" t="s">
        <v>645</v>
      </c>
      <c r="I129" t="s">
        <v>9750</v>
      </c>
      <c r="J129" t="s">
        <v>9751</v>
      </c>
      <c r="K129" t="s">
        <v>2744</v>
      </c>
      <c r="L129" t="s">
        <v>9752</v>
      </c>
      <c r="M129" t="s">
        <v>9753</v>
      </c>
      <c r="N129" t="s">
        <v>761</v>
      </c>
      <c r="O129" t="s">
        <v>691</v>
      </c>
      <c r="P129" t="s">
        <v>5388</v>
      </c>
      <c r="Q129" t="s">
        <v>693</v>
      </c>
      <c r="R129" t="s">
        <v>9754</v>
      </c>
      <c r="S129" t="s">
        <v>637</v>
      </c>
      <c r="T129" t="s">
        <v>9755</v>
      </c>
    </row>
    <row r="130" spans="1:20" x14ac:dyDescent="0.25">
      <c r="A130" t="s">
        <v>22</v>
      </c>
      <c r="B130" t="s">
        <v>27</v>
      </c>
      <c r="C130">
        <v>100</v>
      </c>
      <c r="D130">
        <v>12</v>
      </c>
      <c r="E130" t="s">
        <v>9749</v>
      </c>
      <c r="F130">
        <v>5300</v>
      </c>
      <c r="G130">
        <v>200</v>
      </c>
      <c r="H130" t="s">
        <v>645</v>
      </c>
      <c r="I130" t="s">
        <v>9750</v>
      </c>
      <c r="J130" t="s">
        <v>9751</v>
      </c>
      <c r="K130" t="s">
        <v>2744</v>
      </c>
      <c r="L130" t="s">
        <v>9752</v>
      </c>
      <c r="M130" t="s">
        <v>9753</v>
      </c>
      <c r="N130" t="s">
        <v>761</v>
      </c>
      <c r="O130" t="s">
        <v>691</v>
      </c>
      <c r="P130" t="s">
        <v>5388</v>
      </c>
      <c r="Q130" t="s">
        <v>693</v>
      </c>
      <c r="R130" t="s">
        <v>9754</v>
      </c>
      <c r="S130" t="s">
        <v>637</v>
      </c>
      <c r="T130" t="s">
        <v>9755</v>
      </c>
    </row>
    <row r="131" spans="1:20" x14ac:dyDescent="0.25">
      <c r="A131" t="s">
        <v>20</v>
      </c>
      <c r="B131" t="s">
        <v>21</v>
      </c>
      <c r="C131">
        <v>40</v>
      </c>
      <c r="D131">
        <v>12</v>
      </c>
      <c r="E131" t="s">
        <v>9749</v>
      </c>
      <c r="F131">
        <v>5300</v>
      </c>
      <c r="G131">
        <v>200</v>
      </c>
      <c r="H131" t="s">
        <v>645</v>
      </c>
      <c r="I131" t="s">
        <v>9750</v>
      </c>
      <c r="J131" t="s">
        <v>9751</v>
      </c>
      <c r="K131" t="s">
        <v>2744</v>
      </c>
      <c r="L131" t="s">
        <v>9752</v>
      </c>
      <c r="M131" t="s">
        <v>9753</v>
      </c>
      <c r="N131" t="s">
        <v>761</v>
      </c>
      <c r="O131" t="s">
        <v>691</v>
      </c>
      <c r="P131" t="s">
        <v>5388</v>
      </c>
      <c r="Q131" t="s">
        <v>693</v>
      </c>
      <c r="R131" t="s">
        <v>9754</v>
      </c>
      <c r="S131" t="s">
        <v>637</v>
      </c>
      <c r="T131" t="s">
        <v>9755</v>
      </c>
    </row>
    <row r="132" spans="1:20" x14ac:dyDescent="0.25">
      <c r="A132" t="s">
        <v>101</v>
      </c>
      <c r="B132" t="s">
        <v>74</v>
      </c>
      <c r="C132">
        <v>100</v>
      </c>
      <c r="D132">
        <v>12</v>
      </c>
      <c r="E132" t="s">
        <v>9749</v>
      </c>
      <c r="F132">
        <v>5300</v>
      </c>
      <c r="G132">
        <v>200</v>
      </c>
      <c r="H132" t="s">
        <v>645</v>
      </c>
      <c r="I132" t="s">
        <v>9750</v>
      </c>
      <c r="J132" t="s">
        <v>9751</v>
      </c>
      <c r="K132" t="s">
        <v>2744</v>
      </c>
      <c r="L132" t="s">
        <v>9752</v>
      </c>
      <c r="M132" t="s">
        <v>9753</v>
      </c>
      <c r="N132" t="s">
        <v>761</v>
      </c>
      <c r="O132" t="s">
        <v>691</v>
      </c>
      <c r="P132" t="s">
        <v>5388</v>
      </c>
      <c r="Q132" t="s">
        <v>693</v>
      </c>
      <c r="R132" t="s">
        <v>9754</v>
      </c>
      <c r="S132" t="s">
        <v>637</v>
      </c>
      <c r="T132" t="s">
        <v>9755</v>
      </c>
    </row>
    <row r="133" spans="1:20" x14ac:dyDescent="0.25">
      <c r="A133" t="s">
        <v>18</v>
      </c>
      <c r="B133" t="s">
        <v>19</v>
      </c>
      <c r="C133">
        <v>40</v>
      </c>
      <c r="D133">
        <v>12</v>
      </c>
      <c r="E133" t="s">
        <v>9749</v>
      </c>
      <c r="F133">
        <v>5300</v>
      </c>
      <c r="G133">
        <v>200</v>
      </c>
      <c r="H133" t="s">
        <v>645</v>
      </c>
      <c r="I133" t="s">
        <v>9750</v>
      </c>
      <c r="J133" t="s">
        <v>9751</v>
      </c>
      <c r="K133" t="s">
        <v>2744</v>
      </c>
      <c r="L133" t="s">
        <v>9752</v>
      </c>
      <c r="M133" t="s">
        <v>9753</v>
      </c>
      <c r="N133" t="s">
        <v>761</v>
      </c>
      <c r="O133" t="s">
        <v>691</v>
      </c>
      <c r="P133" t="s">
        <v>5388</v>
      </c>
      <c r="Q133" t="s">
        <v>693</v>
      </c>
      <c r="R133" t="s">
        <v>9754</v>
      </c>
      <c r="S133" t="s">
        <v>637</v>
      </c>
      <c r="T133" t="s">
        <v>9755</v>
      </c>
    </row>
    <row r="134" spans="1:20" x14ac:dyDescent="0.25">
      <c r="A134" t="s">
        <v>516</v>
      </c>
      <c r="B134" t="s">
        <v>120</v>
      </c>
      <c r="C134">
        <v>75</v>
      </c>
      <c r="D134">
        <v>1</v>
      </c>
      <c r="E134" t="s">
        <v>9756</v>
      </c>
      <c r="F134">
        <v>142</v>
      </c>
      <c r="G134">
        <v>67</v>
      </c>
      <c r="H134" t="s">
        <v>645</v>
      </c>
      <c r="I134" t="s">
        <v>9757</v>
      </c>
      <c r="J134" t="s">
        <v>9758</v>
      </c>
      <c r="K134" t="s">
        <v>2863</v>
      </c>
      <c r="L134" t="s">
        <v>781</v>
      </c>
      <c r="M134" t="s">
        <v>9759</v>
      </c>
      <c r="N134" t="s">
        <v>637</v>
      </c>
      <c r="O134" t="s">
        <v>646</v>
      </c>
      <c r="P134" t="s">
        <v>26</v>
      </c>
      <c r="Q134" t="s">
        <v>647</v>
      </c>
      <c r="R134" t="s">
        <v>638</v>
      </c>
      <c r="S134" t="s">
        <v>637</v>
      </c>
      <c r="T134" t="s">
        <v>9759</v>
      </c>
    </row>
    <row r="135" spans="1:20" x14ac:dyDescent="0.25">
      <c r="A135" t="s">
        <v>239</v>
      </c>
      <c r="B135" t="s">
        <v>2799</v>
      </c>
      <c r="C135">
        <v>81.75</v>
      </c>
      <c r="D135">
        <v>1</v>
      </c>
      <c r="E135" t="s">
        <v>9760</v>
      </c>
      <c r="F135">
        <v>81.75</v>
      </c>
      <c r="G135">
        <v>0</v>
      </c>
      <c r="H135" t="s">
        <v>645</v>
      </c>
      <c r="I135" t="s">
        <v>9761</v>
      </c>
      <c r="J135" t="s">
        <v>9762</v>
      </c>
      <c r="K135" t="s">
        <v>841</v>
      </c>
      <c r="L135" t="s">
        <v>9763</v>
      </c>
      <c r="M135" t="s">
        <v>9764</v>
      </c>
      <c r="N135" t="s">
        <v>637</v>
      </c>
      <c r="O135" t="s">
        <v>664</v>
      </c>
      <c r="P135" t="s">
        <v>23</v>
      </c>
      <c r="Q135" t="s">
        <v>665</v>
      </c>
      <c r="R135" t="s">
        <v>638</v>
      </c>
      <c r="S135" t="s">
        <v>637</v>
      </c>
      <c r="T135" t="s">
        <v>9764</v>
      </c>
    </row>
    <row r="136" spans="1:20" x14ac:dyDescent="0.25">
      <c r="A136" t="s">
        <v>72</v>
      </c>
      <c r="B136" t="s">
        <v>108</v>
      </c>
      <c r="C136">
        <v>66</v>
      </c>
      <c r="D136">
        <v>1</v>
      </c>
      <c r="E136" t="s">
        <v>9765</v>
      </c>
      <c r="F136">
        <v>249</v>
      </c>
      <c r="G136">
        <v>0</v>
      </c>
      <c r="H136" t="s">
        <v>645</v>
      </c>
      <c r="I136" t="s">
        <v>831</v>
      </c>
      <c r="J136" t="s">
        <v>867</v>
      </c>
      <c r="K136" t="s">
        <v>868</v>
      </c>
      <c r="L136" t="s">
        <v>735</v>
      </c>
      <c r="M136" t="s">
        <v>9766</v>
      </c>
      <c r="N136" t="s">
        <v>637</v>
      </c>
      <c r="O136" t="s">
        <v>646</v>
      </c>
      <c r="P136" t="s">
        <v>26</v>
      </c>
      <c r="Q136" t="s">
        <v>647</v>
      </c>
      <c r="R136" t="s">
        <v>638</v>
      </c>
      <c r="S136" t="s">
        <v>637</v>
      </c>
      <c r="T136" t="s">
        <v>9767</v>
      </c>
    </row>
    <row r="137" spans="1:20" x14ac:dyDescent="0.25">
      <c r="A137" t="s">
        <v>101</v>
      </c>
      <c r="B137" t="s">
        <v>74</v>
      </c>
      <c r="C137">
        <v>66</v>
      </c>
      <c r="D137">
        <v>1</v>
      </c>
      <c r="E137" t="s">
        <v>9765</v>
      </c>
      <c r="F137">
        <v>249</v>
      </c>
      <c r="G137">
        <v>0</v>
      </c>
      <c r="H137" t="s">
        <v>645</v>
      </c>
      <c r="I137" t="s">
        <v>831</v>
      </c>
      <c r="J137" t="s">
        <v>867</v>
      </c>
      <c r="K137" t="s">
        <v>868</v>
      </c>
      <c r="L137" t="s">
        <v>735</v>
      </c>
      <c r="M137" t="s">
        <v>9766</v>
      </c>
      <c r="N137" t="s">
        <v>637</v>
      </c>
      <c r="O137" t="s">
        <v>646</v>
      </c>
      <c r="P137" t="s">
        <v>26</v>
      </c>
      <c r="Q137" t="s">
        <v>647</v>
      </c>
      <c r="R137" t="s">
        <v>638</v>
      </c>
      <c r="S137" t="s">
        <v>637</v>
      </c>
      <c r="T137" t="s">
        <v>9767</v>
      </c>
    </row>
    <row r="138" spans="1:20" x14ac:dyDescent="0.25">
      <c r="A138" t="s">
        <v>22</v>
      </c>
      <c r="B138" t="s">
        <v>27</v>
      </c>
      <c r="C138">
        <v>67</v>
      </c>
      <c r="D138">
        <v>1</v>
      </c>
      <c r="E138" t="s">
        <v>9765</v>
      </c>
      <c r="F138">
        <v>249</v>
      </c>
      <c r="G138">
        <v>0</v>
      </c>
      <c r="H138" t="s">
        <v>645</v>
      </c>
      <c r="I138" t="s">
        <v>831</v>
      </c>
      <c r="J138" t="s">
        <v>867</v>
      </c>
      <c r="K138" t="s">
        <v>868</v>
      </c>
      <c r="L138" t="s">
        <v>735</v>
      </c>
      <c r="M138" t="s">
        <v>9766</v>
      </c>
      <c r="N138" t="s">
        <v>637</v>
      </c>
      <c r="O138" t="s">
        <v>646</v>
      </c>
      <c r="P138" t="s">
        <v>26</v>
      </c>
      <c r="Q138" t="s">
        <v>647</v>
      </c>
      <c r="R138" t="s">
        <v>638</v>
      </c>
      <c r="S138" t="s">
        <v>637</v>
      </c>
      <c r="T138" t="s">
        <v>9768</v>
      </c>
    </row>
    <row r="139" spans="1:20" x14ac:dyDescent="0.25">
      <c r="A139" t="s">
        <v>147</v>
      </c>
      <c r="B139" t="s">
        <v>148</v>
      </c>
      <c r="C139">
        <v>50</v>
      </c>
      <c r="D139">
        <v>6</v>
      </c>
      <c r="E139" t="s">
        <v>9769</v>
      </c>
      <c r="F139">
        <v>200</v>
      </c>
      <c r="G139">
        <v>0</v>
      </c>
      <c r="H139" t="s">
        <v>636</v>
      </c>
      <c r="I139" t="s">
        <v>4237</v>
      </c>
      <c r="J139" t="s">
        <v>666</v>
      </c>
      <c r="K139" t="s">
        <v>637</v>
      </c>
      <c r="L139" t="s">
        <v>638</v>
      </c>
      <c r="M139" t="s">
        <v>9770</v>
      </c>
      <c r="N139" t="s">
        <v>637</v>
      </c>
      <c r="O139" t="s">
        <v>639</v>
      </c>
      <c r="P139" t="s">
        <v>5</v>
      </c>
      <c r="Q139" t="s">
        <v>640</v>
      </c>
      <c r="R139" t="s">
        <v>638</v>
      </c>
      <c r="S139" t="s">
        <v>637</v>
      </c>
      <c r="T139" t="s">
        <v>9770</v>
      </c>
    </row>
    <row r="140" spans="1:20" x14ac:dyDescent="0.25">
      <c r="A140" t="s">
        <v>147</v>
      </c>
      <c r="B140" t="s">
        <v>148</v>
      </c>
      <c r="C140">
        <v>50</v>
      </c>
      <c r="D140">
        <v>6</v>
      </c>
      <c r="E140" t="s">
        <v>9771</v>
      </c>
      <c r="F140">
        <v>200</v>
      </c>
      <c r="G140">
        <v>0</v>
      </c>
      <c r="H140" t="s">
        <v>636</v>
      </c>
      <c r="I140" t="s">
        <v>9772</v>
      </c>
      <c r="J140" t="s">
        <v>2240</v>
      </c>
      <c r="K140" t="s">
        <v>637</v>
      </c>
      <c r="L140" t="s">
        <v>638</v>
      </c>
      <c r="M140" t="s">
        <v>9773</v>
      </c>
      <c r="N140" t="s">
        <v>637</v>
      </c>
      <c r="O140" t="s">
        <v>643</v>
      </c>
      <c r="P140" t="s">
        <v>5</v>
      </c>
      <c r="Q140" t="s">
        <v>644</v>
      </c>
      <c r="R140" t="s">
        <v>638</v>
      </c>
      <c r="S140" t="s">
        <v>637</v>
      </c>
      <c r="T140" t="s">
        <v>9773</v>
      </c>
    </row>
    <row r="141" spans="1:20" x14ac:dyDescent="0.25">
      <c r="A141" t="s">
        <v>240</v>
      </c>
      <c r="B141" t="s">
        <v>690</v>
      </c>
      <c r="C141">
        <v>109</v>
      </c>
      <c r="D141">
        <v>1</v>
      </c>
      <c r="E141" t="s">
        <v>9774</v>
      </c>
      <c r="F141">
        <v>218</v>
      </c>
      <c r="G141">
        <v>0</v>
      </c>
      <c r="H141" t="s">
        <v>663</v>
      </c>
      <c r="I141" t="s">
        <v>9775</v>
      </c>
      <c r="J141" t="s">
        <v>9776</v>
      </c>
      <c r="K141" t="s">
        <v>9777</v>
      </c>
      <c r="L141" t="s">
        <v>9778</v>
      </c>
      <c r="M141" t="s">
        <v>9779</v>
      </c>
      <c r="N141" t="s">
        <v>637</v>
      </c>
      <c r="O141" t="s">
        <v>664</v>
      </c>
      <c r="P141" t="s">
        <v>23</v>
      </c>
      <c r="Q141" t="s">
        <v>665</v>
      </c>
      <c r="R141" t="s">
        <v>638</v>
      </c>
      <c r="S141" t="s">
        <v>9780</v>
      </c>
      <c r="T141" t="s">
        <v>9779</v>
      </c>
    </row>
    <row r="142" spans="1:20" x14ac:dyDescent="0.25">
      <c r="A142" t="s">
        <v>241</v>
      </c>
      <c r="B142" t="s">
        <v>690</v>
      </c>
      <c r="C142">
        <v>109</v>
      </c>
      <c r="D142">
        <v>1</v>
      </c>
      <c r="E142" t="s">
        <v>9774</v>
      </c>
      <c r="F142">
        <v>218</v>
      </c>
      <c r="G142">
        <v>0</v>
      </c>
      <c r="H142" t="s">
        <v>663</v>
      </c>
      <c r="I142" t="s">
        <v>9775</v>
      </c>
      <c r="J142" t="s">
        <v>9776</v>
      </c>
      <c r="K142" t="s">
        <v>9777</v>
      </c>
      <c r="L142" t="s">
        <v>9778</v>
      </c>
      <c r="M142" t="s">
        <v>9779</v>
      </c>
      <c r="N142" t="s">
        <v>637</v>
      </c>
      <c r="O142" t="s">
        <v>664</v>
      </c>
      <c r="P142" t="s">
        <v>23</v>
      </c>
      <c r="Q142" t="s">
        <v>665</v>
      </c>
      <c r="R142" t="s">
        <v>638</v>
      </c>
      <c r="S142" t="s">
        <v>9780</v>
      </c>
      <c r="T142" t="s">
        <v>9779</v>
      </c>
    </row>
    <row r="143" spans="1:20" x14ac:dyDescent="0.25">
      <c r="A143" t="s">
        <v>77</v>
      </c>
      <c r="B143" t="s">
        <v>78</v>
      </c>
      <c r="C143">
        <v>33.333333333333336</v>
      </c>
      <c r="D143">
        <v>6</v>
      </c>
      <c r="E143" t="s">
        <v>9781</v>
      </c>
      <c r="F143">
        <v>269.98</v>
      </c>
      <c r="G143">
        <v>0</v>
      </c>
      <c r="H143" t="s">
        <v>636</v>
      </c>
      <c r="I143" t="s">
        <v>9782</v>
      </c>
      <c r="J143" t="s">
        <v>1965</v>
      </c>
      <c r="K143" t="s">
        <v>637</v>
      </c>
      <c r="L143" t="s">
        <v>638</v>
      </c>
      <c r="M143" t="s">
        <v>9783</v>
      </c>
      <c r="N143" t="s">
        <v>637</v>
      </c>
      <c r="O143" t="s">
        <v>639</v>
      </c>
      <c r="P143" t="s">
        <v>5</v>
      </c>
      <c r="Q143" t="s">
        <v>640</v>
      </c>
      <c r="R143" t="s">
        <v>638</v>
      </c>
      <c r="S143" t="s">
        <v>637</v>
      </c>
      <c r="T143" t="s">
        <v>9783</v>
      </c>
    </row>
    <row r="144" spans="1:20" x14ac:dyDescent="0.25">
      <c r="A144" t="s">
        <v>240</v>
      </c>
      <c r="B144" t="s">
        <v>690</v>
      </c>
      <c r="C144">
        <v>109</v>
      </c>
      <c r="D144">
        <v>1</v>
      </c>
      <c r="E144" t="s">
        <v>9784</v>
      </c>
      <c r="F144">
        <v>138</v>
      </c>
      <c r="G144">
        <v>29</v>
      </c>
      <c r="H144" t="s">
        <v>663</v>
      </c>
      <c r="I144" t="s">
        <v>9785</v>
      </c>
      <c r="J144" t="s">
        <v>9786</v>
      </c>
      <c r="K144" t="s">
        <v>7398</v>
      </c>
      <c r="L144" t="s">
        <v>9787</v>
      </c>
      <c r="M144" t="s">
        <v>9788</v>
      </c>
      <c r="N144" t="s">
        <v>637</v>
      </c>
      <c r="O144" t="s">
        <v>664</v>
      </c>
      <c r="P144" t="s">
        <v>23</v>
      </c>
      <c r="Q144" t="s">
        <v>665</v>
      </c>
      <c r="R144" t="s">
        <v>638</v>
      </c>
      <c r="S144" t="s">
        <v>9789</v>
      </c>
      <c r="T144" t="s">
        <v>9790</v>
      </c>
    </row>
    <row r="145" spans="1:20" x14ac:dyDescent="0.25">
      <c r="A145" t="s">
        <v>18</v>
      </c>
      <c r="B145" t="s">
        <v>19</v>
      </c>
      <c r="C145">
        <v>66.666666666666671</v>
      </c>
      <c r="D145">
        <v>3</v>
      </c>
      <c r="E145" t="s">
        <v>9791</v>
      </c>
      <c r="F145">
        <v>129</v>
      </c>
      <c r="G145">
        <v>0</v>
      </c>
      <c r="H145" t="s">
        <v>645</v>
      </c>
      <c r="I145" t="s">
        <v>6756</v>
      </c>
      <c r="J145" t="s">
        <v>9792</v>
      </c>
      <c r="K145" t="s">
        <v>9793</v>
      </c>
      <c r="L145" t="s">
        <v>660</v>
      </c>
      <c r="M145" t="s">
        <v>9794</v>
      </c>
      <c r="N145" t="s">
        <v>637</v>
      </c>
      <c r="O145" t="s">
        <v>646</v>
      </c>
      <c r="P145" t="s">
        <v>26</v>
      </c>
      <c r="Q145" t="s">
        <v>647</v>
      </c>
      <c r="R145" t="s">
        <v>638</v>
      </c>
      <c r="S145" t="s">
        <v>637</v>
      </c>
      <c r="T145" t="s">
        <v>9794</v>
      </c>
    </row>
    <row r="146" spans="1:20" x14ac:dyDescent="0.25">
      <c r="A146" t="s">
        <v>147</v>
      </c>
      <c r="B146" t="s">
        <v>148</v>
      </c>
      <c r="C146">
        <v>50</v>
      </c>
      <c r="D146">
        <v>6</v>
      </c>
      <c r="E146" t="s">
        <v>9795</v>
      </c>
      <c r="F146">
        <v>200</v>
      </c>
      <c r="G146">
        <v>0</v>
      </c>
      <c r="H146" t="s">
        <v>636</v>
      </c>
      <c r="I146" t="s">
        <v>9796</v>
      </c>
      <c r="J146" t="s">
        <v>683</v>
      </c>
      <c r="K146" t="s">
        <v>637</v>
      </c>
      <c r="L146" t="s">
        <v>638</v>
      </c>
      <c r="M146" t="s">
        <v>9797</v>
      </c>
      <c r="N146" t="s">
        <v>637</v>
      </c>
      <c r="O146" t="s">
        <v>639</v>
      </c>
      <c r="P146" t="s">
        <v>5</v>
      </c>
      <c r="Q146" t="s">
        <v>640</v>
      </c>
      <c r="R146" t="s">
        <v>638</v>
      </c>
      <c r="S146" t="s">
        <v>637</v>
      </c>
      <c r="T146" t="s">
        <v>9797</v>
      </c>
    </row>
    <row r="147" spans="1:20" x14ac:dyDescent="0.25">
      <c r="A147" t="s">
        <v>241</v>
      </c>
      <c r="B147" t="s">
        <v>690</v>
      </c>
      <c r="C147">
        <v>67.58</v>
      </c>
      <c r="D147">
        <v>1</v>
      </c>
      <c r="E147" t="s">
        <v>9798</v>
      </c>
      <c r="F147">
        <v>67.58</v>
      </c>
      <c r="G147">
        <v>0</v>
      </c>
      <c r="H147" t="s">
        <v>663</v>
      </c>
      <c r="I147" t="s">
        <v>1743</v>
      </c>
      <c r="J147" t="s">
        <v>1744</v>
      </c>
      <c r="K147" t="s">
        <v>1745</v>
      </c>
      <c r="L147" t="s">
        <v>1746</v>
      </c>
      <c r="M147" t="s">
        <v>9799</v>
      </c>
      <c r="N147" t="s">
        <v>637</v>
      </c>
      <c r="O147" t="s">
        <v>664</v>
      </c>
      <c r="P147" t="s">
        <v>23</v>
      </c>
      <c r="Q147" t="s">
        <v>665</v>
      </c>
      <c r="R147" t="s">
        <v>638</v>
      </c>
      <c r="S147" t="s">
        <v>637</v>
      </c>
      <c r="T147" t="s">
        <v>9799</v>
      </c>
    </row>
    <row r="148" spans="1:20" x14ac:dyDescent="0.25">
      <c r="A148" t="s">
        <v>22</v>
      </c>
      <c r="B148" t="s">
        <v>27</v>
      </c>
      <c r="C148">
        <v>80</v>
      </c>
      <c r="D148">
        <v>1</v>
      </c>
      <c r="E148" t="s">
        <v>9800</v>
      </c>
      <c r="F148">
        <v>80</v>
      </c>
      <c r="G148">
        <v>0</v>
      </c>
      <c r="H148" t="s">
        <v>645</v>
      </c>
      <c r="I148" t="s">
        <v>9801</v>
      </c>
      <c r="J148" t="s">
        <v>9802</v>
      </c>
      <c r="K148" t="s">
        <v>9803</v>
      </c>
      <c r="L148" t="s">
        <v>5081</v>
      </c>
      <c r="M148" t="s">
        <v>9804</v>
      </c>
      <c r="N148" t="s">
        <v>637</v>
      </c>
      <c r="O148" t="s">
        <v>646</v>
      </c>
      <c r="P148" t="s">
        <v>26</v>
      </c>
      <c r="Q148" t="s">
        <v>647</v>
      </c>
      <c r="R148" t="s">
        <v>638</v>
      </c>
      <c r="S148" t="s">
        <v>637</v>
      </c>
      <c r="T148" t="s">
        <v>9805</v>
      </c>
    </row>
    <row r="149" spans="1:20" x14ac:dyDescent="0.25">
      <c r="A149" t="s">
        <v>18</v>
      </c>
      <c r="B149" t="s">
        <v>19</v>
      </c>
      <c r="C149">
        <v>58</v>
      </c>
      <c r="D149">
        <v>1</v>
      </c>
      <c r="E149" t="s">
        <v>9806</v>
      </c>
      <c r="F149">
        <v>218</v>
      </c>
      <c r="G149">
        <v>0</v>
      </c>
      <c r="H149" t="s">
        <v>645</v>
      </c>
      <c r="I149" t="s">
        <v>5687</v>
      </c>
      <c r="J149" t="s">
        <v>9807</v>
      </c>
      <c r="K149" t="s">
        <v>9808</v>
      </c>
      <c r="L149" t="s">
        <v>660</v>
      </c>
      <c r="M149" t="s">
        <v>9805</v>
      </c>
      <c r="N149" t="s">
        <v>637</v>
      </c>
      <c r="O149" t="s">
        <v>646</v>
      </c>
      <c r="P149" t="s">
        <v>26</v>
      </c>
      <c r="Q149" t="s">
        <v>647</v>
      </c>
      <c r="R149" t="s">
        <v>638</v>
      </c>
      <c r="S149" t="s">
        <v>637</v>
      </c>
      <c r="T149" t="s">
        <v>9809</v>
      </c>
    </row>
    <row r="150" spans="1:20" x14ac:dyDescent="0.25">
      <c r="A150" t="s">
        <v>22</v>
      </c>
      <c r="B150" t="s">
        <v>27</v>
      </c>
      <c r="C150">
        <v>80</v>
      </c>
      <c r="D150">
        <v>2</v>
      </c>
      <c r="E150" t="s">
        <v>9806</v>
      </c>
      <c r="F150">
        <v>218</v>
      </c>
      <c r="G150">
        <v>0</v>
      </c>
      <c r="H150" t="s">
        <v>645</v>
      </c>
      <c r="I150" t="s">
        <v>5687</v>
      </c>
      <c r="J150" t="s">
        <v>9807</v>
      </c>
      <c r="K150" t="s">
        <v>9808</v>
      </c>
      <c r="L150" t="s">
        <v>660</v>
      </c>
      <c r="M150" t="s">
        <v>9805</v>
      </c>
      <c r="N150" t="s">
        <v>637</v>
      </c>
      <c r="O150" t="s">
        <v>646</v>
      </c>
      <c r="P150" t="s">
        <v>26</v>
      </c>
      <c r="Q150" t="s">
        <v>647</v>
      </c>
      <c r="R150" t="s">
        <v>638</v>
      </c>
      <c r="S150" t="s">
        <v>637</v>
      </c>
      <c r="T150" t="s">
        <v>9809</v>
      </c>
    </row>
    <row r="151" spans="1:20" x14ac:dyDescent="0.25">
      <c r="A151" t="s">
        <v>12</v>
      </c>
      <c r="B151" t="s">
        <v>13</v>
      </c>
      <c r="C151">
        <v>54.5</v>
      </c>
      <c r="D151">
        <v>2</v>
      </c>
      <c r="E151" t="s">
        <v>9810</v>
      </c>
      <c r="F151">
        <v>88.75</v>
      </c>
      <c r="G151">
        <v>7</v>
      </c>
      <c r="H151" t="s">
        <v>663</v>
      </c>
      <c r="I151" t="s">
        <v>9811</v>
      </c>
      <c r="J151" t="s">
        <v>9812</v>
      </c>
      <c r="K151" t="s">
        <v>9813</v>
      </c>
      <c r="L151" t="s">
        <v>9814</v>
      </c>
      <c r="M151" t="s">
        <v>9815</v>
      </c>
      <c r="N151" t="s">
        <v>637</v>
      </c>
      <c r="O151" t="s">
        <v>664</v>
      </c>
      <c r="P151" t="s">
        <v>23</v>
      </c>
      <c r="Q151" t="s">
        <v>665</v>
      </c>
      <c r="R151" t="s">
        <v>638</v>
      </c>
      <c r="S151" t="s">
        <v>637</v>
      </c>
      <c r="T151" t="s">
        <v>9815</v>
      </c>
    </row>
    <row r="152" spans="1:20" x14ac:dyDescent="0.25">
      <c r="A152" t="s">
        <v>14</v>
      </c>
      <c r="B152" t="s">
        <v>15</v>
      </c>
      <c r="C152">
        <v>54.5</v>
      </c>
      <c r="D152">
        <v>2</v>
      </c>
      <c r="E152" t="s">
        <v>9816</v>
      </c>
      <c r="F152">
        <v>88.75</v>
      </c>
      <c r="G152">
        <v>8</v>
      </c>
      <c r="H152" t="s">
        <v>645</v>
      </c>
      <c r="I152" t="s">
        <v>9811</v>
      </c>
      <c r="J152" t="s">
        <v>9812</v>
      </c>
      <c r="K152" t="s">
        <v>9813</v>
      </c>
      <c r="L152" t="s">
        <v>9814</v>
      </c>
      <c r="M152" t="s">
        <v>9817</v>
      </c>
      <c r="N152" t="s">
        <v>637</v>
      </c>
      <c r="O152" t="s">
        <v>664</v>
      </c>
      <c r="P152" t="s">
        <v>23</v>
      </c>
      <c r="Q152" t="s">
        <v>665</v>
      </c>
      <c r="R152" t="s">
        <v>638</v>
      </c>
      <c r="S152" t="s">
        <v>637</v>
      </c>
      <c r="T152" t="s">
        <v>9817</v>
      </c>
    </row>
    <row r="153" spans="1:20" x14ac:dyDescent="0.25">
      <c r="A153" t="s">
        <v>22</v>
      </c>
      <c r="B153" t="s">
        <v>27</v>
      </c>
      <c r="C153">
        <v>66.333333333333329</v>
      </c>
      <c r="D153">
        <v>3</v>
      </c>
      <c r="E153" t="s">
        <v>9818</v>
      </c>
      <c r="F153">
        <v>250</v>
      </c>
      <c r="G153">
        <v>0</v>
      </c>
      <c r="H153" t="s">
        <v>645</v>
      </c>
      <c r="I153" t="s">
        <v>1892</v>
      </c>
      <c r="J153" t="s">
        <v>7351</v>
      </c>
      <c r="K153" t="s">
        <v>7352</v>
      </c>
      <c r="L153" t="s">
        <v>791</v>
      </c>
      <c r="M153" t="s">
        <v>9819</v>
      </c>
      <c r="N153" t="s">
        <v>637</v>
      </c>
      <c r="O153" t="s">
        <v>646</v>
      </c>
      <c r="P153" t="s">
        <v>26</v>
      </c>
      <c r="Q153" t="s">
        <v>647</v>
      </c>
      <c r="R153" t="s">
        <v>638</v>
      </c>
      <c r="S153" t="s">
        <v>637</v>
      </c>
      <c r="T153" t="s">
        <v>9820</v>
      </c>
    </row>
    <row r="154" spans="1:20" x14ac:dyDescent="0.25">
      <c r="A154" t="s">
        <v>18</v>
      </c>
      <c r="B154" t="s">
        <v>19</v>
      </c>
      <c r="C154">
        <v>66.666666666666671</v>
      </c>
      <c r="D154">
        <v>3</v>
      </c>
      <c r="E154" t="s">
        <v>9821</v>
      </c>
      <c r="F154">
        <v>100</v>
      </c>
      <c r="G154">
        <v>0</v>
      </c>
      <c r="H154" t="s">
        <v>636</v>
      </c>
      <c r="I154" t="s">
        <v>9822</v>
      </c>
      <c r="J154" t="s">
        <v>5203</v>
      </c>
      <c r="K154" t="s">
        <v>637</v>
      </c>
      <c r="L154" t="s">
        <v>638</v>
      </c>
      <c r="M154" t="s">
        <v>9823</v>
      </c>
      <c r="N154" t="s">
        <v>637</v>
      </c>
      <c r="O154" t="s">
        <v>643</v>
      </c>
      <c r="P154" t="s">
        <v>5</v>
      </c>
      <c r="Q154" t="s">
        <v>644</v>
      </c>
      <c r="R154" t="s">
        <v>638</v>
      </c>
      <c r="S154" t="s">
        <v>9824</v>
      </c>
      <c r="T154" t="s">
        <v>9825</v>
      </c>
    </row>
    <row r="155" spans="1:20" x14ac:dyDescent="0.25">
      <c r="A155" t="s">
        <v>22</v>
      </c>
      <c r="B155" t="s">
        <v>213</v>
      </c>
      <c r="C155">
        <v>60</v>
      </c>
      <c r="D155">
        <v>1</v>
      </c>
      <c r="E155" t="s">
        <v>9826</v>
      </c>
      <c r="F155">
        <v>60</v>
      </c>
      <c r="G155">
        <v>0</v>
      </c>
      <c r="H155" t="s">
        <v>663</v>
      </c>
      <c r="I155" t="s">
        <v>9827</v>
      </c>
      <c r="J155" t="s">
        <v>9828</v>
      </c>
      <c r="K155" t="s">
        <v>5348</v>
      </c>
      <c r="L155" t="s">
        <v>9829</v>
      </c>
      <c r="M155" t="s">
        <v>9830</v>
      </c>
      <c r="N155" t="s">
        <v>637</v>
      </c>
      <c r="O155" t="s">
        <v>664</v>
      </c>
      <c r="P155" t="s">
        <v>23</v>
      </c>
      <c r="Q155" t="s">
        <v>665</v>
      </c>
      <c r="R155" t="s">
        <v>638</v>
      </c>
      <c r="S155" t="s">
        <v>637</v>
      </c>
      <c r="T155" t="s">
        <v>9830</v>
      </c>
    </row>
    <row r="156" spans="1:20" x14ac:dyDescent="0.25">
      <c r="A156" t="s">
        <v>147</v>
      </c>
      <c r="B156" t="s">
        <v>148</v>
      </c>
      <c r="C156">
        <v>50</v>
      </c>
      <c r="D156">
        <v>6</v>
      </c>
      <c r="E156" t="s">
        <v>9831</v>
      </c>
      <c r="F156">
        <v>200</v>
      </c>
      <c r="G156">
        <v>0</v>
      </c>
      <c r="H156" t="s">
        <v>636</v>
      </c>
      <c r="I156" t="s">
        <v>9832</v>
      </c>
      <c r="J156" t="s">
        <v>2136</v>
      </c>
      <c r="K156" t="s">
        <v>637</v>
      </c>
      <c r="L156" t="s">
        <v>638</v>
      </c>
      <c r="M156" t="s">
        <v>9833</v>
      </c>
      <c r="N156" t="s">
        <v>637</v>
      </c>
      <c r="O156" t="s">
        <v>639</v>
      </c>
      <c r="P156" t="s">
        <v>5</v>
      </c>
      <c r="Q156" t="s">
        <v>640</v>
      </c>
      <c r="R156" t="s">
        <v>638</v>
      </c>
      <c r="S156" t="s">
        <v>9834</v>
      </c>
      <c r="T156" t="s">
        <v>9833</v>
      </c>
    </row>
    <row r="157" spans="1:20" x14ac:dyDescent="0.25">
      <c r="A157" t="s">
        <v>18</v>
      </c>
      <c r="B157" t="s">
        <v>19</v>
      </c>
      <c r="C157">
        <v>66.666666666666671</v>
      </c>
      <c r="D157">
        <v>3</v>
      </c>
      <c r="E157" t="s">
        <v>9835</v>
      </c>
      <c r="F157">
        <v>100</v>
      </c>
      <c r="G157">
        <v>0</v>
      </c>
      <c r="H157" t="s">
        <v>636</v>
      </c>
      <c r="I157" t="s">
        <v>6991</v>
      </c>
      <c r="J157" t="s">
        <v>1852</v>
      </c>
      <c r="K157" t="s">
        <v>637</v>
      </c>
      <c r="L157" t="s">
        <v>638</v>
      </c>
      <c r="M157" t="s">
        <v>9836</v>
      </c>
      <c r="N157" t="s">
        <v>637</v>
      </c>
      <c r="O157" t="s">
        <v>639</v>
      </c>
      <c r="P157" t="s">
        <v>5</v>
      </c>
      <c r="Q157" t="s">
        <v>640</v>
      </c>
      <c r="R157" t="s">
        <v>638</v>
      </c>
      <c r="S157" t="s">
        <v>9837</v>
      </c>
      <c r="T157" t="s">
        <v>9836</v>
      </c>
    </row>
    <row r="158" spans="1:20" x14ac:dyDescent="0.25">
      <c r="A158" t="s">
        <v>239</v>
      </c>
      <c r="B158" t="s">
        <v>690</v>
      </c>
      <c r="C158">
        <v>81.75</v>
      </c>
      <c r="D158">
        <v>1</v>
      </c>
      <c r="E158" t="s">
        <v>9838</v>
      </c>
      <c r="F158">
        <v>89.25</v>
      </c>
      <c r="G158">
        <v>7.5</v>
      </c>
      <c r="H158" t="s">
        <v>663</v>
      </c>
      <c r="I158" t="s">
        <v>1090</v>
      </c>
      <c r="J158" t="s">
        <v>1091</v>
      </c>
      <c r="K158" t="s">
        <v>804</v>
      </c>
      <c r="L158" t="s">
        <v>1092</v>
      </c>
      <c r="M158" t="s">
        <v>9839</v>
      </c>
      <c r="N158" t="s">
        <v>637</v>
      </c>
      <c r="O158" t="s">
        <v>664</v>
      </c>
      <c r="P158" t="s">
        <v>23</v>
      </c>
      <c r="Q158" t="s">
        <v>665</v>
      </c>
      <c r="R158" t="s">
        <v>638</v>
      </c>
      <c r="S158" t="s">
        <v>637</v>
      </c>
      <c r="T158" t="s">
        <v>9839</v>
      </c>
    </row>
    <row r="159" spans="1:20" x14ac:dyDescent="0.25">
      <c r="A159" t="s">
        <v>101</v>
      </c>
      <c r="B159" t="s">
        <v>74</v>
      </c>
      <c r="C159">
        <v>99</v>
      </c>
      <c r="D159">
        <v>1</v>
      </c>
      <c r="E159" t="s">
        <v>9840</v>
      </c>
      <c r="F159">
        <v>99</v>
      </c>
      <c r="G159">
        <v>0</v>
      </c>
      <c r="H159" t="s">
        <v>645</v>
      </c>
      <c r="I159" t="s">
        <v>5921</v>
      </c>
      <c r="J159" t="s">
        <v>8431</v>
      </c>
      <c r="K159" t="s">
        <v>3397</v>
      </c>
      <c r="L159" t="s">
        <v>2607</v>
      </c>
      <c r="M159" t="s">
        <v>9836</v>
      </c>
      <c r="N159" t="s">
        <v>637</v>
      </c>
      <c r="O159" t="s">
        <v>646</v>
      </c>
      <c r="P159" t="s">
        <v>26</v>
      </c>
      <c r="Q159" t="s">
        <v>647</v>
      </c>
      <c r="R159" t="s">
        <v>638</v>
      </c>
      <c r="S159" t="s">
        <v>9841</v>
      </c>
      <c r="T159" t="s">
        <v>9842</v>
      </c>
    </row>
    <row r="160" spans="1:20" x14ac:dyDescent="0.25">
      <c r="A160" t="s">
        <v>18</v>
      </c>
      <c r="B160" t="s">
        <v>19</v>
      </c>
      <c r="C160">
        <v>58</v>
      </c>
      <c r="D160">
        <v>1</v>
      </c>
      <c r="E160" t="s">
        <v>9843</v>
      </c>
      <c r="F160">
        <v>58</v>
      </c>
      <c r="G160">
        <v>0</v>
      </c>
      <c r="H160" t="s">
        <v>645</v>
      </c>
      <c r="I160" t="s">
        <v>9033</v>
      </c>
      <c r="J160" t="s">
        <v>9034</v>
      </c>
      <c r="K160" t="s">
        <v>790</v>
      </c>
      <c r="L160" t="s">
        <v>9035</v>
      </c>
      <c r="M160" t="s">
        <v>9844</v>
      </c>
      <c r="N160" t="s">
        <v>637</v>
      </c>
      <c r="O160" t="s">
        <v>646</v>
      </c>
      <c r="P160" t="s">
        <v>26</v>
      </c>
      <c r="Q160" t="s">
        <v>647</v>
      </c>
      <c r="R160" t="s">
        <v>638</v>
      </c>
      <c r="S160" t="s">
        <v>9845</v>
      </c>
      <c r="T160" t="s">
        <v>9844</v>
      </c>
    </row>
    <row r="161" spans="1:20" x14ac:dyDescent="0.25">
      <c r="A161" t="s">
        <v>241</v>
      </c>
      <c r="B161" t="s">
        <v>2799</v>
      </c>
      <c r="C161">
        <v>109</v>
      </c>
      <c r="D161">
        <v>1</v>
      </c>
      <c r="E161" t="s">
        <v>9846</v>
      </c>
      <c r="F161">
        <v>118</v>
      </c>
      <c r="G161">
        <v>9</v>
      </c>
      <c r="H161" t="s">
        <v>645</v>
      </c>
      <c r="I161" t="s">
        <v>9847</v>
      </c>
      <c r="J161" t="s">
        <v>9848</v>
      </c>
      <c r="K161" t="s">
        <v>5121</v>
      </c>
      <c r="L161" t="s">
        <v>9849</v>
      </c>
      <c r="M161" t="s">
        <v>9850</v>
      </c>
      <c r="N161" t="s">
        <v>637</v>
      </c>
      <c r="O161" t="s">
        <v>664</v>
      </c>
      <c r="P161" t="s">
        <v>23</v>
      </c>
      <c r="Q161" t="s">
        <v>665</v>
      </c>
      <c r="R161" t="s">
        <v>638</v>
      </c>
      <c r="S161" t="s">
        <v>637</v>
      </c>
      <c r="T161" t="s">
        <v>9850</v>
      </c>
    </row>
    <row r="162" spans="1:20" x14ac:dyDescent="0.25">
      <c r="A162" t="s">
        <v>147</v>
      </c>
      <c r="B162" t="s">
        <v>148</v>
      </c>
      <c r="C162">
        <v>50</v>
      </c>
      <c r="D162">
        <v>6</v>
      </c>
      <c r="E162" t="s">
        <v>9851</v>
      </c>
      <c r="F162">
        <v>200</v>
      </c>
      <c r="G162">
        <v>0</v>
      </c>
      <c r="H162" t="s">
        <v>636</v>
      </c>
      <c r="I162" t="s">
        <v>9852</v>
      </c>
      <c r="J162" t="s">
        <v>707</v>
      </c>
      <c r="K162" t="s">
        <v>637</v>
      </c>
      <c r="L162" t="s">
        <v>638</v>
      </c>
      <c r="M162" t="s">
        <v>9850</v>
      </c>
      <c r="N162" t="s">
        <v>637</v>
      </c>
      <c r="O162" t="s">
        <v>639</v>
      </c>
      <c r="P162" t="s">
        <v>5</v>
      </c>
      <c r="Q162" t="s">
        <v>640</v>
      </c>
      <c r="R162" t="s">
        <v>638</v>
      </c>
      <c r="S162" t="s">
        <v>9853</v>
      </c>
      <c r="T162" t="s">
        <v>9850</v>
      </c>
    </row>
    <row r="163" spans="1:20" x14ac:dyDescent="0.25">
      <c r="A163" t="s">
        <v>147</v>
      </c>
      <c r="B163" t="s">
        <v>148</v>
      </c>
      <c r="C163">
        <v>33.333333333333336</v>
      </c>
      <c r="D163">
        <v>3</v>
      </c>
      <c r="E163" t="s">
        <v>9854</v>
      </c>
      <c r="F163">
        <v>100</v>
      </c>
      <c r="G163">
        <v>0</v>
      </c>
      <c r="H163" t="s">
        <v>636</v>
      </c>
      <c r="I163" t="s">
        <v>9855</v>
      </c>
      <c r="J163" t="s">
        <v>657</v>
      </c>
      <c r="K163" t="s">
        <v>637</v>
      </c>
      <c r="L163" t="s">
        <v>638</v>
      </c>
      <c r="M163" t="s">
        <v>9856</v>
      </c>
      <c r="N163" t="s">
        <v>637</v>
      </c>
      <c r="O163" t="s">
        <v>643</v>
      </c>
      <c r="P163" t="s">
        <v>5</v>
      </c>
      <c r="Q163" t="s">
        <v>644</v>
      </c>
      <c r="R163" t="s">
        <v>638</v>
      </c>
      <c r="S163" t="s">
        <v>9857</v>
      </c>
      <c r="T163" t="s">
        <v>9858</v>
      </c>
    </row>
    <row r="164" spans="1:20" x14ac:dyDescent="0.25">
      <c r="A164" t="s">
        <v>147</v>
      </c>
      <c r="B164" t="s">
        <v>148</v>
      </c>
      <c r="C164">
        <v>33.333333333333336</v>
      </c>
      <c r="D164">
        <v>3</v>
      </c>
      <c r="E164" t="s">
        <v>9859</v>
      </c>
      <c r="F164">
        <v>224</v>
      </c>
      <c r="G164">
        <v>0</v>
      </c>
      <c r="H164" t="s">
        <v>636</v>
      </c>
      <c r="I164" t="s">
        <v>2141</v>
      </c>
      <c r="J164" t="s">
        <v>1872</v>
      </c>
      <c r="K164" t="s">
        <v>637</v>
      </c>
      <c r="L164" t="s">
        <v>638</v>
      </c>
      <c r="M164" t="s">
        <v>9856</v>
      </c>
      <c r="N164" t="s">
        <v>637</v>
      </c>
      <c r="O164" t="s">
        <v>643</v>
      </c>
      <c r="P164" t="s">
        <v>5</v>
      </c>
      <c r="Q164" t="s">
        <v>644</v>
      </c>
      <c r="R164" t="s">
        <v>638</v>
      </c>
      <c r="S164" t="s">
        <v>9860</v>
      </c>
      <c r="T164" t="s">
        <v>9861</v>
      </c>
    </row>
    <row r="165" spans="1:20" x14ac:dyDescent="0.25">
      <c r="A165" t="s">
        <v>147</v>
      </c>
      <c r="B165" t="s">
        <v>148</v>
      </c>
      <c r="C165">
        <v>65</v>
      </c>
      <c r="D165">
        <v>1</v>
      </c>
      <c r="E165" t="s">
        <v>9859</v>
      </c>
      <c r="F165">
        <v>224</v>
      </c>
      <c r="G165">
        <v>0</v>
      </c>
      <c r="H165" t="s">
        <v>636</v>
      </c>
      <c r="I165" t="s">
        <v>2141</v>
      </c>
      <c r="J165" t="s">
        <v>1872</v>
      </c>
      <c r="K165" t="s">
        <v>637</v>
      </c>
      <c r="L165" t="s">
        <v>638</v>
      </c>
      <c r="M165" t="s">
        <v>9856</v>
      </c>
      <c r="N165" t="s">
        <v>637</v>
      </c>
      <c r="O165" t="s">
        <v>643</v>
      </c>
      <c r="P165" t="s">
        <v>5</v>
      </c>
      <c r="Q165" t="s">
        <v>644</v>
      </c>
      <c r="R165" t="s">
        <v>638</v>
      </c>
      <c r="S165" t="s">
        <v>9860</v>
      </c>
      <c r="T165" t="s">
        <v>9861</v>
      </c>
    </row>
    <row r="166" spans="1:20" x14ac:dyDescent="0.25">
      <c r="A166" t="s">
        <v>22</v>
      </c>
      <c r="B166" t="s">
        <v>27</v>
      </c>
      <c r="C166">
        <v>120</v>
      </c>
      <c r="D166">
        <v>1</v>
      </c>
      <c r="E166" t="s">
        <v>9859</v>
      </c>
      <c r="F166">
        <v>224</v>
      </c>
      <c r="G166">
        <v>0</v>
      </c>
      <c r="H166" t="s">
        <v>636</v>
      </c>
      <c r="I166" t="s">
        <v>2141</v>
      </c>
      <c r="J166" t="s">
        <v>1872</v>
      </c>
      <c r="K166" t="s">
        <v>637</v>
      </c>
      <c r="L166" t="s">
        <v>638</v>
      </c>
      <c r="M166" t="s">
        <v>9856</v>
      </c>
      <c r="N166" t="s">
        <v>637</v>
      </c>
      <c r="O166" t="s">
        <v>643</v>
      </c>
      <c r="P166" t="s">
        <v>5</v>
      </c>
      <c r="Q166" t="s">
        <v>644</v>
      </c>
      <c r="R166" t="s">
        <v>638</v>
      </c>
      <c r="S166" t="s">
        <v>9860</v>
      </c>
      <c r="T166" t="s">
        <v>9861</v>
      </c>
    </row>
    <row r="167" spans="1:20" x14ac:dyDescent="0.25">
      <c r="A167" t="s">
        <v>147</v>
      </c>
      <c r="B167" t="s">
        <v>148</v>
      </c>
      <c r="C167">
        <v>33.333333333333336</v>
      </c>
      <c r="D167">
        <v>3</v>
      </c>
      <c r="E167" t="s">
        <v>9862</v>
      </c>
      <c r="F167">
        <v>138</v>
      </c>
      <c r="G167">
        <v>38</v>
      </c>
      <c r="H167" t="s">
        <v>636</v>
      </c>
      <c r="I167" t="s">
        <v>9863</v>
      </c>
      <c r="J167" t="s">
        <v>661</v>
      </c>
      <c r="K167" t="s">
        <v>637</v>
      </c>
      <c r="L167" t="s">
        <v>638</v>
      </c>
      <c r="M167" t="s">
        <v>9864</v>
      </c>
      <c r="N167" t="s">
        <v>637</v>
      </c>
      <c r="O167" t="s">
        <v>639</v>
      </c>
      <c r="P167" t="s">
        <v>5</v>
      </c>
      <c r="Q167" t="s">
        <v>640</v>
      </c>
      <c r="R167" t="s">
        <v>638</v>
      </c>
      <c r="S167" t="s">
        <v>9865</v>
      </c>
      <c r="T167" t="s">
        <v>9864</v>
      </c>
    </row>
    <row r="168" spans="1:20" x14ac:dyDescent="0.25">
      <c r="A168" t="s">
        <v>101</v>
      </c>
      <c r="B168" t="s">
        <v>74</v>
      </c>
      <c r="C168">
        <v>90</v>
      </c>
      <c r="D168">
        <v>2</v>
      </c>
      <c r="E168" t="s">
        <v>9866</v>
      </c>
      <c r="F168">
        <v>136</v>
      </c>
      <c r="G168">
        <v>9</v>
      </c>
      <c r="H168" t="s">
        <v>663</v>
      </c>
      <c r="I168" t="s">
        <v>9867</v>
      </c>
      <c r="J168" t="s">
        <v>9868</v>
      </c>
      <c r="K168" t="s">
        <v>798</v>
      </c>
      <c r="L168" t="s">
        <v>9869</v>
      </c>
      <c r="M168" t="s">
        <v>9870</v>
      </c>
      <c r="N168" t="s">
        <v>637</v>
      </c>
      <c r="O168" t="s">
        <v>664</v>
      </c>
      <c r="P168" t="s">
        <v>23</v>
      </c>
      <c r="Q168" t="s">
        <v>665</v>
      </c>
      <c r="R168" t="s">
        <v>638</v>
      </c>
      <c r="S168" t="s">
        <v>637</v>
      </c>
      <c r="T168" t="s">
        <v>9870</v>
      </c>
    </row>
    <row r="169" spans="1:20" x14ac:dyDescent="0.25">
      <c r="A169" t="s">
        <v>18</v>
      </c>
      <c r="B169" t="s">
        <v>19</v>
      </c>
      <c r="C169">
        <v>66.666666666666671</v>
      </c>
      <c r="D169">
        <v>3</v>
      </c>
      <c r="E169" t="s">
        <v>9871</v>
      </c>
      <c r="F169">
        <v>189</v>
      </c>
      <c r="G169">
        <v>0</v>
      </c>
      <c r="H169" t="s">
        <v>636</v>
      </c>
      <c r="I169" t="s">
        <v>638</v>
      </c>
      <c r="J169" t="s">
        <v>638</v>
      </c>
      <c r="K169" t="s">
        <v>637</v>
      </c>
      <c r="L169" t="s">
        <v>638</v>
      </c>
      <c r="M169" t="s">
        <v>637</v>
      </c>
      <c r="N169" t="s">
        <v>637</v>
      </c>
      <c r="O169" t="s">
        <v>2891</v>
      </c>
      <c r="P169" t="s">
        <v>5</v>
      </c>
      <c r="Q169" t="s">
        <v>637</v>
      </c>
      <c r="R169" t="s">
        <v>638</v>
      </c>
      <c r="S169" t="s">
        <v>637</v>
      </c>
      <c r="T169" t="s">
        <v>9872</v>
      </c>
    </row>
    <row r="170" spans="1:20" x14ac:dyDescent="0.25">
      <c r="A170" t="s">
        <v>101</v>
      </c>
      <c r="B170" t="s">
        <v>2139</v>
      </c>
      <c r="C170">
        <v>120</v>
      </c>
      <c r="D170">
        <v>1</v>
      </c>
      <c r="E170" t="s">
        <v>9871</v>
      </c>
      <c r="F170">
        <v>189</v>
      </c>
      <c r="G170">
        <v>0</v>
      </c>
      <c r="H170" t="s">
        <v>636</v>
      </c>
      <c r="I170" t="s">
        <v>638</v>
      </c>
      <c r="J170" t="s">
        <v>638</v>
      </c>
      <c r="K170" t="s">
        <v>637</v>
      </c>
      <c r="L170" t="s">
        <v>638</v>
      </c>
      <c r="M170" t="s">
        <v>637</v>
      </c>
      <c r="N170" t="s">
        <v>637</v>
      </c>
      <c r="O170" t="s">
        <v>2891</v>
      </c>
      <c r="P170" t="s">
        <v>5</v>
      </c>
      <c r="Q170" t="s">
        <v>637</v>
      </c>
      <c r="R170" t="s">
        <v>638</v>
      </c>
      <c r="S170" t="s">
        <v>637</v>
      </c>
      <c r="T170" t="s">
        <v>9872</v>
      </c>
    </row>
    <row r="171" spans="1:20" x14ac:dyDescent="0.25">
      <c r="A171" t="s">
        <v>22</v>
      </c>
      <c r="B171" t="s">
        <v>27</v>
      </c>
      <c r="C171">
        <v>80</v>
      </c>
      <c r="D171">
        <v>3</v>
      </c>
      <c r="E171" t="s">
        <v>9873</v>
      </c>
      <c r="F171">
        <v>240</v>
      </c>
      <c r="G171">
        <v>0</v>
      </c>
      <c r="H171" t="s">
        <v>645</v>
      </c>
      <c r="I171" t="s">
        <v>9874</v>
      </c>
      <c r="J171" t="s">
        <v>9875</v>
      </c>
      <c r="K171" t="s">
        <v>9876</v>
      </c>
      <c r="L171" t="s">
        <v>2828</v>
      </c>
      <c r="M171" t="s">
        <v>637</v>
      </c>
      <c r="N171" t="s">
        <v>637</v>
      </c>
      <c r="O171" t="s">
        <v>638</v>
      </c>
      <c r="P171" t="s">
        <v>26</v>
      </c>
      <c r="Q171" t="s">
        <v>637</v>
      </c>
      <c r="R171" t="s">
        <v>638</v>
      </c>
      <c r="S171" t="s">
        <v>637</v>
      </c>
      <c r="T171" t="s">
        <v>9877</v>
      </c>
    </row>
    <row r="172" spans="1:20" x14ac:dyDescent="0.25">
      <c r="A172" t="s">
        <v>22</v>
      </c>
      <c r="B172" t="s">
        <v>213</v>
      </c>
      <c r="C172">
        <v>52.53</v>
      </c>
      <c r="D172">
        <v>1</v>
      </c>
      <c r="E172" t="s">
        <v>9878</v>
      </c>
      <c r="F172">
        <v>59.53</v>
      </c>
      <c r="G172">
        <v>7</v>
      </c>
      <c r="H172" t="s">
        <v>663</v>
      </c>
      <c r="I172" t="s">
        <v>9879</v>
      </c>
      <c r="J172" t="s">
        <v>9880</v>
      </c>
      <c r="K172" t="s">
        <v>6926</v>
      </c>
      <c r="L172" t="s">
        <v>9881</v>
      </c>
      <c r="M172" t="s">
        <v>9882</v>
      </c>
      <c r="N172" t="s">
        <v>637</v>
      </c>
      <c r="O172" t="s">
        <v>664</v>
      </c>
      <c r="P172" t="s">
        <v>23</v>
      </c>
      <c r="Q172" t="s">
        <v>665</v>
      </c>
      <c r="R172" t="s">
        <v>638</v>
      </c>
      <c r="S172" t="s">
        <v>637</v>
      </c>
      <c r="T172" t="s">
        <v>9882</v>
      </c>
    </row>
    <row r="173" spans="1:20" x14ac:dyDescent="0.25">
      <c r="A173" t="s">
        <v>22</v>
      </c>
      <c r="B173" t="s">
        <v>27</v>
      </c>
      <c r="C173">
        <v>99</v>
      </c>
      <c r="D173">
        <v>1</v>
      </c>
      <c r="E173" t="s">
        <v>9883</v>
      </c>
      <c r="F173">
        <v>134</v>
      </c>
      <c r="G173">
        <v>35</v>
      </c>
      <c r="H173" t="s">
        <v>645</v>
      </c>
      <c r="I173" t="s">
        <v>750</v>
      </c>
      <c r="J173" t="s">
        <v>9884</v>
      </c>
      <c r="K173" t="s">
        <v>744</v>
      </c>
      <c r="L173" t="s">
        <v>9885</v>
      </c>
      <c r="M173" t="s">
        <v>9886</v>
      </c>
      <c r="N173" t="s">
        <v>637</v>
      </c>
      <c r="O173" t="s">
        <v>646</v>
      </c>
      <c r="P173" t="s">
        <v>26</v>
      </c>
      <c r="Q173" t="s">
        <v>647</v>
      </c>
      <c r="R173" t="s">
        <v>638</v>
      </c>
      <c r="S173" t="s">
        <v>9887</v>
      </c>
      <c r="T173" t="s">
        <v>9886</v>
      </c>
    </row>
    <row r="174" spans="1:20" x14ac:dyDescent="0.25">
      <c r="A174" t="s">
        <v>18</v>
      </c>
      <c r="B174" t="s">
        <v>19</v>
      </c>
      <c r="C174">
        <v>33</v>
      </c>
      <c r="D174">
        <v>10</v>
      </c>
      <c r="E174" t="s">
        <v>9888</v>
      </c>
      <c r="F174">
        <v>353</v>
      </c>
      <c r="G174">
        <v>23</v>
      </c>
      <c r="H174" t="s">
        <v>655</v>
      </c>
      <c r="I174" t="s">
        <v>9889</v>
      </c>
      <c r="J174" t="s">
        <v>648</v>
      </c>
      <c r="K174" t="s">
        <v>637</v>
      </c>
      <c r="L174" t="s">
        <v>638</v>
      </c>
      <c r="M174" t="s">
        <v>9890</v>
      </c>
      <c r="N174" t="s">
        <v>637</v>
      </c>
      <c r="O174" t="s">
        <v>643</v>
      </c>
      <c r="P174" t="s">
        <v>5</v>
      </c>
      <c r="Q174" t="s">
        <v>644</v>
      </c>
      <c r="R174" t="s">
        <v>638</v>
      </c>
      <c r="S174" t="s">
        <v>9891</v>
      </c>
      <c r="T174" t="s">
        <v>9892</v>
      </c>
    </row>
    <row r="175" spans="1:20" x14ac:dyDescent="0.25">
      <c r="A175" t="s">
        <v>239</v>
      </c>
      <c r="B175" t="s">
        <v>245</v>
      </c>
      <c r="C175">
        <v>139</v>
      </c>
      <c r="D175">
        <v>1</v>
      </c>
      <c r="E175" t="s">
        <v>9893</v>
      </c>
      <c r="F175">
        <v>139</v>
      </c>
      <c r="G175">
        <v>0</v>
      </c>
      <c r="H175" t="s">
        <v>645</v>
      </c>
      <c r="I175" t="s">
        <v>9894</v>
      </c>
      <c r="J175" t="s">
        <v>9895</v>
      </c>
      <c r="K175" t="s">
        <v>9896</v>
      </c>
      <c r="L175" t="s">
        <v>730</v>
      </c>
      <c r="M175" t="s">
        <v>9897</v>
      </c>
      <c r="N175" t="s">
        <v>637</v>
      </c>
      <c r="O175" t="s">
        <v>651</v>
      </c>
      <c r="P175" t="s">
        <v>26</v>
      </c>
      <c r="Q175" t="s">
        <v>647</v>
      </c>
      <c r="R175" t="s">
        <v>638</v>
      </c>
      <c r="S175" t="s">
        <v>9898</v>
      </c>
      <c r="T175" t="s">
        <v>9899</v>
      </c>
    </row>
    <row r="176" spans="1:20" x14ac:dyDescent="0.25">
      <c r="A176" t="s">
        <v>18</v>
      </c>
      <c r="B176" t="s">
        <v>19</v>
      </c>
      <c r="C176">
        <v>66.666666666666671</v>
      </c>
      <c r="D176">
        <v>3</v>
      </c>
      <c r="E176" t="s">
        <v>9900</v>
      </c>
      <c r="F176">
        <v>200</v>
      </c>
      <c r="G176">
        <v>0</v>
      </c>
      <c r="H176" t="s">
        <v>636</v>
      </c>
      <c r="I176" t="s">
        <v>9901</v>
      </c>
      <c r="J176" t="s">
        <v>2020</v>
      </c>
      <c r="K176" t="s">
        <v>637</v>
      </c>
      <c r="L176" t="s">
        <v>638</v>
      </c>
      <c r="M176" t="s">
        <v>9899</v>
      </c>
      <c r="N176" t="s">
        <v>637</v>
      </c>
      <c r="O176" t="s">
        <v>639</v>
      </c>
      <c r="P176" t="s">
        <v>5</v>
      </c>
      <c r="Q176" t="s">
        <v>640</v>
      </c>
      <c r="R176" t="s">
        <v>9902</v>
      </c>
      <c r="S176" t="s">
        <v>9903</v>
      </c>
      <c r="T176" t="s">
        <v>9899</v>
      </c>
    </row>
    <row r="177" spans="1:20" x14ac:dyDescent="0.25">
      <c r="A177" t="s">
        <v>147</v>
      </c>
      <c r="B177" t="s">
        <v>148</v>
      </c>
      <c r="C177">
        <v>33.333333333333336</v>
      </c>
      <c r="D177">
        <v>3</v>
      </c>
      <c r="E177" t="s">
        <v>9900</v>
      </c>
      <c r="F177">
        <v>200</v>
      </c>
      <c r="G177">
        <v>0</v>
      </c>
      <c r="H177" t="s">
        <v>636</v>
      </c>
      <c r="I177" t="s">
        <v>9901</v>
      </c>
      <c r="J177" t="s">
        <v>2020</v>
      </c>
      <c r="K177" t="s">
        <v>637</v>
      </c>
      <c r="L177" t="s">
        <v>638</v>
      </c>
      <c r="M177" t="s">
        <v>9899</v>
      </c>
      <c r="N177" t="s">
        <v>637</v>
      </c>
      <c r="O177" t="s">
        <v>639</v>
      </c>
      <c r="P177" t="s">
        <v>5</v>
      </c>
      <c r="Q177" t="s">
        <v>640</v>
      </c>
      <c r="R177" t="s">
        <v>9902</v>
      </c>
      <c r="S177" t="s">
        <v>9903</v>
      </c>
      <c r="T177" t="s">
        <v>9899</v>
      </c>
    </row>
    <row r="178" spans="1:20" x14ac:dyDescent="0.25">
      <c r="A178" t="s">
        <v>72</v>
      </c>
      <c r="B178" t="s">
        <v>716</v>
      </c>
      <c r="C178">
        <v>93</v>
      </c>
      <c r="D178">
        <v>1</v>
      </c>
      <c r="E178" t="s">
        <v>9904</v>
      </c>
      <c r="F178">
        <v>93</v>
      </c>
      <c r="G178">
        <v>0</v>
      </c>
      <c r="H178" t="s">
        <v>645</v>
      </c>
      <c r="I178" t="s">
        <v>727</v>
      </c>
      <c r="J178" t="s">
        <v>9905</v>
      </c>
      <c r="K178" t="s">
        <v>3703</v>
      </c>
      <c r="L178" t="s">
        <v>2191</v>
      </c>
      <c r="M178" t="s">
        <v>9906</v>
      </c>
      <c r="N178" t="s">
        <v>637</v>
      </c>
      <c r="O178" t="s">
        <v>646</v>
      </c>
      <c r="P178" t="s">
        <v>26</v>
      </c>
      <c r="Q178" t="s">
        <v>647</v>
      </c>
      <c r="R178" t="s">
        <v>638</v>
      </c>
      <c r="S178" t="s">
        <v>9907</v>
      </c>
      <c r="T178" t="s">
        <v>9906</v>
      </c>
    </row>
    <row r="179" spans="1:20" x14ac:dyDescent="0.25">
      <c r="A179" t="s">
        <v>147</v>
      </c>
      <c r="B179" t="s">
        <v>148</v>
      </c>
      <c r="C179">
        <v>50</v>
      </c>
      <c r="D179">
        <v>6</v>
      </c>
      <c r="E179" t="s">
        <v>9908</v>
      </c>
      <c r="F179">
        <v>200</v>
      </c>
      <c r="G179">
        <v>0</v>
      </c>
      <c r="H179" t="s">
        <v>636</v>
      </c>
      <c r="I179" t="s">
        <v>9909</v>
      </c>
      <c r="J179" t="s">
        <v>658</v>
      </c>
      <c r="K179" t="s">
        <v>637</v>
      </c>
      <c r="L179" t="s">
        <v>638</v>
      </c>
      <c r="M179" t="s">
        <v>9910</v>
      </c>
      <c r="N179" t="s">
        <v>637</v>
      </c>
      <c r="O179" t="s">
        <v>643</v>
      </c>
      <c r="P179" t="s">
        <v>5</v>
      </c>
      <c r="Q179" t="s">
        <v>644</v>
      </c>
      <c r="R179" t="s">
        <v>638</v>
      </c>
      <c r="S179" t="s">
        <v>9911</v>
      </c>
      <c r="T179" t="s">
        <v>9912</v>
      </c>
    </row>
    <row r="180" spans="1:20" x14ac:dyDescent="0.25">
      <c r="A180" t="s">
        <v>147</v>
      </c>
      <c r="B180" t="s">
        <v>148</v>
      </c>
      <c r="C180">
        <v>50</v>
      </c>
      <c r="D180">
        <v>6</v>
      </c>
      <c r="E180" t="s">
        <v>9913</v>
      </c>
      <c r="F180">
        <v>200</v>
      </c>
      <c r="G180">
        <v>0</v>
      </c>
      <c r="H180" t="s">
        <v>636</v>
      </c>
      <c r="I180" t="s">
        <v>9914</v>
      </c>
      <c r="J180" t="s">
        <v>667</v>
      </c>
      <c r="K180" t="s">
        <v>637</v>
      </c>
      <c r="L180" t="s">
        <v>638</v>
      </c>
      <c r="M180" t="s">
        <v>9915</v>
      </c>
      <c r="N180" t="s">
        <v>637</v>
      </c>
      <c r="O180" t="s">
        <v>643</v>
      </c>
      <c r="P180" t="s">
        <v>5</v>
      </c>
      <c r="Q180" t="s">
        <v>644</v>
      </c>
      <c r="R180" t="s">
        <v>638</v>
      </c>
      <c r="S180" t="s">
        <v>9916</v>
      </c>
      <c r="T180" t="s">
        <v>9917</v>
      </c>
    </row>
    <row r="181" spans="1:20" x14ac:dyDescent="0.25">
      <c r="A181" t="s">
        <v>147</v>
      </c>
      <c r="B181" t="s">
        <v>148</v>
      </c>
      <c r="C181">
        <v>65</v>
      </c>
      <c r="D181">
        <v>1</v>
      </c>
      <c r="E181" t="s">
        <v>9918</v>
      </c>
      <c r="F181">
        <v>35</v>
      </c>
      <c r="G181">
        <v>0</v>
      </c>
      <c r="H181" t="s">
        <v>636</v>
      </c>
      <c r="I181" t="s">
        <v>9919</v>
      </c>
      <c r="J181" t="s">
        <v>672</v>
      </c>
      <c r="K181" t="s">
        <v>637</v>
      </c>
      <c r="L181" t="s">
        <v>638</v>
      </c>
      <c r="M181" t="s">
        <v>9920</v>
      </c>
      <c r="N181" t="s">
        <v>637</v>
      </c>
      <c r="O181" t="s">
        <v>639</v>
      </c>
      <c r="P181" t="s">
        <v>5</v>
      </c>
      <c r="Q181" t="s">
        <v>640</v>
      </c>
      <c r="R181" t="s">
        <v>638</v>
      </c>
      <c r="S181" t="s">
        <v>9921</v>
      </c>
      <c r="T181" t="s">
        <v>9920</v>
      </c>
    </row>
    <row r="182" spans="1:20" x14ac:dyDescent="0.25">
      <c r="A182" t="s">
        <v>147</v>
      </c>
      <c r="B182" t="s">
        <v>148</v>
      </c>
      <c r="C182">
        <v>33.333333333333336</v>
      </c>
      <c r="D182">
        <v>3</v>
      </c>
      <c r="E182" t="s">
        <v>9922</v>
      </c>
      <c r="F182">
        <v>100</v>
      </c>
      <c r="G182">
        <v>0</v>
      </c>
      <c r="H182" t="s">
        <v>636</v>
      </c>
      <c r="I182" t="s">
        <v>9923</v>
      </c>
      <c r="J182" t="s">
        <v>657</v>
      </c>
      <c r="K182" t="s">
        <v>637</v>
      </c>
      <c r="L182" t="s">
        <v>638</v>
      </c>
      <c r="M182" t="s">
        <v>9924</v>
      </c>
      <c r="N182" t="s">
        <v>637</v>
      </c>
      <c r="O182" t="s">
        <v>643</v>
      </c>
      <c r="P182" t="s">
        <v>5</v>
      </c>
      <c r="Q182" t="s">
        <v>644</v>
      </c>
      <c r="R182" t="s">
        <v>638</v>
      </c>
      <c r="S182" t="s">
        <v>9925</v>
      </c>
      <c r="T182" t="s">
        <v>9924</v>
      </c>
    </row>
    <row r="183" spans="1:20" x14ac:dyDescent="0.25">
      <c r="A183" t="s">
        <v>22</v>
      </c>
      <c r="B183" t="s">
        <v>27</v>
      </c>
      <c r="C183">
        <v>69.900000000000006</v>
      </c>
      <c r="D183">
        <v>10</v>
      </c>
      <c r="E183" t="s">
        <v>9926</v>
      </c>
      <c r="F183">
        <v>873</v>
      </c>
      <c r="G183">
        <v>73</v>
      </c>
      <c r="H183" t="s">
        <v>645</v>
      </c>
      <c r="I183" t="s">
        <v>9927</v>
      </c>
      <c r="J183" t="s">
        <v>9928</v>
      </c>
      <c r="K183" t="s">
        <v>688</v>
      </c>
      <c r="L183" t="s">
        <v>5122</v>
      </c>
      <c r="M183" t="s">
        <v>9929</v>
      </c>
      <c r="N183" t="s">
        <v>637</v>
      </c>
      <c r="O183" t="s">
        <v>646</v>
      </c>
      <c r="P183" t="s">
        <v>26</v>
      </c>
      <c r="Q183" t="s">
        <v>647</v>
      </c>
      <c r="R183" t="s">
        <v>638</v>
      </c>
      <c r="S183" t="s">
        <v>9930</v>
      </c>
      <c r="T183" t="s">
        <v>9931</v>
      </c>
    </row>
    <row r="184" spans="1:20" x14ac:dyDescent="0.25">
      <c r="A184" t="s">
        <v>18</v>
      </c>
      <c r="B184" t="s">
        <v>19</v>
      </c>
      <c r="C184">
        <v>66.666666666666671</v>
      </c>
      <c r="D184">
        <v>3</v>
      </c>
      <c r="E184" t="s">
        <v>9932</v>
      </c>
      <c r="F184">
        <v>100</v>
      </c>
      <c r="G184">
        <v>0</v>
      </c>
      <c r="H184" t="s">
        <v>636</v>
      </c>
      <c r="I184" t="s">
        <v>9933</v>
      </c>
      <c r="J184" t="s">
        <v>684</v>
      </c>
      <c r="K184" t="s">
        <v>637</v>
      </c>
      <c r="L184" t="s">
        <v>638</v>
      </c>
      <c r="M184" t="s">
        <v>9934</v>
      </c>
      <c r="N184" t="s">
        <v>637</v>
      </c>
      <c r="O184" t="s">
        <v>639</v>
      </c>
      <c r="P184" t="s">
        <v>5</v>
      </c>
      <c r="Q184" t="s">
        <v>640</v>
      </c>
      <c r="R184" t="s">
        <v>638</v>
      </c>
      <c r="S184" t="s">
        <v>9935</v>
      </c>
      <c r="T184" t="s">
        <v>9934</v>
      </c>
    </row>
    <row r="185" spans="1:20" x14ac:dyDescent="0.25">
      <c r="A185" t="s">
        <v>22</v>
      </c>
      <c r="B185" t="s">
        <v>27</v>
      </c>
      <c r="C185">
        <v>69.900000000000006</v>
      </c>
      <c r="D185">
        <v>10</v>
      </c>
      <c r="E185" t="s">
        <v>9936</v>
      </c>
      <c r="F185">
        <v>873</v>
      </c>
      <c r="G185">
        <v>73</v>
      </c>
      <c r="H185" t="s">
        <v>645</v>
      </c>
      <c r="I185" t="s">
        <v>9927</v>
      </c>
      <c r="J185" t="s">
        <v>9928</v>
      </c>
      <c r="K185" t="s">
        <v>688</v>
      </c>
      <c r="L185" t="s">
        <v>5122</v>
      </c>
      <c r="M185" t="s">
        <v>9937</v>
      </c>
      <c r="N185" t="s">
        <v>637</v>
      </c>
      <c r="O185" t="s">
        <v>646</v>
      </c>
      <c r="P185" t="s">
        <v>26</v>
      </c>
      <c r="Q185" t="s">
        <v>647</v>
      </c>
      <c r="R185" t="s">
        <v>638</v>
      </c>
      <c r="S185" t="s">
        <v>637</v>
      </c>
      <c r="T185" t="s">
        <v>9934</v>
      </c>
    </row>
    <row r="186" spans="1:20" x14ac:dyDescent="0.25">
      <c r="A186" t="s">
        <v>147</v>
      </c>
      <c r="B186" t="s">
        <v>148</v>
      </c>
      <c r="C186">
        <v>33.333333333333336</v>
      </c>
      <c r="D186">
        <v>3</v>
      </c>
      <c r="E186" t="s">
        <v>9938</v>
      </c>
      <c r="F186">
        <v>100</v>
      </c>
      <c r="G186">
        <v>0</v>
      </c>
      <c r="H186" t="s">
        <v>636</v>
      </c>
      <c r="I186" t="s">
        <v>2151</v>
      </c>
      <c r="J186" t="s">
        <v>662</v>
      </c>
      <c r="K186" t="s">
        <v>637</v>
      </c>
      <c r="L186" t="s">
        <v>638</v>
      </c>
      <c r="M186" t="s">
        <v>9939</v>
      </c>
      <c r="N186" t="s">
        <v>637</v>
      </c>
      <c r="O186" t="s">
        <v>639</v>
      </c>
      <c r="P186" t="s">
        <v>5</v>
      </c>
      <c r="Q186" t="s">
        <v>640</v>
      </c>
      <c r="R186" t="s">
        <v>638</v>
      </c>
      <c r="S186" t="s">
        <v>9940</v>
      </c>
      <c r="T186" t="s">
        <v>9939</v>
      </c>
    </row>
    <row r="187" spans="1:20" x14ac:dyDescent="0.25">
      <c r="A187" t="s">
        <v>240</v>
      </c>
      <c r="B187" t="s">
        <v>246</v>
      </c>
      <c r="C187">
        <v>139</v>
      </c>
      <c r="D187">
        <v>2</v>
      </c>
      <c r="E187" t="s">
        <v>9941</v>
      </c>
      <c r="F187">
        <v>433</v>
      </c>
      <c r="G187">
        <v>16</v>
      </c>
      <c r="H187" t="s">
        <v>645</v>
      </c>
      <c r="I187" t="s">
        <v>2825</v>
      </c>
      <c r="J187" t="s">
        <v>9942</v>
      </c>
      <c r="K187" t="s">
        <v>3760</v>
      </c>
      <c r="L187" t="s">
        <v>5290</v>
      </c>
      <c r="M187" t="s">
        <v>9939</v>
      </c>
      <c r="N187" t="s">
        <v>637</v>
      </c>
      <c r="O187" t="s">
        <v>646</v>
      </c>
      <c r="P187" t="s">
        <v>26</v>
      </c>
      <c r="Q187" t="s">
        <v>647</v>
      </c>
      <c r="R187" t="s">
        <v>638</v>
      </c>
      <c r="S187" t="s">
        <v>9943</v>
      </c>
      <c r="T187" t="s">
        <v>9939</v>
      </c>
    </row>
    <row r="188" spans="1:20" x14ac:dyDescent="0.25">
      <c r="A188" t="s">
        <v>239</v>
      </c>
      <c r="B188" t="s">
        <v>245</v>
      </c>
      <c r="C188">
        <v>139</v>
      </c>
      <c r="D188">
        <v>1</v>
      </c>
      <c r="E188" t="s">
        <v>9941</v>
      </c>
      <c r="F188">
        <v>433</v>
      </c>
      <c r="G188">
        <v>16</v>
      </c>
      <c r="H188" t="s">
        <v>645</v>
      </c>
      <c r="I188" t="s">
        <v>2825</v>
      </c>
      <c r="J188" t="s">
        <v>9942</v>
      </c>
      <c r="K188" t="s">
        <v>3760</v>
      </c>
      <c r="L188" t="s">
        <v>5290</v>
      </c>
      <c r="M188" t="s">
        <v>9939</v>
      </c>
      <c r="N188" t="s">
        <v>637</v>
      </c>
      <c r="O188" t="s">
        <v>646</v>
      </c>
      <c r="P188" t="s">
        <v>26</v>
      </c>
      <c r="Q188" t="s">
        <v>647</v>
      </c>
      <c r="R188" t="s">
        <v>638</v>
      </c>
      <c r="S188" t="s">
        <v>9943</v>
      </c>
      <c r="T188" t="s">
        <v>9939</v>
      </c>
    </row>
    <row r="189" spans="1:20" x14ac:dyDescent="0.25">
      <c r="A189" t="s">
        <v>18</v>
      </c>
      <c r="B189" t="s">
        <v>19</v>
      </c>
      <c r="C189">
        <v>66.666666666666671</v>
      </c>
      <c r="D189">
        <v>3</v>
      </c>
      <c r="E189" t="s">
        <v>9944</v>
      </c>
      <c r="F189">
        <v>101</v>
      </c>
      <c r="G189">
        <v>1</v>
      </c>
      <c r="H189" t="s">
        <v>636</v>
      </c>
      <c r="I189" t="s">
        <v>9945</v>
      </c>
      <c r="J189" t="s">
        <v>2051</v>
      </c>
      <c r="K189" t="s">
        <v>637</v>
      </c>
      <c r="L189" t="s">
        <v>638</v>
      </c>
      <c r="M189" t="s">
        <v>9946</v>
      </c>
      <c r="N189" t="s">
        <v>637</v>
      </c>
      <c r="O189" t="s">
        <v>639</v>
      </c>
      <c r="P189" t="s">
        <v>5</v>
      </c>
      <c r="Q189" t="s">
        <v>640</v>
      </c>
      <c r="R189" t="s">
        <v>638</v>
      </c>
      <c r="S189" t="s">
        <v>9947</v>
      </c>
      <c r="T189" t="s">
        <v>9939</v>
      </c>
    </row>
    <row r="190" spans="1:20" x14ac:dyDescent="0.25">
      <c r="A190" t="s">
        <v>147</v>
      </c>
      <c r="B190" t="s">
        <v>148</v>
      </c>
      <c r="C190">
        <v>33.333333333333336</v>
      </c>
      <c r="D190">
        <v>3</v>
      </c>
      <c r="E190" t="s">
        <v>9948</v>
      </c>
      <c r="F190">
        <v>100</v>
      </c>
      <c r="G190">
        <v>0</v>
      </c>
      <c r="H190" t="s">
        <v>636</v>
      </c>
      <c r="I190" t="s">
        <v>9949</v>
      </c>
      <c r="J190" t="s">
        <v>648</v>
      </c>
      <c r="K190" t="s">
        <v>637</v>
      </c>
      <c r="L190" t="s">
        <v>638</v>
      </c>
      <c r="M190" t="s">
        <v>9950</v>
      </c>
      <c r="N190" t="s">
        <v>637</v>
      </c>
      <c r="O190" t="s">
        <v>643</v>
      </c>
      <c r="P190" t="s">
        <v>5</v>
      </c>
      <c r="Q190" t="s">
        <v>644</v>
      </c>
      <c r="R190" t="s">
        <v>638</v>
      </c>
      <c r="S190" t="s">
        <v>9951</v>
      </c>
      <c r="T190" t="s">
        <v>9950</v>
      </c>
    </row>
    <row r="191" spans="1:20" x14ac:dyDescent="0.25">
      <c r="A191" t="s">
        <v>104</v>
      </c>
      <c r="B191" t="s">
        <v>105</v>
      </c>
      <c r="C191">
        <v>14</v>
      </c>
      <c r="D191">
        <v>2</v>
      </c>
      <c r="E191" t="s">
        <v>9952</v>
      </c>
      <c r="F191">
        <v>44</v>
      </c>
      <c r="G191">
        <v>16</v>
      </c>
      <c r="H191" t="s">
        <v>645</v>
      </c>
      <c r="I191" t="s">
        <v>9801</v>
      </c>
      <c r="J191" t="s">
        <v>9953</v>
      </c>
      <c r="K191" t="s">
        <v>718</v>
      </c>
      <c r="L191" t="s">
        <v>6834</v>
      </c>
      <c r="M191" t="s">
        <v>9892</v>
      </c>
      <c r="N191" t="s">
        <v>637</v>
      </c>
      <c r="O191" t="s">
        <v>646</v>
      </c>
      <c r="P191" t="s">
        <v>26</v>
      </c>
      <c r="Q191" t="s">
        <v>647</v>
      </c>
      <c r="R191" t="s">
        <v>638</v>
      </c>
      <c r="S191" t="s">
        <v>9954</v>
      </c>
      <c r="T191" t="s">
        <v>9955</v>
      </c>
    </row>
    <row r="192" spans="1:20" x14ac:dyDescent="0.25">
      <c r="A192" t="s">
        <v>147</v>
      </c>
      <c r="B192" t="s">
        <v>148</v>
      </c>
      <c r="C192">
        <v>33.333333333333336</v>
      </c>
      <c r="D192">
        <v>6</v>
      </c>
      <c r="E192" t="s">
        <v>9956</v>
      </c>
      <c r="F192">
        <v>200</v>
      </c>
      <c r="G192">
        <v>0</v>
      </c>
      <c r="H192" t="s">
        <v>636</v>
      </c>
      <c r="I192" t="s">
        <v>9957</v>
      </c>
      <c r="J192" t="s">
        <v>658</v>
      </c>
      <c r="K192" t="s">
        <v>637</v>
      </c>
      <c r="L192" t="s">
        <v>638</v>
      </c>
      <c r="M192" t="s">
        <v>9955</v>
      </c>
      <c r="N192" t="s">
        <v>637</v>
      </c>
      <c r="O192" t="s">
        <v>639</v>
      </c>
      <c r="P192" t="s">
        <v>5</v>
      </c>
      <c r="Q192" t="s">
        <v>640</v>
      </c>
      <c r="R192" t="s">
        <v>9958</v>
      </c>
      <c r="S192" t="s">
        <v>9959</v>
      </c>
      <c r="T192" t="s">
        <v>9955</v>
      </c>
    </row>
    <row r="193" spans="1:20" x14ac:dyDescent="0.25">
      <c r="A193" t="s">
        <v>147</v>
      </c>
      <c r="B193" t="s">
        <v>148</v>
      </c>
      <c r="C193">
        <v>65</v>
      </c>
      <c r="D193">
        <v>1</v>
      </c>
      <c r="E193" t="s">
        <v>9960</v>
      </c>
      <c r="F193">
        <v>223</v>
      </c>
      <c r="G193">
        <v>0</v>
      </c>
      <c r="H193" t="s">
        <v>636</v>
      </c>
      <c r="I193" t="s">
        <v>9961</v>
      </c>
      <c r="J193" t="s">
        <v>642</v>
      </c>
      <c r="K193" t="s">
        <v>637</v>
      </c>
      <c r="L193" t="s">
        <v>638</v>
      </c>
      <c r="M193" t="s">
        <v>9955</v>
      </c>
      <c r="N193" t="s">
        <v>637</v>
      </c>
      <c r="O193" t="s">
        <v>643</v>
      </c>
      <c r="P193" t="s">
        <v>5</v>
      </c>
      <c r="Q193" t="s">
        <v>644</v>
      </c>
      <c r="R193" t="s">
        <v>638</v>
      </c>
      <c r="S193" t="s">
        <v>9962</v>
      </c>
      <c r="T193" t="s">
        <v>9955</v>
      </c>
    </row>
    <row r="194" spans="1:20" x14ac:dyDescent="0.25">
      <c r="A194" t="s">
        <v>240</v>
      </c>
      <c r="B194" t="s">
        <v>246</v>
      </c>
      <c r="C194">
        <v>159</v>
      </c>
      <c r="D194">
        <v>1</v>
      </c>
      <c r="E194" t="s">
        <v>9960</v>
      </c>
      <c r="F194">
        <v>223</v>
      </c>
      <c r="G194">
        <v>0</v>
      </c>
      <c r="H194" t="s">
        <v>636</v>
      </c>
      <c r="I194" t="s">
        <v>9961</v>
      </c>
      <c r="J194" t="s">
        <v>642</v>
      </c>
      <c r="K194" t="s">
        <v>637</v>
      </c>
      <c r="L194" t="s">
        <v>638</v>
      </c>
      <c r="M194" t="s">
        <v>9955</v>
      </c>
      <c r="N194" t="s">
        <v>637</v>
      </c>
      <c r="O194" t="s">
        <v>643</v>
      </c>
      <c r="P194" t="s">
        <v>5</v>
      </c>
      <c r="Q194" t="s">
        <v>644</v>
      </c>
      <c r="R194" t="s">
        <v>638</v>
      </c>
      <c r="S194" t="s">
        <v>9962</v>
      </c>
      <c r="T194" t="s">
        <v>9955</v>
      </c>
    </row>
    <row r="195" spans="1:20" x14ac:dyDescent="0.25">
      <c r="A195" t="s">
        <v>101</v>
      </c>
      <c r="B195" t="s">
        <v>2139</v>
      </c>
      <c r="C195">
        <v>120</v>
      </c>
      <c r="D195">
        <v>1</v>
      </c>
      <c r="E195" t="s">
        <v>9960</v>
      </c>
      <c r="F195">
        <v>223</v>
      </c>
      <c r="G195">
        <v>0</v>
      </c>
      <c r="H195" t="s">
        <v>636</v>
      </c>
      <c r="I195" t="s">
        <v>9961</v>
      </c>
      <c r="J195" t="s">
        <v>642</v>
      </c>
      <c r="K195" t="s">
        <v>637</v>
      </c>
      <c r="L195" t="s">
        <v>638</v>
      </c>
      <c r="M195" t="s">
        <v>9955</v>
      </c>
      <c r="N195" t="s">
        <v>637</v>
      </c>
      <c r="O195" t="s">
        <v>643</v>
      </c>
      <c r="P195" t="s">
        <v>5</v>
      </c>
      <c r="Q195" t="s">
        <v>644</v>
      </c>
      <c r="R195" t="s">
        <v>638</v>
      </c>
      <c r="S195" t="s">
        <v>9962</v>
      </c>
      <c r="T195" t="s">
        <v>9955</v>
      </c>
    </row>
    <row r="196" spans="1:20" x14ac:dyDescent="0.25">
      <c r="A196" t="s">
        <v>147</v>
      </c>
      <c r="B196" t="s">
        <v>148</v>
      </c>
      <c r="C196">
        <v>33.333333333333336</v>
      </c>
      <c r="D196">
        <v>3</v>
      </c>
      <c r="E196" t="s">
        <v>9963</v>
      </c>
      <c r="F196">
        <v>100</v>
      </c>
      <c r="G196">
        <v>0</v>
      </c>
      <c r="H196" t="s">
        <v>636</v>
      </c>
      <c r="I196" t="s">
        <v>9964</v>
      </c>
      <c r="J196" t="s">
        <v>709</v>
      </c>
      <c r="K196" t="s">
        <v>637</v>
      </c>
      <c r="L196" t="s">
        <v>638</v>
      </c>
      <c r="M196" t="s">
        <v>9965</v>
      </c>
      <c r="N196" t="s">
        <v>637</v>
      </c>
      <c r="O196" t="s">
        <v>639</v>
      </c>
      <c r="P196" t="s">
        <v>5</v>
      </c>
      <c r="Q196" t="s">
        <v>640</v>
      </c>
      <c r="R196" t="s">
        <v>638</v>
      </c>
      <c r="S196" t="s">
        <v>9966</v>
      </c>
      <c r="T196" t="s">
        <v>9965</v>
      </c>
    </row>
    <row r="197" spans="1:20" x14ac:dyDescent="0.25">
      <c r="A197" t="s">
        <v>147</v>
      </c>
      <c r="B197" t="s">
        <v>148</v>
      </c>
      <c r="C197">
        <v>33.333333333333336</v>
      </c>
      <c r="D197">
        <v>3</v>
      </c>
      <c r="E197" t="s">
        <v>9967</v>
      </c>
      <c r="F197">
        <v>100</v>
      </c>
      <c r="G197">
        <v>0</v>
      </c>
      <c r="H197" t="s">
        <v>636</v>
      </c>
      <c r="I197" t="s">
        <v>9968</v>
      </c>
      <c r="J197" t="s">
        <v>3116</v>
      </c>
      <c r="K197" t="s">
        <v>637</v>
      </c>
      <c r="L197" t="s">
        <v>638</v>
      </c>
      <c r="M197" t="s">
        <v>9969</v>
      </c>
      <c r="N197" t="s">
        <v>637</v>
      </c>
      <c r="O197" t="s">
        <v>639</v>
      </c>
      <c r="P197" t="s">
        <v>5</v>
      </c>
      <c r="Q197" t="s">
        <v>640</v>
      </c>
      <c r="R197" t="s">
        <v>9970</v>
      </c>
      <c r="S197" t="s">
        <v>9971</v>
      </c>
      <c r="T197" t="s">
        <v>9969</v>
      </c>
    </row>
    <row r="198" spans="1:20" x14ac:dyDescent="0.25">
      <c r="A198" t="s">
        <v>18</v>
      </c>
      <c r="B198" t="s">
        <v>19</v>
      </c>
      <c r="C198">
        <v>66.666666666666671</v>
      </c>
      <c r="D198">
        <v>3</v>
      </c>
      <c r="E198" t="s">
        <v>9972</v>
      </c>
      <c r="F198">
        <v>100</v>
      </c>
      <c r="G198">
        <v>0</v>
      </c>
      <c r="H198" t="s">
        <v>636</v>
      </c>
      <c r="I198" t="s">
        <v>9973</v>
      </c>
      <c r="J198" t="s">
        <v>648</v>
      </c>
      <c r="K198" t="s">
        <v>637</v>
      </c>
      <c r="L198" t="s">
        <v>638</v>
      </c>
      <c r="M198" t="s">
        <v>9974</v>
      </c>
      <c r="N198" t="s">
        <v>637</v>
      </c>
      <c r="O198" t="s">
        <v>643</v>
      </c>
      <c r="P198" t="s">
        <v>5</v>
      </c>
      <c r="Q198" t="s">
        <v>644</v>
      </c>
      <c r="R198" t="s">
        <v>638</v>
      </c>
      <c r="S198" t="s">
        <v>9975</v>
      </c>
      <c r="T198" t="s">
        <v>9974</v>
      </c>
    </row>
    <row r="199" spans="1:20" x14ac:dyDescent="0.25">
      <c r="A199" t="s">
        <v>147</v>
      </c>
      <c r="B199" t="s">
        <v>148</v>
      </c>
      <c r="C199">
        <v>50</v>
      </c>
      <c r="D199">
        <v>12</v>
      </c>
      <c r="E199" t="s">
        <v>9976</v>
      </c>
      <c r="F199">
        <v>400</v>
      </c>
      <c r="G199">
        <v>0</v>
      </c>
      <c r="H199" t="s">
        <v>636</v>
      </c>
      <c r="I199" t="s">
        <v>4809</v>
      </c>
      <c r="J199" t="s">
        <v>4810</v>
      </c>
      <c r="K199" t="s">
        <v>637</v>
      </c>
      <c r="L199" t="s">
        <v>638</v>
      </c>
      <c r="M199" t="s">
        <v>9974</v>
      </c>
      <c r="N199" t="s">
        <v>637</v>
      </c>
      <c r="O199" t="s">
        <v>639</v>
      </c>
      <c r="P199" t="s">
        <v>5</v>
      </c>
      <c r="Q199" t="s">
        <v>640</v>
      </c>
      <c r="R199" t="s">
        <v>638</v>
      </c>
      <c r="S199" t="s">
        <v>9977</v>
      </c>
      <c r="T199" t="s">
        <v>9974</v>
      </c>
    </row>
    <row r="200" spans="1:20" x14ac:dyDescent="0.25">
      <c r="A200" t="s">
        <v>147</v>
      </c>
      <c r="B200" t="s">
        <v>148</v>
      </c>
      <c r="C200">
        <v>50</v>
      </c>
      <c r="D200">
        <v>6</v>
      </c>
      <c r="E200" t="s">
        <v>9978</v>
      </c>
      <c r="F200">
        <v>200</v>
      </c>
      <c r="G200">
        <v>0</v>
      </c>
      <c r="H200" t="s">
        <v>636</v>
      </c>
      <c r="I200" t="s">
        <v>2239</v>
      </c>
      <c r="J200" t="s">
        <v>1797</v>
      </c>
      <c r="K200" t="s">
        <v>637</v>
      </c>
      <c r="L200" t="s">
        <v>638</v>
      </c>
      <c r="M200" t="s">
        <v>9979</v>
      </c>
      <c r="N200" t="s">
        <v>637</v>
      </c>
      <c r="O200" t="s">
        <v>639</v>
      </c>
      <c r="P200" t="s">
        <v>5</v>
      </c>
      <c r="Q200" t="s">
        <v>640</v>
      </c>
      <c r="R200" t="s">
        <v>638</v>
      </c>
      <c r="S200" t="s">
        <v>9980</v>
      </c>
      <c r="T200" t="s">
        <v>9979</v>
      </c>
    </row>
    <row r="201" spans="1:20" x14ac:dyDescent="0.25">
      <c r="A201" t="s">
        <v>18</v>
      </c>
      <c r="B201" t="s">
        <v>19</v>
      </c>
      <c r="C201">
        <v>66.666666666666671</v>
      </c>
      <c r="D201">
        <v>3</v>
      </c>
      <c r="E201" t="s">
        <v>9981</v>
      </c>
      <c r="F201">
        <v>100</v>
      </c>
      <c r="G201">
        <v>0</v>
      </c>
      <c r="H201" t="s">
        <v>636</v>
      </c>
      <c r="I201" t="s">
        <v>717</v>
      </c>
      <c r="J201" t="s">
        <v>696</v>
      </c>
      <c r="K201" t="s">
        <v>637</v>
      </c>
      <c r="L201" t="s">
        <v>638</v>
      </c>
      <c r="M201" t="s">
        <v>9982</v>
      </c>
      <c r="N201" t="s">
        <v>637</v>
      </c>
      <c r="O201" t="s">
        <v>639</v>
      </c>
      <c r="P201" t="s">
        <v>5</v>
      </c>
      <c r="Q201" t="s">
        <v>640</v>
      </c>
      <c r="R201" t="s">
        <v>638</v>
      </c>
      <c r="S201" t="s">
        <v>9983</v>
      </c>
      <c r="T201" t="s">
        <v>9982</v>
      </c>
    </row>
    <row r="202" spans="1:20" x14ac:dyDescent="0.25">
      <c r="A202" t="s">
        <v>147</v>
      </c>
      <c r="B202" t="s">
        <v>148</v>
      </c>
      <c r="C202">
        <v>33.333333333333336</v>
      </c>
      <c r="D202">
        <v>3</v>
      </c>
      <c r="E202" t="s">
        <v>9984</v>
      </c>
      <c r="F202">
        <v>100</v>
      </c>
      <c r="G202">
        <v>0</v>
      </c>
      <c r="H202" t="s">
        <v>636</v>
      </c>
      <c r="I202" t="s">
        <v>9985</v>
      </c>
      <c r="J202" t="s">
        <v>2395</v>
      </c>
      <c r="K202" t="s">
        <v>637</v>
      </c>
      <c r="L202" t="s">
        <v>638</v>
      </c>
      <c r="M202" t="s">
        <v>9982</v>
      </c>
      <c r="N202" t="s">
        <v>637</v>
      </c>
      <c r="O202" t="s">
        <v>639</v>
      </c>
      <c r="P202" t="s">
        <v>5</v>
      </c>
      <c r="Q202" t="s">
        <v>640</v>
      </c>
      <c r="R202" t="s">
        <v>9986</v>
      </c>
      <c r="S202" t="s">
        <v>9987</v>
      </c>
      <c r="T202" t="s">
        <v>9982</v>
      </c>
    </row>
    <row r="203" spans="1:20" x14ac:dyDescent="0.25">
      <c r="A203" t="s">
        <v>147</v>
      </c>
      <c r="B203" t="s">
        <v>148</v>
      </c>
      <c r="C203">
        <v>33.333333333333336</v>
      </c>
      <c r="D203">
        <v>3</v>
      </c>
      <c r="E203" t="s">
        <v>9988</v>
      </c>
      <c r="F203">
        <v>189</v>
      </c>
      <c r="G203">
        <v>0</v>
      </c>
      <c r="H203" t="s">
        <v>636</v>
      </c>
      <c r="I203" t="s">
        <v>9989</v>
      </c>
      <c r="J203" t="s">
        <v>648</v>
      </c>
      <c r="K203" t="s">
        <v>637</v>
      </c>
      <c r="L203" t="s">
        <v>638</v>
      </c>
      <c r="M203" t="s">
        <v>9982</v>
      </c>
      <c r="N203" t="s">
        <v>637</v>
      </c>
      <c r="O203" t="s">
        <v>639</v>
      </c>
      <c r="P203" t="s">
        <v>5</v>
      </c>
      <c r="Q203" t="s">
        <v>640</v>
      </c>
      <c r="R203" t="s">
        <v>638</v>
      </c>
      <c r="S203" t="s">
        <v>9990</v>
      </c>
      <c r="T203" t="s">
        <v>9982</v>
      </c>
    </row>
    <row r="204" spans="1:20" x14ac:dyDescent="0.25">
      <c r="A204" t="s">
        <v>101</v>
      </c>
      <c r="B204" t="s">
        <v>2139</v>
      </c>
      <c r="C204">
        <v>120</v>
      </c>
      <c r="D204">
        <v>1</v>
      </c>
      <c r="E204" t="s">
        <v>9988</v>
      </c>
      <c r="F204">
        <v>189</v>
      </c>
      <c r="G204">
        <v>0</v>
      </c>
      <c r="H204" t="s">
        <v>636</v>
      </c>
      <c r="I204" t="s">
        <v>9989</v>
      </c>
      <c r="J204" t="s">
        <v>648</v>
      </c>
      <c r="K204" t="s">
        <v>637</v>
      </c>
      <c r="L204" t="s">
        <v>638</v>
      </c>
      <c r="M204" t="s">
        <v>9982</v>
      </c>
      <c r="N204" t="s">
        <v>637</v>
      </c>
      <c r="O204" t="s">
        <v>639</v>
      </c>
      <c r="P204" t="s">
        <v>5</v>
      </c>
      <c r="Q204" t="s">
        <v>640</v>
      </c>
      <c r="R204" t="s">
        <v>638</v>
      </c>
      <c r="S204" t="s">
        <v>9990</v>
      </c>
      <c r="T204" t="s">
        <v>9982</v>
      </c>
    </row>
    <row r="205" spans="1:20" x14ac:dyDescent="0.25">
      <c r="A205" t="s">
        <v>147</v>
      </c>
      <c r="B205" t="s">
        <v>148</v>
      </c>
      <c r="C205">
        <v>33.333333333333336</v>
      </c>
      <c r="D205">
        <v>3</v>
      </c>
      <c r="E205" t="s">
        <v>9991</v>
      </c>
      <c r="F205">
        <v>100</v>
      </c>
      <c r="G205">
        <v>0</v>
      </c>
      <c r="H205" t="s">
        <v>636</v>
      </c>
      <c r="I205" t="s">
        <v>9992</v>
      </c>
      <c r="J205" t="s">
        <v>682</v>
      </c>
      <c r="K205" t="s">
        <v>637</v>
      </c>
      <c r="L205" t="s">
        <v>638</v>
      </c>
      <c r="M205" t="s">
        <v>9982</v>
      </c>
      <c r="N205" t="s">
        <v>637</v>
      </c>
      <c r="O205" t="s">
        <v>639</v>
      </c>
      <c r="P205" t="s">
        <v>5</v>
      </c>
      <c r="Q205" t="s">
        <v>640</v>
      </c>
      <c r="R205" t="s">
        <v>9993</v>
      </c>
      <c r="S205" t="s">
        <v>9994</v>
      </c>
      <c r="T205" t="s">
        <v>9982</v>
      </c>
    </row>
    <row r="206" spans="1:20" x14ac:dyDescent="0.25">
      <c r="A206" t="s">
        <v>147</v>
      </c>
      <c r="B206" t="s">
        <v>148</v>
      </c>
      <c r="C206">
        <v>33.333333333333336</v>
      </c>
      <c r="D206">
        <v>3</v>
      </c>
      <c r="E206" t="s">
        <v>9995</v>
      </c>
      <c r="F206">
        <v>101</v>
      </c>
      <c r="G206">
        <v>1</v>
      </c>
      <c r="H206" t="s">
        <v>636</v>
      </c>
      <c r="I206" t="s">
        <v>9996</v>
      </c>
      <c r="J206" t="s">
        <v>658</v>
      </c>
      <c r="K206" t="s">
        <v>637</v>
      </c>
      <c r="L206" t="s">
        <v>638</v>
      </c>
      <c r="M206" t="s">
        <v>9997</v>
      </c>
      <c r="N206" t="s">
        <v>637</v>
      </c>
      <c r="O206" t="s">
        <v>643</v>
      </c>
      <c r="P206" t="s">
        <v>5</v>
      </c>
      <c r="Q206" t="s">
        <v>644</v>
      </c>
      <c r="R206" t="s">
        <v>638</v>
      </c>
      <c r="S206" t="s">
        <v>9998</v>
      </c>
      <c r="T206" t="s">
        <v>9982</v>
      </c>
    </row>
    <row r="207" spans="1:20" x14ac:dyDescent="0.25">
      <c r="A207" t="s">
        <v>18</v>
      </c>
      <c r="B207" t="s">
        <v>19</v>
      </c>
      <c r="C207">
        <v>66.666666666666671</v>
      </c>
      <c r="D207">
        <v>3</v>
      </c>
      <c r="E207" t="s">
        <v>9999</v>
      </c>
      <c r="F207">
        <v>100</v>
      </c>
      <c r="G207">
        <v>0</v>
      </c>
      <c r="H207" t="s">
        <v>636</v>
      </c>
      <c r="I207" t="s">
        <v>10000</v>
      </c>
      <c r="J207" t="s">
        <v>648</v>
      </c>
      <c r="K207" t="s">
        <v>637</v>
      </c>
      <c r="L207" t="s">
        <v>638</v>
      </c>
      <c r="M207" t="s">
        <v>9997</v>
      </c>
      <c r="N207" t="s">
        <v>637</v>
      </c>
      <c r="O207" t="s">
        <v>639</v>
      </c>
      <c r="P207" t="s">
        <v>5</v>
      </c>
      <c r="Q207" t="s">
        <v>640</v>
      </c>
      <c r="R207" t="s">
        <v>638</v>
      </c>
      <c r="S207" t="s">
        <v>10001</v>
      </c>
      <c r="T207" t="s">
        <v>9997</v>
      </c>
    </row>
    <row r="208" spans="1:20" x14ac:dyDescent="0.25">
      <c r="A208" t="s">
        <v>99</v>
      </c>
      <c r="B208" t="s">
        <v>100</v>
      </c>
      <c r="C208">
        <v>10</v>
      </c>
      <c r="D208">
        <v>60</v>
      </c>
      <c r="E208" t="s">
        <v>10002</v>
      </c>
      <c r="F208">
        <v>694</v>
      </c>
      <c r="G208">
        <v>28</v>
      </c>
      <c r="H208" t="s">
        <v>645</v>
      </c>
      <c r="I208" t="s">
        <v>10003</v>
      </c>
      <c r="J208" t="s">
        <v>10004</v>
      </c>
      <c r="K208" t="s">
        <v>10005</v>
      </c>
      <c r="L208" t="s">
        <v>1753</v>
      </c>
      <c r="M208" t="s">
        <v>9982</v>
      </c>
      <c r="N208" t="s">
        <v>637</v>
      </c>
      <c r="O208" t="s">
        <v>646</v>
      </c>
      <c r="P208" t="s">
        <v>26</v>
      </c>
      <c r="Q208" t="s">
        <v>647</v>
      </c>
      <c r="R208" t="s">
        <v>638</v>
      </c>
      <c r="S208" t="s">
        <v>10006</v>
      </c>
      <c r="T208" t="s">
        <v>9997</v>
      </c>
    </row>
    <row r="209" spans="1:20" x14ac:dyDescent="0.25">
      <c r="A209" t="s">
        <v>147</v>
      </c>
      <c r="B209" t="s">
        <v>148</v>
      </c>
      <c r="C209">
        <v>33.333333333333336</v>
      </c>
      <c r="D209">
        <v>3</v>
      </c>
      <c r="E209" t="s">
        <v>10007</v>
      </c>
      <c r="F209">
        <v>100</v>
      </c>
      <c r="G209">
        <v>0</v>
      </c>
      <c r="H209" t="s">
        <v>636</v>
      </c>
      <c r="I209" t="s">
        <v>10008</v>
      </c>
      <c r="J209" t="s">
        <v>1797</v>
      </c>
      <c r="K209" t="s">
        <v>637</v>
      </c>
      <c r="L209" t="s">
        <v>638</v>
      </c>
      <c r="M209" t="s">
        <v>9997</v>
      </c>
      <c r="N209" t="s">
        <v>637</v>
      </c>
      <c r="O209" t="s">
        <v>639</v>
      </c>
      <c r="P209" t="s">
        <v>5</v>
      </c>
      <c r="Q209" t="s">
        <v>640</v>
      </c>
      <c r="R209" t="s">
        <v>638</v>
      </c>
      <c r="S209" t="s">
        <v>10009</v>
      </c>
      <c r="T209" t="s">
        <v>9997</v>
      </c>
    </row>
    <row r="210" spans="1:20" x14ac:dyDescent="0.25">
      <c r="A210" t="s">
        <v>147</v>
      </c>
      <c r="B210" t="s">
        <v>148</v>
      </c>
      <c r="C210">
        <v>50</v>
      </c>
      <c r="D210">
        <v>6</v>
      </c>
      <c r="E210" t="s">
        <v>10010</v>
      </c>
      <c r="F210">
        <v>200</v>
      </c>
      <c r="G210">
        <v>0</v>
      </c>
      <c r="H210" t="s">
        <v>636</v>
      </c>
      <c r="I210" t="s">
        <v>10011</v>
      </c>
      <c r="J210" t="s">
        <v>662</v>
      </c>
      <c r="K210" t="s">
        <v>637</v>
      </c>
      <c r="L210" t="s">
        <v>638</v>
      </c>
      <c r="M210" t="s">
        <v>9997</v>
      </c>
      <c r="N210" t="s">
        <v>637</v>
      </c>
      <c r="O210" t="s">
        <v>643</v>
      </c>
      <c r="P210" t="s">
        <v>5</v>
      </c>
      <c r="Q210" t="s">
        <v>644</v>
      </c>
      <c r="R210" t="s">
        <v>638</v>
      </c>
      <c r="S210" t="s">
        <v>10012</v>
      </c>
      <c r="T210" t="s">
        <v>9997</v>
      </c>
    </row>
    <row r="211" spans="1:20" x14ac:dyDescent="0.25">
      <c r="A211" t="s">
        <v>147</v>
      </c>
      <c r="B211" t="s">
        <v>148</v>
      </c>
      <c r="C211">
        <v>33.333333333333336</v>
      </c>
      <c r="D211">
        <v>3</v>
      </c>
      <c r="E211" t="s">
        <v>10013</v>
      </c>
      <c r="F211">
        <v>100</v>
      </c>
      <c r="G211">
        <v>0</v>
      </c>
      <c r="H211" t="s">
        <v>636</v>
      </c>
      <c r="I211" t="s">
        <v>10014</v>
      </c>
      <c r="J211" t="s">
        <v>682</v>
      </c>
      <c r="K211" t="s">
        <v>637</v>
      </c>
      <c r="L211" t="s">
        <v>638</v>
      </c>
      <c r="M211" t="s">
        <v>10015</v>
      </c>
      <c r="N211" t="s">
        <v>637</v>
      </c>
      <c r="O211" t="s">
        <v>639</v>
      </c>
      <c r="P211" t="s">
        <v>5</v>
      </c>
      <c r="Q211" t="s">
        <v>640</v>
      </c>
      <c r="R211" t="s">
        <v>638</v>
      </c>
      <c r="S211" t="s">
        <v>10016</v>
      </c>
      <c r="T211" t="s">
        <v>10015</v>
      </c>
    </row>
    <row r="212" spans="1:20" x14ac:dyDescent="0.25">
      <c r="A212" t="s">
        <v>147</v>
      </c>
      <c r="B212" t="s">
        <v>148</v>
      </c>
      <c r="C212">
        <v>33.333333333333336</v>
      </c>
      <c r="D212">
        <v>3</v>
      </c>
      <c r="E212" t="s">
        <v>10017</v>
      </c>
      <c r="F212">
        <v>100</v>
      </c>
      <c r="G212">
        <v>0</v>
      </c>
      <c r="H212" t="s">
        <v>636</v>
      </c>
      <c r="I212" t="s">
        <v>4980</v>
      </c>
      <c r="J212" t="s">
        <v>2070</v>
      </c>
      <c r="K212" t="s">
        <v>637</v>
      </c>
      <c r="L212" t="s">
        <v>638</v>
      </c>
      <c r="M212" t="s">
        <v>10015</v>
      </c>
      <c r="N212" t="s">
        <v>637</v>
      </c>
      <c r="O212" t="s">
        <v>639</v>
      </c>
      <c r="P212" t="s">
        <v>5</v>
      </c>
      <c r="Q212" t="s">
        <v>640</v>
      </c>
      <c r="R212" t="s">
        <v>10018</v>
      </c>
      <c r="S212" t="s">
        <v>10019</v>
      </c>
      <c r="T212" t="s">
        <v>10015</v>
      </c>
    </row>
    <row r="213" spans="1:20" x14ac:dyDescent="0.25">
      <c r="A213" t="s">
        <v>240</v>
      </c>
      <c r="B213" t="s">
        <v>246</v>
      </c>
      <c r="C213">
        <v>159</v>
      </c>
      <c r="D213">
        <v>1</v>
      </c>
      <c r="E213" t="s">
        <v>10020</v>
      </c>
      <c r="F213">
        <v>99</v>
      </c>
      <c r="G213">
        <v>0</v>
      </c>
      <c r="H213" t="s">
        <v>636</v>
      </c>
      <c r="I213" t="s">
        <v>10021</v>
      </c>
      <c r="J213" t="s">
        <v>2178</v>
      </c>
      <c r="K213" t="s">
        <v>637</v>
      </c>
      <c r="L213" t="s">
        <v>638</v>
      </c>
      <c r="M213" t="s">
        <v>10015</v>
      </c>
      <c r="N213" t="s">
        <v>637</v>
      </c>
      <c r="O213" t="s">
        <v>643</v>
      </c>
      <c r="P213" t="s">
        <v>5</v>
      </c>
      <c r="Q213" t="s">
        <v>644</v>
      </c>
      <c r="R213" t="s">
        <v>638</v>
      </c>
      <c r="S213" t="s">
        <v>10022</v>
      </c>
      <c r="T213" t="s">
        <v>10015</v>
      </c>
    </row>
    <row r="214" spans="1:20" x14ac:dyDescent="0.25">
      <c r="A214" t="s">
        <v>18</v>
      </c>
      <c r="B214" t="s">
        <v>19</v>
      </c>
      <c r="C214">
        <v>66.666666666666671</v>
      </c>
      <c r="D214">
        <v>3</v>
      </c>
      <c r="E214" t="s">
        <v>10023</v>
      </c>
      <c r="F214">
        <v>100</v>
      </c>
      <c r="G214">
        <v>0</v>
      </c>
      <c r="H214" t="s">
        <v>636</v>
      </c>
      <c r="I214" t="s">
        <v>10024</v>
      </c>
      <c r="J214" t="s">
        <v>653</v>
      </c>
      <c r="K214" t="s">
        <v>637</v>
      </c>
      <c r="L214" t="s">
        <v>638</v>
      </c>
      <c r="M214" t="s">
        <v>10025</v>
      </c>
      <c r="N214" t="s">
        <v>637</v>
      </c>
      <c r="O214" t="s">
        <v>639</v>
      </c>
      <c r="P214" t="s">
        <v>5</v>
      </c>
      <c r="Q214" t="s">
        <v>640</v>
      </c>
      <c r="R214" t="s">
        <v>638</v>
      </c>
      <c r="S214" t="s">
        <v>10026</v>
      </c>
      <c r="T214" t="s">
        <v>10025</v>
      </c>
    </row>
    <row r="215" spans="1:20" x14ac:dyDescent="0.25">
      <c r="A215" t="s">
        <v>22</v>
      </c>
      <c r="B215" t="s">
        <v>27</v>
      </c>
      <c r="C215">
        <v>90</v>
      </c>
      <c r="D215">
        <v>1</v>
      </c>
      <c r="E215" t="s">
        <v>10027</v>
      </c>
      <c r="F215">
        <v>112</v>
      </c>
      <c r="G215">
        <v>7</v>
      </c>
      <c r="H215" t="s">
        <v>663</v>
      </c>
      <c r="I215" t="s">
        <v>8913</v>
      </c>
      <c r="J215" t="s">
        <v>8914</v>
      </c>
      <c r="K215" t="s">
        <v>6196</v>
      </c>
      <c r="L215" t="s">
        <v>8915</v>
      </c>
      <c r="M215" t="s">
        <v>10025</v>
      </c>
      <c r="N215" t="s">
        <v>637</v>
      </c>
      <c r="O215" t="s">
        <v>664</v>
      </c>
      <c r="P215" t="s">
        <v>23</v>
      </c>
      <c r="Q215" t="s">
        <v>665</v>
      </c>
      <c r="R215" t="s">
        <v>638</v>
      </c>
      <c r="S215" t="s">
        <v>637</v>
      </c>
      <c r="T215" t="s">
        <v>10025</v>
      </c>
    </row>
    <row r="216" spans="1:20" x14ac:dyDescent="0.25">
      <c r="A216" t="s">
        <v>72</v>
      </c>
      <c r="B216" t="s">
        <v>10028</v>
      </c>
      <c r="C216">
        <v>90</v>
      </c>
      <c r="D216">
        <v>1</v>
      </c>
      <c r="E216" t="s">
        <v>10027</v>
      </c>
      <c r="F216">
        <v>112</v>
      </c>
      <c r="G216">
        <v>7</v>
      </c>
      <c r="H216" t="s">
        <v>663</v>
      </c>
      <c r="I216" t="s">
        <v>8913</v>
      </c>
      <c r="J216" t="s">
        <v>8914</v>
      </c>
      <c r="K216" t="s">
        <v>6196</v>
      </c>
      <c r="L216" t="s">
        <v>8915</v>
      </c>
      <c r="M216" t="s">
        <v>10025</v>
      </c>
      <c r="N216" t="s">
        <v>637</v>
      </c>
      <c r="O216" t="s">
        <v>664</v>
      </c>
      <c r="P216" t="s">
        <v>23</v>
      </c>
      <c r="Q216" t="s">
        <v>665</v>
      </c>
      <c r="R216" t="s">
        <v>638</v>
      </c>
      <c r="S216" t="s">
        <v>637</v>
      </c>
      <c r="T216" t="s">
        <v>10025</v>
      </c>
    </row>
    <row r="217" spans="1:20" x14ac:dyDescent="0.25">
      <c r="A217" t="s">
        <v>18</v>
      </c>
      <c r="B217" t="s">
        <v>19</v>
      </c>
      <c r="C217">
        <v>66.666666666666671</v>
      </c>
      <c r="D217">
        <v>3</v>
      </c>
      <c r="E217" t="s">
        <v>10029</v>
      </c>
      <c r="F217">
        <v>198</v>
      </c>
      <c r="G217">
        <v>0</v>
      </c>
      <c r="H217" t="s">
        <v>636</v>
      </c>
      <c r="I217" t="s">
        <v>5935</v>
      </c>
      <c r="J217" t="s">
        <v>675</v>
      </c>
      <c r="K217" t="s">
        <v>637</v>
      </c>
      <c r="L217" t="s">
        <v>638</v>
      </c>
      <c r="M217" t="s">
        <v>10030</v>
      </c>
      <c r="N217" t="s">
        <v>637</v>
      </c>
      <c r="O217" t="s">
        <v>639</v>
      </c>
      <c r="P217" t="s">
        <v>5</v>
      </c>
      <c r="Q217" t="s">
        <v>640</v>
      </c>
      <c r="R217" t="s">
        <v>638</v>
      </c>
      <c r="S217" t="s">
        <v>10031</v>
      </c>
      <c r="T217" t="s">
        <v>10032</v>
      </c>
    </row>
    <row r="218" spans="1:20" x14ac:dyDescent="0.25">
      <c r="A218" t="s">
        <v>72</v>
      </c>
      <c r="B218" t="s">
        <v>716</v>
      </c>
      <c r="C218">
        <v>150</v>
      </c>
      <c r="D218">
        <v>1</v>
      </c>
      <c r="E218" t="s">
        <v>10029</v>
      </c>
      <c r="F218">
        <v>198</v>
      </c>
      <c r="G218">
        <v>0</v>
      </c>
      <c r="H218" t="s">
        <v>636</v>
      </c>
      <c r="I218" t="s">
        <v>5935</v>
      </c>
      <c r="J218" t="s">
        <v>675</v>
      </c>
      <c r="K218" t="s">
        <v>637</v>
      </c>
      <c r="L218" t="s">
        <v>638</v>
      </c>
      <c r="M218" t="s">
        <v>10030</v>
      </c>
      <c r="N218" t="s">
        <v>637</v>
      </c>
      <c r="O218" t="s">
        <v>639</v>
      </c>
      <c r="P218" t="s">
        <v>5</v>
      </c>
      <c r="Q218" t="s">
        <v>640</v>
      </c>
      <c r="R218" t="s">
        <v>638</v>
      </c>
      <c r="S218" t="s">
        <v>10031</v>
      </c>
      <c r="T218" t="s">
        <v>10032</v>
      </c>
    </row>
    <row r="219" spans="1:20" x14ac:dyDescent="0.25">
      <c r="A219" t="s">
        <v>18</v>
      </c>
      <c r="B219" t="s">
        <v>19</v>
      </c>
      <c r="C219">
        <v>66.666666666666671</v>
      </c>
      <c r="D219">
        <v>3</v>
      </c>
      <c r="E219" t="s">
        <v>10033</v>
      </c>
      <c r="F219">
        <v>100</v>
      </c>
      <c r="G219">
        <v>0</v>
      </c>
      <c r="H219" t="s">
        <v>636</v>
      </c>
      <c r="I219" t="s">
        <v>10034</v>
      </c>
      <c r="J219" t="s">
        <v>650</v>
      </c>
      <c r="K219" t="s">
        <v>637</v>
      </c>
      <c r="L219" t="s">
        <v>638</v>
      </c>
      <c r="M219" t="s">
        <v>10030</v>
      </c>
      <c r="N219" t="s">
        <v>637</v>
      </c>
      <c r="O219" t="s">
        <v>639</v>
      </c>
      <c r="P219" t="s">
        <v>5</v>
      </c>
      <c r="Q219" t="s">
        <v>640</v>
      </c>
      <c r="R219" t="s">
        <v>638</v>
      </c>
      <c r="S219" t="s">
        <v>10035</v>
      </c>
      <c r="T219" t="s">
        <v>10030</v>
      </c>
    </row>
    <row r="220" spans="1:20" x14ac:dyDescent="0.25">
      <c r="A220" t="s">
        <v>18</v>
      </c>
      <c r="B220" t="s">
        <v>19</v>
      </c>
      <c r="C220">
        <v>66.666666666666671</v>
      </c>
      <c r="D220">
        <v>3</v>
      </c>
      <c r="E220" t="s">
        <v>10036</v>
      </c>
      <c r="F220">
        <v>100</v>
      </c>
      <c r="G220">
        <v>0</v>
      </c>
      <c r="H220" t="s">
        <v>636</v>
      </c>
      <c r="I220" t="s">
        <v>10037</v>
      </c>
      <c r="J220" t="s">
        <v>648</v>
      </c>
      <c r="K220" t="s">
        <v>637</v>
      </c>
      <c r="L220" t="s">
        <v>638</v>
      </c>
      <c r="M220" t="s">
        <v>10030</v>
      </c>
      <c r="N220" t="s">
        <v>637</v>
      </c>
      <c r="O220" t="s">
        <v>639</v>
      </c>
      <c r="P220" t="s">
        <v>5</v>
      </c>
      <c r="Q220" t="s">
        <v>640</v>
      </c>
      <c r="R220" t="s">
        <v>638</v>
      </c>
      <c r="S220" t="s">
        <v>10038</v>
      </c>
      <c r="T220" t="s">
        <v>10030</v>
      </c>
    </row>
    <row r="221" spans="1:20" x14ac:dyDescent="0.25">
      <c r="A221" t="s">
        <v>147</v>
      </c>
      <c r="B221" t="s">
        <v>148</v>
      </c>
      <c r="C221">
        <v>33.333333333333336</v>
      </c>
      <c r="D221">
        <v>3</v>
      </c>
      <c r="E221" t="s">
        <v>10039</v>
      </c>
      <c r="F221">
        <v>100</v>
      </c>
      <c r="G221">
        <v>0</v>
      </c>
      <c r="H221" t="s">
        <v>636</v>
      </c>
      <c r="I221" t="s">
        <v>10040</v>
      </c>
      <c r="J221" t="s">
        <v>666</v>
      </c>
      <c r="K221" t="s">
        <v>637</v>
      </c>
      <c r="L221" t="s">
        <v>638</v>
      </c>
      <c r="M221" t="s">
        <v>10030</v>
      </c>
      <c r="N221" t="s">
        <v>637</v>
      </c>
      <c r="O221" t="s">
        <v>639</v>
      </c>
      <c r="P221" t="s">
        <v>5</v>
      </c>
      <c r="Q221" t="s">
        <v>640</v>
      </c>
      <c r="R221" t="s">
        <v>638</v>
      </c>
      <c r="S221" t="s">
        <v>10041</v>
      </c>
      <c r="T221" t="s">
        <v>10030</v>
      </c>
    </row>
    <row r="222" spans="1:20" x14ac:dyDescent="0.25">
      <c r="A222" t="s">
        <v>147</v>
      </c>
      <c r="B222" t="s">
        <v>148</v>
      </c>
      <c r="C222">
        <v>33.333333333333336</v>
      </c>
      <c r="D222">
        <v>3</v>
      </c>
      <c r="E222" t="s">
        <v>10042</v>
      </c>
      <c r="F222">
        <v>100</v>
      </c>
      <c r="G222">
        <v>0</v>
      </c>
      <c r="H222" t="s">
        <v>636</v>
      </c>
      <c r="I222" t="s">
        <v>10043</v>
      </c>
      <c r="J222" t="s">
        <v>2899</v>
      </c>
      <c r="K222" t="s">
        <v>637</v>
      </c>
      <c r="L222" t="s">
        <v>638</v>
      </c>
      <c r="M222" t="s">
        <v>10044</v>
      </c>
      <c r="N222" t="s">
        <v>637</v>
      </c>
      <c r="O222" t="s">
        <v>639</v>
      </c>
      <c r="P222" t="s">
        <v>5</v>
      </c>
      <c r="Q222" t="s">
        <v>640</v>
      </c>
      <c r="R222" t="s">
        <v>638</v>
      </c>
      <c r="S222" t="s">
        <v>10045</v>
      </c>
      <c r="T222" t="s">
        <v>10044</v>
      </c>
    </row>
    <row r="223" spans="1:20" x14ac:dyDescent="0.25">
      <c r="A223" t="s">
        <v>22</v>
      </c>
      <c r="B223" t="s">
        <v>27</v>
      </c>
      <c r="C223">
        <v>80</v>
      </c>
      <c r="D223">
        <v>1</v>
      </c>
      <c r="E223" t="s">
        <v>10046</v>
      </c>
      <c r="F223">
        <v>80</v>
      </c>
      <c r="G223">
        <v>0</v>
      </c>
      <c r="H223" t="s">
        <v>645</v>
      </c>
      <c r="I223" t="s">
        <v>7200</v>
      </c>
      <c r="J223" t="s">
        <v>8643</v>
      </c>
      <c r="K223" t="s">
        <v>4012</v>
      </c>
      <c r="L223" t="s">
        <v>4879</v>
      </c>
      <c r="M223" t="s">
        <v>10047</v>
      </c>
      <c r="N223" t="s">
        <v>637</v>
      </c>
      <c r="O223" t="s">
        <v>646</v>
      </c>
      <c r="P223" t="s">
        <v>26</v>
      </c>
      <c r="Q223" t="s">
        <v>647</v>
      </c>
      <c r="R223" t="s">
        <v>638</v>
      </c>
      <c r="S223" t="s">
        <v>10048</v>
      </c>
      <c r="T223" t="s">
        <v>9562</v>
      </c>
    </row>
    <row r="224" spans="1:20" x14ac:dyDescent="0.25">
      <c r="A224" t="s">
        <v>600</v>
      </c>
      <c r="B224" t="s">
        <v>601</v>
      </c>
      <c r="C224">
        <v>139</v>
      </c>
      <c r="D224">
        <v>1</v>
      </c>
      <c r="E224" t="s">
        <v>10049</v>
      </c>
      <c r="F224">
        <v>556</v>
      </c>
      <c r="G224">
        <v>0</v>
      </c>
      <c r="H224" t="s">
        <v>636</v>
      </c>
      <c r="I224" t="s">
        <v>10050</v>
      </c>
      <c r="J224" t="s">
        <v>672</v>
      </c>
      <c r="K224" t="s">
        <v>637</v>
      </c>
      <c r="L224" t="s">
        <v>638</v>
      </c>
      <c r="M224" t="s">
        <v>10051</v>
      </c>
      <c r="N224" t="s">
        <v>637</v>
      </c>
      <c r="O224" t="s">
        <v>639</v>
      </c>
      <c r="P224" t="s">
        <v>5</v>
      </c>
      <c r="Q224" t="s">
        <v>640</v>
      </c>
      <c r="R224" t="s">
        <v>638</v>
      </c>
      <c r="S224" t="s">
        <v>10052</v>
      </c>
      <c r="T224" t="s">
        <v>10051</v>
      </c>
    </row>
    <row r="225" spans="1:20" x14ac:dyDescent="0.25">
      <c r="A225" t="s">
        <v>241</v>
      </c>
      <c r="B225" t="s">
        <v>247</v>
      </c>
      <c r="C225">
        <v>139</v>
      </c>
      <c r="D225">
        <v>1</v>
      </c>
      <c r="E225" t="s">
        <v>10049</v>
      </c>
      <c r="F225">
        <v>556</v>
      </c>
      <c r="G225">
        <v>0</v>
      </c>
      <c r="H225" t="s">
        <v>636</v>
      </c>
      <c r="I225" t="s">
        <v>10050</v>
      </c>
      <c r="J225" t="s">
        <v>672</v>
      </c>
      <c r="K225" t="s">
        <v>637</v>
      </c>
      <c r="L225" t="s">
        <v>638</v>
      </c>
      <c r="M225" t="s">
        <v>10051</v>
      </c>
      <c r="N225" t="s">
        <v>637</v>
      </c>
      <c r="O225" t="s">
        <v>639</v>
      </c>
      <c r="P225" t="s">
        <v>5</v>
      </c>
      <c r="Q225" t="s">
        <v>640</v>
      </c>
      <c r="R225" t="s">
        <v>638</v>
      </c>
      <c r="S225" t="s">
        <v>10052</v>
      </c>
      <c r="T225" t="s">
        <v>10051</v>
      </c>
    </row>
    <row r="226" spans="1:20" x14ac:dyDescent="0.25">
      <c r="A226" t="s">
        <v>240</v>
      </c>
      <c r="B226" t="s">
        <v>246</v>
      </c>
      <c r="C226">
        <v>139</v>
      </c>
      <c r="D226">
        <v>1</v>
      </c>
      <c r="E226" t="s">
        <v>10049</v>
      </c>
      <c r="F226">
        <v>556</v>
      </c>
      <c r="G226">
        <v>0</v>
      </c>
      <c r="H226" t="s">
        <v>636</v>
      </c>
      <c r="I226" t="s">
        <v>10050</v>
      </c>
      <c r="J226" t="s">
        <v>672</v>
      </c>
      <c r="K226" t="s">
        <v>637</v>
      </c>
      <c r="L226" t="s">
        <v>638</v>
      </c>
      <c r="M226" t="s">
        <v>10051</v>
      </c>
      <c r="N226" t="s">
        <v>637</v>
      </c>
      <c r="O226" t="s">
        <v>639</v>
      </c>
      <c r="P226" t="s">
        <v>5</v>
      </c>
      <c r="Q226" t="s">
        <v>640</v>
      </c>
      <c r="R226" t="s">
        <v>638</v>
      </c>
      <c r="S226" t="s">
        <v>10052</v>
      </c>
      <c r="T226" t="s">
        <v>10051</v>
      </c>
    </row>
    <row r="227" spans="1:20" x14ac:dyDescent="0.25">
      <c r="A227" t="s">
        <v>239</v>
      </c>
      <c r="B227" t="s">
        <v>245</v>
      </c>
      <c r="C227">
        <v>139</v>
      </c>
      <c r="D227">
        <v>1</v>
      </c>
      <c r="E227" t="s">
        <v>10049</v>
      </c>
      <c r="F227">
        <v>556</v>
      </c>
      <c r="G227">
        <v>0</v>
      </c>
      <c r="H227" t="s">
        <v>636</v>
      </c>
      <c r="I227" t="s">
        <v>10050</v>
      </c>
      <c r="J227" t="s">
        <v>672</v>
      </c>
      <c r="K227" t="s">
        <v>637</v>
      </c>
      <c r="L227" t="s">
        <v>638</v>
      </c>
      <c r="M227" t="s">
        <v>10051</v>
      </c>
      <c r="N227" t="s">
        <v>637</v>
      </c>
      <c r="O227" t="s">
        <v>639</v>
      </c>
      <c r="P227" t="s">
        <v>5</v>
      </c>
      <c r="Q227" t="s">
        <v>640</v>
      </c>
      <c r="R227" t="s">
        <v>638</v>
      </c>
      <c r="S227" t="s">
        <v>10052</v>
      </c>
      <c r="T227" t="s">
        <v>10051</v>
      </c>
    </row>
    <row r="228" spans="1:20" x14ac:dyDescent="0.25">
      <c r="A228" t="s">
        <v>147</v>
      </c>
      <c r="B228" t="s">
        <v>148</v>
      </c>
      <c r="C228">
        <v>50</v>
      </c>
      <c r="D228">
        <v>6</v>
      </c>
      <c r="E228" t="s">
        <v>10053</v>
      </c>
      <c r="F228">
        <v>200</v>
      </c>
      <c r="G228">
        <v>0</v>
      </c>
      <c r="H228" t="s">
        <v>636</v>
      </c>
      <c r="I228" t="s">
        <v>8997</v>
      </c>
      <c r="J228" t="s">
        <v>1735</v>
      </c>
      <c r="K228" t="s">
        <v>637</v>
      </c>
      <c r="L228" t="s">
        <v>638</v>
      </c>
      <c r="M228" t="s">
        <v>10054</v>
      </c>
      <c r="N228" t="s">
        <v>637</v>
      </c>
      <c r="O228" t="s">
        <v>639</v>
      </c>
      <c r="P228" t="s">
        <v>5</v>
      </c>
      <c r="Q228" t="s">
        <v>640</v>
      </c>
      <c r="R228" t="s">
        <v>638</v>
      </c>
      <c r="S228" t="s">
        <v>10055</v>
      </c>
      <c r="T228" t="s">
        <v>10054</v>
      </c>
    </row>
    <row r="229" spans="1:20" x14ac:dyDescent="0.25">
      <c r="A229" t="s">
        <v>77</v>
      </c>
      <c r="B229" t="s">
        <v>78</v>
      </c>
      <c r="C229">
        <v>49</v>
      </c>
      <c r="D229">
        <v>1</v>
      </c>
      <c r="E229" t="s">
        <v>10056</v>
      </c>
      <c r="F229">
        <v>49</v>
      </c>
      <c r="G229">
        <v>0</v>
      </c>
      <c r="H229" t="s">
        <v>645</v>
      </c>
      <c r="I229" t="s">
        <v>10057</v>
      </c>
      <c r="J229" t="s">
        <v>10058</v>
      </c>
      <c r="K229" t="s">
        <v>3544</v>
      </c>
      <c r="L229" t="s">
        <v>721</v>
      </c>
      <c r="M229" t="s">
        <v>10059</v>
      </c>
      <c r="N229" t="s">
        <v>637</v>
      </c>
      <c r="O229" t="s">
        <v>646</v>
      </c>
      <c r="P229" t="s">
        <v>26</v>
      </c>
      <c r="Q229" t="s">
        <v>647</v>
      </c>
      <c r="R229" t="s">
        <v>638</v>
      </c>
      <c r="S229" t="s">
        <v>10060</v>
      </c>
      <c r="T229" t="s">
        <v>10061</v>
      </c>
    </row>
    <row r="230" spans="1:20" x14ac:dyDescent="0.25">
      <c r="A230" t="s">
        <v>147</v>
      </c>
      <c r="B230" t="s">
        <v>148</v>
      </c>
      <c r="C230">
        <v>50</v>
      </c>
      <c r="D230">
        <v>6</v>
      </c>
      <c r="E230" t="s">
        <v>10062</v>
      </c>
      <c r="F230">
        <v>200</v>
      </c>
      <c r="G230">
        <v>0</v>
      </c>
      <c r="H230" t="s">
        <v>636</v>
      </c>
      <c r="I230" t="s">
        <v>5094</v>
      </c>
      <c r="J230" t="s">
        <v>670</v>
      </c>
      <c r="K230" t="s">
        <v>637</v>
      </c>
      <c r="L230" t="s">
        <v>638</v>
      </c>
      <c r="M230" t="s">
        <v>10063</v>
      </c>
      <c r="N230" t="s">
        <v>637</v>
      </c>
      <c r="O230" t="s">
        <v>639</v>
      </c>
      <c r="P230" t="s">
        <v>5</v>
      </c>
      <c r="Q230" t="s">
        <v>640</v>
      </c>
      <c r="R230" t="s">
        <v>638</v>
      </c>
      <c r="S230" t="s">
        <v>10064</v>
      </c>
      <c r="T230" t="s">
        <v>10063</v>
      </c>
    </row>
    <row r="231" spans="1:20" x14ac:dyDescent="0.25">
      <c r="A231" t="s">
        <v>22</v>
      </c>
      <c r="B231" t="s">
        <v>27</v>
      </c>
      <c r="C231">
        <v>66.333333333333329</v>
      </c>
      <c r="D231">
        <v>3</v>
      </c>
      <c r="E231" t="s">
        <v>10065</v>
      </c>
      <c r="F231">
        <v>0</v>
      </c>
      <c r="G231">
        <v>0</v>
      </c>
      <c r="H231" t="s">
        <v>636</v>
      </c>
      <c r="I231" t="s">
        <v>10066</v>
      </c>
      <c r="J231" t="s">
        <v>670</v>
      </c>
      <c r="K231" t="s">
        <v>637</v>
      </c>
      <c r="L231" t="s">
        <v>638</v>
      </c>
      <c r="M231" t="s">
        <v>10067</v>
      </c>
      <c r="N231" t="s">
        <v>637</v>
      </c>
      <c r="O231" t="s">
        <v>643</v>
      </c>
      <c r="P231" t="s">
        <v>5</v>
      </c>
      <c r="Q231" t="s">
        <v>644</v>
      </c>
      <c r="R231" t="s">
        <v>638</v>
      </c>
      <c r="S231" t="s">
        <v>10068</v>
      </c>
      <c r="T231" t="s">
        <v>10069</v>
      </c>
    </row>
    <row r="232" spans="1:20" x14ac:dyDescent="0.25">
      <c r="A232" t="s">
        <v>147</v>
      </c>
      <c r="B232" t="s">
        <v>148</v>
      </c>
      <c r="C232">
        <v>50</v>
      </c>
      <c r="D232">
        <v>6</v>
      </c>
      <c r="E232" t="s">
        <v>10070</v>
      </c>
      <c r="F232">
        <v>200</v>
      </c>
      <c r="G232">
        <v>0</v>
      </c>
      <c r="H232" t="s">
        <v>636</v>
      </c>
      <c r="I232" t="s">
        <v>10071</v>
      </c>
      <c r="J232" t="s">
        <v>2178</v>
      </c>
      <c r="K232" t="s">
        <v>637</v>
      </c>
      <c r="L232" t="s">
        <v>638</v>
      </c>
      <c r="M232" t="s">
        <v>10072</v>
      </c>
      <c r="N232" t="s">
        <v>637</v>
      </c>
      <c r="O232" t="s">
        <v>639</v>
      </c>
      <c r="P232" t="s">
        <v>5</v>
      </c>
      <c r="Q232" t="s">
        <v>640</v>
      </c>
      <c r="R232" t="s">
        <v>638</v>
      </c>
      <c r="S232" t="s">
        <v>10073</v>
      </c>
      <c r="T232" t="s">
        <v>10072</v>
      </c>
    </row>
    <row r="233" spans="1:20" x14ac:dyDescent="0.25">
      <c r="A233" t="s">
        <v>147</v>
      </c>
      <c r="B233" t="s">
        <v>148</v>
      </c>
      <c r="C233">
        <v>50</v>
      </c>
      <c r="D233">
        <v>6</v>
      </c>
      <c r="E233" t="s">
        <v>10074</v>
      </c>
      <c r="F233">
        <v>200</v>
      </c>
      <c r="G233">
        <v>0</v>
      </c>
      <c r="H233" t="s">
        <v>636</v>
      </c>
      <c r="I233" t="s">
        <v>10075</v>
      </c>
      <c r="J233" t="s">
        <v>668</v>
      </c>
      <c r="K233" t="s">
        <v>637</v>
      </c>
      <c r="L233" t="s">
        <v>638</v>
      </c>
      <c r="M233" t="s">
        <v>10076</v>
      </c>
      <c r="N233" t="s">
        <v>637</v>
      </c>
      <c r="O233" t="s">
        <v>643</v>
      </c>
      <c r="P233" t="s">
        <v>5</v>
      </c>
      <c r="Q233" t="s">
        <v>644</v>
      </c>
      <c r="R233" t="s">
        <v>638</v>
      </c>
      <c r="S233" t="s">
        <v>10077</v>
      </c>
      <c r="T233" t="s">
        <v>10076</v>
      </c>
    </row>
    <row r="234" spans="1:20" x14ac:dyDescent="0.25">
      <c r="A234" t="s">
        <v>147</v>
      </c>
      <c r="B234" t="s">
        <v>148</v>
      </c>
      <c r="C234">
        <v>50</v>
      </c>
      <c r="D234">
        <v>6</v>
      </c>
      <c r="E234" t="s">
        <v>10078</v>
      </c>
      <c r="F234">
        <v>200</v>
      </c>
      <c r="G234">
        <v>0</v>
      </c>
      <c r="H234" t="s">
        <v>636</v>
      </c>
      <c r="I234" t="s">
        <v>10079</v>
      </c>
      <c r="J234" t="s">
        <v>657</v>
      </c>
      <c r="K234" t="s">
        <v>637</v>
      </c>
      <c r="L234" t="s">
        <v>638</v>
      </c>
      <c r="M234" t="s">
        <v>10080</v>
      </c>
      <c r="N234" t="s">
        <v>637</v>
      </c>
      <c r="O234" t="s">
        <v>639</v>
      </c>
      <c r="P234" t="s">
        <v>5</v>
      </c>
      <c r="Q234" t="s">
        <v>640</v>
      </c>
      <c r="R234" t="s">
        <v>638</v>
      </c>
      <c r="S234" t="s">
        <v>10081</v>
      </c>
      <c r="T234" t="s">
        <v>10080</v>
      </c>
    </row>
    <row r="235" spans="1:20" x14ac:dyDescent="0.25">
      <c r="A235" t="s">
        <v>239</v>
      </c>
      <c r="B235" t="s">
        <v>245</v>
      </c>
      <c r="C235">
        <v>0</v>
      </c>
      <c r="D235">
        <v>1</v>
      </c>
      <c r="E235" t="s">
        <v>10082</v>
      </c>
      <c r="F235">
        <v>0</v>
      </c>
      <c r="G235">
        <v>0</v>
      </c>
      <c r="H235" t="s">
        <v>636</v>
      </c>
      <c r="I235" t="s">
        <v>10083</v>
      </c>
      <c r="J235" t="s">
        <v>653</v>
      </c>
      <c r="K235" t="s">
        <v>637</v>
      </c>
      <c r="L235" t="s">
        <v>638</v>
      </c>
      <c r="M235" t="s">
        <v>10084</v>
      </c>
      <c r="N235" t="s">
        <v>637</v>
      </c>
      <c r="O235" t="s">
        <v>643</v>
      </c>
      <c r="P235" t="s">
        <v>5</v>
      </c>
      <c r="Q235" t="s">
        <v>644</v>
      </c>
      <c r="R235" t="s">
        <v>638</v>
      </c>
      <c r="S235" t="s">
        <v>10085</v>
      </c>
      <c r="T235" t="s">
        <v>10084</v>
      </c>
    </row>
    <row r="236" spans="1:20" x14ac:dyDescent="0.25">
      <c r="A236" t="s">
        <v>147</v>
      </c>
      <c r="B236" t="s">
        <v>148</v>
      </c>
      <c r="C236">
        <v>50</v>
      </c>
      <c r="D236">
        <v>6</v>
      </c>
      <c r="E236" t="s">
        <v>10086</v>
      </c>
      <c r="F236">
        <v>200</v>
      </c>
      <c r="G236">
        <v>0</v>
      </c>
      <c r="H236" t="s">
        <v>636</v>
      </c>
      <c r="I236" t="s">
        <v>10087</v>
      </c>
      <c r="J236" t="s">
        <v>648</v>
      </c>
      <c r="K236" t="s">
        <v>637</v>
      </c>
      <c r="L236" t="s">
        <v>638</v>
      </c>
      <c r="M236" t="s">
        <v>10088</v>
      </c>
      <c r="N236" t="s">
        <v>637</v>
      </c>
      <c r="O236" t="s">
        <v>639</v>
      </c>
      <c r="P236" t="s">
        <v>5</v>
      </c>
      <c r="Q236" t="s">
        <v>640</v>
      </c>
      <c r="R236" t="s">
        <v>638</v>
      </c>
      <c r="S236" t="s">
        <v>10089</v>
      </c>
      <c r="T236" t="s">
        <v>10088</v>
      </c>
    </row>
    <row r="237" spans="1:20" x14ac:dyDescent="0.25">
      <c r="A237" t="s">
        <v>147</v>
      </c>
      <c r="B237" t="s">
        <v>148</v>
      </c>
      <c r="C237">
        <v>50</v>
      </c>
      <c r="D237">
        <v>6</v>
      </c>
      <c r="E237" t="s">
        <v>10090</v>
      </c>
      <c r="F237">
        <v>200</v>
      </c>
      <c r="G237">
        <v>0</v>
      </c>
      <c r="H237" t="s">
        <v>636</v>
      </c>
      <c r="I237" t="s">
        <v>10091</v>
      </c>
      <c r="J237" t="s">
        <v>653</v>
      </c>
      <c r="K237" t="s">
        <v>637</v>
      </c>
      <c r="L237" t="s">
        <v>638</v>
      </c>
      <c r="M237" t="s">
        <v>10092</v>
      </c>
      <c r="N237" t="s">
        <v>637</v>
      </c>
      <c r="O237" t="s">
        <v>643</v>
      </c>
      <c r="P237" t="s">
        <v>5</v>
      </c>
      <c r="Q237" t="s">
        <v>644</v>
      </c>
      <c r="R237" t="s">
        <v>638</v>
      </c>
      <c r="S237" t="s">
        <v>10093</v>
      </c>
      <c r="T237" t="s">
        <v>10094</v>
      </c>
    </row>
    <row r="238" spans="1:20" x14ac:dyDescent="0.25">
      <c r="A238" t="s">
        <v>241</v>
      </c>
      <c r="B238" t="s">
        <v>247</v>
      </c>
      <c r="C238">
        <v>0</v>
      </c>
      <c r="D238">
        <v>1</v>
      </c>
      <c r="E238" t="s">
        <v>10095</v>
      </c>
      <c r="F238">
        <v>0</v>
      </c>
      <c r="G238">
        <v>0</v>
      </c>
      <c r="H238" t="s">
        <v>636</v>
      </c>
      <c r="I238" t="s">
        <v>5565</v>
      </c>
      <c r="J238" t="s">
        <v>653</v>
      </c>
      <c r="K238" t="s">
        <v>637</v>
      </c>
      <c r="L238" t="s">
        <v>638</v>
      </c>
      <c r="M238" t="s">
        <v>10096</v>
      </c>
      <c r="N238" t="s">
        <v>637</v>
      </c>
      <c r="O238" t="s">
        <v>643</v>
      </c>
      <c r="P238" t="s">
        <v>5</v>
      </c>
      <c r="Q238" t="s">
        <v>644</v>
      </c>
      <c r="R238" t="s">
        <v>638</v>
      </c>
      <c r="S238" t="s">
        <v>10097</v>
      </c>
      <c r="T238" t="s">
        <v>10096</v>
      </c>
    </row>
    <row r="239" spans="1:20" x14ac:dyDescent="0.25">
      <c r="A239" t="s">
        <v>22</v>
      </c>
      <c r="B239" t="s">
        <v>27</v>
      </c>
      <c r="C239">
        <v>69.900000000000006</v>
      </c>
      <c r="D239">
        <v>10</v>
      </c>
      <c r="E239" t="s">
        <v>10098</v>
      </c>
      <c r="F239">
        <v>800</v>
      </c>
      <c r="G239">
        <v>0</v>
      </c>
      <c r="H239" t="s">
        <v>645</v>
      </c>
      <c r="I239" t="s">
        <v>5283</v>
      </c>
      <c r="J239" t="s">
        <v>10099</v>
      </c>
      <c r="K239" t="s">
        <v>10100</v>
      </c>
      <c r="L239" t="s">
        <v>762</v>
      </c>
      <c r="M239" t="s">
        <v>10101</v>
      </c>
      <c r="N239" t="s">
        <v>637</v>
      </c>
      <c r="O239" t="s">
        <v>646</v>
      </c>
      <c r="P239" t="s">
        <v>26</v>
      </c>
      <c r="Q239" t="s">
        <v>647</v>
      </c>
      <c r="R239" t="s">
        <v>638</v>
      </c>
      <c r="S239" t="s">
        <v>10102</v>
      </c>
      <c r="T239" t="s">
        <v>10103</v>
      </c>
    </row>
    <row r="240" spans="1:20" x14ac:dyDescent="0.25">
      <c r="A240" t="s">
        <v>22</v>
      </c>
      <c r="B240" t="s">
        <v>27</v>
      </c>
      <c r="C240">
        <v>66.333333333333329</v>
      </c>
      <c r="D240">
        <v>3</v>
      </c>
      <c r="E240" t="s">
        <v>10104</v>
      </c>
      <c r="F240">
        <v>250</v>
      </c>
      <c r="G240">
        <v>0</v>
      </c>
      <c r="H240" t="s">
        <v>645</v>
      </c>
      <c r="I240" t="s">
        <v>6577</v>
      </c>
      <c r="J240" t="s">
        <v>6578</v>
      </c>
      <c r="K240" t="s">
        <v>763</v>
      </c>
      <c r="L240" t="s">
        <v>5807</v>
      </c>
      <c r="M240" t="s">
        <v>10105</v>
      </c>
      <c r="N240" t="s">
        <v>637</v>
      </c>
      <c r="O240" t="s">
        <v>646</v>
      </c>
      <c r="P240" t="s">
        <v>26</v>
      </c>
      <c r="Q240" t="s">
        <v>647</v>
      </c>
      <c r="R240" t="s">
        <v>638</v>
      </c>
      <c r="S240" t="s">
        <v>10106</v>
      </c>
      <c r="T240" t="s">
        <v>10105</v>
      </c>
    </row>
    <row r="241" spans="1:20" x14ac:dyDescent="0.25">
      <c r="A241" t="s">
        <v>147</v>
      </c>
      <c r="B241" t="s">
        <v>148</v>
      </c>
      <c r="C241">
        <v>50</v>
      </c>
      <c r="D241">
        <v>6</v>
      </c>
      <c r="E241" t="s">
        <v>10107</v>
      </c>
      <c r="F241">
        <v>200</v>
      </c>
      <c r="G241">
        <v>0</v>
      </c>
      <c r="H241" t="s">
        <v>636</v>
      </c>
      <c r="I241" t="s">
        <v>10108</v>
      </c>
      <c r="J241" t="s">
        <v>668</v>
      </c>
      <c r="K241" t="s">
        <v>637</v>
      </c>
      <c r="L241" t="s">
        <v>638</v>
      </c>
      <c r="M241" t="s">
        <v>10109</v>
      </c>
      <c r="N241" t="s">
        <v>637</v>
      </c>
      <c r="O241" t="s">
        <v>639</v>
      </c>
      <c r="P241" t="s">
        <v>5</v>
      </c>
      <c r="Q241" t="s">
        <v>640</v>
      </c>
      <c r="R241" t="s">
        <v>638</v>
      </c>
      <c r="S241" t="s">
        <v>10110</v>
      </c>
      <c r="T241" t="s">
        <v>10109</v>
      </c>
    </row>
    <row r="242" spans="1:20" x14ac:dyDescent="0.25">
      <c r="A242" t="s">
        <v>104</v>
      </c>
      <c r="B242" t="s">
        <v>105</v>
      </c>
      <c r="C242">
        <v>14</v>
      </c>
      <c r="D242">
        <v>1</v>
      </c>
      <c r="E242" t="s">
        <v>10111</v>
      </c>
      <c r="F242">
        <v>23</v>
      </c>
      <c r="G242">
        <v>9</v>
      </c>
      <c r="H242" t="s">
        <v>645</v>
      </c>
      <c r="I242" t="s">
        <v>10112</v>
      </c>
      <c r="J242" t="s">
        <v>10113</v>
      </c>
      <c r="K242" t="s">
        <v>850</v>
      </c>
      <c r="L242" t="s">
        <v>5081</v>
      </c>
      <c r="M242" t="s">
        <v>10114</v>
      </c>
      <c r="N242" t="s">
        <v>637</v>
      </c>
      <c r="O242" t="s">
        <v>646</v>
      </c>
      <c r="P242" t="s">
        <v>26</v>
      </c>
      <c r="Q242" t="s">
        <v>647</v>
      </c>
      <c r="R242" t="s">
        <v>638</v>
      </c>
      <c r="S242" t="s">
        <v>10115</v>
      </c>
      <c r="T242" t="s">
        <v>10114</v>
      </c>
    </row>
    <row r="243" spans="1:20" x14ac:dyDescent="0.25">
      <c r="A243" t="s">
        <v>147</v>
      </c>
      <c r="B243" t="s">
        <v>148</v>
      </c>
      <c r="C243">
        <v>50</v>
      </c>
      <c r="D243">
        <v>6</v>
      </c>
      <c r="E243" t="s">
        <v>10116</v>
      </c>
      <c r="F243">
        <v>200</v>
      </c>
      <c r="G243">
        <v>0</v>
      </c>
      <c r="H243" t="s">
        <v>636</v>
      </c>
      <c r="I243" t="s">
        <v>10117</v>
      </c>
      <c r="J243" t="s">
        <v>2423</v>
      </c>
      <c r="K243" t="s">
        <v>637</v>
      </c>
      <c r="L243" t="s">
        <v>638</v>
      </c>
      <c r="M243" t="s">
        <v>10118</v>
      </c>
      <c r="N243" t="s">
        <v>637</v>
      </c>
      <c r="O243" t="s">
        <v>639</v>
      </c>
      <c r="P243" t="s">
        <v>5</v>
      </c>
      <c r="Q243" t="s">
        <v>640</v>
      </c>
      <c r="R243" t="s">
        <v>638</v>
      </c>
      <c r="S243" t="s">
        <v>10119</v>
      </c>
      <c r="T243" t="s">
        <v>10120</v>
      </c>
    </row>
    <row r="244" spans="1:20" x14ac:dyDescent="0.25">
      <c r="A244" t="s">
        <v>147</v>
      </c>
      <c r="B244" t="s">
        <v>148</v>
      </c>
      <c r="C244">
        <v>50</v>
      </c>
      <c r="D244">
        <v>6</v>
      </c>
      <c r="E244" t="s">
        <v>10121</v>
      </c>
      <c r="F244">
        <v>200</v>
      </c>
      <c r="G244">
        <v>0</v>
      </c>
      <c r="H244" t="s">
        <v>636</v>
      </c>
      <c r="I244" t="s">
        <v>10122</v>
      </c>
      <c r="J244" t="s">
        <v>673</v>
      </c>
      <c r="K244" t="s">
        <v>637</v>
      </c>
      <c r="L244" t="s">
        <v>638</v>
      </c>
      <c r="M244" t="s">
        <v>10123</v>
      </c>
      <c r="N244" t="s">
        <v>637</v>
      </c>
      <c r="O244" t="s">
        <v>639</v>
      </c>
      <c r="P244" t="s">
        <v>5</v>
      </c>
      <c r="Q244" t="s">
        <v>640</v>
      </c>
      <c r="R244" t="s">
        <v>638</v>
      </c>
      <c r="S244" t="s">
        <v>10124</v>
      </c>
      <c r="T244" t="s">
        <v>10123</v>
      </c>
    </row>
    <row r="245" spans="1:20" x14ac:dyDescent="0.25">
      <c r="A245" t="s">
        <v>10</v>
      </c>
      <c r="B245" t="s">
        <v>11</v>
      </c>
      <c r="C245">
        <v>54</v>
      </c>
      <c r="D245">
        <v>1</v>
      </c>
      <c r="E245" t="s">
        <v>10125</v>
      </c>
      <c r="F245">
        <v>304</v>
      </c>
      <c r="G245">
        <v>7</v>
      </c>
      <c r="H245" t="s">
        <v>645</v>
      </c>
      <c r="I245" t="s">
        <v>10126</v>
      </c>
      <c r="J245" t="s">
        <v>10127</v>
      </c>
      <c r="K245" t="s">
        <v>720</v>
      </c>
      <c r="L245" t="s">
        <v>10128</v>
      </c>
      <c r="M245" t="s">
        <v>10129</v>
      </c>
      <c r="N245" t="s">
        <v>637</v>
      </c>
      <c r="O245" t="s">
        <v>664</v>
      </c>
      <c r="P245" t="s">
        <v>23</v>
      </c>
      <c r="Q245" t="s">
        <v>665</v>
      </c>
      <c r="R245" t="s">
        <v>638</v>
      </c>
      <c r="S245" t="s">
        <v>637</v>
      </c>
      <c r="T245" t="s">
        <v>10129</v>
      </c>
    </row>
    <row r="246" spans="1:20" x14ac:dyDescent="0.25">
      <c r="A246" t="s">
        <v>14</v>
      </c>
      <c r="B246" t="s">
        <v>15</v>
      </c>
      <c r="C246">
        <v>55</v>
      </c>
      <c r="D246">
        <v>1</v>
      </c>
      <c r="E246" t="s">
        <v>10125</v>
      </c>
      <c r="F246">
        <v>304</v>
      </c>
      <c r="G246">
        <v>7</v>
      </c>
      <c r="H246" t="s">
        <v>645</v>
      </c>
      <c r="I246" t="s">
        <v>10126</v>
      </c>
      <c r="J246" t="s">
        <v>10127</v>
      </c>
      <c r="K246" t="s">
        <v>720</v>
      </c>
      <c r="L246" t="s">
        <v>10128</v>
      </c>
      <c r="M246" t="s">
        <v>10129</v>
      </c>
      <c r="N246" t="s">
        <v>637</v>
      </c>
      <c r="O246" t="s">
        <v>664</v>
      </c>
      <c r="P246" t="s">
        <v>23</v>
      </c>
      <c r="Q246" t="s">
        <v>665</v>
      </c>
      <c r="R246" t="s">
        <v>638</v>
      </c>
      <c r="S246" t="s">
        <v>637</v>
      </c>
      <c r="T246" t="s">
        <v>10129</v>
      </c>
    </row>
    <row r="247" spans="1:20" x14ac:dyDescent="0.25">
      <c r="A247" t="s">
        <v>10</v>
      </c>
      <c r="B247" t="s">
        <v>11</v>
      </c>
      <c r="C247">
        <v>54</v>
      </c>
      <c r="D247">
        <v>1</v>
      </c>
      <c r="E247" t="s">
        <v>10125</v>
      </c>
      <c r="F247">
        <v>304</v>
      </c>
      <c r="G247">
        <v>7</v>
      </c>
      <c r="H247" t="s">
        <v>645</v>
      </c>
      <c r="I247" t="s">
        <v>10126</v>
      </c>
      <c r="J247" t="s">
        <v>10127</v>
      </c>
      <c r="K247" t="s">
        <v>720</v>
      </c>
      <c r="L247" t="s">
        <v>10128</v>
      </c>
      <c r="M247" t="s">
        <v>10129</v>
      </c>
      <c r="N247" t="s">
        <v>637</v>
      </c>
      <c r="O247" t="s">
        <v>664</v>
      </c>
      <c r="P247" t="s">
        <v>23</v>
      </c>
      <c r="Q247" t="s">
        <v>665</v>
      </c>
      <c r="R247" t="s">
        <v>638</v>
      </c>
      <c r="S247" t="s">
        <v>637</v>
      </c>
      <c r="T247" t="s">
        <v>10129</v>
      </c>
    </row>
    <row r="248" spans="1:20" x14ac:dyDescent="0.25">
      <c r="A248" t="s">
        <v>14</v>
      </c>
      <c r="B248" t="s">
        <v>15</v>
      </c>
      <c r="C248">
        <v>55</v>
      </c>
      <c r="D248">
        <v>1</v>
      </c>
      <c r="E248" t="s">
        <v>10125</v>
      </c>
      <c r="F248">
        <v>304</v>
      </c>
      <c r="G248">
        <v>7</v>
      </c>
      <c r="H248" t="s">
        <v>645</v>
      </c>
      <c r="I248" t="s">
        <v>10126</v>
      </c>
      <c r="J248" t="s">
        <v>10127</v>
      </c>
      <c r="K248" t="s">
        <v>720</v>
      </c>
      <c r="L248" t="s">
        <v>10128</v>
      </c>
      <c r="M248" t="s">
        <v>10129</v>
      </c>
      <c r="N248" t="s">
        <v>637</v>
      </c>
      <c r="O248" t="s">
        <v>664</v>
      </c>
      <c r="P248" t="s">
        <v>23</v>
      </c>
      <c r="Q248" t="s">
        <v>665</v>
      </c>
      <c r="R248" t="s">
        <v>638</v>
      </c>
      <c r="S248" t="s">
        <v>637</v>
      </c>
      <c r="T248" t="s">
        <v>10129</v>
      </c>
    </row>
    <row r="249" spans="1:20" x14ac:dyDescent="0.25">
      <c r="A249" t="s">
        <v>10</v>
      </c>
      <c r="B249" t="s">
        <v>11</v>
      </c>
      <c r="C249">
        <v>54</v>
      </c>
      <c r="D249">
        <v>1</v>
      </c>
      <c r="E249" t="s">
        <v>10125</v>
      </c>
      <c r="F249">
        <v>304</v>
      </c>
      <c r="G249">
        <v>7</v>
      </c>
      <c r="H249" t="s">
        <v>645</v>
      </c>
      <c r="I249" t="s">
        <v>10126</v>
      </c>
      <c r="J249" t="s">
        <v>10127</v>
      </c>
      <c r="K249" t="s">
        <v>720</v>
      </c>
      <c r="L249" t="s">
        <v>10128</v>
      </c>
      <c r="M249" t="s">
        <v>10129</v>
      </c>
      <c r="N249" t="s">
        <v>637</v>
      </c>
      <c r="O249" t="s">
        <v>664</v>
      </c>
      <c r="P249" t="s">
        <v>23</v>
      </c>
      <c r="Q249" t="s">
        <v>665</v>
      </c>
      <c r="R249" t="s">
        <v>638</v>
      </c>
      <c r="S249" t="s">
        <v>637</v>
      </c>
      <c r="T249" t="s">
        <v>10129</v>
      </c>
    </row>
    <row r="250" spans="1:20" x14ac:dyDescent="0.25">
      <c r="A250" t="s">
        <v>14</v>
      </c>
      <c r="B250" t="s">
        <v>15</v>
      </c>
      <c r="C250">
        <v>55</v>
      </c>
      <c r="D250">
        <v>1</v>
      </c>
      <c r="E250" t="s">
        <v>10125</v>
      </c>
      <c r="F250">
        <v>304</v>
      </c>
      <c r="G250">
        <v>7</v>
      </c>
      <c r="H250" t="s">
        <v>645</v>
      </c>
      <c r="I250" t="s">
        <v>10126</v>
      </c>
      <c r="J250" t="s">
        <v>10127</v>
      </c>
      <c r="K250" t="s">
        <v>720</v>
      </c>
      <c r="L250" t="s">
        <v>10128</v>
      </c>
      <c r="M250" t="s">
        <v>10129</v>
      </c>
      <c r="N250" t="s">
        <v>637</v>
      </c>
      <c r="O250" t="s">
        <v>664</v>
      </c>
      <c r="P250" t="s">
        <v>23</v>
      </c>
      <c r="Q250" t="s">
        <v>665</v>
      </c>
      <c r="R250" t="s">
        <v>638</v>
      </c>
      <c r="S250" t="s">
        <v>637</v>
      </c>
      <c r="T250" t="s">
        <v>10129</v>
      </c>
    </row>
    <row r="251" spans="1:20" x14ac:dyDescent="0.25">
      <c r="A251" t="s">
        <v>10</v>
      </c>
      <c r="B251" t="s">
        <v>11</v>
      </c>
      <c r="C251">
        <v>54</v>
      </c>
      <c r="D251">
        <v>1</v>
      </c>
      <c r="E251" t="s">
        <v>10125</v>
      </c>
      <c r="F251">
        <v>304</v>
      </c>
      <c r="G251">
        <v>7</v>
      </c>
      <c r="H251" t="s">
        <v>645</v>
      </c>
      <c r="I251" t="s">
        <v>10126</v>
      </c>
      <c r="J251" t="s">
        <v>10127</v>
      </c>
      <c r="K251" t="s">
        <v>720</v>
      </c>
      <c r="L251" t="s">
        <v>10128</v>
      </c>
      <c r="M251" t="s">
        <v>10129</v>
      </c>
      <c r="N251" t="s">
        <v>637</v>
      </c>
      <c r="O251" t="s">
        <v>664</v>
      </c>
      <c r="P251" t="s">
        <v>23</v>
      </c>
      <c r="Q251" t="s">
        <v>665</v>
      </c>
      <c r="R251" t="s">
        <v>638</v>
      </c>
      <c r="S251" t="s">
        <v>637</v>
      </c>
      <c r="T251" t="s">
        <v>10129</v>
      </c>
    </row>
    <row r="252" spans="1:20" x14ac:dyDescent="0.25">
      <c r="A252" t="s">
        <v>14</v>
      </c>
      <c r="B252" t="s">
        <v>15</v>
      </c>
      <c r="C252">
        <v>55</v>
      </c>
      <c r="D252">
        <v>1</v>
      </c>
      <c r="E252" t="s">
        <v>10125</v>
      </c>
      <c r="F252">
        <v>304</v>
      </c>
      <c r="G252">
        <v>7</v>
      </c>
      <c r="H252" t="s">
        <v>645</v>
      </c>
      <c r="I252" t="s">
        <v>10126</v>
      </c>
      <c r="J252" t="s">
        <v>10127</v>
      </c>
      <c r="K252" t="s">
        <v>720</v>
      </c>
      <c r="L252" t="s">
        <v>10128</v>
      </c>
      <c r="M252" t="s">
        <v>10129</v>
      </c>
      <c r="N252" t="s">
        <v>637</v>
      </c>
      <c r="O252" t="s">
        <v>664</v>
      </c>
      <c r="P252" t="s">
        <v>23</v>
      </c>
      <c r="Q252" t="s">
        <v>665</v>
      </c>
      <c r="R252" t="s">
        <v>638</v>
      </c>
      <c r="S252" t="s">
        <v>637</v>
      </c>
      <c r="T252" t="s">
        <v>10129</v>
      </c>
    </row>
    <row r="253" spans="1:20" x14ac:dyDescent="0.25">
      <c r="A253" t="s">
        <v>147</v>
      </c>
      <c r="B253" t="s">
        <v>148</v>
      </c>
      <c r="C253">
        <v>50</v>
      </c>
      <c r="D253">
        <v>12</v>
      </c>
      <c r="E253" t="s">
        <v>10130</v>
      </c>
      <c r="F253">
        <v>400</v>
      </c>
      <c r="G253">
        <v>0</v>
      </c>
      <c r="H253" t="s">
        <v>636</v>
      </c>
      <c r="I253" t="s">
        <v>10131</v>
      </c>
      <c r="J253" t="s">
        <v>658</v>
      </c>
      <c r="K253" t="s">
        <v>637</v>
      </c>
      <c r="L253" t="s">
        <v>638</v>
      </c>
      <c r="M253" t="s">
        <v>10132</v>
      </c>
      <c r="N253" t="s">
        <v>637</v>
      </c>
      <c r="O253" t="s">
        <v>643</v>
      </c>
      <c r="P253" t="s">
        <v>5</v>
      </c>
      <c r="Q253" t="s">
        <v>644</v>
      </c>
      <c r="R253" t="s">
        <v>638</v>
      </c>
      <c r="S253" t="s">
        <v>10133</v>
      </c>
      <c r="T253" t="s">
        <v>10134</v>
      </c>
    </row>
    <row r="254" spans="1:20" x14ac:dyDescent="0.25">
      <c r="A254" t="s">
        <v>22</v>
      </c>
      <c r="B254" t="s">
        <v>27</v>
      </c>
      <c r="C254">
        <v>66.333333333333329</v>
      </c>
      <c r="D254">
        <v>3</v>
      </c>
      <c r="E254" t="s">
        <v>10135</v>
      </c>
      <c r="F254">
        <v>250</v>
      </c>
      <c r="G254">
        <v>0</v>
      </c>
      <c r="H254" t="s">
        <v>645</v>
      </c>
      <c r="I254" t="s">
        <v>750</v>
      </c>
      <c r="J254" t="s">
        <v>10136</v>
      </c>
      <c r="K254" t="s">
        <v>10137</v>
      </c>
      <c r="L254" t="s">
        <v>757</v>
      </c>
      <c r="M254" t="s">
        <v>10138</v>
      </c>
      <c r="N254" t="s">
        <v>637</v>
      </c>
      <c r="O254" t="s">
        <v>646</v>
      </c>
      <c r="P254" t="s">
        <v>26</v>
      </c>
      <c r="Q254" t="s">
        <v>647</v>
      </c>
      <c r="R254" t="s">
        <v>638</v>
      </c>
      <c r="S254" t="s">
        <v>10139</v>
      </c>
      <c r="T254" t="s">
        <v>10138</v>
      </c>
    </row>
    <row r="255" spans="1:20" x14ac:dyDescent="0.25">
      <c r="A255" t="s">
        <v>147</v>
      </c>
      <c r="B255" t="s">
        <v>148</v>
      </c>
      <c r="C255">
        <v>50</v>
      </c>
      <c r="D255">
        <v>12</v>
      </c>
      <c r="E255" t="s">
        <v>10140</v>
      </c>
      <c r="F255">
        <v>400</v>
      </c>
      <c r="G255">
        <v>0</v>
      </c>
      <c r="H255" t="s">
        <v>636</v>
      </c>
      <c r="I255" t="s">
        <v>3040</v>
      </c>
      <c r="J255" t="s">
        <v>672</v>
      </c>
      <c r="K255" t="s">
        <v>637</v>
      </c>
      <c r="L255" t="s">
        <v>638</v>
      </c>
      <c r="M255" t="s">
        <v>10141</v>
      </c>
      <c r="N255" t="s">
        <v>637</v>
      </c>
      <c r="O255" t="s">
        <v>643</v>
      </c>
      <c r="P255" t="s">
        <v>5</v>
      </c>
      <c r="Q255" t="s">
        <v>644</v>
      </c>
      <c r="R255" t="s">
        <v>638</v>
      </c>
      <c r="S255" t="s">
        <v>10142</v>
      </c>
      <c r="T255" t="s">
        <v>10141</v>
      </c>
    </row>
    <row r="256" spans="1:20" x14ac:dyDescent="0.25">
      <c r="A256" t="s">
        <v>77</v>
      </c>
      <c r="B256" t="s">
        <v>78</v>
      </c>
      <c r="C256">
        <v>49</v>
      </c>
      <c r="D256">
        <v>2</v>
      </c>
      <c r="E256" t="s">
        <v>10143</v>
      </c>
      <c r="F256">
        <v>98</v>
      </c>
      <c r="G256">
        <v>0</v>
      </c>
      <c r="H256" t="s">
        <v>645</v>
      </c>
      <c r="I256" t="s">
        <v>10144</v>
      </c>
      <c r="J256" t="s">
        <v>10145</v>
      </c>
      <c r="K256" t="s">
        <v>808</v>
      </c>
      <c r="L256" t="s">
        <v>730</v>
      </c>
      <c r="M256" t="s">
        <v>10146</v>
      </c>
      <c r="N256" t="s">
        <v>637</v>
      </c>
      <c r="O256" t="s">
        <v>646</v>
      </c>
      <c r="P256" t="s">
        <v>26</v>
      </c>
      <c r="Q256" t="s">
        <v>647</v>
      </c>
      <c r="R256" t="s">
        <v>638</v>
      </c>
      <c r="S256" t="s">
        <v>10147</v>
      </c>
      <c r="T256" t="s">
        <v>10148</v>
      </c>
    </row>
    <row r="257" spans="1:20" x14ac:dyDescent="0.25">
      <c r="A257" t="s">
        <v>147</v>
      </c>
      <c r="B257" t="s">
        <v>148</v>
      </c>
      <c r="C257">
        <v>50</v>
      </c>
      <c r="D257">
        <v>6</v>
      </c>
      <c r="E257" t="s">
        <v>10149</v>
      </c>
      <c r="F257">
        <v>200</v>
      </c>
      <c r="G257">
        <v>0</v>
      </c>
      <c r="H257" t="s">
        <v>636</v>
      </c>
      <c r="I257" t="s">
        <v>10150</v>
      </c>
      <c r="J257" t="s">
        <v>641</v>
      </c>
      <c r="K257" t="s">
        <v>637</v>
      </c>
      <c r="L257" t="s">
        <v>638</v>
      </c>
      <c r="M257" t="s">
        <v>10151</v>
      </c>
      <c r="N257" t="s">
        <v>637</v>
      </c>
      <c r="O257" t="s">
        <v>639</v>
      </c>
      <c r="P257" t="s">
        <v>5</v>
      </c>
      <c r="Q257" t="s">
        <v>640</v>
      </c>
      <c r="R257" t="s">
        <v>638</v>
      </c>
      <c r="S257" t="s">
        <v>10152</v>
      </c>
      <c r="T257" t="s">
        <v>10151</v>
      </c>
    </row>
    <row r="258" spans="1:20" x14ac:dyDescent="0.25">
      <c r="A258" t="s">
        <v>147</v>
      </c>
      <c r="B258" t="s">
        <v>148</v>
      </c>
      <c r="C258">
        <v>50</v>
      </c>
      <c r="D258">
        <v>6</v>
      </c>
      <c r="E258" t="s">
        <v>10153</v>
      </c>
      <c r="F258">
        <v>200</v>
      </c>
      <c r="G258">
        <v>0</v>
      </c>
      <c r="H258" t="s">
        <v>636</v>
      </c>
      <c r="I258" t="s">
        <v>10154</v>
      </c>
      <c r="J258" t="s">
        <v>679</v>
      </c>
      <c r="K258" t="s">
        <v>637</v>
      </c>
      <c r="L258" t="s">
        <v>638</v>
      </c>
      <c r="M258" t="s">
        <v>10155</v>
      </c>
      <c r="N258" t="s">
        <v>637</v>
      </c>
      <c r="O258" t="s">
        <v>643</v>
      </c>
      <c r="P258" t="s">
        <v>5</v>
      </c>
      <c r="Q258" t="s">
        <v>644</v>
      </c>
      <c r="R258" t="s">
        <v>638</v>
      </c>
      <c r="S258" t="s">
        <v>10156</v>
      </c>
      <c r="T258" t="s">
        <v>10155</v>
      </c>
    </row>
    <row r="259" spans="1:20" x14ac:dyDescent="0.25">
      <c r="A259" t="s">
        <v>22</v>
      </c>
      <c r="B259" t="s">
        <v>27</v>
      </c>
      <c r="C259">
        <v>66.333333333333329</v>
      </c>
      <c r="D259">
        <v>9</v>
      </c>
      <c r="E259" t="s">
        <v>10157</v>
      </c>
      <c r="F259">
        <v>750</v>
      </c>
      <c r="G259">
        <v>0</v>
      </c>
      <c r="H259" t="s">
        <v>645</v>
      </c>
      <c r="I259" t="s">
        <v>10158</v>
      </c>
      <c r="J259" t="s">
        <v>10159</v>
      </c>
      <c r="K259" t="s">
        <v>8752</v>
      </c>
      <c r="L259" t="s">
        <v>1753</v>
      </c>
      <c r="M259" t="s">
        <v>10160</v>
      </c>
      <c r="N259" t="s">
        <v>637</v>
      </c>
      <c r="O259" t="s">
        <v>646</v>
      </c>
      <c r="P259" t="s">
        <v>26</v>
      </c>
      <c r="Q259" t="s">
        <v>647</v>
      </c>
      <c r="R259" t="s">
        <v>638</v>
      </c>
      <c r="S259" t="s">
        <v>10161</v>
      </c>
      <c r="T259" t="s">
        <v>10160</v>
      </c>
    </row>
    <row r="260" spans="1:20" x14ac:dyDescent="0.25">
      <c r="A260" t="s">
        <v>241</v>
      </c>
      <c r="B260" t="s">
        <v>690</v>
      </c>
      <c r="C260">
        <v>81.75</v>
      </c>
      <c r="D260">
        <v>1</v>
      </c>
      <c r="E260" t="s">
        <v>10162</v>
      </c>
      <c r="F260">
        <v>89.25</v>
      </c>
      <c r="G260">
        <v>7.5</v>
      </c>
      <c r="H260" t="s">
        <v>663</v>
      </c>
      <c r="I260" t="s">
        <v>10163</v>
      </c>
      <c r="J260" t="s">
        <v>10164</v>
      </c>
      <c r="K260" t="s">
        <v>3703</v>
      </c>
      <c r="L260" t="s">
        <v>10165</v>
      </c>
      <c r="M260" t="s">
        <v>10166</v>
      </c>
      <c r="N260" t="s">
        <v>637</v>
      </c>
      <c r="O260" t="s">
        <v>664</v>
      </c>
      <c r="P260" t="s">
        <v>23</v>
      </c>
      <c r="Q260" t="s">
        <v>665</v>
      </c>
      <c r="R260" t="s">
        <v>638</v>
      </c>
      <c r="S260" t="s">
        <v>10167</v>
      </c>
      <c r="T260" t="s">
        <v>10166</v>
      </c>
    </row>
    <row r="261" spans="1:20" x14ac:dyDescent="0.25">
      <c r="A261" t="s">
        <v>22</v>
      </c>
      <c r="B261" t="s">
        <v>27</v>
      </c>
      <c r="C261">
        <v>80</v>
      </c>
      <c r="D261">
        <v>1</v>
      </c>
      <c r="E261" t="s">
        <v>10168</v>
      </c>
      <c r="F261">
        <v>80</v>
      </c>
      <c r="G261">
        <v>0</v>
      </c>
      <c r="H261" t="s">
        <v>645</v>
      </c>
      <c r="I261" t="s">
        <v>10169</v>
      </c>
      <c r="J261" t="s">
        <v>10170</v>
      </c>
      <c r="K261" t="s">
        <v>1700</v>
      </c>
      <c r="L261" t="s">
        <v>3766</v>
      </c>
      <c r="M261" t="s">
        <v>10171</v>
      </c>
      <c r="N261" t="s">
        <v>637</v>
      </c>
      <c r="O261" t="s">
        <v>646</v>
      </c>
      <c r="P261" t="s">
        <v>26</v>
      </c>
      <c r="Q261" t="s">
        <v>647</v>
      </c>
      <c r="R261" t="s">
        <v>638</v>
      </c>
      <c r="S261" t="s">
        <v>10172</v>
      </c>
      <c r="T261" t="s">
        <v>10173</v>
      </c>
    </row>
    <row r="262" spans="1:20" x14ac:dyDescent="0.25">
      <c r="A262" t="s">
        <v>22</v>
      </c>
      <c r="B262" t="s">
        <v>27</v>
      </c>
      <c r="C262">
        <v>120</v>
      </c>
      <c r="D262">
        <v>1</v>
      </c>
      <c r="E262" t="s">
        <v>10174</v>
      </c>
      <c r="F262">
        <v>120</v>
      </c>
      <c r="G262">
        <v>0</v>
      </c>
      <c r="H262" t="s">
        <v>636</v>
      </c>
      <c r="I262" t="s">
        <v>10175</v>
      </c>
      <c r="J262" t="s">
        <v>2240</v>
      </c>
      <c r="K262" t="s">
        <v>637</v>
      </c>
      <c r="L262" t="s">
        <v>638</v>
      </c>
      <c r="M262" t="s">
        <v>10176</v>
      </c>
      <c r="N262" t="s">
        <v>637</v>
      </c>
      <c r="O262" t="s">
        <v>643</v>
      </c>
      <c r="P262" t="s">
        <v>5</v>
      </c>
      <c r="Q262" t="s">
        <v>644</v>
      </c>
      <c r="R262" t="s">
        <v>638</v>
      </c>
      <c r="S262" t="s">
        <v>10177</v>
      </c>
      <c r="T262" t="s">
        <v>10176</v>
      </c>
    </row>
    <row r="263" spans="1:20" x14ac:dyDescent="0.25">
      <c r="A263" t="s">
        <v>104</v>
      </c>
      <c r="B263" t="s">
        <v>105</v>
      </c>
      <c r="C263">
        <v>14</v>
      </c>
      <c r="D263">
        <v>1</v>
      </c>
      <c r="E263" t="s">
        <v>10178</v>
      </c>
      <c r="F263">
        <v>14</v>
      </c>
      <c r="G263">
        <v>0</v>
      </c>
      <c r="H263" t="s">
        <v>645</v>
      </c>
      <c r="I263" t="s">
        <v>10179</v>
      </c>
      <c r="J263" t="s">
        <v>10180</v>
      </c>
      <c r="K263" t="s">
        <v>10181</v>
      </c>
      <c r="L263" t="s">
        <v>2275</v>
      </c>
      <c r="M263" t="s">
        <v>10182</v>
      </c>
      <c r="N263" t="s">
        <v>637</v>
      </c>
      <c r="O263" t="s">
        <v>646</v>
      </c>
      <c r="P263" t="s">
        <v>26</v>
      </c>
      <c r="Q263" t="s">
        <v>647</v>
      </c>
      <c r="R263" t="s">
        <v>638</v>
      </c>
      <c r="S263" t="s">
        <v>10183</v>
      </c>
      <c r="T263" t="s">
        <v>10182</v>
      </c>
    </row>
    <row r="264" spans="1:20" x14ac:dyDescent="0.25">
      <c r="A264" t="s">
        <v>147</v>
      </c>
      <c r="B264" t="s">
        <v>148</v>
      </c>
      <c r="C264">
        <v>50</v>
      </c>
      <c r="D264">
        <v>6</v>
      </c>
      <c r="E264" t="s">
        <v>10184</v>
      </c>
      <c r="F264">
        <v>200</v>
      </c>
      <c r="G264">
        <v>0</v>
      </c>
      <c r="H264" t="s">
        <v>636</v>
      </c>
      <c r="I264" t="s">
        <v>6647</v>
      </c>
      <c r="J264" t="s">
        <v>653</v>
      </c>
      <c r="K264" t="s">
        <v>637</v>
      </c>
      <c r="L264" t="s">
        <v>638</v>
      </c>
      <c r="M264" t="s">
        <v>10185</v>
      </c>
      <c r="N264" t="s">
        <v>637</v>
      </c>
      <c r="O264" t="s">
        <v>639</v>
      </c>
      <c r="P264" t="s">
        <v>5</v>
      </c>
      <c r="Q264" t="s">
        <v>640</v>
      </c>
      <c r="R264" t="s">
        <v>638</v>
      </c>
      <c r="S264" t="s">
        <v>10186</v>
      </c>
      <c r="T264" t="s">
        <v>10185</v>
      </c>
    </row>
    <row r="265" spans="1:20" x14ac:dyDescent="0.25">
      <c r="A265" t="s">
        <v>18</v>
      </c>
      <c r="B265" t="s">
        <v>19</v>
      </c>
      <c r="C265">
        <v>66.666666666666671</v>
      </c>
      <c r="D265">
        <v>3</v>
      </c>
      <c r="E265" t="s">
        <v>10187</v>
      </c>
      <c r="F265">
        <v>129</v>
      </c>
      <c r="G265">
        <v>0</v>
      </c>
      <c r="H265" t="s">
        <v>645</v>
      </c>
      <c r="I265" t="s">
        <v>860</v>
      </c>
      <c r="J265" t="s">
        <v>10188</v>
      </c>
      <c r="K265" t="s">
        <v>783</v>
      </c>
      <c r="L265" t="s">
        <v>733</v>
      </c>
      <c r="M265" t="s">
        <v>10189</v>
      </c>
      <c r="N265" t="s">
        <v>637</v>
      </c>
      <c r="O265" t="s">
        <v>646</v>
      </c>
      <c r="P265" t="s">
        <v>26</v>
      </c>
      <c r="Q265" t="s">
        <v>647</v>
      </c>
      <c r="R265" t="s">
        <v>638</v>
      </c>
      <c r="S265" t="s">
        <v>10190</v>
      </c>
      <c r="T265" t="s">
        <v>10191</v>
      </c>
    </row>
    <row r="266" spans="1:20" x14ac:dyDescent="0.25">
      <c r="A266" t="s">
        <v>147</v>
      </c>
      <c r="B266" t="s">
        <v>148</v>
      </c>
      <c r="C266">
        <v>50</v>
      </c>
      <c r="D266">
        <v>6</v>
      </c>
      <c r="E266" t="s">
        <v>10192</v>
      </c>
      <c r="F266">
        <v>200</v>
      </c>
      <c r="G266">
        <v>0</v>
      </c>
      <c r="H266" t="s">
        <v>636</v>
      </c>
      <c r="I266" t="s">
        <v>10193</v>
      </c>
      <c r="J266" t="s">
        <v>649</v>
      </c>
      <c r="K266" t="s">
        <v>637</v>
      </c>
      <c r="L266" t="s">
        <v>638</v>
      </c>
      <c r="M266" t="s">
        <v>10194</v>
      </c>
      <c r="N266" t="s">
        <v>637</v>
      </c>
      <c r="O266" t="s">
        <v>643</v>
      </c>
      <c r="P266" t="s">
        <v>5</v>
      </c>
      <c r="Q266" t="s">
        <v>644</v>
      </c>
      <c r="R266" t="s">
        <v>638</v>
      </c>
      <c r="S266" t="s">
        <v>10195</v>
      </c>
      <c r="T266" t="s">
        <v>10194</v>
      </c>
    </row>
    <row r="267" spans="1:20" x14ac:dyDescent="0.25">
      <c r="A267" t="s">
        <v>18</v>
      </c>
      <c r="B267" t="s">
        <v>19</v>
      </c>
      <c r="C267">
        <v>66.666666666666671</v>
      </c>
      <c r="D267">
        <v>6</v>
      </c>
      <c r="E267" t="s">
        <v>10196</v>
      </c>
      <c r="F267">
        <v>258</v>
      </c>
      <c r="G267">
        <v>0</v>
      </c>
      <c r="H267" t="s">
        <v>636</v>
      </c>
      <c r="I267" t="s">
        <v>10197</v>
      </c>
      <c r="J267" t="s">
        <v>669</v>
      </c>
      <c r="K267" t="s">
        <v>637</v>
      </c>
      <c r="L267" t="s">
        <v>638</v>
      </c>
      <c r="M267" t="s">
        <v>10198</v>
      </c>
      <c r="N267" t="s">
        <v>637</v>
      </c>
      <c r="O267" t="s">
        <v>643</v>
      </c>
      <c r="P267" t="s">
        <v>5</v>
      </c>
      <c r="Q267" t="s">
        <v>644</v>
      </c>
      <c r="R267" t="s">
        <v>638</v>
      </c>
      <c r="S267" t="s">
        <v>10199</v>
      </c>
      <c r="T267" t="s">
        <v>10198</v>
      </c>
    </row>
    <row r="268" spans="1:20" x14ac:dyDescent="0.25">
      <c r="A268" t="s">
        <v>104</v>
      </c>
      <c r="B268" t="s">
        <v>105</v>
      </c>
      <c r="C268">
        <v>14</v>
      </c>
      <c r="D268">
        <v>1</v>
      </c>
      <c r="E268" t="s">
        <v>10200</v>
      </c>
      <c r="F268">
        <v>14</v>
      </c>
      <c r="G268">
        <v>0</v>
      </c>
      <c r="H268" t="s">
        <v>645</v>
      </c>
      <c r="I268" t="s">
        <v>727</v>
      </c>
      <c r="J268" t="s">
        <v>7235</v>
      </c>
      <c r="K268" t="s">
        <v>6611</v>
      </c>
      <c r="L268" t="s">
        <v>7452</v>
      </c>
      <c r="M268" t="s">
        <v>10201</v>
      </c>
      <c r="N268" t="s">
        <v>637</v>
      </c>
      <c r="O268" t="s">
        <v>646</v>
      </c>
      <c r="P268" t="s">
        <v>26</v>
      </c>
      <c r="Q268" t="s">
        <v>647</v>
      </c>
      <c r="R268" t="s">
        <v>638</v>
      </c>
      <c r="S268" t="s">
        <v>10202</v>
      </c>
      <c r="T268" t="s">
        <v>10203</v>
      </c>
    </row>
    <row r="269" spans="1:20" x14ac:dyDescent="0.25">
      <c r="A269" t="s">
        <v>147</v>
      </c>
      <c r="B269" t="s">
        <v>148</v>
      </c>
      <c r="C269">
        <v>50</v>
      </c>
      <c r="D269">
        <v>6</v>
      </c>
      <c r="E269" t="s">
        <v>10204</v>
      </c>
      <c r="F269">
        <v>200</v>
      </c>
      <c r="G269">
        <v>0</v>
      </c>
      <c r="H269" t="s">
        <v>636</v>
      </c>
      <c r="I269" t="s">
        <v>10205</v>
      </c>
      <c r="J269" t="s">
        <v>657</v>
      </c>
      <c r="K269" t="s">
        <v>637</v>
      </c>
      <c r="L269" t="s">
        <v>638</v>
      </c>
      <c r="M269" t="s">
        <v>10206</v>
      </c>
      <c r="N269" t="s">
        <v>637</v>
      </c>
      <c r="O269" t="s">
        <v>639</v>
      </c>
      <c r="P269" t="s">
        <v>5</v>
      </c>
      <c r="Q269" t="s">
        <v>640</v>
      </c>
      <c r="R269" t="s">
        <v>638</v>
      </c>
      <c r="S269" t="s">
        <v>10207</v>
      </c>
      <c r="T269" t="s">
        <v>10206</v>
      </c>
    </row>
    <row r="270" spans="1:20" x14ac:dyDescent="0.25">
      <c r="A270" t="s">
        <v>147</v>
      </c>
      <c r="B270" t="s">
        <v>148</v>
      </c>
      <c r="C270">
        <v>50</v>
      </c>
      <c r="D270">
        <v>6</v>
      </c>
      <c r="E270" t="s">
        <v>10208</v>
      </c>
      <c r="F270">
        <v>200</v>
      </c>
      <c r="G270">
        <v>0</v>
      </c>
      <c r="H270" t="s">
        <v>636</v>
      </c>
      <c r="I270" t="s">
        <v>10209</v>
      </c>
      <c r="J270" t="s">
        <v>1872</v>
      </c>
      <c r="K270" t="s">
        <v>637</v>
      </c>
      <c r="L270" t="s">
        <v>638</v>
      </c>
      <c r="M270" t="s">
        <v>10210</v>
      </c>
      <c r="N270" t="s">
        <v>637</v>
      </c>
      <c r="O270" t="s">
        <v>639</v>
      </c>
      <c r="P270" t="s">
        <v>5</v>
      </c>
      <c r="Q270" t="s">
        <v>640</v>
      </c>
      <c r="R270" t="s">
        <v>638</v>
      </c>
      <c r="S270" t="s">
        <v>10211</v>
      </c>
      <c r="T270" t="s">
        <v>10210</v>
      </c>
    </row>
    <row r="271" spans="1:20" x14ac:dyDescent="0.25">
      <c r="A271" t="s">
        <v>147</v>
      </c>
      <c r="B271" t="s">
        <v>148</v>
      </c>
      <c r="C271">
        <v>50</v>
      </c>
      <c r="D271">
        <v>6</v>
      </c>
      <c r="E271" t="s">
        <v>10212</v>
      </c>
      <c r="F271">
        <v>200</v>
      </c>
      <c r="G271">
        <v>0</v>
      </c>
      <c r="H271" t="s">
        <v>636</v>
      </c>
      <c r="I271" t="s">
        <v>10205</v>
      </c>
      <c r="J271" t="s">
        <v>657</v>
      </c>
      <c r="K271" t="s">
        <v>637</v>
      </c>
      <c r="L271" t="s">
        <v>638</v>
      </c>
      <c r="M271" t="s">
        <v>10213</v>
      </c>
      <c r="N271" t="s">
        <v>637</v>
      </c>
      <c r="O271" t="s">
        <v>639</v>
      </c>
      <c r="P271" t="s">
        <v>5</v>
      </c>
      <c r="Q271" t="s">
        <v>640</v>
      </c>
      <c r="R271" t="s">
        <v>638</v>
      </c>
      <c r="S271" t="s">
        <v>10214</v>
      </c>
      <c r="T271" t="s">
        <v>10213</v>
      </c>
    </row>
    <row r="272" spans="1:20" x14ac:dyDescent="0.25">
      <c r="A272" t="s">
        <v>147</v>
      </c>
      <c r="B272" t="s">
        <v>148</v>
      </c>
      <c r="C272">
        <v>50</v>
      </c>
      <c r="D272">
        <v>6</v>
      </c>
      <c r="E272" t="s">
        <v>10215</v>
      </c>
      <c r="F272">
        <v>200</v>
      </c>
      <c r="G272">
        <v>0</v>
      </c>
      <c r="H272" t="s">
        <v>636</v>
      </c>
      <c r="I272" t="s">
        <v>10216</v>
      </c>
      <c r="J272" t="s">
        <v>3691</v>
      </c>
      <c r="K272" t="s">
        <v>637</v>
      </c>
      <c r="L272" t="s">
        <v>638</v>
      </c>
      <c r="M272" t="s">
        <v>10217</v>
      </c>
      <c r="N272" t="s">
        <v>637</v>
      </c>
      <c r="O272" t="s">
        <v>639</v>
      </c>
      <c r="P272" t="s">
        <v>5</v>
      </c>
      <c r="Q272" t="s">
        <v>640</v>
      </c>
      <c r="R272" t="s">
        <v>638</v>
      </c>
      <c r="S272" t="s">
        <v>10218</v>
      </c>
      <c r="T272" t="s">
        <v>10219</v>
      </c>
    </row>
  </sheetData>
  <pageMargins left="0.25" right="0.25" top="0.75" bottom="0.75" header="0.3" footer="0.3"/>
  <pageSetup paperSize="9" scale="21" fitToHeight="0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4C130-E223-433C-9244-E9BBF859B83E}">
  <sheetPr>
    <tabColor rgb="FFFF6699"/>
    <pageSetUpPr fitToPage="1"/>
  </sheetPr>
  <dimension ref="A1:V189"/>
  <sheetViews>
    <sheetView zoomScale="70" zoomScaleNormal="70" workbookViewId="0">
      <pane xSplit="2" ySplit="1" topLeftCell="T2" activePane="bottomRight" state="frozen"/>
      <selection activeCell="Q237" sqref="Q237"/>
      <selection pane="topRight" activeCell="Q237" sqref="Q237"/>
      <selection pane="bottomLeft" activeCell="Q237" sqref="Q237"/>
      <selection pane="bottomRight" activeCell="U152" sqref="U152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6.90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617</v>
      </c>
      <c r="C1" t="s">
        <v>618</v>
      </c>
      <c r="D1" t="s">
        <v>1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J1" t="s">
        <v>624</v>
      </c>
      <c r="K1" t="s">
        <v>625</v>
      </c>
      <c r="L1" t="s">
        <v>626</v>
      </c>
      <c r="M1" t="s">
        <v>627</v>
      </c>
      <c r="N1" t="s">
        <v>628</v>
      </c>
      <c r="O1" t="s">
        <v>629</v>
      </c>
      <c r="P1" t="s">
        <v>630</v>
      </c>
      <c r="Q1" t="s">
        <v>631</v>
      </c>
      <c r="R1" t="s">
        <v>2</v>
      </c>
      <c r="S1" t="s">
        <v>632</v>
      </c>
      <c r="T1" t="s">
        <v>633</v>
      </c>
      <c r="U1" s="49" t="s">
        <v>722</v>
      </c>
      <c r="V1" t="s">
        <v>724</v>
      </c>
    </row>
    <row r="2" spans="1:22" x14ac:dyDescent="0.25">
      <c r="A2" t="s">
        <v>600</v>
      </c>
      <c r="B2" t="s">
        <v>601</v>
      </c>
      <c r="C2">
        <v>159</v>
      </c>
      <c r="D2">
        <v>1</v>
      </c>
      <c r="E2" t="s">
        <v>10289</v>
      </c>
      <c r="F2">
        <v>318</v>
      </c>
      <c r="G2">
        <v>0</v>
      </c>
      <c r="H2" t="s">
        <v>655</v>
      </c>
      <c r="I2" t="s">
        <v>10290</v>
      </c>
      <c r="J2" t="s">
        <v>3188</v>
      </c>
      <c r="K2" t="s">
        <v>637</v>
      </c>
      <c r="L2" t="s">
        <v>638</v>
      </c>
      <c r="M2" t="s">
        <v>10291</v>
      </c>
      <c r="N2" t="s">
        <v>637</v>
      </c>
      <c r="O2" t="s">
        <v>643</v>
      </c>
      <c r="P2" t="s">
        <v>5</v>
      </c>
      <c r="Q2" t="s">
        <v>644</v>
      </c>
      <c r="R2" t="s">
        <v>638</v>
      </c>
      <c r="S2" t="s">
        <v>10292</v>
      </c>
      <c r="T2" t="s">
        <v>10291</v>
      </c>
      <c r="U2" s="50" t="s">
        <v>147</v>
      </c>
      <c r="V2">
        <v>434</v>
      </c>
    </row>
    <row r="3" spans="1:22" x14ac:dyDescent="0.25">
      <c r="A3" t="s">
        <v>240</v>
      </c>
      <c r="B3" t="s">
        <v>246</v>
      </c>
      <c r="C3">
        <v>159</v>
      </c>
      <c r="D3">
        <v>1</v>
      </c>
      <c r="E3" t="s">
        <v>10289</v>
      </c>
      <c r="F3">
        <v>318</v>
      </c>
      <c r="G3">
        <v>0</v>
      </c>
      <c r="H3" t="s">
        <v>655</v>
      </c>
      <c r="I3" t="s">
        <v>10290</v>
      </c>
      <c r="J3" t="s">
        <v>3188</v>
      </c>
      <c r="K3" t="s">
        <v>637</v>
      </c>
      <c r="L3" t="s">
        <v>638</v>
      </c>
      <c r="M3" t="s">
        <v>10291</v>
      </c>
      <c r="N3" t="s">
        <v>637</v>
      </c>
      <c r="O3" t="s">
        <v>643</v>
      </c>
      <c r="P3" t="s">
        <v>5</v>
      </c>
      <c r="Q3" t="s">
        <v>644</v>
      </c>
      <c r="R3" t="s">
        <v>638</v>
      </c>
      <c r="S3" t="s">
        <v>10292</v>
      </c>
      <c r="T3" t="s">
        <v>10291</v>
      </c>
      <c r="U3" s="51" t="s">
        <v>148</v>
      </c>
      <c r="V3">
        <v>434</v>
      </c>
    </row>
    <row r="4" spans="1:22" x14ac:dyDescent="0.25">
      <c r="A4" t="s">
        <v>147</v>
      </c>
      <c r="B4" t="s">
        <v>148</v>
      </c>
      <c r="C4">
        <v>50</v>
      </c>
      <c r="D4">
        <v>6</v>
      </c>
      <c r="E4" t="s">
        <v>10293</v>
      </c>
      <c r="F4">
        <v>200</v>
      </c>
      <c r="G4">
        <v>0</v>
      </c>
      <c r="H4" t="s">
        <v>636</v>
      </c>
      <c r="I4" t="s">
        <v>10294</v>
      </c>
      <c r="J4" t="s">
        <v>650</v>
      </c>
      <c r="K4" t="s">
        <v>637</v>
      </c>
      <c r="L4" t="s">
        <v>638</v>
      </c>
      <c r="M4" t="s">
        <v>10295</v>
      </c>
      <c r="N4" t="s">
        <v>637</v>
      </c>
      <c r="O4" t="s">
        <v>639</v>
      </c>
      <c r="P4" t="s">
        <v>5</v>
      </c>
      <c r="Q4" t="s">
        <v>640</v>
      </c>
      <c r="R4" t="s">
        <v>638</v>
      </c>
      <c r="S4" t="s">
        <v>10296</v>
      </c>
      <c r="T4" t="s">
        <v>10295</v>
      </c>
      <c r="U4" s="50" t="s">
        <v>99</v>
      </c>
      <c r="V4">
        <v>30</v>
      </c>
    </row>
    <row r="5" spans="1:22" x14ac:dyDescent="0.25">
      <c r="A5" t="s">
        <v>147</v>
      </c>
      <c r="B5" t="s">
        <v>148</v>
      </c>
      <c r="C5">
        <v>50</v>
      </c>
      <c r="D5">
        <v>6</v>
      </c>
      <c r="E5" t="s">
        <v>10297</v>
      </c>
      <c r="F5">
        <v>200</v>
      </c>
      <c r="G5">
        <v>0</v>
      </c>
      <c r="H5" t="s">
        <v>636</v>
      </c>
      <c r="I5" t="s">
        <v>10298</v>
      </c>
      <c r="J5" t="s">
        <v>675</v>
      </c>
      <c r="K5" t="s">
        <v>637</v>
      </c>
      <c r="L5" t="s">
        <v>638</v>
      </c>
      <c r="M5" t="s">
        <v>10299</v>
      </c>
      <c r="N5" t="s">
        <v>637</v>
      </c>
      <c r="O5" t="s">
        <v>639</v>
      </c>
      <c r="P5" t="s">
        <v>5</v>
      </c>
      <c r="Q5" t="s">
        <v>640</v>
      </c>
      <c r="R5" t="s">
        <v>638</v>
      </c>
      <c r="S5" t="s">
        <v>10300</v>
      </c>
      <c r="T5" t="s">
        <v>10299</v>
      </c>
      <c r="U5" s="51" t="s">
        <v>100</v>
      </c>
      <c r="V5">
        <v>30</v>
      </c>
    </row>
    <row r="6" spans="1:22" x14ac:dyDescent="0.25">
      <c r="A6" t="s">
        <v>147</v>
      </c>
      <c r="B6" t="s">
        <v>148</v>
      </c>
      <c r="C6">
        <v>50</v>
      </c>
      <c r="D6">
        <v>6</v>
      </c>
      <c r="E6" t="s">
        <v>10301</v>
      </c>
      <c r="F6">
        <v>200</v>
      </c>
      <c r="G6">
        <v>0</v>
      </c>
      <c r="H6" t="s">
        <v>636</v>
      </c>
      <c r="I6" t="s">
        <v>10302</v>
      </c>
      <c r="J6" t="s">
        <v>2395</v>
      </c>
      <c r="K6" t="s">
        <v>637</v>
      </c>
      <c r="L6" t="s">
        <v>638</v>
      </c>
      <c r="M6" t="s">
        <v>10303</v>
      </c>
      <c r="N6" t="s">
        <v>637</v>
      </c>
      <c r="O6" t="s">
        <v>639</v>
      </c>
      <c r="P6" t="s">
        <v>5</v>
      </c>
      <c r="Q6" t="s">
        <v>640</v>
      </c>
      <c r="R6" t="s">
        <v>638</v>
      </c>
      <c r="S6" t="s">
        <v>10304</v>
      </c>
      <c r="T6" t="s">
        <v>10303</v>
      </c>
      <c r="U6" s="50" t="s">
        <v>22</v>
      </c>
      <c r="V6">
        <v>73</v>
      </c>
    </row>
    <row r="7" spans="1:22" x14ac:dyDescent="0.25">
      <c r="A7" t="s">
        <v>147</v>
      </c>
      <c r="B7" t="s">
        <v>148</v>
      </c>
      <c r="C7">
        <v>50</v>
      </c>
      <c r="D7">
        <v>6</v>
      </c>
      <c r="E7" t="s">
        <v>10305</v>
      </c>
      <c r="F7">
        <v>200</v>
      </c>
      <c r="G7">
        <v>0</v>
      </c>
      <c r="H7" t="s">
        <v>636</v>
      </c>
      <c r="I7" t="s">
        <v>10306</v>
      </c>
      <c r="J7" t="s">
        <v>648</v>
      </c>
      <c r="K7" t="s">
        <v>637</v>
      </c>
      <c r="L7" t="s">
        <v>638</v>
      </c>
      <c r="M7" t="s">
        <v>10303</v>
      </c>
      <c r="N7" t="s">
        <v>637</v>
      </c>
      <c r="O7" t="s">
        <v>639</v>
      </c>
      <c r="P7" t="s">
        <v>5</v>
      </c>
      <c r="Q7" t="s">
        <v>640</v>
      </c>
      <c r="R7" t="s">
        <v>638</v>
      </c>
      <c r="S7" t="s">
        <v>10307</v>
      </c>
      <c r="T7" t="s">
        <v>10303</v>
      </c>
      <c r="U7" s="51" t="s">
        <v>10546</v>
      </c>
      <c r="V7">
        <v>1</v>
      </c>
    </row>
    <row r="8" spans="1:22" x14ac:dyDescent="0.25">
      <c r="A8" t="s">
        <v>600</v>
      </c>
      <c r="B8" t="s">
        <v>690</v>
      </c>
      <c r="C8">
        <v>91.74</v>
      </c>
      <c r="D8">
        <v>1</v>
      </c>
      <c r="E8" t="s">
        <v>10308</v>
      </c>
      <c r="F8">
        <v>123.74</v>
      </c>
      <c r="G8">
        <v>32</v>
      </c>
      <c r="H8" t="s">
        <v>663</v>
      </c>
      <c r="I8" t="s">
        <v>10309</v>
      </c>
      <c r="J8" t="s">
        <v>10310</v>
      </c>
      <c r="K8" t="s">
        <v>4350</v>
      </c>
      <c r="L8" t="s">
        <v>10311</v>
      </c>
      <c r="M8" t="s">
        <v>10312</v>
      </c>
      <c r="N8" t="s">
        <v>637</v>
      </c>
      <c r="O8" t="s">
        <v>664</v>
      </c>
      <c r="P8" t="s">
        <v>23</v>
      </c>
      <c r="Q8" t="s">
        <v>665</v>
      </c>
      <c r="R8" t="s">
        <v>638</v>
      </c>
      <c r="S8" t="s">
        <v>10313</v>
      </c>
      <c r="T8" t="s">
        <v>10312</v>
      </c>
      <c r="U8" s="51" t="s">
        <v>27</v>
      </c>
      <c r="V8">
        <v>72</v>
      </c>
    </row>
    <row r="9" spans="1:22" x14ac:dyDescent="0.25">
      <c r="A9" t="s">
        <v>147</v>
      </c>
      <c r="B9" t="s">
        <v>148</v>
      </c>
      <c r="C9">
        <v>50</v>
      </c>
      <c r="D9">
        <v>6</v>
      </c>
      <c r="E9" t="s">
        <v>10314</v>
      </c>
      <c r="F9">
        <v>200</v>
      </c>
      <c r="G9">
        <v>0</v>
      </c>
      <c r="H9" t="s">
        <v>636</v>
      </c>
      <c r="I9" t="s">
        <v>10315</v>
      </c>
      <c r="J9" t="s">
        <v>1852</v>
      </c>
      <c r="K9" t="s">
        <v>637</v>
      </c>
      <c r="L9" t="s">
        <v>638</v>
      </c>
      <c r="M9" t="s">
        <v>10316</v>
      </c>
      <c r="N9" t="s">
        <v>637</v>
      </c>
      <c r="O9" t="s">
        <v>643</v>
      </c>
      <c r="P9" t="s">
        <v>5</v>
      </c>
      <c r="Q9" t="s">
        <v>644</v>
      </c>
      <c r="R9" t="s">
        <v>638</v>
      </c>
      <c r="S9" t="s">
        <v>10317</v>
      </c>
      <c r="T9" t="s">
        <v>10318</v>
      </c>
      <c r="U9" s="50" t="s">
        <v>18</v>
      </c>
      <c r="V9">
        <v>52</v>
      </c>
    </row>
    <row r="10" spans="1:22" x14ac:dyDescent="0.25">
      <c r="A10" t="s">
        <v>77</v>
      </c>
      <c r="B10" t="s">
        <v>78</v>
      </c>
      <c r="C10">
        <v>33.333333333333336</v>
      </c>
      <c r="D10">
        <v>3</v>
      </c>
      <c r="E10" t="s">
        <v>10319</v>
      </c>
      <c r="F10">
        <v>134.99</v>
      </c>
      <c r="G10">
        <v>0</v>
      </c>
      <c r="H10" t="s">
        <v>636</v>
      </c>
      <c r="I10" t="s">
        <v>10320</v>
      </c>
      <c r="J10" t="s">
        <v>684</v>
      </c>
      <c r="K10" t="s">
        <v>637</v>
      </c>
      <c r="L10" t="s">
        <v>638</v>
      </c>
      <c r="M10" t="s">
        <v>10321</v>
      </c>
      <c r="N10" t="s">
        <v>637</v>
      </c>
      <c r="O10" t="s">
        <v>643</v>
      </c>
      <c r="P10" t="s">
        <v>5</v>
      </c>
      <c r="Q10" t="s">
        <v>644</v>
      </c>
      <c r="R10" t="s">
        <v>638</v>
      </c>
      <c r="S10" t="s">
        <v>10322</v>
      </c>
      <c r="T10" t="s">
        <v>10321</v>
      </c>
      <c r="U10" s="51" t="s">
        <v>19</v>
      </c>
      <c r="V10">
        <v>52</v>
      </c>
    </row>
    <row r="11" spans="1:22" x14ac:dyDescent="0.25">
      <c r="A11" t="s">
        <v>22</v>
      </c>
      <c r="B11" t="s">
        <v>27</v>
      </c>
      <c r="C11">
        <v>80</v>
      </c>
      <c r="D11">
        <v>2</v>
      </c>
      <c r="E11" t="s">
        <v>10323</v>
      </c>
      <c r="F11">
        <v>160</v>
      </c>
      <c r="G11">
        <v>0</v>
      </c>
      <c r="H11" t="s">
        <v>645</v>
      </c>
      <c r="I11" t="s">
        <v>10324</v>
      </c>
      <c r="J11" t="s">
        <v>10325</v>
      </c>
      <c r="K11" t="s">
        <v>1664</v>
      </c>
      <c r="L11" t="s">
        <v>8812</v>
      </c>
      <c r="M11" t="s">
        <v>10326</v>
      </c>
      <c r="N11" t="s">
        <v>637</v>
      </c>
      <c r="O11" t="s">
        <v>646</v>
      </c>
      <c r="P11" t="s">
        <v>26</v>
      </c>
      <c r="Q11" t="s">
        <v>647</v>
      </c>
      <c r="R11" t="s">
        <v>638</v>
      </c>
      <c r="S11" t="s">
        <v>10327</v>
      </c>
      <c r="T11" t="s">
        <v>10326</v>
      </c>
      <c r="U11" s="50" t="s">
        <v>101</v>
      </c>
      <c r="V11">
        <v>3</v>
      </c>
    </row>
    <row r="12" spans="1:22" x14ac:dyDescent="0.25">
      <c r="A12" t="s">
        <v>147</v>
      </c>
      <c r="B12" t="s">
        <v>148</v>
      </c>
      <c r="C12">
        <v>50</v>
      </c>
      <c r="D12">
        <v>6</v>
      </c>
      <c r="E12" t="s">
        <v>10328</v>
      </c>
      <c r="F12">
        <v>200</v>
      </c>
      <c r="G12">
        <v>0</v>
      </c>
      <c r="H12" t="s">
        <v>636</v>
      </c>
      <c r="I12" t="s">
        <v>10329</v>
      </c>
      <c r="J12" t="s">
        <v>676</v>
      </c>
      <c r="K12" t="s">
        <v>637</v>
      </c>
      <c r="L12" t="s">
        <v>638</v>
      </c>
      <c r="M12" t="s">
        <v>10330</v>
      </c>
      <c r="N12" t="s">
        <v>637</v>
      </c>
      <c r="O12" t="s">
        <v>643</v>
      </c>
      <c r="P12" t="s">
        <v>5</v>
      </c>
      <c r="Q12" t="s">
        <v>644</v>
      </c>
      <c r="R12" t="s">
        <v>638</v>
      </c>
      <c r="S12" t="s">
        <v>10331</v>
      </c>
      <c r="T12" t="s">
        <v>10330</v>
      </c>
      <c r="U12" s="51" t="s">
        <v>10554</v>
      </c>
      <c r="V12">
        <v>1</v>
      </c>
    </row>
    <row r="13" spans="1:22" x14ac:dyDescent="0.25">
      <c r="A13" t="s">
        <v>147</v>
      </c>
      <c r="B13" t="s">
        <v>148</v>
      </c>
      <c r="C13">
        <v>50</v>
      </c>
      <c r="D13">
        <v>12</v>
      </c>
      <c r="E13" t="s">
        <v>10332</v>
      </c>
      <c r="F13">
        <v>400</v>
      </c>
      <c r="G13">
        <v>0</v>
      </c>
      <c r="H13" t="s">
        <v>636</v>
      </c>
      <c r="I13" t="s">
        <v>10333</v>
      </c>
      <c r="J13" t="s">
        <v>689</v>
      </c>
      <c r="K13" t="s">
        <v>637</v>
      </c>
      <c r="L13" t="s">
        <v>638</v>
      </c>
      <c r="M13" t="s">
        <v>10334</v>
      </c>
      <c r="N13" t="s">
        <v>637</v>
      </c>
      <c r="O13" t="s">
        <v>643</v>
      </c>
      <c r="P13" t="s">
        <v>5</v>
      </c>
      <c r="Q13" t="s">
        <v>644</v>
      </c>
      <c r="R13" t="s">
        <v>638</v>
      </c>
      <c r="S13" t="s">
        <v>10335</v>
      </c>
      <c r="T13" t="s">
        <v>10334</v>
      </c>
      <c r="U13" s="51" t="s">
        <v>74</v>
      </c>
      <c r="V13">
        <v>2</v>
      </c>
    </row>
    <row r="14" spans="1:22" x14ac:dyDescent="0.25">
      <c r="A14" t="s">
        <v>22</v>
      </c>
      <c r="B14" t="s">
        <v>27</v>
      </c>
      <c r="C14">
        <v>80</v>
      </c>
      <c r="D14">
        <v>1</v>
      </c>
      <c r="E14" t="s">
        <v>10336</v>
      </c>
      <c r="F14">
        <v>80</v>
      </c>
      <c r="G14">
        <v>0</v>
      </c>
      <c r="H14" t="s">
        <v>645</v>
      </c>
      <c r="I14" t="s">
        <v>2273</v>
      </c>
      <c r="J14" t="s">
        <v>7625</v>
      </c>
      <c r="K14" t="s">
        <v>7626</v>
      </c>
      <c r="L14" t="s">
        <v>2191</v>
      </c>
      <c r="M14" t="s">
        <v>10337</v>
      </c>
      <c r="N14" t="s">
        <v>637</v>
      </c>
      <c r="O14" t="s">
        <v>646</v>
      </c>
      <c r="P14" t="s">
        <v>26</v>
      </c>
      <c r="Q14" t="s">
        <v>647</v>
      </c>
      <c r="R14" t="s">
        <v>638</v>
      </c>
      <c r="S14" t="s">
        <v>10338</v>
      </c>
      <c r="T14" t="s">
        <v>10337</v>
      </c>
      <c r="U14" s="50" t="s">
        <v>72</v>
      </c>
      <c r="V14">
        <v>7</v>
      </c>
    </row>
    <row r="15" spans="1:22" x14ac:dyDescent="0.25">
      <c r="A15" t="s">
        <v>22</v>
      </c>
      <c r="B15" t="s">
        <v>27</v>
      </c>
      <c r="C15">
        <v>80</v>
      </c>
      <c r="D15">
        <v>3</v>
      </c>
      <c r="E15" t="s">
        <v>10339</v>
      </c>
      <c r="F15">
        <v>240</v>
      </c>
      <c r="G15">
        <v>0</v>
      </c>
      <c r="H15" t="s">
        <v>645</v>
      </c>
      <c r="I15" t="s">
        <v>10324</v>
      </c>
      <c r="J15" t="s">
        <v>10325</v>
      </c>
      <c r="K15" t="s">
        <v>1664</v>
      </c>
      <c r="L15" t="s">
        <v>8812</v>
      </c>
      <c r="M15" t="s">
        <v>10340</v>
      </c>
      <c r="N15" t="s">
        <v>637</v>
      </c>
      <c r="O15" t="s">
        <v>646</v>
      </c>
      <c r="P15" t="s">
        <v>26</v>
      </c>
      <c r="Q15" t="s">
        <v>647</v>
      </c>
      <c r="R15" t="s">
        <v>638</v>
      </c>
      <c r="S15" t="s">
        <v>10341</v>
      </c>
      <c r="T15" t="s">
        <v>10340</v>
      </c>
      <c r="U15" s="51" t="s">
        <v>108</v>
      </c>
      <c r="V15">
        <v>2</v>
      </c>
    </row>
    <row r="16" spans="1:22" x14ac:dyDescent="0.25">
      <c r="A16" t="s">
        <v>147</v>
      </c>
      <c r="B16" t="s">
        <v>148</v>
      </c>
      <c r="C16">
        <v>50</v>
      </c>
      <c r="D16">
        <v>6</v>
      </c>
      <c r="E16" t="s">
        <v>10342</v>
      </c>
      <c r="F16">
        <v>200</v>
      </c>
      <c r="G16">
        <v>0</v>
      </c>
      <c r="H16" t="s">
        <v>636</v>
      </c>
      <c r="I16" t="s">
        <v>10343</v>
      </c>
      <c r="J16" t="s">
        <v>653</v>
      </c>
      <c r="K16" t="s">
        <v>637</v>
      </c>
      <c r="L16" t="s">
        <v>638</v>
      </c>
      <c r="M16" t="s">
        <v>10344</v>
      </c>
      <c r="N16" t="s">
        <v>637</v>
      </c>
      <c r="O16" t="s">
        <v>656</v>
      </c>
      <c r="P16" t="s">
        <v>5</v>
      </c>
      <c r="Q16" t="s">
        <v>644</v>
      </c>
      <c r="R16" t="s">
        <v>638</v>
      </c>
      <c r="S16" t="s">
        <v>10345</v>
      </c>
      <c r="T16" t="s">
        <v>10344</v>
      </c>
      <c r="U16" s="51" t="s">
        <v>716</v>
      </c>
      <c r="V16">
        <v>5</v>
      </c>
    </row>
    <row r="17" spans="1:22" x14ac:dyDescent="0.25">
      <c r="A17" t="s">
        <v>147</v>
      </c>
      <c r="B17" t="s">
        <v>148</v>
      </c>
      <c r="C17">
        <v>50</v>
      </c>
      <c r="D17">
        <v>6</v>
      </c>
      <c r="E17" t="s">
        <v>10346</v>
      </c>
      <c r="F17">
        <v>200</v>
      </c>
      <c r="G17">
        <v>0</v>
      </c>
      <c r="H17" t="s">
        <v>636</v>
      </c>
      <c r="I17" t="s">
        <v>10347</v>
      </c>
      <c r="J17" t="s">
        <v>2325</v>
      </c>
      <c r="K17" t="s">
        <v>637</v>
      </c>
      <c r="L17" t="s">
        <v>638</v>
      </c>
      <c r="M17" t="s">
        <v>10348</v>
      </c>
      <c r="N17" t="s">
        <v>637</v>
      </c>
      <c r="O17" t="s">
        <v>639</v>
      </c>
      <c r="P17" t="s">
        <v>5</v>
      </c>
      <c r="Q17" t="s">
        <v>640</v>
      </c>
      <c r="R17" t="s">
        <v>638</v>
      </c>
      <c r="S17" t="s">
        <v>10349</v>
      </c>
      <c r="T17" t="s">
        <v>10348</v>
      </c>
      <c r="U17" s="50" t="s">
        <v>10385</v>
      </c>
      <c r="V17">
        <v>8</v>
      </c>
    </row>
    <row r="18" spans="1:22" x14ac:dyDescent="0.25">
      <c r="A18" t="s">
        <v>147</v>
      </c>
      <c r="B18" t="s">
        <v>148</v>
      </c>
      <c r="C18">
        <v>50</v>
      </c>
      <c r="D18">
        <v>6</v>
      </c>
      <c r="E18" t="s">
        <v>10350</v>
      </c>
      <c r="F18">
        <v>200</v>
      </c>
      <c r="G18">
        <v>0</v>
      </c>
      <c r="H18" t="s">
        <v>636</v>
      </c>
      <c r="I18" t="s">
        <v>10351</v>
      </c>
      <c r="J18" t="s">
        <v>669</v>
      </c>
      <c r="K18" t="s">
        <v>637</v>
      </c>
      <c r="L18" t="s">
        <v>638</v>
      </c>
      <c r="M18" t="s">
        <v>10348</v>
      </c>
      <c r="N18" t="s">
        <v>637</v>
      </c>
      <c r="O18" t="s">
        <v>643</v>
      </c>
      <c r="P18" t="s">
        <v>5</v>
      </c>
      <c r="Q18" t="s">
        <v>644</v>
      </c>
      <c r="R18" t="s">
        <v>638</v>
      </c>
      <c r="S18" t="s">
        <v>10352</v>
      </c>
      <c r="T18" t="s">
        <v>10353</v>
      </c>
      <c r="U18" s="51" t="s">
        <v>10386</v>
      </c>
      <c r="V18">
        <v>8</v>
      </c>
    </row>
    <row r="19" spans="1:22" x14ac:dyDescent="0.25">
      <c r="A19" t="s">
        <v>147</v>
      </c>
      <c r="B19" t="s">
        <v>148</v>
      </c>
      <c r="C19">
        <v>50</v>
      </c>
      <c r="D19">
        <v>6</v>
      </c>
      <c r="E19" t="s">
        <v>10354</v>
      </c>
      <c r="F19">
        <v>200</v>
      </c>
      <c r="G19">
        <v>0</v>
      </c>
      <c r="H19" t="s">
        <v>636</v>
      </c>
      <c r="I19" t="s">
        <v>10355</v>
      </c>
      <c r="J19" t="s">
        <v>676</v>
      </c>
      <c r="K19" t="s">
        <v>637</v>
      </c>
      <c r="L19" t="s">
        <v>638</v>
      </c>
      <c r="M19" t="s">
        <v>10356</v>
      </c>
      <c r="N19" t="s">
        <v>637</v>
      </c>
      <c r="O19" t="s">
        <v>639</v>
      </c>
      <c r="P19" t="s">
        <v>5</v>
      </c>
      <c r="Q19" t="s">
        <v>640</v>
      </c>
      <c r="R19" t="s">
        <v>638</v>
      </c>
      <c r="S19" t="s">
        <v>10357</v>
      </c>
      <c r="T19" t="s">
        <v>10356</v>
      </c>
      <c r="U19" s="50" t="s">
        <v>12</v>
      </c>
      <c r="V19">
        <v>2</v>
      </c>
    </row>
    <row r="20" spans="1:22" x14ac:dyDescent="0.25">
      <c r="A20" t="s">
        <v>241</v>
      </c>
      <c r="B20" t="s">
        <v>247</v>
      </c>
      <c r="C20">
        <v>139</v>
      </c>
      <c r="D20">
        <v>1</v>
      </c>
      <c r="E20" t="s">
        <v>10358</v>
      </c>
      <c r="F20">
        <v>215</v>
      </c>
      <c r="G20">
        <v>0</v>
      </c>
      <c r="H20" t="s">
        <v>697</v>
      </c>
      <c r="I20" t="s">
        <v>10359</v>
      </c>
      <c r="J20" t="s">
        <v>10360</v>
      </c>
      <c r="K20" t="s">
        <v>808</v>
      </c>
      <c r="L20" t="s">
        <v>10361</v>
      </c>
      <c r="M20" t="s">
        <v>10362</v>
      </c>
      <c r="N20" t="s">
        <v>761</v>
      </c>
      <c r="O20" t="s">
        <v>698</v>
      </c>
      <c r="P20" t="s">
        <v>692</v>
      </c>
      <c r="Q20" t="s">
        <v>693</v>
      </c>
      <c r="R20" t="s">
        <v>638</v>
      </c>
      <c r="S20" t="s">
        <v>10363</v>
      </c>
      <c r="T20" t="s">
        <v>10364</v>
      </c>
      <c r="U20" s="51" t="s">
        <v>13</v>
      </c>
      <c r="V20">
        <v>2</v>
      </c>
    </row>
    <row r="21" spans="1:22" x14ac:dyDescent="0.25">
      <c r="A21" t="s">
        <v>240</v>
      </c>
      <c r="B21" t="s">
        <v>246</v>
      </c>
      <c r="C21">
        <v>139</v>
      </c>
      <c r="D21">
        <v>1</v>
      </c>
      <c r="E21" t="s">
        <v>10358</v>
      </c>
      <c r="F21">
        <v>215</v>
      </c>
      <c r="G21">
        <v>0</v>
      </c>
      <c r="H21" t="s">
        <v>697</v>
      </c>
      <c r="I21" t="s">
        <v>10359</v>
      </c>
      <c r="J21" t="s">
        <v>10360</v>
      </c>
      <c r="K21" t="s">
        <v>808</v>
      </c>
      <c r="L21" t="s">
        <v>10361</v>
      </c>
      <c r="M21" t="s">
        <v>10362</v>
      </c>
      <c r="N21" t="s">
        <v>761</v>
      </c>
      <c r="O21" t="s">
        <v>698</v>
      </c>
      <c r="P21" t="s">
        <v>692</v>
      </c>
      <c r="Q21" t="s">
        <v>693</v>
      </c>
      <c r="R21" t="s">
        <v>638</v>
      </c>
      <c r="S21" t="s">
        <v>10363</v>
      </c>
      <c r="T21" t="s">
        <v>10364</v>
      </c>
      <c r="U21" s="50" t="s">
        <v>14</v>
      </c>
      <c r="V21">
        <v>18</v>
      </c>
    </row>
    <row r="22" spans="1:22" x14ac:dyDescent="0.25">
      <c r="A22" t="s">
        <v>147</v>
      </c>
      <c r="B22" t="s">
        <v>148</v>
      </c>
      <c r="C22">
        <v>50</v>
      </c>
      <c r="D22">
        <v>6</v>
      </c>
      <c r="E22" t="s">
        <v>10365</v>
      </c>
      <c r="F22">
        <v>200</v>
      </c>
      <c r="G22">
        <v>0</v>
      </c>
      <c r="H22" t="s">
        <v>636</v>
      </c>
      <c r="I22" t="s">
        <v>8628</v>
      </c>
      <c r="J22" t="s">
        <v>5310</v>
      </c>
      <c r="K22" t="s">
        <v>637</v>
      </c>
      <c r="L22" t="s">
        <v>638</v>
      </c>
      <c r="M22" t="s">
        <v>10364</v>
      </c>
      <c r="N22" t="s">
        <v>637</v>
      </c>
      <c r="O22" t="s">
        <v>639</v>
      </c>
      <c r="P22" t="s">
        <v>5</v>
      </c>
      <c r="Q22" t="s">
        <v>640</v>
      </c>
      <c r="R22" t="s">
        <v>638</v>
      </c>
      <c r="S22" t="s">
        <v>10366</v>
      </c>
      <c r="T22" t="s">
        <v>10364</v>
      </c>
      <c r="U22" s="51" t="s">
        <v>15</v>
      </c>
      <c r="V22">
        <v>18</v>
      </c>
    </row>
    <row r="23" spans="1:22" x14ac:dyDescent="0.25">
      <c r="A23" t="s">
        <v>147</v>
      </c>
      <c r="B23" t="s">
        <v>148</v>
      </c>
      <c r="C23">
        <v>50</v>
      </c>
      <c r="D23">
        <v>6</v>
      </c>
      <c r="E23" t="s">
        <v>10367</v>
      </c>
      <c r="F23">
        <v>200</v>
      </c>
      <c r="G23">
        <v>0</v>
      </c>
      <c r="H23" t="s">
        <v>636</v>
      </c>
      <c r="I23" t="s">
        <v>8628</v>
      </c>
      <c r="J23" t="s">
        <v>5310</v>
      </c>
      <c r="K23" t="s">
        <v>637</v>
      </c>
      <c r="L23" t="s">
        <v>638</v>
      </c>
      <c r="M23" t="s">
        <v>10364</v>
      </c>
      <c r="N23" t="s">
        <v>637</v>
      </c>
      <c r="O23" t="s">
        <v>639</v>
      </c>
      <c r="P23" t="s">
        <v>5</v>
      </c>
      <c r="Q23" t="s">
        <v>640</v>
      </c>
      <c r="R23" t="s">
        <v>638</v>
      </c>
      <c r="S23" t="s">
        <v>10368</v>
      </c>
      <c r="T23" t="s">
        <v>10364</v>
      </c>
      <c r="U23" s="50" t="s">
        <v>239</v>
      </c>
      <c r="V23">
        <v>10</v>
      </c>
    </row>
    <row r="24" spans="1:22" x14ac:dyDescent="0.25">
      <c r="A24" t="s">
        <v>240</v>
      </c>
      <c r="B24" t="s">
        <v>246</v>
      </c>
      <c r="C24">
        <v>159</v>
      </c>
      <c r="D24">
        <v>1</v>
      </c>
      <c r="E24" t="s">
        <v>10369</v>
      </c>
      <c r="F24">
        <v>159</v>
      </c>
      <c r="G24">
        <v>0</v>
      </c>
      <c r="H24" t="s">
        <v>636</v>
      </c>
      <c r="I24" t="s">
        <v>10370</v>
      </c>
      <c r="J24" t="s">
        <v>650</v>
      </c>
      <c r="K24" t="s">
        <v>637</v>
      </c>
      <c r="L24" t="s">
        <v>638</v>
      </c>
      <c r="M24" t="s">
        <v>10371</v>
      </c>
      <c r="N24" t="s">
        <v>637</v>
      </c>
      <c r="O24" t="s">
        <v>639</v>
      </c>
      <c r="P24" t="s">
        <v>5</v>
      </c>
      <c r="Q24" t="s">
        <v>640</v>
      </c>
      <c r="R24" t="s">
        <v>638</v>
      </c>
      <c r="S24" t="s">
        <v>10372</v>
      </c>
      <c r="T24" t="s">
        <v>10371</v>
      </c>
      <c r="U24" s="51" t="s">
        <v>245</v>
      </c>
      <c r="V24">
        <v>8</v>
      </c>
    </row>
    <row r="25" spans="1:22" x14ac:dyDescent="0.25">
      <c r="A25" t="s">
        <v>147</v>
      </c>
      <c r="B25" t="s">
        <v>148</v>
      </c>
      <c r="C25">
        <v>50</v>
      </c>
      <c r="D25">
        <v>6</v>
      </c>
      <c r="E25" t="s">
        <v>10373</v>
      </c>
      <c r="F25">
        <v>200</v>
      </c>
      <c r="G25">
        <v>0</v>
      </c>
      <c r="H25" t="s">
        <v>636</v>
      </c>
      <c r="I25" t="s">
        <v>10374</v>
      </c>
      <c r="J25" t="s">
        <v>2070</v>
      </c>
      <c r="K25" t="s">
        <v>637</v>
      </c>
      <c r="L25" t="s">
        <v>638</v>
      </c>
      <c r="M25" t="s">
        <v>10371</v>
      </c>
      <c r="N25" t="s">
        <v>637</v>
      </c>
      <c r="O25" t="s">
        <v>639</v>
      </c>
      <c r="P25" t="s">
        <v>5</v>
      </c>
      <c r="Q25" t="s">
        <v>640</v>
      </c>
      <c r="R25" t="s">
        <v>638</v>
      </c>
      <c r="S25" t="s">
        <v>10375</v>
      </c>
      <c r="T25" t="s">
        <v>10371</v>
      </c>
      <c r="U25" s="51" t="s">
        <v>690</v>
      </c>
      <c r="V25">
        <v>2</v>
      </c>
    </row>
    <row r="26" spans="1:22" x14ac:dyDescent="0.25">
      <c r="A26" t="s">
        <v>147</v>
      </c>
      <c r="B26" t="s">
        <v>148</v>
      </c>
      <c r="C26">
        <v>50</v>
      </c>
      <c r="D26">
        <v>6</v>
      </c>
      <c r="E26" t="s">
        <v>10376</v>
      </c>
      <c r="F26">
        <v>200</v>
      </c>
      <c r="G26">
        <v>0</v>
      </c>
      <c r="H26" t="s">
        <v>636</v>
      </c>
      <c r="I26" t="s">
        <v>10377</v>
      </c>
      <c r="J26" t="s">
        <v>2178</v>
      </c>
      <c r="K26" t="s">
        <v>637</v>
      </c>
      <c r="L26" t="s">
        <v>638</v>
      </c>
      <c r="M26" t="s">
        <v>10378</v>
      </c>
      <c r="N26" t="s">
        <v>637</v>
      </c>
      <c r="O26" t="s">
        <v>639</v>
      </c>
      <c r="P26" t="s">
        <v>5</v>
      </c>
      <c r="Q26" t="s">
        <v>640</v>
      </c>
      <c r="R26" t="s">
        <v>638</v>
      </c>
      <c r="S26" t="s">
        <v>10379</v>
      </c>
      <c r="T26" t="s">
        <v>10378</v>
      </c>
      <c r="U26" s="50" t="s">
        <v>240</v>
      </c>
      <c r="V26">
        <v>14</v>
      </c>
    </row>
    <row r="27" spans="1:22" x14ac:dyDescent="0.25">
      <c r="A27" t="s">
        <v>147</v>
      </c>
      <c r="B27" t="s">
        <v>148</v>
      </c>
      <c r="C27">
        <v>50</v>
      </c>
      <c r="D27">
        <v>6</v>
      </c>
      <c r="E27" t="s">
        <v>10380</v>
      </c>
      <c r="F27">
        <v>200</v>
      </c>
      <c r="G27">
        <v>0</v>
      </c>
      <c r="H27" t="s">
        <v>636</v>
      </c>
      <c r="I27" t="s">
        <v>10381</v>
      </c>
      <c r="J27" t="s">
        <v>684</v>
      </c>
      <c r="K27" t="s">
        <v>637</v>
      </c>
      <c r="L27" t="s">
        <v>638</v>
      </c>
      <c r="M27" t="s">
        <v>10382</v>
      </c>
      <c r="N27" t="s">
        <v>637</v>
      </c>
      <c r="O27" t="s">
        <v>639</v>
      </c>
      <c r="P27" t="s">
        <v>5</v>
      </c>
      <c r="Q27" t="s">
        <v>640</v>
      </c>
      <c r="R27" t="s">
        <v>638</v>
      </c>
      <c r="S27" t="s">
        <v>10383</v>
      </c>
      <c r="T27" t="s">
        <v>10384</v>
      </c>
      <c r="U27" s="51" t="s">
        <v>246</v>
      </c>
      <c r="V27">
        <v>9</v>
      </c>
    </row>
    <row r="28" spans="1:22" x14ac:dyDescent="0.25">
      <c r="A28" t="s">
        <v>10385</v>
      </c>
      <c r="B28" t="s">
        <v>10386</v>
      </c>
      <c r="C28">
        <v>89.5</v>
      </c>
      <c r="D28">
        <v>2</v>
      </c>
      <c r="E28" t="s">
        <v>10387</v>
      </c>
      <c r="F28">
        <v>159</v>
      </c>
      <c r="G28">
        <v>0</v>
      </c>
      <c r="H28" t="s">
        <v>636</v>
      </c>
      <c r="I28" t="s">
        <v>10388</v>
      </c>
      <c r="J28" t="s">
        <v>1784</v>
      </c>
      <c r="K28" t="s">
        <v>637</v>
      </c>
      <c r="L28" t="s">
        <v>638</v>
      </c>
      <c r="M28" t="s">
        <v>10389</v>
      </c>
      <c r="N28" t="s">
        <v>637</v>
      </c>
      <c r="O28" t="s">
        <v>639</v>
      </c>
      <c r="P28" t="s">
        <v>5</v>
      </c>
      <c r="Q28" t="s">
        <v>640</v>
      </c>
      <c r="R28" t="s">
        <v>638</v>
      </c>
      <c r="S28" t="s">
        <v>10390</v>
      </c>
      <c r="T28" t="s">
        <v>10389</v>
      </c>
      <c r="U28" s="51" t="s">
        <v>690</v>
      </c>
      <c r="V28">
        <v>5</v>
      </c>
    </row>
    <row r="29" spans="1:22" x14ac:dyDescent="0.25">
      <c r="A29" t="s">
        <v>72</v>
      </c>
      <c r="B29" t="s">
        <v>108</v>
      </c>
      <c r="C29">
        <v>66</v>
      </c>
      <c r="D29">
        <v>1</v>
      </c>
      <c r="E29" t="s">
        <v>10391</v>
      </c>
      <c r="F29">
        <v>249</v>
      </c>
      <c r="G29">
        <v>0</v>
      </c>
      <c r="H29" t="s">
        <v>645</v>
      </c>
      <c r="I29" t="s">
        <v>10392</v>
      </c>
      <c r="J29" t="s">
        <v>10393</v>
      </c>
      <c r="K29" t="s">
        <v>3835</v>
      </c>
      <c r="L29" t="s">
        <v>685</v>
      </c>
      <c r="M29" t="s">
        <v>10394</v>
      </c>
      <c r="N29" t="s">
        <v>637</v>
      </c>
      <c r="O29" t="s">
        <v>646</v>
      </c>
      <c r="P29" t="s">
        <v>26</v>
      </c>
      <c r="Q29" t="s">
        <v>647</v>
      </c>
      <c r="R29" t="s">
        <v>638</v>
      </c>
      <c r="S29" t="s">
        <v>10395</v>
      </c>
      <c r="T29" t="s">
        <v>10396</v>
      </c>
      <c r="U29" s="50" t="s">
        <v>241</v>
      </c>
      <c r="V29">
        <v>9</v>
      </c>
    </row>
    <row r="30" spans="1:22" x14ac:dyDescent="0.25">
      <c r="A30" t="s">
        <v>101</v>
      </c>
      <c r="B30" t="s">
        <v>74</v>
      </c>
      <c r="C30">
        <v>66</v>
      </c>
      <c r="D30">
        <v>1</v>
      </c>
      <c r="E30" t="s">
        <v>10391</v>
      </c>
      <c r="F30">
        <v>249</v>
      </c>
      <c r="G30">
        <v>0</v>
      </c>
      <c r="H30" t="s">
        <v>645</v>
      </c>
      <c r="I30" t="s">
        <v>10392</v>
      </c>
      <c r="J30" t="s">
        <v>10393</v>
      </c>
      <c r="K30" t="s">
        <v>3835</v>
      </c>
      <c r="L30" t="s">
        <v>685</v>
      </c>
      <c r="M30" t="s">
        <v>10394</v>
      </c>
      <c r="N30" t="s">
        <v>637</v>
      </c>
      <c r="O30" t="s">
        <v>646</v>
      </c>
      <c r="P30" t="s">
        <v>26</v>
      </c>
      <c r="Q30" t="s">
        <v>647</v>
      </c>
      <c r="R30" t="s">
        <v>638</v>
      </c>
      <c r="S30" t="s">
        <v>10395</v>
      </c>
      <c r="T30" t="s">
        <v>10396</v>
      </c>
      <c r="U30" s="51" t="s">
        <v>247</v>
      </c>
      <c r="V30">
        <v>6</v>
      </c>
    </row>
    <row r="31" spans="1:22" x14ac:dyDescent="0.25">
      <c r="A31" t="s">
        <v>22</v>
      </c>
      <c r="B31" t="s">
        <v>27</v>
      </c>
      <c r="C31">
        <v>67</v>
      </c>
      <c r="D31">
        <v>1</v>
      </c>
      <c r="E31" t="s">
        <v>10391</v>
      </c>
      <c r="F31">
        <v>249</v>
      </c>
      <c r="G31">
        <v>0</v>
      </c>
      <c r="H31" t="s">
        <v>645</v>
      </c>
      <c r="I31" t="s">
        <v>10392</v>
      </c>
      <c r="J31" t="s">
        <v>10393</v>
      </c>
      <c r="K31" t="s">
        <v>3835</v>
      </c>
      <c r="L31" t="s">
        <v>685</v>
      </c>
      <c r="M31" t="s">
        <v>10394</v>
      </c>
      <c r="N31" t="s">
        <v>637</v>
      </c>
      <c r="O31" t="s">
        <v>646</v>
      </c>
      <c r="P31" t="s">
        <v>26</v>
      </c>
      <c r="Q31" t="s">
        <v>647</v>
      </c>
      <c r="R31" t="s">
        <v>638</v>
      </c>
      <c r="S31" t="s">
        <v>10395</v>
      </c>
      <c r="T31" t="s">
        <v>10396</v>
      </c>
      <c r="U31" s="51" t="s">
        <v>690</v>
      </c>
      <c r="V31">
        <v>3</v>
      </c>
    </row>
    <row r="32" spans="1:22" x14ac:dyDescent="0.25">
      <c r="A32" t="s">
        <v>147</v>
      </c>
      <c r="B32" t="s">
        <v>148</v>
      </c>
      <c r="C32">
        <v>50</v>
      </c>
      <c r="D32">
        <v>6</v>
      </c>
      <c r="E32" t="s">
        <v>10397</v>
      </c>
      <c r="F32">
        <v>200</v>
      </c>
      <c r="G32">
        <v>0</v>
      </c>
      <c r="H32" t="s">
        <v>636</v>
      </c>
      <c r="I32" t="s">
        <v>10398</v>
      </c>
      <c r="J32" t="s">
        <v>702</v>
      </c>
      <c r="K32" t="s">
        <v>637</v>
      </c>
      <c r="L32" t="s">
        <v>638</v>
      </c>
      <c r="M32" t="s">
        <v>10399</v>
      </c>
      <c r="N32" t="s">
        <v>637</v>
      </c>
      <c r="O32" t="s">
        <v>639</v>
      </c>
      <c r="P32" t="s">
        <v>5</v>
      </c>
      <c r="Q32" t="s">
        <v>640</v>
      </c>
      <c r="R32" t="s">
        <v>638</v>
      </c>
      <c r="S32" t="s">
        <v>10400</v>
      </c>
      <c r="T32" t="s">
        <v>10399</v>
      </c>
      <c r="U32" s="50" t="s">
        <v>600</v>
      </c>
      <c r="V32">
        <v>9</v>
      </c>
    </row>
    <row r="33" spans="1:22" x14ac:dyDescent="0.25">
      <c r="A33" t="s">
        <v>147</v>
      </c>
      <c r="B33" t="s">
        <v>148</v>
      </c>
      <c r="C33">
        <v>50</v>
      </c>
      <c r="D33">
        <v>6</v>
      </c>
      <c r="E33" t="s">
        <v>10401</v>
      </c>
      <c r="F33">
        <v>200</v>
      </c>
      <c r="G33">
        <v>0</v>
      </c>
      <c r="H33" t="s">
        <v>636</v>
      </c>
      <c r="I33" t="s">
        <v>10402</v>
      </c>
      <c r="J33" t="s">
        <v>5025</v>
      </c>
      <c r="K33" t="s">
        <v>637</v>
      </c>
      <c r="L33" t="s">
        <v>638</v>
      </c>
      <c r="M33" t="s">
        <v>10399</v>
      </c>
      <c r="N33" t="s">
        <v>637</v>
      </c>
      <c r="O33" t="s">
        <v>639</v>
      </c>
      <c r="P33" t="s">
        <v>5</v>
      </c>
      <c r="Q33" t="s">
        <v>640</v>
      </c>
      <c r="R33" t="s">
        <v>638</v>
      </c>
      <c r="S33" t="s">
        <v>10403</v>
      </c>
      <c r="T33" t="s">
        <v>10399</v>
      </c>
      <c r="U33" s="51" t="s">
        <v>601</v>
      </c>
      <c r="V33">
        <v>3</v>
      </c>
    </row>
    <row r="34" spans="1:22" x14ac:dyDescent="0.25">
      <c r="A34" t="s">
        <v>12</v>
      </c>
      <c r="B34" t="s">
        <v>13</v>
      </c>
      <c r="C34">
        <v>54.5</v>
      </c>
      <c r="D34">
        <v>2</v>
      </c>
      <c r="E34" t="s">
        <v>10404</v>
      </c>
      <c r="F34">
        <v>132.97999999999999</v>
      </c>
      <c r="G34">
        <v>0</v>
      </c>
      <c r="H34" t="s">
        <v>663</v>
      </c>
      <c r="I34" t="s">
        <v>10405</v>
      </c>
      <c r="J34" t="s">
        <v>10406</v>
      </c>
      <c r="K34" t="s">
        <v>9505</v>
      </c>
      <c r="L34" t="s">
        <v>10407</v>
      </c>
      <c r="M34" t="s">
        <v>10408</v>
      </c>
      <c r="N34" t="s">
        <v>637</v>
      </c>
      <c r="O34" t="s">
        <v>664</v>
      </c>
      <c r="P34" t="s">
        <v>23</v>
      </c>
      <c r="Q34" t="s">
        <v>665</v>
      </c>
      <c r="R34" t="s">
        <v>638</v>
      </c>
      <c r="S34" t="s">
        <v>10409</v>
      </c>
      <c r="T34" t="s">
        <v>10410</v>
      </c>
      <c r="U34" s="51" t="s">
        <v>2799</v>
      </c>
      <c r="V34">
        <v>2</v>
      </c>
    </row>
    <row r="35" spans="1:22" x14ac:dyDescent="0.25">
      <c r="A35" t="s">
        <v>14</v>
      </c>
      <c r="B35" t="s">
        <v>15</v>
      </c>
      <c r="C35">
        <v>54.5</v>
      </c>
      <c r="D35">
        <v>2</v>
      </c>
      <c r="E35" t="s">
        <v>10404</v>
      </c>
      <c r="F35">
        <v>132.97999999999999</v>
      </c>
      <c r="G35">
        <v>0</v>
      </c>
      <c r="H35" t="s">
        <v>663</v>
      </c>
      <c r="I35" t="s">
        <v>10405</v>
      </c>
      <c r="J35" t="s">
        <v>10406</v>
      </c>
      <c r="K35" t="s">
        <v>9505</v>
      </c>
      <c r="L35" t="s">
        <v>10407</v>
      </c>
      <c r="M35" t="s">
        <v>10408</v>
      </c>
      <c r="N35" t="s">
        <v>637</v>
      </c>
      <c r="O35" t="s">
        <v>664</v>
      </c>
      <c r="P35" t="s">
        <v>23</v>
      </c>
      <c r="Q35" t="s">
        <v>665</v>
      </c>
      <c r="R35" t="s">
        <v>638</v>
      </c>
      <c r="S35" t="s">
        <v>10409</v>
      </c>
      <c r="T35" t="s">
        <v>10411</v>
      </c>
      <c r="U35" s="51" t="s">
        <v>690</v>
      </c>
      <c r="V35">
        <v>4</v>
      </c>
    </row>
    <row r="36" spans="1:22" x14ac:dyDescent="0.25">
      <c r="A36" t="s">
        <v>147</v>
      </c>
      <c r="B36" t="s">
        <v>148</v>
      </c>
      <c r="C36">
        <v>50</v>
      </c>
      <c r="D36">
        <v>6</v>
      </c>
      <c r="E36" t="s">
        <v>10412</v>
      </c>
      <c r="F36">
        <v>200</v>
      </c>
      <c r="G36">
        <v>0</v>
      </c>
      <c r="H36" t="s">
        <v>636</v>
      </c>
      <c r="I36" t="s">
        <v>10413</v>
      </c>
      <c r="J36" t="s">
        <v>686</v>
      </c>
      <c r="K36" t="s">
        <v>637</v>
      </c>
      <c r="L36" t="s">
        <v>638</v>
      </c>
      <c r="M36" t="s">
        <v>10414</v>
      </c>
      <c r="N36" t="s">
        <v>637</v>
      </c>
      <c r="O36" t="s">
        <v>639</v>
      </c>
      <c r="P36" t="s">
        <v>5</v>
      </c>
      <c r="Q36" t="s">
        <v>640</v>
      </c>
      <c r="R36" t="s">
        <v>638</v>
      </c>
      <c r="S36" t="s">
        <v>10415</v>
      </c>
      <c r="T36" t="s">
        <v>10414</v>
      </c>
      <c r="U36" s="50" t="s">
        <v>77</v>
      </c>
      <c r="V36">
        <v>29</v>
      </c>
    </row>
    <row r="37" spans="1:22" x14ac:dyDescent="0.25">
      <c r="A37" t="s">
        <v>147</v>
      </c>
      <c r="B37" t="s">
        <v>148</v>
      </c>
      <c r="C37">
        <v>50</v>
      </c>
      <c r="D37">
        <v>6</v>
      </c>
      <c r="E37" t="s">
        <v>10416</v>
      </c>
      <c r="F37">
        <v>200</v>
      </c>
      <c r="G37">
        <v>0</v>
      </c>
      <c r="H37" t="s">
        <v>636</v>
      </c>
      <c r="I37" t="s">
        <v>10417</v>
      </c>
      <c r="J37" t="s">
        <v>7058</v>
      </c>
      <c r="K37" t="s">
        <v>637</v>
      </c>
      <c r="L37" t="s">
        <v>638</v>
      </c>
      <c r="M37" t="s">
        <v>10418</v>
      </c>
      <c r="N37" t="s">
        <v>637</v>
      </c>
      <c r="O37" t="s">
        <v>639</v>
      </c>
      <c r="P37" t="s">
        <v>5</v>
      </c>
      <c r="Q37" t="s">
        <v>640</v>
      </c>
      <c r="R37" t="s">
        <v>638</v>
      </c>
      <c r="S37" t="s">
        <v>10419</v>
      </c>
      <c r="T37" t="s">
        <v>10418</v>
      </c>
      <c r="U37" s="51" t="s">
        <v>78</v>
      </c>
      <c r="V37">
        <v>29</v>
      </c>
    </row>
    <row r="38" spans="1:22" x14ac:dyDescent="0.25">
      <c r="A38" t="s">
        <v>147</v>
      </c>
      <c r="B38" t="s">
        <v>148</v>
      </c>
      <c r="C38">
        <v>50</v>
      </c>
      <c r="D38">
        <v>6</v>
      </c>
      <c r="E38" t="s">
        <v>10420</v>
      </c>
      <c r="F38">
        <v>200</v>
      </c>
      <c r="G38">
        <v>0</v>
      </c>
      <c r="H38" t="s">
        <v>636</v>
      </c>
      <c r="I38" t="s">
        <v>10421</v>
      </c>
      <c r="J38" t="s">
        <v>702</v>
      </c>
      <c r="K38" t="s">
        <v>637</v>
      </c>
      <c r="L38" t="s">
        <v>638</v>
      </c>
      <c r="M38" t="s">
        <v>10422</v>
      </c>
      <c r="N38" t="s">
        <v>637</v>
      </c>
      <c r="O38" t="s">
        <v>639</v>
      </c>
      <c r="P38" t="s">
        <v>5</v>
      </c>
      <c r="Q38" t="s">
        <v>640</v>
      </c>
      <c r="R38" t="s">
        <v>638</v>
      </c>
      <c r="S38" t="s">
        <v>10423</v>
      </c>
      <c r="T38" t="s">
        <v>10422</v>
      </c>
      <c r="U38" s="50" t="s">
        <v>594</v>
      </c>
      <c r="V38">
        <v>27</v>
      </c>
    </row>
    <row r="39" spans="1:22" x14ac:dyDescent="0.25">
      <c r="A39" t="s">
        <v>147</v>
      </c>
      <c r="B39" t="s">
        <v>148</v>
      </c>
      <c r="C39">
        <v>50</v>
      </c>
      <c r="D39">
        <v>6</v>
      </c>
      <c r="E39" t="s">
        <v>10424</v>
      </c>
      <c r="F39">
        <v>238</v>
      </c>
      <c r="G39">
        <v>38</v>
      </c>
      <c r="H39" t="s">
        <v>636</v>
      </c>
      <c r="I39" t="s">
        <v>10425</v>
      </c>
      <c r="J39" t="s">
        <v>2091</v>
      </c>
      <c r="K39" t="s">
        <v>637</v>
      </c>
      <c r="L39" t="s">
        <v>638</v>
      </c>
      <c r="M39" t="s">
        <v>10426</v>
      </c>
      <c r="N39" t="s">
        <v>637</v>
      </c>
      <c r="O39" t="s">
        <v>639</v>
      </c>
      <c r="P39" t="s">
        <v>5</v>
      </c>
      <c r="Q39" t="s">
        <v>640</v>
      </c>
      <c r="R39" t="s">
        <v>638</v>
      </c>
      <c r="S39" t="s">
        <v>10427</v>
      </c>
      <c r="T39" t="s">
        <v>10426</v>
      </c>
      <c r="U39" s="51" t="s">
        <v>595</v>
      </c>
      <c r="V39">
        <v>27</v>
      </c>
    </row>
    <row r="40" spans="1:22" x14ac:dyDescent="0.25">
      <c r="A40" t="s">
        <v>147</v>
      </c>
      <c r="B40" t="s">
        <v>148</v>
      </c>
      <c r="C40">
        <v>50</v>
      </c>
      <c r="D40">
        <v>6</v>
      </c>
      <c r="E40" t="s">
        <v>10428</v>
      </c>
      <c r="F40">
        <v>200</v>
      </c>
      <c r="G40">
        <v>0</v>
      </c>
      <c r="H40" t="s">
        <v>636</v>
      </c>
      <c r="I40" t="s">
        <v>10429</v>
      </c>
      <c r="J40" t="s">
        <v>2178</v>
      </c>
      <c r="K40" t="s">
        <v>637</v>
      </c>
      <c r="L40" t="s">
        <v>638</v>
      </c>
      <c r="M40" t="s">
        <v>10430</v>
      </c>
      <c r="N40" t="s">
        <v>637</v>
      </c>
      <c r="O40" t="s">
        <v>639</v>
      </c>
      <c r="P40" t="s">
        <v>5</v>
      </c>
      <c r="Q40" t="s">
        <v>640</v>
      </c>
      <c r="R40" t="s">
        <v>638</v>
      </c>
      <c r="S40" t="s">
        <v>10431</v>
      </c>
      <c r="T40" t="s">
        <v>10430</v>
      </c>
      <c r="U40" s="50" t="s">
        <v>516</v>
      </c>
      <c r="V40">
        <v>8</v>
      </c>
    </row>
    <row r="41" spans="1:22" x14ac:dyDescent="0.25">
      <c r="A41" t="s">
        <v>600</v>
      </c>
      <c r="B41" t="s">
        <v>2799</v>
      </c>
      <c r="C41">
        <v>81.05</v>
      </c>
      <c r="D41">
        <v>2</v>
      </c>
      <c r="E41" t="s">
        <v>10432</v>
      </c>
      <c r="F41">
        <v>169.1</v>
      </c>
      <c r="G41">
        <v>7</v>
      </c>
      <c r="H41" t="s">
        <v>645</v>
      </c>
      <c r="I41" t="s">
        <v>10433</v>
      </c>
      <c r="J41" t="s">
        <v>10434</v>
      </c>
      <c r="K41" t="s">
        <v>706</v>
      </c>
      <c r="L41" t="s">
        <v>10435</v>
      </c>
      <c r="M41" t="s">
        <v>10436</v>
      </c>
      <c r="N41" t="s">
        <v>637</v>
      </c>
      <c r="O41" t="s">
        <v>664</v>
      </c>
      <c r="P41" t="s">
        <v>23</v>
      </c>
      <c r="Q41" t="s">
        <v>665</v>
      </c>
      <c r="R41" t="s">
        <v>638</v>
      </c>
      <c r="S41" t="s">
        <v>10437</v>
      </c>
      <c r="T41" t="s">
        <v>10436</v>
      </c>
      <c r="U41" s="51" t="s">
        <v>4781</v>
      </c>
      <c r="V41">
        <v>4</v>
      </c>
    </row>
    <row r="42" spans="1:22" x14ac:dyDescent="0.25">
      <c r="A42" t="s">
        <v>147</v>
      </c>
      <c r="B42" t="s">
        <v>148</v>
      </c>
      <c r="C42">
        <v>50</v>
      </c>
      <c r="D42">
        <v>6</v>
      </c>
      <c r="E42" t="s">
        <v>10438</v>
      </c>
      <c r="F42">
        <v>200</v>
      </c>
      <c r="G42">
        <v>0</v>
      </c>
      <c r="H42" t="s">
        <v>636</v>
      </c>
      <c r="I42" t="s">
        <v>10439</v>
      </c>
      <c r="J42" t="s">
        <v>648</v>
      </c>
      <c r="K42" t="s">
        <v>637</v>
      </c>
      <c r="L42" t="s">
        <v>638</v>
      </c>
      <c r="M42" t="s">
        <v>10436</v>
      </c>
      <c r="N42" t="s">
        <v>637</v>
      </c>
      <c r="O42" t="s">
        <v>643</v>
      </c>
      <c r="P42" t="s">
        <v>5</v>
      </c>
      <c r="Q42" t="s">
        <v>644</v>
      </c>
      <c r="R42" t="s">
        <v>638</v>
      </c>
      <c r="S42" t="s">
        <v>10440</v>
      </c>
      <c r="T42" t="s">
        <v>10441</v>
      </c>
      <c r="U42" s="51" t="s">
        <v>120</v>
      </c>
      <c r="V42">
        <v>4</v>
      </c>
    </row>
    <row r="43" spans="1:22" x14ac:dyDescent="0.25">
      <c r="A43" t="s">
        <v>147</v>
      </c>
      <c r="B43" t="s">
        <v>148</v>
      </c>
      <c r="C43">
        <v>50</v>
      </c>
      <c r="D43">
        <v>12</v>
      </c>
      <c r="E43" t="s">
        <v>10442</v>
      </c>
      <c r="F43">
        <v>400</v>
      </c>
      <c r="G43">
        <v>0</v>
      </c>
      <c r="H43" t="s">
        <v>636</v>
      </c>
      <c r="I43" t="s">
        <v>7826</v>
      </c>
      <c r="J43" t="s">
        <v>2020</v>
      </c>
      <c r="K43" t="s">
        <v>637</v>
      </c>
      <c r="L43" t="s">
        <v>638</v>
      </c>
      <c r="M43" t="s">
        <v>10443</v>
      </c>
      <c r="N43" t="s">
        <v>637</v>
      </c>
      <c r="O43" t="s">
        <v>639</v>
      </c>
      <c r="P43" t="s">
        <v>5</v>
      </c>
      <c r="Q43" t="s">
        <v>640</v>
      </c>
      <c r="R43" t="s">
        <v>638</v>
      </c>
      <c r="S43" t="s">
        <v>10444</v>
      </c>
      <c r="T43" t="s">
        <v>10443</v>
      </c>
      <c r="U43" s="50" t="s">
        <v>723</v>
      </c>
      <c r="V43">
        <v>733</v>
      </c>
    </row>
    <row r="44" spans="1:22" x14ac:dyDescent="0.25">
      <c r="A44" t="s">
        <v>241</v>
      </c>
      <c r="B44" t="s">
        <v>690</v>
      </c>
      <c r="C44">
        <v>66.489999999999995</v>
      </c>
      <c r="D44">
        <v>1</v>
      </c>
      <c r="E44" t="s">
        <v>10445</v>
      </c>
      <c r="F44">
        <v>73.989999999999995</v>
      </c>
      <c r="G44">
        <v>7.5</v>
      </c>
      <c r="H44" t="s">
        <v>663</v>
      </c>
      <c r="I44" t="s">
        <v>10446</v>
      </c>
      <c r="J44" t="s">
        <v>10447</v>
      </c>
      <c r="K44" t="s">
        <v>790</v>
      </c>
      <c r="L44" t="s">
        <v>10448</v>
      </c>
      <c r="M44" t="s">
        <v>10449</v>
      </c>
      <c r="N44" t="s">
        <v>637</v>
      </c>
      <c r="O44" t="s">
        <v>664</v>
      </c>
      <c r="P44" t="s">
        <v>23</v>
      </c>
      <c r="Q44" t="s">
        <v>665</v>
      </c>
      <c r="R44" t="s">
        <v>638</v>
      </c>
      <c r="S44" t="s">
        <v>10450</v>
      </c>
      <c r="T44" t="s">
        <v>10449</v>
      </c>
    </row>
    <row r="45" spans="1:22" x14ac:dyDescent="0.25">
      <c r="A45" t="s">
        <v>147</v>
      </c>
      <c r="B45" t="s">
        <v>148</v>
      </c>
      <c r="C45">
        <v>50</v>
      </c>
      <c r="D45">
        <v>6</v>
      </c>
      <c r="E45" t="s">
        <v>10451</v>
      </c>
      <c r="F45">
        <v>200</v>
      </c>
      <c r="G45">
        <v>0</v>
      </c>
      <c r="H45" t="s">
        <v>636</v>
      </c>
      <c r="I45" t="s">
        <v>10452</v>
      </c>
      <c r="J45" t="s">
        <v>2178</v>
      </c>
      <c r="K45" t="s">
        <v>637</v>
      </c>
      <c r="L45" t="s">
        <v>638</v>
      </c>
      <c r="M45" t="s">
        <v>10453</v>
      </c>
      <c r="N45" t="s">
        <v>637</v>
      </c>
      <c r="O45" t="s">
        <v>639</v>
      </c>
      <c r="P45" t="s">
        <v>5</v>
      </c>
      <c r="Q45" t="s">
        <v>640</v>
      </c>
      <c r="R45" t="s">
        <v>638</v>
      </c>
      <c r="S45" t="s">
        <v>10454</v>
      </c>
      <c r="T45" t="s">
        <v>10455</v>
      </c>
    </row>
    <row r="46" spans="1:22" x14ac:dyDescent="0.25">
      <c r="A46" t="s">
        <v>147</v>
      </c>
      <c r="B46" t="s">
        <v>148</v>
      </c>
      <c r="C46">
        <v>50</v>
      </c>
      <c r="D46">
        <v>6</v>
      </c>
      <c r="E46" t="s">
        <v>10456</v>
      </c>
      <c r="F46">
        <v>200</v>
      </c>
      <c r="G46">
        <v>0</v>
      </c>
      <c r="H46" t="s">
        <v>636</v>
      </c>
      <c r="I46" t="s">
        <v>10457</v>
      </c>
      <c r="J46" t="s">
        <v>648</v>
      </c>
      <c r="K46" t="s">
        <v>637</v>
      </c>
      <c r="L46" t="s">
        <v>638</v>
      </c>
      <c r="M46" t="s">
        <v>10458</v>
      </c>
      <c r="N46" t="s">
        <v>637</v>
      </c>
      <c r="O46" t="s">
        <v>639</v>
      </c>
      <c r="P46" t="s">
        <v>5</v>
      </c>
      <c r="Q46" t="s">
        <v>640</v>
      </c>
      <c r="R46" t="s">
        <v>638</v>
      </c>
      <c r="S46" t="s">
        <v>10459</v>
      </c>
      <c r="T46" t="s">
        <v>10458</v>
      </c>
    </row>
    <row r="47" spans="1:22" x14ac:dyDescent="0.25">
      <c r="A47" t="s">
        <v>18</v>
      </c>
      <c r="B47" t="s">
        <v>19</v>
      </c>
      <c r="C47">
        <v>66.666666666666671</v>
      </c>
      <c r="D47">
        <v>3</v>
      </c>
      <c r="E47" t="s">
        <v>10460</v>
      </c>
      <c r="F47">
        <v>209</v>
      </c>
      <c r="G47">
        <v>0</v>
      </c>
      <c r="H47" t="s">
        <v>645</v>
      </c>
      <c r="I47" t="s">
        <v>727</v>
      </c>
      <c r="J47" t="s">
        <v>10461</v>
      </c>
      <c r="K47" t="s">
        <v>10462</v>
      </c>
      <c r="L47" t="s">
        <v>9035</v>
      </c>
      <c r="M47" t="s">
        <v>10463</v>
      </c>
      <c r="N47" t="s">
        <v>637</v>
      </c>
      <c r="O47" t="s">
        <v>646</v>
      </c>
      <c r="P47" t="s">
        <v>26</v>
      </c>
      <c r="Q47" t="s">
        <v>647</v>
      </c>
      <c r="R47" t="s">
        <v>638</v>
      </c>
      <c r="S47" t="s">
        <v>10464</v>
      </c>
      <c r="T47" t="s">
        <v>10465</v>
      </c>
    </row>
    <row r="48" spans="1:22" x14ac:dyDescent="0.25">
      <c r="A48" t="s">
        <v>22</v>
      </c>
      <c r="B48" t="s">
        <v>27</v>
      </c>
      <c r="C48">
        <v>80</v>
      </c>
      <c r="D48">
        <v>1</v>
      </c>
      <c r="E48" t="s">
        <v>10460</v>
      </c>
      <c r="F48">
        <v>209</v>
      </c>
      <c r="G48">
        <v>0</v>
      </c>
      <c r="H48" t="s">
        <v>645</v>
      </c>
      <c r="I48" t="s">
        <v>727</v>
      </c>
      <c r="J48" t="s">
        <v>10461</v>
      </c>
      <c r="K48" t="s">
        <v>10462</v>
      </c>
      <c r="L48" t="s">
        <v>9035</v>
      </c>
      <c r="M48" t="s">
        <v>10463</v>
      </c>
      <c r="N48" t="s">
        <v>637</v>
      </c>
      <c r="O48" t="s">
        <v>646</v>
      </c>
      <c r="P48" t="s">
        <v>26</v>
      </c>
      <c r="Q48" t="s">
        <v>647</v>
      </c>
      <c r="R48" t="s">
        <v>638</v>
      </c>
      <c r="S48" t="s">
        <v>10464</v>
      </c>
      <c r="T48" t="s">
        <v>10465</v>
      </c>
    </row>
    <row r="49" spans="1:20" x14ac:dyDescent="0.25">
      <c r="A49" t="s">
        <v>147</v>
      </c>
      <c r="B49" t="s">
        <v>148</v>
      </c>
      <c r="C49">
        <v>50</v>
      </c>
      <c r="D49">
        <v>6</v>
      </c>
      <c r="E49" t="s">
        <v>10466</v>
      </c>
      <c r="F49">
        <v>200</v>
      </c>
      <c r="G49">
        <v>0</v>
      </c>
      <c r="H49" t="s">
        <v>636</v>
      </c>
      <c r="I49" t="s">
        <v>10467</v>
      </c>
      <c r="J49" t="s">
        <v>3188</v>
      </c>
      <c r="K49" t="s">
        <v>637</v>
      </c>
      <c r="L49" t="s">
        <v>638</v>
      </c>
      <c r="M49" t="s">
        <v>10468</v>
      </c>
      <c r="N49" t="s">
        <v>637</v>
      </c>
      <c r="O49" t="s">
        <v>643</v>
      </c>
      <c r="P49" t="s">
        <v>5</v>
      </c>
      <c r="Q49" t="s">
        <v>644</v>
      </c>
      <c r="R49" t="s">
        <v>638</v>
      </c>
      <c r="S49" t="s">
        <v>10469</v>
      </c>
      <c r="T49" t="s">
        <v>10468</v>
      </c>
    </row>
    <row r="50" spans="1:20" x14ac:dyDescent="0.25">
      <c r="A50" t="s">
        <v>22</v>
      </c>
      <c r="B50" t="s">
        <v>27</v>
      </c>
      <c r="C50">
        <v>69.900000000000006</v>
      </c>
      <c r="D50">
        <v>30</v>
      </c>
      <c r="E50" t="s">
        <v>10470</v>
      </c>
      <c r="F50">
        <v>2400</v>
      </c>
      <c r="G50">
        <v>0</v>
      </c>
      <c r="H50" t="s">
        <v>645</v>
      </c>
      <c r="I50" t="s">
        <v>10324</v>
      </c>
      <c r="J50" t="s">
        <v>10471</v>
      </c>
      <c r="K50" t="s">
        <v>4534</v>
      </c>
      <c r="L50" t="s">
        <v>735</v>
      </c>
      <c r="M50" t="s">
        <v>10472</v>
      </c>
      <c r="N50" t="s">
        <v>637</v>
      </c>
      <c r="O50" t="s">
        <v>646</v>
      </c>
      <c r="P50" t="s">
        <v>26</v>
      </c>
      <c r="Q50" t="s">
        <v>647</v>
      </c>
      <c r="R50" t="s">
        <v>638</v>
      </c>
      <c r="S50" t="s">
        <v>10473</v>
      </c>
      <c r="T50" t="s">
        <v>10474</v>
      </c>
    </row>
    <row r="51" spans="1:20" x14ac:dyDescent="0.25">
      <c r="A51" t="s">
        <v>147</v>
      </c>
      <c r="B51" t="s">
        <v>148</v>
      </c>
      <c r="C51">
        <v>50</v>
      </c>
      <c r="D51">
        <v>6</v>
      </c>
      <c r="E51" t="s">
        <v>10475</v>
      </c>
      <c r="F51">
        <v>200</v>
      </c>
      <c r="G51">
        <v>0</v>
      </c>
      <c r="H51" t="s">
        <v>636</v>
      </c>
      <c r="I51" t="s">
        <v>10476</v>
      </c>
      <c r="J51" t="s">
        <v>649</v>
      </c>
      <c r="K51" t="s">
        <v>637</v>
      </c>
      <c r="L51" t="s">
        <v>638</v>
      </c>
      <c r="M51" t="s">
        <v>10477</v>
      </c>
      <c r="N51" t="s">
        <v>637</v>
      </c>
      <c r="O51" t="s">
        <v>643</v>
      </c>
      <c r="P51" t="s">
        <v>5</v>
      </c>
      <c r="Q51" t="s">
        <v>644</v>
      </c>
      <c r="R51" t="s">
        <v>638</v>
      </c>
      <c r="S51" t="s">
        <v>10478</v>
      </c>
      <c r="T51" t="s">
        <v>10477</v>
      </c>
    </row>
    <row r="52" spans="1:20" x14ac:dyDescent="0.25">
      <c r="A52" t="s">
        <v>22</v>
      </c>
      <c r="B52" t="s">
        <v>27</v>
      </c>
      <c r="C52">
        <v>90</v>
      </c>
      <c r="D52">
        <v>2</v>
      </c>
      <c r="E52" t="s">
        <v>10479</v>
      </c>
      <c r="F52">
        <v>161.80000000000001</v>
      </c>
      <c r="G52">
        <v>7</v>
      </c>
      <c r="H52" t="s">
        <v>663</v>
      </c>
      <c r="I52" t="s">
        <v>10480</v>
      </c>
      <c r="J52" t="s">
        <v>10481</v>
      </c>
      <c r="K52" t="s">
        <v>10482</v>
      </c>
      <c r="L52" t="s">
        <v>10483</v>
      </c>
      <c r="M52" t="s">
        <v>10484</v>
      </c>
      <c r="N52" t="s">
        <v>637</v>
      </c>
      <c r="O52" t="s">
        <v>664</v>
      </c>
      <c r="P52" t="s">
        <v>23</v>
      </c>
      <c r="Q52" t="s">
        <v>665</v>
      </c>
      <c r="R52" t="s">
        <v>638</v>
      </c>
      <c r="S52" t="s">
        <v>10485</v>
      </c>
      <c r="T52" t="s">
        <v>10484</v>
      </c>
    </row>
    <row r="53" spans="1:20" x14ac:dyDescent="0.25">
      <c r="A53" t="s">
        <v>77</v>
      </c>
      <c r="B53" t="s">
        <v>78</v>
      </c>
      <c r="C53">
        <v>49</v>
      </c>
      <c r="D53">
        <v>2</v>
      </c>
      <c r="E53" t="s">
        <v>10486</v>
      </c>
      <c r="F53">
        <v>146</v>
      </c>
      <c r="G53">
        <v>48</v>
      </c>
      <c r="H53" t="s">
        <v>645</v>
      </c>
      <c r="I53" t="s">
        <v>10487</v>
      </c>
      <c r="J53" t="s">
        <v>10488</v>
      </c>
      <c r="K53" t="s">
        <v>10489</v>
      </c>
      <c r="L53" t="s">
        <v>2607</v>
      </c>
      <c r="M53" t="s">
        <v>10490</v>
      </c>
      <c r="N53" t="s">
        <v>637</v>
      </c>
      <c r="O53" t="s">
        <v>646</v>
      </c>
      <c r="P53" t="s">
        <v>26</v>
      </c>
      <c r="Q53" t="s">
        <v>647</v>
      </c>
      <c r="R53" t="s">
        <v>638</v>
      </c>
      <c r="S53" t="s">
        <v>10491</v>
      </c>
      <c r="T53" t="s">
        <v>10490</v>
      </c>
    </row>
    <row r="54" spans="1:20" x14ac:dyDescent="0.25">
      <c r="A54" t="s">
        <v>240</v>
      </c>
      <c r="B54" t="s">
        <v>690</v>
      </c>
      <c r="C54">
        <v>98.1</v>
      </c>
      <c r="D54">
        <v>1</v>
      </c>
      <c r="E54" t="s">
        <v>10492</v>
      </c>
      <c r="F54">
        <v>105.1</v>
      </c>
      <c r="G54">
        <v>7</v>
      </c>
      <c r="H54" t="s">
        <v>663</v>
      </c>
      <c r="I54" t="s">
        <v>10493</v>
      </c>
      <c r="J54" t="s">
        <v>10494</v>
      </c>
      <c r="K54" t="s">
        <v>10495</v>
      </c>
      <c r="L54" t="s">
        <v>10496</v>
      </c>
      <c r="M54" t="s">
        <v>10497</v>
      </c>
      <c r="N54" t="s">
        <v>637</v>
      </c>
      <c r="O54" t="s">
        <v>664</v>
      </c>
      <c r="P54" t="s">
        <v>23</v>
      </c>
      <c r="Q54" t="s">
        <v>665</v>
      </c>
      <c r="R54" t="s">
        <v>638</v>
      </c>
      <c r="S54" t="s">
        <v>10498</v>
      </c>
      <c r="T54" t="s">
        <v>10497</v>
      </c>
    </row>
    <row r="55" spans="1:20" x14ac:dyDescent="0.25">
      <c r="A55" t="s">
        <v>147</v>
      </c>
      <c r="B55" t="s">
        <v>148</v>
      </c>
      <c r="C55">
        <v>33.333333333333336</v>
      </c>
      <c r="D55">
        <v>3</v>
      </c>
      <c r="E55" t="s">
        <v>10499</v>
      </c>
      <c r="F55">
        <v>278</v>
      </c>
      <c r="G55">
        <v>0</v>
      </c>
      <c r="H55" t="s">
        <v>645</v>
      </c>
      <c r="I55" t="s">
        <v>6856</v>
      </c>
      <c r="J55" t="s">
        <v>10500</v>
      </c>
      <c r="K55" t="s">
        <v>847</v>
      </c>
      <c r="L55" t="s">
        <v>5613</v>
      </c>
      <c r="M55" t="s">
        <v>10501</v>
      </c>
      <c r="N55" t="s">
        <v>637</v>
      </c>
      <c r="O55" t="s">
        <v>646</v>
      </c>
      <c r="P55" t="s">
        <v>26</v>
      </c>
      <c r="Q55" t="s">
        <v>647</v>
      </c>
      <c r="R55" t="s">
        <v>638</v>
      </c>
      <c r="S55" t="s">
        <v>10502</v>
      </c>
      <c r="T55" t="s">
        <v>10503</v>
      </c>
    </row>
    <row r="56" spans="1:20" x14ac:dyDescent="0.25">
      <c r="A56" t="s">
        <v>18</v>
      </c>
      <c r="B56" t="s">
        <v>19</v>
      </c>
      <c r="C56">
        <v>66.666666666666671</v>
      </c>
      <c r="D56">
        <v>3</v>
      </c>
      <c r="E56" t="s">
        <v>10499</v>
      </c>
      <c r="F56">
        <v>278</v>
      </c>
      <c r="G56">
        <v>0</v>
      </c>
      <c r="H56" t="s">
        <v>645</v>
      </c>
      <c r="I56" t="s">
        <v>6856</v>
      </c>
      <c r="J56" t="s">
        <v>10500</v>
      </c>
      <c r="K56" t="s">
        <v>847</v>
      </c>
      <c r="L56" t="s">
        <v>5613</v>
      </c>
      <c r="M56" t="s">
        <v>10501</v>
      </c>
      <c r="N56" t="s">
        <v>637</v>
      </c>
      <c r="O56" t="s">
        <v>646</v>
      </c>
      <c r="P56" t="s">
        <v>26</v>
      </c>
      <c r="Q56" t="s">
        <v>647</v>
      </c>
      <c r="R56" t="s">
        <v>638</v>
      </c>
      <c r="S56" t="s">
        <v>10502</v>
      </c>
      <c r="T56" t="s">
        <v>10503</v>
      </c>
    </row>
    <row r="57" spans="1:20" x14ac:dyDescent="0.25">
      <c r="A57" t="s">
        <v>77</v>
      </c>
      <c r="B57" t="s">
        <v>78</v>
      </c>
      <c r="C57">
        <v>33.333333333333336</v>
      </c>
      <c r="D57">
        <v>3</v>
      </c>
      <c r="E57" t="s">
        <v>10504</v>
      </c>
      <c r="F57">
        <v>134.99</v>
      </c>
      <c r="G57">
        <v>0</v>
      </c>
      <c r="H57" t="s">
        <v>636</v>
      </c>
      <c r="I57" t="s">
        <v>10505</v>
      </c>
      <c r="J57" t="s">
        <v>658</v>
      </c>
      <c r="K57" t="s">
        <v>637</v>
      </c>
      <c r="L57" t="s">
        <v>638</v>
      </c>
      <c r="M57" t="s">
        <v>10506</v>
      </c>
      <c r="N57" t="s">
        <v>637</v>
      </c>
      <c r="O57" t="s">
        <v>639</v>
      </c>
      <c r="P57" t="s">
        <v>5</v>
      </c>
      <c r="Q57" t="s">
        <v>640</v>
      </c>
      <c r="R57" t="s">
        <v>638</v>
      </c>
      <c r="S57" t="s">
        <v>10507</v>
      </c>
      <c r="T57" t="s">
        <v>10506</v>
      </c>
    </row>
    <row r="58" spans="1:20" x14ac:dyDescent="0.25">
      <c r="A58" t="s">
        <v>22</v>
      </c>
      <c r="B58" t="s">
        <v>27</v>
      </c>
      <c r="C58">
        <v>66.333333333333329</v>
      </c>
      <c r="D58">
        <v>3</v>
      </c>
      <c r="E58" t="s">
        <v>10508</v>
      </c>
      <c r="F58">
        <v>178</v>
      </c>
      <c r="G58">
        <v>8</v>
      </c>
      <c r="H58" t="s">
        <v>663</v>
      </c>
      <c r="I58" t="s">
        <v>10509</v>
      </c>
      <c r="J58" t="s">
        <v>10510</v>
      </c>
      <c r="K58" t="s">
        <v>5689</v>
      </c>
      <c r="L58" t="s">
        <v>10511</v>
      </c>
      <c r="M58" t="s">
        <v>10506</v>
      </c>
      <c r="N58" t="s">
        <v>637</v>
      </c>
      <c r="O58" t="s">
        <v>664</v>
      </c>
      <c r="P58" t="s">
        <v>23</v>
      </c>
      <c r="Q58" t="s">
        <v>665</v>
      </c>
      <c r="R58" t="s">
        <v>638</v>
      </c>
      <c r="S58" t="s">
        <v>10512</v>
      </c>
      <c r="T58" t="s">
        <v>10506</v>
      </c>
    </row>
    <row r="59" spans="1:20" x14ac:dyDescent="0.25">
      <c r="A59" t="s">
        <v>147</v>
      </c>
      <c r="B59" t="s">
        <v>148</v>
      </c>
      <c r="C59">
        <v>50</v>
      </c>
      <c r="D59">
        <v>6</v>
      </c>
      <c r="E59" t="s">
        <v>10513</v>
      </c>
      <c r="F59">
        <v>200</v>
      </c>
      <c r="G59">
        <v>0</v>
      </c>
      <c r="H59" t="s">
        <v>636</v>
      </c>
      <c r="I59" t="s">
        <v>10514</v>
      </c>
      <c r="J59" t="s">
        <v>6008</v>
      </c>
      <c r="K59" t="s">
        <v>637</v>
      </c>
      <c r="L59" t="s">
        <v>638</v>
      </c>
      <c r="M59" t="s">
        <v>10515</v>
      </c>
      <c r="N59" t="s">
        <v>637</v>
      </c>
      <c r="O59" t="s">
        <v>639</v>
      </c>
      <c r="P59" t="s">
        <v>5</v>
      </c>
      <c r="Q59" t="s">
        <v>640</v>
      </c>
      <c r="R59" t="s">
        <v>638</v>
      </c>
      <c r="S59" t="s">
        <v>10516</v>
      </c>
      <c r="T59" t="s">
        <v>10515</v>
      </c>
    </row>
    <row r="60" spans="1:20" x14ac:dyDescent="0.25">
      <c r="A60" t="s">
        <v>18</v>
      </c>
      <c r="B60" t="s">
        <v>19</v>
      </c>
      <c r="C60">
        <v>66.666666666666671</v>
      </c>
      <c r="D60">
        <v>6</v>
      </c>
      <c r="E60" t="s">
        <v>10517</v>
      </c>
      <c r="F60">
        <v>258</v>
      </c>
      <c r="G60">
        <v>0</v>
      </c>
      <c r="H60" t="s">
        <v>636</v>
      </c>
      <c r="I60" t="s">
        <v>10518</v>
      </c>
      <c r="J60" t="s">
        <v>667</v>
      </c>
      <c r="K60" t="s">
        <v>637</v>
      </c>
      <c r="L60" t="s">
        <v>638</v>
      </c>
      <c r="M60" t="s">
        <v>10519</v>
      </c>
      <c r="N60" t="s">
        <v>637</v>
      </c>
      <c r="O60" t="s">
        <v>654</v>
      </c>
      <c r="P60" t="s">
        <v>5</v>
      </c>
      <c r="Q60" t="s">
        <v>640</v>
      </c>
      <c r="R60" t="s">
        <v>638</v>
      </c>
      <c r="S60" t="s">
        <v>10520</v>
      </c>
      <c r="T60" t="s">
        <v>10519</v>
      </c>
    </row>
    <row r="61" spans="1:20" x14ac:dyDescent="0.25">
      <c r="A61" t="s">
        <v>147</v>
      </c>
      <c r="B61" t="s">
        <v>148</v>
      </c>
      <c r="C61">
        <v>50</v>
      </c>
      <c r="D61">
        <v>6</v>
      </c>
      <c r="E61" t="s">
        <v>10521</v>
      </c>
      <c r="F61">
        <v>200</v>
      </c>
      <c r="G61">
        <v>0</v>
      </c>
      <c r="H61" t="s">
        <v>636</v>
      </c>
      <c r="I61" t="s">
        <v>2282</v>
      </c>
      <c r="J61" t="s">
        <v>653</v>
      </c>
      <c r="K61" t="s">
        <v>637</v>
      </c>
      <c r="L61" t="s">
        <v>638</v>
      </c>
      <c r="M61" t="s">
        <v>10522</v>
      </c>
      <c r="N61" t="s">
        <v>637</v>
      </c>
      <c r="O61" t="s">
        <v>654</v>
      </c>
      <c r="P61" t="s">
        <v>5</v>
      </c>
      <c r="Q61" t="s">
        <v>640</v>
      </c>
      <c r="R61" t="s">
        <v>10523</v>
      </c>
      <c r="S61" t="s">
        <v>10524</v>
      </c>
      <c r="T61" t="s">
        <v>10522</v>
      </c>
    </row>
    <row r="62" spans="1:20" x14ac:dyDescent="0.25">
      <c r="A62" t="s">
        <v>77</v>
      </c>
      <c r="B62" t="s">
        <v>78</v>
      </c>
      <c r="C62">
        <v>49</v>
      </c>
      <c r="D62">
        <v>1</v>
      </c>
      <c r="E62" t="s">
        <v>10525</v>
      </c>
      <c r="F62">
        <v>49</v>
      </c>
      <c r="G62">
        <v>0</v>
      </c>
      <c r="H62" t="s">
        <v>645</v>
      </c>
      <c r="I62" t="s">
        <v>10526</v>
      </c>
      <c r="J62" t="s">
        <v>10527</v>
      </c>
      <c r="K62" t="s">
        <v>719</v>
      </c>
      <c r="L62" t="s">
        <v>1753</v>
      </c>
      <c r="M62" t="s">
        <v>10528</v>
      </c>
      <c r="N62" t="s">
        <v>637</v>
      </c>
      <c r="O62" t="s">
        <v>646</v>
      </c>
      <c r="P62" t="s">
        <v>26</v>
      </c>
      <c r="Q62" t="s">
        <v>647</v>
      </c>
      <c r="R62" t="s">
        <v>638</v>
      </c>
      <c r="S62" t="s">
        <v>10529</v>
      </c>
      <c r="T62" t="s">
        <v>10528</v>
      </c>
    </row>
    <row r="63" spans="1:20" x14ac:dyDescent="0.25">
      <c r="A63" t="s">
        <v>77</v>
      </c>
      <c r="B63" t="s">
        <v>78</v>
      </c>
      <c r="C63">
        <v>27.5</v>
      </c>
      <c r="D63">
        <v>4</v>
      </c>
      <c r="E63" t="s">
        <v>10530</v>
      </c>
      <c r="F63">
        <v>116.5</v>
      </c>
      <c r="G63">
        <v>26.5</v>
      </c>
      <c r="H63" t="s">
        <v>645</v>
      </c>
      <c r="I63" t="s">
        <v>10531</v>
      </c>
      <c r="J63" t="s">
        <v>10532</v>
      </c>
      <c r="K63" t="s">
        <v>10533</v>
      </c>
      <c r="L63" t="s">
        <v>10534</v>
      </c>
      <c r="M63" t="s">
        <v>10535</v>
      </c>
      <c r="N63" t="s">
        <v>637</v>
      </c>
      <c r="O63" t="s">
        <v>664</v>
      </c>
      <c r="P63" t="s">
        <v>23</v>
      </c>
      <c r="Q63" t="s">
        <v>665</v>
      </c>
      <c r="R63" t="s">
        <v>638</v>
      </c>
      <c r="S63" t="s">
        <v>10536</v>
      </c>
      <c r="T63" t="s">
        <v>10535</v>
      </c>
    </row>
    <row r="64" spans="1:20" x14ac:dyDescent="0.25">
      <c r="A64" t="s">
        <v>147</v>
      </c>
      <c r="B64" t="s">
        <v>148</v>
      </c>
      <c r="C64">
        <v>50</v>
      </c>
      <c r="D64">
        <v>6</v>
      </c>
      <c r="E64" t="s">
        <v>10537</v>
      </c>
      <c r="F64">
        <v>200</v>
      </c>
      <c r="G64">
        <v>0</v>
      </c>
      <c r="H64" t="s">
        <v>636</v>
      </c>
      <c r="I64" t="s">
        <v>10538</v>
      </c>
      <c r="J64" t="s">
        <v>672</v>
      </c>
      <c r="K64" t="s">
        <v>637</v>
      </c>
      <c r="L64" t="s">
        <v>638</v>
      </c>
      <c r="M64" t="s">
        <v>10539</v>
      </c>
      <c r="N64" t="s">
        <v>637</v>
      </c>
      <c r="O64" t="s">
        <v>643</v>
      </c>
      <c r="P64" t="s">
        <v>5</v>
      </c>
      <c r="Q64" t="s">
        <v>644</v>
      </c>
      <c r="R64" t="s">
        <v>638</v>
      </c>
      <c r="S64" t="s">
        <v>10540</v>
      </c>
      <c r="T64" t="s">
        <v>10541</v>
      </c>
    </row>
    <row r="65" spans="1:20" x14ac:dyDescent="0.25">
      <c r="A65" t="s">
        <v>72</v>
      </c>
      <c r="B65" t="s">
        <v>716</v>
      </c>
      <c r="C65">
        <v>150</v>
      </c>
      <c r="D65">
        <v>5</v>
      </c>
      <c r="E65" t="s">
        <v>10542</v>
      </c>
      <c r="F65">
        <v>500</v>
      </c>
      <c r="G65">
        <v>0</v>
      </c>
      <c r="H65" t="s">
        <v>636</v>
      </c>
      <c r="I65" t="s">
        <v>10543</v>
      </c>
      <c r="J65" t="s">
        <v>2240</v>
      </c>
      <c r="K65" t="s">
        <v>637</v>
      </c>
      <c r="L65" t="s">
        <v>638</v>
      </c>
      <c r="M65" t="s">
        <v>10544</v>
      </c>
      <c r="N65" t="s">
        <v>637</v>
      </c>
      <c r="O65" t="s">
        <v>656</v>
      </c>
      <c r="P65" t="s">
        <v>5</v>
      </c>
      <c r="Q65" t="s">
        <v>644</v>
      </c>
      <c r="R65" t="s">
        <v>638</v>
      </c>
      <c r="S65" t="s">
        <v>10545</v>
      </c>
      <c r="T65" t="s">
        <v>10544</v>
      </c>
    </row>
    <row r="66" spans="1:20" x14ac:dyDescent="0.25">
      <c r="A66" t="s">
        <v>22</v>
      </c>
      <c r="B66" t="s">
        <v>10546</v>
      </c>
      <c r="C66">
        <v>68.8</v>
      </c>
      <c r="D66">
        <v>1</v>
      </c>
      <c r="E66" t="s">
        <v>10547</v>
      </c>
      <c r="F66">
        <v>199.8</v>
      </c>
      <c r="G66">
        <v>45</v>
      </c>
      <c r="H66" t="s">
        <v>663</v>
      </c>
      <c r="I66" t="s">
        <v>10548</v>
      </c>
      <c r="J66" t="s">
        <v>10549</v>
      </c>
      <c r="K66" t="s">
        <v>10550</v>
      </c>
      <c r="L66" t="s">
        <v>10551</v>
      </c>
      <c r="M66" t="s">
        <v>10552</v>
      </c>
      <c r="N66" t="s">
        <v>637</v>
      </c>
      <c r="O66" t="s">
        <v>664</v>
      </c>
      <c r="P66" t="s">
        <v>23</v>
      </c>
      <c r="Q66" t="s">
        <v>665</v>
      </c>
      <c r="R66" t="s">
        <v>638</v>
      </c>
      <c r="S66" t="s">
        <v>10553</v>
      </c>
      <c r="T66" t="s">
        <v>10552</v>
      </c>
    </row>
    <row r="67" spans="1:20" x14ac:dyDescent="0.25">
      <c r="A67" t="s">
        <v>101</v>
      </c>
      <c r="B67" t="s">
        <v>10554</v>
      </c>
      <c r="C67">
        <v>86</v>
      </c>
      <c r="D67">
        <v>1</v>
      </c>
      <c r="E67" t="s">
        <v>10547</v>
      </c>
      <c r="F67">
        <v>199.8</v>
      </c>
      <c r="G67">
        <v>45</v>
      </c>
      <c r="H67" t="s">
        <v>663</v>
      </c>
      <c r="I67" t="s">
        <v>10548</v>
      </c>
      <c r="J67" t="s">
        <v>10549</v>
      </c>
      <c r="K67" t="s">
        <v>10550</v>
      </c>
      <c r="L67" t="s">
        <v>10551</v>
      </c>
      <c r="M67" t="s">
        <v>10552</v>
      </c>
      <c r="N67" t="s">
        <v>637</v>
      </c>
      <c r="O67" t="s">
        <v>664</v>
      </c>
      <c r="P67" t="s">
        <v>23</v>
      </c>
      <c r="Q67" t="s">
        <v>665</v>
      </c>
      <c r="R67" t="s">
        <v>638</v>
      </c>
      <c r="S67" t="s">
        <v>10553</v>
      </c>
      <c r="T67" t="s">
        <v>10552</v>
      </c>
    </row>
    <row r="68" spans="1:20" x14ac:dyDescent="0.25">
      <c r="A68" t="s">
        <v>99</v>
      </c>
      <c r="B68" t="s">
        <v>100</v>
      </c>
      <c r="C68">
        <v>10</v>
      </c>
      <c r="D68">
        <v>10</v>
      </c>
      <c r="E68" t="s">
        <v>10555</v>
      </c>
      <c r="F68">
        <v>99.99</v>
      </c>
      <c r="G68">
        <v>0</v>
      </c>
      <c r="H68" t="s">
        <v>636</v>
      </c>
      <c r="I68" t="s">
        <v>10543</v>
      </c>
      <c r="J68" t="s">
        <v>2240</v>
      </c>
      <c r="K68" t="s">
        <v>637</v>
      </c>
      <c r="L68" t="s">
        <v>638</v>
      </c>
      <c r="M68" t="s">
        <v>10556</v>
      </c>
      <c r="N68" t="s">
        <v>637</v>
      </c>
      <c r="O68" t="s">
        <v>643</v>
      </c>
      <c r="P68" t="s">
        <v>5</v>
      </c>
      <c r="Q68" t="s">
        <v>644</v>
      </c>
      <c r="R68" t="s">
        <v>638</v>
      </c>
      <c r="S68" t="s">
        <v>10557</v>
      </c>
      <c r="T68" t="s">
        <v>10558</v>
      </c>
    </row>
    <row r="69" spans="1:20" x14ac:dyDescent="0.25">
      <c r="A69" t="s">
        <v>147</v>
      </c>
      <c r="B69" t="s">
        <v>148</v>
      </c>
      <c r="C69">
        <v>33.333333333333336</v>
      </c>
      <c r="D69">
        <v>3</v>
      </c>
      <c r="E69" t="s">
        <v>10559</v>
      </c>
      <c r="F69">
        <v>100</v>
      </c>
      <c r="G69">
        <v>0</v>
      </c>
      <c r="H69" t="s">
        <v>636</v>
      </c>
      <c r="I69" t="s">
        <v>10560</v>
      </c>
      <c r="J69" t="s">
        <v>653</v>
      </c>
      <c r="K69" t="s">
        <v>637</v>
      </c>
      <c r="L69" t="s">
        <v>638</v>
      </c>
      <c r="M69" t="s">
        <v>10561</v>
      </c>
      <c r="N69" t="s">
        <v>637</v>
      </c>
      <c r="O69" t="s">
        <v>639</v>
      </c>
      <c r="P69" t="s">
        <v>5</v>
      </c>
      <c r="Q69" t="s">
        <v>640</v>
      </c>
      <c r="R69" t="s">
        <v>638</v>
      </c>
      <c r="S69" t="s">
        <v>10562</v>
      </c>
      <c r="T69" t="s">
        <v>10563</v>
      </c>
    </row>
    <row r="70" spans="1:20" x14ac:dyDescent="0.25">
      <c r="A70" t="s">
        <v>147</v>
      </c>
      <c r="B70" t="s">
        <v>148</v>
      </c>
      <c r="C70">
        <v>50</v>
      </c>
      <c r="D70">
        <v>6</v>
      </c>
      <c r="E70" t="s">
        <v>10564</v>
      </c>
      <c r="F70">
        <v>200</v>
      </c>
      <c r="G70">
        <v>0</v>
      </c>
      <c r="H70" t="s">
        <v>636</v>
      </c>
      <c r="I70" t="s">
        <v>10565</v>
      </c>
      <c r="J70" t="s">
        <v>681</v>
      </c>
      <c r="K70" t="s">
        <v>637</v>
      </c>
      <c r="L70" t="s">
        <v>638</v>
      </c>
      <c r="M70" t="s">
        <v>10561</v>
      </c>
      <c r="N70" t="s">
        <v>637</v>
      </c>
      <c r="O70" t="s">
        <v>643</v>
      </c>
      <c r="P70" t="s">
        <v>5</v>
      </c>
      <c r="Q70" t="s">
        <v>644</v>
      </c>
      <c r="R70" t="s">
        <v>638</v>
      </c>
      <c r="S70" t="s">
        <v>10566</v>
      </c>
      <c r="T70" t="s">
        <v>10567</v>
      </c>
    </row>
    <row r="71" spans="1:20" x14ac:dyDescent="0.25">
      <c r="A71" t="s">
        <v>147</v>
      </c>
      <c r="B71" t="s">
        <v>148</v>
      </c>
      <c r="C71">
        <v>50</v>
      </c>
      <c r="D71">
        <v>12</v>
      </c>
      <c r="E71" t="s">
        <v>10568</v>
      </c>
      <c r="F71">
        <v>400</v>
      </c>
      <c r="G71">
        <v>0</v>
      </c>
      <c r="H71" t="s">
        <v>636</v>
      </c>
      <c r="I71" t="s">
        <v>10569</v>
      </c>
      <c r="J71" t="s">
        <v>648</v>
      </c>
      <c r="K71" t="s">
        <v>637</v>
      </c>
      <c r="L71" t="s">
        <v>638</v>
      </c>
      <c r="M71" t="s">
        <v>10570</v>
      </c>
      <c r="N71" t="s">
        <v>637</v>
      </c>
      <c r="O71" t="s">
        <v>639</v>
      </c>
      <c r="P71" t="s">
        <v>5</v>
      </c>
      <c r="Q71" t="s">
        <v>640</v>
      </c>
      <c r="R71" t="s">
        <v>638</v>
      </c>
      <c r="S71" t="s">
        <v>10571</v>
      </c>
      <c r="T71" t="s">
        <v>10570</v>
      </c>
    </row>
    <row r="72" spans="1:20" x14ac:dyDescent="0.25">
      <c r="A72" t="s">
        <v>239</v>
      </c>
      <c r="B72" t="s">
        <v>690</v>
      </c>
      <c r="C72">
        <v>66.489999999999995</v>
      </c>
      <c r="D72">
        <v>1</v>
      </c>
      <c r="E72" t="s">
        <v>10572</v>
      </c>
      <c r="F72">
        <v>73.489999999999995</v>
      </c>
      <c r="G72">
        <v>7</v>
      </c>
      <c r="H72" t="s">
        <v>663</v>
      </c>
      <c r="I72" t="s">
        <v>10573</v>
      </c>
      <c r="J72" t="s">
        <v>10574</v>
      </c>
      <c r="K72" t="s">
        <v>710</v>
      </c>
      <c r="L72" t="s">
        <v>10575</v>
      </c>
      <c r="M72" t="s">
        <v>10576</v>
      </c>
      <c r="N72" t="s">
        <v>637</v>
      </c>
      <c r="O72" t="s">
        <v>664</v>
      </c>
      <c r="P72" t="s">
        <v>23</v>
      </c>
      <c r="Q72" t="s">
        <v>665</v>
      </c>
      <c r="R72" t="s">
        <v>638</v>
      </c>
      <c r="S72" t="s">
        <v>10577</v>
      </c>
      <c r="T72" t="s">
        <v>10576</v>
      </c>
    </row>
    <row r="73" spans="1:20" x14ac:dyDescent="0.25">
      <c r="A73" t="s">
        <v>10385</v>
      </c>
      <c r="B73" t="s">
        <v>10386</v>
      </c>
      <c r="C73">
        <v>89.5</v>
      </c>
      <c r="D73">
        <v>2</v>
      </c>
      <c r="E73" t="s">
        <v>10578</v>
      </c>
      <c r="F73">
        <v>550</v>
      </c>
      <c r="G73">
        <v>0</v>
      </c>
      <c r="H73" t="s">
        <v>636</v>
      </c>
      <c r="I73" t="s">
        <v>10579</v>
      </c>
      <c r="J73" t="s">
        <v>687</v>
      </c>
      <c r="K73" t="s">
        <v>637</v>
      </c>
      <c r="L73" t="s">
        <v>638</v>
      </c>
      <c r="M73" t="s">
        <v>10580</v>
      </c>
      <c r="N73" t="s">
        <v>637</v>
      </c>
      <c r="O73" t="s">
        <v>643</v>
      </c>
      <c r="P73" t="s">
        <v>5</v>
      </c>
      <c r="Q73" t="s">
        <v>644</v>
      </c>
      <c r="R73" t="s">
        <v>638</v>
      </c>
      <c r="S73" t="s">
        <v>10581</v>
      </c>
      <c r="T73" t="s">
        <v>10580</v>
      </c>
    </row>
    <row r="74" spans="1:20" x14ac:dyDescent="0.25">
      <c r="A74" t="s">
        <v>147</v>
      </c>
      <c r="B74" t="s">
        <v>148</v>
      </c>
      <c r="C74">
        <v>65</v>
      </c>
      <c r="D74">
        <v>12</v>
      </c>
      <c r="E74" t="s">
        <v>10578</v>
      </c>
      <c r="F74">
        <v>550</v>
      </c>
      <c r="G74">
        <v>0</v>
      </c>
      <c r="H74" t="s">
        <v>636</v>
      </c>
      <c r="I74" t="s">
        <v>10579</v>
      </c>
      <c r="J74" t="s">
        <v>687</v>
      </c>
      <c r="K74" t="s">
        <v>637</v>
      </c>
      <c r="L74" t="s">
        <v>638</v>
      </c>
      <c r="M74" t="s">
        <v>10580</v>
      </c>
      <c r="N74" t="s">
        <v>637</v>
      </c>
      <c r="O74" t="s">
        <v>643</v>
      </c>
      <c r="P74" t="s">
        <v>5</v>
      </c>
      <c r="Q74" t="s">
        <v>644</v>
      </c>
      <c r="R74" t="s">
        <v>638</v>
      </c>
      <c r="S74" t="s">
        <v>10581</v>
      </c>
      <c r="T74" t="s">
        <v>10580</v>
      </c>
    </row>
    <row r="75" spans="1:20" x14ac:dyDescent="0.25">
      <c r="A75" t="s">
        <v>516</v>
      </c>
      <c r="B75" t="s">
        <v>120</v>
      </c>
      <c r="C75">
        <v>75</v>
      </c>
      <c r="D75">
        <v>1</v>
      </c>
      <c r="E75" t="s">
        <v>10582</v>
      </c>
      <c r="F75">
        <v>112</v>
      </c>
      <c r="G75">
        <v>37</v>
      </c>
      <c r="H75" t="s">
        <v>645</v>
      </c>
      <c r="I75" t="s">
        <v>4360</v>
      </c>
      <c r="J75" t="s">
        <v>4361</v>
      </c>
      <c r="K75" t="s">
        <v>792</v>
      </c>
      <c r="L75" t="s">
        <v>730</v>
      </c>
      <c r="M75" t="s">
        <v>10583</v>
      </c>
      <c r="N75" t="s">
        <v>637</v>
      </c>
      <c r="O75" t="s">
        <v>646</v>
      </c>
      <c r="P75" t="s">
        <v>26</v>
      </c>
      <c r="Q75" t="s">
        <v>647</v>
      </c>
      <c r="R75" t="s">
        <v>638</v>
      </c>
      <c r="S75" t="s">
        <v>10584</v>
      </c>
      <c r="T75" t="s">
        <v>10585</v>
      </c>
    </row>
    <row r="76" spans="1:20" x14ac:dyDescent="0.25">
      <c r="A76" t="s">
        <v>18</v>
      </c>
      <c r="B76" t="s">
        <v>19</v>
      </c>
      <c r="C76">
        <v>66.666666666666671</v>
      </c>
      <c r="D76">
        <v>3</v>
      </c>
      <c r="E76" t="s">
        <v>10586</v>
      </c>
      <c r="F76">
        <v>100</v>
      </c>
      <c r="G76">
        <v>0</v>
      </c>
      <c r="H76" t="s">
        <v>636</v>
      </c>
      <c r="I76" t="s">
        <v>10587</v>
      </c>
      <c r="J76" t="s">
        <v>671</v>
      </c>
      <c r="K76" t="s">
        <v>637</v>
      </c>
      <c r="L76" t="s">
        <v>638</v>
      </c>
      <c r="M76" t="s">
        <v>10588</v>
      </c>
      <c r="N76" t="s">
        <v>637</v>
      </c>
      <c r="O76" t="s">
        <v>639</v>
      </c>
      <c r="P76" t="s">
        <v>5</v>
      </c>
      <c r="Q76" t="s">
        <v>640</v>
      </c>
      <c r="R76" t="s">
        <v>638</v>
      </c>
      <c r="S76" t="s">
        <v>10589</v>
      </c>
      <c r="T76" t="s">
        <v>10590</v>
      </c>
    </row>
    <row r="77" spans="1:20" x14ac:dyDescent="0.25">
      <c r="A77" t="s">
        <v>18</v>
      </c>
      <c r="B77" t="s">
        <v>19</v>
      </c>
      <c r="C77">
        <v>66.666666666666671</v>
      </c>
      <c r="D77">
        <v>3</v>
      </c>
      <c r="E77" t="s">
        <v>10591</v>
      </c>
      <c r="F77">
        <v>107</v>
      </c>
      <c r="G77">
        <v>7</v>
      </c>
      <c r="H77" t="s">
        <v>636</v>
      </c>
      <c r="I77" t="s">
        <v>10592</v>
      </c>
      <c r="J77" t="s">
        <v>657</v>
      </c>
      <c r="K77" t="s">
        <v>637</v>
      </c>
      <c r="L77" t="s">
        <v>638</v>
      </c>
      <c r="M77" t="s">
        <v>10593</v>
      </c>
      <c r="N77" t="s">
        <v>637</v>
      </c>
      <c r="O77" t="s">
        <v>639</v>
      </c>
      <c r="P77" t="s">
        <v>5</v>
      </c>
      <c r="Q77" t="s">
        <v>640</v>
      </c>
      <c r="R77" t="s">
        <v>638</v>
      </c>
      <c r="S77" t="s">
        <v>10594</v>
      </c>
      <c r="T77" t="s">
        <v>10593</v>
      </c>
    </row>
    <row r="78" spans="1:20" x14ac:dyDescent="0.25">
      <c r="A78" t="s">
        <v>18</v>
      </c>
      <c r="B78" t="s">
        <v>19</v>
      </c>
      <c r="C78">
        <v>66.666666666666671</v>
      </c>
      <c r="D78">
        <v>3</v>
      </c>
      <c r="E78" t="s">
        <v>10595</v>
      </c>
      <c r="F78">
        <v>100</v>
      </c>
      <c r="G78">
        <v>0</v>
      </c>
      <c r="H78" t="s">
        <v>636</v>
      </c>
      <c r="I78" t="s">
        <v>10596</v>
      </c>
      <c r="J78" t="s">
        <v>8817</v>
      </c>
      <c r="K78" t="s">
        <v>637</v>
      </c>
      <c r="L78" t="s">
        <v>638</v>
      </c>
      <c r="M78" t="s">
        <v>10593</v>
      </c>
      <c r="N78" t="s">
        <v>637</v>
      </c>
      <c r="O78" t="s">
        <v>643</v>
      </c>
      <c r="P78" t="s">
        <v>5</v>
      </c>
      <c r="Q78" t="s">
        <v>644</v>
      </c>
      <c r="R78" t="s">
        <v>638</v>
      </c>
      <c r="S78" t="s">
        <v>10597</v>
      </c>
      <c r="T78" t="s">
        <v>10593</v>
      </c>
    </row>
    <row r="79" spans="1:20" x14ac:dyDescent="0.25">
      <c r="A79" t="s">
        <v>18</v>
      </c>
      <c r="B79" t="s">
        <v>19</v>
      </c>
      <c r="C79">
        <v>66.666666666666671</v>
      </c>
      <c r="D79">
        <v>3</v>
      </c>
      <c r="E79" t="s">
        <v>10598</v>
      </c>
      <c r="F79">
        <v>100</v>
      </c>
      <c r="G79">
        <v>0</v>
      </c>
      <c r="H79" t="s">
        <v>636</v>
      </c>
      <c r="I79" t="s">
        <v>10599</v>
      </c>
      <c r="J79" t="s">
        <v>653</v>
      </c>
      <c r="K79" t="s">
        <v>637</v>
      </c>
      <c r="L79" t="s">
        <v>638</v>
      </c>
      <c r="M79" t="s">
        <v>10600</v>
      </c>
      <c r="N79" t="s">
        <v>637</v>
      </c>
      <c r="O79" t="s">
        <v>656</v>
      </c>
      <c r="P79" t="s">
        <v>5</v>
      </c>
      <c r="Q79" t="s">
        <v>644</v>
      </c>
      <c r="R79" t="s">
        <v>638</v>
      </c>
      <c r="S79" t="s">
        <v>10601</v>
      </c>
      <c r="T79" t="s">
        <v>10600</v>
      </c>
    </row>
    <row r="80" spans="1:20" x14ac:dyDescent="0.25">
      <c r="A80" t="s">
        <v>18</v>
      </c>
      <c r="B80" t="s">
        <v>19</v>
      </c>
      <c r="C80">
        <v>66.666666666666671</v>
      </c>
      <c r="D80">
        <v>3</v>
      </c>
      <c r="E80" t="s">
        <v>10602</v>
      </c>
      <c r="F80">
        <v>100</v>
      </c>
      <c r="G80">
        <v>0</v>
      </c>
      <c r="H80" t="s">
        <v>636</v>
      </c>
      <c r="I80" t="s">
        <v>10603</v>
      </c>
      <c r="J80" t="s">
        <v>669</v>
      </c>
      <c r="K80" t="s">
        <v>637</v>
      </c>
      <c r="L80" t="s">
        <v>638</v>
      </c>
      <c r="M80" t="s">
        <v>10604</v>
      </c>
      <c r="N80" t="s">
        <v>637</v>
      </c>
      <c r="O80" t="s">
        <v>643</v>
      </c>
      <c r="P80" t="s">
        <v>5</v>
      </c>
      <c r="Q80" t="s">
        <v>644</v>
      </c>
      <c r="R80" t="s">
        <v>638</v>
      </c>
      <c r="S80" t="s">
        <v>10605</v>
      </c>
      <c r="T80" t="s">
        <v>10604</v>
      </c>
    </row>
    <row r="81" spans="1:20" x14ac:dyDescent="0.25">
      <c r="A81" t="s">
        <v>18</v>
      </c>
      <c r="B81" t="s">
        <v>19</v>
      </c>
      <c r="C81">
        <v>66.666666666666671</v>
      </c>
      <c r="D81">
        <v>3</v>
      </c>
      <c r="E81" t="s">
        <v>10606</v>
      </c>
      <c r="F81">
        <v>100</v>
      </c>
      <c r="G81">
        <v>0</v>
      </c>
      <c r="H81" t="s">
        <v>636</v>
      </c>
      <c r="I81" t="s">
        <v>10607</v>
      </c>
      <c r="J81" t="s">
        <v>676</v>
      </c>
      <c r="K81" t="s">
        <v>637</v>
      </c>
      <c r="L81" t="s">
        <v>638</v>
      </c>
      <c r="M81" t="s">
        <v>10608</v>
      </c>
      <c r="N81" t="s">
        <v>637</v>
      </c>
      <c r="O81" t="s">
        <v>639</v>
      </c>
      <c r="P81" t="s">
        <v>5</v>
      </c>
      <c r="Q81" t="s">
        <v>640</v>
      </c>
      <c r="R81" t="s">
        <v>638</v>
      </c>
      <c r="S81" t="s">
        <v>10609</v>
      </c>
      <c r="T81" t="s">
        <v>10608</v>
      </c>
    </row>
    <row r="82" spans="1:20" x14ac:dyDescent="0.25">
      <c r="A82" t="s">
        <v>22</v>
      </c>
      <c r="B82" t="s">
        <v>27</v>
      </c>
      <c r="C82">
        <v>80</v>
      </c>
      <c r="D82">
        <v>1</v>
      </c>
      <c r="E82" t="s">
        <v>10610</v>
      </c>
      <c r="F82">
        <v>80</v>
      </c>
      <c r="G82">
        <v>0</v>
      </c>
      <c r="H82" t="s">
        <v>645</v>
      </c>
      <c r="I82" t="s">
        <v>10611</v>
      </c>
      <c r="J82" t="s">
        <v>10612</v>
      </c>
      <c r="K82" t="s">
        <v>8494</v>
      </c>
      <c r="L82" t="s">
        <v>2664</v>
      </c>
      <c r="M82" t="s">
        <v>10608</v>
      </c>
      <c r="N82" t="s">
        <v>637</v>
      </c>
      <c r="O82" t="s">
        <v>646</v>
      </c>
      <c r="P82" t="s">
        <v>26</v>
      </c>
      <c r="Q82" t="s">
        <v>647</v>
      </c>
      <c r="R82" t="s">
        <v>638</v>
      </c>
      <c r="S82" t="s">
        <v>10613</v>
      </c>
      <c r="T82" t="s">
        <v>10614</v>
      </c>
    </row>
    <row r="83" spans="1:20" x14ac:dyDescent="0.25">
      <c r="A83" t="s">
        <v>594</v>
      </c>
      <c r="B83" t="s">
        <v>595</v>
      </c>
      <c r="C83">
        <v>50</v>
      </c>
      <c r="D83">
        <v>6</v>
      </c>
      <c r="E83" t="s">
        <v>10615</v>
      </c>
      <c r="F83">
        <v>200</v>
      </c>
      <c r="G83">
        <v>0</v>
      </c>
      <c r="H83" t="s">
        <v>636</v>
      </c>
      <c r="I83" t="s">
        <v>10616</v>
      </c>
      <c r="J83" t="s">
        <v>1852</v>
      </c>
      <c r="K83" t="s">
        <v>637</v>
      </c>
      <c r="L83" t="s">
        <v>638</v>
      </c>
      <c r="M83" t="s">
        <v>10617</v>
      </c>
      <c r="N83" t="s">
        <v>637</v>
      </c>
      <c r="O83" t="s">
        <v>639</v>
      </c>
      <c r="P83" t="s">
        <v>5</v>
      </c>
      <c r="Q83" t="s">
        <v>640</v>
      </c>
      <c r="R83" t="s">
        <v>638</v>
      </c>
      <c r="S83" t="s">
        <v>10618</v>
      </c>
      <c r="T83" t="s">
        <v>10619</v>
      </c>
    </row>
    <row r="84" spans="1:20" x14ac:dyDescent="0.25">
      <c r="A84" t="s">
        <v>594</v>
      </c>
      <c r="B84" t="s">
        <v>595</v>
      </c>
      <c r="C84">
        <v>50</v>
      </c>
      <c r="D84">
        <v>3</v>
      </c>
      <c r="E84" t="s">
        <v>10620</v>
      </c>
      <c r="F84">
        <v>100</v>
      </c>
      <c r="G84">
        <v>0</v>
      </c>
      <c r="H84" t="s">
        <v>636</v>
      </c>
      <c r="I84" t="s">
        <v>717</v>
      </c>
      <c r="J84" t="s">
        <v>2240</v>
      </c>
      <c r="K84" t="s">
        <v>637</v>
      </c>
      <c r="L84" t="s">
        <v>638</v>
      </c>
      <c r="M84" t="s">
        <v>10617</v>
      </c>
      <c r="N84" t="s">
        <v>637</v>
      </c>
      <c r="O84" t="s">
        <v>639</v>
      </c>
      <c r="P84" t="s">
        <v>5</v>
      </c>
      <c r="Q84" t="s">
        <v>640</v>
      </c>
      <c r="R84" t="s">
        <v>638</v>
      </c>
      <c r="S84" t="s">
        <v>10621</v>
      </c>
      <c r="T84" t="s">
        <v>10617</v>
      </c>
    </row>
    <row r="85" spans="1:20" x14ac:dyDescent="0.25">
      <c r="A85" t="s">
        <v>239</v>
      </c>
      <c r="B85" t="s">
        <v>245</v>
      </c>
      <c r="C85">
        <v>159</v>
      </c>
      <c r="D85">
        <v>1</v>
      </c>
      <c r="E85" t="s">
        <v>10622</v>
      </c>
      <c r="F85">
        <v>99</v>
      </c>
      <c r="G85">
        <v>0</v>
      </c>
      <c r="H85" t="s">
        <v>636</v>
      </c>
      <c r="I85" t="s">
        <v>3629</v>
      </c>
      <c r="J85" t="s">
        <v>1735</v>
      </c>
      <c r="K85" t="s">
        <v>637</v>
      </c>
      <c r="L85" t="s">
        <v>638</v>
      </c>
      <c r="M85" t="s">
        <v>10617</v>
      </c>
      <c r="N85" t="s">
        <v>637</v>
      </c>
      <c r="O85" t="s">
        <v>639</v>
      </c>
      <c r="P85" t="s">
        <v>5</v>
      </c>
      <c r="Q85" t="s">
        <v>640</v>
      </c>
      <c r="R85" t="s">
        <v>638</v>
      </c>
      <c r="S85" t="s">
        <v>10623</v>
      </c>
      <c r="T85" t="s">
        <v>10617</v>
      </c>
    </row>
    <row r="86" spans="1:20" x14ac:dyDescent="0.25">
      <c r="A86" t="s">
        <v>240</v>
      </c>
      <c r="B86" t="s">
        <v>246</v>
      </c>
      <c r="C86">
        <v>159</v>
      </c>
      <c r="D86">
        <v>1</v>
      </c>
      <c r="E86" t="s">
        <v>10624</v>
      </c>
      <c r="F86">
        <v>99</v>
      </c>
      <c r="G86">
        <v>0</v>
      </c>
      <c r="H86" t="s">
        <v>636</v>
      </c>
      <c r="I86" t="s">
        <v>10625</v>
      </c>
      <c r="J86" t="s">
        <v>686</v>
      </c>
      <c r="K86" t="s">
        <v>637</v>
      </c>
      <c r="L86" t="s">
        <v>638</v>
      </c>
      <c r="M86" t="s">
        <v>10626</v>
      </c>
      <c r="N86" t="s">
        <v>637</v>
      </c>
      <c r="O86" t="s">
        <v>643</v>
      </c>
      <c r="P86" t="s">
        <v>5</v>
      </c>
      <c r="Q86" t="s">
        <v>644</v>
      </c>
      <c r="R86" t="s">
        <v>638</v>
      </c>
      <c r="S86" t="s">
        <v>10627</v>
      </c>
      <c r="T86" t="s">
        <v>10628</v>
      </c>
    </row>
    <row r="87" spans="1:20" x14ac:dyDescent="0.25">
      <c r="A87" t="s">
        <v>594</v>
      </c>
      <c r="B87" t="s">
        <v>595</v>
      </c>
      <c r="C87">
        <v>50</v>
      </c>
      <c r="D87">
        <v>3</v>
      </c>
      <c r="E87" t="s">
        <v>10629</v>
      </c>
      <c r="F87">
        <v>100</v>
      </c>
      <c r="G87">
        <v>0</v>
      </c>
      <c r="H87" t="s">
        <v>636</v>
      </c>
      <c r="I87" t="s">
        <v>10630</v>
      </c>
      <c r="J87" t="s">
        <v>648</v>
      </c>
      <c r="K87" t="s">
        <v>637</v>
      </c>
      <c r="L87" t="s">
        <v>638</v>
      </c>
      <c r="M87" t="s">
        <v>10631</v>
      </c>
      <c r="N87" t="s">
        <v>637</v>
      </c>
      <c r="O87" t="s">
        <v>643</v>
      </c>
      <c r="P87" t="s">
        <v>5</v>
      </c>
      <c r="Q87" t="s">
        <v>644</v>
      </c>
      <c r="R87" t="s">
        <v>638</v>
      </c>
      <c r="S87" t="s">
        <v>10632</v>
      </c>
      <c r="T87" t="s">
        <v>10631</v>
      </c>
    </row>
    <row r="88" spans="1:20" x14ac:dyDescent="0.25">
      <c r="A88" t="s">
        <v>240</v>
      </c>
      <c r="B88" t="s">
        <v>246</v>
      </c>
      <c r="C88">
        <v>159</v>
      </c>
      <c r="D88">
        <v>1</v>
      </c>
      <c r="E88" t="s">
        <v>10633</v>
      </c>
      <c r="F88">
        <v>159</v>
      </c>
      <c r="G88">
        <v>0</v>
      </c>
      <c r="H88" t="s">
        <v>636</v>
      </c>
      <c r="I88" t="s">
        <v>10634</v>
      </c>
      <c r="J88" t="s">
        <v>2091</v>
      </c>
      <c r="K88" t="s">
        <v>637</v>
      </c>
      <c r="L88" t="s">
        <v>638</v>
      </c>
      <c r="M88" t="s">
        <v>10635</v>
      </c>
      <c r="N88" t="s">
        <v>637</v>
      </c>
      <c r="O88" t="s">
        <v>643</v>
      </c>
      <c r="P88" t="s">
        <v>5</v>
      </c>
      <c r="Q88" t="s">
        <v>644</v>
      </c>
      <c r="R88" t="s">
        <v>638</v>
      </c>
      <c r="S88" t="s">
        <v>10636</v>
      </c>
      <c r="T88" t="s">
        <v>10637</v>
      </c>
    </row>
    <row r="89" spans="1:20" x14ac:dyDescent="0.25">
      <c r="A89" t="s">
        <v>594</v>
      </c>
      <c r="B89" t="s">
        <v>595</v>
      </c>
      <c r="C89">
        <v>50</v>
      </c>
      <c r="D89">
        <v>3</v>
      </c>
      <c r="E89" t="s">
        <v>10638</v>
      </c>
      <c r="F89">
        <v>199</v>
      </c>
      <c r="G89">
        <v>0</v>
      </c>
      <c r="H89" t="s">
        <v>636</v>
      </c>
      <c r="I89" t="s">
        <v>10639</v>
      </c>
      <c r="J89" t="s">
        <v>648</v>
      </c>
      <c r="K89" t="s">
        <v>637</v>
      </c>
      <c r="L89" t="s">
        <v>638</v>
      </c>
      <c r="M89" t="s">
        <v>10640</v>
      </c>
      <c r="N89" t="s">
        <v>637</v>
      </c>
      <c r="O89" t="s">
        <v>643</v>
      </c>
      <c r="P89" t="s">
        <v>5</v>
      </c>
      <c r="Q89" t="s">
        <v>644</v>
      </c>
      <c r="R89" t="s">
        <v>638</v>
      </c>
      <c r="S89" t="s">
        <v>10641</v>
      </c>
      <c r="T89" t="s">
        <v>10640</v>
      </c>
    </row>
    <row r="90" spans="1:20" x14ac:dyDescent="0.25">
      <c r="A90" t="s">
        <v>239</v>
      </c>
      <c r="B90" t="s">
        <v>245</v>
      </c>
      <c r="C90">
        <v>159</v>
      </c>
      <c r="D90">
        <v>1</v>
      </c>
      <c r="E90" t="s">
        <v>10638</v>
      </c>
      <c r="F90">
        <v>199</v>
      </c>
      <c r="G90">
        <v>0</v>
      </c>
      <c r="H90" t="s">
        <v>636</v>
      </c>
      <c r="I90" t="s">
        <v>10639</v>
      </c>
      <c r="J90" t="s">
        <v>648</v>
      </c>
      <c r="K90" t="s">
        <v>637</v>
      </c>
      <c r="L90" t="s">
        <v>638</v>
      </c>
      <c r="M90" t="s">
        <v>10640</v>
      </c>
      <c r="N90" t="s">
        <v>637</v>
      </c>
      <c r="O90" t="s">
        <v>643</v>
      </c>
      <c r="P90" t="s">
        <v>5</v>
      </c>
      <c r="Q90" t="s">
        <v>644</v>
      </c>
      <c r="R90" t="s">
        <v>638</v>
      </c>
      <c r="S90" t="s">
        <v>10641</v>
      </c>
      <c r="T90" t="s">
        <v>10640</v>
      </c>
    </row>
    <row r="91" spans="1:20" x14ac:dyDescent="0.25">
      <c r="A91" t="s">
        <v>241</v>
      </c>
      <c r="B91" t="s">
        <v>247</v>
      </c>
      <c r="C91">
        <v>159</v>
      </c>
      <c r="D91">
        <v>1</v>
      </c>
      <c r="E91" t="s">
        <v>10642</v>
      </c>
      <c r="F91">
        <v>99</v>
      </c>
      <c r="G91">
        <v>0</v>
      </c>
      <c r="H91" t="s">
        <v>636</v>
      </c>
      <c r="I91" t="s">
        <v>10643</v>
      </c>
      <c r="J91" t="s">
        <v>1852</v>
      </c>
      <c r="K91" t="s">
        <v>637</v>
      </c>
      <c r="L91" t="s">
        <v>638</v>
      </c>
      <c r="M91" t="s">
        <v>10640</v>
      </c>
      <c r="N91" t="s">
        <v>637</v>
      </c>
      <c r="O91" t="s">
        <v>639</v>
      </c>
      <c r="P91" t="s">
        <v>5</v>
      </c>
      <c r="Q91" t="s">
        <v>640</v>
      </c>
      <c r="R91" t="s">
        <v>638</v>
      </c>
      <c r="S91" t="s">
        <v>10644</v>
      </c>
      <c r="T91" t="s">
        <v>10640</v>
      </c>
    </row>
    <row r="92" spans="1:20" x14ac:dyDescent="0.25">
      <c r="A92" t="s">
        <v>594</v>
      </c>
      <c r="B92" t="s">
        <v>595</v>
      </c>
      <c r="C92">
        <v>50</v>
      </c>
      <c r="D92">
        <v>3</v>
      </c>
      <c r="E92" t="s">
        <v>10645</v>
      </c>
      <c r="F92">
        <v>100</v>
      </c>
      <c r="G92">
        <v>0</v>
      </c>
      <c r="H92" t="s">
        <v>636</v>
      </c>
      <c r="I92" t="s">
        <v>2387</v>
      </c>
      <c r="J92" t="s">
        <v>673</v>
      </c>
      <c r="K92" t="s">
        <v>637</v>
      </c>
      <c r="L92" t="s">
        <v>638</v>
      </c>
      <c r="M92" t="s">
        <v>10646</v>
      </c>
      <c r="N92" t="s">
        <v>637</v>
      </c>
      <c r="O92" t="s">
        <v>639</v>
      </c>
      <c r="P92" t="s">
        <v>5</v>
      </c>
      <c r="Q92" t="s">
        <v>640</v>
      </c>
      <c r="R92" t="s">
        <v>638</v>
      </c>
      <c r="S92" t="s">
        <v>10647</v>
      </c>
      <c r="T92" t="s">
        <v>10648</v>
      </c>
    </row>
    <row r="93" spans="1:20" x14ac:dyDescent="0.25">
      <c r="A93" t="s">
        <v>594</v>
      </c>
      <c r="B93" t="s">
        <v>595</v>
      </c>
      <c r="C93">
        <v>50</v>
      </c>
      <c r="D93">
        <v>3</v>
      </c>
      <c r="E93" t="s">
        <v>10649</v>
      </c>
      <c r="F93">
        <v>100</v>
      </c>
      <c r="G93">
        <v>0</v>
      </c>
      <c r="H93" t="s">
        <v>636</v>
      </c>
      <c r="I93" t="s">
        <v>10650</v>
      </c>
      <c r="J93" t="s">
        <v>648</v>
      </c>
      <c r="K93" t="s">
        <v>637</v>
      </c>
      <c r="L93" t="s">
        <v>638</v>
      </c>
      <c r="M93" t="s">
        <v>10651</v>
      </c>
      <c r="N93" t="s">
        <v>637</v>
      </c>
      <c r="O93" t="s">
        <v>643</v>
      </c>
      <c r="P93" t="s">
        <v>5</v>
      </c>
      <c r="Q93" t="s">
        <v>644</v>
      </c>
      <c r="R93" t="s">
        <v>638</v>
      </c>
      <c r="S93" t="s">
        <v>10652</v>
      </c>
      <c r="T93" t="s">
        <v>10651</v>
      </c>
    </row>
    <row r="94" spans="1:20" x14ac:dyDescent="0.25">
      <c r="A94" t="s">
        <v>239</v>
      </c>
      <c r="B94" t="s">
        <v>245</v>
      </c>
      <c r="C94">
        <v>139</v>
      </c>
      <c r="D94">
        <v>1</v>
      </c>
      <c r="E94" t="s">
        <v>10653</v>
      </c>
      <c r="F94">
        <v>139</v>
      </c>
      <c r="G94">
        <v>0</v>
      </c>
      <c r="H94" t="s">
        <v>645</v>
      </c>
      <c r="I94" t="s">
        <v>10654</v>
      </c>
      <c r="J94" t="s">
        <v>10655</v>
      </c>
      <c r="K94" t="s">
        <v>10656</v>
      </c>
      <c r="L94" t="s">
        <v>2289</v>
      </c>
      <c r="M94" t="s">
        <v>10626</v>
      </c>
      <c r="N94" t="s">
        <v>637</v>
      </c>
      <c r="O94" t="s">
        <v>646</v>
      </c>
      <c r="P94" t="s">
        <v>26</v>
      </c>
      <c r="Q94" t="s">
        <v>647</v>
      </c>
      <c r="R94" t="s">
        <v>638</v>
      </c>
      <c r="S94" t="s">
        <v>10657</v>
      </c>
      <c r="T94" t="s">
        <v>10658</v>
      </c>
    </row>
    <row r="95" spans="1:20" x14ac:dyDescent="0.25">
      <c r="A95" t="s">
        <v>10385</v>
      </c>
      <c r="B95" t="s">
        <v>10386</v>
      </c>
      <c r="C95">
        <v>89.5</v>
      </c>
      <c r="D95">
        <v>2</v>
      </c>
      <c r="E95" t="s">
        <v>10659</v>
      </c>
      <c r="F95">
        <v>159</v>
      </c>
      <c r="G95">
        <v>0</v>
      </c>
      <c r="H95" t="s">
        <v>636</v>
      </c>
      <c r="I95" t="s">
        <v>10660</v>
      </c>
      <c r="J95" t="s">
        <v>658</v>
      </c>
      <c r="K95" t="s">
        <v>637</v>
      </c>
      <c r="L95" t="s">
        <v>638</v>
      </c>
      <c r="M95" t="s">
        <v>10661</v>
      </c>
      <c r="N95" t="s">
        <v>637</v>
      </c>
      <c r="O95" t="s">
        <v>639</v>
      </c>
      <c r="P95" t="s">
        <v>5</v>
      </c>
      <c r="Q95" t="s">
        <v>640</v>
      </c>
      <c r="R95" t="s">
        <v>638</v>
      </c>
      <c r="S95" t="s">
        <v>10662</v>
      </c>
      <c r="T95" t="s">
        <v>10661</v>
      </c>
    </row>
    <row r="96" spans="1:20" x14ac:dyDescent="0.25">
      <c r="A96" t="s">
        <v>77</v>
      </c>
      <c r="B96" t="s">
        <v>78</v>
      </c>
      <c r="C96">
        <v>33.333333333333336</v>
      </c>
      <c r="D96">
        <v>3</v>
      </c>
      <c r="E96" t="s">
        <v>10663</v>
      </c>
      <c r="F96">
        <v>134.99</v>
      </c>
      <c r="G96">
        <v>0</v>
      </c>
      <c r="H96" t="s">
        <v>636</v>
      </c>
      <c r="I96" t="s">
        <v>10664</v>
      </c>
      <c r="J96" t="s">
        <v>1872</v>
      </c>
      <c r="K96" t="s">
        <v>637</v>
      </c>
      <c r="L96" t="s">
        <v>638</v>
      </c>
      <c r="M96" t="s">
        <v>10665</v>
      </c>
      <c r="N96" t="s">
        <v>637</v>
      </c>
      <c r="O96" t="s">
        <v>643</v>
      </c>
      <c r="P96" t="s">
        <v>5</v>
      </c>
      <c r="Q96" t="s">
        <v>644</v>
      </c>
      <c r="R96" t="s">
        <v>638</v>
      </c>
      <c r="S96" t="s">
        <v>10666</v>
      </c>
      <c r="T96" t="s">
        <v>10667</v>
      </c>
    </row>
    <row r="97" spans="1:20" x14ac:dyDescent="0.25">
      <c r="A97" t="s">
        <v>10385</v>
      </c>
      <c r="B97" t="s">
        <v>10386</v>
      </c>
      <c r="C97">
        <v>89.5</v>
      </c>
      <c r="D97">
        <v>2</v>
      </c>
      <c r="E97" t="s">
        <v>10668</v>
      </c>
      <c r="F97">
        <v>150</v>
      </c>
      <c r="G97">
        <v>0</v>
      </c>
      <c r="H97" t="s">
        <v>636</v>
      </c>
      <c r="I97" t="s">
        <v>10669</v>
      </c>
      <c r="J97" t="s">
        <v>2240</v>
      </c>
      <c r="K97" t="s">
        <v>637</v>
      </c>
      <c r="L97" t="s">
        <v>638</v>
      </c>
      <c r="M97" t="s">
        <v>10670</v>
      </c>
      <c r="N97" t="s">
        <v>637</v>
      </c>
      <c r="O97" t="s">
        <v>639</v>
      </c>
      <c r="P97" t="s">
        <v>5</v>
      </c>
      <c r="Q97" t="s">
        <v>640</v>
      </c>
      <c r="R97" t="s">
        <v>638</v>
      </c>
      <c r="S97" t="s">
        <v>10671</v>
      </c>
      <c r="T97" t="s">
        <v>10667</v>
      </c>
    </row>
    <row r="98" spans="1:20" x14ac:dyDescent="0.25">
      <c r="A98" t="s">
        <v>594</v>
      </c>
      <c r="B98" t="s">
        <v>595</v>
      </c>
      <c r="C98">
        <v>50</v>
      </c>
      <c r="D98">
        <v>3</v>
      </c>
      <c r="E98" t="s">
        <v>10672</v>
      </c>
      <c r="F98">
        <v>100</v>
      </c>
      <c r="G98">
        <v>0</v>
      </c>
      <c r="H98" t="s">
        <v>636</v>
      </c>
      <c r="I98" t="s">
        <v>10673</v>
      </c>
      <c r="J98" t="s">
        <v>653</v>
      </c>
      <c r="K98" t="s">
        <v>637</v>
      </c>
      <c r="L98" t="s">
        <v>638</v>
      </c>
      <c r="M98" t="s">
        <v>10674</v>
      </c>
      <c r="N98" t="s">
        <v>637</v>
      </c>
      <c r="O98" t="s">
        <v>639</v>
      </c>
      <c r="P98" t="s">
        <v>5</v>
      </c>
      <c r="Q98" t="s">
        <v>640</v>
      </c>
      <c r="R98" t="s">
        <v>638</v>
      </c>
      <c r="S98" t="s">
        <v>10675</v>
      </c>
      <c r="T98" t="s">
        <v>10674</v>
      </c>
    </row>
    <row r="99" spans="1:20" x14ac:dyDescent="0.25">
      <c r="A99" t="s">
        <v>77</v>
      </c>
      <c r="B99" t="s">
        <v>78</v>
      </c>
      <c r="C99">
        <v>27.5</v>
      </c>
      <c r="D99">
        <v>4</v>
      </c>
      <c r="E99" t="s">
        <v>10676</v>
      </c>
      <c r="F99">
        <v>181</v>
      </c>
      <c r="G99">
        <v>16</v>
      </c>
      <c r="H99" t="s">
        <v>645</v>
      </c>
      <c r="I99" t="s">
        <v>727</v>
      </c>
      <c r="J99" t="s">
        <v>10677</v>
      </c>
      <c r="K99" t="s">
        <v>688</v>
      </c>
      <c r="L99" t="s">
        <v>2275</v>
      </c>
      <c r="M99" t="s">
        <v>10678</v>
      </c>
      <c r="N99" t="s">
        <v>637</v>
      </c>
      <c r="O99" t="s">
        <v>646</v>
      </c>
      <c r="P99" t="s">
        <v>26</v>
      </c>
      <c r="Q99" t="s">
        <v>647</v>
      </c>
      <c r="R99" t="s">
        <v>638</v>
      </c>
      <c r="S99" t="s">
        <v>10679</v>
      </c>
      <c r="T99" t="s">
        <v>10680</v>
      </c>
    </row>
    <row r="100" spans="1:20" x14ac:dyDescent="0.25">
      <c r="A100" t="s">
        <v>594</v>
      </c>
      <c r="B100" t="s">
        <v>595</v>
      </c>
      <c r="C100">
        <v>50</v>
      </c>
      <c r="D100">
        <v>3</v>
      </c>
      <c r="E100" t="s">
        <v>10681</v>
      </c>
      <c r="F100">
        <v>100</v>
      </c>
      <c r="G100">
        <v>0</v>
      </c>
      <c r="H100" t="s">
        <v>636</v>
      </c>
      <c r="I100" t="s">
        <v>10682</v>
      </c>
      <c r="J100" t="s">
        <v>686</v>
      </c>
      <c r="K100" t="s">
        <v>637</v>
      </c>
      <c r="L100" t="s">
        <v>638</v>
      </c>
      <c r="M100" t="s">
        <v>10683</v>
      </c>
      <c r="N100" t="s">
        <v>637</v>
      </c>
      <c r="O100" t="s">
        <v>643</v>
      </c>
      <c r="P100" t="s">
        <v>5</v>
      </c>
      <c r="Q100" t="s">
        <v>644</v>
      </c>
      <c r="R100" t="s">
        <v>638</v>
      </c>
      <c r="S100" t="s">
        <v>10684</v>
      </c>
      <c r="T100" t="s">
        <v>10683</v>
      </c>
    </row>
    <row r="101" spans="1:20" x14ac:dyDescent="0.25">
      <c r="A101" t="s">
        <v>240</v>
      </c>
      <c r="B101" t="s">
        <v>246</v>
      </c>
      <c r="C101">
        <v>159</v>
      </c>
      <c r="D101">
        <v>1</v>
      </c>
      <c r="E101" t="s">
        <v>10685</v>
      </c>
      <c r="F101">
        <v>99</v>
      </c>
      <c r="G101">
        <v>0</v>
      </c>
      <c r="H101" t="s">
        <v>636</v>
      </c>
      <c r="I101" t="s">
        <v>10686</v>
      </c>
      <c r="J101" t="s">
        <v>3029</v>
      </c>
      <c r="K101" t="s">
        <v>637</v>
      </c>
      <c r="L101" t="s">
        <v>638</v>
      </c>
      <c r="M101" t="s">
        <v>10687</v>
      </c>
      <c r="N101" t="s">
        <v>637</v>
      </c>
      <c r="O101" t="s">
        <v>643</v>
      </c>
      <c r="P101" t="s">
        <v>5</v>
      </c>
      <c r="Q101" t="s">
        <v>644</v>
      </c>
      <c r="R101" t="s">
        <v>638</v>
      </c>
      <c r="S101" t="s">
        <v>10688</v>
      </c>
      <c r="T101" t="s">
        <v>10687</v>
      </c>
    </row>
    <row r="102" spans="1:20" x14ac:dyDescent="0.25">
      <c r="A102" t="s">
        <v>14</v>
      </c>
      <c r="B102" t="s">
        <v>15</v>
      </c>
      <c r="C102">
        <v>54.5</v>
      </c>
      <c r="D102">
        <v>2</v>
      </c>
      <c r="E102" t="s">
        <v>10689</v>
      </c>
      <c r="F102">
        <v>73.489999999999995</v>
      </c>
      <c r="G102">
        <v>7</v>
      </c>
      <c r="H102" t="s">
        <v>663</v>
      </c>
      <c r="I102" t="s">
        <v>1662</v>
      </c>
      <c r="J102" t="s">
        <v>1663</v>
      </c>
      <c r="K102" t="s">
        <v>1664</v>
      </c>
      <c r="L102" t="s">
        <v>1665</v>
      </c>
      <c r="M102" t="s">
        <v>10690</v>
      </c>
      <c r="N102" t="s">
        <v>637</v>
      </c>
      <c r="O102" t="s">
        <v>664</v>
      </c>
      <c r="P102" t="s">
        <v>23</v>
      </c>
      <c r="Q102" t="s">
        <v>665</v>
      </c>
      <c r="R102" t="s">
        <v>638</v>
      </c>
      <c r="S102" t="s">
        <v>10691</v>
      </c>
      <c r="T102" t="s">
        <v>10690</v>
      </c>
    </row>
    <row r="103" spans="1:20" x14ac:dyDescent="0.25">
      <c r="A103" t="s">
        <v>72</v>
      </c>
      <c r="B103" t="s">
        <v>108</v>
      </c>
      <c r="C103">
        <v>66</v>
      </c>
      <c r="D103">
        <v>1</v>
      </c>
      <c r="E103" t="s">
        <v>10692</v>
      </c>
      <c r="F103">
        <v>194.25</v>
      </c>
      <c r="G103">
        <v>7.5</v>
      </c>
      <c r="H103" t="s">
        <v>674</v>
      </c>
      <c r="I103" t="s">
        <v>10693</v>
      </c>
      <c r="J103" t="s">
        <v>10694</v>
      </c>
      <c r="K103" t="s">
        <v>10695</v>
      </c>
      <c r="L103" t="s">
        <v>10696</v>
      </c>
      <c r="M103" t="s">
        <v>10697</v>
      </c>
      <c r="N103" t="s">
        <v>637</v>
      </c>
      <c r="O103" t="s">
        <v>664</v>
      </c>
      <c r="P103" t="s">
        <v>23</v>
      </c>
      <c r="Q103" t="s">
        <v>665</v>
      </c>
      <c r="R103" t="s">
        <v>638</v>
      </c>
      <c r="S103" t="s">
        <v>10698</v>
      </c>
      <c r="T103" t="s">
        <v>10697</v>
      </c>
    </row>
    <row r="104" spans="1:20" x14ac:dyDescent="0.25">
      <c r="A104" t="s">
        <v>101</v>
      </c>
      <c r="B104" t="s">
        <v>74</v>
      </c>
      <c r="C104">
        <v>66</v>
      </c>
      <c r="D104">
        <v>1</v>
      </c>
      <c r="E104" t="s">
        <v>10692</v>
      </c>
      <c r="F104">
        <v>194.25</v>
      </c>
      <c r="G104">
        <v>7.5</v>
      </c>
      <c r="H104" t="s">
        <v>674</v>
      </c>
      <c r="I104" t="s">
        <v>10693</v>
      </c>
      <c r="J104" t="s">
        <v>10694</v>
      </c>
      <c r="K104" t="s">
        <v>10695</v>
      </c>
      <c r="L104" t="s">
        <v>10696</v>
      </c>
      <c r="M104" t="s">
        <v>10697</v>
      </c>
      <c r="N104" t="s">
        <v>637</v>
      </c>
      <c r="O104" t="s">
        <v>664</v>
      </c>
      <c r="P104" t="s">
        <v>23</v>
      </c>
      <c r="Q104" t="s">
        <v>665</v>
      </c>
      <c r="R104" t="s">
        <v>638</v>
      </c>
      <c r="S104" t="s">
        <v>10698</v>
      </c>
      <c r="T104" t="s">
        <v>10697</v>
      </c>
    </row>
    <row r="105" spans="1:20" x14ac:dyDescent="0.25">
      <c r="A105" t="s">
        <v>22</v>
      </c>
      <c r="B105" t="s">
        <v>27</v>
      </c>
      <c r="C105">
        <v>67</v>
      </c>
      <c r="D105">
        <v>1</v>
      </c>
      <c r="E105" t="s">
        <v>10692</v>
      </c>
      <c r="F105">
        <v>194.25</v>
      </c>
      <c r="G105">
        <v>7.5</v>
      </c>
      <c r="H105" t="s">
        <v>674</v>
      </c>
      <c r="I105" t="s">
        <v>10693</v>
      </c>
      <c r="J105" t="s">
        <v>10694</v>
      </c>
      <c r="K105" t="s">
        <v>10695</v>
      </c>
      <c r="L105" t="s">
        <v>10696</v>
      </c>
      <c r="M105" t="s">
        <v>10697</v>
      </c>
      <c r="N105" t="s">
        <v>637</v>
      </c>
      <c r="O105" t="s">
        <v>664</v>
      </c>
      <c r="P105" t="s">
        <v>23</v>
      </c>
      <c r="Q105" t="s">
        <v>665</v>
      </c>
      <c r="R105" t="s">
        <v>638</v>
      </c>
      <c r="S105" t="s">
        <v>10698</v>
      </c>
      <c r="T105" t="s">
        <v>10697</v>
      </c>
    </row>
    <row r="106" spans="1:20" x14ac:dyDescent="0.25">
      <c r="A106" t="s">
        <v>22</v>
      </c>
      <c r="B106" t="s">
        <v>27</v>
      </c>
      <c r="C106">
        <v>80</v>
      </c>
      <c r="D106">
        <v>1</v>
      </c>
      <c r="E106" t="s">
        <v>10699</v>
      </c>
      <c r="F106">
        <v>115</v>
      </c>
      <c r="G106">
        <v>35</v>
      </c>
      <c r="H106" t="s">
        <v>645</v>
      </c>
      <c r="I106" t="s">
        <v>821</v>
      </c>
      <c r="J106" t="s">
        <v>10700</v>
      </c>
      <c r="K106" t="s">
        <v>7132</v>
      </c>
      <c r="L106" t="s">
        <v>2839</v>
      </c>
      <c r="M106" t="s">
        <v>10701</v>
      </c>
      <c r="N106" t="s">
        <v>637</v>
      </c>
      <c r="O106" t="s">
        <v>646</v>
      </c>
      <c r="P106" t="s">
        <v>26</v>
      </c>
      <c r="Q106" t="s">
        <v>647</v>
      </c>
      <c r="R106" t="s">
        <v>638</v>
      </c>
      <c r="S106" t="s">
        <v>10702</v>
      </c>
      <c r="T106" t="s">
        <v>10703</v>
      </c>
    </row>
    <row r="107" spans="1:20" x14ac:dyDescent="0.25">
      <c r="A107" t="s">
        <v>600</v>
      </c>
      <c r="B107" t="s">
        <v>601</v>
      </c>
      <c r="C107">
        <v>139</v>
      </c>
      <c r="D107">
        <v>2</v>
      </c>
      <c r="E107" t="s">
        <v>10704</v>
      </c>
      <c r="F107">
        <v>1290</v>
      </c>
      <c r="G107">
        <v>0</v>
      </c>
      <c r="H107" t="s">
        <v>636</v>
      </c>
      <c r="I107" t="s">
        <v>10705</v>
      </c>
      <c r="J107" t="s">
        <v>670</v>
      </c>
      <c r="K107" t="s">
        <v>637</v>
      </c>
      <c r="L107" t="s">
        <v>638</v>
      </c>
      <c r="M107" t="s">
        <v>10703</v>
      </c>
      <c r="N107" t="s">
        <v>637</v>
      </c>
      <c r="O107" t="s">
        <v>643</v>
      </c>
      <c r="P107" t="s">
        <v>5</v>
      </c>
      <c r="Q107" t="s">
        <v>644</v>
      </c>
      <c r="R107" t="s">
        <v>638</v>
      </c>
      <c r="S107" t="s">
        <v>10706</v>
      </c>
      <c r="T107" t="s">
        <v>10703</v>
      </c>
    </row>
    <row r="108" spans="1:20" x14ac:dyDescent="0.25">
      <c r="A108" t="s">
        <v>241</v>
      </c>
      <c r="B108" t="s">
        <v>247</v>
      </c>
      <c r="C108">
        <v>139</v>
      </c>
      <c r="D108">
        <v>2</v>
      </c>
      <c r="E108" t="s">
        <v>10704</v>
      </c>
      <c r="F108">
        <v>1290</v>
      </c>
      <c r="G108">
        <v>0</v>
      </c>
      <c r="H108" t="s">
        <v>636</v>
      </c>
      <c r="I108" t="s">
        <v>10705</v>
      </c>
      <c r="J108" t="s">
        <v>670</v>
      </c>
      <c r="K108" t="s">
        <v>637</v>
      </c>
      <c r="L108" t="s">
        <v>638</v>
      </c>
      <c r="M108" t="s">
        <v>10703</v>
      </c>
      <c r="N108" t="s">
        <v>637</v>
      </c>
      <c r="O108" t="s">
        <v>643</v>
      </c>
      <c r="P108" t="s">
        <v>5</v>
      </c>
      <c r="Q108" t="s">
        <v>644</v>
      </c>
      <c r="R108" t="s">
        <v>638</v>
      </c>
      <c r="S108" t="s">
        <v>10706</v>
      </c>
      <c r="T108" t="s">
        <v>10703</v>
      </c>
    </row>
    <row r="109" spans="1:20" x14ac:dyDescent="0.25">
      <c r="A109" t="s">
        <v>240</v>
      </c>
      <c r="B109" t="s">
        <v>246</v>
      </c>
      <c r="C109">
        <v>139</v>
      </c>
      <c r="D109">
        <v>3</v>
      </c>
      <c r="E109" t="s">
        <v>10704</v>
      </c>
      <c r="F109">
        <v>1290</v>
      </c>
      <c r="G109">
        <v>0</v>
      </c>
      <c r="H109" t="s">
        <v>636</v>
      </c>
      <c r="I109" t="s">
        <v>10705</v>
      </c>
      <c r="J109" t="s">
        <v>670</v>
      </c>
      <c r="K109" t="s">
        <v>637</v>
      </c>
      <c r="L109" t="s">
        <v>638</v>
      </c>
      <c r="M109" t="s">
        <v>10703</v>
      </c>
      <c r="N109" t="s">
        <v>637</v>
      </c>
      <c r="O109" t="s">
        <v>643</v>
      </c>
      <c r="P109" t="s">
        <v>5</v>
      </c>
      <c r="Q109" t="s">
        <v>644</v>
      </c>
      <c r="R109" t="s">
        <v>638</v>
      </c>
      <c r="S109" t="s">
        <v>10706</v>
      </c>
      <c r="T109" t="s">
        <v>10703</v>
      </c>
    </row>
    <row r="110" spans="1:20" x14ac:dyDescent="0.25">
      <c r="A110" t="s">
        <v>239</v>
      </c>
      <c r="B110" t="s">
        <v>245</v>
      </c>
      <c r="C110">
        <v>139</v>
      </c>
      <c r="D110">
        <v>3</v>
      </c>
      <c r="E110" t="s">
        <v>10704</v>
      </c>
      <c r="F110">
        <v>1290</v>
      </c>
      <c r="G110">
        <v>0</v>
      </c>
      <c r="H110" t="s">
        <v>636</v>
      </c>
      <c r="I110" t="s">
        <v>10705</v>
      </c>
      <c r="J110" t="s">
        <v>670</v>
      </c>
      <c r="K110" t="s">
        <v>637</v>
      </c>
      <c r="L110" t="s">
        <v>638</v>
      </c>
      <c r="M110" t="s">
        <v>10703</v>
      </c>
      <c r="N110" t="s">
        <v>637</v>
      </c>
      <c r="O110" t="s">
        <v>643</v>
      </c>
      <c r="P110" t="s">
        <v>5</v>
      </c>
      <c r="Q110" t="s">
        <v>644</v>
      </c>
      <c r="R110" t="s">
        <v>638</v>
      </c>
      <c r="S110" t="s">
        <v>10706</v>
      </c>
      <c r="T110" t="s">
        <v>10703</v>
      </c>
    </row>
    <row r="111" spans="1:20" x14ac:dyDescent="0.25">
      <c r="A111" t="s">
        <v>147</v>
      </c>
      <c r="B111" t="s">
        <v>148</v>
      </c>
      <c r="C111">
        <v>50</v>
      </c>
      <c r="D111">
        <v>6</v>
      </c>
      <c r="E111" t="s">
        <v>10707</v>
      </c>
      <c r="F111">
        <v>200</v>
      </c>
      <c r="G111">
        <v>0</v>
      </c>
      <c r="H111" t="s">
        <v>636</v>
      </c>
      <c r="I111" t="s">
        <v>10708</v>
      </c>
      <c r="J111" t="s">
        <v>657</v>
      </c>
      <c r="K111" t="s">
        <v>637</v>
      </c>
      <c r="L111" t="s">
        <v>638</v>
      </c>
      <c r="M111" t="s">
        <v>10709</v>
      </c>
      <c r="N111" t="s">
        <v>637</v>
      </c>
      <c r="O111" t="s">
        <v>639</v>
      </c>
      <c r="P111" t="s">
        <v>5</v>
      </c>
      <c r="Q111" t="s">
        <v>640</v>
      </c>
      <c r="R111" t="s">
        <v>638</v>
      </c>
      <c r="S111" t="s">
        <v>10710</v>
      </c>
      <c r="T111" t="s">
        <v>10703</v>
      </c>
    </row>
    <row r="112" spans="1:20" x14ac:dyDescent="0.25">
      <c r="A112" t="s">
        <v>241</v>
      </c>
      <c r="B112" t="s">
        <v>247</v>
      </c>
      <c r="C112">
        <v>159</v>
      </c>
      <c r="D112">
        <v>1</v>
      </c>
      <c r="E112" t="s">
        <v>10711</v>
      </c>
      <c r="F112">
        <v>159</v>
      </c>
      <c r="G112">
        <v>0</v>
      </c>
      <c r="H112" t="s">
        <v>645</v>
      </c>
      <c r="I112" t="s">
        <v>821</v>
      </c>
      <c r="J112" t="s">
        <v>10700</v>
      </c>
      <c r="K112" t="s">
        <v>7132</v>
      </c>
      <c r="L112" t="s">
        <v>2839</v>
      </c>
      <c r="M112" t="s">
        <v>10712</v>
      </c>
      <c r="N112" t="s">
        <v>637</v>
      </c>
      <c r="O112" t="s">
        <v>646</v>
      </c>
      <c r="P112" t="s">
        <v>26</v>
      </c>
      <c r="Q112" t="s">
        <v>647</v>
      </c>
      <c r="R112" t="s">
        <v>638</v>
      </c>
      <c r="S112" t="s">
        <v>10713</v>
      </c>
      <c r="T112" t="s">
        <v>10714</v>
      </c>
    </row>
    <row r="113" spans="1:20" x14ac:dyDescent="0.25">
      <c r="A113" t="s">
        <v>147</v>
      </c>
      <c r="B113" t="s">
        <v>148</v>
      </c>
      <c r="C113">
        <v>50</v>
      </c>
      <c r="D113">
        <v>6</v>
      </c>
      <c r="E113" t="s">
        <v>10715</v>
      </c>
      <c r="F113">
        <v>200</v>
      </c>
      <c r="G113">
        <v>0</v>
      </c>
      <c r="H113" t="s">
        <v>636</v>
      </c>
      <c r="I113" t="s">
        <v>1871</v>
      </c>
      <c r="J113" t="s">
        <v>1872</v>
      </c>
      <c r="K113" t="s">
        <v>637</v>
      </c>
      <c r="L113" t="s">
        <v>638</v>
      </c>
      <c r="M113" t="s">
        <v>10716</v>
      </c>
      <c r="N113" t="s">
        <v>637</v>
      </c>
      <c r="O113" t="s">
        <v>639</v>
      </c>
      <c r="P113" t="s">
        <v>5</v>
      </c>
      <c r="Q113" t="s">
        <v>640</v>
      </c>
      <c r="R113" t="s">
        <v>10717</v>
      </c>
      <c r="S113" t="s">
        <v>10718</v>
      </c>
      <c r="T113" t="s">
        <v>10716</v>
      </c>
    </row>
    <row r="114" spans="1:20" x14ac:dyDescent="0.25">
      <c r="A114" t="s">
        <v>240</v>
      </c>
      <c r="B114" t="s">
        <v>690</v>
      </c>
      <c r="C114">
        <v>109</v>
      </c>
      <c r="D114">
        <v>1</v>
      </c>
      <c r="E114" t="s">
        <v>10719</v>
      </c>
      <c r="F114">
        <v>225.5</v>
      </c>
      <c r="G114">
        <v>7.5</v>
      </c>
      <c r="H114" t="s">
        <v>663</v>
      </c>
      <c r="I114" t="s">
        <v>10720</v>
      </c>
      <c r="J114" t="s">
        <v>10721</v>
      </c>
      <c r="K114" t="s">
        <v>3703</v>
      </c>
      <c r="L114" t="s">
        <v>10722</v>
      </c>
      <c r="M114" t="s">
        <v>10723</v>
      </c>
      <c r="N114" t="s">
        <v>637</v>
      </c>
      <c r="O114" t="s">
        <v>664</v>
      </c>
      <c r="P114" t="s">
        <v>23</v>
      </c>
      <c r="Q114" t="s">
        <v>665</v>
      </c>
      <c r="R114" t="s">
        <v>638</v>
      </c>
      <c r="S114" t="s">
        <v>10724</v>
      </c>
      <c r="T114" t="s">
        <v>10723</v>
      </c>
    </row>
    <row r="115" spans="1:20" x14ac:dyDescent="0.25">
      <c r="A115" t="s">
        <v>600</v>
      </c>
      <c r="B115" t="s">
        <v>690</v>
      </c>
      <c r="C115">
        <v>109</v>
      </c>
      <c r="D115">
        <v>1</v>
      </c>
      <c r="E115" t="s">
        <v>10719</v>
      </c>
      <c r="F115">
        <v>225.5</v>
      </c>
      <c r="G115">
        <v>7.5</v>
      </c>
      <c r="H115" t="s">
        <v>663</v>
      </c>
      <c r="I115" t="s">
        <v>10720</v>
      </c>
      <c r="J115" t="s">
        <v>10721</v>
      </c>
      <c r="K115" t="s">
        <v>3703</v>
      </c>
      <c r="L115" t="s">
        <v>10722</v>
      </c>
      <c r="M115" t="s">
        <v>10723</v>
      </c>
      <c r="N115" t="s">
        <v>637</v>
      </c>
      <c r="O115" t="s">
        <v>664</v>
      </c>
      <c r="P115" t="s">
        <v>23</v>
      </c>
      <c r="Q115" t="s">
        <v>665</v>
      </c>
      <c r="R115" t="s">
        <v>638</v>
      </c>
      <c r="S115" t="s">
        <v>10724</v>
      </c>
      <c r="T115" t="s">
        <v>10723</v>
      </c>
    </row>
    <row r="116" spans="1:20" x14ac:dyDescent="0.25">
      <c r="A116" t="s">
        <v>600</v>
      </c>
      <c r="B116" t="s">
        <v>690</v>
      </c>
      <c r="C116">
        <v>66.489999999999995</v>
      </c>
      <c r="D116">
        <v>1</v>
      </c>
      <c r="E116" t="s">
        <v>10725</v>
      </c>
      <c r="F116">
        <v>75.489999999999995</v>
      </c>
      <c r="G116">
        <v>9</v>
      </c>
      <c r="H116" t="s">
        <v>663</v>
      </c>
      <c r="I116" t="s">
        <v>1090</v>
      </c>
      <c r="J116" t="s">
        <v>1091</v>
      </c>
      <c r="K116" t="s">
        <v>804</v>
      </c>
      <c r="L116" t="s">
        <v>1092</v>
      </c>
      <c r="M116" t="s">
        <v>10726</v>
      </c>
      <c r="N116" t="s">
        <v>637</v>
      </c>
      <c r="O116" t="s">
        <v>664</v>
      </c>
      <c r="P116" t="s">
        <v>23</v>
      </c>
      <c r="Q116" t="s">
        <v>665</v>
      </c>
      <c r="R116" t="s">
        <v>638</v>
      </c>
      <c r="S116" t="s">
        <v>637</v>
      </c>
      <c r="T116" t="s">
        <v>10726</v>
      </c>
    </row>
    <row r="117" spans="1:20" x14ac:dyDescent="0.25">
      <c r="A117" t="s">
        <v>14</v>
      </c>
      <c r="B117" t="s">
        <v>15</v>
      </c>
      <c r="C117">
        <v>54.5</v>
      </c>
      <c r="D117">
        <v>2</v>
      </c>
      <c r="E117" t="s">
        <v>10727</v>
      </c>
      <c r="F117">
        <v>132.97999999999999</v>
      </c>
      <c r="G117">
        <v>0</v>
      </c>
      <c r="H117" t="s">
        <v>663</v>
      </c>
      <c r="I117" t="s">
        <v>10728</v>
      </c>
      <c r="J117" t="s">
        <v>10729</v>
      </c>
      <c r="K117" t="s">
        <v>701</v>
      </c>
      <c r="L117" t="s">
        <v>10730</v>
      </c>
      <c r="M117" t="s">
        <v>10731</v>
      </c>
      <c r="N117" t="s">
        <v>637</v>
      </c>
      <c r="O117" t="s">
        <v>664</v>
      </c>
      <c r="P117" t="s">
        <v>23</v>
      </c>
      <c r="Q117" t="s">
        <v>665</v>
      </c>
      <c r="R117" t="s">
        <v>638</v>
      </c>
      <c r="S117" t="s">
        <v>10732</v>
      </c>
      <c r="T117" t="s">
        <v>10731</v>
      </c>
    </row>
    <row r="118" spans="1:20" x14ac:dyDescent="0.25">
      <c r="A118" t="s">
        <v>14</v>
      </c>
      <c r="B118" t="s">
        <v>15</v>
      </c>
      <c r="C118">
        <v>54.5</v>
      </c>
      <c r="D118">
        <v>2</v>
      </c>
      <c r="E118" t="s">
        <v>10727</v>
      </c>
      <c r="F118">
        <v>132.97999999999999</v>
      </c>
      <c r="G118">
        <v>0</v>
      </c>
      <c r="H118" t="s">
        <v>663</v>
      </c>
      <c r="I118" t="s">
        <v>10728</v>
      </c>
      <c r="J118" t="s">
        <v>10729</v>
      </c>
      <c r="K118" t="s">
        <v>701</v>
      </c>
      <c r="L118" t="s">
        <v>10730</v>
      </c>
      <c r="M118" t="s">
        <v>10731</v>
      </c>
      <c r="N118" t="s">
        <v>637</v>
      </c>
      <c r="O118" t="s">
        <v>664</v>
      </c>
      <c r="P118" t="s">
        <v>23</v>
      </c>
      <c r="Q118" t="s">
        <v>665</v>
      </c>
      <c r="R118" t="s">
        <v>638</v>
      </c>
      <c r="S118" t="s">
        <v>10732</v>
      </c>
      <c r="T118" t="s">
        <v>10731</v>
      </c>
    </row>
    <row r="119" spans="1:20" x14ac:dyDescent="0.25">
      <c r="A119" t="s">
        <v>516</v>
      </c>
      <c r="B119" t="s">
        <v>120</v>
      </c>
      <c r="C119">
        <v>75</v>
      </c>
      <c r="D119">
        <v>1</v>
      </c>
      <c r="E119" t="s">
        <v>10733</v>
      </c>
      <c r="F119">
        <v>111</v>
      </c>
      <c r="G119">
        <v>36</v>
      </c>
      <c r="H119" t="s">
        <v>645</v>
      </c>
      <c r="I119" t="s">
        <v>10734</v>
      </c>
      <c r="J119" t="s">
        <v>10735</v>
      </c>
      <c r="K119" t="s">
        <v>805</v>
      </c>
      <c r="L119" t="s">
        <v>2669</v>
      </c>
      <c r="M119" t="s">
        <v>10736</v>
      </c>
      <c r="N119" t="s">
        <v>637</v>
      </c>
      <c r="O119" t="s">
        <v>646</v>
      </c>
      <c r="P119" t="s">
        <v>26</v>
      </c>
      <c r="Q119" t="s">
        <v>647</v>
      </c>
      <c r="R119" t="s">
        <v>638</v>
      </c>
      <c r="S119" t="s">
        <v>10737</v>
      </c>
      <c r="T119" t="s">
        <v>10738</v>
      </c>
    </row>
    <row r="120" spans="1:20" x14ac:dyDescent="0.25">
      <c r="A120" t="s">
        <v>147</v>
      </c>
      <c r="B120" t="s">
        <v>148</v>
      </c>
      <c r="C120">
        <v>65</v>
      </c>
      <c r="D120">
        <v>1</v>
      </c>
      <c r="E120" t="s">
        <v>10739</v>
      </c>
      <c r="F120">
        <v>50</v>
      </c>
      <c r="G120">
        <v>0</v>
      </c>
      <c r="H120" t="s">
        <v>655</v>
      </c>
      <c r="I120" t="s">
        <v>3073</v>
      </c>
      <c r="J120" t="s">
        <v>648</v>
      </c>
      <c r="K120" t="s">
        <v>637</v>
      </c>
      <c r="L120" t="s">
        <v>638</v>
      </c>
      <c r="M120" t="s">
        <v>10740</v>
      </c>
      <c r="N120" t="s">
        <v>637</v>
      </c>
      <c r="O120" t="s">
        <v>639</v>
      </c>
      <c r="P120" t="s">
        <v>5</v>
      </c>
      <c r="Q120" t="s">
        <v>640</v>
      </c>
      <c r="R120" t="s">
        <v>638</v>
      </c>
      <c r="S120" t="s">
        <v>10741</v>
      </c>
      <c r="T120" t="s">
        <v>10740</v>
      </c>
    </row>
    <row r="121" spans="1:20" x14ac:dyDescent="0.25">
      <c r="A121" t="s">
        <v>241</v>
      </c>
      <c r="B121" t="s">
        <v>690</v>
      </c>
      <c r="C121">
        <v>66.489999999999995</v>
      </c>
      <c r="D121">
        <v>1</v>
      </c>
      <c r="E121" t="s">
        <v>10742</v>
      </c>
      <c r="F121">
        <v>73.989999999999995</v>
      </c>
      <c r="G121">
        <v>7.5</v>
      </c>
      <c r="H121" t="s">
        <v>663</v>
      </c>
      <c r="I121" t="s">
        <v>10743</v>
      </c>
      <c r="J121" t="s">
        <v>10744</v>
      </c>
      <c r="K121" t="s">
        <v>10745</v>
      </c>
      <c r="L121" t="s">
        <v>10746</v>
      </c>
      <c r="M121" t="s">
        <v>10747</v>
      </c>
      <c r="N121" t="s">
        <v>637</v>
      </c>
      <c r="O121" t="s">
        <v>664</v>
      </c>
      <c r="P121" t="s">
        <v>23</v>
      </c>
      <c r="Q121" t="s">
        <v>665</v>
      </c>
      <c r="R121" t="s">
        <v>638</v>
      </c>
      <c r="S121" t="s">
        <v>10748</v>
      </c>
      <c r="T121" t="s">
        <v>10747</v>
      </c>
    </row>
    <row r="122" spans="1:20" x14ac:dyDescent="0.25">
      <c r="A122" t="s">
        <v>14</v>
      </c>
      <c r="B122" t="s">
        <v>15</v>
      </c>
      <c r="C122">
        <v>54.5</v>
      </c>
      <c r="D122">
        <v>2</v>
      </c>
      <c r="E122" t="s">
        <v>10749</v>
      </c>
      <c r="F122">
        <v>73.489999999999995</v>
      </c>
      <c r="G122">
        <v>7</v>
      </c>
      <c r="H122" t="s">
        <v>663</v>
      </c>
      <c r="I122" t="s">
        <v>10750</v>
      </c>
      <c r="J122" t="s">
        <v>10751</v>
      </c>
      <c r="K122" t="s">
        <v>10752</v>
      </c>
      <c r="L122" t="s">
        <v>10753</v>
      </c>
      <c r="M122" t="s">
        <v>10754</v>
      </c>
      <c r="N122" t="s">
        <v>637</v>
      </c>
      <c r="O122" t="s">
        <v>664</v>
      </c>
      <c r="P122" t="s">
        <v>23</v>
      </c>
      <c r="Q122" t="s">
        <v>665</v>
      </c>
      <c r="R122" t="s">
        <v>638</v>
      </c>
      <c r="S122" t="s">
        <v>10755</v>
      </c>
      <c r="T122" t="s">
        <v>10756</v>
      </c>
    </row>
    <row r="123" spans="1:20" x14ac:dyDescent="0.25">
      <c r="A123" t="s">
        <v>147</v>
      </c>
      <c r="B123" t="s">
        <v>148</v>
      </c>
      <c r="C123">
        <v>50</v>
      </c>
      <c r="D123">
        <v>6</v>
      </c>
      <c r="E123" t="s">
        <v>10757</v>
      </c>
      <c r="F123">
        <v>200</v>
      </c>
      <c r="G123">
        <v>0</v>
      </c>
      <c r="H123" t="s">
        <v>636</v>
      </c>
      <c r="I123" t="s">
        <v>10758</v>
      </c>
      <c r="J123" t="s">
        <v>1797</v>
      </c>
      <c r="K123" t="s">
        <v>637</v>
      </c>
      <c r="L123" t="s">
        <v>638</v>
      </c>
      <c r="M123" t="s">
        <v>10759</v>
      </c>
      <c r="N123" t="s">
        <v>637</v>
      </c>
      <c r="O123" t="s">
        <v>643</v>
      </c>
      <c r="P123" t="s">
        <v>5</v>
      </c>
      <c r="Q123" t="s">
        <v>644</v>
      </c>
      <c r="R123" t="s">
        <v>638</v>
      </c>
      <c r="S123" t="s">
        <v>10760</v>
      </c>
      <c r="T123" t="s">
        <v>10759</v>
      </c>
    </row>
    <row r="124" spans="1:20" x14ac:dyDescent="0.25">
      <c r="A124" t="s">
        <v>77</v>
      </c>
      <c r="B124" t="s">
        <v>78</v>
      </c>
      <c r="C124">
        <v>49</v>
      </c>
      <c r="D124">
        <v>2</v>
      </c>
      <c r="E124" t="s">
        <v>10761</v>
      </c>
      <c r="F124">
        <v>108</v>
      </c>
      <c r="G124">
        <v>10</v>
      </c>
      <c r="H124" t="s">
        <v>645</v>
      </c>
      <c r="I124" t="s">
        <v>816</v>
      </c>
      <c r="J124" t="s">
        <v>10762</v>
      </c>
      <c r="K124" t="s">
        <v>1960</v>
      </c>
      <c r="L124" t="s">
        <v>786</v>
      </c>
      <c r="M124" t="s">
        <v>10763</v>
      </c>
      <c r="N124" t="s">
        <v>637</v>
      </c>
      <c r="O124" t="s">
        <v>646</v>
      </c>
      <c r="P124" t="s">
        <v>26</v>
      </c>
      <c r="Q124" t="s">
        <v>647</v>
      </c>
      <c r="R124" t="s">
        <v>638</v>
      </c>
      <c r="S124" t="s">
        <v>10764</v>
      </c>
      <c r="T124" t="s">
        <v>10763</v>
      </c>
    </row>
    <row r="125" spans="1:20" x14ac:dyDescent="0.25">
      <c r="A125" t="s">
        <v>22</v>
      </c>
      <c r="B125" t="s">
        <v>27</v>
      </c>
      <c r="C125">
        <v>80</v>
      </c>
      <c r="D125">
        <v>1</v>
      </c>
      <c r="E125" t="s">
        <v>10765</v>
      </c>
      <c r="F125">
        <v>80</v>
      </c>
      <c r="G125">
        <v>0</v>
      </c>
      <c r="H125" t="s">
        <v>645</v>
      </c>
      <c r="I125" t="s">
        <v>10766</v>
      </c>
      <c r="J125" t="s">
        <v>10767</v>
      </c>
      <c r="K125" t="s">
        <v>10768</v>
      </c>
      <c r="L125" t="s">
        <v>660</v>
      </c>
      <c r="M125" t="s">
        <v>10769</v>
      </c>
      <c r="N125" t="s">
        <v>637</v>
      </c>
      <c r="O125" t="s">
        <v>646</v>
      </c>
      <c r="P125" t="s">
        <v>26</v>
      </c>
      <c r="Q125" t="s">
        <v>647</v>
      </c>
      <c r="R125" t="s">
        <v>638</v>
      </c>
      <c r="S125" t="s">
        <v>10770</v>
      </c>
      <c r="T125" t="s">
        <v>10771</v>
      </c>
    </row>
    <row r="126" spans="1:20" x14ac:dyDescent="0.25">
      <c r="A126" t="s">
        <v>240</v>
      </c>
      <c r="B126" t="s">
        <v>690</v>
      </c>
      <c r="C126">
        <v>66.489999999999995</v>
      </c>
      <c r="D126">
        <v>1</v>
      </c>
      <c r="E126" t="s">
        <v>10772</v>
      </c>
      <c r="F126">
        <v>66.489999999999995</v>
      </c>
      <c r="G126">
        <v>0</v>
      </c>
      <c r="H126" t="s">
        <v>663</v>
      </c>
      <c r="I126" t="s">
        <v>10773</v>
      </c>
      <c r="J126" t="s">
        <v>10774</v>
      </c>
      <c r="K126" t="s">
        <v>1683</v>
      </c>
      <c r="L126" t="s">
        <v>10775</v>
      </c>
      <c r="M126" t="s">
        <v>10776</v>
      </c>
      <c r="N126" t="s">
        <v>637</v>
      </c>
      <c r="O126" t="s">
        <v>664</v>
      </c>
      <c r="P126" t="s">
        <v>23</v>
      </c>
      <c r="Q126" t="s">
        <v>665</v>
      </c>
      <c r="R126" t="s">
        <v>638</v>
      </c>
      <c r="S126" t="s">
        <v>10777</v>
      </c>
      <c r="T126" t="s">
        <v>10776</v>
      </c>
    </row>
    <row r="127" spans="1:20" x14ac:dyDescent="0.25">
      <c r="A127" t="s">
        <v>147</v>
      </c>
      <c r="B127" t="s">
        <v>148</v>
      </c>
      <c r="C127">
        <v>50</v>
      </c>
      <c r="D127">
        <v>6</v>
      </c>
      <c r="E127" t="s">
        <v>10778</v>
      </c>
      <c r="F127">
        <v>200</v>
      </c>
      <c r="G127">
        <v>0</v>
      </c>
      <c r="H127" t="s">
        <v>636</v>
      </c>
      <c r="I127" t="s">
        <v>10779</v>
      </c>
      <c r="J127" t="s">
        <v>1797</v>
      </c>
      <c r="K127" t="s">
        <v>637</v>
      </c>
      <c r="L127" t="s">
        <v>638</v>
      </c>
      <c r="M127" t="s">
        <v>10780</v>
      </c>
      <c r="N127" t="s">
        <v>637</v>
      </c>
      <c r="O127" t="s">
        <v>639</v>
      </c>
      <c r="P127" t="s">
        <v>5</v>
      </c>
      <c r="Q127" t="s">
        <v>640</v>
      </c>
      <c r="R127" t="s">
        <v>638</v>
      </c>
      <c r="S127" t="s">
        <v>10781</v>
      </c>
      <c r="T127" t="s">
        <v>10782</v>
      </c>
    </row>
    <row r="128" spans="1:20" x14ac:dyDescent="0.25">
      <c r="A128" t="s">
        <v>147</v>
      </c>
      <c r="B128" t="s">
        <v>148</v>
      </c>
      <c r="C128">
        <v>50</v>
      </c>
      <c r="D128">
        <v>18</v>
      </c>
      <c r="E128" t="s">
        <v>10783</v>
      </c>
      <c r="F128">
        <v>643</v>
      </c>
      <c r="G128">
        <v>43</v>
      </c>
      <c r="H128" t="s">
        <v>636</v>
      </c>
      <c r="I128" t="s">
        <v>10784</v>
      </c>
      <c r="J128" t="s">
        <v>2178</v>
      </c>
      <c r="K128" t="s">
        <v>637</v>
      </c>
      <c r="L128" t="s">
        <v>638</v>
      </c>
      <c r="M128" t="s">
        <v>10785</v>
      </c>
      <c r="N128" t="s">
        <v>637</v>
      </c>
      <c r="O128" t="s">
        <v>643</v>
      </c>
      <c r="P128" t="s">
        <v>5</v>
      </c>
      <c r="Q128" t="s">
        <v>644</v>
      </c>
      <c r="R128" t="s">
        <v>638</v>
      </c>
      <c r="S128" t="s">
        <v>10786</v>
      </c>
      <c r="T128" t="s">
        <v>10785</v>
      </c>
    </row>
    <row r="129" spans="1:20" x14ac:dyDescent="0.25">
      <c r="A129" t="s">
        <v>241</v>
      </c>
      <c r="B129" t="s">
        <v>247</v>
      </c>
      <c r="C129">
        <v>159</v>
      </c>
      <c r="D129">
        <v>1</v>
      </c>
      <c r="E129" t="s">
        <v>10787</v>
      </c>
      <c r="F129">
        <v>159</v>
      </c>
      <c r="G129">
        <v>0</v>
      </c>
      <c r="H129" t="s">
        <v>645</v>
      </c>
      <c r="I129" t="s">
        <v>10057</v>
      </c>
      <c r="J129" t="s">
        <v>10788</v>
      </c>
      <c r="K129" t="s">
        <v>1745</v>
      </c>
      <c r="L129" t="s">
        <v>741</v>
      </c>
      <c r="M129" t="s">
        <v>10789</v>
      </c>
      <c r="N129" t="s">
        <v>637</v>
      </c>
      <c r="O129" t="s">
        <v>646</v>
      </c>
      <c r="P129" t="s">
        <v>26</v>
      </c>
      <c r="Q129" t="s">
        <v>647</v>
      </c>
      <c r="R129" t="s">
        <v>638</v>
      </c>
      <c r="S129" t="s">
        <v>10790</v>
      </c>
      <c r="T129" t="s">
        <v>10789</v>
      </c>
    </row>
    <row r="130" spans="1:20" x14ac:dyDescent="0.25">
      <c r="A130" t="s">
        <v>516</v>
      </c>
      <c r="B130" t="s">
        <v>120</v>
      </c>
      <c r="C130">
        <v>75</v>
      </c>
      <c r="D130">
        <v>1</v>
      </c>
      <c r="E130" t="s">
        <v>10791</v>
      </c>
      <c r="F130">
        <v>142</v>
      </c>
      <c r="G130">
        <v>67</v>
      </c>
      <c r="H130" t="s">
        <v>645</v>
      </c>
      <c r="I130" t="s">
        <v>860</v>
      </c>
      <c r="J130" t="s">
        <v>10792</v>
      </c>
      <c r="K130" t="s">
        <v>10793</v>
      </c>
      <c r="L130" t="s">
        <v>731</v>
      </c>
      <c r="M130" t="s">
        <v>10794</v>
      </c>
      <c r="N130" t="s">
        <v>637</v>
      </c>
      <c r="O130" t="s">
        <v>646</v>
      </c>
      <c r="P130" t="s">
        <v>26</v>
      </c>
      <c r="Q130" t="s">
        <v>647</v>
      </c>
      <c r="R130" t="s">
        <v>638</v>
      </c>
      <c r="S130" t="s">
        <v>10795</v>
      </c>
      <c r="T130" t="s">
        <v>10794</v>
      </c>
    </row>
    <row r="131" spans="1:20" x14ac:dyDescent="0.25">
      <c r="A131" t="s">
        <v>77</v>
      </c>
      <c r="B131" t="s">
        <v>78</v>
      </c>
      <c r="C131">
        <v>33.333333333333336</v>
      </c>
      <c r="D131">
        <v>3</v>
      </c>
      <c r="E131" t="s">
        <v>10796</v>
      </c>
      <c r="F131">
        <v>134.99</v>
      </c>
      <c r="G131">
        <v>0</v>
      </c>
      <c r="H131" t="s">
        <v>636</v>
      </c>
      <c r="I131" t="s">
        <v>10797</v>
      </c>
      <c r="J131" t="s">
        <v>677</v>
      </c>
      <c r="K131" t="s">
        <v>637</v>
      </c>
      <c r="L131" t="s">
        <v>638</v>
      </c>
      <c r="M131" t="s">
        <v>10798</v>
      </c>
      <c r="N131" t="s">
        <v>637</v>
      </c>
      <c r="O131" t="s">
        <v>643</v>
      </c>
      <c r="P131" t="s">
        <v>5</v>
      </c>
      <c r="Q131" t="s">
        <v>644</v>
      </c>
      <c r="R131" t="s">
        <v>638</v>
      </c>
      <c r="S131" t="s">
        <v>10799</v>
      </c>
      <c r="T131" t="s">
        <v>10798</v>
      </c>
    </row>
    <row r="132" spans="1:20" x14ac:dyDescent="0.25">
      <c r="A132" t="s">
        <v>147</v>
      </c>
      <c r="B132" t="s">
        <v>148</v>
      </c>
      <c r="C132">
        <v>33.333333333333336</v>
      </c>
      <c r="D132">
        <v>3</v>
      </c>
      <c r="E132" t="s">
        <v>10800</v>
      </c>
      <c r="F132">
        <v>100</v>
      </c>
      <c r="G132">
        <v>0</v>
      </c>
      <c r="H132" t="s">
        <v>636</v>
      </c>
      <c r="I132" t="s">
        <v>10801</v>
      </c>
      <c r="J132" t="s">
        <v>2178</v>
      </c>
      <c r="K132" t="s">
        <v>637</v>
      </c>
      <c r="L132" t="s">
        <v>638</v>
      </c>
      <c r="M132" t="s">
        <v>10802</v>
      </c>
      <c r="N132" t="s">
        <v>637</v>
      </c>
      <c r="O132" t="s">
        <v>639</v>
      </c>
      <c r="P132" t="s">
        <v>5</v>
      </c>
      <c r="Q132" t="s">
        <v>640</v>
      </c>
      <c r="R132" t="s">
        <v>638</v>
      </c>
      <c r="S132" t="s">
        <v>10803</v>
      </c>
      <c r="T132" t="s">
        <v>10802</v>
      </c>
    </row>
    <row r="133" spans="1:20" x14ac:dyDescent="0.25">
      <c r="A133" t="s">
        <v>147</v>
      </c>
      <c r="B133" t="s">
        <v>148</v>
      </c>
      <c r="C133">
        <v>50</v>
      </c>
      <c r="D133">
        <v>6</v>
      </c>
      <c r="E133" t="s">
        <v>10804</v>
      </c>
      <c r="F133">
        <v>200</v>
      </c>
      <c r="G133">
        <v>0</v>
      </c>
      <c r="H133" t="s">
        <v>636</v>
      </c>
      <c r="I133" t="s">
        <v>10805</v>
      </c>
      <c r="J133" t="s">
        <v>648</v>
      </c>
      <c r="K133" t="s">
        <v>637</v>
      </c>
      <c r="L133" t="s">
        <v>638</v>
      </c>
      <c r="M133" t="s">
        <v>10806</v>
      </c>
      <c r="N133" t="s">
        <v>637</v>
      </c>
      <c r="O133" t="s">
        <v>639</v>
      </c>
      <c r="P133" t="s">
        <v>5</v>
      </c>
      <c r="Q133" t="s">
        <v>640</v>
      </c>
      <c r="R133" t="s">
        <v>638</v>
      </c>
      <c r="S133" t="s">
        <v>10807</v>
      </c>
      <c r="T133" t="s">
        <v>10806</v>
      </c>
    </row>
    <row r="134" spans="1:20" x14ac:dyDescent="0.25">
      <c r="A134" t="s">
        <v>147</v>
      </c>
      <c r="B134" t="s">
        <v>148</v>
      </c>
      <c r="C134">
        <v>33.333333333333336</v>
      </c>
      <c r="D134">
        <v>3</v>
      </c>
      <c r="E134" t="s">
        <v>10808</v>
      </c>
      <c r="F134">
        <v>100</v>
      </c>
      <c r="G134">
        <v>0</v>
      </c>
      <c r="H134" t="s">
        <v>636</v>
      </c>
      <c r="I134" t="s">
        <v>10809</v>
      </c>
      <c r="J134" t="s">
        <v>684</v>
      </c>
      <c r="K134" t="s">
        <v>637</v>
      </c>
      <c r="L134" t="s">
        <v>638</v>
      </c>
      <c r="M134" t="s">
        <v>10810</v>
      </c>
      <c r="N134" t="s">
        <v>637</v>
      </c>
      <c r="O134" t="s">
        <v>639</v>
      </c>
      <c r="P134" t="s">
        <v>5</v>
      </c>
      <c r="Q134" t="s">
        <v>640</v>
      </c>
      <c r="R134" t="s">
        <v>638</v>
      </c>
      <c r="S134" t="s">
        <v>10811</v>
      </c>
      <c r="T134" t="s">
        <v>10810</v>
      </c>
    </row>
    <row r="135" spans="1:20" x14ac:dyDescent="0.25">
      <c r="A135" t="s">
        <v>147</v>
      </c>
      <c r="B135" t="s">
        <v>148</v>
      </c>
      <c r="C135">
        <v>50</v>
      </c>
      <c r="D135">
        <v>6</v>
      </c>
      <c r="E135" t="s">
        <v>10812</v>
      </c>
      <c r="F135">
        <v>200</v>
      </c>
      <c r="G135">
        <v>0</v>
      </c>
      <c r="H135" t="s">
        <v>636</v>
      </c>
      <c r="I135" t="s">
        <v>7881</v>
      </c>
      <c r="J135" t="s">
        <v>2020</v>
      </c>
      <c r="K135" t="s">
        <v>637</v>
      </c>
      <c r="L135" t="s">
        <v>638</v>
      </c>
      <c r="M135" t="s">
        <v>10813</v>
      </c>
      <c r="N135" t="s">
        <v>637</v>
      </c>
      <c r="O135" t="s">
        <v>639</v>
      </c>
      <c r="P135" t="s">
        <v>5</v>
      </c>
      <c r="Q135" t="s">
        <v>640</v>
      </c>
      <c r="R135" t="s">
        <v>638</v>
      </c>
      <c r="S135" t="s">
        <v>10814</v>
      </c>
      <c r="T135" t="s">
        <v>10813</v>
      </c>
    </row>
    <row r="136" spans="1:20" x14ac:dyDescent="0.25">
      <c r="A136" t="s">
        <v>147</v>
      </c>
      <c r="B136" t="s">
        <v>148</v>
      </c>
      <c r="C136">
        <v>65</v>
      </c>
      <c r="D136">
        <v>1</v>
      </c>
      <c r="E136" t="s">
        <v>10815</v>
      </c>
      <c r="F136">
        <v>194</v>
      </c>
      <c r="G136">
        <v>0</v>
      </c>
      <c r="H136" t="s">
        <v>636</v>
      </c>
      <c r="I136" t="s">
        <v>2349</v>
      </c>
      <c r="J136" t="s">
        <v>1827</v>
      </c>
      <c r="K136" t="s">
        <v>637</v>
      </c>
      <c r="L136" t="s">
        <v>638</v>
      </c>
      <c r="M136" t="s">
        <v>10816</v>
      </c>
      <c r="N136" t="s">
        <v>637</v>
      </c>
      <c r="O136" t="s">
        <v>639</v>
      </c>
      <c r="P136" t="s">
        <v>5</v>
      </c>
      <c r="Q136" t="s">
        <v>640</v>
      </c>
      <c r="R136" t="s">
        <v>10817</v>
      </c>
      <c r="S136" t="s">
        <v>10818</v>
      </c>
      <c r="T136" t="s">
        <v>10819</v>
      </c>
    </row>
    <row r="137" spans="1:20" x14ac:dyDescent="0.25">
      <c r="A137" t="s">
        <v>239</v>
      </c>
      <c r="B137" t="s">
        <v>245</v>
      </c>
      <c r="C137">
        <v>159</v>
      </c>
      <c r="D137">
        <v>1</v>
      </c>
      <c r="E137" t="s">
        <v>10815</v>
      </c>
      <c r="F137">
        <v>194</v>
      </c>
      <c r="G137">
        <v>0</v>
      </c>
      <c r="H137" t="s">
        <v>636</v>
      </c>
      <c r="I137" t="s">
        <v>2349</v>
      </c>
      <c r="J137" t="s">
        <v>1827</v>
      </c>
      <c r="K137" t="s">
        <v>637</v>
      </c>
      <c r="L137" t="s">
        <v>638</v>
      </c>
      <c r="M137" t="s">
        <v>10816</v>
      </c>
      <c r="N137" t="s">
        <v>637</v>
      </c>
      <c r="O137" t="s">
        <v>639</v>
      </c>
      <c r="P137" t="s">
        <v>5</v>
      </c>
      <c r="Q137" t="s">
        <v>640</v>
      </c>
      <c r="R137" t="s">
        <v>10817</v>
      </c>
      <c r="S137" t="s">
        <v>10818</v>
      </c>
      <c r="T137" t="s">
        <v>10819</v>
      </c>
    </row>
    <row r="138" spans="1:20" x14ac:dyDescent="0.25">
      <c r="A138" t="s">
        <v>147</v>
      </c>
      <c r="B138" t="s">
        <v>148</v>
      </c>
      <c r="C138">
        <v>50</v>
      </c>
      <c r="D138">
        <v>6</v>
      </c>
      <c r="E138" t="s">
        <v>10820</v>
      </c>
      <c r="F138">
        <v>200</v>
      </c>
      <c r="G138">
        <v>0</v>
      </c>
      <c r="H138" t="s">
        <v>636</v>
      </c>
      <c r="I138" t="s">
        <v>5315</v>
      </c>
      <c r="J138" t="s">
        <v>2020</v>
      </c>
      <c r="K138" t="s">
        <v>637</v>
      </c>
      <c r="L138" t="s">
        <v>638</v>
      </c>
      <c r="M138" t="s">
        <v>10816</v>
      </c>
      <c r="N138" t="s">
        <v>637</v>
      </c>
      <c r="O138" t="s">
        <v>639</v>
      </c>
      <c r="P138" t="s">
        <v>5</v>
      </c>
      <c r="Q138" t="s">
        <v>640</v>
      </c>
      <c r="R138" t="s">
        <v>10821</v>
      </c>
      <c r="S138" t="s">
        <v>10822</v>
      </c>
      <c r="T138" t="s">
        <v>10816</v>
      </c>
    </row>
    <row r="139" spans="1:20" x14ac:dyDescent="0.25">
      <c r="A139" t="s">
        <v>18</v>
      </c>
      <c r="B139" t="s">
        <v>19</v>
      </c>
      <c r="C139">
        <v>66.666666666666671</v>
      </c>
      <c r="D139">
        <v>3</v>
      </c>
      <c r="E139" t="s">
        <v>10823</v>
      </c>
      <c r="F139">
        <v>134</v>
      </c>
      <c r="G139">
        <v>34</v>
      </c>
      <c r="H139" t="s">
        <v>636</v>
      </c>
      <c r="I139" t="s">
        <v>10824</v>
      </c>
      <c r="J139" t="s">
        <v>675</v>
      </c>
      <c r="K139" t="s">
        <v>637</v>
      </c>
      <c r="L139" t="s">
        <v>638</v>
      </c>
      <c r="M139" t="s">
        <v>10825</v>
      </c>
      <c r="N139" t="s">
        <v>637</v>
      </c>
      <c r="O139" t="s">
        <v>639</v>
      </c>
      <c r="P139" t="s">
        <v>5</v>
      </c>
      <c r="Q139" t="s">
        <v>640</v>
      </c>
      <c r="R139" t="s">
        <v>638</v>
      </c>
      <c r="S139" t="s">
        <v>10826</v>
      </c>
      <c r="T139" t="s">
        <v>10825</v>
      </c>
    </row>
    <row r="140" spans="1:20" x14ac:dyDescent="0.25">
      <c r="A140" t="s">
        <v>147</v>
      </c>
      <c r="B140" t="s">
        <v>148</v>
      </c>
      <c r="C140">
        <v>33.333333333333336</v>
      </c>
      <c r="D140">
        <v>6</v>
      </c>
      <c r="E140" t="s">
        <v>10827</v>
      </c>
      <c r="F140">
        <v>298</v>
      </c>
      <c r="G140">
        <v>0</v>
      </c>
      <c r="H140" t="s">
        <v>645</v>
      </c>
      <c r="I140" t="s">
        <v>10828</v>
      </c>
      <c r="J140" t="s">
        <v>10829</v>
      </c>
      <c r="K140" t="s">
        <v>9102</v>
      </c>
      <c r="L140" t="s">
        <v>5290</v>
      </c>
      <c r="M140" t="s">
        <v>10830</v>
      </c>
      <c r="N140" t="s">
        <v>637</v>
      </c>
      <c r="O140" t="s">
        <v>646</v>
      </c>
      <c r="P140" t="s">
        <v>26</v>
      </c>
      <c r="Q140" t="s">
        <v>647</v>
      </c>
      <c r="R140" t="s">
        <v>638</v>
      </c>
      <c r="S140" t="s">
        <v>10831</v>
      </c>
      <c r="T140" t="s">
        <v>10830</v>
      </c>
    </row>
    <row r="141" spans="1:20" x14ac:dyDescent="0.25">
      <c r="A141" t="s">
        <v>18</v>
      </c>
      <c r="B141" t="s">
        <v>19</v>
      </c>
      <c r="C141">
        <v>66.666666666666671</v>
      </c>
      <c r="D141">
        <v>3</v>
      </c>
      <c r="E141" t="s">
        <v>10832</v>
      </c>
      <c r="F141">
        <v>100</v>
      </c>
      <c r="G141">
        <v>0</v>
      </c>
      <c r="H141" t="s">
        <v>636</v>
      </c>
      <c r="I141" t="s">
        <v>10833</v>
      </c>
      <c r="J141" t="s">
        <v>648</v>
      </c>
      <c r="K141" t="s">
        <v>637</v>
      </c>
      <c r="L141" t="s">
        <v>638</v>
      </c>
      <c r="M141" t="s">
        <v>10834</v>
      </c>
      <c r="N141" t="s">
        <v>637</v>
      </c>
      <c r="O141" t="s">
        <v>639</v>
      </c>
      <c r="P141" t="s">
        <v>5</v>
      </c>
      <c r="Q141" t="s">
        <v>640</v>
      </c>
      <c r="R141" t="s">
        <v>638</v>
      </c>
      <c r="S141" t="s">
        <v>10835</v>
      </c>
      <c r="T141" t="s">
        <v>10834</v>
      </c>
    </row>
    <row r="142" spans="1:20" x14ac:dyDescent="0.25">
      <c r="A142" t="s">
        <v>516</v>
      </c>
      <c r="B142" t="s">
        <v>4781</v>
      </c>
      <c r="C142">
        <v>75</v>
      </c>
      <c r="D142">
        <v>4</v>
      </c>
      <c r="E142" t="s">
        <v>10836</v>
      </c>
      <c r="F142">
        <v>300</v>
      </c>
      <c r="G142">
        <v>0</v>
      </c>
      <c r="H142" t="s">
        <v>697</v>
      </c>
      <c r="I142" t="s">
        <v>10837</v>
      </c>
      <c r="J142" t="s">
        <v>10838</v>
      </c>
      <c r="K142" t="s">
        <v>6395</v>
      </c>
      <c r="L142" t="s">
        <v>10839</v>
      </c>
      <c r="M142" t="s">
        <v>10840</v>
      </c>
      <c r="N142" t="s">
        <v>637</v>
      </c>
      <c r="O142" t="s">
        <v>664</v>
      </c>
      <c r="P142" t="s">
        <v>23</v>
      </c>
      <c r="Q142" t="s">
        <v>665</v>
      </c>
      <c r="R142" t="s">
        <v>638</v>
      </c>
      <c r="S142" t="s">
        <v>10841</v>
      </c>
      <c r="T142" t="s">
        <v>10840</v>
      </c>
    </row>
    <row r="143" spans="1:20" x14ac:dyDescent="0.25">
      <c r="A143" t="s">
        <v>147</v>
      </c>
      <c r="B143" t="s">
        <v>148</v>
      </c>
      <c r="C143">
        <v>33.333333333333336</v>
      </c>
      <c r="D143">
        <v>3</v>
      </c>
      <c r="E143" t="s">
        <v>10842</v>
      </c>
      <c r="F143">
        <v>100</v>
      </c>
      <c r="G143">
        <v>0</v>
      </c>
      <c r="H143" t="s">
        <v>636</v>
      </c>
      <c r="I143" t="s">
        <v>10843</v>
      </c>
      <c r="J143" t="s">
        <v>705</v>
      </c>
      <c r="K143" t="s">
        <v>637</v>
      </c>
      <c r="L143" t="s">
        <v>638</v>
      </c>
      <c r="M143" t="s">
        <v>10844</v>
      </c>
      <c r="N143" t="s">
        <v>637</v>
      </c>
      <c r="O143" t="s">
        <v>643</v>
      </c>
      <c r="P143" t="s">
        <v>5</v>
      </c>
      <c r="Q143" t="s">
        <v>644</v>
      </c>
      <c r="R143" t="s">
        <v>638</v>
      </c>
      <c r="S143" t="s">
        <v>10845</v>
      </c>
      <c r="T143" t="s">
        <v>10844</v>
      </c>
    </row>
    <row r="144" spans="1:20" x14ac:dyDescent="0.25">
      <c r="A144" t="s">
        <v>18</v>
      </c>
      <c r="B144" t="s">
        <v>19</v>
      </c>
      <c r="C144">
        <v>66.666666666666671</v>
      </c>
      <c r="D144">
        <v>3</v>
      </c>
      <c r="E144" t="s">
        <v>10846</v>
      </c>
      <c r="F144">
        <v>100</v>
      </c>
      <c r="G144">
        <v>0</v>
      </c>
      <c r="H144" t="s">
        <v>636</v>
      </c>
      <c r="I144" t="s">
        <v>10847</v>
      </c>
      <c r="J144" t="s">
        <v>2178</v>
      </c>
      <c r="K144" t="s">
        <v>637</v>
      </c>
      <c r="L144" t="s">
        <v>638</v>
      </c>
      <c r="M144" t="s">
        <v>10848</v>
      </c>
      <c r="N144" t="s">
        <v>637</v>
      </c>
      <c r="O144" t="s">
        <v>639</v>
      </c>
      <c r="P144" t="s">
        <v>5</v>
      </c>
      <c r="Q144" t="s">
        <v>640</v>
      </c>
      <c r="R144" t="s">
        <v>638</v>
      </c>
      <c r="S144" t="s">
        <v>10849</v>
      </c>
      <c r="T144" t="s">
        <v>10848</v>
      </c>
    </row>
    <row r="145" spans="1:20" x14ac:dyDescent="0.25">
      <c r="A145" t="s">
        <v>239</v>
      </c>
      <c r="B145" t="s">
        <v>245</v>
      </c>
      <c r="C145">
        <v>159</v>
      </c>
      <c r="D145">
        <v>1</v>
      </c>
      <c r="E145" t="s">
        <v>10850</v>
      </c>
      <c r="F145">
        <v>109</v>
      </c>
      <c r="G145">
        <v>0</v>
      </c>
      <c r="H145" t="s">
        <v>636</v>
      </c>
      <c r="I145" t="s">
        <v>10851</v>
      </c>
      <c r="J145" t="s">
        <v>686</v>
      </c>
      <c r="K145" t="s">
        <v>637</v>
      </c>
      <c r="L145" t="s">
        <v>638</v>
      </c>
      <c r="M145" t="s">
        <v>10852</v>
      </c>
      <c r="N145" t="s">
        <v>637</v>
      </c>
      <c r="O145" t="s">
        <v>639</v>
      </c>
      <c r="P145" t="s">
        <v>5</v>
      </c>
      <c r="Q145" t="s">
        <v>640</v>
      </c>
      <c r="R145" t="s">
        <v>638</v>
      </c>
      <c r="S145" t="s">
        <v>10853</v>
      </c>
      <c r="T145" t="s">
        <v>10852</v>
      </c>
    </row>
    <row r="146" spans="1:20" x14ac:dyDescent="0.25">
      <c r="A146" t="s">
        <v>147</v>
      </c>
      <c r="B146" t="s">
        <v>148</v>
      </c>
      <c r="C146">
        <v>33.333333333333336</v>
      </c>
      <c r="D146">
        <v>3</v>
      </c>
      <c r="E146" t="s">
        <v>10854</v>
      </c>
      <c r="F146">
        <v>100</v>
      </c>
      <c r="G146">
        <v>0</v>
      </c>
      <c r="H146" t="s">
        <v>636</v>
      </c>
      <c r="I146" t="s">
        <v>10855</v>
      </c>
      <c r="J146" t="s">
        <v>667</v>
      </c>
      <c r="K146" t="s">
        <v>637</v>
      </c>
      <c r="L146" t="s">
        <v>638</v>
      </c>
      <c r="M146" t="s">
        <v>10856</v>
      </c>
      <c r="N146" t="s">
        <v>637</v>
      </c>
      <c r="O146" t="s">
        <v>639</v>
      </c>
      <c r="P146" t="s">
        <v>5</v>
      </c>
      <c r="Q146" t="s">
        <v>640</v>
      </c>
      <c r="R146" t="s">
        <v>10857</v>
      </c>
      <c r="S146" t="s">
        <v>10858</v>
      </c>
      <c r="T146" t="s">
        <v>10856</v>
      </c>
    </row>
    <row r="147" spans="1:20" x14ac:dyDescent="0.25">
      <c r="A147" t="s">
        <v>18</v>
      </c>
      <c r="B147" t="s">
        <v>19</v>
      </c>
      <c r="C147">
        <v>66.666666666666671</v>
      </c>
      <c r="D147">
        <v>3</v>
      </c>
      <c r="E147" t="s">
        <v>10859</v>
      </c>
      <c r="F147">
        <v>100</v>
      </c>
      <c r="G147">
        <v>0</v>
      </c>
      <c r="H147" t="s">
        <v>636</v>
      </c>
      <c r="I147" t="s">
        <v>10860</v>
      </c>
      <c r="J147" t="s">
        <v>5025</v>
      </c>
      <c r="K147" t="s">
        <v>637</v>
      </c>
      <c r="L147" t="s">
        <v>638</v>
      </c>
      <c r="M147" t="s">
        <v>10861</v>
      </c>
      <c r="N147" t="s">
        <v>637</v>
      </c>
      <c r="O147" t="s">
        <v>639</v>
      </c>
      <c r="P147" t="s">
        <v>5</v>
      </c>
      <c r="Q147" t="s">
        <v>640</v>
      </c>
      <c r="R147" t="s">
        <v>638</v>
      </c>
      <c r="S147" t="s">
        <v>10862</v>
      </c>
      <c r="T147" t="s">
        <v>10861</v>
      </c>
    </row>
    <row r="148" spans="1:20" x14ac:dyDescent="0.25">
      <c r="A148" t="s">
        <v>147</v>
      </c>
      <c r="B148" t="s">
        <v>148</v>
      </c>
      <c r="C148">
        <v>33.333333333333336</v>
      </c>
      <c r="D148">
        <v>3</v>
      </c>
      <c r="E148" t="s">
        <v>10863</v>
      </c>
      <c r="F148">
        <v>100</v>
      </c>
      <c r="G148">
        <v>0</v>
      </c>
      <c r="H148" t="s">
        <v>636</v>
      </c>
      <c r="I148" t="s">
        <v>10864</v>
      </c>
      <c r="J148" t="s">
        <v>1987</v>
      </c>
      <c r="K148" t="s">
        <v>637</v>
      </c>
      <c r="L148" t="s">
        <v>638</v>
      </c>
      <c r="M148" t="s">
        <v>10865</v>
      </c>
      <c r="N148" t="s">
        <v>637</v>
      </c>
      <c r="O148" t="s">
        <v>639</v>
      </c>
      <c r="P148" t="s">
        <v>5</v>
      </c>
      <c r="Q148" t="s">
        <v>640</v>
      </c>
      <c r="R148" t="s">
        <v>638</v>
      </c>
      <c r="S148" t="s">
        <v>10866</v>
      </c>
      <c r="T148" t="s">
        <v>10865</v>
      </c>
    </row>
    <row r="149" spans="1:20" x14ac:dyDescent="0.25">
      <c r="A149" t="s">
        <v>18</v>
      </c>
      <c r="B149" t="s">
        <v>19</v>
      </c>
      <c r="C149">
        <v>66.666666666666671</v>
      </c>
      <c r="D149">
        <v>3</v>
      </c>
      <c r="E149" t="s">
        <v>10867</v>
      </c>
      <c r="F149">
        <v>100</v>
      </c>
      <c r="G149">
        <v>0</v>
      </c>
      <c r="H149" t="s">
        <v>636</v>
      </c>
      <c r="I149" t="s">
        <v>10868</v>
      </c>
      <c r="J149" t="s">
        <v>2080</v>
      </c>
      <c r="K149" t="s">
        <v>637</v>
      </c>
      <c r="L149" t="s">
        <v>638</v>
      </c>
      <c r="M149" t="s">
        <v>10865</v>
      </c>
      <c r="N149" t="s">
        <v>637</v>
      </c>
      <c r="O149" t="s">
        <v>639</v>
      </c>
      <c r="P149" t="s">
        <v>5</v>
      </c>
      <c r="Q149" t="s">
        <v>640</v>
      </c>
      <c r="R149" t="s">
        <v>638</v>
      </c>
      <c r="S149" t="s">
        <v>10869</v>
      </c>
      <c r="T149" t="s">
        <v>10865</v>
      </c>
    </row>
    <row r="150" spans="1:20" x14ac:dyDescent="0.25">
      <c r="A150" t="s">
        <v>147</v>
      </c>
      <c r="B150" t="s">
        <v>148</v>
      </c>
      <c r="C150">
        <v>33.333333333333336</v>
      </c>
      <c r="D150">
        <v>3</v>
      </c>
      <c r="E150" t="s">
        <v>10870</v>
      </c>
      <c r="F150">
        <v>100</v>
      </c>
      <c r="G150">
        <v>0</v>
      </c>
      <c r="H150" t="s">
        <v>636</v>
      </c>
      <c r="I150" t="s">
        <v>10871</v>
      </c>
      <c r="J150" t="s">
        <v>658</v>
      </c>
      <c r="K150" t="s">
        <v>637</v>
      </c>
      <c r="L150" t="s">
        <v>638</v>
      </c>
      <c r="M150" t="s">
        <v>10865</v>
      </c>
      <c r="N150" t="s">
        <v>637</v>
      </c>
      <c r="O150" t="s">
        <v>639</v>
      </c>
      <c r="P150" t="s">
        <v>5</v>
      </c>
      <c r="Q150" t="s">
        <v>640</v>
      </c>
      <c r="R150" t="s">
        <v>638</v>
      </c>
      <c r="S150" t="s">
        <v>10872</v>
      </c>
      <c r="T150" t="s">
        <v>10865</v>
      </c>
    </row>
    <row r="151" spans="1:20" x14ac:dyDescent="0.25">
      <c r="A151" t="s">
        <v>147</v>
      </c>
      <c r="B151" t="s">
        <v>148</v>
      </c>
      <c r="C151">
        <v>33.333333333333336</v>
      </c>
      <c r="D151">
        <v>3</v>
      </c>
      <c r="E151" t="s">
        <v>10873</v>
      </c>
      <c r="F151">
        <v>100</v>
      </c>
      <c r="G151">
        <v>0</v>
      </c>
      <c r="H151" t="s">
        <v>636</v>
      </c>
      <c r="I151" t="s">
        <v>10874</v>
      </c>
      <c r="J151" t="s">
        <v>686</v>
      </c>
      <c r="K151" t="s">
        <v>637</v>
      </c>
      <c r="L151" t="s">
        <v>638</v>
      </c>
      <c r="M151" t="s">
        <v>10875</v>
      </c>
      <c r="N151" t="s">
        <v>637</v>
      </c>
      <c r="O151" t="s">
        <v>639</v>
      </c>
      <c r="P151" t="s">
        <v>5</v>
      </c>
      <c r="Q151" t="s">
        <v>640</v>
      </c>
      <c r="R151" t="s">
        <v>638</v>
      </c>
      <c r="S151" t="s">
        <v>10876</v>
      </c>
      <c r="T151" t="s">
        <v>10875</v>
      </c>
    </row>
    <row r="152" spans="1:20" x14ac:dyDescent="0.25">
      <c r="A152" t="s">
        <v>147</v>
      </c>
      <c r="B152" t="s">
        <v>148</v>
      </c>
      <c r="C152">
        <v>50</v>
      </c>
      <c r="D152">
        <v>6</v>
      </c>
      <c r="E152" t="s">
        <v>10877</v>
      </c>
      <c r="F152">
        <v>200</v>
      </c>
      <c r="G152">
        <v>0</v>
      </c>
      <c r="H152" t="s">
        <v>636</v>
      </c>
      <c r="I152" t="s">
        <v>10878</v>
      </c>
      <c r="J152" t="s">
        <v>2070</v>
      </c>
      <c r="K152" t="s">
        <v>637</v>
      </c>
      <c r="L152" t="s">
        <v>638</v>
      </c>
      <c r="M152" t="s">
        <v>10879</v>
      </c>
      <c r="N152" t="s">
        <v>637</v>
      </c>
      <c r="O152" t="s">
        <v>643</v>
      </c>
      <c r="P152" t="s">
        <v>5</v>
      </c>
      <c r="Q152" t="s">
        <v>644</v>
      </c>
      <c r="R152" t="s">
        <v>638</v>
      </c>
      <c r="S152" t="s">
        <v>10880</v>
      </c>
      <c r="T152" t="s">
        <v>10879</v>
      </c>
    </row>
    <row r="153" spans="1:20" x14ac:dyDescent="0.25">
      <c r="A153" t="s">
        <v>147</v>
      </c>
      <c r="B153" t="s">
        <v>148</v>
      </c>
      <c r="C153">
        <v>33.333333333333336</v>
      </c>
      <c r="D153">
        <v>3</v>
      </c>
      <c r="E153" t="s">
        <v>10881</v>
      </c>
      <c r="F153">
        <v>100</v>
      </c>
      <c r="G153">
        <v>0</v>
      </c>
      <c r="H153" t="s">
        <v>636</v>
      </c>
      <c r="I153" t="s">
        <v>10882</v>
      </c>
      <c r="J153" t="s">
        <v>670</v>
      </c>
      <c r="K153" t="s">
        <v>637</v>
      </c>
      <c r="L153" t="s">
        <v>638</v>
      </c>
      <c r="M153" t="s">
        <v>10879</v>
      </c>
      <c r="N153" t="s">
        <v>637</v>
      </c>
      <c r="O153" t="s">
        <v>639</v>
      </c>
      <c r="P153" t="s">
        <v>5</v>
      </c>
      <c r="Q153" t="s">
        <v>640</v>
      </c>
      <c r="R153" t="s">
        <v>638</v>
      </c>
      <c r="S153" t="s">
        <v>10883</v>
      </c>
      <c r="T153" t="s">
        <v>10879</v>
      </c>
    </row>
    <row r="154" spans="1:20" x14ac:dyDescent="0.25">
      <c r="A154" t="s">
        <v>147</v>
      </c>
      <c r="B154" t="s">
        <v>148</v>
      </c>
      <c r="C154">
        <v>33.333333333333336</v>
      </c>
      <c r="D154">
        <v>3</v>
      </c>
      <c r="E154" t="s">
        <v>10884</v>
      </c>
      <c r="F154">
        <v>100</v>
      </c>
      <c r="G154">
        <v>0</v>
      </c>
      <c r="H154" t="s">
        <v>636</v>
      </c>
      <c r="I154" t="s">
        <v>10885</v>
      </c>
      <c r="J154" t="s">
        <v>672</v>
      </c>
      <c r="K154" t="s">
        <v>637</v>
      </c>
      <c r="L154" t="s">
        <v>638</v>
      </c>
      <c r="M154" t="s">
        <v>10886</v>
      </c>
      <c r="N154" t="s">
        <v>637</v>
      </c>
      <c r="O154" t="s">
        <v>639</v>
      </c>
      <c r="P154" t="s">
        <v>5</v>
      </c>
      <c r="Q154" t="s">
        <v>640</v>
      </c>
      <c r="R154" t="s">
        <v>638</v>
      </c>
      <c r="S154" t="s">
        <v>10887</v>
      </c>
      <c r="T154" t="s">
        <v>10886</v>
      </c>
    </row>
    <row r="155" spans="1:20" x14ac:dyDescent="0.25">
      <c r="A155" t="s">
        <v>147</v>
      </c>
      <c r="B155" t="s">
        <v>148</v>
      </c>
      <c r="C155">
        <v>33.333333333333336</v>
      </c>
      <c r="D155">
        <v>3</v>
      </c>
      <c r="E155" t="s">
        <v>10888</v>
      </c>
      <c r="F155">
        <v>100</v>
      </c>
      <c r="G155">
        <v>0</v>
      </c>
      <c r="H155" t="s">
        <v>636</v>
      </c>
      <c r="I155" t="s">
        <v>10889</v>
      </c>
      <c r="J155" t="s">
        <v>4160</v>
      </c>
      <c r="K155" t="s">
        <v>637</v>
      </c>
      <c r="L155" t="s">
        <v>638</v>
      </c>
      <c r="M155" t="s">
        <v>10886</v>
      </c>
      <c r="N155" t="s">
        <v>637</v>
      </c>
      <c r="O155" t="s">
        <v>639</v>
      </c>
      <c r="P155" t="s">
        <v>5</v>
      </c>
      <c r="Q155" t="s">
        <v>640</v>
      </c>
      <c r="R155" t="s">
        <v>10890</v>
      </c>
      <c r="S155" t="s">
        <v>10891</v>
      </c>
      <c r="T155" t="s">
        <v>10886</v>
      </c>
    </row>
    <row r="156" spans="1:20" x14ac:dyDescent="0.25">
      <c r="A156" t="s">
        <v>147</v>
      </c>
      <c r="B156" t="s">
        <v>148</v>
      </c>
      <c r="C156">
        <v>33.333333333333336</v>
      </c>
      <c r="D156">
        <v>3</v>
      </c>
      <c r="E156" t="s">
        <v>10892</v>
      </c>
      <c r="F156">
        <v>100</v>
      </c>
      <c r="G156">
        <v>0</v>
      </c>
      <c r="H156" t="s">
        <v>636</v>
      </c>
      <c r="I156" t="s">
        <v>2298</v>
      </c>
      <c r="J156" t="s">
        <v>2178</v>
      </c>
      <c r="K156" t="s">
        <v>637</v>
      </c>
      <c r="L156" t="s">
        <v>638</v>
      </c>
      <c r="M156" t="s">
        <v>10893</v>
      </c>
      <c r="N156" t="s">
        <v>637</v>
      </c>
      <c r="O156" t="s">
        <v>643</v>
      </c>
      <c r="P156" t="s">
        <v>5</v>
      </c>
      <c r="Q156" t="s">
        <v>644</v>
      </c>
      <c r="R156" t="s">
        <v>638</v>
      </c>
      <c r="S156" t="s">
        <v>10894</v>
      </c>
      <c r="T156" t="s">
        <v>10893</v>
      </c>
    </row>
    <row r="157" spans="1:20" x14ac:dyDescent="0.25">
      <c r="A157" t="s">
        <v>147</v>
      </c>
      <c r="B157" t="s">
        <v>148</v>
      </c>
      <c r="C157">
        <v>33.333333333333336</v>
      </c>
      <c r="D157">
        <v>3</v>
      </c>
      <c r="E157" t="s">
        <v>10895</v>
      </c>
      <c r="F157">
        <v>100</v>
      </c>
      <c r="G157">
        <v>0</v>
      </c>
      <c r="H157" t="s">
        <v>636</v>
      </c>
      <c r="I157" t="s">
        <v>2151</v>
      </c>
      <c r="J157" t="s">
        <v>686</v>
      </c>
      <c r="K157" t="s">
        <v>637</v>
      </c>
      <c r="L157" t="s">
        <v>638</v>
      </c>
      <c r="M157" t="s">
        <v>10896</v>
      </c>
      <c r="N157" t="s">
        <v>637</v>
      </c>
      <c r="O157" t="s">
        <v>639</v>
      </c>
      <c r="P157" t="s">
        <v>5</v>
      </c>
      <c r="Q157" t="s">
        <v>640</v>
      </c>
      <c r="R157" t="s">
        <v>638</v>
      </c>
      <c r="S157" t="s">
        <v>10897</v>
      </c>
      <c r="T157" t="s">
        <v>10896</v>
      </c>
    </row>
    <row r="158" spans="1:20" x14ac:dyDescent="0.25">
      <c r="A158" t="s">
        <v>147</v>
      </c>
      <c r="B158" t="s">
        <v>148</v>
      </c>
      <c r="C158">
        <v>50</v>
      </c>
      <c r="D158">
        <v>6</v>
      </c>
      <c r="E158" t="s">
        <v>10898</v>
      </c>
      <c r="F158">
        <v>200</v>
      </c>
      <c r="G158">
        <v>0</v>
      </c>
      <c r="H158" t="s">
        <v>636</v>
      </c>
      <c r="I158" t="s">
        <v>10899</v>
      </c>
      <c r="J158" t="s">
        <v>662</v>
      </c>
      <c r="K158" t="s">
        <v>637</v>
      </c>
      <c r="L158" t="s">
        <v>638</v>
      </c>
      <c r="M158" t="s">
        <v>10900</v>
      </c>
      <c r="N158" t="s">
        <v>637</v>
      </c>
      <c r="O158" t="s">
        <v>643</v>
      </c>
      <c r="P158" t="s">
        <v>5</v>
      </c>
      <c r="Q158" t="s">
        <v>644</v>
      </c>
      <c r="R158" t="s">
        <v>638</v>
      </c>
      <c r="S158" t="s">
        <v>10901</v>
      </c>
      <c r="T158" t="s">
        <v>10900</v>
      </c>
    </row>
    <row r="159" spans="1:20" x14ac:dyDescent="0.25">
      <c r="A159" t="s">
        <v>147</v>
      </c>
      <c r="B159" t="s">
        <v>148</v>
      </c>
      <c r="C159">
        <v>50</v>
      </c>
      <c r="D159">
        <v>6</v>
      </c>
      <c r="E159" t="s">
        <v>10902</v>
      </c>
      <c r="F159">
        <v>200</v>
      </c>
      <c r="G159">
        <v>0</v>
      </c>
      <c r="H159" t="s">
        <v>636</v>
      </c>
      <c r="I159" t="s">
        <v>10903</v>
      </c>
      <c r="J159" t="s">
        <v>658</v>
      </c>
      <c r="K159" t="s">
        <v>637</v>
      </c>
      <c r="L159" t="s">
        <v>638</v>
      </c>
      <c r="M159" t="s">
        <v>10904</v>
      </c>
      <c r="N159" t="s">
        <v>637</v>
      </c>
      <c r="O159" t="s">
        <v>643</v>
      </c>
      <c r="P159" t="s">
        <v>5</v>
      </c>
      <c r="Q159" t="s">
        <v>644</v>
      </c>
      <c r="R159" t="s">
        <v>638</v>
      </c>
      <c r="S159" t="s">
        <v>10905</v>
      </c>
      <c r="T159" t="s">
        <v>10904</v>
      </c>
    </row>
    <row r="160" spans="1:20" x14ac:dyDescent="0.25">
      <c r="A160" t="s">
        <v>516</v>
      </c>
      <c r="B160" t="s">
        <v>120</v>
      </c>
      <c r="C160">
        <v>75</v>
      </c>
      <c r="D160">
        <v>1</v>
      </c>
      <c r="E160" t="s">
        <v>10906</v>
      </c>
      <c r="F160">
        <v>132</v>
      </c>
      <c r="G160">
        <v>57</v>
      </c>
      <c r="H160" t="s">
        <v>645</v>
      </c>
      <c r="I160" t="s">
        <v>5277</v>
      </c>
      <c r="J160" t="s">
        <v>10907</v>
      </c>
      <c r="K160" t="s">
        <v>10908</v>
      </c>
      <c r="L160" t="s">
        <v>3766</v>
      </c>
      <c r="M160" t="s">
        <v>10909</v>
      </c>
      <c r="N160" t="s">
        <v>637</v>
      </c>
      <c r="O160" t="s">
        <v>646</v>
      </c>
      <c r="P160" t="s">
        <v>26</v>
      </c>
      <c r="Q160" t="s">
        <v>647</v>
      </c>
      <c r="R160" t="s">
        <v>638</v>
      </c>
      <c r="S160" t="s">
        <v>10910</v>
      </c>
      <c r="T160" t="s">
        <v>10911</v>
      </c>
    </row>
    <row r="161" spans="1:20" x14ac:dyDescent="0.25">
      <c r="A161" t="s">
        <v>147</v>
      </c>
      <c r="B161" t="s">
        <v>148</v>
      </c>
      <c r="C161">
        <v>50</v>
      </c>
      <c r="D161">
        <v>6</v>
      </c>
      <c r="E161" t="s">
        <v>10912</v>
      </c>
      <c r="F161">
        <v>200</v>
      </c>
      <c r="G161">
        <v>0</v>
      </c>
      <c r="H161" t="s">
        <v>636</v>
      </c>
      <c r="I161" t="s">
        <v>10913</v>
      </c>
      <c r="J161" t="s">
        <v>666</v>
      </c>
      <c r="K161" t="s">
        <v>637</v>
      </c>
      <c r="L161" t="s">
        <v>638</v>
      </c>
      <c r="M161" t="s">
        <v>10914</v>
      </c>
      <c r="N161" t="s">
        <v>637</v>
      </c>
      <c r="O161" t="s">
        <v>639</v>
      </c>
      <c r="P161" t="s">
        <v>5</v>
      </c>
      <c r="Q161" t="s">
        <v>640</v>
      </c>
      <c r="R161" t="s">
        <v>638</v>
      </c>
      <c r="S161" t="s">
        <v>10915</v>
      </c>
      <c r="T161" t="s">
        <v>10914</v>
      </c>
    </row>
    <row r="162" spans="1:20" x14ac:dyDescent="0.25">
      <c r="A162" t="s">
        <v>18</v>
      </c>
      <c r="B162" t="s">
        <v>19</v>
      </c>
      <c r="C162">
        <v>66.666666666666671</v>
      </c>
      <c r="D162">
        <v>3</v>
      </c>
      <c r="E162" t="s">
        <v>10916</v>
      </c>
      <c r="F162">
        <v>129</v>
      </c>
      <c r="G162">
        <v>0</v>
      </c>
      <c r="H162" t="s">
        <v>645</v>
      </c>
      <c r="I162" t="s">
        <v>10917</v>
      </c>
      <c r="J162" t="s">
        <v>10918</v>
      </c>
      <c r="K162" t="s">
        <v>1888</v>
      </c>
      <c r="L162" t="s">
        <v>2654</v>
      </c>
      <c r="M162" t="s">
        <v>10919</v>
      </c>
      <c r="N162" t="s">
        <v>637</v>
      </c>
      <c r="O162" t="s">
        <v>646</v>
      </c>
      <c r="P162" t="s">
        <v>26</v>
      </c>
      <c r="Q162" t="s">
        <v>647</v>
      </c>
      <c r="R162" t="s">
        <v>638</v>
      </c>
      <c r="S162" t="s">
        <v>10920</v>
      </c>
      <c r="T162" t="s">
        <v>10921</v>
      </c>
    </row>
    <row r="163" spans="1:20" x14ac:dyDescent="0.25">
      <c r="A163" t="s">
        <v>14</v>
      </c>
      <c r="B163" t="s">
        <v>15</v>
      </c>
      <c r="C163">
        <v>54.5</v>
      </c>
      <c r="D163">
        <v>2</v>
      </c>
      <c r="E163" t="s">
        <v>10916</v>
      </c>
      <c r="F163">
        <v>63.75</v>
      </c>
      <c r="G163">
        <v>0</v>
      </c>
      <c r="H163" t="s">
        <v>645</v>
      </c>
      <c r="I163" t="s">
        <v>10922</v>
      </c>
      <c r="J163" t="s">
        <v>10923</v>
      </c>
      <c r="K163" t="s">
        <v>10924</v>
      </c>
      <c r="L163" t="s">
        <v>10925</v>
      </c>
      <c r="M163" t="s">
        <v>10926</v>
      </c>
      <c r="N163" t="s">
        <v>637</v>
      </c>
      <c r="O163" t="s">
        <v>664</v>
      </c>
      <c r="P163" t="s">
        <v>23</v>
      </c>
      <c r="Q163" t="s">
        <v>665</v>
      </c>
      <c r="R163" t="s">
        <v>638</v>
      </c>
      <c r="S163" t="s">
        <v>10927</v>
      </c>
      <c r="T163" t="s">
        <v>10921</v>
      </c>
    </row>
    <row r="164" spans="1:20" x14ac:dyDescent="0.25">
      <c r="A164" t="s">
        <v>147</v>
      </c>
      <c r="B164" t="s">
        <v>148</v>
      </c>
      <c r="C164">
        <v>50</v>
      </c>
      <c r="D164">
        <v>6</v>
      </c>
      <c r="E164" t="s">
        <v>10928</v>
      </c>
      <c r="F164">
        <v>200</v>
      </c>
      <c r="G164">
        <v>0</v>
      </c>
      <c r="H164" t="s">
        <v>636</v>
      </c>
      <c r="I164" t="s">
        <v>10929</v>
      </c>
      <c r="J164" t="s">
        <v>653</v>
      </c>
      <c r="K164" t="s">
        <v>637</v>
      </c>
      <c r="L164" t="s">
        <v>638</v>
      </c>
      <c r="M164" t="s">
        <v>10930</v>
      </c>
      <c r="N164" t="s">
        <v>637</v>
      </c>
      <c r="O164" t="s">
        <v>643</v>
      </c>
      <c r="P164" t="s">
        <v>5</v>
      </c>
      <c r="Q164" t="s">
        <v>644</v>
      </c>
      <c r="R164" t="s">
        <v>638</v>
      </c>
      <c r="S164" t="s">
        <v>10931</v>
      </c>
      <c r="T164" t="s">
        <v>10932</v>
      </c>
    </row>
    <row r="165" spans="1:20" x14ac:dyDescent="0.25">
      <c r="A165" t="s">
        <v>18</v>
      </c>
      <c r="B165" t="s">
        <v>19</v>
      </c>
      <c r="C165">
        <v>58</v>
      </c>
      <c r="D165">
        <v>1</v>
      </c>
      <c r="E165" t="s">
        <v>10933</v>
      </c>
      <c r="F165">
        <v>58</v>
      </c>
      <c r="G165">
        <v>0</v>
      </c>
      <c r="H165" t="s">
        <v>645</v>
      </c>
      <c r="I165" t="s">
        <v>9033</v>
      </c>
      <c r="J165" t="s">
        <v>9034</v>
      </c>
      <c r="K165" t="s">
        <v>790</v>
      </c>
      <c r="L165" t="s">
        <v>9035</v>
      </c>
      <c r="M165" t="s">
        <v>10934</v>
      </c>
      <c r="N165" t="s">
        <v>637</v>
      </c>
      <c r="O165" t="s">
        <v>646</v>
      </c>
      <c r="P165" t="s">
        <v>26</v>
      </c>
      <c r="Q165" t="s">
        <v>647</v>
      </c>
      <c r="R165" t="s">
        <v>638</v>
      </c>
      <c r="S165" t="s">
        <v>10935</v>
      </c>
      <c r="T165" t="s">
        <v>10934</v>
      </c>
    </row>
    <row r="166" spans="1:20" x14ac:dyDescent="0.25">
      <c r="A166" t="s">
        <v>22</v>
      </c>
      <c r="B166" t="s">
        <v>27</v>
      </c>
      <c r="C166">
        <v>120</v>
      </c>
      <c r="D166">
        <v>2</v>
      </c>
      <c r="E166" t="s">
        <v>10936</v>
      </c>
      <c r="F166">
        <v>240</v>
      </c>
      <c r="G166">
        <v>0</v>
      </c>
      <c r="H166" t="s">
        <v>636</v>
      </c>
      <c r="I166" t="s">
        <v>10937</v>
      </c>
      <c r="J166" t="s">
        <v>658</v>
      </c>
      <c r="K166" t="s">
        <v>637</v>
      </c>
      <c r="L166" t="s">
        <v>638</v>
      </c>
      <c r="M166" t="s">
        <v>10938</v>
      </c>
      <c r="N166" t="s">
        <v>637</v>
      </c>
      <c r="O166" t="s">
        <v>639</v>
      </c>
      <c r="P166" t="s">
        <v>5</v>
      </c>
      <c r="Q166" t="s">
        <v>640</v>
      </c>
      <c r="R166" t="s">
        <v>638</v>
      </c>
      <c r="S166" t="s">
        <v>10939</v>
      </c>
      <c r="T166" t="s">
        <v>10938</v>
      </c>
    </row>
    <row r="167" spans="1:20" x14ac:dyDescent="0.25">
      <c r="A167" t="s">
        <v>147</v>
      </c>
      <c r="B167" t="s">
        <v>148</v>
      </c>
      <c r="C167">
        <v>50</v>
      </c>
      <c r="D167">
        <v>6</v>
      </c>
      <c r="E167" t="s">
        <v>10940</v>
      </c>
      <c r="F167">
        <v>200</v>
      </c>
      <c r="G167">
        <v>0</v>
      </c>
      <c r="H167" t="s">
        <v>636</v>
      </c>
      <c r="I167" t="s">
        <v>10941</v>
      </c>
      <c r="J167" t="s">
        <v>648</v>
      </c>
      <c r="K167" t="s">
        <v>637</v>
      </c>
      <c r="L167" t="s">
        <v>638</v>
      </c>
      <c r="M167" t="s">
        <v>10938</v>
      </c>
      <c r="N167" t="s">
        <v>637</v>
      </c>
      <c r="O167" t="s">
        <v>639</v>
      </c>
      <c r="P167" t="s">
        <v>5</v>
      </c>
      <c r="Q167" t="s">
        <v>640</v>
      </c>
      <c r="R167" t="s">
        <v>638</v>
      </c>
      <c r="S167" t="s">
        <v>10942</v>
      </c>
      <c r="T167" t="s">
        <v>10938</v>
      </c>
    </row>
    <row r="168" spans="1:20" x14ac:dyDescent="0.25">
      <c r="A168" t="s">
        <v>99</v>
      </c>
      <c r="B168" t="s">
        <v>100</v>
      </c>
      <c r="C168">
        <v>10</v>
      </c>
      <c r="D168">
        <v>10</v>
      </c>
      <c r="E168" t="s">
        <v>10943</v>
      </c>
      <c r="F168">
        <v>108.99</v>
      </c>
      <c r="G168">
        <v>9</v>
      </c>
      <c r="H168" t="s">
        <v>636</v>
      </c>
      <c r="I168" t="s">
        <v>10937</v>
      </c>
      <c r="J168" t="s">
        <v>658</v>
      </c>
      <c r="K168" t="s">
        <v>637</v>
      </c>
      <c r="L168" t="s">
        <v>638</v>
      </c>
      <c r="M168" t="s">
        <v>10944</v>
      </c>
      <c r="N168" t="s">
        <v>637</v>
      </c>
      <c r="O168" t="s">
        <v>639</v>
      </c>
      <c r="P168" t="s">
        <v>5</v>
      </c>
      <c r="Q168" t="s">
        <v>640</v>
      </c>
      <c r="R168" t="s">
        <v>638</v>
      </c>
      <c r="S168" t="s">
        <v>10945</v>
      </c>
      <c r="T168" t="s">
        <v>10944</v>
      </c>
    </row>
    <row r="169" spans="1:20" x14ac:dyDescent="0.25">
      <c r="A169" t="s">
        <v>240</v>
      </c>
      <c r="B169" t="s">
        <v>690</v>
      </c>
      <c r="C169">
        <v>81.75</v>
      </c>
      <c r="D169">
        <v>1</v>
      </c>
      <c r="E169" t="s">
        <v>10946</v>
      </c>
      <c r="F169">
        <v>88.75</v>
      </c>
      <c r="G169">
        <v>7</v>
      </c>
      <c r="H169" t="s">
        <v>663</v>
      </c>
      <c r="I169" t="s">
        <v>10947</v>
      </c>
      <c r="J169" t="s">
        <v>10948</v>
      </c>
      <c r="K169" t="s">
        <v>720</v>
      </c>
      <c r="L169" t="s">
        <v>10949</v>
      </c>
      <c r="M169" t="s">
        <v>10950</v>
      </c>
      <c r="N169" t="s">
        <v>637</v>
      </c>
      <c r="O169" t="s">
        <v>664</v>
      </c>
      <c r="P169" t="s">
        <v>23</v>
      </c>
      <c r="Q169" t="s">
        <v>665</v>
      </c>
      <c r="R169" t="s">
        <v>638</v>
      </c>
      <c r="S169" t="s">
        <v>10951</v>
      </c>
      <c r="T169" t="s">
        <v>10950</v>
      </c>
    </row>
    <row r="170" spans="1:20" x14ac:dyDescent="0.25">
      <c r="A170" t="s">
        <v>99</v>
      </c>
      <c r="B170" t="s">
        <v>100</v>
      </c>
      <c r="C170">
        <v>10</v>
      </c>
      <c r="D170">
        <v>10</v>
      </c>
      <c r="E170" t="s">
        <v>10952</v>
      </c>
      <c r="F170">
        <v>99.99</v>
      </c>
      <c r="G170">
        <v>0</v>
      </c>
      <c r="H170" t="s">
        <v>636</v>
      </c>
      <c r="I170" t="s">
        <v>10953</v>
      </c>
      <c r="J170" t="s">
        <v>702</v>
      </c>
      <c r="K170" t="s">
        <v>637</v>
      </c>
      <c r="L170" t="s">
        <v>638</v>
      </c>
      <c r="M170" t="s">
        <v>10950</v>
      </c>
      <c r="N170" t="s">
        <v>637</v>
      </c>
      <c r="O170" t="s">
        <v>643</v>
      </c>
      <c r="P170" t="s">
        <v>5</v>
      </c>
      <c r="Q170" t="s">
        <v>644</v>
      </c>
      <c r="R170" t="s">
        <v>638</v>
      </c>
      <c r="S170" t="s">
        <v>10954</v>
      </c>
      <c r="T170" t="s">
        <v>10950</v>
      </c>
    </row>
    <row r="171" spans="1:20" x14ac:dyDescent="0.25">
      <c r="A171" t="s">
        <v>239</v>
      </c>
      <c r="B171" t="s">
        <v>690</v>
      </c>
      <c r="C171">
        <v>91.16</v>
      </c>
      <c r="D171">
        <v>1</v>
      </c>
      <c r="E171" t="s">
        <v>10955</v>
      </c>
      <c r="F171">
        <v>417.72</v>
      </c>
      <c r="G171">
        <v>53.08</v>
      </c>
      <c r="H171" t="s">
        <v>663</v>
      </c>
      <c r="I171" t="s">
        <v>10956</v>
      </c>
      <c r="J171" t="s">
        <v>10957</v>
      </c>
      <c r="K171" t="s">
        <v>4527</v>
      </c>
      <c r="L171" t="s">
        <v>10958</v>
      </c>
      <c r="M171" t="s">
        <v>10959</v>
      </c>
      <c r="N171" t="s">
        <v>637</v>
      </c>
      <c r="O171" t="s">
        <v>664</v>
      </c>
      <c r="P171" t="s">
        <v>23</v>
      </c>
      <c r="Q171" t="s">
        <v>665</v>
      </c>
      <c r="R171" t="s">
        <v>638</v>
      </c>
      <c r="S171" t="s">
        <v>10960</v>
      </c>
      <c r="T171" t="s">
        <v>10959</v>
      </c>
    </row>
    <row r="172" spans="1:20" x14ac:dyDescent="0.25">
      <c r="A172" t="s">
        <v>241</v>
      </c>
      <c r="B172" t="s">
        <v>690</v>
      </c>
      <c r="C172">
        <v>91.16</v>
      </c>
      <c r="D172">
        <v>1</v>
      </c>
      <c r="E172" t="s">
        <v>10955</v>
      </c>
      <c r="F172">
        <v>417.72</v>
      </c>
      <c r="G172">
        <v>53.08</v>
      </c>
      <c r="H172" t="s">
        <v>663</v>
      </c>
      <c r="I172" t="s">
        <v>10956</v>
      </c>
      <c r="J172" t="s">
        <v>10957</v>
      </c>
      <c r="K172" t="s">
        <v>4527</v>
      </c>
      <c r="L172" t="s">
        <v>10958</v>
      </c>
      <c r="M172" t="s">
        <v>10959</v>
      </c>
      <c r="N172" t="s">
        <v>637</v>
      </c>
      <c r="O172" t="s">
        <v>664</v>
      </c>
      <c r="P172" t="s">
        <v>23</v>
      </c>
      <c r="Q172" t="s">
        <v>665</v>
      </c>
      <c r="R172" t="s">
        <v>638</v>
      </c>
      <c r="S172" t="s">
        <v>10960</v>
      </c>
      <c r="T172" t="s">
        <v>10959</v>
      </c>
    </row>
    <row r="173" spans="1:20" x14ac:dyDescent="0.25">
      <c r="A173" t="s">
        <v>240</v>
      </c>
      <c r="B173" t="s">
        <v>690</v>
      </c>
      <c r="C173">
        <v>91.16</v>
      </c>
      <c r="D173">
        <v>1</v>
      </c>
      <c r="E173" t="s">
        <v>10955</v>
      </c>
      <c r="F173">
        <v>417.72</v>
      </c>
      <c r="G173">
        <v>53.08</v>
      </c>
      <c r="H173" t="s">
        <v>663</v>
      </c>
      <c r="I173" t="s">
        <v>10956</v>
      </c>
      <c r="J173" t="s">
        <v>10957</v>
      </c>
      <c r="K173" t="s">
        <v>4527</v>
      </c>
      <c r="L173" t="s">
        <v>10958</v>
      </c>
      <c r="M173" t="s">
        <v>10959</v>
      </c>
      <c r="N173" t="s">
        <v>637</v>
      </c>
      <c r="O173" t="s">
        <v>664</v>
      </c>
      <c r="P173" t="s">
        <v>23</v>
      </c>
      <c r="Q173" t="s">
        <v>665</v>
      </c>
      <c r="R173" t="s">
        <v>638</v>
      </c>
      <c r="S173" t="s">
        <v>10960</v>
      </c>
      <c r="T173" t="s">
        <v>10959</v>
      </c>
    </row>
    <row r="174" spans="1:20" x14ac:dyDescent="0.25">
      <c r="A174" t="s">
        <v>600</v>
      </c>
      <c r="B174" t="s">
        <v>690</v>
      </c>
      <c r="C174">
        <v>91.16</v>
      </c>
      <c r="D174">
        <v>1</v>
      </c>
      <c r="E174" t="s">
        <v>10955</v>
      </c>
      <c r="F174">
        <v>417.72</v>
      </c>
      <c r="G174">
        <v>53.08</v>
      </c>
      <c r="H174" t="s">
        <v>663</v>
      </c>
      <c r="I174" t="s">
        <v>10956</v>
      </c>
      <c r="J174" t="s">
        <v>10957</v>
      </c>
      <c r="K174" t="s">
        <v>4527</v>
      </c>
      <c r="L174" t="s">
        <v>10958</v>
      </c>
      <c r="M174" t="s">
        <v>10959</v>
      </c>
      <c r="N174" t="s">
        <v>637</v>
      </c>
      <c r="O174" t="s">
        <v>664</v>
      </c>
      <c r="P174" t="s">
        <v>23</v>
      </c>
      <c r="Q174" t="s">
        <v>665</v>
      </c>
      <c r="R174" t="s">
        <v>638</v>
      </c>
      <c r="S174" t="s">
        <v>10960</v>
      </c>
      <c r="T174" t="s">
        <v>10959</v>
      </c>
    </row>
    <row r="175" spans="1:20" x14ac:dyDescent="0.25">
      <c r="A175" t="s">
        <v>147</v>
      </c>
      <c r="B175" t="s">
        <v>148</v>
      </c>
      <c r="C175">
        <v>50</v>
      </c>
      <c r="D175">
        <v>6</v>
      </c>
      <c r="E175" t="s">
        <v>10961</v>
      </c>
      <c r="F175">
        <v>200</v>
      </c>
      <c r="G175">
        <v>0</v>
      </c>
      <c r="H175" t="s">
        <v>636</v>
      </c>
      <c r="I175" t="s">
        <v>10962</v>
      </c>
      <c r="J175" t="s">
        <v>678</v>
      </c>
      <c r="K175" t="s">
        <v>637</v>
      </c>
      <c r="L175" t="s">
        <v>638</v>
      </c>
      <c r="M175" t="s">
        <v>10963</v>
      </c>
      <c r="N175" t="s">
        <v>637</v>
      </c>
      <c r="O175" t="s">
        <v>639</v>
      </c>
      <c r="P175" t="s">
        <v>5</v>
      </c>
      <c r="Q175" t="s">
        <v>640</v>
      </c>
      <c r="R175" t="s">
        <v>638</v>
      </c>
      <c r="S175" t="s">
        <v>10964</v>
      </c>
      <c r="T175" t="s">
        <v>10963</v>
      </c>
    </row>
    <row r="176" spans="1:20" x14ac:dyDescent="0.25">
      <c r="A176" t="s">
        <v>77</v>
      </c>
      <c r="B176" t="s">
        <v>78</v>
      </c>
      <c r="C176">
        <v>27.5</v>
      </c>
      <c r="D176">
        <v>4</v>
      </c>
      <c r="E176" t="s">
        <v>10965</v>
      </c>
      <c r="F176">
        <v>269</v>
      </c>
      <c r="G176">
        <v>104</v>
      </c>
      <c r="H176" t="s">
        <v>645</v>
      </c>
      <c r="I176" t="s">
        <v>10966</v>
      </c>
      <c r="J176" t="s">
        <v>10967</v>
      </c>
      <c r="K176" t="s">
        <v>7259</v>
      </c>
      <c r="L176" t="s">
        <v>9885</v>
      </c>
      <c r="M176" t="s">
        <v>10963</v>
      </c>
      <c r="N176" t="s">
        <v>637</v>
      </c>
      <c r="O176" t="s">
        <v>651</v>
      </c>
      <c r="P176" t="s">
        <v>26</v>
      </c>
      <c r="Q176" t="s">
        <v>647</v>
      </c>
      <c r="R176" t="s">
        <v>638</v>
      </c>
      <c r="S176" t="s">
        <v>10968</v>
      </c>
      <c r="T176" t="s">
        <v>10963</v>
      </c>
    </row>
    <row r="177" spans="1:20" x14ac:dyDescent="0.25">
      <c r="A177" t="s">
        <v>147</v>
      </c>
      <c r="B177" t="s">
        <v>148</v>
      </c>
      <c r="C177">
        <v>50</v>
      </c>
      <c r="D177">
        <v>6</v>
      </c>
      <c r="E177" t="s">
        <v>10969</v>
      </c>
      <c r="F177">
        <v>200</v>
      </c>
      <c r="G177">
        <v>0</v>
      </c>
      <c r="H177" t="s">
        <v>636</v>
      </c>
      <c r="I177" t="s">
        <v>10953</v>
      </c>
      <c r="J177" t="s">
        <v>702</v>
      </c>
      <c r="K177" t="s">
        <v>637</v>
      </c>
      <c r="L177" t="s">
        <v>638</v>
      </c>
      <c r="M177" t="s">
        <v>10970</v>
      </c>
      <c r="N177" t="s">
        <v>637</v>
      </c>
      <c r="O177" t="s">
        <v>643</v>
      </c>
      <c r="P177" t="s">
        <v>5</v>
      </c>
      <c r="Q177" t="s">
        <v>644</v>
      </c>
      <c r="R177" t="s">
        <v>638</v>
      </c>
      <c r="S177" t="s">
        <v>10971</v>
      </c>
      <c r="T177" t="s">
        <v>10970</v>
      </c>
    </row>
    <row r="178" spans="1:20" x14ac:dyDescent="0.25">
      <c r="A178" t="s">
        <v>22</v>
      </c>
      <c r="B178" t="s">
        <v>27</v>
      </c>
      <c r="C178">
        <v>85</v>
      </c>
      <c r="D178">
        <v>20</v>
      </c>
      <c r="E178" t="s">
        <v>10972</v>
      </c>
      <c r="F178">
        <v>1550</v>
      </c>
      <c r="G178">
        <v>0</v>
      </c>
      <c r="H178" t="s">
        <v>697</v>
      </c>
      <c r="I178" t="s">
        <v>4999</v>
      </c>
      <c r="J178" t="s">
        <v>5000</v>
      </c>
      <c r="K178" t="s">
        <v>5001</v>
      </c>
      <c r="L178" t="s">
        <v>5002</v>
      </c>
      <c r="M178" t="s">
        <v>10973</v>
      </c>
      <c r="N178" t="s">
        <v>637</v>
      </c>
      <c r="O178" t="s">
        <v>664</v>
      </c>
      <c r="P178" t="s">
        <v>23</v>
      </c>
      <c r="Q178" t="s">
        <v>665</v>
      </c>
      <c r="R178" t="s">
        <v>638</v>
      </c>
      <c r="S178" t="s">
        <v>10974</v>
      </c>
      <c r="T178" t="s">
        <v>10973</v>
      </c>
    </row>
    <row r="179" spans="1:20" x14ac:dyDescent="0.25">
      <c r="A179" t="s">
        <v>147</v>
      </c>
      <c r="B179" t="s">
        <v>148</v>
      </c>
      <c r="C179">
        <v>50</v>
      </c>
      <c r="D179">
        <v>6</v>
      </c>
      <c r="E179" t="s">
        <v>10975</v>
      </c>
      <c r="F179">
        <v>200</v>
      </c>
      <c r="G179">
        <v>0</v>
      </c>
      <c r="H179" t="s">
        <v>636</v>
      </c>
      <c r="I179" t="s">
        <v>10976</v>
      </c>
      <c r="J179" t="s">
        <v>657</v>
      </c>
      <c r="K179" t="s">
        <v>637</v>
      </c>
      <c r="L179" t="s">
        <v>638</v>
      </c>
      <c r="M179" t="s">
        <v>10977</v>
      </c>
      <c r="N179" t="s">
        <v>637</v>
      </c>
      <c r="O179" t="s">
        <v>643</v>
      </c>
      <c r="P179" t="s">
        <v>5</v>
      </c>
      <c r="Q179" t="s">
        <v>644</v>
      </c>
      <c r="R179" t="s">
        <v>638</v>
      </c>
      <c r="S179" t="s">
        <v>10978</v>
      </c>
      <c r="T179" t="s">
        <v>10977</v>
      </c>
    </row>
    <row r="180" spans="1:20" x14ac:dyDescent="0.25">
      <c r="A180" t="s">
        <v>18</v>
      </c>
      <c r="B180" t="s">
        <v>19</v>
      </c>
      <c r="C180">
        <v>66.666666666666671</v>
      </c>
      <c r="D180">
        <v>3</v>
      </c>
      <c r="E180" t="s">
        <v>10979</v>
      </c>
      <c r="F180">
        <v>129</v>
      </c>
      <c r="G180">
        <v>0</v>
      </c>
      <c r="H180" t="s">
        <v>636</v>
      </c>
      <c r="I180" t="s">
        <v>10980</v>
      </c>
      <c r="J180" t="s">
        <v>5751</v>
      </c>
      <c r="K180" t="s">
        <v>637</v>
      </c>
      <c r="L180" t="s">
        <v>638</v>
      </c>
      <c r="M180" t="s">
        <v>10981</v>
      </c>
      <c r="N180" t="s">
        <v>637</v>
      </c>
      <c r="O180" t="s">
        <v>639</v>
      </c>
      <c r="P180" t="s">
        <v>5</v>
      </c>
      <c r="Q180" t="s">
        <v>640</v>
      </c>
      <c r="R180" t="s">
        <v>638</v>
      </c>
      <c r="S180" t="s">
        <v>10982</v>
      </c>
      <c r="T180" t="s">
        <v>10981</v>
      </c>
    </row>
    <row r="181" spans="1:20" x14ac:dyDescent="0.25">
      <c r="A181" t="s">
        <v>147</v>
      </c>
      <c r="B181" t="s">
        <v>148</v>
      </c>
      <c r="C181">
        <v>50</v>
      </c>
      <c r="D181">
        <v>6</v>
      </c>
      <c r="E181" t="s">
        <v>10983</v>
      </c>
      <c r="F181">
        <v>200</v>
      </c>
      <c r="G181">
        <v>0</v>
      </c>
      <c r="H181" t="s">
        <v>636</v>
      </c>
      <c r="I181" t="s">
        <v>10984</v>
      </c>
      <c r="J181" t="s">
        <v>1965</v>
      </c>
      <c r="K181" t="s">
        <v>637</v>
      </c>
      <c r="L181" t="s">
        <v>638</v>
      </c>
      <c r="M181" t="s">
        <v>10985</v>
      </c>
      <c r="N181" t="s">
        <v>637</v>
      </c>
      <c r="O181" t="s">
        <v>643</v>
      </c>
      <c r="P181" t="s">
        <v>5</v>
      </c>
      <c r="Q181" t="s">
        <v>644</v>
      </c>
      <c r="R181" t="s">
        <v>638</v>
      </c>
      <c r="S181" t="s">
        <v>10986</v>
      </c>
      <c r="T181" t="s">
        <v>10987</v>
      </c>
    </row>
    <row r="182" spans="1:20" x14ac:dyDescent="0.25">
      <c r="A182" t="s">
        <v>147</v>
      </c>
      <c r="B182" t="s">
        <v>148</v>
      </c>
      <c r="C182">
        <v>50</v>
      </c>
      <c r="D182">
        <v>6</v>
      </c>
      <c r="E182" t="s">
        <v>10988</v>
      </c>
      <c r="F182">
        <v>200</v>
      </c>
      <c r="G182">
        <v>0</v>
      </c>
      <c r="H182" t="s">
        <v>636</v>
      </c>
      <c r="I182" t="s">
        <v>10989</v>
      </c>
      <c r="J182" t="s">
        <v>670</v>
      </c>
      <c r="K182" t="s">
        <v>637</v>
      </c>
      <c r="L182" t="s">
        <v>638</v>
      </c>
      <c r="M182" t="s">
        <v>10990</v>
      </c>
      <c r="N182" t="s">
        <v>637</v>
      </c>
      <c r="O182" t="s">
        <v>643</v>
      </c>
      <c r="P182" t="s">
        <v>5</v>
      </c>
      <c r="Q182" t="s">
        <v>644</v>
      </c>
      <c r="R182" t="s">
        <v>638</v>
      </c>
      <c r="S182" t="s">
        <v>10991</v>
      </c>
      <c r="T182" t="s">
        <v>10990</v>
      </c>
    </row>
    <row r="183" spans="1:20" x14ac:dyDescent="0.25">
      <c r="A183" t="s">
        <v>14</v>
      </c>
      <c r="B183" t="s">
        <v>15</v>
      </c>
      <c r="C183">
        <v>50</v>
      </c>
      <c r="D183">
        <v>5</v>
      </c>
      <c r="E183" t="s">
        <v>10992</v>
      </c>
      <c r="F183">
        <v>245</v>
      </c>
      <c r="G183">
        <v>0</v>
      </c>
      <c r="H183" t="s">
        <v>645</v>
      </c>
      <c r="I183" t="s">
        <v>10993</v>
      </c>
      <c r="J183" t="s">
        <v>10994</v>
      </c>
      <c r="K183" t="s">
        <v>10995</v>
      </c>
      <c r="L183" t="s">
        <v>3919</v>
      </c>
      <c r="M183" t="s">
        <v>10996</v>
      </c>
      <c r="N183" t="s">
        <v>637</v>
      </c>
      <c r="O183" t="s">
        <v>646</v>
      </c>
      <c r="P183" t="s">
        <v>26</v>
      </c>
      <c r="Q183" t="s">
        <v>647</v>
      </c>
      <c r="R183" t="s">
        <v>638</v>
      </c>
      <c r="S183" t="s">
        <v>10997</v>
      </c>
      <c r="T183" t="s">
        <v>10996</v>
      </c>
    </row>
    <row r="184" spans="1:20" x14ac:dyDescent="0.25">
      <c r="A184" t="s">
        <v>147</v>
      </c>
      <c r="B184" t="s">
        <v>148</v>
      </c>
      <c r="C184">
        <v>50</v>
      </c>
      <c r="D184">
        <v>6</v>
      </c>
      <c r="E184" t="s">
        <v>10998</v>
      </c>
      <c r="F184">
        <v>200</v>
      </c>
      <c r="G184">
        <v>0</v>
      </c>
      <c r="H184" t="s">
        <v>636</v>
      </c>
      <c r="I184" t="s">
        <v>10999</v>
      </c>
      <c r="J184" t="s">
        <v>1852</v>
      </c>
      <c r="K184" t="s">
        <v>637</v>
      </c>
      <c r="L184" t="s">
        <v>638</v>
      </c>
      <c r="M184" t="s">
        <v>11000</v>
      </c>
      <c r="N184" t="s">
        <v>637</v>
      </c>
      <c r="O184" t="s">
        <v>639</v>
      </c>
      <c r="P184" t="s">
        <v>5</v>
      </c>
      <c r="Q184" t="s">
        <v>640</v>
      </c>
      <c r="R184" t="s">
        <v>638</v>
      </c>
      <c r="S184" t="s">
        <v>11001</v>
      </c>
      <c r="T184" t="s">
        <v>11002</v>
      </c>
    </row>
    <row r="185" spans="1:20" x14ac:dyDescent="0.25">
      <c r="A185" t="s">
        <v>147</v>
      </c>
      <c r="B185" t="s">
        <v>148</v>
      </c>
      <c r="C185">
        <v>50</v>
      </c>
      <c r="D185">
        <v>12</v>
      </c>
      <c r="E185" t="s">
        <v>11003</v>
      </c>
      <c r="F185">
        <v>400</v>
      </c>
      <c r="G185">
        <v>0</v>
      </c>
      <c r="H185" t="s">
        <v>636</v>
      </c>
      <c r="I185" t="s">
        <v>11004</v>
      </c>
      <c r="J185" t="s">
        <v>642</v>
      </c>
      <c r="K185" t="s">
        <v>637</v>
      </c>
      <c r="L185" t="s">
        <v>638</v>
      </c>
      <c r="M185" t="s">
        <v>11005</v>
      </c>
      <c r="N185" t="s">
        <v>637</v>
      </c>
      <c r="O185" t="s">
        <v>639</v>
      </c>
      <c r="P185" t="s">
        <v>5</v>
      </c>
      <c r="Q185" t="s">
        <v>640</v>
      </c>
      <c r="R185" t="s">
        <v>638</v>
      </c>
      <c r="S185" t="s">
        <v>11006</v>
      </c>
      <c r="T185" t="s">
        <v>11005</v>
      </c>
    </row>
    <row r="186" spans="1:20" x14ac:dyDescent="0.25">
      <c r="A186" t="s">
        <v>14</v>
      </c>
      <c r="B186" t="s">
        <v>15</v>
      </c>
      <c r="C186">
        <v>59</v>
      </c>
      <c r="D186">
        <v>1</v>
      </c>
      <c r="E186" t="s">
        <v>11007</v>
      </c>
      <c r="F186">
        <v>139</v>
      </c>
      <c r="G186">
        <v>0</v>
      </c>
      <c r="H186" t="s">
        <v>645</v>
      </c>
      <c r="I186" t="s">
        <v>861</v>
      </c>
      <c r="J186" t="s">
        <v>11008</v>
      </c>
      <c r="K186" t="s">
        <v>770</v>
      </c>
      <c r="L186" t="s">
        <v>800</v>
      </c>
      <c r="M186" t="s">
        <v>11009</v>
      </c>
      <c r="N186" t="s">
        <v>637</v>
      </c>
      <c r="O186" t="s">
        <v>646</v>
      </c>
      <c r="P186" t="s">
        <v>26</v>
      </c>
      <c r="Q186" t="s">
        <v>647</v>
      </c>
      <c r="R186" t="s">
        <v>638</v>
      </c>
      <c r="S186" t="s">
        <v>11010</v>
      </c>
      <c r="T186" t="s">
        <v>11011</v>
      </c>
    </row>
    <row r="187" spans="1:20" x14ac:dyDescent="0.25">
      <c r="A187" t="s">
        <v>22</v>
      </c>
      <c r="B187" t="s">
        <v>27</v>
      </c>
      <c r="C187">
        <v>80</v>
      </c>
      <c r="D187">
        <v>1</v>
      </c>
      <c r="E187" t="s">
        <v>11007</v>
      </c>
      <c r="F187">
        <v>139</v>
      </c>
      <c r="G187">
        <v>0</v>
      </c>
      <c r="H187" t="s">
        <v>645</v>
      </c>
      <c r="I187" t="s">
        <v>861</v>
      </c>
      <c r="J187" t="s">
        <v>11008</v>
      </c>
      <c r="K187" t="s">
        <v>770</v>
      </c>
      <c r="L187" t="s">
        <v>800</v>
      </c>
      <c r="M187" t="s">
        <v>11009</v>
      </c>
      <c r="N187" t="s">
        <v>637</v>
      </c>
      <c r="O187" t="s">
        <v>646</v>
      </c>
      <c r="P187" t="s">
        <v>26</v>
      </c>
      <c r="Q187" t="s">
        <v>647</v>
      </c>
      <c r="R187" t="s">
        <v>638</v>
      </c>
      <c r="S187" t="s">
        <v>11010</v>
      </c>
      <c r="T187" t="s">
        <v>11011</v>
      </c>
    </row>
    <row r="188" spans="1:20" x14ac:dyDescent="0.25">
      <c r="A188" t="s">
        <v>22</v>
      </c>
      <c r="B188" t="s">
        <v>27</v>
      </c>
      <c r="C188">
        <v>80</v>
      </c>
      <c r="D188">
        <v>2</v>
      </c>
      <c r="E188" t="s">
        <v>11012</v>
      </c>
      <c r="F188">
        <v>160</v>
      </c>
      <c r="G188">
        <v>0</v>
      </c>
      <c r="H188" t="s">
        <v>645</v>
      </c>
      <c r="I188" t="s">
        <v>3509</v>
      </c>
      <c r="J188" t="s">
        <v>7630</v>
      </c>
      <c r="K188" t="s">
        <v>794</v>
      </c>
      <c r="L188" t="s">
        <v>2625</v>
      </c>
      <c r="M188" t="s">
        <v>11013</v>
      </c>
      <c r="N188" t="s">
        <v>637</v>
      </c>
      <c r="O188" t="s">
        <v>646</v>
      </c>
      <c r="P188" t="s">
        <v>26</v>
      </c>
      <c r="Q188" t="s">
        <v>647</v>
      </c>
      <c r="R188" t="s">
        <v>638</v>
      </c>
      <c r="S188" t="s">
        <v>11014</v>
      </c>
      <c r="T188" t="s">
        <v>11015</v>
      </c>
    </row>
    <row r="189" spans="1:20" x14ac:dyDescent="0.25">
      <c r="A189" t="s">
        <v>147</v>
      </c>
      <c r="B189" t="s">
        <v>148</v>
      </c>
      <c r="C189">
        <v>50</v>
      </c>
      <c r="D189">
        <v>6</v>
      </c>
      <c r="E189" t="s">
        <v>11016</v>
      </c>
      <c r="F189">
        <v>200</v>
      </c>
      <c r="G189">
        <v>0</v>
      </c>
      <c r="H189" t="s">
        <v>636</v>
      </c>
      <c r="I189" t="s">
        <v>11017</v>
      </c>
      <c r="J189" t="s">
        <v>684</v>
      </c>
      <c r="K189" t="s">
        <v>637</v>
      </c>
      <c r="L189" t="s">
        <v>638</v>
      </c>
      <c r="M189" t="s">
        <v>11018</v>
      </c>
      <c r="N189" t="s">
        <v>637</v>
      </c>
      <c r="O189" t="s">
        <v>639</v>
      </c>
      <c r="P189" t="s">
        <v>5</v>
      </c>
      <c r="Q189" t="s">
        <v>640</v>
      </c>
      <c r="R189" t="s">
        <v>638</v>
      </c>
      <c r="S189" t="s">
        <v>11019</v>
      </c>
      <c r="T189" t="s">
        <v>11020</v>
      </c>
    </row>
  </sheetData>
  <pageMargins left="0.25" right="0.25" top="0.75" bottom="0.75" header="0.3" footer="0.3"/>
  <pageSetup paperSize="9" scale="21" fitToHeight="0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3D4A2-A055-46C2-929E-2F218E51A767}">
  <sheetPr>
    <tabColor rgb="FFFF6699"/>
    <pageSetUpPr fitToPage="1"/>
  </sheetPr>
  <dimension ref="A1:V217"/>
  <sheetViews>
    <sheetView zoomScale="70" zoomScaleNormal="70" workbookViewId="0">
      <pane xSplit="2" ySplit="1" topLeftCell="R2" activePane="bottomRight" state="frozen"/>
      <selection activeCell="Q237" sqref="Q237"/>
      <selection pane="topRight" activeCell="Q237" sqref="Q237"/>
      <selection pane="bottomLeft" activeCell="Q237" sqref="Q237"/>
      <selection pane="bottomRight" activeCell="V230" sqref="V230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6.90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617</v>
      </c>
      <c r="C1" t="s">
        <v>618</v>
      </c>
      <c r="D1" t="s">
        <v>1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J1" t="s">
        <v>624</v>
      </c>
      <c r="K1" t="s">
        <v>625</v>
      </c>
      <c r="L1" t="s">
        <v>626</v>
      </c>
      <c r="M1" t="s">
        <v>627</v>
      </c>
      <c r="N1" t="s">
        <v>628</v>
      </c>
      <c r="O1" t="s">
        <v>629</v>
      </c>
      <c r="P1" t="s">
        <v>630</v>
      </c>
      <c r="Q1" t="s">
        <v>631</v>
      </c>
      <c r="R1" t="s">
        <v>2</v>
      </c>
      <c r="S1" t="s">
        <v>632</v>
      </c>
      <c r="T1" t="s">
        <v>633</v>
      </c>
      <c r="U1" s="49" t="s">
        <v>722</v>
      </c>
      <c r="V1" t="s">
        <v>724</v>
      </c>
    </row>
    <row r="2" spans="1:22" x14ac:dyDescent="0.25">
      <c r="A2" t="s">
        <v>147</v>
      </c>
      <c r="B2" t="s">
        <v>148</v>
      </c>
      <c r="C2">
        <v>50</v>
      </c>
      <c r="D2">
        <v>6</v>
      </c>
      <c r="E2" t="s">
        <v>11021</v>
      </c>
      <c r="F2">
        <v>200</v>
      </c>
      <c r="G2">
        <v>0</v>
      </c>
      <c r="H2" t="s">
        <v>636</v>
      </c>
      <c r="I2" t="s">
        <v>11022</v>
      </c>
      <c r="J2" t="s">
        <v>642</v>
      </c>
      <c r="K2" t="s">
        <v>637</v>
      </c>
      <c r="L2" t="s">
        <v>638</v>
      </c>
      <c r="M2" t="s">
        <v>11023</v>
      </c>
      <c r="N2" t="s">
        <v>637</v>
      </c>
      <c r="O2" t="s">
        <v>639</v>
      </c>
      <c r="P2" t="s">
        <v>5</v>
      </c>
      <c r="Q2" t="s">
        <v>640</v>
      </c>
      <c r="R2" t="s">
        <v>638</v>
      </c>
      <c r="S2" t="s">
        <v>11024</v>
      </c>
      <c r="T2" t="s">
        <v>11023</v>
      </c>
      <c r="U2" s="50" t="s">
        <v>147</v>
      </c>
      <c r="V2">
        <v>400</v>
      </c>
    </row>
    <row r="3" spans="1:22" x14ac:dyDescent="0.25">
      <c r="A3" t="s">
        <v>22</v>
      </c>
      <c r="B3" t="s">
        <v>27</v>
      </c>
      <c r="C3">
        <v>69.900000000000006</v>
      </c>
      <c r="D3">
        <v>10</v>
      </c>
      <c r="E3" t="s">
        <v>11025</v>
      </c>
      <c r="F3">
        <v>1436.9</v>
      </c>
      <c r="G3">
        <v>117.5</v>
      </c>
      <c r="H3" t="s">
        <v>663</v>
      </c>
      <c r="I3" t="s">
        <v>2409</v>
      </c>
      <c r="J3" t="s">
        <v>2410</v>
      </c>
      <c r="K3" t="s">
        <v>760</v>
      </c>
      <c r="L3" t="s">
        <v>2411</v>
      </c>
      <c r="M3" t="s">
        <v>11026</v>
      </c>
      <c r="N3" t="s">
        <v>637</v>
      </c>
      <c r="O3" t="s">
        <v>664</v>
      </c>
      <c r="P3" t="s">
        <v>23</v>
      </c>
      <c r="Q3" t="s">
        <v>665</v>
      </c>
      <c r="R3" t="s">
        <v>638</v>
      </c>
      <c r="S3" t="s">
        <v>11027</v>
      </c>
      <c r="T3" t="s">
        <v>11026</v>
      </c>
      <c r="U3" s="51" t="s">
        <v>148</v>
      </c>
      <c r="V3">
        <v>400</v>
      </c>
    </row>
    <row r="4" spans="1:22" x14ac:dyDescent="0.25">
      <c r="A4" t="s">
        <v>22</v>
      </c>
      <c r="B4" t="s">
        <v>27</v>
      </c>
      <c r="C4">
        <v>69.900000000000006</v>
      </c>
      <c r="D4">
        <v>10</v>
      </c>
      <c r="E4" t="s">
        <v>11025</v>
      </c>
      <c r="F4">
        <v>1436.9</v>
      </c>
      <c r="G4">
        <v>117.5</v>
      </c>
      <c r="H4" t="s">
        <v>663</v>
      </c>
      <c r="I4" t="s">
        <v>2409</v>
      </c>
      <c r="J4" t="s">
        <v>2410</v>
      </c>
      <c r="K4" t="s">
        <v>760</v>
      </c>
      <c r="L4" t="s">
        <v>2411</v>
      </c>
      <c r="M4" t="s">
        <v>11026</v>
      </c>
      <c r="N4" t="s">
        <v>637</v>
      </c>
      <c r="O4" t="s">
        <v>664</v>
      </c>
      <c r="P4" t="s">
        <v>23</v>
      </c>
      <c r="Q4" t="s">
        <v>665</v>
      </c>
      <c r="R4" t="s">
        <v>638</v>
      </c>
      <c r="S4" t="s">
        <v>11027</v>
      </c>
      <c r="T4" t="s">
        <v>11026</v>
      </c>
      <c r="U4" s="50" t="s">
        <v>22</v>
      </c>
      <c r="V4">
        <v>103</v>
      </c>
    </row>
    <row r="5" spans="1:22" x14ac:dyDescent="0.25">
      <c r="A5" t="s">
        <v>18</v>
      </c>
      <c r="B5" t="s">
        <v>19</v>
      </c>
      <c r="C5">
        <v>66.666666666666671</v>
      </c>
      <c r="D5">
        <v>3</v>
      </c>
      <c r="E5" t="s">
        <v>11028</v>
      </c>
      <c r="F5">
        <v>209</v>
      </c>
      <c r="G5">
        <v>0</v>
      </c>
      <c r="H5" t="s">
        <v>645</v>
      </c>
      <c r="I5" t="s">
        <v>11029</v>
      </c>
      <c r="J5" t="s">
        <v>11030</v>
      </c>
      <c r="K5" t="s">
        <v>770</v>
      </c>
      <c r="L5" t="s">
        <v>5122</v>
      </c>
      <c r="M5" t="s">
        <v>11031</v>
      </c>
      <c r="N5" t="s">
        <v>637</v>
      </c>
      <c r="O5" t="s">
        <v>646</v>
      </c>
      <c r="P5" t="s">
        <v>26</v>
      </c>
      <c r="Q5" t="s">
        <v>647</v>
      </c>
      <c r="R5" t="s">
        <v>638</v>
      </c>
      <c r="S5" t="s">
        <v>11032</v>
      </c>
      <c r="T5" t="s">
        <v>11031</v>
      </c>
      <c r="U5" s="51" t="s">
        <v>213</v>
      </c>
      <c r="V5">
        <v>3</v>
      </c>
    </row>
    <row r="6" spans="1:22" x14ac:dyDescent="0.25">
      <c r="A6" t="s">
        <v>22</v>
      </c>
      <c r="B6" t="s">
        <v>27</v>
      </c>
      <c r="C6">
        <v>80</v>
      </c>
      <c r="D6">
        <v>1</v>
      </c>
      <c r="E6" t="s">
        <v>11028</v>
      </c>
      <c r="F6">
        <v>209</v>
      </c>
      <c r="G6">
        <v>0</v>
      </c>
      <c r="H6" t="s">
        <v>645</v>
      </c>
      <c r="I6" t="s">
        <v>11029</v>
      </c>
      <c r="J6" t="s">
        <v>11030</v>
      </c>
      <c r="K6" t="s">
        <v>770</v>
      </c>
      <c r="L6" t="s">
        <v>5122</v>
      </c>
      <c r="M6" t="s">
        <v>11031</v>
      </c>
      <c r="N6" t="s">
        <v>637</v>
      </c>
      <c r="O6" t="s">
        <v>646</v>
      </c>
      <c r="P6" t="s">
        <v>26</v>
      </c>
      <c r="Q6" t="s">
        <v>647</v>
      </c>
      <c r="R6" t="s">
        <v>638</v>
      </c>
      <c r="S6" t="s">
        <v>11032</v>
      </c>
      <c r="T6" t="s">
        <v>11031</v>
      </c>
      <c r="U6" s="51" t="s">
        <v>27</v>
      </c>
      <c r="V6">
        <v>100</v>
      </c>
    </row>
    <row r="7" spans="1:22" x14ac:dyDescent="0.25">
      <c r="A7" t="s">
        <v>101</v>
      </c>
      <c r="B7" t="s">
        <v>2139</v>
      </c>
      <c r="C7">
        <v>120</v>
      </c>
      <c r="D7">
        <v>1</v>
      </c>
      <c r="E7" t="s">
        <v>11033</v>
      </c>
      <c r="F7">
        <v>189</v>
      </c>
      <c r="G7">
        <v>0</v>
      </c>
      <c r="H7" t="s">
        <v>655</v>
      </c>
      <c r="I7" t="s">
        <v>11034</v>
      </c>
      <c r="J7" t="s">
        <v>3004</v>
      </c>
      <c r="K7" t="s">
        <v>637</v>
      </c>
      <c r="L7" t="s">
        <v>638</v>
      </c>
      <c r="M7" t="s">
        <v>11035</v>
      </c>
      <c r="N7" t="s">
        <v>637</v>
      </c>
      <c r="O7" t="s">
        <v>643</v>
      </c>
      <c r="P7" t="s">
        <v>5</v>
      </c>
      <c r="Q7" t="s">
        <v>644</v>
      </c>
      <c r="R7" t="s">
        <v>638</v>
      </c>
      <c r="S7" t="s">
        <v>11036</v>
      </c>
      <c r="T7" t="s">
        <v>11035</v>
      </c>
      <c r="U7" s="50" t="s">
        <v>18</v>
      </c>
      <c r="V7">
        <v>63</v>
      </c>
    </row>
    <row r="8" spans="1:22" x14ac:dyDescent="0.25">
      <c r="A8" t="s">
        <v>22</v>
      </c>
      <c r="B8" t="s">
        <v>27</v>
      </c>
      <c r="C8">
        <v>120</v>
      </c>
      <c r="D8">
        <v>1</v>
      </c>
      <c r="E8" t="s">
        <v>11033</v>
      </c>
      <c r="F8">
        <v>189</v>
      </c>
      <c r="G8">
        <v>0</v>
      </c>
      <c r="H8" t="s">
        <v>655</v>
      </c>
      <c r="I8" t="s">
        <v>11034</v>
      </c>
      <c r="J8" t="s">
        <v>3004</v>
      </c>
      <c r="K8" t="s">
        <v>637</v>
      </c>
      <c r="L8" t="s">
        <v>638</v>
      </c>
      <c r="M8" t="s">
        <v>11035</v>
      </c>
      <c r="N8" t="s">
        <v>637</v>
      </c>
      <c r="O8" t="s">
        <v>643</v>
      </c>
      <c r="P8" t="s">
        <v>5</v>
      </c>
      <c r="Q8" t="s">
        <v>644</v>
      </c>
      <c r="R8" t="s">
        <v>638</v>
      </c>
      <c r="S8" t="s">
        <v>11036</v>
      </c>
      <c r="T8" t="s">
        <v>11035</v>
      </c>
      <c r="U8" s="51" t="s">
        <v>19</v>
      </c>
      <c r="V8">
        <v>63</v>
      </c>
    </row>
    <row r="9" spans="1:22" x14ac:dyDescent="0.25">
      <c r="A9" t="s">
        <v>22</v>
      </c>
      <c r="B9" t="s">
        <v>213</v>
      </c>
      <c r="C9">
        <v>57.5</v>
      </c>
      <c r="D9">
        <v>2</v>
      </c>
      <c r="E9" t="s">
        <v>11037</v>
      </c>
      <c r="F9">
        <v>122</v>
      </c>
      <c r="G9">
        <v>7</v>
      </c>
      <c r="H9" t="s">
        <v>663</v>
      </c>
      <c r="I9" t="s">
        <v>11038</v>
      </c>
      <c r="J9" t="s">
        <v>11039</v>
      </c>
      <c r="K9" t="s">
        <v>11040</v>
      </c>
      <c r="L9" t="s">
        <v>11041</v>
      </c>
      <c r="M9" t="s">
        <v>11042</v>
      </c>
      <c r="N9" t="s">
        <v>637</v>
      </c>
      <c r="O9" t="s">
        <v>664</v>
      </c>
      <c r="P9" t="s">
        <v>23</v>
      </c>
      <c r="Q9" t="s">
        <v>665</v>
      </c>
      <c r="R9" t="s">
        <v>638</v>
      </c>
      <c r="S9" t="s">
        <v>11043</v>
      </c>
      <c r="T9" t="s">
        <v>11042</v>
      </c>
      <c r="U9" s="50" t="s">
        <v>101</v>
      </c>
      <c r="V9">
        <v>6</v>
      </c>
    </row>
    <row r="10" spans="1:22" x14ac:dyDescent="0.25">
      <c r="A10" t="s">
        <v>239</v>
      </c>
      <c r="B10" t="s">
        <v>690</v>
      </c>
      <c r="C10">
        <v>71.94</v>
      </c>
      <c r="D10">
        <v>1</v>
      </c>
      <c r="E10" t="s">
        <v>11044</v>
      </c>
      <c r="F10">
        <v>153.88</v>
      </c>
      <c r="G10">
        <v>10</v>
      </c>
      <c r="H10" t="s">
        <v>663</v>
      </c>
      <c r="I10" t="s">
        <v>11045</v>
      </c>
      <c r="J10" t="s">
        <v>11046</v>
      </c>
      <c r="K10" t="s">
        <v>7681</v>
      </c>
      <c r="L10" t="s">
        <v>11047</v>
      </c>
      <c r="M10" t="s">
        <v>11048</v>
      </c>
      <c r="N10" t="s">
        <v>637</v>
      </c>
      <c r="O10" t="s">
        <v>664</v>
      </c>
      <c r="P10" t="s">
        <v>23</v>
      </c>
      <c r="Q10" t="s">
        <v>665</v>
      </c>
      <c r="R10" t="s">
        <v>638</v>
      </c>
      <c r="S10" t="s">
        <v>11049</v>
      </c>
      <c r="T10" t="s">
        <v>11048</v>
      </c>
      <c r="U10" s="51" t="s">
        <v>2139</v>
      </c>
      <c r="V10">
        <v>1</v>
      </c>
    </row>
    <row r="11" spans="1:22" x14ac:dyDescent="0.25">
      <c r="A11" t="s">
        <v>241</v>
      </c>
      <c r="B11" t="s">
        <v>690</v>
      </c>
      <c r="C11">
        <v>71.94</v>
      </c>
      <c r="D11">
        <v>1</v>
      </c>
      <c r="E11" t="s">
        <v>11044</v>
      </c>
      <c r="F11">
        <v>153.88</v>
      </c>
      <c r="G11">
        <v>10</v>
      </c>
      <c r="H11" t="s">
        <v>663</v>
      </c>
      <c r="I11" t="s">
        <v>11045</v>
      </c>
      <c r="J11" t="s">
        <v>11046</v>
      </c>
      <c r="K11" t="s">
        <v>7681</v>
      </c>
      <c r="L11" t="s">
        <v>11047</v>
      </c>
      <c r="M11" t="s">
        <v>11048</v>
      </c>
      <c r="N11" t="s">
        <v>637</v>
      </c>
      <c r="O11" t="s">
        <v>664</v>
      </c>
      <c r="P11" t="s">
        <v>23</v>
      </c>
      <c r="Q11" t="s">
        <v>665</v>
      </c>
      <c r="R11" t="s">
        <v>638</v>
      </c>
      <c r="S11" t="s">
        <v>11049</v>
      </c>
      <c r="T11" t="s">
        <v>11048</v>
      </c>
      <c r="U11" s="51" t="s">
        <v>74</v>
      </c>
      <c r="V11">
        <v>5</v>
      </c>
    </row>
    <row r="12" spans="1:22" x14ac:dyDescent="0.25">
      <c r="A12" t="s">
        <v>147</v>
      </c>
      <c r="B12" t="s">
        <v>148</v>
      </c>
      <c r="C12">
        <v>50</v>
      </c>
      <c r="D12">
        <v>6</v>
      </c>
      <c r="E12" t="s">
        <v>11050</v>
      </c>
      <c r="F12">
        <v>200</v>
      </c>
      <c r="G12">
        <v>0</v>
      </c>
      <c r="H12" t="s">
        <v>636</v>
      </c>
      <c r="I12" t="s">
        <v>11051</v>
      </c>
      <c r="J12" t="s">
        <v>648</v>
      </c>
      <c r="K12" t="s">
        <v>637</v>
      </c>
      <c r="L12" t="s">
        <v>638</v>
      </c>
      <c r="M12" t="s">
        <v>11052</v>
      </c>
      <c r="N12" t="s">
        <v>637</v>
      </c>
      <c r="O12" t="s">
        <v>639</v>
      </c>
      <c r="P12" t="s">
        <v>5</v>
      </c>
      <c r="Q12" t="s">
        <v>640</v>
      </c>
      <c r="R12" t="s">
        <v>638</v>
      </c>
      <c r="S12" t="s">
        <v>11053</v>
      </c>
      <c r="T12" t="s">
        <v>11054</v>
      </c>
      <c r="U12" s="50" t="s">
        <v>72</v>
      </c>
      <c r="V12">
        <v>2</v>
      </c>
    </row>
    <row r="13" spans="1:22" x14ac:dyDescent="0.25">
      <c r="A13" t="s">
        <v>147</v>
      </c>
      <c r="B13" t="s">
        <v>148</v>
      </c>
      <c r="C13">
        <v>50</v>
      </c>
      <c r="D13">
        <v>6</v>
      </c>
      <c r="E13" t="s">
        <v>11055</v>
      </c>
      <c r="F13">
        <v>200</v>
      </c>
      <c r="G13">
        <v>0</v>
      </c>
      <c r="H13" t="s">
        <v>636</v>
      </c>
      <c r="I13" t="s">
        <v>11056</v>
      </c>
      <c r="J13" t="s">
        <v>702</v>
      </c>
      <c r="K13" t="s">
        <v>637</v>
      </c>
      <c r="L13" t="s">
        <v>638</v>
      </c>
      <c r="M13" t="s">
        <v>11057</v>
      </c>
      <c r="N13" t="s">
        <v>637</v>
      </c>
      <c r="O13" t="s">
        <v>643</v>
      </c>
      <c r="P13" t="s">
        <v>5</v>
      </c>
      <c r="Q13" t="s">
        <v>644</v>
      </c>
      <c r="R13" t="s">
        <v>638</v>
      </c>
      <c r="S13" t="s">
        <v>11058</v>
      </c>
      <c r="T13" t="s">
        <v>11057</v>
      </c>
      <c r="U13" s="51" t="s">
        <v>108</v>
      </c>
      <c r="V13">
        <v>1</v>
      </c>
    </row>
    <row r="14" spans="1:22" x14ac:dyDescent="0.25">
      <c r="A14" t="s">
        <v>18</v>
      </c>
      <c r="B14" t="s">
        <v>19</v>
      </c>
      <c r="C14">
        <v>66.666666666666671</v>
      </c>
      <c r="D14">
        <v>3</v>
      </c>
      <c r="E14" t="s">
        <v>11059</v>
      </c>
      <c r="F14">
        <v>129</v>
      </c>
      <c r="G14">
        <v>0</v>
      </c>
      <c r="H14" t="s">
        <v>645</v>
      </c>
      <c r="I14" t="s">
        <v>2273</v>
      </c>
      <c r="J14" t="s">
        <v>7625</v>
      </c>
      <c r="K14" t="s">
        <v>7626</v>
      </c>
      <c r="L14" t="s">
        <v>2191</v>
      </c>
      <c r="M14" t="s">
        <v>11060</v>
      </c>
      <c r="N14" t="s">
        <v>637</v>
      </c>
      <c r="O14" t="s">
        <v>646</v>
      </c>
      <c r="P14" t="s">
        <v>26</v>
      </c>
      <c r="Q14" t="s">
        <v>647</v>
      </c>
      <c r="R14" t="s">
        <v>638</v>
      </c>
      <c r="S14" t="s">
        <v>11061</v>
      </c>
      <c r="T14" t="s">
        <v>11062</v>
      </c>
      <c r="U14" s="51" t="s">
        <v>716</v>
      </c>
      <c r="V14">
        <v>1</v>
      </c>
    </row>
    <row r="15" spans="1:22" x14ac:dyDescent="0.25">
      <c r="A15" t="s">
        <v>22</v>
      </c>
      <c r="B15" t="s">
        <v>27</v>
      </c>
      <c r="C15">
        <v>66.333333333333329</v>
      </c>
      <c r="D15">
        <v>3</v>
      </c>
      <c r="E15" t="s">
        <v>11063</v>
      </c>
      <c r="F15">
        <v>220</v>
      </c>
      <c r="G15">
        <v>0</v>
      </c>
      <c r="H15" t="s">
        <v>655</v>
      </c>
      <c r="I15" t="s">
        <v>5491</v>
      </c>
      <c r="J15" t="s">
        <v>648</v>
      </c>
      <c r="K15" t="s">
        <v>637</v>
      </c>
      <c r="L15" t="s">
        <v>638</v>
      </c>
      <c r="M15" t="s">
        <v>11064</v>
      </c>
      <c r="N15" t="s">
        <v>637</v>
      </c>
      <c r="O15" t="s">
        <v>639</v>
      </c>
      <c r="P15" t="s">
        <v>5</v>
      </c>
      <c r="Q15" t="s">
        <v>640</v>
      </c>
      <c r="R15" t="s">
        <v>638</v>
      </c>
      <c r="S15" t="s">
        <v>11065</v>
      </c>
      <c r="T15" t="s">
        <v>11064</v>
      </c>
      <c r="U15" s="50" t="s">
        <v>10385</v>
      </c>
      <c r="V15">
        <v>14</v>
      </c>
    </row>
    <row r="16" spans="1:22" x14ac:dyDescent="0.25">
      <c r="A16" t="s">
        <v>147</v>
      </c>
      <c r="B16" t="s">
        <v>148</v>
      </c>
      <c r="C16">
        <v>50</v>
      </c>
      <c r="D16">
        <v>12</v>
      </c>
      <c r="E16" t="s">
        <v>11066</v>
      </c>
      <c r="F16">
        <v>400</v>
      </c>
      <c r="G16">
        <v>0</v>
      </c>
      <c r="H16" t="s">
        <v>636</v>
      </c>
      <c r="I16" t="s">
        <v>2852</v>
      </c>
      <c r="J16" t="s">
        <v>677</v>
      </c>
      <c r="K16" t="s">
        <v>637</v>
      </c>
      <c r="L16" t="s">
        <v>638</v>
      </c>
      <c r="M16" t="s">
        <v>11067</v>
      </c>
      <c r="N16" t="s">
        <v>637</v>
      </c>
      <c r="O16" t="s">
        <v>639</v>
      </c>
      <c r="P16" t="s">
        <v>5</v>
      </c>
      <c r="Q16" t="s">
        <v>640</v>
      </c>
      <c r="R16" t="s">
        <v>638</v>
      </c>
      <c r="S16" t="s">
        <v>11068</v>
      </c>
      <c r="T16" t="s">
        <v>11067</v>
      </c>
      <c r="U16" s="51" t="s">
        <v>10386</v>
      </c>
      <c r="V16">
        <v>14</v>
      </c>
    </row>
    <row r="17" spans="1:22" x14ac:dyDescent="0.25">
      <c r="A17" t="s">
        <v>147</v>
      </c>
      <c r="B17" t="s">
        <v>148</v>
      </c>
      <c r="C17">
        <v>50</v>
      </c>
      <c r="D17">
        <v>6</v>
      </c>
      <c r="E17" t="s">
        <v>11069</v>
      </c>
      <c r="F17">
        <v>200</v>
      </c>
      <c r="G17">
        <v>0</v>
      </c>
      <c r="H17" t="s">
        <v>636</v>
      </c>
      <c r="I17" t="s">
        <v>2309</v>
      </c>
      <c r="J17" t="s">
        <v>1852</v>
      </c>
      <c r="K17" t="s">
        <v>637</v>
      </c>
      <c r="L17" t="s">
        <v>638</v>
      </c>
      <c r="M17" t="s">
        <v>11070</v>
      </c>
      <c r="N17" t="s">
        <v>637</v>
      </c>
      <c r="O17" t="s">
        <v>639</v>
      </c>
      <c r="P17" t="s">
        <v>5</v>
      </c>
      <c r="Q17" t="s">
        <v>640</v>
      </c>
      <c r="R17" t="s">
        <v>638</v>
      </c>
      <c r="S17" t="s">
        <v>11071</v>
      </c>
      <c r="T17" t="s">
        <v>11070</v>
      </c>
      <c r="U17" s="50" t="s">
        <v>12</v>
      </c>
      <c r="V17">
        <v>1</v>
      </c>
    </row>
    <row r="18" spans="1:22" x14ac:dyDescent="0.25">
      <c r="A18" t="s">
        <v>22</v>
      </c>
      <c r="B18" t="s">
        <v>27</v>
      </c>
      <c r="C18">
        <v>69.900000000000006</v>
      </c>
      <c r="D18">
        <v>10</v>
      </c>
      <c r="E18" t="s">
        <v>11072</v>
      </c>
      <c r="F18">
        <v>800</v>
      </c>
      <c r="G18">
        <v>0</v>
      </c>
      <c r="H18" t="s">
        <v>645</v>
      </c>
      <c r="I18" t="s">
        <v>768</v>
      </c>
      <c r="J18" t="s">
        <v>769</v>
      </c>
      <c r="K18" t="s">
        <v>758</v>
      </c>
      <c r="L18" t="s">
        <v>685</v>
      </c>
      <c r="M18" t="s">
        <v>11073</v>
      </c>
      <c r="N18" t="s">
        <v>637</v>
      </c>
      <c r="O18" t="s">
        <v>646</v>
      </c>
      <c r="P18" t="s">
        <v>26</v>
      </c>
      <c r="Q18" t="s">
        <v>647</v>
      </c>
      <c r="R18" t="s">
        <v>638</v>
      </c>
      <c r="S18" t="s">
        <v>11074</v>
      </c>
      <c r="T18" t="s">
        <v>11075</v>
      </c>
      <c r="U18" s="51" t="s">
        <v>13</v>
      </c>
      <c r="V18">
        <v>1</v>
      </c>
    </row>
    <row r="19" spans="1:22" x14ac:dyDescent="0.25">
      <c r="A19" t="s">
        <v>239</v>
      </c>
      <c r="B19" t="s">
        <v>245</v>
      </c>
      <c r="C19">
        <v>159</v>
      </c>
      <c r="D19">
        <v>1</v>
      </c>
      <c r="E19" t="s">
        <v>11076</v>
      </c>
      <c r="F19">
        <v>167</v>
      </c>
      <c r="G19">
        <v>38</v>
      </c>
      <c r="H19" t="s">
        <v>636</v>
      </c>
      <c r="I19" t="s">
        <v>8505</v>
      </c>
      <c r="J19" t="s">
        <v>675</v>
      </c>
      <c r="K19" t="s">
        <v>637</v>
      </c>
      <c r="L19" t="s">
        <v>638</v>
      </c>
      <c r="M19" t="s">
        <v>11077</v>
      </c>
      <c r="N19" t="s">
        <v>637</v>
      </c>
      <c r="O19" t="s">
        <v>639</v>
      </c>
      <c r="P19" t="s">
        <v>5</v>
      </c>
      <c r="Q19" t="s">
        <v>640</v>
      </c>
      <c r="R19" t="s">
        <v>638</v>
      </c>
      <c r="S19" t="s">
        <v>11078</v>
      </c>
      <c r="T19" t="s">
        <v>11077</v>
      </c>
      <c r="U19" s="50" t="s">
        <v>14</v>
      </c>
      <c r="V19">
        <v>3</v>
      </c>
    </row>
    <row r="20" spans="1:22" x14ac:dyDescent="0.25">
      <c r="A20" t="s">
        <v>147</v>
      </c>
      <c r="B20" t="s">
        <v>148</v>
      </c>
      <c r="C20">
        <v>50</v>
      </c>
      <c r="D20">
        <v>6</v>
      </c>
      <c r="E20" t="s">
        <v>11079</v>
      </c>
      <c r="F20">
        <v>200</v>
      </c>
      <c r="G20">
        <v>0</v>
      </c>
      <c r="H20" t="s">
        <v>636</v>
      </c>
      <c r="I20" t="s">
        <v>11080</v>
      </c>
      <c r="J20" t="s">
        <v>684</v>
      </c>
      <c r="K20" t="s">
        <v>637</v>
      </c>
      <c r="L20" t="s">
        <v>638</v>
      </c>
      <c r="M20" t="s">
        <v>11081</v>
      </c>
      <c r="N20" t="s">
        <v>637</v>
      </c>
      <c r="O20" t="s">
        <v>639</v>
      </c>
      <c r="P20" t="s">
        <v>5</v>
      </c>
      <c r="Q20" t="s">
        <v>640</v>
      </c>
      <c r="R20" t="s">
        <v>638</v>
      </c>
      <c r="S20" t="s">
        <v>11082</v>
      </c>
      <c r="T20" t="s">
        <v>11081</v>
      </c>
      <c r="U20" s="51" t="s">
        <v>15</v>
      </c>
      <c r="V20">
        <v>3</v>
      </c>
    </row>
    <row r="21" spans="1:22" x14ac:dyDescent="0.25">
      <c r="A21" t="s">
        <v>147</v>
      </c>
      <c r="B21" t="s">
        <v>148</v>
      </c>
      <c r="C21">
        <v>50</v>
      </c>
      <c r="D21">
        <v>6</v>
      </c>
      <c r="E21" t="s">
        <v>11083</v>
      </c>
      <c r="F21">
        <v>200</v>
      </c>
      <c r="G21">
        <v>0</v>
      </c>
      <c r="H21" t="s">
        <v>636</v>
      </c>
      <c r="I21" t="s">
        <v>11084</v>
      </c>
      <c r="J21" t="s">
        <v>653</v>
      </c>
      <c r="K21" t="s">
        <v>637</v>
      </c>
      <c r="L21" t="s">
        <v>638</v>
      </c>
      <c r="M21" t="s">
        <v>11085</v>
      </c>
      <c r="N21" t="s">
        <v>637</v>
      </c>
      <c r="O21" t="s">
        <v>656</v>
      </c>
      <c r="P21" t="s">
        <v>5</v>
      </c>
      <c r="Q21" t="s">
        <v>644</v>
      </c>
      <c r="R21" t="s">
        <v>638</v>
      </c>
      <c r="S21" t="s">
        <v>11086</v>
      </c>
      <c r="T21" t="s">
        <v>11085</v>
      </c>
      <c r="U21" s="50" t="s">
        <v>10</v>
      </c>
      <c r="V21">
        <v>5</v>
      </c>
    </row>
    <row r="22" spans="1:22" x14ac:dyDescent="0.25">
      <c r="A22" t="s">
        <v>18</v>
      </c>
      <c r="B22" t="s">
        <v>19</v>
      </c>
      <c r="C22">
        <v>66.666666666666671</v>
      </c>
      <c r="D22">
        <v>3</v>
      </c>
      <c r="E22" t="s">
        <v>11087</v>
      </c>
      <c r="F22">
        <v>129</v>
      </c>
      <c r="G22">
        <v>0</v>
      </c>
      <c r="H22" t="s">
        <v>645</v>
      </c>
      <c r="I22" t="s">
        <v>11088</v>
      </c>
      <c r="J22" t="s">
        <v>11089</v>
      </c>
      <c r="K22" t="s">
        <v>11090</v>
      </c>
      <c r="L22" t="s">
        <v>3567</v>
      </c>
      <c r="M22" t="s">
        <v>11091</v>
      </c>
      <c r="N22" t="s">
        <v>637</v>
      </c>
      <c r="O22" t="s">
        <v>646</v>
      </c>
      <c r="P22" t="s">
        <v>26</v>
      </c>
      <c r="Q22" t="s">
        <v>647</v>
      </c>
      <c r="R22" t="s">
        <v>638</v>
      </c>
      <c r="S22" t="s">
        <v>11092</v>
      </c>
      <c r="T22" t="s">
        <v>11091</v>
      </c>
      <c r="U22" s="51" t="s">
        <v>11</v>
      </c>
      <c r="V22">
        <v>5</v>
      </c>
    </row>
    <row r="23" spans="1:22" x14ac:dyDescent="0.25">
      <c r="A23" t="s">
        <v>147</v>
      </c>
      <c r="B23" t="s">
        <v>148</v>
      </c>
      <c r="C23">
        <v>50</v>
      </c>
      <c r="D23">
        <v>6</v>
      </c>
      <c r="E23" t="s">
        <v>11093</v>
      </c>
      <c r="F23">
        <v>200</v>
      </c>
      <c r="G23">
        <v>0</v>
      </c>
      <c r="H23" t="s">
        <v>636</v>
      </c>
      <c r="I23" t="s">
        <v>11094</v>
      </c>
      <c r="J23" t="s">
        <v>648</v>
      </c>
      <c r="K23" t="s">
        <v>637</v>
      </c>
      <c r="L23" t="s">
        <v>638</v>
      </c>
      <c r="M23" t="s">
        <v>11095</v>
      </c>
      <c r="N23" t="s">
        <v>637</v>
      </c>
      <c r="O23" t="s">
        <v>643</v>
      </c>
      <c r="P23" t="s">
        <v>5</v>
      </c>
      <c r="Q23" t="s">
        <v>644</v>
      </c>
      <c r="R23" t="s">
        <v>638</v>
      </c>
      <c r="S23" t="s">
        <v>11096</v>
      </c>
      <c r="T23" t="s">
        <v>11097</v>
      </c>
      <c r="U23" s="50" t="s">
        <v>239</v>
      </c>
      <c r="V23">
        <v>43</v>
      </c>
    </row>
    <row r="24" spans="1:22" x14ac:dyDescent="0.25">
      <c r="A24" t="s">
        <v>147</v>
      </c>
      <c r="B24" t="s">
        <v>148</v>
      </c>
      <c r="C24">
        <v>33.333333333333336</v>
      </c>
      <c r="D24">
        <v>3</v>
      </c>
      <c r="E24" t="s">
        <v>11098</v>
      </c>
      <c r="F24">
        <v>278</v>
      </c>
      <c r="G24">
        <v>0</v>
      </c>
      <c r="H24" t="s">
        <v>645</v>
      </c>
      <c r="I24" t="s">
        <v>11099</v>
      </c>
      <c r="J24" t="s">
        <v>11100</v>
      </c>
      <c r="K24" t="s">
        <v>11101</v>
      </c>
      <c r="L24" t="s">
        <v>725</v>
      </c>
      <c r="M24" t="s">
        <v>11097</v>
      </c>
      <c r="N24" t="s">
        <v>637</v>
      </c>
      <c r="O24" t="s">
        <v>646</v>
      </c>
      <c r="P24" t="s">
        <v>26</v>
      </c>
      <c r="Q24" t="s">
        <v>647</v>
      </c>
      <c r="R24" t="s">
        <v>638</v>
      </c>
      <c r="S24" t="s">
        <v>11102</v>
      </c>
      <c r="T24" t="s">
        <v>11103</v>
      </c>
      <c r="U24" s="51" t="s">
        <v>245</v>
      </c>
      <c r="V24">
        <v>30</v>
      </c>
    </row>
    <row r="25" spans="1:22" x14ac:dyDescent="0.25">
      <c r="A25" t="s">
        <v>18</v>
      </c>
      <c r="B25" t="s">
        <v>19</v>
      </c>
      <c r="C25">
        <v>66.666666666666671</v>
      </c>
      <c r="D25">
        <v>3</v>
      </c>
      <c r="E25" t="s">
        <v>11098</v>
      </c>
      <c r="F25">
        <v>278</v>
      </c>
      <c r="G25">
        <v>0</v>
      </c>
      <c r="H25" t="s">
        <v>645</v>
      </c>
      <c r="I25" t="s">
        <v>11099</v>
      </c>
      <c r="J25" t="s">
        <v>11100</v>
      </c>
      <c r="K25" t="s">
        <v>11101</v>
      </c>
      <c r="L25" t="s">
        <v>725</v>
      </c>
      <c r="M25" t="s">
        <v>11097</v>
      </c>
      <c r="N25" t="s">
        <v>637</v>
      </c>
      <c r="O25" t="s">
        <v>646</v>
      </c>
      <c r="P25" t="s">
        <v>26</v>
      </c>
      <c r="Q25" t="s">
        <v>647</v>
      </c>
      <c r="R25" t="s">
        <v>638</v>
      </c>
      <c r="S25" t="s">
        <v>11102</v>
      </c>
      <c r="T25" t="s">
        <v>11103</v>
      </c>
      <c r="U25" s="51" t="s">
        <v>2799</v>
      </c>
      <c r="V25">
        <v>4</v>
      </c>
    </row>
    <row r="26" spans="1:22" x14ac:dyDescent="0.25">
      <c r="A26" t="s">
        <v>147</v>
      </c>
      <c r="B26" t="s">
        <v>148</v>
      </c>
      <c r="C26">
        <v>33.333333333333336</v>
      </c>
      <c r="D26">
        <v>3</v>
      </c>
      <c r="E26" t="s">
        <v>11104</v>
      </c>
      <c r="F26">
        <v>117</v>
      </c>
      <c r="G26">
        <v>17</v>
      </c>
      <c r="H26" t="s">
        <v>655</v>
      </c>
      <c r="I26" t="s">
        <v>11105</v>
      </c>
      <c r="J26" t="s">
        <v>650</v>
      </c>
      <c r="K26" t="s">
        <v>637</v>
      </c>
      <c r="L26" t="s">
        <v>638</v>
      </c>
      <c r="M26" t="s">
        <v>11106</v>
      </c>
      <c r="N26" t="s">
        <v>637</v>
      </c>
      <c r="O26" t="s">
        <v>643</v>
      </c>
      <c r="P26" t="s">
        <v>5</v>
      </c>
      <c r="Q26" t="s">
        <v>644</v>
      </c>
      <c r="R26" t="s">
        <v>638</v>
      </c>
      <c r="S26" t="s">
        <v>11107</v>
      </c>
      <c r="T26" t="s">
        <v>11106</v>
      </c>
      <c r="U26" s="51" t="s">
        <v>690</v>
      </c>
      <c r="V26">
        <v>9</v>
      </c>
    </row>
    <row r="27" spans="1:22" x14ac:dyDescent="0.25">
      <c r="A27" t="s">
        <v>147</v>
      </c>
      <c r="B27" t="s">
        <v>148</v>
      </c>
      <c r="C27">
        <v>50</v>
      </c>
      <c r="D27">
        <v>6</v>
      </c>
      <c r="E27" t="s">
        <v>11108</v>
      </c>
      <c r="F27">
        <v>200</v>
      </c>
      <c r="G27">
        <v>0</v>
      </c>
      <c r="H27" t="s">
        <v>636</v>
      </c>
      <c r="I27" t="s">
        <v>11109</v>
      </c>
      <c r="J27" t="s">
        <v>653</v>
      </c>
      <c r="K27" t="s">
        <v>637</v>
      </c>
      <c r="L27" t="s">
        <v>638</v>
      </c>
      <c r="M27" t="s">
        <v>11110</v>
      </c>
      <c r="N27" t="s">
        <v>637</v>
      </c>
      <c r="O27" t="s">
        <v>643</v>
      </c>
      <c r="P27" t="s">
        <v>5</v>
      </c>
      <c r="Q27" t="s">
        <v>644</v>
      </c>
      <c r="R27" t="s">
        <v>638</v>
      </c>
      <c r="S27" t="s">
        <v>11111</v>
      </c>
      <c r="T27" t="s">
        <v>11110</v>
      </c>
      <c r="U27" s="50" t="s">
        <v>240</v>
      </c>
      <c r="V27">
        <v>13</v>
      </c>
    </row>
    <row r="28" spans="1:22" x14ac:dyDescent="0.25">
      <c r="A28" t="s">
        <v>72</v>
      </c>
      <c r="B28" t="s">
        <v>716</v>
      </c>
      <c r="C28">
        <v>93</v>
      </c>
      <c r="D28">
        <v>1</v>
      </c>
      <c r="E28" t="s">
        <v>11112</v>
      </c>
      <c r="F28">
        <v>93</v>
      </c>
      <c r="G28">
        <v>0</v>
      </c>
      <c r="H28" t="s">
        <v>645</v>
      </c>
      <c r="I28" t="s">
        <v>3728</v>
      </c>
      <c r="J28" t="s">
        <v>11113</v>
      </c>
      <c r="K28" t="s">
        <v>794</v>
      </c>
      <c r="L28" t="s">
        <v>2607</v>
      </c>
      <c r="M28" t="s">
        <v>11114</v>
      </c>
      <c r="N28" t="s">
        <v>637</v>
      </c>
      <c r="O28" t="s">
        <v>646</v>
      </c>
      <c r="P28" t="s">
        <v>26</v>
      </c>
      <c r="Q28" t="s">
        <v>647</v>
      </c>
      <c r="R28" t="s">
        <v>638</v>
      </c>
      <c r="S28" t="s">
        <v>11115</v>
      </c>
      <c r="T28" t="s">
        <v>11116</v>
      </c>
      <c r="U28" s="51" t="s">
        <v>246</v>
      </c>
      <c r="V28">
        <v>10</v>
      </c>
    </row>
    <row r="29" spans="1:22" x14ac:dyDescent="0.25">
      <c r="A29" t="s">
        <v>147</v>
      </c>
      <c r="B29" t="s">
        <v>148</v>
      </c>
      <c r="C29">
        <v>50</v>
      </c>
      <c r="D29">
        <v>6</v>
      </c>
      <c r="E29" t="s">
        <v>11117</v>
      </c>
      <c r="F29">
        <v>200</v>
      </c>
      <c r="G29">
        <v>0</v>
      </c>
      <c r="H29" t="s">
        <v>636</v>
      </c>
      <c r="I29" t="s">
        <v>11118</v>
      </c>
      <c r="J29" t="s">
        <v>2080</v>
      </c>
      <c r="K29" t="s">
        <v>637</v>
      </c>
      <c r="L29" t="s">
        <v>638</v>
      </c>
      <c r="M29" t="s">
        <v>11119</v>
      </c>
      <c r="N29" t="s">
        <v>637</v>
      </c>
      <c r="O29" t="s">
        <v>643</v>
      </c>
      <c r="P29" t="s">
        <v>5</v>
      </c>
      <c r="Q29" t="s">
        <v>644</v>
      </c>
      <c r="R29" t="s">
        <v>638</v>
      </c>
      <c r="S29" t="s">
        <v>11120</v>
      </c>
      <c r="T29" t="s">
        <v>11119</v>
      </c>
      <c r="U29" s="51" t="s">
        <v>2799</v>
      </c>
      <c r="V29">
        <v>2</v>
      </c>
    </row>
    <row r="30" spans="1:22" x14ac:dyDescent="0.25">
      <c r="A30" t="s">
        <v>147</v>
      </c>
      <c r="B30" t="s">
        <v>148</v>
      </c>
      <c r="C30">
        <v>50</v>
      </c>
      <c r="D30">
        <v>6</v>
      </c>
      <c r="E30" t="s">
        <v>11121</v>
      </c>
      <c r="F30">
        <v>235</v>
      </c>
      <c r="G30">
        <v>35</v>
      </c>
      <c r="H30" t="s">
        <v>636</v>
      </c>
      <c r="I30" t="s">
        <v>11122</v>
      </c>
      <c r="J30" t="s">
        <v>650</v>
      </c>
      <c r="K30" t="s">
        <v>637</v>
      </c>
      <c r="L30" t="s">
        <v>638</v>
      </c>
      <c r="M30" t="s">
        <v>11123</v>
      </c>
      <c r="N30" t="s">
        <v>637</v>
      </c>
      <c r="O30" t="s">
        <v>654</v>
      </c>
      <c r="P30" t="s">
        <v>5</v>
      </c>
      <c r="Q30" t="s">
        <v>640</v>
      </c>
      <c r="R30" t="s">
        <v>638</v>
      </c>
      <c r="S30" t="s">
        <v>11124</v>
      </c>
      <c r="T30" t="s">
        <v>11123</v>
      </c>
      <c r="U30" s="51" t="s">
        <v>690</v>
      </c>
      <c r="V30">
        <v>1</v>
      </c>
    </row>
    <row r="31" spans="1:22" x14ac:dyDescent="0.25">
      <c r="A31" t="s">
        <v>240</v>
      </c>
      <c r="B31" t="s">
        <v>246</v>
      </c>
      <c r="C31">
        <v>139</v>
      </c>
      <c r="D31">
        <v>1</v>
      </c>
      <c r="E31" t="s">
        <v>11125</v>
      </c>
      <c r="F31">
        <v>278</v>
      </c>
      <c r="G31">
        <v>0</v>
      </c>
      <c r="H31" t="s">
        <v>645</v>
      </c>
      <c r="I31" t="s">
        <v>11126</v>
      </c>
      <c r="J31" t="s">
        <v>11127</v>
      </c>
      <c r="K31" t="s">
        <v>11128</v>
      </c>
      <c r="L31" t="s">
        <v>5081</v>
      </c>
      <c r="M31" t="s">
        <v>11129</v>
      </c>
      <c r="N31" t="s">
        <v>637</v>
      </c>
      <c r="O31" t="s">
        <v>646</v>
      </c>
      <c r="P31" t="s">
        <v>26</v>
      </c>
      <c r="Q31" t="s">
        <v>647</v>
      </c>
      <c r="R31" t="s">
        <v>638</v>
      </c>
      <c r="S31" t="s">
        <v>11130</v>
      </c>
      <c r="T31" t="s">
        <v>11131</v>
      </c>
      <c r="U31" s="50" t="s">
        <v>241</v>
      </c>
      <c r="V31">
        <v>22</v>
      </c>
    </row>
    <row r="32" spans="1:22" x14ac:dyDescent="0.25">
      <c r="A32" t="s">
        <v>239</v>
      </c>
      <c r="B32" t="s">
        <v>245</v>
      </c>
      <c r="C32">
        <v>139</v>
      </c>
      <c r="D32">
        <v>1</v>
      </c>
      <c r="E32" t="s">
        <v>11125</v>
      </c>
      <c r="F32">
        <v>278</v>
      </c>
      <c r="G32">
        <v>0</v>
      </c>
      <c r="H32" t="s">
        <v>645</v>
      </c>
      <c r="I32" t="s">
        <v>11126</v>
      </c>
      <c r="J32" t="s">
        <v>11127</v>
      </c>
      <c r="K32" t="s">
        <v>11128</v>
      </c>
      <c r="L32" t="s">
        <v>5081</v>
      </c>
      <c r="M32" t="s">
        <v>11129</v>
      </c>
      <c r="N32" t="s">
        <v>637</v>
      </c>
      <c r="O32" t="s">
        <v>646</v>
      </c>
      <c r="P32" t="s">
        <v>26</v>
      </c>
      <c r="Q32" t="s">
        <v>647</v>
      </c>
      <c r="R32" t="s">
        <v>638</v>
      </c>
      <c r="S32" t="s">
        <v>11130</v>
      </c>
      <c r="T32" t="s">
        <v>11131</v>
      </c>
      <c r="U32" s="51" t="s">
        <v>247</v>
      </c>
      <c r="V32">
        <v>16</v>
      </c>
    </row>
    <row r="33" spans="1:22" x14ac:dyDescent="0.25">
      <c r="A33" t="s">
        <v>147</v>
      </c>
      <c r="B33" t="s">
        <v>148</v>
      </c>
      <c r="C33">
        <v>50</v>
      </c>
      <c r="D33">
        <v>6</v>
      </c>
      <c r="E33" t="s">
        <v>11132</v>
      </c>
      <c r="F33">
        <v>200</v>
      </c>
      <c r="G33">
        <v>0</v>
      </c>
      <c r="H33" t="s">
        <v>636</v>
      </c>
      <c r="I33" t="s">
        <v>11133</v>
      </c>
      <c r="J33" t="s">
        <v>673</v>
      </c>
      <c r="K33" t="s">
        <v>637</v>
      </c>
      <c r="L33" t="s">
        <v>638</v>
      </c>
      <c r="M33" t="s">
        <v>11134</v>
      </c>
      <c r="N33" t="s">
        <v>637</v>
      </c>
      <c r="O33" t="s">
        <v>639</v>
      </c>
      <c r="P33" t="s">
        <v>5</v>
      </c>
      <c r="Q33" t="s">
        <v>640</v>
      </c>
      <c r="R33" t="s">
        <v>638</v>
      </c>
      <c r="S33" t="s">
        <v>11135</v>
      </c>
      <c r="T33" t="s">
        <v>11134</v>
      </c>
      <c r="U33" s="51" t="s">
        <v>2799</v>
      </c>
      <c r="V33">
        <v>2</v>
      </c>
    </row>
    <row r="34" spans="1:22" x14ac:dyDescent="0.25">
      <c r="A34" t="s">
        <v>22</v>
      </c>
      <c r="B34" t="s">
        <v>27</v>
      </c>
      <c r="C34">
        <v>69.900000000000006</v>
      </c>
      <c r="D34">
        <v>40</v>
      </c>
      <c r="E34" t="s">
        <v>11136</v>
      </c>
      <c r="F34">
        <v>3200</v>
      </c>
      <c r="G34">
        <v>0</v>
      </c>
      <c r="H34" t="s">
        <v>645</v>
      </c>
      <c r="I34" t="s">
        <v>3793</v>
      </c>
      <c r="J34" t="s">
        <v>8751</v>
      </c>
      <c r="K34" t="s">
        <v>8752</v>
      </c>
      <c r="L34" t="s">
        <v>8753</v>
      </c>
      <c r="M34" t="s">
        <v>11137</v>
      </c>
      <c r="N34" t="s">
        <v>637</v>
      </c>
      <c r="O34" t="s">
        <v>8755</v>
      </c>
      <c r="P34" t="s">
        <v>26</v>
      </c>
      <c r="Q34" t="s">
        <v>647</v>
      </c>
      <c r="R34" t="s">
        <v>638</v>
      </c>
      <c r="S34" t="s">
        <v>11138</v>
      </c>
      <c r="T34" t="s">
        <v>11139</v>
      </c>
      <c r="U34" s="51" t="s">
        <v>690</v>
      </c>
      <c r="V34">
        <v>4</v>
      </c>
    </row>
    <row r="35" spans="1:22" x14ac:dyDescent="0.25">
      <c r="A35" t="s">
        <v>18</v>
      </c>
      <c r="B35" t="s">
        <v>19</v>
      </c>
      <c r="C35">
        <v>66.666666666666671</v>
      </c>
      <c r="D35">
        <v>6</v>
      </c>
      <c r="E35" t="s">
        <v>11140</v>
      </c>
      <c r="F35">
        <v>200</v>
      </c>
      <c r="G35">
        <v>0</v>
      </c>
      <c r="H35" t="s">
        <v>655</v>
      </c>
      <c r="I35" t="s">
        <v>5491</v>
      </c>
      <c r="J35" t="s">
        <v>648</v>
      </c>
      <c r="K35" t="s">
        <v>637</v>
      </c>
      <c r="L35" t="s">
        <v>638</v>
      </c>
      <c r="M35" t="s">
        <v>11141</v>
      </c>
      <c r="N35" t="s">
        <v>637</v>
      </c>
      <c r="O35" t="s">
        <v>639</v>
      </c>
      <c r="P35" t="s">
        <v>5</v>
      </c>
      <c r="Q35" t="s">
        <v>640</v>
      </c>
      <c r="R35" t="s">
        <v>638</v>
      </c>
      <c r="S35" t="s">
        <v>11142</v>
      </c>
      <c r="T35" t="s">
        <v>11141</v>
      </c>
      <c r="U35" s="50" t="s">
        <v>600</v>
      </c>
      <c r="V35">
        <v>11</v>
      </c>
    </row>
    <row r="36" spans="1:22" x14ac:dyDescent="0.25">
      <c r="A36" t="s">
        <v>240</v>
      </c>
      <c r="B36" t="s">
        <v>246</v>
      </c>
      <c r="C36">
        <v>139</v>
      </c>
      <c r="D36">
        <v>1</v>
      </c>
      <c r="E36" t="s">
        <v>11143</v>
      </c>
      <c r="F36">
        <v>219</v>
      </c>
      <c r="G36">
        <v>0</v>
      </c>
      <c r="H36" t="s">
        <v>645</v>
      </c>
      <c r="I36" t="s">
        <v>11144</v>
      </c>
      <c r="J36" t="s">
        <v>11145</v>
      </c>
      <c r="K36" t="s">
        <v>1745</v>
      </c>
      <c r="L36" t="s">
        <v>757</v>
      </c>
      <c r="M36" t="s">
        <v>11146</v>
      </c>
      <c r="N36" t="s">
        <v>637</v>
      </c>
      <c r="O36" t="s">
        <v>646</v>
      </c>
      <c r="P36" t="s">
        <v>26</v>
      </c>
      <c r="Q36" t="s">
        <v>647</v>
      </c>
      <c r="R36" t="s">
        <v>638</v>
      </c>
      <c r="S36" t="s">
        <v>11147</v>
      </c>
      <c r="T36" t="s">
        <v>11148</v>
      </c>
      <c r="U36" s="51" t="s">
        <v>601</v>
      </c>
      <c r="V36">
        <v>9</v>
      </c>
    </row>
    <row r="37" spans="1:22" x14ac:dyDescent="0.25">
      <c r="A37" t="s">
        <v>22</v>
      </c>
      <c r="B37" t="s">
        <v>27</v>
      </c>
      <c r="C37">
        <v>80</v>
      </c>
      <c r="D37">
        <v>1</v>
      </c>
      <c r="E37" t="s">
        <v>11143</v>
      </c>
      <c r="F37">
        <v>219</v>
      </c>
      <c r="G37">
        <v>0</v>
      </c>
      <c r="H37" t="s">
        <v>645</v>
      </c>
      <c r="I37" t="s">
        <v>11144</v>
      </c>
      <c r="J37" t="s">
        <v>11145</v>
      </c>
      <c r="K37" t="s">
        <v>1745</v>
      </c>
      <c r="L37" t="s">
        <v>757</v>
      </c>
      <c r="M37" t="s">
        <v>11146</v>
      </c>
      <c r="N37" t="s">
        <v>637</v>
      </c>
      <c r="O37" t="s">
        <v>646</v>
      </c>
      <c r="P37" t="s">
        <v>26</v>
      </c>
      <c r="Q37" t="s">
        <v>647</v>
      </c>
      <c r="R37" t="s">
        <v>638</v>
      </c>
      <c r="S37" t="s">
        <v>11147</v>
      </c>
      <c r="T37" t="s">
        <v>11148</v>
      </c>
      <c r="U37" s="51" t="s">
        <v>690</v>
      </c>
      <c r="V37">
        <v>2</v>
      </c>
    </row>
    <row r="38" spans="1:22" x14ac:dyDescent="0.25">
      <c r="A38" t="s">
        <v>77</v>
      </c>
      <c r="B38" t="s">
        <v>78</v>
      </c>
      <c r="C38">
        <v>49</v>
      </c>
      <c r="D38">
        <v>1</v>
      </c>
      <c r="E38" t="s">
        <v>11149</v>
      </c>
      <c r="F38">
        <v>49</v>
      </c>
      <c r="G38">
        <v>0</v>
      </c>
      <c r="H38" t="s">
        <v>645</v>
      </c>
      <c r="I38" t="s">
        <v>1673</v>
      </c>
      <c r="J38" t="s">
        <v>11150</v>
      </c>
      <c r="K38" t="s">
        <v>9070</v>
      </c>
      <c r="L38" t="s">
        <v>4476</v>
      </c>
      <c r="M38" t="s">
        <v>11151</v>
      </c>
      <c r="N38" t="s">
        <v>637</v>
      </c>
      <c r="O38" t="s">
        <v>651</v>
      </c>
      <c r="P38" t="s">
        <v>26</v>
      </c>
      <c r="Q38" t="s">
        <v>647</v>
      </c>
      <c r="R38" t="s">
        <v>638</v>
      </c>
      <c r="S38" t="s">
        <v>11152</v>
      </c>
      <c r="T38" t="s">
        <v>11153</v>
      </c>
      <c r="U38" s="50" t="s">
        <v>77</v>
      </c>
      <c r="V38">
        <v>20</v>
      </c>
    </row>
    <row r="39" spans="1:22" x14ac:dyDescent="0.25">
      <c r="A39" t="s">
        <v>147</v>
      </c>
      <c r="B39" t="s">
        <v>148</v>
      </c>
      <c r="C39">
        <v>50</v>
      </c>
      <c r="D39">
        <v>6</v>
      </c>
      <c r="E39" t="s">
        <v>11154</v>
      </c>
      <c r="F39">
        <v>200</v>
      </c>
      <c r="G39">
        <v>0</v>
      </c>
      <c r="H39" t="s">
        <v>636</v>
      </c>
      <c r="I39" t="s">
        <v>11155</v>
      </c>
      <c r="J39" t="s">
        <v>675</v>
      </c>
      <c r="K39" t="s">
        <v>637</v>
      </c>
      <c r="L39" t="s">
        <v>638</v>
      </c>
      <c r="M39" t="s">
        <v>11156</v>
      </c>
      <c r="N39" t="s">
        <v>637</v>
      </c>
      <c r="O39" t="s">
        <v>639</v>
      </c>
      <c r="P39" t="s">
        <v>5</v>
      </c>
      <c r="Q39" t="s">
        <v>640</v>
      </c>
      <c r="R39" t="s">
        <v>638</v>
      </c>
      <c r="S39" t="s">
        <v>11157</v>
      </c>
      <c r="T39" t="s">
        <v>11156</v>
      </c>
      <c r="U39" s="51" t="s">
        <v>78</v>
      </c>
      <c r="V39">
        <v>20</v>
      </c>
    </row>
    <row r="40" spans="1:22" x14ac:dyDescent="0.25">
      <c r="A40" t="s">
        <v>77</v>
      </c>
      <c r="B40" t="s">
        <v>78</v>
      </c>
      <c r="C40">
        <v>33.333333333333336</v>
      </c>
      <c r="D40">
        <v>3</v>
      </c>
      <c r="E40" t="s">
        <v>11158</v>
      </c>
      <c r="F40">
        <v>134.99</v>
      </c>
      <c r="G40">
        <v>0</v>
      </c>
      <c r="H40" t="s">
        <v>636</v>
      </c>
      <c r="I40" t="s">
        <v>11159</v>
      </c>
      <c r="J40" t="s">
        <v>5751</v>
      </c>
      <c r="K40" t="s">
        <v>637</v>
      </c>
      <c r="L40" t="s">
        <v>638</v>
      </c>
      <c r="M40" t="s">
        <v>11160</v>
      </c>
      <c r="N40" t="s">
        <v>637</v>
      </c>
      <c r="O40" t="s">
        <v>639</v>
      </c>
      <c r="P40" t="s">
        <v>5</v>
      </c>
      <c r="Q40" t="s">
        <v>640</v>
      </c>
      <c r="R40" t="s">
        <v>638</v>
      </c>
      <c r="S40" t="s">
        <v>11161</v>
      </c>
      <c r="T40" t="s">
        <v>11160</v>
      </c>
      <c r="U40" s="50" t="s">
        <v>116</v>
      </c>
      <c r="V40">
        <v>10</v>
      </c>
    </row>
    <row r="41" spans="1:22" x14ac:dyDescent="0.25">
      <c r="A41" t="s">
        <v>22</v>
      </c>
      <c r="B41" t="s">
        <v>27</v>
      </c>
      <c r="C41">
        <v>66.333333333333329</v>
      </c>
      <c r="D41">
        <v>3</v>
      </c>
      <c r="E41" t="s">
        <v>11162</v>
      </c>
      <c r="F41">
        <v>288</v>
      </c>
      <c r="G41">
        <v>38</v>
      </c>
      <c r="H41" t="s">
        <v>645</v>
      </c>
      <c r="I41" t="s">
        <v>11163</v>
      </c>
      <c r="J41" t="s">
        <v>11164</v>
      </c>
      <c r="K41" t="s">
        <v>11165</v>
      </c>
      <c r="L41" t="s">
        <v>2542</v>
      </c>
      <c r="M41" t="s">
        <v>11166</v>
      </c>
      <c r="N41" t="s">
        <v>637</v>
      </c>
      <c r="O41" t="s">
        <v>646</v>
      </c>
      <c r="P41" t="s">
        <v>26</v>
      </c>
      <c r="Q41" t="s">
        <v>647</v>
      </c>
      <c r="R41" t="s">
        <v>638</v>
      </c>
      <c r="S41" t="s">
        <v>11167</v>
      </c>
      <c r="T41" t="s">
        <v>11166</v>
      </c>
      <c r="U41" s="51" t="s">
        <v>117</v>
      </c>
      <c r="V41">
        <v>10</v>
      </c>
    </row>
    <row r="42" spans="1:22" x14ac:dyDescent="0.25">
      <c r="A42" t="s">
        <v>600</v>
      </c>
      <c r="B42" t="s">
        <v>601</v>
      </c>
      <c r="C42">
        <v>159</v>
      </c>
      <c r="D42">
        <v>1</v>
      </c>
      <c r="E42" t="s">
        <v>11168</v>
      </c>
      <c r="F42">
        <v>167</v>
      </c>
      <c r="G42">
        <v>38</v>
      </c>
      <c r="H42" t="s">
        <v>636</v>
      </c>
      <c r="I42" t="s">
        <v>11169</v>
      </c>
      <c r="J42" t="s">
        <v>686</v>
      </c>
      <c r="K42" t="s">
        <v>637</v>
      </c>
      <c r="L42" t="s">
        <v>638</v>
      </c>
      <c r="M42" t="s">
        <v>11170</v>
      </c>
      <c r="N42" t="s">
        <v>637</v>
      </c>
      <c r="O42" t="s">
        <v>643</v>
      </c>
      <c r="P42" t="s">
        <v>5</v>
      </c>
      <c r="Q42" t="s">
        <v>644</v>
      </c>
      <c r="R42" t="s">
        <v>638</v>
      </c>
      <c r="S42" t="s">
        <v>11171</v>
      </c>
      <c r="T42" t="s">
        <v>11172</v>
      </c>
      <c r="U42" s="50" t="s">
        <v>516</v>
      </c>
      <c r="V42">
        <v>2</v>
      </c>
    </row>
    <row r="43" spans="1:22" x14ac:dyDescent="0.25">
      <c r="A43" t="s">
        <v>147</v>
      </c>
      <c r="B43" t="s">
        <v>148</v>
      </c>
      <c r="C43">
        <v>50</v>
      </c>
      <c r="D43">
        <v>6</v>
      </c>
      <c r="E43" t="s">
        <v>11173</v>
      </c>
      <c r="F43">
        <v>200</v>
      </c>
      <c r="G43">
        <v>0</v>
      </c>
      <c r="H43" t="s">
        <v>636</v>
      </c>
      <c r="I43" t="s">
        <v>11174</v>
      </c>
      <c r="J43" t="s">
        <v>641</v>
      </c>
      <c r="K43" t="s">
        <v>637</v>
      </c>
      <c r="L43" t="s">
        <v>638</v>
      </c>
      <c r="M43" t="s">
        <v>11175</v>
      </c>
      <c r="N43" t="s">
        <v>637</v>
      </c>
      <c r="O43" t="s">
        <v>639</v>
      </c>
      <c r="P43" t="s">
        <v>5</v>
      </c>
      <c r="Q43" t="s">
        <v>640</v>
      </c>
      <c r="R43" t="s">
        <v>638</v>
      </c>
      <c r="S43" t="s">
        <v>11176</v>
      </c>
      <c r="T43" t="s">
        <v>11175</v>
      </c>
      <c r="U43" s="51" t="s">
        <v>120</v>
      </c>
      <c r="V43">
        <v>2</v>
      </c>
    </row>
    <row r="44" spans="1:22" x14ac:dyDescent="0.25">
      <c r="A44" t="s">
        <v>241</v>
      </c>
      <c r="B44" t="s">
        <v>2799</v>
      </c>
      <c r="C44">
        <v>105.1</v>
      </c>
      <c r="D44">
        <v>1</v>
      </c>
      <c r="E44" t="s">
        <v>11177</v>
      </c>
      <c r="F44">
        <v>150.1</v>
      </c>
      <c r="G44">
        <v>45</v>
      </c>
      <c r="H44" t="s">
        <v>645</v>
      </c>
      <c r="I44" t="s">
        <v>11178</v>
      </c>
      <c r="J44" t="s">
        <v>11179</v>
      </c>
      <c r="K44" t="s">
        <v>798</v>
      </c>
      <c r="L44" t="s">
        <v>11180</v>
      </c>
      <c r="M44" t="s">
        <v>11181</v>
      </c>
      <c r="N44" t="s">
        <v>637</v>
      </c>
      <c r="O44" t="s">
        <v>664</v>
      </c>
      <c r="P44" t="s">
        <v>23</v>
      </c>
      <c r="Q44" t="s">
        <v>665</v>
      </c>
      <c r="R44" t="s">
        <v>638</v>
      </c>
      <c r="S44" t="s">
        <v>11182</v>
      </c>
      <c r="T44" t="s">
        <v>11181</v>
      </c>
      <c r="U44" s="50" t="s">
        <v>723</v>
      </c>
      <c r="V44">
        <v>718</v>
      </c>
    </row>
    <row r="45" spans="1:22" x14ac:dyDescent="0.25">
      <c r="A45" t="s">
        <v>239</v>
      </c>
      <c r="B45" t="s">
        <v>245</v>
      </c>
      <c r="C45">
        <v>0</v>
      </c>
      <c r="D45">
        <v>1</v>
      </c>
      <c r="E45" t="s">
        <v>11183</v>
      </c>
      <c r="F45">
        <v>0</v>
      </c>
      <c r="G45">
        <v>0</v>
      </c>
      <c r="H45" t="s">
        <v>636</v>
      </c>
      <c r="I45" t="s">
        <v>11184</v>
      </c>
      <c r="J45" t="s">
        <v>4126</v>
      </c>
      <c r="K45" t="s">
        <v>637</v>
      </c>
      <c r="L45" t="s">
        <v>638</v>
      </c>
      <c r="M45" t="s">
        <v>11185</v>
      </c>
      <c r="N45" t="s">
        <v>637</v>
      </c>
      <c r="O45" t="s">
        <v>643</v>
      </c>
      <c r="P45" t="s">
        <v>5</v>
      </c>
      <c r="Q45" t="s">
        <v>644</v>
      </c>
      <c r="R45" t="s">
        <v>638</v>
      </c>
      <c r="S45" t="s">
        <v>11186</v>
      </c>
      <c r="T45" t="s">
        <v>11185</v>
      </c>
    </row>
    <row r="46" spans="1:22" x14ac:dyDescent="0.25">
      <c r="A46" t="s">
        <v>10385</v>
      </c>
      <c r="B46" t="s">
        <v>10386</v>
      </c>
      <c r="C46">
        <v>89.5</v>
      </c>
      <c r="D46">
        <v>2</v>
      </c>
      <c r="E46" t="s">
        <v>11187</v>
      </c>
      <c r="F46">
        <v>0</v>
      </c>
      <c r="G46">
        <v>0</v>
      </c>
      <c r="H46" t="s">
        <v>636</v>
      </c>
      <c r="I46" t="s">
        <v>11188</v>
      </c>
      <c r="J46" t="s">
        <v>2080</v>
      </c>
      <c r="K46" t="s">
        <v>637</v>
      </c>
      <c r="L46" t="s">
        <v>638</v>
      </c>
      <c r="M46" t="s">
        <v>11189</v>
      </c>
      <c r="N46" t="s">
        <v>637</v>
      </c>
      <c r="O46" t="s">
        <v>643</v>
      </c>
      <c r="P46" t="s">
        <v>5</v>
      </c>
      <c r="Q46" t="s">
        <v>644</v>
      </c>
      <c r="R46" t="s">
        <v>638</v>
      </c>
      <c r="S46" t="s">
        <v>11190</v>
      </c>
      <c r="T46" t="s">
        <v>11189</v>
      </c>
    </row>
    <row r="47" spans="1:22" x14ac:dyDescent="0.25">
      <c r="A47" t="s">
        <v>147</v>
      </c>
      <c r="B47" t="s">
        <v>148</v>
      </c>
      <c r="C47">
        <v>50</v>
      </c>
      <c r="D47">
        <v>6</v>
      </c>
      <c r="E47" t="s">
        <v>11191</v>
      </c>
      <c r="F47">
        <v>0</v>
      </c>
      <c r="G47">
        <v>0</v>
      </c>
      <c r="H47" t="s">
        <v>636</v>
      </c>
      <c r="I47" t="s">
        <v>11192</v>
      </c>
      <c r="J47" t="s">
        <v>7942</v>
      </c>
      <c r="K47" t="s">
        <v>637</v>
      </c>
      <c r="L47" t="s">
        <v>638</v>
      </c>
      <c r="M47" t="s">
        <v>11193</v>
      </c>
      <c r="N47" t="s">
        <v>637</v>
      </c>
      <c r="O47" t="s">
        <v>643</v>
      </c>
      <c r="P47" t="s">
        <v>5</v>
      </c>
      <c r="Q47" t="s">
        <v>644</v>
      </c>
      <c r="R47" t="s">
        <v>638</v>
      </c>
      <c r="S47" t="s">
        <v>11194</v>
      </c>
      <c r="T47" t="s">
        <v>11193</v>
      </c>
    </row>
    <row r="48" spans="1:22" x14ac:dyDescent="0.25">
      <c r="A48" t="s">
        <v>77</v>
      </c>
      <c r="B48" t="s">
        <v>78</v>
      </c>
      <c r="C48">
        <v>33.333333333333336</v>
      </c>
      <c r="D48">
        <v>3</v>
      </c>
      <c r="E48" t="s">
        <v>11195</v>
      </c>
      <c r="F48">
        <v>134.99</v>
      </c>
      <c r="G48">
        <v>0</v>
      </c>
      <c r="H48" t="s">
        <v>636</v>
      </c>
      <c r="I48" t="s">
        <v>11196</v>
      </c>
      <c r="J48" t="s">
        <v>1784</v>
      </c>
      <c r="K48" t="s">
        <v>637</v>
      </c>
      <c r="L48" t="s">
        <v>638</v>
      </c>
      <c r="M48" t="s">
        <v>11197</v>
      </c>
      <c r="N48" t="s">
        <v>637</v>
      </c>
      <c r="O48" t="s">
        <v>639</v>
      </c>
      <c r="P48" t="s">
        <v>5</v>
      </c>
      <c r="Q48" t="s">
        <v>640</v>
      </c>
      <c r="R48" t="s">
        <v>638</v>
      </c>
      <c r="S48" t="s">
        <v>11198</v>
      </c>
      <c r="T48" t="s">
        <v>11199</v>
      </c>
    </row>
    <row r="49" spans="1:20" x14ac:dyDescent="0.25">
      <c r="A49" t="s">
        <v>240</v>
      </c>
      <c r="B49" t="s">
        <v>246</v>
      </c>
      <c r="C49">
        <v>139</v>
      </c>
      <c r="D49">
        <v>1</v>
      </c>
      <c r="E49" t="s">
        <v>11200</v>
      </c>
      <c r="F49">
        <v>215</v>
      </c>
      <c r="G49">
        <v>0</v>
      </c>
      <c r="H49" t="s">
        <v>697</v>
      </c>
      <c r="I49" t="s">
        <v>11201</v>
      </c>
      <c r="J49" t="s">
        <v>11202</v>
      </c>
      <c r="K49" t="s">
        <v>847</v>
      </c>
      <c r="L49" t="s">
        <v>11203</v>
      </c>
      <c r="M49" t="s">
        <v>11204</v>
      </c>
      <c r="N49" t="s">
        <v>761</v>
      </c>
      <c r="O49" t="s">
        <v>698</v>
      </c>
      <c r="P49" t="s">
        <v>692</v>
      </c>
      <c r="Q49" t="s">
        <v>693</v>
      </c>
      <c r="R49" t="s">
        <v>638</v>
      </c>
      <c r="S49" t="s">
        <v>11205</v>
      </c>
      <c r="T49" t="s">
        <v>11204</v>
      </c>
    </row>
    <row r="50" spans="1:20" x14ac:dyDescent="0.25">
      <c r="A50" t="s">
        <v>239</v>
      </c>
      <c r="B50" t="s">
        <v>245</v>
      </c>
      <c r="C50">
        <v>139</v>
      </c>
      <c r="D50">
        <v>1</v>
      </c>
      <c r="E50" t="s">
        <v>11200</v>
      </c>
      <c r="F50">
        <v>215</v>
      </c>
      <c r="G50">
        <v>0</v>
      </c>
      <c r="H50" t="s">
        <v>697</v>
      </c>
      <c r="I50" t="s">
        <v>11201</v>
      </c>
      <c r="J50" t="s">
        <v>11202</v>
      </c>
      <c r="K50" t="s">
        <v>847</v>
      </c>
      <c r="L50" t="s">
        <v>11203</v>
      </c>
      <c r="M50" t="s">
        <v>11204</v>
      </c>
      <c r="N50" t="s">
        <v>761</v>
      </c>
      <c r="O50" t="s">
        <v>698</v>
      </c>
      <c r="P50" t="s">
        <v>692</v>
      </c>
      <c r="Q50" t="s">
        <v>693</v>
      </c>
      <c r="R50" t="s">
        <v>638</v>
      </c>
      <c r="S50" t="s">
        <v>11205</v>
      </c>
      <c r="T50" t="s">
        <v>11204</v>
      </c>
    </row>
    <row r="51" spans="1:20" x14ac:dyDescent="0.25">
      <c r="A51" t="s">
        <v>241</v>
      </c>
      <c r="B51" t="s">
        <v>247</v>
      </c>
      <c r="C51">
        <v>159</v>
      </c>
      <c r="D51">
        <v>1</v>
      </c>
      <c r="E51" t="s">
        <v>11206</v>
      </c>
      <c r="F51">
        <v>99</v>
      </c>
      <c r="G51">
        <v>0</v>
      </c>
      <c r="H51" t="s">
        <v>636</v>
      </c>
      <c r="I51" t="s">
        <v>11207</v>
      </c>
      <c r="J51" t="s">
        <v>662</v>
      </c>
      <c r="K51" t="s">
        <v>637</v>
      </c>
      <c r="L51" t="s">
        <v>638</v>
      </c>
      <c r="M51" t="s">
        <v>11208</v>
      </c>
      <c r="N51" t="s">
        <v>637</v>
      </c>
      <c r="O51" t="s">
        <v>639</v>
      </c>
      <c r="P51" t="s">
        <v>5</v>
      </c>
      <c r="Q51" t="s">
        <v>640</v>
      </c>
      <c r="R51" t="s">
        <v>638</v>
      </c>
      <c r="S51" t="s">
        <v>11209</v>
      </c>
      <c r="T51" t="s">
        <v>11208</v>
      </c>
    </row>
    <row r="52" spans="1:20" x14ac:dyDescent="0.25">
      <c r="A52" t="s">
        <v>10385</v>
      </c>
      <c r="B52" t="s">
        <v>10386</v>
      </c>
      <c r="C52">
        <v>99</v>
      </c>
      <c r="D52">
        <v>2</v>
      </c>
      <c r="E52" t="s">
        <v>11210</v>
      </c>
      <c r="F52">
        <v>179</v>
      </c>
      <c r="G52">
        <v>0</v>
      </c>
      <c r="H52" t="s">
        <v>645</v>
      </c>
      <c r="I52" t="s">
        <v>11211</v>
      </c>
      <c r="J52" t="s">
        <v>11212</v>
      </c>
      <c r="K52" t="s">
        <v>2617</v>
      </c>
      <c r="L52" t="s">
        <v>11213</v>
      </c>
      <c r="M52" t="s">
        <v>11214</v>
      </c>
      <c r="N52" t="s">
        <v>761</v>
      </c>
      <c r="O52" t="s">
        <v>691</v>
      </c>
      <c r="P52" t="s">
        <v>692</v>
      </c>
      <c r="Q52" t="s">
        <v>693</v>
      </c>
      <c r="R52" t="s">
        <v>638</v>
      </c>
      <c r="S52" t="s">
        <v>11215</v>
      </c>
      <c r="T52" t="s">
        <v>11216</v>
      </c>
    </row>
    <row r="53" spans="1:20" x14ac:dyDescent="0.25">
      <c r="A53" t="s">
        <v>147</v>
      </c>
      <c r="B53" t="s">
        <v>148</v>
      </c>
      <c r="C53">
        <v>33.333333333333336</v>
      </c>
      <c r="D53">
        <v>3</v>
      </c>
      <c r="E53" t="s">
        <v>11217</v>
      </c>
      <c r="F53">
        <v>100</v>
      </c>
      <c r="G53">
        <v>0</v>
      </c>
      <c r="H53" t="s">
        <v>655</v>
      </c>
      <c r="I53" t="s">
        <v>11218</v>
      </c>
      <c r="J53" t="s">
        <v>650</v>
      </c>
      <c r="K53" t="s">
        <v>637</v>
      </c>
      <c r="L53" t="s">
        <v>638</v>
      </c>
      <c r="M53" t="s">
        <v>11214</v>
      </c>
      <c r="N53" t="s">
        <v>637</v>
      </c>
      <c r="O53" t="s">
        <v>643</v>
      </c>
      <c r="P53" t="s">
        <v>5</v>
      </c>
      <c r="Q53" t="s">
        <v>644</v>
      </c>
      <c r="R53" t="s">
        <v>638</v>
      </c>
      <c r="S53" t="s">
        <v>11219</v>
      </c>
      <c r="T53" t="s">
        <v>11216</v>
      </c>
    </row>
    <row r="54" spans="1:20" x14ac:dyDescent="0.25">
      <c r="A54" t="s">
        <v>10385</v>
      </c>
      <c r="B54" t="s">
        <v>10386</v>
      </c>
      <c r="C54">
        <v>99</v>
      </c>
      <c r="D54">
        <v>2</v>
      </c>
      <c r="E54" t="s">
        <v>11220</v>
      </c>
      <c r="F54">
        <v>179</v>
      </c>
      <c r="G54">
        <v>0</v>
      </c>
      <c r="H54" t="s">
        <v>645</v>
      </c>
      <c r="I54" t="s">
        <v>11221</v>
      </c>
      <c r="J54" t="s">
        <v>11222</v>
      </c>
      <c r="K54" t="s">
        <v>11223</v>
      </c>
      <c r="L54" t="s">
        <v>11224</v>
      </c>
      <c r="M54" t="s">
        <v>11225</v>
      </c>
      <c r="N54" t="s">
        <v>761</v>
      </c>
      <c r="O54" t="s">
        <v>698</v>
      </c>
      <c r="P54" t="s">
        <v>692</v>
      </c>
      <c r="Q54" t="s">
        <v>693</v>
      </c>
      <c r="R54" t="s">
        <v>638</v>
      </c>
      <c r="S54" t="s">
        <v>11226</v>
      </c>
      <c r="T54" t="s">
        <v>11225</v>
      </c>
    </row>
    <row r="55" spans="1:20" x14ac:dyDescent="0.25">
      <c r="A55" t="s">
        <v>239</v>
      </c>
      <c r="B55" t="s">
        <v>245</v>
      </c>
      <c r="C55">
        <v>139</v>
      </c>
      <c r="D55">
        <v>1</v>
      </c>
      <c r="E55" t="s">
        <v>11227</v>
      </c>
      <c r="F55">
        <v>139</v>
      </c>
      <c r="G55">
        <v>0</v>
      </c>
      <c r="H55" t="s">
        <v>645</v>
      </c>
      <c r="I55" t="s">
        <v>11228</v>
      </c>
      <c r="J55" t="s">
        <v>11229</v>
      </c>
      <c r="K55" t="s">
        <v>1752</v>
      </c>
      <c r="L55" t="s">
        <v>2261</v>
      </c>
      <c r="M55" t="s">
        <v>11230</v>
      </c>
      <c r="N55" t="s">
        <v>637</v>
      </c>
      <c r="O55" t="s">
        <v>646</v>
      </c>
      <c r="P55" t="s">
        <v>26</v>
      </c>
      <c r="Q55" t="s">
        <v>647</v>
      </c>
      <c r="R55" t="s">
        <v>638</v>
      </c>
      <c r="S55" t="s">
        <v>11231</v>
      </c>
      <c r="T55" t="s">
        <v>11230</v>
      </c>
    </row>
    <row r="56" spans="1:20" x14ac:dyDescent="0.25">
      <c r="A56" t="s">
        <v>147</v>
      </c>
      <c r="B56" t="s">
        <v>148</v>
      </c>
      <c r="C56">
        <v>50</v>
      </c>
      <c r="D56">
        <v>6</v>
      </c>
      <c r="E56" t="s">
        <v>11232</v>
      </c>
      <c r="F56">
        <v>200</v>
      </c>
      <c r="G56">
        <v>0</v>
      </c>
      <c r="H56" t="s">
        <v>636</v>
      </c>
      <c r="I56" t="s">
        <v>11233</v>
      </c>
      <c r="J56" t="s">
        <v>683</v>
      </c>
      <c r="K56" t="s">
        <v>637</v>
      </c>
      <c r="L56" t="s">
        <v>638</v>
      </c>
      <c r="M56" t="s">
        <v>11234</v>
      </c>
      <c r="N56" t="s">
        <v>637</v>
      </c>
      <c r="O56" t="s">
        <v>639</v>
      </c>
      <c r="P56" t="s">
        <v>5</v>
      </c>
      <c r="Q56" t="s">
        <v>640</v>
      </c>
      <c r="R56" t="s">
        <v>638</v>
      </c>
      <c r="S56" t="s">
        <v>11235</v>
      </c>
      <c r="T56" t="s">
        <v>11214</v>
      </c>
    </row>
    <row r="57" spans="1:20" x14ac:dyDescent="0.25">
      <c r="A57" t="s">
        <v>147</v>
      </c>
      <c r="B57" t="s">
        <v>148</v>
      </c>
      <c r="C57">
        <v>50</v>
      </c>
      <c r="D57">
        <v>6</v>
      </c>
      <c r="E57" t="s">
        <v>11236</v>
      </c>
      <c r="F57">
        <v>200</v>
      </c>
      <c r="G57">
        <v>0</v>
      </c>
      <c r="H57" t="s">
        <v>636</v>
      </c>
      <c r="I57" t="s">
        <v>11237</v>
      </c>
      <c r="J57" t="s">
        <v>648</v>
      </c>
      <c r="K57" t="s">
        <v>637</v>
      </c>
      <c r="L57" t="s">
        <v>638</v>
      </c>
      <c r="M57" t="s">
        <v>11238</v>
      </c>
      <c r="N57" t="s">
        <v>637</v>
      </c>
      <c r="O57" t="s">
        <v>639</v>
      </c>
      <c r="P57" t="s">
        <v>5</v>
      </c>
      <c r="Q57" t="s">
        <v>640</v>
      </c>
      <c r="R57" t="s">
        <v>638</v>
      </c>
      <c r="S57" t="s">
        <v>11239</v>
      </c>
      <c r="T57" t="s">
        <v>11240</v>
      </c>
    </row>
    <row r="58" spans="1:20" x14ac:dyDescent="0.25">
      <c r="A58" t="s">
        <v>239</v>
      </c>
      <c r="B58" t="s">
        <v>245</v>
      </c>
      <c r="C58">
        <v>139</v>
      </c>
      <c r="D58">
        <v>1</v>
      </c>
      <c r="E58" t="s">
        <v>11241</v>
      </c>
      <c r="F58">
        <v>215</v>
      </c>
      <c r="G58">
        <v>0</v>
      </c>
      <c r="H58" t="s">
        <v>697</v>
      </c>
      <c r="I58" t="s">
        <v>11242</v>
      </c>
      <c r="J58" t="s">
        <v>11243</v>
      </c>
      <c r="K58" t="s">
        <v>7587</v>
      </c>
      <c r="L58" t="s">
        <v>11244</v>
      </c>
      <c r="M58" t="s">
        <v>11240</v>
      </c>
      <c r="N58" t="s">
        <v>761</v>
      </c>
      <c r="O58" t="s">
        <v>698</v>
      </c>
      <c r="P58" t="s">
        <v>692</v>
      </c>
      <c r="Q58" t="s">
        <v>693</v>
      </c>
      <c r="R58" t="s">
        <v>638</v>
      </c>
      <c r="S58" t="s">
        <v>11245</v>
      </c>
      <c r="T58" t="s">
        <v>11246</v>
      </c>
    </row>
    <row r="59" spans="1:20" x14ac:dyDescent="0.25">
      <c r="A59" t="s">
        <v>600</v>
      </c>
      <c r="B59" t="s">
        <v>601</v>
      </c>
      <c r="C59">
        <v>139</v>
      </c>
      <c r="D59">
        <v>1</v>
      </c>
      <c r="E59" t="s">
        <v>11241</v>
      </c>
      <c r="F59">
        <v>215</v>
      </c>
      <c r="G59">
        <v>0</v>
      </c>
      <c r="H59" t="s">
        <v>697</v>
      </c>
      <c r="I59" t="s">
        <v>11242</v>
      </c>
      <c r="J59" t="s">
        <v>11243</v>
      </c>
      <c r="K59" t="s">
        <v>7587</v>
      </c>
      <c r="L59" t="s">
        <v>11244</v>
      </c>
      <c r="M59" t="s">
        <v>11240</v>
      </c>
      <c r="N59" t="s">
        <v>761</v>
      </c>
      <c r="O59" t="s">
        <v>698</v>
      </c>
      <c r="P59" t="s">
        <v>692</v>
      </c>
      <c r="Q59" t="s">
        <v>693</v>
      </c>
      <c r="R59" t="s">
        <v>638</v>
      </c>
      <c r="S59" t="s">
        <v>11245</v>
      </c>
      <c r="T59" t="s">
        <v>11246</v>
      </c>
    </row>
    <row r="60" spans="1:20" x14ac:dyDescent="0.25">
      <c r="A60" t="s">
        <v>600</v>
      </c>
      <c r="B60" t="s">
        <v>601</v>
      </c>
      <c r="C60">
        <v>139</v>
      </c>
      <c r="D60">
        <v>2</v>
      </c>
      <c r="E60" t="s">
        <v>11247</v>
      </c>
      <c r="F60">
        <v>430</v>
      </c>
      <c r="G60">
        <v>0</v>
      </c>
      <c r="H60" t="s">
        <v>697</v>
      </c>
      <c r="I60" t="s">
        <v>11248</v>
      </c>
      <c r="J60" t="s">
        <v>11249</v>
      </c>
      <c r="K60" t="s">
        <v>1752</v>
      </c>
      <c r="L60" t="s">
        <v>11250</v>
      </c>
      <c r="M60" t="s">
        <v>11246</v>
      </c>
      <c r="N60" t="s">
        <v>761</v>
      </c>
      <c r="O60" t="s">
        <v>698</v>
      </c>
      <c r="P60" t="s">
        <v>692</v>
      </c>
      <c r="Q60" t="s">
        <v>693</v>
      </c>
      <c r="R60" t="s">
        <v>638</v>
      </c>
      <c r="S60" t="s">
        <v>11251</v>
      </c>
      <c r="T60" t="s">
        <v>11252</v>
      </c>
    </row>
    <row r="61" spans="1:20" x14ac:dyDescent="0.25">
      <c r="A61" t="s">
        <v>240</v>
      </c>
      <c r="B61" t="s">
        <v>246</v>
      </c>
      <c r="C61">
        <v>139</v>
      </c>
      <c r="D61">
        <v>2</v>
      </c>
      <c r="E61" t="s">
        <v>11247</v>
      </c>
      <c r="F61">
        <v>430</v>
      </c>
      <c r="G61">
        <v>0</v>
      </c>
      <c r="H61" t="s">
        <v>697</v>
      </c>
      <c r="I61" t="s">
        <v>11248</v>
      </c>
      <c r="J61" t="s">
        <v>11249</v>
      </c>
      <c r="K61" t="s">
        <v>1752</v>
      </c>
      <c r="L61" t="s">
        <v>11250</v>
      </c>
      <c r="M61" t="s">
        <v>11246</v>
      </c>
      <c r="N61" t="s">
        <v>761</v>
      </c>
      <c r="O61" t="s">
        <v>698</v>
      </c>
      <c r="P61" t="s">
        <v>692</v>
      </c>
      <c r="Q61" t="s">
        <v>693</v>
      </c>
      <c r="R61" t="s">
        <v>638</v>
      </c>
      <c r="S61" t="s">
        <v>11251</v>
      </c>
      <c r="T61" t="s">
        <v>11252</v>
      </c>
    </row>
    <row r="62" spans="1:20" x14ac:dyDescent="0.25">
      <c r="A62" t="s">
        <v>240</v>
      </c>
      <c r="B62" t="s">
        <v>246</v>
      </c>
      <c r="C62">
        <v>139</v>
      </c>
      <c r="D62">
        <v>1</v>
      </c>
      <c r="E62" t="s">
        <v>11253</v>
      </c>
      <c r="F62">
        <v>215</v>
      </c>
      <c r="G62">
        <v>0</v>
      </c>
      <c r="H62" t="s">
        <v>697</v>
      </c>
      <c r="I62" t="s">
        <v>11254</v>
      </c>
      <c r="J62" t="s">
        <v>11255</v>
      </c>
      <c r="K62" t="s">
        <v>11256</v>
      </c>
      <c r="L62" t="s">
        <v>11257</v>
      </c>
      <c r="M62" t="s">
        <v>11238</v>
      </c>
      <c r="N62" t="s">
        <v>761</v>
      </c>
      <c r="O62" t="s">
        <v>698</v>
      </c>
      <c r="P62" t="s">
        <v>692</v>
      </c>
      <c r="Q62" t="s">
        <v>693</v>
      </c>
      <c r="R62" t="s">
        <v>638</v>
      </c>
      <c r="S62" t="s">
        <v>11258</v>
      </c>
      <c r="T62" t="s">
        <v>11238</v>
      </c>
    </row>
    <row r="63" spans="1:20" x14ac:dyDescent="0.25">
      <c r="A63" t="s">
        <v>239</v>
      </c>
      <c r="B63" t="s">
        <v>245</v>
      </c>
      <c r="C63">
        <v>139</v>
      </c>
      <c r="D63">
        <v>1</v>
      </c>
      <c r="E63" t="s">
        <v>11253</v>
      </c>
      <c r="F63">
        <v>215</v>
      </c>
      <c r="G63">
        <v>0</v>
      </c>
      <c r="H63" t="s">
        <v>697</v>
      </c>
      <c r="I63" t="s">
        <v>11254</v>
      </c>
      <c r="J63" t="s">
        <v>11255</v>
      </c>
      <c r="K63" t="s">
        <v>11256</v>
      </c>
      <c r="L63" t="s">
        <v>11257</v>
      </c>
      <c r="M63" t="s">
        <v>11238</v>
      </c>
      <c r="N63" t="s">
        <v>761</v>
      </c>
      <c r="O63" t="s">
        <v>698</v>
      </c>
      <c r="P63" t="s">
        <v>692</v>
      </c>
      <c r="Q63" t="s">
        <v>693</v>
      </c>
      <c r="R63" t="s">
        <v>638</v>
      </c>
      <c r="S63" t="s">
        <v>11258</v>
      </c>
      <c r="T63" t="s">
        <v>11238</v>
      </c>
    </row>
    <row r="64" spans="1:20" x14ac:dyDescent="0.25">
      <c r="A64" t="s">
        <v>600</v>
      </c>
      <c r="B64" t="s">
        <v>601</v>
      </c>
      <c r="C64">
        <v>139</v>
      </c>
      <c r="D64">
        <v>1</v>
      </c>
      <c r="E64" t="s">
        <v>11259</v>
      </c>
      <c r="F64">
        <v>430</v>
      </c>
      <c r="G64">
        <v>0</v>
      </c>
      <c r="H64" t="s">
        <v>697</v>
      </c>
      <c r="I64" t="s">
        <v>11260</v>
      </c>
      <c r="J64" t="s">
        <v>11261</v>
      </c>
      <c r="K64" t="s">
        <v>9896</v>
      </c>
      <c r="L64" t="s">
        <v>11262</v>
      </c>
      <c r="M64" t="s">
        <v>11263</v>
      </c>
      <c r="N64" t="s">
        <v>761</v>
      </c>
      <c r="O64" t="s">
        <v>698</v>
      </c>
      <c r="P64" t="s">
        <v>692</v>
      </c>
      <c r="Q64" t="s">
        <v>693</v>
      </c>
      <c r="R64" t="s">
        <v>638</v>
      </c>
      <c r="S64" t="s">
        <v>11264</v>
      </c>
      <c r="T64" t="s">
        <v>11265</v>
      </c>
    </row>
    <row r="65" spans="1:20" x14ac:dyDescent="0.25">
      <c r="A65" t="s">
        <v>241</v>
      </c>
      <c r="B65" t="s">
        <v>247</v>
      </c>
      <c r="C65">
        <v>139</v>
      </c>
      <c r="D65">
        <v>1</v>
      </c>
      <c r="E65" t="s">
        <v>11259</v>
      </c>
      <c r="F65">
        <v>430</v>
      </c>
      <c r="G65">
        <v>0</v>
      </c>
      <c r="H65" t="s">
        <v>697</v>
      </c>
      <c r="I65" t="s">
        <v>11260</v>
      </c>
      <c r="J65" t="s">
        <v>11261</v>
      </c>
      <c r="K65" t="s">
        <v>9896</v>
      </c>
      <c r="L65" t="s">
        <v>11262</v>
      </c>
      <c r="M65" t="s">
        <v>11263</v>
      </c>
      <c r="N65" t="s">
        <v>761</v>
      </c>
      <c r="O65" t="s">
        <v>698</v>
      </c>
      <c r="P65" t="s">
        <v>692</v>
      </c>
      <c r="Q65" t="s">
        <v>693</v>
      </c>
      <c r="R65" t="s">
        <v>638</v>
      </c>
      <c r="S65" t="s">
        <v>11264</v>
      </c>
      <c r="T65" t="s">
        <v>11265</v>
      </c>
    </row>
    <row r="66" spans="1:20" x14ac:dyDescent="0.25">
      <c r="A66" t="s">
        <v>239</v>
      </c>
      <c r="B66" t="s">
        <v>245</v>
      </c>
      <c r="C66">
        <v>139</v>
      </c>
      <c r="D66">
        <v>2</v>
      </c>
      <c r="E66" t="s">
        <v>11259</v>
      </c>
      <c r="F66">
        <v>430</v>
      </c>
      <c r="G66">
        <v>0</v>
      </c>
      <c r="H66" t="s">
        <v>697</v>
      </c>
      <c r="I66" t="s">
        <v>11260</v>
      </c>
      <c r="J66" t="s">
        <v>11261</v>
      </c>
      <c r="K66" t="s">
        <v>9896</v>
      </c>
      <c r="L66" t="s">
        <v>11262</v>
      </c>
      <c r="M66" t="s">
        <v>11263</v>
      </c>
      <c r="N66" t="s">
        <v>761</v>
      </c>
      <c r="O66" t="s">
        <v>698</v>
      </c>
      <c r="P66" t="s">
        <v>692</v>
      </c>
      <c r="Q66" t="s">
        <v>693</v>
      </c>
      <c r="R66" t="s">
        <v>638</v>
      </c>
      <c r="S66" t="s">
        <v>11264</v>
      </c>
      <c r="T66" t="s">
        <v>11265</v>
      </c>
    </row>
    <row r="67" spans="1:20" x14ac:dyDescent="0.25">
      <c r="A67" t="s">
        <v>147</v>
      </c>
      <c r="B67" t="s">
        <v>148</v>
      </c>
      <c r="C67">
        <v>50</v>
      </c>
      <c r="D67">
        <v>6</v>
      </c>
      <c r="E67" t="s">
        <v>11266</v>
      </c>
      <c r="F67">
        <v>200</v>
      </c>
      <c r="G67">
        <v>0</v>
      </c>
      <c r="H67" t="s">
        <v>636</v>
      </c>
      <c r="I67" t="s">
        <v>11267</v>
      </c>
      <c r="J67" t="s">
        <v>676</v>
      </c>
      <c r="K67" t="s">
        <v>637</v>
      </c>
      <c r="L67" t="s">
        <v>638</v>
      </c>
      <c r="M67" t="s">
        <v>11268</v>
      </c>
      <c r="N67" t="s">
        <v>637</v>
      </c>
      <c r="O67" t="s">
        <v>639</v>
      </c>
      <c r="P67" t="s">
        <v>5</v>
      </c>
      <c r="Q67" t="s">
        <v>640</v>
      </c>
      <c r="R67" t="s">
        <v>638</v>
      </c>
      <c r="S67" t="s">
        <v>11269</v>
      </c>
      <c r="T67" t="s">
        <v>11270</v>
      </c>
    </row>
    <row r="68" spans="1:20" x14ac:dyDescent="0.25">
      <c r="A68" t="s">
        <v>600</v>
      </c>
      <c r="B68" t="s">
        <v>601</v>
      </c>
      <c r="C68">
        <v>139</v>
      </c>
      <c r="D68">
        <v>2</v>
      </c>
      <c r="E68" t="s">
        <v>11271</v>
      </c>
      <c r="F68">
        <v>215</v>
      </c>
      <c r="G68">
        <v>0</v>
      </c>
      <c r="H68" t="s">
        <v>697</v>
      </c>
      <c r="I68" t="s">
        <v>11272</v>
      </c>
      <c r="J68" t="s">
        <v>11273</v>
      </c>
      <c r="K68" t="s">
        <v>3391</v>
      </c>
      <c r="L68" t="s">
        <v>11274</v>
      </c>
      <c r="M68" t="s">
        <v>11275</v>
      </c>
      <c r="N68" t="s">
        <v>761</v>
      </c>
      <c r="O68" t="s">
        <v>691</v>
      </c>
      <c r="P68" t="s">
        <v>692</v>
      </c>
      <c r="Q68" t="s">
        <v>693</v>
      </c>
      <c r="R68" t="s">
        <v>638</v>
      </c>
      <c r="S68" t="s">
        <v>11276</v>
      </c>
      <c r="T68" t="s">
        <v>11270</v>
      </c>
    </row>
    <row r="69" spans="1:20" x14ac:dyDescent="0.25">
      <c r="A69" t="s">
        <v>239</v>
      </c>
      <c r="B69" t="s">
        <v>245</v>
      </c>
      <c r="C69">
        <v>139</v>
      </c>
      <c r="D69">
        <v>2</v>
      </c>
      <c r="E69" t="s">
        <v>11277</v>
      </c>
      <c r="F69">
        <v>215</v>
      </c>
      <c r="G69">
        <v>0</v>
      </c>
      <c r="H69" t="s">
        <v>697</v>
      </c>
      <c r="I69" t="s">
        <v>11278</v>
      </c>
      <c r="J69" t="s">
        <v>11279</v>
      </c>
      <c r="K69" t="s">
        <v>718</v>
      </c>
      <c r="L69" t="s">
        <v>11280</v>
      </c>
      <c r="M69" t="s">
        <v>11281</v>
      </c>
      <c r="N69" t="s">
        <v>761</v>
      </c>
      <c r="O69" t="s">
        <v>698</v>
      </c>
      <c r="P69" t="s">
        <v>692</v>
      </c>
      <c r="Q69" t="s">
        <v>693</v>
      </c>
      <c r="R69" t="s">
        <v>638</v>
      </c>
      <c r="S69" t="s">
        <v>11282</v>
      </c>
      <c r="T69" t="s">
        <v>11283</v>
      </c>
    </row>
    <row r="70" spans="1:20" x14ac:dyDescent="0.25">
      <c r="A70" t="s">
        <v>147</v>
      </c>
      <c r="B70" t="s">
        <v>148</v>
      </c>
      <c r="C70">
        <v>50</v>
      </c>
      <c r="D70">
        <v>24</v>
      </c>
      <c r="E70" t="s">
        <v>11284</v>
      </c>
      <c r="F70">
        <v>800</v>
      </c>
      <c r="G70">
        <v>0</v>
      </c>
      <c r="H70" t="s">
        <v>636</v>
      </c>
      <c r="I70" t="s">
        <v>11285</v>
      </c>
      <c r="J70" t="s">
        <v>677</v>
      </c>
      <c r="K70" t="s">
        <v>637</v>
      </c>
      <c r="L70" t="s">
        <v>638</v>
      </c>
      <c r="M70" t="s">
        <v>11286</v>
      </c>
      <c r="N70" t="s">
        <v>637</v>
      </c>
      <c r="O70" t="s">
        <v>639</v>
      </c>
      <c r="P70" t="s">
        <v>5</v>
      </c>
      <c r="Q70" t="s">
        <v>640</v>
      </c>
      <c r="R70" t="s">
        <v>638</v>
      </c>
      <c r="S70" t="s">
        <v>11287</v>
      </c>
      <c r="T70" t="s">
        <v>11286</v>
      </c>
    </row>
    <row r="71" spans="1:20" x14ac:dyDescent="0.25">
      <c r="A71" t="s">
        <v>147</v>
      </c>
      <c r="B71" t="s">
        <v>148</v>
      </c>
      <c r="C71">
        <v>33.333333333333336</v>
      </c>
      <c r="D71">
        <v>3</v>
      </c>
      <c r="E71" t="s">
        <v>11288</v>
      </c>
      <c r="F71">
        <v>100</v>
      </c>
      <c r="G71">
        <v>0</v>
      </c>
      <c r="H71" t="s">
        <v>636</v>
      </c>
      <c r="I71" t="s">
        <v>11289</v>
      </c>
      <c r="J71" t="s">
        <v>1827</v>
      </c>
      <c r="K71" t="s">
        <v>637</v>
      </c>
      <c r="L71" t="s">
        <v>638</v>
      </c>
      <c r="M71" t="s">
        <v>11290</v>
      </c>
      <c r="N71" t="s">
        <v>637</v>
      </c>
      <c r="O71" t="s">
        <v>639</v>
      </c>
      <c r="P71" t="s">
        <v>5</v>
      </c>
      <c r="Q71" t="s">
        <v>640</v>
      </c>
      <c r="R71" t="s">
        <v>638</v>
      </c>
      <c r="S71" t="s">
        <v>11291</v>
      </c>
      <c r="T71" t="s">
        <v>11290</v>
      </c>
    </row>
    <row r="72" spans="1:20" x14ac:dyDescent="0.25">
      <c r="A72" t="s">
        <v>239</v>
      </c>
      <c r="B72" t="s">
        <v>245</v>
      </c>
      <c r="C72">
        <v>159</v>
      </c>
      <c r="D72">
        <v>1</v>
      </c>
      <c r="E72" t="s">
        <v>11292</v>
      </c>
      <c r="F72">
        <v>129</v>
      </c>
      <c r="G72">
        <v>0</v>
      </c>
      <c r="H72" t="s">
        <v>636</v>
      </c>
      <c r="I72" t="s">
        <v>11293</v>
      </c>
      <c r="J72" t="s">
        <v>667</v>
      </c>
      <c r="K72" t="s">
        <v>637</v>
      </c>
      <c r="L72" t="s">
        <v>638</v>
      </c>
      <c r="M72" t="s">
        <v>11294</v>
      </c>
      <c r="N72" t="s">
        <v>637</v>
      </c>
      <c r="O72" t="s">
        <v>639</v>
      </c>
      <c r="P72" t="s">
        <v>5</v>
      </c>
      <c r="Q72" t="s">
        <v>640</v>
      </c>
      <c r="R72" t="s">
        <v>638</v>
      </c>
      <c r="S72" t="s">
        <v>11295</v>
      </c>
      <c r="T72" t="s">
        <v>11294</v>
      </c>
    </row>
    <row r="73" spans="1:20" x14ac:dyDescent="0.25">
      <c r="A73" t="s">
        <v>116</v>
      </c>
      <c r="B73" t="s">
        <v>117</v>
      </c>
      <c r="C73">
        <v>12</v>
      </c>
      <c r="D73">
        <v>10</v>
      </c>
      <c r="E73" t="s">
        <v>11296</v>
      </c>
      <c r="F73">
        <v>140</v>
      </c>
      <c r="G73">
        <v>0</v>
      </c>
      <c r="H73" t="s">
        <v>645</v>
      </c>
      <c r="I73" t="s">
        <v>3509</v>
      </c>
      <c r="J73" t="s">
        <v>11297</v>
      </c>
      <c r="K73" t="s">
        <v>11298</v>
      </c>
      <c r="L73" t="s">
        <v>6716</v>
      </c>
      <c r="M73" t="s">
        <v>11238</v>
      </c>
      <c r="N73" t="s">
        <v>637</v>
      </c>
      <c r="O73" t="s">
        <v>646</v>
      </c>
      <c r="P73" t="s">
        <v>26</v>
      </c>
      <c r="Q73" t="s">
        <v>647</v>
      </c>
      <c r="R73" t="s">
        <v>638</v>
      </c>
      <c r="S73" t="s">
        <v>11299</v>
      </c>
      <c r="T73" t="s">
        <v>11300</v>
      </c>
    </row>
    <row r="74" spans="1:20" x14ac:dyDescent="0.25">
      <c r="A74" t="s">
        <v>147</v>
      </c>
      <c r="B74" t="s">
        <v>148</v>
      </c>
      <c r="C74">
        <v>50</v>
      </c>
      <c r="D74">
        <v>6</v>
      </c>
      <c r="E74" t="s">
        <v>11301</v>
      </c>
      <c r="F74">
        <v>181</v>
      </c>
      <c r="G74">
        <v>0</v>
      </c>
      <c r="H74" t="s">
        <v>636</v>
      </c>
      <c r="I74" t="s">
        <v>11302</v>
      </c>
      <c r="J74" t="s">
        <v>6008</v>
      </c>
      <c r="K74" t="s">
        <v>637</v>
      </c>
      <c r="L74" t="s">
        <v>638</v>
      </c>
      <c r="M74" t="s">
        <v>11303</v>
      </c>
      <c r="N74" t="s">
        <v>637</v>
      </c>
      <c r="O74" t="s">
        <v>639</v>
      </c>
      <c r="P74" t="s">
        <v>5</v>
      </c>
      <c r="Q74" t="s">
        <v>640</v>
      </c>
      <c r="R74" t="s">
        <v>638</v>
      </c>
      <c r="S74" t="s">
        <v>11304</v>
      </c>
      <c r="T74" t="s">
        <v>11305</v>
      </c>
    </row>
    <row r="75" spans="1:20" x14ac:dyDescent="0.25">
      <c r="A75" t="s">
        <v>240</v>
      </c>
      <c r="B75" t="s">
        <v>246</v>
      </c>
      <c r="C75">
        <v>162</v>
      </c>
      <c r="D75">
        <v>1</v>
      </c>
      <c r="E75" t="s">
        <v>11306</v>
      </c>
      <c r="F75">
        <v>518</v>
      </c>
      <c r="G75">
        <v>0</v>
      </c>
      <c r="H75" t="s">
        <v>645</v>
      </c>
      <c r="I75" t="s">
        <v>2855</v>
      </c>
      <c r="J75" t="s">
        <v>11307</v>
      </c>
      <c r="K75" t="s">
        <v>2803</v>
      </c>
      <c r="L75" t="s">
        <v>765</v>
      </c>
      <c r="M75" t="s">
        <v>11305</v>
      </c>
      <c r="N75" t="s">
        <v>637</v>
      </c>
      <c r="O75" t="s">
        <v>646</v>
      </c>
      <c r="P75" t="s">
        <v>26</v>
      </c>
      <c r="Q75" t="s">
        <v>647</v>
      </c>
      <c r="R75" t="s">
        <v>638</v>
      </c>
      <c r="S75" t="s">
        <v>11308</v>
      </c>
      <c r="T75" t="s">
        <v>11305</v>
      </c>
    </row>
    <row r="76" spans="1:20" x14ac:dyDescent="0.25">
      <c r="A76" t="s">
        <v>101</v>
      </c>
      <c r="B76" t="s">
        <v>74</v>
      </c>
      <c r="C76">
        <v>117</v>
      </c>
      <c r="D76">
        <v>1</v>
      </c>
      <c r="E76" t="s">
        <v>11306</v>
      </c>
      <c r="F76">
        <v>518</v>
      </c>
      <c r="G76">
        <v>0</v>
      </c>
      <c r="H76" t="s">
        <v>645</v>
      </c>
      <c r="I76" t="s">
        <v>2855</v>
      </c>
      <c r="J76" t="s">
        <v>11307</v>
      </c>
      <c r="K76" t="s">
        <v>2803</v>
      </c>
      <c r="L76" t="s">
        <v>765</v>
      </c>
      <c r="M76" t="s">
        <v>11305</v>
      </c>
      <c r="N76" t="s">
        <v>637</v>
      </c>
      <c r="O76" t="s">
        <v>646</v>
      </c>
      <c r="P76" t="s">
        <v>26</v>
      </c>
      <c r="Q76" t="s">
        <v>647</v>
      </c>
      <c r="R76" t="s">
        <v>638</v>
      </c>
      <c r="S76" t="s">
        <v>11308</v>
      </c>
      <c r="T76" t="s">
        <v>11305</v>
      </c>
    </row>
    <row r="77" spans="1:20" x14ac:dyDescent="0.25">
      <c r="A77" t="s">
        <v>72</v>
      </c>
      <c r="B77" t="s">
        <v>108</v>
      </c>
      <c r="C77">
        <v>66</v>
      </c>
      <c r="D77">
        <v>1</v>
      </c>
      <c r="E77" t="s">
        <v>11306</v>
      </c>
      <c r="F77">
        <v>518</v>
      </c>
      <c r="G77">
        <v>0</v>
      </c>
      <c r="H77" t="s">
        <v>645</v>
      </c>
      <c r="I77" t="s">
        <v>2855</v>
      </c>
      <c r="J77" t="s">
        <v>11307</v>
      </c>
      <c r="K77" t="s">
        <v>2803</v>
      </c>
      <c r="L77" t="s">
        <v>765</v>
      </c>
      <c r="M77" t="s">
        <v>11305</v>
      </c>
      <c r="N77" t="s">
        <v>637</v>
      </c>
      <c r="O77" t="s">
        <v>646</v>
      </c>
      <c r="P77" t="s">
        <v>26</v>
      </c>
      <c r="Q77" t="s">
        <v>647</v>
      </c>
      <c r="R77" t="s">
        <v>638</v>
      </c>
      <c r="S77" t="s">
        <v>11308</v>
      </c>
      <c r="T77" t="s">
        <v>11305</v>
      </c>
    </row>
    <row r="78" spans="1:20" x14ac:dyDescent="0.25">
      <c r="A78" t="s">
        <v>101</v>
      </c>
      <c r="B78" t="s">
        <v>74</v>
      </c>
      <c r="C78">
        <v>66</v>
      </c>
      <c r="D78">
        <v>1</v>
      </c>
      <c r="E78" t="s">
        <v>11306</v>
      </c>
      <c r="F78">
        <v>518</v>
      </c>
      <c r="G78">
        <v>0</v>
      </c>
      <c r="H78" t="s">
        <v>645</v>
      </c>
      <c r="I78" t="s">
        <v>2855</v>
      </c>
      <c r="J78" t="s">
        <v>11307</v>
      </c>
      <c r="K78" t="s">
        <v>2803</v>
      </c>
      <c r="L78" t="s">
        <v>765</v>
      </c>
      <c r="M78" t="s">
        <v>11305</v>
      </c>
      <c r="N78" t="s">
        <v>637</v>
      </c>
      <c r="O78" t="s">
        <v>646</v>
      </c>
      <c r="P78" t="s">
        <v>26</v>
      </c>
      <c r="Q78" t="s">
        <v>647</v>
      </c>
      <c r="R78" t="s">
        <v>638</v>
      </c>
      <c r="S78" t="s">
        <v>11308</v>
      </c>
      <c r="T78" t="s">
        <v>11305</v>
      </c>
    </row>
    <row r="79" spans="1:20" x14ac:dyDescent="0.25">
      <c r="A79" t="s">
        <v>22</v>
      </c>
      <c r="B79" t="s">
        <v>27</v>
      </c>
      <c r="C79">
        <v>67</v>
      </c>
      <c r="D79">
        <v>1</v>
      </c>
      <c r="E79" t="s">
        <v>11306</v>
      </c>
      <c r="F79">
        <v>518</v>
      </c>
      <c r="G79">
        <v>0</v>
      </c>
      <c r="H79" t="s">
        <v>645</v>
      </c>
      <c r="I79" t="s">
        <v>2855</v>
      </c>
      <c r="J79" t="s">
        <v>11307</v>
      </c>
      <c r="K79" t="s">
        <v>2803</v>
      </c>
      <c r="L79" t="s">
        <v>765</v>
      </c>
      <c r="M79" t="s">
        <v>11305</v>
      </c>
      <c r="N79" t="s">
        <v>637</v>
      </c>
      <c r="O79" t="s">
        <v>646</v>
      </c>
      <c r="P79" t="s">
        <v>26</v>
      </c>
      <c r="Q79" t="s">
        <v>647</v>
      </c>
      <c r="R79" t="s">
        <v>638</v>
      </c>
      <c r="S79" t="s">
        <v>11308</v>
      </c>
      <c r="T79" t="s">
        <v>11303</v>
      </c>
    </row>
    <row r="80" spans="1:20" x14ac:dyDescent="0.25">
      <c r="A80" t="s">
        <v>147</v>
      </c>
      <c r="B80" t="s">
        <v>148</v>
      </c>
      <c r="C80">
        <v>50</v>
      </c>
      <c r="D80">
        <v>6</v>
      </c>
      <c r="E80" t="s">
        <v>11309</v>
      </c>
      <c r="F80">
        <v>200</v>
      </c>
      <c r="G80">
        <v>0</v>
      </c>
      <c r="H80" t="s">
        <v>636</v>
      </c>
      <c r="I80" t="s">
        <v>11310</v>
      </c>
      <c r="J80" t="s">
        <v>675</v>
      </c>
      <c r="K80" t="s">
        <v>637</v>
      </c>
      <c r="L80" t="s">
        <v>638</v>
      </c>
      <c r="M80" t="s">
        <v>11311</v>
      </c>
      <c r="N80" t="s">
        <v>637</v>
      </c>
      <c r="O80" t="s">
        <v>639</v>
      </c>
      <c r="P80" t="s">
        <v>5</v>
      </c>
      <c r="Q80" t="s">
        <v>640</v>
      </c>
      <c r="R80" t="s">
        <v>638</v>
      </c>
      <c r="S80" t="s">
        <v>11312</v>
      </c>
      <c r="T80" t="s">
        <v>11311</v>
      </c>
    </row>
    <row r="81" spans="1:20" x14ac:dyDescent="0.25">
      <c r="A81" t="s">
        <v>147</v>
      </c>
      <c r="B81" t="s">
        <v>148</v>
      </c>
      <c r="C81">
        <v>65</v>
      </c>
      <c r="D81">
        <v>1</v>
      </c>
      <c r="E81" t="s">
        <v>11313</v>
      </c>
      <c r="F81">
        <v>233</v>
      </c>
      <c r="G81">
        <v>0</v>
      </c>
      <c r="H81" t="s">
        <v>636</v>
      </c>
      <c r="I81" t="s">
        <v>9095</v>
      </c>
      <c r="J81" t="s">
        <v>2240</v>
      </c>
      <c r="K81" t="s">
        <v>637</v>
      </c>
      <c r="L81" t="s">
        <v>638</v>
      </c>
      <c r="M81" t="s">
        <v>11303</v>
      </c>
      <c r="N81" t="s">
        <v>637</v>
      </c>
      <c r="O81" t="s">
        <v>643</v>
      </c>
      <c r="P81" t="s">
        <v>5</v>
      </c>
      <c r="Q81" t="s">
        <v>644</v>
      </c>
      <c r="R81" t="s">
        <v>11314</v>
      </c>
      <c r="S81" t="s">
        <v>11315</v>
      </c>
      <c r="T81" t="s">
        <v>11316</v>
      </c>
    </row>
    <row r="82" spans="1:20" x14ac:dyDescent="0.25">
      <c r="A82" t="s">
        <v>239</v>
      </c>
      <c r="B82" t="s">
        <v>245</v>
      </c>
      <c r="C82">
        <v>159</v>
      </c>
      <c r="D82">
        <v>2</v>
      </c>
      <c r="E82" t="s">
        <v>11313</v>
      </c>
      <c r="F82">
        <v>233</v>
      </c>
      <c r="G82">
        <v>0</v>
      </c>
      <c r="H82" t="s">
        <v>636</v>
      </c>
      <c r="I82" t="s">
        <v>9095</v>
      </c>
      <c r="J82" t="s">
        <v>2240</v>
      </c>
      <c r="K82" t="s">
        <v>637</v>
      </c>
      <c r="L82" t="s">
        <v>638</v>
      </c>
      <c r="M82" t="s">
        <v>11303</v>
      </c>
      <c r="N82" t="s">
        <v>637</v>
      </c>
      <c r="O82" t="s">
        <v>643</v>
      </c>
      <c r="P82" t="s">
        <v>5</v>
      </c>
      <c r="Q82" t="s">
        <v>644</v>
      </c>
      <c r="R82" t="s">
        <v>11314</v>
      </c>
      <c r="S82" t="s">
        <v>11315</v>
      </c>
      <c r="T82" t="s">
        <v>11316</v>
      </c>
    </row>
    <row r="83" spans="1:20" x14ac:dyDescent="0.25">
      <c r="A83" t="s">
        <v>147</v>
      </c>
      <c r="B83" t="s">
        <v>148</v>
      </c>
      <c r="C83">
        <v>33.333333333333336</v>
      </c>
      <c r="D83">
        <v>3</v>
      </c>
      <c r="E83" t="s">
        <v>11317</v>
      </c>
      <c r="F83">
        <v>100</v>
      </c>
      <c r="G83">
        <v>0</v>
      </c>
      <c r="H83" t="s">
        <v>636</v>
      </c>
      <c r="I83" t="s">
        <v>11318</v>
      </c>
      <c r="J83" t="s">
        <v>689</v>
      </c>
      <c r="K83" t="s">
        <v>637</v>
      </c>
      <c r="L83" t="s">
        <v>638</v>
      </c>
      <c r="M83" t="s">
        <v>11319</v>
      </c>
      <c r="N83" t="s">
        <v>637</v>
      </c>
      <c r="O83" t="s">
        <v>639</v>
      </c>
      <c r="P83" t="s">
        <v>5</v>
      </c>
      <c r="Q83" t="s">
        <v>640</v>
      </c>
      <c r="R83" t="s">
        <v>638</v>
      </c>
      <c r="S83" t="s">
        <v>11320</v>
      </c>
      <c r="T83" t="s">
        <v>11319</v>
      </c>
    </row>
    <row r="84" spans="1:20" x14ac:dyDescent="0.25">
      <c r="A84" t="s">
        <v>147</v>
      </c>
      <c r="B84" t="s">
        <v>148</v>
      </c>
      <c r="C84">
        <v>50</v>
      </c>
      <c r="D84">
        <v>6</v>
      </c>
      <c r="E84" t="s">
        <v>11321</v>
      </c>
      <c r="F84">
        <v>181</v>
      </c>
      <c r="G84">
        <v>0</v>
      </c>
      <c r="H84" t="s">
        <v>636</v>
      </c>
      <c r="I84" t="s">
        <v>4181</v>
      </c>
      <c r="J84" t="s">
        <v>2091</v>
      </c>
      <c r="K84" t="s">
        <v>637</v>
      </c>
      <c r="L84" t="s">
        <v>638</v>
      </c>
      <c r="M84" t="s">
        <v>11322</v>
      </c>
      <c r="N84" t="s">
        <v>637</v>
      </c>
      <c r="O84" t="s">
        <v>639</v>
      </c>
      <c r="P84" t="s">
        <v>5</v>
      </c>
      <c r="Q84" t="s">
        <v>640</v>
      </c>
      <c r="R84" t="s">
        <v>11323</v>
      </c>
      <c r="S84" t="s">
        <v>11324</v>
      </c>
      <c r="T84" t="s">
        <v>11322</v>
      </c>
    </row>
    <row r="85" spans="1:20" x14ac:dyDescent="0.25">
      <c r="A85" t="s">
        <v>241</v>
      </c>
      <c r="B85" t="s">
        <v>690</v>
      </c>
      <c r="C85">
        <v>81.75</v>
      </c>
      <c r="D85">
        <v>1</v>
      </c>
      <c r="E85" t="s">
        <v>11325</v>
      </c>
      <c r="F85">
        <v>88.75</v>
      </c>
      <c r="G85">
        <v>7</v>
      </c>
      <c r="H85" t="s">
        <v>663</v>
      </c>
      <c r="I85" t="s">
        <v>11326</v>
      </c>
      <c r="J85" t="s">
        <v>11327</v>
      </c>
      <c r="K85" t="s">
        <v>11328</v>
      </c>
      <c r="L85" t="s">
        <v>11329</v>
      </c>
      <c r="M85" t="s">
        <v>11330</v>
      </c>
      <c r="N85" t="s">
        <v>637</v>
      </c>
      <c r="O85" t="s">
        <v>664</v>
      </c>
      <c r="P85" t="s">
        <v>23</v>
      </c>
      <c r="Q85" t="s">
        <v>665</v>
      </c>
      <c r="R85" t="s">
        <v>638</v>
      </c>
      <c r="S85" t="s">
        <v>11331</v>
      </c>
      <c r="T85" t="s">
        <v>11330</v>
      </c>
    </row>
    <row r="86" spans="1:20" x14ac:dyDescent="0.25">
      <c r="A86" t="s">
        <v>18</v>
      </c>
      <c r="B86" t="s">
        <v>19</v>
      </c>
      <c r="C86">
        <v>66.666666666666671</v>
      </c>
      <c r="D86">
        <v>6</v>
      </c>
      <c r="E86" t="s">
        <v>11332</v>
      </c>
      <c r="F86">
        <v>200</v>
      </c>
      <c r="G86">
        <v>0</v>
      </c>
      <c r="H86" t="s">
        <v>636</v>
      </c>
      <c r="I86" t="s">
        <v>9716</v>
      </c>
      <c r="J86" t="s">
        <v>676</v>
      </c>
      <c r="K86" t="s">
        <v>637</v>
      </c>
      <c r="L86" t="s">
        <v>638</v>
      </c>
      <c r="M86" t="s">
        <v>11330</v>
      </c>
      <c r="N86" t="s">
        <v>637</v>
      </c>
      <c r="O86" t="s">
        <v>643</v>
      </c>
      <c r="P86" t="s">
        <v>5</v>
      </c>
      <c r="Q86" t="s">
        <v>644</v>
      </c>
      <c r="R86" t="s">
        <v>638</v>
      </c>
      <c r="S86" t="s">
        <v>11333</v>
      </c>
      <c r="T86" t="s">
        <v>11334</v>
      </c>
    </row>
    <row r="87" spans="1:20" x14ac:dyDescent="0.25">
      <c r="A87" t="s">
        <v>147</v>
      </c>
      <c r="B87" t="s">
        <v>148</v>
      </c>
      <c r="C87">
        <v>33.333333333333336</v>
      </c>
      <c r="D87">
        <v>3</v>
      </c>
      <c r="E87" t="s">
        <v>11335</v>
      </c>
      <c r="F87">
        <v>100</v>
      </c>
      <c r="G87">
        <v>0</v>
      </c>
      <c r="H87" t="s">
        <v>636</v>
      </c>
      <c r="I87" t="s">
        <v>11336</v>
      </c>
      <c r="J87" t="s">
        <v>2091</v>
      </c>
      <c r="K87" t="s">
        <v>637</v>
      </c>
      <c r="L87" t="s">
        <v>638</v>
      </c>
      <c r="M87" t="s">
        <v>11337</v>
      </c>
      <c r="N87" t="s">
        <v>637</v>
      </c>
      <c r="O87" t="s">
        <v>639</v>
      </c>
      <c r="P87" t="s">
        <v>5</v>
      </c>
      <c r="Q87" t="s">
        <v>640</v>
      </c>
      <c r="R87" t="s">
        <v>11338</v>
      </c>
      <c r="S87" t="s">
        <v>11339</v>
      </c>
      <c r="T87" t="s">
        <v>11337</v>
      </c>
    </row>
    <row r="88" spans="1:20" x14ac:dyDescent="0.25">
      <c r="A88" t="s">
        <v>147</v>
      </c>
      <c r="B88" t="s">
        <v>148</v>
      </c>
      <c r="C88">
        <v>50</v>
      </c>
      <c r="D88">
        <v>6</v>
      </c>
      <c r="E88" t="s">
        <v>11340</v>
      </c>
      <c r="F88">
        <v>200</v>
      </c>
      <c r="G88">
        <v>0</v>
      </c>
      <c r="H88" t="s">
        <v>636</v>
      </c>
      <c r="I88" t="s">
        <v>11341</v>
      </c>
      <c r="J88" t="s">
        <v>653</v>
      </c>
      <c r="K88" t="s">
        <v>637</v>
      </c>
      <c r="L88" t="s">
        <v>638</v>
      </c>
      <c r="M88" t="s">
        <v>11342</v>
      </c>
      <c r="N88" t="s">
        <v>637</v>
      </c>
      <c r="O88" t="s">
        <v>643</v>
      </c>
      <c r="P88" t="s">
        <v>5</v>
      </c>
      <c r="Q88" t="s">
        <v>644</v>
      </c>
      <c r="R88" t="s">
        <v>638</v>
      </c>
      <c r="S88" t="s">
        <v>11343</v>
      </c>
      <c r="T88" t="s">
        <v>11342</v>
      </c>
    </row>
    <row r="89" spans="1:20" x14ac:dyDescent="0.25">
      <c r="A89" t="s">
        <v>147</v>
      </c>
      <c r="B89" t="s">
        <v>148</v>
      </c>
      <c r="C89">
        <v>50</v>
      </c>
      <c r="D89">
        <v>6</v>
      </c>
      <c r="E89" t="s">
        <v>11344</v>
      </c>
      <c r="F89">
        <v>200</v>
      </c>
      <c r="G89">
        <v>0</v>
      </c>
      <c r="H89" t="s">
        <v>636</v>
      </c>
      <c r="I89" t="s">
        <v>11345</v>
      </c>
      <c r="J89" t="s">
        <v>2091</v>
      </c>
      <c r="K89" t="s">
        <v>637</v>
      </c>
      <c r="L89" t="s">
        <v>638</v>
      </c>
      <c r="M89" t="s">
        <v>11342</v>
      </c>
      <c r="N89" t="s">
        <v>637</v>
      </c>
      <c r="O89" t="s">
        <v>639</v>
      </c>
      <c r="P89" t="s">
        <v>5</v>
      </c>
      <c r="Q89" t="s">
        <v>640</v>
      </c>
      <c r="R89" t="s">
        <v>638</v>
      </c>
      <c r="S89" t="s">
        <v>11346</v>
      </c>
      <c r="T89" t="s">
        <v>11342</v>
      </c>
    </row>
    <row r="90" spans="1:20" x14ac:dyDescent="0.25">
      <c r="A90" t="s">
        <v>147</v>
      </c>
      <c r="B90" t="s">
        <v>148</v>
      </c>
      <c r="C90">
        <v>33.333333333333336</v>
      </c>
      <c r="D90">
        <v>3</v>
      </c>
      <c r="E90" t="s">
        <v>11347</v>
      </c>
      <c r="F90">
        <v>100</v>
      </c>
      <c r="G90">
        <v>0</v>
      </c>
      <c r="H90" t="s">
        <v>636</v>
      </c>
      <c r="I90" t="s">
        <v>11348</v>
      </c>
      <c r="J90" t="s">
        <v>686</v>
      </c>
      <c r="K90" t="s">
        <v>637</v>
      </c>
      <c r="L90" t="s">
        <v>638</v>
      </c>
      <c r="M90" t="s">
        <v>11349</v>
      </c>
      <c r="N90" t="s">
        <v>637</v>
      </c>
      <c r="O90" t="s">
        <v>639</v>
      </c>
      <c r="P90" t="s">
        <v>5</v>
      </c>
      <c r="Q90" t="s">
        <v>640</v>
      </c>
      <c r="R90" t="s">
        <v>638</v>
      </c>
      <c r="S90" t="s">
        <v>11350</v>
      </c>
      <c r="T90" t="s">
        <v>11349</v>
      </c>
    </row>
    <row r="91" spans="1:20" x14ac:dyDescent="0.25">
      <c r="A91" t="s">
        <v>18</v>
      </c>
      <c r="B91" t="s">
        <v>19</v>
      </c>
      <c r="C91">
        <v>66.666666666666671</v>
      </c>
      <c r="D91">
        <v>3</v>
      </c>
      <c r="E91" t="s">
        <v>11351</v>
      </c>
      <c r="F91">
        <v>200</v>
      </c>
      <c r="G91">
        <v>0</v>
      </c>
      <c r="H91" t="s">
        <v>636</v>
      </c>
      <c r="I91" t="s">
        <v>11352</v>
      </c>
      <c r="J91" t="s">
        <v>667</v>
      </c>
      <c r="K91" t="s">
        <v>637</v>
      </c>
      <c r="L91" t="s">
        <v>638</v>
      </c>
      <c r="M91" t="s">
        <v>11349</v>
      </c>
      <c r="N91" t="s">
        <v>637</v>
      </c>
      <c r="O91" t="s">
        <v>639</v>
      </c>
      <c r="P91" t="s">
        <v>5</v>
      </c>
      <c r="Q91" t="s">
        <v>640</v>
      </c>
      <c r="R91" t="s">
        <v>638</v>
      </c>
      <c r="S91" t="s">
        <v>11353</v>
      </c>
      <c r="T91" t="s">
        <v>11349</v>
      </c>
    </row>
    <row r="92" spans="1:20" x14ac:dyDescent="0.25">
      <c r="A92" t="s">
        <v>147</v>
      </c>
      <c r="B92" t="s">
        <v>148</v>
      </c>
      <c r="C92">
        <v>33.333333333333336</v>
      </c>
      <c r="D92">
        <v>3</v>
      </c>
      <c r="E92" t="s">
        <v>11351</v>
      </c>
      <c r="F92">
        <v>200</v>
      </c>
      <c r="G92">
        <v>0</v>
      </c>
      <c r="H92" t="s">
        <v>636</v>
      </c>
      <c r="I92" t="s">
        <v>11352</v>
      </c>
      <c r="J92" t="s">
        <v>667</v>
      </c>
      <c r="K92" t="s">
        <v>637</v>
      </c>
      <c r="L92" t="s">
        <v>638</v>
      </c>
      <c r="M92" t="s">
        <v>11349</v>
      </c>
      <c r="N92" t="s">
        <v>637</v>
      </c>
      <c r="O92" t="s">
        <v>639</v>
      </c>
      <c r="P92" t="s">
        <v>5</v>
      </c>
      <c r="Q92" t="s">
        <v>640</v>
      </c>
      <c r="R92" t="s">
        <v>638</v>
      </c>
      <c r="S92" t="s">
        <v>11353</v>
      </c>
      <c r="T92" t="s">
        <v>11349</v>
      </c>
    </row>
    <row r="93" spans="1:20" x14ac:dyDescent="0.25">
      <c r="A93" t="s">
        <v>10385</v>
      </c>
      <c r="B93" t="s">
        <v>10386</v>
      </c>
      <c r="C93">
        <v>89.5</v>
      </c>
      <c r="D93">
        <v>2</v>
      </c>
      <c r="E93" t="s">
        <v>11354</v>
      </c>
      <c r="F93">
        <v>150</v>
      </c>
      <c r="G93">
        <v>0</v>
      </c>
      <c r="H93" t="s">
        <v>636</v>
      </c>
      <c r="I93" t="s">
        <v>11355</v>
      </c>
      <c r="J93" t="s">
        <v>648</v>
      </c>
      <c r="K93" t="s">
        <v>637</v>
      </c>
      <c r="L93" t="s">
        <v>638</v>
      </c>
      <c r="M93" t="s">
        <v>11349</v>
      </c>
      <c r="N93" t="s">
        <v>637</v>
      </c>
      <c r="O93" t="s">
        <v>643</v>
      </c>
      <c r="P93" t="s">
        <v>5</v>
      </c>
      <c r="Q93" t="s">
        <v>644</v>
      </c>
      <c r="R93" t="s">
        <v>638</v>
      </c>
      <c r="S93" t="s">
        <v>11356</v>
      </c>
      <c r="T93" t="s">
        <v>11357</v>
      </c>
    </row>
    <row r="94" spans="1:20" x14ac:dyDescent="0.25">
      <c r="A94" t="s">
        <v>147</v>
      </c>
      <c r="B94" t="s">
        <v>148</v>
      </c>
      <c r="C94">
        <v>33.333333333333336</v>
      </c>
      <c r="D94">
        <v>3</v>
      </c>
      <c r="E94" t="s">
        <v>11358</v>
      </c>
      <c r="F94">
        <v>199</v>
      </c>
      <c r="G94">
        <v>0</v>
      </c>
      <c r="H94" t="s">
        <v>636</v>
      </c>
      <c r="I94" t="s">
        <v>11359</v>
      </c>
      <c r="J94" t="s">
        <v>1987</v>
      </c>
      <c r="K94" t="s">
        <v>637</v>
      </c>
      <c r="L94" t="s">
        <v>638</v>
      </c>
      <c r="M94" t="s">
        <v>11357</v>
      </c>
      <c r="N94" t="s">
        <v>637</v>
      </c>
      <c r="O94" t="s">
        <v>643</v>
      </c>
      <c r="P94" t="s">
        <v>5</v>
      </c>
      <c r="Q94" t="s">
        <v>644</v>
      </c>
      <c r="R94" t="s">
        <v>638</v>
      </c>
      <c r="S94" t="s">
        <v>11360</v>
      </c>
      <c r="T94" t="s">
        <v>11357</v>
      </c>
    </row>
    <row r="95" spans="1:20" x14ac:dyDescent="0.25">
      <c r="A95" t="s">
        <v>241</v>
      </c>
      <c r="B95" t="s">
        <v>247</v>
      </c>
      <c r="C95">
        <v>159</v>
      </c>
      <c r="D95">
        <v>1</v>
      </c>
      <c r="E95" t="s">
        <v>11358</v>
      </c>
      <c r="F95">
        <v>199</v>
      </c>
      <c r="G95">
        <v>0</v>
      </c>
      <c r="H95" t="s">
        <v>636</v>
      </c>
      <c r="I95" t="s">
        <v>11359</v>
      </c>
      <c r="J95" t="s">
        <v>1987</v>
      </c>
      <c r="K95" t="s">
        <v>637</v>
      </c>
      <c r="L95" t="s">
        <v>638</v>
      </c>
      <c r="M95" t="s">
        <v>11357</v>
      </c>
      <c r="N95" t="s">
        <v>637</v>
      </c>
      <c r="O95" t="s">
        <v>643</v>
      </c>
      <c r="P95" t="s">
        <v>5</v>
      </c>
      <c r="Q95" t="s">
        <v>644</v>
      </c>
      <c r="R95" t="s">
        <v>638</v>
      </c>
      <c r="S95" t="s">
        <v>11360</v>
      </c>
      <c r="T95" t="s">
        <v>11357</v>
      </c>
    </row>
    <row r="96" spans="1:20" x14ac:dyDescent="0.25">
      <c r="A96" t="s">
        <v>239</v>
      </c>
      <c r="B96" t="s">
        <v>245</v>
      </c>
      <c r="C96">
        <v>159</v>
      </c>
      <c r="D96">
        <v>1</v>
      </c>
      <c r="E96" t="s">
        <v>11361</v>
      </c>
      <c r="F96">
        <v>99</v>
      </c>
      <c r="G96">
        <v>0</v>
      </c>
      <c r="H96" t="s">
        <v>636</v>
      </c>
      <c r="I96" t="s">
        <v>6546</v>
      </c>
      <c r="J96" t="s">
        <v>648</v>
      </c>
      <c r="K96" t="s">
        <v>637</v>
      </c>
      <c r="L96" t="s">
        <v>638</v>
      </c>
      <c r="M96" t="s">
        <v>11362</v>
      </c>
      <c r="N96" t="s">
        <v>637</v>
      </c>
      <c r="O96" t="s">
        <v>639</v>
      </c>
      <c r="P96" t="s">
        <v>5</v>
      </c>
      <c r="Q96" t="s">
        <v>640</v>
      </c>
      <c r="R96" t="s">
        <v>638</v>
      </c>
      <c r="S96" t="s">
        <v>11363</v>
      </c>
      <c r="T96" t="s">
        <v>11362</v>
      </c>
    </row>
    <row r="97" spans="1:20" x14ac:dyDescent="0.25">
      <c r="A97" t="s">
        <v>147</v>
      </c>
      <c r="B97" t="s">
        <v>148</v>
      </c>
      <c r="C97">
        <v>50</v>
      </c>
      <c r="D97">
        <v>6</v>
      </c>
      <c r="E97" t="s">
        <v>11364</v>
      </c>
      <c r="F97">
        <v>181</v>
      </c>
      <c r="G97">
        <v>0</v>
      </c>
      <c r="H97" t="s">
        <v>636</v>
      </c>
      <c r="I97" t="s">
        <v>11365</v>
      </c>
      <c r="J97" t="s">
        <v>657</v>
      </c>
      <c r="K97" t="s">
        <v>637</v>
      </c>
      <c r="L97" t="s">
        <v>638</v>
      </c>
      <c r="M97" t="s">
        <v>11366</v>
      </c>
      <c r="N97" t="s">
        <v>637</v>
      </c>
      <c r="O97" t="s">
        <v>643</v>
      </c>
      <c r="P97" t="s">
        <v>5</v>
      </c>
      <c r="Q97" t="s">
        <v>644</v>
      </c>
      <c r="R97" t="s">
        <v>638</v>
      </c>
      <c r="S97" t="s">
        <v>11367</v>
      </c>
      <c r="T97" t="s">
        <v>11366</v>
      </c>
    </row>
    <row r="98" spans="1:20" x14ac:dyDescent="0.25">
      <c r="A98" t="s">
        <v>147</v>
      </c>
      <c r="B98" t="s">
        <v>148</v>
      </c>
      <c r="C98">
        <v>33.333333333333336</v>
      </c>
      <c r="D98">
        <v>3</v>
      </c>
      <c r="E98" t="s">
        <v>11368</v>
      </c>
      <c r="F98">
        <v>100</v>
      </c>
      <c r="G98">
        <v>0</v>
      </c>
      <c r="H98" t="s">
        <v>636</v>
      </c>
      <c r="I98" t="s">
        <v>11369</v>
      </c>
      <c r="J98" t="s">
        <v>670</v>
      </c>
      <c r="K98" t="s">
        <v>637</v>
      </c>
      <c r="L98" t="s">
        <v>638</v>
      </c>
      <c r="M98" t="s">
        <v>11370</v>
      </c>
      <c r="N98" t="s">
        <v>637</v>
      </c>
      <c r="O98" t="s">
        <v>639</v>
      </c>
      <c r="P98" t="s">
        <v>5</v>
      </c>
      <c r="Q98" t="s">
        <v>640</v>
      </c>
      <c r="R98" t="s">
        <v>638</v>
      </c>
      <c r="S98" t="s">
        <v>11371</v>
      </c>
      <c r="T98" t="s">
        <v>11370</v>
      </c>
    </row>
    <row r="99" spans="1:20" x14ac:dyDescent="0.25">
      <c r="A99" t="s">
        <v>241</v>
      </c>
      <c r="B99" t="s">
        <v>247</v>
      </c>
      <c r="C99">
        <v>159</v>
      </c>
      <c r="D99">
        <v>2</v>
      </c>
      <c r="E99" t="s">
        <v>11372</v>
      </c>
      <c r="F99">
        <v>198</v>
      </c>
      <c r="G99">
        <v>0</v>
      </c>
      <c r="H99" t="s">
        <v>636</v>
      </c>
      <c r="I99" t="s">
        <v>11373</v>
      </c>
      <c r="J99" t="s">
        <v>642</v>
      </c>
      <c r="K99" t="s">
        <v>637</v>
      </c>
      <c r="L99" t="s">
        <v>638</v>
      </c>
      <c r="M99" t="s">
        <v>11374</v>
      </c>
      <c r="N99" t="s">
        <v>637</v>
      </c>
      <c r="O99" t="s">
        <v>639</v>
      </c>
      <c r="P99" t="s">
        <v>5</v>
      </c>
      <c r="Q99" t="s">
        <v>640</v>
      </c>
      <c r="R99" t="s">
        <v>638</v>
      </c>
      <c r="S99" t="s">
        <v>11375</v>
      </c>
      <c r="T99" t="s">
        <v>11374</v>
      </c>
    </row>
    <row r="100" spans="1:20" x14ac:dyDescent="0.25">
      <c r="A100" t="s">
        <v>147</v>
      </c>
      <c r="B100" t="s">
        <v>148</v>
      </c>
      <c r="C100">
        <v>33.333333333333336</v>
      </c>
      <c r="D100">
        <v>3</v>
      </c>
      <c r="E100" t="s">
        <v>11376</v>
      </c>
      <c r="F100">
        <v>100</v>
      </c>
      <c r="G100">
        <v>0</v>
      </c>
      <c r="H100" t="s">
        <v>636</v>
      </c>
      <c r="I100" t="s">
        <v>11377</v>
      </c>
      <c r="J100" t="s">
        <v>667</v>
      </c>
      <c r="K100" t="s">
        <v>637</v>
      </c>
      <c r="L100" t="s">
        <v>638</v>
      </c>
      <c r="M100" t="s">
        <v>11378</v>
      </c>
      <c r="N100" t="s">
        <v>637</v>
      </c>
      <c r="O100" t="s">
        <v>639</v>
      </c>
      <c r="P100" t="s">
        <v>5</v>
      </c>
      <c r="Q100" t="s">
        <v>640</v>
      </c>
      <c r="R100" t="s">
        <v>638</v>
      </c>
      <c r="S100" t="s">
        <v>11379</v>
      </c>
      <c r="T100" t="s">
        <v>11378</v>
      </c>
    </row>
    <row r="101" spans="1:20" x14ac:dyDescent="0.25">
      <c r="A101" t="s">
        <v>241</v>
      </c>
      <c r="B101" t="s">
        <v>247</v>
      </c>
      <c r="C101">
        <v>159</v>
      </c>
      <c r="D101">
        <v>1</v>
      </c>
      <c r="E101" t="s">
        <v>11380</v>
      </c>
      <c r="F101">
        <v>134</v>
      </c>
      <c r="G101">
        <v>0</v>
      </c>
      <c r="H101" t="s">
        <v>636</v>
      </c>
      <c r="I101" t="s">
        <v>11381</v>
      </c>
      <c r="J101" t="s">
        <v>2240</v>
      </c>
      <c r="K101" t="s">
        <v>637</v>
      </c>
      <c r="L101" t="s">
        <v>638</v>
      </c>
      <c r="M101" t="s">
        <v>11382</v>
      </c>
      <c r="N101" t="s">
        <v>637</v>
      </c>
      <c r="O101" t="s">
        <v>643</v>
      </c>
      <c r="P101" t="s">
        <v>5</v>
      </c>
      <c r="Q101" t="s">
        <v>644</v>
      </c>
      <c r="R101" t="s">
        <v>638</v>
      </c>
      <c r="S101" t="s">
        <v>11383</v>
      </c>
      <c r="T101" t="s">
        <v>11382</v>
      </c>
    </row>
    <row r="102" spans="1:20" x14ac:dyDescent="0.25">
      <c r="A102" t="s">
        <v>147</v>
      </c>
      <c r="B102" t="s">
        <v>148</v>
      </c>
      <c r="C102">
        <v>65</v>
      </c>
      <c r="D102">
        <v>1</v>
      </c>
      <c r="E102" t="s">
        <v>11380</v>
      </c>
      <c r="F102">
        <v>134</v>
      </c>
      <c r="G102">
        <v>0</v>
      </c>
      <c r="H102" t="s">
        <v>636</v>
      </c>
      <c r="I102" t="s">
        <v>11381</v>
      </c>
      <c r="J102" t="s">
        <v>2240</v>
      </c>
      <c r="K102" t="s">
        <v>637</v>
      </c>
      <c r="L102" t="s">
        <v>638</v>
      </c>
      <c r="M102" t="s">
        <v>11382</v>
      </c>
      <c r="N102" t="s">
        <v>637</v>
      </c>
      <c r="O102" t="s">
        <v>643</v>
      </c>
      <c r="P102" t="s">
        <v>5</v>
      </c>
      <c r="Q102" t="s">
        <v>644</v>
      </c>
      <c r="R102" t="s">
        <v>638</v>
      </c>
      <c r="S102" t="s">
        <v>11383</v>
      </c>
      <c r="T102" t="s">
        <v>11382</v>
      </c>
    </row>
    <row r="103" spans="1:20" x14ac:dyDescent="0.25">
      <c r="A103" t="s">
        <v>18</v>
      </c>
      <c r="B103" t="s">
        <v>19</v>
      </c>
      <c r="C103">
        <v>66.666666666666671</v>
      </c>
      <c r="D103">
        <v>3</v>
      </c>
      <c r="E103" t="s">
        <v>11384</v>
      </c>
      <c r="F103">
        <v>129</v>
      </c>
      <c r="G103">
        <v>0</v>
      </c>
      <c r="H103" t="s">
        <v>645</v>
      </c>
      <c r="I103" t="s">
        <v>10993</v>
      </c>
      <c r="J103" t="s">
        <v>11385</v>
      </c>
      <c r="K103" t="s">
        <v>5651</v>
      </c>
      <c r="L103" t="s">
        <v>2289</v>
      </c>
      <c r="M103" t="s">
        <v>11386</v>
      </c>
      <c r="N103" t="s">
        <v>637</v>
      </c>
      <c r="O103" t="s">
        <v>646</v>
      </c>
      <c r="P103" t="s">
        <v>26</v>
      </c>
      <c r="Q103" t="s">
        <v>647</v>
      </c>
      <c r="R103" t="s">
        <v>638</v>
      </c>
      <c r="S103" t="s">
        <v>11387</v>
      </c>
      <c r="T103" t="s">
        <v>11386</v>
      </c>
    </row>
    <row r="104" spans="1:20" x14ac:dyDescent="0.25">
      <c r="A104" t="s">
        <v>240</v>
      </c>
      <c r="B104" t="s">
        <v>2799</v>
      </c>
      <c r="C104">
        <v>75.13</v>
      </c>
      <c r="D104">
        <v>1</v>
      </c>
      <c r="E104" t="s">
        <v>11388</v>
      </c>
      <c r="F104">
        <v>82.13</v>
      </c>
      <c r="G104">
        <v>7</v>
      </c>
      <c r="H104" t="s">
        <v>645</v>
      </c>
      <c r="I104" t="s">
        <v>11389</v>
      </c>
      <c r="J104" t="s">
        <v>11390</v>
      </c>
      <c r="K104" t="s">
        <v>790</v>
      </c>
      <c r="L104" t="s">
        <v>11391</v>
      </c>
      <c r="M104" t="s">
        <v>11392</v>
      </c>
      <c r="N104" t="s">
        <v>637</v>
      </c>
      <c r="O104" t="s">
        <v>664</v>
      </c>
      <c r="P104" t="s">
        <v>23</v>
      </c>
      <c r="Q104" t="s">
        <v>665</v>
      </c>
      <c r="R104" t="s">
        <v>638</v>
      </c>
      <c r="S104" t="s">
        <v>11393</v>
      </c>
      <c r="T104" t="s">
        <v>11392</v>
      </c>
    </row>
    <row r="105" spans="1:20" x14ac:dyDescent="0.25">
      <c r="A105" t="s">
        <v>18</v>
      </c>
      <c r="B105" t="s">
        <v>19</v>
      </c>
      <c r="C105">
        <v>66.666666666666671</v>
      </c>
      <c r="D105">
        <v>3</v>
      </c>
      <c r="E105" t="s">
        <v>11394</v>
      </c>
      <c r="F105">
        <v>100</v>
      </c>
      <c r="G105">
        <v>0</v>
      </c>
      <c r="H105" t="s">
        <v>636</v>
      </c>
      <c r="I105" t="s">
        <v>11395</v>
      </c>
      <c r="J105" t="s">
        <v>676</v>
      </c>
      <c r="K105" t="s">
        <v>637</v>
      </c>
      <c r="L105" t="s">
        <v>638</v>
      </c>
      <c r="M105" t="s">
        <v>11396</v>
      </c>
      <c r="N105" t="s">
        <v>637</v>
      </c>
      <c r="O105" t="s">
        <v>643</v>
      </c>
      <c r="P105" t="s">
        <v>5</v>
      </c>
      <c r="Q105" t="s">
        <v>644</v>
      </c>
      <c r="R105" t="s">
        <v>638</v>
      </c>
      <c r="S105" t="s">
        <v>11397</v>
      </c>
      <c r="T105" t="s">
        <v>11396</v>
      </c>
    </row>
    <row r="106" spans="1:20" x14ac:dyDescent="0.25">
      <c r="A106" t="s">
        <v>239</v>
      </c>
      <c r="B106" t="s">
        <v>245</v>
      </c>
      <c r="C106">
        <v>159</v>
      </c>
      <c r="D106">
        <v>1</v>
      </c>
      <c r="E106" t="s">
        <v>11398</v>
      </c>
      <c r="F106">
        <v>99</v>
      </c>
      <c r="G106">
        <v>0</v>
      </c>
      <c r="H106" t="s">
        <v>636</v>
      </c>
      <c r="I106" t="s">
        <v>11399</v>
      </c>
      <c r="J106" t="s">
        <v>648</v>
      </c>
      <c r="K106" t="s">
        <v>637</v>
      </c>
      <c r="L106" t="s">
        <v>638</v>
      </c>
      <c r="M106" t="s">
        <v>11400</v>
      </c>
      <c r="N106" t="s">
        <v>637</v>
      </c>
      <c r="O106" t="s">
        <v>639</v>
      </c>
      <c r="P106" t="s">
        <v>5</v>
      </c>
      <c r="Q106" t="s">
        <v>640</v>
      </c>
      <c r="R106" t="s">
        <v>638</v>
      </c>
      <c r="S106" t="s">
        <v>11401</v>
      </c>
      <c r="T106" t="s">
        <v>11400</v>
      </c>
    </row>
    <row r="107" spans="1:20" x14ac:dyDescent="0.25">
      <c r="A107" t="s">
        <v>18</v>
      </c>
      <c r="B107" t="s">
        <v>19</v>
      </c>
      <c r="C107">
        <v>66.666666666666671</v>
      </c>
      <c r="D107">
        <v>3</v>
      </c>
      <c r="E107" t="s">
        <v>11402</v>
      </c>
      <c r="F107">
        <v>100</v>
      </c>
      <c r="G107">
        <v>0</v>
      </c>
      <c r="H107" t="s">
        <v>636</v>
      </c>
      <c r="I107" t="s">
        <v>11403</v>
      </c>
      <c r="J107" t="s">
        <v>1872</v>
      </c>
      <c r="K107" t="s">
        <v>637</v>
      </c>
      <c r="L107" t="s">
        <v>638</v>
      </c>
      <c r="M107" t="s">
        <v>11400</v>
      </c>
      <c r="N107" t="s">
        <v>637</v>
      </c>
      <c r="O107" t="s">
        <v>639</v>
      </c>
      <c r="P107" t="s">
        <v>5</v>
      </c>
      <c r="Q107" t="s">
        <v>640</v>
      </c>
      <c r="R107" t="s">
        <v>638</v>
      </c>
      <c r="S107" t="s">
        <v>11404</v>
      </c>
      <c r="T107" t="s">
        <v>11400</v>
      </c>
    </row>
    <row r="108" spans="1:20" x14ac:dyDescent="0.25">
      <c r="A108" t="s">
        <v>239</v>
      </c>
      <c r="B108" t="s">
        <v>245</v>
      </c>
      <c r="C108">
        <v>159</v>
      </c>
      <c r="D108">
        <v>1</v>
      </c>
      <c r="E108" t="s">
        <v>11405</v>
      </c>
      <c r="F108">
        <v>99</v>
      </c>
      <c r="G108">
        <v>0</v>
      </c>
      <c r="H108" t="s">
        <v>636</v>
      </c>
      <c r="I108" t="s">
        <v>11406</v>
      </c>
      <c r="J108" t="s">
        <v>683</v>
      </c>
      <c r="K108" t="s">
        <v>637</v>
      </c>
      <c r="L108" t="s">
        <v>638</v>
      </c>
      <c r="M108" t="s">
        <v>11407</v>
      </c>
      <c r="N108" t="s">
        <v>637</v>
      </c>
      <c r="O108" t="s">
        <v>639</v>
      </c>
      <c r="P108" t="s">
        <v>5</v>
      </c>
      <c r="Q108" t="s">
        <v>640</v>
      </c>
      <c r="R108" t="s">
        <v>638</v>
      </c>
      <c r="S108" t="s">
        <v>11408</v>
      </c>
      <c r="T108" t="s">
        <v>11407</v>
      </c>
    </row>
    <row r="109" spans="1:20" x14ac:dyDescent="0.25">
      <c r="A109" t="s">
        <v>239</v>
      </c>
      <c r="B109" t="s">
        <v>690</v>
      </c>
      <c r="C109">
        <v>66.489999999999995</v>
      </c>
      <c r="D109">
        <v>1</v>
      </c>
      <c r="E109" t="s">
        <v>11409</v>
      </c>
      <c r="F109">
        <v>73.489999999999995</v>
      </c>
      <c r="G109">
        <v>7</v>
      </c>
      <c r="H109" t="s">
        <v>663</v>
      </c>
      <c r="I109" t="s">
        <v>11410</v>
      </c>
      <c r="J109" t="s">
        <v>11411</v>
      </c>
      <c r="K109" t="s">
        <v>11412</v>
      </c>
      <c r="L109" t="s">
        <v>11413</v>
      </c>
      <c r="M109" t="s">
        <v>11414</v>
      </c>
      <c r="N109" t="s">
        <v>637</v>
      </c>
      <c r="O109" t="s">
        <v>664</v>
      </c>
      <c r="P109" t="s">
        <v>23</v>
      </c>
      <c r="Q109" t="s">
        <v>665</v>
      </c>
      <c r="R109" t="s">
        <v>638</v>
      </c>
      <c r="S109" t="s">
        <v>11415</v>
      </c>
      <c r="T109" t="s">
        <v>11414</v>
      </c>
    </row>
    <row r="110" spans="1:20" x14ac:dyDescent="0.25">
      <c r="A110" t="s">
        <v>239</v>
      </c>
      <c r="B110" t="s">
        <v>245</v>
      </c>
      <c r="C110">
        <v>159</v>
      </c>
      <c r="D110">
        <v>1</v>
      </c>
      <c r="E110" t="s">
        <v>11416</v>
      </c>
      <c r="F110">
        <v>99</v>
      </c>
      <c r="G110">
        <v>0</v>
      </c>
      <c r="H110" t="s">
        <v>636</v>
      </c>
      <c r="I110" t="s">
        <v>11417</v>
      </c>
      <c r="J110" t="s">
        <v>1852</v>
      </c>
      <c r="K110" t="s">
        <v>637</v>
      </c>
      <c r="L110" t="s">
        <v>638</v>
      </c>
      <c r="M110" t="s">
        <v>11414</v>
      </c>
      <c r="N110" t="s">
        <v>637</v>
      </c>
      <c r="O110" t="s">
        <v>643</v>
      </c>
      <c r="P110" t="s">
        <v>5</v>
      </c>
      <c r="Q110" t="s">
        <v>644</v>
      </c>
      <c r="R110" t="s">
        <v>638</v>
      </c>
      <c r="S110" t="s">
        <v>11418</v>
      </c>
      <c r="T110" t="s">
        <v>11414</v>
      </c>
    </row>
    <row r="111" spans="1:20" x14ac:dyDescent="0.25">
      <c r="A111" t="s">
        <v>147</v>
      </c>
      <c r="B111" t="s">
        <v>148</v>
      </c>
      <c r="C111">
        <v>50</v>
      </c>
      <c r="D111">
        <v>6</v>
      </c>
      <c r="E111" t="s">
        <v>11419</v>
      </c>
      <c r="F111">
        <v>181</v>
      </c>
      <c r="G111">
        <v>0</v>
      </c>
      <c r="H111" t="s">
        <v>636</v>
      </c>
      <c r="I111" t="s">
        <v>11420</v>
      </c>
      <c r="J111" t="s">
        <v>676</v>
      </c>
      <c r="K111" t="s">
        <v>637</v>
      </c>
      <c r="L111" t="s">
        <v>638</v>
      </c>
      <c r="M111" t="s">
        <v>11421</v>
      </c>
      <c r="N111" t="s">
        <v>637</v>
      </c>
      <c r="O111" t="s">
        <v>639</v>
      </c>
      <c r="P111" t="s">
        <v>5</v>
      </c>
      <c r="Q111" t="s">
        <v>640</v>
      </c>
      <c r="R111" t="s">
        <v>638</v>
      </c>
      <c r="S111" t="s">
        <v>11422</v>
      </c>
      <c r="T111" t="s">
        <v>11421</v>
      </c>
    </row>
    <row r="112" spans="1:20" x14ac:dyDescent="0.25">
      <c r="A112" t="s">
        <v>240</v>
      </c>
      <c r="B112" t="s">
        <v>246</v>
      </c>
      <c r="C112">
        <v>159</v>
      </c>
      <c r="D112">
        <v>1</v>
      </c>
      <c r="E112" t="s">
        <v>11423</v>
      </c>
      <c r="F112">
        <v>102</v>
      </c>
      <c r="G112">
        <v>3</v>
      </c>
      <c r="H112" t="s">
        <v>636</v>
      </c>
      <c r="I112" t="s">
        <v>11424</v>
      </c>
      <c r="J112" t="s">
        <v>686</v>
      </c>
      <c r="K112" t="s">
        <v>637</v>
      </c>
      <c r="L112" t="s">
        <v>638</v>
      </c>
      <c r="M112" t="s">
        <v>11425</v>
      </c>
      <c r="N112" t="s">
        <v>637</v>
      </c>
      <c r="O112" t="s">
        <v>639</v>
      </c>
      <c r="P112" t="s">
        <v>5</v>
      </c>
      <c r="Q112" t="s">
        <v>640</v>
      </c>
      <c r="R112" t="s">
        <v>638</v>
      </c>
      <c r="S112" t="s">
        <v>11426</v>
      </c>
      <c r="T112" t="s">
        <v>11425</v>
      </c>
    </row>
    <row r="113" spans="1:20" x14ac:dyDescent="0.25">
      <c r="A113" t="s">
        <v>239</v>
      </c>
      <c r="B113" t="s">
        <v>245</v>
      </c>
      <c r="C113">
        <v>159</v>
      </c>
      <c r="D113">
        <v>1</v>
      </c>
      <c r="E113" t="s">
        <v>11427</v>
      </c>
      <c r="F113">
        <v>99</v>
      </c>
      <c r="G113">
        <v>0</v>
      </c>
      <c r="H113" t="s">
        <v>636</v>
      </c>
      <c r="I113" t="s">
        <v>11428</v>
      </c>
      <c r="J113" t="s">
        <v>642</v>
      </c>
      <c r="K113" t="s">
        <v>637</v>
      </c>
      <c r="L113" t="s">
        <v>638</v>
      </c>
      <c r="M113" t="s">
        <v>11425</v>
      </c>
      <c r="N113" t="s">
        <v>637</v>
      </c>
      <c r="O113" t="s">
        <v>639</v>
      </c>
      <c r="P113" t="s">
        <v>5</v>
      </c>
      <c r="Q113" t="s">
        <v>640</v>
      </c>
      <c r="R113" t="s">
        <v>638</v>
      </c>
      <c r="S113" t="s">
        <v>11429</v>
      </c>
      <c r="T113" t="s">
        <v>11425</v>
      </c>
    </row>
    <row r="114" spans="1:20" x14ac:dyDescent="0.25">
      <c r="A114" t="s">
        <v>239</v>
      </c>
      <c r="B114" t="s">
        <v>245</v>
      </c>
      <c r="C114">
        <v>159</v>
      </c>
      <c r="D114">
        <v>1</v>
      </c>
      <c r="E114" t="s">
        <v>11430</v>
      </c>
      <c r="F114">
        <v>99</v>
      </c>
      <c r="G114">
        <v>0</v>
      </c>
      <c r="H114" t="s">
        <v>636</v>
      </c>
      <c r="I114" t="s">
        <v>9684</v>
      </c>
      <c r="J114" t="s">
        <v>641</v>
      </c>
      <c r="K114" t="s">
        <v>637</v>
      </c>
      <c r="L114" t="s">
        <v>638</v>
      </c>
      <c r="M114" t="s">
        <v>11431</v>
      </c>
      <c r="N114" t="s">
        <v>637</v>
      </c>
      <c r="O114" t="s">
        <v>643</v>
      </c>
      <c r="P114" t="s">
        <v>5</v>
      </c>
      <c r="Q114" t="s">
        <v>644</v>
      </c>
      <c r="R114" t="s">
        <v>638</v>
      </c>
      <c r="S114" t="s">
        <v>11432</v>
      </c>
      <c r="T114" t="s">
        <v>11431</v>
      </c>
    </row>
    <row r="115" spans="1:20" x14ac:dyDescent="0.25">
      <c r="A115" t="s">
        <v>147</v>
      </c>
      <c r="B115" t="s">
        <v>148</v>
      </c>
      <c r="C115">
        <v>50</v>
      </c>
      <c r="D115">
        <v>6</v>
      </c>
      <c r="E115" t="s">
        <v>11433</v>
      </c>
      <c r="F115">
        <v>181</v>
      </c>
      <c r="G115">
        <v>0</v>
      </c>
      <c r="H115" t="s">
        <v>636</v>
      </c>
      <c r="I115" t="s">
        <v>11434</v>
      </c>
      <c r="J115" t="s">
        <v>681</v>
      </c>
      <c r="K115" t="s">
        <v>637</v>
      </c>
      <c r="L115" t="s">
        <v>638</v>
      </c>
      <c r="M115" t="s">
        <v>11435</v>
      </c>
      <c r="N115" t="s">
        <v>637</v>
      </c>
      <c r="O115" t="s">
        <v>639</v>
      </c>
      <c r="P115" t="s">
        <v>5</v>
      </c>
      <c r="Q115" t="s">
        <v>640</v>
      </c>
      <c r="R115" t="s">
        <v>638</v>
      </c>
      <c r="S115" t="s">
        <v>11436</v>
      </c>
      <c r="T115" t="s">
        <v>11435</v>
      </c>
    </row>
    <row r="116" spans="1:20" x14ac:dyDescent="0.25">
      <c r="A116" t="s">
        <v>239</v>
      </c>
      <c r="B116" t="s">
        <v>245</v>
      </c>
      <c r="C116">
        <v>159</v>
      </c>
      <c r="D116">
        <v>1</v>
      </c>
      <c r="E116" t="s">
        <v>11437</v>
      </c>
      <c r="F116">
        <v>99</v>
      </c>
      <c r="G116">
        <v>0</v>
      </c>
      <c r="H116" t="s">
        <v>636</v>
      </c>
      <c r="I116" t="s">
        <v>11438</v>
      </c>
      <c r="J116" t="s">
        <v>705</v>
      </c>
      <c r="K116" t="s">
        <v>637</v>
      </c>
      <c r="L116" t="s">
        <v>638</v>
      </c>
      <c r="M116" t="s">
        <v>11435</v>
      </c>
      <c r="N116" t="s">
        <v>637</v>
      </c>
      <c r="O116" t="s">
        <v>643</v>
      </c>
      <c r="P116" t="s">
        <v>5</v>
      </c>
      <c r="Q116" t="s">
        <v>644</v>
      </c>
      <c r="R116" t="s">
        <v>638</v>
      </c>
      <c r="S116" t="s">
        <v>11439</v>
      </c>
      <c r="T116" t="s">
        <v>11435</v>
      </c>
    </row>
    <row r="117" spans="1:20" x14ac:dyDescent="0.25">
      <c r="A117" t="s">
        <v>147</v>
      </c>
      <c r="B117" t="s">
        <v>148</v>
      </c>
      <c r="C117">
        <v>33.333333333333336</v>
      </c>
      <c r="D117">
        <v>3</v>
      </c>
      <c r="E117" t="s">
        <v>11440</v>
      </c>
      <c r="F117">
        <v>100</v>
      </c>
      <c r="G117">
        <v>0</v>
      </c>
      <c r="H117" t="s">
        <v>636</v>
      </c>
      <c r="I117" t="s">
        <v>11441</v>
      </c>
      <c r="J117" t="s">
        <v>1735</v>
      </c>
      <c r="K117" t="s">
        <v>637</v>
      </c>
      <c r="L117" t="s">
        <v>638</v>
      </c>
      <c r="M117" t="s">
        <v>11442</v>
      </c>
      <c r="N117" t="s">
        <v>637</v>
      </c>
      <c r="O117" t="s">
        <v>639</v>
      </c>
      <c r="P117" t="s">
        <v>5</v>
      </c>
      <c r="Q117" t="s">
        <v>640</v>
      </c>
      <c r="R117" t="s">
        <v>638</v>
      </c>
      <c r="S117" t="s">
        <v>11443</v>
      </c>
      <c r="T117" t="s">
        <v>11442</v>
      </c>
    </row>
    <row r="118" spans="1:20" x14ac:dyDescent="0.25">
      <c r="A118" t="s">
        <v>600</v>
      </c>
      <c r="B118" t="s">
        <v>601</v>
      </c>
      <c r="C118">
        <v>159</v>
      </c>
      <c r="D118">
        <v>1</v>
      </c>
      <c r="E118" t="s">
        <v>11444</v>
      </c>
      <c r="F118">
        <v>198</v>
      </c>
      <c r="G118">
        <v>0</v>
      </c>
      <c r="H118" t="s">
        <v>636</v>
      </c>
      <c r="I118" t="s">
        <v>11445</v>
      </c>
      <c r="J118" t="s">
        <v>653</v>
      </c>
      <c r="K118" t="s">
        <v>637</v>
      </c>
      <c r="L118" t="s">
        <v>638</v>
      </c>
      <c r="M118" t="s">
        <v>11446</v>
      </c>
      <c r="N118" t="s">
        <v>637</v>
      </c>
      <c r="O118" t="s">
        <v>643</v>
      </c>
      <c r="P118" t="s">
        <v>5</v>
      </c>
      <c r="Q118" t="s">
        <v>644</v>
      </c>
      <c r="R118" t="s">
        <v>638</v>
      </c>
      <c r="S118" t="s">
        <v>11447</v>
      </c>
      <c r="T118" t="s">
        <v>11446</v>
      </c>
    </row>
    <row r="119" spans="1:20" x14ac:dyDescent="0.25">
      <c r="A119" t="s">
        <v>241</v>
      </c>
      <c r="B119" t="s">
        <v>247</v>
      </c>
      <c r="C119">
        <v>159</v>
      </c>
      <c r="D119">
        <v>1</v>
      </c>
      <c r="E119" t="s">
        <v>11444</v>
      </c>
      <c r="F119">
        <v>198</v>
      </c>
      <c r="G119">
        <v>0</v>
      </c>
      <c r="H119" t="s">
        <v>636</v>
      </c>
      <c r="I119" t="s">
        <v>11445</v>
      </c>
      <c r="J119" t="s">
        <v>653</v>
      </c>
      <c r="K119" t="s">
        <v>637</v>
      </c>
      <c r="L119" t="s">
        <v>638</v>
      </c>
      <c r="M119" t="s">
        <v>11446</v>
      </c>
      <c r="N119" t="s">
        <v>637</v>
      </c>
      <c r="O119" t="s">
        <v>643</v>
      </c>
      <c r="P119" t="s">
        <v>5</v>
      </c>
      <c r="Q119" t="s">
        <v>644</v>
      </c>
      <c r="R119" t="s">
        <v>638</v>
      </c>
      <c r="S119" t="s">
        <v>11447</v>
      </c>
      <c r="T119" t="s">
        <v>11446</v>
      </c>
    </row>
    <row r="120" spans="1:20" x14ac:dyDescent="0.25">
      <c r="A120" t="s">
        <v>77</v>
      </c>
      <c r="B120" t="s">
        <v>78</v>
      </c>
      <c r="C120">
        <v>35</v>
      </c>
      <c r="D120">
        <v>8</v>
      </c>
      <c r="E120" t="s">
        <v>11448</v>
      </c>
      <c r="F120">
        <v>338</v>
      </c>
      <c r="G120">
        <v>10</v>
      </c>
      <c r="H120" t="s">
        <v>645</v>
      </c>
      <c r="I120" t="s">
        <v>753</v>
      </c>
      <c r="J120" t="s">
        <v>2215</v>
      </c>
      <c r="K120" t="s">
        <v>2216</v>
      </c>
      <c r="L120" t="s">
        <v>741</v>
      </c>
      <c r="M120" t="s">
        <v>11449</v>
      </c>
      <c r="N120" t="s">
        <v>637</v>
      </c>
      <c r="O120" t="s">
        <v>646</v>
      </c>
      <c r="P120" t="s">
        <v>26</v>
      </c>
      <c r="Q120" t="s">
        <v>647</v>
      </c>
      <c r="R120" t="s">
        <v>638</v>
      </c>
      <c r="S120" t="s">
        <v>11450</v>
      </c>
      <c r="T120" t="s">
        <v>11451</v>
      </c>
    </row>
    <row r="121" spans="1:20" x14ac:dyDescent="0.25">
      <c r="A121" t="s">
        <v>239</v>
      </c>
      <c r="B121" t="s">
        <v>690</v>
      </c>
      <c r="C121">
        <v>51.49</v>
      </c>
      <c r="D121">
        <v>2</v>
      </c>
      <c r="E121" t="s">
        <v>11452</v>
      </c>
      <c r="F121">
        <v>102.98</v>
      </c>
      <c r="G121">
        <v>0</v>
      </c>
      <c r="H121" t="s">
        <v>663</v>
      </c>
      <c r="I121" t="s">
        <v>11453</v>
      </c>
      <c r="J121" t="s">
        <v>11454</v>
      </c>
      <c r="K121" t="s">
        <v>8752</v>
      </c>
      <c r="L121" t="s">
        <v>11455</v>
      </c>
      <c r="M121" t="s">
        <v>11456</v>
      </c>
      <c r="N121" t="s">
        <v>637</v>
      </c>
      <c r="O121" t="s">
        <v>664</v>
      </c>
      <c r="P121" t="s">
        <v>23</v>
      </c>
      <c r="Q121" t="s">
        <v>665</v>
      </c>
      <c r="R121" t="s">
        <v>638</v>
      </c>
      <c r="S121" t="s">
        <v>11457</v>
      </c>
      <c r="T121" t="s">
        <v>11458</v>
      </c>
    </row>
    <row r="122" spans="1:20" x14ac:dyDescent="0.25">
      <c r="A122" t="s">
        <v>147</v>
      </c>
      <c r="B122" t="s">
        <v>148</v>
      </c>
      <c r="C122">
        <v>50</v>
      </c>
      <c r="D122">
        <v>6</v>
      </c>
      <c r="E122" t="s">
        <v>11459</v>
      </c>
      <c r="F122">
        <v>200</v>
      </c>
      <c r="G122">
        <v>0</v>
      </c>
      <c r="H122" t="s">
        <v>636</v>
      </c>
      <c r="I122" t="s">
        <v>11460</v>
      </c>
      <c r="J122" t="s">
        <v>2091</v>
      </c>
      <c r="K122" t="s">
        <v>637</v>
      </c>
      <c r="L122" t="s">
        <v>638</v>
      </c>
      <c r="M122" t="s">
        <v>11461</v>
      </c>
      <c r="N122" t="s">
        <v>637</v>
      </c>
      <c r="O122" t="s">
        <v>639</v>
      </c>
      <c r="P122" t="s">
        <v>5</v>
      </c>
      <c r="Q122" t="s">
        <v>640</v>
      </c>
      <c r="R122" t="s">
        <v>638</v>
      </c>
      <c r="S122" t="s">
        <v>11462</v>
      </c>
      <c r="T122" t="s">
        <v>11461</v>
      </c>
    </row>
    <row r="123" spans="1:20" x14ac:dyDescent="0.25">
      <c r="A123" t="s">
        <v>147</v>
      </c>
      <c r="B123" t="s">
        <v>148</v>
      </c>
      <c r="C123">
        <v>50</v>
      </c>
      <c r="D123">
        <v>6</v>
      </c>
      <c r="E123" t="s">
        <v>11463</v>
      </c>
      <c r="F123">
        <v>200</v>
      </c>
      <c r="G123">
        <v>0</v>
      </c>
      <c r="H123" t="s">
        <v>636</v>
      </c>
      <c r="I123" t="s">
        <v>11464</v>
      </c>
      <c r="J123" t="s">
        <v>667</v>
      </c>
      <c r="K123" t="s">
        <v>637</v>
      </c>
      <c r="L123" t="s">
        <v>638</v>
      </c>
      <c r="M123" t="s">
        <v>11465</v>
      </c>
      <c r="N123" t="s">
        <v>637</v>
      </c>
      <c r="O123" t="s">
        <v>639</v>
      </c>
      <c r="P123" t="s">
        <v>5</v>
      </c>
      <c r="Q123" t="s">
        <v>640</v>
      </c>
      <c r="R123" t="s">
        <v>638</v>
      </c>
      <c r="S123" t="s">
        <v>11466</v>
      </c>
      <c r="T123" t="s">
        <v>11465</v>
      </c>
    </row>
    <row r="124" spans="1:20" x14ac:dyDescent="0.25">
      <c r="A124" t="s">
        <v>147</v>
      </c>
      <c r="B124" t="s">
        <v>148</v>
      </c>
      <c r="C124">
        <v>50</v>
      </c>
      <c r="D124">
        <v>6</v>
      </c>
      <c r="E124" t="s">
        <v>11467</v>
      </c>
      <c r="F124">
        <v>200</v>
      </c>
      <c r="G124">
        <v>0</v>
      </c>
      <c r="H124" t="s">
        <v>636</v>
      </c>
      <c r="I124" t="s">
        <v>11468</v>
      </c>
      <c r="J124" t="s">
        <v>657</v>
      </c>
      <c r="K124" t="s">
        <v>637</v>
      </c>
      <c r="L124" t="s">
        <v>638</v>
      </c>
      <c r="M124" t="s">
        <v>11469</v>
      </c>
      <c r="N124" t="s">
        <v>637</v>
      </c>
      <c r="O124" t="s">
        <v>639</v>
      </c>
      <c r="P124" t="s">
        <v>5</v>
      </c>
      <c r="Q124" t="s">
        <v>640</v>
      </c>
      <c r="R124" t="s">
        <v>638</v>
      </c>
      <c r="S124" t="s">
        <v>11470</v>
      </c>
      <c r="T124" t="s">
        <v>11471</v>
      </c>
    </row>
    <row r="125" spans="1:20" x14ac:dyDescent="0.25">
      <c r="A125" t="s">
        <v>147</v>
      </c>
      <c r="B125" t="s">
        <v>148</v>
      </c>
      <c r="C125">
        <v>50</v>
      </c>
      <c r="D125">
        <v>6</v>
      </c>
      <c r="E125" t="s">
        <v>11472</v>
      </c>
      <c r="F125">
        <v>200</v>
      </c>
      <c r="G125">
        <v>0</v>
      </c>
      <c r="H125" t="s">
        <v>636</v>
      </c>
      <c r="I125" t="s">
        <v>11473</v>
      </c>
      <c r="J125" t="s">
        <v>642</v>
      </c>
      <c r="K125" t="s">
        <v>637</v>
      </c>
      <c r="L125" t="s">
        <v>638</v>
      </c>
      <c r="M125" t="s">
        <v>11474</v>
      </c>
      <c r="N125" t="s">
        <v>637</v>
      </c>
      <c r="O125" t="s">
        <v>639</v>
      </c>
      <c r="P125" t="s">
        <v>5</v>
      </c>
      <c r="Q125" t="s">
        <v>640</v>
      </c>
      <c r="R125" t="s">
        <v>638</v>
      </c>
      <c r="S125" t="s">
        <v>11475</v>
      </c>
      <c r="T125" t="s">
        <v>11476</v>
      </c>
    </row>
    <row r="126" spans="1:20" x14ac:dyDescent="0.25">
      <c r="A126" t="s">
        <v>22</v>
      </c>
      <c r="B126" t="s">
        <v>27</v>
      </c>
      <c r="C126">
        <v>80</v>
      </c>
      <c r="D126">
        <v>1</v>
      </c>
      <c r="E126" t="s">
        <v>11477</v>
      </c>
      <c r="F126">
        <v>80</v>
      </c>
      <c r="G126">
        <v>0</v>
      </c>
      <c r="H126" t="s">
        <v>645</v>
      </c>
      <c r="I126" t="s">
        <v>5283</v>
      </c>
      <c r="J126" t="s">
        <v>11478</v>
      </c>
      <c r="K126" t="s">
        <v>7587</v>
      </c>
      <c r="L126" t="s">
        <v>5613</v>
      </c>
      <c r="M126" t="s">
        <v>11479</v>
      </c>
      <c r="N126" t="s">
        <v>637</v>
      </c>
      <c r="O126" t="s">
        <v>646</v>
      </c>
      <c r="P126" t="s">
        <v>26</v>
      </c>
      <c r="Q126" t="s">
        <v>647</v>
      </c>
      <c r="R126" t="s">
        <v>638</v>
      </c>
      <c r="S126" t="s">
        <v>11480</v>
      </c>
      <c r="T126" t="s">
        <v>11481</v>
      </c>
    </row>
    <row r="127" spans="1:20" x14ac:dyDescent="0.25">
      <c r="A127" t="s">
        <v>147</v>
      </c>
      <c r="B127" t="s">
        <v>148</v>
      </c>
      <c r="C127">
        <v>50</v>
      </c>
      <c r="D127">
        <v>6</v>
      </c>
      <c r="E127" t="s">
        <v>11482</v>
      </c>
      <c r="F127">
        <v>200</v>
      </c>
      <c r="G127">
        <v>0</v>
      </c>
      <c r="H127" t="s">
        <v>636</v>
      </c>
      <c r="I127" t="s">
        <v>11483</v>
      </c>
      <c r="J127" t="s">
        <v>2240</v>
      </c>
      <c r="K127" t="s">
        <v>637</v>
      </c>
      <c r="L127" t="s">
        <v>638</v>
      </c>
      <c r="M127" t="s">
        <v>11481</v>
      </c>
      <c r="N127" t="s">
        <v>637</v>
      </c>
      <c r="O127" t="s">
        <v>639</v>
      </c>
      <c r="P127" t="s">
        <v>5</v>
      </c>
      <c r="Q127" t="s">
        <v>640</v>
      </c>
      <c r="R127" t="s">
        <v>638</v>
      </c>
      <c r="S127" t="s">
        <v>11484</v>
      </c>
      <c r="T127" t="s">
        <v>11481</v>
      </c>
    </row>
    <row r="128" spans="1:20" x14ac:dyDescent="0.25">
      <c r="A128" t="s">
        <v>14</v>
      </c>
      <c r="B128" t="s">
        <v>15</v>
      </c>
      <c r="C128">
        <v>65</v>
      </c>
      <c r="D128">
        <v>1</v>
      </c>
      <c r="E128" t="s">
        <v>11485</v>
      </c>
      <c r="F128">
        <v>294.45</v>
      </c>
      <c r="G128">
        <v>26</v>
      </c>
      <c r="H128" t="s">
        <v>645</v>
      </c>
      <c r="I128" t="s">
        <v>11486</v>
      </c>
      <c r="J128" t="s">
        <v>11487</v>
      </c>
      <c r="K128" t="s">
        <v>3380</v>
      </c>
      <c r="L128" t="s">
        <v>11488</v>
      </c>
      <c r="M128" t="s">
        <v>11489</v>
      </c>
      <c r="N128" t="s">
        <v>637</v>
      </c>
      <c r="O128" t="s">
        <v>664</v>
      </c>
      <c r="P128" t="s">
        <v>23</v>
      </c>
      <c r="Q128" t="s">
        <v>665</v>
      </c>
      <c r="R128" t="s">
        <v>638</v>
      </c>
      <c r="S128" t="s">
        <v>11490</v>
      </c>
      <c r="T128" t="s">
        <v>11489</v>
      </c>
    </row>
    <row r="129" spans="1:20" x14ac:dyDescent="0.25">
      <c r="A129" t="s">
        <v>12</v>
      </c>
      <c r="B129" t="s">
        <v>13</v>
      </c>
      <c r="C129">
        <v>65</v>
      </c>
      <c r="D129">
        <v>1</v>
      </c>
      <c r="E129" t="s">
        <v>11485</v>
      </c>
      <c r="F129">
        <v>294.45</v>
      </c>
      <c r="G129">
        <v>26</v>
      </c>
      <c r="H129" t="s">
        <v>645</v>
      </c>
      <c r="I129" t="s">
        <v>11486</v>
      </c>
      <c r="J129" t="s">
        <v>11487</v>
      </c>
      <c r="K129" t="s">
        <v>3380</v>
      </c>
      <c r="L129" t="s">
        <v>11488</v>
      </c>
      <c r="M129" t="s">
        <v>11489</v>
      </c>
      <c r="N129" t="s">
        <v>637</v>
      </c>
      <c r="O129" t="s">
        <v>664</v>
      </c>
      <c r="P129" t="s">
        <v>23</v>
      </c>
      <c r="Q129" t="s">
        <v>665</v>
      </c>
      <c r="R129" t="s">
        <v>638</v>
      </c>
      <c r="S129" t="s">
        <v>11490</v>
      </c>
      <c r="T129" t="s">
        <v>11489</v>
      </c>
    </row>
    <row r="130" spans="1:20" x14ac:dyDescent="0.25">
      <c r="A130" t="s">
        <v>239</v>
      </c>
      <c r="B130" t="s">
        <v>2799</v>
      </c>
      <c r="C130">
        <v>87.2</v>
      </c>
      <c r="D130">
        <v>2</v>
      </c>
      <c r="E130" t="s">
        <v>11485</v>
      </c>
      <c r="F130">
        <v>294.45</v>
      </c>
      <c r="G130">
        <v>26</v>
      </c>
      <c r="H130" t="s">
        <v>645</v>
      </c>
      <c r="I130" t="s">
        <v>11486</v>
      </c>
      <c r="J130" t="s">
        <v>11487</v>
      </c>
      <c r="K130" t="s">
        <v>3380</v>
      </c>
      <c r="L130" t="s">
        <v>11488</v>
      </c>
      <c r="M130" t="s">
        <v>11489</v>
      </c>
      <c r="N130" t="s">
        <v>637</v>
      </c>
      <c r="O130" t="s">
        <v>664</v>
      </c>
      <c r="P130" t="s">
        <v>23</v>
      </c>
      <c r="Q130" t="s">
        <v>665</v>
      </c>
      <c r="R130" t="s">
        <v>638</v>
      </c>
      <c r="S130" t="s">
        <v>11490</v>
      </c>
      <c r="T130" t="s">
        <v>11489</v>
      </c>
    </row>
    <row r="131" spans="1:20" x14ac:dyDescent="0.25">
      <c r="A131" t="s">
        <v>147</v>
      </c>
      <c r="B131" t="s">
        <v>148</v>
      </c>
      <c r="C131">
        <v>50</v>
      </c>
      <c r="D131">
        <v>6</v>
      </c>
      <c r="E131" t="s">
        <v>11491</v>
      </c>
      <c r="F131">
        <v>200</v>
      </c>
      <c r="G131">
        <v>0</v>
      </c>
      <c r="H131" t="s">
        <v>636</v>
      </c>
      <c r="I131" t="s">
        <v>4728</v>
      </c>
      <c r="J131" t="s">
        <v>684</v>
      </c>
      <c r="K131" t="s">
        <v>637</v>
      </c>
      <c r="L131" t="s">
        <v>638</v>
      </c>
      <c r="M131" t="s">
        <v>11492</v>
      </c>
      <c r="N131" t="s">
        <v>637</v>
      </c>
      <c r="O131" t="s">
        <v>639</v>
      </c>
      <c r="P131" t="s">
        <v>5</v>
      </c>
      <c r="Q131" t="s">
        <v>640</v>
      </c>
      <c r="R131" t="s">
        <v>638</v>
      </c>
      <c r="S131" t="s">
        <v>11493</v>
      </c>
      <c r="T131" t="s">
        <v>11492</v>
      </c>
    </row>
    <row r="132" spans="1:20" x14ac:dyDescent="0.25">
      <c r="A132" t="s">
        <v>22</v>
      </c>
      <c r="B132" t="s">
        <v>27</v>
      </c>
      <c r="C132">
        <v>69.900000000000006</v>
      </c>
      <c r="D132">
        <v>10</v>
      </c>
      <c r="E132" t="s">
        <v>11494</v>
      </c>
      <c r="F132">
        <v>877</v>
      </c>
      <c r="G132">
        <v>77</v>
      </c>
      <c r="H132" t="s">
        <v>645</v>
      </c>
      <c r="I132" t="s">
        <v>6714</v>
      </c>
      <c r="J132" t="s">
        <v>7660</v>
      </c>
      <c r="K132" t="s">
        <v>7661</v>
      </c>
      <c r="L132" t="s">
        <v>7662</v>
      </c>
      <c r="M132" t="s">
        <v>11495</v>
      </c>
      <c r="N132" t="s">
        <v>637</v>
      </c>
      <c r="O132" t="s">
        <v>646</v>
      </c>
      <c r="P132" t="s">
        <v>26</v>
      </c>
      <c r="Q132" t="s">
        <v>647</v>
      </c>
      <c r="R132" t="s">
        <v>638</v>
      </c>
      <c r="S132" t="s">
        <v>11496</v>
      </c>
      <c r="T132" t="s">
        <v>11497</v>
      </c>
    </row>
    <row r="133" spans="1:20" x14ac:dyDescent="0.25">
      <c r="A133" t="s">
        <v>22</v>
      </c>
      <c r="B133" t="s">
        <v>27</v>
      </c>
      <c r="C133">
        <v>100</v>
      </c>
      <c r="D133">
        <v>1</v>
      </c>
      <c r="E133" t="s">
        <v>11498</v>
      </c>
      <c r="F133">
        <v>220</v>
      </c>
      <c r="G133">
        <v>20</v>
      </c>
      <c r="H133" t="s">
        <v>645</v>
      </c>
      <c r="I133" t="s">
        <v>11499</v>
      </c>
      <c r="J133" t="s">
        <v>11500</v>
      </c>
      <c r="K133" t="s">
        <v>706</v>
      </c>
      <c r="L133" t="s">
        <v>11501</v>
      </c>
      <c r="M133" t="s">
        <v>11502</v>
      </c>
      <c r="N133" t="s">
        <v>637</v>
      </c>
      <c r="O133" t="s">
        <v>11503</v>
      </c>
      <c r="P133" t="s">
        <v>11504</v>
      </c>
      <c r="Q133" t="s">
        <v>11505</v>
      </c>
      <c r="R133" t="s">
        <v>638</v>
      </c>
      <c r="S133" t="s">
        <v>11506</v>
      </c>
      <c r="T133" t="s">
        <v>11502</v>
      </c>
    </row>
    <row r="134" spans="1:20" x14ac:dyDescent="0.25">
      <c r="A134" t="s">
        <v>101</v>
      </c>
      <c r="B134" t="s">
        <v>74</v>
      </c>
      <c r="C134">
        <v>100</v>
      </c>
      <c r="D134">
        <v>1</v>
      </c>
      <c r="E134" t="s">
        <v>11498</v>
      </c>
      <c r="F134">
        <v>220</v>
      </c>
      <c r="G134">
        <v>20</v>
      </c>
      <c r="H134" t="s">
        <v>645</v>
      </c>
      <c r="I134" t="s">
        <v>11499</v>
      </c>
      <c r="J134" t="s">
        <v>11500</v>
      </c>
      <c r="K134" t="s">
        <v>706</v>
      </c>
      <c r="L134" t="s">
        <v>11501</v>
      </c>
      <c r="M134" t="s">
        <v>11502</v>
      </c>
      <c r="N134" t="s">
        <v>637</v>
      </c>
      <c r="O134" t="s">
        <v>11503</v>
      </c>
      <c r="P134" t="s">
        <v>11504</v>
      </c>
      <c r="Q134" t="s">
        <v>11505</v>
      </c>
      <c r="R134" t="s">
        <v>638</v>
      </c>
      <c r="S134" t="s">
        <v>11506</v>
      </c>
      <c r="T134" t="s">
        <v>11502</v>
      </c>
    </row>
    <row r="135" spans="1:20" x14ac:dyDescent="0.25">
      <c r="A135" t="s">
        <v>147</v>
      </c>
      <c r="B135" t="s">
        <v>148</v>
      </c>
      <c r="C135">
        <v>50</v>
      </c>
      <c r="D135">
        <v>6</v>
      </c>
      <c r="E135" t="s">
        <v>11507</v>
      </c>
      <c r="F135">
        <v>200</v>
      </c>
      <c r="G135">
        <v>0</v>
      </c>
      <c r="H135" t="s">
        <v>636</v>
      </c>
      <c r="I135" t="s">
        <v>11508</v>
      </c>
      <c r="J135" t="s">
        <v>667</v>
      </c>
      <c r="K135" t="s">
        <v>637</v>
      </c>
      <c r="L135" t="s">
        <v>638</v>
      </c>
      <c r="M135" t="s">
        <v>11509</v>
      </c>
      <c r="N135" t="s">
        <v>637</v>
      </c>
      <c r="O135" t="s">
        <v>639</v>
      </c>
      <c r="P135" t="s">
        <v>5</v>
      </c>
      <c r="Q135" t="s">
        <v>640</v>
      </c>
      <c r="R135" t="s">
        <v>638</v>
      </c>
      <c r="S135" t="s">
        <v>11510</v>
      </c>
      <c r="T135" t="s">
        <v>11509</v>
      </c>
    </row>
    <row r="136" spans="1:20" x14ac:dyDescent="0.25">
      <c r="A136" t="s">
        <v>241</v>
      </c>
      <c r="B136" t="s">
        <v>247</v>
      </c>
      <c r="C136">
        <v>159</v>
      </c>
      <c r="D136">
        <v>1</v>
      </c>
      <c r="E136" t="s">
        <v>11511</v>
      </c>
      <c r="F136">
        <v>441</v>
      </c>
      <c r="G136">
        <v>4</v>
      </c>
      <c r="H136" t="s">
        <v>645</v>
      </c>
      <c r="I136" t="s">
        <v>787</v>
      </c>
      <c r="J136" t="s">
        <v>11512</v>
      </c>
      <c r="K136" t="s">
        <v>815</v>
      </c>
      <c r="L136" t="s">
        <v>800</v>
      </c>
      <c r="M136" t="s">
        <v>11513</v>
      </c>
      <c r="N136" t="s">
        <v>637</v>
      </c>
      <c r="O136" t="s">
        <v>646</v>
      </c>
      <c r="P136" t="s">
        <v>26</v>
      </c>
      <c r="Q136" t="s">
        <v>647</v>
      </c>
      <c r="R136" t="s">
        <v>638</v>
      </c>
      <c r="S136" t="s">
        <v>11514</v>
      </c>
      <c r="T136" t="s">
        <v>11513</v>
      </c>
    </row>
    <row r="137" spans="1:20" x14ac:dyDescent="0.25">
      <c r="A137" t="s">
        <v>240</v>
      </c>
      <c r="B137" t="s">
        <v>246</v>
      </c>
      <c r="C137">
        <v>139</v>
      </c>
      <c r="D137">
        <v>1</v>
      </c>
      <c r="E137" t="s">
        <v>11511</v>
      </c>
      <c r="F137">
        <v>441</v>
      </c>
      <c r="G137">
        <v>4</v>
      </c>
      <c r="H137" t="s">
        <v>645</v>
      </c>
      <c r="I137" t="s">
        <v>787</v>
      </c>
      <c r="J137" t="s">
        <v>11512</v>
      </c>
      <c r="K137" t="s">
        <v>815</v>
      </c>
      <c r="L137" t="s">
        <v>800</v>
      </c>
      <c r="M137" t="s">
        <v>11513</v>
      </c>
      <c r="N137" t="s">
        <v>637</v>
      </c>
      <c r="O137" t="s">
        <v>646</v>
      </c>
      <c r="P137" t="s">
        <v>26</v>
      </c>
      <c r="Q137" t="s">
        <v>647</v>
      </c>
      <c r="R137" t="s">
        <v>638</v>
      </c>
      <c r="S137" t="s">
        <v>11514</v>
      </c>
      <c r="T137" t="s">
        <v>11513</v>
      </c>
    </row>
    <row r="138" spans="1:20" x14ac:dyDescent="0.25">
      <c r="A138" t="s">
        <v>239</v>
      </c>
      <c r="B138" t="s">
        <v>245</v>
      </c>
      <c r="C138">
        <v>139</v>
      </c>
      <c r="D138">
        <v>1</v>
      </c>
      <c r="E138" t="s">
        <v>11511</v>
      </c>
      <c r="F138">
        <v>441</v>
      </c>
      <c r="G138">
        <v>4</v>
      </c>
      <c r="H138" t="s">
        <v>645</v>
      </c>
      <c r="I138" t="s">
        <v>787</v>
      </c>
      <c r="J138" t="s">
        <v>11512</v>
      </c>
      <c r="K138" t="s">
        <v>815</v>
      </c>
      <c r="L138" t="s">
        <v>800</v>
      </c>
      <c r="M138" t="s">
        <v>11513</v>
      </c>
      <c r="N138" t="s">
        <v>637</v>
      </c>
      <c r="O138" t="s">
        <v>646</v>
      </c>
      <c r="P138" t="s">
        <v>26</v>
      </c>
      <c r="Q138" t="s">
        <v>647</v>
      </c>
      <c r="R138" t="s">
        <v>638</v>
      </c>
      <c r="S138" t="s">
        <v>11514</v>
      </c>
      <c r="T138" t="s">
        <v>11513</v>
      </c>
    </row>
    <row r="139" spans="1:20" x14ac:dyDescent="0.25">
      <c r="A139" t="s">
        <v>147</v>
      </c>
      <c r="B139" t="s">
        <v>148</v>
      </c>
      <c r="C139">
        <v>50</v>
      </c>
      <c r="D139">
        <v>6</v>
      </c>
      <c r="E139" t="s">
        <v>11515</v>
      </c>
      <c r="F139">
        <v>200</v>
      </c>
      <c r="G139">
        <v>0</v>
      </c>
      <c r="H139" t="s">
        <v>636</v>
      </c>
      <c r="I139" t="s">
        <v>11516</v>
      </c>
      <c r="J139" t="s">
        <v>648</v>
      </c>
      <c r="K139" t="s">
        <v>637</v>
      </c>
      <c r="L139" t="s">
        <v>638</v>
      </c>
      <c r="M139" t="s">
        <v>11517</v>
      </c>
      <c r="N139" t="s">
        <v>637</v>
      </c>
      <c r="O139" t="s">
        <v>639</v>
      </c>
      <c r="P139" t="s">
        <v>5</v>
      </c>
      <c r="Q139" t="s">
        <v>640</v>
      </c>
      <c r="R139" t="s">
        <v>638</v>
      </c>
      <c r="S139" t="s">
        <v>11518</v>
      </c>
      <c r="T139" t="s">
        <v>11517</v>
      </c>
    </row>
    <row r="140" spans="1:20" x14ac:dyDescent="0.25">
      <c r="A140" t="s">
        <v>147</v>
      </c>
      <c r="B140" t="s">
        <v>148</v>
      </c>
      <c r="C140">
        <v>50</v>
      </c>
      <c r="D140">
        <v>6</v>
      </c>
      <c r="E140" t="s">
        <v>11519</v>
      </c>
      <c r="F140">
        <v>200</v>
      </c>
      <c r="G140">
        <v>0</v>
      </c>
      <c r="H140" t="s">
        <v>636</v>
      </c>
      <c r="I140" t="s">
        <v>11520</v>
      </c>
      <c r="J140" t="s">
        <v>709</v>
      </c>
      <c r="K140" t="s">
        <v>637</v>
      </c>
      <c r="L140" t="s">
        <v>638</v>
      </c>
      <c r="M140" t="s">
        <v>11521</v>
      </c>
      <c r="N140" t="s">
        <v>637</v>
      </c>
      <c r="O140" t="s">
        <v>643</v>
      </c>
      <c r="P140" t="s">
        <v>5</v>
      </c>
      <c r="Q140" t="s">
        <v>644</v>
      </c>
      <c r="R140" t="s">
        <v>638</v>
      </c>
      <c r="S140" t="s">
        <v>11522</v>
      </c>
      <c r="T140" t="s">
        <v>11521</v>
      </c>
    </row>
    <row r="141" spans="1:20" x14ac:dyDescent="0.25">
      <c r="A141" t="s">
        <v>10385</v>
      </c>
      <c r="B141" t="s">
        <v>10386</v>
      </c>
      <c r="C141">
        <v>89.5</v>
      </c>
      <c r="D141">
        <v>2</v>
      </c>
      <c r="E141" t="s">
        <v>11523</v>
      </c>
      <c r="F141">
        <v>0</v>
      </c>
      <c r="G141">
        <v>0</v>
      </c>
      <c r="H141" t="s">
        <v>636</v>
      </c>
      <c r="I141" t="s">
        <v>11524</v>
      </c>
      <c r="J141" t="s">
        <v>648</v>
      </c>
      <c r="K141" t="s">
        <v>637</v>
      </c>
      <c r="L141" t="s">
        <v>638</v>
      </c>
      <c r="M141" t="s">
        <v>11525</v>
      </c>
      <c r="N141" t="s">
        <v>637</v>
      </c>
      <c r="O141" t="s">
        <v>643</v>
      </c>
      <c r="P141" t="s">
        <v>5</v>
      </c>
      <c r="Q141" t="s">
        <v>644</v>
      </c>
      <c r="R141" t="s">
        <v>638</v>
      </c>
      <c r="S141" t="s">
        <v>11526</v>
      </c>
      <c r="T141" t="s">
        <v>11525</v>
      </c>
    </row>
    <row r="142" spans="1:20" x14ac:dyDescent="0.25">
      <c r="A142" t="s">
        <v>22</v>
      </c>
      <c r="B142" t="s">
        <v>27</v>
      </c>
      <c r="C142">
        <v>80</v>
      </c>
      <c r="D142">
        <v>1</v>
      </c>
      <c r="E142" t="s">
        <v>11527</v>
      </c>
      <c r="F142">
        <v>80</v>
      </c>
      <c r="G142">
        <v>0</v>
      </c>
      <c r="H142" t="s">
        <v>645</v>
      </c>
      <c r="I142" t="s">
        <v>753</v>
      </c>
      <c r="J142" t="s">
        <v>1145</v>
      </c>
      <c r="K142" t="s">
        <v>706</v>
      </c>
      <c r="L142" t="s">
        <v>800</v>
      </c>
      <c r="M142" t="s">
        <v>11528</v>
      </c>
      <c r="N142" t="s">
        <v>637</v>
      </c>
      <c r="O142" t="s">
        <v>646</v>
      </c>
      <c r="P142" t="s">
        <v>26</v>
      </c>
      <c r="Q142" t="s">
        <v>647</v>
      </c>
      <c r="R142" t="s">
        <v>638</v>
      </c>
      <c r="S142" t="s">
        <v>11529</v>
      </c>
      <c r="T142" t="s">
        <v>11528</v>
      </c>
    </row>
    <row r="143" spans="1:20" x14ac:dyDescent="0.25">
      <c r="A143" t="s">
        <v>22</v>
      </c>
      <c r="B143" t="s">
        <v>27</v>
      </c>
      <c r="C143">
        <v>66.333333333333329</v>
      </c>
      <c r="D143">
        <v>3</v>
      </c>
      <c r="E143" t="s">
        <v>11530</v>
      </c>
      <c r="F143">
        <v>220</v>
      </c>
      <c r="G143">
        <v>0</v>
      </c>
      <c r="H143" t="s">
        <v>655</v>
      </c>
      <c r="I143" t="s">
        <v>4559</v>
      </c>
      <c r="J143" t="s">
        <v>681</v>
      </c>
      <c r="K143" t="s">
        <v>637</v>
      </c>
      <c r="L143" t="s">
        <v>638</v>
      </c>
      <c r="M143" t="s">
        <v>11531</v>
      </c>
      <c r="N143" t="s">
        <v>637</v>
      </c>
      <c r="O143" t="s">
        <v>639</v>
      </c>
      <c r="P143" t="s">
        <v>5</v>
      </c>
      <c r="Q143" t="s">
        <v>640</v>
      </c>
      <c r="R143" t="s">
        <v>638</v>
      </c>
      <c r="S143" t="s">
        <v>11532</v>
      </c>
      <c r="T143" t="s">
        <v>11531</v>
      </c>
    </row>
    <row r="144" spans="1:20" x14ac:dyDescent="0.25">
      <c r="A144" t="s">
        <v>239</v>
      </c>
      <c r="B144" t="s">
        <v>245</v>
      </c>
      <c r="C144">
        <v>139</v>
      </c>
      <c r="D144">
        <v>2</v>
      </c>
      <c r="E144" t="s">
        <v>11533</v>
      </c>
      <c r="F144">
        <v>326</v>
      </c>
      <c r="G144">
        <v>48</v>
      </c>
      <c r="H144" t="s">
        <v>645</v>
      </c>
      <c r="I144" t="s">
        <v>11534</v>
      </c>
      <c r="J144" t="s">
        <v>11535</v>
      </c>
      <c r="K144" t="s">
        <v>719</v>
      </c>
      <c r="L144" t="s">
        <v>735</v>
      </c>
      <c r="M144" t="s">
        <v>11536</v>
      </c>
      <c r="N144" t="s">
        <v>637</v>
      </c>
      <c r="O144" t="s">
        <v>646</v>
      </c>
      <c r="P144" t="s">
        <v>26</v>
      </c>
      <c r="Q144" t="s">
        <v>647</v>
      </c>
      <c r="R144" t="s">
        <v>638</v>
      </c>
      <c r="S144" t="s">
        <v>11537</v>
      </c>
      <c r="T144" t="s">
        <v>11536</v>
      </c>
    </row>
    <row r="145" spans="1:20" x14ac:dyDescent="0.25">
      <c r="A145" t="s">
        <v>147</v>
      </c>
      <c r="B145" t="s">
        <v>148</v>
      </c>
      <c r="C145">
        <v>50</v>
      </c>
      <c r="D145">
        <v>18</v>
      </c>
      <c r="E145" t="s">
        <v>11538</v>
      </c>
      <c r="F145">
        <v>600</v>
      </c>
      <c r="G145">
        <v>0</v>
      </c>
      <c r="H145" t="s">
        <v>636</v>
      </c>
      <c r="I145" t="s">
        <v>3583</v>
      </c>
      <c r="J145" t="s">
        <v>2395</v>
      </c>
      <c r="K145" t="s">
        <v>637</v>
      </c>
      <c r="L145" t="s">
        <v>638</v>
      </c>
      <c r="M145" t="s">
        <v>11539</v>
      </c>
      <c r="N145" t="s">
        <v>637</v>
      </c>
      <c r="O145" t="s">
        <v>639</v>
      </c>
      <c r="P145" t="s">
        <v>5</v>
      </c>
      <c r="Q145" t="s">
        <v>640</v>
      </c>
      <c r="R145" t="s">
        <v>638</v>
      </c>
      <c r="S145" t="s">
        <v>11540</v>
      </c>
      <c r="T145" t="s">
        <v>11539</v>
      </c>
    </row>
    <row r="146" spans="1:20" x14ac:dyDescent="0.25">
      <c r="A146" t="s">
        <v>18</v>
      </c>
      <c r="B146" t="s">
        <v>19</v>
      </c>
      <c r="C146">
        <v>66.666666666666671</v>
      </c>
      <c r="D146">
        <v>6</v>
      </c>
      <c r="E146" t="s">
        <v>11541</v>
      </c>
      <c r="F146">
        <v>258</v>
      </c>
      <c r="G146">
        <v>0</v>
      </c>
      <c r="H146" t="s">
        <v>636</v>
      </c>
      <c r="I146" t="s">
        <v>11542</v>
      </c>
      <c r="J146" t="s">
        <v>2131</v>
      </c>
      <c r="K146" t="s">
        <v>637</v>
      </c>
      <c r="L146" t="s">
        <v>638</v>
      </c>
      <c r="M146" t="s">
        <v>11543</v>
      </c>
      <c r="N146" t="s">
        <v>637</v>
      </c>
      <c r="O146" t="s">
        <v>643</v>
      </c>
      <c r="P146" t="s">
        <v>5</v>
      </c>
      <c r="Q146" t="s">
        <v>644</v>
      </c>
      <c r="R146" t="s">
        <v>638</v>
      </c>
      <c r="S146" t="s">
        <v>11544</v>
      </c>
      <c r="T146" t="s">
        <v>11545</v>
      </c>
    </row>
    <row r="147" spans="1:20" x14ac:dyDescent="0.25">
      <c r="A147" t="s">
        <v>18</v>
      </c>
      <c r="B147" t="s">
        <v>19</v>
      </c>
      <c r="C147">
        <v>66.666666666666671</v>
      </c>
      <c r="D147">
        <v>3</v>
      </c>
      <c r="E147" t="s">
        <v>11546</v>
      </c>
      <c r="F147">
        <v>200</v>
      </c>
      <c r="G147">
        <v>0</v>
      </c>
      <c r="H147" t="s">
        <v>636</v>
      </c>
      <c r="I147" t="s">
        <v>11547</v>
      </c>
      <c r="J147" t="s">
        <v>1987</v>
      </c>
      <c r="K147" t="s">
        <v>637</v>
      </c>
      <c r="L147" t="s">
        <v>638</v>
      </c>
      <c r="M147" t="s">
        <v>11548</v>
      </c>
      <c r="N147" t="s">
        <v>637</v>
      </c>
      <c r="O147" t="s">
        <v>639</v>
      </c>
      <c r="P147" t="s">
        <v>5</v>
      </c>
      <c r="Q147" t="s">
        <v>640</v>
      </c>
      <c r="R147" t="s">
        <v>638</v>
      </c>
      <c r="S147" t="s">
        <v>11549</v>
      </c>
      <c r="T147" t="s">
        <v>11548</v>
      </c>
    </row>
    <row r="148" spans="1:20" x14ac:dyDescent="0.25">
      <c r="A148" t="s">
        <v>147</v>
      </c>
      <c r="B148" t="s">
        <v>148</v>
      </c>
      <c r="C148">
        <v>33.333333333333336</v>
      </c>
      <c r="D148">
        <v>3</v>
      </c>
      <c r="E148" t="s">
        <v>11546</v>
      </c>
      <c r="F148">
        <v>200</v>
      </c>
      <c r="G148">
        <v>0</v>
      </c>
      <c r="H148" t="s">
        <v>636</v>
      </c>
      <c r="I148" t="s">
        <v>11547</v>
      </c>
      <c r="J148" t="s">
        <v>1987</v>
      </c>
      <c r="K148" t="s">
        <v>637</v>
      </c>
      <c r="L148" t="s">
        <v>638</v>
      </c>
      <c r="M148" t="s">
        <v>11548</v>
      </c>
      <c r="N148" t="s">
        <v>637</v>
      </c>
      <c r="O148" t="s">
        <v>639</v>
      </c>
      <c r="P148" t="s">
        <v>5</v>
      </c>
      <c r="Q148" t="s">
        <v>640</v>
      </c>
      <c r="R148" t="s">
        <v>638</v>
      </c>
      <c r="S148" t="s">
        <v>11549</v>
      </c>
      <c r="T148" t="s">
        <v>11548</v>
      </c>
    </row>
    <row r="149" spans="1:20" x14ac:dyDescent="0.25">
      <c r="A149" t="s">
        <v>516</v>
      </c>
      <c r="B149" t="s">
        <v>120</v>
      </c>
      <c r="C149">
        <v>75</v>
      </c>
      <c r="D149">
        <v>2</v>
      </c>
      <c r="E149" t="s">
        <v>11550</v>
      </c>
      <c r="F149">
        <v>266</v>
      </c>
      <c r="G149">
        <v>116</v>
      </c>
      <c r="H149" t="s">
        <v>645</v>
      </c>
      <c r="I149" t="s">
        <v>1812</v>
      </c>
      <c r="J149" t="s">
        <v>11551</v>
      </c>
      <c r="K149" t="s">
        <v>760</v>
      </c>
      <c r="L149" t="s">
        <v>800</v>
      </c>
      <c r="M149" t="s">
        <v>11548</v>
      </c>
      <c r="N149" t="s">
        <v>637</v>
      </c>
      <c r="O149" t="s">
        <v>646</v>
      </c>
      <c r="P149" t="s">
        <v>26</v>
      </c>
      <c r="Q149" t="s">
        <v>647</v>
      </c>
      <c r="R149" t="s">
        <v>638</v>
      </c>
      <c r="S149" t="s">
        <v>11552</v>
      </c>
      <c r="T149" t="s">
        <v>11548</v>
      </c>
    </row>
    <row r="150" spans="1:20" x14ac:dyDescent="0.25">
      <c r="A150" t="s">
        <v>18</v>
      </c>
      <c r="B150" t="s">
        <v>19</v>
      </c>
      <c r="C150">
        <v>66.666666666666671</v>
      </c>
      <c r="D150">
        <v>3</v>
      </c>
      <c r="E150" t="s">
        <v>11553</v>
      </c>
      <c r="F150">
        <v>100</v>
      </c>
      <c r="G150">
        <v>0</v>
      </c>
      <c r="H150" t="s">
        <v>636</v>
      </c>
      <c r="I150" t="s">
        <v>7803</v>
      </c>
      <c r="J150" t="s">
        <v>648</v>
      </c>
      <c r="K150" t="s">
        <v>637</v>
      </c>
      <c r="L150" t="s">
        <v>638</v>
      </c>
      <c r="M150" t="s">
        <v>11554</v>
      </c>
      <c r="N150" t="s">
        <v>637</v>
      </c>
      <c r="O150" t="s">
        <v>643</v>
      </c>
      <c r="P150" t="s">
        <v>5</v>
      </c>
      <c r="Q150" t="s">
        <v>644</v>
      </c>
      <c r="R150" t="s">
        <v>638</v>
      </c>
      <c r="S150" t="s">
        <v>11555</v>
      </c>
      <c r="T150" t="s">
        <v>11556</v>
      </c>
    </row>
    <row r="151" spans="1:20" x14ac:dyDescent="0.25">
      <c r="A151" t="s">
        <v>22</v>
      </c>
      <c r="B151" t="s">
        <v>27</v>
      </c>
      <c r="C151">
        <v>120</v>
      </c>
      <c r="D151">
        <v>2</v>
      </c>
      <c r="E151" t="s">
        <v>11557</v>
      </c>
      <c r="F151">
        <v>178</v>
      </c>
      <c r="G151">
        <v>0</v>
      </c>
      <c r="H151" t="s">
        <v>636</v>
      </c>
      <c r="I151" t="s">
        <v>11558</v>
      </c>
      <c r="J151" t="s">
        <v>666</v>
      </c>
      <c r="K151" t="s">
        <v>637</v>
      </c>
      <c r="L151" t="s">
        <v>638</v>
      </c>
      <c r="M151" t="s">
        <v>11559</v>
      </c>
      <c r="N151" t="s">
        <v>637</v>
      </c>
      <c r="O151" t="s">
        <v>639</v>
      </c>
      <c r="P151" t="s">
        <v>5</v>
      </c>
      <c r="Q151" t="s">
        <v>640</v>
      </c>
      <c r="R151" t="s">
        <v>638</v>
      </c>
      <c r="S151" t="s">
        <v>11560</v>
      </c>
      <c r="T151" t="s">
        <v>11559</v>
      </c>
    </row>
    <row r="152" spans="1:20" x14ac:dyDescent="0.25">
      <c r="A152" t="s">
        <v>18</v>
      </c>
      <c r="B152" t="s">
        <v>19</v>
      </c>
      <c r="C152">
        <v>66.666666666666671</v>
      </c>
      <c r="D152">
        <v>3</v>
      </c>
      <c r="E152" t="s">
        <v>11561</v>
      </c>
      <c r="F152">
        <v>129</v>
      </c>
      <c r="G152">
        <v>0</v>
      </c>
      <c r="H152" t="s">
        <v>645</v>
      </c>
      <c r="I152" t="s">
        <v>11562</v>
      </c>
      <c r="J152" t="s">
        <v>11563</v>
      </c>
      <c r="K152" t="s">
        <v>798</v>
      </c>
      <c r="L152" t="s">
        <v>2087</v>
      </c>
      <c r="M152" t="s">
        <v>11564</v>
      </c>
      <c r="N152" t="s">
        <v>637</v>
      </c>
      <c r="O152" t="s">
        <v>646</v>
      </c>
      <c r="P152" t="s">
        <v>26</v>
      </c>
      <c r="Q152" t="s">
        <v>647</v>
      </c>
      <c r="R152" t="s">
        <v>638</v>
      </c>
      <c r="S152" t="s">
        <v>11565</v>
      </c>
      <c r="T152" t="s">
        <v>11564</v>
      </c>
    </row>
    <row r="153" spans="1:20" x14ac:dyDescent="0.25">
      <c r="A153" t="s">
        <v>147</v>
      </c>
      <c r="B153" t="s">
        <v>148</v>
      </c>
      <c r="C153">
        <v>50</v>
      </c>
      <c r="D153">
        <v>6</v>
      </c>
      <c r="E153" t="s">
        <v>11566</v>
      </c>
      <c r="F153">
        <v>200</v>
      </c>
      <c r="G153">
        <v>0</v>
      </c>
      <c r="H153" t="s">
        <v>636</v>
      </c>
      <c r="I153" t="s">
        <v>11567</v>
      </c>
      <c r="J153" t="s">
        <v>686</v>
      </c>
      <c r="K153" t="s">
        <v>637</v>
      </c>
      <c r="L153" t="s">
        <v>638</v>
      </c>
      <c r="M153" t="s">
        <v>11568</v>
      </c>
      <c r="N153" t="s">
        <v>637</v>
      </c>
      <c r="O153" t="s">
        <v>639</v>
      </c>
      <c r="P153" t="s">
        <v>5</v>
      </c>
      <c r="Q153" t="s">
        <v>640</v>
      </c>
      <c r="R153" t="s">
        <v>638</v>
      </c>
      <c r="S153" t="s">
        <v>11569</v>
      </c>
      <c r="T153" t="s">
        <v>11568</v>
      </c>
    </row>
    <row r="154" spans="1:20" x14ac:dyDescent="0.25">
      <c r="A154" t="s">
        <v>147</v>
      </c>
      <c r="B154" t="s">
        <v>148</v>
      </c>
      <c r="C154">
        <v>50</v>
      </c>
      <c r="D154">
        <v>6</v>
      </c>
      <c r="E154" t="s">
        <v>11570</v>
      </c>
      <c r="F154">
        <v>181</v>
      </c>
      <c r="G154">
        <v>0</v>
      </c>
      <c r="H154" t="s">
        <v>636</v>
      </c>
      <c r="I154" t="s">
        <v>5315</v>
      </c>
      <c r="J154" t="s">
        <v>2020</v>
      </c>
      <c r="K154" t="s">
        <v>637</v>
      </c>
      <c r="L154" t="s">
        <v>638</v>
      </c>
      <c r="M154" t="s">
        <v>11571</v>
      </c>
      <c r="N154" t="s">
        <v>637</v>
      </c>
      <c r="O154" t="s">
        <v>639</v>
      </c>
      <c r="P154" t="s">
        <v>5</v>
      </c>
      <c r="Q154" t="s">
        <v>640</v>
      </c>
      <c r="R154" t="s">
        <v>11572</v>
      </c>
      <c r="S154" t="s">
        <v>11573</v>
      </c>
      <c r="T154" t="s">
        <v>11571</v>
      </c>
    </row>
    <row r="155" spans="1:20" x14ac:dyDescent="0.25">
      <c r="A155" t="s">
        <v>240</v>
      </c>
      <c r="B155" t="s">
        <v>690</v>
      </c>
      <c r="C155">
        <v>94.35</v>
      </c>
      <c r="D155">
        <v>1</v>
      </c>
      <c r="E155" t="s">
        <v>11574</v>
      </c>
      <c r="F155">
        <v>419.4</v>
      </c>
      <c r="G155">
        <v>42</v>
      </c>
      <c r="H155" t="s">
        <v>663</v>
      </c>
      <c r="I155" t="s">
        <v>11575</v>
      </c>
      <c r="J155" t="s">
        <v>11576</v>
      </c>
      <c r="K155" t="s">
        <v>6573</v>
      </c>
      <c r="L155" t="s">
        <v>11577</v>
      </c>
      <c r="M155" t="s">
        <v>11578</v>
      </c>
      <c r="N155" t="s">
        <v>637</v>
      </c>
      <c r="O155" t="s">
        <v>664</v>
      </c>
      <c r="P155" t="s">
        <v>23</v>
      </c>
      <c r="Q155" t="s">
        <v>665</v>
      </c>
      <c r="R155" t="s">
        <v>638</v>
      </c>
      <c r="S155" t="s">
        <v>11579</v>
      </c>
      <c r="T155" t="s">
        <v>11578</v>
      </c>
    </row>
    <row r="156" spans="1:20" x14ac:dyDescent="0.25">
      <c r="A156" t="s">
        <v>600</v>
      </c>
      <c r="B156" t="s">
        <v>690</v>
      </c>
      <c r="C156">
        <v>94.35</v>
      </c>
      <c r="D156">
        <v>1</v>
      </c>
      <c r="E156" t="s">
        <v>11574</v>
      </c>
      <c r="F156">
        <v>419.4</v>
      </c>
      <c r="G156">
        <v>42</v>
      </c>
      <c r="H156" t="s">
        <v>663</v>
      </c>
      <c r="I156" t="s">
        <v>11575</v>
      </c>
      <c r="J156" t="s">
        <v>11576</v>
      </c>
      <c r="K156" t="s">
        <v>6573</v>
      </c>
      <c r="L156" t="s">
        <v>11577</v>
      </c>
      <c r="M156" t="s">
        <v>11578</v>
      </c>
      <c r="N156" t="s">
        <v>637</v>
      </c>
      <c r="O156" t="s">
        <v>664</v>
      </c>
      <c r="P156" t="s">
        <v>23</v>
      </c>
      <c r="Q156" t="s">
        <v>665</v>
      </c>
      <c r="R156" t="s">
        <v>638</v>
      </c>
      <c r="S156" t="s">
        <v>11579</v>
      </c>
      <c r="T156" t="s">
        <v>11578</v>
      </c>
    </row>
    <row r="157" spans="1:20" x14ac:dyDescent="0.25">
      <c r="A157" t="s">
        <v>239</v>
      </c>
      <c r="B157" t="s">
        <v>690</v>
      </c>
      <c r="C157">
        <v>94.35</v>
      </c>
      <c r="D157">
        <v>1</v>
      </c>
      <c r="E157" t="s">
        <v>11574</v>
      </c>
      <c r="F157">
        <v>419.4</v>
      </c>
      <c r="G157">
        <v>42</v>
      </c>
      <c r="H157" t="s">
        <v>663</v>
      </c>
      <c r="I157" t="s">
        <v>11575</v>
      </c>
      <c r="J157" t="s">
        <v>11576</v>
      </c>
      <c r="K157" t="s">
        <v>6573</v>
      </c>
      <c r="L157" t="s">
        <v>11577</v>
      </c>
      <c r="M157" t="s">
        <v>11578</v>
      </c>
      <c r="N157" t="s">
        <v>637</v>
      </c>
      <c r="O157" t="s">
        <v>664</v>
      </c>
      <c r="P157" t="s">
        <v>23</v>
      </c>
      <c r="Q157" t="s">
        <v>665</v>
      </c>
      <c r="R157" t="s">
        <v>638</v>
      </c>
      <c r="S157" t="s">
        <v>11579</v>
      </c>
      <c r="T157" t="s">
        <v>11578</v>
      </c>
    </row>
    <row r="158" spans="1:20" x14ac:dyDescent="0.25">
      <c r="A158" t="s">
        <v>241</v>
      </c>
      <c r="B158" t="s">
        <v>690</v>
      </c>
      <c r="C158">
        <v>94.35</v>
      </c>
      <c r="D158">
        <v>1</v>
      </c>
      <c r="E158" t="s">
        <v>11574</v>
      </c>
      <c r="F158">
        <v>419.4</v>
      </c>
      <c r="G158">
        <v>42</v>
      </c>
      <c r="H158" t="s">
        <v>663</v>
      </c>
      <c r="I158" t="s">
        <v>11575</v>
      </c>
      <c r="J158" t="s">
        <v>11576</v>
      </c>
      <c r="K158" t="s">
        <v>6573</v>
      </c>
      <c r="L158" t="s">
        <v>11577</v>
      </c>
      <c r="M158" t="s">
        <v>11578</v>
      </c>
      <c r="N158" t="s">
        <v>637</v>
      </c>
      <c r="O158" t="s">
        <v>664</v>
      </c>
      <c r="P158" t="s">
        <v>23</v>
      </c>
      <c r="Q158" t="s">
        <v>665</v>
      </c>
      <c r="R158" t="s">
        <v>638</v>
      </c>
      <c r="S158" t="s">
        <v>11579</v>
      </c>
      <c r="T158" t="s">
        <v>11578</v>
      </c>
    </row>
    <row r="159" spans="1:20" x14ac:dyDescent="0.25">
      <c r="A159" t="s">
        <v>14</v>
      </c>
      <c r="B159" t="s">
        <v>15</v>
      </c>
      <c r="C159">
        <v>54.5</v>
      </c>
      <c r="D159">
        <v>2</v>
      </c>
      <c r="E159" t="s">
        <v>11580</v>
      </c>
      <c r="F159">
        <v>481.5</v>
      </c>
      <c r="G159">
        <v>45.5</v>
      </c>
      <c r="H159" t="s">
        <v>663</v>
      </c>
      <c r="I159" t="s">
        <v>11581</v>
      </c>
      <c r="J159" t="s">
        <v>11582</v>
      </c>
      <c r="K159" t="s">
        <v>10462</v>
      </c>
      <c r="L159" t="s">
        <v>11583</v>
      </c>
      <c r="M159" t="s">
        <v>11584</v>
      </c>
      <c r="N159" t="s">
        <v>637</v>
      </c>
      <c r="O159" t="s">
        <v>664</v>
      </c>
      <c r="P159" t="s">
        <v>23</v>
      </c>
      <c r="Q159" t="s">
        <v>665</v>
      </c>
      <c r="R159" t="s">
        <v>638</v>
      </c>
      <c r="S159" t="s">
        <v>11585</v>
      </c>
      <c r="T159" t="s">
        <v>11584</v>
      </c>
    </row>
    <row r="160" spans="1:20" x14ac:dyDescent="0.25">
      <c r="A160" t="s">
        <v>239</v>
      </c>
      <c r="B160" t="s">
        <v>690</v>
      </c>
      <c r="C160">
        <v>109</v>
      </c>
      <c r="D160">
        <v>3</v>
      </c>
      <c r="E160" t="s">
        <v>11580</v>
      </c>
      <c r="F160">
        <v>481.5</v>
      </c>
      <c r="G160">
        <v>45.5</v>
      </c>
      <c r="H160" t="s">
        <v>663</v>
      </c>
      <c r="I160" t="s">
        <v>11581</v>
      </c>
      <c r="J160" t="s">
        <v>11582</v>
      </c>
      <c r="K160" t="s">
        <v>10462</v>
      </c>
      <c r="L160" t="s">
        <v>11583</v>
      </c>
      <c r="M160" t="s">
        <v>11584</v>
      </c>
      <c r="N160" t="s">
        <v>637</v>
      </c>
      <c r="O160" t="s">
        <v>664</v>
      </c>
      <c r="P160" t="s">
        <v>23</v>
      </c>
      <c r="Q160" t="s">
        <v>665</v>
      </c>
      <c r="R160" t="s">
        <v>638</v>
      </c>
      <c r="S160" t="s">
        <v>11585</v>
      </c>
      <c r="T160" t="s">
        <v>11584</v>
      </c>
    </row>
    <row r="161" spans="1:20" x14ac:dyDescent="0.25">
      <c r="A161" t="s">
        <v>239</v>
      </c>
      <c r="B161" t="s">
        <v>2799</v>
      </c>
      <c r="C161">
        <v>103.55</v>
      </c>
      <c r="D161">
        <v>1</v>
      </c>
      <c r="E161" t="s">
        <v>11586</v>
      </c>
      <c r="F161">
        <v>215.1</v>
      </c>
      <c r="G161">
        <v>8</v>
      </c>
      <c r="H161" t="s">
        <v>645</v>
      </c>
      <c r="I161" t="s">
        <v>11587</v>
      </c>
      <c r="J161" t="s">
        <v>11588</v>
      </c>
      <c r="K161" t="s">
        <v>1960</v>
      </c>
      <c r="L161" t="s">
        <v>11589</v>
      </c>
      <c r="M161" t="s">
        <v>11590</v>
      </c>
      <c r="N161" t="s">
        <v>637</v>
      </c>
      <c r="O161" t="s">
        <v>664</v>
      </c>
      <c r="P161" t="s">
        <v>23</v>
      </c>
      <c r="Q161" t="s">
        <v>665</v>
      </c>
      <c r="R161" t="s">
        <v>638</v>
      </c>
      <c r="S161" t="s">
        <v>11591</v>
      </c>
      <c r="T161" t="s">
        <v>11590</v>
      </c>
    </row>
    <row r="162" spans="1:20" x14ac:dyDescent="0.25">
      <c r="A162" t="s">
        <v>240</v>
      </c>
      <c r="B162" t="s">
        <v>2799</v>
      </c>
      <c r="C162">
        <v>103.55</v>
      </c>
      <c r="D162">
        <v>1</v>
      </c>
      <c r="E162" t="s">
        <v>11586</v>
      </c>
      <c r="F162">
        <v>215.1</v>
      </c>
      <c r="G162">
        <v>8</v>
      </c>
      <c r="H162" t="s">
        <v>645</v>
      </c>
      <c r="I162" t="s">
        <v>11587</v>
      </c>
      <c r="J162" t="s">
        <v>11588</v>
      </c>
      <c r="K162" t="s">
        <v>1960</v>
      </c>
      <c r="L162" t="s">
        <v>11589</v>
      </c>
      <c r="M162" t="s">
        <v>11590</v>
      </c>
      <c r="N162" t="s">
        <v>637</v>
      </c>
      <c r="O162" t="s">
        <v>664</v>
      </c>
      <c r="P162" t="s">
        <v>23</v>
      </c>
      <c r="Q162" t="s">
        <v>665</v>
      </c>
      <c r="R162" t="s">
        <v>638</v>
      </c>
      <c r="S162" t="s">
        <v>11591</v>
      </c>
      <c r="T162" t="s">
        <v>11590</v>
      </c>
    </row>
    <row r="163" spans="1:20" x14ac:dyDescent="0.25">
      <c r="A163" t="s">
        <v>18</v>
      </c>
      <c r="B163" t="s">
        <v>19</v>
      </c>
      <c r="C163">
        <v>66.666666666666671</v>
      </c>
      <c r="D163">
        <v>3</v>
      </c>
      <c r="E163" t="s">
        <v>11592</v>
      </c>
      <c r="F163">
        <v>129</v>
      </c>
      <c r="G163">
        <v>0</v>
      </c>
      <c r="H163" t="s">
        <v>645</v>
      </c>
      <c r="I163" t="s">
        <v>11593</v>
      </c>
      <c r="J163" t="s">
        <v>11594</v>
      </c>
      <c r="K163" t="s">
        <v>11595</v>
      </c>
      <c r="L163" t="s">
        <v>3433</v>
      </c>
      <c r="M163" t="s">
        <v>11590</v>
      </c>
      <c r="N163" t="s">
        <v>637</v>
      </c>
      <c r="O163" t="s">
        <v>646</v>
      </c>
      <c r="P163" t="s">
        <v>26</v>
      </c>
      <c r="Q163" t="s">
        <v>647</v>
      </c>
      <c r="R163" t="s">
        <v>638</v>
      </c>
      <c r="S163" t="s">
        <v>11596</v>
      </c>
      <c r="T163" t="s">
        <v>11597</v>
      </c>
    </row>
    <row r="164" spans="1:20" x14ac:dyDescent="0.25">
      <c r="A164" t="s">
        <v>147</v>
      </c>
      <c r="B164" t="s">
        <v>148</v>
      </c>
      <c r="C164">
        <v>65</v>
      </c>
      <c r="D164">
        <v>3</v>
      </c>
      <c r="E164" t="s">
        <v>11598</v>
      </c>
      <c r="F164">
        <v>105</v>
      </c>
      <c r="G164">
        <v>0</v>
      </c>
      <c r="H164" t="s">
        <v>636</v>
      </c>
      <c r="I164" t="s">
        <v>11599</v>
      </c>
      <c r="J164" t="s">
        <v>681</v>
      </c>
      <c r="K164" t="s">
        <v>637</v>
      </c>
      <c r="L164" t="s">
        <v>638</v>
      </c>
      <c r="M164" t="s">
        <v>11600</v>
      </c>
      <c r="N164" t="s">
        <v>637</v>
      </c>
      <c r="O164" t="s">
        <v>639</v>
      </c>
      <c r="P164" t="s">
        <v>5</v>
      </c>
      <c r="Q164" t="s">
        <v>640</v>
      </c>
      <c r="R164" t="s">
        <v>11601</v>
      </c>
      <c r="S164" t="s">
        <v>11602</v>
      </c>
      <c r="T164" t="s">
        <v>11600</v>
      </c>
    </row>
    <row r="165" spans="1:20" x14ac:dyDescent="0.25">
      <c r="A165" t="s">
        <v>241</v>
      </c>
      <c r="B165" t="s">
        <v>2799</v>
      </c>
      <c r="C165">
        <v>103.55</v>
      </c>
      <c r="D165">
        <v>1</v>
      </c>
      <c r="E165" t="s">
        <v>11603</v>
      </c>
      <c r="F165">
        <v>215.1</v>
      </c>
      <c r="G165">
        <v>8</v>
      </c>
      <c r="H165" t="s">
        <v>645</v>
      </c>
      <c r="I165" t="s">
        <v>11604</v>
      </c>
      <c r="J165" t="s">
        <v>11605</v>
      </c>
      <c r="K165" t="s">
        <v>1960</v>
      </c>
      <c r="L165" t="s">
        <v>11606</v>
      </c>
      <c r="M165" t="s">
        <v>11607</v>
      </c>
      <c r="N165" t="s">
        <v>637</v>
      </c>
      <c r="O165" t="s">
        <v>664</v>
      </c>
      <c r="P165" t="s">
        <v>23</v>
      </c>
      <c r="Q165" t="s">
        <v>665</v>
      </c>
      <c r="R165" t="s">
        <v>638</v>
      </c>
      <c r="S165" t="s">
        <v>11608</v>
      </c>
      <c r="T165" t="s">
        <v>11609</v>
      </c>
    </row>
    <row r="166" spans="1:20" x14ac:dyDescent="0.25">
      <c r="A166" t="s">
        <v>239</v>
      </c>
      <c r="B166" t="s">
        <v>2799</v>
      </c>
      <c r="C166">
        <v>103.55</v>
      </c>
      <c r="D166">
        <v>1</v>
      </c>
      <c r="E166" t="s">
        <v>11603</v>
      </c>
      <c r="F166">
        <v>215.1</v>
      </c>
      <c r="G166">
        <v>8</v>
      </c>
      <c r="H166" t="s">
        <v>645</v>
      </c>
      <c r="I166" t="s">
        <v>11604</v>
      </c>
      <c r="J166" t="s">
        <v>11605</v>
      </c>
      <c r="K166" t="s">
        <v>1960</v>
      </c>
      <c r="L166" t="s">
        <v>11606</v>
      </c>
      <c r="M166" t="s">
        <v>11607</v>
      </c>
      <c r="N166" t="s">
        <v>637</v>
      </c>
      <c r="O166" t="s">
        <v>664</v>
      </c>
      <c r="P166" t="s">
        <v>23</v>
      </c>
      <c r="Q166" t="s">
        <v>665</v>
      </c>
      <c r="R166" t="s">
        <v>638</v>
      </c>
      <c r="S166" t="s">
        <v>11608</v>
      </c>
      <c r="T166" t="s">
        <v>11609</v>
      </c>
    </row>
    <row r="167" spans="1:20" x14ac:dyDescent="0.25">
      <c r="A167" t="s">
        <v>147</v>
      </c>
      <c r="B167" t="s">
        <v>148</v>
      </c>
      <c r="C167">
        <v>50</v>
      </c>
      <c r="D167">
        <v>6</v>
      </c>
      <c r="E167" t="s">
        <v>11610</v>
      </c>
      <c r="F167">
        <v>200</v>
      </c>
      <c r="G167">
        <v>0</v>
      </c>
      <c r="H167" t="s">
        <v>636</v>
      </c>
      <c r="I167" t="s">
        <v>11611</v>
      </c>
      <c r="J167" t="s">
        <v>658</v>
      </c>
      <c r="K167" t="s">
        <v>637</v>
      </c>
      <c r="L167" t="s">
        <v>638</v>
      </c>
      <c r="M167" t="s">
        <v>11612</v>
      </c>
      <c r="N167" t="s">
        <v>637</v>
      </c>
      <c r="O167" t="s">
        <v>643</v>
      </c>
      <c r="P167" t="s">
        <v>5</v>
      </c>
      <c r="Q167" t="s">
        <v>644</v>
      </c>
      <c r="R167" t="s">
        <v>638</v>
      </c>
      <c r="S167" t="s">
        <v>11613</v>
      </c>
      <c r="T167" t="s">
        <v>11614</v>
      </c>
    </row>
    <row r="168" spans="1:20" x14ac:dyDescent="0.25">
      <c r="A168" t="s">
        <v>147</v>
      </c>
      <c r="B168" t="s">
        <v>148</v>
      </c>
      <c r="C168">
        <v>33.333333333333336</v>
      </c>
      <c r="D168">
        <v>3</v>
      </c>
      <c r="E168" t="s">
        <v>11615</v>
      </c>
      <c r="F168">
        <v>100</v>
      </c>
      <c r="G168">
        <v>0</v>
      </c>
      <c r="H168" t="s">
        <v>636</v>
      </c>
      <c r="I168" t="s">
        <v>11616</v>
      </c>
      <c r="J168" t="s">
        <v>657</v>
      </c>
      <c r="K168" t="s">
        <v>637</v>
      </c>
      <c r="L168" t="s">
        <v>638</v>
      </c>
      <c r="M168" t="s">
        <v>11617</v>
      </c>
      <c r="N168" t="s">
        <v>637</v>
      </c>
      <c r="O168" t="s">
        <v>639</v>
      </c>
      <c r="P168" t="s">
        <v>5</v>
      </c>
      <c r="Q168" t="s">
        <v>640</v>
      </c>
      <c r="R168" t="s">
        <v>638</v>
      </c>
      <c r="S168" t="s">
        <v>11618</v>
      </c>
      <c r="T168" t="s">
        <v>11617</v>
      </c>
    </row>
    <row r="169" spans="1:20" x14ac:dyDescent="0.25">
      <c r="A169" t="s">
        <v>147</v>
      </c>
      <c r="B169" t="s">
        <v>148</v>
      </c>
      <c r="C169">
        <v>33.333333333333336</v>
      </c>
      <c r="D169">
        <v>3</v>
      </c>
      <c r="E169" t="s">
        <v>11619</v>
      </c>
      <c r="F169">
        <v>100</v>
      </c>
      <c r="G169">
        <v>0</v>
      </c>
      <c r="H169" t="s">
        <v>636</v>
      </c>
      <c r="I169" t="s">
        <v>11620</v>
      </c>
      <c r="J169" t="s">
        <v>666</v>
      </c>
      <c r="K169" t="s">
        <v>637</v>
      </c>
      <c r="L169" t="s">
        <v>638</v>
      </c>
      <c r="M169" t="s">
        <v>11621</v>
      </c>
      <c r="N169" t="s">
        <v>637</v>
      </c>
      <c r="O169" t="s">
        <v>643</v>
      </c>
      <c r="P169" t="s">
        <v>5</v>
      </c>
      <c r="Q169" t="s">
        <v>644</v>
      </c>
      <c r="R169" t="s">
        <v>638</v>
      </c>
      <c r="S169" t="s">
        <v>11622</v>
      </c>
      <c r="T169" t="s">
        <v>11623</v>
      </c>
    </row>
    <row r="170" spans="1:20" x14ac:dyDescent="0.25">
      <c r="A170" t="s">
        <v>147</v>
      </c>
      <c r="B170" t="s">
        <v>148</v>
      </c>
      <c r="C170">
        <v>50</v>
      </c>
      <c r="D170">
        <v>6</v>
      </c>
      <c r="E170" t="s">
        <v>11624</v>
      </c>
      <c r="F170">
        <v>181</v>
      </c>
      <c r="G170">
        <v>0</v>
      </c>
      <c r="H170" t="s">
        <v>636</v>
      </c>
      <c r="I170" t="s">
        <v>4237</v>
      </c>
      <c r="J170" t="s">
        <v>666</v>
      </c>
      <c r="K170" t="s">
        <v>637</v>
      </c>
      <c r="L170" t="s">
        <v>638</v>
      </c>
      <c r="M170" t="s">
        <v>11623</v>
      </c>
      <c r="N170" t="s">
        <v>637</v>
      </c>
      <c r="O170" t="s">
        <v>639</v>
      </c>
      <c r="P170" t="s">
        <v>5</v>
      </c>
      <c r="Q170" t="s">
        <v>640</v>
      </c>
      <c r="R170" t="s">
        <v>638</v>
      </c>
      <c r="S170" t="s">
        <v>11625</v>
      </c>
      <c r="T170" t="s">
        <v>11623</v>
      </c>
    </row>
    <row r="171" spans="1:20" x14ac:dyDescent="0.25">
      <c r="A171" t="s">
        <v>147</v>
      </c>
      <c r="B171" t="s">
        <v>148</v>
      </c>
      <c r="C171">
        <v>33.333333333333336</v>
      </c>
      <c r="D171">
        <v>3</v>
      </c>
      <c r="E171" t="s">
        <v>11626</v>
      </c>
      <c r="F171">
        <v>200</v>
      </c>
      <c r="G171">
        <v>0</v>
      </c>
      <c r="H171" t="s">
        <v>636</v>
      </c>
      <c r="I171" t="s">
        <v>11627</v>
      </c>
      <c r="J171" t="s">
        <v>2091</v>
      </c>
      <c r="K171" t="s">
        <v>637</v>
      </c>
      <c r="L171" t="s">
        <v>638</v>
      </c>
      <c r="M171" t="s">
        <v>11623</v>
      </c>
      <c r="N171" t="s">
        <v>637</v>
      </c>
      <c r="O171" t="s">
        <v>639</v>
      </c>
      <c r="P171" t="s">
        <v>5</v>
      </c>
      <c r="Q171" t="s">
        <v>640</v>
      </c>
      <c r="R171" t="s">
        <v>638</v>
      </c>
      <c r="S171" t="s">
        <v>11628</v>
      </c>
      <c r="T171" t="s">
        <v>11623</v>
      </c>
    </row>
    <row r="172" spans="1:20" x14ac:dyDescent="0.25">
      <c r="A172" t="s">
        <v>18</v>
      </c>
      <c r="B172" t="s">
        <v>19</v>
      </c>
      <c r="C172">
        <v>66.666666666666671</v>
      </c>
      <c r="D172">
        <v>3</v>
      </c>
      <c r="E172" t="s">
        <v>11626</v>
      </c>
      <c r="F172">
        <v>200</v>
      </c>
      <c r="G172">
        <v>0</v>
      </c>
      <c r="H172" t="s">
        <v>636</v>
      </c>
      <c r="I172" t="s">
        <v>11627</v>
      </c>
      <c r="J172" t="s">
        <v>2091</v>
      </c>
      <c r="K172" t="s">
        <v>637</v>
      </c>
      <c r="L172" t="s">
        <v>638</v>
      </c>
      <c r="M172" t="s">
        <v>11623</v>
      </c>
      <c r="N172" t="s">
        <v>637</v>
      </c>
      <c r="O172" t="s">
        <v>639</v>
      </c>
      <c r="P172" t="s">
        <v>5</v>
      </c>
      <c r="Q172" t="s">
        <v>640</v>
      </c>
      <c r="R172" t="s">
        <v>638</v>
      </c>
      <c r="S172" t="s">
        <v>11628</v>
      </c>
      <c r="T172" t="s">
        <v>11623</v>
      </c>
    </row>
    <row r="173" spans="1:20" x14ac:dyDescent="0.25">
      <c r="A173" t="s">
        <v>18</v>
      </c>
      <c r="B173" t="s">
        <v>19</v>
      </c>
      <c r="C173">
        <v>66.666666666666671</v>
      </c>
      <c r="D173">
        <v>3</v>
      </c>
      <c r="E173" t="s">
        <v>11629</v>
      </c>
      <c r="F173">
        <v>100</v>
      </c>
      <c r="G173">
        <v>0</v>
      </c>
      <c r="H173" t="s">
        <v>636</v>
      </c>
      <c r="I173" t="s">
        <v>11630</v>
      </c>
      <c r="J173" t="s">
        <v>648</v>
      </c>
      <c r="K173" t="s">
        <v>637</v>
      </c>
      <c r="L173" t="s">
        <v>638</v>
      </c>
      <c r="M173" t="s">
        <v>11631</v>
      </c>
      <c r="N173" t="s">
        <v>637</v>
      </c>
      <c r="O173" t="s">
        <v>639</v>
      </c>
      <c r="P173" t="s">
        <v>5</v>
      </c>
      <c r="Q173" t="s">
        <v>640</v>
      </c>
      <c r="R173" t="s">
        <v>638</v>
      </c>
      <c r="S173" t="s">
        <v>11632</v>
      </c>
      <c r="T173" t="s">
        <v>11631</v>
      </c>
    </row>
    <row r="174" spans="1:20" x14ac:dyDescent="0.25">
      <c r="A174" t="s">
        <v>147</v>
      </c>
      <c r="B174" t="s">
        <v>148</v>
      </c>
      <c r="C174">
        <v>50</v>
      </c>
      <c r="D174">
        <v>6</v>
      </c>
      <c r="E174" t="s">
        <v>11633</v>
      </c>
      <c r="F174">
        <v>200</v>
      </c>
      <c r="G174">
        <v>0</v>
      </c>
      <c r="H174" t="s">
        <v>636</v>
      </c>
      <c r="I174" t="s">
        <v>11634</v>
      </c>
      <c r="J174" t="s">
        <v>2080</v>
      </c>
      <c r="K174" t="s">
        <v>637</v>
      </c>
      <c r="L174" t="s">
        <v>638</v>
      </c>
      <c r="M174" t="s">
        <v>11635</v>
      </c>
      <c r="N174" t="s">
        <v>637</v>
      </c>
      <c r="O174" t="s">
        <v>643</v>
      </c>
      <c r="P174" t="s">
        <v>5</v>
      </c>
      <c r="Q174" t="s">
        <v>644</v>
      </c>
      <c r="R174" t="s">
        <v>638</v>
      </c>
      <c r="S174" t="s">
        <v>11636</v>
      </c>
      <c r="T174" t="s">
        <v>11635</v>
      </c>
    </row>
    <row r="175" spans="1:20" x14ac:dyDescent="0.25">
      <c r="A175" t="s">
        <v>18</v>
      </c>
      <c r="B175" t="s">
        <v>19</v>
      </c>
      <c r="C175">
        <v>66.666666666666671</v>
      </c>
      <c r="D175">
        <v>3</v>
      </c>
      <c r="E175" t="s">
        <v>11637</v>
      </c>
      <c r="F175">
        <v>100</v>
      </c>
      <c r="G175">
        <v>0</v>
      </c>
      <c r="H175" t="s">
        <v>636</v>
      </c>
      <c r="I175" t="s">
        <v>11638</v>
      </c>
      <c r="J175" t="s">
        <v>684</v>
      </c>
      <c r="K175" t="s">
        <v>637</v>
      </c>
      <c r="L175" t="s">
        <v>638</v>
      </c>
      <c r="M175" t="s">
        <v>11639</v>
      </c>
      <c r="N175" t="s">
        <v>637</v>
      </c>
      <c r="O175" t="s">
        <v>643</v>
      </c>
      <c r="P175" t="s">
        <v>5</v>
      </c>
      <c r="Q175" t="s">
        <v>644</v>
      </c>
      <c r="R175" t="s">
        <v>638</v>
      </c>
      <c r="S175" t="s">
        <v>11640</v>
      </c>
      <c r="T175" t="s">
        <v>11639</v>
      </c>
    </row>
    <row r="176" spans="1:20" x14ac:dyDescent="0.25">
      <c r="A176" t="s">
        <v>10385</v>
      </c>
      <c r="B176" t="s">
        <v>10386</v>
      </c>
      <c r="C176">
        <v>89.5</v>
      </c>
      <c r="D176">
        <v>2</v>
      </c>
      <c r="E176" t="s">
        <v>11641</v>
      </c>
      <c r="F176">
        <v>150</v>
      </c>
      <c r="G176">
        <v>0</v>
      </c>
      <c r="H176" t="s">
        <v>636</v>
      </c>
      <c r="I176" t="s">
        <v>11642</v>
      </c>
      <c r="J176" t="s">
        <v>658</v>
      </c>
      <c r="K176" t="s">
        <v>637</v>
      </c>
      <c r="L176" t="s">
        <v>638</v>
      </c>
      <c r="M176" t="s">
        <v>11643</v>
      </c>
      <c r="N176" t="s">
        <v>637</v>
      </c>
      <c r="O176" t="s">
        <v>643</v>
      </c>
      <c r="P176" t="s">
        <v>5</v>
      </c>
      <c r="Q176" t="s">
        <v>644</v>
      </c>
      <c r="R176" t="s">
        <v>638</v>
      </c>
      <c r="S176" t="s">
        <v>11644</v>
      </c>
      <c r="T176" t="s">
        <v>11645</v>
      </c>
    </row>
    <row r="177" spans="1:20" x14ac:dyDescent="0.25">
      <c r="A177" t="s">
        <v>147</v>
      </c>
      <c r="B177" t="s">
        <v>148</v>
      </c>
      <c r="C177">
        <v>50</v>
      </c>
      <c r="D177">
        <v>6</v>
      </c>
      <c r="E177" t="s">
        <v>11646</v>
      </c>
      <c r="F177">
        <v>200</v>
      </c>
      <c r="G177">
        <v>0</v>
      </c>
      <c r="H177" t="s">
        <v>636</v>
      </c>
      <c r="I177" t="s">
        <v>11647</v>
      </c>
      <c r="J177" t="s">
        <v>649</v>
      </c>
      <c r="K177" t="s">
        <v>637</v>
      </c>
      <c r="L177" t="s">
        <v>638</v>
      </c>
      <c r="M177" t="s">
        <v>11648</v>
      </c>
      <c r="N177" t="s">
        <v>637</v>
      </c>
      <c r="O177" t="s">
        <v>639</v>
      </c>
      <c r="P177" t="s">
        <v>5</v>
      </c>
      <c r="Q177" t="s">
        <v>640</v>
      </c>
      <c r="R177" t="s">
        <v>638</v>
      </c>
      <c r="S177" t="s">
        <v>11649</v>
      </c>
      <c r="T177" t="s">
        <v>11648</v>
      </c>
    </row>
    <row r="178" spans="1:20" x14ac:dyDescent="0.25">
      <c r="A178" t="s">
        <v>147</v>
      </c>
      <c r="B178" t="s">
        <v>148</v>
      </c>
      <c r="C178">
        <v>65</v>
      </c>
      <c r="D178">
        <v>1</v>
      </c>
      <c r="E178" t="s">
        <v>11650</v>
      </c>
      <c r="F178">
        <v>35</v>
      </c>
      <c r="G178">
        <v>0</v>
      </c>
      <c r="H178" t="s">
        <v>636</v>
      </c>
      <c r="I178" t="s">
        <v>11651</v>
      </c>
      <c r="J178" t="s">
        <v>678</v>
      </c>
      <c r="K178" t="s">
        <v>637</v>
      </c>
      <c r="L178" t="s">
        <v>638</v>
      </c>
      <c r="M178" t="s">
        <v>11652</v>
      </c>
      <c r="N178" t="s">
        <v>637</v>
      </c>
      <c r="O178" t="s">
        <v>639</v>
      </c>
      <c r="P178" t="s">
        <v>5</v>
      </c>
      <c r="Q178" t="s">
        <v>640</v>
      </c>
      <c r="R178" t="s">
        <v>11653</v>
      </c>
      <c r="S178" t="s">
        <v>11654</v>
      </c>
      <c r="T178" t="s">
        <v>11652</v>
      </c>
    </row>
    <row r="179" spans="1:20" x14ac:dyDescent="0.25">
      <c r="A179" t="s">
        <v>147</v>
      </c>
      <c r="B179" t="s">
        <v>148</v>
      </c>
      <c r="C179">
        <v>33.333333333333336</v>
      </c>
      <c r="D179">
        <v>3</v>
      </c>
      <c r="E179" t="s">
        <v>11655</v>
      </c>
      <c r="F179">
        <v>101</v>
      </c>
      <c r="G179">
        <v>1</v>
      </c>
      <c r="H179" t="s">
        <v>636</v>
      </c>
      <c r="I179" t="s">
        <v>11656</v>
      </c>
      <c r="J179" t="s">
        <v>641</v>
      </c>
      <c r="K179" t="s">
        <v>637</v>
      </c>
      <c r="L179" t="s">
        <v>638</v>
      </c>
      <c r="M179" t="s">
        <v>11657</v>
      </c>
      <c r="N179" t="s">
        <v>637</v>
      </c>
      <c r="O179" t="s">
        <v>639</v>
      </c>
      <c r="P179" t="s">
        <v>5</v>
      </c>
      <c r="Q179" t="s">
        <v>640</v>
      </c>
      <c r="R179" t="s">
        <v>638</v>
      </c>
      <c r="S179" t="s">
        <v>11658</v>
      </c>
      <c r="T179" t="s">
        <v>11657</v>
      </c>
    </row>
    <row r="180" spans="1:20" x14ac:dyDescent="0.25">
      <c r="A180" t="s">
        <v>147</v>
      </c>
      <c r="B180" t="s">
        <v>148</v>
      </c>
      <c r="C180">
        <v>33.333333333333336</v>
      </c>
      <c r="D180">
        <v>3</v>
      </c>
      <c r="E180" t="s">
        <v>11659</v>
      </c>
      <c r="F180">
        <v>100</v>
      </c>
      <c r="G180">
        <v>0</v>
      </c>
      <c r="H180" t="s">
        <v>636</v>
      </c>
      <c r="I180" t="s">
        <v>11660</v>
      </c>
      <c r="J180" t="s">
        <v>653</v>
      </c>
      <c r="K180" t="s">
        <v>637</v>
      </c>
      <c r="L180" t="s">
        <v>638</v>
      </c>
      <c r="M180" t="s">
        <v>11657</v>
      </c>
      <c r="N180" t="s">
        <v>637</v>
      </c>
      <c r="O180" t="s">
        <v>639</v>
      </c>
      <c r="P180" t="s">
        <v>5</v>
      </c>
      <c r="Q180" t="s">
        <v>640</v>
      </c>
      <c r="R180" t="s">
        <v>638</v>
      </c>
      <c r="S180" t="s">
        <v>11661</v>
      </c>
      <c r="T180" t="s">
        <v>11657</v>
      </c>
    </row>
    <row r="181" spans="1:20" x14ac:dyDescent="0.25">
      <c r="A181" t="s">
        <v>147</v>
      </c>
      <c r="B181" t="s">
        <v>148</v>
      </c>
      <c r="C181">
        <v>33.333333333333336</v>
      </c>
      <c r="D181">
        <v>3</v>
      </c>
      <c r="E181" t="s">
        <v>11662</v>
      </c>
      <c r="F181">
        <v>110</v>
      </c>
      <c r="G181">
        <v>10</v>
      </c>
      <c r="H181" t="s">
        <v>636</v>
      </c>
      <c r="I181" t="s">
        <v>11663</v>
      </c>
      <c r="J181" t="s">
        <v>662</v>
      </c>
      <c r="K181" t="s">
        <v>637</v>
      </c>
      <c r="L181" t="s">
        <v>638</v>
      </c>
      <c r="M181" t="s">
        <v>11664</v>
      </c>
      <c r="N181" t="s">
        <v>637</v>
      </c>
      <c r="O181" t="s">
        <v>639</v>
      </c>
      <c r="P181" t="s">
        <v>5</v>
      </c>
      <c r="Q181" t="s">
        <v>640</v>
      </c>
      <c r="R181" t="s">
        <v>638</v>
      </c>
      <c r="S181" t="s">
        <v>11665</v>
      </c>
      <c r="T181" t="s">
        <v>11664</v>
      </c>
    </row>
    <row r="182" spans="1:20" x14ac:dyDescent="0.25">
      <c r="A182" t="s">
        <v>147</v>
      </c>
      <c r="B182" t="s">
        <v>148</v>
      </c>
      <c r="C182">
        <v>33.333333333333336</v>
      </c>
      <c r="D182">
        <v>3</v>
      </c>
      <c r="E182" t="s">
        <v>11666</v>
      </c>
      <c r="F182">
        <v>100</v>
      </c>
      <c r="G182">
        <v>0</v>
      </c>
      <c r="H182" t="s">
        <v>636</v>
      </c>
      <c r="I182" t="s">
        <v>11667</v>
      </c>
      <c r="J182" t="s">
        <v>1872</v>
      </c>
      <c r="K182" t="s">
        <v>637</v>
      </c>
      <c r="L182" t="s">
        <v>638</v>
      </c>
      <c r="M182" t="s">
        <v>11668</v>
      </c>
      <c r="N182" t="s">
        <v>637</v>
      </c>
      <c r="O182" t="s">
        <v>639</v>
      </c>
      <c r="P182" t="s">
        <v>5</v>
      </c>
      <c r="Q182" t="s">
        <v>640</v>
      </c>
      <c r="R182" t="s">
        <v>638</v>
      </c>
      <c r="S182" t="s">
        <v>11669</v>
      </c>
      <c r="T182" t="s">
        <v>11668</v>
      </c>
    </row>
    <row r="183" spans="1:20" x14ac:dyDescent="0.25">
      <c r="A183" t="s">
        <v>241</v>
      </c>
      <c r="B183" t="s">
        <v>247</v>
      </c>
      <c r="C183">
        <v>159</v>
      </c>
      <c r="D183">
        <v>1</v>
      </c>
      <c r="E183" t="s">
        <v>11670</v>
      </c>
      <c r="F183">
        <v>204</v>
      </c>
      <c r="G183">
        <v>0</v>
      </c>
      <c r="H183" t="s">
        <v>636</v>
      </c>
      <c r="I183" t="s">
        <v>11671</v>
      </c>
      <c r="J183" t="s">
        <v>642</v>
      </c>
      <c r="K183" t="s">
        <v>637</v>
      </c>
      <c r="L183" t="s">
        <v>638</v>
      </c>
      <c r="M183" t="s">
        <v>11672</v>
      </c>
      <c r="N183" t="s">
        <v>637</v>
      </c>
      <c r="O183" t="s">
        <v>639</v>
      </c>
      <c r="P183" t="s">
        <v>5</v>
      </c>
      <c r="Q183" t="s">
        <v>640</v>
      </c>
      <c r="R183" t="s">
        <v>638</v>
      </c>
      <c r="S183" t="s">
        <v>11673</v>
      </c>
      <c r="T183" t="s">
        <v>11672</v>
      </c>
    </row>
    <row r="184" spans="1:20" x14ac:dyDescent="0.25">
      <c r="A184" t="s">
        <v>147</v>
      </c>
      <c r="B184" t="s">
        <v>148</v>
      </c>
      <c r="C184">
        <v>65</v>
      </c>
      <c r="D184">
        <v>3</v>
      </c>
      <c r="E184" t="s">
        <v>11670</v>
      </c>
      <c r="F184">
        <v>204</v>
      </c>
      <c r="G184">
        <v>0</v>
      </c>
      <c r="H184" t="s">
        <v>636</v>
      </c>
      <c r="I184" t="s">
        <v>11671</v>
      </c>
      <c r="J184" t="s">
        <v>642</v>
      </c>
      <c r="K184" t="s">
        <v>637</v>
      </c>
      <c r="L184" t="s">
        <v>638</v>
      </c>
      <c r="M184" t="s">
        <v>11672</v>
      </c>
      <c r="N184" t="s">
        <v>637</v>
      </c>
      <c r="O184" t="s">
        <v>639</v>
      </c>
      <c r="P184" t="s">
        <v>5</v>
      </c>
      <c r="Q184" t="s">
        <v>640</v>
      </c>
      <c r="R184" t="s">
        <v>638</v>
      </c>
      <c r="S184" t="s">
        <v>11673</v>
      </c>
      <c r="T184" t="s">
        <v>11672</v>
      </c>
    </row>
    <row r="185" spans="1:20" x14ac:dyDescent="0.25">
      <c r="A185" t="s">
        <v>600</v>
      </c>
      <c r="B185" t="s">
        <v>601</v>
      </c>
      <c r="C185">
        <v>159</v>
      </c>
      <c r="D185">
        <v>1</v>
      </c>
      <c r="E185" t="s">
        <v>11674</v>
      </c>
      <c r="F185">
        <v>134</v>
      </c>
      <c r="G185">
        <v>35</v>
      </c>
      <c r="H185" t="s">
        <v>636</v>
      </c>
      <c r="I185" t="s">
        <v>11675</v>
      </c>
      <c r="J185" t="s">
        <v>2240</v>
      </c>
      <c r="K185" t="s">
        <v>637</v>
      </c>
      <c r="L185" t="s">
        <v>638</v>
      </c>
      <c r="M185" t="s">
        <v>11676</v>
      </c>
      <c r="N185" t="s">
        <v>637</v>
      </c>
      <c r="O185" t="s">
        <v>643</v>
      </c>
      <c r="P185" t="s">
        <v>5</v>
      </c>
      <c r="Q185" t="s">
        <v>644</v>
      </c>
      <c r="R185" t="s">
        <v>638</v>
      </c>
      <c r="S185" t="s">
        <v>11677</v>
      </c>
      <c r="T185" t="s">
        <v>11676</v>
      </c>
    </row>
    <row r="186" spans="1:20" x14ac:dyDescent="0.25">
      <c r="A186" t="s">
        <v>241</v>
      </c>
      <c r="B186" t="s">
        <v>247</v>
      </c>
      <c r="C186">
        <v>159</v>
      </c>
      <c r="D186">
        <v>1</v>
      </c>
      <c r="E186" t="s">
        <v>11678</v>
      </c>
      <c r="F186">
        <v>99</v>
      </c>
      <c r="G186">
        <v>0</v>
      </c>
      <c r="H186" t="s">
        <v>636</v>
      </c>
      <c r="I186" t="s">
        <v>11679</v>
      </c>
      <c r="J186" t="s">
        <v>6086</v>
      </c>
      <c r="K186" t="s">
        <v>637</v>
      </c>
      <c r="L186" t="s">
        <v>638</v>
      </c>
      <c r="M186" t="s">
        <v>11680</v>
      </c>
      <c r="N186" t="s">
        <v>637</v>
      </c>
      <c r="O186" t="s">
        <v>639</v>
      </c>
      <c r="P186" t="s">
        <v>5</v>
      </c>
      <c r="Q186" t="s">
        <v>640</v>
      </c>
      <c r="R186" t="s">
        <v>638</v>
      </c>
      <c r="S186" t="s">
        <v>11681</v>
      </c>
      <c r="T186" t="s">
        <v>11680</v>
      </c>
    </row>
    <row r="187" spans="1:20" x14ac:dyDescent="0.25">
      <c r="A187" t="s">
        <v>239</v>
      </c>
      <c r="B187" t="s">
        <v>245</v>
      </c>
      <c r="C187">
        <v>159</v>
      </c>
      <c r="D187">
        <v>1</v>
      </c>
      <c r="E187" t="s">
        <v>11682</v>
      </c>
      <c r="F187">
        <v>99</v>
      </c>
      <c r="G187">
        <v>0</v>
      </c>
      <c r="H187" t="s">
        <v>636</v>
      </c>
      <c r="I187" t="s">
        <v>11683</v>
      </c>
      <c r="J187" t="s">
        <v>672</v>
      </c>
      <c r="K187" t="s">
        <v>637</v>
      </c>
      <c r="L187" t="s">
        <v>638</v>
      </c>
      <c r="M187" t="s">
        <v>11680</v>
      </c>
      <c r="N187" t="s">
        <v>637</v>
      </c>
      <c r="O187" t="s">
        <v>643</v>
      </c>
      <c r="P187" t="s">
        <v>5</v>
      </c>
      <c r="Q187" t="s">
        <v>644</v>
      </c>
      <c r="R187" t="s">
        <v>638</v>
      </c>
      <c r="S187" t="s">
        <v>11684</v>
      </c>
      <c r="T187" t="s">
        <v>11680</v>
      </c>
    </row>
    <row r="188" spans="1:20" x14ac:dyDescent="0.25">
      <c r="A188" t="s">
        <v>239</v>
      </c>
      <c r="B188" t="s">
        <v>245</v>
      </c>
      <c r="C188">
        <v>159</v>
      </c>
      <c r="D188">
        <v>1</v>
      </c>
      <c r="E188" t="s">
        <v>11685</v>
      </c>
      <c r="F188">
        <v>99</v>
      </c>
      <c r="G188">
        <v>0</v>
      </c>
      <c r="H188" t="s">
        <v>636</v>
      </c>
      <c r="I188" t="s">
        <v>11686</v>
      </c>
      <c r="J188" t="s">
        <v>669</v>
      </c>
      <c r="K188" t="s">
        <v>637</v>
      </c>
      <c r="L188" t="s">
        <v>638</v>
      </c>
      <c r="M188" t="s">
        <v>11687</v>
      </c>
      <c r="N188" t="s">
        <v>637</v>
      </c>
      <c r="O188" t="s">
        <v>643</v>
      </c>
      <c r="P188" t="s">
        <v>5</v>
      </c>
      <c r="Q188" t="s">
        <v>644</v>
      </c>
      <c r="R188" t="s">
        <v>638</v>
      </c>
      <c r="S188" t="s">
        <v>11688</v>
      </c>
      <c r="T188" t="s">
        <v>11687</v>
      </c>
    </row>
    <row r="189" spans="1:20" x14ac:dyDescent="0.25">
      <c r="A189" t="s">
        <v>239</v>
      </c>
      <c r="B189" t="s">
        <v>245</v>
      </c>
      <c r="C189">
        <v>159</v>
      </c>
      <c r="D189">
        <v>1</v>
      </c>
      <c r="E189" t="s">
        <v>11689</v>
      </c>
      <c r="F189">
        <v>99</v>
      </c>
      <c r="G189">
        <v>0</v>
      </c>
      <c r="H189" t="s">
        <v>636</v>
      </c>
      <c r="I189" t="s">
        <v>2232</v>
      </c>
      <c r="J189" t="s">
        <v>666</v>
      </c>
      <c r="K189" t="s">
        <v>637</v>
      </c>
      <c r="L189" t="s">
        <v>638</v>
      </c>
      <c r="M189" t="s">
        <v>11687</v>
      </c>
      <c r="N189" t="s">
        <v>637</v>
      </c>
      <c r="O189" t="s">
        <v>643</v>
      </c>
      <c r="P189" t="s">
        <v>5</v>
      </c>
      <c r="Q189" t="s">
        <v>644</v>
      </c>
      <c r="R189" t="s">
        <v>638</v>
      </c>
      <c r="S189" t="s">
        <v>11690</v>
      </c>
      <c r="T189" t="s">
        <v>11687</v>
      </c>
    </row>
    <row r="190" spans="1:20" x14ac:dyDescent="0.25">
      <c r="A190" t="s">
        <v>239</v>
      </c>
      <c r="B190" t="s">
        <v>245</v>
      </c>
      <c r="C190">
        <v>159</v>
      </c>
      <c r="D190">
        <v>1</v>
      </c>
      <c r="E190" t="s">
        <v>11691</v>
      </c>
      <c r="F190">
        <v>99</v>
      </c>
      <c r="G190">
        <v>0</v>
      </c>
      <c r="H190" t="s">
        <v>636</v>
      </c>
      <c r="I190" t="s">
        <v>11692</v>
      </c>
      <c r="J190" t="s">
        <v>675</v>
      </c>
      <c r="K190" t="s">
        <v>637</v>
      </c>
      <c r="L190" t="s">
        <v>638</v>
      </c>
      <c r="M190" t="s">
        <v>11687</v>
      </c>
      <c r="N190" t="s">
        <v>637</v>
      </c>
      <c r="O190" t="s">
        <v>639</v>
      </c>
      <c r="P190" t="s">
        <v>5</v>
      </c>
      <c r="Q190" t="s">
        <v>640</v>
      </c>
      <c r="R190" t="s">
        <v>638</v>
      </c>
      <c r="S190" t="s">
        <v>11693</v>
      </c>
      <c r="T190" t="s">
        <v>11687</v>
      </c>
    </row>
    <row r="191" spans="1:20" x14ac:dyDescent="0.25">
      <c r="A191" t="s">
        <v>147</v>
      </c>
      <c r="B191" t="s">
        <v>148</v>
      </c>
      <c r="C191">
        <v>65</v>
      </c>
      <c r="D191">
        <v>1</v>
      </c>
      <c r="E191" t="s">
        <v>11694</v>
      </c>
      <c r="F191">
        <v>46</v>
      </c>
      <c r="G191">
        <v>11</v>
      </c>
      <c r="H191" t="s">
        <v>636</v>
      </c>
      <c r="I191" t="s">
        <v>11695</v>
      </c>
      <c r="J191" t="s">
        <v>1797</v>
      </c>
      <c r="K191" t="s">
        <v>637</v>
      </c>
      <c r="L191" t="s">
        <v>638</v>
      </c>
      <c r="M191" t="s">
        <v>11696</v>
      </c>
      <c r="N191" t="s">
        <v>637</v>
      </c>
      <c r="O191" t="s">
        <v>639</v>
      </c>
      <c r="P191" t="s">
        <v>5</v>
      </c>
      <c r="Q191" t="s">
        <v>640</v>
      </c>
      <c r="R191" t="s">
        <v>638</v>
      </c>
      <c r="S191" t="s">
        <v>11697</v>
      </c>
      <c r="T191" t="s">
        <v>11696</v>
      </c>
    </row>
    <row r="192" spans="1:20" x14ac:dyDescent="0.25">
      <c r="A192" t="s">
        <v>241</v>
      </c>
      <c r="B192" t="s">
        <v>247</v>
      </c>
      <c r="C192">
        <v>159</v>
      </c>
      <c r="D192">
        <v>1</v>
      </c>
      <c r="E192" t="s">
        <v>11698</v>
      </c>
      <c r="F192">
        <v>129</v>
      </c>
      <c r="G192">
        <v>0</v>
      </c>
      <c r="H192" t="s">
        <v>636</v>
      </c>
      <c r="I192" t="s">
        <v>11699</v>
      </c>
      <c r="J192" t="s">
        <v>652</v>
      </c>
      <c r="K192" t="s">
        <v>637</v>
      </c>
      <c r="L192" t="s">
        <v>638</v>
      </c>
      <c r="M192" t="s">
        <v>11700</v>
      </c>
      <c r="N192" t="s">
        <v>637</v>
      </c>
      <c r="O192" t="s">
        <v>639</v>
      </c>
      <c r="P192" t="s">
        <v>5</v>
      </c>
      <c r="Q192" t="s">
        <v>640</v>
      </c>
      <c r="R192" t="s">
        <v>638</v>
      </c>
      <c r="S192" t="s">
        <v>11701</v>
      </c>
      <c r="T192" t="s">
        <v>11700</v>
      </c>
    </row>
    <row r="193" spans="1:20" x14ac:dyDescent="0.25">
      <c r="A193" t="s">
        <v>77</v>
      </c>
      <c r="B193" t="s">
        <v>78</v>
      </c>
      <c r="C193">
        <v>50</v>
      </c>
      <c r="D193">
        <v>1</v>
      </c>
      <c r="E193" t="s">
        <v>11702</v>
      </c>
      <c r="F193">
        <v>50</v>
      </c>
      <c r="G193">
        <v>0</v>
      </c>
      <c r="H193" t="s">
        <v>645</v>
      </c>
      <c r="I193" t="s">
        <v>754</v>
      </c>
      <c r="J193" t="s">
        <v>11703</v>
      </c>
      <c r="K193" t="s">
        <v>11704</v>
      </c>
      <c r="L193" t="s">
        <v>2261</v>
      </c>
      <c r="M193" t="s">
        <v>11672</v>
      </c>
      <c r="N193" t="s">
        <v>637</v>
      </c>
      <c r="O193" t="s">
        <v>646</v>
      </c>
      <c r="P193" t="s">
        <v>26</v>
      </c>
      <c r="Q193" t="s">
        <v>647</v>
      </c>
      <c r="R193" t="s">
        <v>638</v>
      </c>
      <c r="S193" t="s">
        <v>11705</v>
      </c>
      <c r="T193" t="s">
        <v>11706</v>
      </c>
    </row>
    <row r="194" spans="1:20" x14ac:dyDescent="0.25">
      <c r="A194" t="s">
        <v>241</v>
      </c>
      <c r="B194" t="s">
        <v>247</v>
      </c>
      <c r="C194">
        <v>159</v>
      </c>
      <c r="D194">
        <v>1</v>
      </c>
      <c r="E194" t="s">
        <v>11707</v>
      </c>
      <c r="F194">
        <v>258</v>
      </c>
      <c r="G194">
        <v>0</v>
      </c>
      <c r="H194" t="s">
        <v>636</v>
      </c>
      <c r="I194" t="s">
        <v>11708</v>
      </c>
      <c r="J194" t="s">
        <v>649</v>
      </c>
      <c r="K194" t="s">
        <v>637</v>
      </c>
      <c r="L194" t="s">
        <v>638</v>
      </c>
      <c r="M194" t="s">
        <v>11709</v>
      </c>
      <c r="N194" t="s">
        <v>637</v>
      </c>
      <c r="O194" t="s">
        <v>639</v>
      </c>
      <c r="P194" t="s">
        <v>5</v>
      </c>
      <c r="Q194" t="s">
        <v>640</v>
      </c>
      <c r="R194" t="s">
        <v>638</v>
      </c>
      <c r="S194" t="s">
        <v>11710</v>
      </c>
      <c r="T194" t="s">
        <v>11709</v>
      </c>
    </row>
    <row r="195" spans="1:20" x14ac:dyDescent="0.25">
      <c r="A195" t="s">
        <v>240</v>
      </c>
      <c r="B195" t="s">
        <v>246</v>
      </c>
      <c r="C195">
        <v>159</v>
      </c>
      <c r="D195">
        <v>1</v>
      </c>
      <c r="E195" t="s">
        <v>11707</v>
      </c>
      <c r="F195">
        <v>258</v>
      </c>
      <c r="G195">
        <v>0</v>
      </c>
      <c r="H195" t="s">
        <v>636</v>
      </c>
      <c r="I195" t="s">
        <v>11708</v>
      </c>
      <c r="J195" t="s">
        <v>649</v>
      </c>
      <c r="K195" t="s">
        <v>637</v>
      </c>
      <c r="L195" t="s">
        <v>638</v>
      </c>
      <c r="M195" t="s">
        <v>11709</v>
      </c>
      <c r="N195" t="s">
        <v>637</v>
      </c>
      <c r="O195" t="s">
        <v>639</v>
      </c>
      <c r="P195" t="s">
        <v>5</v>
      </c>
      <c r="Q195" t="s">
        <v>640</v>
      </c>
      <c r="R195" t="s">
        <v>638</v>
      </c>
      <c r="S195" t="s">
        <v>11710</v>
      </c>
      <c r="T195" t="s">
        <v>11709</v>
      </c>
    </row>
    <row r="196" spans="1:20" x14ac:dyDescent="0.25">
      <c r="A196" t="s">
        <v>241</v>
      </c>
      <c r="B196" t="s">
        <v>247</v>
      </c>
      <c r="C196">
        <v>159</v>
      </c>
      <c r="D196">
        <v>1</v>
      </c>
      <c r="E196" t="s">
        <v>11711</v>
      </c>
      <c r="F196">
        <v>129</v>
      </c>
      <c r="G196">
        <v>0</v>
      </c>
      <c r="H196" t="s">
        <v>636</v>
      </c>
      <c r="I196" t="s">
        <v>11712</v>
      </c>
      <c r="J196" t="s">
        <v>11713</v>
      </c>
      <c r="K196" t="s">
        <v>637</v>
      </c>
      <c r="L196" t="s">
        <v>638</v>
      </c>
      <c r="M196" t="s">
        <v>11714</v>
      </c>
      <c r="N196" t="s">
        <v>637</v>
      </c>
      <c r="O196" t="s">
        <v>639</v>
      </c>
      <c r="P196" t="s">
        <v>5</v>
      </c>
      <c r="Q196" t="s">
        <v>640</v>
      </c>
      <c r="R196" t="s">
        <v>638</v>
      </c>
      <c r="S196" t="s">
        <v>11715</v>
      </c>
      <c r="T196" t="s">
        <v>11714</v>
      </c>
    </row>
    <row r="197" spans="1:20" x14ac:dyDescent="0.25">
      <c r="A197" t="s">
        <v>239</v>
      </c>
      <c r="B197" t="s">
        <v>690</v>
      </c>
      <c r="C197">
        <v>109</v>
      </c>
      <c r="D197">
        <v>1</v>
      </c>
      <c r="E197" t="s">
        <v>11716</v>
      </c>
      <c r="F197">
        <v>316</v>
      </c>
      <c r="G197">
        <v>27</v>
      </c>
      <c r="H197" t="s">
        <v>663</v>
      </c>
      <c r="I197" t="s">
        <v>11717</v>
      </c>
      <c r="J197" t="s">
        <v>11718</v>
      </c>
      <c r="K197" t="s">
        <v>798</v>
      </c>
      <c r="L197" t="s">
        <v>11719</v>
      </c>
      <c r="M197" t="s">
        <v>11720</v>
      </c>
      <c r="N197" t="s">
        <v>637</v>
      </c>
      <c r="O197" t="s">
        <v>664</v>
      </c>
      <c r="P197" t="s">
        <v>23</v>
      </c>
      <c r="Q197" t="s">
        <v>665</v>
      </c>
      <c r="R197" t="s">
        <v>638</v>
      </c>
      <c r="S197" t="s">
        <v>11721</v>
      </c>
      <c r="T197" t="s">
        <v>11720</v>
      </c>
    </row>
    <row r="198" spans="1:20" x14ac:dyDescent="0.25">
      <c r="A198" t="s">
        <v>101</v>
      </c>
      <c r="B198" t="s">
        <v>74</v>
      </c>
      <c r="C198">
        <v>90</v>
      </c>
      <c r="D198">
        <v>2</v>
      </c>
      <c r="E198" t="s">
        <v>11716</v>
      </c>
      <c r="F198">
        <v>316</v>
      </c>
      <c r="G198">
        <v>27</v>
      </c>
      <c r="H198" t="s">
        <v>663</v>
      </c>
      <c r="I198" t="s">
        <v>11717</v>
      </c>
      <c r="J198" t="s">
        <v>11718</v>
      </c>
      <c r="K198" t="s">
        <v>798</v>
      </c>
      <c r="L198" t="s">
        <v>11719</v>
      </c>
      <c r="M198" t="s">
        <v>11720</v>
      </c>
      <c r="N198" t="s">
        <v>637</v>
      </c>
      <c r="O198" t="s">
        <v>664</v>
      </c>
      <c r="P198" t="s">
        <v>23</v>
      </c>
      <c r="Q198" t="s">
        <v>665</v>
      </c>
      <c r="R198" t="s">
        <v>638</v>
      </c>
      <c r="S198" t="s">
        <v>11721</v>
      </c>
      <c r="T198" t="s">
        <v>11720</v>
      </c>
    </row>
    <row r="199" spans="1:20" x14ac:dyDescent="0.25">
      <c r="A199" t="s">
        <v>77</v>
      </c>
      <c r="B199" t="s">
        <v>78</v>
      </c>
      <c r="C199">
        <v>49</v>
      </c>
      <c r="D199">
        <v>1</v>
      </c>
      <c r="E199" t="s">
        <v>11722</v>
      </c>
      <c r="F199">
        <v>49</v>
      </c>
      <c r="G199">
        <v>0</v>
      </c>
      <c r="H199" t="s">
        <v>645</v>
      </c>
      <c r="I199" t="s">
        <v>11723</v>
      </c>
      <c r="J199" t="s">
        <v>11724</v>
      </c>
      <c r="K199" t="s">
        <v>706</v>
      </c>
      <c r="L199" t="s">
        <v>2234</v>
      </c>
      <c r="M199" t="s">
        <v>11725</v>
      </c>
      <c r="N199" t="s">
        <v>637</v>
      </c>
      <c r="O199" t="s">
        <v>646</v>
      </c>
      <c r="P199" t="s">
        <v>26</v>
      </c>
      <c r="Q199" t="s">
        <v>647</v>
      </c>
      <c r="R199" t="s">
        <v>638</v>
      </c>
      <c r="S199" t="s">
        <v>11726</v>
      </c>
      <c r="T199" t="s">
        <v>11727</v>
      </c>
    </row>
    <row r="200" spans="1:20" x14ac:dyDescent="0.25">
      <c r="A200" t="s">
        <v>77</v>
      </c>
      <c r="B200" t="s">
        <v>78</v>
      </c>
      <c r="C200">
        <v>33.333333333333336</v>
      </c>
      <c r="D200">
        <v>3</v>
      </c>
      <c r="E200" t="s">
        <v>11728</v>
      </c>
      <c r="F200">
        <v>134.99</v>
      </c>
      <c r="G200">
        <v>0</v>
      </c>
      <c r="H200" t="s">
        <v>636</v>
      </c>
      <c r="I200" t="s">
        <v>11729</v>
      </c>
      <c r="J200" t="s">
        <v>696</v>
      </c>
      <c r="K200" t="s">
        <v>637</v>
      </c>
      <c r="L200" t="s">
        <v>638</v>
      </c>
      <c r="M200" t="s">
        <v>11730</v>
      </c>
      <c r="N200" t="s">
        <v>637</v>
      </c>
      <c r="O200" t="s">
        <v>639</v>
      </c>
      <c r="P200" t="s">
        <v>5</v>
      </c>
      <c r="Q200" t="s">
        <v>640</v>
      </c>
      <c r="R200" t="s">
        <v>638</v>
      </c>
      <c r="S200" t="s">
        <v>11731</v>
      </c>
      <c r="T200" t="s">
        <v>11730</v>
      </c>
    </row>
    <row r="201" spans="1:20" x14ac:dyDescent="0.25">
      <c r="A201" t="s">
        <v>147</v>
      </c>
      <c r="B201" t="s">
        <v>148</v>
      </c>
      <c r="C201">
        <v>50</v>
      </c>
      <c r="D201">
        <v>6</v>
      </c>
      <c r="E201" t="s">
        <v>11732</v>
      </c>
      <c r="F201">
        <v>200</v>
      </c>
      <c r="G201">
        <v>0</v>
      </c>
      <c r="H201" t="s">
        <v>636</v>
      </c>
      <c r="I201" t="s">
        <v>11733</v>
      </c>
      <c r="J201" t="s">
        <v>661</v>
      </c>
      <c r="K201" t="s">
        <v>637</v>
      </c>
      <c r="L201" t="s">
        <v>638</v>
      </c>
      <c r="M201" t="s">
        <v>11734</v>
      </c>
      <c r="N201" t="s">
        <v>637</v>
      </c>
      <c r="O201" t="s">
        <v>639</v>
      </c>
      <c r="P201" t="s">
        <v>5</v>
      </c>
      <c r="Q201" t="s">
        <v>640</v>
      </c>
      <c r="R201" t="s">
        <v>638</v>
      </c>
      <c r="S201" t="s">
        <v>11735</v>
      </c>
      <c r="T201" t="s">
        <v>11734</v>
      </c>
    </row>
    <row r="202" spans="1:20" x14ac:dyDescent="0.25">
      <c r="A202" t="s">
        <v>147</v>
      </c>
      <c r="B202" t="s">
        <v>148</v>
      </c>
      <c r="C202">
        <v>50</v>
      </c>
      <c r="D202">
        <v>6</v>
      </c>
      <c r="E202" t="s">
        <v>11736</v>
      </c>
      <c r="F202">
        <v>200</v>
      </c>
      <c r="G202">
        <v>0</v>
      </c>
      <c r="H202" t="s">
        <v>636</v>
      </c>
      <c r="I202" t="s">
        <v>11737</v>
      </c>
      <c r="J202" t="s">
        <v>682</v>
      </c>
      <c r="K202" t="s">
        <v>637</v>
      </c>
      <c r="L202" t="s">
        <v>638</v>
      </c>
      <c r="M202" t="s">
        <v>11738</v>
      </c>
      <c r="N202" t="s">
        <v>637</v>
      </c>
      <c r="O202" t="s">
        <v>639</v>
      </c>
      <c r="P202" t="s">
        <v>5</v>
      </c>
      <c r="Q202" t="s">
        <v>640</v>
      </c>
      <c r="R202" t="s">
        <v>638</v>
      </c>
      <c r="S202" t="s">
        <v>11739</v>
      </c>
      <c r="T202" t="s">
        <v>11738</v>
      </c>
    </row>
    <row r="203" spans="1:20" x14ac:dyDescent="0.25">
      <c r="A203" t="s">
        <v>239</v>
      </c>
      <c r="B203" t="s">
        <v>245</v>
      </c>
      <c r="C203">
        <v>159</v>
      </c>
      <c r="D203">
        <v>1</v>
      </c>
      <c r="E203" t="s">
        <v>11740</v>
      </c>
      <c r="F203">
        <v>129</v>
      </c>
      <c r="G203">
        <v>0</v>
      </c>
      <c r="H203" t="s">
        <v>636</v>
      </c>
      <c r="I203" t="s">
        <v>11741</v>
      </c>
      <c r="J203" t="s">
        <v>684</v>
      </c>
      <c r="K203" t="s">
        <v>637</v>
      </c>
      <c r="L203" t="s">
        <v>638</v>
      </c>
      <c r="M203" t="s">
        <v>11742</v>
      </c>
      <c r="N203" t="s">
        <v>637</v>
      </c>
      <c r="O203" t="s">
        <v>639</v>
      </c>
      <c r="P203" t="s">
        <v>5</v>
      </c>
      <c r="Q203" t="s">
        <v>640</v>
      </c>
      <c r="R203" t="s">
        <v>638</v>
      </c>
      <c r="S203" t="s">
        <v>11743</v>
      </c>
      <c r="T203" t="s">
        <v>11742</v>
      </c>
    </row>
    <row r="204" spans="1:20" x14ac:dyDescent="0.25">
      <c r="A204" t="s">
        <v>10</v>
      </c>
      <c r="B204" t="s">
        <v>11</v>
      </c>
      <c r="C204">
        <v>50</v>
      </c>
      <c r="D204">
        <v>5</v>
      </c>
      <c r="E204" t="s">
        <v>11744</v>
      </c>
      <c r="F204">
        <v>283</v>
      </c>
      <c r="G204">
        <v>38</v>
      </c>
      <c r="H204" t="s">
        <v>645</v>
      </c>
      <c r="I204" t="s">
        <v>11745</v>
      </c>
      <c r="J204" t="s">
        <v>11746</v>
      </c>
      <c r="K204" t="s">
        <v>828</v>
      </c>
      <c r="L204" t="s">
        <v>2839</v>
      </c>
      <c r="M204" t="s">
        <v>11747</v>
      </c>
      <c r="N204" t="s">
        <v>637</v>
      </c>
      <c r="O204" t="s">
        <v>646</v>
      </c>
      <c r="P204" t="s">
        <v>26</v>
      </c>
      <c r="Q204" t="s">
        <v>647</v>
      </c>
      <c r="R204" t="s">
        <v>638</v>
      </c>
      <c r="S204" t="s">
        <v>11748</v>
      </c>
      <c r="T204" t="s">
        <v>11749</v>
      </c>
    </row>
    <row r="205" spans="1:20" x14ac:dyDescent="0.25">
      <c r="A205" t="s">
        <v>241</v>
      </c>
      <c r="B205" t="s">
        <v>247</v>
      </c>
      <c r="C205">
        <v>159</v>
      </c>
      <c r="D205">
        <v>2</v>
      </c>
      <c r="E205" t="s">
        <v>11750</v>
      </c>
      <c r="F205">
        <v>318</v>
      </c>
      <c r="G205">
        <v>0</v>
      </c>
      <c r="H205" t="s">
        <v>645</v>
      </c>
      <c r="I205" t="s">
        <v>755</v>
      </c>
      <c r="J205" t="s">
        <v>11751</v>
      </c>
      <c r="K205" t="s">
        <v>11752</v>
      </c>
      <c r="L205" t="s">
        <v>7452</v>
      </c>
      <c r="M205" t="s">
        <v>11753</v>
      </c>
      <c r="N205" t="s">
        <v>637</v>
      </c>
      <c r="O205" t="s">
        <v>646</v>
      </c>
      <c r="P205" t="s">
        <v>26</v>
      </c>
      <c r="Q205" t="s">
        <v>647</v>
      </c>
      <c r="R205" t="s">
        <v>638</v>
      </c>
      <c r="S205" t="s">
        <v>11754</v>
      </c>
      <c r="T205" t="s">
        <v>11753</v>
      </c>
    </row>
    <row r="206" spans="1:20" x14ac:dyDescent="0.25">
      <c r="A206" t="s">
        <v>241</v>
      </c>
      <c r="B206" t="s">
        <v>690</v>
      </c>
      <c r="C206">
        <v>66.489999999999995</v>
      </c>
      <c r="D206">
        <v>1</v>
      </c>
      <c r="E206" t="s">
        <v>11755</v>
      </c>
      <c r="F206">
        <v>73.489999999999995</v>
      </c>
      <c r="G206">
        <v>7</v>
      </c>
      <c r="H206" t="s">
        <v>663</v>
      </c>
      <c r="I206" t="s">
        <v>11756</v>
      </c>
      <c r="J206" t="s">
        <v>11757</v>
      </c>
      <c r="K206" t="s">
        <v>11758</v>
      </c>
      <c r="L206" t="s">
        <v>11759</v>
      </c>
      <c r="M206" t="s">
        <v>11760</v>
      </c>
      <c r="N206" t="s">
        <v>637</v>
      </c>
      <c r="O206" t="s">
        <v>664</v>
      </c>
      <c r="P206" t="s">
        <v>23</v>
      </c>
      <c r="Q206" t="s">
        <v>665</v>
      </c>
      <c r="R206" t="s">
        <v>638</v>
      </c>
      <c r="S206" t="s">
        <v>11761</v>
      </c>
      <c r="T206" t="s">
        <v>11760</v>
      </c>
    </row>
    <row r="207" spans="1:20" x14ac:dyDescent="0.25">
      <c r="A207" t="s">
        <v>147</v>
      </c>
      <c r="B207" t="s">
        <v>148</v>
      </c>
      <c r="C207">
        <v>50</v>
      </c>
      <c r="D207">
        <v>6</v>
      </c>
      <c r="E207" t="s">
        <v>11762</v>
      </c>
      <c r="F207">
        <v>200</v>
      </c>
      <c r="G207">
        <v>0</v>
      </c>
      <c r="H207" t="s">
        <v>636</v>
      </c>
      <c r="I207" t="s">
        <v>11763</v>
      </c>
      <c r="J207" t="s">
        <v>648</v>
      </c>
      <c r="K207" t="s">
        <v>637</v>
      </c>
      <c r="L207" t="s">
        <v>638</v>
      </c>
      <c r="M207" t="s">
        <v>11764</v>
      </c>
      <c r="N207" t="s">
        <v>637</v>
      </c>
      <c r="O207" t="s">
        <v>639</v>
      </c>
      <c r="P207" t="s">
        <v>5</v>
      </c>
      <c r="Q207" t="s">
        <v>640</v>
      </c>
      <c r="R207" t="s">
        <v>638</v>
      </c>
      <c r="S207" t="s">
        <v>11765</v>
      </c>
      <c r="T207" t="s">
        <v>11764</v>
      </c>
    </row>
    <row r="208" spans="1:20" x14ac:dyDescent="0.25">
      <c r="A208" t="s">
        <v>241</v>
      </c>
      <c r="B208" t="s">
        <v>247</v>
      </c>
      <c r="C208">
        <v>159</v>
      </c>
      <c r="D208">
        <v>1</v>
      </c>
      <c r="E208" t="s">
        <v>11766</v>
      </c>
      <c r="F208">
        <v>258</v>
      </c>
      <c r="G208">
        <v>0</v>
      </c>
      <c r="H208" t="s">
        <v>636</v>
      </c>
      <c r="I208" t="s">
        <v>11767</v>
      </c>
      <c r="J208" t="s">
        <v>3004</v>
      </c>
      <c r="K208" t="s">
        <v>637</v>
      </c>
      <c r="L208" t="s">
        <v>638</v>
      </c>
      <c r="M208" t="s">
        <v>11768</v>
      </c>
      <c r="N208" t="s">
        <v>637</v>
      </c>
      <c r="O208" t="s">
        <v>639</v>
      </c>
      <c r="P208" t="s">
        <v>5</v>
      </c>
      <c r="Q208" t="s">
        <v>640</v>
      </c>
      <c r="R208" t="s">
        <v>638</v>
      </c>
      <c r="S208" t="s">
        <v>11769</v>
      </c>
      <c r="T208" t="s">
        <v>11770</v>
      </c>
    </row>
    <row r="209" spans="1:20" x14ac:dyDescent="0.25">
      <c r="A209" t="s">
        <v>239</v>
      </c>
      <c r="B209" t="s">
        <v>245</v>
      </c>
      <c r="C209">
        <v>159</v>
      </c>
      <c r="D209">
        <v>1</v>
      </c>
      <c r="E209" t="s">
        <v>11766</v>
      </c>
      <c r="F209">
        <v>258</v>
      </c>
      <c r="G209">
        <v>0</v>
      </c>
      <c r="H209" t="s">
        <v>636</v>
      </c>
      <c r="I209" t="s">
        <v>11767</v>
      </c>
      <c r="J209" t="s">
        <v>3004</v>
      </c>
      <c r="K209" t="s">
        <v>637</v>
      </c>
      <c r="L209" t="s">
        <v>638</v>
      </c>
      <c r="M209" t="s">
        <v>11768</v>
      </c>
      <c r="N209" t="s">
        <v>637</v>
      </c>
      <c r="O209" t="s">
        <v>639</v>
      </c>
      <c r="P209" t="s">
        <v>5</v>
      </c>
      <c r="Q209" t="s">
        <v>640</v>
      </c>
      <c r="R209" t="s">
        <v>638</v>
      </c>
      <c r="S209" t="s">
        <v>11769</v>
      </c>
      <c r="T209" t="s">
        <v>11770</v>
      </c>
    </row>
    <row r="210" spans="1:20" x14ac:dyDescent="0.25">
      <c r="A210" t="s">
        <v>147</v>
      </c>
      <c r="B210" t="s">
        <v>148</v>
      </c>
      <c r="C210">
        <v>50</v>
      </c>
      <c r="D210">
        <v>6</v>
      </c>
      <c r="E210" t="s">
        <v>11771</v>
      </c>
      <c r="F210">
        <v>200</v>
      </c>
      <c r="G210">
        <v>0</v>
      </c>
      <c r="H210" t="s">
        <v>636</v>
      </c>
      <c r="I210" t="s">
        <v>11772</v>
      </c>
      <c r="J210" t="s">
        <v>648</v>
      </c>
      <c r="K210" t="s">
        <v>637</v>
      </c>
      <c r="L210" t="s">
        <v>638</v>
      </c>
      <c r="M210" t="s">
        <v>11773</v>
      </c>
      <c r="N210" t="s">
        <v>637</v>
      </c>
      <c r="O210" t="s">
        <v>639</v>
      </c>
      <c r="P210" t="s">
        <v>5</v>
      </c>
      <c r="Q210" t="s">
        <v>640</v>
      </c>
      <c r="R210" t="s">
        <v>638</v>
      </c>
      <c r="S210" t="s">
        <v>11774</v>
      </c>
      <c r="T210" t="s">
        <v>11773</v>
      </c>
    </row>
    <row r="211" spans="1:20" x14ac:dyDescent="0.25">
      <c r="A211" t="s">
        <v>22</v>
      </c>
      <c r="B211" t="s">
        <v>27</v>
      </c>
      <c r="C211">
        <v>80</v>
      </c>
      <c r="D211">
        <v>1</v>
      </c>
      <c r="E211" t="s">
        <v>11775</v>
      </c>
      <c r="F211">
        <v>80</v>
      </c>
      <c r="G211">
        <v>0</v>
      </c>
      <c r="H211" t="s">
        <v>645</v>
      </c>
      <c r="I211" t="s">
        <v>3916</v>
      </c>
      <c r="J211" t="s">
        <v>7468</v>
      </c>
      <c r="K211" t="s">
        <v>688</v>
      </c>
      <c r="L211" t="s">
        <v>7230</v>
      </c>
      <c r="M211" t="s">
        <v>11776</v>
      </c>
      <c r="N211" t="s">
        <v>637</v>
      </c>
      <c r="O211" t="s">
        <v>646</v>
      </c>
      <c r="P211" t="s">
        <v>26</v>
      </c>
      <c r="Q211" t="s">
        <v>647</v>
      </c>
      <c r="R211" t="s">
        <v>638</v>
      </c>
      <c r="S211" t="s">
        <v>11777</v>
      </c>
      <c r="T211" t="s">
        <v>11776</v>
      </c>
    </row>
    <row r="212" spans="1:20" x14ac:dyDescent="0.25">
      <c r="A212" t="s">
        <v>600</v>
      </c>
      <c r="B212" t="s">
        <v>690</v>
      </c>
      <c r="C212">
        <v>66.489999999999995</v>
      </c>
      <c r="D212">
        <v>1</v>
      </c>
      <c r="E212" t="s">
        <v>11778</v>
      </c>
      <c r="F212">
        <v>73.489999999999995</v>
      </c>
      <c r="G212">
        <v>7</v>
      </c>
      <c r="H212" t="s">
        <v>663</v>
      </c>
      <c r="I212" t="s">
        <v>11779</v>
      </c>
      <c r="J212" t="s">
        <v>11780</v>
      </c>
      <c r="K212" t="s">
        <v>11781</v>
      </c>
      <c r="L212" t="s">
        <v>11782</v>
      </c>
      <c r="M212" t="s">
        <v>11783</v>
      </c>
      <c r="N212" t="s">
        <v>637</v>
      </c>
      <c r="O212" t="s">
        <v>664</v>
      </c>
      <c r="P212" t="s">
        <v>23</v>
      </c>
      <c r="Q212" t="s">
        <v>665</v>
      </c>
      <c r="R212" t="s">
        <v>638</v>
      </c>
      <c r="S212" t="s">
        <v>11784</v>
      </c>
      <c r="T212" t="s">
        <v>11783</v>
      </c>
    </row>
    <row r="213" spans="1:20" x14ac:dyDescent="0.25">
      <c r="A213" t="s">
        <v>147</v>
      </c>
      <c r="B213" t="s">
        <v>148</v>
      </c>
      <c r="C213">
        <v>50</v>
      </c>
      <c r="D213">
        <v>6</v>
      </c>
      <c r="E213" t="s">
        <v>11785</v>
      </c>
      <c r="F213">
        <v>200</v>
      </c>
      <c r="G213">
        <v>0</v>
      </c>
      <c r="H213" t="s">
        <v>636</v>
      </c>
      <c r="I213" t="s">
        <v>11786</v>
      </c>
      <c r="J213" t="s">
        <v>669</v>
      </c>
      <c r="K213" t="s">
        <v>637</v>
      </c>
      <c r="L213" t="s">
        <v>638</v>
      </c>
      <c r="M213" t="s">
        <v>11787</v>
      </c>
      <c r="N213" t="s">
        <v>637</v>
      </c>
      <c r="O213" t="s">
        <v>639</v>
      </c>
      <c r="P213" t="s">
        <v>5</v>
      </c>
      <c r="Q213" t="s">
        <v>640</v>
      </c>
      <c r="R213" t="s">
        <v>638</v>
      </c>
      <c r="S213" t="s">
        <v>11788</v>
      </c>
      <c r="T213" t="s">
        <v>11787</v>
      </c>
    </row>
    <row r="214" spans="1:20" x14ac:dyDescent="0.25">
      <c r="A214" t="s">
        <v>22</v>
      </c>
      <c r="B214" t="s">
        <v>213</v>
      </c>
      <c r="C214">
        <v>60</v>
      </c>
      <c r="D214">
        <v>1</v>
      </c>
      <c r="E214" t="s">
        <v>11789</v>
      </c>
      <c r="F214">
        <v>69.5</v>
      </c>
      <c r="G214">
        <v>9.5</v>
      </c>
      <c r="H214" t="s">
        <v>663</v>
      </c>
      <c r="I214" t="s">
        <v>11790</v>
      </c>
      <c r="J214" t="s">
        <v>11791</v>
      </c>
      <c r="K214" t="s">
        <v>11792</v>
      </c>
      <c r="L214" t="s">
        <v>11793</v>
      </c>
      <c r="M214" t="s">
        <v>11794</v>
      </c>
      <c r="N214" t="s">
        <v>637</v>
      </c>
      <c r="O214" t="s">
        <v>664</v>
      </c>
      <c r="P214" t="s">
        <v>23</v>
      </c>
      <c r="Q214" t="s">
        <v>665</v>
      </c>
      <c r="R214" t="s">
        <v>638</v>
      </c>
      <c r="S214" t="s">
        <v>11795</v>
      </c>
      <c r="T214" t="s">
        <v>11794</v>
      </c>
    </row>
    <row r="215" spans="1:20" x14ac:dyDescent="0.25">
      <c r="A215" t="s">
        <v>147</v>
      </c>
      <c r="B215" t="s">
        <v>148</v>
      </c>
      <c r="C215">
        <v>50</v>
      </c>
      <c r="D215">
        <v>6</v>
      </c>
      <c r="E215" t="s">
        <v>11796</v>
      </c>
      <c r="F215">
        <v>200</v>
      </c>
      <c r="G215">
        <v>0</v>
      </c>
      <c r="H215" t="s">
        <v>636</v>
      </c>
      <c r="I215" t="s">
        <v>10899</v>
      </c>
      <c r="J215" t="s">
        <v>675</v>
      </c>
      <c r="K215" t="s">
        <v>637</v>
      </c>
      <c r="L215" t="s">
        <v>638</v>
      </c>
      <c r="M215" t="s">
        <v>11797</v>
      </c>
      <c r="N215" t="s">
        <v>637</v>
      </c>
      <c r="O215" t="s">
        <v>639</v>
      </c>
      <c r="P215" t="s">
        <v>5</v>
      </c>
      <c r="Q215" t="s">
        <v>640</v>
      </c>
      <c r="R215" t="s">
        <v>638</v>
      </c>
      <c r="S215" t="s">
        <v>11798</v>
      </c>
      <c r="T215" t="s">
        <v>11797</v>
      </c>
    </row>
    <row r="216" spans="1:20" x14ac:dyDescent="0.25">
      <c r="A216" t="s">
        <v>10385</v>
      </c>
      <c r="B216" t="s">
        <v>10386</v>
      </c>
      <c r="C216">
        <v>89.5</v>
      </c>
      <c r="D216">
        <v>2</v>
      </c>
      <c r="E216" t="s">
        <v>11799</v>
      </c>
      <c r="F216">
        <v>159</v>
      </c>
      <c r="G216">
        <v>0</v>
      </c>
      <c r="H216" t="s">
        <v>636</v>
      </c>
      <c r="I216" t="s">
        <v>11800</v>
      </c>
      <c r="J216" t="s">
        <v>648</v>
      </c>
      <c r="K216" t="s">
        <v>637</v>
      </c>
      <c r="L216" t="s">
        <v>638</v>
      </c>
      <c r="M216" t="s">
        <v>11797</v>
      </c>
      <c r="N216" t="s">
        <v>637</v>
      </c>
      <c r="O216" t="s">
        <v>643</v>
      </c>
      <c r="P216" t="s">
        <v>5</v>
      </c>
      <c r="Q216" t="s">
        <v>644</v>
      </c>
      <c r="R216" t="s">
        <v>638</v>
      </c>
      <c r="S216" t="s">
        <v>11801</v>
      </c>
      <c r="T216" t="s">
        <v>11797</v>
      </c>
    </row>
    <row r="217" spans="1:20" x14ac:dyDescent="0.25">
      <c r="A217" t="s">
        <v>22</v>
      </c>
      <c r="B217" t="s">
        <v>27</v>
      </c>
      <c r="C217">
        <v>80</v>
      </c>
      <c r="D217">
        <v>1</v>
      </c>
      <c r="E217" t="s">
        <v>11802</v>
      </c>
      <c r="F217">
        <v>80</v>
      </c>
      <c r="G217">
        <v>0</v>
      </c>
      <c r="H217" t="s">
        <v>645</v>
      </c>
      <c r="I217" t="s">
        <v>8263</v>
      </c>
      <c r="J217" t="s">
        <v>11803</v>
      </c>
      <c r="K217" t="s">
        <v>11804</v>
      </c>
      <c r="L217" t="s">
        <v>2191</v>
      </c>
      <c r="M217" t="s">
        <v>11805</v>
      </c>
      <c r="N217" t="s">
        <v>637</v>
      </c>
      <c r="O217" t="s">
        <v>646</v>
      </c>
      <c r="P217" t="s">
        <v>26</v>
      </c>
      <c r="Q217" t="s">
        <v>647</v>
      </c>
      <c r="R217" t="s">
        <v>638</v>
      </c>
      <c r="S217" t="s">
        <v>11806</v>
      </c>
      <c r="T217" t="s">
        <v>11807</v>
      </c>
    </row>
  </sheetData>
  <pageMargins left="0.25" right="0.25" top="0.75" bottom="0.75" header="0.3" footer="0.3"/>
  <pageSetup paperSize="9" scale="21" fitToHeight="0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F564-C6BA-4A8C-B0CF-41293AD9BEC0}">
  <sheetPr>
    <tabColor rgb="FFFF6699"/>
    <pageSetUpPr fitToPage="1"/>
  </sheetPr>
  <dimension ref="A1:V232"/>
  <sheetViews>
    <sheetView zoomScale="70" zoomScaleNormal="70" workbookViewId="0">
      <pane xSplit="2" ySplit="1" topLeftCell="T2" activePane="bottomRight" state="frozen"/>
      <selection activeCell="Q237" sqref="Q237"/>
      <selection pane="topRight" activeCell="Q237" sqref="Q237"/>
      <selection pane="bottomLeft" activeCell="Q237" sqref="Q237"/>
      <selection pane="bottomRight" activeCell="V244" sqref="V244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6.90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617</v>
      </c>
      <c r="C1" t="s">
        <v>618</v>
      </c>
      <c r="D1" t="s">
        <v>1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J1" t="s">
        <v>624</v>
      </c>
      <c r="K1" t="s">
        <v>625</v>
      </c>
      <c r="L1" t="s">
        <v>626</v>
      </c>
      <c r="M1" t="s">
        <v>627</v>
      </c>
      <c r="N1" t="s">
        <v>628</v>
      </c>
      <c r="O1" t="s">
        <v>629</v>
      </c>
      <c r="P1" t="s">
        <v>630</v>
      </c>
      <c r="Q1" t="s">
        <v>631</v>
      </c>
      <c r="R1" t="s">
        <v>2</v>
      </c>
      <c r="S1" t="s">
        <v>632</v>
      </c>
      <c r="T1" t="s">
        <v>633</v>
      </c>
      <c r="U1" s="49" t="s">
        <v>722</v>
      </c>
      <c r="V1" t="s">
        <v>724</v>
      </c>
    </row>
    <row r="2" spans="1:22" x14ac:dyDescent="0.25">
      <c r="A2" t="s">
        <v>147</v>
      </c>
      <c r="B2" t="s">
        <v>148</v>
      </c>
      <c r="C2">
        <v>50</v>
      </c>
      <c r="D2">
        <v>6</v>
      </c>
      <c r="E2" t="s">
        <v>11808</v>
      </c>
      <c r="F2">
        <v>200</v>
      </c>
      <c r="G2">
        <v>0</v>
      </c>
      <c r="H2" t="s">
        <v>636</v>
      </c>
      <c r="I2" t="s">
        <v>11809</v>
      </c>
      <c r="J2" t="s">
        <v>684</v>
      </c>
      <c r="K2" t="s">
        <v>637</v>
      </c>
      <c r="L2" t="s">
        <v>638</v>
      </c>
      <c r="M2" t="s">
        <v>11810</v>
      </c>
      <c r="N2" t="s">
        <v>637</v>
      </c>
      <c r="O2" t="s">
        <v>639</v>
      </c>
      <c r="P2" t="s">
        <v>5</v>
      </c>
      <c r="Q2" t="s">
        <v>640</v>
      </c>
      <c r="R2" t="s">
        <v>638</v>
      </c>
      <c r="S2" t="s">
        <v>11811</v>
      </c>
      <c r="T2" t="s">
        <v>11810</v>
      </c>
      <c r="U2" s="50" t="s">
        <v>147</v>
      </c>
      <c r="V2">
        <v>439</v>
      </c>
    </row>
    <row r="3" spans="1:22" x14ac:dyDescent="0.25">
      <c r="A3" t="s">
        <v>147</v>
      </c>
      <c r="B3" t="s">
        <v>148</v>
      </c>
      <c r="C3">
        <v>50</v>
      </c>
      <c r="D3">
        <v>6</v>
      </c>
      <c r="E3" t="s">
        <v>11812</v>
      </c>
      <c r="F3">
        <v>200</v>
      </c>
      <c r="G3">
        <v>0</v>
      </c>
      <c r="H3" t="s">
        <v>636</v>
      </c>
      <c r="I3" t="s">
        <v>11813</v>
      </c>
      <c r="J3" t="s">
        <v>684</v>
      </c>
      <c r="K3" t="s">
        <v>637</v>
      </c>
      <c r="L3" t="s">
        <v>638</v>
      </c>
      <c r="M3" t="s">
        <v>11814</v>
      </c>
      <c r="N3" t="s">
        <v>637</v>
      </c>
      <c r="O3" t="s">
        <v>643</v>
      </c>
      <c r="P3" t="s">
        <v>5</v>
      </c>
      <c r="Q3" t="s">
        <v>644</v>
      </c>
      <c r="R3" t="s">
        <v>638</v>
      </c>
      <c r="S3" t="s">
        <v>11815</v>
      </c>
      <c r="T3" t="s">
        <v>11816</v>
      </c>
      <c r="U3" s="51" t="s">
        <v>148</v>
      </c>
      <c r="V3">
        <v>439</v>
      </c>
    </row>
    <row r="4" spans="1:22" x14ac:dyDescent="0.25">
      <c r="A4" t="s">
        <v>600</v>
      </c>
      <c r="B4" t="s">
        <v>690</v>
      </c>
      <c r="C4">
        <v>109</v>
      </c>
      <c r="D4">
        <v>2</v>
      </c>
      <c r="E4" t="s">
        <v>11817</v>
      </c>
      <c r="F4">
        <v>263</v>
      </c>
      <c r="G4">
        <v>45</v>
      </c>
      <c r="H4" t="s">
        <v>663</v>
      </c>
      <c r="I4" t="s">
        <v>11818</v>
      </c>
      <c r="J4" t="s">
        <v>11819</v>
      </c>
      <c r="K4" t="s">
        <v>2253</v>
      </c>
      <c r="L4" t="s">
        <v>11820</v>
      </c>
      <c r="M4" t="s">
        <v>11821</v>
      </c>
      <c r="N4" t="s">
        <v>637</v>
      </c>
      <c r="O4" t="s">
        <v>664</v>
      </c>
      <c r="P4" t="s">
        <v>23</v>
      </c>
      <c r="Q4" t="s">
        <v>665</v>
      </c>
      <c r="R4" t="s">
        <v>638</v>
      </c>
      <c r="S4" t="s">
        <v>11822</v>
      </c>
      <c r="T4" t="s">
        <v>11823</v>
      </c>
      <c r="U4" s="50" t="s">
        <v>99</v>
      </c>
      <c r="V4">
        <v>140</v>
      </c>
    </row>
    <row r="5" spans="1:22" x14ac:dyDescent="0.25">
      <c r="A5" t="s">
        <v>22</v>
      </c>
      <c r="B5" t="s">
        <v>213</v>
      </c>
      <c r="C5">
        <v>50</v>
      </c>
      <c r="D5">
        <v>1</v>
      </c>
      <c r="E5" t="s">
        <v>11824</v>
      </c>
      <c r="F5">
        <v>50</v>
      </c>
      <c r="G5">
        <v>0</v>
      </c>
      <c r="H5" t="s">
        <v>663</v>
      </c>
      <c r="I5" t="s">
        <v>11825</v>
      </c>
      <c r="J5" t="s">
        <v>11826</v>
      </c>
      <c r="K5" t="s">
        <v>8931</v>
      </c>
      <c r="L5" t="s">
        <v>11827</v>
      </c>
      <c r="M5" t="s">
        <v>11828</v>
      </c>
      <c r="N5" t="s">
        <v>637</v>
      </c>
      <c r="O5" t="s">
        <v>664</v>
      </c>
      <c r="P5" t="s">
        <v>23</v>
      </c>
      <c r="Q5" t="s">
        <v>665</v>
      </c>
      <c r="R5" t="s">
        <v>638</v>
      </c>
      <c r="S5" t="s">
        <v>11829</v>
      </c>
      <c r="T5" t="s">
        <v>11828</v>
      </c>
      <c r="U5" s="51" t="s">
        <v>100</v>
      </c>
      <c r="V5">
        <v>140</v>
      </c>
    </row>
    <row r="6" spans="1:22" x14ac:dyDescent="0.25">
      <c r="A6" t="s">
        <v>240</v>
      </c>
      <c r="B6" t="s">
        <v>690</v>
      </c>
      <c r="C6">
        <v>81.75</v>
      </c>
      <c r="D6">
        <v>1</v>
      </c>
      <c r="E6" t="s">
        <v>11830</v>
      </c>
      <c r="F6">
        <v>81.75</v>
      </c>
      <c r="G6">
        <v>0</v>
      </c>
      <c r="H6" t="s">
        <v>663</v>
      </c>
      <c r="I6" t="s">
        <v>11831</v>
      </c>
      <c r="J6" t="s">
        <v>11832</v>
      </c>
      <c r="K6" t="s">
        <v>11833</v>
      </c>
      <c r="L6" t="s">
        <v>11834</v>
      </c>
      <c r="M6" t="s">
        <v>11828</v>
      </c>
      <c r="N6" t="s">
        <v>637</v>
      </c>
      <c r="O6" t="s">
        <v>664</v>
      </c>
      <c r="P6" t="s">
        <v>23</v>
      </c>
      <c r="Q6" t="s">
        <v>665</v>
      </c>
      <c r="R6" t="s">
        <v>638</v>
      </c>
      <c r="S6" t="s">
        <v>11835</v>
      </c>
      <c r="T6" t="s">
        <v>11836</v>
      </c>
      <c r="U6" s="50" t="s">
        <v>22</v>
      </c>
      <c r="V6">
        <v>80</v>
      </c>
    </row>
    <row r="7" spans="1:22" x14ac:dyDescent="0.25">
      <c r="A7" t="s">
        <v>147</v>
      </c>
      <c r="B7" t="s">
        <v>148</v>
      </c>
      <c r="C7">
        <v>50</v>
      </c>
      <c r="D7">
        <v>6</v>
      </c>
      <c r="E7" t="s">
        <v>11837</v>
      </c>
      <c r="F7">
        <v>200</v>
      </c>
      <c r="G7">
        <v>0</v>
      </c>
      <c r="H7" t="s">
        <v>636</v>
      </c>
      <c r="I7" t="s">
        <v>11838</v>
      </c>
      <c r="J7" t="s">
        <v>683</v>
      </c>
      <c r="K7" t="s">
        <v>637</v>
      </c>
      <c r="L7" t="s">
        <v>638</v>
      </c>
      <c r="M7" t="s">
        <v>11839</v>
      </c>
      <c r="N7" t="s">
        <v>637</v>
      </c>
      <c r="O7" t="s">
        <v>643</v>
      </c>
      <c r="P7" t="s">
        <v>5</v>
      </c>
      <c r="Q7" t="s">
        <v>644</v>
      </c>
      <c r="R7" t="s">
        <v>638</v>
      </c>
      <c r="S7" t="s">
        <v>11840</v>
      </c>
      <c r="T7" t="s">
        <v>11841</v>
      </c>
      <c r="U7" s="51" t="s">
        <v>4578</v>
      </c>
      <c r="V7">
        <v>1</v>
      </c>
    </row>
    <row r="8" spans="1:22" x14ac:dyDescent="0.25">
      <c r="A8" t="s">
        <v>18</v>
      </c>
      <c r="B8" t="s">
        <v>19</v>
      </c>
      <c r="C8">
        <v>66.666666666666671</v>
      </c>
      <c r="D8">
        <v>3</v>
      </c>
      <c r="E8" t="s">
        <v>11842</v>
      </c>
      <c r="F8">
        <v>129</v>
      </c>
      <c r="G8">
        <v>0</v>
      </c>
      <c r="H8" t="s">
        <v>645</v>
      </c>
      <c r="I8" t="s">
        <v>11843</v>
      </c>
      <c r="J8" t="s">
        <v>11844</v>
      </c>
      <c r="K8" t="s">
        <v>11845</v>
      </c>
      <c r="L8" t="s">
        <v>791</v>
      </c>
      <c r="M8" t="s">
        <v>11846</v>
      </c>
      <c r="N8" t="s">
        <v>637</v>
      </c>
      <c r="O8" t="s">
        <v>646</v>
      </c>
      <c r="P8" t="s">
        <v>26</v>
      </c>
      <c r="Q8" t="s">
        <v>647</v>
      </c>
      <c r="R8" t="s">
        <v>638</v>
      </c>
      <c r="S8" t="s">
        <v>11847</v>
      </c>
      <c r="T8" t="s">
        <v>11846</v>
      </c>
      <c r="U8" s="51" t="s">
        <v>213</v>
      </c>
      <c r="V8">
        <v>5</v>
      </c>
    </row>
    <row r="9" spans="1:22" x14ac:dyDescent="0.25">
      <c r="A9" t="s">
        <v>101</v>
      </c>
      <c r="B9" t="s">
        <v>2139</v>
      </c>
      <c r="C9">
        <v>120</v>
      </c>
      <c r="D9">
        <v>1</v>
      </c>
      <c r="E9" t="s">
        <v>11848</v>
      </c>
      <c r="F9">
        <v>90</v>
      </c>
      <c r="G9">
        <v>0</v>
      </c>
      <c r="H9" t="s">
        <v>655</v>
      </c>
      <c r="I9" t="s">
        <v>8794</v>
      </c>
      <c r="J9" t="s">
        <v>1872</v>
      </c>
      <c r="K9" t="s">
        <v>637</v>
      </c>
      <c r="L9" t="s">
        <v>638</v>
      </c>
      <c r="M9" t="s">
        <v>11849</v>
      </c>
      <c r="N9" t="s">
        <v>637</v>
      </c>
      <c r="O9" t="s">
        <v>643</v>
      </c>
      <c r="P9" t="s">
        <v>5</v>
      </c>
      <c r="Q9" t="s">
        <v>644</v>
      </c>
      <c r="R9" t="s">
        <v>638</v>
      </c>
      <c r="S9" t="s">
        <v>11850</v>
      </c>
      <c r="T9" t="s">
        <v>11849</v>
      </c>
      <c r="U9" s="51" t="s">
        <v>27</v>
      </c>
      <c r="V9">
        <v>74</v>
      </c>
    </row>
    <row r="10" spans="1:22" x14ac:dyDescent="0.25">
      <c r="A10" t="s">
        <v>22</v>
      </c>
      <c r="B10" t="s">
        <v>27</v>
      </c>
      <c r="C10">
        <v>80</v>
      </c>
      <c r="D10">
        <v>1</v>
      </c>
      <c r="E10" t="s">
        <v>11851</v>
      </c>
      <c r="F10">
        <v>80</v>
      </c>
      <c r="G10">
        <v>0</v>
      </c>
      <c r="H10" t="s">
        <v>645</v>
      </c>
      <c r="I10" t="s">
        <v>11852</v>
      </c>
      <c r="J10" t="s">
        <v>11853</v>
      </c>
      <c r="K10" t="s">
        <v>4534</v>
      </c>
      <c r="L10" t="s">
        <v>3807</v>
      </c>
      <c r="M10" t="s">
        <v>11854</v>
      </c>
      <c r="N10" t="s">
        <v>637</v>
      </c>
      <c r="O10" t="s">
        <v>646</v>
      </c>
      <c r="P10" t="s">
        <v>26</v>
      </c>
      <c r="Q10" t="s">
        <v>647</v>
      </c>
      <c r="R10" t="s">
        <v>638</v>
      </c>
      <c r="S10" t="s">
        <v>11855</v>
      </c>
      <c r="T10" t="s">
        <v>11854</v>
      </c>
      <c r="U10" s="50" t="s">
        <v>18</v>
      </c>
      <c r="V10">
        <v>87</v>
      </c>
    </row>
    <row r="11" spans="1:22" x14ac:dyDescent="0.25">
      <c r="A11" t="s">
        <v>99</v>
      </c>
      <c r="B11" t="s">
        <v>100</v>
      </c>
      <c r="C11">
        <v>10</v>
      </c>
      <c r="D11">
        <v>100</v>
      </c>
      <c r="E11" t="s">
        <v>11856</v>
      </c>
      <c r="F11">
        <v>1000</v>
      </c>
      <c r="G11">
        <v>0</v>
      </c>
      <c r="H11" t="s">
        <v>645</v>
      </c>
      <c r="I11" t="s">
        <v>11857</v>
      </c>
      <c r="J11" t="s">
        <v>11858</v>
      </c>
      <c r="K11" t="s">
        <v>9373</v>
      </c>
      <c r="L11" t="s">
        <v>765</v>
      </c>
      <c r="M11" t="s">
        <v>11859</v>
      </c>
      <c r="N11" t="s">
        <v>637</v>
      </c>
      <c r="O11" t="s">
        <v>646</v>
      </c>
      <c r="P11" t="s">
        <v>26</v>
      </c>
      <c r="Q11" t="s">
        <v>647</v>
      </c>
      <c r="R11" t="s">
        <v>638</v>
      </c>
      <c r="S11" t="s">
        <v>11860</v>
      </c>
      <c r="T11" t="s">
        <v>11861</v>
      </c>
      <c r="U11" s="51" t="s">
        <v>19</v>
      </c>
      <c r="V11">
        <v>87</v>
      </c>
    </row>
    <row r="12" spans="1:22" x14ac:dyDescent="0.25">
      <c r="A12" t="s">
        <v>18</v>
      </c>
      <c r="B12" t="s">
        <v>19</v>
      </c>
      <c r="C12">
        <v>66.666666666666671</v>
      </c>
      <c r="D12">
        <v>3</v>
      </c>
      <c r="E12" t="s">
        <v>11862</v>
      </c>
      <c r="F12">
        <v>100</v>
      </c>
      <c r="G12">
        <v>0</v>
      </c>
      <c r="H12" t="s">
        <v>655</v>
      </c>
      <c r="I12" t="s">
        <v>10329</v>
      </c>
      <c r="J12" t="s">
        <v>676</v>
      </c>
      <c r="K12" t="s">
        <v>637</v>
      </c>
      <c r="L12" t="s">
        <v>638</v>
      </c>
      <c r="M12" t="s">
        <v>11863</v>
      </c>
      <c r="N12" t="s">
        <v>637</v>
      </c>
      <c r="O12" t="s">
        <v>643</v>
      </c>
      <c r="P12" t="s">
        <v>5</v>
      </c>
      <c r="Q12" t="s">
        <v>644</v>
      </c>
      <c r="R12" t="s">
        <v>638</v>
      </c>
      <c r="S12" t="s">
        <v>11864</v>
      </c>
      <c r="T12" t="s">
        <v>11865</v>
      </c>
      <c r="U12" s="50" t="s">
        <v>101</v>
      </c>
      <c r="V12">
        <v>9</v>
      </c>
    </row>
    <row r="13" spans="1:22" x14ac:dyDescent="0.25">
      <c r="A13" t="s">
        <v>147</v>
      </c>
      <c r="B13" t="s">
        <v>148</v>
      </c>
      <c r="C13">
        <v>33.333333333333336</v>
      </c>
      <c r="D13">
        <v>3</v>
      </c>
      <c r="E13" t="s">
        <v>11866</v>
      </c>
      <c r="F13">
        <v>278</v>
      </c>
      <c r="G13">
        <v>0</v>
      </c>
      <c r="H13" t="s">
        <v>645</v>
      </c>
      <c r="I13" t="s">
        <v>831</v>
      </c>
      <c r="J13" t="s">
        <v>11867</v>
      </c>
      <c r="K13" t="s">
        <v>11868</v>
      </c>
      <c r="L13" t="s">
        <v>791</v>
      </c>
      <c r="M13" t="s">
        <v>11869</v>
      </c>
      <c r="N13" t="s">
        <v>637</v>
      </c>
      <c r="O13" t="s">
        <v>646</v>
      </c>
      <c r="P13" t="s">
        <v>26</v>
      </c>
      <c r="Q13" t="s">
        <v>647</v>
      </c>
      <c r="R13" t="s">
        <v>638</v>
      </c>
      <c r="S13" t="s">
        <v>11870</v>
      </c>
      <c r="T13" t="s">
        <v>11869</v>
      </c>
      <c r="U13" s="51" t="s">
        <v>2139</v>
      </c>
      <c r="V13">
        <v>1</v>
      </c>
    </row>
    <row r="14" spans="1:22" x14ac:dyDescent="0.25">
      <c r="A14" t="s">
        <v>18</v>
      </c>
      <c r="B14" t="s">
        <v>19</v>
      </c>
      <c r="C14">
        <v>66.666666666666671</v>
      </c>
      <c r="D14">
        <v>3</v>
      </c>
      <c r="E14" t="s">
        <v>11866</v>
      </c>
      <c r="F14">
        <v>278</v>
      </c>
      <c r="G14">
        <v>0</v>
      </c>
      <c r="H14" t="s">
        <v>645</v>
      </c>
      <c r="I14" t="s">
        <v>831</v>
      </c>
      <c r="J14" t="s">
        <v>11867</v>
      </c>
      <c r="K14" t="s">
        <v>11868</v>
      </c>
      <c r="L14" t="s">
        <v>791</v>
      </c>
      <c r="M14" t="s">
        <v>11869</v>
      </c>
      <c r="N14" t="s">
        <v>637</v>
      </c>
      <c r="O14" t="s">
        <v>646</v>
      </c>
      <c r="P14" t="s">
        <v>26</v>
      </c>
      <c r="Q14" t="s">
        <v>647</v>
      </c>
      <c r="R14" t="s">
        <v>638</v>
      </c>
      <c r="S14" t="s">
        <v>11870</v>
      </c>
      <c r="T14" t="s">
        <v>11869</v>
      </c>
      <c r="U14" s="51" t="s">
        <v>74</v>
      </c>
      <c r="V14">
        <v>8</v>
      </c>
    </row>
    <row r="15" spans="1:22" x14ac:dyDescent="0.25">
      <c r="A15" t="s">
        <v>14</v>
      </c>
      <c r="B15" t="s">
        <v>15</v>
      </c>
      <c r="C15">
        <v>54.5</v>
      </c>
      <c r="D15">
        <v>2</v>
      </c>
      <c r="E15" t="s">
        <v>11871</v>
      </c>
      <c r="F15">
        <v>15</v>
      </c>
      <c r="G15">
        <v>0</v>
      </c>
      <c r="H15" t="s">
        <v>645</v>
      </c>
      <c r="I15" t="s">
        <v>11872</v>
      </c>
      <c r="J15" t="s">
        <v>11873</v>
      </c>
      <c r="K15" t="s">
        <v>11874</v>
      </c>
      <c r="L15" t="s">
        <v>11875</v>
      </c>
      <c r="M15" t="s">
        <v>11876</v>
      </c>
      <c r="N15" t="s">
        <v>637</v>
      </c>
      <c r="O15" t="s">
        <v>664</v>
      </c>
      <c r="P15" t="s">
        <v>23</v>
      </c>
      <c r="Q15" t="s">
        <v>665</v>
      </c>
      <c r="R15" t="s">
        <v>638</v>
      </c>
      <c r="S15" t="s">
        <v>11877</v>
      </c>
      <c r="T15" t="s">
        <v>11878</v>
      </c>
      <c r="U15" s="50" t="s">
        <v>72</v>
      </c>
      <c r="V15">
        <v>12</v>
      </c>
    </row>
    <row r="16" spans="1:22" x14ac:dyDescent="0.25">
      <c r="A16" t="s">
        <v>240</v>
      </c>
      <c r="B16" t="s">
        <v>246</v>
      </c>
      <c r="C16">
        <v>159</v>
      </c>
      <c r="D16">
        <v>4</v>
      </c>
      <c r="E16" t="s">
        <v>11879</v>
      </c>
      <c r="F16">
        <v>516</v>
      </c>
      <c r="G16">
        <v>0</v>
      </c>
      <c r="H16" t="s">
        <v>636</v>
      </c>
      <c r="I16" t="s">
        <v>11880</v>
      </c>
      <c r="J16" t="s">
        <v>2423</v>
      </c>
      <c r="K16" t="s">
        <v>637</v>
      </c>
      <c r="L16" t="s">
        <v>638</v>
      </c>
      <c r="M16" t="s">
        <v>11881</v>
      </c>
      <c r="N16" t="s">
        <v>637</v>
      </c>
      <c r="O16" t="s">
        <v>639</v>
      </c>
      <c r="P16" t="s">
        <v>5</v>
      </c>
      <c r="Q16" t="s">
        <v>640</v>
      </c>
      <c r="R16" t="s">
        <v>638</v>
      </c>
      <c r="S16" t="s">
        <v>11882</v>
      </c>
      <c r="T16" t="s">
        <v>11881</v>
      </c>
      <c r="U16" s="51" t="s">
        <v>108</v>
      </c>
      <c r="V16">
        <v>6</v>
      </c>
    </row>
    <row r="17" spans="1:22" x14ac:dyDescent="0.25">
      <c r="A17" t="s">
        <v>147</v>
      </c>
      <c r="B17" t="s">
        <v>148</v>
      </c>
      <c r="C17">
        <v>50</v>
      </c>
      <c r="D17">
        <v>6</v>
      </c>
      <c r="E17" t="s">
        <v>11883</v>
      </c>
      <c r="F17">
        <v>200</v>
      </c>
      <c r="G17">
        <v>0</v>
      </c>
      <c r="H17" t="s">
        <v>636</v>
      </c>
      <c r="I17" t="s">
        <v>6546</v>
      </c>
      <c r="J17" t="s">
        <v>648</v>
      </c>
      <c r="K17" t="s">
        <v>637</v>
      </c>
      <c r="L17" t="s">
        <v>638</v>
      </c>
      <c r="M17" t="s">
        <v>11884</v>
      </c>
      <c r="N17" t="s">
        <v>637</v>
      </c>
      <c r="O17" t="s">
        <v>643</v>
      </c>
      <c r="P17" t="s">
        <v>5</v>
      </c>
      <c r="Q17" t="s">
        <v>644</v>
      </c>
      <c r="R17" t="s">
        <v>638</v>
      </c>
      <c r="S17" t="s">
        <v>11885</v>
      </c>
      <c r="T17" t="s">
        <v>11884</v>
      </c>
      <c r="U17" s="51" t="s">
        <v>10028</v>
      </c>
      <c r="V17">
        <v>1</v>
      </c>
    </row>
    <row r="18" spans="1:22" x14ac:dyDescent="0.25">
      <c r="A18" t="s">
        <v>147</v>
      </c>
      <c r="B18" t="s">
        <v>148</v>
      </c>
      <c r="C18">
        <v>50</v>
      </c>
      <c r="D18">
        <v>6</v>
      </c>
      <c r="E18" t="s">
        <v>11886</v>
      </c>
      <c r="F18">
        <v>200</v>
      </c>
      <c r="G18">
        <v>0</v>
      </c>
      <c r="H18" t="s">
        <v>636</v>
      </c>
      <c r="I18" t="s">
        <v>11887</v>
      </c>
      <c r="J18" t="s">
        <v>648</v>
      </c>
      <c r="K18" t="s">
        <v>637</v>
      </c>
      <c r="L18" t="s">
        <v>638</v>
      </c>
      <c r="M18" t="s">
        <v>11888</v>
      </c>
      <c r="N18" t="s">
        <v>637</v>
      </c>
      <c r="O18" t="s">
        <v>639</v>
      </c>
      <c r="P18" t="s">
        <v>5</v>
      </c>
      <c r="Q18" t="s">
        <v>640</v>
      </c>
      <c r="R18" t="s">
        <v>638</v>
      </c>
      <c r="S18" t="s">
        <v>11889</v>
      </c>
      <c r="T18" t="s">
        <v>11890</v>
      </c>
      <c r="U18" s="51" t="s">
        <v>716</v>
      </c>
      <c r="V18">
        <v>5</v>
      </c>
    </row>
    <row r="19" spans="1:22" x14ac:dyDescent="0.25">
      <c r="A19" t="s">
        <v>14</v>
      </c>
      <c r="B19" t="s">
        <v>15</v>
      </c>
      <c r="C19">
        <v>54.5</v>
      </c>
      <c r="D19">
        <v>2</v>
      </c>
      <c r="E19" t="s">
        <v>11891</v>
      </c>
      <c r="F19">
        <v>15</v>
      </c>
      <c r="G19">
        <v>0</v>
      </c>
      <c r="H19" t="s">
        <v>645</v>
      </c>
      <c r="I19" t="s">
        <v>11892</v>
      </c>
      <c r="J19" t="s">
        <v>11893</v>
      </c>
      <c r="K19" t="s">
        <v>935</v>
      </c>
      <c r="L19" t="s">
        <v>11894</v>
      </c>
      <c r="M19" t="s">
        <v>11895</v>
      </c>
      <c r="N19" t="s">
        <v>637</v>
      </c>
      <c r="O19" t="s">
        <v>664</v>
      </c>
      <c r="P19" t="s">
        <v>23</v>
      </c>
      <c r="Q19" t="s">
        <v>665</v>
      </c>
      <c r="R19" t="s">
        <v>638</v>
      </c>
      <c r="S19" t="s">
        <v>11896</v>
      </c>
      <c r="T19" t="s">
        <v>11897</v>
      </c>
      <c r="U19" s="50" t="s">
        <v>10385</v>
      </c>
      <c r="V19">
        <v>24</v>
      </c>
    </row>
    <row r="20" spans="1:22" x14ac:dyDescent="0.25">
      <c r="A20" t="s">
        <v>22</v>
      </c>
      <c r="B20" t="s">
        <v>213</v>
      </c>
      <c r="C20">
        <v>64.8</v>
      </c>
      <c r="D20">
        <v>2</v>
      </c>
      <c r="E20" t="s">
        <v>11898</v>
      </c>
      <c r="F20">
        <v>136.6</v>
      </c>
      <c r="G20">
        <v>7</v>
      </c>
      <c r="H20" t="s">
        <v>663</v>
      </c>
      <c r="I20" t="s">
        <v>11899</v>
      </c>
      <c r="J20" t="s">
        <v>11900</v>
      </c>
      <c r="K20" t="s">
        <v>9024</v>
      </c>
      <c r="L20" t="s">
        <v>11901</v>
      </c>
      <c r="M20" t="s">
        <v>11902</v>
      </c>
      <c r="N20" t="s">
        <v>637</v>
      </c>
      <c r="O20" t="s">
        <v>664</v>
      </c>
      <c r="P20" t="s">
        <v>23</v>
      </c>
      <c r="Q20" t="s">
        <v>665</v>
      </c>
      <c r="R20" t="s">
        <v>638</v>
      </c>
      <c r="S20" t="s">
        <v>11903</v>
      </c>
      <c r="T20" t="s">
        <v>11902</v>
      </c>
      <c r="U20" s="51" t="s">
        <v>10386</v>
      </c>
      <c r="V20">
        <v>24</v>
      </c>
    </row>
    <row r="21" spans="1:22" x14ac:dyDescent="0.25">
      <c r="A21" t="s">
        <v>147</v>
      </c>
      <c r="B21" t="s">
        <v>148</v>
      </c>
      <c r="C21">
        <v>50</v>
      </c>
      <c r="D21">
        <v>6</v>
      </c>
      <c r="E21" t="s">
        <v>11904</v>
      </c>
      <c r="F21">
        <v>200</v>
      </c>
      <c r="G21">
        <v>0</v>
      </c>
      <c r="H21" t="s">
        <v>636</v>
      </c>
      <c r="I21" t="s">
        <v>3789</v>
      </c>
      <c r="J21" t="s">
        <v>2061</v>
      </c>
      <c r="K21" t="s">
        <v>637</v>
      </c>
      <c r="L21" t="s">
        <v>638</v>
      </c>
      <c r="M21" t="s">
        <v>11905</v>
      </c>
      <c r="N21" t="s">
        <v>637</v>
      </c>
      <c r="O21" t="s">
        <v>639</v>
      </c>
      <c r="P21" t="s">
        <v>5</v>
      </c>
      <c r="Q21" t="s">
        <v>640</v>
      </c>
      <c r="R21" t="s">
        <v>638</v>
      </c>
      <c r="S21" t="s">
        <v>11906</v>
      </c>
      <c r="T21" t="s">
        <v>11905</v>
      </c>
      <c r="U21" s="50" t="s">
        <v>12</v>
      </c>
      <c r="V21">
        <v>2</v>
      </c>
    </row>
    <row r="22" spans="1:22" x14ac:dyDescent="0.25">
      <c r="A22" t="s">
        <v>600</v>
      </c>
      <c r="B22" t="s">
        <v>601</v>
      </c>
      <c r="C22">
        <v>159</v>
      </c>
      <c r="D22">
        <v>1</v>
      </c>
      <c r="E22" t="s">
        <v>11907</v>
      </c>
      <c r="F22">
        <v>129</v>
      </c>
      <c r="G22">
        <v>0</v>
      </c>
      <c r="H22" t="s">
        <v>636</v>
      </c>
      <c r="I22" t="s">
        <v>11908</v>
      </c>
      <c r="J22" t="s">
        <v>699</v>
      </c>
      <c r="K22" t="s">
        <v>637</v>
      </c>
      <c r="L22" t="s">
        <v>638</v>
      </c>
      <c r="M22" t="s">
        <v>11909</v>
      </c>
      <c r="N22" t="s">
        <v>637</v>
      </c>
      <c r="O22" t="s">
        <v>639</v>
      </c>
      <c r="P22" t="s">
        <v>5</v>
      </c>
      <c r="Q22" t="s">
        <v>640</v>
      </c>
      <c r="R22" t="s">
        <v>638</v>
      </c>
      <c r="S22" t="s">
        <v>11910</v>
      </c>
      <c r="T22" t="s">
        <v>11909</v>
      </c>
      <c r="U22" s="51" t="s">
        <v>13</v>
      </c>
      <c r="V22">
        <v>2</v>
      </c>
    </row>
    <row r="23" spans="1:22" x14ac:dyDescent="0.25">
      <c r="A23" t="s">
        <v>147</v>
      </c>
      <c r="B23" t="s">
        <v>148</v>
      </c>
      <c r="C23">
        <v>50</v>
      </c>
      <c r="D23">
        <v>6</v>
      </c>
      <c r="E23" t="s">
        <v>11911</v>
      </c>
      <c r="F23">
        <v>200</v>
      </c>
      <c r="G23">
        <v>0</v>
      </c>
      <c r="H23" t="s">
        <v>636</v>
      </c>
      <c r="I23" t="s">
        <v>11912</v>
      </c>
      <c r="J23" t="s">
        <v>650</v>
      </c>
      <c r="K23" t="s">
        <v>637</v>
      </c>
      <c r="L23" t="s">
        <v>638</v>
      </c>
      <c r="M23" t="s">
        <v>11913</v>
      </c>
      <c r="N23" t="s">
        <v>637</v>
      </c>
      <c r="O23" t="s">
        <v>639</v>
      </c>
      <c r="P23" t="s">
        <v>5</v>
      </c>
      <c r="Q23" t="s">
        <v>640</v>
      </c>
      <c r="R23" t="s">
        <v>638</v>
      </c>
      <c r="S23" t="s">
        <v>11914</v>
      </c>
      <c r="T23" t="s">
        <v>11913</v>
      </c>
      <c r="U23" s="50" t="s">
        <v>14</v>
      </c>
      <c r="V23">
        <v>8</v>
      </c>
    </row>
    <row r="24" spans="1:22" x14ac:dyDescent="0.25">
      <c r="A24" t="s">
        <v>147</v>
      </c>
      <c r="B24" t="s">
        <v>148</v>
      </c>
      <c r="C24">
        <v>50</v>
      </c>
      <c r="D24">
        <v>6</v>
      </c>
      <c r="E24" t="s">
        <v>11915</v>
      </c>
      <c r="F24">
        <v>200</v>
      </c>
      <c r="G24">
        <v>0</v>
      </c>
      <c r="H24" t="s">
        <v>636</v>
      </c>
      <c r="I24" t="s">
        <v>11916</v>
      </c>
      <c r="J24" t="s">
        <v>5229</v>
      </c>
      <c r="K24" t="s">
        <v>637</v>
      </c>
      <c r="L24" t="s">
        <v>638</v>
      </c>
      <c r="M24" t="s">
        <v>11917</v>
      </c>
      <c r="N24" t="s">
        <v>637</v>
      </c>
      <c r="O24" t="s">
        <v>639</v>
      </c>
      <c r="P24" t="s">
        <v>5</v>
      </c>
      <c r="Q24" t="s">
        <v>640</v>
      </c>
      <c r="R24" t="s">
        <v>638</v>
      </c>
      <c r="S24" t="s">
        <v>11918</v>
      </c>
      <c r="T24" t="s">
        <v>11917</v>
      </c>
      <c r="U24" s="51" t="s">
        <v>15</v>
      </c>
      <c r="V24">
        <v>8</v>
      </c>
    </row>
    <row r="25" spans="1:22" x14ac:dyDescent="0.25">
      <c r="A25" t="s">
        <v>18</v>
      </c>
      <c r="B25" t="s">
        <v>19</v>
      </c>
      <c r="C25">
        <v>66.666666666666671</v>
      </c>
      <c r="D25">
        <v>3</v>
      </c>
      <c r="E25" t="s">
        <v>11919</v>
      </c>
      <c r="F25">
        <v>139</v>
      </c>
      <c r="G25">
        <v>10</v>
      </c>
      <c r="H25" t="s">
        <v>636</v>
      </c>
      <c r="I25" t="s">
        <v>11920</v>
      </c>
      <c r="J25" t="s">
        <v>5229</v>
      </c>
      <c r="K25" t="s">
        <v>637</v>
      </c>
      <c r="L25" t="s">
        <v>638</v>
      </c>
      <c r="M25" t="s">
        <v>11921</v>
      </c>
      <c r="N25" t="s">
        <v>637</v>
      </c>
      <c r="O25" t="s">
        <v>639</v>
      </c>
      <c r="P25" t="s">
        <v>5</v>
      </c>
      <c r="Q25" t="s">
        <v>640</v>
      </c>
      <c r="R25" t="s">
        <v>638</v>
      </c>
      <c r="S25" t="s">
        <v>11922</v>
      </c>
      <c r="T25" t="s">
        <v>11923</v>
      </c>
      <c r="U25" s="50" t="s">
        <v>239</v>
      </c>
      <c r="V25">
        <v>18</v>
      </c>
    </row>
    <row r="26" spans="1:22" x14ac:dyDescent="0.25">
      <c r="A26" t="s">
        <v>147</v>
      </c>
      <c r="B26" t="s">
        <v>148</v>
      </c>
      <c r="C26">
        <v>50</v>
      </c>
      <c r="D26">
        <v>36</v>
      </c>
      <c r="E26" t="s">
        <v>11924</v>
      </c>
      <c r="F26">
        <v>1200</v>
      </c>
      <c r="G26">
        <v>0</v>
      </c>
      <c r="H26" t="s">
        <v>636</v>
      </c>
      <c r="I26" t="s">
        <v>11925</v>
      </c>
      <c r="J26" t="s">
        <v>5310</v>
      </c>
      <c r="K26" t="s">
        <v>637</v>
      </c>
      <c r="L26" t="s">
        <v>638</v>
      </c>
      <c r="M26" t="s">
        <v>11926</v>
      </c>
      <c r="N26" t="s">
        <v>637</v>
      </c>
      <c r="O26" t="s">
        <v>639</v>
      </c>
      <c r="P26" t="s">
        <v>5</v>
      </c>
      <c r="Q26" t="s">
        <v>640</v>
      </c>
      <c r="R26" t="s">
        <v>638</v>
      </c>
      <c r="S26" t="s">
        <v>11927</v>
      </c>
      <c r="T26" t="s">
        <v>11926</v>
      </c>
      <c r="U26" s="51" t="s">
        <v>245</v>
      </c>
      <c r="V26">
        <v>17</v>
      </c>
    </row>
    <row r="27" spans="1:22" x14ac:dyDescent="0.25">
      <c r="A27" t="s">
        <v>147</v>
      </c>
      <c r="B27" t="s">
        <v>148</v>
      </c>
      <c r="C27">
        <v>50</v>
      </c>
      <c r="D27">
        <v>6</v>
      </c>
      <c r="E27" t="s">
        <v>11928</v>
      </c>
      <c r="F27">
        <v>200</v>
      </c>
      <c r="G27">
        <v>0</v>
      </c>
      <c r="H27" t="s">
        <v>636</v>
      </c>
      <c r="I27" t="s">
        <v>11929</v>
      </c>
      <c r="J27" t="s">
        <v>2178</v>
      </c>
      <c r="K27" t="s">
        <v>637</v>
      </c>
      <c r="L27" t="s">
        <v>638</v>
      </c>
      <c r="M27" t="s">
        <v>11930</v>
      </c>
      <c r="N27" t="s">
        <v>637</v>
      </c>
      <c r="O27" t="s">
        <v>643</v>
      </c>
      <c r="P27" t="s">
        <v>5</v>
      </c>
      <c r="Q27" t="s">
        <v>644</v>
      </c>
      <c r="R27" t="s">
        <v>638</v>
      </c>
      <c r="S27" t="s">
        <v>11931</v>
      </c>
      <c r="T27" t="s">
        <v>11930</v>
      </c>
      <c r="U27" s="51" t="s">
        <v>2799</v>
      </c>
      <c r="V27">
        <v>1</v>
      </c>
    </row>
    <row r="28" spans="1:22" x14ac:dyDescent="0.25">
      <c r="A28" t="s">
        <v>18</v>
      </c>
      <c r="B28" t="s">
        <v>19</v>
      </c>
      <c r="C28">
        <v>66.666666666666671</v>
      </c>
      <c r="D28">
        <v>3</v>
      </c>
      <c r="E28" t="s">
        <v>11932</v>
      </c>
      <c r="F28">
        <v>209</v>
      </c>
      <c r="G28">
        <v>0</v>
      </c>
      <c r="H28" t="s">
        <v>645</v>
      </c>
      <c r="I28" t="s">
        <v>3784</v>
      </c>
      <c r="J28" t="s">
        <v>11933</v>
      </c>
      <c r="K28" t="s">
        <v>11934</v>
      </c>
      <c r="L28" t="s">
        <v>6716</v>
      </c>
      <c r="M28" t="s">
        <v>11935</v>
      </c>
      <c r="N28" t="s">
        <v>637</v>
      </c>
      <c r="O28" t="s">
        <v>646</v>
      </c>
      <c r="P28" t="s">
        <v>26</v>
      </c>
      <c r="Q28" t="s">
        <v>647</v>
      </c>
      <c r="R28" t="s">
        <v>638</v>
      </c>
      <c r="S28" t="s">
        <v>11936</v>
      </c>
      <c r="T28" t="s">
        <v>11937</v>
      </c>
      <c r="U28" s="50" t="s">
        <v>240</v>
      </c>
      <c r="V28">
        <v>16</v>
      </c>
    </row>
    <row r="29" spans="1:22" x14ac:dyDescent="0.25">
      <c r="A29" t="s">
        <v>22</v>
      </c>
      <c r="B29" t="s">
        <v>27</v>
      </c>
      <c r="C29">
        <v>80</v>
      </c>
      <c r="D29">
        <v>1</v>
      </c>
      <c r="E29" t="s">
        <v>11932</v>
      </c>
      <c r="F29">
        <v>209</v>
      </c>
      <c r="G29">
        <v>0</v>
      </c>
      <c r="H29" t="s">
        <v>645</v>
      </c>
      <c r="I29" t="s">
        <v>3784</v>
      </c>
      <c r="J29" t="s">
        <v>11933</v>
      </c>
      <c r="K29" t="s">
        <v>11934</v>
      </c>
      <c r="L29" t="s">
        <v>6716</v>
      </c>
      <c r="M29" t="s">
        <v>11935</v>
      </c>
      <c r="N29" t="s">
        <v>637</v>
      </c>
      <c r="O29" t="s">
        <v>646</v>
      </c>
      <c r="P29" t="s">
        <v>26</v>
      </c>
      <c r="Q29" t="s">
        <v>647</v>
      </c>
      <c r="R29" t="s">
        <v>638</v>
      </c>
      <c r="S29" t="s">
        <v>11936</v>
      </c>
      <c r="T29" t="s">
        <v>11937</v>
      </c>
      <c r="U29" s="51" t="s">
        <v>246</v>
      </c>
      <c r="V29">
        <v>11</v>
      </c>
    </row>
    <row r="30" spans="1:22" x14ac:dyDescent="0.25">
      <c r="A30" t="s">
        <v>241</v>
      </c>
      <c r="B30" t="s">
        <v>247</v>
      </c>
      <c r="C30">
        <v>159</v>
      </c>
      <c r="D30">
        <v>1</v>
      </c>
      <c r="E30" t="s">
        <v>11938</v>
      </c>
      <c r="F30">
        <v>129</v>
      </c>
      <c r="G30">
        <v>0</v>
      </c>
      <c r="H30" t="s">
        <v>636</v>
      </c>
      <c r="I30" t="s">
        <v>11939</v>
      </c>
      <c r="J30" t="s">
        <v>2178</v>
      </c>
      <c r="K30" t="s">
        <v>637</v>
      </c>
      <c r="L30" t="s">
        <v>638</v>
      </c>
      <c r="M30" t="s">
        <v>11937</v>
      </c>
      <c r="N30" t="s">
        <v>637</v>
      </c>
      <c r="O30" t="s">
        <v>639</v>
      </c>
      <c r="P30" t="s">
        <v>5</v>
      </c>
      <c r="Q30" t="s">
        <v>640</v>
      </c>
      <c r="R30" t="s">
        <v>638</v>
      </c>
      <c r="S30" t="s">
        <v>11940</v>
      </c>
      <c r="T30" t="s">
        <v>11937</v>
      </c>
      <c r="U30" s="51" t="s">
        <v>2799</v>
      </c>
      <c r="V30">
        <v>2</v>
      </c>
    </row>
    <row r="31" spans="1:22" x14ac:dyDescent="0.25">
      <c r="A31" t="s">
        <v>241</v>
      </c>
      <c r="B31" t="s">
        <v>247</v>
      </c>
      <c r="C31">
        <v>159</v>
      </c>
      <c r="D31">
        <v>1</v>
      </c>
      <c r="E31" t="s">
        <v>11941</v>
      </c>
      <c r="F31">
        <v>129</v>
      </c>
      <c r="G31">
        <v>0</v>
      </c>
      <c r="H31" t="s">
        <v>636</v>
      </c>
      <c r="I31" t="s">
        <v>11942</v>
      </c>
      <c r="J31" t="s">
        <v>2178</v>
      </c>
      <c r="K31" t="s">
        <v>637</v>
      </c>
      <c r="L31" t="s">
        <v>638</v>
      </c>
      <c r="M31" t="s">
        <v>11943</v>
      </c>
      <c r="N31" t="s">
        <v>637</v>
      </c>
      <c r="O31" t="s">
        <v>639</v>
      </c>
      <c r="P31" t="s">
        <v>5</v>
      </c>
      <c r="Q31" t="s">
        <v>640</v>
      </c>
      <c r="R31" t="s">
        <v>638</v>
      </c>
      <c r="S31" t="s">
        <v>11944</v>
      </c>
      <c r="T31" t="s">
        <v>11943</v>
      </c>
      <c r="U31" s="51" t="s">
        <v>690</v>
      </c>
      <c r="V31">
        <v>3</v>
      </c>
    </row>
    <row r="32" spans="1:22" x14ac:dyDescent="0.25">
      <c r="A32" t="s">
        <v>239</v>
      </c>
      <c r="B32" t="s">
        <v>245</v>
      </c>
      <c r="C32">
        <v>159</v>
      </c>
      <c r="D32">
        <v>1</v>
      </c>
      <c r="E32" t="s">
        <v>11945</v>
      </c>
      <c r="F32">
        <v>129</v>
      </c>
      <c r="G32">
        <v>0</v>
      </c>
      <c r="H32" t="s">
        <v>636</v>
      </c>
      <c r="I32" t="s">
        <v>11946</v>
      </c>
      <c r="J32" t="s">
        <v>681</v>
      </c>
      <c r="K32" t="s">
        <v>637</v>
      </c>
      <c r="L32" t="s">
        <v>638</v>
      </c>
      <c r="M32" t="s">
        <v>11947</v>
      </c>
      <c r="N32" t="s">
        <v>637</v>
      </c>
      <c r="O32" t="s">
        <v>639</v>
      </c>
      <c r="P32" t="s">
        <v>5</v>
      </c>
      <c r="Q32" t="s">
        <v>640</v>
      </c>
      <c r="R32" t="s">
        <v>638</v>
      </c>
      <c r="S32" t="s">
        <v>11948</v>
      </c>
      <c r="T32" t="s">
        <v>11947</v>
      </c>
      <c r="U32" s="50" t="s">
        <v>241</v>
      </c>
      <c r="V32">
        <v>17</v>
      </c>
    </row>
    <row r="33" spans="1:22" x14ac:dyDescent="0.25">
      <c r="A33" t="s">
        <v>22</v>
      </c>
      <c r="B33" t="s">
        <v>4578</v>
      </c>
      <c r="C33">
        <v>67.709999999999994</v>
      </c>
      <c r="D33">
        <v>1</v>
      </c>
      <c r="E33" t="s">
        <v>11949</v>
      </c>
      <c r="F33">
        <v>74.709999999999994</v>
      </c>
      <c r="G33">
        <v>7</v>
      </c>
      <c r="H33" t="s">
        <v>645</v>
      </c>
      <c r="I33" t="s">
        <v>11950</v>
      </c>
      <c r="J33" t="s">
        <v>11951</v>
      </c>
      <c r="K33" t="s">
        <v>706</v>
      </c>
      <c r="L33" t="s">
        <v>11952</v>
      </c>
      <c r="M33" t="s">
        <v>11947</v>
      </c>
      <c r="N33" t="s">
        <v>637</v>
      </c>
      <c r="O33" t="s">
        <v>664</v>
      </c>
      <c r="P33" t="s">
        <v>23</v>
      </c>
      <c r="Q33" t="s">
        <v>665</v>
      </c>
      <c r="R33" t="s">
        <v>638</v>
      </c>
      <c r="S33" t="s">
        <v>11953</v>
      </c>
      <c r="T33" t="s">
        <v>11947</v>
      </c>
      <c r="U33" s="51" t="s">
        <v>247</v>
      </c>
      <c r="V33">
        <v>16</v>
      </c>
    </row>
    <row r="34" spans="1:22" x14ac:dyDescent="0.25">
      <c r="A34" t="s">
        <v>147</v>
      </c>
      <c r="B34" t="s">
        <v>148</v>
      </c>
      <c r="C34">
        <v>50</v>
      </c>
      <c r="D34">
        <v>6</v>
      </c>
      <c r="E34" t="s">
        <v>11954</v>
      </c>
      <c r="F34">
        <v>200</v>
      </c>
      <c r="G34">
        <v>0</v>
      </c>
      <c r="H34" t="s">
        <v>636</v>
      </c>
      <c r="I34" t="s">
        <v>4772</v>
      </c>
      <c r="J34" t="s">
        <v>661</v>
      </c>
      <c r="K34" t="s">
        <v>637</v>
      </c>
      <c r="L34" t="s">
        <v>638</v>
      </c>
      <c r="M34" t="s">
        <v>11955</v>
      </c>
      <c r="N34" t="s">
        <v>637</v>
      </c>
      <c r="O34" t="s">
        <v>639</v>
      </c>
      <c r="P34" t="s">
        <v>5</v>
      </c>
      <c r="Q34" t="s">
        <v>640</v>
      </c>
      <c r="R34" t="s">
        <v>638</v>
      </c>
      <c r="S34" t="s">
        <v>11956</v>
      </c>
      <c r="T34" t="s">
        <v>11955</v>
      </c>
      <c r="U34" s="51" t="s">
        <v>690</v>
      </c>
      <c r="V34">
        <v>1</v>
      </c>
    </row>
    <row r="35" spans="1:22" x14ac:dyDescent="0.25">
      <c r="A35" t="s">
        <v>147</v>
      </c>
      <c r="B35" t="s">
        <v>148</v>
      </c>
      <c r="C35">
        <v>50</v>
      </c>
      <c r="D35">
        <v>6</v>
      </c>
      <c r="E35" t="s">
        <v>11957</v>
      </c>
      <c r="F35">
        <v>200</v>
      </c>
      <c r="G35">
        <v>0</v>
      </c>
      <c r="H35" t="s">
        <v>636</v>
      </c>
      <c r="I35" t="s">
        <v>11920</v>
      </c>
      <c r="J35" t="s">
        <v>5229</v>
      </c>
      <c r="K35" t="s">
        <v>637</v>
      </c>
      <c r="L35" t="s">
        <v>638</v>
      </c>
      <c r="M35" t="s">
        <v>11958</v>
      </c>
      <c r="N35" t="s">
        <v>637</v>
      </c>
      <c r="O35" t="s">
        <v>639</v>
      </c>
      <c r="P35" t="s">
        <v>5</v>
      </c>
      <c r="Q35" t="s">
        <v>640</v>
      </c>
      <c r="R35" t="s">
        <v>638</v>
      </c>
      <c r="S35" t="s">
        <v>11959</v>
      </c>
      <c r="T35" t="s">
        <v>11958</v>
      </c>
      <c r="U35" s="50" t="s">
        <v>600</v>
      </c>
      <c r="V35">
        <v>12</v>
      </c>
    </row>
    <row r="36" spans="1:22" x14ac:dyDescent="0.25">
      <c r="A36" t="s">
        <v>240</v>
      </c>
      <c r="B36" t="s">
        <v>246</v>
      </c>
      <c r="C36">
        <v>159</v>
      </c>
      <c r="D36">
        <v>1</v>
      </c>
      <c r="E36" t="s">
        <v>11960</v>
      </c>
      <c r="F36">
        <v>129</v>
      </c>
      <c r="G36">
        <v>0</v>
      </c>
      <c r="H36" t="s">
        <v>636</v>
      </c>
      <c r="I36" t="s">
        <v>11961</v>
      </c>
      <c r="J36" t="s">
        <v>1797</v>
      </c>
      <c r="K36" t="s">
        <v>637</v>
      </c>
      <c r="L36" t="s">
        <v>638</v>
      </c>
      <c r="M36" t="s">
        <v>11962</v>
      </c>
      <c r="N36" t="s">
        <v>637</v>
      </c>
      <c r="O36" t="s">
        <v>639</v>
      </c>
      <c r="P36" t="s">
        <v>5</v>
      </c>
      <c r="Q36" t="s">
        <v>640</v>
      </c>
      <c r="R36" t="s">
        <v>638</v>
      </c>
      <c r="S36" t="s">
        <v>11963</v>
      </c>
      <c r="T36" t="s">
        <v>11962</v>
      </c>
      <c r="U36" s="51" t="s">
        <v>601</v>
      </c>
      <c r="V36">
        <v>7</v>
      </c>
    </row>
    <row r="37" spans="1:22" x14ac:dyDescent="0.25">
      <c r="A37" t="s">
        <v>147</v>
      </c>
      <c r="B37" t="s">
        <v>148</v>
      </c>
      <c r="C37">
        <v>50</v>
      </c>
      <c r="D37">
        <v>6</v>
      </c>
      <c r="E37" t="s">
        <v>11964</v>
      </c>
      <c r="F37">
        <v>200</v>
      </c>
      <c r="G37">
        <v>0</v>
      </c>
      <c r="H37" t="s">
        <v>636</v>
      </c>
      <c r="I37" t="s">
        <v>11965</v>
      </c>
      <c r="J37" t="s">
        <v>699</v>
      </c>
      <c r="K37" t="s">
        <v>637</v>
      </c>
      <c r="L37" t="s">
        <v>638</v>
      </c>
      <c r="M37" t="s">
        <v>11966</v>
      </c>
      <c r="N37" t="s">
        <v>637</v>
      </c>
      <c r="O37" t="s">
        <v>639</v>
      </c>
      <c r="P37" t="s">
        <v>5</v>
      </c>
      <c r="Q37" t="s">
        <v>640</v>
      </c>
      <c r="R37" t="s">
        <v>638</v>
      </c>
      <c r="S37" t="s">
        <v>11967</v>
      </c>
      <c r="T37" t="s">
        <v>11966</v>
      </c>
      <c r="U37" s="51" t="s">
        <v>2799</v>
      </c>
      <c r="V37">
        <v>1</v>
      </c>
    </row>
    <row r="38" spans="1:22" x14ac:dyDescent="0.25">
      <c r="A38" t="s">
        <v>72</v>
      </c>
      <c r="B38" t="s">
        <v>716</v>
      </c>
      <c r="C38">
        <v>150</v>
      </c>
      <c r="D38">
        <v>1</v>
      </c>
      <c r="E38" t="s">
        <v>11968</v>
      </c>
      <c r="F38">
        <v>100</v>
      </c>
      <c r="G38">
        <v>0</v>
      </c>
      <c r="H38" t="s">
        <v>636</v>
      </c>
      <c r="I38" t="s">
        <v>11969</v>
      </c>
      <c r="J38" t="s">
        <v>648</v>
      </c>
      <c r="K38" t="s">
        <v>637</v>
      </c>
      <c r="L38" t="s">
        <v>638</v>
      </c>
      <c r="M38" t="s">
        <v>11966</v>
      </c>
      <c r="N38" t="s">
        <v>637</v>
      </c>
      <c r="O38" t="s">
        <v>643</v>
      </c>
      <c r="P38" t="s">
        <v>5</v>
      </c>
      <c r="Q38" t="s">
        <v>644</v>
      </c>
      <c r="R38" t="s">
        <v>638</v>
      </c>
      <c r="S38" t="s">
        <v>11970</v>
      </c>
      <c r="T38" t="s">
        <v>11966</v>
      </c>
      <c r="U38" s="51" t="s">
        <v>690</v>
      </c>
      <c r="V38">
        <v>4</v>
      </c>
    </row>
    <row r="39" spans="1:22" x14ac:dyDescent="0.25">
      <c r="A39" t="s">
        <v>147</v>
      </c>
      <c r="B39" t="s">
        <v>148</v>
      </c>
      <c r="C39">
        <v>50</v>
      </c>
      <c r="D39">
        <v>6</v>
      </c>
      <c r="E39" t="s">
        <v>11971</v>
      </c>
      <c r="F39">
        <v>200</v>
      </c>
      <c r="G39">
        <v>0</v>
      </c>
      <c r="H39" t="s">
        <v>636</v>
      </c>
      <c r="I39" t="s">
        <v>11972</v>
      </c>
      <c r="J39" t="s">
        <v>1872</v>
      </c>
      <c r="K39" t="s">
        <v>637</v>
      </c>
      <c r="L39" t="s">
        <v>638</v>
      </c>
      <c r="M39" t="s">
        <v>11973</v>
      </c>
      <c r="N39" t="s">
        <v>637</v>
      </c>
      <c r="O39" t="s">
        <v>643</v>
      </c>
      <c r="P39" t="s">
        <v>5</v>
      </c>
      <c r="Q39" t="s">
        <v>644</v>
      </c>
      <c r="R39" t="s">
        <v>638</v>
      </c>
      <c r="S39" t="s">
        <v>11974</v>
      </c>
      <c r="T39" t="s">
        <v>11973</v>
      </c>
      <c r="U39" s="50" t="s">
        <v>77</v>
      </c>
      <c r="V39">
        <v>11</v>
      </c>
    </row>
    <row r="40" spans="1:22" x14ac:dyDescent="0.25">
      <c r="A40" t="s">
        <v>147</v>
      </c>
      <c r="B40" t="s">
        <v>148</v>
      </c>
      <c r="C40">
        <v>50</v>
      </c>
      <c r="D40">
        <v>6</v>
      </c>
      <c r="E40" t="s">
        <v>11975</v>
      </c>
      <c r="F40">
        <v>200</v>
      </c>
      <c r="G40">
        <v>0</v>
      </c>
      <c r="H40" t="s">
        <v>636</v>
      </c>
      <c r="I40" t="s">
        <v>4796</v>
      </c>
      <c r="J40" t="s">
        <v>675</v>
      </c>
      <c r="K40" t="s">
        <v>637</v>
      </c>
      <c r="L40" t="s">
        <v>638</v>
      </c>
      <c r="M40" t="s">
        <v>11976</v>
      </c>
      <c r="N40" t="s">
        <v>637</v>
      </c>
      <c r="O40" t="s">
        <v>639</v>
      </c>
      <c r="P40" t="s">
        <v>5</v>
      </c>
      <c r="Q40" t="s">
        <v>640</v>
      </c>
      <c r="R40" t="s">
        <v>638</v>
      </c>
      <c r="S40" t="s">
        <v>11977</v>
      </c>
      <c r="T40" t="s">
        <v>11976</v>
      </c>
      <c r="U40" s="51" t="s">
        <v>78</v>
      </c>
      <c r="V40">
        <v>11</v>
      </c>
    </row>
    <row r="41" spans="1:22" x14ac:dyDescent="0.25">
      <c r="A41" t="s">
        <v>147</v>
      </c>
      <c r="B41" t="s">
        <v>148</v>
      </c>
      <c r="C41">
        <v>50</v>
      </c>
      <c r="D41">
        <v>6</v>
      </c>
      <c r="E41" t="s">
        <v>11978</v>
      </c>
      <c r="F41">
        <v>200</v>
      </c>
      <c r="G41">
        <v>0</v>
      </c>
      <c r="H41" t="s">
        <v>636</v>
      </c>
      <c r="I41" t="s">
        <v>11979</v>
      </c>
      <c r="J41" t="s">
        <v>678</v>
      </c>
      <c r="K41" t="s">
        <v>637</v>
      </c>
      <c r="L41" t="s">
        <v>638</v>
      </c>
      <c r="M41" t="s">
        <v>11980</v>
      </c>
      <c r="N41" t="s">
        <v>637</v>
      </c>
      <c r="O41" t="s">
        <v>639</v>
      </c>
      <c r="P41" t="s">
        <v>5</v>
      </c>
      <c r="Q41" t="s">
        <v>640</v>
      </c>
      <c r="R41" t="s">
        <v>638</v>
      </c>
      <c r="S41" t="s">
        <v>11981</v>
      </c>
      <c r="T41" t="s">
        <v>11980</v>
      </c>
      <c r="U41" s="50" t="s">
        <v>594</v>
      </c>
      <c r="V41">
        <v>27</v>
      </c>
    </row>
    <row r="42" spans="1:22" x14ac:dyDescent="0.25">
      <c r="A42" t="s">
        <v>147</v>
      </c>
      <c r="B42" t="s">
        <v>148</v>
      </c>
      <c r="C42">
        <v>50</v>
      </c>
      <c r="D42">
        <v>6</v>
      </c>
      <c r="E42" t="s">
        <v>11982</v>
      </c>
      <c r="F42">
        <v>200</v>
      </c>
      <c r="G42">
        <v>0</v>
      </c>
      <c r="H42" t="s">
        <v>636</v>
      </c>
      <c r="I42" t="s">
        <v>11983</v>
      </c>
      <c r="J42" t="s">
        <v>641</v>
      </c>
      <c r="K42" t="s">
        <v>637</v>
      </c>
      <c r="L42" t="s">
        <v>638</v>
      </c>
      <c r="M42" t="s">
        <v>11984</v>
      </c>
      <c r="N42" t="s">
        <v>637</v>
      </c>
      <c r="O42" t="s">
        <v>639</v>
      </c>
      <c r="P42" t="s">
        <v>5</v>
      </c>
      <c r="Q42" t="s">
        <v>640</v>
      </c>
      <c r="R42" t="s">
        <v>638</v>
      </c>
      <c r="S42" t="s">
        <v>11985</v>
      </c>
      <c r="T42" t="s">
        <v>11980</v>
      </c>
      <c r="U42" s="51" t="s">
        <v>595</v>
      </c>
      <c r="V42">
        <v>27</v>
      </c>
    </row>
    <row r="43" spans="1:22" x14ac:dyDescent="0.25">
      <c r="A43" t="s">
        <v>241</v>
      </c>
      <c r="B43" t="s">
        <v>247</v>
      </c>
      <c r="C43">
        <v>159</v>
      </c>
      <c r="D43">
        <v>2</v>
      </c>
      <c r="E43" t="s">
        <v>11986</v>
      </c>
      <c r="F43">
        <v>258</v>
      </c>
      <c r="G43">
        <v>0</v>
      </c>
      <c r="H43" t="s">
        <v>636</v>
      </c>
      <c r="I43" t="s">
        <v>11987</v>
      </c>
      <c r="J43" t="s">
        <v>3691</v>
      </c>
      <c r="K43" t="s">
        <v>637</v>
      </c>
      <c r="L43" t="s">
        <v>638</v>
      </c>
      <c r="M43" t="s">
        <v>11988</v>
      </c>
      <c r="N43" t="s">
        <v>637</v>
      </c>
      <c r="O43" t="s">
        <v>643</v>
      </c>
      <c r="P43" t="s">
        <v>5</v>
      </c>
      <c r="Q43" t="s">
        <v>644</v>
      </c>
      <c r="R43" t="s">
        <v>638</v>
      </c>
      <c r="S43" t="s">
        <v>11989</v>
      </c>
      <c r="T43" t="s">
        <v>11988</v>
      </c>
      <c r="U43" s="50" t="s">
        <v>291</v>
      </c>
      <c r="V43">
        <v>5</v>
      </c>
    </row>
    <row r="44" spans="1:22" x14ac:dyDescent="0.25">
      <c r="A44" t="s">
        <v>10385</v>
      </c>
      <c r="B44" t="s">
        <v>10386</v>
      </c>
      <c r="C44">
        <v>89.5</v>
      </c>
      <c r="D44">
        <v>4</v>
      </c>
      <c r="E44" t="s">
        <v>11990</v>
      </c>
      <c r="F44">
        <v>318</v>
      </c>
      <c r="G44">
        <v>0</v>
      </c>
      <c r="H44" t="s">
        <v>636</v>
      </c>
      <c r="I44" t="s">
        <v>11991</v>
      </c>
      <c r="J44" t="s">
        <v>648</v>
      </c>
      <c r="K44" t="s">
        <v>637</v>
      </c>
      <c r="L44" t="s">
        <v>638</v>
      </c>
      <c r="M44" t="s">
        <v>11992</v>
      </c>
      <c r="N44" t="s">
        <v>637</v>
      </c>
      <c r="O44" t="s">
        <v>639</v>
      </c>
      <c r="P44" t="s">
        <v>5</v>
      </c>
      <c r="Q44" t="s">
        <v>640</v>
      </c>
      <c r="R44" t="s">
        <v>638</v>
      </c>
      <c r="S44" t="s">
        <v>11993</v>
      </c>
      <c r="T44" t="s">
        <v>11992</v>
      </c>
      <c r="U44" s="51" t="s">
        <v>292</v>
      </c>
      <c r="V44">
        <v>5</v>
      </c>
    </row>
    <row r="45" spans="1:22" x14ac:dyDescent="0.25">
      <c r="A45" t="s">
        <v>147</v>
      </c>
      <c r="B45" t="s">
        <v>148</v>
      </c>
      <c r="C45">
        <v>50</v>
      </c>
      <c r="D45">
        <v>12</v>
      </c>
      <c r="E45" t="s">
        <v>11994</v>
      </c>
      <c r="F45">
        <v>400</v>
      </c>
      <c r="G45">
        <v>0</v>
      </c>
      <c r="H45" t="s">
        <v>636</v>
      </c>
      <c r="I45" t="s">
        <v>11991</v>
      </c>
      <c r="J45" t="s">
        <v>648</v>
      </c>
      <c r="K45" t="s">
        <v>637</v>
      </c>
      <c r="L45" t="s">
        <v>638</v>
      </c>
      <c r="M45" t="s">
        <v>11995</v>
      </c>
      <c r="N45" t="s">
        <v>637</v>
      </c>
      <c r="O45" t="s">
        <v>639</v>
      </c>
      <c r="P45" t="s">
        <v>5</v>
      </c>
      <c r="Q45" t="s">
        <v>640</v>
      </c>
      <c r="R45" t="s">
        <v>638</v>
      </c>
      <c r="S45" t="s">
        <v>11996</v>
      </c>
      <c r="T45" t="s">
        <v>11995</v>
      </c>
      <c r="U45" s="50" t="s">
        <v>116</v>
      </c>
      <c r="V45">
        <v>20</v>
      </c>
    </row>
    <row r="46" spans="1:22" x14ac:dyDescent="0.25">
      <c r="A46" t="s">
        <v>147</v>
      </c>
      <c r="B46" t="s">
        <v>148</v>
      </c>
      <c r="C46">
        <v>50</v>
      </c>
      <c r="D46">
        <v>6</v>
      </c>
      <c r="E46" t="s">
        <v>11997</v>
      </c>
      <c r="F46">
        <v>200</v>
      </c>
      <c r="G46">
        <v>0</v>
      </c>
      <c r="H46" t="s">
        <v>636</v>
      </c>
      <c r="I46" t="s">
        <v>11998</v>
      </c>
      <c r="J46" t="s">
        <v>662</v>
      </c>
      <c r="K46" t="s">
        <v>637</v>
      </c>
      <c r="L46" t="s">
        <v>638</v>
      </c>
      <c r="M46" t="s">
        <v>11999</v>
      </c>
      <c r="N46" t="s">
        <v>637</v>
      </c>
      <c r="O46" t="s">
        <v>639</v>
      </c>
      <c r="P46" t="s">
        <v>5</v>
      </c>
      <c r="Q46" t="s">
        <v>640</v>
      </c>
      <c r="R46" t="s">
        <v>638</v>
      </c>
      <c r="S46" t="s">
        <v>12000</v>
      </c>
      <c r="T46" t="s">
        <v>11999</v>
      </c>
      <c r="U46" s="51" t="s">
        <v>117</v>
      </c>
      <c r="V46">
        <v>20</v>
      </c>
    </row>
    <row r="47" spans="1:22" x14ac:dyDescent="0.25">
      <c r="A47" t="s">
        <v>147</v>
      </c>
      <c r="B47" t="s">
        <v>148</v>
      </c>
      <c r="C47">
        <v>50</v>
      </c>
      <c r="D47">
        <v>6</v>
      </c>
      <c r="E47" t="s">
        <v>12001</v>
      </c>
      <c r="F47">
        <v>200</v>
      </c>
      <c r="G47">
        <v>0</v>
      </c>
      <c r="H47" t="s">
        <v>636</v>
      </c>
      <c r="I47" t="s">
        <v>2282</v>
      </c>
      <c r="J47" t="s">
        <v>653</v>
      </c>
      <c r="K47" t="s">
        <v>637</v>
      </c>
      <c r="L47" t="s">
        <v>638</v>
      </c>
      <c r="M47" t="s">
        <v>12002</v>
      </c>
      <c r="N47" t="s">
        <v>637</v>
      </c>
      <c r="O47" t="s">
        <v>654</v>
      </c>
      <c r="P47" t="s">
        <v>5</v>
      </c>
      <c r="Q47" t="s">
        <v>640</v>
      </c>
      <c r="R47" t="s">
        <v>10523</v>
      </c>
      <c r="S47" t="s">
        <v>12003</v>
      </c>
      <c r="T47" t="s">
        <v>12002</v>
      </c>
      <c r="U47" s="50" t="s">
        <v>516</v>
      </c>
      <c r="V47">
        <v>5</v>
      </c>
    </row>
    <row r="48" spans="1:22" x14ac:dyDescent="0.25">
      <c r="A48" t="s">
        <v>147</v>
      </c>
      <c r="B48" t="s">
        <v>148</v>
      </c>
      <c r="C48">
        <v>50</v>
      </c>
      <c r="D48">
        <v>6</v>
      </c>
      <c r="E48" t="s">
        <v>12004</v>
      </c>
      <c r="F48">
        <v>200</v>
      </c>
      <c r="G48">
        <v>0</v>
      </c>
      <c r="H48" t="s">
        <v>636</v>
      </c>
      <c r="I48" t="s">
        <v>12005</v>
      </c>
      <c r="J48" t="s">
        <v>684</v>
      </c>
      <c r="K48" t="s">
        <v>637</v>
      </c>
      <c r="L48" t="s">
        <v>638</v>
      </c>
      <c r="M48" t="s">
        <v>12006</v>
      </c>
      <c r="N48" t="s">
        <v>637</v>
      </c>
      <c r="O48" t="s">
        <v>639</v>
      </c>
      <c r="P48" t="s">
        <v>5</v>
      </c>
      <c r="Q48" t="s">
        <v>640</v>
      </c>
      <c r="R48" t="s">
        <v>638</v>
      </c>
      <c r="S48" t="s">
        <v>12007</v>
      </c>
      <c r="T48" t="s">
        <v>12006</v>
      </c>
      <c r="U48" s="51" t="s">
        <v>120</v>
      </c>
      <c r="V48">
        <v>5</v>
      </c>
    </row>
    <row r="49" spans="1:22" x14ac:dyDescent="0.25">
      <c r="A49" t="s">
        <v>239</v>
      </c>
      <c r="B49" t="s">
        <v>245</v>
      </c>
      <c r="C49">
        <v>159</v>
      </c>
      <c r="D49">
        <v>1</v>
      </c>
      <c r="E49" t="s">
        <v>12008</v>
      </c>
      <c r="F49">
        <v>139</v>
      </c>
      <c r="G49">
        <v>10</v>
      </c>
      <c r="H49" t="s">
        <v>636</v>
      </c>
      <c r="I49" t="s">
        <v>12009</v>
      </c>
      <c r="J49" t="s">
        <v>1872</v>
      </c>
      <c r="K49" t="s">
        <v>637</v>
      </c>
      <c r="L49" t="s">
        <v>638</v>
      </c>
      <c r="M49" t="s">
        <v>12010</v>
      </c>
      <c r="N49" t="s">
        <v>637</v>
      </c>
      <c r="O49" t="s">
        <v>639</v>
      </c>
      <c r="P49" t="s">
        <v>5</v>
      </c>
      <c r="Q49" t="s">
        <v>640</v>
      </c>
      <c r="R49" t="s">
        <v>638</v>
      </c>
      <c r="S49" t="s">
        <v>12011</v>
      </c>
      <c r="T49" t="s">
        <v>12010</v>
      </c>
      <c r="U49" s="50" t="s">
        <v>723</v>
      </c>
      <c r="V49">
        <v>932</v>
      </c>
    </row>
    <row r="50" spans="1:22" x14ac:dyDescent="0.25">
      <c r="A50" t="s">
        <v>147</v>
      </c>
      <c r="B50" t="s">
        <v>148</v>
      </c>
      <c r="C50">
        <v>50</v>
      </c>
      <c r="D50">
        <v>18</v>
      </c>
      <c r="E50" t="s">
        <v>12012</v>
      </c>
      <c r="F50">
        <v>600</v>
      </c>
      <c r="G50">
        <v>0</v>
      </c>
      <c r="H50" t="s">
        <v>636</v>
      </c>
      <c r="I50" t="s">
        <v>10329</v>
      </c>
      <c r="J50" t="s">
        <v>676</v>
      </c>
      <c r="K50" t="s">
        <v>637</v>
      </c>
      <c r="L50" t="s">
        <v>638</v>
      </c>
      <c r="M50" t="s">
        <v>12013</v>
      </c>
      <c r="N50" t="s">
        <v>637</v>
      </c>
      <c r="O50" t="s">
        <v>643</v>
      </c>
      <c r="P50" t="s">
        <v>5</v>
      </c>
      <c r="Q50" t="s">
        <v>644</v>
      </c>
      <c r="R50" t="s">
        <v>638</v>
      </c>
      <c r="S50" t="s">
        <v>12014</v>
      </c>
      <c r="T50" t="s">
        <v>12015</v>
      </c>
    </row>
    <row r="51" spans="1:22" x14ac:dyDescent="0.25">
      <c r="A51" t="s">
        <v>22</v>
      </c>
      <c r="B51" t="s">
        <v>27</v>
      </c>
      <c r="C51">
        <v>66.333333333333329</v>
      </c>
      <c r="D51">
        <v>3</v>
      </c>
      <c r="E51" t="s">
        <v>12016</v>
      </c>
      <c r="F51">
        <v>131.84</v>
      </c>
      <c r="G51">
        <v>0</v>
      </c>
      <c r="H51" t="s">
        <v>663</v>
      </c>
      <c r="I51" t="s">
        <v>12017</v>
      </c>
      <c r="J51" t="s">
        <v>12018</v>
      </c>
      <c r="K51" t="s">
        <v>4815</v>
      </c>
      <c r="L51" t="s">
        <v>12019</v>
      </c>
      <c r="M51" t="s">
        <v>12020</v>
      </c>
      <c r="N51" t="s">
        <v>637</v>
      </c>
      <c r="O51" t="s">
        <v>664</v>
      </c>
      <c r="P51" t="s">
        <v>23</v>
      </c>
      <c r="Q51" t="s">
        <v>665</v>
      </c>
      <c r="R51" t="s">
        <v>638</v>
      </c>
      <c r="S51" t="s">
        <v>12021</v>
      </c>
      <c r="T51" t="s">
        <v>12020</v>
      </c>
    </row>
    <row r="52" spans="1:22" x14ac:dyDescent="0.25">
      <c r="A52" t="s">
        <v>147</v>
      </c>
      <c r="B52" t="s">
        <v>148</v>
      </c>
      <c r="C52">
        <v>50</v>
      </c>
      <c r="D52">
        <v>6</v>
      </c>
      <c r="E52" t="s">
        <v>12022</v>
      </c>
      <c r="F52">
        <v>200</v>
      </c>
      <c r="G52">
        <v>0</v>
      </c>
      <c r="H52" t="s">
        <v>636</v>
      </c>
      <c r="I52" t="s">
        <v>12023</v>
      </c>
      <c r="J52" t="s">
        <v>675</v>
      </c>
      <c r="K52" t="s">
        <v>637</v>
      </c>
      <c r="L52" t="s">
        <v>638</v>
      </c>
      <c r="M52" t="s">
        <v>12024</v>
      </c>
      <c r="N52" t="s">
        <v>637</v>
      </c>
      <c r="O52" t="s">
        <v>639</v>
      </c>
      <c r="P52" t="s">
        <v>5</v>
      </c>
      <c r="Q52" t="s">
        <v>640</v>
      </c>
      <c r="R52" t="s">
        <v>638</v>
      </c>
      <c r="S52" t="s">
        <v>12025</v>
      </c>
      <c r="T52" t="s">
        <v>12024</v>
      </c>
    </row>
    <row r="53" spans="1:22" x14ac:dyDescent="0.25">
      <c r="A53" t="s">
        <v>22</v>
      </c>
      <c r="B53" t="s">
        <v>27</v>
      </c>
      <c r="C53">
        <v>66.333333333333329</v>
      </c>
      <c r="D53">
        <v>3</v>
      </c>
      <c r="E53" t="s">
        <v>12026</v>
      </c>
      <c r="F53">
        <v>289</v>
      </c>
      <c r="G53">
        <v>0</v>
      </c>
      <c r="H53" t="s">
        <v>636</v>
      </c>
      <c r="I53" t="s">
        <v>12027</v>
      </c>
      <c r="J53" t="s">
        <v>686</v>
      </c>
      <c r="K53" t="s">
        <v>637</v>
      </c>
      <c r="L53" t="s">
        <v>638</v>
      </c>
      <c r="M53" t="s">
        <v>12028</v>
      </c>
      <c r="N53" t="s">
        <v>637</v>
      </c>
      <c r="O53" t="s">
        <v>639</v>
      </c>
      <c r="P53" t="s">
        <v>5</v>
      </c>
      <c r="Q53" t="s">
        <v>640</v>
      </c>
      <c r="R53" t="s">
        <v>638</v>
      </c>
      <c r="S53" t="s">
        <v>12029</v>
      </c>
      <c r="T53" t="s">
        <v>12028</v>
      </c>
    </row>
    <row r="54" spans="1:22" x14ac:dyDescent="0.25">
      <c r="A54" t="s">
        <v>99</v>
      </c>
      <c r="B54" t="s">
        <v>100</v>
      </c>
      <c r="C54">
        <v>10</v>
      </c>
      <c r="D54">
        <v>20</v>
      </c>
      <c r="E54" t="s">
        <v>12030</v>
      </c>
      <c r="F54">
        <v>222</v>
      </c>
      <c r="G54">
        <v>0</v>
      </c>
      <c r="H54" t="s">
        <v>645</v>
      </c>
      <c r="I54" t="s">
        <v>12031</v>
      </c>
      <c r="J54" t="s">
        <v>12032</v>
      </c>
      <c r="K54" t="s">
        <v>2498</v>
      </c>
      <c r="L54" t="s">
        <v>7452</v>
      </c>
      <c r="M54" t="s">
        <v>12006</v>
      </c>
      <c r="N54" t="s">
        <v>637</v>
      </c>
      <c r="O54" t="s">
        <v>646</v>
      </c>
      <c r="P54" t="s">
        <v>26</v>
      </c>
      <c r="Q54" t="s">
        <v>647</v>
      </c>
      <c r="R54" t="s">
        <v>638</v>
      </c>
      <c r="S54" t="s">
        <v>12033</v>
      </c>
      <c r="T54" t="s">
        <v>12028</v>
      </c>
    </row>
    <row r="55" spans="1:22" x14ac:dyDescent="0.25">
      <c r="A55" t="s">
        <v>600</v>
      </c>
      <c r="B55" t="s">
        <v>601</v>
      </c>
      <c r="C55">
        <v>159</v>
      </c>
      <c r="D55">
        <v>1</v>
      </c>
      <c r="E55" t="s">
        <v>12034</v>
      </c>
      <c r="F55">
        <v>129</v>
      </c>
      <c r="G55">
        <v>0</v>
      </c>
      <c r="H55" t="s">
        <v>636</v>
      </c>
      <c r="I55" t="s">
        <v>9528</v>
      </c>
      <c r="J55" t="s">
        <v>2091</v>
      </c>
      <c r="K55" t="s">
        <v>637</v>
      </c>
      <c r="L55" t="s">
        <v>638</v>
      </c>
      <c r="M55" t="s">
        <v>12035</v>
      </c>
      <c r="N55" t="s">
        <v>637</v>
      </c>
      <c r="O55" t="s">
        <v>639</v>
      </c>
      <c r="P55" t="s">
        <v>5</v>
      </c>
      <c r="Q55" t="s">
        <v>640</v>
      </c>
      <c r="R55" t="s">
        <v>638</v>
      </c>
      <c r="S55" t="s">
        <v>12036</v>
      </c>
      <c r="T55" t="s">
        <v>12035</v>
      </c>
    </row>
    <row r="56" spans="1:22" x14ac:dyDescent="0.25">
      <c r="A56" t="s">
        <v>241</v>
      </c>
      <c r="B56" t="s">
        <v>247</v>
      </c>
      <c r="C56">
        <v>159</v>
      </c>
      <c r="D56">
        <v>1</v>
      </c>
      <c r="E56" t="s">
        <v>12037</v>
      </c>
      <c r="F56">
        <v>129</v>
      </c>
      <c r="G56">
        <v>0</v>
      </c>
      <c r="H56" t="s">
        <v>636</v>
      </c>
      <c r="I56" t="s">
        <v>12038</v>
      </c>
      <c r="J56" t="s">
        <v>702</v>
      </c>
      <c r="K56" t="s">
        <v>637</v>
      </c>
      <c r="L56" t="s">
        <v>638</v>
      </c>
      <c r="M56" t="s">
        <v>12039</v>
      </c>
      <c r="N56" t="s">
        <v>637</v>
      </c>
      <c r="O56" t="s">
        <v>639</v>
      </c>
      <c r="P56" t="s">
        <v>5</v>
      </c>
      <c r="Q56" t="s">
        <v>640</v>
      </c>
      <c r="R56" t="s">
        <v>638</v>
      </c>
      <c r="S56" t="s">
        <v>12040</v>
      </c>
      <c r="T56" t="s">
        <v>12039</v>
      </c>
    </row>
    <row r="57" spans="1:22" x14ac:dyDescent="0.25">
      <c r="A57" t="s">
        <v>147</v>
      </c>
      <c r="B57" t="s">
        <v>148</v>
      </c>
      <c r="C57">
        <v>50</v>
      </c>
      <c r="D57">
        <v>6</v>
      </c>
      <c r="E57" t="s">
        <v>12041</v>
      </c>
      <c r="F57">
        <v>200</v>
      </c>
      <c r="G57">
        <v>0</v>
      </c>
      <c r="H57" t="s">
        <v>636</v>
      </c>
      <c r="I57" t="s">
        <v>12042</v>
      </c>
      <c r="J57" t="s">
        <v>700</v>
      </c>
      <c r="K57" t="s">
        <v>637</v>
      </c>
      <c r="L57" t="s">
        <v>638</v>
      </c>
      <c r="M57" t="s">
        <v>12043</v>
      </c>
      <c r="N57" t="s">
        <v>637</v>
      </c>
      <c r="O57" t="s">
        <v>643</v>
      </c>
      <c r="P57" t="s">
        <v>5</v>
      </c>
      <c r="Q57" t="s">
        <v>644</v>
      </c>
      <c r="R57" t="s">
        <v>638</v>
      </c>
      <c r="S57" t="s">
        <v>12044</v>
      </c>
      <c r="T57" t="s">
        <v>12043</v>
      </c>
    </row>
    <row r="58" spans="1:22" x14ac:dyDescent="0.25">
      <c r="A58" t="s">
        <v>147</v>
      </c>
      <c r="B58" t="s">
        <v>148</v>
      </c>
      <c r="C58">
        <v>50</v>
      </c>
      <c r="D58">
        <v>6</v>
      </c>
      <c r="E58" t="s">
        <v>12045</v>
      </c>
      <c r="F58">
        <v>200</v>
      </c>
      <c r="G58">
        <v>0</v>
      </c>
      <c r="H58" t="s">
        <v>636</v>
      </c>
      <c r="I58" t="s">
        <v>12046</v>
      </c>
      <c r="J58" t="s">
        <v>657</v>
      </c>
      <c r="K58" t="s">
        <v>637</v>
      </c>
      <c r="L58" t="s">
        <v>638</v>
      </c>
      <c r="M58" t="s">
        <v>12047</v>
      </c>
      <c r="N58" t="s">
        <v>637</v>
      </c>
      <c r="O58" t="s">
        <v>643</v>
      </c>
      <c r="P58" t="s">
        <v>5</v>
      </c>
      <c r="Q58" t="s">
        <v>644</v>
      </c>
      <c r="R58" t="s">
        <v>638</v>
      </c>
      <c r="S58" t="s">
        <v>12048</v>
      </c>
      <c r="T58" t="s">
        <v>12047</v>
      </c>
    </row>
    <row r="59" spans="1:22" x14ac:dyDescent="0.25">
      <c r="A59" t="s">
        <v>18</v>
      </c>
      <c r="B59" t="s">
        <v>19</v>
      </c>
      <c r="C59">
        <v>66.666666666666671</v>
      </c>
      <c r="D59">
        <v>3</v>
      </c>
      <c r="E59" t="s">
        <v>12049</v>
      </c>
      <c r="F59">
        <v>327</v>
      </c>
      <c r="G59">
        <v>0</v>
      </c>
      <c r="H59" t="s">
        <v>645</v>
      </c>
      <c r="I59" t="s">
        <v>12050</v>
      </c>
      <c r="J59" t="s">
        <v>12051</v>
      </c>
      <c r="K59" t="s">
        <v>9331</v>
      </c>
      <c r="L59" t="s">
        <v>660</v>
      </c>
      <c r="M59" t="s">
        <v>12052</v>
      </c>
      <c r="N59" t="s">
        <v>637</v>
      </c>
      <c r="O59" t="s">
        <v>646</v>
      </c>
      <c r="P59" t="s">
        <v>26</v>
      </c>
      <c r="Q59" t="s">
        <v>647</v>
      </c>
      <c r="R59" t="s">
        <v>638</v>
      </c>
      <c r="S59" t="s">
        <v>12053</v>
      </c>
      <c r="T59" t="s">
        <v>12052</v>
      </c>
    </row>
    <row r="60" spans="1:22" x14ac:dyDescent="0.25">
      <c r="A60" t="s">
        <v>14</v>
      </c>
      <c r="B60" t="s">
        <v>15</v>
      </c>
      <c r="C60">
        <v>59</v>
      </c>
      <c r="D60">
        <v>2</v>
      </c>
      <c r="E60" t="s">
        <v>12049</v>
      </c>
      <c r="F60">
        <v>327</v>
      </c>
      <c r="G60">
        <v>0</v>
      </c>
      <c r="H60" t="s">
        <v>645</v>
      </c>
      <c r="I60" t="s">
        <v>12050</v>
      </c>
      <c r="J60" t="s">
        <v>12051</v>
      </c>
      <c r="K60" t="s">
        <v>9331</v>
      </c>
      <c r="L60" t="s">
        <v>660</v>
      </c>
      <c r="M60" t="s">
        <v>12052</v>
      </c>
      <c r="N60" t="s">
        <v>637</v>
      </c>
      <c r="O60" t="s">
        <v>646</v>
      </c>
      <c r="P60" t="s">
        <v>26</v>
      </c>
      <c r="Q60" t="s">
        <v>647</v>
      </c>
      <c r="R60" t="s">
        <v>638</v>
      </c>
      <c r="S60" t="s">
        <v>12053</v>
      </c>
      <c r="T60" t="s">
        <v>12052</v>
      </c>
    </row>
    <row r="61" spans="1:22" x14ac:dyDescent="0.25">
      <c r="A61" t="s">
        <v>22</v>
      </c>
      <c r="B61" t="s">
        <v>27</v>
      </c>
      <c r="C61">
        <v>80</v>
      </c>
      <c r="D61">
        <v>1</v>
      </c>
      <c r="E61" t="s">
        <v>12049</v>
      </c>
      <c r="F61">
        <v>327</v>
      </c>
      <c r="G61">
        <v>0</v>
      </c>
      <c r="H61" t="s">
        <v>645</v>
      </c>
      <c r="I61" t="s">
        <v>12050</v>
      </c>
      <c r="J61" t="s">
        <v>12051</v>
      </c>
      <c r="K61" t="s">
        <v>9331</v>
      </c>
      <c r="L61" t="s">
        <v>660</v>
      </c>
      <c r="M61" t="s">
        <v>12052</v>
      </c>
      <c r="N61" t="s">
        <v>637</v>
      </c>
      <c r="O61" t="s">
        <v>646</v>
      </c>
      <c r="P61" t="s">
        <v>26</v>
      </c>
      <c r="Q61" t="s">
        <v>647</v>
      </c>
      <c r="R61" t="s">
        <v>638</v>
      </c>
      <c r="S61" t="s">
        <v>12053</v>
      </c>
      <c r="T61" t="s">
        <v>12052</v>
      </c>
    </row>
    <row r="62" spans="1:22" x14ac:dyDescent="0.25">
      <c r="A62" t="s">
        <v>147</v>
      </c>
      <c r="B62" t="s">
        <v>148</v>
      </c>
      <c r="C62">
        <v>50</v>
      </c>
      <c r="D62">
        <v>6</v>
      </c>
      <c r="E62" t="s">
        <v>12054</v>
      </c>
      <c r="F62">
        <v>200</v>
      </c>
      <c r="G62">
        <v>0</v>
      </c>
      <c r="H62" t="s">
        <v>636</v>
      </c>
      <c r="I62" t="s">
        <v>714</v>
      </c>
      <c r="J62" t="s">
        <v>642</v>
      </c>
      <c r="K62" t="s">
        <v>637</v>
      </c>
      <c r="L62" t="s">
        <v>638</v>
      </c>
      <c r="M62" t="s">
        <v>12055</v>
      </c>
      <c r="N62" t="s">
        <v>637</v>
      </c>
      <c r="O62" t="s">
        <v>643</v>
      </c>
      <c r="P62" t="s">
        <v>5</v>
      </c>
      <c r="Q62" t="s">
        <v>644</v>
      </c>
      <c r="R62" t="s">
        <v>638</v>
      </c>
      <c r="S62" t="s">
        <v>12056</v>
      </c>
      <c r="T62" t="s">
        <v>12055</v>
      </c>
    </row>
    <row r="63" spans="1:22" x14ac:dyDescent="0.25">
      <c r="A63" t="s">
        <v>99</v>
      </c>
      <c r="B63" t="s">
        <v>100</v>
      </c>
      <c r="C63">
        <v>10</v>
      </c>
      <c r="D63">
        <v>20</v>
      </c>
      <c r="E63" t="s">
        <v>12057</v>
      </c>
      <c r="F63">
        <v>222</v>
      </c>
      <c r="G63">
        <v>0</v>
      </c>
      <c r="H63" t="s">
        <v>645</v>
      </c>
      <c r="I63" t="s">
        <v>780</v>
      </c>
      <c r="J63" t="s">
        <v>801</v>
      </c>
      <c r="K63" t="s">
        <v>743</v>
      </c>
      <c r="L63" t="s">
        <v>773</v>
      </c>
      <c r="M63" t="s">
        <v>12055</v>
      </c>
      <c r="N63" t="s">
        <v>637</v>
      </c>
      <c r="O63" t="s">
        <v>646</v>
      </c>
      <c r="P63" t="s">
        <v>26</v>
      </c>
      <c r="Q63" t="s">
        <v>647</v>
      </c>
      <c r="R63" t="s">
        <v>638</v>
      </c>
      <c r="S63" t="s">
        <v>12058</v>
      </c>
      <c r="T63" t="s">
        <v>12059</v>
      </c>
    </row>
    <row r="64" spans="1:22" x14ac:dyDescent="0.25">
      <c r="A64" t="s">
        <v>239</v>
      </c>
      <c r="B64" t="s">
        <v>245</v>
      </c>
      <c r="C64">
        <v>159</v>
      </c>
      <c r="D64">
        <v>1</v>
      </c>
      <c r="E64" t="s">
        <v>12060</v>
      </c>
      <c r="F64">
        <v>129</v>
      </c>
      <c r="G64">
        <v>0</v>
      </c>
      <c r="H64" t="s">
        <v>636</v>
      </c>
      <c r="I64" t="s">
        <v>12061</v>
      </c>
      <c r="J64" t="s">
        <v>648</v>
      </c>
      <c r="K64" t="s">
        <v>637</v>
      </c>
      <c r="L64" t="s">
        <v>638</v>
      </c>
      <c r="M64" t="s">
        <v>12062</v>
      </c>
      <c r="N64" t="s">
        <v>637</v>
      </c>
      <c r="O64" t="s">
        <v>639</v>
      </c>
      <c r="P64" t="s">
        <v>5</v>
      </c>
      <c r="Q64" t="s">
        <v>640</v>
      </c>
      <c r="R64" t="s">
        <v>638</v>
      </c>
      <c r="S64" t="s">
        <v>12063</v>
      </c>
      <c r="T64" t="s">
        <v>12062</v>
      </c>
    </row>
    <row r="65" spans="1:20" x14ac:dyDescent="0.25">
      <c r="A65" t="s">
        <v>18</v>
      </c>
      <c r="B65" t="s">
        <v>19</v>
      </c>
      <c r="C65">
        <v>66.666666666666671</v>
      </c>
      <c r="D65">
        <v>3</v>
      </c>
      <c r="E65" t="s">
        <v>12064</v>
      </c>
      <c r="F65">
        <v>129</v>
      </c>
      <c r="G65">
        <v>0</v>
      </c>
      <c r="H65" t="s">
        <v>645</v>
      </c>
      <c r="I65" t="s">
        <v>753</v>
      </c>
      <c r="J65" t="s">
        <v>12065</v>
      </c>
      <c r="K65" t="s">
        <v>659</v>
      </c>
      <c r="L65" t="s">
        <v>740</v>
      </c>
      <c r="M65" t="s">
        <v>12066</v>
      </c>
      <c r="N65" t="s">
        <v>637</v>
      </c>
      <c r="O65" t="s">
        <v>646</v>
      </c>
      <c r="P65" t="s">
        <v>26</v>
      </c>
      <c r="Q65" t="s">
        <v>647</v>
      </c>
      <c r="R65" t="s">
        <v>638</v>
      </c>
      <c r="S65" t="s">
        <v>12067</v>
      </c>
      <c r="T65" t="s">
        <v>12062</v>
      </c>
    </row>
    <row r="66" spans="1:20" x14ac:dyDescent="0.25">
      <c r="A66" t="s">
        <v>239</v>
      </c>
      <c r="B66" t="s">
        <v>245</v>
      </c>
      <c r="C66">
        <v>159</v>
      </c>
      <c r="D66">
        <v>1</v>
      </c>
      <c r="E66" t="s">
        <v>12068</v>
      </c>
      <c r="F66">
        <v>129</v>
      </c>
      <c r="G66">
        <v>0</v>
      </c>
      <c r="H66" t="s">
        <v>636</v>
      </c>
      <c r="I66" t="s">
        <v>12069</v>
      </c>
      <c r="J66" t="s">
        <v>1827</v>
      </c>
      <c r="K66" t="s">
        <v>637</v>
      </c>
      <c r="L66" t="s">
        <v>638</v>
      </c>
      <c r="M66" t="s">
        <v>12070</v>
      </c>
      <c r="N66" t="s">
        <v>637</v>
      </c>
      <c r="O66" t="s">
        <v>639</v>
      </c>
      <c r="P66" t="s">
        <v>5</v>
      </c>
      <c r="Q66" t="s">
        <v>640</v>
      </c>
      <c r="R66" t="s">
        <v>638</v>
      </c>
      <c r="S66" t="s">
        <v>12071</v>
      </c>
      <c r="T66" t="s">
        <v>12070</v>
      </c>
    </row>
    <row r="67" spans="1:20" x14ac:dyDescent="0.25">
      <c r="A67" t="s">
        <v>147</v>
      </c>
      <c r="B67" t="s">
        <v>148</v>
      </c>
      <c r="C67">
        <v>50</v>
      </c>
      <c r="D67">
        <v>6</v>
      </c>
      <c r="E67" t="s">
        <v>12072</v>
      </c>
      <c r="F67">
        <v>200</v>
      </c>
      <c r="G67">
        <v>0</v>
      </c>
      <c r="H67" t="s">
        <v>636</v>
      </c>
      <c r="I67" t="s">
        <v>10686</v>
      </c>
      <c r="J67" t="s">
        <v>650</v>
      </c>
      <c r="K67" t="s">
        <v>637</v>
      </c>
      <c r="L67" t="s">
        <v>638</v>
      </c>
      <c r="M67" t="s">
        <v>12073</v>
      </c>
      <c r="N67" t="s">
        <v>637</v>
      </c>
      <c r="O67" t="s">
        <v>654</v>
      </c>
      <c r="P67" t="s">
        <v>5</v>
      </c>
      <c r="Q67" t="s">
        <v>640</v>
      </c>
      <c r="R67" t="s">
        <v>638</v>
      </c>
      <c r="S67" t="s">
        <v>12074</v>
      </c>
      <c r="T67" t="s">
        <v>12073</v>
      </c>
    </row>
    <row r="68" spans="1:20" x14ac:dyDescent="0.25">
      <c r="A68" t="s">
        <v>241</v>
      </c>
      <c r="B68" t="s">
        <v>247</v>
      </c>
      <c r="C68">
        <v>162</v>
      </c>
      <c r="D68">
        <v>1</v>
      </c>
      <c r="E68" t="s">
        <v>12075</v>
      </c>
      <c r="F68">
        <v>269</v>
      </c>
      <c r="G68">
        <v>0</v>
      </c>
      <c r="H68" t="s">
        <v>645</v>
      </c>
      <c r="I68" t="s">
        <v>750</v>
      </c>
      <c r="J68" t="s">
        <v>12076</v>
      </c>
      <c r="K68" t="s">
        <v>12077</v>
      </c>
      <c r="L68" t="s">
        <v>3512</v>
      </c>
      <c r="M68" t="s">
        <v>12078</v>
      </c>
      <c r="N68" t="s">
        <v>637</v>
      </c>
      <c r="O68" t="s">
        <v>646</v>
      </c>
      <c r="P68" t="s">
        <v>26</v>
      </c>
      <c r="Q68" t="s">
        <v>647</v>
      </c>
      <c r="R68" t="s">
        <v>638</v>
      </c>
      <c r="S68" t="s">
        <v>12079</v>
      </c>
      <c r="T68" t="s">
        <v>12080</v>
      </c>
    </row>
    <row r="69" spans="1:20" x14ac:dyDescent="0.25">
      <c r="A69" t="s">
        <v>22</v>
      </c>
      <c r="B69" t="s">
        <v>27</v>
      </c>
      <c r="C69">
        <v>117</v>
      </c>
      <c r="D69">
        <v>1</v>
      </c>
      <c r="E69" t="s">
        <v>12075</v>
      </c>
      <c r="F69">
        <v>269</v>
      </c>
      <c r="G69">
        <v>0</v>
      </c>
      <c r="H69" t="s">
        <v>645</v>
      </c>
      <c r="I69" t="s">
        <v>750</v>
      </c>
      <c r="J69" t="s">
        <v>12076</v>
      </c>
      <c r="K69" t="s">
        <v>12077</v>
      </c>
      <c r="L69" t="s">
        <v>3512</v>
      </c>
      <c r="M69" t="s">
        <v>12078</v>
      </c>
      <c r="N69" t="s">
        <v>637</v>
      </c>
      <c r="O69" t="s">
        <v>646</v>
      </c>
      <c r="P69" t="s">
        <v>26</v>
      </c>
      <c r="Q69" t="s">
        <v>647</v>
      </c>
      <c r="R69" t="s">
        <v>638</v>
      </c>
      <c r="S69" t="s">
        <v>12079</v>
      </c>
      <c r="T69" t="s">
        <v>12080</v>
      </c>
    </row>
    <row r="70" spans="1:20" x14ac:dyDescent="0.25">
      <c r="A70" t="s">
        <v>147</v>
      </c>
      <c r="B70" t="s">
        <v>148</v>
      </c>
      <c r="C70">
        <v>50</v>
      </c>
      <c r="D70">
        <v>6</v>
      </c>
      <c r="E70" t="s">
        <v>12081</v>
      </c>
      <c r="F70">
        <v>200</v>
      </c>
      <c r="G70">
        <v>0</v>
      </c>
      <c r="H70" t="s">
        <v>636</v>
      </c>
      <c r="I70" t="s">
        <v>12082</v>
      </c>
      <c r="J70" t="s">
        <v>675</v>
      </c>
      <c r="K70" t="s">
        <v>637</v>
      </c>
      <c r="L70" t="s">
        <v>638</v>
      </c>
      <c r="M70" t="s">
        <v>12083</v>
      </c>
      <c r="N70" t="s">
        <v>637</v>
      </c>
      <c r="O70" t="s">
        <v>639</v>
      </c>
      <c r="P70" t="s">
        <v>5</v>
      </c>
      <c r="Q70" t="s">
        <v>640</v>
      </c>
      <c r="R70" t="s">
        <v>638</v>
      </c>
      <c r="S70" t="s">
        <v>12084</v>
      </c>
      <c r="T70" t="s">
        <v>12083</v>
      </c>
    </row>
    <row r="71" spans="1:20" x14ac:dyDescent="0.25">
      <c r="A71" t="s">
        <v>22</v>
      </c>
      <c r="B71" t="s">
        <v>27</v>
      </c>
      <c r="C71">
        <v>80</v>
      </c>
      <c r="D71">
        <v>1</v>
      </c>
      <c r="E71" t="s">
        <v>12085</v>
      </c>
      <c r="F71">
        <v>80</v>
      </c>
      <c r="G71">
        <v>0</v>
      </c>
      <c r="H71" t="s">
        <v>645</v>
      </c>
      <c r="I71" t="s">
        <v>727</v>
      </c>
      <c r="J71" t="s">
        <v>7698</v>
      </c>
      <c r="K71" t="s">
        <v>659</v>
      </c>
      <c r="L71" t="s">
        <v>5290</v>
      </c>
      <c r="M71" t="s">
        <v>12086</v>
      </c>
      <c r="N71" t="s">
        <v>637</v>
      </c>
      <c r="O71" t="s">
        <v>646</v>
      </c>
      <c r="P71" t="s">
        <v>26</v>
      </c>
      <c r="Q71" t="s">
        <v>647</v>
      </c>
      <c r="R71" t="s">
        <v>638</v>
      </c>
      <c r="S71" t="s">
        <v>12087</v>
      </c>
      <c r="T71" t="s">
        <v>12088</v>
      </c>
    </row>
    <row r="72" spans="1:20" x14ac:dyDescent="0.25">
      <c r="A72" t="s">
        <v>241</v>
      </c>
      <c r="B72" t="s">
        <v>247</v>
      </c>
      <c r="C72">
        <v>159</v>
      </c>
      <c r="D72">
        <v>1</v>
      </c>
      <c r="E72" t="s">
        <v>12089</v>
      </c>
      <c r="F72">
        <v>129</v>
      </c>
      <c r="G72">
        <v>0</v>
      </c>
      <c r="H72" t="s">
        <v>636</v>
      </c>
      <c r="I72" t="s">
        <v>12090</v>
      </c>
      <c r="J72" t="s">
        <v>662</v>
      </c>
      <c r="K72" t="s">
        <v>637</v>
      </c>
      <c r="L72" t="s">
        <v>638</v>
      </c>
      <c r="M72" t="s">
        <v>12091</v>
      </c>
      <c r="N72" t="s">
        <v>637</v>
      </c>
      <c r="O72" t="s">
        <v>643</v>
      </c>
      <c r="P72" t="s">
        <v>5</v>
      </c>
      <c r="Q72" t="s">
        <v>644</v>
      </c>
      <c r="R72" t="s">
        <v>638</v>
      </c>
      <c r="S72" t="s">
        <v>12092</v>
      </c>
      <c r="T72" t="s">
        <v>12091</v>
      </c>
    </row>
    <row r="73" spans="1:20" x14ac:dyDescent="0.25">
      <c r="A73" t="s">
        <v>239</v>
      </c>
      <c r="B73" t="s">
        <v>245</v>
      </c>
      <c r="C73">
        <v>159</v>
      </c>
      <c r="D73">
        <v>1</v>
      </c>
      <c r="E73" t="s">
        <v>12093</v>
      </c>
      <c r="F73">
        <v>129</v>
      </c>
      <c r="G73">
        <v>0</v>
      </c>
      <c r="H73" t="s">
        <v>636</v>
      </c>
      <c r="I73" t="s">
        <v>12094</v>
      </c>
      <c r="J73" t="s">
        <v>648</v>
      </c>
      <c r="K73" t="s">
        <v>637</v>
      </c>
      <c r="L73" t="s">
        <v>638</v>
      </c>
      <c r="M73" t="s">
        <v>12095</v>
      </c>
      <c r="N73" t="s">
        <v>637</v>
      </c>
      <c r="O73" t="s">
        <v>639</v>
      </c>
      <c r="P73" t="s">
        <v>5</v>
      </c>
      <c r="Q73" t="s">
        <v>640</v>
      </c>
      <c r="R73" t="s">
        <v>638</v>
      </c>
      <c r="S73" t="s">
        <v>12096</v>
      </c>
      <c r="T73" t="s">
        <v>12095</v>
      </c>
    </row>
    <row r="74" spans="1:20" x14ac:dyDescent="0.25">
      <c r="A74" t="s">
        <v>147</v>
      </c>
      <c r="B74" t="s">
        <v>148</v>
      </c>
      <c r="C74">
        <v>50</v>
      </c>
      <c r="D74">
        <v>6</v>
      </c>
      <c r="E74" t="s">
        <v>12097</v>
      </c>
      <c r="F74">
        <v>200</v>
      </c>
      <c r="G74">
        <v>0</v>
      </c>
      <c r="H74" t="s">
        <v>636</v>
      </c>
      <c r="I74" t="s">
        <v>12098</v>
      </c>
      <c r="J74" t="s">
        <v>709</v>
      </c>
      <c r="K74" t="s">
        <v>637</v>
      </c>
      <c r="L74" t="s">
        <v>638</v>
      </c>
      <c r="M74" t="s">
        <v>12099</v>
      </c>
      <c r="N74" t="s">
        <v>637</v>
      </c>
      <c r="O74" t="s">
        <v>639</v>
      </c>
      <c r="P74" t="s">
        <v>5</v>
      </c>
      <c r="Q74" t="s">
        <v>640</v>
      </c>
      <c r="R74" t="s">
        <v>638</v>
      </c>
      <c r="S74" t="s">
        <v>12100</v>
      </c>
      <c r="T74" t="s">
        <v>12101</v>
      </c>
    </row>
    <row r="75" spans="1:20" x14ac:dyDescent="0.25">
      <c r="A75" t="s">
        <v>22</v>
      </c>
      <c r="B75" t="s">
        <v>27</v>
      </c>
      <c r="C75">
        <v>80</v>
      </c>
      <c r="D75">
        <v>1</v>
      </c>
      <c r="E75" t="s">
        <v>12102</v>
      </c>
      <c r="F75">
        <v>80</v>
      </c>
      <c r="G75">
        <v>0</v>
      </c>
      <c r="H75" t="s">
        <v>645</v>
      </c>
      <c r="I75" t="s">
        <v>12103</v>
      </c>
      <c r="J75" t="s">
        <v>12104</v>
      </c>
      <c r="K75" t="s">
        <v>736</v>
      </c>
      <c r="L75" t="s">
        <v>800</v>
      </c>
      <c r="M75" t="s">
        <v>12105</v>
      </c>
      <c r="N75" t="s">
        <v>637</v>
      </c>
      <c r="O75" t="s">
        <v>646</v>
      </c>
      <c r="P75" t="s">
        <v>26</v>
      </c>
      <c r="Q75" t="s">
        <v>647</v>
      </c>
      <c r="R75" t="s">
        <v>638</v>
      </c>
      <c r="S75" t="s">
        <v>12106</v>
      </c>
      <c r="T75" t="s">
        <v>12107</v>
      </c>
    </row>
    <row r="76" spans="1:20" x14ac:dyDescent="0.25">
      <c r="A76" t="s">
        <v>18</v>
      </c>
      <c r="B76" t="s">
        <v>19</v>
      </c>
      <c r="C76">
        <v>66.666666666666671</v>
      </c>
      <c r="D76">
        <v>3</v>
      </c>
      <c r="E76" t="s">
        <v>12108</v>
      </c>
      <c r="F76">
        <v>100</v>
      </c>
      <c r="G76">
        <v>0</v>
      </c>
      <c r="H76" t="s">
        <v>636</v>
      </c>
      <c r="I76" t="s">
        <v>12109</v>
      </c>
      <c r="J76" t="s">
        <v>676</v>
      </c>
      <c r="K76" t="s">
        <v>637</v>
      </c>
      <c r="L76" t="s">
        <v>638</v>
      </c>
      <c r="M76" t="s">
        <v>12110</v>
      </c>
      <c r="N76" t="s">
        <v>637</v>
      </c>
      <c r="O76" t="s">
        <v>639</v>
      </c>
      <c r="P76" t="s">
        <v>5</v>
      </c>
      <c r="Q76" t="s">
        <v>640</v>
      </c>
      <c r="R76" t="s">
        <v>638</v>
      </c>
      <c r="S76" t="s">
        <v>12111</v>
      </c>
      <c r="T76" t="s">
        <v>12107</v>
      </c>
    </row>
    <row r="77" spans="1:20" x14ac:dyDescent="0.25">
      <c r="A77" t="s">
        <v>291</v>
      </c>
      <c r="B77" t="s">
        <v>292</v>
      </c>
      <c r="C77">
        <v>0</v>
      </c>
      <c r="D77">
        <v>5</v>
      </c>
      <c r="E77" t="s">
        <v>12112</v>
      </c>
      <c r="F77">
        <v>0</v>
      </c>
      <c r="G77">
        <v>0</v>
      </c>
      <c r="H77" t="s">
        <v>645</v>
      </c>
      <c r="I77" t="s">
        <v>8354</v>
      </c>
      <c r="J77" t="s">
        <v>12113</v>
      </c>
      <c r="K77" t="s">
        <v>4534</v>
      </c>
      <c r="L77" t="s">
        <v>12114</v>
      </c>
      <c r="M77" t="s">
        <v>12115</v>
      </c>
      <c r="N77" t="s">
        <v>3443</v>
      </c>
      <c r="O77" t="s">
        <v>691</v>
      </c>
      <c r="P77" t="s">
        <v>692</v>
      </c>
      <c r="Q77" t="s">
        <v>693</v>
      </c>
      <c r="R77" t="s">
        <v>12116</v>
      </c>
      <c r="S77" t="s">
        <v>12117</v>
      </c>
      <c r="T77" t="s">
        <v>12115</v>
      </c>
    </row>
    <row r="78" spans="1:20" x14ac:dyDescent="0.25">
      <c r="A78" t="s">
        <v>18</v>
      </c>
      <c r="B78" t="s">
        <v>19</v>
      </c>
      <c r="C78">
        <v>66.666666666666671</v>
      </c>
      <c r="D78">
        <v>3</v>
      </c>
      <c r="E78" t="s">
        <v>12118</v>
      </c>
      <c r="F78">
        <v>200</v>
      </c>
      <c r="G78">
        <v>0</v>
      </c>
      <c r="H78" t="s">
        <v>636</v>
      </c>
      <c r="I78" t="s">
        <v>12119</v>
      </c>
      <c r="J78" t="s">
        <v>682</v>
      </c>
      <c r="K78" t="s">
        <v>637</v>
      </c>
      <c r="L78" t="s">
        <v>638</v>
      </c>
      <c r="M78" t="s">
        <v>12120</v>
      </c>
      <c r="N78" t="s">
        <v>637</v>
      </c>
      <c r="O78" t="s">
        <v>643</v>
      </c>
      <c r="P78" t="s">
        <v>5</v>
      </c>
      <c r="Q78" t="s">
        <v>644</v>
      </c>
      <c r="R78" t="s">
        <v>12121</v>
      </c>
      <c r="S78" t="s">
        <v>12122</v>
      </c>
      <c r="T78" t="s">
        <v>12123</v>
      </c>
    </row>
    <row r="79" spans="1:20" x14ac:dyDescent="0.25">
      <c r="A79" t="s">
        <v>147</v>
      </c>
      <c r="B79" t="s">
        <v>148</v>
      </c>
      <c r="C79">
        <v>33.333333333333336</v>
      </c>
      <c r="D79">
        <v>3</v>
      </c>
      <c r="E79" t="s">
        <v>12118</v>
      </c>
      <c r="F79">
        <v>200</v>
      </c>
      <c r="G79">
        <v>0</v>
      </c>
      <c r="H79" t="s">
        <v>636</v>
      </c>
      <c r="I79" t="s">
        <v>12119</v>
      </c>
      <c r="J79" t="s">
        <v>682</v>
      </c>
      <c r="K79" t="s">
        <v>637</v>
      </c>
      <c r="L79" t="s">
        <v>638</v>
      </c>
      <c r="M79" t="s">
        <v>12120</v>
      </c>
      <c r="N79" t="s">
        <v>637</v>
      </c>
      <c r="O79" t="s">
        <v>643</v>
      </c>
      <c r="P79" t="s">
        <v>5</v>
      </c>
      <c r="Q79" t="s">
        <v>644</v>
      </c>
      <c r="R79" t="s">
        <v>12121</v>
      </c>
      <c r="S79" t="s">
        <v>12122</v>
      </c>
      <c r="T79" t="s">
        <v>12123</v>
      </c>
    </row>
    <row r="80" spans="1:20" x14ac:dyDescent="0.25">
      <c r="A80" t="s">
        <v>239</v>
      </c>
      <c r="B80" t="s">
        <v>245</v>
      </c>
      <c r="C80">
        <v>139</v>
      </c>
      <c r="D80">
        <v>2</v>
      </c>
      <c r="E80" t="s">
        <v>12124</v>
      </c>
      <c r="F80">
        <v>278</v>
      </c>
      <c r="G80">
        <v>0</v>
      </c>
      <c r="H80" t="s">
        <v>645</v>
      </c>
      <c r="I80" t="s">
        <v>12125</v>
      </c>
      <c r="J80" t="s">
        <v>12126</v>
      </c>
      <c r="K80" t="s">
        <v>7120</v>
      </c>
      <c r="L80" t="s">
        <v>3945</v>
      </c>
      <c r="M80" t="s">
        <v>12127</v>
      </c>
      <c r="N80" t="s">
        <v>637</v>
      </c>
      <c r="O80" t="s">
        <v>646</v>
      </c>
      <c r="P80" t="s">
        <v>26</v>
      </c>
      <c r="Q80" t="s">
        <v>647</v>
      </c>
      <c r="R80" t="s">
        <v>638</v>
      </c>
      <c r="S80" t="s">
        <v>12128</v>
      </c>
      <c r="T80" t="s">
        <v>12127</v>
      </c>
    </row>
    <row r="81" spans="1:20" x14ac:dyDescent="0.25">
      <c r="A81" t="s">
        <v>72</v>
      </c>
      <c r="B81" t="s">
        <v>716</v>
      </c>
      <c r="C81">
        <v>150</v>
      </c>
      <c r="D81">
        <v>1</v>
      </c>
      <c r="E81" t="s">
        <v>12129</v>
      </c>
      <c r="F81">
        <v>300</v>
      </c>
      <c r="G81">
        <v>0</v>
      </c>
      <c r="H81" t="s">
        <v>636</v>
      </c>
      <c r="I81" t="s">
        <v>12130</v>
      </c>
      <c r="J81" t="s">
        <v>670</v>
      </c>
      <c r="K81" t="s">
        <v>637</v>
      </c>
      <c r="L81" t="s">
        <v>638</v>
      </c>
      <c r="M81" t="s">
        <v>12131</v>
      </c>
      <c r="N81" t="s">
        <v>637</v>
      </c>
      <c r="O81" t="s">
        <v>639</v>
      </c>
      <c r="P81" t="s">
        <v>5</v>
      </c>
      <c r="Q81" t="s">
        <v>640</v>
      </c>
      <c r="R81" t="s">
        <v>638</v>
      </c>
      <c r="S81" t="s">
        <v>12132</v>
      </c>
      <c r="T81" t="s">
        <v>12131</v>
      </c>
    </row>
    <row r="82" spans="1:20" x14ac:dyDescent="0.25">
      <c r="A82" t="s">
        <v>72</v>
      </c>
      <c r="B82" t="s">
        <v>716</v>
      </c>
      <c r="C82">
        <v>150</v>
      </c>
      <c r="D82">
        <v>2</v>
      </c>
      <c r="E82" t="s">
        <v>12129</v>
      </c>
      <c r="F82">
        <v>300</v>
      </c>
      <c r="G82">
        <v>0</v>
      </c>
      <c r="H82" t="s">
        <v>636</v>
      </c>
      <c r="I82" t="s">
        <v>12130</v>
      </c>
      <c r="J82" t="s">
        <v>670</v>
      </c>
      <c r="K82" t="s">
        <v>637</v>
      </c>
      <c r="L82" t="s">
        <v>638</v>
      </c>
      <c r="M82" t="s">
        <v>12131</v>
      </c>
      <c r="N82" t="s">
        <v>637</v>
      </c>
      <c r="O82" t="s">
        <v>639</v>
      </c>
      <c r="P82" t="s">
        <v>5</v>
      </c>
      <c r="Q82" t="s">
        <v>640</v>
      </c>
      <c r="R82" t="s">
        <v>638</v>
      </c>
      <c r="S82" t="s">
        <v>12132</v>
      </c>
      <c r="T82" t="s">
        <v>12131</v>
      </c>
    </row>
    <row r="83" spans="1:20" x14ac:dyDescent="0.25">
      <c r="A83" t="s">
        <v>18</v>
      </c>
      <c r="B83" t="s">
        <v>19</v>
      </c>
      <c r="C83">
        <v>66.666666666666671</v>
      </c>
      <c r="D83">
        <v>3</v>
      </c>
      <c r="E83" t="s">
        <v>12133</v>
      </c>
      <c r="F83">
        <v>129</v>
      </c>
      <c r="G83">
        <v>0</v>
      </c>
      <c r="H83" t="s">
        <v>645</v>
      </c>
      <c r="I83" t="s">
        <v>750</v>
      </c>
      <c r="J83" t="s">
        <v>12134</v>
      </c>
      <c r="K83" t="s">
        <v>736</v>
      </c>
      <c r="L83" t="s">
        <v>2654</v>
      </c>
      <c r="M83" t="s">
        <v>12101</v>
      </c>
      <c r="N83" t="s">
        <v>637</v>
      </c>
      <c r="O83" t="s">
        <v>646</v>
      </c>
      <c r="P83" t="s">
        <v>26</v>
      </c>
      <c r="Q83" t="s">
        <v>647</v>
      </c>
      <c r="R83" t="s">
        <v>638</v>
      </c>
      <c r="S83" t="s">
        <v>12135</v>
      </c>
      <c r="T83" t="s">
        <v>12136</v>
      </c>
    </row>
    <row r="84" spans="1:20" x14ac:dyDescent="0.25">
      <c r="A84" t="s">
        <v>22</v>
      </c>
      <c r="B84" t="s">
        <v>27</v>
      </c>
      <c r="C84">
        <v>120</v>
      </c>
      <c r="D84">
        <v>2</v>
      </c>
      <c r="E84" t="s">
        <v>12137</v>
      </c>
      <c r="F84">
        <v>198</v>
      </c>
      <c r="G84">
        <v>0</v>
      </c>
      <c r="H84" t="s">
        <v>636</v>
      </c>
      <c r="I84" t="s">
        <v>12138</v>
      </c>
      <c r="J84" t="s">
        <v>662</v>
      </c>
      <c r="K84" t="s">
        <v>637</v>
      </c>
      <c r="L84" t="s">
        <v>638</v>
      </c>
      <c r="M84" t="s">
        <v>12139</v>
      </c>
      <c r="N84" t="s">
        <v>637</v>
      </c>
      <c r="O84" t="s">
        <v>639</v>
      </c>
      <c r="P84" t="s">
        <v>5</v>
      </c>
      <c r="Q84" t="s">
        <v>640</v>
      </c>
      <c r="R84" t="s">
        <v>638</v>
      </c>
      <c r="S84" t="s">
        <v>12140</v>
      </c>
      <c r="T84" t="s">
        <v>12139</v>
      </c>
    </row>
    <row r="85" spans="1:20" x14ac:dyDescent="0.25">
      <c r="A85" t="s">
        <v>239</v>
      </c>
      <c r="B85" t="s">
        <v>245</v>
      </c>
      <c r="C85">
        <v>159</v>
      </c>
      <c r="D85">
        <v>1</v>
      </c>
      <c r="E85" t="s">
        <v>12141</v>
      </c>
      <c r="F85">
        <v>159</v>
      </c>
      <c r="G85">
        <v>0</v>
      </c>
      <c r="H85" t="s">
        <v>636</v>
      </c>
      <c r="I85" t="s">
        <v>12142</v>
      </c>
      <c r="J85" t="s">
        <v>672</v>
      </c>
      <c r="K85" t="s">
        <v>637</v>
      </c>
      <c r="L85" t="s">
        <v>638</v>
      </c>
      <c r="M85" t="s">
        <v>12143</v>
      </c>
      <c r="N85" t="s">
        <v>637</v>
      </c>
      <c r="O85" t="s">
        <v>639</v>
      </c>
      <c r="P85" t="s">
        <v>5</v>
      </c>
      <c r="Q85" t="s">
        <v>640</v>
      </c>
      <c r="R85" t="s">
        <v>638</v>
      </c>
      <c r="S85" t="s">
        <v>12144</v>
      </c>
      <c r="T85" t="s">
        <v>12143</v>
      </c>
    </row>
    <row r="86" spans="1:20" x14ac:dyDescent="0.25">
      <c r="A86" t="s">
        <v>22</v>
      </c>
      <c r="B86" t="s">
        <v>27</v>
      </c>
      <c r="C86">
        <v>120</v>
      </c>
      <c r="D86">
        <v>2</v>
      </c>
      <c r="E86" t="s">
        <v>12145</v>
      </c>
      <c r="F86">
        <v>198</v>
      </c>
      <c r="G86">
        <v>0</v>
      </c>
      <c r="H86" t="s">
        <v>636</v>
      </c>
      <c r="I86" t="s">
        <v>12146</v>
      </c>
      <c r="J86" t="s">
        <v>648</v>
      </c>
      <c r="K86" t="s">
        <v>637</v>
      </c>
      <c r="L86" t="s">
        <v>638</v>
      </c>
      <c r="M86" t="s">
        <v>12143</v>
      </c>
      <c r="N86" t="s">
        <v>637</v>
      </c>
      <c r="O86" t="s">
        <v>643</v>
      </c>
      <c r="P86" t="s">
        <v>5</v>
      </c>
      <c r="Q86" t="s">
        <v>644</v>
      </c>
      <c r="R86" t="s">
        <v>638</v>
      </c>
      <c r="S86" t="s">
        <v>12147</v>
      </c>
      <c r="T86" t="s">
        <v>12143</v>
      </c>
    </row>
    <row r="87" spans="1:20" x14ac:dyDescent="0.25">
      <c r="A87" t="s">
        <v>600</v>
      </c>
      <c r="B87" t="s">
        <v>601</v>
      </c>
      <c r="C87">
        <v>139</v>
      </c>
      <c r="D87">
        <v>1</v>
      </c>
      <c r="E87" t="s">
        <v>12148</v>
      </c>
      <c r="F87">
        <v>139</v>
      </c>
      <c r="G87">
        <v>0</v>
      </c>
      <c r="H87" t="s">
        <v>645</v>
      </c>
      <c r="I87" t="s">
        <v>12149</v>
      </c>
      <c r="J87" t="s">
        <v>12150</v>
      </c>
      <c r="K87" t="s">
        <v>4521</v>
      </c>
      <c r="L87" t="s">
        <v>796</v>
      </c>
      <c r="M87" t="s">
        <v>12151</v>
      </c>
      <c r="N87" t="s">
        <v>637</v>
      </c>
      <c r="O87" t="s">
        <v>646</v>
      </c>
      <c r="P87" t="s">
        <v>26</v>
      </c>
      <c r="Q87" t="s">
        <v>647</v>
      </c>
      <c r="R87" t="s">
        <v>638</v>
      </c>
      <c r="S87" t="s">
        <v>12152</v>
      </c>
      <c r="T87" t="s">
        <v>12153</v>
      </c>
    </row>
    <row r="88" spans="1:20" x14ac:dyDescent="0.25">
      <c r="A88" t="s">
        <v>147</v>
      </c>
      <c r="B88" t="s">
        <v>148</v>
      </c>
      <c r="C88">
        <v>33.333333333333336</v>
      </c>
      <c r="D88">
        <v>3</v>
      </c>
      <c r="E88" t="s">
        <v>12154</v>
      </c>
      <c r="F88">
        <v>135</v>
      </c>
      <c r="G88">
        <v>35</v>
      </c>
      <c r="H88" t="s">
        <v>636</v>
      </c>
      <c r="I88" t="s">
        <v>12155</v>
      </c>
      <c r="J88" t="s">
        <v>657</v>
      </c>
      <c r="K88" t="s">
        <v>637</v>
      </c>
      <c r="L88" t="s">
        <v>638</v>
      </c>
      <c r="M88" t="s">
        <v>12156</v>
      </c>
      <c r="N88" t="s">
        <v>637</v>
      </c>
      <c r="O88" t="s">
        <v>639</v>
      </c>
      <c r="P88" t="s">
        <v>5</v>
      </c>
      <c r="Q88" t="s">
        <v>640</v>
      </c>
      <c r="R88" t="s">
        <v>638</v>
      </c>
      <c r="S88" t="s">
        <v>12157</v>
      </c>
      <c r="T88" t="s">
        <v>12156</v>
      </c>
    </row>
    <row r="89" spans="1:20" x14ac:dyDescent="0.25">
      <c r="A89" t="s">
        <v>147</v>
      </c>
      <c r="B89" t="s">
        <v>148</v>
      </c>
      <c r="C89">
        <v>50</v>
      </c>
      <c r="D89">
        <v>6</v>
      </c>
      <c r="E89" t="s">
        <v>12158</v>
      </c>
      <c r="F89">
        <v>200</v>
      </c>
      <c r="G89">
        <v>0</v>
      </c>
      <c r="H89" t="s">
        <v>636</v>
      </c>
      <c r="I89" t="s">
        <v>12159</v>
      </c>
      <c r="J89" t="s">
        <v>650</v>
      </c>
      <c r="K89" t="s">
        <v>637</v>
      </c>
      <c r="L89" t="s">
        <v>638</v>
      </c>
      <c r="M89" t="s">
        <v>12160</v>
      </c>
      <c r="N89" t="s">
        <v>637</v>
      </c>
      <c r="O89" t="s">
        <v>639</v>
      </c>
      <c r="P89" t="s">
        <v>5</v>
      </c>
      <c r="Q89" t="s">
        <v>640</v>
      </c>
      <c r="R89" t="s">
        <v>638</v>
      </c>
      <c r="S89" t="s">
        <v>12161</v>
      </c>
      <c r="T89" t="s">
        <v>12160</v>
      </c>
    </row>
    <row r="90" spans="1:20" x14ac:dyDescent="0.25">
      <c r="A90" t="s">
        <v>147</v>
      </c>
      <c r="B90" t="s">
        <v>148</v>
      </c>
      <c r="C90">
        <v>33.333333333333336</v>
      </c>
      <c r="D90">
        <v>3</v>
      </c>
      <c r="E90" t="s">
        <v>12162</v>
      </c>
      <c r="F90">
        <v>101</v>
      </c>
      <c r="G90">
        <v>1</v>
      </c>
      <c r="H90" t="s">
        <v>636</v>
      </c>
      <c r="I90" t="s">
        <v>12163</v>
      </c>
      <c r="J90" t="s">
        <v>662</v>
      </c>
      <c r="K90" t="s">
        <v>637</v>
      </c>
      <c r="L90" t="s">
        <v>638</v>
      </c>
      <c r="M90" t="s">
        <v>12164</v>
      </c>
      <c r="N90" t="s">
        <v>637</v>
      </c>
      <c r="O90" t="s">
        <v>639</v>
      </c>
      <c r="P90" t="s">
        <v>5</v>
      </c>
      <c r="Q90" t="s">
        <v>640</v>
      </c>
      <c r="R90" t="s">
        <v>638</v>
      </c>
      <c r="S90" t="s">
        <v>12165</v>
      </c>
      <c r="T90" t="s">
        <v>12164</v>
      </c>
    </row>
    <row r="91" spans="1:20" x14ac:dyDescent="0.25">
      <c r="A91" t="s">
        <v>147</v>
      </c>
      <c r="B91" t="s">
        <v>148</v>
      </c>
      <c r="C91">
        <v>50</v>
      </c>
      <c r="D91">
        <v>12</v>
      </c>
      <c r="E91" t="s">
        <v>12166</v>
      </c>
      <c r="F91">
        <v>400</v>
      </c>
      <c r="G91">
        <v>0</v>
      </c>
      <c r="H91" t="s">
        <v>636</v>
      </c>
      <c r="I91" t="s">
        <v>12167</v>
      </c>
      <c r="J91" t="s">
        <v>5310</v>
      </c>
      <c r="K91" t="s">
        <v>637</v>
      </c>
      <c r="L91" t="s">
        <v>638</v>
      </c>
      <c r="M91" t="s">
        <v>12168</v>
      </c>
      <c r="N91" t="s">
        <v>637</v>
      </c>
      <c r="O91" t="s">
        <v>639</v>
      </c>
      <c r="P91" t="s">
        <v>5</v>
      </c>
      <c r="Q91" t="s">
        <v>640</v>
      </c>
      <c r="R91" t="s">
        <v>638</v>
      </c>
      <c r="S91" t="s">
        <v>12169</v>
      </c>
      <c r="T91" t="s">
        <v>12168</v>
      </c>
    </row>
    <row r="92" spans="1:20" x14ac:dyDescent="0.25">
      <c r="A92" t="s">
        <v>147</v>
      </c>
      <c r="B92" t="s">
        <v>148</v>
      </c>
      <c r="C92">
        <v>50</v>
      </c>
      <c r="D92">
        <v>6</v>
      </c>
      <c r="E92" t="s">
        <v>12170</v>
      </c>
      <c r="F92">
        <v>200</v>
      </c>
      <c r="G92">
        <v>0</v>
      </c>
      <c r="H92" t="s">
        <v>636</v>
      </c>
      <c r="I92" t="s">
        <v>12171</v>
      </c>
      <c r="J92" t="s">
        <v>657</v>
      </c>
      <c r="K92" t="s">
        <v>637</v>
      </c>
      <c r="L92" t="s">
        <v>638</v>
      </c>
      <c r="M92" t="s">
        <v>12172</v>
      </c>
      <c r="N92" t="s">
        <v>637</v>
      </c>
      <c r="O92" t="s">
        <v>639</v>
      </c>
      <c r="P92" t="s">
        <v>5</v>
      </c>
      <c r="Q92" t="s">
        <v>640</v>
      </c>
      <c r="R92" t="s">
        <v>638</v>
      </c>
      <c r="S92" t="s">
        <v>12173</v>
      </c>
      <c r="T92" t="s">
        <v>12172</v>
      </c>
    </row>
    <row r="93" spans="1:20" x14ac:dyDescent="0.25">
      <c r="A93" t="s">
        <v>18</v>
      </c>
      <c r="B93" t="s">
        <v>19</v>
      </c>
      <c r="C93">
        <v>66.666666666666671</v>
      </c>
      <c r="D93">
        <v>6</v>
      </c>
      <c r="E93" t="s">
        <v>12174</v>
      </c>
      <c r="F93">
        <v>258</v>
      </c>
      <c r="G93">
        <v>0</v>
      </c>
      <c r="H93" t="s">
        <v>636</v>
      </c>
      <c r="I93" t="s">
        <v>12175</v>
      </c>
      <c r="J93" t="s">
        <v>7942</v>
      </c>
      <c r="K93" t="s">
        <v>637</v>
      </c>
      <c r="L93" t="s">
        <v>638</v>
      </c>
      <c r="M93" t="s">
        <v>12176</v>
      </c>
      <c r="N93" t="s">
        <v>637</v>
      </c>
      <c r="O93" t="s">
        <v>643</v>
      </c>
      <c r="P93" t="s">
        <v>5</v>
      </c>
      <c r="Q93" t="s">
        <v>644</v>
      </c>
      <c r="R93" t="s">
        <v>638</v>
      </c>
      <c r="S93" t="s">
        <v>12177</v>
      </c>
      <c r="T93" t="s">
        <v>12176</v>
      </c>
    </row>
    <row r="94" spans="1:20" x14ac:dyDescent="0.25">
      <c r="A94" t="s">
        <v>147</v>
      </c>
      <c r="B94" t="s">
        <v>148</v>
      </c>
      <c r="C94">
        <v>50</v>
      </c>
      <c r="D94">
        <v>6</v>
      </c>
      <c r="E94" t="s">
        <v>12178</v>
      </c>
      <c r="F94">
        <v>200</v>
      </c>
      <c r="G94">
        <v>0</v>
      </c>
      <c r="H94" t="s">
        <v>636</v>
      </c>
      <c r="I94" t="s">
        <v>12179</v>
      </c>
      <c r="J94" t="s">
        <v>3004</v>
      </c>
      <c r="K94" t="s">
        <v>637</v>
      </c>
      <c r="L94" t="s">
        <v>638</v>
      </c>
      <c r="M94" t="s">
        <v>12176</v>
      </c>
      <c r="N94" t="s">
        <v>637</v>
      </c>
      <c r="O94" t="s">
        <v>639</v>
      </c>
      <c r="P94" t="s">
        <v>5</v>
      </c>
      <c r="Q94" t="s">
        <v>640</v>
      </c>
      <c r="R94" t="s">
        <v>638</v>
      </c>
      <c r="S94" t="s">
        <v>12180</v>
      </c>
      <c r="T94" t="s">
        <v>12176</v>
      </c>
    </row>
    <row r="95" spans="1:20" x14ac:dyDescent="0.25">
      <c r="A95" t="s">
        <v>239</v>
      </c>
      <c r="B95" t="s">
        <v>245</v>
      </c>
      <c r="C95">
        <v>159</v>
      </c>
      <c r="D95">
        <v>1</v>
      </c>
      <c r="E95" t="s">
        <v>12181</v>
      </c>
      <c r="F95">
        <v>129</v>
      </c>
      <c r="G95">
        <v>0</v>
      </c>
      <c r="H95" t="s">
        <v>636</v>
      </c>
      <c r="I95" t="s">
        <v>12182</v>
      </c>
      <c r="J95" t="s">
        <v>667</v>
      </c>
      <c r="K95" t="s">
        <v>637</v>
      </c>
      <c r="L95" t="s">
        <v>638</v>
      </c>
      <c r="M95" t="s">
        <v>12183</v>
      </c>
      <c r="N95" t="s">
        <v>637</v>
      </c>
      <c r="O95" t="s">
        <v>654</v>
      </c>
      <c r="P95" t="s">
        <v>5</v>
      </c>
      <c r="Q95" t="s">
        <v>640</v>
      </c>
      <c r="R95" t="s">
        <v>638</v>
      </c>
      <c r="S95" t="s">
        <v>12184</v>
      </c>
      <c r="T95" t="s">
        <v>12183</v>
      </c>
    </row>
    <row r="96" spans="1:20" x14ac:dyDescent="0.25">
      <c r="A96" t="s">
        <v>239</v>
      </c>
      <c r="B96" t="s">
        <v>245</v>
      </c>
      <c r="C96">
        <v>159</v>
      </c>
      <c r="D96">
        <v>1</v>
      </c>
      <c r="E96" t="s">
        <v>12185</v>
      </c>
      <c r="F96">
        <v>167</v>
      </c>
      <c r="G96">
        <v>38</v>
      </c>
      <c r="H96" t="s">
        <v>636</v>
      </c>
      <c r="I96" t="s">
        <v>12186</v>
      </c>
      <c r="J96" t="s">
        <v>9518</v>
      </c>
      <c r="K96" t="s">
        <v>637</v>
      </c>
      <c r="L96" t="s">
        <v>638</v>
      </c>
      <c r="M96" t="s">
        <v>12187</v>
      </c>
      <c r="N96" t="s">
        <v>637</v>
      </c>
      <c r="O96" t="s">
        <v>639</v>
      </c>
      <c r="P96" t="s">
        <v>5</v>
      </c>
      <c r="Q96" t="s">
        <v>640</v>
      </c>
      <c r="R96" t="s">
        <v>638</v>
      </c>
      <c r="S96" t="s">
        <v>12188</v>
      </c>
      <c r="T96" t="s">
        <v>12187</v>
      </c>
    </row>
    <row r="97" spans="1:20" x14ac:dyDescent="0.25">
      <c r="A97" t="s">
        <v>22</v>
      </c>
      <c r="B97" t="s">
        <v>27</v>
      </c>
      <c r="C97">
        <v>80</v>
      </c>
      <c r="D97">
        <v>1</v>
      </c>
      <c r="E97" t="s">
        <v>12189</v>
      </c>
      <c r="F97">
        <v>80</v>
      </c>
      <c r="G97">
        <v>0</v>
      </c>
      <c r="H97" t="s">
        <v>645</v>
      </c>
      <c r="I97" t="s">
        <v>2415</v>
      </c>
      <c r="J97" t="s">
        <v>12190</v>
      </c>
      <c r="K97" t="s">
        <v>10137</v>
      </c>
      <c r="L97" t="s">
        <v>2607</v>
      </c>
      <c r="M97" t="s">
        <v>12191</v>
      </c>
      <c r="N97" t="s">
        <v>637</v>
      </c>
      <c r="O97" t="s">
        <v>646</v>
      </c>
      <c r="P97" t="s">
        <v>26</v>
      </c>
      <c r="Q97" t="s">
        <v>647</v>
      </c>
      <c r="R97" t="s">
        <v>638</v>
      </c>
      <c r="S97" t="s">
        <v>12192</v>
      </c>
      <c r="T97" t="s">
        <v>12193</v>
      </c>
    </row>
    <row r="98" spans="1:20" x14ac:dyDescent="0.25">
      <c r="A98" t="s">
        <v>101</v>
      </c>
      <c r="B98" t="s">
        <v>74</v>
      </c>
      <c r="C98">
        <v>83.333333333333329</v>
      </c>
      <c r="D98">
        <v>3</v>
      </c>
      <c r="E98" t="s">
        <v>12194</v>
      </c>
      <c r="F98">
        <v>250</v>
      </c>
      <c r="G98">
        <v>0</v>
      </c>
      <c r="H98" t="s">
        <v>655</v>
      </c>
      <c r="I98" t="s">
        <v>12195</v>
      </c>
      <c r="J98" t="s">
        <v>657</v>
      </c>
      <c r="K98" t="s">
        <v>637</v>
      </c>
      <c r="L98" t="s">
        <v>638</v>
      </c>
      <c r="M98" t="s">
        <v>12196</v>
      </c>
      <c r="N98" t="s">
        <v>637</v>
      </c>
      <c r="O98" t="s">
        <v>639</v>
      </c>
      <c r="P98" t="s">
        <v>5</v>
      </c>
      <c r="Q98" t="s">
        <v>640</v>
      </c>
      <c r="R98" t="s">
        <v>638</v>
      </c>
      <c r="S98" t="s">
        <v>12197</v>
      </c>
      <c r="T98" t="s">
        <v>12196</v>
      </c>
    </row>
    <row r="99" spans="1:20" x14ac:dyDescent="0.25">
      <c r="A99" t="s">
        <v>101</v>
      </c>
      <c r="B99" t="s">
        <v>74</v>
      </c>
      <c r="C99">
        <v>100</v>
      </c>
      <c r="D99">
        <v>2</v>
      </c>
      <c r="E99" t="s">
        <v>12198</v>
      </c>
      <c r="F99">
        <v>250</v>
      </c>
      <c r="G99">
        <v>50</v>
      </c>
      <c r="H99" t="s">
        <v>697</v>
      </c>
      <c r="I99" t="s">
        <v>12199</v>
      </c>
      <c r="J99" t="s">
        <v>12200</v>
      </c>
      <c r="K99" t="s">
        <v>719</v>
      </c>
      <c r="L99" t="s">
        <v>12201</v>
      </c>
      <c r="M99" t="s">
        <v>12202</v>
      </c>
      <c r="N99" t="s">
        <v>761</v>
      </c>
      <c r="O99" t="s">
        <v>698</v>
      </c>
      <c r="P99" t="s">
        <v>692</v>
      </c>
      <c r="Q99" t="s">
        <v>693</v>
      </c>
      <c r="R99" t="s">
        <v>638</v>
      </c>
      <c r="S99" t="s">
        <v>12203</v>
      </c>
      <c r="T99" t="s">
        <v>12204</v>
      </c>
    </row>
    <row r="100" spans="1:20" x14ac:dyDescent="0.25">
      <c r="A100" t="s">
        <v>241</v>
      </c>
      <c r="B100" t="s">
        <v>247</v>
      </c>
      <c r="C100">
        <v>139</v>
      </c>
      <c r="D100">
        <v>1</v>
      </c>
      <c r="E100" t="s">
        <v>12205</v>
      </c>
      <c r="F100">
        <v>215</v>
      </c>
      <c r="G100">
        <v>0</v>
      </c>
      <c r="H100" t="s">
        <v>697</v>
      </c>
      <c r="I100" t="s">
        <v>12206</v>
      </c>
      <c r="J100" t="s">
        <v>12207</v>
      </c>
      <c r="K100" t="s">
        <v>8654</v>
      </c>
      <c r="L100" t="s">
        <v>12208</v>
      </c>
      <c r="M100" t="s">
        <v>12209</v>
      </c>
      <c r="N100" t="s">
        <v>761</v>
      </c>
      <c r="O100" t="s">
        <v>691</v>
      </c>
      <c r="P100" t="s">
        <v>692</v>
      </c>
      <c r="Q100" t="s">
        <v>693</v>
      </c>
      <c r="R100" t="s">
        <v>638</v>
      </c>
      <c r="S100" t="s">
        <v>12210</v>
      </c>
      <c r="T100" t="s">
        <v>12211</v>
      </c>
    </row>
    <row r="101" spans="1:20" x14ac:dyDescent="0.25">
      <c r="A101" t="s">
        <v>240</v>
      </c>
      <c r="B101" t="s">
        <v>246</v>
      </c>
      <c r="C101">
        <v>139</v>
      </c>
      <c r="D101">
        <v>1</v>
      </c>
      <c r="E101" t="s">
        <v>12205</v>
      </c>
      <c r="F101">
        <v>215</v>
      </c>
      <c r="G101">
        <v>0</v>
      </c>
      <c r="H101" t="s">
        <v>697</v>
      </c>
      <c r="I101" t="s">
        <v>12206</v>
      </c>
      <c r="J101" t="s">
        <v>12207</v>
      </c>
      <c r="K101" t="s">
        <v>8654</v>
      </c>
      <c r="L101" t="s">
        <v>12208</v>
      </c>
      <c r="M101" t="s">
        <v>12209</v>
      </c>
      <c r="N101" t="s">
        <v>761</v>
      </c>
      <c r="O101" t="s">
        <v>691</v>
      </c>
      <c r="P101" t="s">
        <v>692</v>
      </c>
      <c r="Q101" t="s">
        <v>693</v>
      </c>
      <c r="R101" t="s">
        <v>638</v>
      </c>
      <c r="S101" t="s">
        <v>12210</v>
      </c>
      <c r="T101" t="s">
        <v>12211</v>
      </c>
    </row>
    <row r="102" spans="1:20" x14ac:dyDescent="0.25">
      <c r="A102" t="s">
        <v>147</v>
      </c>
      <c r="B102" t="s">
        <v>148</v>
      </c>
      <c r="C102">
        <v>50</v>
      </c>
      <c r="D102">
        <v>6</v>
      </c>
      <c r="E102" t="s">
        <v>12212</v>
      </c>
      <c r="F102">
        <v>200</v>
      </c>
      <c r="G102">
        <v>0</v>
      </c>
      <c r="H102" t="s">
        <v>636</v>
      </c>
      <c r="I102" t="s">
        <v>12213</v>
      </c>
      <c r="J102" t="s">
        <v>2051</v>
      </c>
      <c r="K102" t="s">
        <v>637</v>
      </c>
      <c r="L102" t="s">
        <v>638</v>
      </c>
      <c r="M102" t="s">
        <v>12211</v>
      </c>
      <c r="N102" t="s">
        <v>637</v>
      </c>
      <c r="O102" t="s">
        <v>639</v>
      </c>
      <c r="P102" t="s">
        <v>5</v>
      </c>
      <c r="Q102" t="s">
        <v>640</v>
      </c>
      <c r="R102" t="s">
        <v>638</v>
      </c>
      <c r="S102" t="s">
        <v>12214</v>
      </c>
      <c r="T102" t="s">
        <v>12211</v>
      </c>
    </row>
    <row r="103" spans="1:20" x14ac:dyDescent="0.25">
      <c r="A103" t="s">
        <v>147</v>
      </c>
      <c r="B103" t="s">
        <v>148</v>
      </c>
      <c r="C103">
        <v>50</v>
      </c>
      <c r="D103">
        <v>6</v>
      </c>
      <c r="E103" t="s">
        <v>12215</v>
      </c>
      <c r="F103">
        <v>200</v>
      </c>
      <c r="G103">
        <v>0</v>
      </c>
      <c r="H103" t="s">
        <v>636</v>
      </c>
      <c r="I103" t="s">
        <v>12216</v>
      </c>
      <c r="J103" t="s">
        <v>667</v>
      </c>
      <c r="K103" t="s">
        <v>637</v>
      </c>
      <c r="L103" t="s">
        <v>638</v>
      </c>
      <c r="M103" t="s">
        <v>12217</v>
      </c>
      <c r="N103" t="s">
        <v>637</v>
      </c>
      <c r="O103" t="s">
        <v>639</v>
      </c>
      <c r="P103" t="s">
        <v>5</v>
      </c>
      <c r="Q103" t="s">
        <v>640</v>
      </c>
      <c r="R103" t="s">
        <v>638</v>
      </c>
      <c r="S103" t="s">
        <v>12218</v>
      </c>
      <c r="T103" t="s">
        <v>12217</v>
      </c>
    </row>
    <row r="104" spans="1:20" x14ac:dyDescent="0.25">
      <c r="A104" t="s">
        <v>239</v>
      </c>
      <c r="B104" t="s">
        <v>245</v>
      </c>
      <c r="C104">
        <v>159</v>
      </c>
      <c r="D104">
        <v>1</v>
      </c>
      <c r="E104" t="s">
        <v>12219</v>
      </c>
      <c r="F104">
        <v>129</v>
      </c>
      <c r="G104">
        <v>0</v>
      </c>
      <c r="H104" t="s">
        <v>636</v>
      </c>
      <c r="I104" t="s">
        <v>12220</v>
      </c>
      <c r="J104" t="s">
        <v>702</v>
      </c>
      <c r="K104" t="s">
        <v>637</v>
      </c>
      <c r="L104" t="s">
        <v>638</v>
      </c>
      <c r="M104" t="s">
        <v>12217</v>
      </c>
      <c r="N104" t="s">
        <v>637</v>
      </c>
      <c r="O104" t="s">
        <v>639</v>
      </c>
      <c r="P104" t="s">
        <v>5</v>
      </c>
      <c r="Q104" t="s">
        <v>640</v>
      </c>
      <c r="R104" t="s">
        <v>638</v>
      </c>
      <c r="S104" t="s">
        <v>12221</v>
      </c>
      <c r="T104" t="s">
        <v>12217</v>
      </c>
    </row>
    <row r="105" spans="1:20" x14ac:dyDescent="0.25">
      <c r="A105" t="s">
        <v>240</v>
      </c>
      <c r="B105" t="s">
        <v>246</v>
      </c>
      <c r="C105">
        <v>139</v>
      </c>
      <c r="D105">
        <v>1</v>
      </c>
      <c r="E105" t="s">
        <v>12222</v>
      </c>
      <c r="F105">
        <v>215</v>
      </c>
      <c r="G105">
        <v>0</v>
      </c>
      <c r="H105" t="s">
        <v>697</v>
      </c>
      <c r="I105" t="s">
        <v>2463</v>
      </c>
      <c r="J105" t="s">
        <v>12223</v>
      </c>
      <c r="K105" t="s">
        <v>808</v>
      </c>
      <c r="L105" t="s">
        <v>2465</v>
      </c>
      <c r="M105" t="s">
        <v>12224</v>
      </c>
      <c r="N105" t="s">
        <v>761</v>
      </c>
      <c r="O105" t="s">
        <v>698</v>
      </c>
      <c r="P105" t="s">
        <v>692</v>
      </c>
      <c r="Q105" t="s">
        <v>693</v>
      </c>
      <c r="R105" t="s">
        <v>638</v>
      </c>
      <c r="S105" t="s">
        <v>12225</v>
      </c>
      <c r="T105" t="s">
        <v>12224</v>
      </c>
    </row>
    <row r="106" spans="1:20" x14ac:dyDescent="0.25">
      <c r="A106" t="s">
        <v>239</v>
      </c>
      <c r="B106" t="s">
        <v>245</v>
      </c>
      <c r="C106">
        <v>139</v>
      </c>
      <c r="D106">
        <v>1</v>
      </c>
      <c r="E106" t="s">
        <v>12222</v>
      </c>
      <c r="F106">
        <v>215</v>
      </c>
      <c r="G106">
        <v>0</v>
      </c>
      <c r="H106" t="s">
        <v>697</v>
      </c>
      <c r="I106" t="s">
        <v>2463</v>
      </c>
      <c r="J106" t="s">
        <v>12223</v>
      </c>
      <c r="K106" t="s">
        <v>808</v>
      </c>
      <c r="L106" t="s">
        <v>2465</v>
      </c>
      <c r="M106" t="s">
        <v>12224</v>
      </c>
      <c r="N106" t="s">
        <v>761</v>
      </c>
      <c r="O106" t="s">
        <v>698</v>
      </c>
      <c r="P106" t="s">
        <v>692</v>
      </c>
      <c r="Q106" t="s">
        <v>693</v>
      </c>
      <c r="R106" t="s">
        <v>638</v>
      </c>
      <c r="S106" t="s">
        <v>12225</v>
      </c>
      <c r="T106" t="s">
        <v>12224</v>
      </c>
    </row>
    <row r="107" spans="1:20" x14ac:dyDescent="0.25">
      <c r="A107" t="s">
        <v>600</v>
      </c>
      <c r="B107" t="s">
        <v>601</v>
      </c>
      <c r="C107">
        <v>139</v>
      </c>
      <c r="D107">
        <v>1</v>
      </c>
      <c r="E107" t="s">
        <v>12226</v>
      </c>
      <c r="F107">
        <v>215</v>
      </c>
      <c r="G107">
        <v>0</v>
      </c>
      <c r="H107" t="s">
        <v>697</v>
      </c>
      <c r="I107" t="s">
        <v>12227</v>
      </c>
      <c r="J107" t="s">
        <v>12228</v>
      </c>
      <c r="K107" t="s">
        <v>12229</v>
      </c>
      <c r="L107" t="s">
        <v>12230</v>
      </c>
      <c r="M107" t="s">
        <v>12231</v>
      </c>
      <c r="N107" t="s">
        <v>761</v>
      </c>
      <c r="O107" t="s">
        <v>698</v>
      </c>
      <c r="P107" t="s">
        <v>692</v>
      </c>
      <c r="Q107" t="s">
        <v>693</v>
      </c>
      <c r="R107" t="s">
        <v>638</v>
      </c>
      <c r="S107" t="s">
        <v>12232</v>
      </c>
      <c r="T107" t="s">
        <v>12231</v>
      </c>
    </row>
    <row r="108" spans="1:20" x14ac:dyDescent="0.25">
      <c r="A108" t="s">
        <v>241</v>
      </c>
      <c r="B108" t="s">
        <v>247</v>
      </c>
      <c r="C108">
        <v>139</v>
      </c>
      <c r="D108">
        <v>1</v>
      </c>
      <c r="E108" t="s">
        <v>12226</v>
      </c>
      <c r="F108">
        <v>215</v>
      </c>
      <c r="G108">
        <v>0</v>
      </c>
      <c r="H108" t="s">
        <v>697</v>
      </c>
      <c r="I108" t="s">
        <v>12227</v>
      </c>
      <c r="J108" t="s">
        <v>12228</v>
      </c>
      <c r="K108" t="s">
        <v>12229</v>
      </c>
      <c r="L108" t="s">
        <v>12230</v>
      </c>
      <c r="M108" t="s">
        <v>12231</v>
      </c>
      <c r="N108" t="s">
        <v>761</v>
      </c>
      <c r="O108" t="s">
        <v>698</v>
      </c>
      <c r="P108" t="s">
        <v>692</v>
      </c>
      <c r="Q108" t="s">
        <v>693</v>
      </c>
      <c r="R108" t="s">
        <v>638</v>
      </c>
      <c r="S108" t="s">
        <v>12232</v>
      </c>
      <c r="T108" t="s">
        <v>12231</v>
      </c>
    </row>
    <row r="109" spans="1:20" x14ac:dyDescent="0.25">
      <c r="A109" t="s">
        <v>77</v>
      </c>
      <c r="B109" t="s">
        <v>78</v>
      </c>
      <c r="C109">
        <v>49</v>
      </c>
      <c r="D109">
        <v>1</v>
      </c>
      <c r="E109" t="s">
        <v>12233</v>
      </c>
      <c r="F109">
        <v>49</v>
      </c>
      <c r="G109">
        <v>0</v>
      </c>
      <c r="H109" t="s">
        <v>645</v>
      </c>
      <c r="I109" t="s">
        <v>12234</v>
      </c>
      <c r="J109" t="s">
        <v>12235</v>
      </c>
      <c r="K109" t="s">
        <v>3703</v>
      </c>
      <c r="L109" t="s">
        <v>813</v>
      </c>
      <c r="M109" t="s">
        <v>12236</v>
      </c>
      <c r="N109" t="s">
        <v>637</v>
      </c>
      <c r="O109" t="s">
        <v>646</v>
      </c>
      <c r="P109" t="s">
        <v>26</v>
      </c>
      <c r="Q109" t="s">
        <v>647</v>
      </c>
      <c r="R109" t="s">
        <v>638</v>
      </c>
      <c r="S109" t="s">
        <v>12237</v>
      </c>
      <c r="T109" t="s">
        <v>12238</v>
      </c>
    </row>
    <row r="110" spans="1:20" x14ac:dyDescent="0.25">
      <c r="A110" t="s">
        <v>18</v>
      </c>
      <c r="B110" t="s">
        <v>19</v>
      </c>
      <c r="C110">
        <v>66.666666666666671</v>
      </c>
      <c r="D110">
        <v>3</v>
      </c>
      <c r="E110" t="s">
        <v>12239</v>
      </c>
      <c r="F110">
        <v>100</v>
      </c>
      <c r="G110">
        <v>0</v>
      </c>
      <c r="H110" t="s">
        <v>636</v>
      </c>
      <c r="I110" t="s">
        <v>12240</v>
      </c>
      <c r="J110" t="s">
        <v>648</v>
      </c>
      <c r="K110" t="s">
        <v>637</v>
      </c>
      <c r="L110" t="s">
        <v>638</v>
      </c>
      <c r="M110" t="s">
        <v>12241</v>
      </c>
      <c r="N110" t="s">
        <v>637</v>
      </c>
      <c r="O110" t="s">
        <v>643</v>
      </c>
      <c r="P110" t="s">
        <v>5</v>
      </c>
      <c r="Q110" t="s">
        <v>644</v>
      </c>
      <c r="R110" t="s">
        <v>638</v>
      </c>
      <c r="S110" t="s">
        <v>12242</v>
      </c>
      <c r="T110" t="s">
        <v>12243</v>
      </c>
    </row>
    <row r="111" spans="1:20" x14ac:dyDescent="0.25">
      <c r="A111" t="s">
        <v>239</v>
      </c>
      <c r="B111" t="s">
        <v>245</v>
      </c>
      <c r="C111">
        <v>159</v>
      </c>
      <c r="D111">
        <v>1</v>
      </c>
      <c r="E111" t="s">
        <v>12244</v>
      </c>
      <c r="F111">
        <v>129</v>
      </c>
      <c r="G111">
        <v>0</v>
      </c>
      <c r="H111" t="s">
        <v>636</v>
      </c>
      <c r="I111" t="s">
        <v>12245</v>
      </c>
      <c r="J111" t="s">
        <v>679</v>
      </c>
      <c r="K111" t="s">
        <v>637</v>
      </c>
      <c r="L111" t="s">
        <v>638</v>
      </c>
      <c r="M111" t="s">
        <v>12246</v>
      </c>
      <c r="N111" t="s">
        <v>637</v>
      </c>
      <c r="O111" t="s">
        <v>639</v>
      </c>
      <c r="P111" t="s">
        <v>5</v>
      </c>
      <c r="Q111" t="s">
        <v>640</v>
      </c>
      <c r="R111" t="s">
        <v>638</v>
      </c>
      <c r="S111" t="s">
        <v>12247</v>
      </c>
      <c r="T111" t="s">
        <v>12246</v>
      </c>
    </row>
    <row r="112" spans="1:20" x14ac:dyDescent="0.25">
      <c r="A112" t="s">
        <v>240</v>
      </c>
      <c r="B112" t="s">
        <v>246</v>
      </c>
      <c r="C112">
        <v>139</v>
      </c>
      <c r="D112">
        <v>1</v>
      </c>
      <c r="E112" t="s">
        <v>12248</v>
      </c>
      <c r="F112">
        <v>215</v>
      </c>
      <c r="G112">
        <v>0</v>
      </c>
      <c r="H112" t="s">
        <v>697</v>
      </c>
      <c r="I112" t="s">
        <v>12249</v>
      </c>
      <c r="J112" t="s">
        <v>12250</v>
      </c>
      <c r="K112" t="s">
        <v>3703</v>
      </c>
      <c r="L112" t="s">
        <v>12251</v>
      </c>
      <c r="M112" t="s">
        <v>12252</v>
      </c>
      <c r="N112" t="s">
        <v>761</v>
      </c>
      <c r="O112" t="s">
        <v>698</v>
      </c>
      <c r="P112" t="s">
        <v>692</v>
      </c>
      <c r="Q112" t="s">
        <v>693</v>
      </c>
      <c r="R112" t="s">
        <v>638</v>
      </c>
      <c r="S112" t="s">
        <v>12253</v>
      </c>
      <c r="T112" t="s">
        <v>12254</v>
      </c>
    </row>
    <row r="113" spans="1:20" x14ac:dyDescent="0.25">
      <c r="A113" t="s">
        <v>600</v>
      </c>
      <c r="B113" t="s">
        <v>601</v>
      </c>
      <c r="C113">
        <v>139</v>
      </c>
      <c r="D113">
        <v>1</v>
      </c>
      <c r="E113" t="s">
        <v>12248</v>
      </c>
      <c r="F113">
        <v>215</v>
      </c>
      <c r="G113">
        <v>0</v>
      </c>
      <c r="H113" t="s">
        <v>697</v>
      </c>
      <c r="I113" t="s">
        <v>12249</v>
      </c>
      <c r="J113" t="s">
        <v>12250</v>
      </c>
      <c r="K113" t="s">
        <v>3703</v>
      </c>
      <c r="L113" t="s">
        <v>12251</v>
      </c>
      <c r="M113" t="s">
        <v>12252</v>
      </c>
      <c r="N113" t="s">
        <v>761</v>
      </c>
      <c r="O113" t="s">
        <v>698</v>
      </c>
      <c r="P113" t="s">
        <v>692</v>
      </c>
      <c r="Q113" t="s">
        <v>693</v>
      </c>
      <c r="R113" t="s">
        <v>638</v>
      </c>
      <c r="S113" t="s">
        <v>12253</v>
      </c>
      <c r="T113" t="s">
        <v>12254</v>
      </c>
    </row>
    <row r="114" spans="1:20" x14ac:dyDescent="0.25">
      <c r="A114" t="s">
        <v>241</v>
      </c>
      <c r="B114" t="s">
        <v>247</v>
      </c>
      <c r="C114">
        <v>159</v>
      </c>
      <c r="D114">
        <v>1</v>
      </c>
      <c r="E114" t="s">
        <v>12255</v>
      </c>
      <c r="F114">
        <v>129</v>
      </c>
      <c r="G114">
        <v>0</v>
      </c>
      <c r="H114" t="s">
        <v>636</v>
      </c>
      <c r="I114" t="s">
        <v>12256</v>
      </c>
      <c r="J114" t="s">
        <v>2178</v>
      </c>
      <c r="K114" t="s">
        <v>637</v>
      </c>
      <c r="L114" t="s">
        <v>638</v>
      </c>
      <c r="M114" t="s">
        <v>12257</v>
      </c>
      <c r="N114" t="s">
        <v>637</v>
      </c>
      <c r="O114" t="s">
        <v>639</v>
      </c>
      <c r="P114" t="s">
        <v>5</v>
      </c>
      <c r="Q114" t="s">
        <v>640</v>
      </c>
      <c r="R114" t="s">
        <v>638</v>
      </c>
      <c r="S114" t="s">
        <v>12258</v>
      </c>
      <c r="T114" t="s">
        <v>12257</v>
      </c>
    </row>
    <row r="115" spans="1:20" x14ac:dyDescent="0.25">
      <c r="A115" t="s">
        <v>18</v>
      </c>
      <c r="B115" t="s">
        <v>19</v>
      </c>
      <c r="C115">
        <v>66.666666666666671</v>
      </c>
      <c r="D115">
        <v>3</v>
      </c>
      <c r="E115" t="s">
        <v>12259</v>
      </c>
      <c r="F115">
        <v>100</v>
      </c>
      <c r="G115">
        <v>0</v>
      </c>
      <c r="H115" t="s">
        <v>636</v>
      </c>
      <c r="I115" t="s">
        <v>10885</v>
      </c>
      <c r="J115" t="s">
        <v>672</v>
      </c>
      <c r="K115" t="s">
        <v>637</v>
      </c>
      <c r="L115" t="s">
        <v>638</v>
      </c>
      <c r="M115" t="s">
        <v>12260</v>
      </c>
      <c r="N115" t="s">
        <v>637</v>
      </c>
      <c r="O115" t="s">
        <v>639</v>
      </c>
      <c r="P115" t="s">
        <v>5</v>
      </c>
      <c r="Q115" t="s">
        <v>640</v>
      </c>
      <c r="R115" t="s">
        <v>638</v>
      </c>
      <c r="S115" t="s">
        <v>12261</v>
      </c>
      <c r="T115" t="s">
        <v>12260</v>
      </c>
    </row>
    <row r="116" spans="1:20" x14ac:dyDescent="0.25">
      <c r="A116" t="s">
        <v>239</v>
      </c>
      <c r="B116" t="s">
        <v>245</v>
      </c>
      <c r="C116">
        <v>159</v>
      </c>
      <c r="D116">
        <v>1</v>
      </c>
      <c r="E116" t="s">
        <v>12262</v>
      </c>
      <c r="F116">
        <v>129</v>
      </c>
      <c r="G116">
        <v>0</v>
      </c>
      <c r="H116" t="s">
        <v>636</v>
      </c>
      <c r="I116" t="s">
        <v>12263</v>
      </c>
      <c r="J116" t="s">
        <v>700</v>
      </c>
      <c r="K116" t="s">
        <v>637</v>
      </c>
      <c r="L116" t="s">
        <v>638</v>
      </c>
      <c r="M116" t="s">
        <v>12260</v>
      </c>
      <c r="N116" t="s">
        <v>637</v>
      </c>
      <c r="O116" t="s">
        <v>643</v>
      </c>
      <c r="P116" t="s">
        <v>5</v>
      </c>
      <c r="Q116" t="s">
        <v>644</v>
      </c>
      <c r="R116" t="s">
        <v>638</v>
      </c>
      <c r="S116" t="s">
        <v>12264</v>
      </c>
      <c r="T116" t="s">
        <v>12265</v>
      </c>
    </row>
    <row r="117" spans="1:20" x14ac:dyDescent="0.25">
      <c r="A117" t="s">
        <v>10385</v>
      </c>
      <c r="B117" t="s">
        <v>10386</v>
      </c>
      <c r="C117">
        <v>89.5</v>
      </c>
      <c r="D117">
        <v>2</v>
      </c>
      <c r="E117" t="s">
        <v>12266</v>
      </c>
      <c r="F117">
        <v>150</v>
      </c>
      <c r="G117">
        <v>0</v>
      </c>
      <c r="H117" t="s">
        <v>636</v>
      </c>
      <c r="I117" t="s">
        <v>5851</v>
      </c>
      <c r="J117" t="s">
        <v>653</v>
      </c>
      <c r="K117" t="s">
        <v>637</v>
      </c>
      <c r="L117" t="s">
        <v>638</v>
      </c>
      <c r="M117" t="s">
        <v>12267</v>
      </c>
      <c r="N117" t="s">
        <v>637</v>
      </c>
      <c r="O117" t="s">
        <v>639</v>
      </c>
      <c r="P117" t="s">
        <v>5</v>
      </c>
      <c r="Q117" t="s">
        <v>640</v>
      </c>
      <c r="R117" t="s">
        <v>638</v>
      </c>
      <c r="S117" t="s">
        <v>12268</v>
      </c>
      <c r="T117" t="s">
        <v>12267</v>
      </c>
    </row>
    <row r="118" spans="1:20" x14ac:dyDescent="0.25">
      <c r="A118" t="s">
        <v>147</v>
      </c>
      <c r="B118" t="s">
        <v>148</v>
      </c>
      <c r="C118">
        <v>50</v>
      </c>
      <c r="D118">
        <v>6</v>
      </c>
      <c r="E118" t="s">
        <v>12269</v>
      </c>
      <c r="F118">
        <v>200</v>
      </c>
      <c r="G118">
        <v>0</v>
      </c>
      <c r="H118" t="s">
        <v>636</v>
      </c>
      <c r="I118" t="s">
        <v>12270</v>
      </c>
      <c r="J118" t="s">
        <v>4126</v>
      </c>
      <c r="K118" t="s">
        <v>637</v>
      </c>
      <c r="L118" t="s">
        <v>638</v>
      </c>
      <c r="M118" t="s">
        <v>12271</v>
      </c>
      <c r="N118" t="s">
        <v>637</v>
      </c>
      <c r="O118" t="s">
        <v>639</v>
      </c>
      <c r="P118" t="s">
        <v>5</v>
      </c>
      <c r="Q118" t="s">
        <v>640</v>
      </c>
      <c r="R118" t="s">
        <v>638</v>
      </c>
      <c r="S118" t="s">
        <v>12272</v>
      </c>
      <c r="T118" t="s">
        <v>12271</v>
      </c>
    </row>
    <row r="119" spans="1:20" x14ac:dyDescent="0.25">
      <c r="A119" t="s">
        <v>18</v>
      </c>
      <c r="B119" t="s">
        <v>19</v>
      </c>
      <c r="C119">
        <v>66.666666666666671</v>
      </c>
      <c r="D119">
        <v>3</v>
      </c>
      <c r="E119" t="s">
        <v>12273</v>
      </c>
      <c r="F119">
        <v>100</v>
      </c>
      <c r="G119">
        <v>0</v>
      </c>
      <c r="H119" t="s">
        <v>636</v>
      </c>
      <c r="I119" t="s">
        <v>12274</v>
      </c>
      <c r="J119" t="s">
        <v>648</v>
      </c>
      <c r="K119" t="s">
        <v>637</v>
      </c>
      <c r="L119" t="s">
        <v>638</v>
      </c>
      <c r="M119" t="s">
        <v>12275</v>
      </c>
      <c r="N119" t="s">
        <v>637</v>
      </c>
      <c r="O119" t="s">
        <v>643</v>
      </c>
      <c r="P119" t="s">
        <v>5</v>
      </c>
      <c r="Q119" t="s">
        <v>644</v>
      </c>
      <c r="R119" t="s">
        <v>638</v>
      </c>
      <c r="S119" t="s">
        <v>12276</v>
      </c>
      <c r="T119" t="s">
        <v>12277</v>
      </c>
    </row>
    <row r="120" spans="1:20" x14ac:dyDescent="0.25">
      <c r="A120" t="s">
        <v>147</v>
      </c>
      <c r="B120" t="s">
        <v>148</v>
      </c>
      <c r="C120">
        <v>65</v>
      </c>
      <c r="D120">
        <v>1</v>
      </c>
      <c r="E120" t="s">
        <v>12278</v>
      </c>
      <c r="F120">
        <v>35</v>
      </c>
      <c r="G120">
        <v>0</v>
      </c>
      <c r="H120" t="s">
        <v>636</v>
      </c>
      <c r="I120" t="s">
        <v>12279</v>
      </c>
      <c r="J120" t="s">
        <v>676</v>
      </c>
      <c r="K120" t="s">
        <v>637</v>
      </c>
      <c r="L120" t="s">
        <v>638</v>
      </c>
      <c r="M120" t="s">
        <v>12280</v>
      </c>
      <c r="N120" t="s">
        <v>637</v>
      </c>
      <c r="O120" t="s">
        <v>639</v>
      </c>
      <c r="P120" t="s">
        <v>5</v>
      </c>
      <c r="Q120" t="s">
        <v>640</v>
      </c>
      <c r="R120" t="s">
        <v>638</v>
      </c>
      <c r="S120" t="s">
        <v>12281</v>
      </c>
      <c r="T120" t="s">
        <v>12280</v>
      </c>
    </row>
    <row r="121" spans="1:20" x14ac:dyDescent="0.25">
      <c r="A121" t="s">
        <v>18</v>
      </c>
      <c r="B121" t="s">
        <v>19</v>
      </c>
      <c r="C121">
        <v>66.666666666666671</v>
      </c>
      <c r="D121">
        <v>3</v>
      </c>
      <c r="E121" t="s">
        <v>12282</v>
      </c>
      <c r="F121">
        <v>100</v>
      </c>
      <c r="G121">
        <v>0</v>
      </c>
      <c r="H121" t="s">
        <v>636</v>
      </c>
      <c r="I121" t="s">
        <v>11318</v>
      </c>
      <c r="J121" t="s">
        <v>689</v>
      </c>
      <c r="K121" t="s">
        <v>637</v>
      </c>
      <c r="L121" t="s">
        <v>638</v>
      </c>
      <c r="M121" t="s">
        <v>12283</v>
      </c>
      <c r="N121" t="s">
        <v>637</v>
      </c>
      <c r="O121" t="s">
        <v>639</v>
      </c>
      <c r="P121" t="s">
        <v>5</v>
      </c>
      <c r="Q121" t="s">
        <v>640</v>
      </c>
      <c r="R121" t="s">
        <v>638</v>
      </c>
      <c r="S121" t="s">
        <v>12284</v>
      </c>
      <c r="T121" t="s">
        <v>12283</v>
      </c>
    </row>
    <row r="122" spans="1:20" x14ac:dyDescent="0.25">
      <c r="A122" t="s">
        <v>241</v>
      </c>
      <c r="B122" t="s">
        <v>247</v>
      </c>
      <c r="C122">
        <v>159</v>
      </c>
      <c r="D122">
        <v>1</v>
      </c>
      <c r="E122" t="s">
        <v>12285</v>
      </c>
      <c r="F122">
        <v>99</v>
      </c>
      <c r="G122">
        <v>0</v>
      </c>
      <c r="H122" t="s">
        <v>636</v>
      </c>
      <c r="I122" t="s">
        <v>12286</v>
      </c>
      <c r="J122" t="s">
        <v>670</v>
      </c>
      <c r="K122" t="s">
        <v>637</v>
      </c>
      <c r="L122" t="s">
        <v>638</v>
      </c>
      <c r="M122" t="s">
        <v>12287</v>
      </c>
      <c r="N122" t="s">
        <v>637</v>
      </c>
      <c r="O122" t="s">
        <v>643</v>
      </c>
      <c r="P122" t="s">
        <v>5</v>
      </c>
      <c r="Q122" t="s">
        <v>644</v>
      </c>
      <c r="R122" t="s">
        <v>638</v>
      </c>
      <c r="S122" t="s">
        <v>12288</v>
      </c>
      <c r="T122" t="s">
        <v>12287</v>
      </c>
    </row>
    <row r="123" spans="1:20" x14ac:dyDescent="0.25">
      <c r="A123" t="s">
        <v>72</v>
      </c>
      <c r="B123" t="s">
        <v>108</v>
      </c>
      <c r="C123">
        <v>66.333333333333329</v>
      </c>
      <c r="D123">
        <v>3</v>
      </c>
      <c r="E123" t="s">
        <v>12289</v>
      </c>
      <c r="F123">
        <v>249</v>
      </c>
      <c r="G123">
        <v>0</v>
      </c>
      <c r="H123" t="s">
        <v>645</v>
      </c>
      <c r="I123" t="s">
        <v>5119</v>
      </c>
      <c r="J123" t="s">
        <v>5120</v>
      </c>
      <c r="K123" t="s">
        <v>5121</v>
      </c>
      <c r="L123" t="s">
        <v>5122</v>
      </c>
      <c r="M123" t="s">
        <v>12287</v>
      </c>
      <c r="N123" t="s">
        <v>637</v>
      </c>
      <c r="O123" t="s">
        <v>646</v>
      </c>
      <c r="P123" t="s">
        <v>26</v>
      </c>
      <c r="Q123" t="s">
        <v>647</v>
      </c>
      <c r="R123" t="s">
        <v>638</v>
      </c>
      <c r="S123" t="s">
        <v>12290</v>
      </c>
      <c r="T123" t="s">
        <v>12287</v>
      </c>
    </row>
    <row r="124" spans="1:20" x14ac:dyDescent="0.25">
      <c r="A124" t="s">
        <v>147</v>
      </c>
      <c r="B124" t="s">
        <v>148</v>
      </c>
      <c r="C124">
        <v>33.333333333333336</v>
      </c>
      <c r="D124">
        <v>3</v>
      </c>
      <c r="E124" t="s">
        <v>12291</v>
      </c>
      <c r="F124">
        <v>100</v>
      </c>
      <c r="G124">
        <v>0</v>
      </c>
      <c r="H124" t="s">
        <v>636</v>
      </c>
      <c r="I124" t="s">
        <v>12292</v>
      </c>
      <c r="J124" t="s">
        <v>675</v>
      </c>
      <c r="K124" t="s">
        <v>637</v>
      </c>
      <c r="L124" t="s">
        <v>638</v>
      </c>
      <c r="M124" t="s">
        <v>12293</v>
      </c>
      <c r="N124" t="s">
        <v>637</v>
      </c>
      <c r="O124" t="s">
        <v>643</v>
      </c>
      <c r="P124" t="s">
        <v>5</v>
      </c>
      <c r="Q124" t="s">
        <v>644</v>
      </c>
      <c r="R124" t="s">
        <v>638</v>
      </c>
      <c r="S124" t="s">
        <v>12294</v>
      </c>
      <c r="T124" t="s">
        <v>12295</v>
      </c>
    </row>
    <row r="125" spans="1:20" x14ac:dyDescent="0.25">
      <c r="A125" t="s">
        <v>72</v>
      </c>
      <c r="B125" t="s">
        <v>108</v>
      </c>
      <c r="C125">
        <v>66.333333333333329</v>
      </c>
      <c r="D125">
        <v>3</v>
      </c>
      <c r="E125" t="s">
        <v>12296</v>
      </c>
      <c r="F125">
        <v>249</v>
      </c>
      <c r="G125">
        <v>0</v>
      </c>
      <c r="H125" t="s">
        <v>645</v>
      </c>
      <c r="I125" t="s">
        <v>12297</v>
      </c>
      <c r="J125" t="s">
        <v>12298</v>
      </c>
      <c r="K125" t="s">
        <v>798</v>
      </c>
      <c r="L125" t="s">
        <v>734</v>
      </c>
      <c r="M125" t="s">
        <v>12299</v>
      </c>
      <c r="N125" t="s">
        <v>637</v>
      </c>
      <c r="O125" t="s">
        <v>646</v>
      </c>
      <c r="P125" t="s">
        <v>26</v>
      </c>
      <c r="Q125" t="s">
        <v>647</v>
      </c>
      <c r="R125" t="s">
        <v>638</v>
      </c>
      <c r="S125" t="s">
        <v>12300</v>
      </c>
      <c r="T125" t="s">
        <v>12299</v>
      </c>
    </row>
    <row r="126" spans="1:20" x14ac:dyDescent="0.25">
      <c r="A126" t="s">
        <v>147</v>
      </c>
      <c r="B126" t="s">
        <v>148</v>
      </c>
      <c r="C126">
        <v>33.333333333333336</v>
      </c>
      <c r="D126">
        <v>3</v>
      </c>
      <c r="E126" t="s">
        <v>12301</v>
      </c>
      <c r="F126">
        <v>200</v>
      </c>
      <c r="G126">
        <v>0</v>
      </c>
      <c r="H126" t="s">
        <v>636</v>
      </c>
      <c r="I126" t="s">
        <v>12302</v>
      </c>
      <c r="J126" t="s">
        <v>642</v>
      </c>
      <c r="K126" t="s">
        <v>637</v>
      </c>
      <c r="L126" t="s">
        <v>638</v>
      </c>
      <c r="M126" t="s">
        <v>12303</v>
      </c>
      <c r="N126" t="s">
        <v>637</v>
      </c>
      <c r="O126" t="s">
        <v>643</v>
      </c>
      <c r="P126" t="s">
        <v>5</v>
      </c>
      <c r="Q126" t="s">
        <v>644</v>
      </c>
      <c r="R126" t="s">
        <v>638</v>
      </c>
      <c r="S126" t="s">
        <v>12304</v>
      </c>
      <c r="T126" t="s">
        <v>12305</v>
      </c>
    </row>
    <row r="127" spans="1:20" x14ac:dyDescent="0.25">
      <c r="A127" t="s">
        <v>18</v>
      </c>
      <c r="B127" t="s">
        <v>19</v>
      </c>
      <c r="C127">
        <v>66.666666666666671</v>
      </c>
      <c r="D127">
        <v>3</v>
      </c>
      <c r="E127" t="s">
        <v>12301</v>
      </c>
      <c r="F127">
        <v>200</v>
      </c>
      <c r="G127">
        <v>0</v>
      </c>
      <c r="H127" t="s">
        <v>636</v>
      </c>
      <c r="I127" t="s">
        <v>12302</v>
      </c>
      <c r="J127" t="s">
        <v>642</v>
      </c>
      <c r="K127" t="s">
        <v>637</v>
      </c>
      <c r="L127" t="s">
        <v>638</v>
      </c>
      <c r="M127" t="s">
        <v>12303</v>
      </c>
      <c r="N127" t="s">
        <v>637</v>
      </c>
      <c r="O127" t="s">
        <v>643</v>
      </c>
      <c r="P127" t="s">
        <v>5</v>
      </c>
      <c r="Q127" t="s">
        <v>644</v>
      </c>
      <c r="R127" t="s">
        <v>638</v>
      </c>
      <c r="S127" t="s">
        <v>12304</v>
      </c>
      <c r="T127" t="s">
        <v>12305</v>
      </c>
    </row>
    <row r="128" spans="1:20" x14ac:dyDescent="0.25">
      <c r="A128" t="s">
        <v>18</v>
      </c>
      <c r="B128" t="s">
        <v>19</v>
      </c>
      <c r="C128">
        <v>66.666666666666671</v>
      </c>
      <c r="D128">
        <v>3</v>
      </c>
      <c r="E128" t="s">
        <v>12306</v>
      </c>
      <c r="F128">
        <v>100</v>
      </c>
      <c r="G128">
        <v>0</v>
      </c>
      <c r="H128" t="s">
        <v>636</v>
      </c>
      <c r="I128" t="s">
        <v>3073</v>
      </c>
      <c r="J128" t="s">
        <v>648</v>
      </c>
      <c r="K128" t="s">
        <v>637</v>
      </c>
      <c r="L128" t="s">
        <v>638</v>
      </c>
      <c r="M128" t="s">
        <v>12307</v>
      </c>
      <c r="N128" t="s">
        <v>637</v>
      </c>
      <c r="O128" t="s">
        <v>639</v>
      </c>
      <c r="P128" t="s">
        <v>5</v>
      </c>
      <c r="Q128" t="s">
        <v>640</v>
      </c>
      <c r="R128" t="s">
        <v>638</v>
      </c>
      <c r="S128" t="s">
        <v>12308</v>
      </c>
      <c r="T128" t="s">
        <v>12303</v>
      </c>
    </row>
    <row r="129" spans="1:20" x14ac:dyDescent="0.25">
      <c r="A129" t="s">
        <v>147</v>
      </c>
      <c r="B129" t="s">
        <v>148</v>
      </c>
      <c r="C129">
        <v>33.333333333333336</v>
      </c>
      <c r="D129">
        <v>3</v>
      </c>
      <c r="E129" t="s">
        <v>12309</v>
      </c>
      <c r="F129">
        <v>100</v>
      </c>
      <c r="G129">
        <v>0</v>
      </c>
      <c r="H129" t="s">
        <v>636</v>
      </c>
      <c r="I129" t="s">
        <v>6546</v>
      </c>
      <c r="J129" t="s">
        <v>684</v>
      </c>
      <c r="K129" t="s">
        <v>637</v>
      </c>
      <c r="L129" t="s">
        <v>638</v>
      </c>
      <c r="M129" t="s">
        <v>12310</v>
      </c>
      <c r="N129" t="s">
        <v>637</v>
      </c>
      <c r="O129" t="s">
        <v>639</v>
      </c>
      <c r="P129" t="s">
        <v>5</v>
      </c>
      <c r="Q129" t="s">
        <v>640</v>
      </c>
      <c r="R129" t="s">
        <v>638</v>
      </c>
      <c r="S129" t="s">
        <v>12311</v>
      </c>
      <c r="T129" t="s">
        <v>12310</v>
      </c>
    </row>
    <row r="130" spans="1:20" x14ac:dyDescent="0.25">
      <c r="A130" t="s">
        <v>18</v>
      </c>
      <c r="B130" t="s">
        <v>19</v>
      </c>
      <c r="C130">
        <v>66.666666666666671</v>
      </c>
      <c r="D130">
        <v>3</v>
      </c>
      <c r="E130" t="s">
        <v>12312</v>
      </c>
      <c r="F130">
        <v>100</v>
      </c>
      <c r="G130">
        <v>0</v>
      </c>
      <c r="H130" t="s">
        <v>636</v>
      </c>
      <c r="I130" t="s">
        <v>12313</v>
      </c>
      <c r="J130" t="s">
        <v>653</v>
      </c>
      <c r="K130" t="s">
        <v>637</v>
      </c>
      <c r="L130" t="s">
        <v>638</v>
      </c>
      <c r="M130" t="s">
        <v>12314</v>
      </c>
      <c r="N130" t="s">
        <v>637</v>
      </c>
      <c r="O130" t="s">
        <v>639</v>
      </c>
      <c r="P130" t="s">
        <v>5</v>
      </c>
      <c r="Q130" t="s">
        <v>640</v>
      </c>
      <c r="R130" t="s">
        <v>638</v>
      </c>
      <c r="S130" t="s">
        <v>12315</v>
      </c>
      <c r="T130" t="s">
        <v>12314</v>
      </c>
    </row>
    <row r="131" spans="1:20" x14ac:dyDescent="0.25">
      <c r="A131" t="s">
        <v>18</v>
      </c>
      <c r="B131" t="s">
        <v>19</v>
      </c>
      <c r="C131">
        <v>66.666666666666671</v>
      </c>
      <c r="D131">
        <v>3</v>
      </c>
      <c r="E131" t="s">
        <v>12316</v>
      </c>
      <c r="F131">
        <v>100</v>
      </c>
      <c r="G131">
        <v>0</v>
      </c>
      <c r="H131" t="s">
        <v>636</v>
      </c>
      <c r="I131" t="s">
        <v>12317</v>
      </c>
      <c r="J131" t="s">
        <v>699</v>
      </c>
      <c r="K131" t="s">
        <v>637</v>
      </c>
      <c r="L131" t="s">
        <v>638</v>
      </c>
      <c r="M131" t="s">
        <v>12318</v>
      </c>
      <c r="N131" t="s">
        <v>637</v>
      </c>
      <c r="O131" t="s">
        <v>639</v>
      </c>
      <c r="P131" t="s">
        <v>5</v>
      </c>
      <c r="Q131" t="s">
        <v>640</v>
      </c>
      <c r="R131" t="s">
        <v>638</v>
      </c>
      <c r="S131" t="s">
        <v>12319</v>
      </c>
      <c r="T131" t="s">
        <v>12318</v>
      </c>
    </row>
    <row r="132" spans="1:20" x14ac:dyDescent="0.25">
      <c r="A132" t="s">
        <v>10385</v>
      </c>
      <c r="B132" t="s">
        <v>10386</v>
      </c>
      <c r="C132">
        <v>89.5</v>
      </c>
      <c r="D132">
        <v>2</v>
      </c>
      <c r="E132" t="s">
        <v>12320</v>
      </c>
      <c r="F132">
        <v>150</v>
      </c>
      <c r="G132">
        <v>0</v>
      </c>
      <c r="H132" t="s">
        <v>636</v>
      </c>
      <c r="I132" t="s">
        <v>11359</v>
      </c>
      <c r="J132" t="s">
        <v>1987</v>
      </c>
      <c r="K132" t="s">
        <v>637</v>
      </c>
      <c r="L132" t="s">
        <v>638</v>
      </c>
      <c r="M132" t="s">
        <v>12321</v>
      </c>
      <c r="N132" t="s">
        <v>637</v>
      </c>
      <c r="O132" t="s">
        <v>643</v>
      </c>
      <c r="P132" t="s">
        <v>5</v>
      </c>
      <c r="Q132" t="s">
        <v>644</v>
      </c>
      <c r="R132" t="s">
        <v>638</v>
      </c>
      <c r="S132" t="s">
        <v>12322</v>
      </c>
      <c r="T132" t="s">
        <v>12318</v>
      </c>
    </row>
    <row r="133" spans="1:20" x14ac:dyDescent="0.25">
      <c r="A133" t="s">
        <v>10385</v>
      </c>
      <c r="B133" t="s">
        <v>10386</v>
      </c>
      <c r="C133">
        <v>89.5</v>
      </c>
      <c r="D133">
        <v>2</v>
      </c>
      <c r="E133" t="s">
        <v>12323</v>
      </c>
      <c r="F133">
        <v>150</v>
      </c>
      <c r="G133">
        <v>0</v>
      </c>
      <c r="H133" t="s">
        <v>636</v>
      </c>
      <c r="I133" t="s">
        <v>5069</v>
      </c>
      <c r="J133" t="s">
        <v>1797</v>
      </c>
      <c r="K133" t="s">
        <v>637</v>
      </c>
      <c r="L133" t="s">
        <v>638</v>
      </c>
      <c r="M133" t="s">
        <v>12321</v>
      </c>
      <c r="N133" t="s">
        <v>637</v>
      </c>
      <c r="O133" t="s">
        <v>639</v>
      </c>
      <c r="P133" t="s">
        <v>5</v>
      </c>
      <c r="Q133" t="s">
        <v>640</v>
      </c>
      <c r="R133" t="s">
        <v>638</v>
      </c>
      <c r="S133" t="s">
        <v>12324</v>
      </c>
      <c r="T133" t="s">
        <v>12321</v>
      </c>
    </row>
    <row r="134" spans="1:20" x14ac:dyDescent="0.25">
      <c r="A134" t="s">
        <v>147</v>
      </c>
      <c r="B134" t="s">
        <v>148</v>
      </c>
      <c r="C134">
        <v>33.333333333333336</v>
      </c>
      <c r="D134">
        <v>3</v>
      </c>
      <c r="E134" t="s">
        <v>12325</v>
      </c>
      <c r="F134">
        <v>100</v>
      </c>
      <c r="G134">
        <v>0</v>
      </c>
      <c r="H134" t="s">
        <v>636</v>
      </c>
      <c r="I134" t="s">
        <v>12326</v>
      </c>
      <c r="J134" t="s">
        <v>713</v>
      </c>
      <c r="K134" t="s">
        <v>637</v>
      </c>
      <c r="L134" t="s">
        <v>638</v>
      </c>
      <c r="M134" t="s">
        <v>12327</v>
      </c>
      <c r="N134" t="s">
        <v>637</v>
      </c>
      <c r="O134" t="s">
        <v>639</v>
      </c>
      <c r="P134" t="s">
        <v>5</v>
      </c>
      <c r="Q134" t="s">
        <v>640</v>
      </c>
      <c r="R134" t="s">
        <v>638</v>
      </c>
      <c r="S134" t="s">
        <v>12328</v>
      </c>
      <c r="T134" t="s">
        <v>12327</v>
      </c>
    </row>
    <row r="135" spans="1:20" x14ac:dyDescent="0.25">
      <c r="A135" t="s">
        <v>594</v>
      </c>
      <c r="B135" t="s">
        <v>595</v>
      </c>
      <c r="C135">
        <v>50</v>
      </c>
      <c r="D135">
        <v>3</v>
      </c>
      <c r="E135" t="s">
        <v>12329</v>
      </c>
      <c r="F135">
        <v>100</v>
      </c>
      <c r="G135">
        <v>0</v>
      </c>
      <c r="H135" t="s">
        <v>636</v>
      </c>
      <c r="I135" t="s">
        <v>12330</v>
      </c>
      <c r="J135" t="s">
        <v>1735</v>
      </c>
      <c r="K135" t="s">
        <v>637</v>
      </c>
      <c r="L135" t="s">
        <v>638</v>
      </c>
      <c r="M135" t="s">
        <v>12331</v>
      </c>
      <c r="N135" t="s">
        <v>637</v>
      </c>
      <c r="O135" t="s">
        <v>643</v>
      </c>
      <c r="P135" t="s">
        <v>5</v>
      </c>
      <c r="Q135" t="s">
        <v>644</v>
      </c>
      <c r="R135" t="s">
        <v>638</v>
      </c>
      <c r="S135" t="s">
        <v>12332</v>
      </c>
      <c r="T135" t="s">
        <v>12327</v>
      </c>
    </row>
    <row r="136" spans="1:20" x14ac:dyDescent="0.25">
      <c r="A136" t="s">
        <v>594</v>
      </c>
      <c r="B136" t="s">
        <v>595</v>
      </c>
      <c r="C136">
        <v>50</v>
      </c>
      <c r="D136">
        <v>3</v>
      </c>
      <c r="E136" t="s">
        <v>12333</v>
      </c>
      <c r="F136">
        <v>100</v>
      </c>
      <c r="G136">
        <v>0</v>
      </c>
      <c r="H136" t="s">
        <v>636</v>
      </c>
      <c r="I136" t="s">
        <v>10660</v>
      </c>
      <c r="J136" t="s">
        <v>658</v>
      </c>
      <c r="K136" t="s">
        <v>637</v>
      </c>
      <c r="L136" t="s">
        <v>638</v>
      </c>
      <c r="M136" t="s">
        <v>12334</v>
      </c>
      <c r="N136" t="s">
        <v>637</v>
      </c>
      <c r="O136" t="s">
        <v>639</v>
      </c>
      <c r="P136" t="s">
        <v>5</v>
      </c>
      <c r="Q136" t="s">
        <v>640</v>
      </c>
      <c r="R136" t="s">
        <v>638</v>
      </c>
      <c r="S136" t="s">
        <v>12335</v>
      </c>
      <c r="T136" t="s">
        <v>12336</v>
      </c>
    </row>
    <row r="137" spans="1:20" x14ac:dyDescent="0.25">
      <c r="A137" t="s">
        <v>594</v>
      </c>
      <c r="B137" t="s">
        <v>595</v>
      </c>
      <c r="C137">
        <v>50</v>
      </c>
      <c r="D137">
        <v>3</v>
      </c>
      <c r="E137" t="s">
        <v>12337</v>
      </c>
      <c r="F137">
        <v>100</v>
      </c>
      <c r="G137">
        <v>0</v>
      </c>
      <c r="H137" t="s">
        <v>636</v>
      </c>
      <c r="I137" t="s">
        <v>12338</v>
      </c>
      <c r="J137" t="s">
        <v>642</v>
      </c>
      <c r="K137" t="s">
        <v>637</v>
      </c>
      <c r="L137" t="s">
        <v>638</v>
      </c>
      <c r="M137" t="s">
        <v>12334</v>
      </c>
      <c r="N137" t="s">
        <v>637</v>
      </c>
      <c r="O137" t="s">
        <v>639</v>
      </c>
      <c r="P137" t="s">
        <v>5</v>
      </c>
      <c r="Q137" t="s">
        <v>640</v>
      </c>
      <c r="R137" t="s">
        <v>638</v>
      </c>
      <c r="S137" t="s">
        <v>12339</v>
      </c>
      <c r="T137" t="s">
        <v>12334</v>
      </c>
    </row>
    <row r="138" spans="1:20" x14ac:dyDescent="0.25">
      <c r="A138" t="s">
        <v>147</v>
      </c>
      <c r="B138" t="s">
        <v>148</v>
      </c>
      <c r="C138">
        <v>33.333333333333336</v>
      </c>
      <c r="D138">
        <v>3</v>
      </c>
      <c r="E138" t="s">
        <v>12340</v>
      </c>
      <c r="F138">
        <v>100</v>
      </c>
      <c r="G138">
        <v>0</v>
      </c>
      <c r="H138" t="s">
        <v>636</v>
      </c>
      <c r="I138" t="s">
        <v>12341</v>
      </c>
      <c r="J138" t="s">
        <v>676</v>
      </c>
      <c r="K138" t="s">
        <v>637</v>
      </c>
      <c r="L138" t="s">
        <v>638</v>
      </c>
      <c r="M138" t="s">
        <v>12334</v>
      </c>
      <c r="N138" t="s">
        <v>637</v>
      </c>
      <c r="O138" t="s">
        <v>639</v>
      </c>
      <c r="P138" t="s">
        <v>5</v>
      </c>
      <c r="Q138" t="s">
        <v>640</v>
      </c>
      <c r="R138" t="s">
        <v>638</v>
      </c>
      <c r="S138" t="s">
        <v>12342</v>
      </c>
      <c r="T138" t="s">
        <v>12334</v>
      </c>
    </row>
    <row r="139" spans="1:20" x14ac:dyDescent="0.25">
      <c r="A139" t="s">
        <v>594</v>
      </c>
      <c r="B139" t="s">
        <v>595</v>
      </c>
      <c r="C139">
        <v>50</v>
      </c>
      <c r="D139">
        <v>3</v>
      </c>
      <c r="E139" t="s">
        <v>12343</v>
      </c>
      <c r="F139">
        <v>100</v>
      </c>
      <c r="G139">
        <v>0</v>
      </c>
      <c r="H139" t="s">
        <v>636</v>
      </c>
      <c r="I139" t="s">
        <v>12344</v>
      </c>
      <c r="J139" t="s">
        <v>705</v>
      </c>
      <c r="K139" t="s">
        <v>637</v>
      </c>
      <c r="L139" t="s">
        <v>638</v>
      </c>
      <c r="M139" t="s">
        <v>12345</v>
      </c>
      <c r="N139" t="s">
        <v>637</v>
      </c>
      <c r="O139" t="s">
        <v>639</v>
      </c>
      <c r="P139" t="s">
        <v>5</v>
      </c>
      <c r="Q139" t="s">
        <v>640</v>
      </c>
      <c r="R139" t="s">
        <v>638</v>
      </c>
      <c r="S139" t="s">
        <v>12346</v>
      </c>
      <c r="T139" t="s">
        <v>12345</v>
      </c>
    </row>
    <row r="140" spans="1:20" x14ac:dyDescent="0.25">
      <c r="A140" t="s">
        <v>147</v>
      </c>
      <c r="B140" t="s">
        <v>148</v>
      </c>
      <c r="C140">
        <v>50</v>
      </c>
      <c r="D140">
        <v>6</v>
      </c>
      <c r="E140" t="s">
        <v>12347</v>
      </c>
      <c r="F140">
        <v>200</v>
      </c>
      <c r="G140">
        <v>0</v>
      </c>
      <c r="H140" t="s">
        <v>636</v>
      </c>
      <c r="I140" t="s">
        <v>12348</v>
      </c>
      <c r="J140" t="s">
        <v>657</v>
      </c>
      <c r="K140" t="s">
        <v>637</v>
      </c>
      <c r="L140" t="s">
        <v>638</v>
      </c>
      <c r="M140" t="s">
        <v>12349</v>
      </c>
      <c r="N140" t="s">
        <v>637</v>
      </c>
      <c r="O140" t="s">
        <v>643</v>
      </c>
      <c r="P140" t="s">
        <v>5</v>
      </c>
      <c r="Q140" t="s">
        <v>644</v>
      </c>
      <c r="R140" t="s">
        <v>638</v>
      </c>
      <c r="S140" t="s">
        <v>12350</v>
      </c>
      <c r="T140" t="s">
        <v>12351</v>
      </c>
    </row>
    <row r="141" spans="1:20" x14ac:dyDescent="0.25">
      <c r="A141" t="s">
        <v>22</v>
      </c>
      <c r="B141" t="s">
        <v>213</v>
      </c>
      <c r="C141">
        <v>63.37</v>
      </c>
      <c r="D141">
        <v>2</v>
      </c>
      <c r="E141" t="s">
        <v>12352</v>
      </c>
      <c r="F141">
        <v>126.74</v>
      </c>
      <c r="G141">
        <v>0</v>
      </c>
      <c r="H141" t="s">
        <v>663</v>
      </c>
      <c r="I141" t="s">
        <v>12353</v>
      </c>
      <c r="J141" t="s">
        <v>12354</v>
      </c>
      <c r="K141" t="s">
        <v>7159</v>
      </c>
      <c r="L141" t="s">
        <v>12355</v>
      </c>
      <c r="M141" t="s">
        <v>12356</v>
      </c>
      <c r="N141" t="s">
        <v>637</v>
      </c>
      <c r="O141" t="s">
        <v>664</v>
      </c>
      <c r="P141" t="s">
        <v>23</v>
      </c>
      <c r="Q141" t="s">
        <v>665</v>
      </c>
      <c r="R141" t="s">
        <v>638</v>
      </c>
      <c r="S141" t="s">
        <v>12357</v>
      </c>
      <c r="T141" t="s">
        <v>12356</v>
      </c>
    </row>
    <row r="142" spans="1:20" x14ac:dyDescent="0.25">
      <c r="A142" t="s">
        <v>22</v>
      </c>
      <c r="B142" t="s">
        <v>27</v>
      </c>
      <c r="C142">
        <v>66.333333333333329</v>
      </c>
      <c r="D142">
        <v>3</v>
      </c>
      <c r="E142" t="s">
        <v>12358</v>
      </c>
      <c r="F142">
        <v>170</v>
      </c>
      <c r="G142">
        <v>0</v>
      </c>
      <c r="H142" t="s">
        <v>663</v>
      </c>
      <c r="I142" t="s">
        <v>12353</v>
      </c>
      <c r="J142" t="s">
        <v>12354</v>
      </c>
      <c r="K142" t="s">
        <v>7159</v>
      </c>
      <c r="L142" t="s">
        <v>12355</v>
      </c>
      <c r="M142" t="s">
        <v>12359</v>
      </c>
      <c r="N142" t="s">
        <v>637</v>
      </c>
      <c r="O142" t="s">
        <v>664</v>
      </c>
      <c r="P142" t="s">
        <v>23</v>
      </c>
      <c r="Q142" t="s">
        <v>665</v>
      </c>
      <c r="R142" t="s">
        <v>638</v>
      </c>
      <c r="S142" t="s">
        <v>12360</v>
      </c>
      <c r="T142" t="s">
        <v>12359</v>
      </c>
    </row>
    <row r="143" spans="1:20" x14ac:dyDescent="0.25">
      <c r="A143" t="s">
        <v>22</v>
      </c>
      <c r="B143" t="s">
        <v>27</v>
      </c>
      <c r="C143">
        <v>66.333333333333329</v>
      </c>
      <c r="D143">
        <v>3</v>
      </c>
      <c r="E143" t="s">
        <v>12361</v>
      </c>
      <c r="F143">
        <v>288</v>
      </c>
      <c r="G143">
        <v>38</v>
      </c>
      <c r="H143" t="s">
        <v>645</v>
      </c>
      <c r="I143" t="s">
        <v>11163</v>
      </c>
      <c r="J143" t="s">
        <v>11164</v>
      </c>
      <c r="K143" t="s">
        <v>11165</v>
      </c>
      <c r="L143" t="s">
        <v>2542</v>
      </c>
      <c r="M143" t="s">
        <v>12359</v>
      </c>
      <c r="N143" t="s">
        <v>637</v>
      </c>
      <c r="O143" t="s">
        <v>646</v>
      </c>
      <c r="P143" t="s">
        <v>26</v>
      </c>
      <c r="Q143" t="s">
        <v>647</v>
      </c>
      <c r="R143" t="s">
        <v>638</v>
      </c>
      <c r="S143" t="s">
        <v>12362</v>
      </c>
      <c r="T143" t="s">
        <v>12359</v>
      </c>
    </row>
    <row r="144" spans="1:20" x14ac:dyDescent="0.25">
      <c r="A144" t="s">
        <v>147</v>
      </c>
      <c r="B144" t="s">
        <v>148</v>
      </c>
      <c r="C144">
        <v>33.333333333333336</v>
      </c>
      <c r="D144">
        <v>3</v>
      </c>
      <c r="E144" t="s">
        <v>12363</v>
      </c>
      <c r="F144">
        <v>149</v>
      </c>
      <c r="G144">
        <v>0</v>
      </c>
      <c r="H144" t="s">
        <v>645</v>
      </c>
      <c r="I144" t="s">
        <v>12364</v>
      </c>
      <c r="J144" t="s">
        <v>12365</v>
      </c>
      <c r="K144" t="s">
        <v>12366</v>
      </c>
      <c r="L144" t="s">
        <v>7452</v>
      </c>
      <c r="M144" t="s">
        <v>12367</v>
      </c>
      <c r="N144" t="s">
        <v>637</v>
      </c>
      <c r="O144" t="s">
        <v>646</v>
      </c>
      <c r="P144" t="s">
        <v>26</v>
      </c>
      <c r="Q144" t="s">
        <v>647</v>
      </c>
      <c r="R144" t="s">
        <v>638</v>
      </c>
      <c r="S144" t="s">
        <v>12368</v>
      </c>
      <c r="T144" t="s">
        <v>12367</v>
      </c>
    </row>
    <row r="145" spans="1:20" x14ac:dyDescent="0.25">
      <c r="A145" t="s">
        <v>147</v>
      </c>
      <c r="B145" t="s">
        <v>148</v>
      </c>
      <c r="C145">
        <v>50</v>
      </c>
      <c r="D145">
        <v>6</v>
      </c>
      <c r="E145" t="s">
        <v>12369</v>
      </c>
      <c r="F145">
        <v>200</v>
      </c>
      <c r="G145">
        <v>0</v>
      </c>
      <c r="H145" t="s">
        <v>636</v>
      </c>
      <c r="I145" t="s">
        <v>12370</v>
      </c>
      <c r="J145" t="s">
        <v>676</v>
      </c>
      <c r="K145" t="s">
        <v>637</v>
      </c>
      <c r="L145" t="s">
        <v>638</v>
      </c>
      <c r="M145" t="s">
        <v>12371</v>
      </c>
      <c r="N145" t="s">
        <v>637</v>
      </c>
      <c r="O145" t="s">
        <v>643</v>
      </c>
      <c r="P145" t="s">
        <v>5</v>
      </c>
      <c r="Q145" t="s">
        <v>644</v>
      </c>
      <c r="R145" t="s">
        <v>12372</v>
      </c>
      <c r="S145" t="s">
        <v>12373</v>
      </c>
      <c r="T145" t="s">
        <v>12374</v>
      </c>
    </row>
    <row r="146" spans="1:20" x14ac:dyDescent="0.25">
      <c r="A146" t="s">
        <v>241</v>
      </c>
      <c r="B146" t="s">
        <v>247</v>
      </c>
      <c r="C146">
        <v>159</v>
      </c>
      <c r="D146">
        <v>1</v>
      </c>
      <c r="E146" t="s">
        <v>12375</v>
      </c>
      <c r="F146">
        <v>159</v>
      </c>
      <c r="G146">
        <v>0</v>
      </c>
      <c r="H146" t="s">
        <v>645</v>
      </c>
      <c r="I146" t="s">
        <v>3784</v>
      </c>
      <c r="J146" t="s">
        <v>12376</v>
      </c>
      <c r="K146" t="s">
        <v>4872</v>
      </c>
      <c r="L146" t="s">
        <v>2607</v>
      </c>
      <c r="M146" t="s">
        <v>12377</v>
      </c>
      <c r="N146" t="s">
        <v>637</v>
      </c>
      <c r="O146" t="s">
        <v>646</v>
      </c>
      <c r="P146" t="s">
        <v>26</v>
      </c>
      <c r="Q146" t="s">
        <v>647</v>
      </c>
      <c r="R146" t="s">
        <v>638</v>
      </c>
      <c r="S146" t="s">
        <v>12378</v>
      </c>
      <c r="T146" t="s">
        <v>12379</v>
      </c>
    </row>
    <row r="147" spans="1:20" x14ac:dyDescent="0.25">
      <c r="A147" t="s">
        <v>147</v>
      </c>
      <c r="B147" t="s">
        <v>148</v>
      </c>
      <c r="C147">
        <v>50</v>
      </c>
      <c r="D147">
        <v>6</v>
      </c>
      <c r="E147" t="s">
        <v>12380</v>
      </c>
      <c r="F147">
        <v>200</v>
      </c>
      <c r="G147">
        <v>0</v>
      </c>
      <c r="H147" t="s">
        <v>636</v>
      </c>
      <c r="I147" t="s">
        <v>12381</v>
      </c>
      <c r="J147" t="s">
        <v>1852</v>
      </c>
      <c r="K147" t="s">
        <v>637</v>
      </c>
      <c r="L147" t="s">
        <v>638</v>
      </c>
      <c r="M147" t="s">
        <v>12382</v>
      </c>
      <c r="N147" t="s">
        <v>637</v>
      </c>
      <c r="O147" t="s">
        <v>639</v>
      </c>
      <c r="P147" t="s">
        <v>5</v>
      </c>
      <c r="Q147" t="s">
        <v>640</v>
      </c>
      <c r="R147" t="s">
        <v>638</v>
      </c>
      <c r="S147" t="s">
        <v>12383</v>
      </c>
      <c r="T147" t="s">
        <v>12382</v>
      </c>
    </row>
    <row r="148" spans="1:20" x14ac:dyDescent="0.25">
      <c r="A148" t="s">
        <v>147</v>
      </c>
      <c r="B148" t="s">
        <v>148</v>
      </c>
      <c r="C148">
        <v>50</v>
      </c>
      <c r="D148">
        <v>6</v>
      </c>
      <c r="E148" t="s">
        <v>12384</v>
      </c>
      <c r="F148">
        <v>200</v>
      </c>
      <c r="G148">
        <v>0</v>
      </c>
      <c r="H148" t="s">
        <v>636</v>
      </c>
      <c r="I148" t="s">
        <v>12385</v>
      </c>
      <c r="J148" t="s">
        <v>2441</v>
      </c>
      <c r="K148" t="s">
        <v>637</v>
      </c>
      <c r="L148" t="s">
        <v>638</v>
      </c>
      <c r="M148" t="s">
        <v>12386</v>
      </c>
      <c r="N148" t="s">
        <v>637</v>
      </c>
      <c r="O148" t="s">
        <v>643</v>
      </c>
      <c r="P148" t="s">
        <v>5</v>
      </c>
      <c r="Q148" t="s">
        <v>644</v>
      </c>
      <c r="R148" t="s">
        <v>638</v>
      </c>
      <c r="S148" t="s">
        <v>12387</v>
      </c>
      <c r="T148" t="s">
        <v>12388</v>
      </c>
    </row>
    <row r="149" spans="1:20" x14ac:dyDescent="0.25">
      <c r="A149" t="s">
        <v>22</v>
      </c>
      <c r="B149" t="s">
        <v>27</v>
      </c>
      <c r="C149">
        <v>69.900000000000006</v>
      </c>
      <c r="D149">
        <v>10</v>
      </c>
      <c r="E149" t="s">
        <v>12389</v>
      </c>
      <c r="F149">
        <v>800</v>
      </c>
      <c r="G149">
        <v>0</v>
      </c>
      <c r="H149" t="s">
        <v>645</v>
      </c>
      <c r="I149" t="s">
        <v>12390</v>
      </c>
      <c r="J149" t="s">
        <v>12391</v>
      </c>
      <c r="K149" t="s">
        <v>12392</v>
      </c>
      <c r="L149" t="s">
        <v>660</v>
      </c>
      <c r="M149" t="s">
        <v>12271</v>
      </c>
      <c r="N149" t="s">
        <v>637</v>
      </c>
      <c r="O149" t="s">
        <v>646</v>
      </c>
      <c r="P149" t="s">
        <v>26</v>
      </c>
      <c r="Q149" t="s">
        <v>647</v>
      </c>
      <c r="R149" t="s">
        <v>638</v>
      </c>
      <c r="S149" t="s">
        <v>12393</v>
      </c>
      <c r="T149" t="s">
        <v>12394</v>
      </c>
    </row>
    <row r="150" spans="1:20" x14ac:dyDescent="0.25">
      <c r="A150" t="s">
        <v>147</v>
      </c>
      <c r="B150" t="s">
        <v>148</v>
      </c>
      <c r="C150">
        <v>50</v>
      </c>
      <c r="D150">
        <v>6</v>
      </c>
      <c r="E150" t="s">
        <v>12395</v>
      </c>
      <c r="F150">
        <v>200</v>
      </c>
      <c r="G150">
        <v>0</v>
      </c>
      <c r="H150" t="s">
        <v>636</v>
      </c>
      <c r="I150" t="s">
        <v>12396</v>
      </c>
      <c r="J150" t="s">
        <v>653</v>
      </c>
      <c r="K150" t="s">
        <v>637</v>
      </c>
      <c r="L150" t="s">
        <v>638</v>
      </c>
      <c r="M150" t="s">
        <v>12397</v>
      </c>
      <c r="N150" t="s">
        <v>637</v>
      </c>
      <c r="O150" t="s">
        <v>639</v>
      </c>
      <c r="P150" t="s">
        <v>5</v>
      </c>
      <c r="Q150" t="s">
        <v>640</v>
      </c>
      <c r="R150" t="s">
        <v>638</v>
      </c>
      <c r="S150" t="s">
        <v>12398</v>
      </c>
      <c r="T150" t="s">
        <v>12397</v>
      </c>
    </row>
    <row r="151" spans="1:20" x14ac:dyDescent="0.25">
      <c r="A151" t="s">
        <v>516</v>
      </c>
      <c r="B151" t="s">
        <v>120</v>
      </c>
      <c r="C151">
        <v>75</v>
      </c>
      <c r="D151">
        <v>2</v>
      </c>
      <c r="E151" t="s">
        <v>12399</v>
      </c>
      <c r="F151">
        <v>215</v>
      </c>
      <c r="G151">
        <v>65</v>
      </c>
      <c r="H151" t="s">
        <v>645</v>
      </c>
      <c r="I151" t="s">
        <v>12400</v>
      </c>
      <c r="J151" t="s">
        <v>12401</v>
      </c>
      <c r="K151" t="s">
        <v>2498</v>
      </c>
      <c r="L151" t="s">
        <v>4609</v>
      </c>
      <c r="M151" t="s">
        <v>12402</v>
      </c>
      <c r="N151" t="s">
        <v>637</v>
      </c>
      <c r="O151" t="s">
        <v>646</v>
      </c>
      <c r="P151" t="s">
        <v>26</v>
      </c>
      <c r="Q151" t="s">
        <v>647</v>
      </c>
      <c r="R151" t="s">
        <v>638</v>
      </c>
      <c r="S151" t="s">
        <v>12403</v>
      </c>
      <c r="T151" t="s">
        <v>12404</v>
      </c>
    </row>
    <row r="152" spans="1:20" x14ac:dyDescent="0.25">
      <c r="A152" t="s">
        <v>600</v>
      </c>
      <c r="B152" t="s">
        <v>690</v>
      </c>
      <c r="C152">
        <v>10.7</v>
      </c>
      <c r="D152">
        <v>1</v>
      </c>
      <c r="E152" t="s">
        <v>12405</v>
      </c>
      <c r="F152">
        <v>18.2</v>
      </c>
      <c r="G152">
        <v>7.5</v>
      </c>
      <c r="H152" t="s">
        <v>663</v>
      </c>
      <c r="I152" t="s">
        <v>6695</v>
      </c>
      <c r="J152" t="s">
        <v>6696</v>
      </c>
      <c r="K152" t="s">
        <v>729</v>
      </c>
      <c r="L152" t="s">
        <v>6697</v>
      </c>
      <c r="M152" t="s">
        <v>12406</v>
      </c>
      <c r="N152" t="s">
        <v>637</v>
      </c>
      <c r="O152" t="s">
        <v>664</v>
      </c>
      <c r="P152" t="s">
        <v>23</v>
      </c>
      <c r="Q152" t="s">
        <v>665</v>
      </c>
      <c r="R152" t="s">
        <v>638</v>
      </c>
      <c r="S152" t="s">
        <v>12407</v>
      </c>
      <c r="T152" t="s">
        <v>12406</v>
      </c>
    </row>
    <row r="153" spans="1:20" x14ac:dyDescent="0.25">
      <c r="A153" t="s">
        <v>594</v>
      </c>
      <c r="B153" t="s">
        <v>595</v>
      </c>
      <c r="C153">
        <v>50</v>
      </c>
      <c r="D153">
        <v>3</v>
      </c>
      <c r="E153" t="s">
        <v>12408</v>
      </c>
      <c r="F153">
        <v>279</v>
      </c>
      <c r="G153">
        <v>0</v>
      </c>
      <c r="H153" t="s">
        <v>645</v>
      </c>
      <c r="I153" t="s">
        <v>12409</v>
      </c>
      <c r="J153" t="s">
        <v>12410</v>
      </c>
      <c r="K153" t="s">
        <v>12411</v>
      </c>
      <c r="L153" t="s">
        <v>12412</v>
      </c>
      <c r="M153" t="s">
        <v>12413</v>
      </c>
      <c r="N153" t="s">
        <v>761</v>
      </c>
      <c r="O153" t="s">
        <v>698</v>
      </c>
      <c r="P153" t="s">
        <v>692</v>
      </c>
      <c r="Q153" t="s">
        <v>693</v>
      </c>
      <c r="R153" t="s">
        <v>638</v>
      </c>
      <c r="S153" t="s">
        <v>12414</v>
      </c>
      <c r="T153" t="s">
        <v>12413</v>
      </c>
    </row>
    <row r="154" spans="1:20" x14ac:dyDescent="0.25">
      <c r="A154" t="s">
        <v>10385</v>
      </c>
      <c r="B154" t="s">
        <v>10386</v>
      </c>
      <c r="C154">
        <v>79</v>
      </c>
      <c r="D154">
        <v>2</v>
      </c>
      <c r="E154" t="s">
        <v>12408</v>
      </c>
      <c r="F154">
        <v>279</v>
      </c>
      <c r="G154">
        <v>0</v>
      </c>
      <c r="H154" t="s">
        <v>645</v>
      </c>
      <c r="I154" t="s">
        <v>12409</v>
      </c>
      <c r="J154" t="s">
        <v>12410</v>
      </c>
      <c r="K154" t="s">
        <v>12411</v>
      </c>
      <c r="L154" t="s">
        <v>12412</v>
      </c>
      <c r="M154" t="s">
        <v>12413</v>
      </c>
      <c r="N154" t="s">
        <v>761</v>
      </c>
      <c r="O154" t="s">
        <v>698</v>
      </c>
      <c r="P154" t="s">
        <v>692</v>
      </c>
      <c r="Q154" t="s">
        <v>693</v>
      </c>
      <c r="R154" t="s">
        <v>638</v>
      </c>
      <c r="S154" t="s">
        <v>12414</v>
      </c>
      <c r="T154" t="s">
        <v>12413</v>
      </c>
    </row>
    <row r="155" spans="1:20" x14ac:dyDescent="0.25">
      <c r="A155" t="s">
        <v>101</v>
      </c>
      <c r="B155" t="s">
        <v>74</v>
      </c>
      <c r="C155">
        <v>83.333333333333329</v>
      </c>
      <c r="D155">
        <v>3</v>
      </c>
      <c r="E155" t="s">
        <v>12415</v>
      </c>
      <c r="F155">
        <v>250</v>
      </c>
      <c r="G155">
        <v>0</v>
      </c>
      <c r="H155" t="s">
        <v>655</v>
      </c>
      <c r="I155" t="s">
        <v>4559</v>
      </c>
      <c r="J155" t="s">
        <v>681</v>
      </c>
      <c r="K155" t="s">
        <v>637</v>
      </c>
      <c r="L155" t="s">
        <v>638</v>
      </c>
      <c r="M155" t="s">
        <v>12416</v>
      </c>
      <c r="N155" t="s">
        <v>637</v>
      </c>
      <c r="O155" t="s">
        <v>639</v>
      </c>
      <c r="P155" t="s">
        <v>5</v>
      </c>
      <c r="Q155" t="s">
        <v>640</v>
      </c>
      <c r="R155" t="s">
        <v>638</v>
      </c>
      <c r="S155" t="s">
        <v>12417</v>
      </c>
      <c r="T155" t="s">
        <v>12416</v>
      </c>
    </row>
    <row r="156" spans="1:20" x14ac:dyDescent="0.25">
      <c r="A156" t="s">
        <v>594</v>
      </c>
      <c r="B156" t="s">
        <v>595</v>
      </c>
      <c r="C156">
        <v>50</v>
      </c>
      <c r="D156">
        <v>3</v>
      </c>
      <c r="E156" t="s">
        <v>12418</v>
      </c>
      <c r="F156">
        <v>279</v>
      </c>
      <c r="G156">
        <v>0</v>
      </c>
      <c r="H156" t="s">
        <v>645</v>
      </c>
      <c r="I156" t="s">
        <v>12419</v>
      </c>
      <c r="J156" t="s">
        <v>12420</v>
      </c>
      <c r="K156" t="s">
        <v>12421</v>
      </c>
      <c r="L156" t="s">
        <v>12422</v>
      </c>
      <c r="M156" t="s">
        <v>12416</v>
      </c>
      <c r="N156" t="s">
        <v>761</v>
      </c>
      <c r="O156" t="s">
        <v>698</v>
      </c>
      <c r="P156" t="s">
        <v>692</v>
      </c>
      <c r="Q156" t="s">
        <v>693</v>
      </c>
      <c r="R156" t="s">
        <v>638</v>
      </c>
      <c r="S156" t="s">
        <v>12423</v>
      </c>
      <c r="T156" t="s">
        <v>12416</v>
      </c>
    </row>
    <row r="157" spans="1:20" x14ac:dyDescent="0.25">
      <c r="A157" t="s">
        <v>10385</v>
      </c>
      <c r="B157" t="s">
        <v>10386</v>
      </c>
      <c r="C157">
        <v>79</v>
      </c>
      <c r="D157">
        <v>2</v>
      </c>
      <c r="E157" t="s">
        <v>12418</v>
      </c>
      <c r="F157">
        <v>279</v>
      </c>
      <c r="G157">
        <v>0</v>
      </c>
      <c r="H157" t="s">
        <v>645</v>
      </c>
      <c r="I157" t="s">
        <v>12419</v>
      </c>
      <c r="J157" t="s">
        <v>12420</v>
      </c>
      <c r="K157" t="s">
        <v>12421</v>
      </c>
      <c r="L157" t="s">
        <v>12422</v>
      </c>
      <c r="M157" t="s">
        <v>12416</v>
      </c>
      <c r="N157" t="s">
        <v>761</v>
      </c>
      <c r="O157" t="s">
        <v>698</v>
      </c>
      <c r="P157" t="s">
        <v>692</v>
      </c>
      <c r="Q157" t="s">
        <v>693</v>
      </c>
      <c r="R157" t="s">
        <v>638</v>
      </c>
      <c r="S157" t="s">
        <v>12423</v>
      </c>
      <c r="T157" t="s">
        <v>12416</v>
      </c>
    </row>
    <row r="158" spans="1:20" x14ac:dyDescent="0.25">
      <c r="A158" t="s">
        <v>10385</v>
      </c>
      <c r="B158" t="s">
        <v>10386</v>
      </c>
      <c r="C158">
        <v>89.5</v>
      </c>
      <c r="D158">
        <v>2</v>
      </c>
      <c r="E158" t="s">
        <v>12424</v>
      </c>
      <c r="F158">
        <v>159</v>
      </c>
      <c r="G158">
        <v>0</v>
      </c>
      <c r="H158" t="s">
        <v>636</v>
      </c>
      <c r="I158" t="s">
        <v>12425</v>
      </c>
      <c r="J158" t="s">
        <v>2136</v>
      </c>
      <c r="K158" t="s">
        <v>637</v>
      </c>
      <c r="L158" t="s">
        <v>638</v>
      </c>
      <c r="M158" t="s">
        <v>12416</v>
      </c>
      <c r="N158" t="s">
        <v>637</v>
      </c>
      <c r="O158" t="s">
        <v>639</v>
      </c>
      <c r="P158" t="s">
        <v>5</v>
      </c>
      <c r="Q158" t="s">
        <v>640</v>
      </c>
      <c r="R158" t="s">
        <v>638</v>
      </c>
      <c r="S158" t="s">
        <v>12426</v>
      </c>
      <c r="T158" t="s">
        <v>12416</v>
      </c>
    </row>
    <row r="159" spans="1:20" x14ac:dyDescent="0.25">
      <c r="A159" t="s">
        <v>594</v>
      </c>
      <c r="B159" t="s">
        <v>595</v>
      </c>
      <c r="C159">
        <v>50</v>
      </c>
      <c r="D159">
        <v>3</v>
      </c>
      <c r="E159" t="s">
        <v>12427</v>
      </c>
      <c r="F159">
        <v>100</v>
      </c>
      <c r="G159">
        <v>0</v>
      </c>
      <c r="H159" t="s">
        <v>645</v>
      </c>
      <c r="I159" t="s">
        <v>12428</v>
      </c>
      <c r="J159" t="s">
        <v>12429</v>
      </c>
      <c r="K159" t="s">
        <v>9298</v>
      </c>
      <c r="L159" t="s">
        <v>12430</v>
      </c>
      <c r="M159" t="s">
        <v>12431</v>
      </c>
      <c r="N159" t="s">
        <v>761</v>
      </c>
      <c r="O159" t="s">
        <v>698</v>
      </c>
      <c r="P159" t="s">
        <v>692</v>
      </c>
      <c r="Q159" t="s">
        <v>693</v>
      </c>
      <c r="R159" t="s">
        <v>638</v>
      </c>
      <c r="S159" t="s">
        <v>12432</v>
      </c>
      <c r="T159" t="s">
        <v>12433</v>
      </c>
    </row>
    <row r="160" spans="1:20" x14ac:dyDescent="0.25">
      <c r="A160" t="s">
        <v>22</v>
      </c>
      <c r="B160" t="s">
        <v>27</v>
      </c>
      <c r="C160">
        <v>80</v>
      </c>
      <c r="D160">
        <v>1</v>
      </c>
      <c r="E160" t="s">
        <v>12434</v>
      </c>
      <c r="F160">
        <v>80</v>
      </c>
      <c r="G160">
        <v>0</v>
      </c>
      <c r="H160" t="s">
        <v>645</v>
      </c>
      <c r="I160" t="s">
        <v>5408</v>
      </c>
      <c r="J160" t="s">
        <v>12435</v>
      </c>
      <c r="K160" t="s">
        <v>6858</v>
      </c>
      <c r="L160" t="s">
        <v>2607</v>
      </c>
      <c r="M160" t="s">
        <v>12436</v>
      </c>
      <c r="N160" t="s">
        <v>637</v>
      </c>
      <c r="O160" t="s">
        <v>646</v>
      </c>
      <c r="P160" t="s">
        <v>26</v>
      </c>
      <c r="Q160" t="s">
        <v>647</v>
      </c>
      <c r="R160" t="s">
        <v>638</v>
      </c>
      <c r="S160" t="s">
        <v>12437</v>
      </c>
      <c r="T160" t="s">
        <v>12436</v>
      </c>
    </row>
    <row r="161" spans="1:20" x14ac:dyDescent="0.25">
      <c r="A161" t="s">
        <v>594</v>
      </c>
      <c r="B161" t="s">
        <v>595</v>
      </c>
      <c r="C161">
        <v>50</v>
      </c>
      <c r="D161">
        <v>3</v>
      </c>
      <c r="E161" t="s">
        <v>12438</v>
      </c>
      <c r="F161">
        <v>100</v>
      </c>
      <c r="G161">
        <v>0</v>
      </c>
      <c r="H161" t="s">
        <v>645</v>
      </c>
      <c r="I161" t="s">
        <v>12439</v>
      </c>
      <c r="J161" t="s">
        <v>12440</v>
      </c>
      <c r="K161" t="s">
        <v>3370</v>
      </c>
      <c r="L161" t="s">
        <v>12441</v>
      </c>
      <c r="M161" t="s">
        <v>12436</v>
      </c>
      <c r="N161" t="s">
        <v>761</v>
      </c>
      <c r="O161" t="s">
        <v>698</v>
      </c>
      <c r="P161" t="s">
        <v>692</v>
      </c>
      <c r="Q161" t="s">
        <v>693</v>
      </c>
      <c r="R161" t="s">
        <v>638</v>
      </c>
      <c r="S161" t="s">
        <v>12442</v>
      </c>
      <c r="T161" t="s">
        <v>12443</v>
      </c>
    </row>
    <row r="162" spans="1:20" x14ac:dyDescent="0.25">
      <c r="A162" t="s">
        <v>594</v>
      </c>
      <c r="B162" t="s">
        <v>595</v>
      </c>
      <c r="C162">
        <v>50</v>
      </c>
      <c r="D162">
        <v>3</v>
      </c>
      <c r="E162" t="s">
        <v>12444</v>
      </c>
      <c r="F162">
        <v>279</v>
      </c>
      <c r="G162">
        <v>0</v>
      </c>
      <c r="H162" t="s">
        <v>645</v>
      </c>
      <c r="I162" t="s">
        <v>12445</v>
      </c>
      <c r="J162" t="s">
        <v>12446</v>
      </c>
      <c r="K162" t="s">
        <v>706</v>
      </c>
      <c r="L162" t="s">
        <v>12447</v>
      </c>
      <c r="M162" t="s">
        <v>12448</v>
      </c>
      <c r="N162" t="s">
        <v>761</v>
      </c>
      <c r="O162" t="s">
        <v>698</v>
      </c>
      <c r="P162" t="s">
        <v>692</v>
      </c>
      <c r="Q162" t="s">
        <v>693</v>
      </c>
      <c r="R162" t="s">
        <v>638</v>
      </c>
      <c r="S162" t="s">
        <v>12449</v>
      </c>
      <c r="T162" t="s">
        <v>12448</v>
      </c>
    </row>
    <row r="163" spans="1:20" x14ac:dyDescent="0.25">
      <c r="A163" t="s">
        <v>10385</v>
      </c>
      <c r="B163" t="s">
        <v>10386</v>
      </c>
      <c r="C163">
        <v>79</v>
      </c>
      <c r="D163">
        <v>2</v>
      </c>
      <c r="E163" t="s">
        <v>12444</v>
      </c>
      <c r="F163">
        <v>279</v>
      </c>
      <c r="G163">
        <v>0</v>
      </c>
      <c r="H163" t="s">
        <v>645</v>
      </c>
      <c r="I163" t="s">
        <v>12445</v>
      </c>
      <c r="J163" t="s">
        <v>12446</v>
      </c>
      <c r="K163" t="s">
        <v>706</v>
      </c>
      <c r="L163" t="s">
        <v>12447</v>
      </c>
      <c r="M163" t="s">
        <v>12448</v>
      </c>
      <c r="N163" t="s">
        <v>761</v>
      </c>
      <c r="O163" t="s">
        <v>698</v>
      </c>
      <c r="P163" t="s">
        <v>692</v>
      </c>
      <c r="Q163" t="s">
        <v>693</v>
      </c>
      <c r="R163" t="s">
        <v>638</v>
      </c>
      <c r="S163" t="s">
        <v>12449</v>
      </c>
      <c r="T163" t="s">
        <v>12448</v>
      </c>
    </row>
    <row r="164" spans="1:20" x14ac:dyDescent="0.25">
      <c r="A164" t="s">
        <v>600</v>
      </c>
      <c r="B164" t="s">
        <v>690</v>
      </c>
      <c r="C164">
        <v>31.75</v>
      </c>
      <c r="D164">
        <v>1</v>
      </c>
      <c r="E164" t="s">
        <v>12450</v>
      </c>
      <c r="F164">
        <v>39.25</v>
      </c>
      <c r="G164">
        <v>7.5</v>
      </c>
      <c r="H164" t="s">
        <v>663</v>
      </c>
      <c r="I164" t="s">
        <v>6689</v>
      </c>
      <c r="J164" t="s">
        <v>6690</v>
      </c>
      <c r="K164" t="s">
        <v>729</v>
      </c>
      <c r="L164" t="s">
        <v>6691</v>
      </c>
      <c r="M164" t="s">
        <v>12451</v>
      </c>
      <c r="N164" t="s">
        <v>637</v>
      </c>
      <c r="O164" t="s">
        <v>664</v>
      </c>
      <c r="P164" t="s">
        <v>23</v>
      </c>
      <c r="Q164" t="s">
        <v>665</v>
      </c>
      <c r="R164" t="s">
        <v>638</v>
      </c>
      <c r="S164" t="s">
        <v>12452</v>
      </c>
      <c r="T164" t="s">
        <v>12451</v>
      </c>
    </row>
    <row r="165" spans="1:20" x14ac:dyDescent="0.25">
      <c r="A165" t="s">
        <v>116</v>
      </c>
      <c r="B165" t="s">
        <v>117</v>
      </c>
      <c r="C165">
        <v>12</v>
      </c>
      <c r="D165">
        <v>20</v>
      </c>
      <c r="E165" t="s">
        <v>12453</v>
      </c>
      <c r="F165">
        <v>280</v>
      </c>
      <c r="G165">
        <v>0</v>
      </c>
      <c r="H165" t="s">
        <v>645</v>
      </c>
      <c r="I165" t="s">
        <v>10158</v>
      </c>
      <c r="J165" t="s">
        <v>12454</v>
      </c>
      <c r="K165" t="s">
        <v>12455</v>
      </c>
      <c r="L165" t="s">
        <v>1708</v>
      </c>
      <c r="M165" t="s">
        <v>12456</v>
      </c>
      <c r="N165" t="s">
        <v>637</v>
      </c>
      <c r="O165" t="s">
        <v>646</v>
      </c>
      <c r="P165" t="s">
        <v>26</v>
      </c>
      <c r="Q165" t="s">
        <v>647</v>
      </c>
      <c r="R165" t="s">
        <v>638</v>
      </c>
      <c r="S165" t="s">
        <v>12457</v>
      </c>
      <c r="T165" t="s">
        <v>12456</v>
      </c>
    </row>
    <row r="166" spans="1:20" x14ac:dyDescent="0.25">
      <c r="A166" t="s">
        <v>72</v>
      </c>
      <c r="B166" t="s">
        <v>716</v>
      </c>
      <c r="C166">
        <v>150</v>
      </c>
      <c r="D166">
        <v>1</v>
      </c>
      <c r="E166" t="s">
        <v>12458</v>
      </c>
      <c r="F166">
        <v>98</v>
      </c>
      <c r="G166">
        <v>0</v>
      </c>
      <c r="H166" t="s">
        <v>636</v>
      </c>
      <c r="I166" t="s">
        <v>12459</v>
      </c>
      <c r="J166" t="s">
        <v>2240</v>
      </c>
      <c r="K166" t="s">
        <v>637</v>
      </c>
      <c r="L166" t="s">
        <v>638</v>
      </c>
      <c r="M166" t="s">
        <v>12460</v>
      </c>
      <c r="N166" t="s">
        <v>637</v>
      </c>
      <c r="O166" t="s">
        <v>643</v>
      </c>
      <c r="P166" t="s">
        <v>5</v>
      </c>
      <c r="Q166" t="s">
        <v>644</v>
      </c>
      <c r="R166" t="s">
        <v>638</v>
      </c>
      <c r="S166" t="s">
        <v>12461</v>
      </c>
      <c r="T166" t="s">
        <v>12460</v>
      </c>
    </row>
    <row r="167" spans="1:20" x14ac:dyDescent="0.25">
      <c r="A167" t="s">
        <v>22</v>
      </c>
      <c r="B167" t="s">
        <v>27</v>
      </c>
      <c r="C167">
        <v>120</v>
      </c>
      <c r="D167">
        <v>10</v>
      </c>
      <c r="E167" t="s">
        <v>12462</v>
      </c>
      <c r="F167">
        <v>890</v>
      </c>
      <c r="G167">
        <v>0</v>
      </c>
      <c r="H167" t="s">
        <v>636</v>
      </c>
      <c r="I167" t="s">
        <v>8782</v>
      </c>
      <c r="J167" t="s">
        <v>2051</v>
      </c>
      <c r="K167" t="s">
        <v>637</v>
      </c>
      <c r="L167" t="s">
        <v>638</v>
      </c>
      <c r="M167" t="s">
        <v>12463</v>
      </c>
      <c r="N167" t="s">
        <v>637</v>
      </c>
      <c r="O167" t="s">
        <v>639</v>
      </c>
      <c r="P167" t="s">
        <v>5</v>
      </c>
      <c r="Q167" t="s">
        <v>640</v>
      </c>
      <c r="R167" t="s">
        <v>638</v>
      </c>
      <c r="S167" t="s">
        <v>12464</v>
      </c>
      <c r="T167" t="s">
        <v>12463</v>
      </c>
    </row>
    <row r="168" spans="1:20" x14ac:dyDescent="0.25">
      <c r="A168" t="s">
        <v>18</v>
      </c>
      <c r="B168" t="s">
        <v>19</v>
      </c>
      <c r="C168">
        <v>66.666666666666671</v>
      </c>
      <c r="D168">
        <v>3</v>
      </c>
      <c r="E168" t="s">
        <v>12465</v>
      </c>
      <c r="F168">
        <v>100</v>
      </c>
      <c r="G168">
        <v>0</v>
      </c>
      <c r="H168" t="s">
        <v>636</v>
      </c>
      <c r="I168" t="s">
        <v>12459</v>
      </c>
      <c r="J168" t="s">
        <v>2240</v>
      </c>
      <c r="K168" t="s">
        <v>637</v>
      </c>
      <c r="L168" t="s">
        <v>638</v>
      </c>
      <c r="M168" t="s">
        <v>12463</v>
      </c>
      <c r="N168" t="s">
        <v>637</v>
      </c>
      <c r="O168" t="s">
        <v>643</v>
      </c>
      <c r="P168" t="s">
        <v>5</v>
      </c>
      <c r="Q168" t="s">
        <v>644</v>
      </c>
      <c r="R168" t="s">
        <v>638</v>
      </c>
      <c r="S168" t="s">
        <v>12466</v>
      </c>
      <c r="T168" t="s">
        <v>12463</v>
      </c>
    </row>
    <row r="169" spans="1:20" x14ac:dyDescent="0.25">
      <c r="A169" t="s">
        <v>22</v>
      </c>
      <c r="B169" t="s">
        <v>27</v>
      </c>
      <c r="C169">
        <v>66.333333333333329</v>
      </c>
      <c r="D169">
        <v>3</v>
      </c>
      <c r="E169" t="s">
        <v>12467</v>
      </c>
      <c r="F169">
        <v>289</v>
      </c>
      <c r="G169">
        <v>0</v>
      </c>
      <c r="H169" t="s">
        <v>636</v>
      </c>
      <c r="I169" t="s">
        <v>8782</v>
      </c>
      <c r="J169" t="s">
        <v>2051</v>
      </c>
      <c r="K169" t="s">
        <v>637</v>
      </c>
      <c r="L169" t="s">
        <v>638</v>
      </c>
      <c r="M169" t="s">
        <v>12468</v>
      </c>
      <c r="N169" t="s">
        <v>637</v>
      </c>
      <c r="O169" t="s">
        <v>639</v>
      </c>
      <c r="P169" t="s">
        <v>5</v>
      </c>
      <c r="Q169" t="s">
        <v>640</v>
      </c>
      <c r="R169" t="s">
        <v>638</v>
      </c>
      <c r="S169" t="s">
        <v>12469</v>
      </c>
      <c r="T169" t="s">
        <v>12468</v>
      </c>
    </row>
    <row r="170" spans="1:20" x14ac:dyDescent="0.25">
      <c r="A170" t="s">
        <v>18</v>
      </c>
      <c r="B170" t="s">
        <v>19</v>
      </c>
      <c r="C170">
        <v>66.666666666666671</v>
      </c>
      <c r="D170">
        <v>3</v>
      </c>
      <c r="E170" t="s">
        <v>12470</v>
      </c>
      <c r="F170">
        <v>391</v>
      </c>
      <c r="G170">
        <v>23</v>
      </c>
      <c r="H170" t="s">
        <v>663</v>
      </c>
      <c r="I170" t="s">
        <v>12471</v>
      </c>
      <c r="J170" t="s">
        <v>12472</v>
      </c>
      <c r="K170" t="s">
        <v>710</v>
      </c>
      <c r="L170" t="s">
        <v>12473</v>
      </c>
      <c r="M170" t="s">
        <v>12474</v>
      </c>
      <c r="N170" t="s">
        <v>637</v>
      </c>
      <c r="O170" t="s">
        <v>664</v>
      </c>
      <c r="P170" t="s">
        <v>23</v>
      </c>
      <c r="Q170" t="s">
        <v>665</v>
      </c>
      <c r="R170" t="s">
        <v>638</v>
      </c>
      <c r="S170" t="s">
        <v>12475</v>
      </c>
      <c r="T170" t="s">
        <v>12476</v>
      </c>
    </row>
    <row r="171" spans="1:20" x14ac:dyDescent="0.25">
      <c r="A171" t="s">
        <v>12</v>
      </c>
      <c r="B171" t="s">
        <v>13</v>
      </c>
      <c r="C171">
        <v>54.5</v>
      </c>
      <c r="D171">
        <v>2</v>
      </c>
      <c r="E171" t="s">
        <v>12470</v>
      </c>
      <c r="F171">
        <v>391</v>
      </c>
      <c r="G171">
        <v>23</v>
      </c>
      <c r="H171" t="s">
        <v>663</v>
      </c>
      <c r="I171" t="s">
        <v>12471</v>
      </c>
      <c r="J171" t="s">
        <v>12472</v>
      </c>
      <c r="K171" t="s">
        <v>710</v>
      </c>
      <c r="L171" t="s">
        <v>12473</v>
      </c>
      <c r="M171" t="s">
        <v>12474</v>
      </c>
      <c r="N171" t="s">
        <v>637</v>
      </c>
      <c r="O171" t="s">
        <v>664</v>
      </c>
      <c r="P171" t="s">
        <v>23</v>
      </c>
      <c r="Q171" t="s">
        <v>665</v>
      </c>
      <c r="R171" t="s">
        <v>638</v>
      </c>
      <c r="S171" t="s">
        <v>12475</v>
      </c>
      <c r="T171" t="s">
        <v>12474</v>
      </c>
    </row>
    <row r="172" spans="1:20" x14ac:dyDescent="0.25">
      <c r="A172" t="s">
        <v>14</v>
      </c>
      <c r="B172" t="s">
        <v>15</v>
      </c>
      <c r="C172">
        <v>54.5</v>
      </c>
      <c r="D172">
        <v>2</v>
      </c>
      <c r="E172" t="s">
        <v>12470</v>
      </c>
      <c r="F172">
        <v>391</v>
      </c>
      <c r="G172">
        <v>23</v>
      </c>
      <c r="H172" t="s">
        <v>663</v>
      </c>
      <c r="I172" t="s">
        <v>12471</v>
      </c>
      <c r="J172" t="s">
        <v>12472</v>
      </c>
      <c r="K172" t="s">
        <v>710</v>
      </c>
      <c r="L172" t="s">
        <v>12473</v>
      </c>
      <c r="M172" t="s">
        <v>12474</v>
      </c>
      <c r="N172" t="s">
        <v>637</v>
      </c>
      <c r="O172" t="s">
        <v>664</v>
      </c>
      <c r="P172" t="s">
        <v>23</v>
      </c>
      <c r="Q172" t="s">
        <v>665</v>
      </c>
      <c r="R172" t="s">
        <v>638</v>
      </c>
      <c r="S172" t="s">
        <v>12475</v>
      </c>
      <c r="T172" t="s">
        <v>12474</v>
      </c>
    </row>
    <row r="173" spans="1:20" x14ac:dyDescent="0.25">
      <c r="A173" t="s">
        <v>18</v>
      </c>
      <c r="B173" t="s">
        <v>19</v>
      </c>
      <c r="C173">
        <v>66.666666666666671</v>
      </c>
      <c r="D173">
        <v>3</v>
      </c>
      <c r="E173" t="s">
        <v>12477</v>
      </c>
      <c r="F173">
        <v>100</v>
      </c>
      <c r="G173">
        <v>0</v>
      </c>
      <c r="H173" t="s">
        <v>636</v>
      </c>
      <c r="I173" t="s">
        <v>12478</v>
      </c>
      <c r="J173" t="s">
        <v>2070</v>
      </c>
      <c r="K173" t="s">
        <v>637</v>
      </c>
      <c r="L173" t="s">
        <v>638</v>
      </c>
      <c r="M173" t="s">
        <v>12479</v>
      </c>
      <c r="N173" t="s">
        <v>637</v>
      </c>
      <c r="O173" t="s">
        <v>639</v>
      </c>
      <c r="P173" t="s">
        <v>5</v>
      </c>
      <c r="Q173" t="s">
        <v>640</v>
      </c>
      <c r="R173" t="s">
        <v>638</v>
      </c>
      <c r="S173" t="s">
        <v>12480</v>
      </c>
      <c r="T173" t="s">
        <v>12479</v>
      </c>
    </row>
    <row r="174" spans="1:20" x14ac:dyDescent="0.25">
      <c r="A174" t="s">
        <v>147</v>
      </c>
      <c r="B174" t="s">
        <v>148</v>
      </c>
      <c r="C174">
        <v>50</v>
      </c>
      <c r="D174">
        <v>6</v>
      </c>
      <c r="E174" t="s">
        <v>12481</v>
      </c>
      <c r="F174">
        <v>181</v>
      </c>
      <c r="G174">
        <v>0</v>
      </c>
      <c r="H174" t="s">
        <v>636</v>
      </c>
      <c r="I174" t="s">
        <v>12482</v>
      </c>
      <c r="J174" t="s">
        <v>661</v>
      </c>
      <c r="K174" t="s">
        <v>637</v>
      </c>
      <c r="L174" t="s">
        <v>638</v>
      </c>
      <c r="M174" t="s">
        <v>12483</v>
      </c>
      <c r="N174" t="s">
        <v>637</v>
      </c>
      <c r="O174" t="s">
        <v>639</v>
      </c>
      <c r="P174" t="s">
        <v>5</v>
      </c>
      <c r="Q174" t="s">
        <v>640</v>
      </c>
      <c r="R174" t="s">
        <v>638</v>
      </c>
      <c r="S174" t="s">
        <v>12484</v>
      </c>
      <c r="T174" t="s">
        <v>12483</v>
      </c>
    </row>
    <row r="175" spans="1:20" x14ac:dyDescent="0.25">
      <c r="A175" t="s">
        <v>147</v>
      </c>
      <c r="B175" t="s">
        <v>148</v>
      </c>
      <c r="C175">
        <v>50</v>
      </c>
      <c r="D175">
        <v>6</v>
      </c>
      <c r="E175" t="s">
        <v>12485</v>
      </c>
      <c r="F175">
        <v>200</v>
      </c>
      <c r="G175">
        <v>0</v>
      </c>
      <c r="H175" t="s">
        <v>636</v>
      </c>
      <c r="I175" t="s">
        <v>12486</v>
      </c>
      <c r="J175" t="s">
        <v>657</v>
      </c>
      <c r="K175" t="s">
        <v>637</v>
      </c>
      <c r="L175" t="s">
        <v>638</v>
      </c>
      <c r="M175" t="s">
        <v>12483</v>
      </c>
      <c r="N175" t="s">
        <v>637</v>
      </c>
      <c r="O175" t="s">
        <v>643</v>
      </c>
      <c r="P175" t="s">
        <v>5</v>
      </c>
      <c r="Q175" t="s">
        <v>644</v>
      </c>
      <c r="R175" t="s">
        <v>638</v>
      </c>
      <c r="S175" t="s">
        <v>12487</v>
      </c>
      <c r="T175" t="s">
        <v>12483</v>
      </c>
    </row>
    <row r="176" spans="1:20" x14ac:dyDescent="0.25">
      <c r="A176" t="s">
        <v>147</v>
      </c>
      <c r="B176" t="s">
        <v>148</v>
      </c>
      <c r="C176">
        <v>50</v>
      </c>
      <c r="D176">
        <v>6</v>
      </c>
      <c r="E176" t="s">
        <v>12488</v>
      </c>
      <c r="F176">
        <v>181</v>
      </c>
      <c r="G176">
        <v>0</v>
      </c>
      <c r="H176" t="s">
        <v>636</v>
      </c>
      <c r="I176" t="s">
        <v>12489</v>
      </c>
      <c r="J176" t="s">
        <v>1970</v>
      </c>
      <c r="K176" t="s">
        <v>637</v>
      </c>
      <c r="L176" t="s">
        <v>638</v>
      </c>
      <c r="M176" t="s">
        <v>12490</v>
      </c>
      <c r="N176" t="s">
        <v>637</v>
      </c>
      <c r="O176" t="s">
        <v>639</v>
      </c>
      <c r="P176" t="s">
        <v>5</v>
      </c>
      <c r="Q176" t="s">
        <v>640</v>
      </c>
      <c r="R176" t="s">
        <v>638</v>
      </c>
      <c r="S176" t="s">
        <v>12491</v>
      </c>
      <c r="T176" t="s">
        <v>12490</v>
      </c>
    </row>
    <row r="177" spans="1:20" x14ac:dyDescent="0.25">
      <c r="A177" t="s">
        <v>147</v>
      </c>
      <c r="B177" t="s">
        <v>148</v>
      </c>
      <c r="C177">
        <v>33.333333333333336</v>
      </c>
      <c r="D177">
        <v>3</v>
      </c>
      <c r="E177" t="s">
        <v>12492</v>
      </c>
      <c r="F177">
        <v>100</v>
      </c>
      <c r="G177">
        <v>0</v>
      </c>
      <c r="H177" t="s">
        <v>636</v>
      </c>
      <c r="I177" t="s">
        <v>5466</v>
      </c>
      <c r="J177" t="s">
        <v>667</v>
      </c>
      <c r="K177" t="s">
        <v>637</v>
      </c>
      <c r="L177" t="s">
        <v>638</v>
      </c>
      <c r="M177" t="s">
        <v>12493</v>
      </c>
      <c r="N177" t="s">
        <v>637</v>
      </c>
      <c r="O177" t="s">
        <v>639</v>
      </c>
      <c r="P177" t="s">
        <v>5</v>
      </c>
      <c r="Q177" t="s">
        <v>640</v>
      </c>
      <c r="R177" t="s">
        <v>638</v>
      </c>
      <c r="S177" t="s">
        <v>12494</v>
      </c>
      <c r="T177" t="s">
        <v>12493</v>
      </c>
    </row>
    <row r="178" spans="1:20" x14ac:dyDescent="0.25">
      <c r="A178" t="s">
        <v>147</v>
      </c>
      <c r="B178" t="s">
        <v>148</v>
      </c>
      <c r="C178">
        <v>50</v>
      </c>
      <c r="D178">
        <v>6</v>
      </c>
      <c r="E178" t="s">
        <v>12495</v>
      </c>
      <c r="F178">
        <v>181</v>
      </c>
      <c r="G178">
        <v>0</v>
      </c>
      <c r="H178" t="s">
        <v>636</v>
      </c>
      <c r="I178" t="s">
        <v>12496</v>
      </c>
      <c r="J178" t="s">
        <v>668</v>
      </c>
      <c r="K178" t="s">
        <v>637</v>
      </c>
      <c r="L178" t="s">
        <v>638</v>
      </c>
      <c r="M178" t="s">
        <v>12497</v>
      </c>
      <c r="N178" t="s">
        <v>637</v>
      </c>
      <c r="O178" t="s">
        <v>639</v>
      </c>
      <c r="P178" t="s">
        <v>5</v>
      </c>
      <c r="Q178" t="s">
        <v>640</v>
      </c>
      <c r="R178" t="s">
        <v>638</v>
      </c>
      <c r="S178" t="s">
        <v>12498</v>
      </c>
      <c r="T178" t="s">
        <v>12497</v>
      </c>
    </row>
    <row r="179" spans="1:20" x14ac:dyDescent="0.25">
      <c r="A179" t="s">
        <v>240</v>
      </c>
      <c r="B179" t="s">
        <v>246</v>
      </c>
      <c r="C179">
        <v>139</v>
      </c>
      <c r="D179">
        <v>1</v>
      </c>
      <c r="E179" t="s">
        <v>12499</v>
      </c>
      <c r="F179">
        <v>139</v>
      </c>
      <c r="G179">
        <v>0</v>
      </c>
      <c r="H179" t="s">
        <v>645</v>
      </c>
      <c r="I179" t="s">
        <v>12500</v>
      </c>
      <c r="J179" t="s">
        <v>12501</v>
      </c>
      <c r="K179" t="s">
        <v>12502</v>
      </c>
      <c r="L179" t="s">
        <v>2261</v>
      </c>
      <c r="M179" t="s">
        <v>12468</v>
      </c>
      <c r="N179" t="s">
        <v>637</v>
      </c>
      <c r="O179" t="s">
        <v>651</v>
      </c>
      <c r="P179" t="s">
        <v>26</v>
      </c>
      <c r="Q179" t="s">
        <v>647</v>
      </c>
      <c r="R179" t="s">
        <v>638</v>
      </c>
      <c r="S179" t="s">
        <v>12503</v>
      </c>
      <c r="T179" t="s">
        <v>12504</v>
      </c>
    </row>
    <row r="180" spans="1:20" x14ac:dyDescent="0.25">
      <c r="A180" t="s">
        <v>18</v>
      </c>
      <c r="B180" t="s">
        <v>19</v>
      </c>
      <c r="C180">
        <v>66.666666666666671</v>
      </c>
      <c r="D180">
        <v>3</v>
      </c>
      <c r="E180" t="s">
        <v>12505</v>
      </c>
      <c r="F180">
        <v>100</v>
      </c>
      <c r="G180">
        <v>0</v>
      </c>
      <c r="H180" t="s">
        <v>636</v>
      </c>
      <c r="I180" t="s">
        <v>12506</v>
      </c>
      <c r="J180" t="s">
        <v>675</v>
      </c>
      <c r="K180" t="s">
        <v>637</v>
      </c>
      <c r="L180" t="s">
        <v>638</v>
      </c>
      <c r="M180" t="s">
        <v>12507</v>
      </c>
      <c r="N180" t="s">
        <v>637</v>
      </c>
      <c r="O180" t="s">
        <v>639</v>
      </c>
      <c r="P180" t="s">
        <v>5</v>
      </c>
      <c r="Q180" t="s">
        <v>640</v>
      </c>
      <c r="R180" t="s">
        <v>638</v>
      </c>
      <c r="S180" t="s">
        <v>12508</v>
      </c>
      <c r="T180" t="s">
        <v>12507</v>
      </c>
    </row>
    <row r="181" spans="1:20" x14ac:dyDescent="0.25">
      <c r="A181" t="s">
        <v>18</v>
      </c>
      <c r="B181" t="s">
        <v>19</v>
      </c>
      <c r="C181">
        <v>66.666666666666671</v>
      </c>
      <c r="D181">
        <v>3</v>
      </c>
      <c r="E181" t="s">
        <v>12509</v>
      </c>
      <c r="F181">
        <v>129</v>
      </c>
      <c r="G181">
        <v>0</v>
      </c>
      <c r="H181" t="s">
        <v>645</v>
      </c>
      <c r="I181" t="s">
        <v>5760</v>
      </c>
      <c r="J181" t="s">
        <v>12510</v>
      </c>
      <c r="K181" t="s">
        <v>10137</v>
      </c>
      <c r="L181" t="s">
        <v>3851</v>
      </c>
      <c r="M181" t="s">
        <v>12511</v>
      </c>
      <c r="N181" t="s">
        <v>637</v>
      </c>
      <c r="O181" t="s">
        <v>646</v>
      </c>
      <c r="P181" t="s">
        <v>26</v>
      </c>
      <c r="Q181" t="s">
        <v>647</v>
      </c>
      <c r="R181" t="s">
        <v>638</v>
      </c>
      <c r="S181" t="s">
        <v>12512</v>
      </c>
      <c r="T181" t="s">
        <v>12513</v>
      </c>
    </row>
    <row r="182" spans="1:20" x14ac:dyDescent="0.25">
      <c r="A182" t="s">
        <v>18</v>
      </c>
      <c r="B182" t="s">
        <v>19</v>
      </c>
      <c r="C182">
        <v>66.666666666666671</v>
      </c>
      <c r="D182">
        <v>3</v>
      </c>
      <c r="E182" t="s">
        <v>12514</v>
      </c>
      <c r="F182">
        <v>100</v>
      </c>
      <c r="G182">
        <v>0</v>
      </c>
      <c r="H182" t="s">
        <v>636</v>
      </c>
      <c r="I182" t="s">
        <v>3875</v>
      </c>
      <c r="J182" t="s">
        <v>2178</v>
      </c>
      <c r="K182" t="s">
        <v>637</v>
      </c>
      <c r="L182" t="s">
        <v>638</v>
      </c>
      <c r="M182" t="s">
        <v>12513</v>
      </c>
      <c r="N182" t="s">
        <v>637</v>
      </c>
      <c r="O182" t="s">
        <v>639</v>
      </c>
      <c r="P182" t="s">
        <v>5</v>
      </c>
      <c r="Q182" t="s">
        <v>640</v>
      </c>
      <c r="R182" t="s">
        <v>638</v>
      </c>
      <c r="S182" t="s">
        <v>12515</v>
      </c>
      <c r="T182" t="s">
        <v>12513</v>
      </c>
    </row>
    <row r="183" spans="1:20" x14ac:dyDescent="0.25">
      <c r="A183" t="s">
        <v>22</v>
      </c>
      <c r="B183" t="s">
        <v>27</v>
      </c>
      <c r="C183">
        <v>69.900000000000006</v>
      </c>
      <c r="D183">
        <v>10</v>
      </c>
      <c r="E183" t="s">
        <v>12516</v>
      </c>
      <c r="F183">
        <v>1040</v>
      </c>
      <c r="G183">
        <v>0</v>
      </c>
      <c r="H183" t="s">
        <v>645</v>
      </c>
      <c r="I183" t="s">
        <v>3509</v>
      </c>
      <c r="J183" t="s">
        <v>3510</v>
      </c>
      <c r="K183" t="s">
        <v>3511</v>
      </c>
      <c r="L183" t="s">
        <v>3512</v>
      </c>
      <c r="M183" t="s">
        <v>12511</v>
      </c>
      <c r="N183" t="s">
        <v>637</v>
      </c>
      <c r="O183" t="s">
        <v>646</v>
      </c>
      <c r="P183" t="s">
        <v>26</v>
      </c>
      <c r="Q183" t="s">
        <v>647</v>
      </c>
      <c r="R183" t="s">
        <v>638</v>
      </c>
      <c r="S183" t="s">
        <v>12517</v>
      </c>
      <c r="T183" t="s">
        <v>12513</v>
      </c>
    </row>
    <row r="184" spans="1:20" x14ac:dyDescent="0.25">
      <c r="A184" t="s">
        <v>22</v>
      </c>
      <c r="B184" t="s">
        <v>27</v>
      </c>
      <c r="C184">
        <v>80</v>
      </c>
      <c r="D184">
        <v>3</v>
      </c>
      <c r="E184" t="s">
        <v>12516</v>
      </c>
      <c r="F184">
        <v>1040</v>
      </c>
      <c r="G184">
        <v>0</v>
      </c>
      <c r="H184" t="s">
        <v>645</v>
      </c>
      <c r="I184" t="s">
        <v>3509</v>
      </c>
      <c r="J184" t="s">
        <v>3510</v>
      </c>
      <c r="K184" t="s">
        <v>3511</v>
      </c>
      <c r="L184" t="s">
        <v>3512</v>
      </c>
      <c r="M184" t="s">
        <v>12511</v>
      </c>
      <c r="N184" t="s">
        <v>637</v>
      </c>
      <c r="O184" t="s">
        <v>646</v>
      </c>
      <c r="P184" t="s">
        <v>26</v>
      </c>
      <c r="Q184" t="s">
        <v>647</v>
      </c>
      <c r="R184" t="s">
        <v>638</v>
      </c>
      <c r="S184" t="s">
        <v>12517</v>
      </c>
      <c r="T184" t="s">
        <v>12513</v>
      </c>
    </row>
    <row r="185" spans="1:20" x14ac:dyDescent="0.25">
      <c r="A185" t="s">
        <v>147</v>
      </c>
      <c r="B185" t="s">
        <v>148</v>
      </c>
      <c r="C185">
        <v>50</v>
      </c>
      <c r="D185">
        <v>6</v>
      </c>
      <c r="E185" t="s">
        <v>12518</v>
      </c>
      <c r="F185">
        <v>200</v>
      </c>
      <c r="G185">
        <v>0</v>
      </c>
      <c r="H185" t="s">
        <v>636</v>
      </c>
      <c r="I185" t="s">
        <v>12519</v>
      </c>
      <c r="J185" t="s">
        <v>676</v>
      </c>
      <c r="K185" t="s">
        <v>637</v>
      </c>
      <c r="L185" t="s">
        <v>638</v>
      </c>
      <c r="M185" t="s">
        <v>12520</v>
      </c>
      <c r="N185" t="s">
        <v>637</v>
      </c>
      <c r="O185" t="s">
        <v>643</v>
      </c>
      <c r="P185" t="s">
        <v>5</v>
      </c>
      <c r="Q185" t="s">
        <v>644</v>
      </c>
      <c r="R185" t="s">
        <v>638</v>
      </c>
      <c r="S185" t="s">
        <v>12521</v>
      </c>
      <c r="T185" t="s">
        <v>12520</v>
      </c>
    </row>
    <row r="186" spans="1:20" x14ac:dyDescent="0.25">
      <c r="A186" t="s">
        <v>147</v>
      </c>
      <c r="B186" t="s">
        <v>148</v>
      </c>
      <c r="C186">
        <v>33.333333333333336</v>
      </c>
      <c r="D186">
        <v>3</v>
      </c>
      <c r="E186" t="s">
        <v>12522</v>
      </c>
      <c r="F186">
        <v>100</v>
      </c>
      <c r="G186">
        <v>0</v>
      </c>
      <c r="H186" t="s">
        <v>636</v>
      </c>
      <c r="I186" t="s">
        <v>12523</v>
      </c>
      <c r="J186" t="s">
        <v>669</v>
      </c>
      <c r="K186" t="s">
        <v>637</v>
      </c>
      <c r="L186" t="s">
        <v>638</v>
      </c>
      <c r="M186" t="s">
        <v>12520</v>
      </c>
      <c r="N186" t="s">
        <v>637</v>
      </c>
      <c r="O186" t="s">
        <v>639</v>
      </c>
      <c r="P186" t="s">
        <v>5</v>
      </c>
      <c r="Q186" t="s">
        <v>640</v>
      </c>
      <c r="R186" t="s">
        <v>638</v>
      </c>
      <c r="S186" t="s">
        <v>12524</v>
      </c>
      <c r="T186" t="s">
        <v>12520</v>
      </c>
    </row>
    <row r="187" spans="1:20" x14ac:dyDescent="0.25">
      <c r="A187" t="s">
        <v>147</v>
      </c>
      <c r="B187" t="s">
        <v>148</v>
      </c>
      <c r="C187">
        <v>33.333333333333336</v>
      </c>
      <c r="D187">
        <v>3</v>
      </c>
      <c r="E187" t="s">
        <v>12525</v>
      </c>
      <c r="F187">
        <v>100</v>
      </c>
      <c r="G187">
        <v>0</v>
      </c>
      <c r="H187" t="s">
        <v>636</v>
      </c>
      <c r="I187" t="s">
        <v>12526</v>
      </c>
      <c r="J187" t="s">
        <v>675</v>
      </c>
      <c r="K187" t="s">
        <v>637</v>
      </c>
      <c r="L187" t="s">
        <v>638</v>
      </c>
      <c r="M187" t="s">
        <v>12527</v>
      </c>
      <c r="N187" t="s">
        <v>637</v>
      </c>
      <c r="O187" t="s">
        <v>643</v>
      </c>
      <c r="P187" t="s">
        <v>5</v>
      </c>
      <c r="Q187" t="s">
        <v>644</v>
      </c>
      <c r="R187" t="s">
        <v>638</v>
      </c>
      <c r="S187" t="s">
        <v>12528</v>
      </c>
      <c r="T187" t="s">
        <v>12527</v>
      </c>
    </row>
    <row r="188" spans="1:20" x14ac:dyDescent="0.25">
      <c r="A188" t="s">
        <v>147</v>
      </c>
      <c r="B188" t="s">
        <v>148</v>
      </c>
      <c r="C188">
        <v>33.333333333333336</v>
      </c>
      <c r="D188">
        <v>3</v>
      </c>
      <c r="E188" t="s">
        <v>12529</v>
      </c>
      <c r="F188">
        <v>100</v>
      </c>
      <c r="G188">
        <v>0</v>
      </c>
      <c r="H188" t="s">
        <v>636</v>
      </c>
      <c r="I188" t="s">
        <v>12530</v>
      </c>
      <c r="J188" t="s">
        <v>5718</v>
      </c>
      <c r="K188" t="s">
        <v>637</v>
      </c>
      <c r="L188" t="s">
        <v>638</v>
      </c>
      <c r="M188" t="s">
        <v>12531</v>
      </c>
      <c r="N188" t="s">
        <v>637</v>
      </c>
      <c r="O188" t="s">
        <v>639</v>
      </c>
      <c r="P188" t="s">
        <v>5</v>
      </c>
      <c r="Q188" t="s">
        <v>640</v>
      </c>
      <c r="R188" t="s">
        <v>638</v>
      </c>
      <c r="S188" t="s">
        <v>12532</v>
      </c>
      <c r="T188" t="s">
        <v>12531</v>
      </c>
    </row>
    <row r="189" spans="1:20" x14ac:dyDescent="0.25">
      <c r="A189" t="s">
        <v>600</v>
      </c>
      <c r="B189" t="s">
        <v>601</v>
      </c>
      <c r="C189">
        <v>159</v>
      </c>
      <c r="D189">
        <v>1</v>
      </c>
      <c r="E189" t="s">
        <v>12533</v>
      </c>
      <c r="F189">
        <v>99</v>
      </c>
      <c r="G189">
        <v>0</v>
      </c>
      <c r="H189" t="s">
        <v>636</v>
      </c>
      <c r="I189" t="s">
        <v>12534</v>
      </c>
      <c r="J189" t="s">
        <v>650</v>
      </c>
      <c r="K189" t="s">
        <v>637</v>
      </c>
      <c r="L189" t="s">
        <v>638</v>
      </c>
      <c r="M189" t="s">
        <v>12535</v>
      </c>
      <c r="N189" t="s">
        <v>637</v>
      </c>
      <c r="O189" t="s">
        <v>639</v>
      </c>
      <c r="P189" t="s">
        <v>5</v>
      </c>
      <c r="Q189" t="s">
        <v>640</v>
      </c>
      <c r="R189" t="s">
        <v>638</v>
      </c>
      <c r="S189" t="s">
        <v>12536</v>
      </c>
      <c r="T189" t="s">
        <v>12535</v>
      </c>
    </row>
    <row r="190" spans="1:20" x14ac:dyDescent="0.25">
      <c r="A190" t="s">
        <v>10385</v>
      </c>
      <c r="B190" t="s">
        <v>10386</v>
      </c>
      <c r="C190">
        <v>89.5</v>
      </c>
      <c r="D190">
        <v>2</v>
      </c>
      <c r="E190" t="s">
        <v>12537</v>
      </c>
      <c r="F190">
        <v>448</v>
      </c>
      <c r="G190">
        <v>0</v>
      </c>
      <c r="H190" t="s">
        <v>636</v>
      </c>
      <c r="I190" t="s">
        <v>12538</v>
      </c>
      <c r="J190" t="s">
        <v>699</v>
      </c>
      <c r="K190" t="s">
        <v>637</v>
      </c>
      <c r="L190" t="s">
        <v>638</v>
      </c>
      <c r="M190" t="s">
        <v>12535</v>
      </c>
      <c r="N190" t="s">
        <v>637</v>
      </c>
      <c r="O190" t="s">
        <v>643</v>
      </c>
      <c r="P190" t="s">
        <v>5</v>
      </c>
      <c r="Q190" t="s">
        <v>644</v>
      </c>
      <c r="R190" t="s">
        <v>638</v>
      </c>
      <c r="S190" t="s">
        <v>12539</v>
      </c>
      <c r="T190" t="s">
        <v>12535</v>
      </c>
    </row>
    <row r="191" spans="1:20" x14ac:dyDescent="0.25">
      <c r="A191" t="s">
        <v>18</v>
      </c>
      <c r="B191" t="s">
        <v>19</v>
      </c>
      <c r="C191">
        <v>66.666666666666671</v>
      </c>
      <c r="D191">
        <v>3</v>
      </c>
      <c r="E191" t="s">
        <v>12537</v>
      </c>
      <c r="F191">
        <v>448</v>
      </c>
      <c r="G191">
        <v>0</v>
      </c>
      <c r="H191" t="s">
        <v>636</v>
      </c>
      <c r="I191" t="s">
        <v>12538</v>
      </c>
      <c r="J191" t="s">
        <v>699</v>
      </c>
      <c r="K191" t="s">
        <v>637</v>
      </c>
      <c r="L191" t="s">
        <v>638</v>
      </c>
      <c r="M191" t="s">
        <v>12535</v>
      </c>
      <c r="N191" t="s">
        <v>637</v>
      </c>
      <c r="O191" t="s">
        <v>643</v>
      </c>
      <c r="P191" t="s">
        <v>5</v>
      </c>
      <c r="Q191" t="s">
        <v>644</v>
      </c>
      <c r="R191" t="s">
        <v>638</v>
      </c>
      <c r="S191" t="s">
        <v>12539</v>
      </c>
      <c r="T191" t="s">
        <v>12535</v>
      </c>
    </row>
    <row r="192" spans="1:20" x14ac:dyDescent="0.25">
      <c r="A192" t="s">
        <v>241</v>
      </c>
      <c r="B192" t="s">
        <v>247</v>
      </c>
      <c r="C192">
        <v>159</v>
      </c>
      <c r="D192">
        <v>1</v>
      </c>
      <c r="E192" t="s">
        <v>12537</v>
      </c>
      <c r="F192">
        <v>448</v>
      </c>
      <c r="G192">
        <v>0</v>
      </c>
      <c r="H192" t="s">
        <v>636</v>
      </c>
      <c r="I192" t="s">
        <v>12538</v>
      </c>
      <c r="J192" t="s">
        <v>699</v>
      </c>
      <c r="K192" t="s">
        <v>637</v>
      </c>
      <c r="L192" t="s">
        <v>638</v>
      </c>
      <c r="M192" t="s">
        <v>12535</v>
      </c>
      <c r="N192" t="s">
        <v>637</v>
      </c>
      <c r="O192" t="s">
        <v>643</v>
      </c>
      <c r="P192" t="s">
        <v>5</v>
      </c>
      <c r="Q192" t="s">
        <v>644</v>
      </c>
      <c r="R192" t="s">
        <v>638</v>
      </c>
      <c r="S192" t="s">
        <v>12539</v>
      </c>
      <c r="T192" t="s">
        <v>12535</v>
      </c>
    </row>
    <row r="193" spans="1:20" x14ac:dyDescent="0.25">
      <c r="A193" t="s">
        <v>239</v>
      </c>
      <c r="B193" t="s">
        <v>245</v>
      </c>
      <c r="C193">
        <v>159</v>
      </c>
      <c r="D193">
        <v>1</v>
      </c>
      <c r="E193" t="s">
        <v>12537</v>
      </c>
      <c r="F193">
        <v>448</v>
      </c>
      <c r="G193">
        <v>0</v>
      </c>
      <c r="H193" t="s">
        <v>636</v>
      </c>
      <c r="I193" t="s">
        <v>12538</v>
      </c>
      <c r="J193" t="s">
        <v>699</v>
      </c>
      <c r="K193" t="s">
        <v>637</v>
      </c>
      <c r="L193" t="s">
        <v>638</v>
      </c>
      <c r="M193" t="s">
        <v>12535</v>
      </c>
      <c r="N193" t="s">
        <v>637</v>
      </c>
      <c r="O193" t="s">
        <v>643</v>
      </c>
      <c r="P193" t="s">
        <v>5</v>
      </c>
      <c r="Q193" t="s">
        <v>644</v>
      </c>
      <c r="R193" t="s">
        <v>638</v>
      </c>
      <c r="S193" t="s">
        <v>12539</v>
      </c>
      <c r="T193" t="s">
        <v>12535</v>
      </c>
    </row>
    <row r="194" spans="1:20" x14ac:dyDescent="0.25">
      <c r="A194" t="s">
        <v>10385</v>
      </c>
      <c r="B194" t="s">
        <v>10386</v>
      </c>
      <c r="C194">
        <v>89.5</v>
      </c>
      <c r="D194">
        <v>2</v>
      </c>
      <c r="E194" t="s">
        <v>12540</v>
      </c>
      <c r="F194">
        <v>150</v>
      </c>
      <c r="G194">
        <v>0</v>
      </c>
      <c r="H194" t="s">
        <v>636</v>
      </c>
      <c r="I194" t="s">
        <v>12541</v>
      </c>
      <c r="J194" t="s">
        <v>673</v>
      </c>
      <c r="K194" t="s">
        <v>637</v>
      </c>
      <c r="L194" t="s">
        <v>638</v>
      </c>
      <c r="M194" t="s">
        <v>12542</v>
      </c>
      <c r="N194" t="s">
        <v>637</v>
      </c>
      <c r="O194" t="s">
        <v>639</v>
      </c>
      <c r="P194" t="s">
        <v>5</v>
      </c>
      <c r="Q194" t="s">
        <v>640</v>
      </c>
      <c r="R194" t="s">
        <v>638</v>
      </c>
      <c r="S194" t="s">
        <v>12543</v>
      </c>
      <c r="T194" t="s">
        <v>12542</v>
      </c>
    </row>
    <row r="195" spans="1:20" x14ac:dyDescent="0.25">
      <c r="A195" t="s">
        <v>241</v>
      </c>
      <c r="B195" t="s">
        <v>247</v>
      </c>
      <c r="C195">
        <v>159</v>
      </c>
      <c r="D195">
        <v>1</v>
      </c>
      <c r="E195" t="s">
        <v>12544</v>
      </c>
      <c r="F195">
        <v>99</v>
      </c>
      <c r="G195">
        <v>0</v>
      </c>
      <c r="H195" t="s">
        <v>636</v>
      </c>
      <c r="I195" t="s">
        <v>12545</v>
      </c>
      <c r="J195" t="s">
        <v>675</v>
      </c>
      <c r="K195" t="s">
        <v>637</v>
      </c>
      <c r="L195" t="s">
        <v>638</v>
      </c>
      <c r="M195" t="s">
        <v>12546</v>
      </c>
      <c r="N195" t="s">
        <v>637</v>
      </c>
      <c r="O195" t="s">
        <v>639</v>
      </c>
      <c r="P195" t="s">
        <v>5</v>
      </c>
      <c r="Q195" t="s">
        <v>640</v>
      </c>
      <c r="R195" t="s">
        <v>638</v>
      </c>
      <c r="S195" t="s">
        <v>12547</v>
      </c>
      <c r="T195" t="s">
        <v>12546</v>
      </c>
    </row>
    <row r="196" spans="1:20" x14ac:dyDescent="0.25">
      <c r="A196" t="s">
        <v>10385</v>
      </c>
      <c r="B196" t="s">
        <v>10386</v>
      </c>
      <c r="C196">
        <v>89.5</v>
      </c>
      <c r="D196">
        <v>2</v>
      </c>
      <c r="E196" t="s">
        <v>12548</v>
      </c>
      <c r="F196">
        <v>150</v>
      </c>
      <c r="G196">
        <v>0</v>
      </c>
      <c r="H196" t="s">
        <v>636</v>
      </c>
      <c r="I196" t="s">
        <v>12549</v>
      </c>
      <c r="J196" t="s">
        <v>658</v>
      </c>
      <c r="K196" t="s">
        <v>637</v>
      </c>
      <c r="L196" t="s">
        <v>638</v>
      </c>
      <c r="M196" t="s">
        <v>12550</v>
      </c>
      <c r="N196" t="s">
        <v>637</v>
      </c>
      <c r="O196" t="s">
        <v>639</v>
      </c>
      <c r="P196" t="s">
        <v>5</v>
      </c>
      <c r="Q196" t="s">
        <v>640</v>
      </c>
      <c r="R196" t="s">
        <v>638</v>
      </c>
      <c r="S196" t="s">
        <v>12551</v>
      </c>
      <c r="T196" t="s">
        <v>12550</v>
      </c>
    </row>
    <row r="197" spans="1:20" x14ac:dyDescent="0.25">
      <c r="A197" t="s">
        <v>147</v>
      </c>
      <c r="B197" t="s">
        <v>148</v>
      </c>
      <c r="C197">
        <v>33.333333333333336</v>
      </c>
      <c r="D197">
        <v>3</v>
      </c>
      <c r="E197" t="s">
        <v>12552</v>
      </c>
      <c r="F197">
        <v>100</v>
      </c>
      <c r="G197">
        <v>0</v>
      </c>
      <c r="H197" t="s">
        <v>636</v>
      </c>
      <c r="I197" t="s">
        <v>12553</v>
      </c>
      <c r="J197" t="s">
        <v>657</v>
      </c>
      <c r="K197" t="s">
        <v>637</v>
      </c>
      <c r="L197" t="s">
        <v>638</v>
      </c>
      <c r="M197" t="s">
        <v>12554</v>
      </c>
      <c r="N197" t="s">
        <v>637</v>
      </c>
      <c r="O197" t="s">
        <v>639</v>
      </c>
      <c r="P197" t="s">
        <v>5</v>
      </c>
      <c r="Q197" t="s">
        <v>640</v>
      </c>
      <c r="R197" t="s">
        <v>638</v>
      </c>
      <c r="S197" t="s">
        <v>12555</v>
      </c>
      <c r="T197" t="s">
        <v>12554</v>
      </c>
    </row>
    <row r="198" spans="1:20" x14ac:dyDescent="0.25">
      <c r="A198" t="s">
        <v>147</v>
      </c>
      <c r="B198" t="s">
        <v>148</v>
      </c>
      <c r="C198">
        <v>33.333333333333336</v>
      </c>
      <c r="D198">
        <v>3</v>
      </c>
      <c r="E198" t="s">
        <v>12556</v>
      </c>
      <c r="F198">
        <v>100</v>
      </c>
      <c r="G198">
        <v>0</v>
      </c>
      <c r="H198" t="s">
        <v>636</v>
      </c>
      <c r="I198" t="s">
        <v>12557</v>
      </c>
      <c r="J198" t="s">
        <v>1827</v>
      </c>
      <c r="K198" t="s">
        <v>637</v>
      </c>
      <c r="L198" t="s">
        <v>638</v>
      </c>
      <c r="M198" t="s">
        <v>12558</v>
      </c>
      <c r="N198" t="s">
        <v>637</v>
      </c>
      <c r="O198" t="s">
        <v>639</v>
      </c>
      <c r="P198" t="s">
        <v>5</v>
      </c>
      <c r="Q198" t="s">
        <v>640</v>
      </c>
      <c r="R198" t="s">
        <v>638</v>
      </c>
      <c r="S198" t="s">
        <v>12559</v>
      </c>
      <c r="T198" t="s">
        <v>12558</v>
      </c>
    </row>
    <row r="199" spans="1:20" x14ac:dyDescent="0.25">
      <c r="A199" t="s">
        <v>240</v>
      </c>
      <c r="B199" t="s">
        <v>246</v>
      </c>
      <c r="C199">
        <v>139</v>
      </c>
      <c r="D199">
        <v>1</v>
      </c>
      <c r="E199" t="s">
        <v>12560</v>
      </c>
      <c r="F199">
        <v>139</v>
      </c>
      <c r="G199">
        <v>0</v>
      </c>
      <c r="H199" t="s">
        <v>645</v>
      </c>
      <c r="I199" t="s">
        <v>12561</v>
      </c>
      <c r="J199" t="s">
        <v>12562</v>
      </c>
      <c r="K199" t="s">
        <v>11781</v>
      </c>
      <c r="L199" t="s">
        <v>721</v>
      </c>
      <c r="M199" t="s">
        <v>12563</v>
      </c>
      <c r="N199" t="s">
        <v>637</v>
      </c>
      <c r="O199" t="s">
        <v>646</v>
      </c>
      <c r="P199" t="s">
        <v>26</v>
      </c>
      <c r="Q199" t="s">
        <v>647</v>
      </c>
      <c r="R199" t="s">
        <v>638</v>
      </c>
      <c r="S199" t="s">
        <v>12564</v>
      </c>
      <c r="T199" t="s">
        <v>12565</v>
      </c>
    </row>
    <row r="200" spans="1:20" x14ac:dyDescent="0.25">
      <c r="A200" t="s">
        <v>22</v>
      </c>
      <c r="B200" t="s">
        <v>27</v>
      </c>
      <c r="C200">
        <v>66.333333333333329</v>
      </c>
      <c r="D200">
        <v>3</v>
      </c>
      <c r="E200" t="s">
        <v>12566</v>
      </c>
      <c r="F200">
        <v>250</v>
      </c>
      <c r="G200">
        <v>0</v>
      </c>
      <c r="H200" t="s">
        <v>645</v>
      </c>
      <c r="I200" t="s">
        <v>7450</v>
      </c>
      <c r="J200" t="s">
        <v>12567</v>
      </c>
      <c r="K200" t="s">
        <v>6875</v>
      </c>
      <c r="L200" t="s">
        <v>2607</v>
      </c>
      <c r="M200" t="s">
        <v>12568</v>
      </c>
      <c r="N200" t="s">
        <v>637</v>
      </c>
      <c r="O200" t="s">
        <v>646</v>
      </c>
      <c r="P200" t="s">
        <v>26</v>
      </c>
      <c r="Q200" t="s">
        <v>647</v>
      </c>
      <c r="R200" t="s">
        <v>638</v>
      </c>
      <c r="S200" t="s">
        <v>12569</v>
      </c>
      <c r="T200" t="s">
        <v>12570</v>
      </c>
    </row>
    <row r="201" spans="1:20" x14ac:dyDescent="0.25">
      <c r="A201" t="s">
        <v>18</v>
      </c>
      <c r="B201" t="s">
        <v>19</v>
      </c>
      <c r="C201">
        <v>66.666666666666671</v>
      </c>
      <c r="D201">
        <v>3</v>
      </c>
      <c r="E201" t="s">
        <v>12571</v>
      </c>
      <c r="F201">
        <v>294</v>
      </c>
      <c r="G201">
        <v>0</v>
      </c>
      <c r="H201" t="s">
        <v>645</v>
      </c>
      <c r="I201" t="s">
        <v>12572</v>
      </c>
      <c r="J201" t="s">
        <v>12573</v>
      </c>
      <c r="K201" t="s">
        <v>12574</v>
      </c>
      <c r="L201" t="s">
        <v>2536</v>
      </c>
      <c r="M201" t="s">
        <v>12575</v>
      </c>
      <c r="N201" t="s">
        <v>637</v>
      </c>
      <c r="O201" t="s">
        <v>646</v>
      </c>
      <c r="P201" t="s">
        <v>26</v>
      </c>
      <c r="Q201" t="s">
        <v>647</v>
      </c>
      <c r="R201" t="s">
        <v>638</v>
      </c>
      <c r="S201" t="s">
        <v>12576</v>
      </c>
      <c r="T201" t="s">
        <v>12577</v>
      </c>
    </row>
    <row r="202" spans="1:20" x14ac:dyDescent="0.25">
      <c r="A202" t="s">
        <v>77</v>
      </c>
      <c r="B202" t="s">
        <v>78</v>
      </c>
      <c r="C202">
        <v>27.5</v>
      </c>
      <c r="D202">
        <v>4</v>
      </c>
      <c r="E202" t="s">
        <v>12571</v>
      </c>
      <c r="F202">
        <v>294</v>
      </c>
      <c r="G202">
        <v>0</v>
      </c>
      <c r="H202" t="s">
        <v>645</v>
      </c>
      <c r="I202" t="s">
        <v>12572</v>
      </c>
      <c r="J202" t="s">
        <v>12573</v>
      </c>
      <c r="K202" t="s">
        <v>12574</v>
      </c>
      <c r="L202" t="s">
        <v>2536</v>
      </c>
      <c r="M202" t="s">
        <v>12575</v>
      </c>
      <c r="N202" t="s">
        <v>637</v>
      </c>
      <c r="O202" t="s">
        <v>646</v>
      </c>
      <c r="P202" t="s">
        <v>26</v>
      </c>
      <c r="Q202" t="s">
        <v>647</v>
      </c>
      <c r="R202" t="s">
        <v>638</v>
      </c>
      <c r="S202" t="s">
        <v>12576</v>
      </c>
      <c r="T202" t="s">
        <v>12575</v>
      </c>
    </row>
    <row r="203" spans="1:20" x14ac:dyDescent="0.25">
      <c r="A203" t="s">
        <v>147</v>
      </c>
      <c r="B203" t="s">
        <v>148</v>
      </c>
      <c r="C203">
        <v>50</v>
      </c>
      <c r="D203">
        <v>6</v>
      </c>
      <c r="E203" t="s">
        <v>12578</v>
      </c>
      <c r="F203">
        <v>200</v>
      </c>
      <c r="G203">
        <v>0</v>
      </c>
      <c r="H203" t="s">
        <v>636</v>
      </c>
      <c r="I203" t="s">
        <v>12579</v>
      </c>
      <c r="J203" t="s">
        <v>682</v>
      </c>
      <c r="K203" t="s">
        <v>637</v>
      </c>
      <c r="L203" t="s">
        <v>638</v>
      </c>
      <c r="M203" t="s">
        <v>12580</v>
      </c>
      <c r="N203" t="s">
        <v>637</v>
      </c>
      <c r="O203" t="s">
        <v>639</v>
      </c>
      <c r="P203" t="s">
        <v>5</v>
      </c>
      <c r="Q203" t="s">
        <v>640</v>
      </c>
      <c r="R203" t="s">
        <v>638</v>
      </c>
      <c r="S203" t="s">
        <v>12581</v>
      </c>
      <c r="T203" t="s">
        <v>12580</v>
      </c>
    </row>
    <row r="204" spans="1:20" x14ac:dyDescent="0.25">
      <c r="A204" t="s">
        <v>147</v>
      </c>
      <c r="B204" t="s">
        <v>148</v>
      </c>
      <c r="C204">
        <v>50</v>
      </c>
      <c r="D204">
        <v>6</v>
      </c>
      <c r="E204" t="s">
        <v>12582</v>
      </c>
      <c r="F204">
        <v>200</v>
      </c>
      <c r="G204">
        <v>0</v>
      </c>
      <c r="H204" t="s">
        <v>636</v>
      </c>
      <c r="I204" t="s">
        <v>12583</v>
      </c>
      <c r="J204" t="s">
        <v>675</v>
      </c>
      <c r="K204" t="s">
        <v>637</v>
      </c>
      <c r="L204" t="s">
        <v>638</v>
      </c>
      <c r="M204" t="s">
        <v>12584</v>
      </c>
      <c r="N204" t="s">
        <v>637</v>
      </c>
      <c r="O204" t="s">
        <v>639</v>
      </c>
      <c r="P204" t="s">
        <v>5</v>
      </c>
      <c r="Q204" t="s">
        <v>640</v>
      </c>
      <c r="R204" t="s">
        <v>638</v>
      </c>
      <c r="S204" t="s">
        <v>12585</v>
      </c>
      <c r="T204" t="s">
        <v>12584</v>
      </c>
    </row>
    <row r="205" spans="1:20" x14ac:dyDescent="0.25">
      <c r="A205" t="s">
        <v>147</v>
      </c>
      <c r="B205" t="s">
        <v>148</v>
      </c>
      <c r="C205">
        <v>50</v>
      </c>
      <c r="D205">
        <v>6</v>
      </c>
      <c r="E205" t="s">
        <v>12586</v>
      </c>
      <c r="F205">
        <v>200</v>
      </c>
      <c r="G205">
        <v>0</v>
      </c>
      <c r="H205" t="s">
        <v>636</v>
      </c>
      <c r="I205" t="s">
        <v>12587</v>
      </c>
      <c r="J205" t="s">
        <v>676</v>
      </c>
      <c r="K205" t="s">
        <v>637</v>
      </c>
      <c r="L205" t="s">
        <v>638</v>
      </c>
      <c r="M205" t="s">
        <v>12588</v>
      </c>
      <c r="N205" t="s">
        <v>637</v>
      </c>
      <c r="O205" t="s">
        <v>639</v>
      </c>
      <c r="P205" t="s">
        <v>5</v>
      </c>
      <c r="Q205" t="s">
        <v>640</v>
      </c>
      <c r="R205" t="s">
        <v>638</v>
      </c>
      <c r="S205" t="s">
        <v>12589</v>
      </c>
      <c r="T205" t="s">
        <v>12588</v>
      </c>
    </row>
    <row r="206" spans="1:20" x14ac:dyDescent="0.25">
      <c r="A206" t="s">
        <v>240</v>
      </c>
      <c r="B206" t="s">
        <v>2799</v>
      </c>
      <c r="C206">
        <v>109</v>
      </c>
      <c r="D206">
        <v>2</v>
      </c>
      <c r="E206" t="s">
        <v>12590</v>
      </c>
      <c r="F206">
        <v>500</v>
      </c>
      <c r="G206">
        <v>64</v>
      </c>
      <c r="H206" t="s">
        <v>645</v>
      </c>
      <c r="I206" t="s">
        <v>12591</v>
      </c>
      <c r="J206" t="s">
        <v>12592</v>
      </c>
      <c r="K206" t="s">
        <v>12593</v>
      </c>
      <c r="L206" t="s">
        <v>12594</v>
      </c>
      <c r="M206" t="s">
        <v>12595</v>
      </c>
      <c r="N206" t="s">
        <v>637</v>
      </c>
      <c r="O206" t="s">
        <v>664</v>
      </c>
      <c r="P206" t="s">
        <v>23</v>
      </c>
      <c r="Q206" t="s">
        <v>665</v>
      </c>
      <c r="R206" t="s">
        <v>638</v>
      </c>
      <c r="S206" t="s">
        <v>12596</v>
      </c>
      <c r="T206" t="s">
        <v>12597</v>
      </c>
    </row>
    <row r="207" spans="1:20" x14ac:dyDescent="0.25">
      <c r="A207" t="s">
        <v>600</v>
      </c>
      <c r="B207" t="s">
        <v>2799</v>
      </c>
      <c r="C207">
        <v>109</v>
      </c>
      <c r="D207">
        <v>1</v>
      </c>
      <c r="E207" t="s">
        <v>12590</v>
      </c>
      <c r="F207">
        <v>500</v>
      </c>
      <c r="G207">
        <v>64</v>
      </c>
      <c r="H207" t="s">
        <v>645</v>
      </c>
      <c r="I207" t="s">
        <v>12591</v>
      </c>
      <c r="J207" t="s">
        <v>12592</v>
      </c>
      <c r="K207" t="s">
        <v>12593</v>
      </c>
      <c r="L207" t="s">
        <v>12594</v>
      </c>
      <c r="M207" t="s">
        <v>12595</v>
      </c>
      <c r="N207" t="s">
        <v>637</v>
      </c>
      <c r="O207" t="s">
        <v>664</v>
      </c>
      <c r="P207" t="s">
        <v>23</v>
      </c>
      <c r="Q207" t="s">
        <v>665</v>
      </c>
      <c r="R207" t="s">
        <v>638</v>
      </c>
      <c r="S207" t="s">
        <v>12596</v>
      </c>
      <c r="T207" t="s">
        <v>12597</v>
      </c>
    </row>
    <row r="208" spans="1:20" x14ac:dyDescent="0.25">
      <c r="A208" t="s">
        <v>239</v>
      </c>
      <c r="B208" t="s">
        <v>2799</v>
      </c>
      <c r="C208">
        <v>109</v>
      </c>
      <c r="D208">
        <v>1</v>
      </c>
      <c r="E208" t="s">
        <v>12590</v>
      </c>
      <c r="F208">
        <v>500</v>
      </c>
      <c r="G208">
        <v>64</v>
      </c>
      <c r="H208" t="s">
        <v>645</v>
      </c>
      <c r="I208" t="s">
        <v>12591</v>
      </c>
      <c r="J208" t="s">
        <v>12592</v>
      </c>
      <c r="K208" t="s">
        <v>12593</v>
      </c>
      <c r="L208" t="s">
        <v>12594</v>
      </c>
      <c r="M208" t="s">
        <v>12595</v>
      </c>
      <c r="N208" t="s">
        <v>637</v>
      </c>
      <c r="O208" t="s">
        <v>664</v>
      </c>
      <c r="P208" t="s">
        <v>23</v>
      </c>
      <c r="Q208" t="s">
        <v>665</v>
      </c>
      <c r="R208" t="s">
        <v>638</v>
      </c>
      <c r="S208" t="s">
        <v>12596</v>
      </c>
      <c r="T208" t="s">
        <v>12597</v>
      </c>
    </row>
    <row r="209" spans="1:20" x14ac:dyDescent="0.25">
      <c r="A209" t="s">
        <v>147</v>
      </c>
      <c r="B209" t="s">
        <v>148</v>
      </c>
      <c r="C209">
        <v>50</v>
      </c>
      <c r="D209">
        <v>6</v>
      </c>
      <c r="E209" t="s">
        <v>12598</v>
      </c>
      <c r="F209">
        <v>200</v>
      </c>
      <c r="G209">
        <v>0</v>
      </c>
      <c r="H209" t="s">
        <v>636</v>
      </c>
      <c r="I209" t="s">
        <v>10347</v>
      </c>
      <c r="J209" t="s">
        <v>709</v>
      </c>
      <c r="K209" t="s">
        <v>637</v>
      </c>
      <c r="L209" t="s">
        <v>638</v>
      </c>
      <c r="M209" t="s">
        <v>12599</v>
      </c>
      <c r="N209" t="s">
        <v>637</v>
      </c>
      <c r="O209" t="s">
        <v>639</v>
      </c>
      <c r="P209" t="s">
        <v>5</v>
      </c>
      <c r="Q209" t="s">
        <v>640</v>
      </c>
      <c r="R209" t="s">
        <v>638</v>
      </c>
      <c r="S209" t="s">
        <v>12600</v>
      </c>
      <c r="T209" t="s">
        <v>12599</v>
      </c>
    </row>
    <row r="210" spans="1:20" x14ac:dyDescent="0.25">
      <c r="A210" t="s">
        <v>240</v>
      </c>
      <c r="B210" t="s">
        <v>690</v>
      </c>
      <c r="C210">
        <v>103.55</v>
      </c>
      <c r="D210">
        <v>1</v>
      </c>
      <c r="E210" t="s">
        <v>12601</v>
      </c>
      <c r="F210">
        <v>115.05</v>
      </c>
      <c r="G210">
        <v>11.5</v>
      </c>
      <c r="H210" t="s">
        <v>663</v>
      </c>
      <c r="I210" t="s">
        <v>12602</v>
      </c>
      <c r="J210" t="s">
        <v>12603</v>
      </c>
      <c r="K210" t="s">
        <v>1700</v>
      </c>
      <c r="L210" t="s">
        <v>12604</v>
      </c>
      <c r="M210" t="s">
        <v>12605</v>
      </c>
      <c r="N210" t="s">
        <v>637</v>
      </c>
      <c r="O210" t="s">
        <v>664</v>
      </c>
      <c r="P210" t="s">
        <v>23</v>
      </c>
      <c r="Q210" t="s">
        <v>665</v>
      </c>
      <c r="R210" t="s">
        <v>638</v>
      </c>
      <c r="S210" t="s">
        <v>12606</v>
      </c>
      <c r="T210" t="s">
        <v>12605</v>
      </c>
    </row>
    <row r="211" spans="1:20" x14ac:dyDescent="0.25">
      <c r="A211" t="s">
        <v>77</v>
      </c>
      <c r="B211" t="s">
        <v>78</v>
      </c>
      <c r="C211">
        <v>49</v>
      </c>
      <c r="D211">
        <v>1</v>
      </c>
      <c r="E211" t="s">
        <v>12607</v>
      </c>
      <c r="F211">
        <v>49</v>
      </c>
      <c r="G211">
        <v>0</v>
      </c>
      <c r="H211" t="s">
        <v>645</v>
      </c>
      <c r="I211" t="s">
        <v>11593</v>
      </c>
      <c r="J211" t="s">
        <v>12608</v>
      </c>
      <c r="K211" t="s">
        <v>3057</v>
      </c>
      <c r="L211" t="s">
        <v>5290</v>
      </c>
      <c r="M211" t="s">
        <v>12609</v>
      </c>
      <c r="N211" t="s">
        <v>637</v>
      </c>
      <c r="O211" t="s">
        <v>646</v>
      </c>
      <c r="P211" t="s">
        <v>26</v>
      </c>
      <c r="Q211" t="s">
        <v>647</v>
      </c>
      <c r="R211" t="s">
        <v>638</v>
      </c>
      <c r="S211" t="s">
        <v>12610</v>
      </c>
      <c r="T211" t="s">
        <v>12611</v>
      </c>
    </row>
    <row r="212" spans="1:20" x14ac:dyDescent="0.25">
      <c r="A212" t="s">
        <v>77</v>
      </c>
      <c r="B212" t="s">
        <v>78</v>
      </c>
      <c r="C212">
        <v>49</v>
      </c>
      <c r="D212">
        <v>2</v>
      </c>
      <c r="E212" t="s">
        <v>12612</v>
      </c>
      <c r="F212">
        <v>98</v>
      </c>
      <c r="G212">
        <v>0</v>
      </c>
      <c r="H212" t="s">
        <v>645</v>
      </c>
      <c r="I212" t="s">
        <v>11593</v>
      </c>
      <c r="J212" t="s">
        <v>12608</v>
      </c>
      <c r="K212" t="s">
        <v>3057</v>
      </c>
      <c r="L212" t="s">
        <v>5290</v>
      </c>
      <c r="M212" t="s">
        <v>12613</v>
      </c>
      <c r="N212" t="s">
        <v>637</v>
      </c>
      <c r="O212" t="s">
        <v>646</v>
      </c>
      <c r="P212" t="s">
        <v>26</v>
      </c>
      <c r="Q212" t="s">
        <v>647</v>
      </c>
      <c r="R212" t="s">
        <v>638</v>
      </c>
      <c r="S212" t="s">
        <v>12614</v>
      </c>
      <c r="T212" t="s">
        <v>12615</v>
      </c>
    </row>
    <row r="213" spans="1:20" x14ac:dyDescent="0.25">
      <c r="A213" t="s">
        <v>516</v>
      </c>
      <c r="B213" t="s">
        <v>120</v>
      </c>
      <c r="C213">
        <v>75</v>
      </c>
      <c r="D213">
        <v>2</v>
      </c>
      <c r="E213" t="s">
        <v>12616</v>
      </c>
      <c r="F213">
        <v>172</v>
      </c>
      <c r="G213">
        <v>22</v>
      </c>
      <c r="H213" t="s">
        <v>645</v>
      </c>
      <c r="I213" t="s">
        <v>7573</v>
      </c>
      <c r="J213" t="s">
        <v>12617</v>
      </c>
      <c r="K213" t="s">
        <v>2253</v>
      </c>
      <c r="L213" t="s">
        <v>5807</v>
      </c>
      <c r="M213" t="s">
        <v>12618</v>
      </c>
      <c r="N213" t="s">
        <v>637</v>
      </c>
      <c r="O213" t="s">
        <v>646</v>
      </c>
      <c r="P213" t="s">
        <v>26</v>
      </c>
      <c r="Q213" t="s">
        <v>647</v>
      </c>
      <c r="R213" t="s">
        <v>638</v>
      </c>
      <c r="S213" t="s">
        <v>12619</v>
      </c>
      <c r="T213" t="s">
        <v>12620</v>
      </c>
    </row>
    <row r="214" spans="1:20" x14ac:dyDescent="0.25">
      <c r="A214" t="s">
        <v>22</v>
      </c>
      <c r="B214" t="s">
        <v>27</v>
      </c>
      <c r="C214">
        <v>90</v>
      </c>
      <c r="D214">
        <v>1</v>
      </c>
      <c r="E214" t="s">
        <v>12621</v>
      </c>
      <c r="F214">
        <v>113.78</v>
      </c>
      <c r="G214">
        <v>7.5</v>
      </c>
      <c r="H214" t="s">
        <v>663</v>
      </c>
      <c r="I214" t="s">
        <v>12622</v>
      </c>
      <c r="J214" t="s">
        <v>12623</v>
      </c>
      <c r="K214" t="s">
        <v>710</v>
      </c>
      <c r="L214" t="s">
        <v>12624</v>
      </c>
      <c r="M214" t="s">
        <v>12625</v>
      </c>
      <c r="N214" t="s">
        <v>637</v>
      </c>
      <c r="O214" t="s">
        <v>664</v>
      </c>
      <c r="P214" t="s">
        <v>23</v>
      </c>
      <c r="Q214" t="s">
        <v>665</v>
      </c>
      <c r="R214" t="s">
        <v>638</v>
      </c>
      <c r="S214" t="s">
        <v>12626</v>
      </c>
      <c r="T214" t="s">
        <v>12625</v>
      </c>
    </row>
    <row r="215" spans="1:20" x14ac:dyDescent="0.25">
      <c r="A215" t="s">
        <v>72</v>
      </c>
      <c r="B215" t="s">
        <v>10028</v>
      </c>
      <c r="C215">
        <v>90</v>
      </c>
      <c r="D215">
        <v>1</v>
      </c>
      <c r="E215" t="s">
        <v>12621</v>
      </c>
      <c r="F215">
        <v>113.78</v>
      </c>
      <c r="G215">
        <v>7.5</v>
      </c>
      <c r="H215" t="s">
        <v>663</v>
      </c>
      <c r="I215" t="s">
        <v>12622</v>
      </c>
      <c r="J215" t="s">
        <v>12623</v>
      </c>
      <c r="K215" t="s">
        <v>710</v>
      </c>
      <c r="L215" t="s">
        <v>12624</v>
      </c>
      <c r="M215" t="s">
        <v>12625</v>
      </c>
      <c r="N215" t="s">
        <v>637</v>
      </c>
      <c r="O215" t="s">
        <v>664</v>
      </c>
      <c r="P215" t="s">
        <v>23</v>
      </c>
      <c r="Q215" t="s">
        <v>665</v>
      </c>
      <c r="R215" t="s">
        <v>638</v>
      </c>
      <c r="S215" t="s">
        <v>12626</v>
      </c>
      <c r="T215" t="s">
        <v>12625</v>
      </c>
    </row>
    <row r="216" spans="1:20" x14ac:dyDescent="0.25">
      <c r="A216" t="s">
        <v>239</v>
      </c>
      <c r="B216" t="s">
        <v>245</v>
      </c>
      <c r="C216">
        <v>159</v>
      </c>
      <c r="D216">
        <v>1</v>
      </c>
      <c r="E216" t="s">
        <v>12627</v>
      </c>
      <c r="F216">
        <v>129</v>
      </c>
      <c r="G216">
        <v>0</v>
      </c>
      <c r="H216" t="s">
        <v>636</v>
      </c>
      <c r="I216" t="s">
        <v>12628</v>
      </c>
      <c r="J216" t="s">
        <v>2178</v>
      </c>
      <c r="K216" t="s">
        <v>637</v>
      </c>
      <c r="L216" t="s">
        <v>638</v>
      </c>
      <c r="M216" t="s">
        <v>12629</v>
      </c>
      <c r="N216" t="s">
        <v>637</v>
      </c>
      <c r="O216" t="s">
        <v>639</v>
      </c>
      <c r="P216" t="s">
        <v>5</v>
      </c>
      <c r="Q216" t="s">
        <v>640</v>
      </c>
      <c r="R216" t="s">
        <v>638</v>
      </c>
      <c r="S216" t="s">
        <v>12630</v>
      </c>
      <c r="T216" t="s">
        <v>12629</v>
      </c>
    </row>
    <row r="217" spans="1:20" x14ac:dyDescent="0.25">
      <c r="A217" t="s">
        <v>147</v>
      </c>
      <c r="B217" t="s">
        <v>148</v>
      </c>
      <c r="C217">
        <v>50</v>
      </c>
      <c r="D217">
        <v>6</v>
      </c>
      <c r="E217" t="s">
        <v>12631</v>
      </c>
      <c r="F217">
        <v>200</v>
      </c>
      <c r="G217">
        <v>0</v>
      </c>
      <c r="H217" t="s">
        <v>636</v>
      </c>
      <c r="I217" t="s">
        <v>12632</v>
      </c>
      <c r="J217" t="s">
        <v>12633</v>
      </c>
      <c r="K217" t="s">
        <v>637</v>
      </c>
      <c r="L217" t="s">
        <v>638</v>
      </c>
      <c r="M217" t="s">
        <v>12634</v>
      </c>
      <c r="N217" t="s">
        <v>637</v>
      </c>
      <c r="O217" t="s">
        <v>639</v>
      </c>
      <c r="P217" t="s">
        <v>5</v>
      </c>
      <c r="Q217" t="s">
        <v>640</v>
      </c>
      <c r="R217" t="s">
        <v>638</v>
      </c>
      <c r="S217" t="s">
        <v>12635</v>
      </c>
      <c r="T217" t="s">
        <v>12636</v>
      </c>
    </row>
    <row r="218" spans="1:20" x14ac:dyDescent="0.25">
      <c r="A218" t="s">
        <v>18</v>
      </c>
      <c r="B218" t="s">
        <v>19</v>
      </c>
      <c r="C218">
        <v>66.666666666666671</v>
      </c>
      <c r="D218">
        <v>3</v>
      </c>
      <c r="E218" t="s">
        <v>12637</v>
      </c>
      <c r="F218">
        <v>129</v>
      </c>
      <c r="G218">
        <v>0</v>
      </c>
      <c r="H218" t="s">
        <v>636</v>
      </c>
      <c r="I218" t="s">
        <v>12638</v>
      </c>
      <c r="J218" t="s">
        <v>2091</v>
      </c>
      <c r="K218" t="s">
        <v>637</v>
      </c>
      <c r="L218" t="s">
        <v>638</v>
      </c>
      <c r="M218" t="s">
        <v>12639</v>
      </c>
      <c r="N218" t="s">
        <v>637</v>
      </c>
      <c r="O218" t="s">
        <v>643</v>
      </c>
      <c r="P218" t="s">
        <v>5</v>
      </c>
      <c r="Q218" t="s">
        <v>644</v>
      </c>
      <c r="R218" t="s">
        <v>638</v>
      </c>
      <c r="S218" t="s">
        <v>12640</v>
      </c>
      <c r="T218" t="s">
        <v>12639</v>
      </c>
    </row>
    <row r="219" spans="1:20" x14ac:dyDescent="0.25">
      <c r="A219" t="s">
        <v>147</v>
      </c>
      <c r="B219" t="s">
        <v>148</v>
      </c>
      <c r="C219">
        <v>50</v>
      </c>
      <c r="D219">
        <v>12</v>
      </c>
      <c r="E219" t="s">
        <v>12641</v>
      </c>
      <c r="F219">
        <v>400</v>
      </c>
      <c r="G219">
        <v>0</v>
      </c>
      <c r="H219" t="s">
        <v>636</v>
      </c>
      <c r="I219" t="s">
        <v>12642</v>
      </c>
      <c r="J219" t="s">
        <v>12643</v>
      </c>
      <c r="K219" t="s">
        <v>637</v>
      </c>
      <c r="L219" t="s">
        <v>638</v>
      </c>
      <c r="M219" t="s">
        <v>12644</v>
      </c>
      <c r="N219" t="s">
        <v>637</v>
      </c>
      <c r="O219" t="s">
        <v>643</v>
      </c>
      <c r="P219" t="s">
        <v>5</v>
      </c>
      <c r="Q219" t="s">
        <v>644</v>
      </c>
      <c r="R219" t="s">
        <v>638</v>
      </c>
      <c r="S219" t="s">
        <v>12645</v>
      </c>
      <c r="T219" t="s">
        <v>12646</v>
      </c>
    </row>
    <row r="220" spans="1:20" x14ac:dyDescent="0.25">
      <c r="A220" t="s">
        <v>241</v>
      </c>
      <c r="B220" t="s">
        <v>247</v>
      </c>
      <c r="C220">
        <v>159</v>
      </c>
      <c r="D220">
        <v>1</v>
      </c>
      <c r="E220" t="s">
        <v>12647</v>
      </c>
      <c r="F220">
        <v>129</v>
      </c>
      <c r="G220">
        <v>0</v>
      </c>
      <c r="H220" t="s">
        <v>636</v>
      </c>
      <c r="I220" t="s">
        <v>12648</v>
      </c>
      <c r="J220" t="s">
        <v>670</v>
      </c>
      <c r="K220" t="s">
        <v>637</v>
      </c>
      <c r="L220" t="s">
        <v>638</v>
      </c>
      <c r="M220" t="s">
        <v>12649</v>
      </c>
      <c r="N220" t="s">
        <v>637</v>
      </c>
      <c r="O220" t="s">
        <v>639</v>
      </c>
      <c r="P220" t="s">
        <v>5</v>
      </c>
      <c r="Q220" t="s">
        <v>640</v>
      </c>
      <c r="R220" t="s">
        <v>638</v>
      </c>
      <c r="S220" t="s">
        <v>12650</v>
      </c>
      <c r="T220" t="s">
        <v>12649</v>
      </c>
    </row>
    <row r="221" spans="1:20" x14ac:dyDescent="0.25">
      <c r="A221" t="s">
        <v>240</v>
      </c>
      <c r="B221" t="s">
        <v>246</v>
      </c>
      <c r="C221">
        <v>139</v>
      </c>
      <c r="D221">
        <v>1</v>
      </c>
      <c r="E221" t="s">
        <v>12651</v>
      </c>
      <c r="F221">
        <v>278</v>
      </c>
      <c r="G221">
        <v>0</v>
      </c>
      <c r="H221" t="s">
        <v>645</v>
      </c>
      <c r="I221" t="s">
        <v>12652</v>
      </c>
      <c r="J221" t="s">
        <v>12653</v>
      </c>
      <c r="K221" t="s">
        <v>12654</v>
      </c>
      <c r="L221" t="s">
        <v>3851</v>
      </c>
      <c r="M221" t="s">
        <v>12655</v>
      </c>
      <c r="N221" t="s">
        <v>637</v>
      </c>
      <c r="O221" t="s">
        <v>646</v>
      </c>
      <c r="P221" t="s">
        <v>26</v>
      </c>
      <c r="Q221" t="s">
        <v>647</v>
      </c>
      <c r="R221" t="s">
        <v>638</v>
      </c>
      <c r="S221" t="s">
        <v>12656</v>
      </c>
      <c r="T221" t="s">
        <v>12657</v>
      </c>
    </row>
    <row r="222" spans="1:20" x14ac:dyDescent="0.25">
      <c r="A222" t="s">
        <v>239</v>
      </c>
      <c r="B222" t="s">
        <v>245</v>
      </c>
      <c r="C222">
        <v>139</v>
      </c>
      <c r="D222">
        <v>1</v>
      </c>
      <c r="E222" t="s">
        <v>12651</v>
      </c>
      <c r="F222">
        <v>278</v>
      </c>
      <c r="G222">
        <v>0</v>
      </c>
      <c r="H222" t="s">
        <v>645</v>
      </c>
      <c r="I222" t="s">
        <v>12652</v>
      </c>
      <c r="J222" t="s">
        <v>12653</v>
      </c>
      <c r="K222" t="s">
        <v>12654</v>
      </c>
      <c r="L222" t="s">
        <v>3851</v>
      </c>
      <c r="M222" t="s">
        <v>12655</v>
      </c>
      <c r="N222" t="s">
        <v>637</v>
      </c>
      <c r="O222" t="s">
        <v>646</v>
      </c>
      <c r="P222" t="s">
        <v>26</v>
      </c>
      <c r="Q222" t="s">
        <v>647</v>
      </c>
      <c r="R222" t="s">
        <v>638</v>
      </c>
      <c r="S222" t="s">
        <v>12656</v>
      </c>
      <c r="T222" t="s">
        <v>12657</v>
      </c>
    </row>
    <row r="223" spans="1:20" x14ac:dyDescent="0.25">
      <c r="A223" t="s">
        <v>516</v>
      </c>
      <c r="B223" t="s">
        <v>120</v>
      </c>
      <c r="C223">
        <v>75</v>
      </c>
      <c r="D223">
        <v>1</v>
      </c>
      <c r="E223" t="s">
        <v>12658</v>
      </c>
      <c r="F223">
        <v>112</v>
      </c>
      <c r="G223">
        <v>37</v>
      </c>
      <c r="H223" t="s">
        <v>645</v>
      </c>
      <c r="I223" t="s">
        <v>753</v>
      </c>
      <c r="J223" t="s">
        <v>12659</v>
      </c>
      <c r="K223" t="s">
        <v>1774</v>
      </c>
      <c r="L223" t="s">
        <v>3512</v>
      </c>
      <c r="M223" t="s">
        <v>12660</v>
      </c>
      <c r="N223" t="s">
        <v>637</v>
      </c>
      <c r="O223" t="s">
        <v>646</v>
      </c>
      <c r="P223" t="s">
        <v>26</v>
      </c>
      <c r="Q223" t="s">
        <v>647</v>
      </c>
      <c r="R223" t="s">
        <v>638</v>
      </c>
      <c r="S223" t="s">
        <v>12661</v>
      </c>
      <c r="T223" t="s">
        <v>12662</v>
      </c>
    </row>
    <row r="224" spans="1:20" x14ac:dyDescent="0.25">
      <c r="A224" t="s">
        <v>600</v>
      </c>
      <c r="B224" t="s">
        <v>601</v>
      </c>
      <c r="C224">
        <v>159</v>
      </c>
      <c r="D224">
        <v>1</v>
      </c>
      <c r="E224" t="s">
        <v>12663</v>
      </c>
      <c r="F224">
        <v>129</v>
      </c>
      <c r="G224">
        <v>0</v>
      </c>
      <c r="H224" t="s">
        <v>636</v>
      </c>
      <c r="I224" t="s">
        <v>12664</v>
      </c>
      <c r="J224" t="s">
        <v>648</v>
      </c>
      <c r="K224" t="s">
        <v>637</v>
      </c>
      <c r="L224" t="s">
        <v>638</v>
      </c>
      <c r="M224" t="s">
        <v>12665</v>
      </c>
      <c r="N224" t="s">
        <v>637</v>
      </c>
      <c r="O224" t="s">
        <v>639</v>
      </c>
      <c r="P224" t="s">
        <v>5</v>
      </c>
      <c r="Q224" t="s">
        <v>640</v>
      </c>
      <c r="R224" t="s">
        <v>638</v>
      </c>
      <c r="S224" t="s">
        <v>12666</v>
      </c>
      <c r="T224" t="s">
        <v>12665</v>
      </c>
    </row>
    <row r="225" spans="1:20" x14ac:dyDescent="0.25">
      <c r="A225" t="s">
        <v>240</v>
      </c>
      <c r="B225" t="s">
        <v>690</v>
      </c>
      <c r="C225">
        <v>85.68</v>
      </c>
      <c r="D225">
        <v>1</v>
      </c>
      <c r="E225" t="s">
        <v>12667</v>
      </c>
      <c r="F225">
        <v>182.91</v>
      </c>
      <c r="G225">
        <v>11.55</v>
      </c>
      <c r="H225" t="s">
        <v>663</v>
      </c>
      <c r="I225" t="s">
        <v>12668</v>
      </c>
      <c r="J225" t="s">
        <v>12669</v>
      </c>
      <c r="K225" t="s">
        <v>688</v>
      </c>
      <c r="L225" t="s">
        <v>12670</v>
      </c>
      <c r="M225" t="s">
        <v>12671</v>
      </c>
      <c r="N225" t="s">
        <v>637</v>
      </c>
      <c r="O225" t="s">
        <v>664</v>
      </c>
      <c r="P225" t="s">
        <v>23</v>
      </c>
      <c r="Q225" t="s">
        <v>665</v>
      </c>
      <c r="R225" t="s">
        <v>638</v>
      </c>
      <c r="S225" t="s">
        <v>12672</v>
      </c>
      <c r="T225" t="s">
        <v>12671</v>
      </c>
    </row>
    <row r="226" spans="1:20" x14ac:dyDescent="0.25">
      <c r="A226" t="s">
        <v>241</v>
      </c>
      <c r="B226" t="s">
        <v>690</v>
      </c>
      <c r="C226">
        <v>85.68</v>
      </c>
      <c r="D226">
        <v>1</v>
      </c>
      <c r="E226" t="s">
        <v>12667</v>
      </c>
      <c r="F226">
        <v>182.91</v>
      </c>
      <c r="G226">
        <v>11.55</v>
      </c>
      <c r="H226" t="s">
        <v>663</v>
      </c>
      <c r="I226" t="s">
        <v>12668</v>
      </c>
      <c r="J226" t="s">
        <v>12669</v>
      </c>
      <c r="K226" t="s">
        <v>688</v>
      </c>
      <c r="L226" t="s">
        <v>12670</v>
      </c>
      <c r="M226" t="s">
        <v>12671</v>
      </c>
      <c r="N226" t="s">
        <v>637</v>
      </c>
      <c r="O226" t="s">
        <v>664</v>
      </c>
      <c r="P226" t="s">
        <v>23</v>
      </c>
      <c r="Q226" t="s">
        <v>665</v>
      </c>
      <c r="R226" t="s">
        <v>638</v>
      </c>
      <c r="S226" t="s">
        <v>12672</v>
      </c>
      <c r="T226" t="s">
        <v>12671</v>
      </c>
    </row>
    <row r="227" spans="1:20" x14ac:dyDescent="0.25">
      <c r="A227" t="s">
        <v>147</v>
      </c>
      <c r="B227" t="s">
        <v>148</v>
      </c>
      <c r="C227">
        <v>50</v>
      </c>
      <c r="D227">
        <v>6</v>
      </c>
      <c r="E227" t="s">
        <v>12673</v>
      </c>
      <c r="F227">
        <v>200</v>
      </c>
      <c r="G227">
        <v>0</v>
      </c>
      <c r="H227" t="s">
        <v>636</v>
      </c>
      <c r="I227" t="s">
        <v>12674</v>
      </c>
      <c r="J227" t="s">
        <v>671</v>
      </c>
      <c r="K227" t="s">
        <v>637</v>
      </c>
      <c r="L227" t="s">
        <v>638</v>
      </c>
      <c r="M227" t="s">
        <v>12675</v>
      </c>
      <c r="N227" t="s">
        <v>637</v>
      </c>
      <c r="O227" t="s">
        <v>643</v>
      </c>
      <c r="P227" t="s">
        <v>5</v>
      </c>
      <c r="Q227" t="s">
        <v>644</v>
      </c>
      <c r="R227" t="s">
        <v>638</v>
      </c>
      <c r="S227" t="s">
        <v>12676</v>
      </c>
      <c r="T227" t="s">
        <v>12675</v>
      </c>
    </row>
    <row r="228" spans="1:20" x14ac:dyDescent="0.25">
      <c r="A228" t="s">
        <v>147</v>
      </c>
      <c r="B228" t="s">
        <v>148</v>
      </c>
      <c r="C228">
        <v>50</v>
      </c>
      <c r="D228">
        <v>6</v>
      </c>
      <c r="E228" t="s">
        <v>12677</v>
      </c>
      <c r="F228">
        <v>200</v>
      </c>
      <c r="G228">
        <v>0</v>
      </c>
      <c r="H228" t="s">
        <v>636</v>
      </c>
      <c r="I228" t="s">
        <v>8628</v>
      </c>
      <c r="J228" t="s">
        <v>5310</v>
      </c>
      <c r="K228" t="s">
        <v>637</v>
      </c>
      <c r="L228" t="s">
        <v>638</v>
      </c>
      <c r="M228" t="s">
        <v>12678</v>
      </c>
      <c r="N228" t="s">
        <v>637</v>
      </c>
      <c r="O228" t="s">
        <v>639</v>
      </c>
      <c r="P228" t="s">
        <v>5</v>
      </c>
      <c r="Q228" t="s">
        <v>640</v>
      </c>
      <c r="R228" t="s">
        <v>638</v>
      </c>
      <c r="S228" t="s">
        <v>12679</v>
      </c>
      <c r="T228" t="s">
        <v>12680</v>
      </c>
    </row>
    <row r="229" spans="1:20" x14ac:dyDescent="0.25">
      <c r="A229" t="s">
        <v>147</v>
      </c>
      <c r="B229" t="s">
        <v>148</v>
      </c>
      <c r="C229">
        <v>50</v>
      </c>
      <c r="D229">
        <v>6</v>
      </c>
      <c r="E229" t="s">
        <v>12681</v>
      </c>
      <c r="F229">
        <v>200</v>
      </c>
      <c r="G229">
        <v>0</v>
      </c>
      <c r="H229" t="s">
        <v>636</v>
      </c>
      <c r="I229" t="s">
        <v>8628</v>
      </c>
      <c r="J229" t="s">
        <v>5310</v>
      </c>
      <c r="K229" t="s">
        <v>637</v>
      </c>
      <c r="L229" t="s">
        <v>638</v>
      </c>
      <c r="M229" t="s">
        <v>12678</v>
      </c>
      <c r="N229" t="s">
        <v>637</v>
      </c>
      <c r="O229" t="s">
        <v>639</v>
      </c>
      <c r="P229" t="s">
        <v>5</v>
      </c>
      <c r="Q229" t="s">
        <v>640</v>
      </c>
      <c r="R229" t="s">
        <v>638</v>
      </c>
      <c r="S229" t="s">
        <v>12682</v>
      </c>
      <c r="T229" t="s">
        <v>12678</v>
      </c>
    </row>
    <row r="230" spans="1:20" x14ac:dyDescent="0.25">
      <c r="A230" t="s">
        <v>241</v>
      </c>
      <c r="B230" t="s">
        <v>247</v>
      </c>
      <c r="C230">
        <v>159</v>
      </c>
      <c r="D230">
        <v>1</v>
      </c>
      <c r="E230" t="s">
        <v>12683</v>
      </c>
      <c r="F230">
        <v>129</v>
      </c>
      <c r="G230">
        <v>0</v>
      </c>
      <c r="H230" t="s">
        <v>636</v>
      </c>
      <c r="I230" t="s">
        <v>12684</v>
      </c>
      <c r="J230" t="s">
        <v>675</v>
      </c>
      <c r="K230" t="s">
        <v>637</v>
      </c>
      <c r="L230" t="s">
        <v>638</v>
      </c>
      <c r="M230" t="s">
        <v>12685</v>
      </c>
      <c r="N230" t="s">
        <v>637</v>
      </c>
      <c r="O230" t="s">
        <v>639</v>
      </c>
      <c r="P230" t="s">
        <v>5</v>
      </c>
      <c r="Q230" t="s">
        <v>640</v>
      </c>
      <c r="R230" t="s">
        <v>638</v>
      </c>
      <c r="S230" t="s">
        <v>12686</v>
      </c>
      <c r="T230" t="s">
        <v>12685</v>
      </c>
    </row>
    <row r="231" spans="1:20" x14ac:dyDescent="0.25">
      <c r="A231" t="s">
        <v>22</v>
      </c>
      <c r="B231" t="s">
        <v>27</v>
      </c>
      <c r="C231">
        <v>69.900000000000006</v>
      </c>
      <c r="D231">
        <v>10</v>
      </c>
      <c r="E231" t="s">
        <v>12687</v>
      </c>
      <c r="F231">
        <v>800</v>
      </c>
      <c r="G231">
        <v>0</v>
      </c>
      <c r="H231" t="s">
        <v>645</v>
      </c>
      <c r="I231" t="s">
        <v>739</v>
      </c>
      <c r="J231" t="s">
        <v>12688</v>
      </c>
      <c r="K231" t="s">
        <v>1700</v>
      </c>
      <c r="L231" t="s">
        <v>721</v>
      </c>
      <c r="M231" t="s">
        <v>12689</v>
      </c>
      <c r="N231" t="s">
        <v>637</v>
      </c>
      <c r="O231" t="s">
        <v>646</v>
      </c>
      <c r="P231" t="s">
        <v>26</v>
      </c>
      <c r="Q231" t="s">
        <v>647</v>
      </c>
      <c r="R231" t="s">
        <v>638</v>
      </c>
      <c r="S231" t="s">
        <v>12690</v>
      </c>
      <c r="T231" t="s">
        <v>12691</v>
      </c>
    </row>
    <row r="232" spans="1:20" x14ac:dyDescent="0.25">
      <c r="A232" t="s">
        <v>77</v>
      </c>
      <c r="B232" t="s">
        <v>78</v>
      </c>
      <c r="C232">
        <v>33.333333333333336</v>
      </c>
      <c r="D232">
        <v>3</v>
      </c>
      <c r="E232" t="s">
        <v>12692</v>
      </c>
      <c r="F232">
        <v>157.99</v>
      </c>
      <c r="G232">
        <v>23</v>
      </c>
      <c r="H232" t="s">
        <v>636</v>
      </c>
      <c r="I232" t="s">
        <v>12693</v>
      </c>
      <c r="J232" t="s">
        <v>1827</v>
      </c>
      <c r="K232" t="s">
        <v>637</v>
      </c>
      <c r="L232" t="s">
        <v>638</v>
      </c>
      <c r="M232" t="s">
        <v>12694</v>
      </c>
      <c r="N232" t="s">
        <v>637</v>
      </c>
      <c r="O232" t="s">
        <v>643</v>
      </c>
      <c r="P232" t="s">
        <v>5</v>
      </c>
      <c r="Q232" t="s">
        <v>644</v>
      </c>
      <c r="R232" t="s">
        <v>638</v>
      </c>
      <c r="S232" t="s">
        <v>12695</v>
      </c>
      <c r="T232" t="s">
        <v>12696</v>
      </c>
    </row>
  </sheetData>
  <pageMargins left="0.25" right="0.25" top="0.75" bottom="0.75" header="0.3" footer="0.3"/>
  <pageSetup paperSize="9" scale="21" fitToHeight="0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893F-DFA6-4324-9206-AA69A2F420EA}">
  <sheetPr>
    <tabColor rgb="FFFF6699"/>
    <pageSetUpPr fitToPage="1"/>
  </sheetPr>
  <dimension ref="A1:V204"/>
  <sheetViews>
    <sheetView zoomScale="70" zoomScaleNormal="70" workbookViewId="0">
      <pane xSplit="2" ySplit="1" topLeftCell="R2" activePane="bottomRight" state="frozen"/>
      <selection activeCell="Q237" sqref="Q237"/>
      <selection pane="topRight" activeCell="Q237" sqref="Q237"/>
      <selection pane="bottomLeft" activeCell="Q237" sqref="Q237"/>
      <selection pane="bottomRight" activeCell="V241" sqref="V241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6.90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617</v>
      </c>
      <c r="C1" t="s">
        <v>618</v>
      </c>
      <c r="D1" t="s">
        <v>1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J1" t="s">
        <v>624</v>
      </c>
      <c r="K1" t="s">
        <v>625</v>
      </c>
      <c r="L1" t="s">
        <v>626</v>
      </c>
      <c r="M1" t="s">
        <v>627</v>
      </c>
      <c r="N1" t="s">
        <v>628</v>
      </c>
      <c r="O1" t="s">
        <v>629</v>
      </c>
      <c r="P1" t="s">
        <v>630</v>
      </c>
      <c r="Q1" t="s">
        <v>631</v>
      </c>
      <c r="R1" t="s">
        <v>2</v>
      </c>
      <c r="S1" t="s">
        <v>632</v>
      </c>
      <c r="T1" t="s">
        <v>633</v>
      </c>
      <c r="U1" s="49" t="s">
        <v>722</v>
      </c>
      <c r="V1" t="s">
        <v>724</v>
      </c>
    </row>
    <row r="2" spans="1:22" x14ac:dyDescent="0.25">
      <c r="A2" t="s">
        <v>241</v>
      </c>
      <c r="B2" t="s">
        <v>690</v>
      </c>
      <c r="C2">
        <v>81.75</v>
      </c>
      <c r="D2">
        <v>1</v>
      </c>
      <c r="E2" t="s">
        <v>12697</v>
      </c>
      <c r="F2">
        <v>88.75</v>
      </c>
      <c r="G2">
        <v>7</v>
      </c>
      <c r="H2" t="s">
        <v>663</v>
      </c>
      <c r="I2" t="s">
        <v>12698</v>
      </c>
      <c r="J2" t="s">
        <v>12699</v>
      </c>
      <c r="K2" t="s">
        <v>706</v>
      </c>
      <c r="L2" t="s">
        <v>12700</v>
      </c>
      <c r="M2" t="s">
        <v>12701</v>
      </c>
      <c r="N2" t="s">
        <v>637</v>
      </c>
      <c r="O2" t="s">
        <v>664</v>
      </c>
      <c r="P2" t="s">
        <v>23</v>
      </c>
      <c r="Q2" t="s">
        <v>665</v>
      </c>
      <c r="R2" t="s">
        <v>638</v>
      </c>
      <c r="S2" t="s">
        <v>12702</v>
      </c>
      <c r="T2" t="s">
        <v>12701</v>
      </c>
      <c r="U2" s="50" t="s">
        <v>147</v>
      </c>
      <c r="V2">
        <v>181</v>
      </c>
    </row>
    <row r="3" spans="1:22" x14ac:dyDescent="0.25">
      <c r="A3" t="s">
        <v>14</v>
      </c>
      <c r="B3" t="s">
        <v>15</v>
      </c>
      <c r="C3">
        <v>54.5</v>
      </c>
      <c r="D3">
        <v>2</v>
      </c>
      <c r="E3" t="s">
        <v>12703</v>
      </c>
      <c r="F3">
        <v>68</v>
      </c>
      <c r="G3">
        <v>0</v>
      </c>
      <c r="H3" t="s">
        <v>645</v>
      </c>
      <c r="I3" t="s">
        <v>10922</v>
      </c>
      <c r="J3" t="s">
        <v>10923</v>
      </c>
      <c r="K3" t="s">
        <v>10924</v>
      </c>
      <c r="L3" t="s">
        <v>10925</v>
      </c>
      <c r="M3" t="s">
        <v>12704</v>
      </c>
      <c r="N3" t="s">
        <v>637</v>
      </c>
      <c r="O3" t="s">
        <v>664</v>
      </c>
      <c r="P3" t="s">
        <v>23</v>
      </c>
      <c r="Q3" t="s">
        <v>665</v>
      </c>
      <c r="R3" t="s">
        <v>638</v>
      </c>
      <c r="S3" t="s">
        <v>12705</v>
      </c>
      <c r="T3" t="s">
        <v>12706</v>
      </c>
      <c r="U3" s="51" t="s">
        <v>148</v>
      </c>
      <c r="V3">
        <v>181</v>
      </c>
    </row>
    <row r="4" spans="1:22" x14ac:dyDescent="0.25">
      <c r="A4" t="s">
        <v>101</v>
      </c>
      <c r="B4" t="s">
        <v>751</v>
      </c>
      <c r="C4">
        <v>60</v>
      </c>
      <c r="D4">
        <v>1</v>
      </c>
      <c r="E4" t="s">
        <v>12707</v>
      </c>
      <c r="F4">
        <v>67</v>
      </c>
      <c r="G4">
        <v>7</v>
      </c>
      <c r="H4" t="s">
        <v>674</v>
      </c>
      <c r="I4" t="s">
        <v>12708</v>
      </c>
      <c r="J4" t="s">
        <v>12709</v>
      </c>
      <c r="K4" t="s">
        <v>12710</v>
      </c>
      <c r="L4" t="s">
        <v>12711</v>
      </c>
      <c r="M4" t="s">
        <v>12712</v>
      </c>
      <c r="N4" t="s">
        <v>637</v>
      </c>
      <c r="O4" t="s">
        <v>664</v>
      </c>
      <c r="P4" t="s">
        <v>23</v>
      </c>
      <c r="Q4" t="s">
        <v>665</v>
      </c>
      <c r="R4" t="s">
        <v>638</v>
      </c>
      <c r="S4" t="s">
        <v>12713</v>
      </c>
      <c r="T4" t="s">
        <v>12712</v>
      </c>
      <c r="U4" s="50" t="s">
        <v>22</v>
      </c>
      <c r="V4">
        <v>154</v>
      </c>
    </row>
    <row r="5" spans="1:22" x14ac:dyDescent="0.25">
      <c r="A5" t="s">
        <v>14</v>
      </c>
      <c r="B5" t="s">
        <v>15</v>
      </c>
      <c r="C5">
        <v>54.5</v>
      </c>
      <c r="D5">
        <v>2</v>
      </c>
      <c r="E5" t="s">
        <v>12714</v>
      </c>
      <c r="F5">
        <v>263</v>
      </c>
      <c r="G5">
        <v>45</v>
      </c>
      <c r="H5" t="s">
        <v>663</v>
      </c>
      <c r="I5" t="s">
        <v>12715</v>
      </c>
      <c r="J5" t="s">
        <v>12716</v>
      </c>
      <c r="K5" t="s">
        <v>12717</v>
      </c>
      <c r="L5" t="s">
        <v>12718</v>
      </c>
      <c r="M5" t="s">
        <v>12712</v>
      </c>
      <c r="N5" t="s">
        <v>637</v>
      </c>
      <c r="O5" t="s">
        <v>664</v>
      </c>
      <c r="P5" t="s">
        <v>23</v>
      </c>
      <c r="Q5" t="s">
        <v>665</v>
      </c>
      <c r="R5" t="s">
        <v>638</v>
      </c>
      <c r="S5" t="s">
        <v>12719</v>
      </c>
      <c r="T5" t="s">
        <v>12712</v>
      </c>
      <c r="U5" s="51" t="s">
        <v>213</v>
      </c>
      <c r="V5">
        <v>3</v>
      </c>
    </row>
    <row r="6" spans="1:22" x14ac:dyDescent="0.25">
      <c r="A6" t="s">
        <v>240</v>
      </c>
      <c r="B6" t="s">
        <v>690</v>
      </c>
      <c r="C6">
        <v>109</v>
      </c>
      <c r="D6">
        <v>1</v>
      </c>
      <c r="E6" t="s">
        <v>12714</v>
      </c>
      <c r="F6">
        <v>263</v>
      </c>
      <c r="G6">
        <v>45</v>
      </c>
      <c r="H6" t="s">
        <v>663</v>
      </c>
      <c r="I6" t="s">
        <v>12715</v>
      </c>
      <c r="J6" t="s">
        <v>12716</v>
      </c>
      <c r="K6" t="s">
        <v>12717</v>
      </c>
      <c r="L6" t="s">
        <v>12718</v>
      </c>
      <c r="M6" t="s">
        <v>12712</v>
      </c>
      <c r="N6" t="s">
        <v>637</v>
      </c>
      <c r="O6" t="s">
        <v>664</v>
      </c>
      <c r="P6" t="s">
        <v>23</v>
      </c>
      <c r="Q6" t="s">
        <v>665</v>
      </c>
      <c r="R6" t="s">
        <v>638</v>
      </c>
      <c r="S6" t="s">
        <v>12719</v>
      </c>
      <c r="T6" t="s">
        <v>12712</v>
      </c>
      <c r="U6" s="51" t="s">
        <v>27</v>
      </c>
      <c r="V6">
        <v>151</v>
      </c>
    </row>
    <row r="7" spans="1:22" x14ac:dyDescent="0.25">
      <c r="A7" t="s">
        <v>240</v>
      </c>
      <c r="B7" t="s">
        <v>2799</v>
      </c>
      <c r="C7">
        <v>109</v>
      </c>
      <c r="D7">
        <v>3</v>
      </c>
      <c r="E7" t="s">
        <v>12720</v>
      </c>
      <c r="F7">
        <v>395.5</v>
      </c>
      <c r="G7">
        <v>68.5</v>
      </c>
      <c r="H7" t="s">
        <v>645</v>
      </c>
      <c r="I7" t="s">
        <v>4552</v>
      </c>
      <c r="J7" t="s">
        <v>4553</v>
      </c>
      <c r="K7" t="s">
        <v>2336</v>
      </c>
      <c r="L7" t="s">
        <v>4554</v>
      </c>
      <c r="M7" t="s">
        <v>12721</v>
      </c>
      <c r="N7" t="s">
        <v>637</v>
      </c>
      <c r="O7" t="s">
        <v>664</v>
      </c>
      <c r="P7" t="s">
        <v>23</v>
      </c>
      <c r="Q7" t="s">
        <v>665</v>
      </c>
      <c r="R7" t="s">
        <v>638</v>
      </c>
      <c r="S7" t="s">
        <v>12722</v>
      </c>
      <c r="T7" t="s">
        <v>12721</v>
      </c>
      <c r="U7" s="50" t="s">
        <v>18</v>
      </c>
      <c r="V7">
        <v>61</v>
      </c>
    </row>
    <row r="8" spans="1:22" x14ac:dyDescent="0.25">
      <c r="A8" t="s">
        <v>147</v>
      </c>
      <c r="B8" t="s">
        <v>148</v>
      </c>
      <c r="C8">
        <v>33.333333333333336</v>
      </c>
      <c r="D8">
        <v>3</v>
      </c>
      <c r="E8" t="s">
        <v>12723</v>
      </c>
      <c r="F8">
        <v>100</v>
      </c>
      <c r="G8">
        <v>0</v>
      </c>
      <c r="H8" t="s">
        <v>655</v>
      </c>
      <c r="I8" t="s">
        <v>12724</v>
      </c>
      <c r="J8" t="s">
        <v>657</v>
      </c>
      <c r="K8" t="s">
        <v>637</v>
      </c>
      <c r="L8" t="s">
        <v>638</v>
      </c>
      <c r="M8" t="s">
        <v>12725</v>
      </c>
      <c r="N8" t="s">
        <v>637</v>
      </c>
      <c r="O8" t="s">
        <v>639</v>
      </c>
      <c r="P8" t="s">
        <v>5</v>
      </c>
      <c r="Q8" t="s">
        <v>640</v>
      </c>
      <c r="R8" t="s">
        <v>638</v>
      </c>
      <c r="S8" t="s">
        <v>637</v>
      </c>
      <c r="T8" t="s">
        <v>12725</v>
      </c>
      <c r="U8" s="51" t="s">
        <v>19</v>
      </c>
      <c r="V8">
        <v>61</v>
      </c>
    </row>
    <row r="9" spans="1:22" x14ac:dyDescent="0.25">
      <c r="A9" t="s">
        <v>147</v>
      </c>
      <c r="B9" t="s">
        <v>148</v>
      </c>
      <c r="C9">
        <v>40</v>
      </c>
      <c r="D9">
        <v>30</v>
      </c>
      <c r="E9" t="s">
        <v>12726</v>
      </c>
      <c r="F9">
        <v>1599</v>
      </c>
      <c r="G9">
        <v>0</v>
      </c>
      <c r="H9" t="s">
        <v>645</v>
      </c>
      <c r="I9" t="s">
        <v>12727</v>
      </c>
      <c r="J9" t="s">
        <v>12728</v>
      </c>
      <c r="K9" t="s">
        <v>744</v>
      </c>
      <c r="L9" t="s">
        <v>788</v>
      </c>
      <c r="M9" t="s">
        <v>12729</v>
      </c>
      <c r="N9" t="s">
        <v>637</v>
      </c>
      <c r="O9" t="s">
        <v>646</v>
      </c>
      <c r="P9" t="s">
        <v>26</v>
      </c>
      <c r="Q9" t="s">
        <v>647</v>
      </c>
      <c r="R9" t="s">
        <v>638</v>
      </c>
      <c r="S9" t="s">
        <v>12730</v>
      </c>
      <c r="T9" t="s">
        <v>12729</v>
      </c>
      <c r="U9" s="50" t="s">
        <v>101</v>
      </c>
      <c r="V9">
        <v>7</v>
      </c>
    </row>
    <row r="10" spans="1:22" x14ac:dyDescent="0.25">
      <c r="A10" t="s">
        <v>516</v>
      </c>
      <c r="B10" t="s">
        <v>120</v>
      </c>
      <c r="C10">
        <v>75</v>
      </c>
      <c r="D10">
        <v>2</v>
      </c>
      <c r="E10" t="s">
        <v>12731</v>
      </c>
      <c r="F10">
        <v>199</v>
      </c>
      <c r="G10">
        <v>49</v>
      </c>
      <c r="H10" t="s">
        <v>645</v>
      </c>
      <c r="I10" t="s">
        <v>1892</v>
      </c>
      <c r="J10" t="s">
        <v>12732</v>
      </c>
      <c r="K10" t="s">
        <v>10533</v>
      </c>
      <c r="L10" t="s">
        <v>731</v>
      </c>
      <c r="M10" t="s">
        <v>12729</v>
      </c>
      <c r="N10" t="s">
        <v>637</v>
      </c>
      <c r="O10" t="s">
        <v>646</v>
      </c>
      <c r="P10" t="s">
        <v>26</v>
      </c>
      <c r="Q10" t="s">
        <v>647</v>
      </c>
      <c r="R10" t="s">
        <v>638</v>
      </c>
      <c r="S10" t="s">
        <v>637</v>
      </c>
      <c r="T10" t="s">
        <v>12733</v>
      </c>
      <c r="U10" s="51" t="s">
        <v>2139</v>
      </c>
      <c r="V10">
        <v>1</v>
      </c>
    </row>
    <row r="11" spans="1:22" x14ac:dyDescent="0.25">
      <c r="A11" t="s">
        <v>147</v>
      </c>
      <c r="B11" t="s">
        <v>148</v>
      </c>
      <c r="C11">
        <v>33.333333333333336</v>
      </c>
      <c r="D11">
        <v>3</v>
      </c>
      <c r="E11" t="s">
        <v>12734</v>
      </c>
      <c r="F11">
        <v>100</v>
      </c>
      <c r="G11">
        <v>0</v>
      </c>
      <c r="H11" t="s">
        <v>655</v>
      </c>
      <c r="I11" t="s">
        <v>12735</v>
      </c>
      <c r="J11" t="s">
        <v>732</v>
      </c>
      <c r="K11" t="s">
        <v>637</v>
      </c>
      <c r="L11" t="s">
        <v>638</v>
      </c>
      <c r="M11" t="s">
        <v>12736</v>
      </c>
      <c r="N11" t="s">
        <v>637</v>
      </c>
      <c r="O11" t="s">
        <v>639</v>
      </c>
      <c r="P11" t="s">
        <v>5</v>
      </c>
      <c r="Q11" t="s">
        <v>640</v>
      </c>
      <c r="R11" t="s">
        <v>638</v>
      </c>
      <c r="S11" t="s">
        <v>637</v>
      </c>
      <c r="T11" t="s">
        <v>12736</v>
      </c>
      <c r="U11" s="51" t="s">
        <v>751</v>
      </c>
      <c r="V11">
        <v>1</v>
      </c>
    </row>
    <row r="12" spans="1:22" x14ac:dyDescent="0.25">
      <c r="A12" t="s">
        <v>22</v>
      </c>
      <c r="B12" t="s">
        <v>213</v>
      </c>
      <c r="C12">
        <v>60</v>
      </c>
      <c r="D12">
        <v>1</v>
      </c>
      <c r="E12" t="s">
        <v>12737</v>
      </c>
      <c r="F12">
        <v>67.5</v>
      </c>
      <c r="G12">
        <v>7.5</v>
      </c>
      <c r="H12" t="s">
        <v>663</v>
      </c>
      <c r="I12" t="s">
        <v>12738</v>
      </c>
      <c r="J12" t="s">
        <v>12739</v>
      </c>
      <c r="K12" t="s">
        <v>758</v>
      </c>
      <c r="L12" t="s">
        <v>12740</v>
      </c>
      <c r="M12" t="s">
        <v>12741</v>
      </c>
      <c r="N12" t="s">
        <v>637</v>
      </c>
      <c r="O12" t="s">
        <v>664</v>
      </c>
      <c r="P12" t="s">
        <v>23</v>
      </c>
      <c r="Q12" t="s">
        <v>665</v>
      </c>
      <c r="R12" t="s">
        <v>638</v>
      </c>
      <c r="S12" t="s">
        <v>12742</v>
      </c>
      <c r="T12" t="s">
        <v>12741</v>
      </c>
      <c r="U12" s="51" t="s">
        <v>74</v>
      </c>
      <c r="V12">
        <v>4</v>
      </c>
    </row>
    <row r="13" spans="1:22" x14ac:dyDescent="0.25">
      <c r="A13" t="s">
        <v>147</v>
      </c>
      <c r="B13" t="s">
        <v>148</v>
      </c>
      <c r="C13">
        <v>33.333333333333336</v>
      </c>
      <c r="D13">
        <v>3</v>
      </c>
      <c r="E13" t="s">
        <v>12743</v>
      </c>
      <c r="F13">
        <v>100</v>
      </c>
      <c r="G13">
        <v>0</v>
      </c>
      <c r="H13" t="s">
        <v>655</v>
      </c>
      <c r="I13" t="s">
        <v>12744</v>
      </c>
      <c r="J13" t="s">
        <v>675</v>
      </c>
      <c r="K13" t="s">
        <v>637</v>
      </c>
      <c r="L13" t="s">
        <v>638</v>
      </c>
      <c r="M13" t="s">
        <v>12745</v>
      </c>
      <c r="N13" t="s">
        <v>637</v>
      </c>
      <c r="O13" t="s">
        <v>639</v>
      </c>
      <c r="P13" t="s">
        <v>5</v>
      </c>
      <c r="Q13" t="s">
        <v>640</v>
      </c>
      <c r="R13" t="s">
        <v>638</v>
      </c>
      <c r="S13" t="s">
        <v>637</v>
      </c>
      <c r="T13" t="s">
        <v>12745</v>
      </c>
      <c r="U13" s="51" t="s">
        <v>3820</v>
      </c>
      <c r="V13">
        <v>1</v>
      </c>
    </row>
    <row r="14" spans="1:22" x14ac:dyDescent="0.25">
      <c r="A14" t="s">
        <v>22</v>
      </c>
      <c r="B14" t="s">
        <v>27</v>
      </c>
      <c r="C14">
        <v>69.900000000000006</v>
      </c>
      <c r="D14">
        <v>20</v>
      </c>
      <c r="E14" t="s">
        <v>12746</v>
      </c>
      <c r="F14">
        <v>1600</v>
      </c>
      <c r="G14">
        <v>0</v>
      </c>
      <c r="H14" t="s">
        <v>645</v>
      </c>
      <c r="I14" t="s">
        <v>12747</v>
      </c>
      <c r="J14" t="s">
        <v>12748</v>
      </c>
      <c r="K14" t="s">
        <v>12749</v>
      </c>
      <c r="L14" t="s">
        <v>741</v>
      </c>
      <c r="M14" t="s">
        <v>12745</v>
      </c>
      <c r="N14" t="s">
        <v>637</v>
      </c>
      <c r="O14" t="s">
        <v>646</v>
      </c>
      <c r="P14" t="s">
        <v>26</v>
      </c>
      <c r="Q14" t="s">
        <v>647</v>
      </c>
      <c r="R14" t="s">
        <v>638</v>
      </c>
      <c r="S14" t="s">
        <v>12750</v>
      </c>
      <c r="T14" t="s">
        <v>12751</v>
      </c>
      <c r="U14" s="50" t="s">
        <v>72</v>
      </c>
      <c r="V14">
        <v>10</v>
      </c>
    </row>
    <row r="15" spans="1:22" x14ac:dyDescent="0.25">
      <c r="A15" t="s">
        <v>72</v>
      </c>
      <c r="B15" t="s">
        <v>716</v>
      </c>
      <c r="C15">
        <v>93</v>
      </c>
      <c r="D15">
        <v>1</v>
      </c>
      <c r="E15" t="s">
        <v>12752</v>
      </c>
      <c r="F15">
        <v>93</v>
      </c>
      <c r="G15">
        <v>0</v>
      </c>
      <c r="H15" t="s">
        <v>645</v>
      </c>
      <c r="I15" t="s">
        <v>12753</v>
      </c>
      <c r="J15" t="s">
        <v>12754</v>
      </c>
      <c r="K15" t="s">
        <v>3380</v>
      </c>
      <c r="L15" t="s">
        <v>2664</v>
      </c>
      <c r="M15" t="s">
        <v>12755</v>
      </c>
      <c r="N15" t="s">
        <v>637</v>
      </c>
      <c r="O15" t="s">
        <v>646</v>
      </c>
      <c r="P15" t="s">
        <v>26</v>
      </c>
      <c r="Q15" t="s">
        <v>647</v>
      </c>
      <c r="R15" t="s">
        <v>638</v>
      </c>
      <c r="S15" t="s">
        <v>12756</v>
      </c>
      <c r="T15" t="s">
        <v>12755</v>
      </c>
      <c r="U15" s="51" t="s">
        <v>108</v>
      </c>
      <c r="V15">
        <v>3</v>
      </c>
    </row>
    <row r="16" spans="1:22" x14ac:dyDescent="0.25">
      <c r="A16" t="s">
        <v>240</v>
      </c>
      <c r="B16" t="s">
        <v>246</v>
      </c>
      <c r="C16">
        <v>139</v>
      </c>
      <c r="D16">
        <v>1</v>
      </c>
      <c r="E16" t="s">
        <v>12757</v>
      </c>
      <c r="F16">
        <v>139</v>
      </c>
      <c r="G16">
        <v>0</v>
      </c>
      <c r="H16" t="s">
        <v>645</v>
      </c>
      <c r="I16" t="s">
        <v>727</v>
      </c>
      <c r="J16" t="s">
        <v>12758</v>
      </c>
      <c r="K16" t="s">
        <v>12759</v>
      </c>
      <c r="L16" t="s">
        <v>2289</v>
      </c>
      <c r="M16" t="s">
        <v>12760</v>
      </c>
      <c r="N16" t="s">
        <v>637</v>
      </c>
      <c r="O16" t="s">
        <v>646</v>
      </c>
      <c r="P16" t="s">
        <v>26</v>
      </c>
      <c r="Q16" t="s">
        <v>647</v>
      </c>
      <c r="R16" t="s">
        <v>638</v>
      </c>
      <c r="S16" t="s">
        <v>12761</v>
      </c>
      <c r="T16" t="s">
        <v>12760</v>
      </c>
      <c r="U16" s="51" t="s">
        <v>716</v>
      </c>
      <c r="V16">
        <v>7</v>
      </c>
    </row>
    <row r="17" spans="1:22" x14ac:dyDescent="0.25">
      <c r="A17" t="s">
        <v>600</v>
      </c>
      <c r="B17" t="s">
        <v>601</v>
      </c>
      <c r="C17">
        <v>159</v>
      </c>
      <c r="D17">
        <v>1</v>
      </c>
      <c r="E17" t="s">
        <v>12762</v>
      </c>
      <c r="F17">
        <v>328</v>
      </c>
      <c r="G17">
        <v>0</v>
      </c>
      <c r="H17" t="s">
        <v>636</v>
      </c>
      <c r="I17" t="s">
        <v>12763</v>
      </c>
      <c r="J17" t="s">
        <v>5718</v>
      </c>
      <c r="K17" t="s">
        <v>637</v>
      </c>
      <c r="L17" t="s">
        <v>638</v>
      </c>
      <c r="M17" t="s">
        <v>12764</v>
      </c>
      <c r="N17" t="s">
        <v>637</v>
      </c>
      <c r="O17" t="s">
        <v>639</v>
      </c>
      <c r="P17" t="s">
        <v>5</v>
      </c>
      <c r="Q17" t="s">
        <v>640</v>
      </c>
      <c r="R17" t="s">
        <v>638</v>
      </c>
      <c r="S17" t="s">
        <v>12765</v>
      </c>
      <c r="T17" t="s">
        <v>12764</v>
      </c>
      <c r="U17" s="50" t="s">
        <v>10385</v>
      </c>
      <c r="V17">
        <v>24</v>
      </c>
    </row>
    <row r="18" spans="1:22" x14ac:dyDescent="0.25">
      <c r="A18" t="s">
        <v>22</v>
      </c>
      <c r="B18" t="s">
        <v>27</v>
      </c>
      <c r="C18">
        <v>120</v>
      </c>
      <c r="D18">
        <v>1</v>
      </c>
      <c r="E18" t="s">
        <v>12762</v>
      </c>
      <c r="F18">
        <v>328</v>
      </c>
      <c r="G18">
        <v>0</v>
      </c>
      <c r="H18" t="s">
        <v>636</v>
      </c>
      <c r="I18" t="s">
        <v>12763</v>
      </c>
      <c r="J18" t="s">
        <v>5718</v>
      </c>
      <c r="K18" t="s">
        <v>637</v>
      </c>
      <c r="L18" t="s">
        <v>638</v>
      </c>
      <c r="M18" t="s">
        <v>12764</v>
      </c>
      <c r="N18" t="s">
        <v>637</v>
      </c>
      <c r="O18" t="s">
        <v>639</v>
      </c>
      <c r="P18" t="s">
        <v>5</v>
      </c>
      <c r="Q18" t="s">
        <v>640</v>
      </c>
      <c r="R18" t="s">
        <v>638</v>
      </c>
      <c r="S18" t="s">
        <v>12765</v>
      </c>
      <c r="T18" t="s">
        <v>12764</v>
      </c>
      <c r="U18" s="51" t="s">
        <v>10386</v>
      </c>
      <c r="V18">
        <v>24</v>
      </c>
    </row>
    <row r="19" spans="1:22" x14ac:dyDescent="0.25">
      <c r="A19" t="s">
        <v>72</v>
      </c>
      <c r="B19" t="s">
        <v>716</v>
      </c>
      <c r="C19">
        <v>150</v>
      </c>
      <c r="D19">
        <v>1</v>
      </c>
      <c r="E19" t="s">
        <v>12762</v>
      </c>
      <c r="F19">
        <v>328</v>
      </c>
      <c r="G19">
        <v>0</v>
      </c>
      <c r="H19" t="s">
        <v>636</v>
      </c>
      <c r="I19" t="s">
        <v>12763</v>
      </c>
      <c r="J19" t="s">
        <v>5718</v>
      </c>
      <c r="K19" t="s">
        <v>637</v>
      </c>
      <c r="L19" t="s">
        <v>638</v>
      </c>
      <c r="M19" t="s">
        <v>12764</v>
      </c>
      <c r="N19" t="s">
        <v>637</v>
      </c>
      <c r="O19" t="s">
        <v>639</v>
      </c>
      <c r="P19" t="s">
        <v>5</v>
      </c>
      <c r="Q19" t="s">
        <v>640</v>
      </c>
      <c r="R19" t="s">
        <v>638</v>
      </c>
      <c r="S19" t="s">
        <v>12765</v>
      </c>
      <c r="T19" t="s">
        <v>12764</v>
      </c>
      <c r="U19" s="50" t="s">
        <v>114</v>
      </c>
      <c r="V19">
        <v>1</v>
      </c>
    </row>
    <row r="20" spans="1:22" x14ac:dyDescent="0.25">
      <c r="A20" t="s">
        <v>147</v>
      </c>
      <c r="B20" t="s">
        <v>148</v>
      </c>
      <c r="C20">
        <v>33.333333333333336</v>
      </c>
      <c r="D20">
        <v>3</v>
      </c>
      <c r="E20" t="s">
        <v>12766</v>
      </c>
      <c r="F20">
        <v>100</v>
      </c>
      <c r="G20">
        <v>0</v>
      </c>
      <c r="H20" t="s">
        <v>655</v>
      </c>
      <c r="I20" t="s">
        <v>12767</v>
      </c>
      <c r="J20" t="s">
        <v>648</v>
      </c>
      <c r="K20" t="s">
        <v>637</v>
      </c>
      <c r="L20" t="s">
        <v>638</v>
      </c>
      <c r="M20" t="s">
        <v>12768</v>
      </c>
      <c r="N20" t="s">
        <v>637</v>
      </c>
      <c r="O20" t="s">
        <v>639</v>
      </c>
      <c r="P20" t="s">
        <v>5</v>
      </c>
      <c r="Q20" t="s">
        <v>640</v>
      </c>
      <c r="R20" t="s">
        <v>638</v>
      </c>
      <c r="S20" t="s">
        <v>637</v>
      </c>
      <c r="T20" t="s">
        <v>12768</v>
      </c>
      <c r="U20" s="51" t="s">
        <v>115</v>
      </c>
      <c r="V20">
        <v>1</v>
      </c>
    </row>
    <row r="21" spans="1:22" x14ac:dyDescent="0.25">
      <c r="A21" t="s">
        <v>22</v>
      </c>
      <c r="B21" t="s">
        <v>27</v>
      </c>
      <c r="C21">
        <v>80</v>
      </c>
      <c r="D21">
        <v>1</v>
      </c>
      <c r="E21" t="s">
        <v>12769</v>
      </c>
      <c r="F21">
        <v>80</v>
      </c>
      <c r="G21">
        <v>0</v>
      </c>
      <c r="H21" t="s">
        <v>645</v>
      </c>
      <c r="I21" t="s">
        <v>12770</v>
      </c>
      <c r="J21" t="s">
        <v>12771</v>
      </c>
      <c r="K21" t="s">
        <v>12772</v>
      </c>
      <c r="L21" t="s">
        <v>5640</v>
      </c>
      <c r="M21" t="s">
        <v>12773</v>
      </c>
      <c r="N21" t="s">
        <v>637</v>
      </c>
      <c r="O21" t="s">
        <v>646</v>
      </c>
      <c r="P21" t="s">
        <v>26</v>
      </c>
      <c r="Q21" t="s">
        <v>647</v>
      </c>
      <c r="R21" t="s">
        <v>638</v>
      </c>
      <c r="S21" t="s">
        <v>12774</v>
      </c>
      <c r="T21" t="s">
        <v>12775</v>
      </c>
      <c r="U21" s="50" t="s">
        <v>12</v>
      </c>
      <c r="V21">
        <v>7</v>
      </c>
    </row>
    <row r="22" spans="1:22" x14ac:dyDescent="0.25">
      <c r="A22" t="s">
        <v>240</v>
      </c>
      <c r="B22" t="s">
        <v>2799</v>
      </c>
      <c r="C22">
        <v>109</v>
      </c>
      <c r="D22">
        <v>2</v>
      </c>
      <c r="E22" t="s">
        <v>12776</v>
      </c>
      <c r="F22">
        <v>225</v>
      </c>
      <c r="G22">
        <v>7</v>
      </c>
      <c r="H22" t="s">
        <v>645</v>
      </c>
      <c r="I22" t="s">
        <v>12777</v>
      </c>
      <c r="J22" t="s">
        <v>12778</v>
      </c>
      <c r="K22" t="s">
        <v>1330</v>
      </c>
      <c r="L22" t="s">
        <v>12779</v>
      </c>
      <c r="M22" t="s">
        <v>12780</v>
      </c>
      <c r="N22" t="s">
        <v>637</v>
      </c>
      <c r="O22" t="s">
        <v>664</v>
      </c>
      <c r="P22" t="s">
        <v>23</v>
      </c>
      <c r="Q22" t="s">
        <v>665</v>
      </c>
      <c r="R22" t="s">
        <v>638</v>
      </c>
      <c r="S22" t="s">
        <v>12781</v>
      </c>
      <c r="T22" t="s">
        <v>12780</v>
      </c>
      <c r="U22" s="51" t="s">
        <v>13</v>
      </c>
      <c r="V22">
        <v>7</v>
      </c>
    </row>
    <row r="23" spans="1:22" x14ac:dyDescent="0.25">
      <c r="A23" t="s">
        <v>147</v>
      </c>
      <c r="B23" t="s">
        <v>148</v>
      </c>
      <c r="C23">
        <v>65</v>
      </c>
      <c r="D23">
        <v>9</v>
      </c>
      <c r="E23" t="s">
        <v>12782</v>
      </c>
      <c r="F23">
        <v>299</v>
      </c>
      <c r="G23">
        <v>0</v>
      </c>
      <c r="H23" t="s">
        <v>636</v>
      </c>
      <c r="I23" t="s">
        <v>12783</v>
      </c>
      <c r="J23" t="s">
        <v>2091</v>
      </c>
      <c r="K23" t="s">
        <v>637</v>
      </c>
      <c r="L23" t="s">
        <v>638</v>
      </c>
      <c r="M23" t="s">
        <v>12784</v>
      </c>
      <c r="N23" t="s">
        <v>637</v>
      </c>
      <c r="O23" t="s">
        <v>639</v>
      </c>
      <c r="P23" t="s">
        <v>5</v>
      </c>
      <c r="Q23" t="s">
        <v>640</v>
      </c>
      <c r="R23" t="s">
        <v>638</v>
      </c>
      <c r="S23" t="s">
        <v>637</v>
      </c>
      <c r="T23" t="s">
        <v>12784</v>
      </c>
      <c r="U23" s="50" t="s">
        <v>14</v>
      </c>
      <c r="V23">
        <v>7</v>
      </c>
    </row>
    <row r="24" spans="1:22" x14ac:dyDescent="0.25">
      <c r="A24" t="s">
        <v>241</v>
      </c>
      <c r="B24" t="s">
        <v>2799</v>
      </c>
      <c r="C24">
        <v>109</v>
      </c>
      <c r="D24">
        <v>1</v>
      </c>
      <c r="E24" t="s">
        <v>12785</v>
      </c>
      <c r="F24">
        <v>116</v>
      </c>
      <c r="G24">
        <v>7</v>
      </c>
      <c r="H24" t="s">
        <v>645</v>
      </c>
      <c r="I24" t="s">
        <v>12786</v>
      </c>
      <c r="J24" t="s">
        <v>12787</v>
      </c>
      <c r="K24" t="s">
        <v>2478</v>
      </c>
      <c r="L24" t="s">
        <v>12788</v>
      </c>
      <c r="M24" t="s">
        <v>12789</v>
      </c>
      <c r="N24" t="s">
        <v>637</v>
      </c>
      <c r="O24" t="s">
        <v>664</v>
      </c>
      <c r="P24" t="s">
        <v>23</v>
      </c>
      <c r="Q24" t="s">
        <v>665</v>
      </c>
      <c r="R24" t="s">
        <v>638</v>
      </c>
      <c r="S24" t="s">
        <v>12790</v>
      </c>
      <c r="T24" t="s">
        <v>12789</v>
      </c>
      <c r="U24" s="51" t="s">
        <v>15</v>
      </c>
      <c r="V24">
        <v>7</v>
      </c>
    </row>
    <row r="25" spans="1:22" x14ac:dyDescent="0.25">
      <c r="A25" t="s">
        <v>241</v>
      </c>
      <c r="B25" t="s">
        <v>690</v>
      </c>
      <c r="C25">
        <v>87.2</v>
      </c>
      <c r="D25">
        <v>1</v>
      </c>
      <c r="E25" t="s">
        <v>12791</v>
      </c>
      <c r="F25">
        <v>94.2</v>
      </c>
      <c r="G25">
        <v>7</v>
      </c>
      <c r="H25" t="s">
        <v>663</v>
      </c>
      <c r="I25" t="s">
        <v>12792</v>
      </c>
      <c r="J25" t="s">
        <v>12793</v>
      </c>
      <c r="K25" t="s">
        <v>10550</v>
      </c>
      <c r="L25" t="s">
        <v>12794</v>
      </c>
      <c r="M25" t="s">
        <v>12795</v>
      </c>
      <c r="N25" t="s">
        <v>637</v>
      </c>
      <c r="O25" t="s">
        <v>664</v>
      </c>
      <c r="P25" t="s">
        <v>23</v>
      </c>
      <c r="Q25" t="s">
        <v>665</v>
      </c>
      <c r="R25" t="s">
        <v>638</v>
      </c>
      <c r="S25" t="s">
        <v>12796</v>
      </c>
      <c r="T25" t="s">
        <v>12795</v>
      </c>
      <c r="U25" s="50" t="s">
        <v>239</v>
      </c>
      <c r="V25">
        <v>13</v>
      </c>
    </row>
    <row r="26" spans="1:22" x14ac:dyDescent="0.25">
      <c r="A26" t="s">
        <v>77</v>
      </c>
      <c r="B26" t="s">
        <v>78</v>
      </c>
      <c r="C26">
        <v>49</v>
      </c>
      <c r="D26">
        <v>1</v>
      </c>
      <c r="E26" t="s">
        <v>12797</v>
      </c>
      <c r="F26">
        <v>49</v>
      </c>
      <c r="G26">
        <v>0</v>
      </c>
      <c r="H26" t="s">
        <v>645</v>
      </c>
      <c r="I26" t="s">
        <v>12798</v>
      </c>
      <c r="J26" t="s">
        <v>12799</v>
      </c>
      <c r="K26" t="s">
        <v>12800</v>
      </c>
      <c r="L26" t="s">
        <v>5122</v>
      </c>
      <c r="M26" t="s">
        <v>12801</v>
      </c>
      <c r="N26" t="s">
        <v>637</v>
      </c>
      <c r="O26" t="s">
        <v>646</v>
      </c>
      <c r="P26" t="s">
        <v>26</v>
      </c>
      <c r="Q26" t="s">
        <v>647</v>
      </c>
      <c r="R26" t="s">
        <v>638</v>
      </c>
      <c r="S26" t="s">
        <v>12802</v>
      </c>
      <c r="T26" t="s">
        <v>12803</v>
      </c>
      <c r="U26" s="51" t="s">
        <v>245</v>
      </c>
      <c r="V26">
        <v>13</v>
      </c>
    </row>
    <row r="27" spans="1:22" x14ac:dyDescent="0.25">
      <c r="A27" t="s">
        <v>22</v>
      </c>
      <c r="B27" t="s">
        <v>27</v>
      </c>
      <c r="C27">
        <v>120</v>
      </c>
      <c r="D27">
        <v>1</v>
      </c>
      <c r="E27" t="s">
        <v>12804</v>
      </c>
      <c r="F27">
        <v>99</v>
      </c>
      <c r="G27">
        <v>0</v>
      </c>
      <c r="H27" t="s">
        <v>636</v>
      </c>
      <c r="I27" t="s">
        <v>12805</v>
      </c>
      <c r="J27" t="s">
        <v>2240</v>
      </c>
      <c r="K27" t="s">
        <v>637</v>
      </c>
      <c r="L27" t="s">
        <v>638</v>
      </c>
      <c r="M27" t="s">
        <v>12806</v>
      </c>
      <c r="N27" t="s">
        <v>637</v>
      </c>
      <c r="O27" t="s">
        <v>643</v>
      </c>
      <c r="P27" t="s">
        <v>5</v>
      </c>
      <c r="Q27" t="s">
        <v>644</v>
      </c>
      <c r="R27" t="s">
        <v>638</v>
      </c>
      <c r="S27" t="s">
        <v>12807</v>
      </c>
      <c r="T27" t="s">
        <v>12806</v>
      </c>
      <c r="U27" s="50" t="s">
        <v>240</v>
      </c>
      <c r="V27">
        <v>25</v>
      </c>
    </row>
    <row r="28" spans="1:22" x14ac:dyDescent="0.25">
      <c r="A28" t="s">
        <v>77</v>
      </c>
      <c r="B28" t="s">
        <v>78</v>
      </c>
      <c r="C28">
        <v>27.5</v>
      </c>
      <c r="D28">
        <v>4</v>
      </c>
      <c r="E28" t="s">
        <v>12808</v>
      </c>
      <c r="F28">
        <v>165</v>
      </c>
      <c r="G28">
        <v>0</v>
      </c>
      <c r="H28" t="s">
        <v>645</v>
      </c>
      <c r="I28" t="s">
        <v>2267</v>
      </c>
      <c r="J28" t="s">
        <v>2268</v>
      </c>
      <c r="K28" t="s">
        <v>2223</v>
      </c>
      <c r="L28" t="s">
        <v>2224</v>
      </c>
      <c r="M28" t="s">
        <v>12809</v>
      </c>
      <c r="N28" t="s">
        <v>637</v>
      </c>
      <c r="O28" t="s">
        <v>651</v>
      </c>
      <c r="P28" t="s">
        <v>26</v>
      </c>
      <c r="Q28" t="s">
        <v>647</v>
      </c>
      <c r="R28" t="s">
        <v>638</v>
      </c>
      <c r="S28" t="s">
        <v>12810</v>
      </c>
      <c r="T28" t="s">
        <v>12809</v>
      </c>
      <c r="U28" s="51" t="s">
        <v>246</v>
      </c>
      <c r="V28">
        <v>10</v>
      </c>
    </row>
    <row r="29" spans="1:22" x14ac:dyDescent="0.25">
      <c r="A29" t="s">
        <v>147</v>
      </c>
      <c r="B29" t="s">
        <v>148</v>
      </c>
      <c r="C29">
        <v>50</v>
      </c>
      <c r="D29">
        <v>6</v>
      </c>
      <c r="E29" t="s">
        <v>12811</v>
      </c>
      <c r="F29">
        <v>200</v>
      </c>
      <c r="G29">
        <v>0</v>
      </c>
      <c r="H29" t="s">
        <v>636</v>
      </c>
      <c r="I29" t="s">
        <v>12812</v>
      </c>
      <c r="J29" t="s">
        <v>657</v>
      </c>
      <c r="K29" t="s">
        <v>637</v>
      </c>
      <c r="L29" t="s">
        <v>638</v>
      </c>
      <c r="M29" t="s">
        <v>12813</v>
      </c>
      <c r="N29" t="s">
        <v>637</v>
      </c>
      <c r="O29" t="s">
        <v>639</v>
      </c>
      <c r="P29" t="s">
        <v>5</v>
      </c>
      <c r="Q29" t="s">
        <v>640</v>
      </c>
      <c r="R29" t="s">
        <v>638</v>
      </c>
      <c r="S29" t="s">
        <v>637</v>
      </c>
      <c r="T29" t="s">
        <v>12813</v>
      </c>
      <c r="U29" s="51" t="s">
        <v>2799</v>
      </c>
      <c r="V29">
        <v>9</v>
      </c>
    </row>
    <row r="30" spans="1:22" x14ac:dyDescent="0.25">
      <c r="A30" t="s">
        <v>239</v>
      </c>
      <c r="B30" t="s">
        <v>245</v>
      </c>
      <c r="C30">
        <v>139</v>
      </c>
      <c r="D30">
        <v>1</v>
      </c>
      <c r="E30" t="s">
        <v>12814</v>
      </c>
      <c r="F30">
        <v>139</v>
      </c>
      <c r="G30">
        <v>0</v>
      </c>
      <c r="H30" t="s">
        <v>645</v>
      </c>
      <c r="I30" t="s">
        <v>12815</v>
      </c>
      <c r="J30" t="s">
        <v>12816</v>
      </c>
      <c r="K30" t="s">
        <v>799</v>
      </c>
      <c r="L30" t="s">
        <v>8812</v>
      </c>
      <c r="M30" t="s">
        <v>12817</v>
      </c>
      <c r="N30" t="s">
        <v>637</v>
      </c>
      <c r="O30" t="s">
        <v>646</v>
      </c>
      <c r="P30" t="s">
        <v>26</v>
      </c>
      <c r="Q30" t="s">
        <v>647</v>
      </c>
      <c r="R30" t="s">
        <v>638</v>
      </c>
      <c r="S30" t="s">
        <v>12818</v>
      </c>
      <c r="T30" t="s">
        <v>12819</v>
      </c>
      <c r="U30" s="51" t="s">
        <v>690</v>
      </c>
      <c r="V30">
        <v>6</v>
      </c>
    </row>
    <row r="31" spans="1:22" x14ac:dyDescent="0.25">
      <c r="A31" t="s">
        <v>14</v>
      </c>
      <c r="B31" t="s">
        <v>15</v>
      </c>
      <c r="C31">
        <v>59</v>
      </c>
      <c r="D31">
        <v>1</v>
      </c>
      <c r="E31" t="s">
        <v>12820</v>
      </c>
      <c r="F31">
        <v>177</v>
      </c>
      <c r="G31">
        <v>38</v>
      </c>
      <c r="H31" t="s">
        <v>645</v>
      </c>
      <c r="I31" t="s">
        <v>12821</v>
      </c>
      <c r="J31" t="s">
        <v>12822</v>
      </c>
      <c r="K31" t="s">
        <v>12823</v>
      </c>
      <c r="L31" t="s">
        <v>788</v>
      </c>
      <c r="M31" t="s">
        <v>12819</v>
      </c>
      <c r="N31" t="s">
        <v>637</v>
      </c>
      <c r="O31" t="s">
        <v>646</v>
      </c>
      <c r="P31" t="s">
        <v>26</v>
      </c>
      <c r="Q31" t="s">
        <v>647</v>
      </c>
      <c r="R31" t="s">
        <v>638</v>
      </c>
      <c r="S31" t="s">
        <v>12824</v>
      </c>
      <c r="T31" t="s">
        <v>12825</v>
      </c>
      <c r="U31" s="50" t="s">
        <v>241</v>
      </c>
      <c r="V31">
        <v>19</v>
      </c>
    </row>
    <row r="32" spans="1:22" x14ac:dyDescent="0.25">
      <c r="A32" t="s">
        <v>22</v>
      </c>
      <c r="B32" t="s">
        <v>27</v>
      </c>
      <c r="C32">
        <v>80</v>
      </c>
      <c r="D32">
        <v>1</v>
      </c>
      <c r="E32" t="s">
        <v>12820</v>
      </c>
      <c r="F32">
        <v>177</v>
      </c>
      <c r="G32">
        <v>38</v>
      </c>
      <c r="H32" t="s">
        <v>645</v>
      </c>
      <c r="I32" t="s">
        <v>12821</v>
      </c>
      <c r="J32" t="s">
        <v>12822</v>
      </c>
      <c r="K32" t="s">
        <v>12823</v>
      </c>
      <c r="L32" t="s">
        <v>788</v>
      </c>
      <c r="M32" t="s">
        <v>12819</v>
      </c>
      <c r="N32" t="s">
        <v>637</v>
      </c>
      <c r="O32" t="s">
        <v>646</v>
      </c>
      <c r="P32" t="s">
        <v>26</v>
      </c>
      <c r="Q32" t="s">
        <v>647</v>
      </c>
      <c r="R32" t="s">
        <v>638</v>
      </c>
      <c r="S32" t="s">
        <v>12824</v>
      </c>
      <c r="T32" t="s">
        <v>12825</v>
      </c>
      <c r="U32" s="51" t="s">
        <v>247</v>
      </c>
      <c r="V32">
        <v>10</v>
      </c>
    </row>
    <row r="33" spans="1:22" x14ac:dyDescent="0.25">
      <c r="A33" t="s">
        <v>147</v>
      </c>
      <c r="B33" t="s">
        <v>148</v>
      </c>
      <c r="C33">
        <v>50</v>
      </c>
      <c r="D33">
        <v>6</v>
      </c>
      <c r="E33" t="s">
        <v>12826</v>
      </c>
      <c r="F33">
        <v>200</v>
      </c>
      <c r="G33">
        <v>0</v>
      </c>
      <c r="H33" t="s">
        <v>636</v>
      </c>
      <c r="I33" t="s">
        <v>12827</v>
      </c>
      <c r="J33" t="s">
        <v>2423</v>
      </c>
      <c r="K33" t="s">
        <v>637</v>
      </c>
      <c r="L33" t="s">
        <v>638</v>
      </c>
      <c r="M33" t="s">
        <v>12828</v>
      </c>
      <c r="N33" t="s">
        <v>637</v>
      </c>
      <c r="O33" t="s">
        <v>639</v>
      </c>
      <c r="P33" t="s">
        <v>5</v>
      </c>
      <c r="Q33" t="s">
        <v>640</v>
      </c>
      <c r="R33" t="s">
        <v>638</v>
      </c>
      <c r="S33" t="s">
        <v>637</v>
      </c>
      <c r="T33" t="s">
        <v>12828</v>
      </c>
      <c r="U33" s="51" t="s">
        <v>2799</v>
      </c>
      <c r="V33">
        <v>5</v>
      </c>
    </row>
    <row r="34" spans="1:22" x14ac:dyDescent="0.25">
      <c r="A34" t="s">
        <v>77</v>
      </c>
      <c r="B34" t="s">
        <v>78</v>
      </c>
      <c r="C34">
        <v>27.5</v>
      </c>
      <c r="D34">
        <v>4</v>
      </c>
      <c r="E34" t="s">
        <v>12829</v>
      </c>
      <c r="F34">
        <v>165</v>
      </c>
      <c r="G34">
        <v>0</v>
      </c>
      <c r="H34" t="s">
        <v>645</v>
      </c>
      <c r="I34" t="s">
        <v>750</v>
      </c>
      <c r="J34" t="s">
        <v>12830</v>
      </c>
      <c r="K34" t="s">
        <v>12831</v>
      </c>
      <c r="L34" t="s">
        <v>6311</v>
      </c>
      <c r="M34" t="s">
        <v>12832</v>
      </c>
      <c r="N34" t="s">
        <v>637</v>
      </c>
      <c r="O34" t="s">
        <v>646</v>
      </c>
      <c r="P34" t="s">
        <v>26</v>
      </c>
      <c r="Q34" t="s">
        <v>647</v>
      </c>
      <c r="R34" t="s">
        <v>638</v>
      </c>
      <c r="S34" t="s">
        <v>12833</v>
      </c>
      <c r="T34" t="s">
        <v>12832</v>
      </c>
      <c r="U34" s="51" t="s">
        <v>690</v>
      </c>
      <c r="V34">
        <v>4</v>
      </c>
    </row>
    <row r="35" spans="1:22" x14ac:dyDescent="0.25">
      <c r="A35" t="s">
        <v>147</v>
      </c>
      <c r="B35" t="s">
        <v>148</v>
      </c>
      <c r="C35">
        <v>33.333333333333336</v>
      </c>
      <c r="D35">
        <v>3</v>
      </c>
      <c r="E35" t="s">
        <v>12834</v>
      </c>
      <c r="F35">
        <v>100</v>
      </c>
      <c r="G35">
        <v>0</v>
      </c>
      <c r="H35" t="s">
        <v>655</v>
      </c>
      <c r="I35" t="s">
        <v>12835</v>
      </c>
      <c r="J35" t="s">
        <v>653</v>
      </c>
      <c r="K35" t="s">
        <v>637</v>
      </c>
      <c r="L35" t="s">
        <v>638</v>
      </c>
      <c r="M35" t="s">
        <v>12836</v>
      </c>
      <c r="N35" t="s">
        <v>637</v>
      </c>
      <c r="O35" t="s">
        <v>639</v>
      </c>
      <c r="P35" t="s">
        <v>5</v>
      </c>
      <c r="Q35" t="s">
        <v>640</v>
      </c>
      <c r="R35" t="s">
        <v>12837</v>
      </c>
      <c r="S35" t="s">
        <v>12838</v>
      </c>
      <c r="T35" t="s">
        <v>12836</v>
      </c>
      <c r="U35" s="50" t="s">
        <v>600</v>
      </c>
      <c r="V35">
        <v>21</v>
      </c>
    </row>
    <row r="36" spans="1:22" x14ac:dyDescent="0.25">
      <c r="A36" t="s">
        <v>22</v>
      </c>
      <c r="B36" t="s">
        <v>27</v>
      </c>
      <c r="C36">
        <v>66.333333333333329</v>
      </c>
      <c r="D36">
        <v>3</v>
      </c>
      <c r="E36" t="s">
        <v>12839</v>
      </c>
      <c r="F36">
        <v>220</v>
      </c>
      <c r="G36">
        <v>0</v>
      </c>
      <c r="H36" t="s">
        <v>655</v>
      </c>
      <c r="I36" t="s">
        <v>12840</v>
      </c>
      <c r="J36" t="s">
        <v>12841</v>
      </c>
      <c r="K36" t="s">
        <v>637</v>
      </c>
      <c r="L36" t="s">
        <v>638</v>
      </c>
      <c r="M36" t="s">
        <v>12842</v>
      </c>
      <c r="N36" t="s">
        <v>637</v>
      </c>
      <c r="O36" t="s">
        <v>639</v>
      </c>
      <c r="P36" t="s">
        <v>5</v>
      </c>
      <c r="Q36" t="s">
        <v>640</v>
      </c>
      <c r="R36" t="s">
        <v>638</v>
      </c>
      <c r="S36" t="s">
        <v>12843</v>
      </c>
      <c r="T36" t="s">
        <v>12842</v>
      </c>
      <c r="U36" s="51" t="s">
        <v>601</v>
      </c>
      <c r="V36">
        <v>11</v>
      </c>
    </row>
    <row r="37" spans="1:22" x14ac:dyDescent="0.25">
      <c r="A37" t="s">
        <v>241</v>
      </c>
      <c r="B37" t="s">
        <v>2799</v>
      </c>
      <c r="C37">
        <v>93.74</v>
      </c>
      <c r="D37">
        <v>1</v>
      </c>
      <c r="E37" t="s">
        <v>12844</v>
      </c>
      <c r="F37">
        <v>93.74</v>
      </c>
      <c r="G37">
        <v>0</v>
      </c>
      <c r="H37" t="s">
        <v>645</v>
      </c>
      <c r="I37" t="s">
        <v>12845</v>
      </c>
      <c r="J37" t="s">
        <v>12846</v>
      </c>
      <c r="K37" t="s">
        <v>659</v>
      </c>
      <c r="L37" t="s">
        <v>12847</v>
      </c>
      <c r="M37" t="s">
        <v>12848</v>
      </c>
      <c r="N37" t="s">
        <v>637</v>
      </c>
      <c r="O37" t="s">
        <v>664</v>
      </c>
      <c r="P37" t="s">
        <v>23</v>
      </c>
      <c r="Q37" t="s">
        <v>665</v>
      </c>
      <c r="R37" t="s">
        <v>638</v>
      </c>
      <c r="S37" t="s">
        <v>12849</v>
      </c>
      <c r="T37" t="s">
        <v>12848</v>
      </c>
      <c r="U37" s="51" t="s">
        <v>2799</v>
      </c>
      <c r="V37">
        <v>6</v>
      </c>
    </row>
    <row r="38" spans="1:22" x14ac:dyDescent="0.25">
      <c r="A38" t="s">
        <v>516</v>
      </c>
      <c r="B38" t="s">
        <v>120</v>
      </c>
      <c r="C38">
        <v>75</v>
      </c>
      <c r="D38">
        <v>2</v>
      </c>
      <c r="E38" t="s">
        <v>12850</v>
      </c>
      <c r="F38">
        <v>199</v>
      </c>
      <c r="G38">
        <v>49</v>
      </c>
      <c r="H38" t="s">
        <v>645</v>
      </c>
      <c r="I38" t="s">
        <v>2662</v>
      </c>
      <c r="J38" t="s">
        <v>12851</v>
      </c>
      <c r="K38" t="s">
        <v>7541</v>
      </c>
      <c r="L38" t="s">
        <v>1676</v>
      </c>
      <c r="M38" t="s">
        <v>12852</v>
      </c>
      <c r="N38" t="s">
        <v>637</v>
      </c>
      <c r="O38" t="s">
        <v>646</v>
      </c>
      <c r="P38" t="s">
        <v>26</v>
      </c>
      <c r="Q38" t="s">
        <v>647</v>
      </c>
      <c r="R38" t="s">
        <v>638</v>
      </c>
      <c r="S38" t="s">
        <v>637</v>
      </c>
      <c r="T38" t="s">
        <v>12852</v>
      </c>
      <c r="U38" s="51" t="s">
        <v>690</v>
      </c>
      <c r="V38">
        <v>4</v>
      </c>
    </row>
    <row r="39" spans="1:22" x14ac:dyDescent="0.25">
      <c r="A39" t="s">
        <v>22</v>
      </c>
      <c r="B39" t="s">
        <v>27</v>
      </c>
      <c r="C39">
        <v>69.900000000000006</v>
      </c>
      <c r="D39">
        <v>20</v>
      </c>
      <c r="E39" t="s">
        <v>12853</v>
      </c>
      <c r="F39">
        <v>1600</v>
      </c>
      <c r="G39">
        <v>0</v>
      </c>
      <c r="H39" t="s">
        <v>645</v>
      </c>
      <c r="I39" t="s">
        <v>5628</v>
      </c>
      <c r="J39" t="s">
        <v>5629</v>
      </c>
      <c r="K39" t="s">
        <v>2190</v>
      </c>
      <c r="L39" t="s">
        <v>2669</v>
      </c>
      <c r="M39" t="s">
        <v>12854</v>
      </c>
      <c r="N39" t="s">
        <v>637</v>
      </c>
      <c r="O39" t="s">
        <v>646</v>
      </c>
      <c r="P39" t="s">
        <v>26</v>
      </c>
      <c r="Q39" t="s">
        <v>647</v>
      </c>
      <c r="R39" t="s">
        <v>638</v>
      </c>
      <c r="S39" t="s">
        <v>12855</v>
      </c>
      <c r="T39" t="s">
        <v>12854</v>
      </c>
      <c r="U39" s="50" t="s">
        <v>77</v>
      </c>
      <c r="V39">
        <v>23</v>
      </c>
    </row>
    <row r="40" spans="1:22" x14ac:dyDescent="0.25">
      <c r="A40" t="s">
        <v>77</v>
      </c>
      <c r="B40" t="s">
        <v>78</v>
      </c>
      <c r="C40">
        <v>49</v>
      </c>
      <c r="D40">
        <v>1</v>
      </c>
      <c r="E40" t="s">
        <v>12856</v>
      </c>
      <c r="F40">
        <v>49</v>
      </c>
      <c r="G40">
        <v>0</v>
      </c>
      <c r="H40" t="s">
        <v>645</v>
      </c>
      <c r="I40" t="s">
        <v>12857</v>
      </c>
      <c r="J40" t="s">
        <v>12858</v>
      </c>
      <c r="K40" t="s">
        <v>5483</v>
      </c>
      <c r="L40" t="s">
        <v>3807</v>
      </c>
      <c r="M40" t="s">
        <v>12859</v>
      </c>
      <c r="N40" t="s">
        <v>637</v>
      </c>
      <c r="O40" t="s">
        <v>646</v>
      </c>
      <c r="P40" t="s">
        <v>26</v>
      </c>
      <c r="Q40" t="s">
        <v>647</v>
      </c>
      <c r="R40" t="s">
        <v>638</v>
      </c>
      <c r="S40" t="s">
        <v>12860</v>
      </c>
      <c r="T40" t="s">
        <v>12861</v>
      </c>
      <c r="U40" s="51" t="s">
        <v>78</v>
      </c>
      <c r="V40">
        <v>23</v>
      </c>
    </row>
    <row r="41" spans="1:22" x14ac:dyDescent="0.25">
      <c r="A41" t="s">
        <v>600</v>
      </c>
      <c r="B41" t="s">
        <v>690</v>
      </c>
      <c r="C41">
        <v>82.2</v>
      </c>
      <c r="D41">
        <v>1</v>
      </c>
      <c r="E41" t="s">
        <v>12862</v>
      </c>
      <c r="F41">
        <v>171.9</v>
      </c>
      <c r="G41">
        <v>7.5</v>
      </c>
      <c r="H41" t="s">
        <v>663</v>
      </c>
      <c r="I41" t="s">
        <v>12863</v>
      </c>
      <c r="J41" t="s">
        <v>12864</v>
      </c>
      <c r="K41" t="s">
        <v>5340</v>
      </c>
      <c r="L41" t="s">
        <v>12865</v>
      </c>
      <c r="M41" t="s">
        <v>12866</v>
      </c>
      <c r="N41" t="s">
        <v>637</v>
      </c>
      <c r="O41" t="s">
        <v>664</v>
      </c>
      <c r="P41" t="s">
        <v>23</v>
      </c>
      <c r="Q41" t="s">
        <v>665</v>
      </c>
      <c r="R41" t="s">
        <v>638</v>
      </c>
      <c r="S41" t="s">
        <v>12867</v>
      </c>
      <c r="T41" t="s">
        <v>12866</v>
      </c>
      <c r="U41" s="50" t="s">
        <v>594</v>
      </c>
      <c r="V41">
        <v>90</v>
      </c>
    </row>
    <row r="42" spans="1:22" x14ac:dyDescent="0.25">
      <c r="A42" t="s">
        <v>240</v>
      </c>
      <c r="B42" t="s">
        <v>690</v>
      </c>
      <c r="C42">
        <v>82.2</v>
      </c>
      <c r="D42">
        <v>1</v>
      </c>
      <c r="E42" t="s">
        <v>12862</v>
      </c>
      <c r="F42">
        <v>171.9</v>
      </c>
      <c r="G42">
        <v>7.5</v>
      </c>
      <c r="H42" t="s">
        <v>663</v>
      </c>
      <c r="I42" t="s">
        <v>12863</v>
      </c>
      <c r="J42" t="s">
        <v>12864</v>
      </c>
      <c r="K42" t="s">
        <v>5340</v>
      </c>
      <c r="L42" t="s">
        <v>12865</v>
      </c>
      <c r="M42" t="s">
        <v>12866</v>
      </c>
      <c r="N42" t="s">
        <v>637</v>
      </c>
      <c r="O42" t="s">
        <v>664</v>
      </c>
      <c r="P42" t="s">
        <v>23</v>
      </c>
      <c r="Q42" t="s">
        <v>665</v>
      </c>
      <c r="R42" t="s">
        <v>638</v>
      </c>
      <c r="S42" t="s">
        <v>12867</v>
      </c>
      <c r="T42" t="s">
        <v>12866</v>
      </c>
      <c r="U42" s="51" t="s">
        <v>595</v>
      </c>
      <c r="V42">
        <v>90</v>
      </c>
    </row>
    <row r="43" spans="1:22" x14ac:dyDescent="0.25">
      <c r="A43" t="s">
        <v>240</v>
      </c>
      <c r="B43" t="s">
        <v>2799</v>
      </c>
      <c r="C43">
        <v>88.29</v>
      </c>
      <c r="D43">
        <v>2</v>
      </c>
      <c r="E43" t="s">
        <v>12868</v>
      </c>
      <c r="F43">
        <v>379.16</v>
      </c>
      <c r="G43">
        <v>26</v>
      </c>
      <c r="H43" t="s">
        <v>645</v>
      </c>
      <c r="I43" t="s">
        <v>12869</v>
      </c>
      <c r="J43" t="s">
        <v>12870</v>
      </c>
      <c r="K43" t="s">
        <v>744</v>
      </c>
      <c r="L43" t="s">
        <v>12871</v>
      </c>
      <c r="M43" t="s">
        <v>12872</v>
      </c>
      <c r="N43" t="s">
        <v>637</v>
      </c>
      <c r="O43" t="s">
        <v>664</v>
      </c>
      <c r="P43" t="s">
        <v>23</v>
      </c>
      <c r="Q43" t="s">
        <v>665</v>
      </c>
      <c r="R43" t="s">
        <v>638</v>
      </c>
      <c r="S43" t="s">
        <v>12873</v>
      </c>
      <c r="T43" t="s">
        <v>12872</v>
      </c>
      <c r="U43" s="50" t="s">
        <v>116</v>
      </c>
      <c r="V43">
        <v>30</v>
      </c>
    </row>
    <row r="44" spans="1:22" x14ac:dyDescent="0.25">
      <c r="A44" t="s">
        <v>241</v>
      </c>
      <c r="B44" t="s">
        <v>2799</v>
      </c>
      <c r="C44">
        <v>88.29</v>
      </c>
      <c r="D44">
        <v>2</v>
      </c>
      <c r="E44" t="s">
        <v>12868</v>
      </c>
      <c r="F44">
        <v>379.16</v>
      </c>
      <c r="G44">
        <v>26</v>
      </c>
      <c r="H44" t="s">
        <v>645</v>
      </c>
      <c r="I44" t="s">
        <v>12869</v>
      </c>
      <c r="J44" t="s">
        <v>12870</v>
      </c>
      <c r="K44" t="s">
        <v>744</v>
      </c>
      <c r="L44" t="s">
        <v>12871</v>
      </c>
      <c r="M44" t="s">
        <v>12872</v>
      </c>
      <c r="N44" t="s">
        <v>637</v>
      </c>
      <c r="O44" t="s">
        <v>664</v>
      </c>
      <c r="P44" t="s">
        <v>23</v>
      </c>
      <c r="Q44" t="s">
        <v>665</v>
      </c>
      <c r="R44" t="s">
        <v>638</v>
      </c>
      <c r="S44" t="s">
        <v>12873</v>
      </c>
      <c r="T44" t="s">
        <v>12872</v>
      </c>
      <c r="U44" s="51" t="s">
        <v>117</v>
      </c>
      <c r="V44">
        <v>30</v>
      </c>
    </row>
    <row r="45" spans="1:22" x14ac:dyDescent="0.25">
      <c r="A45" t="s">
        <v>147</v>
      </c>
      <c r="B45" t="s">
        <v>148</v>
      </c>
      <c r="C45">
        <v>33.333333333333336</v>
      </c>
      <c r="D45">
        <v>6</v>
      </c>
      <c r="E45" t="s">
        <v>12874</v>
      </c>
      <c r="F45">
        <v>200</v>
      </c>
      <c r="G45">
        <v>0</v>
      </c>
      <c r="H45" t="s">
        <v>636</v>
      </c>
      <c r="I45" t="s">
        <v>12875</v>
      </c>
      <c r="J45" t="s">
        <v>642</v>
      </c>
      <c r="K45" t="s">
        <v>637</v>
      </c>
      <c r="L45" t="s">
        <v>638</v>
      </c>
      <c r="M45" t="s">
        <v>12876</v>
      </c>
      <c r="N45" t="s">
        <v>637</v>
      </c>
      <c r="O45" t="s">
        <v>639</v>
      </c>
      <c r="P45" t="s">
        <v>5</v>
      </c>
      <c r="Q45" t="s">
        <v>640</v>
      </c>
      <c r="R45" t="s">
        <v>638</v>
      </c>
      <c r="S45" t="s">
        <v>637</v>
      </c>
      <c r="T45" t="s">
        <v>12876</v>
      </c>
      <c r="U45" s="50" t="s">
        <v>516</v>
      </c>
      <c r="V45">
        <v>12</v>
      </c>
    </row>
    <row r="46" spans="1:22" x14ac:dyDescent="0.25">
      <c r="A46" t="s">
        <v>516</v>
      </c>
      <c r="B46" t="s">
        <v>120</v>
      </c>
      <c r="C46">
        <v>75</v>
      </c>
      <c r="D46">
        <v>2</v>
      </c>
      <c r="E46" t="s">
        <v>12877</v>
      </c>
      <c r="F46">
        <v>199</v>
      </c>
      <c r="G46">
        <v>49</v>
      </c>
      <c r="H46" t="s">
        <v>645</v>
      </c>
      <c r="I46" t="s">
        <v>12878</v>
      </c>
      <c r="J46" t="s">
        <v>12879</v>
      </c>
      <c r="K46" t="s">
        <v>12880</v>
      </c>
      <c r="L46" t="s">
        <v>7452</v>
      </c>
      <c r="M46" t="s">
        <v>12881</v>
      </c>
      <c r="N46" t="s">
        <v>637</v>
      </c>
      <c r="O46" t="s">
        <v>651</v>
      </c>
      <c r="P46" t="s">
        <v>26</v>
      </c>
      <c r="Q46" t="s">
        <v>647</v>
      </c>
      <c r="R46" t="s">
        <v>638</v>
      </c>
      <c r="S46" t="s">
        <v>637</v>
      </c>
      <c r="T46" t="s">
        <v>12882</v>
      </c>
      <c r="U46" s="51" t="s">
        <v>120</v>
      </c>
      <c r="V46">
        <v>12</v>
      </c>
    </row>
    <row r="47" spans="1:22" x14ac:dyDescent="0.25">
      <c r="A47" t="s">
        <v>147</v>
      </c>
      <c r="B47" t="s">
        <v>148</v>
      </c>
      <c r="C47">
        <v>33.333333333333336</v>
      </c>
      <c r="D47">
        <v>3</v>
      </c>
      <c r="E47" t="s">
        <v>12883</v>
      </c>
      <c r="F47">
        <v>100</v>
      </c>
      <c r="G47">
        <v>0</v>
      </c>
      <c r="H47" t="s">
        <v>636</v>
      </c>
      <c r="I47" t="s">
        <v>12549</v>
      </c>
      <c r="J47" t="s">
        <v>658</v>
      </c>
      <c r="K47" t="s">
        <v>637</v>
      </c>
      <c r="L47" t="s">
        <v>638</v>
      </c>
      <c r="M47" t="s">
        <v>12884</v>
      </c>
      <c r="N47" t="s">
        <v>637</v>
      </c>
      <c r="O47" t="s">
        <v>639</v>
      </c>
      <c r="P47" t="s">
        <v>5</v>
      </c>
      <c r="Q47" t="s">
        <v>640</v>
      </c>
      <c r="R47" t="s">
        <v>638</v>
      </c>
      <c r="S47" t="s">
        <v>637</v>
      </c>
      <c r="T47" t="s">
        <v>12884</v>
      </c>
      <c r="U47" s="50" t="s">
        <v>723</v>
      </c>
      <c r="V47">
        <v>685</v>
      </c>
    </row>
    <row r="48" spans="1:22" x14ac:dyDescent="0.25">
      <c r="A48" t="s">
        <v>147</v>
      </c>
      <c r="B48" t="s">
        <v>148</v>
      </c>
      <c r="C48">
        <v>33.333333333333336</v>
      </c>
      <c r="D48">
        <v>3</v>
      </c>
      <c r="E48" t="s">
        <v>12885</v>
      </c>
      <c r="F48">
        <v>100</v>
      </c>
      <c r="G48">
        <v>0</v>
      </c>
      <c r="H48" t="s">
        <v>636</v>
      </c>
      <c r="I48" t="s">
        <v>12886</v>
      </c>
      <c r="J48" t="s">
        <v>650</v>
      </c>
      <c r="K48" t="s">
        <v>637</v>
      </c>
      <c r="L48" t="s">
        <v>638</v>
      </c>
      <c r="M48" t="s">
        <v>12887</v>
      </c>
      <c r="N48" t="s">
        <v>637</v>
      </c>
      <c r="O48" t="s">
        <v>639</v>
      </c>
      <c r="P48" t="s">
        <v>5</v>
      </c>
      <c r="Q48" t="s">
        <v>640</v>
      </c>
      <c r="R48" t="s">
        <v>638</v>
      </c>
      <c r="S48" t="s">
        <v>637</v>
      </c>
      <c r="T48" t="s">
        <v>12887</v>
      </c>
    </row>
    <row r="49" spans="1:20" x14ac:dyDescent="0.25">
      <c r="A49" t="s">
        <v>22</v>
      </c>
      <c r="B49" t="s">
        <v>27</v>
      </c>
      <c r="C49">
        <v>69.900000000000006</v>
      </c>
      <c r="D49">
        <v>10</v>
      </c>
      <c r="E49" t="s">
        <v>12888</v>
      </c>
      <c r="F49">
        <v>1295.5</v>
      </c>
      <c r="G49">
        <v>96</v>
      </c>
      <c r="H49" t="s">
        <v>663</v>
      </c>
      <c r="I49" t="s">
        <v>12889</v>
      </c>
      <c r="J49" t="s">
        <v>12890</v>
      </c>
      <c r="K49" t="s">
        <v>3511</v>
      </c>
      <c r="L49" t="s">
        <v>12891</v>
      </c>
      <c r="M49" t="s">
        <v>12892</v>
      </c>
      <c r="N49" t="s">
        <v>637</v>
      </c>
      <c r="O49" t="s">
        <v>664</v>
      </c>
      <c r="P49" t="s">
        <v>23</v>
      </c>
      <c r="Q49" t="s">
        <v>665</v>
      </c>
      <c r="R49" t="s">
        <v>638</v>
      </c>
      <c r="S49" t="s">
        <v>12893</v>
      </c>
      <c r="T49" t="s">
        <v>12894</v>
      </c>
    </row>
    <row r="50" spans="1:20" x14ac:dyDescent="0.25">
      <c r="A50" t="s">
        <v>22</v>
      </c>
      <c r="B50" t="s">
        <v>27</v>
      </c>
      <c r="C50">
        <v>66.333333333333329</v>
      </c>
      <c r="D50">
        <v>3</v>
      </c>
      <c r="E50" t="s">
        <v>12888</v>
      </c>
      <c r="F50">
        <v>1295.5</v>
      </c>
      <c r="G50">
        <v>96</v>
      </c>
      <c r="H50" t="s">
        <v>663</v>
      </c>
      <c r="I50" t="s">
        <v>12889</v>
      </c>
      <c r="J50" t="s">
        <v>12890</v>
      </c>
      <c r="K50" t="s">
        <v>3511</v>
      </c>
      <c r="L50" t="s">
        <v>12891</v>
      </c>
      <c r="M50" t="s">
        <v>12892</v>
      </c>
      <c r="N50" t="s">
        <v>637</v>
      </c>
      <c r="O50" t="s">
        <v>664</v>
      </c>
      <c r="P50" t="s">
        <v>23</v>
      </c>
      <c r="Q50" t="s">
        <v>665</v>
      </c>
      <c r="R50" t="s">
        <v>638</v>
      </c>
      <c r="S50" t="s">
        <v>12893</v>
      </c>
      <c r="T50" t="s">
        <v>12894</v>
      </c>
    </row>
    <row r="51" spans="1:20" x14ac:dyDescent="0.25">
      <c r="A51" t="s">
        <v>22</v>
      </c>
      <c r="B51" t="s">
        <v>27</v>
      </c>
      <c r="C51">
        <v>90</v>
      </c>
      <c r="D51">
        <v>2</v>
      </c>
      <c r="E51" t="s">
        <v>12888</v>
      </c>
      <c r="F51">
        <v>1295.5</v>
      </c>
      <c r="G51">
        <v>96</v>
      </c>
      <c r="H51" t="s">
        <v>663</v>
      </c>
      <c r="I51" t="s">
        <v>12889</v>
      </c>
      <c r="J51" t="s">
        <v>12890</v>
      </c>
      <c r="K51" t="s">
        <v>3511</v>
      </c>
      <c r="L51" t="s">
        <v>12891</v>
      </c>
      <c r="M51" t="s">
        <v>12892</v>
      </c>
      <c r="N51" t="s">
        <v>637</v>
      </c>
      <c r="O51" t="s">
        <v>664</v>
      </c>
      <c r="P51" t="s">
        <v>23</v>
      </c>
      <c r="Q51" t="s">
        <v>665</v>
      </c>
      <c r="R51" t="s">
        <v>638</v>
      </c>
      <c r="S51" t="s">
        <v>12893</v>
      </c>
      <c r="T51" t="s">
        <v>12894</v>
      </c>
    </row>
    <row r="52" spans="1:20" x14ac:dyDescent="0.25">
      <c r="A52" t="s">
        <v>101</v>
      </c>
      <c r="B52" t="s">
        <v>3820</v>
      </c>
      <c r="C52">
        <v>90.19</v>
      </c>
      <c r="D52">
        <v>1</v>
      </c>
      <c r="E52" t="s">
        <v>12888</v>
      </c>
      <c r="F52">
        <v>1295.5</v>
      </c>
      <c r="G52">
        <v>96</v>
      </c>
      <c r="H52" t="s">
        <v>663</v>
      </c>
      <c r="I52" t="s">
        <v>12889</v>
      </c>
      <c r="J52" t="s">
        <v>12890</v>
      </c>
      <c r="K52" t="s">
        <v>3511</v>
      </c>
      <c r="L52" t="s">
        <v>12891</v>
      </c>
      <c r="M52" t="s">
        <v>12892</v>
      </c>
      <c r="N52" t="s">
        <v>637</v>
      </c>
      <c r="O52" t="s">
        <v>664</v>
      </c>
      <c r="P52" t="s">
        <v>23</v>
      </c>
      <c r="Q52" t="s">
        <v>665</v>
      </c>
      <c r="R52" t="s">
        <v>638</v>
      </c>
      <c r="S52" t="s">
        <v>12893</v>
      </c>
      <c r="T52" t="s">
        <v>12894</v>
      </c>
    </row>
    <row r="53" spans="1:20" x14ac:dyDescent="0.25">
      <c r="A53" t="s">
        <v>516</v>
      </c>
      <c r="B53" t="s">
        <v>120</v>
      </c>
      <c r="C53">
        <v>75</v>
      </c>
      <c r="D53">
        <v>2</v>
      </c>
      <c r="E53" t="s">
        <v>12895</v>
      </c>
      <c r="F53">
        <v>199</v>
      </c>
      <c r="G53">
        <v>49</v>
      </c>
      <c r="H53" t="s">
        <v>645</v>
      </c>
      <c r="I53" t="s">
        <v>12896</v>
      </c>
      <c r="J53" t="s">
        <v>12897</v>
      </c>
      <c r="K53" t="s">
        <v>7541</v>
      </c>
      <c r="L53" t="s">
        <v>2542</v>
      </c>
      <c r="M53" t="s">
        <v>12898</v>
      </c>
      <c r="N53" t="s">
        <v>637</v>
      </c>
      <c r="O53" t="s">
        <v>646</v>
      </c>
      <c r="P53" t="s">
        <v>26</v>
      </c>
      <c r="Q53" t="s">
        <v>647</v>
      </c>
      <c r="R53" t="s">
        <v>638</v>
      </c>
      <c r="S53" t="s">
        <v>637</v>
      </c>
      <c r="T53" t="s">
        <v>12898</v>
      </c>
    </row>
    <row r="54" spans="1:20" x14ac:dyDescent="0.25">
      <c r="A54" t="s">
        <v>147</v>
      </c>
      <c r="B54" t="s">
        <v>148</v>
      </c>
      <c r="C54">
        <v>40</v>
      </c>
      <c r="D54">
        <v>10</v>
      </c>
      <c r="E54" t="s">
        <v>12899</v>
      </c>
      <c r="F54">
        <v>350</v>
      </c>
      <c r="G54">
        <v>0</v>
      </c>
      <c r="H54" t="s">
        <v>655</v>
      </c>
      <c r="I54" t="s">
        <v>12900</v>
      </c>
      <c r="J54" t="s">
        <v>715</v>
      </c>
      <c r="K54" t="s">
        <v>637</v>
      </c>
      <c r="L54" t="s">
        <v>638</v>
      </c>
      <c r="M54" t="s">
        <v>12901</v>
      </c>
      <c r="N54" t="s">
        <v>637</v>
      </c>
      <c r="O54" t="s">
        <v>639</v>
      </c>
      <c r="P54" t="s">
        <v>5</v>
      </c>
      <c r="Q54" t="s">
        <v>640</v>
      </c>
      <c r="R54" t="s">
        <v>638</v>
      </c>
      <c r="S54" t="s">
        <v>12902</v>
      </c>
      <c r="T54" t="s">
        <v>12901</v>
      </c>
    </row>
    <row r="55" spans="1:20" x14ac:dyDescent="0.25">
      <c r="A55" t="s">
        <v>600</v>
      </c>
      <c r="B55" t="s">
        <v>2799</v>
      </c>
      <c r="C55">
        <v>82.41</v>
      </c>
      <c r="D55">
        <v>1</v>
      </c>
      <c r="E55" t="s">
        <v>12903</v>
      </c>
      <c r="F55">
        <v>256.25</v>
      </c>
      <c r="G55">
        <v>9</v>
      </c>
      <c r="H55" t="s">
        <v>645</v>
      </c>
      <c r="I55" t="s">
        <v>12904</v>
      </c>
      <c r="J55" t="s">
        <v>12905</v>
      </c>
      <c r="K55" t="s">
        <v>688</v>
      </c>
      <c r="L55" t="s">
        <v>12906</v>
      </c>
      <c r="M55" t="s">
        <v>12907</v>
      </c>
      <c r="N55" t="s">
        <v>637</v>
      </c>
      <c r="O55" t="s">
        <v>664</v>
      </c>
      <c r="P55" t="s">
        <v>23</v>
      </c>
      <c r="Q55" t="s">
        <v>665</v>
      </c>
      <c r="R55" t="s">
        <v>638</v>
      </c>
      <c r="S55" t="s">
        <v>12908</v>
      </c>
      <c r="T55" t="s">
        <v>12909</v>
      </c>
    </row>
    <row r="56" spans="1:20" x14ac:dyDescent="0.25">
      <c r="A56" t="s">
        <v>600</v>
      </c>
      <c r="B56" t="s">
        <v>2799</v>
      </c>
      <c r="C56">
        <v>82.42</v>
      </c>
      <c r="D56">
        <v>2</v>
      </c>
      <c r="E56" t="s">
        <v>12903</v>
      </c>
      <c r="F56">
        <v>256.25</v>
      </c>
      <c r="G56">
        <v>9</v>
      </c>
      <c r="H56" t="s">
        <v>645</v>
      </c>
      <c r="I56" t="s">
        <v>12904</v>
      </c>
      <c r="J56" t="s">
        <v>12905</v>
      </c>
      <c r="K56" t="s">
        <v>688</v>
      </c>
      <c r="L56" t="s">
        <v>12906</v>
      </c>
      <c r="M56" t="s">
        <v>12907</v>
      </c>
      <c r="N56" t="s">
        <v>637</v>
      </c>
      <c r="O56" t="s">
        <v>664</v>
      </c>
      <c r="P56" t="s">
        <v>23</v>
      </c>
      <c r="Q56" t="s">
        <v>665</v>
      </c>
      <c r="R56" t="s">
        <v>638</v>
      </c>
      <c r="S56" t="s">
        <v>12908</v>
      </c>
      <c r="T56" t="s">
        <v>12909</v>
      </c>
    </row>
    <row r="57" spans="1:20" x14ac:dyDescent="0.25">
      <c r="A57" t="s">
        <v>77</v>
      </c>
      <c r="B57" t="s">
        <v>78</v>
      </c>
      <c r="C57">
        <v>33.333333333333336</v>
      </c>
      <c r="D57">
        <v>3</v>
      </c>
      <c r="E57" t="s">
        <v>12910</v>
      </c>
      <c r="F57">
        <v>134.99</v>
      </c>
      <c r="G57">
        <v>0</v>
      </c>
      <c r="H57" t="s">
        <v>636</v>
      </c>
      <c r="I57" t="s">
        <v>12911</v>
      </c>
      <c r="J57" t="s">
        <v>666</v>
      </c>
      <c r="K57" t="s">
        <v>637</v>
      </c>
      <c r="L57" t="s">
        <v>638</v>
      </c>
      <c r="M57" t="s">
        <v>12912</v>
      </c>
      <c r="N57" t="s">
        <v>637</v>
      </c>
      <c r="O57" t="s">
        <v>639</v>
      </c>
      <c r="P57" t="s">
        <v>5</v>
      </c>
      <c r="Q57" t="s">
        <v>640</v>
      </c>
      <c r="R57" t="s">
        <v>638</v>
      </c>
      <c r="S57" t="s">
        <v>12913</v>
      </c>
      <c r="T57" t="s">
        <v>12912</v>
      </c>
    </row>
    <row r="58" spans="1:20" x14ac:dyDescent="0.25">
      <c r="A58" t="s">
        <v>147</v>
      </c>
      <c r="B58" t="s">
        <v>148</v>
      </c>
      <c r="C58">
        <v>50</v>
      </c>
      <c r="D58">
        <v>6</v>
      </c>
      <c r="E58" t="s">
        <v>12914</v>
      </c>
      <c r="F58">
        <v>200</v>
      </c>
      <c r="G58">
        <v>0</v>
      </c>
      <c r="H58" t="s">
        <v>636</v>
      </c>
      <c r="I58" t="s">
        <v>12915</v>
      </c>
      <c r="J58" t="s">
        <v>3004</v>
      </c>
      <c r="K58" t="s">
        <v>637</v>
      </c>
      <c r="L58" t="s">
        <v>638</v>
      </c>
      <c r="M58" t="s">
        <v>12912</v>
      </c>
      <c r="N58" t="s">
        <v>637</v>
      </c>
      <c r="O58" t="s">
        <v>639</v>
      </c>
      <c r="P58" t="s">
        <v>5</v>
      </c>
      <c r="Q58" t="s">
        <v>640</v>
      </c>
      <c r="R58" t="s">
        <v>638</v>
      </c>
      <c r="S58" t="s">
        <v>637</v>
      </c>
      <c r="T58" t="s">
        <v>12912</v>
      </c>
    </row>
    <row r="59" spans="1:20" x14ac:dyDescent="0.25">
      <c r="A59" t="s">
        <v>101</v>
      </c>
      <c r="B59" t="s">
        <v>2139</v>
      </c>
      <c r="C59">
        <v>120</v>
      </c>
      <c r="D59">
        <v>1</v>
      </c>
      <c r="E59" t="s">
        <v>12916</v>
      </c>
      <c r="F59">
        <v>98</v>
      </c>
      <c r="G59">
        <v>0</v>
      </c>
      <c r="H59" t="s">
        <v>636</v>
      </c>
      <c r="I59" t="s">
        <v>12917</v>
      </c>
      <c r="J59" t="s">
        <v>662</v>
      </c>
      <c r="K59" t="s">
        <v>637</v>
      </c>
      <c r="L59" t="s">
        <v>638</v>
      </c>
      <c r="M59" t="s">
        <v>12918</v>
      </c>
      <c r="N59" t="s">
        <v>637</v>
      </c>
      <c r="O59" t="s">
        <v>639</v>
      </c>
      <c r="P59" t="s">
        <v>5</v>
      </c>
      <c r="Q59" t="s">
        <v>640</v>
      </c>
      <c r="R59" t="s">
        <v>638</v>
      </c>
      <c r="S59" t="s">
        <v>12919</v>
      </c>
      <c r="T59" t="s">
        <v>12918</v>
      </c>
    </row>
    <row r="60" spans="1:20" x14ac:dyDescent="0.25">
      <c r="A60" t="s">
        <v>116</v>
      </c>
      <c r="B60" t="s">
        <v>117</v>
      </c>
      <c r="C60">
        <v>12</v>
      </c>
      <c r="D60">
        <v>10</v>
      </c>
      <c r="E60" t="s">
        <v>12920</v>
      </c>
      <c r="F60">
        <v>694</v>
      </c>
      <c r="G60">
        <v>17</v>
      </c>
      <c r="H60" t="s">
        <v>645</v>
      </c>
      <c r="I60" t="s">
        <v>2561</v>
      </c>
      <c r="J60" t="s">
        <v>2562</v>
      </c>
      <c r="K60" t="s">
        <v>2563</v>
      </c>
      <c r="L60" t="s">
        <v>765</v>
      </c>
      <c r="M60" t="s">
        <v>12892</v>
      </c>
      <c r="N60" t="s">
        <v>637</v>
      </c>
      <c r="O60" t="s">
        <v>646</v>
      </c>
      <c r="P60" t="s">
        <v>26</v>
      </c>
      <c r="Q60" t="s">
        <v>647</v>
      </c>
      <c r="R60" t="s">
        <v>638</v>
      </c>
      <c r="S60" t="s">
        <v>12921</v>
      </c>
      <c r="T60" t="s">
        <v>12922</v>
      </c>
    </row>
    <row r="61" spans="1:20" x14ac:dyDescent="0.25">
      <c r="A61" t="s">
        <v>101</v>
      </c>
      <c r="B61" t="s">
        <v>74</v>
      </c>
      <c r="C61">
        <v>99</v>
      </c>
      <c r="D61">
        <v>3</v>
      </c>
      <c r="E61" t="s">
        <v>12920</v>
      </c>
      <c r="F61">
        <v>694</v>
      </c>
      <c r="G61">
        <v>17</v>
      </c>
      <c r="H61" t="s">
        <v>645</v>
      </c>
      <c r="I61" t="s">
        <v>2561</v>
      </c>
      <c r="J61" t="s">
        <v>2562</v>
      </c>
      <c r="K61" t="s">
        <v>2563</v>
      </c>
      <c r="L61" t="s">
        <v>765</v>
      </c>
      <c r="M61" t="s">
        <v>12892</v>
      </c>
      <c r="N61" t="s">
        <v>637</v>
      </c>
      <c r="O61" t="s">
        <v>646</v>
      </c>
      <c r="P61" t="s">
        <v>26</v>
      </c>
      <c r="Q61" t="s">
        <v>647</v>
      </c>
      <c r="R61" t="s">
        <v>638</v>
      </c>
      <c r="S61" t="s">
        <v>12921</v>
      </c>
      <c r="T61" t="s">
        <v>12922</v>
      </c>
    </row>
    <row r="62" spans="1:20" x14ac:dyDescent="0.25">
      <c r="A62" t="s">
        <v>22</v>
      </c>
      <c r="B62" t="s">
        <v>27</v>
      </c>
      <c r="C62">
        <v>80</v>
      </c>
      <c r="D62">
        <v>3</v>
      </c>
      <c r="E62" t="s">
        <v>12920</v>
      </c>
      <c r="F62">
        <v>694</v>
      </c>
      <c r="G62">
        <v>17</v>
      </c>
      <c r="H62" t="s">
        <v>645</v>
      </c>
      <c r="I62" t="s">
        <v>2561</v>
      </c>
      <c r="J62" t="s">
        <v>2562</v>
      </c>
      <c r="K62" t="s">
        <v>2563</v>
      </c>
      <c r="L62" t="s">
        <v>765</v>
      </c>
      <c r="M62" t="s">
        <v>12892</v>
      </c>
      <c r="N62" t="s">
        <v>637</v>
      </c>
      <c r="O62" t="s">
        <v>646</v>
      </c>
      <c r="P62" t="s">
        <v>26</v>
      </c>
      <c r="Q62" t="s">
        <v>647</v>
      </c>
      <c r="R62" t="s">
        <v>638</v>
      </c>
      <c r="S62" t="s">
        <v>12921</v>
      </c>
      <c r="T62" t="s">
        <v>12922</v>
      </c>
    </row>
    <row r="63" spans="1:20" x14ac:dyDescent="0.25">
      <c r="A63" t="s">
        <v>147</v>
      </c>
      <c r="B63" t="s">
        <v>148</v>
      </c>
      <c r="C63">
        <v>50</v>
      </c>
      <c r="D63">
        <v>6</v>
      </c>
      <c r="E63" t="s">
        <v>12923</v>
      </c>
      <c r="F63">
        <v>200</v>
      </c>
      <c r="G63">
        <v>0</v>
      </c>
      <c r="H63" t="s">
        <v>636</v>
      </c>
      <c r="I63" t="s">
        <v>638</v>
      </c>
      <c r="J63" t="s">
        <v>638</v>
      </c>
      <c r="K63" t="s">
        <v>637</v>
      </c>
      <c r="L63" t="s">
        <v>638</v>
      </c>
      <c r="M63" t="s">
        <v>637</v>
      </c>
      <c r="N63" t="s">
        <v>637</v>
      </c>
      <c r="O63" t="s">
        <v>2891</v>
      </c>
      <c r="P63" t="s">
        <v>5</v>
      </c>
      <c r="Q63" t="s">
        <v>637</v>
      </c>
      <c r="R63" t="s">
        <v>638</v>
      </c>
      <c r="S63" t="s">
        <v>637</v>
      </c>
      <c r="T63" t="s">
        <v>12924</v>
      </c>
    </row>
    <row r="64" spans="1:20" x14ac:dyDescent="0.25">
      <c r="A64" t="s">
        <v>18</v>
      </c>
      <c r="B64" t="s">
        <v>19</v>
      </c>
      <c r="C64">
        <v>66.666666666666671</v>
      </c>
      <c r="D64">
        <v>3</v>
      </c>
      <c r="E64" t="s">
        <v>12925</v>
      </c>
      <c r="F64">
        <v>129</v>
      </c>
      <c r="G64">
        <v>0</v>
      </c>
      <c r="H64" t="s">
        <v>645</v>
      </c>
      <c r="I64" t="s">
        <v>754</v>
      </c>
      <c r="J64" t="s">
        <v>12926</v>
      </c>
      <c r="K64" t="s">
        <v>710</v>
      </c>
      <c r="L64" t="s">
        <v>3945</v>
      </c>
      <c r="M64" t="s">
        <v>12927</v>
      </c>
      <c r="N64" t="s">
        <v>637</v>
      </c>
      <c r="O64" t="s">
        <v>646</v>
      </c>
      <c r="P64" t="s">
        <v>26</v>
      </c>
      <c r="Q64" t="s">
        <v>647</v>
      </c>
      <c r="R64" t="s">
        <v>638</v>
      </c>
      <c r="S64" t="s">
        <v>12928</v>
      </c>
      <c r="T64" t="s">
        <v>12929</v>
      </c>
    </row>
    <row r="65" spans="1:20" x14ac:dyDescent="0.25">
      <c r="A65" t="s">
        <v>18</v>
      </c>
      <c r="B65" t="s">
        <v>19</v>
      </c>
      <c r="C65">
        <v>66.666666666666671</v>
      </c>
      <c r="D65">
        <v>3</v>
      </c>
      <c r="E65" t="s">
        <v>12930</v>
      </c>
      <c r="F65">
        <v>100</v>
      </c>
      <c r="G65">
        <v>0</v>
      </c>
      <c r="H65" t="s">
        <v>636</v>
      </c>
      <c r="I65" t="s">
        <v>12931</v>
      </c>
      <c r="J65" t="s">
        <v>648</v>
      </c>
      <c r="K65" t="s">
        <v>637</v>
      </c>
      <c r="L65" t="s">
        <v>638</v>
      </c>
      <c r="M65" t="s">
        <v>12932</v>
      </c>
      <c r="N65" t="s">
        <v>637</v>
      </c>
      <c r="O65" t="s">
        <v>639</v>
      </c>
      <c r="P65" t="s">
        <v>5</v>
      </c>
      <c r="Q65" t="s">
        <v>640</v>
      </c>
      <c r="R65" t="s">
        <v>638</v>
      </c>
      <c r="S65" t="s">
        <v>12933</v>
      </c>
      <c r="T65" t="s">
        <v>12934</v>
      </c>
    </row>
    <row r="66" spans="1:20" x14ac:dyDescent="0.25">
      <c r="A66" t="s">
        <v>114</v>
      </c>
      <c r="B66" t="s">
        <v>115</v>
      </c>
      <c r="C66">
        <v>65</v>
      </c>
      <c r="D66">
        <v>1</v>
      </c>
      <c r="E66" t="s">
        <v>12935</v>
      </c>
      <c r="F66">
        <v>150</v>
      </c>
      <c r="G66">
        <v>50</v>
      </c>
      <c r="H66" t="s">
        <v>697</v>
      </c>
      <c r="I66" t="s">
        <v>12936</v>
      </c>
      <c r="J66" t="s">
        <v>12937</v>
      </c>
      <c r="K66" t="s">
        <v>790</v>
      </c>
      <c r="L66" t="s">
        <v>12938</v>
      </c>
      <c r="M66" t="s">
        <v>12939</v>
      </c>
      <c r="N66" t="s">
        <v>761</v>
      </c>
      <c r="O66" t="s">
        <v>698</v>
      </c>
      <c r="P66" t="s">
        <v>692</v>
      </c>
      <c r="Q66" t="s">
        <v>693</v>
      </c>
      <c r="R66" t="s">
        <v>638</v>
      </c>
      <c r="S66" t="s">
        <v>637</v>
      </c>
      <c r="T66" t="s">
        <v>12940</v>
      </c>
    </row>
    <row r="67" spans="1:20" x14ac:dyDescent="0.25">
      <c r="A67" t="s">
        <v>14</v>
      </c>
      <c r="B67" t="s">
        <v>15</v>
      </c>
      <c r="C67">
        <v>65</v>
      </c>
      <c r="D67">
        <v>1</v>
      </c>
      <c r="E67" t="s">
        <v>12935</v>
      </c>
      <c r="F67">
        <v>150</v>
      </c>
      <c r="G67">
        <v>50</v>
      </c>
      <c r="H67" t="s">
        <v>697</v>
      </c>
      <c r="I67" t="s">
        <v>12936</v>
      </c>
      <c r="J67" t="s">
        <v>12937</v>
      </c>
      <c r="K67" t="s">
        <v>790</v>
      </c>
      <c r="L67" t="s">
        <v>12938</v>
      </c>
      <c r="M67" t="s">
        <v>12939</v>
      </c>
      <c r="N67" t="s">
        <v>761</v>
      </c>
      <c r="O67" t="s">
        <v>698</v>
      </c>
      <c r="P67" t="s">
        <v>692</v>
      </c>
      <c r="Q67" t="s">
        <v>693</v>
      </c>
      <c r="R67" t="s">
        <v>638</v>
      </c>
      <c r="S67" t="s">
        <v>637</v>
      </c>
      <c r="T67" t="s">
        <v>12940</v>
      </c>
    </row>
    <row r="68" spans="1:20" x14ac:dyDescent="0.25">
      <c r="A68" t="s">
        <v>12</v>
      </c>
      <c r="B68" t="s">
        <v>13</v>
      </c>
      <c r="C68">
        <v>65</v>
      </c>
      <c r="D68">
        <v>1</v>
      </c>
      <c r="E68" t="s">
        <v>12935</v>
      </c>
      <c r="F68">
        <v>150</v>
      </c>
      <c r="G68">
        <v>50</v>
      </c>
      <c r="H68" t="s">
        <v>697</v>
      </c>
      <c r="I68" t="s">
        <v>12936</v>
      </c>
      <c r="J68" t="s">
        <v>12937</v>
      </c>
      <c r="K68" t="s">
        <v>790</v>
      </c>
      <c r="L68" t="s">
        <v>12938</v>
      </c>
      <c r="M68" t="s">
        <v>12939</v>
      </c>
      <c r="N68" t="s">
        <v>761</v>
      </c>
      <c r="O68" t="s">
        <v>698</v>
      </c>
      <c r="P68" t="s">
        <v>692</v>
      </c>
      <c r="Q68" t="s">
        <v>693</v>
      </c>
      <c r="R68" t="s">
        <v>638</v>
      </c>
      <c r="S68" t="s">
        <v>637</v>
      </c>
      <c r="T68" t="s">
        <v>12940</v>
      </c>
    </row>
    <row r="69" spans="1:20" x14ac:dyDescent="0.25">
      <c r="A69" t="s">
        <v>594</v>
      </c>
      <c r="B69" t="s">
        <v>595</v>
      </c>
      <c r="C69">
        <v>50</v>
      </c>
      <c r="D69">
        <v>3</v>
      </c>
      <c r="E69" t="s">
        <v>12941</v>
      </c>
      <c r="F69">
        <v>100</v>
      </c>
      <c r="G69">
        <v>0</v>
      </c>
      <c r="H69" t="s">
        <v>645</v>
      </c>
      <c r="I69" t="s">
        <v>12942</v>
      </c>
      <c r="J69" t="s">
        <v>12943</v>
      </c>
      <c r="K69" t="s">
        <v>847</v>
      </c>
      <c r="L69" t="s">
        <v>12944</v>
      </c>
      <c r="M69" t="s">
        <v>12945</v>
      </c>
      <c r="N69" t="s">
        <v>761</v>
      </c>
      <c r="O69" t="s">
        <v>698</v>
      </c>
      <c r="P69" t="s">
        <v>692</v>
      </c>
      <c r="Q69" t="s">
        <v>693</v>
      </c>
      <c r="R69" t="s">
        <v>638</v>
      </c>
      <c r="S69" t="s">
        <v>637</v>
      </c>
      <c r="T69" t="s">
        <v>12946</v>
      </c>
    </row>
    <row r="70" spans="1:20" x14ac:dyDescent="0.25">
      <c r="A70" t="s">
        <v>594</v>
      </c>
      <c r="B70" t="s">
        <v>595</v>
      </c>
      <c r="C70">
        <v>50</v>
      </c>
      <c r="D70">
        <v>3</v>
      </c>
      <c r="E70" t="s">
        <v>12947</v>
      </c>
      <c r="F70">
        <v>100</v>
      </c>
      <c r="G70">
        <v>0</v>
      </c>
      <c r="H70" t="s">
        <v>636</v>
      </c>
      <c r="I70" t="s">
        <v>638</v>
      </c>
      <c r="J70" t="s">
        <v>638</v>
      </c>
      <c r="K70" t="s">
        <v>637</v>
      </c>
      <c r="L70" t="s">
        <v>638</v>
      </c>
      <c r="M70" t="s">
        <v>637</v>
      </c>
      <c r="N70" t="s">
        <v>637</v>
      </c>
      <c r="O70" t="s">
        <v>9688</v>
      </c>
      <c r="P70" t="s">
        <v>5</v>
      </c>
      <c r="Q70" t="s">
        <v>637</v>
      </c>
      <c r="R70" t="s">
        <v>638</v>
      </c>
      <c r="S70" t="s">
        <v>637</v>
      </c>
      <c r="T70" t="s">
        <v>12948</v>
      </c>
    </row>
    <row r="71" spans="1:20" x14ac:dyDescent="0.25">
      <c r="A71" t="s">
        <v>594</v>
      </c>
      <c r="B71" t="s">
        <v>595</v>
      </c>
      <c r="C71">
        <v>50</v>
      </c>
      <c r="D71">
        <v>3</v>
      </c>
      <c r="E71" t="s">
        <v>12949</v>
      </c>
      <c r="F71">
        <v>100</v>
      </c>
      <c r="G71">
        <v>0</v>
      </c>
      <c r="H71" t="s">
        <v>645</v>
      </c>
      <c r="I71" t="s">
        <v>12950</v>
      </c>
      <c r="J71" t="s">
        <v>12951</v>
      </c>
      <c r="K71" t="s">
        <v>11781</v>
      </c>
      <c r="L71" t="s">
        <v>12952</v>
      </c>
      <c r="M71" t="s">
        <v>12953</v>
      </c>
      <c r="N71" t="s">
        <v>761</v>
      </c>
      <c r="O71" t="s">
        <v>691</v>
      </c>
      <c r="P71" t="s">
        <v>692</v>
      </c>
      <c r="Q71" t="s">
        <v>693</v>
      </c>
      <c r="R71" t="s">
        <v>638</v>
      </c>
      <c r="S71" t="s">
        <v>637</v>
      </c>
      <c r="T71" t="s">
        <v>12954</v>
      </c>
    </row>
    <row r="72" spans="1:20" x14ac:dyDescent="0.25">
      <c r="A72" t="s">
        <v>594</v>
      </c>
      <c r="B72" t="s">
        <v>595</v>
      </c>
      <c r="C72">
        <v>50</v>
      </c>
      <c r="D72">
        <v>3</v>
      </c>
      <c r="E72" t="s">
        <v>12955</v>
      </c>
      <c r="F72">
        <v>100</v>
      </c>
      <c r="G72">
        <v>0</v>
      </c>
      <c r="H72" t="s">
        <v>645</v>
      </c>
      <c r="I72" t="s">
        <v>12956</v>
      </c>
      <c r="J72" t="s">
        <v>12957</v>
      </c>
      <c r="K72" t="s">
        <v>3511</v>
      </c>
      <c r="L72" t="s">
        <v>12958</v>
      </c>
      <c r="M72" t="s">
        <v>12954</v>
      </c>
      <c r="N72" t="s">
        <v>761</v>
      </c>
      <c r="O72" t="s">
        <v>698</v>
      </c>
      <c r="P72" t="s">
        <v>692</v>
      </c>
      <c r="Q72" t="s">
        <v>693</v>
      </c>
      <c r="R72" t="s">
        <v>638</v>
      </c>
      <c r="S72" t="s">
        <v>637</v>
      </c>
      <c r="T72" t="s">
        <v>12959</v>
      </c>
    </row>
    <row r="73" spans="1:20" x14ac:dyDescent="0.25">
      <c r="A73" t="s">
        <v>594</v>
      </c>
      <c r="B73" t="s">
        <v>595</v>
      </c>
      <c r="C73">
        <v>50</v>
      </c>
      <c r="D73">
        <v>3</v>
      </c>
      <c r="E73" t="s">
        <v>12960</v>
      </c>
      <c r="F73">
        <v>100</v>
      </c>
      <c r="G73">
        <v>0</v>
      </c>
      <c r="H73" t="s">
        <v>645</v>
      </c>
      <c r="I73" t="s">
        <v>12961</v>
      </c>
      <c r="J73" t="s">
        <v>12962</v>
      </c>
      <c r="K73" t="s">
        <v>843</v>
      </c>
      <c r="L73" t="s">
        <v>12963</v>
      </c>
      <c r="M73" t="s">
        <v>12964</v>
      </c>
      <c r="N73" t="s">
        <v>761</v>
      </c>
      <c r="O73" t="s">
        <v>698</v>
      </c>
      <c r="P73" t="s">
        <v>692</v>
      </c>
      <c r="Q73" t="s">
        <v>693</v>
      </c>
      <c r="R73" t="s">
        <v>638</v>
      </c>
      <c r="S73" t="s">
        <v>637</v>
      </c>
      <c r="T73" t="s">
        <v>12965</v>
      </c>
    </row>
    <row r="74" spans="1:20" x14ac:dyDescent="0.25">
      <c r="A74" t="s">
        <v>600</v>
      </c>
      <c r="B74" t="s">
        <v>601</v>
      </c>
      <c r="C74">
        <v>139</v>
      </c>
      <c r="D74">
        <v>2</v>
      </c>
      <c r="E74" t="s">
        <v>12966</v>
      </c>
      <c r="F74">
        <v>215</v>
      </c>
      <c r="G74">
        <v>0</v>
      </c>
      <c r="H74" t="s">
        <v>697</v>
      </c>
      <c r="I74" t="s">
        <v>2483</v>
      </c>
      <c r="J74" t="s">
        <v>2484</v>
      </c>
      <c r="K74" t="s">
        <v>2336</v>
      </c>
      <c r="L74" t="s">
        <v>2485</v>
      </c>
      <c r="M74" t="s">
        <v>12965</v>
      </c>
      <c r="N74" t="s">
        <v>761</v>
      </c>
      <c r="O74" t="s">
        <v>698</v>
      </c>
      <c r="P74" t="s">
        <v>692</v>
      </c>
      <c r="Q74" t="s">
        <v>693</v>
      </c>
      <c r="R74" t="s">
        <v>638</v>
      </c>
      <c r="S74" t="s">
        <v>637</v>
      </c>
      <c r="T74" t="s">
        <v>12967</v>
      </c>
    </row>
    <row r="75" spans="1:20" x14ac:dyDescent="0.25">
      <c r="A75" t="s">
        <v>147</v>
      </c>
      <c r="B75" t="s">
        <v>148</v>
      </c>
      <c r="C75">
        <v>33.333333333333336</v>
      </c>
      <c r="D75">
        <v>6</v>
      </c>
      <c r="E75" t="s">
        <v>12968</v>
      </c>
      <c r="F75">
        <v>298</v>
      </c>
      <c r="G75">
        <v>0</v>
      </c>
      <c r="H75" t="s">
        <v>645</v>
      </c>
      <c r="I75" t="s">
        <v>12969</v>
      </c>
      <c r="J75" t="s">
        <v>12970</v>
      </c>
      <c r="K75" t="s">
        <v>783</v>
      </c>
      <c r="L75" t="s">
        <v>7662</v>
      </c>
      <c r="M75" t="s">
        <v>12967</v>
      </c>
      <c r="N75" t="s">
        <v>637</v>
      </c>
      <c r="O75" t="s">
        <v>646</v>
      </c>
      <c r="P75" t="s">
        <v>26</v>
      </c>
      <c r="Q75" t="s">
        <v>647</v>
      </c>
      <c r="R75" t="s">
        <v>638</v>
      </c>
      <c r="S75" t="s">
        <v>12971</v>
      </c>
      <c r="T75" t="s">
        <v>12972</v>
      </c>
    </row>
    <row r="76" spans="1:20" x14ac:dyDescent="0.25">
      <c r="A76" t="s">
        <v>594</v>
      </c>
      <c r="B76" t="s">
        <v>595</v>
      </c>
      <c r="C76">
        <v>50</v>
      </c>
      <c r="D76">
        <v>6</v>
      </c>
      <c r="E76" t="s">
        <v>12973</v>
      </c>
      <c r="F76">
        <v>200</v>
      </c>
      <c r="G76">
        <v>0</v>
      </c>
      <c r="H76" t="s">
        <v>645</v>
      </c>
      <c r="I76" t="s">
        <v>12974</v>
      </c>
      <c r="J76" t="s">
        <v>12975</v>
      </c>
      <c r="K76" t="s">
        <v>12976</v>
      </c>
      <c r="L76" t="s">
        <v>12977</v>
      </c>
      <c r="M76" t="s">
        <v>12967</v>
      </c>
      <c r="N76" t="s">
        <v>761</v>
      </c>
      <c r="O76" t="s">
        <v>698</v>
      </c>
      <c r="P76" t="s">
        <v>692</v>
      </c>
      <c r="Q76" t="s">
        <v>693</v>
      </c>
      <c r="R76" t="s">
        <v>638</v>
      </c>
      <c r="S76" t="s">
        <v>637</v>
      </c>
      <c r="T76" t="s">
        <v>12972</v>
      </c>
    </row>
    <row r="77" spans="1:20" x14ac:dyDescent="0.25">
      <c r="A77" t="s">
        <v>241</v>
      </c>
      <c r="B77" t="s">
        <v>247</v>
      </c>
      <c r="C77">
        <v>159</v>
      </c>
      <c r="D77">
        <v>1</v>
      </c>
      <c r="E77" t="s">
        <v>12978</v>
      </c>
      <c r="F77">
        <v>99</v>
      </c>
      <c r="G77">
        <v>0</v>
      </c>
      <c r="H77" t="s">
        <v>636</v>
      </c>
      <c r="I77" t="s">
        <v>12827</v>
      </c>
      <c r="J77" t="s">
        <v>683</v>
      </c>
      <c r="K77" t="s">
        <v>637</v>
      </c>
      <c r="L77" t="s">
        <v>638</v>
      </c>
      <c r="M77" t="s">
        <v>12979</v>
      </c>
      <c r="N77" t="s">
        <v>637</v>
      </c>
      <c r="O77" t="s">
        <v>643</v>
      </c>
      <c r="P77" t="s">
        <v>5</v>
      </c>
      <c r="Q77" t="s">
        <v>644</v>
      </c>
      <c r="R77" t="s">
        <v>638</v>
      </c>
      <c r="S77" t="s">
        <v>12980</v>
      </c>
      <c r="T77" t="s">
        <v>12979</v>
      </c>
    </row>
    <row r="78" spans="1:20" x14ac:dyDescent="0.25">
      <c r="A78" t="s">
        <v>594</v>
      </c>
      <c r="B78" t="s">
        <v>595</v>
      </c>
      <c r="C78">
        <v>50</v>
      </c>
      <c r="D78">
        <v>3</v>
      </c>
      <c r="E78" t="s">
        <v>12981</v>
      </c>
      <c r="F78">
        <v>924</v>
      </c>
      <c r="G78">
        <v>0</v>
      </c>
      <c r="H78" t="s">
        <v>645</v>
      </c>
      <c r="I78" t="s">
        <v>12982</v>
      </c>
      <c r="J78" t="s">
        <v>12983</v>
      </c>
      <c r="K78" t="s">
        <v>9298</v>
      </c>
      <c r="L78" t="s">
        <v>12984</v>
      </c>
      <c r="M78" t="s">
        <v>12985</v>
      </c>
      <c r="N78" t="s">
        <v>761</v>
      </c>
      <c r="O78" t="s">
        <v>698</v>
      </c>
      <c r="P78" t="s">
        <v>692</v>
      </c>
      <c r="Q78" t="s">
        <v>693</v>
      </c>
      <c r="R78" t="s">
        <v>638</v>
      </c>
      <c r="S78" t="s">
        <v>637</v>
      </c>
      <c r="T78" t="s">
        <v>12986</v>
      </c>
    </row>
    <row r="79" spans="1:20" x14ac:dyDescent="0.25">
      <c r="A79" t="s">
        <v>10385</v>
      </c>
      <c r="B79" t="s">
        <v>10386</v>
      </c>
      <c r="C79">
        <v>79</v>
      </c>
      <c r="D79">
        <v>2</v>
      </c>
      <c r="E79" t="s">
        <v>12981</v>
      </c>
      <c r="F79">
        <v>924</v>
      </c>
      <c r="G79">
        <v>0</v>
      </c>
      <c r="H79" t="s">
        <v>645</v>
      </c>
      <c r="I79" t="s">
        <v>12982</v>
      </c>
      <c r="J79" t="s">
        <v>12983</v>
      </c>
      <c r="K79" t="s">
        <v>9298</v>
      </c>
      <c r="L79" t="s">
        <v>12984</v>
      </c>
      <c r="M79" t="s">
        <v>12985</v>
      </c>
      <c r="N79" t="s">
        <v>761</v>
      </c>
      <c r="O79" t="s">
        <v>698</v>
      </c>
      <c r="P79" t="s">
        <v>692</v>
      </c>
      <c r="Q79" t="s">
        <v>693</v>
      </c>
      <c r="R79" t="s">
        <v>638</v>
      </c>
      <c r="S79" t="s">
        <v>637</v>
      </c>
      <c r="T79" t="s">
        <v>12986</v>
      </c>
    </row>
    <row r="80" spans="1:20" x14ac:dyDescent="0.25">
      <c r="A80" t="s">
        <v>241</v>
      </c>
      <c r="B80" t="s">
        <v>247</v>
      </c>
      <c r="C80">
        <v>139</v>
      </c>
      <c r="D80">
        <v>2</v>
      </c>
      <c r="E80" t="s">
        <v>12981</v>
      </c>
      <c r="F80">
        <v>924</v>
      </c>
      <c r="G80">
        <v>0</v>
      </c>
      <c r="H80" t="s">
        <v>645</v>
      </c>
      <c r="I80" t="s">
        <v>12982</v>
      </c>
      <c r="J80" t="s">
        <v>12983</v>
      </c>
      <c r="K80" t="s">
        <v>9298</v>
      </c>
      <c r="L80" t="s">
        <v>12984</v>
      </c>
      <c r="M80" t="s">
        <v>12985</v>
      </c>
      <c r="N80" t="s">
        <v>761</v>
      </c>
      <c r="O80" t="s">
        <v>698</v>
      </c>
      <c r="P80" t="s">
        <v>692</v>
      </c>
      <c r="Q80" t="s">
        <v>693</v>
      </c>
      <c r="R80" t="s">
        <v>638</v>
      </c>
      <c r="S80" t="s">
        <v>637</v>
      </c>
      <c r="T80" t="s">
        <v>12986</v>
      </c>
    </row>
    <row r="81" spans="1:20" x14ac:dyDescent="0.25">
      <c r="A81" t="s">
        <v>600</v>
      </c>
      <c r="B81" t="s">
        <v>601</v>
      </c>
      <c r="C81">
        <v>139</v>
      </c>
      <c r="D81">
        <v>1</v>
      </c>
      <c r="E81" t="s">
        <v>12981</v>
      </c>
      <c r="F81">
        <v>924</v>
      </c>
      <c r="G81">
        <v>0</v>
      </c>
      <c r="H81" t="s">
        <v>645</v>
      </c>
      <c r="I81" t="s">
        <v>12982</v>
      </c>
      <c r="J81" t="s">
        <v>12983</v>
      </c>
      <c r="K81" t="s">
        <v>9298</v>
      </c>
      <c r="L81" t="s">
        <v>12984</v>
      </c>
      <c r="M81" t="s">
        <v>12985</v>
      </c>
      <c r="N81" t="s">
        <v>761</v>
      </c>
      <c r="O81" t="s">
        <v>698</v>
      </c>
      <c r="P81" t="s">
        <v>692</v>
      </c>
      <c r="Q81" t="s">
        <v>693</v>
      </c>
      <c r="R81" t="s">
        <v>638</v>
      </c>
      <c r="S81" t="s">
        <v>637</v>
      </c>
      <c r="T81" t="s">
        <v>12986</v>
      </c>
    </row>
    <row r="82" spans="1:20" x14ac:dyDescent="0.25">
      <c r="A82" t="s">
        <v>239</v>
      </c>
      <c r="B82" t="s">
        <v>245</v>
      </c>
      <c r="C82">
        <v>139</v>
      </c>
      <c r="D82">
        <v>1</v>
      </c>
      <c r="E82" t="s">
        <v>12981</v>
      </c>
      <c r="F82">
        <v>924</v>
      </c>
      <c r="G82">
        <v>0</v>
      </c>
      <c r="H82" t="s">
        <v>645</v>
      </c>
      <c r="I82" t="s">
        <v>12982</v>
      </c>
      <c r="J82" t="s">
        <v>12983</v>
      </c>
      <c r="K82" t="s">
        <v>9298</v>
      </c>
      <c r="L82" t="s">
        <v>12984</v>
      </c>
      <c r="M82" t="s">
        <v>12985</v>
      </c>
      <c r="N82" t="s">
        <v>761</v>
      </c>
      <c r="O82" t="s">
        <v>698</v>
      </c>
      <c r="P82" t="s">
        <v>692</v>
      </c>
      <c r="Q82" t="s">
        <v>693</v>
      </c>
      <c r="R82" t="s">
        <v>638</v>
      </c>
      <c r="S82" t="s">
        <v>637</v>
      </c>
      <c r="T82" t="s">
        <v>12986</v>
      </c>
    </row>
    <row r="83" spans="1:20" x14ac:dyDescent="0.25">
      <c r="A83" t="s">
        <v>240</v>
      </c>
      <c r="B83" t="s">
        <v>246</v>
      </c>
      <c r="C83">
        <v>139</v>
      </c>
      <c r="D83">
        <v>2</v>
      </c>
      <c r="E83" t="s">
        <v>12981</v>
      </c>
      <c r="F83">
        <v>924</v>
      </c>
      <c r="G83">
        <v>0</v>
      </c>
      <c r="H83" t="s">
        <v>645</v>
      </c>
      <c r="I83" t="s">
        <v>12982</v>
      </c>
      <c r="J83" t="s">
        <v>12983</v>
      </c>
      <c r="K83" t="s">
        <v>9298</v>
      </c>
      <c r="L83" t="s">
        <v>12984</v>
      </c>
      <c r="M83" t="s">
        <v>12985</v>
      </c>
      <c r="N83" t="s">
        <v>761</v>
      </c>
      <c r="O83" t="s">
        <v>698</v>
      </c>
      <c r="P83" t="s">
        <v>692</v>
      </c>
      <c r="Q83" t="s">
        <v>693</v>
      </c>
      <c r="R83" t="s">
        <v>638</v>
      </c>
      <c r="S83" t="s">
        <v>637</v>
      </c>
      <c r="T83" t="s">
        <v>12986</v>
      </c>
    </row>
    <row r="84" spans="1:20" x14ac:dyDescent="0.25">
      <c r="A84" t="s">
        <v>12</v>
      </c>
      <c r="B84" t="s">
        <v>13</v>
      </c>
      <c r="C84">
        <v>54.5</v>
      </c>
      <c r="D84">
        <v>2</v>
      </c>
      <c r="E84" t="s">
        <v>12987</v>
      </c>
      <c r="F84">
        <v>94.2</v>
      </c>
      <c r="G84">
        <v>7</v>
      </c>
      <c r="H84" t="s">
        <v>663</v>
      </c>
      <c r="I84" t="s">
        <v>12988</v>
      </c>
      <c r="J84" t="s">
        <v>12989</v>
      </c>
      <c r="K84" t="s">
        <v>814</v>
      </c>
      <c r="L84" t="s">
        <v>12990</v>
      </c>
      <c r="M84" t="s">
        <v>12991</v>
      </c>
      <c r="N84" t="s">
        <v>637</v>
      </c>
      <c r="O84" t="s">
        <v>664</v>
      </c>
      <c r="P84" t="s">
        <v>23</v>
      </c>
      <c r="Q84" t="s">
        <v>665</v>
      </c>
      <c r="R84" t="s">
        <v>638</v>
      </c>
      <c r="S84" t="s">
        <v>12992</v>
      </c>
      <c r="T84" t="s">
        <v>12991</v>
      </c>
    </row>
    <row r="85" spans="1:20" x14ac:dyDescent="0.25">
      <c r="A85" t="s">
        <v>594</v>
      </c>
      <c r="B85" t="s">
        <v>595</v>
      </c>
      <c r="C85">
        <v>50</v>
      </c>
      <c r="D85">
        <v>3</v>
      </c>
      <c r="E85" t="s">
        <v>12993</v>
      </c>
      <c r="F85">
        <v>100</v>
      </c>
      <c r="G85">
        <v>0</v>
      </c>
      <c r="H85" t="s">
        <v>645</v>
      </c>
      <c r="I85" t="s">
        <v>12994</v>
      </c>
      <c r="J85" t="s">
        <v>12995</v>
      </c>
      <c r="K85" t="s">
        <v>2973</v>
      </c>
      <c r="L85" t="s">
        <v>12996</v>
      </c>
      <c r="M85" t="s">
        <v>12997</v>
      </c>
      <c r="N85" t="s">
        <v>761</v>
      </c>
      <c r="O85" t="s">
        <v>698</v>
      </c>
      <c r="P85" t="s">
        <v>692</v>
      </c>
      <c r="Q85" t="s">
        <v>693</v>
      </c>
      <c r="R85" t="s">
        <v>638</v>
      </c>
      <c r="S85" t="s">
        <v>637</v>
      </c>
      <c r="T85" t="s">
        <v>12998</v>
      </c>
    </row>
    <row r="86" spans="1:20" x14ac:dyDescent="0.25">
      <c r="A86" t="s">
        <v>10385</v>
      </c>
      <c r="B86" t="s">
        <v>10386</v>
      </c>
      <c r="C86">
        <v>89.5</v>
      </c>
      <c r="D86">
        <v>2</v>
      </c>
      <c r="E86" t="s">
        <v>12999</v>
      </c>
      <c r="F86">
        <v>179</v>
      </c>
      <c r="G86">
        <v>0</v>
      </c>
      <c r="H86" t="s">
        <v>645</v>
      </c>
      <c r="I86" t="s">
        <v>13000</v>
      </c>
      <c r="J86" t="s">
        <v>13001</v>
      </c>
      <c r="K86" t="s">
        <v>7651</v>
      </c>
      <c r="L86" t="s">
        <v>13002</v>
      </c>
      <c r="M86" t="s">
        <v>13003</v>
      </c>
      <c r="N86" t="s">
        <v>761</v>
      </c>
      <c r="O86" t="s">
        <v>698</v>
      </c>
      <c r="P86" t="s">
        <v>692</v>
      </c>
      <c r="Q86" t="s">
        <v>693</v>
      </c>
      <c r="R86" t="s">
        <v>638</v>
      </c>
      <c r="S86" t="s">
        <v>637</v>
      </c>
      <c r="T86" t="s">
        <v>13003</v>
      </c>
    </row>
    <row r="87" spans="1:20" x14ac:dyDescent="0.25">
      <c r="A87" t="s">
        <v>600</v>
      </c>
      <c r="B87" t="s">
        <v>601</v>
      </c>
      <c r="C87">
        <v>159</v>
      </c>
      <c r="D87">
        <v>1</v>
      </c>
      <c r="E87" t="s">
        <v>13004</v>
      </c>
      <c r="F87">
        <v>99</v>
      </c>
      <c r="G87">
        <v>0</v>
      </c>
      <c r="H87" t="s">
        <v>636</v>
      </c>
      <c r="I87" t="s">
        <v>13005</v>
      </c>
      <c r="J87" t="s">
        <v>2441</v>
      </c>
      <c r="K87" t="s">
        <v>637</v>
      </c>
      <c r="L87" t="s">
        <v>638</v>
      </c>
      <c r="M87" t="s">
        <v>13003</v>
      </c>
      <c r="N87" t="s">
        <v>637</v>
      </c>
      <c r="O87" t="s">
        <v>643</v>
      </c>
      <c r="P87" t="s">
        <v>5</v>
      </c>
      <c r="Q87" t="s">
        <v>644</v>
      </c>
      <c r="R87" t="s">
        <v>638</v>
      </c>
      <c r="S87" t="s">
        <v>13006</v>
      </c>
      <c r="T87" t="s">
        <v>13007</v>
      </c>
    </row>
    <row r="88" spans="1:20" x14ac:dyDescent="0.25">
      <c r="A88" t="s">
        <v>239</v>
      </c>
      <c r="B88" t="s">
        <v>245</v>
      </c>
      <c r="C88">
        <v>159</v>
      </c>
      <c r="D88">
        <v>1</v>
      </c>
      <c r="E88" t="s">
        <v>13008</v>
      </c>
      <c r="F88">
        <v>99</v>
      </c>
      <c r="G88">
        <v>0</v>
      </c>
      <c r="H88" t="s">
        <v>636</v>
      </c>
      <c r="I88" t="s">
        <v>13009</v>
      </c>
      <c r="J88" t="s">
        <v>642</v>
      </c>
      <c r="K88" t="s">
        <v>637</v>
      </c>
      <c r="L88" t="s">
        <v>638</v>
      </c>
      <c r="M88" t="s">
        <v>13010</v>
      </c>
      <c r="N88" t="s">
        <v>637</v>
      </c>
      <c r="O88" t="s">
        <v>639</v>
      </c>
      <c r="P88" t="s">
        <v>5</v>
      </c>
      <c r="Q88" t="s">
        <v>640</v>
      </c>
      <c r="R88" t="s">
        <v>638</v>
      </c>
      <c r="S88" t="s">
        <v>13011</v>
      </c>
      <c r="T88" t="s">
        <v>13012</v>
      </c>
    </row>
    <row r="89" spans="1:20" x14ac:dyDescent="0.25">
      <c r="A89" t="s">
        <v>594</v>
      </c>
      <c r="B89" t="s">
        <v>595</v>
      </c>
      <c r="C89">
        <v>50</v>
      </c>
      <c r="D89">
        <v>3</v>
      </c>
      <c r="E89" t="s">
        <v>13013</v>
      </c>
      <c r="F89">
        <v>279</v>
      </c>
      <c r="G89">
        <v>0</v>
      </c>
      <c r="H89" t="s">
        <v>645</v>
      </c>
      <c r="I89" t="s">
        <v>13014</v>
      </c>
      <c r="J89" t="s">
        <v>13015</v>
      </c>
      <c r="K89" t="s">
        <v>701</v>
      </c>
      <c r="L89" t="s">
        <v>13016</v>
      </c>
      <c r="M89" t="s">
        <v>13017</v>
      </c>
      <c r="N89" t="s">
        <v>761</v>
      </c>
      <c r="O89" t="s">
        <v>691</v>
      </c>
      <c r="P89" t="s">
        <v>692</v>
      </c>
      <c r="Q89" t="s">
        <v>693</v>
      </c>
      <c r="R89" t="s">
        <v>638</v>
      </c>
      <c r="S89" t="s">
        <v>637</v>
      </c>
      <c r="T89" t="s">
        <v>13018</v>
      </c>
    </row>
    <row r="90" spans="1:20" x14ac:dyDescent="0.25">
      <c r="A90" t="s">
        <v>10385</v>
      </c>
      <c r="B90" t="s">
        <v>10386</v>
      </c>
      <c r="C90">
        <v>79</v>
      </c>
      <c r="D90">
        <v>2</v>
      </c>
      <c r="E90" t="s">
        <v>13013</v>
      </c>
      <c r="F90">
        <v>279</v>
      </c>
      <c r="G90">
        <v>0</v>
      </c>
      <c r="H90" t="s">
        <v>645</v>
      </c>
      <c r="I90" t="s">
        <v>13014</v>
      </c>
      <c r="J90" t="s">
        <v>13015</v>
      </c>
      <c r="K90" t="s">
        <v>701</v>
      </c>
      <c r="L90" t="s">
        <v>13016</v>
      </c>
      <c r="M90" t="s">
        <v>13017</v>
      </c>
      <c r="N90" t="s">
        <v>761</v>
      </c>
      <c r="O90" t="s">
        <v>691</v>
      </c>
      <c r="P90" t="s">
        <v>692</v>
      </c>
      <c r="Q90" t="s">
        <v>693</v>
      </c>
      <c r="R90" t="s">
        <v>638</v>
      </c>
      <c r="S90" t="s">
        <v>637</v>
      </c>
      <c r="T90" t="s">
        <v>13018</v>
      </c>
    </row>
    <row r="91" spans="1:20" x14ac:dyDescent="0.25">
      <c r="A91" t="s">
        <v>594</v>
      </c>
      <c r="B91" t="s">
        <v>595</v>
      </c>
      <c r="C91">
        <v>50</v>
      </c>
      <c r="D91">
        <v>3</v>
      </c>
      <c r="E91" t="s">
        <v>13019</v>
      </c>
      <c r="F91">
        <v>100</v>
      </c>
      <c r="G91">
        <v>0</v>
      </c>
      <c r="H91" t="s">
        <v>636</v>
      </c>
      <c r="I91" t="s">
        <v>638</v>
      </c>
      <c r="J91" t="s">
        <v>638</v>
      </c>
      <c r="K91" t="s">
        <v>637</v>
      </c>
      <c r="L91" t="s">
        <v>638</v>
      </c>
      <c r="M91" t="s">
        <v>637</v>
      </c>
      <c r="N91" t="s">
        <v>637</v>
      </c>
      <c r="O91" t="s">
        <v>9688</v>
      </c>
      <c r="P91" t="s">
        <v>5</v>
      </c>
      <c r="Q91" t="s">
        <v>637</v>
      </c>
      <c r="R91" t="s">
        <v>638</v>
      </c>
      <c r="S91" t="s">
        <v>637</v>
      </c>
      <c r="T91" t="s">
        <v>13018</v>
      </c>
    </row>
    <row r="92" spans="1:20" x14ac:dyDescent="0.25">
      <c r="A92" t="s">
        <v>594</v>
      </c>
      <c r="B92" t="s">
        <v>595</v>
      </c>
      <c r="C92">
        <v>50</v>
      </c>
      <c r="D92">
        <v>3</v>
      </c>
      <c r="E92" t="s">
        <v>13020</v>
      </c>
      <c r="F92">
        <v>279</v>
      </c>
      <c r="G92">
        <v>0</v>
      </c>
      <c r="H92" t="s">
        <v>645</v>
      </c>
      <c r="I92" t="s">
        <v>13021</v>
      </c>
      <c r="J92" t="s">
        <v>13022</v>
      </c>
      <c r="K92" t="s">
        <v>13023</v>
      </c>
      <c r="L92" t="s">
        <v>13024</v>
      </c>
      <c r="M92" t="s">
        <v>11263</v>
      </c>
      <c r="N92" t="s">
        <v>761</v>
      </c>
      <c r="O92" t="s">
        <v>691</v>
      </c>
      <c r="P92" t="s">
        <v>692</v>
      </c>
      <c r="Q92" t="s">
        <v>693</v>
      </c>
      <c r="R92" t="s">
        <v>638</v>
      </c>
      <c r="S92" t="s">
        <v>637</v>
      </c>
      <c r="T92" t="s">
        <v>13025</v>
      </c>
    </row>
    <row r="93" spans="1:20" x14ac:dyDescent="0.25">
      <c r="A93" t="s">
        <v>10385</v>
      </c>
      <c r="B93" t="s">
        <v>10386</v>
      </c>
      <c r="C93">
        <v>79</v>
      </c>
      <c r="D93">
        <v>2</v>
      </c>
      <c r="E93" t="s">
        <v>13020</v>
      </c>
      <c r="F93">
        <v>279</v>
      </c>
      <c r="G93">
        <v>0</v>
      </c>
      <c r="H93" t="s">
        <v>645</v>
      </c>
      <c r="I93" t="s">
        <v>13021</v>
      </c>
      <c r="J93" t="s">
        <v>13022</v>
      </c>
      <c r="K93" t="s">
        <v>13023</v>
      </c>
      <c r="L93" t="s">
        <v>13024</v>
      </c>
      <c r="M93" t="s">
        <v>11263</v>
      </c>
      <c r="N93" t="s">
        <v>761</v>
      </c>
      <c r="O93" t="s">
        <v>691</v>
      </c>
      <c r="P93" t="s">
        <v>692</v>
      </c>
      <c r="Q93" t="s">
        <v>693</v>
      </c>
      <c r="R93" t="s">
        <v>638</v>
      </c>
      <c r="S93" t="s">
        <v>637</v>
      </c>
      <c r="T93" t="s">
        <v>13025</v>
      </c>
    </row>
    <row r="94" spans="1:20" x14ac:dyDescent="0.25">
      <c r="A94" t="s">
        <v>14</v>
      </c>
      <c r="B94" t="s">
        <v>15</v>
      </c>
      <c r="C94">
        <v>500</v>
      </c>
      <c r="D94">
        <v>1</v>
      </c>
      <c r="E94" t="s">
        <v>13026</v>
      </c>
      <c r="F94">
        <v>598</v>
      </c>
      <c r="G94">
        <v>98</v>
      </c>
      <c r="H94" t="s">
        <v>645</v>
      </c>
      <c r="I94" t="s">
        <v>2742</v>
      </c>
      <c r="J94" t="s">
        <v>2743</v>
      </c>
      <c r="K94" t="s">
        <v>2744</v>
      </c>
      <c r="L94" t="s">
        <v>2087</v>
      </c>
      <c r="M94" t="s">
        <v>12959</v>
      </c>
      <c r="N94" t="s">
        <v>637</v>
      </c>
      <c r="O94" t="s">
        <v>651</v>
      </c>
      <c r="P94" t="s">
        <v>26</v>
      </c>
      <c r="Q94" t="s">
        <v>647</v>
      </c>
      <c r="R94" t="s">
        <v>638</v>
      </c>
      <c r="S94" t="s">
        <v>13027</v>
      </c>
      <c r="T94" t="s">
        <v>13028</v>
      </c>
    </row>
    <row r="95" spans="1:20" x14ac:dyDescent="0.25">
      <c r="A95" t="s">
        <v>594</v>
      </c>
      <c r="B95" t="s">
        <v>595</v>
      </c>
      <c r="C95">
        <v>50</v>
      </c>
      <c r="D95">
        <v>3</v>
      </c>
      <c r="E95" t="s">
        <v>13029</v>
      </c>
      <c r="F95">
        <v>279</v>
      </c>
      <c r="G95">
        <v>0</v>
      </c>
      <c r="H95" t="s">
        <v>645</v>
      </c>
      <c r="I95" t="s">
        <v>13030</v>
      </c>
      <c r="J95" t="s">
        <v>13031</v>
      </c>
      <c r="K95" t="s">
        <v>737</v>
      </c>
      <c r="L95" t="s">
        <v>13032</v>
      </c>
      <c r="M95" t="s">
        <v>13033</v>
      </c>
      <c r="N95" t="s">
        <v>761</v>
      </c>
      <c r="O95" t="s">
        <v>698</v>
      </c>
      <c r="P95" t="s">
        <v>692</v>
      </c>
      <c r="Q95" t="s">
        <v>693</v>
      </c>
      <c r="R95" t="s">
        <v>638</v>
      </c>
      <c r="S95" t="s">
        <v>637</v>
      </c>
      <c r="T95" t="s">
        <v>13033</v>
      </c>
    </row>
    <row r="96" spans="1:20" x14ac:dyDescent="0.25">
      <c r="A96" t="s">
        <v>10385</v>
      </c>
      <c r="B96" t="s">
        <v>10386</v>
      </c>
      <c r="C96">
        <v>79</v>
      </c>
      <c r="D96">
        <v>2</v>
      </c>
      <c r="E96" t="s">
        <v>13029</v>
      </c>
      <c r="F96">
        <v>279</v>
      </c>
      <c r="G96">
        <v>0</v>
      </c>
      <c r="H96" t="s">
        <v>645</v>
      </c>
      <c r="I96" t="s">
        <v>13030</v>
      </c>
      <c r="J96" t="s">
        <v>13031</v>
      </c>
      <c r="K96" t="s">
        <v>737</v>
      </c>
      <c r="L96" t="s">
        <v>13032</v>
      </c>
      <c r="M96" t="s">
        <v>13033</v>
      </c>
      <c r="N96" t="s">
        <v>761</v>
      </c>
      <c r="O96" t="s">
        <v>698</v>
      </c>
      <c r="P96" t="s">
        <v>692</v>
      </c>
      <c r="Q96" t="s">
        <v>693</v>
      </c>
      <c r="R96" t="s">
        <v>638</v>
      </c>
      <c r="S96" t="s">
        <v>637</v>
      </c>
      <c r="T96" t="s">
        <v>13033</v>
      </c>
    </row>
    <row r="97" spans="1:20" x14ac:dyDescent="0.25">
      <c r="A97" t="s">
        <v>594</v>
      </c>
      <c r="B97" t="s">
        <v>595</v>
      </c>
      <c r="C97">
        <v>50</v>
      </c>
      <c r="D97">
        <v>3</v>
      </c>
      <c r="E97" t="s">
        <v>13034</v>
      </c>
      <c r="F97">
        <v>100</v>
      </c>
      <c r="G97">
        <v>0</v>
      </c>
      <c r="H97" t="s">
        <v>645</v>
      </c>
      <c r="I97" t="s">
        <v>13035</v>
      </c>
      <c r="J97" t="s">
        <v>13036</v>
      </c>
      <c r="K97" t="s">
        <v>719</v>
      </c>
      <c r="L97" t="s">
        <v>13037</v>
      </c>
      <c r="M97" t="s">
        <v>13038</v>
      </c>
      <c r="N97" t="s">
        <v>761</v>
      </c>
      <c r="O97" t="s">
        <v>698</v>
      </c>
      <c r="P97" t="s">
        <v>692</v>
      </c>
      <c r="Q97" t="s">
        <v>693</v>
      </c>
      <c r="R97" t="s">
        <v>638</v>
      </c>
      <c r="S97" t="s">
        <v>637</v>
      </c>
      <c r="T97" t="s">
        <v>13039</v>
      </c>
    </row>
    <row r="98" spans="1:20" x14ac:dyDescent="0.25">
      <c r="A98" t="s">
        <v>594</v>
      </c>
      <c r="B98" t="s">
        <v>595</v>
      </c>
      <c r="C98">
        <v>50</v>
      </c>
      <c r="D98">
        <v>6</v>
      </c>
      <c r="E98" t="s">
        <v>13040</v>
      </c>
      <c r="F98">
        <v>200</v>
      </c>
      <c r="G98">
        <v>0</v>
      </c>
      <c r="H98" t="s">
        <v>645</v>
      </c>
      <c r="I98" t="s">
        <v>13041</v>
      </c>
      <c r="J98" t="s">
        <v>13042</v>
      </c>
      <c r="K98" t="s">
        <v>10550</v>
      </c>
      <c r="L98" t="s">
        <v>13043</v>
      </c>
      <c r="M98" t="s">
        <v>13044</v>
      </c>
      <c r="N98" t="s">
        <v>761</v>
      </c>
      <c r="O98" t="s">
        <v>698</v>
      </c>
      <c r="P98" t="s">
        <v>692</v>
      </c>
      <c r="Q98" t="s">
        <v>693</v>
      </c>
      <c r="R98" t="s">
        <v>638</v>
      </c>
      <c r="S98" t="s">
        <v>637</v>
      </c>
      <c r="T98" t="s">
        <v>13045</v>
      </c>
    </row>
    <row r="99" spans="1:20" x14ac:dyDescent="0.25">
      <c r="A99" t="s">
        <v>594</v>
      </c>
      <c r="B99" t="s">
        <v>595</v>
      </c>
      <c r="C99">
        <v>50</v>
      </c>
      <c r="D99">
        <v>3</v>
      </c>
      <c r="E99" t="s">
        <v>13046</v>
      </c>
      <c r="F99">
        <v>100</v>
      </c>
      <c r="G99">
        <v>0</v>
      </c>
      <c r="H99" t="s">
        <v>645</v>
      </c>
      <c r="I99" t="s">
        <v>13047</v>
      </c>
      <c r="J99" t="s">
        <v>13048</v>
      </c>
      <c r="K99" t="s">
        <v>6573</v>
      </c>
      <c r="L99" t="s">
        <v>13049</v>
      </c>
      <c r="M99" t="s">
        <v>13050</v>
      </c>
      <c r="N99" t="s">
        <v>761</v>
      </c>
      <c r="O99" t="s">
        <v>698</v>
      </c>
      <c r="P99" t="s">
        <v>692</v>
      </c>
      <c r="Q99" t="s">
        <v>693</v>
      </c>
      <c r="R99" t="s">
        <v>638</v>
      </c>
      <c r="S99" t="s">
        <v>637</v>
      </c>
      <c r="T99" t="s">
        <v>13051</v>
      </c>
    </row>
    <row r="100" spans="1:20" x14ac:dyDescent="0.25">
      <c r="A100" t="s">
        <v>18</v>
      </c>
      <c r="B100" t="s">
        <v>19</v>
      </c>
      <c r="C100">
        <v>66.666666666666671</v>
      </c>
      <c r="D100">
        <v>3</v>
      </c>
      <c r="E100" t="s">
        <v>13052</v>
      </c>
      <c r="F100">
        <v>100</v>
      </c>
      <c r="G100">
        <v>0</v>
      </c>
      <c r="H100" t="s">
        <v>636</v>
      </c>
      <c r="I100" t="s">
        <v>13053</v>
      </c>
      <c r="J100" t="s">
        <v>709</v>
      </c>
      <c r="K100" t="s">
        <v>637</v>
      </c>
      <c r="L100" t="s">
        <v>638</v>
      </c>
      <c r="M100" t="s">
        <v>13054</v>
      </c>
      <c r="N100" t="s">
        <v>637</v>
      </c>
      <c r="O100" t="s">
        <v>639</v>
      </c>
      <c r="P100" t="s">
        <v>5</v>
      </c>
      <c r="Q100" t="s">
        <v>640</v>
      </c>
      <c r="R100" t="s">
        <v>638</v>
      </c>
      <c r="S100" t="s">
        <v>13055</v>
      </c>
      <c r="T100" t="s">
        <v>13054</v>
      </c>
    </row>
    <row r="101" spans="1:20" x14ac:dyDescent="0.25">
      <c r="A101" t="s">
        <v>594</v>
      </c>
      <c r="B101" t="s">
        <v>595</v>
      </c>
      <c r="C101">
        <v>50</v>
      </c>
      <c r="D101">
        <v>3</v>
      </c>
      <c r="E101" t="s">
        <v>13056</v>
      </c>
      <c r="F101">
        <v>100</v>
      </c>
      <c r="G101">
        <v>0</v>
      </c>
      <c r="H101" t="s">
        <v>645</v>
      </c>
      <c r="I101" t="s">
        <v>13057</v>
      </c>
      <c r="J101" t="s">
        <v>13058</v>
      </c>
      <c r="K101" t="s">
        <v>1700</v>
      </c>
      <c r="L101" t="s">
        <v>13059</v>
      </c>
      <c r="M101" t="s">
        <v>13060</v>
      </c>
      <c r="N101" t="s">
        <v>761</v>
      </c>
      <c r="O101" t="s">
        <v>691</v>
      </c>
      <c r="P101" t="s">
        <v>692</v>
      </c>
      <c r="Q101" t="s">
        <v>693</v>
      </c>
      <c r="R101" t="s">
        <v>638</v>
      </c>
      <c r="S101" t="s">
        <v>637</v>
      </c>
      <c r="T101" t="s">
        <v>13054</v>
      </c>
    </row>
    <row r="102" spans="1:20" x14ac:dyDescent="0.25">
      <c r="A102" t="s">
        <v>594</v>
      </c>
      <c r="B102" t="s">
        <v>595</v>
      </c>
      <c r="C102">
        <v>50</v>
      </c>
      <c r="D102">
        <v>3</v>
      </c>
      <c r="E102" t="s">
        <v>13061</v>
      </c>
      <c r="F102">
        <v>500</v>
      </c>
      <c r="G102">
        <v>0</v>
      </c>
      <c r="H102" t="s">
        <v>636</v>
      </c>
      <c r="I102" t="s">
        <v>13062</v>
      </c>
      <c r="J102" t="s">
        <v>705</v>
      </c>
      <c r="K102" t="s">
        <v>637</v>
      </c>
      <c r="L102" t="s">
        <v>638</v>
      </c>
      <c r="M102" t="s">
        <v>13063</v>
      </c>
      <c r="N102" t="s">
        <v>637</v>
      </c>
      <c r="O102" t="s">
        <v>639</v>
      </c>
      <c r="P102" t="s">
        <v>5</v>
      </c>
      <c r="Q102" t="s">
        <v>640</v>
      </c>
      <c r="R102" t="s">
        <v>638</v>
      </c>
      <c r="S102" t="s">
        <v>637</v>
      </c>
      <c r="T102" t="s">
        <v>13063</v>
      </c>
    </row>
    <row r="103" spans="1:20" x14ac:dyDescent="0.25">
      <c r="A103" t="s">
        <v>594</v>
      </c>
      <c r="B103" t="s">
        <v>595</v>
      </c>
      <c r="C103">
        <v>50</v>
      </c>
      <c r="D103">
        <v>6</v>
      </c>
      <c r="E103" t="s">
        <v>13061</v>
      </c>
      <c r="F103">
        <v>500</v>
      </c>
      <c r="G103">
        <v>0</v>
      </c>
      <c r="H103" t="s">
        <v>636</v>
      </c>
      <c r="I103" t="s">
        <v>13062</v>
      </c>
      <c r="J103" t="s">
        <v>705</v>
      </c>
      <c r="K103" t="s">
        <v>637</v>
      </c>
      <c r="L103" t="s">
        <v>638</v>
      </c>
      <c r="M103" t="s">
        <v>13063</v>
      </c>
      <c r="N103" t="s">
        <v>637</v>
      </c>
      <c r="O103" t="s">
        <v>639</v>
      </c>
      <c r="P103" t="s">
        <v>5</v>
      </c>
      <c r="Q103" t="s">
        <v>640</v>
      </c>
      <c r="R103" t="s">
        <v>638</v>
      </c>
      <c r="S103" t="s">
        <v>637</v>
      </c>
      <c r="T103" t="s">
        <v>13063</v>
      </c>
    </row>
    <row r="104" spans="1:20" x14ac:dyDescent="0.25">
      <c r="A104" t="s">
        <v>147</v>
      </c>
      <c r="B104" t="s">
        <v>148</v>
      </c>
      <c r="C104">
        <v>50</v>
      </c>
      <c r="D104">
        <v>6</v>
      </c>
      <c r="E104" t="s">
        <v>13061</v>
      </c>
      <c r="F104">
        <v>500</v>
      </c>
      <c r="G104">
        <v>0</v>
      </c>
      <c r="H104" t="s">
        <v>636</v>
      </c>
      <c r="I104" t="s">
        <v>13062</v>
      </c>
      <c r="J104" t="s">
        <v>705</v>
      </c>
      <c r="K104" t="s">
        <v>637</v>
      </c>
      <c r="L104" t="s">
        <v>638</v>
      </c>
      <c r="M104" t="s">
        <v>13063</v>
      </c>
      <c r="N104" t="s">
        <v>637</v>
      </c>
      <c r="O104" t="s">
        <v>639</v>
      </c>
      <c r="P104" t="s">
        <v>5</v>
      </c>
      <c r="Q104" t="s">
        <v>640</v>
      </c>
      <c r="R104" t="s">
        <v>638</v>
      </c>
      <c r="S104" t="s">
        <v>637</v>
      </c>
      <c r="T104" t="s">
        <v>13063</v>
      </c>
    </row>
    <row r="105" spans="1:20" x14ac:dyDescent="0.25">
      <c r="A105" t="s">
        <v>600</v>
      </c>
      <c r="B105" t="s">
        <v>601</v>
      </c>
      <c r="C105">
        <v>139</v>
      </c>
      <c r="D105">
        <v>2</v>
      </c>
      <c r="E105" t="s">
        <v>13064</v>
      </c>
      <c r="F105">
        <v>1693</v>
      </c>
      <c r="G105">
        <v>103</v>
      </c>
      <c r="H105" t="s">
        <v>645</v>
      </c>
      <c r="I105" t="s">
        <v>2742</v>
      </c>
      <c r="J105" t="s">
        <v>2743</v>
      </c>
      <c r="K105" t="s">
        <v>2744</v>
      </c>
      <c r="L105" t="s">
        <v>2087</v>
      </c>
      <c r="M105" t="s">
        <v>12979</v>
      </c>
      <c r="N105" t="s">
        <v>637</v>
      </c>
      <c r="O105" t="s">
        <v>651</v>
      </c>
      <c r="P105" t="s">
        <v>26</v>
      </c>
      <c r="Q105" t="s">
        <v>647</v>
      </c>
      <c r="R105" t="s">
        <v>638</v>
      </c>
      <c r="S105" t="s">
        <v>13065</v>
      </c>
      <c r="T105" t="s">
        <v>13063</v>
      </c>
    </row>
    <row r="106" spans="1:20" x14ac:dyDescent="0.25">
      <c r="A106" t="s">
        <v>241</v>
      </c>
      <c r="B106" t="s">
        <v>247</v>
      </c>
      <c r="C106">
        <v>139</v>
      </c>
      <c r="D106">
        <v>2</v>
      </c>
      <c r="E106" t="s">
        <v>13064</v>
      </c>
      <c r="F106">
        <v>1693</v>
      </c>
      <c r="G106">
        <v>103</v>
      </c>
      <c r="H106" t="s">
        <v>645</v>
      </c>
      <c r="I106" t="s">
        <v>2742</v>
      </c>
      <c r="J106" t="s">
        <v>2743</v>
      </c>
      <c r="K106" t="s">
        <v>2744</v>
      </c>
      <c r="L106" t="s">
        <v>2087</v>
      </c>
      <c r="M106" t="s">
        <v>12979</v>
      </c>
      <c r="N106" t="s">
        <v>637</v>
      </c>
      <c r="O106" t="s">
        <v>651</v>
      </c>
      <c r="P106" t="s">
        <v>26</v>
      </c>
      <c r="Q106" t="s">
        <v>647</v>
      </c>
      <c r="R106" t="s">
        <v>638</v>
      </c>
      <c r="S106" t="s">
        <v>13065</v>
      </c>
      <c r="T106" t="s">
        <v>13063</v>
      </c>
    </row>
    <row r="107" spans="1:20" x14ac:dyDescent="0.25">
      <c r="A107" t="s">
        <v>240</v>
      </c>
      <c r="B107" t="s">
        <v>246</v>
      </c>
      <c r="C107">
        <v>139</v>
      </c>
      <c r="D107">
        <v>3</v>
      </c>
      <c r="E107" t="s">
        <v>13064</v>
      </c>
      <c r="F107">
        <v>1693</v>
      </c>
      <c r="G107">
        <v>103</v>
      </c>
      <c r="H107" t="s">
        <v>645</v>
      </c>
      <c r="I107" t="s">
        <v>2742</v>
      </c>
      <c r="J107" t="s">
        <v>2743</v>
      </c>
      <c r="K107" t="s">
        <v>2744</v>
      </c>
      <c r="L107" t="s">
        <v>2087</v>
      </c>
      <c r="M107" t="s">
        <v>12979</v>
      </c>
      <c r="N107" t="s">
        <v>637</v>
      </c>
      <c r="O107" t="s">
        <v>651</v>
      </c>
      <c r="P107" t="s">
        <v>26</v>
      </c>
      <c r="Q107" t="s">
        <v>647</v>
      </c>
      <c r="R107" t="s">
        <v>638</v>
      </c>
      <c r="S107" t="s">
        <v>13065</v>
      </c>
      <c r="T107" t="s">
        <v>13063</v>
      </c>
    </row>
    <row r="108" spans="1:20" x14ac:dyDescent="0.25">
      <c r="A108" t="s">
        <v>239</v>
      </c>
      <c r="B108" t="s">
        <v>245</v>
      </c>
      <c r="C108">
        <v>139</v>
      </c>
      <c r="D108">
        <v>3</v>
      </c>
      <c r="E108" t="s">
        <v>13064</v>
      </c>
      <c r="F108">
        <v>1693</v>
      </c>
      <c r="G108">
        <v>103</v>
      </c>
      <c r="H108" t="s">
        <v>645</v>
      </c>
      <c r="I108" t="s">
        <v>2742</v>
      </c>
      <c r="J108" t="s">
        <v>2743</v>
      </c>
      <c r="K108" t="s">
        <v>2744</v>
      </c>
      <c r="L108" t="s">
        <v>2087</v>
      </c>
      <c r="M108" t="s">
        <v>12979</v>
      </c>
      <c r="N108" t="s">
        <v>637</v>
      </c>
      <c r="O108" t="s">
        <v>651</v>
      </c>
      <c r="P108" t="s">
        <v>26</v>
      </c>
      <c r="Q108" t="s">
        <v>647</v>
      </c>
      <c r="R108" t="s">
        <v>638</v>
      </c>
      <c r="S108" t="s">
        <v>13065</v>
      </c>
      <c r="T108" t="s">
        <v>13063</v>
      </c>
    </row>
    <row r="109" spans="1:20" x14ac:dyDescent="0.25">
      <c r="A109" t="s">
        <v>594</v>
      </c>
      <c r="B109" t="s">
        <v>595</v>
      </c>
      <c r="C109">
        <v>50</v>
      </c>
      <c r="D109">
        <v>3</v>
      </c>
      <c r="E109" t="s">
        <v>13066</v>
      </c>
      <c r="F109">
        <v>100</v>
      </c>
      <c r="G109">
        <v>0</v>
      </c>
      <c r="H109" t="s">
        <v>636</v>
      </c>
      <c r="I109" t="s">
        <v>13067</v>
      </c>
      <c r="J109" t="s">
        <v>650</v>
      </c>
      <c r="K109" t="s">
        <v>637</v>
      </c>
      <c r="L109" t="s">
        <v>638</v>
      </c>
      <c r="M109" t="s">
        <v>13068</v>
      </c>
      <c r="N109" t="s">
        <v>637</v>
      </c>
      <c r="O109" t="s">
        <v>643</v>
      </c>
      <c r="P109" t="s">
        <v>5</v>
      </c>
      <c r="Q109" t="s">
        <v>644</v>
      </c>
      <c r="R109" t="s">
        <v>638</v>
      </c>
      <c r="S109" t="s">
        <v>637</v>
      </c>
      <c r="T109" t="s">
        <v>13068</v>
      </c>
    </row>
    <row r="110" spans="1:20" x14ac:dyDescent="0.25">
      <c r="A110" t="s">
        <v>594</v>
      </c>
      <c r="B110" t="s">
        <v>595</v>
      </c>
      <c r="C110">
        <v>50</v>
      </c>
      <c r="D110">
        <v>3</v>
      </c>
      <c r="E110" t="s">
        <v>13069</v>
      </c>
      <c r="F110">
        <v>100</v>
      </c>
      <c r="G110">
        <v>0</v>
      </c>
      <c r="H110" t="s">
        <v>645</v>
      </c>
      <c r="I110" t="s">
        <v>13070</v>
      </c>
      <c r="J110" t="s">
        <v>13071</v>
      </c>
      <c r="K110" t="s">
        <v>13072</v>
      </c>
      <c r="L110" t="s">
        <v>13073</v>
      </c>
      <c r="M110" t="s">
        <v>13074</v>
      </c>
      <c r="N110" t="s">
        <v>761</v>
      </c>
      <c r="O110" t="s">
        <v>698</v>
      </c>
      <c r="P110" t="s">
        <v>692</v>
      </c>
      <c r="Q110" t="s">
        <v>693</v>
      </c>
      <c r="R110" t="s">
        <v>638</v>
      </c>
      <c r="S110" t="s">
        <v>637</v>
      </c>
      <c r="T110" t="s">
        <v>13074</v>
      </c>
    </row>
    <row r="111" spans="1:20" x14ac:dyDescent="0.25">
      <c r="A111" t="s">
        <v>594</v>
      </c>
      <c r="B111" t="s">
        <v>595</v>
      </c>
      <c r="C111">
        <v>50</v>
      </c>
      <c r="D111">
        <v>3</v>
      </c>
      <c r="E111" t="s">
        <v>13075</v>
      </c>
      <c r="F111">
        <v>279</v>
      </c>
      <c r="G111">
        <v>0</v>
      </c>
      <c r="H111" t="s">
        <v>645</v>
      </c>
      <c r="I111" t="s">
        <v>13076</v>
      </c>
      <c r="J111" t="s">
        <v>13077</v>
      </c>
      <c r="K111" t="s">
        <v>12392</v>
      </c>
      <c r="L111" t="s">
        <v>13078</v>
      </c>
      <c r="M111" t="s">
        <v>13079</v>
      </c>
      <c r="N111" t="s">
        <v>761</v>
      </c>
      <c r="O111" t="s">
        <v>698</v>
      </c>
      <c r="P111" t="s">
        <v>692</v>
      </c>
      <c r="Q111" t="s">
        <v>693</v>
      </c>
      <c r="R111" t="s">
        <v>638</v>
      </c>
      <c r="S111" t="s">
        <v>637</v>
      </c>
      <c r="T111" t="s">
        <v>13080</v>
      </c>
    </row>
    <row r="112" spans="1:20" x14ac:dyDescent="0.25">
      <c r="A112" t="s">
        <v>10385</v>
      </c>
      <c r="B112" t="s">
        <v>10386</v>
      </c>
      <c r="C112">
        <v>79</v>
      </c>
      <c r="D112">
        <v>2</v>
      </c>
      <c r="E112" t="s">
        <v>13075</v>
      </c>
      <c r="F112">
        <v>279</v>
      </c>
      <c r="G112">
        <v>0</v>
      </c>
      <c r="H112" t="s">
        <v>645</v>
      </c>
      <c r="I112" t="s">
        <v>13076</v>
      </c>
      <c r="J112" t="s">
        <v>13077</v>
      </c>
      <c r="K112" t="s">
        <v>12392</v>
      </c>
      <c r="L112" t="s">
        <v>13078</v>
      </c>
      <c r="M112" t="s">
        <v>13079</v>
      </c>
      <c r="N112" t="s">
        <v>761</v>
      </c>
      <c r="O112" t="s">
        <v>698</v>
      </c>
      <c r="P112" t="s">
        <v>692</v>
      </c>
      <c r="Q112" t="s">
        <v>693</v>
      </c>
      <c r="R112" t="s">
        <v>638</v>
      </c>
      <c r="S112" t="s">
        <v>637</v>
      </c>
      <c r="T112" t="s">
        <v>13080</v>
      </c>
    </row>
    <row r="113" spans="1:20" x14ac:dyDescent="0.25">
      <c r="A113" t="s">
        <v>101</v>
      </c>
      <c r="B113" t="s">
        <v>74</v>
      </c>
      <c r="C113">
        <v>99</v>
      </c>
      <c r="D113">
        <v>1</v>
      </c>
      <c r="E113" t="s">
        <v>13081</v>
      </c>
      <c r="F113">
        <v>339</v>
      </c>
      <c r="G113">
        <v>0</v>
      </c>
      <c r="H113" t="s">
        <v>645</v>
      </c>
      <c r="I113" t="s">
        <v>7200</v>
      </c>
      <c r="J113" t="s">
        <v>13082</v>
      </c>
      <c r="K113" t="s">
        <v>8931</v>
      </c>
      <c r="L113" t="s">
        <v>830</v>
      </c>
      <c r="M113" t="s">
        <v>13083</v>
      </c>
      <c r="N113" t="s">
        <v>637</v>
      </c>
      <c r="O113" t="s">
        <v>646</v>
      </c>
      <c r="P113" t="s">
        <v>26</v>
      </c>
      <c r="Q113" t="s">
        <v>647</v>
      </c>
      <c r="R113" t="s">
        <v>638</v>
      </c>
      <c r="S113" t="s">
        <v>13084</v>
      </c>
      <c r="T113" t="s">
        <v>13085</v>
      </c>
    </row>
    <row r="114" spans="1:20" x14ac:dyDescent="0.25">
      <c r="A114" t="s">
        <v>22</v>
      </c>
      <c r="B114" t="s">
        <v>27</v>
      </c>
      <c r="C114">
        <v>80</v>
      </c>
      <c r="D114">
        <v>3</v>
      </c>
      <c r="E114" t="s">
        <v>13081</v>
      </c>
      <c r="F114">
        <v>339</v>
      </c>
      <c r="G114">
        <v>0</v>
      </c>
      <c r="H114" t="s">
        <v>645</v>
      </c>
      <c r="I114" t="s">
        <v>7200</v>
      </c>
      <c r="J114" t="s">
        <v>13082</v>
      </c>
      <c r="K114" t="s">
        <v>8931</v>
      </c>
      <c r="L114" t="s">
        <v>830</v>
      </c>
      <c r="M114" t="s">
        <v>13083</v>
      </c>
      <c r="N114" t="s">
        <v>637</v>
      </c>
      <c r="O114" t="s">
        <v>646</v>
      </c>
      <c r="P114" t="s">
        <v>26</v>
      </c>
      <c r="Q114" t="s">
        <v>647</v>
      </c>
      <c r="R114" t="s">
        <v>638</v>
      </c>
      <c r="S114" t="s">
        <v>13084</v>
      </c>
      <c r="T114" t="s">
        <v>13085</v>
      </c>
    </row>
    <row r="115" spans="1:20" x14ac:dyDescent="0.25">
      <c r="A115" t="s">
        <v>594</v>
      </c>
      <c r="B115" t="s">
        <v>595</v>
      </c>
      <c r="C115">
        <v>50</v>
      </c>
      <c r="D115">
        <v>3</v>
      </c>
      <c r="E115" t="s">
        <v>13086</v>
      </c>
      <c r="F115">
        <v>279</v>
      </c>
      <c r="G115">
        <v>0</v>
      </c>
      <c r="H115" t="s">
        <v>645</v>
      </c>
      <c r="I115" t="s">
        <v>13087</v>
      </c>
      <c r="J115" t="s">
        <v>13088</v>
      </c>
      <c r="K115" t="s">
        <v>11792</v>
      </c>
      <c r="L115" t="s">
        <v>13089</v>
      </c>
      <c r="M115" t="s">
        <v>13090</v>
      </c>
      <c r="N115" t="s">
        <v>761</v>
      </c>
      <c r="O115" t="s">
        <v>691</v>
      </c>
      <c r="P115" t="s">
        <v>692</v>
      </c>
      <c r="Q115" t="s">
        <v>693</v>
      </c>
      <c r="R115" t="s">
        <v>638</v>
      </c>
      <c r="S115" t="s">
        <v>637</v>
      </c>
      <c r="T115" t="s">
        <v>13085</v>
      </c>
    </row>
    <row r="116" spans="1:20" x14ac:dyDescent="0.25">
      <c r="A116" t="s">
        <v>10385</v>
      </c>
      <c r="B116" t="s">
        <v>10386</v>
      </c>
      <c r="C116">
        <v>79</v>
      </c>
      <c r="D116">
        <v>2</v>
      </c>
      <c r="E116" t="s">
        <v>13086</v>
      </c>
      <c r="F116">
        <v>279</v>
      </c>
      <c r="G116">
        <v>0</v>
      </c>
      <c r="H116" t="s">
        <v>645</v>
      </c>
      <c r="I116" t="s">
        <v>13087</v>
      </c>
      <c r="J116" t="s">
        <v>13088</v>
      </c>
      <c r="K116" t="s">
        <v>11792</v>
      </c>
      <c r="L116" t="s">
        <v>13089</v>
      </c>
      <c r="M116" t="s">
        <v>13090</v>
      </c>
      <c r="N116" t="s">
        <v>761</v>
      </c>
      <c r="O116" t="s">
        <v>691</v>
      </c>
      <c r="P116" t="s">
        <v>692</v>
      </c>
      <c r="Q116" t="s">
        <v>693</v>
      </c>
      <c r="R116" t="s">
        <v>638</v>
      </c>
      <c r="S116" t="s">
        <v>637</v>
      </c>
      <c r="T116" t="s">
        <v>13085</v>
      </c>
    </row>
    <row r="117" spans="1:20" x14ac:dyDescent="0.25">
      <c r="A117" t="s">
        <v>594</v>
      </c>
      <c r="B117" t="s">
        <v>595</v>
      </c>
      <c r="C117">
        <v>50</v>
      </c>
      <c r="D117">
        <v>3</v>
      </c>
      <c r="E117" t="s">
        <v>13091</v>
      </c>
      <c r="F117">
        <v>279</v>
      </c>
      <c r="G117">
        <v>0</v>
      </c>
      <c r="H117" t="s">
        <v>645</v>
      </c>
      <c r="I117" t="s">
        <v>13092</v>
      </c>
      <c r="J117" t="s">
        <v>13093</v>
      </c>
      <c r="K117" t="s">
        <v>9610</v>
      </c>
      <c r="L117" t="s">
        <v>13094</v>
      </c>
      <c r="M117" t="s">
        <v>13095</v>
      </c>
      <c r="N117" t="s">
        <v>761</v>
      </c>
      <c r="O117" t="s">
        <v>691</v>
      </c>
      <c r="P117" t="s">
        <v>692</v>
      </c>
      <c r="Q117" t="s">
        <v>693</v>
      </c>
      <c r="R117" t="s">
        <v>638</v>
      </c>
      <c r="S117" t="s">
        <v>637</v>
      </c>
      <c r="T117" t="s">
        <v>13096</v>
      </c>
    </row>
    <row r="118" spans="1:20" x14ac:dyDescent="0.25">
      <c r="A118" t="s">
        <v>10385</v>
      </c>
      <c r="B118" t="s">
        <v>10386</v>
      </c>
      <c r="C118">
        <v>79</v>
      </c>
      <c r="D118">
        <v>2</v>
      </c>
      <c r="E118" t="s">
        <v>13091</v>
      </c>
      <c r="F118">
        <v>279</v>
      </c>
      <c r="G118">
        <v>0</v>
      </c>
      <c r="H118" t="s">
        <v>645</v>
      </c>
      <c r="I118" t="s">
        <v>13092</v>
      </c>
      <c r="J118" t="s">
        <v>13093</v>
      </c>
      <c r="K118" t="s">
        <v>9610</v>
      </c>
      <c r="L118" t="s">
        <v>13094</v>
      </c>
      <c r="M118" t="s">
        <v>13095</v>
      </c>
      <c r="N118" t="s">
        <v>761</v>
      </c>
      <c r="O118" t="s">
        <v>691</v>
      </c>
      <c r="P118" t="s">
        <v>692</v>
      </c>
      <c r="Q118" t="s">
        <v>693</v>
      </c>
      <c r="R118" t="s">
        <v>638</v>
      </c>
      <c r="S118" t="s">
        <v>637</v>
      </c>
      <c r="T118" t="s">
        <v>13096</v>
      </c>
    </row>
    <row r="119" spans="1:20" x14ac:dyDescent="0.25">
      <c r="A119" t="s">
        <v>10385</v>
      </c>
      <c r="B119" t="s">
        <v>10386</v>
      </c>
      <c r="C119">
        <v>89.5</v>
      </c>
      <c r="D119">
        <v>2</v>
      </c>
      <c r="E119" t="s">
        <v>13097</v>
      </c>
      <c r="F119">
        <v>159</v>
      </c>
      <c r="G119">
        <v>0</v>
      </c>
      <c r="H119" t="s">
        <v>636</v>
      </c>
      <c r="I119" t="s">
        <v>13098</v>
      </c>
      <c r="J119" t="s">
        <v>676</v>
      </c>
      <c r="K119" t="s">
        <v>637</v>
      </c>
      <c r="L119" t="s">
        <v>638</v>
      </c>
      <c r="M119" t="s">
        <v>13099</v>
      </c>
      <c r="N119" t="s">
        <v>637</v>
      </c>
      <c r="O119" t="s">
        <v>643</v>
      </c>
      <c r="P119" t="s">
        <v>5</v>
      </c>
      <c r="Q119" t="s">
        <v>644</v>
      </c>
      <c r="R119" t="s">
        <v>638</v>
      </c>
      <c r="S119" t="s">
        <v>13100</v>
      </c>
      <c r="T119" t="s">
        <v>13101</v>
      </c>
    </row>
    <row r="120" spans="1:20" x14ac:dyDescent="0.25">
      <c r="A120" t="s">
        <v>594</v>
      </c>
      <c r="B120" t="s">
        <v>595</v>
      </c>
      <c r="C120">
        <v>50</v>
      </c>
      <c r="D120">
        <v>3</v>
      </c>
      <c r="E120" t="s">
        <v>13102</v>
      </c>
      <c r="F120">
        <v>100</v>
      </c>
      <c r="G120">
        <v>0</v>
      </c>
      <c r="H120" t="s">
        <v>645</v>
      </c>
      <c r="I120" t="s">
        <v>13103</v>
      </c>
      <c r="J120" t="s">
        <v>13104</v>
      </c>
      <c r="K120" t="s">
        <v>1752</v>
      </c>
      <c r="L120" t="s">
        <v>13105</v>
      </c>
      <c r="M120" t="s">
        <v>13106</v>
      </c>
      <c r="N120" t="s">
        <v>761</v>
      </c>
      <c r="O120" t="s">
        <v>691</v>
      </c>
      <c r="P120" t="s">
        <v>692</v>
      </c>
      <c r="Q120" t="s">
        <v>693</v>
      </c>
      <c r="R120" t="s">
        <v>638</v>
      </c>
      <c r="S120" t="s">
        <v>637</v>
      </c>
      <c r="T120" t="s">
        <v>13101</v>
      </c>
    </row>
    <row r="121" spans="1:20" x14ac:dyDescent="0.25">
      <c r="A121" t="s">
        <v>147</v>
      </c>
      <c r="B121" t="s">
        <v>148</v>
      </c>
      <c r="C121">
        <v>50</v>
      </c>
      <c r="D121">
        <v>6</v>
      </c>
      <c r="E121" t="s">
        <v>13107</v>
      </c>
      <c r="F121">
        <v>200</v>
      </c>
      <c r="G121">
        <v>0</v>
      </c>
      <c r="H121" t="s">
        <v>636</v>
      </c>
      <c r="I121" t="s">
        <v>13108</v>
      </c>
      <c r="J121" t="s">
        <v>675</v>
      </c>
      <c r="K121" t="s">
        <v>637</v>
      </c>
      <c r="L121" t="s">
        <v>638</v>
      </c>
      <c r="M121" t="s">
        <v>13101</v>
      </c>
      <c r="N121" t="s">
        <v>637</v>
      </c>
      <c r="O121" t="s">
        <v>643</v>
      </c>
      <c r="P121" t="s">
        <v>5</v>
      </c>
      <c r="Q121" t="s">
        <v>644</v>
      </c>
      <c r="R121" t="s">
        <v>638</v>
      </c>
      <c r="S121" t="s">
        <v>637</v>
      </c>
      <c r="T121" t="s">
        <v>13101</v>
      </c>
    </row>
    <row r="122" spans="1:20" x14ac:dyDescent="0.25">
      <c r="A122" t="s">
        <v>594</v>
      </c>
      <c r="B122" t="s">
        <v>595</v>
      </c>
      <c r="C122">
        <v>50</v>
      </c>
      <c r="D122">
        <v>3</v>
      </c>
      <c r="E122" t="s">
        <v>13109</v>
      </c>
      <c r="F122">
        <v>279</v>
      </c>
      <c r="G122">
        <v>0</v>
      </c>
      <c r="H122" t="s">
        <v>645</v>
      </c>
      <c r="I122" t="s">
        <v>13110</v>
      </c>
      <c r="J122" t="s">
        <v>13111</v>
      </c>
      <c r="K122" t="s">
        <v>13112</v>
      </c>
      <c r="L122" t="s">
        <v>13113</v>
      </c>
      <c r="M122" t="s">
        <v>11204</v>
      </c>
      <c r="N122" t="s">
        <v>761</v>
      </c>
      <c r="O122" t="s">
        <v>691</v>
      </c>
      <c r="P122" t="s">
        <v>692</v>
      </c>
      <c r="Q122" t="s">
        <v>693</v>
      </c>
      <c r="R122" t="s">
        <v>638</v>
      </c>
      <c r="S122" t="s">
        <v>637</v>
      </c>
      <c r="T122" t="s">
        <v>13114</v>
      </c>
    </row>
    <row r="123" spans="1:20" x14ac:dyDescent="0.25">
      <c r="A123" t="s">
        <v>10385</v>
      </c>
      <c r="B123" t="s">
        <v>10386</v>
      </c>
      <c r="C123">
        <v>79</v>
      </c>
      <c r="D123">
        <v>2</v>
      </c>
      <c r="E123" t="s">
        <v>13109</v>
      </c>
      <c r="F123">
        <v>279</v>
      </c>
      <c r="G123">
        <v>0</v>
      </c>
      <c r="H123" t="s">
        <v>645</v>
      </c>
      <c r="I123" t="s">
        <v>13110</v>
      </c>
      <c r="J123" t="s">
        <v>13111</v>
      </c>
      <c r="K123" t="s">
        <v>13112</v>
      </c>
      <c r="L123" t="s">
        <v>13113</v>
      </c>
      <c r="M123" t="s">
        <v>11204</v>
      </c>
      <c r="N123" t="s">
        <v>761</v>
      </c>
      <c r="O123" t="s">
        <v>691</v>
      </c>
      <c r="P123" t="s">
        <v>692</v>
      </c>
      <c r="Q123" t="s">
        <v>693</v>
      </c>
      <c r="R123" t="s">
        <v>638</v>
      </c>
      <c r="S123" t="s">
        <v>637</v>
      </c>
      <c r="T123" t="s">
        <v>13114</v>
      </c>
    </row>
    <row r="124" spans="1:20" x14ac:dyDescent="0.25">
      <c r="A124" t="s">
        <v>594</v>
      </c>
      <c r="B124" t="s">
        <v>595</v>
      </c>
      <c r="C124">
        <v>50</v>
      </c>
      <c r="D124">
        <v>3</v>
      </c>
      <c r="E124" t="s">
        <v>13115</v>
      </c>
      <c r="F124">
        <v>100</v>
      </c>
      <c r="G124">
        <v>0</v>
      </c>
      <c r="H124" t="s">
        <v>645</v>
      </c>
      <c r="I124" t="s">
        <v>13116</v>
      </c>
      <c r="J124" t="s">
        <v>13117</v>
      </c>
      <c r="K124" t="s">
        <v>13118</v>
      </c>
      <c r="L124" t="s">
        <v>13119</v>
      </c>
      <c r="M124" t="s">
        <v>13120</v>
      </c>
      <c r="N124" t="s">
        <v>761</v>
      </c>
      <c r="O124" t="s">
        <v>698</v>
      </c>
      <c r="P124" t="s">
        <v>692</v>
      </c>
      <c r="Q124" t="s">
        <v>693</v>
      </c>
      <c r="R124" t="s">
        <v>638</v>
      </c>
      <c r="S124" t="s">
        <v>637</v>
      </c>
      <c r="T124" t="s">
        <v>13121</v>
      </c>
    </row>
    <row r="125" spans="1:20" x14ac:dyDescent="0.25">
      <c r="A125" t="s">
        <v>147</v>
      </c>
      <c r="B125" t="s">
        <v>148</v>
      </c>
      <c r="C125">
        <v>50</v>
      </c>
      <c r="D125">
        <v>6</v>
      </c>
      <c r="E125" t="s">
        <v>13122</v>
      </c>
      <c r="F125">
        <v>200</v>
      </c>
      <c r="G125">
        <v>0</v>
      </c>
      <c r="H125" t="s">
        <v>636</v>
      </c>
      <c r="I125" t="s">
        <v>1881</v>
      </c>
      <c r="J125" t="s">
        <v>1882</v>
      </c>
      <c r="K125" t="s">
        <v>637</v>
      </c>
      <c r="L125" t="s">
        <v>638</v>
      </c>
      <c r="M125" t="s">
        <v>13123</v>
      </c>
      <c r="N125" t="s">
        <v>637</v>
      </c>
      <c r="O125" t="s">
        <v>639</v>
      </c>
      <c r="P125" t="s">
        <v>5</v>
      </c>
      <c r="Q125" t="s">
        <v>640</v>
      </c>
      <c r="R125" t="s">
        <v>13124</v>
      </c>
      <c r="S125" t="s">
        <v>13125</v>
      </c>
      <c r="T125" t="s">
        <v>13123</v>
      </c>
    </row>
    <row r="126" spans="1:20" x14ac:dyDescent="0.25">
      <c r="A126" t="s">
        <v>18</v>
      </c>
      <c r="B126" t="s">
        <v>19</v>
      </c>
      <c r="C126">
        <v>33</v>
      </c>
      <c r="D126">
        <v>10</v>
      </c>
      <c r="E126" t="s">
        <v>13126</v>
      </c>
      <c r="F126">
        <v>399</v>
      </c>
      <c r="G126">
        <v>0</v>
      </c>
      <c r="H126" t="s">
        <v>636</v>
      </c>
      <c r="I126" t="s">
        <v>1881</v>
      </c>
      <c r="J126" t="s">
        <v>1882</v>
      </c>
      <c r="K126" t="s">
        <v>637</v>
      </c>
      <c r="L126" t="s">
        <v>638</v>
      </c>
      <c r="M126" t="s">
        <v>13127</v>
      </c>
      <c r="N126" t="s">
        <v>637</v>
      </c>
      <c r="O126" t="s">
        <v>639</v>
      </c>
      <c r="P126" t="s">
        <v>5</v>
      </c>
      <c r="Q126" t="s">
        <v>640</v>
      </c>
      <c r="R126" t="s">
        <v>638</v>
      </c>
      <c r="S126" t="s">
        <v>13128</v>
      </c>
      <c r="T126" t="s">
        <v>13127</v>
      </c>
    </row>
    <row r="127" spans="1:20" x14ac:dyDescent="0.25">
      <c r="A127" t="s">
        <v>241</v>
      </c>
      <c r="B127" t="s">
        <v>247</v>
      </c>
      <c r="C127">
        <v>159</v>
      </c>
      <c r="D127">
        <v>1</v>
      </c>
      <c r="E127" t="s">
        <v>13129</v>
      </c>
      <c r="F127">
        <v>298</v>
      </c>
      <c r="G127">
        <v>0</v>
      </c>
      <c r="H127" t="s">
        <v>645</v>
      </c>
      <c r="I127" t="s">
        <v>13130</v>
      </c>
      <c r="J127" t="s">
        <v>13131</v>
      </c>
      <c r="K127" t="s">
        <v>7101</v>
      </c>
      <c r="L127" t="s">
        <v>742</v>
      </c>
      <c r="M127" t="s">
        <v>13132</v>
      </c>
      <c r="N127" t="s">
        <v>637</v>
      </c>
      <c r="O127" t="s">
        <v>646</v>
      </c>
      <c r="P127" t="s">
        <v>26</v>
      </c>
      <c r="Q127" t="s">
        <v>647</v>
      </c>
      <c r="R127" t="s">
        <v>638</v>
      </c>
      <c r="S127" t="s">
        <v>13133</v>
      </c>
      <c r="T127" t="s">
        <v>13134</v>
      </c>
    </row>
    <row r="128" spans="1:20" x14ac:dyDescent="0.25">
      <c r="A128" t="s">
        <v>239</v>
      </c>
      <c r="B128" t="s">
        <v>245</v>
      </c>
      <c r="C128">
        <v>139</v>
      </c>
      <c r="D128">
        <v>1</v>
      </c>
      <c r="E128" t="s">
        <v>13129</v>
      </c>
      <c r="F128">
        <v>298</v>
      </c>
      <c r="G128">
        <v>0</v>
      </c>
      <c r="H128" t="s">
        <v>645</v>
      </c>
      <c r="I128" t="s">
        <v>13130</v>
      </c>
      <c r="J128" t="s">
        <v>13131</v>
      </c>
      <c r="K128" t="s">
        <v>7101</v>
      </c>
      <c r="L128" t="s">
        <v>742</v>
      </c>
      <c r="M128" t="s">
        <v>13132</v>
      </c>
      <c r="N128" t="s">
        <v>637</v>
      </c>
      <c r="O128" t="s">
        <v>646</v>
      </c>
      <c r="P128" t="s">
        <v>26</v>
      </c>
      <c r="Q128" t="s">
        <v>647</v>
      </c>
      <c r="R128" t="s">
        <v>638</v>
      </c>
      <c r="S128" t="s">
        <v>13133</v>
      </c>
      <c r="T128" t="s">
        <v>13134</v>
      </c>
    </row>
    <row r="129" spans="1:20" x14ac:dyDescent="0.25">
      <c r="A129" t="s">
        <v>600</v>
      </c>
      <c r="B129" t="s">
        <v>601</v>
      </c>
      <c r="C129">
        <v>139</v>
      </c>
      <c r="D129">
        <v>1</v>
      </c>
      <c r="E129" t="s">
        <v>13135</v>
      </c>
      <c r="F129">
        <v>139</v>
      </c>
      <c r="G129">
        <v>0</v>
      </c>
      <c r="H129" t="s">
        <v>645</v>
      </c>
      <c r="I129" t="s">
        <v>1673</v>
      </c>
      <c r="J129" t="s">
        <v>13136</v>
      </c>
      <c r="K129" t="s">
        <v>3937</v>
      </c>
      <c r="L129" t="s">
        <v>813</v>
      </c>
      <c r="M129" t="s">
        <v>13137</v>
      </c>
      <c r="N129" t="s">
        <v>637</v>
      </c>
      <c r="O129" t="s">
        <v>646</v>
      </c>
      <c r="P129" t="s">
        <v>26</v>
      </c>
      <c r="Q129" t="s">
        <v>647</v>
      </c>
      <c r="R129" t="s">
        <v>638</v>
      </c>
      <c r="S129" t="s">
        <v>637</v>
      </c>
      <c r="T129" t="s">
        <v>13137</v>
      </c>
    </row>
    <row r="130" spans="1:20" x14ac:dyDescent="0.25">
      <c r="A130" t="s">
        <v>22</v>
      </c>
      <c r="B130" t="s">
        <v>27</v>
      </c>
      <c r="C130">
        <v>69.900000000000006</v>
      </c>
      <c r="D130">
        <v>40</v>
      </c>
      <c r="E130" t="s">
        <v>13138</v>
      </c>
      <c r="F130">
        <v>3332</v>
      </c>
      <c r="G130">
        <v>132</v>
      </c>
      <c r="H130" t="s">
        <v>645</v>
      </c>
      <c r="I130" t="s">
        <v>5119</v>
      </c>
      <c r="J130" t="s">
        <v>5773</v>
      </c>
      <c r="K130" t="s">
        <v>5774</v>
      </c>
      <c r="L130" t="s">
        <v>3969</v>
      </c>
      <c r="M130" t="s">
        <v>13139</v>
      </c>
      <c r="N130" t="s">
        <v>637</v>
      </c>
      <c r="O130" t="s">
        <v>646</v>
      </c>
      <c r="P130" t="s">
        <v>26</v>
      </c>
      <c r="Q130" t="s">
        <v>647</v>
      </c>
      <c r="R130" t="s">
        <v>638</v>
      </c>
      <c r="S130" t="s">
        <v>13140</v>
      </c>
      <c r="T130" t="s">
        <v>13141</v>
      </c>
    </row>
    <row r="131" spans="1:20" x14ac:dyDescent="0.25">
      <c r="A131" t="s">
        <v>77</v>
      </c>
      <c r="B131" t="s">
        <v>78</v>
      </c>
      <c r="C131">
        <v>27.5</v>
      </c>
      <c r="D131">
        <v>4</v>
      </c>
      <c r="E131" t="s">
        <v>13142</v>
      </c>
      <c r="F131">
        <v>165</v>
      </c>
      <c r="G131">
        <v>0</v>
      </c>
      <c r="H131" t="s">
        <v>645</v>
      </c>
      <c r="I131" t="s">
        <v>2221</v>
      </c>
      <c r="J131" t="s">
        <v>2222</v>
      </c>
      <c r="K131" t="s">
        <v>2223</v>
      </c>
      <c r="L131" t="s">
        <v>2224</v>
      </c>
      <c r="M131" t="s">
        <v>13143</v>
      </c>
      <c r="N131" t="s">
        <v>637</v>
      </c>
      <c r="O131" t="s">
        <v>651</v>
      </c>
      <c r="P131" t="s">
        <v>26</v>
      </c>
      <c r="Q131" t="s">
        <v>647</v>
      </c>
      <c r="R131" t="s">
        <v>638</v>
      </c>
      <c r="S131" t="s">
        <v>13144</v>
      </c>
      <c r="T131" t="s">
        <v>13145</v>
      </c>
    </row>
    <row r="132" spans="1:20" x14ac:dyDescent="0.25">
      <c r="A132" t="s">
        <v>18</v>
      </c>
      <c r="B132" t="s">
        <v>19</v>
      </c>
      <c r="C132">
        <v>66.666666666666671</v>
      </c>
      <c r="D132">
        <v>6</v>
      </c>
      <c r="E132" t="s">
        <v>13146</v>
      </c>
      <c r="F132">
        <v>258</v>
      </c>
      <c r="G132">
        <v>0</v>
      </c>
      <c r="H132" t="s">
        <v>636</v>
      </c>
      <c r="I132" t="s">
        <v>13147</v>
      </c>
      <c r="J132" t="s">
        <v>653</v>
      </c>
      <c r="K132" t="s">
        <v>637</v>
      </c>
      <c r="L132" t="s">
        <v>638</v>
      </c>
      <c r="M132" t="s">
        <v>13148</v>
      </c>
      <c r="N132" t="s">
        <v>637</v>
      </c>
      <c r="O132" t="s">
        <v>643</v>
      </c>
      <c r="P132" t="s">
        <v>5</v>
      </c>
      <c r="Q132" t="s">
        <v>644</v>
      </c>
      <c r="R132" t="s">
        <v>638</v>
      </c>
      <c r="S132" t="s">
        <v>13149</v>
      </c>
      <c r="T132" t="s">
        <v>13150</v>
      </c>
    </row>
    <row r="133" spans="1:20" x14ac:dyDescent="0.25">
      <c r="A133" t="s">
        <v>600</v>
      </c>
      <c r="B133" t="s">
        <v>601</v>
      </c>
      <c r="C133">
        <v>139</v>
      </c>
      <c r="D133">
        <v>1</v>
      </c>
      <c r="E133" t="s">
        <v>13151</v>
      </c>
      <c r="F133">
        <v>215</v>
      </c>
      <c r="G133">
        <v>0</v>
      </c>
      <c r="H133" t="s">
        <v>697</v>
      </c>
      <c r="I133" t="s">
        <v>13152</v>
      </c>
      <c r="J133" t="s">
        <v>13153</v>
      </c>
      <c r="K133" t="s">
        <v>12229</v>
      </c>
      <c r="L133" t="s">
        <v>13154</v>
      </c>
      <c r="M133" t="s">
        <v>13155</v>
      </c>
      <c r="N133" t="s">
        <v>761</v>
      </c>
      <c r="O133" t="s">
        <v>698</v>
      </c>
      <c r="P133" t="s">
        <v>692</v>
      </c>
      <c r="Q133" t="s">
        <v>693</v>
      </c>
      <c r="R133" t="s">
        <v>638</v>
      </c>
      <c r="S133" t="s">
        <v>637</v>
      </c>
      <c r="T133" t="s">
        <v>13156</v>
      </c>
    </row>
    <row r="134" spans="1:20" x14ac:dyDescent="0.25">
      <c r="A134" t="s">
        <v>240</v>
      </c>
      <c r="B134" t="s">
        <v>246</v>
      </c>
      <c r="C134">
        <v>139</v>
      </c>
      <c r="D134">
        <v>1</v>
      </c>
      <c r="E134" t="s">
        <v>13151</v>
      </c>
      <c r="F134">
        <v>215</v>
      </c>
      <c r="G134">
        <v>0</v>
      </c>
      <c r="H134" t="s">
        <v>697</v>
      </c>
      <c r="I134" t="s">
        <v>13152</v>
      </c>
      <c r="J134" t="s">
        <v>13153</v>
      </c>
      <c r="K134" t="s">
        <v>12229</v>
      </c>
      <c r="L134" t="s">
        <v>13154</v>
      </c>
      <c r="M134" t="s">
        <v>13155</v>
      </c>
      <c r="N134" t="s">
        <v>761</v>
      </c>
      <c r="O134" t="s">
        <v>698</v>
      </c>
      <c r="P134" t="s">
        <v>692</v>
      </c>
      <c r="Q134" t="s">
        <v>693</v>
      </c>
      <c r="R134" t="s">
        <v>638</v>
      </c>
      <c r="S134" t="s">
        <v>637</v>
      </c>
      <c r="T134" t="s">
        <v>13156</v>
      </c>
    </row>
    <row r="135" spans="1:20" x14ac:dyDescent="0.25">
      <c r="A135" t="s">
        <v>22</v>
      </c>
      <c r="B135" t="s">
        <v>27</v>
      </c>
      <c r="C135">
        <v>66.333333333333329</v>
      </c>
      <c r="D135">
        <v>3</v>
      </c>
      <c r="E135" t="s">
        <v>13157</v>
      </c>
      <c r="F135">
        <v>250</v>
      </c>
      <c r="G135">
        <v>0</v>
      </c>
      <c r="H135" t="s">
        <v>645</v>
      </c>
      <c r="I135" t="s">
        <v>6812</v>
      </c>
      <c r="J135" t="s">
        <v>13158</v>
      </c>
      <c r="K135" t="s">
        <v>659</v>
      </c>
      <c r="L135" t="s">
        <v>3766</v>
      </c>
      <c r="M135" t="s">
        <v>13159</v>
      </c>
      <c r="N135" t="s">
        <v>637</v>
      </c>
      <c r="O135" t="s">
        <v>646</v>
      </c>
      <c r="P135" t="s">
        <v>26</v>
      </c>
      <c r="Q135" t="s">
        <v>647</v>
      </c>
      <c r="R135" t="s">
        <v>638</v>
      </c>
      <c r="S135" t="s">
        <v>13160</v>
      </c>
      <c r="T135" t="s">
        <v>13159</v>
      </c>
    </row>
    <row r="136" spans="1:20" x14ac:dyDescent="0.25">
      <c r="A136" t="s">
        <v>516</v>
      </c>
      <c r="B136" t="s">
        <v>120</v>
      </c>
      <c r="C136">
        <v>75</v>
      </c>
      <c r="D136">
        <v>1</v>
      </c>
      <c r="E136" t="s">
        <v>13161</v>
      </c>
      <c r="F136">
        <v>173</v>
      </c>
      <c r="G136">
        <v>98</v>
      </c>
      <c r="H136" t="s">
        <v>645</v>
      </c>
      <c r="I136" t="s">
        <v>13162</v>
      </c>
      <c r="J136" t="s">
        <v>13163</v>
      </c>
      <c r="K136" t="s">
        <v>1700</v>
      </c>
      <c r="L136" t="s">
        <v>4688</v>
      </c>
      <c r="M136" t="s">
        <v>13164</v>
      </c>
      <c r="N136" t="s">
        <v>637</v>
      </c>
      <c r="O136" t="s">
        <v>646</v>
      </c>
      <c r="P136" t="s">
        <v>26</v>
      </c>
      <c r="Q136" t="s">
        <v>647</v>
      </c>
      <c r="R136" t="s">
        <v>638</v>
      </c>
      <c r="S136" t="s">
        <v>13165</v>
      </c>
      <c r="T136" t="s">
        <v>13166</v>
      </c>
    </row>
    <row r="137" spans="1:20" x14ac:dyDescent="0.25">
      <c r="A137" t="s">
        <v>72</v>
      </c>
      <c r="B137" t="s">
        <v>108</v>
      </c>
      <c r="C137">
        <v>66.333333333333329</v>
      </c>
      <c r="D137">
        <v>3</v>
      </c>
      <c r="E137" t="s">
        <v>13167</v>
      </c>
      <c r="F137">
        <v>225</v>
      </c>
      <c r="G137">
        <v>0</v>
      </c>
      <c r="H137" t="s">
        <v>697</v>
      </c>
      <c r="I137" t="s">
        <v>13168</v>
      </c>
      <c r="J137" t="s">
        <v>13169</v>
      </c>
      <c r="K137" t="s">
        <v>3343</v>
      </c>
      <c r="L137" t="s">
        <v>13170</v>
      </c>
      <c r="M137" t="s">
        <v>13171</v>
      </c>
      <c r="N137" t="s">
        <v>637</v>
      </c>
      <c r="O137" t="s">
        <v>664</v>
      </c>
      <c r="P137" t="s">
        <v>23</v>
      </c>
      <c r="Q137" t="s">
        <v>665</v>
      </c>
      <c r="R137" t="s">
        <v>638</v>
      </c>
      <c r="S137" t="s">
        <v>13172</v>
      </c>
      <c r="T137" t="s">
        <v>13171</v>
      </c>
    </row>
    <row r="138" spans="1:20" x14ac:dyDescent="0.25">
      <c r="A138" t="s">
        <v>10385</v>
      </c>
      <c r="B138" t="s">
        <v>10386</v>
      </c>
      <c r="C138">
        <v>89.5</v>
      </c>
      <c r="D138">
        <v>2</v>
      </c>
      <c r="E138" t="s">
        <v>13173</v>
      </c>
      <c r="F138">
        <v>179</v>
      </c>
      <c r="G138">
        <v>0</v>
      </c>
      <c r="H138" t="s">
        <v>645</v>
      </c>
      <c r="I138" t="s">
        <v>13174</v>
      </c>
      <c r="J138" t="s">
        <v>13175</v>
      </c>
      <c r="K138" t="s">
        <v>13176</v>
      </c>
      <c r="L138" t="s">
        <v>13177</v>
      </c>
      <c r="M138" t="s">
        <v>13178</v>
      </c>
      <c r="N138" t="s">
        <v>761</v>
      </c>
      <c r="O138" t="s">
        <v>691</v>
      </c>
      <c r="P138" t="s">
        <v>692</v>
      </c>
      <c r="Q138" t="s">
        <v>693</v>
      </c>
      <c r="R138" t="s">
        <v>638</v>
      </c>
      <c r="S138" t="s">
        <v>637</v>
      </c>
      <c r="T138" t="s">
        <v>13179</v>
      </c>
    </row>
    <row r="139" spans="1:20" x14ac:dyDescent="0.25">
      <c r="A139" t="s">
        <v>147</v>
      </c>
      <c r="B139" t="s">
        <v>148</v>
      </c>
      <c r="C139">
        <v>33.333333333333336</v>
      </c>
      <c r="D139">
        <v>3</v>
      </c>
      <c r="E139" t="s">
        <v>13180</v>
      </c>
      <c r="F139">
        <v>100</v>
      </c>
      <c r="G139">
        <v>0</v>
      </c>
      <c r="H139" t="s">
        <v>655</v>
      </c>
      <c r="I139" t="s">
        <v>13181</v>
      </c>
      <c r="J139" t="s">
        <v>661</v>
      </c>
      <c r="K139" t="s">
        <v>637</v>
      </c>
      <c r="L139" t="s">
        <v>638</v>
      </c>
      <c r="M139" t="s">
        <v>13182</v>
      </c>
      <c r="N139" t="s">
        <v>637</v>
      </c>
      <c r="O139" t="s">
        <v>643</v>
      </c>
      <c r="P139" t="s">
        <v>5</v>
      </c>
      <c r="Q139" t="s">
        <v>644</v>
      </c>
      <c r="R139" t="s">
        <v>638</v>
      </c>
      <c r="S139" t="s">
        <v>13183</v>
      </c>
      <c r="T139" t="s">
        <v>13182</v>
      </c>
    </row>
    <row r="140" spans="1:20" x14ac:dyDescent="0.25">
      <c r="A140" t="s">
        <v>147</v>
      </c>
      <c r="B140" t="s">
        <v>148</v>
      </c>
      <c r="C140">
        <v>33.333333333333336</v>
      </c>
      <c r="D140">
        <v>3</v>
      </c>
      <c r="E140" t="s">
        <v>13184</v>
      </c>
      <c r="F140">
        <v>100</v>
      </c>
      <c r="G140">
        <v>0</v>
      </c>
      <c r="H140" t="s">
        <v>636</v>
      </c>
      <c r="I140" t="s">
        <v>13185</v>
      </c>
      <c r="J140" t="s">
        <v>657</v>
      </c>
      <c r="K140" t="s">
        <v>637</v>
      </c>
      <c r="L140" t="s">
        <v>638</v>
      </c>
      <c r="M140" t="s">
        <v>13186</v>
      </c>
      <c r="N140" t="s">
        <v>637</v>
      </c>
      <c r="O140" t="s">
        <v>639</v>
      </c>
      <c r="P140" t="s">
        <v>5</v>
      </c>
      <c r="Q140" t="s">
        <v>640</v>
      </c>
      <c r="R140" t="s">
        <v>638</v>
      </c>
      <c r="S140" t="s">
        <v>13187</v>
      </c>
      <c r="T140" t="s">
        <v>13186</v>
      </c>
    </row>
    <row r="141" spans="1:20" x14ac:dyDescent="0.25">
      <c r="A141" t="s">
        <v>240</v>
      </c>
      <c r="B141" t="s">
        <v>2799</v>
      </c>
      <c r="C141">
        <v>88.55</v>
      </c>
      <c r="D141">
        <v>2</v>
      </c>
      <c r="E141" t="s">
        <v>13188</v>
      </c>
      <c r="F141">
        <v>483.75</v>
      </c>
      <c r="G141">
        <v>41</v>
      </c>
      <c r="H141" t="s">
        <v>645</v>
      </c>
      <c r="I141" t="s">
        <v>13189</v>
      </c>
      <c r="J141" t="s">
        <v>13190</v>
      </c>
      <c r="K141" t="s">
        <v>13191</v>
      </c>
      <c r="L141" t="s">
        <v>13192</v>
      </c>
      <c r="M141" t="s">
        <v>13193</v>
      </c>
      <c r="N141" t="s">
        <v>637</v>
      </c>
      <c r="O141" t="s">
        <v>664</v>
      </c>
      <c r="P141" t="s">
        <v>23</v>
      </c>
      <c r="Q141" t="s">
        <v>665</v>
      </c>
      <c r="R141" t="s">
        <v>638</v>
      </c>
      <c r="S141" t="s">
        <v>13194</v>
      </c>
      <c r="T141" t="s">
        <v>13193</v>
      </c>
    </row>
    <row r="142" spans="1:20" x14ac:dyDescent="0.25">
      <c r="A142" t="s">
        <v>600</v>
      </c>
      <c r="B142" t="s">
        <v>2799</v>
      </c>
      <c r="C142">
        <v>88.55</v>
      </c>
      <c r="D142">
        <v>3</v>
      </c>
      <c r="E142" t="s">
        <v>13188</v>
      </c>
      <c r="F142">
        <v>483.75</v>
      </c>
      <c r="G142">
        <v>41</v>
      </c>
      <c r="H142" t="s">
        <v>645</v>
      </c>
      <c r="I142" t="s">
        <v>13189</v>
      </c>
      <c r="J142" t="s">
        <v>13190</v>
      </c>
      <c r="K142" t="s">
        <v>13191</v>
      </c>
      <c r="L142" t="s">
        <v>13192</v>
      </c>
      <c r="M142" t="s">
        <v>13193</v>
      </c>
      <c r="N142" t="s">
        <v>637</v>
      </c>
      <c r="O142" t="s">
        <v>664</v>
      </c>
      <c r="P142" t="s">
        <v>23</v>
      </c>
      <c r="Q142" t="s">
        <v>665</v>
      </c>
      <c r="R142" t="s">
        <v>638</v>
      </c>
      <c r="S142" t="s">
        <v>13194</v>
      </c>
      <c r="T142" t="s">
        <v>13193</v>
      </c>
    </row>
    <row r="143" spans="1:20" x14ac:dyDescent="0.25">
      <c r="A143" t="s">
        <v>147</v>
      </c>
      <c r="B143" t="s">
        <v>148</v>
      </c>
      <c r="C143">
        <v>50</v>
      </c>
      <c r="D143">
        <v>6</v>
      </c>
      <c r="E143" t="s">
        <v>13195</v>
      </c>
      <c r="F143">
        <v>200</v>
      </c>
      <c r="G143">
        <v>0</v>
      </c>
      <c r="H143" t="s">
        <v>636</v>
      </c>
      <c r="I143" t="s">
        <v>13196</v>
      </c>
      <c r="J143" t="s">
        <v>1970</v>
      </c>
      <c r="K143" t="s">
        <v>637</v>
      </c>
      <c r="L143" t="s">
        <v>638</v>
      </c>
      <c r="M143" t="s">
        <v>13197</v>
      </c>
      <c r="N143" t="s">
        <v>637</v>
      </c>
      <c r="O143" t="s">
        <v>643</v>
      </c>
      <c r="P143" t="s">
        <v>5</v>
      </c>
      <c r="Q143" t="s">
        <v>644</v>
      </c>
      <c r="R143" t="s">
        <v>638</v>
      </c>
      <c r="S143" t="s">
        <v>13198</v>
      </c>
      <c r="T143" t="s">
        <v>13199</v>
      </c>
    </row>
    <row r="144" spans="1:20" x14ac:dyDescent="0.25">
      <c r="A144" t="s">
        <v>147</v>
      </c>
      <c r="B144" t="s">
        <v>148</v>
      </c>
      <c r="C144">
        <v>33.333333333333336</v>
      </c>
      <c r="D144">
        <v>3</v>
      </c>
      <c r="E144" t="s">
        <v>13200</v>
      </c>
      <c r="F144">
        <v>200</v>
      </c>
      <c r="G144">
        <v>0</v>
      </c>
      <c r="H144" t="s">
        <v>636</v>
      </c>
      <c r="I144" t="s">
        <v>13201</v>
      </c>
      <c r="J144" t="s">
        <v>4242</v>
      </c>
      <c r="K144" t="s">
        <v>637</v>
      </c>
      <c r="L144" t="s">
        <v>638</v>
      </c>
      <c r="M144" t="s">
        <v>13202</v>
      </c>
      <c r="N144" t="s">
        <v>637</v>
      </c>
      <c r="O144" t="s">
        <v>643</v>
      </c>
      <c r="P144" t="s">
        <v>5</v>
      </c>
      <c r="Q144" t="s">
        <v>644</v>
      </c>
      <c r="R144" t="s">
        <v>638</v>
      </c>
      <c r="S144" t="s">
        <v>13203</v>
      </c>
      <c r="T144" t="s">
        <v>13204</v>
      </c>
    </row>
    <row r="145" spans="1:20" x14ac:dyDescent="0.25">
      <c r="A145" t="s">
        <v>18</v>
      </c>
      <c r="B145" t="s">
        <v>19</v>
      </c>
      <c r="C145">
        <v>66.666666666666671</v>
      </c>
      <c r="D145">
        <v>3</v>
      </c>
      <c r="E145" t="s">
        <v>13200</v>
      </c>
      <c r="F145">
        <v>200</v>
      </c>
      <c r="G145">
        <v>0</v>
      </c>
      <c r="H145" t="s">
        <v>636</v>
      </c>
      <c r="I145" t="s">
        <v>13201</v>
      </c>
      <c r="J145" t="s">
        <v>4242</v>
      </c>
      <c r="K145" t="s">
        <v>637</v>
      </c>
      <c r="L145" t="s">
        <v>638</v>
      </c>
      <c r="M145" t="s">
        <v>13202</v>
      </c>
      <c r="N145" t="s">
        <v>637</v>
      </c>
      <c r="O145" t="s">
        <v>643</v>
      </c>
      <c r="P145" t="s">
        <v>5</v>
      </c>
      <c r="Q145" t="s">
        <v>644</v>
      </c>
      <c r="R145" t="s">
        <v>638</v>
      </c>
      <c r="S145" t="s">
        <v>13203</v>
      </c>
      <c r="T145" t="s">
        <v>13204</v>
      </c>
    </row>
    <row r="146" spans="1:20" x14ac:dyDescent="0.25">
      <c r="A146" t="s">
        <v>10385</v>
      </c>
      <c r="B146" t="s">
        <v>10386</v>
      </c>
      <c r="C146">
        <v>89.5</v>
      </c>
      <c r="D146">
        <v>2</v>
      </c>
      <c r="E146" t="s">
        <v>13205</v>
      </c>
      <c r="F146">
        <v>179</v>
      </c>
      <c r="G146">
        <v>0</v>
      </c>
      <c r="H146" t="s">
        <v>645</v>
      </c>
      <c r="I146" t="s">
        <v>13206</v>
      </c>
      <c r="J146" t="s">
        <v>13207</v>
      </c>
      <c r="K146" t="s">
        <v>13208</v>
      </c>
      <c r="L146" t="s">
        <v>13209</v>
      </c>
      <c r="M146" t="s">
        <v>13204</v>
      </c>
      <c r="N146" t="s">
        <v>761</v>
      </c>
      <c r="O146" t="s">
        <v>698</v>
      </c>
      <c r="P146" t="s">
        <v>692</v>
      </c>
      <c r="Q146" t="s">
        <v>693</v>
      </c>
      <c r="R146" t="s">
        <v>638</v>
      </c>
      <c r="S146" t="s">
        <v>637</v>
      </c>
      <c r="T146" t="s">
        <v>13204</v>
      </c>
    </row>
    <row r="147" spans="1:20" x14ac:dyDescent="0.25">
      <c r="A147" t="s">
        <v>18</v>
      </c>
      <c r="B147" t="s">
        <v>19</v>
      </c>
      <c r="C147">
        <v>66.666666666666671</v>
      </c>
      <c r="D147">
        <v>3</v>
      </c>
      <c r="E147" t="s">
        <v>13210</v>
      </c>
      <c r="F147">
        <v>100</v>
      </c>
      <c r="G147">
        <v>0</v>
      </c>
      <c r="H147" t="s">
        <v>636</v>
      </c>
      <c r="I147" t="s">
        <v>13211</v>
      </c>
      <c r="J147" t="s">
        <v>669</v>
      </c>
      <c r="K147" t="s">
        <v>637</v>
      </c>
      <c r="L147" t="s">
        <v>638</v>
      </c>
      <c r="M147" t="s">
        <v>13212</v>
      </c>
      <c r="N147" t="s">
        <v>637</v>
      </c>
      <c r="O147" t="s">
        <v>639</v>
      </c>
      <c r="P147" t="s">
        <v>5</v>
      </c>
      <c r="Q147" t="s">
        <v>640</v>
      </c>
      <c r="R147" t="s">
        <v>638</v>
      </c>
      <c r="S147" t="s">
        <v>13213</v>
      </c>
      <c r="T147" t="s">
        <v>13212</v>
      </c>
    </row>
    <row r="148" spans="1:20" x14ac:dyDescent="0.25">
      <c r="A148" t="s">
        <v>600</v>
      </c>
      <c r="B148" t="s">
        <v>601</v>
      </c>
      <c r="C148">
        <v>139</v>
      </c>
      <c r="D148">
        <v>1</v>
      </c>
      <c r="E148" t="s">
        <v>13214</v>
      </c>
      <c r="F148">
        <v>215</v>
      </c>
      <c r="G148">
        <v>0</v>
      </c>
      <c r="H148" t="s">
        <v>697</v>
      </c>
      <c r="I148" t="s">
        <v>13215</v>
      </c>
      <c r="J148" t="s">
        <v>13216</v>
      </c>
      <c r="K148" t="s">
        <v>809</v>
      </c>
      <c r="L148" t="s">
        <v>13217</v>
      </c>
      <c r="M148" t="s">
        <v>13212</v>
      </c>
      <c r="N148" t="s">
        <v>761</v>
      </c>
      <c r="O148" t="s">
        <v>698</v>
      </c>
      <c r="P148" t="s">
        <v>692</v>
      </c>
      <c r="Q148" t="s">
        <v>693</v>
      </c>
      <c r="R148" t="s">
        <v>638</v>
      </c>
      <c r="S148" t="s">
        <v>637</v>
      </c>
      <c r="T148" t="s">
        <v>13218</v>
      </c>
    </row>
    <row r="149" spans="1:20" x14ac:dyDescent="0.25">
      <c r="A149" t="s">
        <v>240</v>
      </c>
      <c r="B149" t="s">
        <v>246</v>
      </c>
      <c r="C149">
        <v>139</v>
      </c>
      <c r="D149">
        <v>1</v>
      </c>
      <c r="E149" t="s">
        <v>13214</v>
      </c>
      <c r="F149">
        <v>215</v>
      </c>
      <c r="G149">
        <v>0</v>
      </c>
      <c r="H149" t="s">
        <v>697</v>
      </c>
      <c r="I149" t="s">
        <v>13215</v>
      </c>
      <c r="J149" t="s">
        <v>13216</v>
      </c>
      <c r="K149" t="s">
        <v>809</v>
      </c>
      <c r="L149" t="s">
        <v>13217</v>
      </c>
      <c r="M149" t="s">
        <v>13212</v>
      </c>
      <c r="N149" t="s">
        <v>761</v>
      </c>
      <c r="O149" t="s">
        <v>698</v>
      </c>
      <c r="P149" t="s">
        <v>692</v>
      </c>
      <c r="Q149" t="s">
        <v>693</v>
      </c>
      <c r="R149" t="s">
        <v>638</v>
      </c>
      <c r="S149" t="s">
        <v>637</v>
      </c>
      <c r="T149" t="s">
        <v>13218</v>
      </c>
    </row>
    <row r="150" spans="1:20" x14ac:dyDescent="0.25">
      <c r="A150" t="s">
        <v>77</v>
      </c>
      <c r="B150" t="s">
        <v>78</v>
      </c>
      <c r="C150">
        <v>33.333333333333336</v>
      </c>
      <c r="D150">
        <v>3</v>
      </c>
      <c r="E150" t="s">
        <v>13219</v>
      </c>
      <c r="F150">
        <v>134.99</v>
      </c>
      <c r="G150">
        <v>0</v>
      </c>
      <c r="H150" t="s">
        <v>636</v>
      </c>
      <c r="I150" t="s">
        <v>13220</v>
      </c>
      <c r="J150" t="s">
        <v>678</v>
      </c>
      <c r="K150" t="s">
        <v>637</v>
      </c>
      <c r="L150" t="s">
        <v>638</v>
      </c>
      <c r="M150" t="s">
        <v>13221</v>
      </c>
      <c r="N150" t="s">
        <v>637</v>
      </c>
      <c r="O150" t="s">
        <v>639</v>
      </c>
      <c r="P150" t="s">
        <v>5</v>
      </c>
      <c r="Q150" t="s">
        <v>640</v>
      </c>
      <c r="R150" t="s">
        <v>638</v>
      </c>
      <c r="S150" t="s">
        <v>13222</v>
      </c>
      <c r="T150" t="s">
        <v>13221</v>
      </c>
    </row>
    <row r="151" spans="1:20" x14ac:dyDescent="0.25">
      <c r="A151" t="s">
        <v>147</v>
      </c>
      <c r="B151" t="s">
        <v>148</v>
      </c>
      <c r="C151">
        <v>33.333333333333336</v>
      </c>
      <c r="D151">
        <v>3</v>
      </c>
      <c r="E151" t="s">
        <v>13223</v>
      </c>
      <c r="F151">
        <v>298</v>
      </c>
      <c r="G151">
        <v>0</v>
      </c>
      <c r="H151" t="s">
        <v>636</v>
      </c>
      <c r="I151" t="s">
        <v>11671</v>
      </c>
      <c r="J151" t="s">
        <v>642</v>
      </c>
      <c r="K151" t="s">
        <v>637</v>
      </c>
      <c r="L151" t="s">
        <v>638</v>
      </c>
      <c r="M151" t="s">
        <v>13224</v>
      </c>
      <c r="N151" t="s">
        <v>637</v>
      </c>
      <c r="O151" t="s">
        <v>639</v>
      </c>
      <c r="P151" t="s">
        <v>5</v>
      </c>
      <c r="Q151" t="s">
        <v>640</v>
      </c>
      <c r="R151" t="s">
        <v>13225</v>
      </c>
      <c r="S151" t="s">
        <v>13226</v>
      </c>
      <c r="T151" t="s">
        <v>13221</v>
      </c>
    </row>
    <row r="152" spans="1:20" x14ac:dyDescent="0.25">
      <c r="A152" t="s">
        <v>239</v>
      </c>
      <c r="B152" t="s">
        <v>245</v>
      </c>
      <c r="C152">
        <v>159</v>
      </c>
      <c r="D152">
        <v>1</v>
      </c>
      <c r="E152" t="s">
        <v>13223</v>
      </c>
      <c r="F152">
        <v>298</v>
      </c>
      <c r="G152">
        <v>0</v>
      </c>
      <c r="H152" t="s">
        <v>636</v>
      </c>
      <c r="I152" t="s">
        <v>11671</v>
      </c>
      <c r="J152" t="s">
        <v>642</v>
      </c>
      <c r="K152" t="s">
        <v>637</v>
      </c>
      <c r="L152" t="s">
        <v>638</v>
      </c>
      <c r="M152" t="s">
        <v>13224</v>
      </c>
      <c r="N152" t="s">
        <v>637</v>
      </c>
      <c r="O152" t="s">
        <v>639</v>
      </c>
      <c r="P152" t="s">
        <v>5</v>
      </c>
      <c r="Q152" t="s">
        <v>640</v>
      </c>
      <c r="R152" t="s">
        <v>13225</v>
      </c>
      <c r="S152" t="s">
        <v>13226</v>
      </c>
      <c r="T152" t="s">
        <v>13221</v>
      </c>
    </row>
    <row r="153" spans="1:20" x14ac:dyDescent="0.25">
      <c r="A153" t="s">
        <v>241</v>
      </c>
      <c r="B153" t="s">
        <v>247</v>
      </c>
      <c r="C153">
        <v>159</v>
      </c>
      <c r="D153">
        <v>1</v>
      </c>
      <c r="E153" t="s">
        <v>13223</v>
      </c>
      <c r="F153">
        <v>298</v>
      </c>
      <c r="G153">
        <v>0</v>
      </c>
      <c r="H153" t="s">
        <v>636</v>
      </c>
      <c r="I153" t="s">
        <v>11671</v>
      </c>
      <c r="J153" t="s">
        <v>642</v>
      </c>
      <c r="K153" t="s">
        <v>637</v>
      </c>
      <c r="L153" t="s">
        <v>638</v>
      </c>
      <c r="M153" t="s">
        <v>13224</v>
      </c>
      <c r="N153" t="s">
        <v>637</v>
      </c>
      <c r="O153" t="s">
        <v>639</v>
      </c>
      <c r="P153" t="s">
        <v>5</v>
      </c>
      <c r="Q153" t="s">
        <v>640</v>
      </c>
      <c r="R153" t="s">
        <v>13225</v>
      </c>
      <c r="S153" t="s">
        <v>13226</v>
      </c>
      <c r="T153" t="s">
        <v>13221</v>
      </c>
    </row>
    <row r="154" spans="1:20" x14ac:dyDescent="0.25">
      <c r="A154" t="s">
        <v>241</v>
      </c>
      <c r="B154" t="s">
        <v>247</v>
      </c>
      <c r="C154">
        <v>139</v>
      </c>
      <c r="D154">
        <v>1</v>
      </c>
      <c r="E154" t="s">
        <v>13227</v>
      </c>
      <c r="F154">
        <v>215</v>
      </c>
      <c r="G154">
        <v>0</v>
      </c>
      <c r="H154" t="s">
        <v>697</v>
      </c>
      <c r="I154" t="s">
        <v>13228</v>
      </c>
      <c r="J154" t="s">
        <v>13229</v>
      </c>
      <c r="K154" t="s">
        <v>6284</v>
      </c>
      <c r="L154" t="s">
        <v>13230</v>
      </c>
      <c r="M154" t="s">
        <v>13224</v>
      </c>
      <c r="N154" t="s">
        <v>761</v>
      </c>
      <c r="O154" t="s">
        <v>698</v>
      </c>
      <c r="P154" t="s">
        <v>692</v>
      </c>
      <c r="Q154" t="s">
        <v>693</v>
      </c>
      <c r="R154" t="s">
        <v>638</v>
      </c>
      <c r="S154" t="s">
        <v>637</v>
      </c>
      <c r="T154" t="s">
        <v>13224</v>
      </c>
    </row>
    <row r="155" spans="1:20" x14ac:dyDescent="0.25">
      <c r="A155" t="s">
        <v>600</v>
      </c>
      <c r="B155" t="s">
        <v>601</v>
      </c>
      <c r="C155">
        <v>139</v>
      </c>
      <c r="D155">
        <v>1</v>
      </c>
      <c r="E155" t="s">
        <v>13227</v>
      </c>
      <c r="F155">
        <v>215</v>
      </c>
      <c r="G155">
        <v>0</v>
      </c>
      <c r="H155" t="s">
        <v>697</v>
      </c>
      <c r="I155" t="s">
        <v>13228</v>
      </c>
      <c r="J155" t="s">
        <v>13229</v>
      </c>
      <c r="K155" t="s">
        <v>6284</v>
      </c>
      <c r="L155" t="s">
        <v>13230</v>
      </c>
      <c r="M155" t="s">
        <v>13224</v>
      </c>
      <c r="N155" t="s">
        <v>761</v>
      </c>
      <c r="O155" t="s">
        <v>698</v>
      </c>
      <c r="P155" t="s">
        <v>692</v>
      </c>
      <c r="Q155" t="s">
        <v>693</v>
      </c>
      <c r="R155" t="s">
        <v>638</v>
      </c>
      <c r="S155" t="s">
        <v>637</v>
      </c>
      <c r="T155" t="s">
        <v>13224</v>
      </c>
    </row>
    <row r="156" spans="1:20" x14ac:dyDescent="0.25">
      <c r="A156" t="s">
        <v>18</v>
      </c>
      <c r="B156" t="s">
        <v>19</v>
      </c>
      <c r="C156">
        <v>66.666666666666671</v>
      </c>
      <c r="D156">
        <v>6</v>
      </c>
      <c r="E156" t="s">
        <v>13231</v>
      </c>
      <c r="F156">
        <v>200</v>
      </c>
      <c r="G156">
        <v>0</v>
      </c>
      <c r="H156" t="s">
        <v>636</v>
      </c>
      <c r="I156" t="s">
        <v>13232</v>
      </c>
      <c r="J156" t="s">
        <v>669</v>
      </c>
      <c r="K156" t="s">
        <v>637</v>
      </c>
      <c r="L156" t="s">
        <v>638</v>
      </c>
      <c r="M156" t="s">
        <v>13233</v>
      </c>
      <c r="N156" t="s">
        <v>637</v>
      </c>
      <c r="O156" t="s">
        <v>639</v>
      </c>
      <c r="P156" t="s">
        <v>5</v>
      </c>
      <c r="Q156" t="s">
        <v>640</v>
      </c>
      <c r="R156" t="s">
        <v>638</v>
      </c>
      <c r="S156" t="s">
        <v>13234</v>
      </c>
      <c r="T156" t="s">
        <v>13233</v>
      </c>
    </row>
    <row r="157" spans="1:20" x14ac:dyDescent="0.25">
      <c r="A157" t="s">
        <v>22</v>
      </c>
      <c r="B157" t="s">
        <v>27</v>
      </c>
      <c r="C157">
        <v>116</v>
      </c>
      <c r="D157">
        <v>2</v>
      </c>
      <c r="E157" t="s">
        <v>13235</v>
      </c>
      <c r="F157">
        <v>398</v>
      </c>
      <c r="G157">
        <v>0</v>
      </c>
      <c r="H157" t="s">
        <v>636</v>
      </c>
      <c r="I157" t="s">
        <v>8782</v>
      </c>
      <c r="J157" t="s">
        <v>2051</v>
      </c>
      <c r="K157" t="s">
        <v>637</v>
      </c>
      <c r="L157" t="s">
        <v>638</v>
      </c>
      <c r="M157" t="s">
        <v>13233</v>
      </c>
      <c r="N157" t="s">
        <v>637</v>
      </c>
      <c r="O157" t="s">
        <v>639</v>
      </c>
      <c r="P157" t="s">
        <v>5</v>
      </c>
      <c r="Q157" t="s">
        <v>640</v>
      </c>
      <c r="R157" t="s">
        <v>638</v>
      </c>
      <c r="S157" t="s">
        <v>13236</v>
      </c>
      <c r="T157" t="s">
        <v>13233</v>
      </c>
    </row>
    <row r="158" spans="1:20" x14ac:dyDescent="0.25">
      <c r="A158" t="s">
        <v>240</v>
      </c>
      <c r="B158" t="s">
        <v>246</v>
      </c>
      <c r="C158">
        <v>163</v>
      </c>
      <c r="D158">
        <v>2</v>
      </c>
      <c r="E158" t="s">
        <v>13235</v>
      </c>
      <c r="F158">
        <v>398</v>
      </c>
      <c r="G158">
        <v>0</v>
      </c>
      <c r="H158" t="s">
        <v>636</v>
      </c>
      <c r="I158" t="s">
        <v>8782</v>
      </c>
      <c r="J158" t="s">
        <v>2051</v>
      </c>
      <c r="K158" t="s">
        <v>637</v>
      </c>
      <c r="L158" t="s">
        <v>638</v>
      </c>
      <c r="M158" t="s">
        <v>13233</v>
      </c>
      <c r="N158" t="s">
        <v>637</v>
      </c>
      <c r="O158" t="s">
        <v>639</v>
      </c>
      <c r="P158" t="s">
        <v>5</v>
      </c>
      <c r="Q158" t="s">
        <v>640</v>
      </c>
      <c r="R158" t="s">
        <v>638</v>
      </c>
      <c r="S158" t="s">
        <v>13236</v>
      </c>
      <c r="T158" t="s">
        <v>13233</v>
      </c>
    </row>
    <row r="159" spans="1:20" x14ac:dyDescent="0.25">
      <c r="A159" t="s">
        <v>22</v>
      </c>
      <c r="B159" t="s">
        <v>27</v>
      </c>
      <c r="C159">
        <v>120</v>
      </c>
      <c r="D159">
        <v>6</v>
      </c>
      <c r="E159" t="s">
        <v>13237</v>
      </c>
      <c r="F159">
        <v>588</v>
      </c>
      <c r="G159">
        <v>0</v>
      </c>
      <c r="H159" t="s">
        <v>636</v>
      </c>
      <c r="I159" t="s">
        <v>8782</v>
      </c>
      <c r="J159" t="s">
        <v>2051</v>
      </c>
      <c r="K159" t="s">
        <v>637</v>
      </c>
      <c r="L159" t="s">
        <v>638</v>
      </c>
      <c r="M159" t="s">
        <v>13238</v>
      </c>
      <c r="N159" t="s">
        <v>637</v>
      </c>
      <c r="O159" t="s">
        <v>639</v>
      </c>
      <c r="P159" t="s">
        <v>5</v>
      </c>
      <c r="Q159" t="s">
        <v>640</v>
      </c>
      <c r="R159" t="s">
        <v>638</v>
      </c>
      <c r="S159" t="s">
        <v>13239</v>
      </c>
      <c r="T159" t="s">
        <v>13238</v>
      </c>
    </row>
    <row r="160" spans="1:20" x14ac:dyDescent="0.25">
      <c r="A160" t="s">
        <v>72</v>
      </c>
      <c r="B160" t="s">
        <v>716</v>
      </c>
      <c r="C160">
        <v>150</v>
      </c>
      <c r="D160">
        <v>5</v>
      </c>
      <c r="E160" t="s">
        <v>13240</v>
      </c>
      <c r="F160">
        <v>500</v>
      </c>
      <c r="G160">
        <v>0</v>
      </c>
      <c r="H160" t="s">
        <v>636</v>
      </c>
      <c r="I160" t="s">
        <v>8782</v>
      </c>
      <c r="J160" t="s">
        <v>2051</v>
      </c>
      <c r="K160" t="s">
        <v>637</v>
      </c>
      <c r="L160" t="s">
        <v>638</v>
      </c>
      <c r="M160" t="s">
        <v>13241</v>
      </c>
      <c r="N160" t="s">
        <v>637</v>
      </c>
      <c r="O160" t="s">
        <v>654</v>
      </c>
      <c r="P160" t="s">
        <v>5</v>
      </c>
      <c r="Q160" t="s">
        <v>640</v>
      </c>
      <c r="R160" t="s">
        <v>638</v>
      </c>
      <c r="S160" t="s">
        <v>13242</v>
      </c>
      <c r="T160" t="s">
        <v>13241</v>
      </c>
    </row>
    <row r="161" spans="1:20" x14ac:dyDescent="0.25">
      <c r="A161" t="s">
        <v>241</v>
      </c>
      <c r="B161" t="s">
        <v>247</v>
      </c>
      <c r="C161">
        <v>139</v>
      </c>
      <c r="D161">
        <v>2</v>
      </c>
      <c r="E161" t="s">
        <v>13243</v>
      </c>
      <c r="F161">
        <v>645</v>
      </c>
      <c r="G161">
        <v>0</v>
      </c>
      <c r="H161" t="s">
        <v>697</v>
      </c>
      <c r="I161" t="s">
        <v>13244</v>
      </c>
      <c r="J161" t="s">
        <v>13245</v>
      </c>
      <c r="K161" t="s">
        <v>706</v>
      </c>
      <c r="L161" t="s">
        <v>13246</v>
      </c>
      <c r="M161" t="s">
        <v>13238</v>
      </c>
      <c r="N161" t="s">
        <v>761</v>
      </c>
      <c r="O161" t="s">
        <v>698</v>
      </c>
      <c r="P161" t="s">
        <v>692</v>
      </c>
      <c r="Q161" t="s">
        <v>693</v>
      </c>
      <c r="R161" t="s">
        <v>638</v>
      </c>
      <c r="S161" t="s">
        <v>637</v>
      </c>
      <c r="T161" t="s">
        <v>13241</v>
      </c>
    </row>
    <row r="162" spans="1:20" x14ac:dyDescent="0.25">
      <c r="A162" t="s">
        <v>239</v>
      </c>
      <c r="B162" t="s">
        <v>245</v>
      </c>
      <c r="C162">
        <v>139</v>
      </c>
      <c r="D162">
        <v>4</v>
      </c>
      <c r="E162" t="s">
        <v>13243</v>
      </c>
      <c r="F162">
        <v>645</v>
      </c>
      <c r="G162">
        <v>0</v>
      </c>
      <c r="H162" t="s">
        <v>697</v>
      </c>
      <c r="I162" t="s">
        <v>13244</v>
      </c>
      <c r="J162" t="s">
        <v>13245</v>
      </c>
      <c r="K162" t="s">
        <v>706</v>
      </c>
      <c r="L162" t="s">
        <v>13246</v>
      </c>
      <c r="M162" t="s">
        <v>13238</v>
      </c>
      <c r="N162" t="s">
        <v>761</v>
      </c>
      <c r="O162" t="s">
        <v>698</v>
      </c>
      <c r="P162" t="s">
        <v>692</v>
      </c>
      <c r="Q162" t="s">
        <v>693</v>
      </c>
      <c r="R162" t="s">
        <v>638</v>
      </c>
      <c r="S162" t="s">
        <v>637</v>
      </c>
      <c r="T162" t="s">
        <v>13241</v>
      </c>
    </row>
    <row r="163" spans="1:20" x14ac:dyDescent="0.25">
      <c r="A163" t="s">
        <v>18</v>
      </c>
      <c r="B163" t="s">
        <v>19</v>
      </c>
      <c r="C163">
        <v>66.666666666666671</v>
      </c>
      <c r="D163">
        <v>3</v>
      </c>
      <c r="E163" t="s">
        <v>13247</v>
      </c>
      <c r="F163">
        <v>129</v>
      </c>
      <c r="G163">
        <v>29</v>
      </c>
      <c r="H163" t="s">
        <v>636</v>
      </c>
      <c r="I163" t="s">
        <v>8782</v>
      </c>
      <c r="J163" t="s">
        <v>2051</v>
      </c>
      <c r="K163" t="s">
        <v>637</v>
      </c>
      <c r="L163" t="s">
        <v>638</v>
      </c>
      <c r="M163" t="s">
        <v>13248</v>
      </c>
      <c r="N163" t="s">
        <v>637</v>
      </c>
      <c r="O163" t="s">
        <v>639</v>
      </c>
      <c r="P163" t="s">
        <v>5</v>
      </c>
      <c r="Q163" t="s">
        <v>640</v>
      </c>
      <c r="R163" t="s">
        <v>638</v>
      </c>
      <c r="S163" t="s">
        <v>13249</v>
      </c>
      <c r="T163" t="s">
        <v>13248</v>
      </c>
    </row>
    <row r="164" spans="1:20" x14ac:dyDescent="0.25">
      <c r="A164" t="s">
        <v>18</v>
      </c>
      <c r="B164" t="s">
        <v>19</v>
      </c>
      <c r="C164">
        <v>66.666666666666671</v>
      </c>
      <c r="D164">
        <v>3</v>
      </c>
      <c r="E164" t="s">
        <v>13250</v>
      </c>
      <c r="F164">
        <v>129</v>
      </c>
      <c r="G164">
        <v>29</v>
      </c>
      <c r="H164" t="s">
        <v>636</v>
      </c>
      <c r="I164" t="s">
        <v>8782</v>
      </c>
      <c r="J164" t="s">
        <v>2051</v>
      </c>
      <c r="K164" t="s">
        <v>637</v>
      </c>
      <c r="L164" t="s">
        <v>638</v>
      </c>
      <c r="M164" t="s">
        <v>13251</v>
      </c>
      <c r="N164" t="s">
        <v>637</v>
      </c>
      <c r="O164" t="s">
        <v>639</v>
      </c>
      <c r="P164" t="s">
        <v>5</v>
      </c>
      <c r="Q164" t="s">
        <v>640</v>
      </c>
      <c r="R164" t="s">
        <v>638</v>
      </c>
      <c r="S164" t="s">
        <v>13252</v>
      </c>
      <c r="T164" t="s">
        <v>13251</v>
      </c>
    </row>
    <row r="165" spans="1:20" x14ac:dyDescent="0.25">
      <c r="A165" t="s">
        <v>18</v>
      </c>
      <c r="B165" t="s">
        <v>19</v>
      </c>
      <c r="C165">
        <v>66.666666666666671</v>
      </c>
      <c r="D165">
        <v>3</v>
      </c>
      <c r="E165" t="s">
        <v>13253</v>
      </c>
      <c r="F165">
        <v>129</v>
      </c>
      <c r="G165">
        <v>29</v>
      </c>
      <c r="H165" t="s">
        <v>636</v>
      </c>
      <c r="I165" t="s">
        <v>8782</v>
      </c>
      <c r="J165" t="s">
        <v>2051</v>
      </c>
      <c r="K165" t="s">
        <v>637</v>
      </c>
      <c r="L165" t="s">
        <v>638</v>
      </c>
      <c r="M165" t="s">
        <v>13251</v>
      </c>
      <c r="N165" t="s">
        <v>637</v>
      </c>
      <c r="O165" t="s">
        <v>639</v>
      </c>
      <c r="P165" t="s">
        <v>5</v>
      </c>
      <c r="Q165" t="s">
        <v>640</v>
      </c>
      <c r="R165" t="s">
        <v>638</v>
      </c>
      <c r="S165" t="s">
        <v>13254</v>
      </c>
      <c r="T165" t="s">
        <v>13251</v>
      </c>
    </row>
    <row r="166" spans="1:20" x14ac:dyDescent="0.25">
      <c r="A166" t="s">
        <v>18</v>
      </c>
      <c r="B166" t="s">
        <v>19</v>
      </c>
      <c r="C166">
        <v>66.666666666666671</v>
      </c>
      <c r="D166">
        <v>3</v>
      </c>
      <c r="E166" t="s">
        <v>13255</v>
      </c>
      <c r="F166">
        <v>129</v>
      </c>
      <c r="G166">
        <v>0</v>
      </c>
      <c r="H166" t="s">
        <v>636</v>
      </c>
      <c r="I166" t="s">
        <v>13256</v>
      </c>
      <c r="J166" t="s">
        <v>675</v>
      </c>
      <c r="K166" t="s">
        <v>637</v>
      </c>
      <c r="L166" t="s">
        <v>638</v>
      </c>
      <c r="M166" t="s">
        <v>13257</v>
      </c>
      <c r="N166" t="s">
        <v>637</v>
      </c>
      <c r="O166" t="s">
        <v>639</v>
      </c>
      <c r="P166" t="s">
        <v>5</v>
      </c>
      <c r="Q166" t="s">
        <v>640</v>
      </c>
      <c r="R166" t="s">
        <v>638</v>
      </c>
      <c r="S166" t="s">
        <v>13258</v>
      </c>
      <c r="T166" t="s">
        <v>13257</v>
      </c>
    </row>
    <row r="167" spans="1:20" x14ac:dyDescent="0.25">
      <c r="A167" t="s">
        <v>22</v>
      </c>
      <c r="B167" t="s">
        <v>27</v>
      </c>
      <c r="C167">
        <v>69.900000000000006</v>
      </c>
      <c r="D167">
        <v>10</v>
      </c>
      <c r="E167" t="s">
        <v>13259</v>
      </c>
      <c r="F167">
        <v>800</v>
      </c>
      <c r="G167">
        <v>0</v>
      </c>
      <c r="H167" t="s">
        <v>645</v>
      </c>
      <c r="I167" t="s">
        <v>10654</v>
      </c>
      <c r="J167" t="s">
        <v>13260</v>
      </c>
      <c r="K167" t="s">
        <v>13261</v>
      </c>
      <c r="L167" t="s">
        <v>2224</v>
      </c>
      <c r="M167" t="s">
        <v>13199</v>
      </c>
      <c r="N167" t="s">
        <v>637</v>
      </c>
      <c r="O167" t="s">
        <v>646</v>
      </c>
      <c r="P167" t="s">
        <v>26</v>
      </c>
      <c r="Q167" t="s">
        <v>647</v>
      </c>
      <c r="R167" t="s">
        <v>638</v>
      </c>
      <c r="S167" t="s">
        <v>13262</v>
      </c>
      <c r="T167" t="s">
        <v>13263</v>
      </c>
    </row>
    <row r="168" spans="1:20" x14ac:dyDescent="0.25">
      <c r="A168" t="s">
        <v>22</v>
      </c>
      <c r="B168" t="s">
        <v>213</v>
      </c>
      <c r="C168">
        <v>64</v>
      </c>
      <c r="D168">
        <v>2</v>
      </c>
      <c r="E168" t="s">
        <v>13264</v>
      </c>
      <c r="F168">
        <v>350.2</v>
      </c>
      <c r="G168">
        <v>26</v>
      </c>
      <c r="H168" t="s">
        <v>663</v>
      </c>
      <c r="I168" t="s">
        <v>13265</v>
      </c>
      <c r="J168" t="s">
        <v>13266</v>
      </c>
      <c r="K168" t="s">
        <v>13267</v>
      </c>
      <c r="L168" t="s">
        <v>13268</v>
      </c>
      <c r="M168" t="s">
        <v>13269</v>
      </c>
      <c r="N168" t="s">
        <v>637</v>
      </c>
      <c r="O168" t="s">
        <v>664</v>
      </c>
      <c r="P168" t="s">
        <v>23</v>
      </c>
      <c r="Q168" t="s">
        <v>665</v>
      </c>
      <c r="R168" t="s">
        <v>638</v>
      </c>
      <c r="S168" t="s">
        <v>13270</v>
      </c>
      <c r="T168" t="s">
        <v>13269</v>
      </c>
    </row>
    <row r="169" spans="1:20" x14ac:dyDescent="0.25">
      <c r="A169" t="s">
        <v>12</v>
      </c>
      <c r="B169" t="s">
        <v>13</v>
      </c>
      <c r="C169">
        <v>54.5</v>
      </c>
      <c r="D169">
        <v>2</v>
      </c>
      <c r="E169" t="s">
        <v>13264</v>
      </c>
      <c r="F169">
        <v>350.2</v>
      </c>
      <c r="G169">
        <v>26</v>
      </c>
      <c r="H169" t="s">
        <v>663</v>
      </c>
      <c r="I169" t="s">
        <v>13265</v>
      </c>
      <c r="J169" t="s">
        <v>13266</v>
      </c>
      <c r="K169" t="s">
        <v>13267</v>
      </c>
      <c r="L169" t="s">
        <v>13268</v>
      </c>
      <c r="M169" t="s">
        <v>13269</v>
      </c>
      <c r="N169" t="s">
        <v>637</v>
      </c>
      <c r="O169" t="s">
        <v>664</v>
      </c>
      <c r="P169" t="s">
        <v>23</v>
      </c>
      <c r="Q169" t="s">
        <v>665</v>
      </c>
      <c r="R169" t="s">
        <v>638</v>
      </c>
      <c r="S169" t="s">
        <v>13270</v>
      </c>
      <c r="T169" t="s">
        <v>13269</v>
      </c>
    </row>
    <row r="170" spans="1:20" x14ac:dyDescent="0.25">
      <c r="A170" t="s">
        <v>12</v>
      </c>
      <c r="B170" t="s">
        <v>13</v>
      </c>
      <c r="C170">
        <v>54.5</v>
      </c>
      <c r="D170">
        <v>2</v>
      </c>
      <c r="E170" t="s">
        <v>13264</v>
      </c>
      <c r="F170">
        <v>350.2</v>
      </c>
      <c r="G170">
        <v>26</v>
      </c>
      <c r="H170" t="s">
        <v>663</v>
      </c>
      <c r="I170" t="s">
        <v>13265</v>
      </c>
      <c r="J170" t="s">
        <v>13266</v>
      </c>
      <c r="K170" t="s">
        <v>13267</v>
      </c>
      <c r="L170" t="s">
        <v>13268</v>
      </c>
      <c r="M170" t="s">
        <v>13269</v>
      </c>
      <c r="N170" t="s">
        <v>637</v>
      </c>
      <c r="O170" t="s">
        <v>664</v>
      </c>
      <c r="P170" t="s">
        <v>23</v>
      </c>
      <c r="Q170" t="s">
        <v>665</v>
      </c>
      <c r="R170" t="s">
        <v>638</v>
      </c>
      <c r="S170" t="s">
        <v>13270</v>
      </c>
      <c r="T170" t="s">
        <v>13269</v>
      </c>
    </row>
    <row r="171" spans="1:20" x14ac:dyDescent="0.25">
      <c r="A171" t="s">
        <v>116</v>
      </c>
      <c r="B171" t="s">
        <v>117</v>
      </c>
      <c r="C171">
        <v>12</v>
      </c>
      <c r="D171">
        <v>20</v>
      </c>
      <c r="E171" t="s">
        <v>13271</v>
      </c>
      <c r="F171">
        <v>290</v>
      </c>
      <c r="G171">
        <v>10</v>
      </c>
      <c r="H171" t="s">
        <v>645</v>
      </c>
      <c r="I171" t="s">
        <v>12149</v>
      </c>
      <c r="J171" t="s">
        <v>13272</v>
      </c>
      <c r="K171" t="s">
        <v>8800</v>
      </c>
      <c r="L171" t="s">
        <v>741</v>
      </c>
      <c r="M171" t="s">
        <v>13273</v>
      </c>
      <c r="N171" t="s">
        <v>637</v>
      </c>
      <c r="O171" t="s">
        <v>646</v>
      </c>
      <c r="P171" t="s">
        <v>26</v>
      </c>
      <c r="Q171" t="s">
        <v>647</v>
      </c>
      <c r="R171" t="s">
        <v>638</v>
      </c>
      <c r="S171" t="s">
        <v>13274</v>
      </c>
      <c r="T171" t="s">
        <v>13275</v>
      </c>
    </row>
    <row r="172" spans="1:20" x14ac:dyDescent="0.25">
      <c r="A172" t="s">
        <v>147</v>
      </c>
      <c r="B172" t="s">
        <v>148</v>
      </c>
      <c r="C172">
        <v>50</v>
      </c>
      <c r="D172">
        <v>6</v>
      </c>
      <c r="E172" t="s">
        <v>13276</v>
      </c>
      <c r="F172">
        <v>200</v>
      </c>
      <c r="G172">
        <v>0</v>
      </c>
      <c r="H172" t="s">
        <v>636</v>
      </c>
      <c r="I172" t="s">
        <v>13277</v>
      </c>
      <c r="J172" t="s">
        <v>667</v>
      </c>
      <c r="K172" t="s">
        <v>637</v>
      </c>
      <c r="L172" t="s">
        <v>638</v>
      </c>
      <c r="M172" t="s">
        <v>13278</v>
      </c>
      <c r="N172" t="s">
        <v>637</v>
      </c>
      <c r="O172" t="s">
        <v>639</v>
      </c>
      <c r="P172" t="s">
        <v>5</v>
      </c>
      <c r="Q172" t="s">
        <v>640</v>
      </c>
      <c r="R172" t="s">
        <v>638</v>
      </c>
      <c r="S172" t="s">
        <v>13279</v>
      </c>
      <c r="T172" t="s">
        <v>13278</v>
      </c>
    </row>
    <row r="173" spans="1:20" x14ac:dyDescent="0.25">
      <c r="A173" t="s">
        <v>516</v>
      </c>
      <c r="B173" t="s">
        <v>120</v>
      </c>
      <c r="C173">
        <v>75</v>
      </c>
      <c r="D173">
        <v>2</v>
      </c>
      <c r="E173" t="s">
        <v>13280</v>
      </c>
      <c r="F173">
        <v>266</v>
      </c>
      <c r="G173">
        <v>116</v>
      </c>
      <c r="H173" t="s">
        <v>645</v>
      </c>
      <c r="I173" t="s">
        <v>13281</v>
      </c>
      <c r="J173" t="s">
        <v>13282</v>
      </c>
      <c r="K173" t="s">
        <v>790</v>
      </c>
      <c r="L173" t="s">
        <v>1814</v>
      </c>
      <c r="M173" t="s">
        <v>13283</v>
      </c>
      <c r="N173" t="s">
        <v>637</v>
      </c>
      <c r="O173" t="s">
        <v>646</v>
      </c>
      <c r="P173" t="s">
        <v>26</v>
      </c>
      <c r="Q173" t="s">
        <v>647</v>
      </c>
      <c r="R173" t="s">
        <v>638</v>
      </c>
      <c r="S173" t="s">
        <v>13284</v>
      </c>
      <c r="T173" t="s">
        <v>13283</v>
      </c>
    </row>
    <row r="174" spans="1:20" x14ac:dyDescent="0.25">
      <c r="A174" t="s">
        <v>147</v>
      </c>
      <c r="B174" t="s">
        <v>148</v>
      </c>
      <c r="C174">
        <v>33.333333333333336</v>
      </c>
      <c r="D174">
        <v>3</v>
      </c>
      <c r="E174" t="s">
        <v>13285</v>
      </c>
      <c r="F174">
        <v>100</v>
      </c>
      <c r="G174">
        <v>0</v>
      </c>
      <c r="H174" t="s">
        <v>636</v>
      </c>
      <c r="I174" t="s">
        <v>13286</v>
      </c>
      <c r="J174" t="s">
        <v>1797</v>
      </c>
      <c r="K174" t="s">
        <v>637</v>
      </c>
      <c r="L174" t="s">
        <v>638</v>
      </c>
      <c r="M174" t="s">
        <v>13287</v>
      </c>
      <c r="N174" t="s">
        <v>637</v>
      </c>
      <c r="O174" t="s">
        <v>639</v>
      </c>
      <c r="P174" t="s">
        <v>5</v>
      </c>
      <c r="Q174" t="s">
        <v>640</v>
      </c>
      <c r="R174" t="s">
        <v>638</v>
      </c>
      <c r="S174" t="s">
        <v>13288</v>
      </c>
      <c r="T174" t="s">
        <v>13287</v>
      </c>
    </row>
    <row r="175" spans="1:20" x14ac:dyDescent="0.25">
      <c r="A175" t="s">
        <v>18</v>
      </c>
      <c r="B175" t="s">
        <v>19</v>
      </c>
      <c r="C175">
        <v>66.666666666666671</v>
      </c>
      <c r="D175">
        <v>3</v>
      </c>
      <c r="E175" t="s">
        <v>13289</v>
      </c>
      <c r="F175">
        <v>129</v>
      </c>
      <c r="G175">
        <v>0</v>
      </c>
      <c r="H175" t="s">
        <v>645</v>
      </c>
      <c r="I175" t="s">
        <v>780</v>
      </c>
      <c r="J175" t="s">
        <v>13290</v>
      </c>
      <c r="K175" t="s">
        <v>3824</v>
      </c>
      <c r="L175" t="s">
        <v>7452</v>
      </c>
      <c r="M175" t="s">
        <v>13291</v>
      </c>
      <c r="N175" t="s">
        <v>637</v>
      </c>
      <c r="O175" t="s">
        <v>646</v>
      </c>
      <c r="P175" t="s">
        <v>26</v>
      </c>
      <c r="Q175" t="s">
        <v>647</v>
      </c>
      <c r="R175" t="s">
        <v>638</v>
      </c>
      <c r="S175" t="s">
        <v>13292</v>
      </c>
      <c r="T175" t="s">
        <v>13291</v>
      </c>
    </row>
    <row r="176" spans="1:20" x14ac:dyDescent="0.25">
      <c r="A176" t="s">
        <v>18</v>
      </c>
      <c r="B176" t="s">
        <v>19</v>
      </c>
      <c r="C176">
        <v>66.666666666666671</v>
      </c>
      <c r="D176">
        <v>3</v>
      </c>
      <c r="E176" t="s">
        <v>13293</v>
      </c>
      <c r="F176">
        <v>209</v>
      </c>
      <c r="G176">
        <v>0</v>
      </c>
      <c r="H176" t="s">
        <v>645</v>
      </c>
      <c r="I176" t="s">
        <v>1673</v>
      </c>
      <c r="J176" t="s">
        <v>13294</v>
      </c>
      <c r="K176" t="s">
        <v>3909</v>
      </c>
      <c r="L176" t="s">
        <v>788</v>
      </c>
      <c r="M176" t="s">
        <v>13295</v>
      </c>
      <c r="N176" t="s">
        <v>637</v>
      </c>
      <c r="O176" t="s">
        <v>646</v>
      </c>
      <c r="P176" t="s">
        <v>26</v>
      </c>
      <c r="Q176" t="s">
        <v>647</v>
      </c>
      <c r="R176" t="s">
        <v>638</v>
      </c>
      <c r="S176" t="s">
        <v>13296</v>
      </c>
      <c r="T176" t="s">
        <v>13295</v>
      </c>
    </row>
    <row r="177" spans="1:20" x14ac:dyDescent="0.25">
      <c r="A177" t="s">
        <v>22</v>
      </c>
      <c r="B177" t="s">
        <v>27</v>
      </c>
      <c r="C177">
        <v>80</v>
      </c>
      <c r="D177">
        <v>1</v>
      </c>
      <c r="E177" t="s">
        <v>13293</v>
      </c>
      <c r="F177">
        <v>209</v>
      </c>
      <c r="G177">
        <v>0</v>
      </c>
      <c r="H177" t="s">
        <v>645</v>
      </c>
      <c r="I177" t="s">
        <v>1673</v>
      </c>
      <c r="J177" t="s">
        <v>13294</v>
      </c>
      <c r="K177" t="s">
        <v>3909</v>
      </c>
      <c r="L177" t="s">
        <v>788</v>
      </c>
      <c r="M177" t="s">
        <v>13295</v>
      </c>
      <c r="N177" t="s">
        <v>637</v>
      </c>
      <c r="O177" t="s">
        <v>646</v>
      </c>
      <c r="P177" t="s">
        <v>26</v>
      </c>
      <c r="Q177" t="s">
        <v>647</v>
      </c>
      <c r="R177" t="s">
        <v>638</v>
      </c>
      <c r="S177" t="s">
        <v>13296</v>
      </c>
      <c r="T177" t="s">
        <v>13295</v>
      </c>
    </row>
    <row r="178" spans="1:20" x14ac:dyDescent="0.25">
      <c r="A178" t="s">
        <v>77</v>
      </c>
      <c r="B178" t="s">
        <v>78</v>
      </c>
      <c r="C178">
        <v>33.333333333333336</v>
      </c>
      <c r="D178">
        <v>3</v>
      </c>
      <c r="E178" t="s">
        <v>13297</v>
      </c>
      <c r="F178">
        <v>134.99</v>
      </c>
      <c r="G178">
        <v>0</v>
      </c>
      <c r="H178" t="s">
        <v>636</v>
      </c>
      <c r="I178" t="s">
        <v>13298</v>
      </c>
      <c r="J178" t="s">
        <v>657</v>
      </c>
      <c r="K178" t="s">
        <v>637</v>
      </c>
      <c r="L178" t="s">
        <v>638</v>
      </c>
      <c r="M178" t="s">
        <v>13299</v>
      </c>
      <c r="N178" t="s">
        <v>637</v>
      </c>
      <c r="O178" t="s">
        <v>639</v>
      </c>
      <c r="P178" t="s">
        <v>5</v>
      </c>
      <c r="Q178" t="s">
        <v>640</v>
      </c>
      <c r="R178" t="s">
        <v>638</v>
      </c>
      <c r="S178" t="s">
        <v>13300</v>
      </c>
      <c r="T178" t="s">
        <v>13299</v>
      </c>
    </row>
    <row r="179" spans="1:20" x14ac:dyDescent="0.25">
      <c r="A179" t="s">
        <v>594</v>
      </c>
      <c r="B179" t="s">
        <v>595</v>
      </c>
      <c r="C179">
        <v>50</v>
      </c>
      <c r="D179">
        <v>3</v>
      </c>
      <c r="E179" t="s">
        <v>13301</v>
      </c>
      <c r="F179">
        <v>100</v>
      </c>
      <c r="G179">
        <v>0</v>
      </c>
      <c r="H179" t="s">
        <v>636</v>
      </c>
      <c r="I179" t="s">
        <v>13302</v>
      </c>
      <c r="J179" t="s">
        <v>649</v>
      </c>
      <c r="K179" t="s">
        <v>637</v>
      </c>
      <c r="L179" t="s">
        <v>638</v>
      </c>
      <c r="M179" t="s">
        <v>13303</v>
      </c>
      <c r="N179" t="s">
        <v>637</v>
      </c>
      <c r="O179" t="s">
        <v>639</v>
      </c>
      <c r="P179" t="s">
        <v>5</v>
      </c>
      <c r="Q179" t="s">
        <v>640</v>
      </c>
      <c r="R179" t="s">
        <v>638</v>
      </c>
      <c r="S179" t="s">
        <v>13304</v>
      </c>
      <c r="T179" t="s">
        <v>13305</v>
      </c>
    </row>
    <row r="180" spans="1:20" x14ac:dyDescent="0.25">
      <c r="A180" t="s">
        <v>147</v>
      </c>
      <c r="B180" t="s">
        <v>148</v>
      </c>
      <c r="C180">
        <v>50</v>
      </c>
      <c r="D180">
        <v>6</v>
      </c>
      <c r="E180" t="s">
        <v>13306</v>
      </c>
      <c r="F180">
        <v>200</v>
      </c>
      <c r="G180">
        <v>0</v>
      </c>
      <c r="H180" t="s">
        <v>636</v>
      </c>
      <c r="I180" t="s">
        <v>13307</v>
      </c>
      <c r="J180" t="s">
        <v>678</v>
      </c>
      <c r="K180" t="s">
        <v>637</v>
      </c>
      <c r="L180" t="s">
        <v>638</v>
      </c>
      <c r="M180" t="s">
        <v>13308</v>
      </c>
      <c r="N180" t="s">
        <v>637</v>
      </c>
      <c r="O180" t="s">
        <v>639</v>
      </c>
      <c r="P180" t="s">
        <v>5</v>
      </c>
      <c r="Q180" t="s">
        <v>640</v>
      </c>
      <c r="R180" t="s">
        <v>638</v>
      </c>
      <c r="S180" t="s">
        <v>13309</v>
      </c>
      <c r="T180" t="s">
        <v>13308</v>
      </c>
    </row>
    <row r="181" spans="1:20" x14ac:dyDescent="0.25">
      <c r="A181" t="s">
        <v>22</v>
      </c>
      <c r="B181" t="s">
        <v>27</v>
      </c>
      <c r="C181">
        <v>80</v>
      </c>
      <c r="D181">
        <v>1</v>
      </c>
      <c r="E181" t="s">
        <v>13310</v>
      </c>
      <c r="F181">
        <v>80</v>
      </c>
      <c r="G181">
        <v>0</v>
      </c>
      <c r="H181" t="s">
        <v>645</v>
      </c>
      <c r="I181" t="s">
        <v>13311</v>
      </c>
      <c r="J181" t="s">
        <v>13312</v>
      </c>
      <c r="K181" t="s">
        <v>729</v>
      </c>
      <c r="L181" t="s">
        <v>835</v>
      </c>
      <c r="M181" t="s">
        <v>13313</v>
      </c>
      <c r="N181" t="s">
        <v>637</v>
      </c>
      <c r="O181" t="s">
        <v>646</v>
      </c>
      <c r="P181" t="s">
        <v>26</v>
      </c>
      <c r="Q181" t="s">
        <v>647</v>
      </c>
      <c r="R181" t="s">
        <v>638</v>
      </c>
      <c r="S181" t="s">
        <v>13314</v>
      </c>
      <c r="T181" t="s">
        <v>13313</v>
      </c>
    </row>
    <row r="182" spans="1:20" x14ac:dyDescent="0.25">
      <c r="A182" t="s">
        <v>239</v>
      </c>
      <c r="B182" t="s">
        <v>245</v>
      </c>
      <c r="C182">
        <v>139</v>
      </c>
      <c r="D182">
        <v>1</v>
      </c>
      <c r="E182" t="s">
        <v>13315</v>
      </c>
      <c r="F182">
        <v>139</v>
      </c>
      <c r="G182">
        <v>0</v>
      </c>
      <c r="H182" t="s">
        <v>645</v>
      </c>
      <c r="I182" t="s">
        <v>3804</v>
      </c>
      <c r="J182" t="s">
        <v>13316</v>
      </c>
      <c r="K182" t="s">
        <v>13317</v>
      </c>
      <c r="L182" t="s">
        <v>1819</v>
      </c>
      <c r="M182" t="s">
        <v>13318</v>
      </c>
      <c r="N182" t="s">
        <v>637</v>
      </c>
      <c r="O182" t="s">
        <v>646</v>
      </c>
      <c r="P182" t="s">
        <v>26</v>
      </c>
      <c r="Q182" t="s">
        <v>647</v>
      </c>
      <c r="R182" t="s">
        <v>638</v>
      </c>
      <c r="S182" t="s">
        <v>13319</v>
      </c>
      <c r="T182" t="s">
        <v>13320</v>
      </c>
    </row>
    <row r="183" spans="1:20" x14ac:dyDescent="0.25">
      <c r="A183" t="s">
        <v>240</v>
      </c>
      <c r="B183" t="s">
        <v>690</v>
      </c>
      <c r="C183">
        <v>71.94</v>
      </c>
      <c r="D183">
        <v>1</v>
      </c>
      <c r="E183" t="s">
        <v>13321</v>
      </c>
      <c r="F183">
        <v>78.94</v>
      </c>
      <c r="G183">
        <v>7</v>
      </c>
      <c r="H183" t="s">
        <v>663</v>
      </c>
      <c r="I183" t="s">
        <v>13322</v>
      </c>
      <c r="J183" t="s">
        <v>13323</v>
      </c>
      <c r="K183" t="s">
        <v>7651</v>
      </c>
      <c r="L183" t="s">
        <v>13324</v>
      </c>
      <c r="M183" t="s">
        <v>13325</v>
      </c>
      <c r="N183" t="s">
        <v>637</v>
      </c>
      <c r="O183" t="s">
        <v>664</v>
      </c>
      <c r="P183" t="s">
        <v>23</v>
      </c>
      <c r="Q183" t="s">
        <v>665</v>
      </c>
      <c r="R183" t="s">
        <v>638</v>
      </c>
      <c r="S183" t="s">
        <v>13326</v>
      </c>
      <c r="T183" t="s">
        <v>13325</v>
      </c>
    </row>
    <row r="184" spans="1:20" x14ac:dyDescent="0.25">
      <c r="A184" t="s">
        <v>22</v>
      </c>
      <c r="B184" t="s">
        <v>27</v>
      </c>
      <c r="C184">
        <v>80</v>
      </c>
      <c r="D184">
        <v>3</v>
      </c>
      <c r="E184" t="s">
        <v>13327</v>
      </c>
      <c r="F184">
        <v>240</v>
      </c>
      <c r="G184">
        <v>0</v>
      </c>
      <c r="H184" t="s">
        <v>645</v>
      </c>
      <c r="I184" t="s">
        <v>13311</v>
      </c>
      <c r="J184" t="s">
        <v>13312</v>
      </c>
      <c r="K184" t="s">
        <v>729</v>
      </c>
      <c r="L184" t="s">
        <v>835</v>
      </c>
      <c r="M184" t="s">
        <v>13328</v>
      </c>
      <c r="N184" t="s">
        <v>637</v>
      </c>
      <c r="O184" t="s">
        <v>646</v>
      </c>
      <c r="P184" t="s">
        <v>26</v>
      </c>
      <c r="Q184" t="s">
        <v>647</v>
      </c>
      <c r="R184" t="s">
        <v>638</v>
      </c>
      <c r="S184" t="s">
        <v>13329</v>
      </c>
      <c r="T184" t="s">
        <v>13328</v>
      </c>
    </row>
    <row r="185" spans="1:20" x14ac:dyDescent="0.25">
      <c r="A185" t="s">
        <v>600</v>
      </c>
      <c r="B185" t="s">
        <v>690</v>
      </c>
      <c r="C185">
        <v>82.84</v>
      </c>
      <c r="D185">
        <v>1</v>
      </c>
      <c r="E185" t="s">
        <v>13330</v>
      </c>
      <c r="F185">
        <v>89.84</v>
      </c>
      <c r="G185">
        <v>7</v>
      </c>
      <c r="H185" t="s">
        <v>663</v>
      </c>
      <c r="I185" t="s">
        <v>9449</v>
      </c>
      <c r="J185" t="s">
        <v>9450</v>
      </c>
      <c r="K185" t="s">
        <v>2253</v>
      </c>
      <c r="L185" t="s">
        <v>9451</v>
      </c>
      <c r="M185" t="s">
        <v>13331</v>
      </c>
      <c r="N185" t="s">
        <v>637</v>
      </c>
      <c r="O185" t="s">
        <v>664</v>
      </c>
      <c r="P185" t="s">
        <v>23</v>
      </c>
      <c r="Q185" t="s">
        <v>665</v>
      </c>
      <c r="R185" t="s">
        <v>638</v>
      </c>
      <c r="S185" t="s">
        <v>13332</v>
      </c>
      <c r="T185" t="s">
        <v>13331</v>
      </c>
    </row>
    <row r="186" spans="1:20" x14ac:dyDescent="0.25">
      <c r="A186" t="s">
        <v>18</v>
      </c>
      <c r="B186" t="s">
        <v>19</v>
      </c>
      <c r="C186">
        <v>66.666666666666671</v>
      </c>
      <c r="D186">
        <v>3</v>
      </c>
      <c r="E186" t="s">
        <v>13333</v>
      </c>
      <c r="F186">
        <v>129</v>
      </c>
      <c r="G186">
        <v>0</v>
      </c>
      <c r="H186" t="s">
        <v>645</v>
      </c>
      <c r="I186" t="s">
        <v>13334</v>
      </c>
      <c r="J186" t="s">
        <v>13335</v>
      </c>
      <c r="K186" t="s">
        <v>11223</v>
      </c>
      <c r="L186" t="s">
        <v>5807</v>
      </c>
      <c r="M186" t="s">
        <v>13331</v>
      </c>
      <c r="N186" t="s">
        <v>637</v>
      </c>
      <c r="O186" t="s">
        <v>646</v>
      </c>
      <c r="P186" t="s">
        <v>26</v>
      </c>
      <c r="Q186" t="s">
        <v>647</v>
      </c>
      <c r="R186" t="s">
        <v>638</v>
      </c>
      <c r="S186" t="s">
        <v>13336</v>
      </c>
      <c r="T186" t="s">
        <v>13337</v>
      </c>
    </row>
    <row r="187" spans="1:20" x14ac:dyDescent="0.25">
      <c r="A187" t="s">
        <v>147</v>
      </c>
      <c r="B187" t="s">
        <v>148</v>
      </c>
      <c r="C187">
        <v>65</v>
      </c>
      <c r="D187">
        <v>9</v>
      </c>
      <c r="E187" t="s">
        <v>13338</v>
      </c>
      <c r="F187">
        <v>385.05</v>
      </c>
      <c r="G187">
        <v>26</v>
      </c>
      <c r="H187" t="s">
        <v>645</v>
      </c>
      <c r="I187" t="s">
        <v>13339</v>
      </c>
      <c r="J187" t="s">
        <v>13340</v>
      </c>
      <c r="K187" t="s">
        <v>13341</v>
      </c>
      <c r="L187" t="s">
        <v>13342</v>
      </c>
      <c r="M187" t="s">
        <v>13343</v>
      </c>
      <c r="N187" t="s">
        <v>637</v>
      </c>
      <c r="O187" t="s">
        <v>664</v>
      </c>
      <c r="P187" t="s">
        <v>23</v>
      </c>
      <c r="Q187" t="s">
        <v>665</v>
      </c>
      <c r="R187" t="s">
        <v>638</v>
      </c>
      <c r="S187" t="s">
        <v>13344</v>
      </c>
      <c r="T187" t="s">
        <v>13343</v>
      </c>
    </row>
    <row r="188" spans="1:20" x14ac:dyDescent="0.25">
      <c r="A188" t="s">
        <v>240</v>
      </c>
      <c r="B188" t="s">
        <v>690</v>
      </c>
      <c r="C188">
        <v>66.489999999999995</v>
      </c>
      <c r="D188">
        <v>1</v>
      </c>
      <c r="E188" t="s">
        <v>13345</v>
      </c>
      <c r="F188">
        <v>66.489999999999995</v>
      </c>
      <c r="G188">
        <v>0</v>
      </c>
      <c r="H188" t="s">
        <v>663</v>
      </c>
      <c r="I188" t="s">
        <v>13346</v>
      </c>
      <c r="J188" t="s">
        <v>13347</v>
      </c>
      <c r="K188" t="s">
        <v>5348</v>
      </c>
      <c r="L188" t="s">
        <v>13348</v>
      </c>
      <c r="M188" t="s">
        <v>13349</v>
      </c>
      <c r="N188" t="s">
        <v>637</v>
      </c>
      <c r="O188" t="s">
        <v>664</v>
      </c>
      <c r="P188" t="s">
        <v>23</v>
      </c>
      <c r="Q188" t="s">
        <v>665</v>
      </c>
      <c r="R188" t="s">
        <v>638</v>
      </c>
      <c r="S188" t="s">
        <v>13350</v>
      </c>
      <c r="T188" t="s">
        <v>13349</v>
      </c>
    </row>
    <row r="189" spans="1:20" x14ac:dyDescent="0.25">
      <c r="A189" t="s">
        <v>147</v>
      </c>
      <c r="B189" t="s">
        <v>148</v>
      </c>
      <c r="C189">
        <v>50</v>
      </c>
      <c r="D189">
        <v>6</v>
      </c>
      <c r="E189" t="s">
        <v>13351</v>
      </c>
      <c r="F189">
        <v>200</v>
      </c>
      <c r="G189">
        <v>0</v>
      </c>
      <c r="H189" t="s">
        <v>636</v>
      </c>
      <c r="I189" t="s">
        <v>13352</v>
      </c>
      <c r="J189" t="s">
        <v>653</v>
      </c>
      <c r="K189" t="s">
        <v>637</v>
      </c>
      <c r="L189" t="s">
        <v>638</v>
      </c>
      <c r="M189" t="s">
        <v>13353</v>
      </c>
      <c r="N189" t="s">
        <v>637</v>
      </c>
      <c r="O189" t="s">
        <v>639</v>
      </c>
      <c r="P189" t="s">
        <v>5</v>
      </c>
      <c r="Q189" t="s">
        <v>640</v>
      </c>
      <c r="R189" t="s">
        <v>638</v>
      </c>
      <c r="S189" t="s">
        <v>13354</v>
      </c>
      <c r="T189" t="s">
        <v>13353</v>
      </c>
    </row>
    <row r="190" spans="1:20" x14ac:dyDescent="0.25">
      <c r="A190" t="s">
        <v>22</v>
      </c>
      <c r="B190" t="s">
        <v>27</v>
      </c>
      <c r="C190">
        <v>80</v>
      </c>
      <c r="D190">
        <v>1</v>
      </c>
      <c r="E190" t="s">
        <v>13355</v>
      </c>
      <c r="F190">
        <v>80</v>
      </c>
      <c r="G190">
        <v>0</v>
      </c>
      <c r="H190" t="s">
        <v>645</v>
      </c>
      <c r="I190" t="s">
        <v>750</v>
      </c>
      <c r="J190" t="s">
        <v>13356</v>
      </c>
      <c r="K190" t="s">
        <v>13357</v>
      </c>
      <c r="L190" t="s">
        <v>3807</v>
      </c>
      <c r="M190" t="s">
        <v>13353</v>
      </c>
      <c r="N190" t="s">
        <v>637</v>
      </c>
      <c r="O190" t="s">
        <v>646</v>
      </c>
      <c r="P190" t="s">
        <v>26</v>
      </c>
      <c r="Q190" t="s">
        <v>647</v>
      </c>
      <c r="R190" t="s">
        <v>638</v>
      </c>
      <c r="S190" t="s">
        <v>13358</v>
      </c>
      <c r="T190" t="s">
        <v>13359</v>
      </c>
    </row>
    <row r="191" spans="1:20" x14ac:dyDescent="0.25">
      <c r="A191" t="s">
        <v>241</v>
      </c>
      <c r="B191" t="s">
        <v>690</v>
      </c>
      <c r="C191">
        <v>93.74</v>
      </c>
      <c r="D191">
        <v>1</v>
      </c>
      <c r="E191" t="s">
        <v>13360</v>
      </c>
      <c r="F191">
        <v>373.22</v>
      </c>
      <c r="G191">
        <v>92</v>
      </c>
      <c r="H191" t="s">
        <v>663</v>
      </c>
      <c r="I191" t="s">
        <v>13361</v>
      </c>
      <c r="J191" t="s">
        <v>13362</v>
      </c>
      <c r="K191" t="s">
        <v>13363</v>
      </c>
      <c r="L191" t="s">
        <v>13364</v>
      </c>
      <c r="M191" t="s">
        <v>13359</v>
      </c>
      <c r="N191" t="s">
        <v>637</v>
      </c>
      <c r="O191" t="s">
        <v>664</v>
      </c>
      <c r="P191" t="s">
        <v>23</v>
      </c>
      <c r="Q191" t="s">
        <v>665</v>
      </c>
      <c r="R191" t="s">
        <v>638</v>
      </c>
      <c r="S191" t="s">
        <v>13365</v>
      </c>
      <c r="T191" t="s">
        <v>13359</v>
      </c>
    </row>
    <row r="192" spans="1:20" x14ac:dyDescent="0.25">
      <c r="A192" t="s">
        <v>600</v>
      </c>
      <c r="B192" t="s">
        <v>690</v>
      </c>
      <c r="C192">
        <v>93.74</v>
      </c>
      <c r="D192">
        <v>1</v>
      </c>
      <c r="E192" t="s">
        <v>13360</v>
      </c>
      <c r="F192">
        <v>373.22</v>
      </c>
      <c r="G192">
        <v>92</v>
      </c>
      <c r="H192" t="s">
        <v>663</v>
      </c>
      <c r="I192" t="s">
        <v>13361</v>
      </c>
      <c r="J192" t="s">
        <v>13362</v>
      </c>
      <c r="K192" t="s">
        <v>13363</v>
      </c>
      <c r="L192" t="s">
        <v>13364</v>
      </c>
      <c r="M192" t="s">
        <v>13359</v>
      </c>
      <c r="N192" t="s">
        <v>637</v>
      </c>
      <c r="O192" t="s">
        <v>664</v>
      </c>
      <c r="P192" t="s">
        <v>23</v>
      </c>
      <c r="Q192" t="s">
        <v>665</v>
      </c>
      <c r="R192" t="s">
        <v>638</v>
      </c>
      <c r="S192" t="s">
        <v>13365</v>
      </c>
      <c r="T192" t="s">
        <v>13359</v>
      </c>
    </row>
    <row r="193" spans="1:20" x14ac:dyDescent="0.25">
      <c r="A193" t="s">
        <v>240</v>
      </c>
      <c r="B193" t="s">
        <v>690</v>
      </c>
      <c r="C193">
        <v>93.74</v>
      </c>
      <c r="D193">
        <v>1</v>
      </c>
      <c r="E193" t="s">
        <v>13360</v>
      </c>
      <c r="F193">
        <v>373.22</v>
      </c>
      <c r="G193">
        <v>92</v>
      </c>
      <c r="H193" t="s">
        <v>663</v>
      </c>
      <c r="I193" t="s">
        <v>13361</v>
      </c>
      <c r="J193" t="s">
        <v>13362</v>
      </c>
      <c r="K193" t="s">
        <v>13363</v>
      </c>
      <c r="L193" t="s">
        <v>13364</v>
      </c>
      <c r="M193" t="s">
        <v>13359</v>
      </c>
      <c r="N193" t="s">
        <v>637</v>
      </c>
      <c r="O193" t="s">
        <v>664</v>
      </c>
      <c r="P193" t="s">
        <v>23</v>
      </c>
      <c r="Q193" t="s">
        <v>665</v>
      </c>
      <c r="R193" t="s">
        <v>638</v>
      </c>
      <c r="S193" t="s">
        <v>13365</v>
      </c>
      <c r="T193" t="s">
        <v>13359</v>
      </c>
    </row>
    <row r="194" spans="1:20" x14ac:dyDescent="0.25">
      <c r="A194" t="s">
        <v>18</v>
      </c>
      <c r="B194" t="s">
        <v>19</v>
      </c>
      <c r="C194">
        <v>66.666666666666671</v>
      </c>
      <c r="D194">
        <v>3</v>
      </c>
      <c r="E194" t="s">
        <v>13366</v>
      </c>
      <c r="F194">
        <v>129</v>
      </c>
      <c r="G194">
        <v>0</v>
      </c>
      <c r="H194" t="s">
        <v>645</v>
      </c>
      <c r="I194" t="s">
        <v>4231</v>
      </c>
      <c r="J194" t="s">
        <v>13367</v>
      </c>
      <c r="K194" t="s">
        <v>694</v>
      </c>
      <c r="L194" t="s">
        <v>765</v>
      </c>
      <c r="M194" t="s">
        <v>13368</v>
      </c>
      <c r="N194" t="s">
        <v>637</v>
      </c>
      <c r="O194" t="s">
        <v>646</v>
      </c>
      <c r="P194" t="s">
        <v>26</v>
      </c>
      <c r="Q194" t="s">
        <v>647</v>
      </c>
      <c r="R194" t="s">
        <v>638</v>
      </c>
      <c r="S194" t="s">
        <v>13369</v>
      </c>
      <c r="T194" t="s">
        <v>13370</v>
      </c>
    </row>
    <row r="195" spans="1:20" x14ac:dyDescent="0.25">
      <c r="A195" t="s">
        <v>240</v>
      </c>
      <c r="B195" t="s">
        <v>690</v>
      </c>
      <c r="C195">
        <v>93.74</v>
      </c>
      <c r="D195">
        <v>1</v>
      </c>
      <c r="E195" t="s">
        <v>13371</v>
      </c>
      <c r="F195">
        <v>194.48</v>
      </c>
      <c r="G195">
        <v>7</v>
      </c>
      <c r="H195" t="s">
        <v>663</v>
      </c>
      <c r="I195" t="s">
        <v>13372</v>
      </c>
      <c r="J195" t="s">
        <v>13373</v>
      </c>
      <c r="K195" t="s">
        <v>2253</v>
      </c>
      <c r="L195" t="s">
        <v>13374</v>
      </c>
      <c r="M195" t="s">
        <v>13375</v>
      </c>
      <c r="N195" t="s">
        <v>637</v>
      </c>
      <c r="O195" t="s">
        <v>664</v>
      </c>
      <c r="P195" t="s">
        <v>23</v>
      </c>
      <c r="Q195" t="s">
        <v>665</v>
      </c>
      <c r="R195" t="s">
        <v>638</v>
      </c>
      <c r="S195" t="s">
        <v>13376</v>
      </c>
      <c r="T195" t="s">
        <v>13375</v>
      </c>
    </row>
    <row r="196" spans="1:20" x14ac:dyDescent="0.25">
      <c r="A196" t="s">
        <v>241</v>
      </c>
      <c r="B196" t="s">
        <v>690</v>
      </c>
      <c r="C196">
        <v>93.74</v>
      </c>
      <c r="D196">
        <v>1</v>
      </c>
      <c r="E196" t="s">
        <v>13371</v>
      </c>
      <c r="F196">
        <v>194.48</v>
      </c>
      <c r="G196">
        <v>7</v>
      </c>
      <c r="H196" t="s">
        <v>663</v>
      </c>
      <c r="I196" t="s">
        <v>13372</v>
      </c>
      <c r="J196" t="s">
        <v>13373</v>
      </c>
      <c r="K196" t="s">
        <v>2253</v>
      </c>
      <c r="L196" t="s">
        <v>13374</v>
      </c>
      <c r="M196" t="s">
        <v>13375</v>
      </c>
      <c r="N196" t="s">
        <v>637</v>
      </c>
      <c r="O196" t="s">
        <v>664</v>
      </c>
      <c r="P196" t="s">
        <v>23</v>
      </c>
      <c r="Q196" t="s">
        <v>665</v>
      </c>
      <c r="R196" t="s">
        <v>638</v>
      </c>
      <c r="S196" t="s">
        <v>13376</v>
      </c>
      <c r="T196" t="s">
        <v>13375</v>
      </c>
    </row>
    <row r="197" spans="1:20" x14ac:dyDescent="0.25">
      <c r="A197" t="s">
        <v>22</v>
      </c>
      <c r="B197" t="s">
        <v>27</v>
      </c>
      <c r="C197">
        <v>66.333333333333329</v>
      </c>
      <c r="D197">
        <v>3</v>
      </c>
      <c r="E197" t="s">
        <v>13377</v>
      </c>
      <c r="F197">
        <v>215</v>
      </c>
      <c r="G197">
        <v>0</v>
      </c>
      <c r="H197" t="s">
        <v>663</v>
      </c>
      <c r="I197" t="s">
        <v>13378</v>
      </c>
      <c r="J197" t="s">
        <v>13379</v>
      </c>
      <c r="K197" t="s">
        <v>1774</v>
      </c>
      <c r="L197" t="s">
        <v>13380</v>
      </c>
      <c r="M197" t="s">
        <v>13381</v>
      </c>
      <c r="N197" t="s">
        <v>637</v>
      </c>
      <c r="O197" t="s">
        <v>664</v>
      </c>
      <c r="P197" t="s">
        <v>23</v>
      </c>
      <c r="Q197" t="s">
        <v>665</v>
      </c>
      <c r="R197" t="s">
        <v>638</v>
      </c>
      <c r="S197" t="s">
        <v>13382</v>
      </c>
      <c r="T197" t="s">
        <v>13381</v>
      </c>
    </row>
    <row r="198" spans="1:20" x14ac:dyDescent="0.25">
      <c r="A198" t="s">
        <v>516</v>
      </c>
      <c r="B198" t="s">
        <v>120</v>
      </c>
      <c r="C198">
        <v>75</v>
      </c>
      <c r="D198">
        <v>1</v>
      </c>
      <c r="E198" t="s">
        <v>13383</v>
      </c>
      <c r="F198">
        <v>112</v>
      </c>
      <c r="G198">
        <v>37</v>
      </c>
      <c r="H198" t="s">
        <v>645</v>
      </c>
      <c r="I198" t="s">
        <v>10179</v>
      </c>
      <c r="J198" t="s">
        <v>13384</v>
      </c>
      <c r="K198" t="s">
        <v>6611</v>
      </c>
      <c r="L198" t="s">
        <v>7236</v>
      </c>
      <c r="M198" t="s">
        <v>13385</v>
      </c>
      <c r="N198" t="s">
        <v>637</v>
      </c>
      <c r="O198" t="s">
        <v>646</v>
      </c>
      <c r="P198" t="s">
        <v>26</v>
      </c>
      <c r="Q198" t="s">
        <v>647</v>
      </c>
      <c r="R198" t="s">
        <v>638</v>
      </c>
      <c r="S198" t="s">
        <v>13386</v>
      </c>
      <c r="T198" t="s">
        <v>13387</v>
      </c>
    </row>
    <row r="199" spans="1:20" x14ac:dyDescent="0.25">
      <c r="A199" t="s">
        <v>22</v>
      </c>
      <c r="B199" t="s">
        <v>27</v>
      </c>
      <c r="C199">
        <v>69.900000000000006</v>
      </c>
      <c r="D199">
        <v>10</v>
      </c>
      <c r="E199" t="s">
        <v>13388</v>
      </c>
      <c r="F199">
        <v>1040</v>
      </c>
      <c r="G199">
        <v>0</v>
      </c>
      <c r="H199" t="s">
        <v>645</v>
      </c>
      <c r="I199" t="s">
        <v>3509</v>
      </c>
      <c r="J199" t="s">
        <v>3510</v>
      </c>
      <c r="K199" t="s">
        <v>3511</v>
      </c>
      <c r="L199" t="s">
        <v>3512</v>
      </c>
      <c r="M199" t="s">
        <v>13381</v>
      </c>
      <c r="N199" t="s">
        <v>637</v>
      </c>
      <c r="O199" t="s">
        <v>646</v>
      </c>
      <c r="P199" t="s">
        <v>26</v>
      </c>
      <c r="Q199" t="s">
        <v>647</v>
      </c>
      <c r="R199" t="s">
        <v>638</v>
      </c>
      <c r="S199" t="s">
        <v>13389</v>
      </c>
      <c r="T199" t="s">
        <v>13390</v>
      </c>
    </row>
    <row r="200" spans="1:20" x14ac:dyDescent="0.25">
      <c r="A200" t="s">
        <v>22</v>
      </c>
      <c r="B200" t="s">
        <v>27</v>
      </c>
      <c r="C200">
        <v>80</v>
      </c>
      <c r="D200">
        <v>3</v>
      </c>
      <c r="E200" t="s">
        <v>13388</v>
      </c>
      <c r="F200">
        <v>1040</v>
      </c>
      <c r="G200">
        <v>0</v>
      </c>
      <c r="H200" t="s">
        <v>645</v>
      </c>
      <c r="I200" t="s">
        <v>3509</v>
      </c>
      <c r="J200" t="s">
        <v>3510</v>
      </c>
      <c r="K200" t="s">
        <v>3511</v>
      </c>
      <c r="L200" t="s">
        <v>3512</v>
      </c>
      <c r="M200" t="s">
        <v>13381</v>
      </c>
      <c r="N200" t="s">
        <v>637</v>
      </c>
      <c r="O200" t="s">
        <v>646</v>
      </c>
      <c r="P200" t="s">
        <v>26</v>
      </c>
      <c r="Q200" t="s">
        <v>647</v>
      </c>
      <c r="R200" t="s">
        <v>638</v>
      </c>
      <c r="S200" t="s">
        <v>13389</v>
      </c>
      <c r="T200" t="s">
        <v>13390</v>
      </c>
    </row>
    <row r="201" spans="1:20" x14ac:dyDescent="0.25">
      <c r="A201" t="s">
        <v>600</v>
      </c>
      <c r="B201" t="s">
        <v>690</v>
      </c>
      <c r="C201">
        <v>78.290000000000006</v>
      </c>
      <c r="D201">
        <v>1</v>
      </c>
      <c r="E201" t="s">
        <v>13391</v>
      </c>
      <c r="F201">
        <v>85.29</v>
      </c>
      <c r="G201">
        <v>7</v>
      </c>
      <c r="H201" t="s">
        <v>663</v>
      </c>
      <c r="I201" t="s">
        <v>13392</v>
      </c>
      <c r="J201" t="s">
        <v>13393</v>
      </c>
      <c r="K201" t="s">
        <v>13394</v>
      </c>
      <c r="L201" t="s">
        <v>13395</v>
      </c>
      <c r="M201" t="s">
        <v>13396</v>
      </c>
      <c r="N201" t="s">
        <v>637</v>
      </c>
      <c r="O201" t="s">
        <v>664</v>
      </c>
      <c r="P201" t="s">
        <v>23</v>
      </c>
      <c r="Q201" t="s">
        <v>665</v>
      </c>
      <c r="R201" t="s">
        <v>638</v>
      </c>
      <c r="S201" t="s">
        <v>13397</v>
      </c>
      <c r="T201" t="s">
        <v>13396</v>
      </c>
    </row>
    <row r="202" spans="1:20" x14ac:dyDescent="0.25">
      <c r="A202" t="s">
        <v>241</v>
      </c>
      <c r="B202" t="s">
        <v>2799</v>
      </c>
      <c r="C202">
        <v>88.29</v>
      </c>
      <c r="D202">
        <v>1</v>
      </c>
      <c r="E202" t="s">
        <v>13398</v>
      </c>
      <c r="F202">
        <v>95.29</v>
      </c>
      <c r="G202">
        <v>7</v>
      </c>
      <c r="H202" t="s">
        <v>645</v>
      </c>
      <c r="I202" t="s">
        <v>13399</v>
      </c>
      <c r="J202" t="s">
        <v>13400</v>
      </c>
      <c r="K202" t="s">
        <v>3824</v>
      </c>
      <c r="L202" t="s">
        <v>13401</v>
      </c>
      <c r="M202" t="s">
        <v>13402</v>
      </c>
      <c r="N202" t="s">
        <v>637</v>
      </c>
      <c r="O202" t="s">
        <v>664</v>
      </c>
      <c r="P202" t="s">
        <v>23</v>
      </c>
      <c r="Q202" t="s">
        <v>665</v>
      </c>
      <c r="R202" t="s">
        <v>638</v>
      </c>
      <c r="S202" t="s">
        <v>13403</v>
      </c>
      <c r="T202" t="s">
        <v>13404</v>
      </c>
    </row>
    <row r="203" spans="1:20" x14ac:dyDescent="0.25">
      <c r="A203" t="s">
        <v>147</v>
      </c>
      <c r="B203" t="s">
        <v>148</v>
      </c>
      <c r="C203">
        <v>50</v>
      </c>
      <c r="D203">
        <v>6</v>
      </c>
      <c r="E203" t="s">
        <v>13405</v>
      </c>
      <c r="F203">
        <v>208</v>
      </c>
      <c r="G203">
        <v>8</v>
      </c>
      <c r="H203" t="s">
        <v>636</v>
      </c>
      <c r="I203" t="s">
        <v>13406</v>
      </c>
      <c r="J203" t="s">
        <v>3029</v>
      </c>
      <c r="K203" t="s">
        <v>637</v>
      </c>
      <c r="L203" t="s">
        <v>638</v>
      </c>
      <c r="M203" t="s">
        <v>13407</v>
      </c>
      <c r="N203" t="s">
        <v>637</v>
      </c>
      <c r="O203" t="s">
        <v>639</v>
      </c>
      <c r="P203" t="s">
        <v>5</v>
      </c>
      <c r="Q203" t="s">
        <v>640</v>
      </c>
      <c r="R203" t="s">
        <v>638</v>
      </c>
      <c r="S203" t="s">
        <v>13408</v>
      </c>
      <c r="T203" t="s">
        <v>13407</v>
      </c>
    </row>
    <row r="204" spans="1:20" x14ac:dyDescent="0.25">
      <c r="A204" t="s">
        <v>147</v>
      </c>
      <c r="B204" t="s">
        <v>148</v>
      </c>
      <c r="C204">
        <v>33.333333333333336</v>
      </c>
      <c r="D204">
        <v>3</v>
      </c>
      <c r="E204" t="s">
        <v>13409</v>
      </c>
      <c r="F204">
        <v>200</v>
      </c>
      <c r="G204">
        <v>0</v>
      </c>
      <c r="H204" t="s">
        <v>636</v>
      </c>
      <c r="I204" t="s">
        <v>13410</v>
      </c>
      <c r="J204" t="s">
        <v>700</v>
      </c>
      <c r="K204" t="s">
        <v>637</v>
      </c>
      <c r="L204" t="s">
        <v>638</v>
      </c>
      <c r="M204" t="s">
        <v>13411</v>
      </c>
      <c r="N204" t="s">
        <v>637</v>
      </c>
      <c r="O204" t="s">
        <v>639</v>
      </c>
      <c r="P204" t="s">
        <v>5</v>
      </c>
      <c r="Q204" t="s">
        <v>640</v>
      </c>
      <c r="R204" t="s">
        <v>638</v>
      </c>
      <c r="S204" t="s">
        <v>13412</v>
      </c>
      <c r="T204" t="s">
        <v>13411</v>
      </c>
    </row>
  </sheetData>
  <pageMargins left="0.25" right="0.25" top="0.75" bottom="0.75" header="0.3" footer="0.3"/>
  <pageSetup paperSize="9" scale="21" fitToHeight="0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F38F6-CF18-4186-BBAD-818123AEEF7D}">
  <sheetPr>
    <tabColor rgb="FFFF6699"/>
    <pageSetUpPr fitToPage="1"/>
  </sheetPr>
  <dimension ref="A1:V282"/>
  <sheetViews>
    <sheetView zoomScale="70" zoomScaleNormal="70" workbookViewId="0">
      <pane xSplit="2" ySplit="1" topLeftCell="S282" activePane="bottomRight" state="frozen"/>
      <selection activeCell="Q237" sqref="Q237"/>
      <selection pane="topRight" activeCell="Q237" sqref="Q237"/>
      <selection pane="bottomLeft" activeCell="Q237" sqref="Q237"/>
      <selection pane="bottomRight" activeCell="U296" sqref="U296:U29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8.90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617</v>
      </c>
      <c r="C1" t="s">
        <v>618</v>
      </c>
      <c r="D1" t="s">
        <v>1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J1" t="s">
        <v>624</v>
      </c>
      <c r="K1" t="s">
        <v>625</v>
      </c>
      <c r="L1" t="s">
        <v>626</v>
      </c>
      <c r="M1" t="s">
        <v>627</v>
      </c>
      <c r="N1" t="s">
        <v>628</v>
      </c>
      <c r="O1" t="s">
        <v>629</v>
      </c>
      <c r="P1" t="s">
        <v>630</v>
      </c>
      <c r="Q1" t="s">
        <v>631</v>
      </c>
      <c r="R1" t="s">
        <v>2</v>
      </c>
      <c r="S1" t="s">
        <v>632</v>
      </c>
      <c r="T1" t="s">
        <v>633</v>
      </c>
      <c r="U1" s="49" t="s">
        <v>722</v>
      </c>
      <c r="V1" t="s">
        <v>724</v>
      </c>
    </row>
    <row r="2" spans="1:22" x14ac:dyDescent="0.25">
      <c r="A2" t="s">
        <v>147</v>
      </c>
      <c r="B2" t="s">
        <v>148</v>
      </c>
      <c r="C2">
        <v>50</v>
      </c>
      <c r="D2">
        <v>6</v>
      </c>
      <c r="E2" t="s">
        <v>13418</v>
      </c>
      <c r="F2">
        <v>200</v>
      </c>
      <c r="G2">
        <v>0</v>
      </c>
      <c r="H2" t="s">
        <v>636</v>
      </c>
      <c r="I2" t="s">
        <v>13419</v>
      </c>
      <c r="J2" t="s">
        <v>705</v>
      </c>
      <c r="K2" t="s">
        <v>637</v>
      </c>
      <c r="L2" t="s">
        <v>638</v>
      </c>
      <c r="M2" t="s">
        <v>13420</v>
      </c>
      <c r="N2" t="s">
        <v>637</v>
      </c>
      <c r="O2" t="s">
        <v>639</v>
      </c>
      <c r="P2" t="s">
        <v>5</v>
      </c>
      <c r="Q2" t="s">
        <v>640</v>
      </c>
      <c r="R2" t="s">
        <v>638</v>
      </c>
      <c r="S2" t="s">
        <v>13421</v>
      </c>
      <c r="T2" t="s">
        <v>13420</v>
      </c>
      <c r="U2" s="50" t="s">
        <v>147</v>
      </c>
      <c r="V2">
        <v>755</v>
      </c>
    </row>
    <row r="3" spans="1:22" x14ac:dyDescent="0.25">
      <c r="A3" t="s">
        <v>147</v>
      </c>
      <c r="B3" t="s">
        <v>148</v>
      </c>
      <c r="C3">
        <v>50</v>
      </c>
      <c r="D3">
        <v>6</v>
      </c>
      <c r="E3" t="s">
        <v>13422</v>
      </c>
      <c r="F3">
        <v>200</v>
      </c>
      <c r="G3">
        <v>0</v>
      </c>
      <c r="H3" t="s">
        <v>636</v>
      </c>
      <c r="I3" t="s">
        <v>13423</v>
      </c>
      <c r="J3" t="s">
        <v>2051</v>
      </c>
      <c r="K3" t="s">
        <v>637</v>
      </c>
      <c r="L3" t="s">
        <v>638</v>
      </c>
      <c r="M3" t="s">
        <v>13424</v>
      </c>
      <c r="N3" t="s">
        <v>637</v>
      </c>
      <c r="O3" t="s">
        <v>639</v>
      </c>
      <c r="P3" t="s">
        <v>5</v>
      </c>
      <c r="Q3" t="s">
        <v>640</v>
      </c>
      <c r="R3" t="s">
        <v>638</v>
      </c>
      <c r="S3" t="s">
        <v>13425</v>
      </c>
      <c r="T3" t="s">
        <v>13424</v>
      </c>
      <c r="U3" s="51" t="s">
        <v>148</v>
      </c>
      <c r="V3">
        <v>755</v>
      </c>
    </row>
    <row r="4" spans="1:22" x14ac:dyDescent="0.25">
      <c r="A4" t="s">
        <v>147</v>
      </c>
      <c r="B4" t="s">
        <v>148</v>
      </c>
      <c r="C4">
        <v>50</v>
      </c>
      <c r="D4">
        <v>6</v>
      </c>
      <c r="E4" t="s">
        <v>13426</v>
      </c>
      <c r="F4">
        <v>200</v>
      </c>
      <c r="G4">
        <v>0</v>
      </c>
      <c r="H4" t="s">
        <v>636</v>
      </c>
      <c r="I4" t="s">
        <v>4700</v>
      </c>
      <c r="J4" t="s">
        <v>2178</v>
      </c>
      <c r="K4" t="s">
        <v>637</v>
      </c>
      <c r="L4" t="s">
        <v>638</v>
      </c>
      <c r="M4" t="s">
        <v>13427</v>
      </c>
      <c r="N4" t="s">
        <v>637</v>
      </c>
      <c r="O4" t="s">
        <v>639</v>
      </c>
      <c r="P4" t="s">
        <v>5</v>
      </c>
      <c r="Q4" t="s">
        <v>640</v>
      </c>
      <c r="R4" t="s">
        <v>638</v>
      </c>
      <c r="S4" t="s">
        <v>13428</v>
      </c>
      <c r="T4" t="s">
        <v>13427</v>
      </c>
      <c r="U4" s="50" t="s">
        <v>13744</v>
      </c>
      <c r="V4">
        <v>1</v>
      </c>
    </row>
    <row r="5" spans="1:22" x14ac:dyDescent="0.25">
      <c r="A5" t="s">
        <v>147</v>
      </c>
      <c r="B5" t="s">
        <v>148</v>
      </c>
      <c r="C5">
        <v>50</v>
      </c>
      <c r="D5">
        <v>6</v>
      </c>
      <c r="E5" t="s">
        <v>13429</v>
      </c>
      <c r="F5">
        <v>200</v>
      </c>
      <c r="G5">
        <v>0</v>
      </c>
      <c r="H5" t="s">
        <v>636</v>
      </c>
      <c r="I5" t="s">
        <v>13430</v>
      </c>
      <c r="J5" t="s">
        <v>1987</v>
      </c>
      <c r="K5" t="s">
        <v>637</v>
      </c>
      <c r="L5" t="s">
        <v>638</v>
      </c>
      <c r="M5" t="s">
        <v>13431</v>
      </c>
      <c r="N5" t="s">
        <v>637</v>
      </c>
      <c r="O5" t="s">
        <v>639</v>
      </c>
      <c r="P5" t="s">
        <v>5</v>
      </c>
      <c r="Q5" t="s">
        <v>640</v>
      </c>
      <c r="R5" t="s">
        <v>638</v>
      </c>
      <c r="S5" t="s">
        <v>13432</v>
      </c>
      <c r="T5" t="s">
        <v>13431</v>
      </c>
      <c r="U5" s="51" t="s">
        <v>13745</v>
      </c>
      <c r="V5">
        <v>1</v>
      </c>
    </row>
    <row r="6" spans="1:22" x14ac:dyDescent="0.25">
      <c r="A6" t="s">
        <v>147</v>
      </c>
      <c r="B6" t="s">
        <v>148</v>
      </c>
      <c r="C6">
        <v>50</v>
      </c>
      <c r="D6">
        <v>6</v>
      </c>
      <c r="E6" t="s">
        <v>13433</v>
      </c>
      <c r="F6">
        <v>200</v>
      </c>
      <c r="G6">
        <v>0</v>
      </c>
      <c r="H6" t="s">
        <v>636</v>
      </c>
      <c r="I6" t="s">
        <v>2151</v>
      </c>
      <c r="J6" t="s">
        <v>3004</v>
      </c>
      <c r="K6" t="s">
        <v>637</v>
      </c>
      <c r="L6" t="s">
        <v>638</v>
      </c>
      <c r="M6" t="s">
        <v>13431</v>
      </c>
      <c r="N6" t="s">
        <v>637</v>
      </c>
      <c r="O6" t="s">
        <v>639</v>
      </c>
      <c r="P6" t="s">
        <v>5</v>
      </c>
      <c r="Q6" t="s">
        <v>640</v>
      </c>
      <c r="R6" t="s">
        <v>638</v>
      </c>
      <c r="S6" t="s">
        <v>13434</v>
      </c>
      <c r="T6" t="s">
        <v>13431</v>
      </c>
      <c r="U6" s="50" t="s">
        <v>13749</v>
      </c>
      <c r="V6">
        <v>1</v>
      </c>
    </row>
    <row r="7" spans="1:22" x14ac:dyDescent="0.25">
      <c r="A7" t="s">
        <v>147</v>
      </c>
      <c r="B7" t="s">
        <v>148</v>
      </c>
      <c r="C7">
        <v>50</v>
      </c>
      <c r="D7">
        <v>6</v>
      </c>
      <c r="E7" t="s">
        <v>13435</v>
      </c>
      <c r="F7">
        <v>200</v>
      </c>
      <c r="G7">
        <v>0</v>
      </c>
      <c r="H7" t="s">
        <v>636</v>
      </c>
      <c r="I7" t="s">
        <v>13436</v>
      </c>
      <c r="J7" t="s">
        <v>672</v>
      </c>
      <c r="K7" t="s">
        <v>637</v>
      </c>
      <c r="L7" t="s">
        <v>638</v>
      </c>
      <c r="M7" t="s">
        <v>13437</v>
      </c>
      <c r="N7" t="s">
        <v>637</v>
      </c>
      <c r="O7" t="s">
        <v>639</v>
      </c>
      <c r="P7" t="s">
        <v>5</v>
      </c>
      <c r="Q7" t="s">
        <v>640</v>
      </c>
      <c r="R7" t="s">
        <v>638</v>
      </c>
      <c r="S7" t="s">
        <v>13438</v>
      </c>
      <c r="T7" t="s">
        <v>13437</v>
      </c>
      <c r="U7" s="51" t="s">
        <v>13750</v>
      </c>
      <c r="V7">
        <v>1</v>
      </c>
    </row>
    <row r="8" spans="1:22" x14ac:dyDescent="0.25">
      <c r="A8" t="s">
        <v>147</v>
      </c>
      <c r="B8" t="s">
        <v>148</v>
      </c>
      <c r="C8">
        <v>50</v>
      </c>
      <c r="D8">
        <v>6</v>
      </c>
      <c r="E8" t="s">
        <v>13439</v>
      </c>
      <c r="F8">
        <v>200</v>
      </c>
      <c r="G8">
        <v>0</v>
      </c>
      <c r="H8" t="s">
        <v>636</v>
      </c>
      <c r="I8" t="s">
        <v>13440</v>
      </c>
      <c r="J8" t="s">
        <v>648</v>
      </c>
      <c r="K8" t="s">
        <v>637</v>
      </c>
      <c r="L8" t="s">
        <v>638</v>
      </c>
      <c r="M8" t="s">
        <v>13441</v>
      </c>
      <c r="N8" t="s">
        <v>637</v>
      </c>
      <c r="O8" t="s">
        <v>639</v>
      </c>
      <c r="P8" t="s">
        <v>5</v>
      </c>
      <c r="Q8" t="s">
        <v>640</v>
      </c>
      <c r="R8" t="s">
        <v>638</v>
      </c>
      <c r="S8" t="s">
        <v>13442</v>
      </c>
      <c r="T8" t="s">
        <v>13441</v>
      </c>
      <c r="U8" s="50" t="s">
        <v>22</v>
      </c>
      <c r="V8">
        <v>66</v>
      </c>
    </row>
    <row r="9" spans="1:22" x14ac:dyDescent="0.25">
      <c r="A9" t="s">
        <v>516</v>
      </c>
      <c r="B9" t="s">
        <v>120</v>
      </c>
      <c r="C9">
        <v>75</v>
      </c>
      <c r="D9">
        <v>1</v>
      </c>
      <c r="E9" t="s">
        <v>13443</v>
      </c>
      <c r="F9">
        <v>112</v>
      </c>
      <c r="G9">
        <v>37</v>
      </c>
      <c r="H9" t="s">
        <v>645</v>
      </c>
      <c r="I9" t="s">
        <v>13444</v>
      </c>
      <c r="J9" t="s">
        <v>13445</v>
      </c>
      <c r="K9" t="s">
        <v>13446</v>
      </c>
      <c r="L9" t="s">
        <v>726</v>
      </c>
      <c r="M9" t="s">
        <v>13447</v>
      </c>
      <c r="N9" t="s">
        <v>637</v>
      </c>
      <c r="O9" t="s">
        <v>651</v>
      </c>
      <c r="P9" t="s">
        <v>26</v>
      </c>
      <c r="Q9" t="s">
        <v>647</v>
      </c>
      <c r="R9" t="s">
        <v>638</v>
      </c>
      <c r="S9" t="s">
        <v>13448</v>
      </c>
      <c r="T9" t="s">
        <v>13449</v>
      </c>
      <c r="U9" s="51" t="s">
        <v>27</v>
      </c>
      <c r="V9">
        <v>66</v>
      </c>
    </row>
    <row r="10" spans="1:22" x14ac:dyDescent="0.25">
      <c r="A10" t="s">
        <v>147</v>
      </c>
      <c r="B10" t="s">
        <v>148</v>
      </c>
      <c r="C10">
        <v>33.333333333333336</v>
      </c>
      <c r="D10">
        <v>3</v>
      </c>
      <c r="E10" t="s">
        <v>13450</v>
      </c>
      <c r="F10">
        <v>100</v>
      </c>
      <c r="G10">
        <v>0</v>
      </c>
      <c r="H10" t="s">
        <v>655</v>
      </c>
      <c r="I10" t="s">
        <v>13451</v>
      </c>
      <c r="J10" t="s">
        <v>641</v>
      </c>
      <c r="K10" t="s">
        <v>637</v>
      </c>
      <c r="L10" t="s">
        <v>638</v>
      </c>
      <c r="M10" t="s">
        <v>13452</v>
      </c>
      <c r="N10" t="s">
        <v>637</v>
      </c>
      <c r="O10" t="s">
        <v>639</v>
      </c>
      <c r="P10" t="s">
        <v>5</v>
      </c>
      <c r="Q10" t="s">
        <v>640</v>
      </c>
      <c r="R10" t="s">
        <v>638</v>
      </c>
      <c r="S10" t="s">
        <v>13453</v>
      </c>
      <c r="T10" t="s">
        <v>13452</v>
      </c>
      <c r="U10" s="50" t="s">
        <v>18</v>
      </c>
      <c r="V10">
        <v>72</v>
      </c>
    </row>
    <row r="11" spans="1:22" x14ac:dyDescent="0.25">
      <c r="A11" t="s">
        <v>600</v>
      </c>
      <c r="B11" t="s">
        <v>601</v>
      </c>
      <c r="C11">
        <v>159</v>
      </c>
      <c r="D11">
        <v>1</v>
      </c>
      <c r="E11" t="s">
        <v>13454</v>
      </c>
      <c r="F11">
        <v>258</v>
      </c>
      <c r="G11">
        <v>0</v>
      </c>
      <c r="H11" t="s">
        <v>636</v>
      </c>
      <c r="I11" t="s">
        <v>4507</v>
      </c>
      <c r="J11" t="s">
        <v>3004</v>
      </c>
      <c r="K11" t="s">
        <v>637</v>
      </c>
      <c r="L11" t="s">
        <v>638</v>
      </c>
      <c r="M11" t="s">
        <v>13455</v>
      </c>
      <c r="N11" t="s">
        <v>637</v>
      </c>
      <c r="O11" t="s">
        <v>643</v>
      </c>
      <c r="P11" t="s">
        <v>5</v>
      </c>
      <c r="Q11" t="s">
        <v>644</v>
      </c>
      <c r="R11" t="s">
        <v>638</v>
      </c>
      <c r="S11" t="s">
        <v>13456</v>
      </c>
      <c r="T11" t="s">
        <v>13455</v>
      </c>
      <c r="U11" s="51" t="s">
        <v>19</v>
      </c>
      <c r="V11">
        <v>72</v>
      </c>
    </row>
    <row r="12" spans="1:22" x14ac:dyDescent="0.25">
      <c r="A12" t="s">
        <v>239</v>
      </c>
      <c r="B12" t="s">
        <v>245</v>
      </c>
      <c r="C12">
        <v>159</v>
      </c>
      <c r="D12">
        <v>1</v>
      </c>
      <c r="E12" t="s">
        <v>13454</v>
      </c>
      <c r="F12">
        <v>258</v>
      </c>
      <c r="G12">
        <v>0</v>
      </c>
      <c r="H12" t="s">
        <v>636</v>
      </c>
      <c r="I12" t="s">
        <v>4507</v>
      </c>
      <c r="J12" t="s">
        <v>3004</v>
      </c>
      <c r="K12" t="s">
        <v>637</v>
      </c>
      <c r="L12" t="s">
        <v>638</v>
      </c>
      <c r="M12" t="s">
        <v>13455</v>
      </c>
      <c r="N12" t="s">
        <v>637</v>
      </c>
      <c r="O12" t="s">
        <v>643</v>
      </c>
      <c r="P12" t="s">
        <v>5</v>
      </c>
      <c r="Q12" t="s">
        <v>644</v>
      </c>
      <c r="R12" t="s">
        <v>638</v>
      </c>
      <c r="S12" t="s">
        <v>13456</v>
      </c>
      <c r="T12" t="s">
        <v>13455</v>
      </c>
      <c r="U12" s="50" t="s">
        <v>101</v>
      </c>
      <c r="V12">
        <v>8</v>
      </c>
    </row>
    <row r="13" spans="1:22" x14ac:dyDescent="0.25">
      <c r="A13" t="s">
        <v>147</v>
      </c>
      <c r="B13" t="s">
        <v>148</v>
      </c>
      <c r="C13">
        <v>50</v>
      </c>
      <c r="D13">
        <v>6</v>
      </c>
      <c r="E13" t="s">
        <v>13457</v>
      </c>
      <c r="F13">
        <v>200</v>
      </c>
      <c r="G13">
        <v>0</v>
      </c>
      <c r="H13" t="s">
        <v>636</v>
      </c>
      <c r="I13" t="s">
        <v>13458</v>
      </c>
      <c r="J13" t="s">
        <v>2080</v>
      </c>
      <c r="K13" t="s">
        <v>637</v>
      </c>
      <c r="L13" t="s">
        <v>638</v>
      </c>
      <c r="M13" t="s">
        <v>13459</v>
      </c>
      <c r="N13" t="s">
        <v>637</v>
      </c>
      <c r="O13" t="s">
        <v>643</v>
      </c>
      <c r="P13" t="s">
        <v>5</v>
      </c>
      <c r="Q13" t="s">
        <v>644</v>
      </c>
      <c r="R13" t="s">
        <v>638</v>
      </c>
      <c r="S13" t="s">
        <v>13460</v>
      </c>
      <c r="T13" t="s">
        <v>13461</v>
      </c>
      <c r="U13" s="51" t="s">
        <v>2139</v>
      </c>
      <c r="V13">
        <v>1</v>
      </c>
    </row>
    <row r="14" spans="1:22" x14ac:dyDescent="0.25">
      <c r="A14" t="s">
        <v>147</v>
      </c>
      <c r="B14" t="s">
        <v>148</v>
      </c>
      <c r="C14">
        <v>50</v>
      </c>
      <c r="D14">
        <v>6</v>
      </c>
      <c r="E14" t="s">
        <v>13462</v>
      </c>
      <c r="F14">
        <v>200</v>
      </c>
      <c r="G14">
        <v>0</v>
      </c>
      <c r="H14" t="s">
        <v>636</v>
      </c>
      <c r="I14" t="s">
        <v>13463</v>
      </c>
      <c r="J14" t="s">
        <v>648</v>
      </c>
      <c r="K14" t="s">
        <v>637</v>
      </c>
      <c r="L14" t="s">
        <v>638</v>
      </c>
      <c r="M14" t="s">
        <v>13464</v>
      </c>
      <c r="N14" t="s">
        <v>637</v>
      </c>
      <c r="O14" t="s">
        <v>639</v>
      </c>
      <c r="P14" t="s">
        <v>5</v>
      </c>
      <c r="Q14" t="s">
        <v>640</v>
      </c>
      <c r="R14" t="s">
        <v>638</v>
      </c>
      <c r="S14" t="s">
        <v>13465</v>
      </c>
      <c r="T14" t="s">
        <v>13464</v>
      </c>
      <c r="U14" s="51" t="s">
        <v>74</v>
      </c>
      <c r="V14">
        <v>7</v>
      </c>
    </row>
    <row r="15" spans="1:22" x14ac:dyDescent="0.25">
      <c r="A15" t="s">
        <v>147</v>
      </c>
      <c r="B15" t="s">
        <v>148</v>
      </c>
      <c r="C15">
        <v>50</v>
      </c>
      <c r="D15">
        <v>6</v>
      </c>
      <c r="E15" t="s">
        <v>13466</v>
      </c>
      <c r="F15">
        <v>200</v>
      </c>
      <c r="G15">
        <v>0</v>
      </c>
      <c r="H15" t="s">
        <v>636</v>
      </c>
      <c r="I15" t="s">
        <v>13467</v>
      </c>
      <c r="J15" t="s">
        <v>648</v>
      </c>
      <c r="K15" t="s">
        <v>637</v>
      </c>
      <c r="L15" t="s">
        <v>638</v>
      </c>
      <c r="M15" t="s">
        <v>13468</v>
      </c>
      <c r="N15" t="s">
        <v>637</v>
      </c>
      <c r="O15" t="s">
        <v>639</v>
      </c>
      <c r="P15" t="s">
        <v>5</v>
      </c>
      <c r="Q15" t="s">
        <v>640</v>
      </c>
      <c r="R15" t="s">
        <v>638</v>
      </c>
      <c r="S15" t="s">
        <v>13469</v>
      </c>
      <c r="T15" t="s">
        <v>13468</v>
      </c>
      <c r="U15" s="50" t="s">
        <v>72</v>
      </c>
      <c r="V15">
        <v>6</v>
      </c>
    </row>
    <row r="16" spans="1:22" x14ac:dyDescent="0.25">
      <c r="A16" t="s">
        <v>147</v>
      </c>
      <c r="B16" t="s">
        <v>148</v>
      </c>
      <c r="C16">
        <v>50</v>
      </c>
      <c r="D16">
        <v>6</v>
      </c>
      <c r="E16" t="s">
        <v>13470</v>
      </c>
      <c r="F16">
        <v>200</v>
      </c>
      <c r="G16">
        <v>0</v>
      </c>
      <c r="H16" t="s">
        <v>636</v>
      </c>
      <c r="I16" t="s">
        <v>13471</v>
      </c>
      <c r="J16" t="s">
        <v>5229</v>
      </c>
      <c r="K16" t="s">
        <v>637</v>
      </c>
      <c r="L16" t="s">
        <v>638</v>
      </c>
      <c r="M16" t="s">
        <v>13472</v>
      </c>
      <c r="N16" t="s">
        <v>637</v>
      </c>
      <c r="O16" t="s">
        <v>639</v>
      </c>
      <c r="P16" t="s">
        <v>5</v>
      </c>
      <c r="Q16" t="s">
        <v>640</v>
      </c>
      <c r="R16" t="s">
        <v>638</v>
      </c>
      <c r="S16" t="s">
        <v>13473</v>
      </c>
      <c r="T16" t="s">
        <v>13472</v>
      </c>
      <c r="U16" s="51" t="s">
        <v>108</v>
      </c>
      <c r="V16">
        <v>4</v>
      </c>
    </row>
    <row r="17" spans="1:22" x14ac:dyDescent="0.25">
      <c r="A17" t="s">
        <v>147</v>
      </c>
      <c r="B17" t="s">
        <v>148</v>
      </c>
      <c r="C17">
        <v>33.333333333333336</v>
      </c>
      <c r="D17">
        <v>3</v>
      </c>
      <c r="E17" t="s">
        <v>13474</v>
      </c>
      <c r="F17">
        <v>100</v>
      </c>
      <c r="G17">
        <v>0</v>
      </c>
      <c r="H17" t="s">
        <v>655</v>
      </c>
      <c r="I17" t="s">
        <v>13475</v>
      </c>
      <c r="J17" t="s">
        <v>648</v>
      </c>
      <c r="K17" t="s">
        <v>637</v>
      </c>
      <c r="L17" t="s">
        <v>638</v>
      </c>
      <c r="M17" t="s">
        <v>13476</v>
      </c>
      <c r="N17" t="s">
        <v>637</v>
      </c>
      <c r="O17" t="s">
        <v>639</v>
      </c>
      <c r="P17" t="s">
        <v>5</v>
      </c>
      <c r="Q17" t="s">
        <v>640</v>
      </c>
      <c r="R17" t="s">
        <v>638</v>
      </c>
      <c r="S17" t="s">
        <v>13477</v>
      </c>
      <c r="T17" t="s">
        <v>13476</v>
      </c>
      <c r="U17" s="51" t="s">
        <v>716</v>
      </c>
      <c r="V17">
        <v>2</v>
      </c>
    </row>
    <row r="18" spans="1:22" x14ac:dyDescent="0.25">
      <c r="A18" t="s">
        <v>147</v>
      </c>
      <c r="B18" t="s">
        <v>148</v>
      </c>
      <c r="C18">
        <v>50</v>
      </c>
      <c r="D18">
        <v>6</v>
      </c>
      <c r="E18" t="s">
        <v>13478</v>
      </c>
      <c r="F18">
        <v>200</v>
      </c>
      <c r="G18">
        <v>0</v>
      </c>
      <c r="H18" t="s">
        <v>636</v>
      </c>
      <c r="I18" t="s">
        <v>13479</v>
      </c>
      <c r="J18" t="s">
        <v>675</v>
      </c>
      <c r="K18" t="s">
        <v>637</v>
      </c>
      <c r="L18" t="s">
        <v>638</v>
      </c>
      <c r="M18" t="s">
        <v>13480</v>
      </c>
      <c r="N18" t="s">
        <v>637</v>
      </c>
      <c r="O18" t="s">
        <v>643</v>
      </c>
      <c r="P18" t="s">
        <v>5</v>
      </c>
      <c r="Q18" t="s">
        <v>644</v>
      </c>
      <c r="R18" t="s">
        <v>638</v>
      </c>
      <c r="S18" t="s">
        <v>13481</v>
      </c>
      <c r="T18" t="s">
        <v>13482</v>
      </c>
      <c r="U18" s="50" t="s">
        <v>10385</v>
      </c>
      <c r="V18">
        <v>42</v>
      </c>
    </row>
    <row r="19" spans="1:22" x14ac:dyDescent="0.25">
      <c r="A19" t="s">
        <v>147</v>
      </c>
      <c r="B19" t="s">
        <v>148</v>
      </c>
      <c r="C19">
        <v>65</v>
      </c>
      <c r="D19">
        <v>9</v>
      </c>
      <c r="E19" t="s">
        <v>13483</v>
      </c>
      <c r="F19">
        <v>1195</v>
      </c>
      <c r="G19">
        <v>0</v>
      </c>
      <c r="H19" t="s">
        <v>645</v>
      </c>
      <c r="I19" t="s">
        <v>4247</v>
      </c>
      <c r="J19" t="s">
        <v>4248</v>
      </c>
      <c r="K19" t="s">
        <v>4249</v>
      </c>
      <c r="L19" t="s">
        <v>800</v>
      </c>
      <c r="M19" t="s">
        <v>13484</v>
      </c>
      <c r="N19" t="s">
        <v>637</v>
      </c>
      <c r="O19" t="s">
        <v>646</v>
      </c>
      <c r="P19" t="s">
        <v>26</v>
      </c>
      <c r="Q19" t="s">
        <v>647</v>
      </c>
      <c r="R19" t="s">
        <v>638</v>
      </c>
      <c r="S19" t="s">
        <v>13485</v>
      </c>
      <c r="T19" t="s">
        <v>13486</v>
      </c>
      <c r="U19" s="51" t="s">
        <v>10386</v>
      </c>
      <c r="V19">
        <v>42</v>
      </c>
    </row>
    <row r="20" spans="1:22" x14ac:dyDescent="0.25">
      <c r="A20" t="s">
        <v>14</v>
      </c>
      <c r="B20" t="s">
        <v>15</v>
      </c>
      <c r="C20">
        <v>50</v>
      </c>
      <c r="D20">
        <v>5</v>
      </c>
      <c r="E20" t="s">
        <v>13483</v>
      </c>
      <c r="F20">
        <v>1195</v>
      </c>
      <c r="G20">
        <v>0</v>
      </c>
      <c r="H20" t="s">
        <v>645</v>
      </c>
      <c r="I20" t="s">
        <v>4247</v>
      </c>
      <c r="J20" t="s">
        <v>4248</v>
      </c>
      <c r="K20" t="s">
        <v>4249</v>
      </c>
      <c r="L20" t="s">
        <v>800</v>
      </c>
      <c r="M20" t="s">
        <v>13484</v>
      </c>
      <c r="N20" t="s">
        <v>637</v>
      </c>
      <c r="O20" t="s">
        <v>646</v>
      </c>
      <c r="P20" t="s">
        <v>26</v>
      </c>
      <c r="Q20" t="s">
        <v>647</v>
      </c>
      <c r="R20" t="s">
        <v>638</v>
      </c>
      <c r="S20" t="s">
        <v>13485</v>
      </c>
      <c r="T20" t="s">
        <v>13486</v>
      </c>
      <c r="U20" s="50" t="s">
        <v>114</v>
      </c>
      <c r="V20">
        <v>1</v>
      </c>
    </row>
    <row r="21" spans="1:22" x14ac:dyDescent="0.25">
      <c r="A21" t="s">
        <v>22</v>
      </c>
      <c r="B21" t="s">
        <v>27</v>
      </c>
      <c r="C21">
        <v>66.333333333333329</v>
      </c>
      <c r="D21">
        <v>6</v>
      </c>
      <c r="E21" t="s">
        <v>13483</v>
      </c>
      <c r="F21">
        <v>1195</v>
      </c>
      <c r="G21">
        <v>0</v>
      </c>
      <c r="H21" t="s">
        <v>645</v>
      </c>
      <c r="I21" t="s">
        <v>4247</v>
      </c>
      <c r="J21" t="s">
        <v>4248</v>
      </c>
      <c r="K21" t="s">
        <v>4249</v>
      </c>
      <c r="L21" t="s">
        <v>800</v>
      </c>
      <c r="M21" t="s">
        <v>13484</v>
      </c>
      <c r="N21" t="s">
        <v>637</v>
      </c>
      <c r="O21" t="s">
        <v>646</v>
      </c>
      <c r="P21" t="s">
        <v>26</v>
      </c>
      <c r="Q21" t="s">
        <v>647</v>
      </c>
      <c r="R21" t="s">
        <v>638</v>
      </c>
      <c r="S21" t="s">
        <v>13485</v>
      </c>
      <c r="T21" t="s">
        <v>13486</v>
      </c>
      <c r="U21" s="51" t="s">
        <v>115</v>
      </c>
      <c r="V21">
        <v>1</v>
      </c>
    </row>
    <row r="22" spans="1:22" x14ac:dyDescent="0.25">
      <c r="A22" t="s">
        <v>147</v>
      </c>
      <c r="B22" t="s">
        <v>148</v>
      </c>
      <c r="C22">
        <v>50</v>
      </c>
      <c r="D22">
        <v>6</v>
      </c>
      <c r="E22" t="s">
        <v>13487</v>
      </c>
      <c r="F22">
        <v>200</v>
      </c>
      <c r="G22">
        <v>0</v>
      </c>
      <c r="H22" t="s">
        <v>636</v>
      </c>
      <c r="I22" t="s">
        <v>13488</v>
      </c>
      <c r="J22" t="s">
        <v>666</v>
      </c>
      <c r="K22" t="s">
        <v>637</v>
      </c>
      <c r="L22" t="s">
        <v>638</v>
      </c>
      <c r="M22" t="s">
        <v>13489</v>
      </c>
      <c r="N22" t="s">
        <v>637</v>
      </c>
      <c r="O22" t="s">
        <v>643</v>
      </c>
      <c r="P22" t="s">
        <v>5</v>
      </c>
      <c r="Q22" t="s">
        <v>644</v>
      </c>
      <c r="R22" t="s">
        <v>638</v>
      </c>
      <c r="S22" t="s">
        <v>13490</v>
      </c>
      <c r="T22" t="s">
        <v>13491</v>
      </c>
      <c r="U22" s="50" t="s">
        <v>112</v>
      </c>
      <c r="V22">
        <v>1</v>
      </c>
    </row>
    <row r="23" spans="1:22" x14ac:dyDescent="0.25">
      <c r="A23" t="s">
        <v>239</v>
      </c>
      <c r="B23" t="s">
        <v>245</v>
      </c>
      <c r="C23">
        <v>159</v>
      </c>
      <c r="D23">
        <v>1</v>
      </c>
      <c r="E23" t="s">
        <v>13492</v>
      </c>
      <c r="F23">
        <v>167</v>
      </c>
      <c r="G23">
        <v>38</v>
      </c>
      <c r="H23" t="s">
        <v>636</v>
      </c>
      <c r="I23" t="s">
        <v>13493</v>
      </c>
      <c r="J23" t="s">
        <v>675</v>
      </c>
      <c r="K23" t="s">
        <v>637</v>
      </c>
      <c r="L23" t="s">
        <v>638</v>
      </c>
      <c r="M23" t="s">
        <v>13494</v>
      </c>
      <c r="N23" t="s">
        <v>637</v>
      </c>
      <c r="O23" t="s">
        <v>639</v>
      </c>
      <c r="P23" t="s">
        <v>5</v>
      </c>
      <c r="Q23" t="s">
        <v>640</v>
      </c>
      <c r="R23" t="s">
        <v>638</v>
      </c>
      <c r="S23" t="s">
        <v>13495</v>
      </c>
      <c r="T23" t="s">
        <v>13494</v>
      </c>
      <c r="U23" s="51" t="s">
        <v>113</v>
      </c>
      <c r="V23">
        <v>1</v>
      </c>
    </row>
    <row r="24" spans="1:22" x14ac:dyDescent="0.25">
      <c r="A24" t="s">
        <v>147</v>
      </c>
      <c r="B24" t="s">
        <v>148</v>
      </c>
      <c r="C24">
        <v>50</v>
      </c>
      <c r="D24">
        <v>6</v>
      </c>
      <c r="E24" t="s">
        <v>13496</v>
      </c>
      <c r="F24">
        <v>200</v>
      </c>
      <c r="G24">
        <v>0</v>
      </c>
      <c r="H24" t="s">
        <v>636</v>
      </c>
      <c r="I24" t="s">
        <v>13497</v>
      </c>
      <c r="J24" t="s">
        <v>650</v>
      </c>
      <c r="K24" t="s">
        <v>637</v>
      </c>
      <c r="L24" t="s">
        <v>638</v>
      </c>
      <c r="M24" t="s">
        <v>13494</v>
      </c>
      <c r="N24" t="s">
        <v>637</v>
      </c>
      <c r="O24" t="s">
        <v>643</v>
      </c>
      <c r="P24" t="s">
        <v>5</v>
      </c>
      <c r="Q24" t="s">
        <v>644</v>
      </c>
      <c r="R24" t="s">
        <v>638</v>
      </c>
      <c r="S24" t="s">
        <v>13498</v>
      </c>
      <c r="T24" t="s">
        <v>13499</v>
      </c>
      <c r="U24" s="50" t="s">
        <v>12</v>
      </c>
      <c r="V24">
        <v>1</v>
      </c>
    </row>
    <row r="25" spans="1:22" x14ac:dyDescent="0.25">
      <c r="A25" t="s">
        <v>147</v>
      </c>
      <c r="B25" t="s">
        <v>148</v>
      </c>
      <c r="C25">
        <v>50</v>
      </c>
      <c r="D25">
        <v>6</v>
      </c>
      <c r="E25" t="s">
        <v>13500</v>
      </c>
      <c r="F25">
        <v>600</v>
      </c>
      <c r="G25">
        <v>0</v>
      </c>
      <c r="H25" t="s">
        <v>636</v>
      </c>
      <c r="I25" t="s">
        <v>13501</v>
      </c>
      <c r="J25" t="s">
        <v>667</v>
      </c>
      <c r="K25" t="s">
        <v>637</v>
      </c>
      <c r="L25" t="s">
        <v>638</v>
      </c>
      <c r="M25" t="s">
        <v>13499</v>
      </c>
      <c r="N25" t="s">
        <v>637</v>
      </c>
      <c r="O25" t="s">
        <v>639</v>
      </c>
      <c r="P25" t="s">
        <v>5</v>
      </c>
      <c r="Q25" t="s">
        <v>640</v>
      </c>
      <c r="R25" t="s">
        <v>638</v>
      </c>
      <c r="S25" t="s">
        <v>13502</v>
      </c>
      <c r="T25" t="s">
        <v>13499</v>
      </c>
      <c r="U25" s="51" t="s">
        <v>13</v>
      </c>
      <c r="V25">
        <v>1</v>
      </c>
    </row>
    <row r="26" spans="1:22" x14ac:dyDescent="0.25">
      <c r="A26" t="s">
        <v>147</v>
      </c>
      <c r="B26" t="s">
        <v>148</v>
      </c>
      <c r="C26">
        <v>50</v>
      </c>
      <c r="D26">
        <v>12</v>
      </c>
      <c r="E26" t="s">
        <v>13500</v>
      </c>
      <c r="F26">
        <v>600</v>
      </c>
      <c r="G26">
        <v>0</v>
      </c>
      <c r="H26" t="s">
        <v>636</v>
      </c>
      <c r="I26" t="s">
        <v>13501</v>
      </c>
      <c r="J26" t="s">
        <v>667</v>
      </c>
      <c r="K26" t="s">
        <v>637</v>
      </c>
      <c r="L26" t="s">
        <v>638</v>
      </c>
      <c r="M26" t="s">
        <v>13499</v>
      </c>
      <c r="N26" t="s">
        <v>637</v>
      </c>
      <c r="O26" t="s">
        <v>639</v>
      </c>
      <c r="P26" t="s">
        <v>5</v>
      </c>
      <c r="Q26" t="s">
        <v>640</v>
      </c>
      <c r="R26" t="s">
        <v>638</v>
      </c>
      <c r="S26" t="s">
        <v>13502</v>
      </c>
      <c r="T26" t="s">
        <v>13499</v>
      </c>
      <c r="U26" s="50" t="s">
        <v>14</v>
      </c>
      <c r="V26">
        <v>6</v>
      </c>
    </row>
    <row r="27" spans="1:22" x14ac:dyDescent="0.25">
      <c r="A27" t="s">
        <v>147</v>
      </c>
      <c r="B27" t="s">
        <v>148</v>
      </c>
      <c r="C27">
        <v>33.333333333333336</v>
      </c>
      <c r="D27">
        <v>3</v>
      </c>
      <c r="E27" t="s">
        <v>13503</v>
      </c>
      <c r="F27">
        <v>114</v>
      </c>
      <c r="G27">
        <v>14</v>
      </c>
      <c r="H27" t="s">
        <v>655</v>
      </c>
      <c r="I27" t="s">
        <v>4481</v>
      </c>
      <c r="J27" t="s">
        <v>666</v>
      </c>
      <c r="K27" t="s">
        <v>637</v>
      </c>
      <c r="L27" t="s">
        <v>638</v>
      </c>
      <c r="M27" t="s">
        <v>13504</v>
      </c>
      <c r="N27" t="s">
        <v>637</v>
      </c>
      <c r="O27" t="s">
        <v>643</v>
      </c>
      <c r="P27" t="s">
        <v>5</v>
      </c>
      <c r="Q27" t="s">
        <v>644</v>
      </c>
      <c r="R27" t="s">
        <v>13505</v>
      </c>
      <c r="S27" t="s">
        <v>13506</v>
      </c>
      <c r="T27" t="s">
        <v>13507</v>
      </c>
      <c r="U27" s="51" t="s">
        <v>15</v>
      </c>
      <c r="V27">
        <v>6</v>
      </c>
    </row>
    <row r="28" spans="1:22" x14ac:dyDescent="0.25">
      <c r="A28" t="s">
        <v>600</v>
      </c>
      <c r="B28" t="s">
        <v>690</v>
      </c>
      <c r="C28">
        <v>56.2</v>
      </c>
      <c r="D28">
        <v>1</v>
      </c>
      <c r="E28" t="s">
        <v>13508</v>
      </c>
      <c r="F28">
        <v>119.39</v>
      </c>
      <c r="G28">
        <v>7</v>
      </c>
      <c r="H28" t="s">
        <v>663</v>
      </c>
      <c r="I28" t="s">
        <v>13509</v>
      </c>
      <c r="J28" t="s">
        <v>13510</v>
      </c>
      <c r="K28" t="s">
        <v>737</v>
      </c>
      <c r="L28" t="s">
        <v>13511</v>
      </c>
      <c r="M28" t="s">
        <v>13512</v>
      </c>
      <c r="N28" t="s">
        <v>637</v>
      </c>
      <c r="O28" t="s">
        <v>664</v>
      </c>
      <c r="P28" t="s">
        <v>23</v>
      </c>
      <c r="Q28" t="s">
        <v>665</v>
      </c>
      <c r="R28" t="s">
        <v>638</v>
      </c>
      <c r="S28" t="s">
        <v>13513</v>
      </c>
      <c r="T28" t="s">
        <v>13512</v>
      </c>
      <c r="U28" s="50" t="s">
        <v>10</v>
      </c>
      <c r="V28">
        <v>1</v>
      </c>
    </row>
    <row r="29" spans="1:22" x14ac:dyDescent="0.25">
      <c r="A29" t="s">
        <v>241</v>
      </c>
      <c r="B29" t="s">
        <v>690</v>
      </c>
      <c r="C29">
        <v>56.19</v>
      </c>
      <c r="D29">
        <v>1</v>
      </c>
      <c r="E29" t="s">
        <v>13508</v>
      </c>
      <c r="F29">
        <v>119.39</v>
      </c>
      <c r="G29">
        <v>7</v>
      </c>
      <c r="H29" t="s">
        <v>663</v>
      </c>
      <c r="I29" t="s">
        <v>13509</v>
      </c>
      <c r="J29" t="s">
        <v>13510</v>
      </c>
      <c r="K29" t="s">
        <v>737</v>
      </c>
      <c r="L29" t="s">
        <v>13511</v>
      </c>
      <c r="M29" t="s">
        <v>13512</v>
      </c>
      <c r="N29" t="s">
        <v>637</v>
      </c>
      <c r="O29" t="s">
        <v>664</v>
      </c>
      <c r="P29" t="s">
        <v>23</v>
      </c>
      <c r="Q29" t="s">
        <v>665</v>
      </c>
      <c r="R29" t="s">
        <v>638</v>
      </c>
      <c r="S29" t="s">
        <v>13513</v>
      </c>
      <c r="T29" t="s">
        <v>13512</v>
      </c>
      <c r="U29" s="51" t="s">
        <v>11</v>
      </c>
      <c r="V29">
        <v>1</v>
      </c>
    </row>
    <row r="30" spans="1:22" x14ac:dyDescent="0.25">
      <c r="A30" t="s">
        <v>239</v>
      </c>
      <c r="B30" t="s">
        <v>245</v>
      </c>
      <c r="C30">
        <v>159</v>
      </c>
      <c r="D30">
        <v>1</v>
      </c>
      <c r="E30" t="s">
        <v>13514</v>
      </c>
      <c r="F30">
        <v>129</v>
      </c>
      <c r="G30">
        <v>0</v>
      </c>
      <c r="H30" t="s">
        <v>636</v>
      </c>
      <c r="I30" t="s">
        <v>13515</v>
      </c>
      <c r="J30" t="s">
        <v>657</v>
      </c>
      <c r="K30" t="s">
        <v>637</v>
      </c>
      <c r="L30" t="s">
        <v>638</v>
      </c>
      <c r="M30" t="s">
        <v>13516</v>
      </c>
      <c r="N30" t="s">
        <v>637</v>
      </c>
      <c r="O30" t="s">
        <v>639</v>
      </c>
      <c r="P30" t="s">
        <v>5</v>
      </c>
      <c r="Q30" t="s">
        <v>640</v>
      </c>
      <c r="R30" t="s">
        <v>638</v>
      </c>
      <c r="S30" t="s">
        <v>13517</v>
      </c>
      <c r="T30" t="s">
        <v>13516</v>
      </c>
      <c r="U30" s="50" t="s">
        <v>239</v>
      </c>
      <c r="V30">
        <v>22</v>
      </c>
    </row>
    <row r="31" spans="1:22" x14ac:dyDescent="0.25">
      <c r="A31" t="s">
        <v>147</v>
      </c>
      <c r="B31" t="s">
        <v>148</v>
      </c>
      <c r="C31">
        <v>50</v>
      </c>
      <c r="D31">
        <v>6</v>
      </c>
      <c r="E31" t="s">
        <v>13518</v>
      </c>
      <c r="F31">
        <v>200</v>
      </c>
      <c r="G31">
        <v>0</v>
      </c>
      <c r="H31" t="s">
        <v>636</v>
      </c>
      <c r="I31" t="s">
        <v>13519</v>
      </c>
      <c r="J31" t="s">
        <v>650</v>
      </c>
      <c r="K31" t="s">
        <v>637</v>
      </c>
      <c r="L31" t="s">
        <v>638</v>
      </c>
      <c r="M31" t="s">
        <v>13520</v>
      </c>
      <c r="N31" t="s">
        <v>637</v>
      </c>
      <c r="O31" t="s">
        <v>639</v>
      </c>
      <c r="P31" t="s">
        <v>5</v>
      </c>
      <c r="Q31" t="s">
        <v>640</v>
      </c>
      <c r="R31" t="s">
        <v>638</v>
      </c>
      <c r="S31" t="s">
        <v>13521</v>
      </c>
      <c r="T31" t="s">
        <v>13520</v>
      </c>
      <c r="U31" s="51" t="s">
        <v>3382</v>
      </c>
      <c r="V31">
        <v>1</v>
      </c>
    </row>
    <row r="32" spans="1:22" x14ac:dyDescent="0.25">
      <c r="A32" t="s">
        <v>18</v>
      </c>
      <c r="B32" t="s">
        <v>19</v>
      </c>
      <c r="C32">
        <v>66.666666666666671</v>
      </c>
      <c r="D32">
        <v>3</v>
      </c>
      <c r="E32" t="s">
        <v>13522</v>
      </c>
      <c r="F32">
        <v>129</v>
      </c>
      <c r="G32">
        <v>0</v>
      </c>
      <c r="H32" t="s">
        <v>636</v>
      </c>
      <c r="I32" t="s">
        <v>13523</v>
      </c>
      <c r="J32" t="s">
        <v>675</v>
      </c>
      <c r="K32" t="s">
        <v>637</v>
      </c>
      <c r="L32" t="s">
        <v>638</v>
      </c>
      <c r="M32" t="s">
        <v>13520</v>
      </c>
      <c r="N32" t="s">
        <v>637</v>
      </c>
      <c r="O32" t="s">
        <v>643</v>
      </c>
      <c r="P32" t="s">
        <v>5</v>
      </c>
      <c r="Q32" t="s">
        <v>644</v>
      </c>
      <c r="R32" t="s">
        <v>638</v>
      </c>
      <c r="S32" t="s">
        <v>13524</v>
      </c>
      <c r="T32" t="s">
        <v>13520</v>
      </c>
      <c r="U32" s="51" t="s">
        <v>245</v>
      </c>
      <c r="V32">
        <v>17</v>
      </c>
    </row>
    <row r="33" spans="1:22" x14ac:dyDescent="0.25">
      <c r="A33" t="s">
        <v>147</v>
      </c>
      <c r="B33" t="s">
        <v>148</v>
      </c>
      <c r="C33">
        <v>50</v>
      </c>
      <c r="D33">
        <v>6</v>
      </c>
      <c r="E33" t="s">
        <v>13525</v>
      </c>
      <c r="F33">
        <v>200</v>
      </c>
      <c r="G33">
        <v>0</v>
      </c>
      <c r="H33" t="s">
        <v>636</v>
      </c>
      <c r="I33" t="s">
        <v>13526</v>
      </c>
      <c r="J33" t="s">
        <v>1827</v>
      </c>
      <c r="K33" t="s">
        <v>637</v>
      </c>
      <c r="L33" t="s">
        <v>638</v>
      </c>
      <c r="M33" t="s">
        <v>13520</v>
      </c>
      <c r="N33" t="s">
        <v>637</v>
      </c>
      <c r="O33" t="s">
        <v>639</v>
      </c>
      <c r="P33" t="s">
        <v>5</v>
      </c>
      <c r="Q33" t="s">
        <v>640</v>
      </c>
      <c r="R33" t="s">
        <v>638</v>
      </c>
      <c r="S33" t="s">
        <v>13527</v>
      </c>
      <c r="T33" t="s">
        <v>13520</v>
      </c>
      <c r="U33" s="51" t="s">
        <v>2799</v>
      </c>
      <c r="V33">
        <v>2</v>
      </c>
    </row>
    <row r="34" spans="1:22" x14ac:dyDescent="0.25">
      <c r="A34" t="s">
        <v>147</v>
      </c>
      <c r="B34" t="s">
        <v>148</v>
      </c>
      <c r="C34">
        <v>50</v>
      </c>
      <c r="D34">
        <v>6</v>
      </c>
      <c r="E34" t="s">
        <v>13528</v>
      </c>
      <c r="F34">
        <v>200</v>
      </c>
      <c r="G34">
        <v>0</v>
      </c>
      <c r="H34" t="s">
        <v>636</v>
      </c>
      <c r="I34" t="s">
        <v>13529</v>
      </c>
      <c r="J34" t="s">
        <v>2080</v>
      </c>
      <c r="K34" t="s">
        <v>637</v>
      </c>
      <c r="L34" t="s">
        <v>638</v>
      </c>
      <c r="M34" t="s">
        <v>13530</v>
      </c>
      <c r="N34" t="s">
        <v>637</v>
      </c>
      <c r="O34" t="s">
        <v>643</v>
      </c>
      <c r="P34" t="s">
        <v>5</v>
      </c>
      <c r="Q34" t="s">
        <v>644</v>
      </c>
      <c r="R34" t="s">
        <v>638</v>
      </c>
      <c r="S34" t="s">
        <v>13531</v>
      </c>
      <c r="T34" t="s">
        <v>13532</v>
      </c>
      <c r="U34" s="51" t="s">
        <v>690</v>
      </c>
      <c r="V34">
        <v>2</v>
      </c>
    </row>
    <row r="35" spans="1:22" x14ac:dyDescent="0.25">
      <c r="A35" t="s">
        <v>22</v>
      </c>
      <c r="B35" t="s">
        <v>27</v>
      </c>
      <c r="C35">
        <v>66.333333333333329</v>
      </c>
      <c r="D35">
        <v>6</v>
      </c>
      <c r="E35" t="s">
        <v>13533</v>
      </c>
      <c r="F35">
        <v>500</v>
      </c>
      <c r="G35">
        <v>0</v>
      </c>
      <c r="H35" t="s">
        <v>645</v>
      </c>
      <c r="I35" t="s">
        <v>13534</v>
      </c>
      <c r="J35" t="s">
        <v>13535</v>
      </c>
      <c r="K35" t="s">
        <v>6196</v>
      </c>
      <c r="L35" t="s">
        <v>835</v>
      </c>
      <c r="M35" t="s">
        <v>13536</v>
      </c>
      <c r="N35" t="s">
        <v>637</v>
      </c>
      <c r="O35" t="s">
        <v>646</v>
      </c>
      <c r="P35" t="s">
        <v>26</v>
      </c>
      <c r="Q35" t="s">
        <v>647</v>
      </c>
      <c r="R35" t="s">
        <v>638</v>
      </c>
      <c r="S35" t="s">
        <v>13537</v>
      </c>
      <c r="T35" t="s">
        <v>13536</v>
      </c>
      <c r="U35" s="50" t="s">
        <v>240</v>
      </c>
      <c r="V35">
        <v>7</v>
      </c>
    </row>
    <row r="36" spans="1:22" x14ac:dyDescent="0.25">
      <c r="A36" t="s">
        <v>22</v>
      </c>
      <c r="B36" t="s">
        <v>27</v>
      </c>
      <c r="C36">
        <v>66.333333333333329</v>
      </c>
      <c r="D36">
        <v>6</v>
      </c>
      <c r="E36" t="s">
        <v>13538</v>
      </c>
      <c r="F36">
        <v>500</v>
      </c>
      <c r="G36">
        <v>0</v>
      </c>
      <c r="H36" t="s">
        <v>645</v>
      </c>
      <c r="I36" t="s">
        <v>13539</v>
      </c>
      <c r="J36" t="s">
        <v>13540</v>
      </c>
      <c r="K36" t="s">
        <v>6196</v>
      </c>
      <c r="L36" t="s">
        <v>835</v>
      </c>
      <c r="M36" t="s">
        <v>13536</v>
      </c>
      <c r="N36" t="s">
        <v>637</v>
      </c>
      <c r="O36" t="s">
        <v>646</v>
      </c>
      <c r="P36" t="s">
        <v>26</v>
      </c>
      <c r="Q36" t="s">
        <v>647</v>
      </c>
      <c r="R36" t="s">
        <v>638</v>
      </c>
      <c r="S36" t="s">
        <v>13541</v>
      </c>
      <c r="T36" t="s">
        <v>13536</v>
      </c>
      <c r="U36" s="51" t="s">
        <v>246</v>
      </c>
      <c r="V36">
        <v>2</v>
      </c>
    </row>
    <row r="37" spans="1:22" x14ac:dyDescent="0.25">
      <c r="A37" t="s">
        <v>147</v>
      </c>
      <c r="B37" t="s">
        <v>148</v>
      </c>
      <c r="C37">
        <v>50</v>
      </c>
      <c r="D37">
        <v>6</v>
      </c>
      <c r="E37" t="s">
        <v>13542</v>
      </c>
      <c r="F37">
        <v>200</v>
      </c>
      <c r="G37">
        <v>0</v>
      </c>
      <c r="H37" t="s">
        <v>636</v>
      </c>
      <c r="I37" t="s">
        <v>13543</v>
      </c>
      <c r="J37" t="s">
        <v>676</v>
      </c>
      <c r="K37" t="s">
        <v>637</v>
      </c>
      <c r="L37" t="s">
        <v>638</v>
      </c>
      <c r="M37" t="s">
        <v>13544</v>
      </c>
      <c r="N37" t="s">
        <v>637</v>
      </c>
      <c r="O37" t="s">
        <v>639</v>
      </c>
      <c r="P37" t="s">
        <v>5</v>
      </c>
      <c r="Q37" t="s">
        <v>640</v>
      </c>
      <c r="R37" t="s">
        <v>638</v>
      </c>
      <c r="S37" t="s">
        <v>13545</v>
      </c>
      <c r="T37" t="s">
        <v>13544</v>
      </c>
      <c r="U37" s="51" t="s">
        <v>2799</v>
      </c>
      <c r="V37">
        <v>1</v>
      </c>
    </row>
    <row r="38" spans="1:22" x14ac:dyDescent="0.25">
      <c r="A38" t="s">
        <v>147</v>
      </c>
      <c r="B38" t="s">
        <v>148</v>
      </c>
      <c r="C38">
        <v>50</v>
      </c>
      <c r="D38">
        <v>6</v>
      </c>
      <c r="E38" t="s">
        <v>13546</v>
      </c>
      <c r="F38">
        <v>200</v>
      </c>
      <c r="G38">
        <v>0</v>
      </c>
      <c r="H38" t="s">
        <v>636</v>
      </c>
      <c r="I38" t="s">
        <v>13547</v>
      </c>
      <c r="J38" t="s">
        <v>2091</v>
      </c>
      <c r="K38" t="s">
        <v>637</v>
      </c>
      <c r="L38" t="s">
        <v>638</v>
      </c>
      <c r="M38" t="s">
        <v>13548</v>
      </c>
      <c r="N38" t="s">
        <v>637</v>
      </c>
      <c r="O38" t="s">
        <v>639</v>
      </c>
      <c r="P38" t="s">
        <v>5</v>
      </c>
      <c r="Q38" t="s">
        <v>640</v>
      </c>
      <c r="R38" t="s">
        <v>638</v>
      </c>
      <c r="S38" t="s">
        <v>13549</v>
      </c>
      <c r="T38" t="s">
        <v>13548</v>
      </c>
      <c r="U38" s="51" t="s">
        <v>690</v>
      </c>
      <c r="V38">
        <v>4</v>
      </c>
    </row>
    <row r="39" spans="1:22" x14ac:dyDescent="0.25">
      <c r="A39" t="s">
        <v>600</v>
      </c>
      <c r="B39" t="s">
        <v>2799</v>
      </c>
      <c r="C39">
        <v>81.75</v>
      </c>
      <c r="D39">
        <v>1</v>
      </c>
      <c r="E39" t="s">
        <v>13550</v>
      </c>
      <c r="F39">
        <v>88.75</v>
      </c>
      <c r="G39">
        <v>7</v>
      </c>
      <c r="H39" t="s">
        <v>645</v>
      </c>
      <c r="I39" t="s">
        <v>13551</v>
      </c>
      <c r="J39" t="s">
        <v>13552</v>
      </c>
      <c r="K39" t="s">
        <v>3391</v>
      </c>
      <c r="L39" t="s">
        <v>13553</v>
      </c>
      <c r="M39" t="s">
        <v>13554</v>
      </c>
      <c r="N39" t="s">
        <v>637</v>
      </c>
      <c r="O39" t="s">
        <v>664</v>
      </c>
      <c r="P39" t="s">
        <v>23</v>
      </c>
      <c r="Q39" t="s">
        <v>665</v>
      </c>
      <c r="R39" t="s">
        <v>638</v>
      </c>
      <c r="S39" t="s">
        <v>13555</v>
      </c>
      <c r="T39" t="s">
        <v>13554</v>
      </c>
      <c r="U39" s="50" t="s">
        <v>241</v>
      </c>
      <c r="V39">
        <v>14</v>
      </c>
    </row>
    <row r="40" spans="1:22" x14ac:dyDescent="0.25">
      <c r="A40" t="s">
        <v>147</v>
      </c>
      <c r="B40" t="s">
        <v>148</v>
      </c>
      <c r="C40">
        <v>50</v>
      </c>
      <c r="D40">
        <v>6</v>
      </c>
      <c r="E40" t="s">
        <v>13556</v>
      </c>
      <c r="F40">
        <v>200</v>
      </c>
      <c r="G40">
        <v>0</v>
      </c>
      <c r="H40" t="s">
        <v>636</v>
      </c>
      <c r="I40" t="s">
        <v>13557</v>
      </c>
      <c r="J40" t="s">
        <v>13558</v>
      </c>
      <c r="K40" t="s">
        <v>637</v>
      </c>
      <c r="L40" t="s">
        <v>638</v>
      </c>
      <c r="M40" t="s">
        <v>13559</v>
      </c>
      <c r="N40" t="s">
        <v>637</v>
      </c>
      <c r="O40" t="s">
        <v>639</v>
      </c>
      <c r="P40" t="s">
        <v>5</v>
      </c>
      <c r="Q40" t="s">
        <v>640</v>
      </c>
      <c r="R40" t="s">
        <v>638</v>
      </c>
      <c r="S40" t="s">
        <v>13560</v>
      </c>
      <c r="T40" t="s">
        <v>13559</v>
      </c>
      <c r="U40" s="51" t="s">
        <v>4029</v>
      </c>
      <c r="V40">
        <v>1</v>
      </c>
    </row>
    <row r="41" spans="1:22" x14ac:dyDescent="0.25">
      <c r="A41" t="s">
        <v>239</v>
      </c>
      <c r="B41" t="s">
        <v>245</v>
      </c>
      <c r="C41">
        <v>159</v>
      </c>
      <c r="D41">
        <v>2</v>
      </c>
      <c r="E41" t="s">
        <v>13561</v>
      </c>
      <c r="F41">
        <v>258</v>
      </c>
      <c r="G41">
        <v>0</v>
      </c>
      <c r="H41" t="s">
        <v>636</v>
      </c>
      <c r="I41" t="s">
        <v>8921</v>
      </c>
      <c r="J41" t="s">
        <v>715</v>
      </c>
      <c r="K41" t="s">
        <v>637</v>
      </c>
      <c r="L41" t="s">
        <v>638</v>
      </c>
      <c r="M41" t="s">
        <v>13562</v>
      </c>
      <c r="N41" t="s">
        <v>637</v>
      </c>
      <c r="O41" t="s">
        <v>639</v>
      </c>
      <c r="P41" t="s">
        <v>5</v>
      </c>
      <c r="Q41" t="s">
        <v>640</v>
      </c>
      <c r="R41" t="s">
        <v>638</v>
      </c>
      <c r="S41" t="s">
        <v>13563</v>
      </c>
      <c r="T41" t="s">
        <v>13562</v>
      </c>
      <c r="U41" s="51" t="s">
        <v>247</v>
      </c>
      <c r="V41">
        <v>7</v>
      </c>
    </row>
    <row r="42" spans="1:22" x14ac:dyDescent="0.25">
      <c r="A42" t="s">
        <v>116</v>
      </c>
      <c r="B42" t="s">
        <v>117</v>
      </c>
      <c r="C42">
        <v>12</v>
      </c>
      <c r="D42">
        <v>10</v>
      </c>
      <c r="E42" t="s">
        <v>13564</v>
      </c>
      <c r="F42">
        <v>140</v>
      </c>
      <c r="G42">
        <v>0</v>
      </c>
      <c r="H42" t="s">
        <v>645</v>
      </c>
      <c r="I42" t="s">
        <v>787</v>
      </c>
      <c r="J42" t="s">
        <v>1099</v>
      </c>
      <c r="K42" t="s">
        <v>744</v>
      </c>
      <c r="L42" t="s">
        <v>796</v>
      </c>
      <c r="M42" t="s">
        <v>13565</v>
      </c>
      <c r="N42" t="s">
        <v>637</v>
      </c>
      <c r="O42" t="s">
        <v>646</v>
      </c>
      <c r="P42" t="s">
        <v>26</v>
      </c>
      <c r="Q42" t="s">
        <v>647</v>
      </c>
      <c r="R42" t="s">
        <v>638</v>
      </c>
      <c r="S42" t="s">
        <v>13566</v>
      </c>
      <c r="T42" t="s">
        <v>13565</v>
      </c>
      <c r="U42" s="51" t="s">
        <v>690</v>
      </c>
      <c r="V42">
        <v>6</v>
      </c>
    </row>
    <row r="43" spans="1:22" x14ac:dyDescent="0.25">
      <c r="A43" t="s">
        <v>147</v>
      </c>
      <c r="B43" t="s">
        <v>148</v>
      </c>
      <c r="C43">
        <v>33.333333333333336</v>
      </c>
      <c r="D43">
        <v>3</v>
      </c>
      <c r="E43" t="s">
        <v>13567</v>
      </c>
      <c r="F43">
        <v>129</v>
      </c>
      <c r="G43">
        <v>29</v>
      </c>
      <c r="H43" t="s">
        <v>655</v>
      </c>
      <c r="I43" t="s">
        <v>13568</v>
      </c>
      <c r="J43" t="s">
        <v>2051</v>
      </c>
      <c r="K43" t="s">
        <v>637</v>
      </c>
      <c r="L43" t="s">
        <v>638</v>
      </c>
      <c r="M43" t="s">
        <v>13565</v>
      </c>
      <c r="N43" t="s">
        <v>637</v>
      </c>
      <c r="O43" t="s">
        <v>643</v>
      </c>
      <c r="P43" t="s">
        <v>5</v>
      </c>
      <c r="Q43" t="s">
        <v>644</v>
      </c>
      <c r="R43" t="s">
        <v>638</v>
      </c>
      <c r="S43" t="s">
        <v>13569</v>
      </c>
      <c r="T43" t="s">
        <v>13570</v>
      </c>
      <c r="U43" s="50" t="s">
        <v>600</v>
      </c>
      <c r="V43">
        <v>10</v>
      </c>
    </row>
    <row r="44" spans="1:22" x14ac:dyDescent="0.25">
      <c r="A44" t="s">
        <v>147</v>
      </c>
      <c r="B44" t="s">
        <v>148</v>
      </c>
      <c r="C44">
        <v>50</v>
      </c>
      <c r="D44">
        <v>6</v>
      </c>
      <c r="E44" t="s">
        <v>13571</v>
      </c>
      <c r="F44">
        <v>200</v>
      </c>
      <c r="G44">
        <v>0</v>
      </c>
      <c r="H44" t="s">
        <v>636</v>
      </c>
      <c r="I44" t="s">
        <v>13572</v>
      </c>
      <c r="J44" t="s">
        <v>673</v>
      </c>
      <c r="K44" t="s">
        <v>637</v>
      </c>
      <c r="L44" t="s">
        <v>638</v>
      </c>
      <c r="M44" t="s">
        <v>13573</v>
      </c>
      <c r="N44" t="s">
        <v>637</v>
      </c>
      <c r="O44" t="s">
        <v>639</v>
      </c>
      <c r="P44" t="s">
        <v>5</v>
      </c>
      <c r="Q44" t="s">
        <v>640</v>
      </c>
      <c r="R44" t="s">
        <v>638</v>
      </c>
      <c r="S44" t="s">
        <v>13574</v>
      </c>
      <c r="T44" t="s">
        <v>13573</v>
      </c>
      <c r="U44" s="51" t="s">
        <v>3382</v>
      </c>
      <c r="V44">
        <v>1</v>
      </c>
    </row>
    <row r="45" spans="1:22" x14ac:dyDescent="0.25">
      <c r="A45" t="s">
        <v>147</v>
      </c>
      <c r="B45" t="s">
        <v>148</v>
      </c>
      <c r="C45">
        <v>50</v>
      </c>
      <c r="D45">
        <v>6</v>
      </c>
      <c r="E45" t="s">
        <v>13575</v>
      </c>
      <c r="F45">
        <v>200</v>
      </c>
      <c r="G45">
        <v>0</v>
      </c>
      <c r="H45" t="s">
        <v>636</v>
      </c>
      <c r="I45" t="s">
        <v>13576</v>
      </c>
      <c r="J45" t="s">
        <v>650</v>
      </c>
      <c r="K45" t="s">
        <v>637</v>
      </c>
      <c r="L45" t="s">
        <v>638</v>
      </c>
      <c r="M45" t="s">
        <v>13577</v>
      </c>
      <c r="N45" t="s">
        <v>637</v>
      </c>
      <c r="O45" t="s">
        <v>639</v>
      </c>
      <c r="P45" t="s">
        <v>5</v>
      </c>
      <c r="Q45" t="s">
        <v>640</v>
      </c>
      <c r="R45" t="s">
        <v>638</v>
      </c>
      <c r="S45" t="s">
        <v>13578</v>
      </c>
      <c r="T45" t="s">
        <v>13577</v>
      </c>
      <c r="U45" s="51" t="s">
        <v>601</v>
      </c>
      <c r="V45">
        <v>3</v>
      </c>
    </row>
    <row r="46" spans="1:22" x14ac:dyDescent="0.25">
      <c r="A46" t="s">
        <v>77</v>
      </c>
      <c r="B46" t="s">
        <v>78</v>
      </c>
      <c r="C46">
        <v>33.333333333333336</v>
      </c>
      <c r="D46">
        <v>3</v>
      </c>
      <c r="E46" t="s">
        <v>13579</v>
      </c>
      <c r="F46">
        <v>134.99</v>
      </c>
      <c r="G46">
        <v>0</v>
      </c>
      <c r="H46" t="s">
        <v>636</v>
      </c>
      <c r="I46" t="s">
        <v>13580</v>
      </c>
      <c r="J46" t="s">
        <v>5203</v>
      </c>
      <c r="K46" t="s">
        <v>637</v>
      </c>
      <c r="L46" t="s">
        <v>638</v>
      </c>
      <c r="M46" t="s">
        <v>13581</v>
      </c>
      <c r="N46" t="s">
        <v>637</v>
      </c>
      <c r="O46" t="s">
        <v>639</v>
      </c>
      <c r="P46" t="s">
        <v>5</v>
      </c>
      <c r="Q46" t="s">
        <v>640</v>
      </c>
      <c r="R46" t="s">
        <v>638</v>
      </c>
      <c r="S46" t="s">
        <v>13582</v>
      </c>
      <c r="T46" t="s">
        <v>13581</v>
      </c>
      <c r="U46" s="51" t="s">
        <v>2799</v>
      </c>
      <c r="V46">
        <v>2</v>
      </c>
    </row>
    <row r="47" spans="1:22" x14ac:dyDescent="0.25">
      <c r="A47" t="s">
        <v>147</v>
      </c>
      <c r="B47" t="s">
        <v>148</v>
      </c>
      <c r="C47">
        <v>50</v>
      </c>
      <c r="D47">
        <v>6</v>
      </c>
      <c r="E47" t="s">
        <v>13583</v>
      </c>
      <c r="F47">
        <v>200</v>
      </c>
      <c r="G47">
        <v>0</v>
      </c>
      <c r="H47" t="s">
        <v>636</v>
      </c>
      <c r="I47" t="s">
        <v>13584</v>
      </c>
      <c r="J47" t="s">
        <v>675</v>
      </c>
      <c r="K47" t="s">
        <v>637</v>
      </c>
      <c r="L47" t="s">
        <v>638</v>
      </c>
      <c r="M47" t="s">
        <v>13585</v>
      </c>
      <c r="N47" t="s">
        <v>637</v>
      </c>
      <c r="O47" t="s">
        <v>639</v>
      </c>
      <c r="P47" t="s">
        <v>5</v>
      </c>
      <c r="Q47" t="s">
        <v>640</v>
      </c>
      <c r="R47" t="s">
        <v>638</v>
      </c>
      <c r="S47" t="s">
        <v>13586</v>
      </c>
      <c r="T47" t="s">
        <v>13587</v>
      </c>
      <c r="U47" s="51" t="s">
        <v>690</v>
      </c>
      <c r="V47">
        <v>4</v>
      </c>
    </row>
    <row r="48" spans="1:22" x14ac:dyDescent="0.25">
      <c r="A48" t="s">
        <v>147</v>
      </c>
      <c r="B48" t="s">
        <v>148</v>
      </c>
      <c r="C48">
        <v>50</v>
      </c>
      <c r="D48">
        <v>6</v>
      </c>
      <c r="E48" t="s">
        <v>13588</v>
      </c>
      <c r="F48">
        <v>200</v>
      </c>
      <c r="G48">
        <v>0</v>
      </c>
      <c r="H48" t="s">
        <v>636</v>
      </c>
      <c r="I48" t="s">
        <v>13589</v>
      </c>
      <c r="J48" t="s">
        <v>709</v>
      </c>
      <c r="K48" t="s">
        <v>637</v>
      </c>
      <c r="L48" t="s">
        <v>638</v>
      </c>
      <c r="M48" t="s">
        <v>13590</v>
      </c>
      <c r="N48" t="s">
        <v>637</v>
      </c>
      <c r="O48" t="s">
        <v>639</v>
      </c>
      <c r="P48" t="s">
        <v>5</v>
      </c>
      <c r="Q48" t="s">
        <v>640</v>
      </c>
      <c r="R48" t="s">
        <v>638</v>
      </c>
      <c r="S48" t="s">
        <v>13591</v>
      </c>
      <c r="T48" t="s">
        <v>13590</v>
      </c>
      <c r="U48" s="50" t="s">
        <v>77</v>
      </c>
      <c r="V48">
        <v>11</v>
      </c>
    </row>
    <row r="49" spans="1:22" x14ac:dyDescent="0.25">
      <c r="A49" t="s">
        <v>18</v>
      </c>
      <c r="B49" t="s">
        <v>19</v>
      </c>
      <c r="C49">
        <v>66.666666666666671</v>
      </c>
      <c r="D49">
        <v>3</v>
      </c>
      <c r="E49" t="s">
        <v>13592</v>
      </c>
      <c r="F49">
        <v>129</v>
      </c>
      <c r="G49">
        <v>0</v>
      </c>
      <c r="H49" t="s">
        <v>645</v>
      </c>
      <c r="I49" t="s">
        <v>7450</v>
      </c>
      <c r="J49" t="s">
        <v>13593</v>
      </c>
      <c r="K49" t="s">
        <v>3505</v>
      </c>
      <c r="L49" t="s">
        <v>3836</v>
      </c>
      <c r="M49" t="s">
        <v>13594</v>
      </c>
      <c r="N49" t="s">
        <v>637</v>
      </c>
      <c r="O49" t="s">
        <v>651</v>
      </c>
      <c r="P49" t="s">
        <v>26</v>
      </c>
      <c r="Q49" t="s">
        <v>647</v>
      </c>
      <c r="R49" t="s">
        <v>638</v>
      </c>
      <c r="S49" t="s">
        <v>13595</v>
      </c>
      <c r="T49" t="s">
        <v>13596</v>
      </c>
      <c r="U49" s="51" t="s">
        <v>78</v>
      </c>
      <c r="V49">
        <v>11</v>
      </c>
    </row>
    <row r="50" spans="1:22" x14ac:dyDescent="0.25">
      <c r="A50" t="s">
        <v>147</v>
      </c>
      <c r="B50" t="s">
        <v>148</v>
      </c>
      <c r="C50">
        <v>50</v>
      </c>
      <c r="D50">
        <v>6</v>
      </c>
      <c r="E50" t="s">
        <v>13597</v>
      </c>
      <c r="F50">
        <v>200</v>
      </c>
      <c r="G50">
        <v>0</v>
      </c>
      <c r="H50" t="s">
        <v>636</v>
      </c>
      <c r="I50" t="s">
        <v>1096</v>
      </c>
      <c r="J50" t="s">
        <v>653</v>
      </c>
      <c r="K50" t="s">
        <v>637</v>
      </c>
      <c r="L50" t="s">
        <v>638</v>
      </c>
      <c r="M50" t="s">
        <v>13598</v>
      </c>
      <c r="N50" t="s">
        <v>637</v>
      </c>
      <c r="O50" t="s">
        <v>654</v>
      </c>
      <c r="P50" t="s">
        <v>5</v>
      </c>
      <c r="Q50" t="s">
        <v>640</v>
      </c>
      <c r="R50" t="s">
        <v>638</v>
      </c>
      <c r="S50" t="s">
        <v>13599</v>
      </c>
      <c r="T50" t="s">
        <v>13598</v>
      </c>
      <c r="U50" s="50" t="s">
        <v>594</v>
      </c>
      <c r="V50">
        <v>132</v>
      </c>
    </row>
    <row r="51" spans="1:22" x14ac:dyDescent="0.25">
      <c r="A51" t="s">
        <v>241</v>
      </c>
      <c r="B51" t="s">
        <v>247</v>
      </c>
      <c r="C51">
        <v>159</v>
      </c>
      <c r="D51">
        <v>1</v>
      </c>
      <c r="E51" t="s">
        <v>13600</v>
      </c>
      <c r="F51">
        <v>129</v>
      </c>
      <c r="G51">
        <v>0</v>
      </c>
      <c r="H51" t="s">
        <v>636</v>
      </c>
      <c r="I51" t="s">
        <v>13601</v>
      </c>
      <c r="J51" t="s">
        <v>648</v>
      </c>
      <c r="K51" t="s">
        <v>637</v>
      </c>
      <c r="L51" t="s">
        <v>638</v>
      </c>
      <c r="M51" t="s">
        <v>13602</v>
      </c>
      <c r="N51" t="s">
        <v>637</v>
      </c>
      <c r="O51" t="s">
        <v>639</v>
      </c>
      <c r="P51" t="s">
        <v>5</v>
      </c>
      <c r="Q51" t="s">
        <v>640</v>
      </c>
      <c r="R51" t="s">
        <v>638</v>
      </c>
      <c r="S51" t="s">
        <v>13603</v>
      </c>
      <c r="T51" t="s">
        <v>13602</v>
      </c>
      <c r="U51" s="51" t="s">
        <v>595</v>
      </c>
      <c r="V51">
        <v>132</v>
      </c>
    </row>
    <row r="52" spans="1:22" x14ac:dyDescent="0.25">
      <c r="A52" t="s">
        <v>147</v>
      </c>
      <c r="B52" t="s">
        <v>148</v>
      </c>
      <c r="C52">
        <v>50</v>
      </c>
      <c r="D52">
        <v>6</v>
      </c>
      <c r="E52" t="s">
        <v>13604</v>
      </c>
      <c r="F52">
        <v>200</v>
      </c>
      <c r="G52">
        <v>0</v>
      </c>
      <c r="H52" t="s">
        <v>636</v>
      </c>
      <c r="I52" t="s">
        <v>4796</v>
      </c>
      <c r="J52" t="s">
        <v>2395</v>
      </c>
      <c r="K52" t="s">
        <v>637</v>
      </c>
      <c r="L52" t="s">
        <v>638</v>
      </c>
      <c r="M52" t="s">
        <v>13605</v>
      </c>
      <c r="N52" t="s">
        <v>637</v>
      </c>
      <c r="O52" t="s">
        <v>639</v>
      </c>
      <c r="P52" t="s">
        <v>5</v>
      </c>
      <c r="Q52" t="s">
        <v>640</v>
      </c>
      <c r="R52" t="s">
        <v>638</v>
      </c>
      <c r="S52" t="s">
        <v>13606</v>
      </c>
      <c r="T52" t="s">
        <v>13605</v>
      </c>
      <c r="U52" s="50" t="s">
        <v>116</v>
      </c>
      <c r="V52">
        <v>40</v>
      </c>
    </row>
    <row r="53" spans="1:22" x14ac:dyDescent="0.25">
      <c r="A53" t="s">
        <v>22</v>
      </c>
      <c r="B53" t="s">
        <v>27</v>
      </c>
      <c r="C53">
        <v>99</v>
      </c>
      <c r="D53">
        <v>1</v>
      </c>
      <c r="E53" t="s">
        <v>13607</v>
      </c>
      <c r="F53">
        <v>128</v>
      </c>
      <c r="G53">
        <v>29</v>
      </c>
      <c r="H53" t="s">
        <v>645</v>
      </c>
      <c r="I53" t="s">
        <v>754</v>
      </c>
      <c r="J53" t="s">
        <v>13608</v>
      </c>
      <c r="K53" t="s">
        <v>5326</v>
      </c>
      <c r="L53" t="s">
        <v>741</v>
      </c>
      <c r="M53" t="s">
        <v>13609</v>
      </c>
      <c r="N53" t="s">
        <v>637</v>
      </c>
      <c r="O53" t="s">
        <v>646</v>
      </c>
      <c r="P53" t="s">
        <v>26</v>
      </c>
      <c r="Q53" t="s">
        <v>647</v>
      </c>
      <c r="R53" t="s">
        <v>638</v>
      </c>
      <c r="S53" t="s">
        <v>13610</v>
      </c>
      <c r="T53" t="s">
        <v>13609</v>
      </c>
      <c r="U53" s="51" t="s">
        <v>117</v>
      </c>
      <c r="V53">
        <v>40</v>
      </c>
    </row>
    <row r="54" spans="1:22" x14ac:dyDescent="0.25">
      <c r="A54" t="s">
        <v>147</v>
      </c>
      <c r="B54" t="s">
        <v>148</v>
      </c>
      <c r="C54">
        <v>50</v>
      </c>
      <c r="D54">
        <v>6</v>
      </c>
      <c r="E54" t="s">
        <v>13611</v>
      </c>
      <c r="F54">
        <v>200</v>
      </c>
      <c r="G54">
        <v>0</v>
      </c>
      <c r="H54" t="s">
        <v>636</v>
      </c>
      <c r="I54" t="s">
        <v>13612</v>
      </c>
      <c r="J54" t="s">
        <v>650</v>
      </c>
      <c r="K54" t="s">
        <v>637</v>
      </c>
      <c r="L54" t="s">
        <v>638</v>
      </c>
      <c r="M54" t="s">
        <v>13613</v>
      </c>
      <c r="N54" t="s">
        <v>637</v>
      </c>
      <c r="O54" t="s">
        <v>639</v>
      </c>
      <c r="P54" t="s">
        <v>5</v>
      </c>
      <c r="Q54" t="s">
        <v>640</v>
      </c>
      <c r="R54" t="s">
        <v>638</v>
      </c>
      <c r="S54" t="s">
        <v>13614</v>
      </c>
      <c r="T54" t="s">
        <v>13613</v>
      </c>
      <c r="U54" s="50" t="s">
        <v>516</v>
      </c>
      <c r="V54">
        <v>3</v>
      </c>
    </row>
    <row r="55" spans="1:22" x14ac:dyDescent="0.25">
      <c r="A55" t="s">
        <v>22</v>
      </c>
      <c r="B55" t="s">
        <v>27</v>
      </c>
      <c r="C55">
        <v>66.333333333333329</v>
      </c>
      <c r="D55">
        <v>3</v>
      </c>
      <c r="E55" t="s">
        <v>13615</v>
      </c>
      <c r="F55">
        <v>165.5</v>
      </c>
      <c r="G55">
        <v>8</v>
      </c>
      <c r="H55" t="s">
        <v>663</v>
      </c>
      <c r="I55" t="s">
        <v>13616</v>
      </c>
      <c r="J55" t="s">
        <v>13617</v>
      </c>
      <c r="K55" t="s">
        <v>766</v>
      </c>
      <c r="L55" t="s">
        <v>13618</v>
      </c>
      <c r="M55" t="s">
        <v>13619</v>
      </c>
      <c r="N55" t="s">
        <v>637</v>
      </c>
      <c r="O55" t="s">
        <v>664</v>
      </c>
      <c r="P55" t="s">
        <v>23</v>
      </c>
      <c r="Q55" t="s">
        <v>665</v>
      </c>
      <c r="R55" t="s">
        <v>638</v>
      </c>
      <c r="S55" t="s">
        <v>13620</v>
      </c>
      <c r="T55" t="s">
        <v>13621</v>
      </c>
      <c r="U55" s="51" t="s">
        <v>120</v>
      </c>
      <c r="V55">
        <v>3</v>
      </c>
    </row>
    <row r="56" spans="1:22" x14ac:dyDescent="0.25">
      <c r="A56" t="s">
        <v>239</v>
      </c>
      <c r="B56" t="s">
        <v>245</v>
      </c>
      <c r="C56">
        <v>139</v>
      </c>
      <c r="D56">
        <v>1</v>
      </c>
      <c r="E56" t="s">
        <v>13622</v>
      </c>
      <c r="F56">
        <v>139</v>
      </c>
      <c r="G56">
        <v>0</v>
      </c>
      <c r="H56" t="s">
        <v>645</v>
      </c>
      <c r="I56" t="s">
        <v>13623</v>
      </c>
      <c r="J56" t="s">
        <v>13624</v>
      </c>
      <c r="K56" t="s">
        <v>2514</v>
      </c>
      <c r="L56" t="s">
        <v>742</v>
      </c>
      <c r="M56" t="s">
        <v>13625</v>
      </c>
      <c r="N56" t="s">
        <v>637</v>
      </c>
      <c r="O56" t="s">
        <v>646</v>
      </c>
      <c r="P56" t="s">
        <v>26</v>
      </c>
      <c r="Q56" t="s">
        <v>647</v>
      </c>
      <c r="R56" t="s">
        <v>638</v>
      </c>
      <c r="S56" t="s">
        <v>13626</v>
      </c>
      <c r="T56" t="s">
        <v>13627</v>
      </c>
      <c r="U56" s="50" t="s">
        <v>723</v>
      </c>
      <c r="V56">
        <v>1200</v>
      </c>
    </row>
    <row r="57" spans="1:22" x14ac:dyDescent="0.25">
      <c r="A57" t="s">
        <v>147</v>
      </c>
      <c r="B57" t="s">
        <v>148</v>
      </c>
      <c r="C57">
        <v>50</v>
      </c>
      <c r="D57">
        <v>6</v>
      </c>
      <c r="E57" t="s">
        <v>13628</v>
      </c>
      <c r="F57">
        <v>200</v>
      </c>
      <c r="G57">
        <v>0</v>
      </c>
      <c r="H57" t="s">
        <v>636</v>
      </c>
      <c r="I57" t="s">
        <v>13629</v>
      </c>
      <c r="J57" t="s">
        <v>696</v>
      </c>
      <c r="K57" t="s">
        <v>637</v>
      </c>
      <c r="L57" t="s">
        <v>638</v>
      </c>
      <c r="M57" t="s">
        <v>13630</v>
      </c>
      <c r="N57" t="s">
        <v>637</v>
      </c>
      <c r="O57" t="s">
        <v>639</v>
      </c>
      <c r="P57" t="s">
        <v>5</v>
      </c>
      <c r="Q57" t="s">
        <v>640</v>
      </c>
      <c r="R57" t="s">
        <v>638</v>
      </c>
      <c r="S57" t="s">
        <v>13631</v>
      </c>
      <c r="T57" t="s">
        <v>13630</v>
      </c>
    </row>
    <row r="58" spans="1:22" x14ac:dyDescent="0.25">
      <c r="A58" t="s">
        <v>22</v>
      </c>
      <c r="B58" t="s">
        <v>27</v>
      </c>
      <c r="C58">
        <v>66.333333333333329</v>
      </c>
      <c r="D58">
        <v>3</v>
      </c>
      <c r="E58" t="s">
        <v>13632</v>
      </c>
      <c r="F58">
        <v>220</v>
      </c>
      <c r="G58">
        <v>0</v>
      </c>
      <c r="H58" t="s">
        <v>655</v>
      </c>
      <c r="I58" t="s">
        <v>2738</v>
      </c>
      <c r="J58" t="s">
        <v>649</v>
      </c>
      <c r="K58" t="s">
        <v>637</v>
      </c>
      <c r="L58" t="s">
        <v>638</v>
      </c>
      <c r="M58" t="s">
        <v>13633</v>
      </c>
      <c r="N58" t="s">
        <v>637</v>
      </c>
      <c r="O58" t="s">
        <v>639</v>
      </c>
      <c r="P58" t="s">
        <v>5</v>
      </c>
      <c r="Q58" t="s">
        <v>640</v>
      </c>
      <c r="R58" t="s">
        <v>638</v>
      </c>
      <c r="S58" t="s">
        <v>13634</v>
      </c>
      <c r="T58" t="s">
        <v>13633</v>
      </c>
    </row>
    <row r="59" spans="1:22" x14ac:dyDescent="0.25">
      <c r="A59" t="s">
        <v>147</v>
      </c>
      <c r="B59" t="s">
        <v>148</v>
      </c>
      <c r="C59">
        <v>50</v>
      </c>
      <c r="D59">
        <v>6</v>
      </c>
      <c r="E59" t="s">
        <v>13635</v>
      </c>
      <c r="F59">
        <v>200</v>
      </c>
      <c r="G59">
        <v>0</v>
      </c>
      <c r="H59" t="s">
        <v>636</v>
      </c>
      <c r="I59" t="s">
        <v>13636</v>
      </c>
      <c r="J59" t="s">
        <v>648</v>
      </c>
      <c r="K59" t="s">
        <v>637</v>
      </c>
      <c r="L59" t="s">
        <v>638</v>
      </c>
      <c r="M59" t="s">
        <v>13637</v>
      </c>
      <c r="N59" t="s">
        <v>637</v>
      </c>
      <c r="O59" t="s">
        <v>639</v>
      </c>
      <c r="P59" t="s">
        <v>5</v>
      </c>
      <c r="Q59" t="s">
        <v>640</v>
      </c>
      <c r="R59" t="s">
        <v>638</v>
      </c>
      <c r="S59" t="s">
        <v>13638</v>
      </c>
      <c r="T59" t="s">
        <v>13637</v>
      </c>
    </row>
    <row r="60" spans="1:22" x14ac:dyDescent="0.25">
      <c r="A60" t="s">
        <v>147</v>
      </c>
      <c r="B60" t="s">
        <v>148</v>
      </c>
      <c r="C60">
        <v>50</v>
      </c>
      <c r="D60">
        <v>6</v>
      </c>
      <c r="E60" t="s">
        <v>13639</v>
      </c>
      <c r="F60">
        <v>200</v>
      </c>
      <c r="G60">
        <v>0</v>
      </c>
      <c r="H60" t="s">
        <v>636</v>
      </c>
      <c r="I60" t="s">
        <v>13640</v>
      </c>
      <c r="J60" t="s">
        <v>3116</v>
      </c>
      <c r="K60" t="s">
        <v>637</v>
      </c>
      <c r="L60" t="s">
        <v>638</v>
      </c>
      <c r="M60" t="s">
        <v>13641</v>
      </c>
      <c r="N60" t="s">
        <v>637</v>
      </c>
      <c r="O60" t="s">
        <v>639</v>
      </c>
      <c r="P60" t="s">
        <v>5</v>
      </c>
      <c r="Q60" t="s">
        <v>640</v>
      </c>
      <c r="R60" t="s">
        <v>638</v>
      </c>
      <c r="S60" t="s">
        <v>13642</v>
      </c>
      <c r="T60" t="s">
        <v>13641</v>
      </c>
    </row>
    <row r="61" spans="1:22" x14ac:dyDescent="0.25">
      <c r="A61" t="s">
        <v>22</v>
      </c>
      <c r="B61" t="s">
        <v>27</v>
      </c>
      <c r="C61">
        <v>66.333333333333329</v>
      </c>
      <c r="D61">
        <v>3</v>
      </c>
      <c r="E61" t="s">
        <v>13643</v>
      </c>
      <c r="F61">
        <v>289</v>
      </c>
      <c r="G61">
        <v>0</v>
      </c>
      <c r="H61" t="s">
        <v>636</v>
      </c>
      <c r="I61" t="s">
        <v>13644</v>
      </c>
      <c r="J61" t="s">
        <v>2061</v>
      </c>
      <c r="K61" t="s">
        <v>637</v>
      </c>
      <c r="L61" t="s">
        <v>638</v>
      </c>
      <c r="M61" t="s">
        <v>13645</v>
      </c>
      <c r="N61" t="s">
        <v>637</v>
      </c>
      <c r="O61" t="s">
        <v>639</v>
      </c>
      <c r="P61" t="s">
        <v>5</v>
      </c>
      <c r="Q61" t="s">
        <v>640</v>
      </c>
      <c r="R61" t="s">
        <v>638</v>
      </c>
      <c r="S61" t="s">
        <v>13646</v>
      </c>
      <c r="T61" t="s">
        <v>13645</v>
      </c>
    </row>
    <row r="62" spans="1:22" x14ac:dyDescent="0.25">
      <c r="A62" t="s">
        <v>18</v>
      </c>
      <c r="B62" t="s">
        <v>19</v>
      </c>
      <c r="C62">
        <v>66.666666666666671</v>
      </c>
      <c r="D62">
        <v>3</v>
      </c>
      <c r="E62" t="s">
        <v>13647</v>
      </c>
      <c r="F62">
        <v>167</v>
      </c>
      <c r="G62">
        <v>38</v>
      </c>
      <c r="H62" t="s">
        <v>645</v>
      </c>
      <c r="I62" t="s">
        <v>5588</v>
      </c>
      <c r="J62" t="s">
        <v>13648</v>
      </c>
      <c r="K62" t="s">
        <v>9404</v>
      </c>
      <c r="L62" t="s">
        <v>2289</v>
      </c>
      <c r="M62" t="s">
        <v>13649</v>
      </c>
      <c r="N62" t="s">
        <v>637</v>
      </c>
      <c r="O62" t="s">
        <v>646</v>
      </c>
      <c r="P62" t="s">
        <v>26</v>
      </c>
      <c r="Q62" t="s">
        <v>647</v>
      </c>
      <c r="R62" t="s">
        <v>638</v>
      </c>
      <c r="S62" t="s">
        <v>13650</v>
      </c>
      <c r="T62" t="s">
        <v>13651</v>
      </c>
    </row>
    <row r="63" spans="1:22" x14ac:dyDescent="0.25">
      <c r="A63" t="s">
        <v>147</v>
      </c>
      <c r="B63" t="s">
        <v>148</v>
      </c>
      <c r="C63">
        <v>50</v>
      </c>
      <c r="D63">
        <v>6</v>
      </c>
      <c r="E63" t="s">
        <v>13652</v>
      </c>
      <c r="F63">
        <v>200</v>
      </c>
      <c r="G63">
        <v>0</v>
      </c>
      <c r="H63" t="s">
        <v>636</v>
      </c>
      <c r="I63" t="s">
        <v>13653</v>
      </c>
      <c r="J63" t="s">
        <v>672</v>
      </c>
      <c r="K63" t="s">
        <v>637</v>
      </c>
      <c r="L63" t="s">
        <v>638</v>
      </c>
      <c r="M63" t="s">
        <v>13654</v>
      </c>
      <c r="N63" t="s">
        <v>637</v>
      </c>
      <c r="O63" t="s">
        <v>639</v>
      </c>
      <c r="P63" t="s">
        <v>5</v>
      </c>
      <c r="Q63" t="s">
        <v>640</v>
      </c>
      <c r="R63" t="s">
        <v>638</v>
      </c>
      <c r="S63" t="s">
        <v>13655</v>
      </c>
      <c r="T63" t="s">
        <v>13654</v>
      </c>
    </row>
    <row r="64" spans="1:22" x14ac:dyDescent="0.25">
      <c r="A64" t="s">
        <v>147</v>
      </c>
      <c r="B64" t="s">
        <v>148</v>
      </c>
      <c r="C64">
        <v>50</v>
      </c>
      <c r="D64">
        <v>6</v>
      </c>
      <c r="E64" t="s">
        <v>13656</v>
      </c>
      <c r="F64">
        <v>200</v>
      </c>
      <c r="G64">
        <v>0</v>
      </c>
      <c r="H64" t="s">
        <v>636</v>
      </c>
      <c r="I64" t="s">
        <v>10779</v>
      </c>
      <c r="J64" t="s">
        <v>1797</v>
      </c>
      <c r="K64" t="s">
        <v>637</v>
      </c>
      <c r="L64" t="s">
        <v>638</v>
      </c>
      <c r="M64" t="s">
        <v>13657</v>
      </c>
      <c r="N64" t="s">
        <v>637</v>
      </c>
      <c r="O64" t="s">
        <v>639</v>
      </c>
      <c r="P64" t="s">
        <v>5</v>
      </c>
      <c r="Q64" t="s">
        <v>640</v>
      </c>
      <c r="R64" t="s">
        <v>638</v>
      </c>
      <c r="S64" t="s">
        <v>13658</v>
      </c>
      <c r="T64" t="s">
        <v>13657</v>
      </c>
    </row>
    <row r="65" spans="1:20" x14ac:dyDescent="0.25">
      <c r="A65" t="s">
        <v>147</v>
      </c>
      <c r="B65" t="s">
        <v>148</v>
      </c>
      <c r="C65">
        <v>50</v>
      </c>
      <c r="D65">
        <v>6</v>
      </c>
      <c r="E65" t="s">
        <v>13659</v>
      </c>
      <c r="F65">
        <v>200</v>
      </c>
      <c r="G65">
        <v>0</v>
      </c>
      <c r="H65" t="s">
        <v>636</v>
      </c>
      <c r="I65" t="s">
        <v>13660</v>
      </c>
      <c r="J65" t="s">
        <v>709</v>
      </c>
      <c r="K65" t="s">
        <v>637</v>
      </c>
      <c r="L65" t="s">
        <v>638</v>
      </c>
      <c r="M65" t="s">
        <v>13661</v>
      </c>
      <c r="N65" t="s">
        <v>637</v>
      </c>
      <c r="O65" t="s">
        <v>639</v>
      </c>
      <c r="P65" t="s">
        <v>5</v>
      </c>
      <c r="Q65" t="s">
        <v>640</v>
      </c>
      <c r="R65" t="s">
        <v>13662</v>
      </c>
      <c r="S65" t="s">
        <v>13663</v>
      </c>
      <c r="T65" t="s">
        <v>13661</v>
      </c>
    </row>
    <row r="66" spans="1:20" x14ac:dyDescent="0.25">
      <c r="A66" t="s">
        <v>147</v>
      </c>
      <c r="B66" t="s">
        <v>148</v>
      </c>
      <c r="C66">
        <v>50</v>
      </c>
      <c r="D66">
        <v>6</v>
      </c>
      <c r="E66" t="s">
        <v>13664</v>
      </c>
      <c r="F66">
        <v>200</v>
      </c>
      <c r="G66">
        <v>0</v>
      </c>
      <c r="H66" t="s">
        <v>636</v>
      </c>
      <c r="I66" t="s">
        <v>13665</v>
      </c>
      <c r="J66" t="s">
        <v>2240</v>
      </c>
      <c r="K66" t="s">
        <v>637</v>
      </c>
      <c r="L66" t="s">
        <v>638</v>
      </c>
      <c r="M66" t="s">
        <v>13666</v>
      </c>
      <c r="N66" t="s">
        <v>637</v>
      </c>
      <c r="O66" t="s">
        <v>643</v>
      </c>
      <c r="P66" t="s">
        <v>5</v>
      </c>
      <c r="Q66" t="s">
        <v>644</v>
      </c>
      <c r="R66" t="s">
        <v>638</v>
      </c>
      <c r="S66" t="s">
        <v>13667</v>
      </c>
      <c r="T66" t="s">
        <v>13666</v>
      </c>
    </row>
    <row r="67" spans="1:20" x14ac:dyDescent="0.25">
      <c r="A67" t="s">
        <v>594</v>
      </c>
      <c r="B67" t="s">
        <v>595</v>
      </c>
      <c r="C67">
        <v>50</v>
      </c>
      <c r="D67">
        <v>3</v>
      </c>
      <c r="E67" t="s">
        <v>13668</v>
      </c>
      <c r="F67">
        <v>100</v>
      </c>
      <c r="G67">
        <v>0</v>
      </c>
      <c r="H67" t="s">
        <v>636</v>
      </c>
      <c r="I67" t="s">
        <v>13669</v>
      </c>
      <c r="J67" t="s">
        <v>684</v>
      </c>
      <c r="K67" t="s">
        <v>637</v>
      </c>
      <c r="L67" t="s">
        <v>638</v>
      </c>
      <c r="M67" t="s">
        <v>13670</v>
      </c>
      <c r="N67" t="s">
        <v>637</v>
      </c>
      <c r="O67" t="s">
        <v>643</v>
      </c>
      <c r="P67" t="s">
        <v>5</v>
      </c>
      <c r="Q67" t="s">
        <v>644</v>
      </c>
      <c r="R67" t="s">
        <v>638</v>
      </c>
      <c r="S67" t="s">
        <v>13671</v>
      </c>
      <c r="T67" t="s">
        <v>13672</v>
      </c>
    </row>
    <row r="68" spans="1:20" x14ac:dyDescent="0.25">
      <c r="A68" t="s">
        <v>147</v>
      </c>
      <c r="B68" t="s">
        <v>148</v>
      </c>
      <c r="C68">
        <v>50</v>
      </c>
      <c r="D68">
        <v>6</v>
      </c>
      <c r="E68" t="s">
        <v>13673</v>
      </c>
      <c r="F68">
        <v>200</v>
      </c>
      <c r="G68">
        <v>0</v>
      </c>
      <c r="H68" t="s">
        <v>636</v>
      </c>
      <c r="I68" t="s">
        <v>13674</v>
      </c>
      <c r="J68" t="s">
        <v>2178</v>
      </c>
      <c r="K68" t="s">
        <v>637</v>
      </c>
      <c r="L68" t="s">
        <v>638</v>
      </c>
      <c r="M68" t="s">
        <v>13675</v>
      </c>
      <c r="N68" t="s">
        <v>637</v>
      </c>
      <c r="O68" t="s">
        <v>639</v>
      </c>
      <c r="P68" t="s">
        <v>5</v>
      </c>
      <c r="Q68" t="s">
        <v>640</v>
      </c>
      <c r="R68" t="s">
        <v>638</v>
      </c>
      <c r="S68" t="s">
        <v>13676</v>
      </c>
      <c r="T68" t="s">
        <v>13675</v>
      </c>
    </row>
    <row r="69" spans="1:20" x14ac:dyDescent="0.25">
      <c r="A69" t="s">
        <v>10385</v>
      </c>
      <c r="B69" t="s">
        <v>10386</v>
      </c>
      <c r="C69">
        <v>89.5</v>
      </c>
      <c r="D69">
        <v>4</v>
      </c>
      <c r="E69" t="s">
        <v>13677</v>
      </c>
      <c r="F69">
        <v>300</v>
      </c>
      <c r="G69">
        <v>0</v>
      </c>
      <c r="H69" t="s">
        <v>636</v>
      </c>
      <c r="I69" t="s">
        <v>13302</v>
      </c>
      <c r="J69" t="s">
        <v>649</v>
      </c>
      <c r="K69" t="s">
        <v>637</v>
      </c>
      <c r="L69" t="s">
        <v>638</v>
      </c>
      <c r="M69" t="s">
        <v>13678</v>
      </c>
      <c r="N69" t="s">
        <v>637</v>
      </c>
      <c r="O69" t="s">
        <v>639</v>
      </c>
      <c r="P69" t="s">
        <v>5</v>
      </c>
      <c r="Q69" t="s">
        <v>640</v>
      </c>
      <c r="R69" t="s">
        <v>638</v>
      </c>
      <c r="S69" t="s">
        <v>13679</v>
      </c>
      <c r="T69" t="s">
        <v>13678</v>
      </c>
    </row>
    <row r="70" spans="1:20" x14ac:dyDescent="0.25">
      <c r="A70" t="s">
        <v>147</v>
      </c>
      <c r="B70" t="s">
        <v>148</v>
      </c>
      <c r="C70">
        <v>50</v>
      </c>
      <c r="D70">
        <v>6</v>
      </c>
      <c r="E70" t="s">
        <v>13680</v>
      </c>
      <c r="F70">
        <v>200</v>
      </c>
      <c r="G70">
        <v>0</v>
      </c>
      <c r="H70" t="s">
        <v>636</v>
      </c>
      <c r="I70" t="s">
        <v>13681</v>
      </c>
      <c r="J70" t="s">
        <v>672</v>
      </c>
      <c r="K70" t="s">
        <v>637</v>
      </c>
      <c r="L70" t="s">
        <v>638</v>
      </c>
      <c r="M70" t="s">
        <v>13682</v>
      </c>
      <c r="N70" t="s">
        <v>637</v>
      </c>
      <c r="O70" t="s">
        <v>643</v>
      </c>
      <c r="P70" t="s">
        <v>5</v>
      </c>
      <c r="Q70" t="s">
        <v>644</v>
      </c>
      <c r="R70" t="s">
        <v>638</v>
      </c>
      <c r="S70" t="s">
        <v>13683</v>
      </c>
      <c r="T70" t="s">
        <v>13682</v>
      </c>
    </row>
    <row r="71" spans="1:20" x14ac:dyDescent="0.25">
      <c r="A71" t="s">
        <v>147</v>
      </c>
      <c r="B71" t="s">
        <v>148</v>
      </c>
      <c r="C71">
        <v>50</v>
      </c>
      <c r="D71">
        <v>6</v>
      </c>
      <c r="E71" t="s">
        <v>13684</v>
      </c>
      <c r="F71">
        <v>200</v>
      </c>
      <c r="G71">
        <v>0</v>
      </c>
      <c r="H71" t="s">
        <v>636</v>
      </c>
      <c r="I71" t="s">
        <v>13685</v>
      </c>
      <c r="J71" t="s">
        <v>676</v>
      </c>
      <c r="K71" t="s">
        <v>637</v>
      </c>
      <c r="L71" t="s">
        <v>638</v>
      </c>
      <c r="M71" t="s">
        <v>13686</v>
      </c>
      <c r="N71" t="s">
        <v>637</v>
      </c>
      <c r="O71" t="s">
        <v>643</v>
      </c>
      <c r="P71" t="s">
        <v>5</v>
      </c>
      <c r="Q71" t="s">
        <v>644</v>
      </c>
      <c r="R71" t="s">
        <v>638</v>
      </c>
      <c r="S71" t="s">
        <v>13687</v>
      </c>
      <c r="T71" t="s">
        <v>13688</v>
      </c>
    </row>
    <row r="72" spans="1:20" x14ac:dyDescent="0.25">
      <c r="A72" t="s">
        <v>594</v>
      </c>
      <c r="B72" t="s">
        <v>595</v>
      </c>
      <c r="C72">
        <v>50</v>
      </c>
      <c r="D72">
        <v>30</v>
      </c>
      <c r="E72" t="s">
        <v>13689</v>
      </c>
      <c r="F72">
        <v>1000</v>
      </c>
      <c r="G72">
        <v>0</v>
      </c>
      <c r="H72" t="s">
        <v>636</v>
      </c>
      <c r="I72" t="s">
        <v>13302</v>
      </c>
      <c r="J72" t="s">
        <v>649</v>
      </c>
      <c r="K72" t="s">
        <v>637</v>
      </c>
      <c r="L72" t="s">
        <v>638</v>
      </c>
      <c r="M72" t="s">
        <v>13690</v>
      </c>
      <c r="N72" t="s">
        <v>637</v>
      </c>
      <c r="O72" t="s">
        <v>654</v>
      </c>
      <c r="P72" t="s">
        <v>5</v>
      </c>
      <c r="Q72" t="s">
        <v>640</v>
      </c>
      <c r="R72" t="s">
        <v>638</v>
      </c>
      <c r="S72" t="s">
        <v>13691</v>
      </c>
      <c r="T72" t="s">
        <v>13690</v>
      </c>
    </row>
    <row r="73" spans="1:20" x14ac:dyDescent="0.25">
      <c r="A73" t="s">
        <v>241</v>
      </c>
      <c r="B73" t="s">
        <v>247</v>
      </c>
      <c r="C73">
        <v>139</v>
      </c>
      <c r="D73">
        <v>1</v>
      </c>
      <c r="E73" t="s">
        <v>13692</v>
      </c>
      <c r="F73">
        <v>215</v>
      </c>
      <c r="G73">
        <v>0</v>
      </c>
      <c r="H73" t="s">
        <v>697</v>
      </c>
      <c r="I73" t="s">
        <v>13693</v>
      </c>
      <c r="J73" t="s">
        <v>13694</v>
      </c>
      <c r="K73" t="s">
        <v>4521</v>
      </c>
      <c r="L73" t="s">
        <v>13695</v>
      </c>
      <c r="M73" t="s">
        <v>13690</v>
      </c>
      <c r="N73" t="s">
        <v>761</v>
      </c>
      <c r="O73" t="s">
        <v>698</v>
      </c>
      <c r="P73" t="s">
        <v>692</v>
      </c>
      <c r="Q73" t="s">
        <v>693</v>
      </c>
      <c r="R73" t="s">
        <v>638</v>
      </c>
      <c r="S73" t="s">
        <v>13696</v>
      </c>
      <c r="T73" t="s">
        <v>13690</v>
      </c>
    </row>
    <row r="74" spans="1:20" x14ac:dyDescent="0.25">
      <c r="A74" t="s">
        <v>239</v>
      </c>
      <c r="B74" t="s">
        <v>245</v>
      </c>
      <c r="C74">
        <v>139</v>
      </c>
      <c r="D74">
        <v>1</v>
      </c>
      <c r="E74" t="s">
        <v>13692</v>
      </c>
      <c r="F74">
        <v>215</v>
      </c>
      <c r="G74">
        <v>0</v>
      </c>
      <c r="H74" t="s">
        <v>697</v>
      </c>
      <c r="I74" t="s">
        <v>13693</v>
      </c>
      <c r="J74" t="s">
        <v>13694</v>
      </c>
      <c r="K74" t="s">
        <v>4521</v>
      </c>
      <c r="L74" t="s">
        <v>13695</v>
      </c>
      <c r="M74" t="s">
        <v>13690</v>
      </c>
      <c r="N74" t="s">
        <v>761</v>
      </c>
      <c r="O74" t="s">
        <v>698</v>
      </c>
      <c r="P74" t="s">
        <v>692</v>
      </c>
      <c r="Q74" t="s">
        <v>693</v>
      </c>
      <c r="R74" t="s">
        <v>638</v>
      </c>
      <c r="S74" t="s">
        <v>13696</v>
      </c>
      <c r="T74" t="s">
        <v>13690</v>
      </c>
    </row>
    <row r="75" spans="1:20" x14ac:dyDescent="0.25">
      <c r="A75" t="s">
        <v>147</v>
      </c>
      <c r="B75" t="s">
        <v>148</v>
      </c>
      <c r="C75">
        <v>50</v>
      </c>
      <c r="D75">
        <v>6</v>
      </c>
      <c r="E75" t="s">
        <v>13697</v>
      </c>
      <c r="F75">
        <v>200</v>
      </c>
      <c r="G75">
        <v>0</v>
      </c>
      <c r="H75" t="s">
        <v>636</v>
      </c>
      <c r="I75" t="s">
        <v>3302</v>
      </c>
      <c r="J75" t="s">
        <v>648</v>
      </c>
      <c r="K75" t="s">
        <v>637</v>
      </c>
      <c r="L75" t="s">
        <v>638</v>
      </c>
      <c r="M75" t="s">
        <v>13698</v>
      </c>
      <c r="N75" t="s">
        <v>637</v>
      </c>
      <c r="O75" t="s">
        <v>639</v>
      </c>
      <c r="P75" t="s">
        <v>5</v>
      </c>
      <c r="Q75" t="s">
        <v>640</v>
      </c>
      <c r="R75" t="s">
        <v>638</v>
      </c>
      <c r="S75" t="s">
        <v>13699</v>
      </c>
      <c r="T75" t="s">
        <v>13698</v>
      </c>
    </row>
    <row r="76" spans="1:20" x14ac:dyDescent="0.25">
      <c r="A76" t="s">
        <v>147</v>
      </c>
      <c r="B76" t="s">
        <v>148</v>
      </c>
      <c r="C76">
        <v>50</v>
      </c>
      <c r="D76">
        <v>6</v>
      </c>
      <c r="E76" t="s">
        <v>13700</v>
      </c>
      <c r="F76">
        <v>200</v>
      </c>
      <c r="G76">
        <v>0</v>
      </c>
      <c r="H76" t="s">
        <v>636</v>
      </c>
      <c r="I76" t="s">
        <v>2884</v>
      </c>
      <c r="J76" t="s">
        <v>648</v>
      </c>
      <c r="K76" t="s">
        <v>637</v>
      </c>
      <c r="L76" t="s">
        <v>638</v>
      </c>
      <c r="M76" t="s">
        <v>13701</v>
      </c>
      <c r="N76" t="s">
        <v>637</v>
      </c>
      <c r="O76" t="s">
        <v>639</v>
      </c>
      <c r="P76" t="s">
        <v>5</v>
      </c>
      <c r="Q76" t="s">
        <v>640</v>
      </c>
      <c r="R76" t="s">
        <v>638</v>
      </c>
      <c r="S76" t="s">
        <v>13702</v>
      </c>
      <c r="T76" t="s">
        <v>13701</v>
      </c>
    </row>
    <row r="77" spans="1:20" x14ac:dyDescent="0.25">
      <c r="A77" t="s">
        <v>147</v>
      </c>
      <c r="B77" t="s">
        <v>148</v>
      </c>
      <c r="C77">
        <v>50</v>
      </c>
      <c r="D77">
        <v>6</v>
      </c>
      <c r="E77" t="s">
        <v>13703</v>
      </c>
      <c r="F77">
        <v>200</v>
      </c>
      <c r="G77">
        <v>0</v>
      </c>
      <c r="H77" t="s">
        <v>636</v>
      </c>
      <c r="I77" t="s">
        <v>2884</v>
      </c>
      <c r="J77" t="s">
        <v>648</v>
      </c>
      <c r="K77" t="s">
        <v>637</v>
      </c>
      <c r="L77" t="s">
        <v>638</v>
      </c>
      <c r="M77" t="s">
        <v>13701</v>
      </c>
      <c r="N77" t="s">
        <v>637</v>
      </c>
      <c r="O77" t="s">
        <v>639</v>
      </c>
      <c r="P77" t="s">
        <v>5</v>
      </c>
      <c r="Q77" t="s">
        <v>640</v>
      </c>
      <c r="R77" t="s">
        <v>638</v>
      </c>
      <c r="S77" t="s">
        <v>13704</v>
      </c>
      <c r="T77" t="s">
        <v>13701</v>
      </c>
    </row>
    <row r="78" spans="1:20" x14ac:dyDescent="0.25">
      <c r="A78" t="s">
        <v>18</v>
      </c>
      <c r="B78" t="s">
        <v>19</v>
      </c>
      <c r="C78">
        <v>66.666666666666671</v>
      </c>
      <c r="D78">
        <v>3</v>
      </c>
      <c r="E78" t="s">
        <v>13705</v>
      </c>
      <c r="F78">
        <v>100</v>
      </c>
      <c r="G78">
        <v>0</v>
      </c>
      <c r="H78" t="s">
        <v>636</v>
      </c>
      <c r="I78" t="s">
        <v>13706</v>
      </c>
      <c r="J78" t="s">
        <v>2240</v>
      </c>
      <c r="K78" t="s">
        <v>637</v>
      </c>
      <c r="L78" t="s">
        <v>638</v>
      </c>
      <c r="M78" t="s">
        <v>13707</v>
      </c>
      <c r="N78" t="s">
        <v>637</v>
      </c>
      <c r="O78" t="s">
        <v>639</v>
      </c>
      <c r="P78" t="s">
        <v>5</v>
      </c>
      <c r="Q78" t="s">
        <v>640</v>
      </c>
      <c r="R78" t="s">
        <v>638</v>
      </c>
      <c r="S78" t="s">
        <v>13708</v>
      </c>
      <c r="T78" t="s">
        <v>13707</v>
      </c>
    </row>
    <row r="79" spans="1:20" x14ac:dyDescent="0.25">
      <c r="A79" t="s">
        <v>147</v>
      </c>
      <c r="B79" t="s">
        <v>148</v>
      </c>
      <c r="C79">
        <v>50</v>
      </c>
      <c r="D79">
        <v>6</v>
      </c>
      <c r="E79" t="s">
        <v>13709</v>
      </c>
      <c r="F79">
        <v>200</v>
      </c>
      <c r="G79">
        <v>0</v>
      </c>
      <c r="H79" t="s">
        <v>636</v>
      </c>
      <c r="I79" t="s">
        <v>13710</v>
      </c>
      <c r="J79" t="s">
        <v>3029</v>
      </c>
      <c r="K79" t="s">
        <v>637</v>
      </c>
      <c r="L79" t="s">
        <v>638</v>
      </c>
      <c r="M79" t="s">
        <v>13711</v>
      </c>
      <c r="N79" t="s">
        <v>637</v>
      </c>
      <c r="O79" t="s">
        <v>639</v>
      </c>
      <c r="P79" t="s">
        <v>5</v>
      </c>
      <c r="Q79" t="s">
        <v>640</v>
      </c>
      <c r="R79" t="s">
        <v>638</v>
      </c>
      <c r="S79" t="s">
        <v>13712</v>
      </c>
      <c r="T79" t="s">
        <v>13711</v>
      </c>
    </row>
    <row r="80" spans="1:20" x14ac:dyDescent="0.25">
      <c r="A80" t="s">
        <v>594</v>
      </c>
      <c r="B80" t="s">
        <v>595</v>
      </c>
      <c r="C80">
        <v>50</v>
      </c>
      <c r="D80">
        <v>3</v>
      </c>
      <c r="E80" t="s">
        <v>13713</v>
      </c>
      <c r="F80">
        <v>279</v>
      </c>
      <c r="G80">
        <v>0</v>
      </c>
      <c r="H80" t="s">
        <v>645</v>
      </c>
      <c r="I80" t="s">
        <v>13714</v>
      </c>
      <c r="J80" t="s">
        <v>13715</v>
      </c>
      <c r="K80" t="s">
        <v>9610</v>
      </c>
      <c r="L80" t="s">
        <v>13716</v>
      </c>
      <c r="M80" t="s">
        <v>13717</v>
      </c>
      <c r="N80" t="s">
        <v>761</v>
      </c>
      <c r="O80" t="s">
        <v>691</v>
      </c>
      <c r="P80" t="s">
        <v>692</v>
      </c>
      <c r="Q80" t="s">
        <v>693</v>
      </c>
      <c r="R80" t="s">
        <v>638</v>
      </c>
      <c r="S80" t="s">
        <v>13718</v>
      </c>
      <c r="T80" t="s">
        <v>13711</v>
      </c>
    </row>
    <row r="81" spans="1:20" x14ac:dyDescent="0.25">
      <c r="A81" t="s">
        <v>10385</v>
      </c>
      <c r="B81" t="s">
        <v>10386</v>
      </c>
      <c r="C81">
        <v>89.5</v>
      </c>
      <c r="D81">
        <v>2</v>
      </c>
      <c r="E81" t="s">
        <v>13713</v>
      </c>
      <c r="F81">
        <v>279</v>
      </c>
      <c r="G81">
        <v>0</v>
      </c>
      <c r="H81" t="s">
        <v>645</v>
      </c>
      <c r="I81" t="s">
        <v>13714</v>
      </c>
      <c r="J81" t="s">
        <v>13715</v>
      </c>
      <c r="K81" t="s">
        <v>9610</v>
      </c>
      <c r="L81" t="s">
        <v>13716</v>
      </c>
      <c r="M81" t="s">
        <v>13717</v>
      </c>
      <c r="N81" t="s">
        <v>761</v>
      </c>
      <c r="O81" t="s">
        <v>691</v>
      </c>
      <c r="P81" t="s">
        <v>692</v>
      </c>
      <c r="Q81" t="s">
        <v>693</v>
      </c>
      <c r="R81" t="s">
        <v>638</v>
      </c>
      <c r="S81" t="s">
        <v>13718</v>
      </c>
      <c r="T81" t="s">
        <v>13711</v>
      </c>
    </row>
    <row r="82" spans="1:20" x14ac:dyDescent="0.25">
      <c r="A82" t="s">
        <v>72</v>
      </c>
      <c r="B82" t="s">
        <v>108</v>
      </c>
      <c r="C82">
        <v>66</v>
      </c>
      <c r="D82">
        <v>1</v>
      </c>
      <c r="E82" t="s">
        <v>13719</v>
      </c>
      <c r="F82">
        <v>399</v>
      </c>
      <c r="G82">
        <v>0</v>
      </c>
      <c r="H82" t="s">
        <v>645</v>
      </c>
      <c r="I82" t="s">
        <v>13720</v>
      </c>
      <c r="J82" t="s">
        <v>13721</v>
      </c>
      <c r="K82" t="s">
        <v>5320</v>
      </c>
      <c r="L82" t="s">
        <v>733</v>
      </c>
      <c r="M82" t="s">
        <v>13711</v>
      </c>
      <c r="N82" t="s">
        <v>637</v>
      </c>
      <c r="O82" t="s">
        <v>646</v>
      </c>
      <c r="P82" t="s">
        <v>26</v>
      </c>
      <c r="Q82" t="s">
        <v>647</v>
      </c>
      <c r="R82" t="s">
        <v>638</v>
      </c>
      <c r="S82" t="s">
        <v>13722</v>
      </c>
      <c r="T82" t="s">
        <v>13711</v>
      </c>
    </row>
    <row r="83" spans="1:20" x14ac:dyDescent="0.25">
      <c r="A83" t="s">
        <v>101</v>
      </c>
      <c r="B83" t="s">
        <v>74</v>
      </c>
      <c r="C83">
        <v>66</v>
      </c>
      <c r="D83">
        <v>1</v>
      </c>
      <c r="E83" t="s">
        <v>13719</v>
      </c>
      <c r="F83">
        <v>399</v>
      </c>
      <c r="G83">
        <v>0</v>
      </c>
      <c r="H83" t="s">
        <v>645</v>
      </c>
      <c r="I83" t="s">
        <v>13720</v>
      </c>
      <c r="J83" t="s">
        <v>13721</v>
      </c>
      <c r="K83" t="s">
        <v>5320</v>
      </c>
      <c r="L83" t="s">
        <v>733</v>
      </c>
      <c r="M83" t="s">
        <v>13711</v>
      </c>
      <c r="N83" t="s">
        <v>637</v>
      </c>
      <c r="O83" t="s">
        <v>646</v>
      </c>
      <c r="P83" t="s">
        <v>26</v>
      </c>
      <c r="Q83" t="s">
        <v>647</v>
      </c>
      <c r="R83" t="s">
        <v>638</v>
      </c>
      <c r="S83" t="s">
        <v>13722</v>
      </c>
      <c r="T83" t="s">
        <v>13711</v>
      </c>
    </row>
    <row r="84" spans="1:20" x14ac:dyDescent="0.25">
      <c r="A84" t="s">
        <v>22</v>
      </c>
      <c r="B84" t="s">
        <v>27</v>
      </c>
      <c r="C84">
        <v>67</v>
      </c>
      <c r="D84">
        <v>1</v>
      </c>
      <c r="E84" t="s">
        <v>13719</v>
      </c>
      <c r="F84">
        <v>399</v>
      </c>
      <c r="G84">
        <v>0</v>
      </c>
      <c r="H84" t="s">
        <v>645</v>
      </c>
      <c r="I84" t="s">
        <v>13720</v>
      </c>
      <c r="J84" t="s">
        <v>13721</v>
      </c>
      <c r="K84" t="s">
        <v>5320</v>
      </c>
      <c r="L84" t="s">
        <v>733</v>
      </c>
      <c r="M84" t="s">
        <v>13711</v>
      </c>
      <c r="N84" t="s">
        <v>637</v>
      </c>
      <c r="O84" t="s">
        <v>646</v>
      </c>
      <c r="P84" t="s">
        <v>26</v>
      </c>
      <c r="Q84" t="s">
        <v>647</v>
      </c>
      <c r="R84" t="s">
        <v>638</v>
      </c>
      <c r="S84" t="s">
        <v>13722</v>
      </c>
      <c r="T84" t="s">
        <v>13711</v>
      </c>
    </row>
    <row r="85" spans="1:20" x14ac:dyDescent="0.25">
      <c r="A85" t="s">
        <v>516</v>
      </c>
      <c r="B85" t="s">
        <v>120</v>
      </c>
      <c r="C85">
        <v>75</v>
      </c>
      <c r="D85">
        <v>2</v>
      </c>
      <c r="E85" t="s">
        <v>13719</v>
      </c>
      <c r="F85">
        <v>399</v>
      </c>
      <c r="G85">
        <v>0</v>
      </c>
      <c r="H85" t="s">
        <v>645</v>
      </c>
      <c r="I85" t="s">
        <v>13720</v>
      </c>
      <c r="J85" t="s">
        <v>13721</v>
      </c>
      <c r="K85" t="s">
        <v>5320</v>
      </c>
      <c r="L85" t="s">
        <v>733</v>
      </c>
      <c r="M85" t="s">
        <v>13711</v>
      </c>
      <c r="N85" t="s">
        <v>637</v>
      </c>
      <c r="O85" t="s">
        <v>646</v>
      </c>
      <c r="P85" t="s">
        <v>26</v>
      </c>
      <c r="Q85" t="s">
        <v>647</v>
      </c>
      <c r="R85" t="s">
        <v>638</v>
      </c>
      <c r="S85" t="s">
        <v>13722</v>
      </c>
      <c r="T85" t="s">
        <v>13711</v>
      </c>
    </row>
    <row r="86" spans="1:20" x14ac:dyDescent="0.25">
      <c r="A86" t="s">
        <v>594</v>
      </c>
      <c r="B86" t="s">
        <v>595</v>
      </c>
      <c r="C86">
        <v>50</v>
      </c>
      <c r="D86">
        <v>3</v>
      </c>
      <c r="E86" t="s">
        <v>13723</v>
      </c>
      <c r="F86">
        <v>279</v>
      </c>
      <c r="G86">
        <v>0</v>
      </c>
      <c r="H86" t="s">
        <v>645</v>
      </c>
      <c r="I86" t="s">
        <v>13724</v>
      </c>
      <c r="J86" t="s">
        <v>13725</v>
      </c>
      <c r="K86" t="s">
        <v>688</v>
      </c>
      <c r="L86" t="s">
        <v>13726</v>
      </c>
      <c r="M86" t="s">
        <v>13711</v>
      </c>
      <c r="N86" t="s">
        <v>761</v>
      </c>
      <c r="O86" t="s">
        <v>698</v>
      </c>
      <c r="P86" t="s">
        <v>692</v>
      </c>
      <c r="Q86" t="s">
        <v>693</v>
      </c>
      <c r="R86" t="s">
        <v>638</v>
      </c>
      <c r="S86" t="s">
        <v>13727</v>
      </c>
      <c r="T86" t="s">
        <v>13728</v>
      </c>
    </row>
    <row r="87" spans="1:20" x14ac:dyDescent="0.25">
      <c r="A87" t="s">
        <v>10385</v>
      </c>
      <c r="B87" t="s">
        <v>10386</v>
      </c>
      <c r="C87">
        <v>89.5</v>
      </c>
      <c r="D87">
        <v>2</v>
      </c>
      <c r="E87" t="s">
        <v>13723</v>
      </c>
      <c r="F87">
        <v>279</v>
      </c>
      <c r="G87">
        <v>0</v>
      </c>
      <c r="H87" t="s">
        <v>645</v>
      </c>
      <c r="I87" t="s">
        <v>13724</v>
      </c>
      <c r="J87" t="s">
        <v>13725</v>
      </c>
      <c r="K87" t="s">
        <v>688</v>
      </c>
      <c r="L87" t="s">
        <v>13726</v>
      </c>
      <c r="M87" t="s">
        <v>13711</v>
      </c>
      <c r="N87" t="s">
        <v>761</v>
      </c>
      <c r="O87" t="s">
        <v>698</v>
      </c>
      <c r="P87" t="s">
        <v>692</v>
      </c>
      <c r="Q87" t="s">
        <v>693</v>
      </c>
      <c r="R87" t="s">
        <v>638</v>
      </c>
      <c r="S87" t="s">
        <v>13727</v>
      </c>
      <c r="T87" t="s">
        <v>13728</v>
      </c>
    </row>
    <row r="88" spans="1:20" x14ac:dyDescent="0.25">
      <c r="A88" t="s">
        <v>147</v>
      </c>
      <c r="B88" t="s">
        <v>148</v>
      </c>
      <c r="C88">
        <v>65</v>
      </c>
      <c r="D88">
        <v>18</v>
      </c>
      <c r="E88" t="s">
        <v>13729</v>
      </c>
      <c r="F88">
        <v>598</v>
      </c>
      <c r="G88">
        <v>0</v>
      </c>
      <c r="H88" t="s">
        <v>636</v>
      </c>
      <c r="I88" t="s">
        <v>13501</v>
      </c>
      <c r="J88" t="s">
        <v>667</v>
      </c>
      <c r="K88" t="s">
        <v>637</v>
      </c>
      <c r="L88" t="s">
        <v>638</v>
      </c>
      <c r="M88" t="s">
        <v>13730</v>
      </c>
      <c r="N88" t="s">
        <v>637</v>
      </c>
      <c r="O88" t="s">
        <v>639</v>
      </c>
      <c r="P88" t="s">
        <v>5</v>
      </c>
      <c r="Q88" t="s">
        <v>640</v>
      </c>
      <c r="R88" t="s">
        <v>638</v>
      </c>
      <c r="S88" t="s">
        <v>13731</v>
      </c>
      <c r="T88" t="s">
        <v>13730</v>
      </c>
    </row>
    <row r="89" spans="1:20" x14ac:dyDescent="0.25">
      <c r="A89" t="s">
        <v>101</v>
      </c>
      <c r="B89" t="s">
        <v>74</v>
      </c>
      <c r="C89">
        <v>100</v>
      </c>
      <c r="D89">
        <v>6</v>
      </c>
      <c r="E89" t="s">
        <v>13732</v>
      </c>
      <c r="F89">
        <v>1457</v>
      </c>
      <c r="G89">
        <v>0</v>
      </c>
      <c r="H89" t="s">
        <v>645</v>
      </c>
      <c r="I89" t="s">
        <v>13733</v>
      </c>
      <c r="J89" t="s">
        <v>13734</v>
      </c>
      <c r="K89" t="s">
        <v>1664</v>
      </c>
      <c r="L89" t="s">
        <v>13735</v>
      </c>
      <c r="M89" t="s">
        <v>13736</v>
      </c>
      <c r="N89" t="s">
        <v>761</v>
      </c>
      <c r="O89" t="s">
        <v>691</v>
      </c>
      <c r="P89" t="s">
        <v>692</v>
      </c>
      <c r="Q89" t="s">
        <v>693</v>
      </c>
      <c r="R89" t="s">
        <v>638</v>
      </c>
      <c r="S89" t="s">
        <v>13737</v>
      </c>
      <c r="T89" t="s">
        <v>13738</v>
      </c>
    </row>
    <row r="90" spans="1:20" x14ac:dyDescent="0.25">
      <c r="A90" t="s">
        <v>77</v>
      </c>
      <c r="B90" t="s">
        <v>78</v>
      </c>
      <c r="C90">
        <v>35</v>
      </c>
      <c r="D90">
        <v>3</v>
      </c>
      <c r="E90" t="s">
        <v>13732</v>
      </c>
      <c r="F90">
        <v>1457</v>
      </c>
      <c r="G90">
        <v>0</v>
      </c>
      <c r="H90" t="s">
        <v>645</v>
      </c>
      <c r="I90" t="s">
        <v>13733</v>
      </c>
      <c r="J90" t="s">
        <v>13734</v>
      </c>
      <c r="K90" t="s">
        <v>1664</v>
      </c>
      <c r="L90" t="s">
        <v>13735</v>
      </c>
      <c r="M90" t="s">
        <v>13736</v>
      </c>
      <c r="N90" t="s">
        <v>761</v>
      </c>
      <c r="O90" t="s">
        <v>691</v>
      </c>
      <c r="P90" t="s">
        <v>692</v>
      </c>
      <c r="Q90" t="s">
        <v>693</v>
      </c>
      <c r="R90" t="s">
        <v>638</v>
      </c>
      <c r="S90" t="s">
        <v>13737</v>
      </c>
      <c r="T90" t="s">
        <v>13738</v>
      </c>
    </row>
    <row r="91" spans="1:20" x14ac:dyDescent="0.25">
      <c r="A91" t="s">
        <v>594</v>
      </c>
      <c r="B91" t="s">
        <v>595</v>
      </c>
      <c r="C91">
        <v>50</v>
      </c>
      <c r="D91">
        <v>6</v>
      </c>
      <c r="E91" t="s">
        <v>13732</v>
      </c>
      <c r="F91">
        <v>1457</v>
      </c>
      <c r="G91">
        <v>0</v>
      </c>
      <c r="H91" t="s">
        <v>645</v>
      </c>
      <c r="I91" t="s">
        <v>13733</v>
      </c>
      <c r="J91" t="s">
        <v>13734</v>
      </c>
      <c r="K91" t="s">
        <v>1664</v>
      </c>
      <c r="L91" t="s">
        <v>13735</v>
      </c>
      <c r="M91" t="s">
        <v>13736</v>
      </c>
      <c r="N91" t="s">
        <v>761</v>
      </c>
      <c r="O91" t="s">
        <v>691</v>
      </c>
      <c r="P91" t="s">
        <v>692</v>
      </c>
      <c r="Q91" t="s">
        <v>693</v>
      </c>
      <c r="R91" t="s">
        <v>638</v>
      </c>
      <c r="S91" t="s">
        <v>13737</v>
      </c>
      <c r="T91" t="s">
        <v>13738</v>
      </c>
    </row>
    <row r="92" spans="1:20" x14ac:dyDescent="0.25">
      <c r="A92" t="s">
        <v>10385</v>
      </c>
      <c r="B92" t="s">
        <v>10386</v>
      </c>
      <c r="C92">
        <v>89.5</v>
      </c>
      <c r="D92">
        <v>6</v>
      </c>
      <c r="E92" t="s">
        <v>13732</v>
      </c>
      <c r="F92">
        <v>1457</v>
      </c>
      <c r="G92">
        <v>0</v>
      </c>
      <c r="H92" t="s">
        <v>645</v>
      </c>
      <c r="I92" t="s">
        <v>13733</v>
      </c>
      <c r="J92" t="s">
        <v>13734</v>
      </c>
      <c r="K92" t="s">
        <v>1664</v>
      </c>
      <c r="L92" t="s">
        <v>13735</v>
      </c>
      <c r="M92" t="s">
        <v>13736</v>
      </c>
      <c r="N92" t="s">
        <v>761</v>
      </c>
      <c r="O92" t="s">
        <v>691</v>
      </c>
      <c r="P92" t="s">
        <v>692</v>
      </c>
      <c r="Q92" t="s">
        <v>693</v>
      </c>
      <c r="R92" t="s">
        <v>638</v>
      </c>
      <c r="S92" t="s">
        <v>13737</v>
      </c>
      <c r="T92" t="s">
        <v>13738</v>
      </c>
    </row>
    <row r="93" spans="1:20" x14ac:dyDescent="0.25">
      <c r="A93" t="s">
        <v>22</v>
      </c>
      <c r="B93" t="s">
        <v>27</v>
      </c>
      <c r="C93">
        <v>66.333333333333329</v>
      </c>
      <c r="D93">
        <v>3</v>
      </c>
      <c r="E93" t="s">
        <v>13739</v>
      </c>
      <c r="F93">
        <v>250</v>
      </c>
      <c r="G93">
        <v>0</v>
      </c>
      <c r="H93" t="s">
        <v>645</v>
      </c>
      <c r="I93" t="s">
        <v>13740</v>
      </c>
      <c r="J93" t="s">
        <v>13741</v>
      </c>
      <c r="K93" t="s">
        <v>744</v>
      </c>
      <c r="L93" t="s">
        <v>7236</v>
      </c>
      <c r="M93" t="s">
        <v>13742</v>
      </c>
      <c r="N93" t="s">
        <v>637</v>
      </c>
      <c r="O93" t="s">
        <v>646</v>
      </c>
      <c r="P93" t="s">
        <v>26</v>
      </c>
      <c r="Q93" t="s">
        <v>647</v>
      </c>
      <c r="R93" t="s">
        <v>638</v>
      </c>
      <c r="S93" t="s">
        <v>13743</v>
      </c>
      <c r="T93" t="s">
        <v>13742</v>
      </c>
    </row>
    <row r="94" spans="1:20" x14ac:dyDescent="0.25">
      <c r="A94" t="s">
        <v>13744</v>
      </c>
      <c r="B94" t="s">
        <v>13745</v>
      </c>
      <c r="C94">
        <v>99</v>
      </c>
      <c r="D94">
        <v>1</v>
      </c>
      <c r="E94" t="s">
        <v>13746</v>
      </c>
      <c r="F94">
        <v>208</v>
      </c>
      <c r="G94">
        <v>29</v>
      </c>
      <c r="H94" t="s">
        <v>655</v>
      </c>
      <c r="I94" t="s">
        <v>782</v>
      </c>
      <c r="J94" t="s">
        <v>1797</v>
      </c>
      <c r="K94" t="s">
        <v>637</v>
      </c>
      <c r="L94" t="s">
        <v>638</v>
      </c>
      <c r="M94" t="s">
        <v>13747</v>
      </c>
      <c r="N94" t="s">
        <v>637</v>
      </c>
      <c r="O94" t="s">
        <v>639</v>
      </c>
      <c r="P94" t="s">
        <v>5</v>
      </c>
      <c r="Q94" t="s">
        <v>640</v>
      </c>
      <c r="R94" t="s">
        <v>638</v>
      </c>
      <c r="S94" t="s">
        <v>13748</v>
      </c>
      <c r="T94" t="s">
        <v>13747</v>
      </c>
    </row>
    <row r="95" spans="1:20" x14ac:dyDescent="0.25">
      <c r="A95" t="s">
        <v>13749</v>
      </c>
      <c r="B95" t="s">
        <v>13750</v>
      </c>
      <c r="C95">
        <v>99</v>
      </c>
      <c r="D95">
        <v>1</v>
      </c>
      <c r="E95" t="s">
        <v>13746</v>
      </c>
      <c r="F95">
        <v>208</v>
      </c>
      <c r="G95">
        <v>29</v>
      </c>
      <c r="H95" t="s">
        <v>655</v>
      </c>
      <c r="I95" t="s">
        <v>782</v>
      </c>
      <c r="J95" t="s">
        <v>1797</v>
      </c>
      <c r="K95" t="s">
        <v>637</v>
      </c>
      <c r="L95" t="s">
        <v>638</v>
      </c>
      <c r="M95" t="s">
        <v>13747</v>
      </c>
      <c r="N95" t="s">
        <v>637</v>
      </c>
      <c r="O95" t="s">
        <v>639</v>
      </c>
      <c r="P95" t="s">
        <v>5</v>
      </c>
      <c r="Q95" t="s">
        <v>640</v>
      </c>
      <c r="R95" t="s">
        <v>638</v>
      </c>
      <c r="S95" t="s">
        <v>13748</v>
      </c>
      <c r="T95" t="s">
        <v>13747</v>
      </c>
    </row>
    <row r="96" spans="1:20" x14ac:dyDescent="0.25">
      <c r="A96" t="s">
        <v>147</v>
      </c>
      <c r="B96" t="s">
        <v>148</v>
      </c>
      <c r="C96">
        <v>50</v>
      </c>
      <c r="D96">
        <v>6</v>
      </c>
      <c r="E96" t="s">
        <v>13751</v>
      </c>
      <c r="F96">
        <v>200</v>
      </c>
      <c r="G96">
        <v>0</v>
      </c>
      <c r="H96" t="s">
        <v>636</v>
      </c>
      <c r="I96" t="s">
        <v>13752</v>
      </c>
      <c r="J96" t="s">
        <v>648</v>
      </c>
      <c r="K96" t="s">
        <v>637</v>
      </c>
      <c r="L96" t="s">
        <v>638</v>
      </c>
      <c r="M96" t="s">
        <v>13753</v>
      </c>
      <c r="N96" t="s">
        <v>637</v>
      </c>
      <c r="O96" t="s">
        <v>639</v>
      </c>
      <c r="P96" t="s">
        <v>5</v>
      </c>
      <c r="Q96" t="s">
        <v>640</v>
      </c>
      <c r="R96" t="s">
        <v>638</v>
      </c>
      <c r="S96" t="s">
        <v>13754</v>
      </c>
      <c r="T96" t="s">
        <v>13753</v>
      </c>
    </row>
    <row r="97" spans="1:20" x14ac:dyDescent="0.25">
      <c r="A97" t="s">
        <v>147</v>
      </c>
      <c r="B97" t="s">
        <v>148</v>
      </c>
      <c r="C97">
        <v>50</v>
      </c>
      <c r="D97">
        <v>6</v>
      </c>
      <c r="E97" t="s">
        <v>13755</v>
      </c>
      <c r="F97">
        <v>200</v>
      </c>
      <c r="G97">
        <v>0</v>
      </c>
      <c r="H97" t="s">
        <v>636</v>
      </c>
      <c r="I97" t="s">
        <v>13756</v>
      </c>
      <c r="J97" t="s">
        <v>649</v>
      </c>
      <c r="K97" t="s">
        <v>637</v>
      </c>
      <c r="L97" t="s">
        <v>638</v>
      </c>
      <c r="M97" t="s">
        <v>13757</v>
      </c>
      <c r="N97" t="s">
        <v>637</v>
      </c>
      <c r="O97" t="s">
        <v>639</v>
      </c>
      <c r="P97" t="s">
        <v>5</v>
      </c>
      <c r="Q97" t="s">
        <v>640</v>
      </c>
      <c r="R97" t="s">
        <v>638</v>
      </c>
      <c r="S97" t="s">
        <v>13758</v>
      </c>
      <c r="T97" t="s">
        <v>13757</v>
      </c>
    </row>
    <row r="98" spans="1:20" x14ac:dyDescent="0.25">
      <c r="A98" t="s">
        <v>147</v>
      </c>
      <c r="B98" t="s">
        <v>148</v>
      </c>
      <c r="C98">
        <v>50</v>
      </c>
      <c r="D98">
        <v>6</v>
      </c>
      <c r="E98" t="s">
        <v>13759</v>
      </c>
      <c r="F98">
        <v>200</v>
      </c>
      <c r="G98">
        <v>0</v>
      </c>
      <c r="H98" t="s">
        <v>636</v>
      </c>
      <c r="I98" t="s">
        <v>13760</v>
      </c>
      <c r="J98" t="s">
        <v>670</v>
      </c>
      <c r="K98" t="s">
        <v>637</v>
      </c>
      <c r="L98" t="s">
        <v>638</v>
      </c>
      <c r="M98" t="s">
        <v>13761</v>
      </c>
      <c r="N98" t="s">
        <v>637</v>
      </c>
      <c r="O98" t="s">
        <v>639</v>
      </c>
      <c r="P98" t="s">
        <v>5</v>
      </c>
      <c r="Q98" t="s">
        <v>640</v>
      </c>
      <c r="R98" t="s">
        <v>638</v>
      </c>
      <c r="S98" t="s">
        <v>13762</v>
      </c>
      <c r="T98" t="s">
        <v>13761</v>
      </c>
    </row>
    <row r="99" spans="1:20" x14ac:dyDescent="0.25">
      <c r="A99" t="s">
        <v>18</v>
      </c>
      <c r="B99" t="s">
        <v>19</v>
      </c>
      <c r="C99">
        <v>33</v>
      </c>
      <c r="D99">
        <v>10</v>
      </c>
      <c r="E99" t="s">
        <v>13763</v>
      </c>
      <c r="F99">
        <v>330</v>
      </c>
      <c r="G99">
        <v>0</v>
      </c>
      <c r="H99" t="s">
        <v>636</v>
      </c>
      <c r="I99" t="s">
        <v>13764</v>
      </c>
      <c r="J99" t="s">
        <v>2423</v>
      </c>
      <c r="K99" t="s">
        <v>637</v>
      </c>
      <c r="L99" t="s">
        <v>638</v>
      </c>
      <c r="M99" t="s">
        <v>13765</v>
      </c>
      <c r="N99" t="s">
        <v>637</v>
      </c>
      <c r="O99" t="s">
        <v>639</v>
      </c>
      <c r="P99" t="s">
        <v>5</v>
      </c>
      <c r="Q99" t="s">
        <v>640</v>
      </c>
      <c r="R99" t="s">
        <v>638</v>
      </c>
      <c r="S99" t="s">
        <v>13766</v>
      </c>
      <c r="T99" t="s">
        <v>13765</v>
      </c>
    </row>
    <row r="100" spans="1:20" x14ac:dyDescent="0.25">
      <c r="A100" t="s">
        <v>239</v>
      </c>
      <c r="B100" t="s">
        <v>245</v>
      </c>
      <c r="C100">
        <v>159</v>
      </c>
      <c r="D100">
        <v>1</v>
      </c>
      <c r="E100" t="s">
        <v>13767</v>
      </c>
      <c r="F100">
        <v>164</v>
      </c>
      <c r="G100">
        <v>35</v>
      </c>
      <c r="H100" t="s">
        <v>636</v>
      </c>
      <c r="I100" t="s">
        <v>13768</v>
      </c>
      <c r="J100" t="s">
        <v>696</v>
      </c>
      <c r="K100" t="s">
        <v>637</v>
      </c>
      <c r="L100" t="s">
        <v>638</v>
      </c>
      <c r="M100" t="s">
        <v>13765</v>
      </c>
      <c r="N100" t="s">
        <v>637</v>
      </c>
      <c r="O100" t="s">
        <v>643</v>
      </c>
      <c r="P100" t="s">
        <v>5</v>
      </c>
      <c r="Q100" t="s">
        <v>644</v>
      </c>
      <c r="R100" t="s">
        <v>638</v>
      </c>
      <c r="S100" t="s">
        <v>13769</v>
      </c>
      <c r="T100" t="s">
        <v>13765</v>
      </c>
    </row>
    <row r="101" spans="1:20" x14ac:dyDescent="0.25">
      <c r="A101" t="s">
        <v>147</v>
      </c>
      <c r="B101" t="s">
        <v>148</v>
      </c>
      <c r="C101">
        <v>50</v>
      </c>
      <c r="D101">
        <v>6</v>
      </c>
      <c r="E101" t="s">
        <v>13770</v>
      </c>
      <c r="F101">
        <v>200</v>
      </c>
      <c r="G101">
        <v>0</v>
      </c>
      <c r="H101" t="s">
        <v>636</v>
      </c>
      <c r="I101" t="s">
        <v>13771</v>
      </c>
      <c r="J101" t="s">
        <v>658</v>
      </c>
      <c r="K101" t="s">
        <v>637</v>
      </c>
      <c r="L101" t="s">
        <v>638</v>
      </c>
      <c r="M101" t="s">
        <v>13765</v>
      </c>
      <c r="N101" t="s">
        <v>637</v>
      </c>
      <c r="O101" t="s">
        <v>643</v>
      </c>
      <c r="P101" t="s">
        <v>5</v>
      </c>
      <c r="Q101" t="s">
        <v>644</v>
      </c>
      <c r="R101" t="s">
        <v>638</v>
      </c>
      <c r="S101" t="s">
        <v>13772</v>
      </c>
      <c r="T101" t="s">
        <v>13765</v>
      </c>
    </row>
    <row r="102" spans="1:20" x14ac:dyDescent="0.25">
      <c r="A102" t="s">
        <v>147</v>
      </c>
      <c r="B102" t="s">
        <v>148</v>
      </c>
      <c r="C102">
        <v>50</v>
      </c>
      <c r="D102">
        <v>6</v>
      </c>
      <c r="E102" t="s">
        <v>13773</v>
      </c>
      <c r="F102">
        <v>200</v>
      </c>
      <c r="G102">
        <v>0</v>
      </c>
      <c r="H102" t="s">
        <v>636</v>
      </c>
      <c r="I102" t="s">
        <v>13774</v>
      </c>
      <c r="J102" t="s">
        <v>666</v>
      </c>
      <c r="K102" t="s">
        <v>637</v>
      </c>
      <c r="L102" t="s">
        <v>638</v>
      </c>
      <c r="M102" t="s">
        <v>13775</v>
      </c>
      <c r="N102" t="s">
        <v>637</v>
      </c>
      <c r="O102" t="s">
        <v>639</v>
      </c>
      <c r="P102" t="s">
        <v>5</v>
      </c>
      <c r="Q102" t="s">
        <v>640</v>
      </c>
      <c r="R102" t="s">
        <v>638</v>
      </c>
      <c r="S102" t="s">
        <v>13776</v>
      </c>
      <c r="T102" t="s">
        <v>13777</v>
      </c>
    </row>
    <row r="103" spans="1:20" x14ac:dyDescent="0.25">
      <c r="A103" t="s">
        <v>10385</v>
      </c>
      <c r="B103" t="s">
        <v>10386</v>
      </c>
      <c r="C103">
        <v>89.5</v>
      </c>
      <c r="D103">
        <v>2</v>
      </c>
      <c r="E103" t="s">
        <v>13778</v>
      </c>
      <c r="F103">
        <v>150</v>
      </c>
      <c r="G103">
        <v>0</v>
      </c>
      <c r="H103" t="s">
        <v>636</v>
      </c>
      <c r="I103" t="s">
        <v>13779</v>
      </c>
      <c r="J103" t="s">
        <v>675</v>
      </c>
      <c r="K103" t="s">
        <v>637</v>
      </c>
      <c r="L103" t="s">
        <v>638</v>
      </c>
      <c r="M103" t="s">
        <v>13780</v>
      </c>
      <c r="N103" t="s">
        <v>637</v>
      </c>
      <c r="O103" t="s">
        <v>639</v>
      </c>
      <c r="P103" t="s">
        <v>5</v>
      </c>
      <c r="Q103" t="s">
        <v>640</v>
      </c>
      <c r="R103" t="s">
        <v>638</v>
      </c>
      <c r="S103" t="s">
        <v>13781</v>
      </c>
      <c r="T103" t="s">
        <v>13780</v>
      </c>
    </row>
    <row r="104" spans="1:20" x14ac:dyDescent="0.25">
      <c r="A104" t="s">
        <v>147</v>
      </c>
      <c r="B104" t="s">
        <v>148</v>
      </c>
      <c r="C104">
        <v>50</v>
      </c>
      <c r="D104">
        <v>6</v>
      </c>
      <c r="E104" t="s">
        <v>13782</v>
      </c>
      <c r="F104">
        <v>200</v>
      </c>
      <c r="G104">
        <v>0</v>
      </c>
      <c r="H104" t="s">
        <v>636</v>
      </c>
      <c r="I104" t="s">
        <v>13783</v>
      </c>
      <c r="J104" t="s">
        <v>661</v>
      </c>
      <c r="K104" t="s">
        <v>637</v>
      </c>
      <c r="L104" t="s">
        <v>638</v>
      </c>
      <c r="M104" t="s">
        <v>13780</v>
      </c>
      <c r="N104" t="s">
        <v>637</v>
      </c>
      <c r="O104" t="s">
        <v>639</v>
      </c>
      <c r="P104" t="s">
        <v>5</v>
      </c>
      <c r="Q104" t="s">
        <v>640</v>
      </c>
      <c r="R104" t="s">
        <v>638</v>
      </c>
      <c r="S104" t="s">
        <v>13784</v>
      </c>
      <c r="T104" t="s">
        <v>13780</v>
      </c>
    </row>
    <row r="105" spans="1:20" x14ac:dyDescent="0.25">
      <c r="A105" t="s">
        <v>241</v>
      </c>
      <c r="B105" t="s">
        <v>247</v>
      </c>
      <c r="C105">
        <v>159</v>
      </c>
      <c r="D105">
        <v>1</v>
      </c>
      <c r="E105" t="s">
        <v>13785</v>
      </c>
      <c r="F105">
        <v>99</v>
      </c>
      <c r="G105">
        <v>0</v>
      </c>
      <c r="H105" t="s">
        <v>636</v>
      </c>
      <c r="I105" t="s">
        <v>13786</v>
      </c>
      <c r="J105" t="s">
        <v>675</v>
      </c>
      <c r="K105" t="s">
        <v>637</v>
      </c>
      <c r="L105" t="s">
        <v>638</v>
      </c>
      <c r="M105" t="s">
        <v>13780</v>
      </c>
      <c r="N105" t="s">
        <v>637</v>
      </c>
      <c r="O105" t="s">
        <v>639</v>
      </c>
      <c r="P105" t="s">
        <v>5</v>
      </c>
      <c r="Q105" t="s">
        <v>640</v>
      </c>
      <c r="R105" t="s">
        <v>638</v>
      </c>
      <c r="S105" t="s">
        <v>13787</v>
      </c>
      <c r="T105" t="s">
        <v>13780</v>
      </c>
    </row>
    <row r="106" spans="1:20" x14ac:dyDescent="0.25">
      <c r="A106" t="s">
        <v>147</v>
      </c>
      <c r="B106" t="s">
        <v>148</v>
      </c>
      <c r="C106">
        <v>50</v>
      </c>
      <c r="D106">
        <v>6</v>
      </c>
      <c r="E106" t="s">
        <v>13788</v>
      </c>
      <c r="F106">
        <v>200</v>
      </c>
      <c r="G106">
        <v>0</v>
      </c>
      <c r="H106" t="s">
        <v>636</v>
      </c>
      <c r="I106" t="s">
        <v>13789</v>
      </c>
      <c r="J106" t="s">
        <v>2136</v>
      </c>
      <c r="K106" t="s">
        <v>637</v>
      </c>
      <c r="L106" t="s">
        <v>638</v>
      </c>
      <c r="M106" t="s">
        <v>13780</v>
      </c>
      <c r="N106" t="s">
        <v>637</v>
      </c>
      <c r="O106" t="s">
        <v>639</v>
      </c>
      <c r="P106" t="s">
        <v>5</v>
      </c>
      <c r="Q106" t="s">
        <v>640</v>
      </c>
      <c r="R106" t="s">
        <v>638</v>
      </c>
      <c r="S106" t="s">
        <v>13790</v>
      </c>
      <c r="T106" t="s">
        <v>13780</v>
      </c>
    </row>
    <row r="107" spans="1:20" x14ac:dyDescent="0.25">
      <c r="A107" t="s">
        <v>147</v>
      </c>
      <c r="B107" t="s">
        <v>148</v>
      </c>
      <c r="C107">
        <v>50</v>
      </c>
      <c r="D107">
        <v>6</v>
      </c>
      <c r="E107" t="s">
        <v>13791</v>
      </c>
      <c r="F107">
        <v>200</v>
      </c>
      <c r="G107">
        <v>0</v>
      </c>
      <c r="H107" t="s">
        <v>636</v>
      </c>
      <c r="I107" t="s">
        <v>13792</v>
      </c>
      <c r="J107" t="s">
        <v>6086</v>
      </c>
      <c r="K107" t="s">
        <v>637</v>
      </c>
      <c r="L107" t="s">
        <v>638</v>
      </c>
      <c r="M107" t="s">
        <v>13780</v>
      </c>
      <c r="N107" t="s">
        <v>637</v>
      </c>
      <c r="O107" t="s">
        <v>639</v>
      </c>
      <c r="P107" t="s">
        <v>5</v>
      </c>
      <c r="Q107" t="s">
        <v>640</v>
      </c>
      <c r="R107" t="s">
        <v>638</v>
      </c>
      <c r="S107" t="s">
        <v>13793</v>
      </c>
      <c r="T107" t="s">
        <v>13780</v>
      </c>
    </row>
    <row r="108" spans="1:20" x14ac:dyDescent="0.25">
      <c r="A108" t="s">
        <v>147</v>
      </c>
      <c r="B108" t="s">
        <v>148</v>
      </c>
      <c r="C108">
        <v>50</v>
      </c>
      <c r="D108">
        <v>6</v>
      </c>
      <c r="E108" t="s">
        <v>13794</v>
      </c>
      <c r="F108">
        <v>200</v>
      </c>
      <c r="G108">
        <v>0</v>
      </c>
      <c r="H108" t="s">
        <v>636</v>
      </c>
      <c r="I108" t="s">
        <v>13795</v>
      </c>
      <c r="J108" t="s">
        <v>649</v>
      </c>
      <c r="K108" t="s">
        <v>637</v>
      </c>
      <c r="L108" t="s">
        <v>638</v>
      </c>
      <c r="M108" t="s">
        <v>13796</v>
      </c>
      <c r="N108" t="s">
        <v>637</v>
      </c>
      <c r="O108" t="s">
        <v>643</v>
      </c>
      <c r="P108" t="s">
        <v>5</v>
      </c>
      <c r="Q108" t="s">
        <v>644</v>
      </c>
      <c r="R108" t="s">
        <v>638</v>
      </c>
      <c r="S108" t="s">
        <v>13797</v>
      </c>
      <c r="T108" t="s">
        <v>13796</v>
      </c>
    </row>
    <row r="109" spans="1:20" x14ac:dyDescent="0.25">
      <c r="A109" t="s">
        <v>72</v>
      </c>
      <c r="B109" t="s">
        <v>716</v>
      </c>
      <c r="C109">
        <v>100</v>
      </c>
      <c r="D109">
        <v>1</v>
      </c>
      <c r="E109" t="s">
        <v>13798</v>
      </c>
      <c r="F109">
        <v>149</v>
      </c>
      <c r="G109">
        <v>0</v>
      </c>
      <c r="H109" t="s">
        <v>645</v>
      </c>
      <c r="I109" t="s">
        <v>13799</v>
      </c>
      <c r="J109" t="s">
        <v>13800</v>
      </c>
      <c r="K109" t="s">
        <v>783</v>
      </c>
      <c r="L109" t="s">
        <v>3883</v>
      </c>
      <c r="M109" t="s">
        <v>13801</v>
      </c>
      <c r="N109" t="s">
        <v>637</v>
      </c>
      <c r="O109" t="s">
        <v>646</v>
      </c>
      <c r="P109" t="s">
        <v>26</v>
      </c>
      <c r="Q109" t="s">
        <v>647</v>
      </c>
      <c r="R109" t="s">
        <v>638</v>
      </c>
      <c r="S109" t="s">
        <v>13802</v>
      </c>
      <c r="T109" t="s">
        <v>13803</v>
      </c>
    </row>
    <row r="110" spans="1:20" x14ac:dyDescent="0.25">
      <c r="A110" t="s">
        <v>77</v>
      </c>
      <c r="B110" t="s">
        <v>78</v>
      </c>
      <c r="C110">
        <v>49</v>
      </c>
      <c r="D110">
        <v>1</v>
      </c>
      <c r="E110" t="s">
        <v>13798</v>
      </c>
      <c r="F110">
        <v>149</v>
      </c>
      <c r="G110">
        <v>0</v>
      </c>
      <c r="H110" t="s">
        <v>645</v>
      </c>
      <c r="I110" t="s">
        <v>13799</v>
      </c>
      <c r="J110" t="s">
        <v>13800</v>
      </c>
      <c r="K110" t="s">
        <v>783</v>
      </c>
      <c r="L110" t="s">
        <v>3883</v>
      </c>
      <c r="M110" t="s">
        <v>13801</v>
      </c>
      <c r="N110" t="s">
        <v>637</v>
      </c>
      <c r="O110" t="s">
        <v>646</v>
      </c>
      <c r="P110" t="s">
        <v>26</v>
      </c>
      <c r="Q110" t="s">
        <v>647</v>
      </c>
      <c r="R110" t="s">
        <v>638</v>
      </c>
      <c r="S110" t="s">
        <v>13802</v>
      </c>
      <c r="T110" t="s">
        <v>13803</v>
      </c>
    </row>
    <row r="111" spans="1:20" x14ac:dyDescent="0.25">
      <c r="A111" t="s">
        <v>147</v>
      </c>
      <c r="B111" t="s">
        <v>148</v>
      </c>
      <c r="C111">
        <v>50</v>
      </c>
      <c r="D111">
        <v>6</v>
      </c>
      <c r="E111" t="s">
        <v>13804</v>
      </c>
      <c r="F111">
        <v>200</v>
      </c>
      <c r="G111">
        <v>0</v>
      </c>
      <c r="H111" t="s">
        <v>636</v>
      </c>
      <c r="I111" t="s">
        <v>3777</v>
      </c>
      <c r="J111" t="s">
        <v>2020</v>
      </c>
      <c r="K111" t="s">
        <v>637</v>
      </c>
      <c r="L111" t="s">
        <v>638</v>
      </c>
      <c r="M111" t="s">
        <v>13805</v>
      </c>
      <c r="N111" t="s">
        <v>637</v>
      </c>
      <c r="O111" t="s">
        <v>639</v>
      </c>
      <c r="P111" t="s">
        <v>5</v>
      </c>
      <c r="Q111" t="s">
        <v>640</v>
      </c>
      <c r="R111" t="s">
        <v>638</v>
      </c>
      <c r="S111" t="s">
        <v>13806</v>
      </c>
      <c r="T111" t="s">
        <v>13805</v>
      </c>
    </row>
    <row r="112" spans="1:20" x14ac:dyDescent="0.25">
      <c r="A112" t="s">
        <v>594</v>
      </c>
      <c r="B112" t="s">
        <v>595</v>
      </c>
      <c r="C112">
        <v>50</v>
      </c>
      <c r="D112">
        <v>3</v>
      </c>
      <c r="E112" t="s">
        <v>13807</v>
      </c>
      <c r="F112">
        <v>100</v>
      </c>
      <c r="G112">
        <v>0</v>
      </c>
      <c r="H112" t="s">
        <v>645</v>
      </c>
      <c r="I112" t="s">
        <v>13808</v>
      </c>
      <c r="J112" t="s">
        <v>13809</v>
      </c>
      <c r="K112" t="s">
        <v>4350</v>
      </c>
      <c r="L112" t="s">
        <v>13810</v>
      </c>
      <c r="M112" t="s">
        <v>13811</v>
      </c>
      <c r="N112" t="s">
        <v>761</v>
      </c>
      <c r="O112" t="s">
        <v>698</v>
      </c>
      <c r="P112" t="s">
        <v>692</v>
      </c>
      <c r="Q112" t="s">
        <v>693</v>
      </c>
      <c r="R112" t="s">
        <v>638</v>
      </c>
      <c r="S112" t="s">
        <v>13812</v>
      </c>
      <c r="T112" t="s">
        <v>13813</v>
      </c>
    </row>
    <row r="113" spans="1:20" x14ac:dyDescent="0.25">
      <c r="A113" t="s">
        <v>594</v>
      </c>
      <c r="B113" t="s">
        <v>595</v>
      </c>
      <c r="C113">
        <v>50</v>
      </c>
      <c r="D113">
        <v>3</v>
      </c>
      <c r="E113" t="s">
        <v>13814</v>
      </c>
      <c r="F113">
        <v>100</v>
      </c>
      <c r="G113">
        <v>0</v>
      </c>
      <c r="H113" t="s">
        <v>645</v>
      </c>
      <c r="I113" t="s">
        <v>13815</v>
      </c>
      <c r="J113" t="s">
        <v>13816</v>
      </c>
      <c r="K113" t="s">
        <v>706</v>
      </c>
      <c r="L113" t="s">
        <v>13817</v>
      </c>
      <c r="M113" t="s">
        <v>13813</v>
      </c>
      <c r="N113" t="s">
        <v>761</v>
      </c>
      <c r="O113" t="s">
        <v>698</v>
      </c>
      <c r="P113" t="s">
        <v>692</v>
      </c>
      <c r="Q113" t="s">
        <v>693</v>
      </c>
      <c r="R113" t="s">
        <v>638</v>
      </c>
      <c r="S113" t="s">
        <v>13818</v>
      </c>
      <c r="T113" t="s">
        <v>13819</v>
      </c>
    </row>
    <row r="114" spans="1:20" x14ac:dyDescent="0.25">
      <c r="A114" t="s">
        <v>594</v>
      </c>
      <c r="B114" t="s">
        <v>595</v>
      </c>
      <c r="C114">
        <v>50</v>
      </c>
      <c r="D114">
        <v>3</v>
      </c>
      <c r="E114" t="s">
        <v>13820</v>
      </c>
      <c r="F114">
        <v>100</v>
      </c>
      <c r="G114">
        <v>0</v>
      </c>
      <c r="H114" t="s">
        <v>645</v>
      </c>
      <c r="I114" t="s">
        <v>13821</v>
      </c>
      <c r="J114" t="s">
        <v>13822</v>
      </c>
      <c r="K114" t="s">
        <v>1700</v>
      </c>
      <c r="L114" t="s">
        <v>13823</v>
      </c>
      <c r="M114" t="s">
        <v>13819</v>
      </c>
      <c r="N114" t="s">
        <v>761</v>
      </c>
      <c r="O114" t="s">
        <v>698</v>
      </c>
      <c r="P114" t="s">
        <v>692</v>
      </c>
      <c r="Q114" t="s">
        <v>693</v>
      </c>
      <c r="R114" t="s">
        <v>638</v>
      </c>
      <c r="S114" t="s">
        <v>13824</v>
      </c>
      <c r="T114" t="s">
        <v>13825</v>
      </c>
    </row>
    <row r="115" spans="1:20" x14ac:dyDescent="0.25">
      <c r="A115" t="s">
        <v>594</v>
      </c>
      <c r="B115" t="s">
        <v>595</v>
      </c>
      <c r="C115">
        <v>50</v>
      </c>
      <c r="D115">
        <v>3</v>
      </c>
      <c r="E115" t="s">
        <v>13826</v>
      </c>
      <c r="F115">
        <v>100</v>
      </c>
      <c r="G115">
        <v>0</v>
      </c>
      <c r="H115" t="s">
        <v>645</v>
      </c>
      <c r="I115" t="s">
        <v>13827</v>
      </c>
      <c r="J115" t="s">
        <v>13828</v>
      </c>
      <c r="K115" t="s">
        <v>12502</v>
      </c>
      <c r="L115" t="s">
        <v>13829</v>
      </c>
      <c r="M115" t="s">
        <v>13825</v>
      </c>
      <c r="N115" t="s">
        <v>761</v>
      </c>
      <c r="O115" t="s">
        <v>698</v>
      </c>
      <c r="P115" t="s">
        <v>692</v>
      </c>
      <c r="Q115" t="s">
        <v>693</v>
      </c>
      <c r="R115" t="s">
        <v>638</v>
      </c>
      <c r="S115" t="s">
        <v>13830</v>
      </c>
      <c r="T115" t="s">
        <v>13825</v>
      </c>
    </row>
    <row r="116" spans="1:20" x14ac:dyDescent="0.25">
      <c r="A116" t="s">
        <v>147</v>
      </c>
      <c r="B116" t="s">
        <v>148</v>
      </c>
      <c r="C116">
        <v>50</v>
      </c>
      <c r="D116">
        <v>6</v>
      </c>
      <c r="E116" t="s">
        <v>13831</v>
      </c>
      <c r="F116">
        <v>200</v>
      </c>
      <c r="G116">
        <v>0</v>
      </c>
      <c r="H116" t="s">
        <v>636</v>
      </c>
      <c r="I116" t="s">
        <v>13832</v>
      </c>
      <c r="J116" t="s">
        <v>5229</v>
      </c>
      <c r="K116" t="s">
        <v>637</v>
      </c>
      <c r="L116" t="s">
        <v>638</v>
      </c>
      <c r="M116" t="s">
        <v>13833</v>
      </c>
      <c r="N116" t="s">
        <v>637</v>
      </c>
      <c r="O116" t="s">
        <v>643</v>
      </c>
      <c r="P116" t="s">
        <v>5</v>
      </c>
      <c r="Q116" t="s">
        <v>644</v>
      </c>
      <c r="R116" t="s">
        <v>638</v>
      </c>
      <c r="S116" t="s">
        <v>13834</v>
      </c>
      <c r="T116" t="s">
        <v>13833</v>
      </c>
    </row>
    <row r="117" spans="1:20" x14ac:dyDescent="0.25">
      <c r="A117" t="s">
        <v>594</v>
      </c>
      <c r="B117" t="s">
        <v>595</v>
      </c>
      <c r="C117">
        <v>50</v>
      </c>
      <c r="D117">
        <v>3</v>
      </c>
      <c r="E117" t="s">
        <v>13835</v>
      </c>
      <c r="F117">
        <v>100</v>
      </c>
      <c r="G117">
        <v>0</v>
      </c>
      <c r="H117" t="s">
        <v>645</v>
      </c>
      <c r="I117" t="s">
        <v>13836</v>
      </c>
      <c r="J117" t="s">
        <v>13837</v>
      </c>
      <c r="K117" t="s">
        <v>2973</v>
      </c>
      <c r="L117" t="s">
        <v>13838</v>
      </c>
      <c r="M117" t="s">
        <v>13833</v>
      </c>
      <c r="N117" t="s">
        <v>761</v>
      </c>
      <c r="O117" t="s">
        <v>698</v>
      </c>
      <c r="P117" t="s">
        <v>692</v>
      </c>
      <c r="Q117" t="s">
        <v>693</v>
      </c>
      <c r="R117" t="s">
        <v>638</v>
      </c>
      <c r="S117" t="s">
        <v>13839</v>
      </c>
      <c r="T117" t="s">
        <v>13833</v>
      </c>
    </row>
    <row r="118" spans="1:20" x14ac:dyDescent="0.25">
      <c r="A118" t="s">
        <v>241</v>
      </c>
      <c r="B118" t="s">
        <v>247</v>
      </c>
      <c r="C118">
        <v>159</v>
      </c>
      <c r="D118">
        <v>1</v>
      </c>
      <c r="E118" t="s">
        <v>13840</v>
      </c>
      <c r="F118">
        <v>99</v>
      </c>
      <c r="G118">
        <v>0</v>
      </c>
      <c r="H118" t="s">
        <v>636</v>
      </c>
      <c r="I118" t="s">
        <v>4006</v>
      </c>
      <c r="J118" t="s">
        <v>1970</v>
      </c>
      <c r="K118" t="s">
        <v>637</v>
      </c>
      <c r="L118" t="s">
        <v>638</v>
      </c>
      <c r="M118" t="s">
        <v>13841</v>
      </c>
      <c r="N118" t="s">
        <v>637</v>
      </c>
      <c r="O118" t="s">
        <v>643</v>
      </c>
      <c r="P118" t="s">
        <v>5</v>
      </c>
      <c r="Q118" t="s">
        <v>644</v>
      </c>
      <c r="R118" t="s">
        <v>638</v>
      </c>
      <c r="S118" t="s">
        <v>13842</v>
      </c>
      <c r="T118" t="s">
        <v>13841</v>
      </c>
    </row>
    <row r="119" spans="1:20" x14ac:dyDescent="0.25">
      <c r="A119" t="s">
        <v>594</v>
      </c>
      <c r="B119" t="s">
        <v>595</v>
      </c>
      <c r="C119">
        <v>50</v>
      </c>
      <c r="D119">
        <v>3</v>
      </c>
      <c r="E119" t="s">
        <v>13843</v>
      </c>
      <c r="F119">
        <v>279</v>
      </c>
      <c r="G119">
        <v>0</v>
      </c>
      <c r="H119" t="s">
        <v>645</v>
      </c>
      <c r="I119" t="s">
        <v>13844</v>
      </c>
      <c r="J119" t="s">
        <v>13845</v>
      </c>
      <c r="K119" t="s">
        <v>1664</v>
      </c>
      <c r="L119" t="s">
        <v>13846</v>
      </c>
      <c r="M119" t="s">
        <v>13847</v>
      </c>
      <c r="N119" t="s">
        <v>761</v>
      </c>
      <c r="O119" t="s">
        <v>691</v>
      </c>
      <c r="P119" t="s">
        <v>692</v>
      </c>
      <c r="Q119" t="s">
        <v>693</v>
      </c>
      <c r="R119" t="s">
        <v>638</v>
      </c>
      <c r="S119" t="s">
        <v>13848</v>
      </c>
      <c r="T119" t="s">
        <v>13841</v>
      </c>
    </row>
    <row r="120" spans="1:20" x14ac:dyDescent="0.25">
      <c r="A120" t="s">
        <v>10385</v>
      </c>
      <c r="B120" t="s">
        <v>10386</v>
      </c>
      <c r="C120">
        <v>89.5</v>
      </c>
      <c r="D120">
        <v>2</v>
      </c>
      <c r="E120" t="s">
        <v>13843</v>
      </c>
      <c r="F120">
        <v>279</v>
      </c>
      <c r="G120">
        <v>0</v>
      </c>
      <c r="H120" t="s">
        <v>645</v>
      </c>
      <c r="I120" t="s">
        <v>13844</v>
      </c>
      <c r="J120" t="s">
        <v>13845</v>
      </c>
      <c r="K120" t="s">
        <v>1664</v>
      </c>
      <c r="L120" t="s">
        <v>13846</v>
      </c>
      <c r="M120" t="s">
        <v>13847</v>
      </c>
      <c r="N120" t="s">
        <v>761</v>
      </c>
      <c r="O120" t="s">
        <v>691</v>
      </c>
      <c r="P120" t="s">
        <v>692</v>
      </c>
      <c r="Q120" t="s">
        <v>693</v>
      </c>
      <c r="R120" t="s">
        <v>638</v>
      </c>
      <c r="S120" t="s">
        <v>13848</v>
      </c>
      <c r="T120" t="s">
        <v>13841</v>
      </c>
    </row>
    <row r="121" spans="1:20" x14ac:dyDescent="0.25">
      <c r="A121" t="s">
        <v>239</v>
      </c>
      <c r="B121" t="s">
        <v>245</v>
      </c>
      <c r="C121">
        <v>159</v>
      </c>
      <c r="D121">
        <v>1</v>
      </c>
      <c r="E121" t="s">
        <v>13849</v>
      </c>
      <c r="F121">
        <v>129</v>
      </c>
      <c r="G121">
        <v>0</v>
      </c>
      <c r="H121" t="s">
        <v>636</v>
      </c>
      <c r="I121" t="s">
        <v>13850</v>
      </c>
      <c r="J121" t="s">
        <v>661</v>
      </c>
      <c r="K121" t="s">
        <v>637</v>
      </c>
      <c r="L121" t="s">
        <v>638</v>
      </c>
      <c r="M121" t="s">
        <v>13851</v>
      </c>
      <c r="N121" t="s">
        <v>637</v>
      </c>
      <c r="O121" t="s">
        <v>639</v>
      </c>
      <c r="P121" t="s">
        <v>5</v>
      </c>
      <c r="Q121" t="s">
        <v>640</v>
      </c>
      <c r="R121" t="s">
        <v>638</v>
      </c>
      <c r="S121" t="s">
        <v>13852</v>
      </c>
      <c r="T121" t="s">
        <v>13851</v>
      </c>
    </row>
    <row r="122" spans="1:20" x14ac:dyDescent="0.25">
      <c r="A122" t="s">
        <v>147</v>
      </c>
      <c r="B122" t="s">
        <v>148</v>
      </c>
      <c r="C122">
        <v>33.333333333333336</v>
      </c>
      <c r="D122">
        <v>3</v>
      </c>
      <c r="E122" t="s">
        <v>13853</v>
      </c>
      <c r="F122">
        <v>100</v>
      </c>
      <c r="G122">
        <v>0</v>
      </c>
      <c r="H122" t="s">
        <v>636</v>
      </c>
      <c r="I122" t="s">
        <v>13854</v>
      </c>
      <c r="J122" t="s">
        <v>653</v>
      </c>
      <c r="K122" t="s">
        <v>637</v>
      </c>
      <c r="L122" t="s">
        <v>638</v>
      </c>
      <c r="M122" t="s">
        <v>13855</v>
      </c>
      <c r="N122" t="s">
        <v>637</v>
      </c>
      <c r="O122" t="s">
        <v>639</v>
      </c>
      <c r="P122" t="s">
        <v>5</v>
      </c>
      <c r="Q122" t="s">
        <v>640</v>
      </c>
      <c r="R122" t="s">
        <v>638</v>
      </c>
      <c r="S122" t="s">
        <v>13856</v>
      </c>
      <c r="T122" t="s">
        <v>13855</v>
      </c>
    </row>
    <row r="123" spans="1:20" x14ac:dyDescent="0.25">
      <c r="A123" t="s">
        <v>147</v>
      </c>
      <c r="B123" t="s">
        <v>148</v>
      </c>
      <c r="C123">
        <v>50</v>
      </c>
      <c r="D123">
        <v>6</v>
      </c>
      <c r="E123" t="s">
        <v>13857</v>
      </c>
      <c r="F123">
        <v>200</v>
      </c>
      <c r="G123">
        <v>0</v>
      </c>
      <c r="H123" t="s">
        <v>636</v>
      </c>
      <c r="I123" t="s">
        <v>13858</v>
      </c>
      <c r="J123" t="s">
        <v>705</v>
      </c>
      <c r="K123" t="s">
        <v>637</v>
      </c>
      <c r="L123" t="s">
        <v>638</v>
      </c>
      <c r="M123" t="s">
        <v>13855</v>
      </c>
      <c r="N123" t="s">
        <v>637</v>
      </c>
      <c r="O123" t="s">
        <v>639</v>
      </c>
      <c r="P123" t="s">
        <v>5</v>
      </c>
      <c r="Q123" t="s">
        <v>640</v>
      </c>
      <c r="R123" t="s">
        <v>638</v>
      </c>
      <c r="S123" t="s">
        <v>13859</v>
      </c>
      <c r="T123" t="s">
        <v>13855</v>
      </c>
    </row>
    <row r="124" spans="1:20" x14ac:dyDescent="0.25">
      <c r="A124" t="s">
        <v>147</v>
      </c>
      <c r="B124" t="s">
        <v>148</v>
      </c>
      <c r="C124">
        <v>33.333333333333336</v>
      </c>
      <c r="D124">
        <v>6</v>
      </c>
      <c r="E124" t="s">
        <v>13860</v>
      </c>
      <c r="F124">
        <v>200</v>
      </c>
      <c r="G124">
        <v>0</v>
      </c>
      <c r="H124" t="s">
        <v>636</v>
      </c>
      <c r="I124" t="s">
        <v>13861</v>
      </c>
      <c r="J124" t="s">
        <v>648</v>
      </c>
      <c r="K124" t="s">
        <v>637</v>
      </c>
      <c r="L124" t="s">
        <v>638</v>
      </c>
      <c r="M124" t="s">
        <v>13862</v>
      </c>
      <c r="N124" t="s">
        <v>637</v>
      </c>
      <c r="O124" t="s">
        <v>643</v>
      </c>
      <c r="P124" t="s">
        <v>5</v>
      </c>
      <c r="Q124" t="s">
        <v>644</v>
      </c>
      <c r="R124" t="s">
        <v>13863</v>
      </c>
      <c r="S124" t="s">
        <v>13864</v>
      </c>
      <c r="T124" t="s">
        <v>13862</v>
      </c>
    </row>
    <row r="125" spans="1:20" x14ac:dyDescent="0.25">
      <c r="A125" t="s">
        <v>147</v>
      </c>
      <c r="B125" t="s">
        <v>148</v>
      </c>
      <c r="C125">
        <v>33.333333333333336</v>
      </c>
      <c r="D125">
        <v>3</v>
      </c>
      <c r="E125" t="s">
        <v>13865</v>
      </c>
      <c r="F125">
        <v>100</v>
      </c>
      <c r="G125">
        <v>0</v>
      </c>
      <c r="H125" t="s">
        <v>636</v>
      </c>
      <c r="I125" t="s">
        <v>13866</v>
      </c>
      <c r="J125" t="s">
        <v>666</v>
      </c>
      <c r="K125" t="s">
        <v>637</v>
      </c>
      <c r="L125" t="s">
        <v>638</v>
      </c>
      <c r="M125" t="s">
        <v>13867</v>
      </c>
      <c r="N125" t="s">
        <v>637</v>
      </c>
      <c r="O125" t="s">
        <v>639</v>
      </c>
      <c r="P125" t="s">
        <v>5</v>
      </c>
      <c r="Q125" t="s">
        <v>640</v>
      </c>
      <c r="R125" t="s">
        <v>13868</v>
      </c>
      <c r="S125" t="s">
        <v>13869</v>
      </c>
      <c r="T125" t="s">
        <v>13867</v>
      </c>
    </row>
    <row r="126" spans="1:20" x14ac:dyDescent="0.25">
      <c r="A126" t="s">
        <v>18</v>
      </c>
      <c r="B126" t="s">
        <v>19</v>
      </c>
      <c r="C126">
        <v>66.666666666666671</v>
      </c>
      <c r="D126">
        <v>3</v>
      </c>
      <c r="E126" t="s">
        <v>13870</v>
      </c>
      <c r="F126">
        <v>100</v>
      </c>
      <c r="G126">
        <v>0</v>
      </c>
      <c r="H126" t="s">
        <v>636</v>
      </c>
      <c r="I126" t="s">
        <v>13871</v>
      </c>
      <c r="J126" t="s">
        <v>687</v>
      </c>
      <c r="K126" t="s">
        <v>637</v>
      </c>
      <c r="L126" t="s">
        <v>638</v>
      </c>
      <c r="M126" t="s">
        <v>13867</v>
      </c>
      <c r="N126" t="s">
        <v>637</v>
      </c>
      <c r="O126" t="s">
        <v>643</v>
      </c>
      <c r="P126" t="s">
        <v>5</v>
      </c>
      <c r="Q126" t="s">
        <v>644</v>
      </c>
      <c r="R126" t="s">
        <v>638</v>
      </c>
      <c r="S126" t="s">
        <v>13872</v>
      </c>
      <c r="T126" t="s">
        <v>13873</v>
      </c>
    </row>
    <row r="127" spans="1:20" x14ac:dyDescent="0.25">
      <c r="A127" t="s">
        <v>147</v>
      </c>
      <c r="B127" t="s">
        <v>148</v>
      </c>
      <c r="C127">
        <v>50</v>
      </c>
      <c r="D127">
        <v>6</v>
      </c>
      <c r="E127" t="s">
        <v>13874</v>
      </c>
      <c r="F127">
        <v>200</v>
      </c>
      <c r="G127">
        <v>0</v>
      </c>
      <c r="H127" t="s">
        <v>636</v>
      </c>
      <c r="I127" t="s">
        <v>13875</v>
      </c>
      <c r="J127" t="s">
        <v>648</v>
      </c>
      <c r="K127" t="s">
        <v>637</v>
      </c>
      <c r="L127" t="s">
        <v>638</v>
      </c>
      <c r="M127" t="s">
        <v>13873</v>
      </c>
      <c r="N127" t="s">
        <v>637</v>
      </c>
      <c r="O127" t="s">
        <v>639</v>
      </c>
      <c r="P127" t="s">
        <v>5</v>
      </c>
      <c r="Q127" t="s">
        <v>640</v>
      </c>
      <c r="R127" t="s">
        <v>638</v>
      </c>
      <c r="S127" t="s">
        <v>13876</v>
      </c>
      <c r="T127" t="s">
        <v>13873</v>
      </c>
    </row>
    <row r="128" spans="1:20" x14ac:dyDescent="0.25">
      <c r="A128" t="s">
        <v>147</v>
      </c>
      <c r="B128" t="s">
        <v>148</v>
      </c>
      <c r="C128">
        <v>50</v>
      </c>
      <c r="D128">
        <v>6</v>
      </c>
      <c r="E128" t="s">
        <v>13877</v>
      </c>
      <c r="F128">
        <v>208</v>
      </c>
      <c r="G128">
        <v>8</v>
      </c>
      <c r="H128" t="s">
        <v>636</v>
      </c>
      <c r="I128" t="s">
        <v>13878</v>
      </c>
      <c r="J128" t="s">
        <v>2091</v>
      </c>
      <c r="K128" t="s">
        <v>637</v>
      </c>
      <c r="L128" t="s">
        <v>638</v>
      </c>
      <c r="M128" t="s">
        <v>13879</v>
      </c>
      <c r="N128" t="s">
        <v>637</v>
      </c>
      <c r="O128" t="s">
        <v>639</v>
      </c>
      <c r="P128" t="s">
        <v>5</v>
      </c>
      <c r="Q128" t="s">
        <v>640</v>
      </c>
      <c r="R128" t="s">
        <v>638</v>
      </c>
      <c r="S128" t="s">
        <v>13880</v>
      </c>
      <c r="T128" t="s">
        <v>13879</v>
      </c>
    </row>
    <row r="129" spans="1:20" x14ac:dyDescent="0.25">
      <c r="A129" t="s">
        <v>147</v>
      </c>
      <c r="B129" t="s">
        <v>148</v>
      </c>
      <c r="C129">
        <v>50</v>
      </c>
      <c r="D129">
        <v>6</v>
      </c>
      <c r="E129" t="s">
        <v>13881</v>
      </c>
      <c r="F129">
        <v>200</v>
      </c>
      <c r="G129">
        <v>0</v>
      </c>
      <c r="H129" t="s">
        <v>636</v>
      </c>
      <c r="I129" t="s">
        <v>13882</v>
      </c>
      <c r="J129" t="s">
        <v>2330</v>
      </c>
      <c r="K129" t="s">
        <v>637</v>
      </c>
      <c r="L129" t="s">
        <v>638</v>
      </c>
      <c r="M129" t="s">
        <v>13883</v>
      </c>
      <c r="N129" t="s">
        <v>637</v>
      </c>
      <c r="O129" t="s">
        <v>639</v>
      </c>
      <c r="P129" t="s">
        <v>5</v>
      </c>
      <c r="Q129" t="s">
        <v>640</v>
      </c>
      <c r="R129" t="s">
        <v>638</v>
      </c>
      <c r="S129" t="s">
        <v>13884</v>
      </c>
      <c r="T129" t="s">
        <v>13883</v>
      </c>
    </row>
    <row r="130" spans="1:20" x14ac:dyDescent="0.25">
      <c r="A130" t="s">
        <v>147</v>
      </c>
      <c r="B130" t="s">
        <v>148</v>
      </c>
      <c r="C130">
        <v>33.333333333333336</v>
      </c>
      <c r="D130">
        <v>3</v>
      </c>
      <c r="E130" t="s">
        <v>13885</v>
      </c>
      <c r="F130">
        <v>100</v>
      </c>
      <c r="G130">
        <v>0</v>
      </c>
      <c r="H130" t="s">
        <v>636</v>
      </c>
      <c r="I130" t="s">
        <v>13886</v>
      </c>
      <c r="J130" t="s">
        <v>3004</v>
      </c>
      <c r="K130" t="s">
        <v>637</v>
      </c>
      <c r="L130" t="s">
        <v>638</v>
      </c>
      <c r="M130" t="s">
        <v>13887</v>
      </c>
      <c r="N130" t="s">
        <v>637</v>
      </c>
      <c r="O130" t="s">
        <v>639</v>
      </c>
      <c r="P130" t="s">
        <v>5</v>
      </c>
      <c r="Q130" t="s">
        <v>640</v>
      </c>
      <c r="R130" t="s">
        <v>638</v>
      </c>
      <c r="S130" t="s">
        <v>13888</v>
      </c>
      <c r="T130" t="s">
        <v>13887</v>
      </c>
    </row>
    <row r="131" spans="1:20" x14ac:dyDescent="0.25">
      <c r="A131" t="s">
        <v>18</v>
      </c>
      <c r="B131" t="s">
        <v>19</v>
      </c>
      <c r="C131">
        <v>66.666666666666671</v>
      </c>
      <c r="D131">
        <v>3</v>
      </c>
      <c r="E131" t="s">
        <v>13889</v>
      </c>
      <c r="F131">
        <v>135</v>
      </c>
      <c r="G131">
        <v>0</v>
      </c>
      <c r="H131" t="s">
        <v>636</v>
      </c>
      <c r="I131" t="s">
        <v>13890</v>
      </c>
      <c r="J131" t="s">
        <v>681</v>
      </c>
      <c r="K131" t="s">
        <v>637</v>
      </c>
      <c r="L131" t="s">
        <v>638</v>
      </c>
      <c r="M131" t="s">
        <v>13887</v>
      </c>
      <c r="N131" t="s">
        <v>637</v>
      </c>
      <c r="O131" t="s">
        <v>643</v>
      </c>
      <c r="P131" t="s">
        <v>5</v>
      </c>
      <c r="Q131" t="s">
        <v>644</v>
      </c>
      <c r="R131" t="s">
        <v>638</v>
      </c>
      <c r="S131" t="s">
        <v>13891</v>
      </c>
      <c r="T131" t="s">
        <v>13887</v>
      </c>
    </row>
    <row r="132" spans="1:20" x14ac:dyDescent="0.25">
      <c r="A132" t="s">
        <v>147</v>
      </c>
      <c r="B132" t="s">
        <v>148</v>
      </c>
      <c r="C132">
        <v>65</v>
      </c>
      <c r="D132">
        <v>1</v>
      </c>
      <c r="E132" t="s">
        <v>13889</v>
      </c>
      <c r="F132">
        <v>135</v>
      </c>
      <c r="G132">
        <v>0</v>
      </c>
      <c r="H132" t="s">
        <v>636</v>
      </c>
      <c r="I132" t="s">
        <v>13890</v>
      </c>
      <c r="J132" t="s">
        <v>681</v>
      </c>
      <c r="K132" t="s">
        <v>637</v>
      </c>
      <c r="L132" t="s">
        <v>638</v>
      </c>
      <c r="M132" t="s">
        <v>13887</v>
      </c>
      <c r="N132" t="s">
        <v>637</v>
      </c>
      <c r="O132" t="s">
        <v>643</v>
      </c>
      <c r="P132" t="s">
        <v>5</v>
      </c>
      <c r="Q132" t="s">
        <v>644</v>
      </c>
      <c r="R132" t="s">
        <v>638</v>
      </c>
      <c r="S132" t="s">
        <v>13891</v>
      </c>
      <c r="T132" t="s">
        <v>13887</v>
      </c>
    </row>
    <row r="133" spans="1:20" x14ac:dyDescent="0.25">
      <c r="A133" t="s">
        <v>14</v>
      </c>
      <c r="B133" t="s">
        <v>15</v>
      </c>
      <c r="C133">
        <v>500</v>
      </c>
      <c r="D133">
        <v>1</v>
      </c>
      <c r="E133" t="s">
        <v>13892</v>
      </c>
      <c r="F133">
        <v>500</v>
      </c>
      <c r="G133">
        <v>0</v>
      </c>
      <c r="H133" t="s">
        <v>645</v>
      </c>
      <c r="I133" t="s">
        <v>13893</v>
      </c>
      <c r="J133" t="s">
        <v>13894</v>
      </c>
      <c r="K133" t="s">
        <v>3544</v>
      </c>
      <c r="L133" t="s">
        <v>711</v>
      </c>
      <c r="M133" t="s">
        <v>13803</v>
      </c>
      <c r="N133" t="s">
        <v>637</v>
      </c>
      <c r="O133" t="s">
        <v>646</v>
      </c>
      <c r="P133" t="s">
        <v>26</v>
      </c>
      <c r="Q133" t="s">
        <v>647</v>
      </c>
      <c r="R133" t="s">
        <v>638</v>
      </c>
      <c r="S133" t="s">
        <v>13895</v>
      </c>
      <c r="T133" t="s">
        <v>13896</v>
      </c>
    </row>
    <row r="134" spans="1:20" x14ac:dyDescent="0.25">
      <c r="A134" t="s">
        <v>147</v>
      </c>
      <c r="B134" t="s">
        <v>148</v>
      </c>
      <c r="C134">
        <v>33.333333333333336</v>
      </c>
      <c r="D134">
        <v>3</v>
      </c>
      <c r="E134" t="s">
        <v>13897</v>
      </c>
      <c r="F134">
        <v>100</v>
      </c>
      <c r="G134">
        <v>0</v>
      </c>
      <c r="H134" t="s">
        <v>636</v>
      </c>
      <c r="I134" t="s">
        <v>13898</v>
      </c>
      <c r="J134" t="s">
        <v>3116</v>
      </c>
      <c r="K134" t="s">
        <v>637</v>
      </c>
      <c r="L134" t="s">
        <v>638</v>
      </c>
      <c r="M134" t="s">
        <v>13899</v>
      </c>
      <c r="N134" t="s">
        <v>637</v>
      </c>
      <c r="O134" t="s">
        <v>643</v>
      </c>
      <c r="P134" t="s">
        <v>5</v>
      </c>
      <c r="Q134" t="s">
        <v>644</v>
      </c>
      <c r="R134" t="s">
        <v>638</v>
      </c>
      <c r="S134" t="s">
        <v>13900</v>
      </c>
      <c r="T134" t="s">
        <v>13899</v>
      </c>
    </row>
    <row r="135" spans="1:20" x14ac:dyDescent="0.25">
      <c r="A135" t="s">
        <v>147</v>
      </c>
      <c r="B135" t="s">
        <v>148</v>
      </c>
      <c r="C135">
        <v>33.333333333333336</v>
      </c>
      <c r="D135">
        <v>3</v>
      </c>
      <c r="E135" t="s">
        <v>13901</v>
      </c>
      <c r="F135">
        <v>100</v>
      </c>
      <c r="G135">
        <v>0</v>
      </c>
      <c r="H135" t="s">
        <v>636</v>
      </c>
      <c r="I135" t="s">
        <v>13902</v>
      </c>
      <c r="J135" t="s">
        <v>648</v>
      </c>
      <c r="K135" t="s">
        <v>637</v>
      </c>
      <c r="L135" t="s">
        <v>638</v>
      </c>
      <c r="M135" t="s">
        <v>13903</v>
      </c>
      <c r="N135" t="s">
        <v>637</v>
      </c>
      <c r="O135" t="s">
        <v>643</v>
      </c>
      <c r="P135" t="s">
        <v>5</v>
      </c>
      <c r="Q135" t="s">
        <v>644</v>
      </c>
      <c r="R135" t="s">
        <v>638</v>
      </c>
      <c r="S135" t="s">
        <v>13904</v>
      </c>
      <c r="T135" t="s">
        <v>13903</v>
      </c>
    </row>
    <row r="136" spans="1:20" x14ac:dyDescent="0.25">
      <c r="A136" t="s">
        <v>147</v>
      </c>
      <c r="B136" t="s">
        <v>148</v>
      </c>
      <c r="C136">
        <v>50</v>
      </c>
      <c r="D136">
        <v>6</v>
      </c>
      <c r="E136" t="s">
        <v>13905</v>
      </c>
      <c r="F136">
        <v>200</v>
      </c>
      <c r="G136">
        <v>0</v>
      </c>
      <c r="H136" t="s">
        <v>636</v>
      </c>
      <c r="I136" t="s">
        <v>13906</v>
      </c>
      <c r="J136" t="s">
        <v>681</v>
      </c>
      <c r="K136" t="s">
        <v>637</v>
      </c>
      <c r="L136" t="s">
        <v>638</v>
      </c>
      <c r="M136" t="s">
        <v>13907</v>
      </c>
      <c r="N136" t="s">
        <v>637</v>
      </c>
      <c r="O136" t="s">
        <v>639</v>
      </c>
      <c r="P136" t="s">
        <v>5</v>
      </c>
      <c r="Q136" t="s">
        <v>640</v>
      </c>
      <c r="R136" t="s">
        <v>638</v>
      </c>
      <c r="S136" t="s">
        <v>13908</v>
      </c>
      <c r="T136" t="s">
        <v>13907</v>
      </c>
    </row>
    <row r="137" spans="1:20" x14ac:dyDescent="0.25">
      <c r="A137" t="s">
        <v>594</v>
      </c>
      <c r="B137" t="s">
        <v>595</v>
      </c>
      <c r="C137">
        <v>50</v>
      </c>
      <c r="D137">
        <v>3</v>
      </c>
      <c r="E137" t="s">
        <v>13909</v>
      </c>
      <c r="F137">
        <v>100</v>
      </c>
      <c r="G137">
        <v>0</v>
      </c>
      <c r="H137" t="s">
        <v>636</v>
      </c>
      <c r="I137" t="s">
        <v>13910</v>
      </c>
      <c r="J137" t="s">
        <v>675</v>
      </c>
      <c r="K137" t="s">
        <v>637</v>
      </c>
      <c r="L137" t="s">
        <v>638</v>
      </c>
      <c r="M137" t="s">
        <v>13911</v>
      </c>
      <c r="N137" t="s">
        <v>637</v>
      </c>
      <c r="O137" t="s">
        <v>643</v>
      </c>
      <c r="P137" t="s">
        <v>5</v>
      </c>
      <c r="Q137" t="s">
        <v>644</v>
      </c>
      <c r="R137" t="s">
        <v>638</v>
      </c>
      <c r="S137" t="s">
        <v>13912</v>
      </c>
      <c r="T137" t="s">
        <v>13911</v>
      </c>
    </row>
    <row r="138" spans="1:20" x14ac:dyDescent="0.25">
      <c r="A138" t="s">
        <v>147</v>
      </c>
      <c r="B138" t="s">
        <v>148</v>
      </c>
      <c r="C138">
        <v>33.333333333333336</v>
      </c>
      <c r="D138">
        <v>3</v>
      </c>
      <c r="E138" t="s">
        <v>13913</v>
      </c>
      <c r="F138">
        <v>100</v>
      </c>
      <c r="G138">
        <v>0</v>
      </c>
      <c r="H138" t="s">
        <v>636</v>
      </c>
      <c r="I138" t="s">
        <v>13914</v>
      </c>
      <c r="J138" t="s">
        <v>670</v>
      </c>
      <c r="K138" t="s">
        <v>637</v>
      </c>
      <c r="L138" t="s">
        <v>638</v>
      </c>
      <c r="M138" t="s">
        <v>13915</v>
      </c>
      <c r="N138" t="s">
        <v>637</v>
      </c>
      <c r="O138" t="s">
        <v>639</v>
      </c>
      <c r="P138" t="s">
        <v>5</v>
      </c>
      <c r="Q138" t="s">
        <v>640</v>
      </c>
      <c r="R138" t="s">
        <v>638</v>
      </c>
      <c r="S138" t="s">
        <v>13916</v>
      </c>
      <c r="T138" t="s">
        <v>13917</v>
      </c>
    </row>
    <row r="139" spans="1:20" x14ac:dyDescent="0.25">
      <c r="A139" t="s">
        <v>147</v>
      </c>
      <c r="B139" t="s">
        <v>148</v>
      </c>
      <c r="C139">
        <v>50</v>
      </c>
      <c r="D139">
        <v>6</v>
      </c>
      <c r="E139" t="s">
        <v>13918</v>
      </c>
      <c r="F139">
        <v>200</v>
      </c>
      <c r="G139">
        <v>0</v>
      </c>
      <c r="H139" t="s">
        <v>636</v>
      </c>
      <c r="I139" t="s">
        <v>13919</v>
      </c>
      <c r="J139" t="s">
        <v>667</v>
      </c>
      <c r="K139" t="s">
        <v>637</v>
      </c>
      <c r="L139" t="s">
        <v>638</v>
      </c>
      <c r="M139" t="s">
        <v>13920</v>
      </c>
      <c r="N139" t="s">
        <v>637</v>
      </c>
      <c r="O139" t="s">
        <v>643</v>
      </c>
      <c r="P139" t="s">
        <v>5</v>
      </c>
      <c r="Q139" t="s">
        <v>644</v>
      </c>
      <c r="R139" t="s">
        <v>638</v>
      </c>
      <c r="S139" t="s">
        <v>13921</v>
      </c>
      <c r="T139" t="s">
        <v>13915</v>
      </c>
    </row>
    <row r="140" spans="1:20" x14ac:dyDescent="0.25">
      <c r="A140" t="s">
        <v>77</v>
      </c>
      <c r="B140" t="s">
        <v>78</v>
      </c>
      <c r="C140">
        <v>49</v>
      </c>
      <c r="D140">
        <v>1</v>
      </c>
      <c r="E140" t="s">
        <v>13922</v>
      </c>
      <c r="F140">
        <v>49</v>
      </c>
      <c r="G140">
        <v>0</v>
      </c>
      <c r="H140" t="s">
        <v>645</v>
      </c>
      <c r="I140" t="s">
        <v>13923</v>
      </c>
      <c r="J140" t="s">
        <v>13924</v>
      </c>
      <c r="K140" t="s">
        <v>3391</v>
      </c>
      <c r="L140" t="s">
        <v>3851</v>
      </c>
      <c r="M140" t="s">
        <v>13851</v>
      </c>
      <c r="N140" t="s">
        <v>637</v>
      </c>
      <c r="O140" t="s">
        <v>646</v>
      </c>
      <c r="P140" t="s">
        <v>26</v>
      </c>
      <c r="Q140" t="s">
        <v>647</v>
      </c>
      <c r="R140" t="s">
        <v>638</v>
      </c>
      <c r="S140" t="s">
        <v>13925</v>
      </c>
      <c r="T140" t="s">
        <v>13915</v>
      </c>
    </row>
    <row r="141" spans="1:20" x14ac:dyDescent="0.25">
      <c r="A141" t="s">
        <v>594</v>
      </c>
      <c r="B141" t="s">
        <v>595</v>
      </c>
      <c r="C141">
        <v>50</v>
      </c>
      <c r="D141">
        <v>3</v>
      </c>
      <c r="E141" t="s">
        <v>13926</v>
      </c>
      <c r="F141">
        <v>100</v>
      </c>
      <c r="G141">
        <v>0</v>
      </c>
      <c r="H141" t="s">
        <v>636</v>
      </c>
      <c r="I141" t="s">
        <v>9446</v>
      </c>
      <c r="J141" t="s">
        <v>648</v>
      </c>
      <c r="K141" t="s">
        <v>637</v>
      </c>
      <c r="L141" t="s">
        <v>638</v>
      </c>
      <c r="M141" t="s">
        <v>13927</v>
      </c>
      <c r="N141" t="s">
        <v>637</v>
      </c>
      <c r="O141" t="s">
        <v>639</v>
      </c>
      <c r="P141" t="s">
        <v>5</v>
      </c>
      <c r="Q141" t="s">
        <v>640</v>
      </c>
      <c r="R141" t="s">
        <v>638</v>
      </c>
      <c r="S141" t="s">
        <v>13928</v>
      </c>
      <c r="T141" t="s">
        <v>13929</v>
      </c>
    </row>
    <row r="142" spans="1:20" x14ac:dyDescent="0.25">
      <c r="A142" t="s">
        <v>147</v>
      </c>
      <c r="B142" t="s">
        <v>148</v>
      </c>
      <c r="C142">
        <v>33.333333333333336</v>
      </c>
      <c r="D142">
        <v>3</v>
      </c>
      <c r="E142" t="s">
        <v>13930</v>
      </c>
      <c r="F142">
        <v>100</v>
      </c>
      <c r="G142">
        <v>0</v>
      </c>
      <c r="H142" t="s">
        <v>636</v>
      </c>
      <c r="I142" t="s">
        <v>10398</v>
      </c>
      <c r="J142" t="s">
        <v>662</v>
      </c>
      <c r="K142" t="s">
        <v>637</v>
      </c>
      <c r="L142" t="s">
        <v>638</v>
      </c>
      <c r="M142" t="s">
        <v>13931</v>
      </c>
      <c r="N142" t="s">
        <v>637</v>
      </c>
      <c r="O142" t="s">
        <v>643</v>
      </c>
      <c r="P142" t="s">
        <v>5</v>
      </c>
      <c r="Q142" t="s">
        <v>644</v>
      </c>
      <c r="R142" t="s">
        <v>638</v>
      </c>
      <c r="S142" t="s">
        <v>13932</v>
      </c>
      <c r="T142" t="s">
        <v>13929</v>
      </c>
    </row>
    <row r="143" spans="1:20" x14ac:dyDescent="0.25">
      <c r="A143" t="s">
        <v>147</v>
      </c>
      <c r="B143" t="s">
        <v>148</v>
      </c>
      <c r="C143">
        <v>33.333333333333336</v>
      </c>
      <c r="D143">
        <v>3</v>
      </c>
      <c r="E143" t="s">
        <v>13933</v>
      </c>
      <c r="F143">
        <v>100</v>
      </c>
      <c r="G143">
        <v>0</v>
      </c>
      <c r="H143" t="s">
        <v>655</v>
      </c>
      <c r="I143" t="s">
        <v>6472</v>
      </c>
      <c r="J143" t="s">
        <v>2178</v>
      </c>
      <c r="K143" t="s">
        <v>637</v>
      </c>
      <c r="L143" t="s">
        <v>638</v>
      </c>
      <c r="M143" t="s">
        <v>13934</v>
      </c>
      <c r="N143" t="s">
        <v>637</v>
      </c>
      <c r="O143" t="s">
        <v>639</v>
      </c>
      <c r="P143" t="s">
        <v>5</v>
      </c>
      <c r="Q143" t="s">
        <v>640</v>
      </c>
      <c r="R143" t="s">
        <v>638</v>
      </c>
      <c r="S143" t="s">
        <v>13935</v>
      </c>
      <c r="T143" t="s">
        <v>13934</v>
      </c>
    </row>
    <row r="144" spans="1:20" x14ac:dyDescent="0.25">
      <c r="A144" t="s">
        <v>147</v>
      </c>
      <c r="B144" t="s">
        <v>148</v>
      </c>
      <c r="C144">
        <v>50</v>
      </c>
      <c r="D144">
        <v>6</v>
      </c>
      <c r="E144" t="s">
        <v>13936</v>
      </c>
      <c r="F144">
        <v>208</v>
      </c>
      <c r="G144">
        <v>8</v>
      </c>
      <c r="H144" t="s">
        <v>636</v>
      </c>
      <c r="I144" t="s">
        <v>13937</v>
      </c>
      <c r="J144" t="s">
        <v>5310</v>
      </c>
      <c r="K144" t="s">
        <v>637</v>
      </c>
      <c r="L144" t="s">
        <v>638</v>
      </c>
      <c r="M144" t="s">
        <v>13934</v>
      </c>
      <c r="N144" t="s">
        <v>637</v>
      </c>
      <c r="O144" t="s">
        <v>639</v>
      </c>
      <c r="P144" t="s">
        <v>5</v>
      </c>
      <c r="Q144" t="s">
        <v>640</v>
      </c>
      <c r="R144" t="s">
        <v>638</v>
      </c>
      <c r="S144" t="s">
        <v>13938</v>
      </c>
      <c r="T144" t="s">
        <v>13934</v>
      </c>
    </row>
    <row r="145" spans="1:20" x14ac:dyDescent="0.25">
      <c r="A145" t="s">
        <v>600</v>
      </c>
      <c r="B145" t="s">
        <v>3382</v>
      </c>
      <c r="C145">
        <v>109</v>
      </c>
      <c r="D145">
        <v>1</v>
      </c>
      <c r="E145" t="s">
        <v>13939</v>
      </c>
      <c r="F145">
        <v>263</v>
      </c>
      <c r="G145">
        <v>45</v>
      </c>
      <c r="H145" t="s">
        <v>645</v>
      </c>
      <c r="I145" t="s">
        <v>13940</v>
      </c>
      <c r="J145" t="s">
        <v>13941</v>
      </c>
      <c r="K145" t="s">
        <v>1388</v>
      </c>
      <c r="L145" t="s">
        <v>13942</v>
      </c>
      <c r="M145" t="s">
        <v>13943</v>
      </c>
      <c r="N145" t="s">
        <v>637</v>
      </c>
      <c r="O145" t="s">
        <v>664</v>
      </c>
      <c r="P145" t="s">
        <v>23</v>
      </c>
      <c r="Q145" t="s">
        <v>665</v>
      </c>
      <c r="R145" t="s">
        <v>638</v>
      </c>
      <c r="S145" t="s">
        <v>13944</v>
      </c>
      <c r="T145" t="s">
        <v>13945</v>
      </c>
    </row>
    <row r="146" spans="1:20" x14ac:dyDescent="0.25">
      <c r="A146" t="s">
        <v>239</v>
      </c>
      <c r="B146" t="s">
        <v>3382</v>
      </c>
      <c r="C146">
        <v>109</v>
      </c>
      <c r="D146">
        <v>1</v>
      </c>
      <c r="E146" t="s">
        <v>13939</v>
      </c>
      <c r="F146">
        <v>263</v>
      </c>
      <c r="G146">
        <v>45</v>
      </c>
      <c r="H146" t="s">
        <v>645</v>
      </c>
      <c r="I146" t="s">
        <v>13940</v>
      </c>
      <c r="J146" t="s">
        <v>13941</v>
      </c>
      <c r="K146" t="s">
        <v>1388</v>
      </c>
      <c r="L146" t="s">
        <v>13942</v>
      </c>
      <c r="M146" t="s">
        <v>13943</v>
      </c>
      <c r="N146" t="s">
        <v>637</v>
      </c>
      <c r="O146" t="s">
        <v>664</v>
      </c>
      <c r="P146" t="s">
        <v>23</v>
      </c>
      <c r="Q146" t="s">
        <v>665</v>
      </c>
      <c r="R146" t="s">
        <v>638</v>
      </c>
      <c r="S146" t="s">
        <v>13944</v>
      </c>
      <c r="T146" t="s">
        <v>13945</v>
      </c>
    </row>
    <row r="147" spans="1:20" x14ac:dyDescent="0.25">
      <c r="A147" t="s">
        <v>594</v>
      </c>
      <c r="B147" t="s">
        <v>595</v>
      </c>
      <c r="C147">
        <v>50</v>
      </c>
      <c r="D147">
        <v>3</v>
      </c>
      <c r="E147" t="s">
        <v>13946</v>
      </c>
      <c r="F147">
        <v>279</v>
      </c>
      <c r="G147">
        <v>0</v>
      </c>
      <c r="H147" t="s">
        <v>645</v>
      </c>
      <c r="I147" t="s">
        <v>13947</v>
      </c>
      <c r="J147" t="s">
        <v>13948</v>
      </c>
      <c r="K147" t="s">
        <v>2288</v>
      </c>
      <c r="L147" t="s">
        <v>13949</v>
      </c>
      <c r="M147" t="s">
        <v>13950</v>
      </c>
      <c r="N147" t="s">
        <v>761</v>
      </c>
      <c r="O147" t="s">
        <v>691</v>
      </c>
      <c r="P147" t="s">
        <v>692</v>
      </c>
      <c r="Q147" t="s">
        <v>693</v>
      </c>
      <c r="R147" t="s">
        <v>638</v>
      </c>
      <c r="S147" t="s">
        <v>13951</v>
      </c>
      <c r="T147" t="s">
        <v>13945</v>
      </c>
    </row>
    <row r="148" spans="1:20" x14ac:dyDescent="0.25">
      <c r="A148" t="s">
        <v>10385</v>
      </c>
      <c r="B148" t="s">
        <v>10386</v>
      </c>
      <c r="C148">
        <v>89.5</v>
      </c>
      <c r="D148">
        <v>2</v>
      </c>
      <c r="E148" t="s">
        <v>13946</v>
      </c>
      <c r="F148">
        <v>279</v>
      </c>
      <c r="G148">
        <v>0</v>
      </c>
      <c r="H148" t="s">
        <v>645</v>
      </c>
      <c r="I148" t="s">
        <v>13947</v>
      </c>
      <c r="J148" t="s">
        <v>13948</v>
      </c>
      <c r="K148" t="s">
        <v>2288</v>
      </c>
      <c r="L148" t="s">
        <v>13949</v>
      </c>
      <c r="M148" t="s">
        <v>13950</v>
      </c>
      <c r="N148" t="s">
        <v>761</v>
      </c>
      <c r="O148" t="s">
        <v>691</v>
      </c>
      <c r="P148" t="s">
        <v>692</v>
      </c>
      <c r="Q148" t="s">
        <v>693</v>
      </c>
      <c r="R148" t="s">
        <v>638</v>
      </c>
      <c r="S148" t="s">
        <v>13951</v>
      </c>
      <c r="T148" t="s">
        <v>13945</v>
      </c>
    </row>
    <row r="149" spans="1:20" x14ac:dyDescent="0.25">
      <c r="A149" t="s">
        <v>22</v>
      </c>
      <c r="B149" t="s">
        <v>27</v>
      </c>
      <c r="C149">
        <v>69.900000000000006</v>
      </c>
      <c r="D149">
        <v>30</v>
      </c>
      <c r="E149" t="s">
        <v>13952</v>
      </c>
      <c r="F149">
        <v>2400</v>
      </c>
      <c r="G149">
        <v>0</v>
      </c>
      <c r="H149" t="s">
        <v>645</v>
      </c>
      <c r="I149" t="s">
        <v>1886</v>
      </c>
      <c r="J149" t="s">
        <v>13953</v>
      </c>
      <c r="K149" t="s">
        <v>4534</v>
      </c>
      <c r="L149" t="s">
        <v>695</v>
      </c>
      <c r="M149" t="s">
        <v>13911</v>
      </c>
      <c r="N149" t="s">
        <v>637</v>
      </c>
      <c r="O149" t="s">
        <v>646</v>
      </c>
      <c r="P149" t="s">
        <v>26</v>
      </c>
      <c r="Q149" t="s">
        <v>647</v>
      </c>
      <c r="R149" t="s">
        <v>638</v>
      </c>
      <c r="S149" t="s">
        <v>13954</v>
      </c>
      <c r="T149" t="s">
        <v>13955</v>
      </c>
    </row>
    <row r="150" spans="1:20" x14ac:dyDescent="0.25">
      <c r="A150" t="s">
        <v>594</v>
      </c>
      <c r="B150" t="s">
        <v>595</v>
      </c>
      <c r="C150">
        <v>50</v>
      </c>
      <c r="D150">
        <v>3</v>
      </c>
      <c r="E150" t="s">
        <v>13956</v>
      </c>
      <c r="F150">
        <v>100</v>
      </c>
      <c r="G150">
        <v>0</v>
      </c>
      <c r="H150" t="s">
        <v>645</v>
      </c>
      <c r="I150" t="s">
        <v>13957</v>
      </c>
      <c r="J150" t="s">
        <v>13958</v>
      </c>
      <c r="K150" t="s">
        <v>2498</v>
      </c>
      <c r="L150" t="s">
        <v>13959</v>
      </c>
      <c r="M150" t="s">
        <v>13960</v>
      </c>
      <c r="N150" t="s">
        <v>761</v>
      </c>
      <c r="O150" t="s">
        <v>691</v>
      </c>
      <c r="P150" t="s">
        <v>692</v>
      </c>
      <c r="Q150" t="s">
        <v>693</v>
      </c>
      <c r="R150" t="s">
        <v>638</v>
      </c>
      <c r="S150" t="s">
        <v>13961</v>
      </c>
      <c r="T150" t="s">
        <v>13962</v>
      </c>
    </row>
    <row r="151" spans="1:20" x14ac:dyDescent="0.25">
      <c r="A151" t="s">
        <v>594</v>
      </c>
      <c r="B151" t="s">
        <v>595</v>
      </c>
      <c r="C151">
        <v>50</v>
      </c>
      <c r="D151">
        <v>3</v>
      </c>
      <c r="E151" t="s">
        <v>13963</v>
      </c>
      <c r="F151">
        <v>279</v>
      </c>
      <c r="G151">
        <v>0</v>
      </c>
      <c r="H151" t="s">
        <v>645</v>
      </c>
      <c r="I151" t="s">
        <v>13964</v>
      </c>
      <c r="J151" t="s">
        <v>13965</v>
      </c>
      <c r="K151" t="s">
        <v>13966</v>
      </c>
      <c r="L151" t="s">
        <v>13967</v>
      </c>
      <c r="M151" t="s">
        <v>13968</v>
      </c>
      <c r="N151" t="s">
        <v>761</v>
      </c>
      <c r="O151" t="s">
        <v>698</v>
      </c>
      <c r="P151" t="s">
        <v>692</v>
      </c>
      <c r="Q151" t="s">
        <v>693</v>
      </c>
      <c r="R151" t="s">
        <v>638</v>
      </c>
      <c r="S151" t="s">
        <v>13969</v>
      </c>
      <c r="T151" t="s">
        <v>13968</v>
      </c>
    </row>
    <row r="152" spans="1:20" x14ac:dyDescent="0.25">
      <c r="A152" t="s">
        <v>10385</v>
      </c>
      <c r="B152" t="s">
        <v>10386</v>
      </c>
      <c r="C152">
        <v>89.5</v>
      </c>
      <c r="D152">
        <v>2</v>
      </c>
      <c r="E152" t="s">
        <v>13963</v>
      </c>
      <c r="F152">
        <v>279</v>
      </c>
      <c r="G152">
        <v>0</v>
      </c>
      <c r="H152" t="s">
        <v>645</v>
      </c>
      <c r="I152" t="s">
        <v>13964</v>
      </c>
      <c r="J152" t="s">
        <v>13965</v>
      </c>
      <c r="K152" t="s">
        <v>13966</v>
      </c>
      <c r="L152" t="s">
        <v>13967</v>
      </c>
      <c r="M152" t="s">
        <v>13968</v>
      </c>
      <c r="N152" t="s">
        <v>761</v>
      </c>
      <c r="O152" t="s">
        <v>698</v>
      </c>
      <c r="P152" t="s">
        <v>692</v>
      </c>
      <c r="Q152" t="s">
        <v>693</v>
      </c>
      <c r="R152" t="s">
        <v>638</v>
      </c>
      <c r="S152" t="s">
        <v>13969</v>
      </c>
      <c r="T152" t="s">
        <v>13968</v>
      </c>
    </row>
    <row r="153" spans="1:20" x14ac:dyDescent="0.25">
      <c r="A153" t="s">
        <v>147</v>
      </c>
      <c r="B153" t="s">
        <v>148</v>
      </c>
      <c r="C153">
        <v>50</v>
      </c>
      <c r="D153">
        <v>6</v>
      </c>
      <c r="E153" t="s">
        <v>13970</v>
      </c>
      <c r="F153">
        <v>200</v>
      </c>
      <c r="G153">
        <v>0</v>
      </c>
      <c r="H153" t="s">
        <v>636</v>
      </c>
      <c r="I153" t="s">
        <v>13971</v>
      </c>
      <c r="J153" t="s">
        <v>672</v>
      </c>
      <c r="K153" t="s">
        <v>637</v>
      </c>
      <c r="L153" t="s">
        <v>638</v>
      </c>
      <c r="M153" t="s">
        <v>13972</v>
      </c>
      <c r="N153" t="s">
        <v>637</v>
      </c>
      <c r="O153" t="s">
        <v>639</v>
      </c>
      <c r="P153" t="s">
        <v>5</v>
      </c>
      <c r="Q153" t="s">
        <v>640</v>
      </c>
      <c r="R153" t="s">
        <v>638</v>
      </c>
      <c r="S153" t="s">
        <v>13973</v>
      </c>
      <c r="T153" t="s">
        <v>13972</v>
      </c>
    </row>
    <row r="154" spans="1:20" x14ac:dyDescent="0.25">
      <c r="A154" t="s">
        <v>241</v>
      </c>
      <c r="B154" t="s">
        <v>690</v>
      </c>
      <c r="C154">
        <v>71.94</v>
      </c>
      <c r="D154">
        <v>1</v>
      </c>
      <c r="E154" t="s">
        <v>13974</v>
      </c>
      <c r="F154">
        <v>143.88</v>
      </c>
      <c r="G154">
        <v>0</v>
      </c>
      <c r="H154" t="s">
        <v>663</v>
      </c>
      <c r="I154" t="s">
        <v>13975</v>
      </c>
      <c r="J154" t="s">
        <v>13976</v>
      </c>
      <c r="K154" t="s">
        <v>808</v>
      </c>
      <c r="L154" t="s">
        <v>13977</v>
      </c>
      <c r="M154" t="s">
        <v>13972</v>
      </c>
      <c r="N154" t="s">
        <v>637</v>
      </c>
      <c r="O154" t="s">
        <v>664</v>
      </c>
      <c r="P154" t="s">
        <v>23</v>
      </c>
      <c r="Q154" t="s">
        <v>665</v>
      </c>
      <c r="R154" t="s">
        <v>638</v>
      </c>
      <c r="S154" t="s">
        <v>13978</v>
      </c>
      <c r="T154" t="s">
        <v>13972</v>
      </c>
    </row>
    <row r="155" spans="1:20" x14ac:dyDescent="0.25">
      <c r="A155" t="s">
        <v>240</v>
      </c>
      <c r="B155" t="s">
        <v>690</v>
      </c>
      <c r="C155">
        <v>71.94</v>
      </c>
      <c r="D155">
        <v>1</v>
      </c>
      <c r="E155" t="s">
        <v>13974</v>
      </c>
      <c r="F155">
        <v>143.88</v>
      </c>
      <c r="G155">
        <v>0</v>
      </c>
      <c r="H155" t="s">
        <v>663</v>
      </c>
      <c r="I155" t="s">
        <v>13975</v>
      </c>
      <c r="J155" t="s">
        <v>13976</v>
      </c>
      <c r="K155" t="s">
        <v>808</v>
      </c>
      <c r="L155" t="s">
        <v>13977</v>
      </c>
      <c r="M155" t="s">
        <v>13972</v>
      </c>
      <c r="N155" t="s">
        <v>637</v>
      </c>
      <c r="O155" t="s">
        <v>664</v>
      </c>
      <c r="P155" t="s">
        <v>23</v>
      </c>
      <c r="Q155" t="s">
        <v>665</v>
      </c>
      <c r="R155" t="s">
        <v>638</v>
      </c>
      <c r="S155" t="s">
        <v>13978</v>
      </c>
      <c r="T155" t="s">
        <v>13972</v>
      </c>
    </row>
    <row r="156" spans="1:20" x14ac:dyDescent="0.25">
      <c r="A156" t="s">
        <v>594</v>
      </c>
      <c r="B156" t="s">
        <v>595</v>
      </c>
      <c r="C156">
        <v>50</v>
      </c>
      <c r="D156">
        <v>3</v>
      </c>
      <c r="E156" t="s">
        <v>13979</v>
      </c>
      <c r="F156">
        <v>599</v>
      </c>
      <c r="G156">
        <v>0</v>
      </c>
      <c r="H156" t="s">
        <v>645</v>
      </c>
      <c r="I156" t="s">
        <v>13980</v>
      </c>
      <c r="J156" t="s">
        <v>13981</v>
      </c>
      <c r="K156" t="s">
        <v>783</v>
      </c>
      <c r="L156" t="s">
        <v>13982</v>
      </c>
      <c r="M156" t="s">
        <v>13983</v>
      </c>
      <c r="N156" t="s">
        <v>761</v>
      </c>
      <c r="O156" t="s">
        <v>698</v>
      </c>
      <c r="P156" t="s">
        <v>692</v>
      </c>
      <c r="Q156" t="s">
        <v>693</v>
      </c>
      <c r="R156" t="s">
        <v>638</v>
      </c>
      <c r="S156" t="s">
        <v>13984</v>
      </c>
      <c r="T156" t="s">
        <v>13983</v>
      </c>
    </row>
    <row r="157" spans="1:20" x14ac:dyDescent="0.25">
      <c r="A157" t="s">
        <v>18</v>
      </c>
      <c r="B157" t="s">
        <v>19</v>
      </c>
      <c r="C157">
        <v>65</v>
      </c>
      <c r="D157">
        <v>10</v>
      </c>
      <c r="E157" t="s">
        <v>13979</v>
      </c>
      <c r="F157">
        <v>599</v>
      </c>
      <c r="G157">
        <v>0</v>
      </c>
      <c r="H157" t="s">
        <v>645</v>
      </c>
      <c r="I157" t="s">
        <v>13980</v>
      </c>
      <c r="J157" t="s">
        <v>13981</v>
      </c>
      <c r="K157" t="s">
        <v>783</v>
      </c>
      <c r="L157" t="s">
        <v>13982</v>
      </c>
      <c r="M157" t="s">
        <v>13983</v>
      </c>
      <c r="N157" t="s">
        <v>761</v>
      </c>
      <c r="O157" t="s">
        <v>698</v>
      </c>
      <c r="P157" t="s">
        <v>692</v>
      </c>
      <c r="Q157" t="s">
        <v>693</v>
      </c>
      <c r="R157" t="s">
        <v>638</v>
      </c>
      <c r="S157" t="s">
        <v>13984</v>
      </c>
      <c r="T157" t="s">
        <v>13983</v>
      </c>
    </row>
    <row r="158" spans="1:20" x14ac:dyDescent="0.25">
      <c r="A158" t="s">
        <v>147</v>
      </c>
      <c r="B158" t="s">
        <v>148</v>
      </c>
      <c r="C158">
        <v>33.333333333333336</v>
      </c>
      <c r="D158">
        <v>3</v>
      </c>
      <c r="E158" t="s">
        <v>13985</v>
      </c>
      <c r="F158">
        <v>100</v>
      </c>
      <c r="G158">
        <v>0</v>
      </c>
      <c r="H158" t="s">
        <v>655</v>
      </c>
      <c r="I158" t="s">
        <v>13986</v>
      </c>
      <c r="J158" t="s">
        <v>676</v>
      </c>
      <c r="K158" t="s">
        <v>637</v>
      </c>
      <c r="L158" t="s">
        <v>638</v>
      </c>
      <c r="M158" t="s">
        <v>13987</v>
      </c>
      <c r="N158" t="s">
        <v>637</v>
      </c>
      <c r="O158" t="s">
        <v>643</v>
      </c>
      <c r="P158" t="s">
        <v>5</v>
      </c>
      <c r="Q158" t="s">
        <v>644</v>
      </c>
      <c r="R158" t="s">
        <v>638</v>
      </c>
      <c r="S158" t="s">
        <v>13988</v>
      </c>
      <c r="T158" t="s">
        <v>13987</v>
      </c>
    </row>
    <row r="159" spans="1:20" x14ac:dyDescent="0.25">
      <c r="A159" t="s">
        <v>594</v>
      </c>
      <c r="B159" t="s">
        <v>595</v>
      </c>
      <c r="C159">
        <v>50</v>
      </c>
      <c r="D159">
        <v>3</v>
      </c>
      <c r="E159" t="s">
        <v>13989</v>
      </c>
      <c r="F159">
        <v>100</v>
      </c>
      <c r="G159">
        <v>0</v>
      </c>
      <c r="H159" t="s">
        <v>645</v>
      </c>
      <c r="I159" t="s">
        <v>13990</v>
      </c>
      <c r="J159" t="s">
        <v>13991</v>
      </c>
      <c r="K159" t="s">
        <v>5320</v>
      </c>
      <c r="L159" t="s">
        <v>13992</v>
      </c>
      <c r="M159" t="s">
        <v>13993</v>
      </c>
      <c r="N159" t="s">
        <v>761</v>
      </c>
      <c r="O159" t="s">
        <v>691</v>
      </c>
      <c r="P159" t="s">
        <v>692</v>
      </c>
      <c r="Q159" t="s">
        <v>693</v>
      </c>
      <c r="R159" t="s">
        <v>638</v>
      </c>
      <c r="S159" t="s">
        <v>13994</v>
      </c>
      <c r="T159" t="s">
        <v>13995</v>
      </c>
    </row>
    <row r="160" spans="1:20" x14ac:dyDescent="0.25">
      <c r="A160" t="s">
        <v>594</v>
      </c>
      <c r="B160" t="s">
        <v>595</v>
      </c>
      <c r="C160">
        <v>50</v>
      </c>
      <c r="D160">
        <v>3</v>
      </c>
      <c r="E160" t="s">
        <v>13996</v>
      </c>
      <c r="F160">
        <v>100</v>
      </c>
      <c r="G160">
        <v>0</v>
      </c>
      <c r="H160" t="s">
        <v>645</v>
      </c>
      <c r="I160" t="s">
        <v>13997</v>
      </c>
      <c r="J160" t="s">
        <v>13998</v>
      </c>
      <c r="K160" t="s">
        <v>3824</v>
      </c>
      <c r="L160" t="s">
        <v>13999</v>
      </c>
      <c r="M160" t="s">
        <v>14000</v>
      </c>
      <c r="N160" t="s">
        <v>761</v>
      </c>
      <c r="O160" t="s">
        <v>691</v>
      </c>
      <c r="P160" t="s">
        <v>692</v>
      </c>
      <c r="Q160" t="s">
        <v>693</v>
      </c>
      <c r="R160" t="s">
        <v>638</v>
      </c>
      <c r="S160" t="s">
        <v>14001</v>
      </c>
      <c r="T160" t="s">
        <v>14002</v>
      </c>
    </row>
    <row r="161" spans="1:20" x14ac:dyDescent="0.25">
      <c r="A161" t="s">
        <v>594</v>
      </c>
      <c r="B161" t="s">
        <v>595</v>
      </c>
      <c r="C161">
        <v>50</v>
      </c>
      <c r="D161">
        <v>9</v>
      </c>
      <c r="E161" t="s">
        <v>14003</v>
      </c>
      <c r="F161">
        <v>300</v>
      </c>
      <c r="G161">
        <v>0</v>
      </c>
      <c r="H161" t="s">
        <v>645</v>
      </c>
      <c r="I161" t="s">
        <v>14004</v>
      </c>
      <c r="J161" t="s">
        <v>14005</v>
      </c>
      <c r="K161" t="s">
        <v>4521</v>
      </c>
      <c r="L161" t="s">
        <v>14006</v>
      </c>
      <c r="M161" t="s">
        <v>14007</v>
      </c>
      <c r="N161" t="s">
        <v>761</v>
      </c>
      <c r="O161" t="s">
        <v>691</v>
      </c>
      <c r="P161" t="s">
        <v>692</v>
      </c>
      <c r="Q161" t="s">
        <v>693</v>
      </c>
      <c r="R161" t="s">
        <v>638</v>
      </c>
      <c r="S161" t="s">
        <v>14008</v>
      </c>
      <c r="T161" t="s">
        <v>14009</v>
      </c>
    </row>
    <row r="162" spans="1:20" x14ac:dyDescent="0.25">
      <c r="A162" t="s">
        <v>594</v>
      </c>
      <c r="B162" t="s">
        <v>595</v>
      </c>
      <c r="C162">
        <v>50</v>
      </c>
      <c r="D162">
        <v>3</v>
      </c>
      <c r="E162" t="s">
        <v>14010</v>
      </c>
      <c r="F162">
        <v>279</v>
      </c>
      <c r="G162">
        <v>0</v>
      </c>
      <c r="H162" t="s">
        <v>645</v>
      </c>
      <c r="I162" t="s">
        <v>14011</v>
      </c>
      <c r="J162" t="s">
        <v>14012</v>
      </c>
      <c r="K162" t="s">
        <v>6284</v>
      </c>
      <c r="L162" t="s">
        <v>14013</v>
      </c>
      <c r="M162" t="s">
        <v>14014</v>
      </c>
      <c r="N162" t="s">
        <v>761</v>
      </c>
      <c r="O162" t="s">
        <v>691</v>
      </c>
      <c r="P162" t="s">
        <v>692</v>
      </c>
      <c r="Q162" t="s">
        <v>693</v>
      </c>
      <c r="R162" t="s">
        <v>638</v>
      </c>
      <c r="S162" t="s">
        <v>14015</v>
      </c>
      <c r="T162" t="s">
        <v>14016</v>
      </c>
    </row>
    <row r="163" spans="1:20" x14ac:dyDescent="0.25">
      <c r="A163" t="s">
        <v>10385</v>
      </c>
      <c r="B163" t="s">
        <v>10386</v>
      </c>
      <c r="C163">
        <v>89.5</v>
      </c>
      <c r="D163">
        <v>2</v>
      </c>
      <c r="E163" t="s">
        <v>14010</v>
      </c>
      <c r="F163">
        <v>279</v>
      </c>
      <c r="G163">
        <v>0</v>
      </c>
      <c r="H163" t="s">
        <v>645</v>
      </c>
      <c r="I163" t="s">
        <v>14011</v>
      </c>
      <c r="J163" t="s">
        <v>14012</v>
      </c>
      <c r="K163" t="s">
        <v>6284</v>
      </c>
      <c r="L163" t="s">
        <v>14013</v>
      </c>
      <c r="M163" t="s">
        <v>14014</v>
      </c>
      <c r="N163" t="s">
        <v>761</v>
      </c>
      <c r="O163" t="s">
        <v>691</v>
      </c>
      <c r="P163" t="s">
        <v>692</v>
      </c>
      <c r="Q163" t="s">
        <v>693</v>
      </c>
      <c r="R163" t="s">
        <v>638</v>
      </c>
      <c r="S163" t="s">
        <v>14015</v>
      </c>
      <c r="T163" t="s">
        <v>14016</v>
      </c>
    </row>
    <row r="164" spans="1:20" x14ac:dyDescent="0.25">
      <c r="A164" t="s">
        <v>594</v>
      </c>
      <c r="B164" t="s">
        <v>595</v>
      </c>
      <c r="C164">
        <v>50</v>
      </c>
      <c r="D164">
        <v>3</v>
      </c>
      <c r="E164" t="s">
        <v>14017</v>
      </c>
      <c r="F164">
        <v>279</v>
      </c>
      <c r="G164">
        <v>0</v>
      </c>
      <c r="H164" t="s">
        <v>645</v>
      </c>
      <c r="I164" t="s">
        <v>14018</v>
      </c>
      <c r="J164" t="s">
        <v>14019</v>
      </c>
      <c r="K164" t="s">
        <v>3824</v>
      </c>
      <c r="L164" t="s">
        <v>14020</v>
      </c>
      <c r="M164" t="s">
        <v>14021</v>
      </c>
      <c r="N164" t="s">
        <v>761</v>
      </c>
      <c r="O164" t="s">
        <v>691</v>
      </c>
      <c r="P164" t="s">
        <v>692</v>
      </c>
      <c r="Q164" t="s">
        <v>693</v>
      </c>
      <c r="R164" t="s">
        <v>638</v>
      </c>
      <c r="S164" t="s">
        <v>14022</v>
      </c>
      <c r="T164" t="s">
        <v>14023</v>
      </c>
    </row>
    <row r="165" spans="1:20" x14ac:dyDescent="0.25">
      <c r="A165" t="s">
        <v>10385</v>
      </c>
      <c r="B165" t="s">
        <v>10386</v>
      </c>
      <c r="C165">
        <v>89.5</v>
      </c>
      <c r="D165">
        <v>2</v>
      </c>
      <c r="E165" t="s">
        <v>14017</v>
      </c>
      <c r="F165">
        <v>279</v>
      </c>
      <c r="G165">
        <v>0</v>
      </c>
      <c r="H165" t="s">
        <v>645</v>
      </c>
      <c r="I165" t="s">
        <v>14018</v>
      </c>
      <c r="J165" t="s">
        <v>14019</v>
      </c>
      <c r="K165" t="s">
        <v>3824</v>
      </c>
      <c r="L165" t="s">
        <v>14020</v>
      </c>
      <c r="M165" t="s">
        <v>14021</v>
      </c>
      <c r="N165" t="s">
        <v>761</v>
      </c>
      <c r="O165" t="s">
        <v>691</v>
      </c>
      <c r="P165" t="s">
        <v>692</v>
      </c>
      <c r="Q165" t="s">
        <v>693</v>
      </c>
      <c r="R165" t="s">
        <v>638</v>
      </c>
      <c r="S165" t="s">
        <v>14022</v>
      </c>
      <c r="T165" t="s">
        <v>14023</v>
      </c>
    </row>
    <row r="166" spans="1:20" x14ac:dyDescent="0.25">
      <c r="A166" t="s">
        <v>594</v>
      </c>
      <c r="B166" t="s">
        <v>595</v>
      </c>
      <c r="C166">
        <v>50</v>
      </c>
      <c r="D166">
        <v>3</v>
      </c>
      <c r="E166" t="s">
        <v>14024</v>
      </c>
      <c r="F166">
        <v>100</v>
      </c>
      <c r="G166">
        <v>0</v>
      </c>
      <c r="H166" t="s">
        <v>645</v>
      </c>
      <c r="I166" t="s">
        <v>14025</v>
      </c>
      <c r="J166" t="s">
        <v>14026</v>
      </c>
      <c r="K166" t="s">
        <v>14027</v>
      </c>
      <c r="L166" t="s">
        <v>14028</v>
      </c>
      <c r="M166" t="s">
        <v>14029</v>
      </c>
      <c r="N166" t="s">
        <v>761</v>
      </c>
      <c r="O166" t="s">
        <v>691</v>
      </c>
      <c r="P166" t="s">
        <v>692</v>
      </c>
      <c r="Q166" t="s">
        <v>693</v>
      </c>
      <c r="R166" t="s">
        <v>638</v>
      </c>
      <c r="S166" t="s">
        <v>14030</v>
      </c>
      <c r="T166" t="s">
        <v>13847</v>
      </c>
    </row>
    <row r="167" spans="1:20" x14ac:dyDescent="0.25">
      <c r="A167" t="s">
        <v>594</v>
      </c>
      <c r="B167" t="s">
        <v>595</v>
      </c>
      <c r="C167">
        <v>50</v>
      </c>
      <c r="D167">
        <v>3</v>
      </c>
      <c r="E167" t="s">
        <v>14031</v>
      </c>
      <c r="F167">
        <v>279</v>
      </c>
      <c r="G167">
        <v>0</v>
      </c>
      <c r="H167" t="s">
        <v>645</v>
      </c>
      <c r="I167" t="s">
        <v>14032</v>
      </c>
      <c r="J167" t="s">
        <v>14033</v>
      </c>
      <c r="K167" t="s">
        <v>12976</v>
      </c>
      <c r="L167" t="s">
        <v>14034</v>
      </c>
      <c r="M167" t="s">
        <v>12861</v>
      </c>
      <c r="N167" t="s">
        <v>761</v>
      </c>
      <c r="O167" t="s">
        <v>691</v>
      </c>
      <c r="P167" t="s">
        <v>692</v>
      </c>
      <c r="Q167" t="s">
        <v>693</v>
      </c>
      <c r="R167" t="s">
        <v>638</v>
      </c>
      <c r="S167" t="s">
        <v>14035</v>
      </c>
      <c r="T167" t="s">
        <v>14036</v>
      </c>
    </row>
    <row r="168" spans="1:20" x14ac:dyDescent="0.25">
      <c r="A168" t="s">
        <v>10385</v>
      </c>
      <c r="B168" t="s">
        <v>10386</v>
      </c>
      <c r="C168">
        <v>89.5</v>
      </c>
      <c r="D168">
        <v>2</v>
      </c>
      <c r="E168" t="s">
        <v>14031</v>
      </c>
      <c r="F168">
        <v>279</v>
      </c>
      <c r="G168">
        <v>0</v>
      </c>
      <c r="H168" t="s">
        <v>645</v>
      </c>
      <c r="I168" t="s">
        <v>14032</v>
      </c>
      <c r="J168" t="s">
        <v>14033</v>
      </c>
      <c r="K168" t="s">
        <v>12976</v>
      </c>
      <c r="L168" t="s">
        <v>14034</v>
      </c>
      <c r="M168" t="s">
        <v>12861</v>
      </c>
      <c r="N168" t="s">
        <v>761</v>
      </c>
      <c r="O168" t="s">
        <v>691</v>
      </c>
      <c r="P168" t="s">
        <v>692</v>
      </c>
      <c r="Q168" t="s">
        <v>693</v>
      </c>
      <c r="R168" t="s">
        <v>638</v>
      </c>
      <c r="S168" t="s">
        <v>14035</v>
      </c>
      <c r="T168" t="s">
        <v>14036</v>
      </c>
    </row>
    <row r="169" spans="1:20" x14ac:dyDescent="0.25">
      <c r="A169" t="s">
        <v>594</v>
      </c>
      <c r="B169" t="s">
        <v>595</v>
      </c>
      <c r="C169">
        <v>50</v>
      </c>
      <c r="D169">
        <v>3</v>
      </c>
      <c r="E169" t="s">
        <v>14037</v>
      </c>
      <c r="F169">
        <v>279</v>
      </c>
      <c r="G169">
        <v>0</v>
      </c>
      <c r="H169" t="s">
        <v>645</v>
      </c>
      <c r="I169" t="s">
        <v>14038</v>
      </c>
      <c r="J169" t="s">
        <v>14039</v>
      </c>
      <c r="K169" t="s">
        <v>14040</v>
      </c>
      <c r="L169" t="s">
        <v>14041</v>
      </c>
      <c r="M169" t="s">
        <v>14042</v>
      </c>
      <c r="N169" t="s">
        <v>761</v>
      </c>
      <c r="O169" t="s">
        <v>691</v>
      </c>
      <c r="P169" t="s">
        <v>692</v>
      </c>
      <c r="Q169" t="s">
        <v>693</v>
      </c>
      <c r="R169" t="s">
        <v>638</v>
      </c>
      <c r="S169" t="s">
        <v>14043</v>
      </c>
      <c r="T169" t="s">
        <v>14044</v>
      </c>
    </row>
    <row r="170" spans="1:20" x14ac:dyDescent="0.25">
      <c r="A170" t="s">
        <v>10385</v>
      </c>
      <c r="B170" t="s">
        <v>10386</v>
      </c>
      <c r="C170">
        <v>89.5</v>
      </c>
      <c r="D170">
        <v>2</v>
      </c>
      <c r="E170" t="s">
        <v>14037</v>
      </c>
      <c r="F170">
        <v>279</v>
      </c>
      <c r="G170">
        <v>0</v>
      </c>
      <c r="H170" t="s">
        <v>645</v>
      </c>
      <c r="I170" t="s">
        <v>14038</v>
      </c>
      <c r="J170" t="s">
        <v>14039</v>
      </c>
      <c r="K170" t="s">
        <v>14040</v>
      </c>
      <c r="L170" t="s">
        <v>14041</v>
      </c>
      <c r="M170" t="s">
        <v>14042</v>
      </c>
      <c r="N170" t="s">
        <v>761</v>
      </c>
      <c r="O170" t="s">
        <v>691</v>
      </c>
      <c r="P170" t="s">
        <v>692</v>
      </c>
      <c r="Q170" t="s">
        <v>693</v>
      </c>
      <c r="R170" t="s">
        <v>638</v>
      </c>
      <c r="S170" t="s">
        <v>14043</v>
      </c>
      <c r="T170" t="s">
        <v>14044</v>
      </c>
    </row>
    <row r="171" spans="1:20" x14ac:dyDescent="0.25">
      <c r="A171" t="s">
        <v>594</v>
      </c>
      <c r="B171" t="s">
        <v>595</v>
      </c>
      <c r="C171">
        <v>50</v>
      </c>
      <c r="D171">
        <v>3</v>
      </c>
      <c r="E171" t="s">
        <v>14045</v>
      </c>
      <c r="F171">
        <v>100</v>
      </c>
      <c r="G171">
        <v>0</v>
      </c>
      <c r="H171" t="s">
        <v>645</v>
      </c>
      <c r="I171" t="s">
        <v>14046</v>
      </c>
      <c r="J171" t="s">
        <v>14047</v>
      </c>
      <c r="K171" t="s">
        <v>6769</v>
      </c>
      <c r="L171" t="s">
        <v>14048</v>
      </c>
      <c r="M171" t="s">
        <v>14049</v>
      </c>
      <c r="N171" t="s">
        <v>761</v>
      </c>
      <c r="O171" t="s">
        <v>691</v>
      </c>
      <c r="P171" t="s">
        <v>692</v>
      </c>
      <c r="Q171" t="s">
        <v>693</v>
      </c>
      <c r="R171" t="s">
        <v>638</v>
      </c>
      <c r="S171" t="s">
        <v>14050</v>
      </c>
      <c r="T171" t="s">
        <v>14051</v>
      </c>
    </row>
    <row r="172" spans="1:20" x14ac:dyDescent="0.25">
      <c r="A172" t="s">
        <v>594</v>
      </c>
      <c r="B172" t="s">
        <v>595</v>
      </c>
      <c r="C172">
        <v>50</v>
      </c>
      <c r="D172">
        <v>6</v>
      </c>
      <c r="E172" t="s">
        <v>14052</v>
      </c>
      <c r="F172">
        <v>200</v>
      </c>
      <c r="G172">
        <v>0</v>
      </c>
      <c r="H172" t="s">
        <v>645</v>
      </c>
      <c r="I172" t="s">
        <v>14053</v>
      </c>
      <c r="J172" t="s">
        <v>14054</v>
      </c>
      <c r="K172" t="s">
        <v>14055</v>
      </c>
      <c r="L172" t="s">
        <v>14056</v>
      </c>
      <c r="M172" t="s">
        <v>14051</v>
      </c>
      <c r="N172" t="s">
        <v>761</v>
      </c>
      <c r="O172" t="s">
        <v>698</v>
      </c>
      <c r="P172" t="s">
        <v>692</v>
      </c>
      <c r="Q172" t="s">
        <v>693</v>
      </c>
      <c r="R172" t="s">
        <v>638</v>
      </c>
      <c r="S172" t="s">
        <v>14057</v>
      </c>
      <c r="T172" t="s">
        <v>14058</v>
      </c>
    </row>
    <row r="173" spans="1:20" x14ac:dyDescent="0.25">
      <c r="A173" t="s">
        <v>594</v>
      </c>
      <c r="B173" t="s">
        <v>595</v>
      </c>
      <c r="C173">
        <v>50</v>
      </c>
      <c r="D173">
        <v>3</v>
      </c>
      <c r="E173" t="s">
        <v>14059</v>
      </c>
      <c r="F173">
        <v>279</v>
      </c>
      <c r="G173">
        <v>0</v>
      </c>
      <c r="H173" t="s">
        <v>645</v>
      </c>
      <c r="I173" t="s">
        <v>14060</v>
      </c>
      <c r="J173" t="s">
        <v>14061</v>
      </c>
      <c r="K173" t="s">
        <v>6926</v>
      </c>
      <c r="L173" t="s">
        <v>14062</v>
      </c>
      <c r="M173" t="s">
        <v>11214</v>
      </c>
      <c r="N173" t="s">
        <v>761</v>
      </c>
      <c r="O173" t="s">
        <v>691</v>
      </c>
      <c r="P173" t="s">
        <v>692</v>
      </c>
      <c r="Q173" t="s">
        <v>693</v>
      </c>
      <c r="R173" t="s">
        <v>638</v>
      </c>
      <c r="S173" t="s">
        <v>14063</v>
      </c>
      <c r="T173" t="s">
        <v>14064</v>
      </c>
    </row>
    <row r="174" spans="1:20" x14ac:dyDescent="0.25">
      <c r="A174" t="s">
        <v>10385</v>
      </c>
      <c r="B174" t="s">
        <v>10386</v>
      </c>
      <c r="C174">
        <v>89.5</v>
      </c>
      <c r="D174">
        <v>2</v>
      </c>
      <c r="E174" t="s">
        <v>14059</v>
      </c>
      <c r="F174">
        <v>279</v>
      </c>
      <c r="G174">
        <v>0</v>
      </c>
      <c r="H174" t="s">
        <v>645</v>
      </c>
      <c r="I174" t="s">
        <v>14060</v>
      </c>
      <c r="J174" t="s">
        <v>14061</v>
      </c>
      <c r="K174" t="s">
        <v>6926</v>
      </c>
      <c r="L174" t="s">
        <v>14062</v>
      </c>
      <c r="M174" t="s">
        <v>11214</v>
      </c>
      <c r="N174" t="s">
        <v>761</v>
      </c>
      <c r="O174" t="s">
        <v>691</v>
      </c>
      <c r="P174" t="s">
        <v>692</v>
      </c>
      <c r="Q174" t="s">
        <v>693</v>
      </c>
      <c r="R174" t="s">
        <v>638</v>
      </c>
      <c r="S174" t="s">
        <v>14063</v>
      </c>
      <c r="T174" t="s">
        <v>14064</v>
      </c>
    </row>
    <row r="175" spans="1:20" x14ac:dyDescent="0.25">
      <c r="A175" t="s">
        <v>147</v>
      </c>
      <c r="B175" t="s">
        <v>148</v>
      </c>
      <c r="C175">
        <v>50</v>
      </c>
      <c r="D175">
        <v>6</v>
      </c>
      <c r="E175" t="s">
        <v>14065</v>
      </c>
      <c r="F175">
        <v>200</v>
      </c>
      <c r="G175">
        <v>0</v>
      </c>
      <c r="H175" t="s">
        <v>636</v>
      </c>
      <c r="I175" t="s">
        <v>5055</v>
      </c>
      <c r="J175" t="s">
        <v>14066</v>
      </c>
      <c r="K175" t="s">
        <v>637</v>
      </c>
      <c r="L175" t="s">
        <v>638</v>
      </c>
      <c r="M175" t="s">
        <v>14067</v>
      </c>
      <c r="N175" t="s">
        <v>637</v>
      </c>
      <c r="O175" t="s">
        <v>643</v>
      </c>
      <c r="P175" t="s">
        <v>5</v>
      </c>
      <c r="Q175" t="s">
        <v>644</v>
      </c>
      <c r="R175" t="s">
        <v>638</v>
      </c>
      <c r="S175" t="s">
        <v>14068</v>
      </c>
      <c r="T175" t="s">
        <v>14067</v>
      </c>
    </row>
    <row r="176" spans="1:20" x14ac:dyDescent="0.25">
      <c r="A176" t="s">
        <v>147</v>
      </c>
      <c r="B176" t="s">
        <v>148</v>
      </c>
      <c r="C176">
        <v>50</v>
      </c>
      <c r="D176">
        <v>6</v>
      </c>
      <c r="E176" t="s">
        <v>14069</v>
      </c>
      <c r="F176">
        <v>200</v>
      </c>
      <c r="G176">
        <v>0</v>
      </c>
      <c r="H176" t="s">
        <v>636</v>
      </c>
      <c r="I176" t="s">
        <v>14070</v>
      </c>
      <c r="J176" t="s">
        <v>712</v>
      </c>
      <c r="K176" t="s">
        <v>637</v>
      </c>
      <c r="L176" t="s">
        <v>638</v>
      </c>
      <c r="M176" t="s">
        <v>14071</v>
      </c>
      <c r="N176" t="s">
        <v>637</v>
      </c>
      <c r="O176" t="s">
        <v>639</v>
      </c>
      <c r="P176" t="s">
        <v>5</v>
      </c>
      <c r="Q176" t="s">
        <v>640</v>
      </c>
      <c r="R176" t="s">
        <v>638</v>
      </c>
      <c r="S176" t="s">
        <v>14072</v>
      </c>
      <c r="T176" t="s">
        <v>14071</v>
      </c>
    </row>
    <row r="177" spans="1:20" x14ac:dyDescent="0.25">
      <c r="A177" t="s">
        <v>147</v>
      </c>
      <c r="B177" t="s">
        <v>148</v>
      </c>
      <c r="C177">
        <v>50</v>
      </c>
      <c r="D177">
        <v>6</v>
      </c>
      <c r="E177" t="s">
        <v>14073</v>
      </c>
      <c r="F177">
        <v>200</v>
      </c>
      <c r="G177">
        <v>0</v>
      </c>
      <c r="H177" t="s">
        <v>636</v>
      </c>
      <c r="I177" t="s">
        <v>14074</v>
      </c>
      <c r="J177" t="s">
        <v>678</v>
      </c>
      <c r="K177" t="s">
        <v>637</v>
      </c>
      <c r="L177" t="s">
        <v>638</v>
      </c>
      <c r="M177" t="s">
        <v>14075</v>
      </c>
      <c r="N177" t="s">
        <v>637</v>
      </c>
      <c r="O177" t="s">
        <v>639</v>
      </c>
      <c r="P177" t="s">
        <v>5</v>
      </c>
      <c r="Q177" t="s">
        <v>640</v>
      </c>
      <c r="R177" t="s">
        <v>638</v>
      </c>
      <c r="S177" t="s">
        <v>14076</v>
      </c>
      <c r="T177" t="s">
        <v>14075</v>
      </c>
    </row>
    <row r="178" spans="1:20" x14ac:dyDescent="0.25">
      <c r="A178" t="s">
        <v>239</v>
      </c>
      <c r="B178" t="s">
        <v>245</v>
      </c>
      <c r="C178">
        <v>139</v>
      </c>
      <c r="D178">
        <v>4</v>
      </c>
      <c r="E178" t="s">
        <v>14077</v>
      </c>
      <c r="F178">
        <v>591</v>
      </c>
      <c r="G178">
        <v>35</v>
      </c>
      <c r="H178" t="s">
        <v>645</v>
      </c>
      <c r="I178" t="s">
        <v>14078</v>
      </c>
      <c r="J178" t="s">
        <v>14079</v>
      </c>
      <c r="K178" t="s">
        <v>688</v>
      </c>
      <c r="L178" t="s">
        <v>2191</v>
      </c>
      <c r="M178" t="s">
        <v>14080</v>
      </c>
      <c r="N178" t="s">
        <v>637</v>
      </c>
      <c r="O178" t="s">
        <v>646</v>
      </c>
      <c r="P178" t="s">
        <v>26</v>
      </c>
      <c r="Q178" t="s">
        <v>647</v>
      </c>
      <c r="R178" t="s">
        <v>638</v>
      </c>
      <c r="S178" t="s">
        <v>14081</v>
      </c>
      <c r="T178" t="s">
        <v>14080</v>
      </c>
    </row>
    <row r="179" spans="1:20" x14ac:dyDescent="0.25">
      <c r="A179" t="s">
        <v>241</v>
      </c>
      <c r="B179" t="s">
        <v>247</v>
      </c>
      <c r="C179">
        <v>159</v>
      </c>
      <c r="D179">
        <v>1</v>
      </c>
      <c r="E179" t="s">
        <v>14082</v>
      </c>
      <c r="F179">
        <v>129</v>
      </c>
      <c r="G179">
        <v>0</v>
      </c>
      <c r="H179" t="s">
        <v>636</v>
      </c>
      <c r="I179" t="s">
        <v>14083</v>
      </c>
      <c r="J179" t="s">
        <v>642</v>
      </c>
      <c r="K179" t="s">
        <v>637</v>
      </c>
      <c r="L179" t="s">
        <v>638</v>
      </c>
      <c r="M179" t="s">
        <v>14084</v>
      </c>
      <c r="N179" t="s">
        <v>637</v>
      </c>
      <c r="O179" t="s">
        <v>639</v>
      </c>
      <c r="P179" t="s">
        <v>5</v>
      </c>
      <c r="Q179" t="s">
        <v>640</v>
      </c>
      <c r="R179" t="s">
        <v>638</v>
      </c>
      <c r="S179" t="s">
        <v>14085</v>
      </c>
      <c r="T179" t="s">
        <v>14084</v>
      </c>
    </row>
    <row r="180" spans="1:20" x14ac:dyDescent="0.25">
      <c r="A180" t="s">
        <v>147</v>
      </c>
      <c r="B180" t="s">
        <v>148</v>
      </c>
      <c r="C180">
        <v>50</v>
      </c>
      <c r="D180">
        <v>6</v>
      </c>
      <c r="E180" t="s">
        <v>14086</v>
      </c>
      <c r="F180">
        <v>200</v>
      </c>
      <c r="G180">
        <v>0</v>
      </c>
      <c r="H180" t="s">
        <v>636</v>
      </c>
      <c r="I180" t="s">
        <v>14087</v>
      </c>
      <c r="J180" t="s">
        <v>2112</v>
      </c>
      <c r="K180" t="s">
        <v>637</v>
      </c>
      <c r="L180" t="s">
        <v>638</v>
      </c>
      <c r="M180" t="s">
        <v>14088</v>
      </c>
      <c r="N180" t="s">
        <v>637</v>
      </c>
      <c r="O180" t="s">
        <v>639</v>
      </c>
      <c r="P180" t="s">
        <v>5</v>
      </c>
      <c r="Q180" t="s">
        <v>640</v>
      </c>
      <c r="R180" t="s">
        <v>638</v>
      </c>
      <c r="S180" t="s">
        <v>14089</v>
      </c>
      <c r="T180" t="s">
        <v>14088</v>
      </c>
    </row>
    <row r="181" spans="1:20" x14ac:dyDescent="0.25">
      <c r="A181" t="s">
        <v>147</v>
      </c>
      <c r="B181" t="s">
        <v>148</v>
      </c>
      <c r="C181">
        <v>50</v>
      </c>
      <c r="D181">
        <v>6</v>
      </c>
      <c r="E181" t="s">
        <v>14090</v>
      </c>
      <c r="F181">
        <v>200</v>
      </c>
      <c r="G181">
        <v>0</v>
      </c>
      <c r="H181" t="s">
        <v>636</v>
      </c>
      <c r="I181" t="s">
        <v>14091</v>
      </c>
      <c r="J181" t="s">
        <v>666</v>
      </c>
      <c r="K181" t="s">
        <v>637</v>
      </c>
      <c r="L181" t="s">
        <v>638</v>
      </c>
      <c r="M181" t="s">
        <v>14092</v>
      </c>
      <c r="N181" t="s">
        <v>637</v>
      </c>
      <c r="O181" t="s">
        <v>643</v>
      </c>
      <c r="P181" t="s">
        <v>5</v>
      </c>
      <c r="Q181" t="s">
        <v>644</v>
      </c>
      <c r="R181" t="s">
        <v>638</v>
      </c>
      <c r="S181" t="s">
        <v>14093</v>
      </c>
      <c r="T181" t="s">
        <v>14092</v>
      </c>
    </row>
    <row r="182" spans="1:20" x14ac:dyDescent="0.25">
      <c r="A182" t="s">
        <v>241</v>
      </c>
      <c r="B182" t="s">
        <v>690</v>
      </c>
      <c r="C182">
        <v>66.489999999999995</v>
      </c>
      <c r="D182">
        <v>1</v>
      </c>
      <c r="E182" t="s">
        <v>14094</v>
      </c>
      <c r="F182">
        <v>66.489999999999995</v>
      </c>
      <c r="G182">
        <v>0</v>
      </c>
      <c r="H182" t="s">
        <v>663</v>
      </c>
      <c r="I182" t="s">
        <v>14095</v>
      </c>
      <c r="J182" t="s">
        <v>14096</v>
      </c>
      <c r="K182" t="s">
        <v>14097</v>
      </c>
      <c r="L182" t="s">
        <v>14098</v>
      </c>
      <c r="M182" t="s">
        <v>14099</v>
      </c>
      <c r="N182" t="s">
        <v>637</v>
      </c>
      <c r="O182" t="s">
        <v>664</v>
      </c>
      <c r="P182" t="s">
        <v>23</v>
      </c>
      <c r="Q182" t="s">
        <v>665</v>
      </c>
      <c r="R182" t="s">
        <v>638</v>
      </c>
      <c r="S182" t="s">
        <v>14100</v>
      </c>
      <c r="T182" t="s">
        <v>14099</v>
      </c>
    </row>
    <row r="183" spans="1:20" x14ac:dyDescent="0.25">
      <c r="A183" t="s">
        <v>241</v>
      </c>
      <c r="B183" t="s">
        <v>4029</v>
      </c>
      <c r="C183">
        <v>109</v>
      </c>
      <c r="D183">
        <v>1</v>
      </c>
      <c r="E183" t="s">
        <v>14101</v>
      </c>
      <c r="F183">
        <v>154</v>
      </c>
      <c r="G183">
        <v>45</v>
      </c>
      <c r="H183" t="s">
        <v>663</v>
      </c>
      <c r="I183" t="s">
        <v>13940</v>
      </c>
      <c r="J183" t="s">
        <v>13941</v>
      </c>
      <c r="K183" t="s">
        <v>1388</v>
      </c>
      <c r="L183" t="s">
        <v>13942</v>
      </c>
      <c r="M183" t="s">
        <v>14102</v>
      </c>
      <c r="N183" t="s">
        <v>637</v>
      </c>
      <c r="O183" t="s">
        <v>664</v>
      </c>
      <c r="P183" t="s">
        <v>23</v>
      </c>
      <c r="Q183" t="s">
        <v>665</v>
      </c>
      <c r="R183" t="s">
        <v>638</v>
      </c>
      <c r="S183" t="s">
        <v>14103</v>
      </c>
      <c r="T183" t="s">
        <v>14102</v>
      </c>
    </row>
    <row r="184" spans="1:20" x14ac:dyDescent="0.25">
      <c r="A184" t="s">
        <v>10385</v>
      </c>
      <c r="B184" t="s">
        <v>10386</v>
      </c>
      <c r="C184">
        <v>89.5</v>
      </c>
      <c r="D184">
        <v>2</v>
      </c>
      <c r="E184" t="s">
        <v>14104</v>
      </c>
      <c r="F184">
        <v>179</v>
      </c>
      <c r="G184">
        <v>0</v>
      </c>
      <c r="H184" t="s">
        <v>645</v>
      </c>
      <c r="I184" t="s">
        <v>14105</v>
      </c>
      <c r="J184" t="s">
        <v>14106</v>
      </c>
      <c r="K184" t="s">
        <v>14107</v>
      </c>
      <c r="L184" t="s">
        <v>14108</v>
      </c>
      <c r="M184" t="s">
        <v>14109</v>
      </c>
      <c r="N184" t="s">
        <v>761</v>
      </c>
      <c r="O184" t="s">
        <v>691</v>
      </c>
      <c r="P184" t="s">
        <v>692</v>
      </c>
      <c r="Q184" t="s">
        <v>693</v>
      </c>
      <c r="R184" t="s">
        <v>638</v>
      </c>
      <c r="S184" t="s">
        <v>14110</v>
      </c>
      <c r="T184" t="s">
        <v>14111</v>
      </c>
    </row>
    <row r="185" spans="1:20" x14ac:dyDescent="0.25">
      <c r="A185" t="s">
        <v>18</v>
      </c>
      <c r="B185" t="s">
        <v>19</v>
      </c>
      <c r="C185">
        <v>33</v>
      </c>
      <c r="D185">
        <v>10</v>
      </c>
      <c r="E185" t="s">
        <v>14112</v>
      </c>
      <c r="F185">
        <v>399</v>
      </c>
      <c r="G185">
        <v>0</v>
      </c>
      <c r="H185" t="s">
        <v>645</v>
      </c>
      <c r="I185" t="s">
        <v>2855</v>
      </c>
      <c r="J185" t="s">
        <v>14113</v>
      </c>
      <c r="K185" t="s">
        <v>783</v>
      </c>
      <c r="L185" t="s">
        <v>9035</v>
      </c>
      <c r="M185" t="s">
        <v>14111</v>
      </c>
      <c r="N185" t="s">
        <v>637</v>
      </c>
      <c r="O185" t="s">
        <v>646</v>
      </c>
      <c r="P185" t="s">
        <v>26</v>
      </c>
      <c r="Q185" t="s">
        <v>647</v>
      </c>
      <c r="R185" t="s">
        <v>638</v>
      </c>
      <c r="S185" t="s">
        <v>14114</v>
      </c>
      <c r="T185" t="s">
        <v>14115</v>
      </c>
    </row>
    <row r="186" spans="1:20" x14ac:dyDescent="0.25">
      <c r="A186" t="s">
        <v>77</v>
      </c>
      <c r="B186" t="s">
        <v>78</v>
      </c>
      <c r="C186">
        <v>33.333333333333336</v>
      </c>
      <c r="D186">
        <v>3</v>
      </c>
      <c r="E186" t="s">
        <v>14116</v>
      </c>
      <c r="F186">
        <v>134.99</v>
      </c>
      <c r="G186">
        <v>0</v>
      </c>
      <c r="H186" t="s">
        <v>636</v>
      </c>
      <c r="I186" t="s">
        <v>8018</v>
      </c>
      <c r="J186" t="s">
        <v>712</v>
      </c>
      <c r="K186" t="s">
        <v>637</v>
      </c>
      <c r="L186" t="s">
        <v>638</v>
      </c>
      <c r="M186" t="s">
        <v>14117</v>
      </c>
      <c r="N186" t="s">
        <v>637</v>
      </c>
      <c r="O186" t="s">
        <v>639</v>
      </c>
      <c r="P186" t="s">
        <v>5</v>
      </c>
      <c r="Q186" t="s">
        <v>640</v>
      </c>
      <c r="R186" t="s">
        <v>638</v>
      </c>
      <c r="S186" t="s">
        <v>14118</v>
      </c>
      <c r="T186" t="s">
        <v>14117</v>
      </c>
    </row>
    <row r="187" spans="1:20" x14ac:dyDescent="0.25">
      <c r="A187" t="s">
        <v>147</v>
      </c>
      <c r="B187" t="s">
        <v>148</v>
      </c>
      <c r="C187">
        <v>50</v>
      </c>
      <c r="D187">
        <v>6</v>
      </c>
      <c r="E187" t="s">
        <v>14119</v>
      </c>
      <c r="F187">
        <v>200</v>
      </c>
      <c r="G187">
        <v>0</v>
      </c>
      <c r="H187" t="s">
        <v>636</v>
      </c>
      <c r="I187" t="s">
        <v>14120</v>
      </c>
      <c r="J187" t="s">
        <v>648</v>
      </c>
      <c r="K187" t="s">
        <v>637</v>
      </c>
      <c r="L187" t="s">
        <v>638</v>
      </c>
      <c r="M187" t="s">
        <v>14121</v>
      </c>
      <c r="N187" t="s">
        <v>637</v>
      </c>
      <c r="O187" t="s">
        <v>639</v>
      </c>
      <c r="P187" t="s">
        <v>5</v>
      </c>
      <c r="Q187" t="s">
        <v>640</v>
      </c>
      <c r="R187" t="s">
        <v>638</v>
      </c>
      <c r="S187" t="s">
        <v>14122</v>
      </c>
      <c r="T187" t="s">
        <v>14121</v>
      </c>
    </row>
    <row r="188" spans="1:20" x14ac:dyDescent="0.25">
      <c r="A188" t="s">
        <v>147</v>
      </c>
      <c r="B188" t="s">
        <v>148</v>
      </c>
      <c r="C188">
        <v>50</v>
      </c>
      <c r="D188">
        <v>6</v>
      </c>
      <c r="E188" t="s">
        <v>14123</v>
      </c>
      <c r="F188">
        <v>200</v>
      </c>
      <c r="G188">
        <v>0</v>
      </c>
      <c r="H188" t="s">
        <v>636</v>
      </c>
      <c r="I188" t="s">
        <v>1822</v>
      </c>
      <c r="J188" t="s">
        <v>12643</v>
      </c>
      <c r="K188" t="s">
        <v>637</v>
      </c>
      <c r="L188" t="s">
        <v>638</v>
      </c>
      <c r="M188" t="s">
        <v>14124</v>
      </c>
      <c r="N188" t="s">
        <v>637</v>
      </c>
      <c r="O188" t="s">
        <v>639</v>
      </c>
      <c r="P188" t="s">
        <v>5</v>
      </c>
      <c r="Q188" t="s">
        <v>640</v>
      </c>
      <c r="R188" t="s">
        <v>638</v>
      </c>
      <c r="S188" t="s">
        <v>14125</v>
      </c>
      <c r="T188" t="s">
        <v>14124</v>
      </c>
    </row>
    <row r="189" spans="1:20" x14ac:dyDescent="0.25">
      <c r="A189" t="s">
        <v>239</v>
      </c>
      <c r="B189" t="s">
        <v>245</v>
      </c>
      <c r="C189">
        <v>139</v>
      </c>
      <c r="D189">
        <v>1</v>
      </c>
      <c r="E189" t="s">
        <v>14126</v>
      </c>
      <c r="F189">
        <v>139</v>
      </c>
      <c r="G189">
        <v>0</v>
      </c>
      <c r="H189" t="s">
        <v>645</v>
      </c>
      <c r="I189" t="s">
        <v>14127</v>
      </c>
      <c r="J189" t="s">
        <v>14128</v>
      </c>
      <c r="K189" t="s">
        <v>9298</v>
      </c>
      <c r="L189" t="s">
        <v>685</v>
      </c>
      <c r="M189" t="s">
        <v>14129</v>
      </c>
      <c r="N189" t="s">
        <v>637</v>
      </c>
      <c r="O189" t="s">
        <v>646</v>
      </c>
      <c r="P189" t="s">
        <v>26</v>
      </c>
      <c r="Q189" t="s">
        <v>647</v>
      </c>
      <c r="R189" t="s">
        <v>638</v>
      </c>
      <c r="S189" t="s">
        <v>14130</v>
      </c>
      <c r="T189" t="s">
        <v>14129</v>
      </c>
    </row>
    <row r="190" spans="1:20" x14ac:dyDescent="0.25">
      <c r="A190" t="s">
        <v>147</v>
      </c>
      <c r="B190" t="s">
        <v>148</v>
      </c>
      <c r="C190">
        <v>50</v>
      </c>
      <c r="D190">
        <v>6</v>
      </c>
      <c r="E190" t="s">
        <v>14131</v>
      </c>
      <c r="F190">
        <v>200</v>
      </c>
      <c r="G190">
        <v>0</v>
      </c>
      <c r="H190" t="s">
        <v>636</v>
      </c>
      <c r="I190" t="s">
        <v>14132</v>
      </c>
      <c r="J190" t="s">
        <v>683</v>
      </c>
      <c r="K190" t="s">
        <v>637</v>
      </c>
      <c r="L190" t="s">
        <v>638</v>
      </c>
      <c r="M190" t="s">
        <v>14133</v>
      </c>
      <c r="N190" t="s">
        <v>637</v>
      </c>
      <c r="O190" t="s">
        <v>639</v>
      </c>
      <c r="P190" t="s">
        <v>5</v>
      </c>
      <c r="Q190" t="s">
        <v>640</v>
      </c>
      <c r="R190" t="s">
        <v>638</v>
      </c>
      <c r="S190" t="s">
        <v>14134</v>
      </c>
      <c r="T190" t="s">
        <v>14133</v>
      </c>
    </row>
    <row r="191" spans="1:20" x14ac:dyDescent="0.25">
      <c r="A191" t="s">
        <v>147</v>
      </c>
      <c r="B191" t="s">
        <v>148</v>
      </c>
      <c r="C191">
        <v>50</v>
      </c>
      <c r="D191">
        <v>6</v>
      </c>
      <c r="E191" t="s">
        <v>14135</v>
      </c>
      <c r="F191">
        <v>200</v>
      </c>
      <c r="G191">
        <v>0</v>
      </c>
      <c r="H191" t="s">
        <v>636</v>
      </c>
      <c r="I191" t="s">
        <v>14136</v>
      </c>
      <c r="J191" t="s">
        <v>3004</v>
      </c>
      <c r="K191" t="s">
        <v>637</v>
      </c>
      <c r="L191" t="s">
        <v>638</v>
      </c>
      <c r="M191" t="s">
        <v>14137</v>
      </c>
      <c r="N191" t="s">
        <v>637</v>
      </c>
      <c r="O191" t="s">
        <v>639</v>
      </c>
      <c r="P191" t="s">
        <v>5</v>
      </c>
      <c r="Q191" t="s">
        <v>640</v>
      </c>
      <c r="R191" t="s">
        <v>638</v>
      </c>
      <c r="S191" t="s">
        <v>14138</v>
      </c>
      <c r="T191" t="s">
        <v>14137</v>
      </c>
    </row>
    <row r="192" spans="1:20" x14ac:dyDescent="0.25">
      <c r="A192" t="s">
        <v>594</v>
      </c>
      <c r="B192" t="s">
        <v>595</v>
      </c>
      <c r="C192">
        <v>50</v>
      </c>
      <c r="D192">
        <v>3</v>
      </c>
      <c r="E192" t="s">
        <v>14139</v>
      </c>
      <c r="F192">
        <v>100</v>
      </c>
      <c r="G192">
        <v>0</v>
      </c>
      <c r="H192" t="s">
        <v>636</v>
      </c>
      <c r="I192" t="s">
        <v>13910</v>
      </c>
      <c r="J192" t="s">
        <v>675</v>
      </c>
      <c r="K192" t="s">
        <v>637</v>
      </c>
      <c r="L192" t="s">
        <v>638</v>
      </c>
      <c r="M192" t="s">
        <v>14140</v>
      </c>
      <c r="N192" t="s">
        <v>637</v>
      </c>
      <c r="O192" t="s">
        <v>643</v>
      </c>
      <c r="P192" t="s">
        <v>5</v>
      </c>
      <c r="Q192" t="s">
        <v>644</v>
      </c>
      <c r="R192" t="s">
        <v>638</v>
      </c>
      <c r="S192" t="s">
        <v>14141</v>
      </c>
      <c r="T192" t="s">
        <v>14140</v>
      </c>
    </row>
    <row r="193" spans="1:20" x14ac:dyDescent="0.25">
      <c r="A193" t="s">
        <v>147</v>
      </c>
      <c r="B193" t="s">
        <v>148</v>
      </c>
      <c r="C193">
        <v>50</v>
      </c>
      <c r="D193">
        <v>6</v>
      </c>
      <c r="E193" t="s">
        <v>14142</v>
      </c>
      <c r="F193">
        <v>200</v>
      </c>
      <c r="G193">
        <v>0</v>
      </c>
      <c r="H193" t="s">
        <v>636</v>
      </c>
      <c r="I193" t="s">
        <v>14143</v>
      </c>
      <c r="J193" t="s">
        <v>1784</v>
      </c>
      <c r="K193" t="s">
        <v>637</v>
      </c>
      <c r="L193" t="s">
        <v>638</v>
      </c>
      <c r="M193" t="s">
        <v>14144</v>
      </c>
      <c r="N193" t="s">
        <v>637</v>
      </c>
      <c r="O193" t="s">
        <v>639</v>
      </c>
      <c r="P193" t="s">
        <v>5</v>
      </c>
      <c r="Q193" t="s">
        <v>640</v>
      </c>
      <c r="R193" t="s">
        <v>638</v>
      </c>
      <c r="S193" t="s">
        <v>14145</v>
      </c>
      <c r="T193" t="s">
        <v>14144</v>
      </c>
    </row>
    <row r="194" spans="1:20" x14ac:dyDescent="0.25">
      <c r="A194" t="s">
        <v>147</v>
      </c>
      <c r="B194" t="s">
        <v>148</v>
      </c>
      <c r="C194">
        <v>50</v>
      </c>
      <c r="D194">
        <v>6</v>
      </c>
      <c r="E194" t="s">
        <v>14146</v>
      </c>
      <c r="F194">
        <v>200</v>
      </c>
      <c r="G194">
        <v>0</v>
      </c>
      <c r="H194" t="s">
        <v>636</v>
      </c>
      <c r="I194" t="s">
        <v>14147</v>
      </c>
      <c r="J194" t="s">
        <v>675</v>
      </c>
      <c r="K194" t="s">
        <v>637</v>
      </c>
      <c r="L194" t="s">
        <v>638</v>
      </c>
      <c r="M194" t="s">
        <v>14148</v>
      </c>
      <c r="N194" t="s">
        <v>637</v>
      </c>
      <c r="O194" t="s">
        <v>639</v>
      </c>
      <c r="P194" t="s">
        <v>5</v>
      </c>
      <c r="Q194" t="s">
        <v>640</v>
      </c>
      <c r="R194" t="s">
        <v>638</v>
      </c>
      <c r="S194" t="s">
        <v>14149</v>
      </c>
      <c r="T194" t="s">
        <v>14148</v>
      </c>
    </row>
    <row r="195" spans="1:20" x14ac:dyDescent="0.25">
      <c r="A195" t="s">
        <v>147</v>
      </c>
      <c r="B195" t="s">
        <v>148</v>
      </c>
      <c r="C195">
        <v>50</v>
      </c>
      <c r="D195">
        <v>6</v>
      </c>
      <c r="E195" t="s">
        <v>14150</v>
      </c>
      <c r="F195">
        <v>200</v>
      </c>
      <c r="G195">
        <v>0</v>
      </c>
      <c r="H195" t="s">
        <v>636</v>
      </c>
      <c r="I195" t="s">
        <v>4237</v>
      </c>
      <c r="J195" t="s">
        <v>666</v>
      </c>
      <c r="K195" t="s">
        <v>637</v>
      </c>
      <c r="L195" t="s">
        <v>638</v>
      </c>
      <c r="M195" t="s">
        <v>14151</v>
      </c>
      <c r="N195" t="s">
        <v>637</v>
      </c>
      <c r="O195" t="s">
        <v>639</v>
      </c>
      <c r="P195" t="s">
        <v>5</v>
      </c>
      <c r="Q195" t="s">
        <v>640</v>
      </c>
      <c r="R195" t="s">
        <v>638</v>
      </c>
      <c r="S195" t="s">
        <v>14152</v>
      </c>
      <c r="T195" t="s">
        <v>14151</v>
      </c>
    </row>
    <row r="196" spans="1:20" x14ac:dyDescent="0.25">
      <c r="A196" t="s">
        <v>147</v>
      </c>
      <c r="B196" t="s">
        <v>148</v>
      </c>
      <c r="C196">
        <v>50</v>
      </c>
      <c r="D196">
        <v>6</v>
      </c>
      <c r="E196" t="s">
        <v>14153</v>
      </c>
      <c r="F196">
        <v>200</v>
      </c>
      <c r="G196">
        <v>0</v>
      </c>
      <c r="H196" t="s">
        <v>636</v>
      </c>
      <c r="I196" t="s">
        <v>14154</v>
      </c>
      <c r="J196" t="s">
        <v>648</v>
      </c>
      <c r="K196" t="s">
        <v>637</v>
      </c>
      <c r="L196" t="s">
        <v>638</v>
      </c>
      <c r="M196" t="s">
        <v>14155</v>
      </c>
      <c r="N196" t="s">
        <v>637</v>
      </c>
      <c r="O196" t="s">
        <v>643</v>
      </c>
      <c r="P196" t="s">
        <v>5</v>
      </c>
      <c r="Q196" t="s">
        <v>644</v>
      </c>
      <c r="R196" t="s">
        <v>638</v>
      </c>
      <c r="S196" t="s">
        <v>14156</v>
      </c>
      <c r="T196" t="s">
        <v>14157</v>
      </c>
    </row>
    <row r="197" spans="1:20" x14ac:dyDescent="0.25">
      <c r="A197" t="s">
        <v>147</v>
      </c>
      <c r="B197" t="s">
        <v>148</v>
      </c>
      <c r="C197">
        <v>50</v>
      </c>
      <c r="D197">
        <v>6</v>
      </c>
      <c r="E197" t="s">
        <v>14158</v>
      </c>
      <c r="F197">
        <v>200</v>
      </c>
      <c r="G197">
        <v>0</v>
      </c>
      <c r="H197" t="s">
        <v>636</v>
      </c>
      <c r="I197" t="s">
        <v>14159</v>
      </c>
      <c r="J197" t="s">
        <v>4810</v>
      </c>
      <c r="K197" t="s">
        <v>637</v>
      </c>
      <c r="L197" t="s">
        <v>638</v>
      </c>
      <c r="M197" t="s">
        <v>14160</v>
      </c>
      <c r="N197" t="s">
        <v>637</v>
      </c>
      <c r="O197" t="s">
        <v>639</v>
      </c>
      <c r="P197" t="s">
        <v>5</v>
      </c>
      <c r="Q197" t="s">
        <v>640</v>
      </c>
      <c r="R197" t="s">
        <v>638</v>
      </c>
      <c r="S197" t="s">
        <v>14161</v>
      </c>
      <c r="T197" t="s">
        <v>14160</v>
      </c>
    </row>
    <row r="198" spans="1:20" x14ac:dyDescent="0.25">
      <c r="A198" t="s">
        <v>240</v>
      </c>
      <c r="B198" t="s">
        <v>690</v>
      </c>
      <c r="C198">
        <v>66.489999999999995</v>
      </c>
      <c r="D198">
        <v>1</v>
      </c>
      <c r="E198" t="s">
        <v>14162</v>
      </c>
      <c r="F198">
        <v>66.489999999999995</v>
      </c>
      <c r="G198">
        <v>0</v>
      </c>
      <c r="H198" t="s">
        <v>663</v>
      </c>
      <c r="I198" t="s">
        <v>14163</v>
      </c>
      <c r="J198" t="s">
        <v>14164</v>
      </c>
      <c r="K198" t="s">
        <v>1774</v>
      </c>
      <c r="L198" t="s">
        <v>14165</v>
      </c>
      <c r="M198" t="s">
        <v>14166</v>
      </c>
      <c r="N198" t="s">
        <v>637</v>
      </c>
      <c r="O198" t="s">
        <v>664</v>
      </c>
      <c r="P198" t="s">
        <v>23</v>
      </c>
      <c r="Q198" t="s">
        <v>665</v>
      </c>
      <c r="R198" t="s">
        <v>638</v>
      </c>
      <c r="S198" t="s">
        <v>14167</v>
      </c>
      <c r="T198" t="s">
        <v>14166</v>
      </c>
    </row>
    <row r="199" spans="1:20" x14ac:dyDescent="0.25">
      <c r="A199" t="s">
        <v>147</v>
      </c>
      <c r="B199" t="s">
        <v>148</v>
      </c>
      <c r="C199">
        <v>33.333333333333336</v>
      </c>
      <c r="D199">
        <v>6</v>
      </c>
      <c r="E199" t="s">
        <v>14168</v>
      </c>
      <c r="F199">
        <v>200</v>
      </c>
      <c r="G199">
        <v>0</v>
      </c>
      <c r="H199" t="s">
        <v>655</v>
      </c>
      <c r="I199" t="s">
        <v>14169</v>
      </c>
      <c r="J199" t="s">
        <v>681</v>
      </c>
      <c r="K199" t="s">
        <v>637</v>
      </c>
      <c r="L199" t="s">
        <v>638</v>
      </c>
      <c r="M199" t="s">
        <v>14170</v>
      </c>
      <c r="N199" t="s">
        <v>637</v>
      </c>
      <c r="O199" t="s">
        <v>639</v>
      </c>
      <c r="P199" t="s">
        <v>5</v>
      </c>
      <c r="Q199" t="s">
        <v>640</v>
      </c>
      <c r="R199" t="s">
        <v>638</v>
      </c>
      <c r="S199" t="s">
        <v>14171</v>
      </c>
      <c r="T199" t="s">
        <v>14170</v>
      </c>
    </row>
    <row r="200" spans="1:20" x14ac:dyDescent="0.25">
      <c r="A200" t="s">
        <v>10385</v>
      </c>
      <c r="B200" t="s">
        <v>10386</v>
      </c>
      <c r="C200">
        <v>89.5</v>
      </c>
      <c r="D200">
        <v>2</v>
      </c>
      <c r="E200" t="s">
        <v>14172</v>
      </c>
      <c r="F200">
        <v>189</v>
      </c>
      <c r="G200">
        <v>0</v>
      </c>
      <c r="H200" t="s">
        <v>645</v>
      </c>
      <c r="I200" t="s">
        <v>14173</v>
      </c>
      <c r="J200" t="s">
        <v>14174</v>
      </c>
      <c r="K200" t="s">
        <v>814</v>
      </c>
      <c r="L200" t="s">
        <v>3851</v>
      </c>
      <c r="M200" t="s">
        <v>14175</v>
      </c>
      <c r="N200" t="s">
        <v>637</v>
      </c>
      <c r="O200" t="s">
        <v>646</v>
      </c>
      <c r="P200" t="s">
        <v>26</v>
      </c>
      <c r="Q200" t="s">
        <v>647</v>
      </c>
      <c r="R200" t="s">
        <v>638</v>
      </c>
      <c r="S200" t="s">
        <v>14176</v>
      </c>
      <c r="T200" t="s">
        <v>14177</v>
      </c>
    </row>
    <row r="201" spans="1:20" x14ac:dyDescent="0.25">
      <c r="A201" t="s">
        <v>239</v>
      </c>
      <c r="B201" t="s">
        <v>2799</v>
      </c>
      <c r="C201">
        <v>93.74</v>
      </c>
      <c r="D201">
        <v>2</v>
      </c>
      <c r="E201" t="s">
        <v>14178</v>
      </c>
      <c r="F201">
        <v>346.22</v>
      </c>
      <c r="G201">
        <v>65</v>
      </c>
      <c r="H201" t="s">
        <v>645</v>
      </c>
      <c r="I201" t="s">
        <v>14179</v>
      </c>
      <c r="J201" t="s">
        <v>14180</v>
      </c>
      <c r="K201" t="s">
        <v>5253</v>
      </c>
      <c r="L201" t="s">
        <v>14181</v>
      </c>
      <c r="M201" t="s">
        <v>14182</v>
      </c>
      <c r="N201" t="s">
        <v>637</v>
      </c>
      <c r="O201" t="s">
        <v>664</v>
      </c>
      <c r="P201" t="s">
        <v>23</v>
      </c>
      <c r="Q201" t="s">
        <v>665</v>
      </c>
      <c r="R201" t="s">
        <v>638</v>
      </c>
      <c r="S201" t="s">
        <v>14183</v>
      </c>
      <c r="T201" t="s">
        <v>14182</v>
      </c>
    </row>
    <row r="202" spans="1:20" x14ac:dyDescent="0.25">
      <c r="A202" t="s">
        <v>600</v>
      </c>
      <c r="B202" t="s">
        <v>2799</v>
      </c>
      <c r="C202">
        <v>93.74</v>
      </c>
      <c r="D202">
        <v>1</v>
      </c>
      <c r="E202" t="s">
        <v>14178</v>
      </c>
      <c r="F202">
        <v>346.22</v>
      </c>
      <c r="G202">
        <v>65</v>
      </c>
      <c r="H202" t="s">
        <v>645</v>
      </c>
      <c r="I202" t="s">
        <v>14179</v>
      </c>
      <c r="J202" t="s">
        <v>14180</v>
      </c>
      <c r="K202" t="s">
        <v>5253</v>
      </c>
      <c r="L202" t="s">
        <v>14181</v>
      </c>
      <c r="M202" t="s">
        <v>14182</v>
      </c>
      <c r="N202" t="s">
        <v>637</v>
      </c>
      <c r="O202" t="s">
        <v>664</v>
      </c>
      <c r="P202" t="s">
        <v>23</v>
      </c>
      <c r="Q202" t="s">
        <v>665</v>
      </c>
      <c r="R202" t="s">
        <v>638</v>
      </c>
      <c r="S202" t="s">
        <v>14183</v>
      </c>
      <c r="T202" t="s">
        <v>14182</v>
      </c>
    </row>
    <row r="203" spans="1:20" x14ac:dyDescent="0.25">
      <c r="A203" t="s">
        <v>239</v>
      </c>
      <c r="B203" t="s">
        <v>245</v>
      </c>
      <c r="C203">
        <v>159</v>
      </c>
      <c r="D203">
        <v>1</v>
      </c>
      <c r="E203" t="s">
        <v>14184</v>
      </c>
      <c r="F203">
        <v>99</v>
      </c>
      <c r="G203">
        <v>0</v>
      </c>
      <c r="H203" t="s">
        <v>636</v>
      </c>
      <c r="I203" t="s">
        <v>14185</v>
      </c>
      <c r="J203" t="s">
        <v>3116</v>
      </c>
      <c r="K203" t="s">
        <v>637</v>
      </c>
      <c r="L203" t="s">
        <v>638</v>
      </c>
      <c r="M203" t="s">
        <v>14186</v>
      </c>
      <c r="N203" t="s">
        <v>637</v>
      </c>
      <c r="O203" t="s">
        <v>639</v>
      </c>
      <c r="P203" t="s">
        <v>5</v>
      </c>
      <c r="Q203" t="s">
        <v>640</v>
      </c>
      <c r="R203" t="s">
        <v>638</v>
      </c>
      <c r="S203" t="s">
        <v>14187</v>
      </c>
      <c r="T203" t="s">
        <v>14186</v>
      </c>
    </row>
    <row r="204" spans="1:20" x14ac:dyDescent="0.25">
      <c r="A204" t="s">
        <v>72</v>
      </c>
      <c r="B204" t="s">
        <v>716</v>
      </c>
      <c r="C204">
        <v>150</v>
      </c>
      <c r="D204">
        <v>1</v>
      </c>
      <c r="E204" t="s">
        <v>14188</v>
      </c>
      <c r="F204">
        <v>98</v>
      </c>
      <c r="G204">
        <v>0</v>
      </c>
      <c r="H204" t="s">
        <v>636</v>
      </c>
      <c r="I204" t="s">
        <v>14189</v>
      </c>
      <c r="J204" t="s">
        <v>2061</v>
      </c>
      <c r="K204" t="s">
        <v>637</v>
      </c>
      <c r="L204" t="s">
        <v>638</v>
      </c>
      <c r="M204" t="s">
        <v>14190</v>
      </c>
      <c r="N204" t="s">
        <v>637</v>
      </c>
      <c r="O204" t="s">
        <v>639</v>
      </c>
      <c r="P204" t="s">
        <v>5</v>
      </c>
      <c r="Q204" t="s">
        <v>640</v>
      </c>
      <c r="R204" t="s">
        <v>638</v>
      </c>
      <c r="S204" t="s">
        <v>14191</v>
      </c>
      <c r="T204" t="s">
        <v>14190</v>
      </c>
    </row>
    <row r="205" spans="1:20" x14ac:dyDescent="0.25">
      <c r="A205" t="s">
        <v>18</v>
      </c>
      <c r="B205" t="s">
        <v>19</v>
      </c>
      <c r="C205">
        <v>66.666666666666671</v>
      </c>
      <c r="D205">
        <v>3</v>
      </c>
      <c r="E205" t="s">
        <v>14192</v>
      </c>
      <c r="F205">
        <v>100</v>
      </c>
      <c r="G205">
        <v>0</v>
      </c>
      <c r="H205" t="s">
        <v>655</v>
      </c>
      <c r="I205" t="s">
        <v>14193</v>
      </c>
      <c r="J205" t="s">
        <v>3004</v>
      </c>
      <c r="K205" t="s">
        <v>637</v>
      </c>
      <c r="L205" t="s">
        <v>638</v>
      </c>
      <c r="M205" t="s">
        <v>14190</v>
      </c>
      <c r="N205" t="s">
        <v>637</v>
      </c>
      <c r="O205" t="s">
        <v>639</v>
      </c>
      <c r="P205" t="s">
        <v>5</v>
      </c>
      <c r="Q205" t="s">
        <v>640</v>
      </c>
      <c r="R205" t="s">
        <v>638</v>
      </c>
      <c r="S205" t="s">
        <v>14194</v>
      </c>
      <c r="T205" t="s">
        <v>14190</v>
      </c>
    </row>
    <row r="206" spans="1:20" x14ac:dyDescent="0.25">
      <c r="A206" t="s">
        <v>147</v>
      </c>
      <c r="B206" t="s">
        <v>148</v>
      </c>
      <c r="C206">
        <v>50</v>
      </c>
      <c r="D206">
        <v>6</v>
      </c>
      <c r="E206" t="s">
        <v>14195</v>
      </c>
      <c r="F206">
        <v>200</v>
      </c>
      <c r="G206">
        <v>0</v>
      </c>
      <c r="H206" t="s">
        <v>636</v>
      </c>
      <c r="I206" t="s">
        <v>14196</v>
      </c>
      <c r="J206" t="s">
        <v>682</v>
      </c>
      <c r="K206" t="s">
        <v>637</v>
      </c>
      <c r="L206" t="s">
        <v>638</v>
      </c>
      <c r="M206" t="s">
        <v>13717</v>
      </c>
      <c r="N206" t="s">
        <v>637</v>
      </c>
      <c r="O206" t="s">
        <v>639</v>
      </c>
      <c r="P206" t="s">
        <v>5</v>
      </c>
      <c r="Q206" t="s">
        <v>640</v>
      </c>
      <c r="R206" t="s">
        <v>638</v>
      </c>
      <c r="S206" t="s">
        <v>14197</v>
      </c>
      <c r="T206" t="s">
        <v>13717</v>
      </c>
    </row>
    <row r="207" spans="1:20" x14ac:dyDescent="0.25">
      <c r="A207" t="s">
        <v>147</v>
      </c>
      <c r="B207" t="s">
        <v>148</v>
      </c>
      <c r="C207">
        <v>65</v>
      </c>
      <c r="D207">
        <v>9</v>
      </c>
      <c r="E207" t="s">
        <v>14198</v>
      </c>
      <c r="F207">
        <v>299</v>
      </c>
      <c r="G207">
        <v>0</v>
      </c>
      <c r="H207" t="s">
        <v>636</v>
      </c>
      <c r="I207" t="s">
        <v>14199</v>
      </c>
      <c r="J207" t="s">
        <v>1797</v>
      </c>
      <c r="K207" t="s">
        <v>637</v>
      </c>
      <c r="L207" t="s">
        <v>638</v>
      </c>
      <c r="M207" t="s">
        <v>14200</v>
      </c>
      <c r="N207" t="s">
        <v>637</v>
      </c>
      <c r="O207" t="s">
        <v>639</v>
      </c>
      <c r="P207" t="s">
        <v>5</v>
      </c>
      <c r="Q207" t="s">
        <v>640</v>
      </c>
      <c r="R207" t="s">
        <v>638</v>
      </c>
      <c r="S207" t="s">
        <v>14201</v>
      </c>
      <c r="T207" t="s">
        <v>14200</v>
      </c>
    </row>
    <row r="208" spans="1:20" x14ac:dyDescent="0.25">
      <c r="A208" t="s">
        <v>147</v>
      </c>
      <c r="B208" t="s">
        <v>148</v>
      </c>
      <c r="C208">
        <v>50</v>
      </c>
      <c r="D208">
        <v>6</v>
      </c>
      <c r="E208" t="s">
        <v>14202</v>
      </c>
      <c r="F208">
        <v>200</v>
      </c>
      <c r="G208">
        <v>0</v>
      </c>
      <c r="H208" t="s">
        <v>636</v>
      </c>
      <c r="I208" t="s">
        <v>14203</v>
      </c>
      <c r="J208" t="s">
        <v>666</v>
      </c>
      <c r="K208" t="s">
        <v>637</v>
      </c>
      <c r="L208" t="s">
        <v>638</v>
      </c>
      <c r="M208" t="s">
        <v>14204</v>
      </c>
      <c r="N208" t="s">
        <v>637</v>
      </c>
      <c r="O208" t="s">
        <v>639</v>
      </c>
      <c r="P208" t="s">
        <v>5</v>
      </c>
      <c r="Q208" t="s">
        <v>640</v>
      </c>
      <c r="R208" t="s">
        <v>638</v>
      </c>
      <c r="S208" t="s">
        <v>14205</v>
      </c>
      <c r="T208" t="s">
        <v>14204</v>
      </c>
    </row>
    <row r="209" spans="1:20" x14ac:dyDescent="0.25">
      <c r="A209" t="s">
        <v>147</v>
      </c>
      <c r="B209" t="s">
        <v>148</v>
      </c>
      <c r="C209">
        <v>50</v>
      </c>
      <c r="D209">
        <v>6</v>
      </c>
      <c r="E209" t="s">
        <v>14206</v>
      </c>
      <c r="F209">
        <v>200</v>
      </c>
      <c r="G209">
        <v>0</v>
      </c>
      <c r="H209" t="s">
        <v>636</v>
      </c>
      <c r="I209" t="s">
        <v>14207</v>
      </c>
      <c r="J209" t="s">
        <v>1987</v>
      </c>
      <c r="K209" t="s">
        <v>637</v>
      </c>
      <c r="L209" t="s">
        <v>638</v>
      </c>
      <c r="M209" t="s">
        <v>14208</v>
      </c>
      <c r="N209" t="s">
        <v>637</v>
      </c>
      <c r="O209" t="s">
        <v>639</v>
      </c>
      <c r="P209" t="s">
        <v>5</v>
      </c>
      <c r="Q209" t="s">
        <v>640</v>
      </c>
      <c r="R209" t="s">
        <v>638</v>
      </c>
      <c r="S209" t="s">
        <v>14209</v>
      </c>
      <c r="T209" t="s">
        <v>14208</v>
      </c>
    </row>
    <row r="210" spans="1:20" x14ac:dyDescent="0.25">
      <c r="A210" t="s">
        <v>147</v>
      </c>
      <c r="B210" t="s">
        <v>148</v>
      </c>
      <c r="C210">
        <v>50</v>
      </c>
      <c r="D210">
        <v>6</v>
      </c>
      <c r="E210" t="s">
        <v>14210</v>
      </c>
      <c r="F210">
        <v>200</v>
      </c>
      <c r="G210">
        <v>0</v>
      </c>
      <c r="H210" t="s">
        <v>636</v>
      </c>
      <c r="I210" t="s">
        <v>14211</v>
      </c>
      <c r="J210" t="s">
        <v>649</v>
      </c>
      <c r="K210" t="s">
        <v>637</v>
      </c>
      <c r="L210" t="s">
        <v>638</v>
      </c>
      <c r="M210" t="s">
        <v>14212</v>
      </c>
      <c r="N210" t="s">
        <v>637</v>
      </c>
      <c r="O210" t="s">
        <v>643</v>
      </c>
      <c r="P210" t="s">
        <v>5</v>
      </c>
      <c r="Q210" t="s">
        <v>644</v>
      </c>
      <c r="R210" t="s">
        <v>638</v>
      </c>
      <c r="S210" t="s">
        <v>14213</v>
      </c>
      <c r="T210" t="s">
        <v>14212</v>
      </c>
    </row>
    <row r="211" spans="1:20" x14ac:dyDescent="0.25">
      <c r="A211" t="s">
        <v>147</v>
      </c>
      <c r="B211" t="s">
        <v>148</v>
      </c>
      <c r="C211">
        <v>50</v>
      </c>
      <c r="D211">
        <v>6</v>
      </c>
      <c r="E211" t="s">
        <v>14214</v>
      </c>
      <c r="F211">
        <v>200</v>
      </c>
      <c r="G211">
        <v>0</v>
      </c>
      <c r="H211" t="s">
        <v>636</v>
      </c>
      <c r="I211" t="s">
        <v>14215</v>
      </c>
      <c r="J211" t="s">
        <v>2131</v>
      </c>
      <c r="K211" t="s">
        <v>637</v>
      </c>
      <c r="L211" t="s">
        <v>638</v>
      </c>
      <c r="M211" t="s">
        <v>14216</v>
      </c>
      <c r="N211" t="s">
        <v>637</v>
      </c>
      <c r="O211" t="s">
        <v>639</v>
      </c>
      <c r="P211" t="s">
        <v>5</v>
      </c>
      <c r="Q211" t="s">
        <v>640</v>
      </c>
      <c r="R211" t="s">
        <v>638</v>
      </c>
      <c r="S211" t="s">
        <v>14217</v>
      </c>
      <c r="T211" t="s">
        <v>14216</v>
      </c>
    </row>
    <row r="212" spans="1:20" x14ac:dyDescent="0.25">
      <c r="A212" t="s">
        <v>147</v>
      </c>
      <c r="B212" t="s">
        <v>148</v>
      </c>
      <c r="C212">
        <v>50</v>
      </c>
      <c r="D212">
        <v>6</v>
      </c>
      <c r="E212" t="s">
        <v>14218</v>
      </c>
      <c r="F212">
        <v>200</v>
      </c>
      <c r="G212">
        <v>0</v>
      </c>
      <c r="H212" t="s">
        <v>636</v>
      </c>
      <c r="I212" t="s">
        <v>14219</v>
      </c>
      <c r="J212" t="s">
        <v>2080</v>
      </c>
      <c r="K212" t="s">
        <v>637</v>
      </c>
      <c r="L212" t="s">
        <v>638</v>
      </c>
      <c r="M212" t="s">
        <v>14212</v>
      </c>
      <c r="N212" t="s">
        <v>637</v>
      </c>
      <c r="O212" t="s">
        <v>643</v>
      </c>
      <c r="P212" t="s">
        <v>5</v>
      </c>
      <c r="Q212" t="s">
        <v>644</v>
      </c>
      <c r="R212" t="s">
        <v>638</v>
      </c>
      <c r="S212" t="s">
        <v>14220</v>
      </c>
      <c r="T212" t="s">
        <v>14216</v>
      </c>
    </row>
    <row r="213" spans="1:20" x14ac:dyDescent="0.25">
      <c r="A213" t="s">
        <v>147</v>
      </c>
      <c r="B213" t="s">
        <v>148</v>
      </c>
      <c r="C213">
        <v>50</v>
      </c>
      <c r="D213">
        <v>6</v>
      </c>
      <c r="E213" t="s">
        <v>14221</v>
      </c>
      <c r="F213">
        <v>200</v>
      </c>
      <c r="G213">
        <v>0</v>
      </c>
      <c r="H213" t="s">
        <v>636</v>
      </c>
      <c r="I213" t="s">
        <v>11679</v>
      </c>
      <c r="J213" t="s">
        <v>700</v>
      </c>
      <c r="K213" t="s">
        <v>637</v>
      </c>
      <c r="L213" t="s">
        <v>638</v>
      </c>
      <c r="M213" t="s">
        <v>14222</v>
      </c>
      <c r="N213" t="s">
        <v>637</v>
      </c>
      <c r="O213" t="s">
        <v>639</v>
      </c>
      <c r="P213" t="s">
        <v>5</v>
      </c>
      <c r="Q213" t="s">
        <v>640</v>
      </c>
      <c r="R213" t="s">
        <v>638</v>
      </c>
      <c r="S213" t="s">
        <v>14223</v>
      </c>
      <c r="T213" t="s">
        <v>14222</v>
      </c>
    </row>
    <row r="214" spans="1:20" x14ac:dyDescent="0.25">
      <c r="A214" t="s">
        <v>147</v>
      </c>
      <c r="B214" t="s">
        <v>148</v>
      </c>
      <c r="C214">
        <v>50</v>
      </c>
      <c r="D214">
        <v>6</v>
      </c>
      <c r="E214" t="s">
        <v>14224</v>
      </c>
      <c r="F214">
        <v>200</v>
      </c>
      <c r="G214">
        <v>0</v>
      </c>
      <c r="H214" t="s">
        <v>636</v>
      </c>
      <c r="I214" t="s">
        <v>14225</v>
      </c>
      <c r="J214" t="s">
        <v>682</v>
      </c>
      <c r="K214" t="s">
        <v>637</v>
      </c>
      <c r="L214" t="s">
        <v>638</v>
      </c>
      <c r="M214" t="s">
        <v>14226</v>
      </c>
      <c r="N214" t="s">
        <v>637</v>
      </c>
      <c r="O214" t="s">
        <v>639</v>
      </c>
      <c r="P214" t="s">
        <v>5</v>
      </c>
      <c r="Q214" t="s">
        <v>640</v>
      </c>
      <c r="R214" t="s">
        <v>638</v>
      </c>
      <c r="S214" t="s">
        <v>14227</v>
      </c>
      <c r="T214" t="s">
        <v>14226</v>
      </c>
    </row>
    <row r="215" spans="1:20" x14ac:dyDescent="0.25">
      <c r="A215" t="s">
        <v>147</v>
      </c>
      <c r="B215" t="s">
        <v>148</v>
      </c>
      <c r="C215">
        <v>33.333333333333336</v>
      </c>
      <c r="D215">
        <v>3</v>
      </c>
      <c r="E215" t="s">
        <v>14228</v>
      </c>
      <c r="F215">
        <v>100</v>
      </c>
      <c r="G215">
        <v>0</v>
      </c>
      <c r="H215" t="s">
        <v>655</v>
      </c>
      <c r="I215" t="s">
        <v>14229</v>
      </c>
      <c r="J215" t="s">
        <v>5310</v>
      </c>
      <c r="K215" t="s">
        <v>637</v>
      </c>
      <c r="L215" t="s">
        <v>638</v>
      </c>
      <c r="M215" t="s">
        <v>14230</v>
      </c>
      <c r="N215" t="s">
        <v>637</v>
      </c>
      <c r="O215" t="s">
        <v>639</v>
      </c>
      <c r="P215" t="s">
        <v>5</v>
      </c>
      <c r="Q215" t="s">
        <v>640</v>
      </c>
      <c r="R215" t="s">
        <v>638</v>
      </c>
      <c r="S215" t="s">
        <v>14231</v>
      </c>
      <c r="T215" t="s">
        <v>14230</v>
      </c>
    </row>
    <row r="216" spans="1:20" x14ac:dyDescent="0.25">
      <c r="A216" t="s">
        <v>147</v>
      </c>
      <c r="B216" t="s">
        <v>148</v>
      </c>
      <c r="C216">
        <v>65</v>
      </c>
      <c r="D216">
        <v>9</v>
      </c>
      <c r="E216" t="s">
        <v>14232</v>
      </c>
      <c r="F216">
        <v>299</v>
      </c>
      <c r="G216">
        <v>0</v>
      </c>
      <c r="H216" t="s">
        <v>636</v>
      </c>
      <c r="I216" t="s">
        <v>10117</v>
      </c>
      <c r="J216" t="s">
        <v>2423</v>
      </c>
      <c r="K216" t="s">
        <v>637</v>
      </c>
      <c r="L216" t="s">
        <v>638</v>
      </c>
      <c r="M216" t="s">
        <v>14233</v>
      </c>
      <c r="N216" t="s">
        <v>637</v>
      </c>
      <c r="O216" t="s">
        <v>639</v>
      </c>
      <c r="P216" t="s">
        <v>5</v>
      </c>
      <c r="Q216" t="s">
        <v>640</v>
      </c>
      <c r="R216" t="s">
        <v>638</v>
      </c>
      <c r="S216" t="s">
        <v>14234</v>
      </c>
      <c r="T216" t="s">
        <v>14235</v>
      </c>
    </row>
    <row r="217" spans="1:20" x14ac:dyDescent="0.25">
      <c r="A217" t="s">
        <v>147</v>
      </c>
      <c r="B217" t="s">
        <v>148</v>
      </c>
      <c r="C217">
        <v>50</v>
      </c>
      <c r="D217">
        <v>6</v>
      </c>
      <c r="E217" t="s">
        <v>14236</v>
      </c>
      <c r="F217">
        <v>200</v>
      </c>
      <c r="G217">
        <v>0</v>
      </c>
      <c r="H217" t="s">
        <v>636</v>
      </c>
      <c r="I217" t="s">
        <v>14237</v>
      </c>
      <c r="J217" t="s">
        <v>681</v>
      </c>
      <c r="K217" t="s">
        <v>637</v>
      </c>
      <c r="L217" t="s">
        <v>638</v>
      </c>
      <c r="M217" t="s">
        <v>14238</v>
      </c>
      <c r="N217" t="s">
        <v>637</v>
      </c>
      <c r="O217" t="s">
        <v>639</v>
      </c>
      <c r="P217" t="s">
        <v>5</v>
      </c>
      <c r="Q217" t="s">
        <v>640</v>
      </c>
      <c r="R217" t="s">
        <v>638</v>
      </c>
      <c r="S217" t="s">
        <v>14239</v>
      </c>
      <c r="T217" t="s">
        <v>14238</v>
      </c>
    </row>
    <row r="218" spans="1:20" x14ac:dyDescent="0.25">
      <c r="A218" t="s">
        <v>18</v>
      </c>
      <c r="B218" t="s">
        <v>19</v>
      </c>
      <c r="C218">
        <v>66.666666666666671</v>
      </c>
      <c r="D218">
        <v>3</v>
      </c>
      <c r="E218" t="s">
        <v>14240</v>
      </c>
      <c r="F218">
        <v>200</v>
      </c>
      <c r="G218">
        <v>0</v>
      </c>
      <c r="H218" t="s">
        <v>636</v>
      </c>
      <c r="I218" t="s">
        <v>14241</v>
      </c>
      <c r="J218" t="s">
        <v>658</v>
      </c>
      <c r="K218" t="s">
        <v>637</v>
      </c>
      <c r="L218" t="s">
        <v>638</v>
      </c>
      <c r="M218" t="s">
        <v>14242</v>
      </c>
      <c r="N218" t="s">
        <v>637</v>
      </c>
      <c r="O218" t="s">
        <v>639</v>
      </c>
      <c r="P218" t="s">
        <v>5</v>
      </c>
      <c r="Q218" t="s">
        <v>640</v>
      </c>
      <c r="R218" t="s">
        <v>638</v>
      </c>
      <c r="S218" t="s">
        <v>14243</v>
      </c>
      <c r="T218" t="s">
        <v>14242</v>
      </c>
    </row>
    <row r="219" spans="1:20" x14ac:dyDescent="0.25">
      <c r="A219" t="s">
        <v>147</v>
      </c>
      <c r="B219" t="s">
        <v>148</v>
      </c>
      <c r="C219">
        <v>33.333333333333336</v>
      </c>
      <c r="D219">
        <v>3</v>
      </c>
      <c r="E219" t="s">
        <v>14240</v>
      </c>
      <c r="F219">
        <v>200</v>
      </c>
      <c r="G219">
        <v>0</v>
      </c>
      <c r="H219" t="s">
        <v>636</v>
      </c>
      <c r="I219" t="s">
        <v>14241</v>
      </c>
      <c r="J219" t="s">
        <v>658</v>
      </c>
      <c r="K219" t="s">
        <v>637</v>
      </c>
      <c r="L219" t="s">
        <v>638</v>
      </c>
      <c r="M219" t="s">
        <v>14242</v>
      </c>
      <c r="N219" t="s">
        <v>637</v>
      </c>
      <c r="O219" t="s">
        <v>639</v>
      </c>
      <c r="P219" t="s">
        <v>5</v>
      </c>
      <c r="Q219" t="s">
        <v>640</v>
      </c>
      <c r="R219" t="s">
        <v>638</v>
      </c>
      <c r="S219" t="s">
        <v>14243</v>
      </c>
      <c r="T219" t="s">
        <v>14242</v>
      </c>
    </row>
    <row r="220" spans="1:20" x14ac:dyDescent="0.25">
      <c r="A220" t="s">
        <v>18</v>
      </c>
      <c r="B220" t="s">
        <v>19</v>
      </c>
      <c r="C220">
        <v>66.666666666666671</v>
      </c>
      <c r="D220">
        <v>3</v>
      </c>
      <c r="E220" t="s">
        <v>14244</v>
      </c>
      <c r="F220">
        <v>100</v>
      </c>
      <c r="G220">
        <v>0</v>
      </c>
      <c r="H220" t="s">
        <v>636</v>
      </c>
      <c r="I220" t="s">
        <v>14245</v>
      </c>
      <c r="J220" t="s">
        <v>679</v>
      </c>
      <c r="K220" t="s">
        <v>637</v>
      </c>
      <c r="L220" t="s">
        <v>638</v>
      </c>
      <c r="M220" t="s">
        <v>14246</v>
      </c>
      <c r="N220" t="s">
        <v>637</v>
      </c>
      <c r="O220" t="s">
        <v>639</v>
      </c>
      <c r="P220" t="s">
        <v>5</v>
      </c>
      <c r="Q220" t="s">
        <v>640</v>
      </c>
      <c r="R220" t="s">
        <v>638</v>
      </c>
      <c r="S220" t="s">
        <v>14247</v>
      </c>
      <c r="T220" t="s">
        <v>14246</v>
      </c>
    </row>
    <row r="221" spans="1:20" x14ac:dyDescent="0.25">
      <c r="A221" t="s">
        <v>147</v>
      </c>
      <c r="B221" t="s">
        <v>148</v>
      </c>
      <c r="C221">
        <v>33.333333333333336</v>
      </c>
      <c r="D221">
        <v>3</v>
      </c>
      <c r="E221" t="s">
        <v>14248</v>
      </c>
      <c r="F221">
        <v>100</v>
      </c>
      <c r="G221">
        <v>0</v>
      </c>
      <c r="H221" t="s">
        <v>636</v>
      </c>
      <c r="I221" t="s">
        <v>14249</v>
      </c>
      <c r="J221" t="s">
        <v>670</v>
      </c>
      <c r="K221" t="s">
        <v>637</v>
      </c>
      <c r="L221" t="s">
        <v>638</v>
      </c>
      <c r="M221" t="s">
        <v>14250</v>
      </c>
      <c r="N221" t="s">
        <v>637</v>
      </c>
      <c r="O221" t="s">
        <v>639</v>
      </c>
      <c r="P221" t="s">
        <v>5</v>
      </c>
      <c r="Q221" t="s">
        <v>640</v>
      </c>
      <c r="R221" t="s">
        <v>638</v>
      </c>
      <c r="S221" t="s">
        <v>14251</v>
      </c>
      <c r="T221" t="s">
        <v>14250</v>
      </c>
    </row>
    <row r="222" spans="1:20" x14ac:dyDescent="0.25">
      <c r="A222" t="s">
        <v>147</v>
      </c>
      <c r="B222" t="s">
        <v>148</v>
      </c>
      <c r="C222">
        <v>50</v>
      </c>
      <c r="D222">
        <v>6</v>
      </c>
      <c r="E222" t="s">
        <v>14252</v>
      </c>
      <c r="F222">
        <v>200</v>
      </c>
      <c r="G222">
        <v>0</v>
      </c>
      <c r="H222" t="s">
        <v>636</v>
      </c>
      <c r="I222" t="s">
        <v>14253</v>
      </c>
      <c r="J222" t="s">
        <v>666</v>
      </c>
      <c r="K222" t="s">
        <v>637</v>
      </c>
      <c r="L222" t="s">
        <v>638</v>
      </c>
      <c r="M222" t="s">
        <v>14254</v>
      </c>
      <c r="N222" t="s">
        <v>637</v>
      </c>
      <c r="O222" t="s">
        <v>639</v>
      </c>
      <c r="P222" t="s">
        <v>5</v>
      </c>
      <c r="Q222" t="s">
        <v>640</v>
      </c>
      <c r="R222" t="s">
        <v>638</v>
      </c>
      <c r="S222" t="s">
        <v>14255</v>
      </c>
      <c r="T222" t="s">
        <v>14254</v>
      </c>
    </row>
    <row r="223" spans="1:20" x14ac:dyDescent="0.25">
      <c r="A223" t="s">
        <v>18</v>
      </c>
      <c r="B223" t="s">
        <v>19</v>
      </c>
      <c r="C223">
        <v>66.666666666666671</v>
      </c>
      <c r="D223">
        <v>3</v>
      </c>
      <c r="E223" t="s">
        <v>14256</v>
      </c>
      <c r="F223">
        <v>129</v>
      </c>
      <c r="G223">
        <v>0</v>
      </c>
      <c r="H223" t="s">
        <v>645</v>
      </c>
      <c r="I223" t="s">
        <v>4010</v>
      </c>
      <c r="J223" t="s">
        <v>14257</v>
      </c>
      <c r="K223" t="s">
        <v>14258</v>
      </c>
      <c r="L223" t="s">
        <v>6685</v>
      </c>
      <c r="M223" t="s">
        <v>14259</v>
      </c>
      <c r="N223" t="s">
        <v>637</v>
      </c>
      <c r="O223" t="s">
        <v>651</v>
      </c>
      <c r="P223" t="s">
        <v>26</v>
      </c>
      <c r="Q223" t="s">
        <v>647</v>
      </c>
      <c r="R223" t="s">
        <v>638</v>
      </c>
      <c r="S223" t="s">
        <v>14260</v>
      </c>
      <c r="T223" t="s">
        <v>14259</v>
      </c>
    </row>
    <row r="224" spans="1:20" x14ac:dyDescent="0.25">
      <c r="A224" t="s">
        <v>147</v>
      </c>
      <c r="B224" t="s">
        <v>148</v>
      </c>
      <c r="C224">
        <v>33.333333333333336</v>
      </c>
      <c r="D224">
        <v>3</v>
      </c>
      <c r="E224" t="s">
        <v>14261</v>
      </c>
      <c r="F224">
        <v>100</v>
      </c>
      <c r="G224">
        <v>0</v>
      </c>
      <c r="H224" t="s">
        <v>636</v>
      </c>
      <c r="I224" t="s">
        <v>14262</v>
      </c>
      <c r="J224" t="s">
        <v>713</v>
      </c>
      <c r="K224" t="s">
        <v>637</v>
      </c>
      <c r="L224" t="s">
        <v>638</v>
      </c>
      <c r="M224" t="s">
        <v>14263</v>
      </c>
      <c r="N224" t="s">
        <v>637</v>
      </c>
      <c r="O224" t="s">
        <v>639</v>
      </c>
      <c r="P224" t="s">
        <v>5</v>
      </c>
      <c r="Q224" t="s">
        <v>640</v>
      </c>
      <c r="R224" t="s">
        <v>638</v>
      </c>
      <c r="S224" t="s">
        <v>14264</v>
      </c>
      <c r="T224" t="s">
        <v>14265</v>
      </c>
    </row>
    <row r="225" spans="1:20" x14ac:dyDescent="0.25">
      <c r="A225" t="s">
        <v>147</v>
      </c>
      <c r="B225" t="s">
        <v>148</v>
      </c>
      <c r="C225">
        <v>33.333333333333336</v>
      </c>
      <c r="D225">
        <v>3</v>
      </c>
      <c r="E225" t="s">
        <v>14266</v>
      </c>
      <c r="F225">
        <v>100</v>
      </c>
      <c r="G225">
        <v>0</v>
      </c>
      <c r="H225" t="s">
        <v>655</v>
      </c>
      <c r="I225" t="s">
        <v>14267</v>
      </c>
      <c r="J225" t="s">
        <v>673</v>
      </c>
      <c r="K225" t="s">
        <v>637</v>
      </c>
      <c r="L225" t="s">
        <v>638</v>
      </c>
      <c r="M225" t="s">
        <v>14268</v>
      </c>
      <c r="N225" t="s">
        <v>637</v>
      </c>
      <c r="O225" t="s">
        <v>639</v>
      </c>
      <c r="P225" t="s">
        <v>5</v>
      </c>
      <c r="Q225" t="s">
        <v>640</v>
      </c>
      <c r="R225" t="s">
        <v>638</v>
      </c>
      <c r="S225" t="s">
        <v>14269</v>
      </c>
      <c r="T225" t="s">
        <v>14268</v>
      </c>
    </row>
    <row r="226" spans="1:20" x14ac:dyDescent="0.25">
      <c r="A226" t="s">
        <v>147</v>
      </c>
      <c r="B226" t="s">
        <v>148</v>
      </c>
      <c r="C226">
        <v>33.333333333333336</v>
      </c>
      <c r="D226">
        <v>3</v>
      </c>
      <c r="E226" t="s">
        <v>14270</v>
      </c>
      <c r="F226">
        <v>100</v>
      </c>
      <c r="G226">
        <v>0</v>
      </c>
      <c r="H226" t="s">
        <v>636</v>
      </c>
      <c r="I226" t="s">
        <v>14271</v>
      </c>
      <c r="J226" t="s">
        <v>648</v>
      </c>
      <c r="K226" t="s">
        <v>637</v>
      </c>
      <c r="L226" t="s">
        <v>638</v>
      </c>
      <c r="M226" t="s">
        <v>14272</v>
      </c>
      <c r="N226" t="s">
        <v>637</v>
      </c>
      <c r="O226" t="s">
        <v>643</v>
      </c>
      <c r="P226" t="s">
        <v>5</v>
      </c>
      <c r="Q226" t="s">
        <v>644</v>
      </c>
      <c r="R226" t="s">
        <v>638</v>
      </c>
      <c r="S226" t="s">
        <v>14273</v>
      </c>
      <c r="T226" t="s">
        <v>14272</v>
      </c>
    </row>
    <row r="227" spans="1:20" x14ac:dyDescent="0.25">
      <c r="A227" t="s">
        <v>147</v>
      </c>
      <c r="B227" t="s">
        <v>148</v>
      </c>
      <c r="C227">
        <v>33.333333333333336</v>
      </c>
      <c r="D227">
        <v>3</v>
      </c>
      <c r="E227" t="s">
        <v>14274</v>
      </c>
      <c r="F227">
        <v>103</v>
      </c>
      <c r="G227">
        <v>3</v>
      </c>
      <c r="H227" t="s">
        <v>636</v>
      </c>
      <c r="I227" t="s">
        <v>14275</v>
      </c>
      <c r="J227" t="s">
        <v>713</v>
      </c>
      <c r="K227" t="s">
        <v>637</v>
      </c>
      <c r="L227" t="s">
        <v>638</v>
      </c>
      <c r="M227" t="s">
        <v>14272</v>
      </c>
      <c r="N227" t="s">
        <v>637</v>
      </c>
      <c r="O227" t="s">
        <v>643</v>
      </c>
      <c r="P227" t="s">
        <v>5</v>
      </c>
      <c r="Q227" t="s">
        <v>644</v>
      </c>
      <c r="R227" t="s">
        <v>638</v>
      </c>
      <c r="S227" t="s">
        <v>14276</v>
      </c>
      <c r="T227" t="s">
        <v>14277</v>
      </c>
    </row>
    <row r="228" spans="1:20" x14ac:dyDescent="0.25">
      <c r="A228" t="s">
        <v>147</v>
      </c>
      <c r="B228" t="s">
        <v>148</v>
      </c>
      <c r="C228">
        <v>33.333333333333336</v>
      </c>
      <c r="D228">
        <v>3</v>
      </c>
      <c r="E228" t="s">
        <v>14278</v>
      </c>
      <c r="F228">
        <v>100</v>
      </c>
      <c r="G228">
        <v>0</v>
      </c>
      <c r="H228" t="s">
        <v>636</v>
      </c>
      <c r="I228" t="s">
        <v>14279</v>
      </c>
      <c r="J228" t="s">
        <v>648</v>
      </c>
      <c r="K228" t="s">
        <v>637</v>
      </c>
      <c r="L228" t="s">
        <v>638</v>
      </c>
      <c r="M228" t="s">
        <v>14277</v>
      </c>
      <c r="N228" t="s">
        <v>637</v>
      </c>
      <c r="O228" t="s">
        <v>643</v>
      </c>
      <c r="P228" t="s">
        <v>5</v>
      </c>
      <c r="Q228" t="s">
        <v>644</v>
      </c>
      <c r="R228" t="s">
        <v>638</v>
      </c>
      <c r="S228" t="s">
        <v>14280</v>
      </c>
      <c r="T228" t="s">
        <v>14277</v>
      </c>
    </row>
    <row r="229" spans="1:20" x14ac:dyDescent="0.25">
      <c r="A229" t="s">
        <v>147</v>
      </c>
      <c r="B229" t="s">
        <v>148</v>
      </c>
      <c r="C229">
        <v>50</v>
      </c>
      <c r="D229">
        <v>12</v>
      </c>
      <c r="E229" t="s">
        <v>14281</v>
      </c>
      <c r="F229">
        <v>400</v>
      </c>
      <c r="G229">
        <v>0</v>
      </c>
      <c r="H229" t="s">
        <v>636</v>
      </c>
      <c r="I229" t="s">
        <v>14282</v>
      </c>
      <c r="J229" t="s">
        <v>642</v>
      </c>
      <c r="K229" t="s">
        <v>637</v>
      </c>
      <c r="L229" t="s">
        <v>638</v>
      </c>
      <c r="M229" t="s">
        <v>14283</v>
      </c>
      <c r="N229" t="s">
        <v>637</v>
      </c>
      <c r="O229" t="s">
        <v>639</v>
      </c>
      <c r="P229" t="s">
        <v>5</v>
      </c>
      <c r="Q229" t="s">
        <v>640</v>
      </c>
      <c r="R229" t="s">
        <v>638</v>
      </c>
      <c r="S229" t="s">
        <v>14284</v>
      </c>
      <c r="T229" t="s">
        <v>14283</v>
      </c>
    </row>
    <row r="230" spans="1:20" x14ac:dyDescent="0.25">
      <c r="A230" t="s">
        <v>18</v>
      </c>
      <c r="B230" t="s">
        <v>19</v>
      </c>
      <c r="C230">
        <v>66.666666666666671</v>
      </c>
      <c r="D230">
        <v>3</v>
      </c>
      <c r="E230" t="s">
        <v>14285</v>
      </c>
      <c r="F230">
        <v>100</v>
      </c>
      <c r="G230">
        <v>0</v>
      </c>
      <c r="H230" t="s">
        <v>636</v>
      </c>
      <c r="I230" t="s">
        <v>7336</v>
      </c>
      <c r="J230" t="s">
        <v>648</v>
      </c>
      <c r="K230" t="s">
        <v>637</v>
      </c>
      <c r="L230" t="s">
        <v>638</v>
      </c>
      <c r="M230" t="s">
        <v>14277</v>
      </c>
      <c r="N230" t="s">
        <v>637</v>
      </c>
      <c r="O230" t="s">
        <v>643</v>
      </c>
      <c r="P230" t="s">
        <v>5</v>
      </c>
      <c r="Q230" t="s">
        <v>644</v>
      </c>
      <c r="R230" t="s">
        <v>638</v>
      </c>
      <c r="S230" t="s">
        <v>14286</v>
      </c>
      <c r="T230" t="s">
        <v>14283</v>
      </c>
    </row>
    <row r="231" spans="1:20" x14ac:dyDescent="0.25">
      <c r="A231" t="s">
        <v>147</v>
      </c>
      <c r="B231" t="s">
        <v>148</v>
      </c>
      <c r="C231">
        <v>33.333333333333336</v>
      </c>
      <c r="D231">
        <v>3</v>
      </c>
      <c r="E231" t="s">
        <v>14287</v>
      </c>
      <c r="F231">
        <v>100</v>
      </c>
      <c r="G231">
        <v>0</v>
      </c>
      <c r="H231" t="s">
        <v>636</v>
      </c>
      <c r="I231" t="s">
        <v>14288</v>
      </c>
      <c r="J231" t="s">
        <v>2061</v>
      </c>
      <c r="K231" t="s">
        <v>637</v>
      </c>
      <c r="L231" t="s">
        <v>638</v>
      </c>
      <c r="M231" t="s">
        <v>14289</v>
      </c>
      <c r="N231" t="s">
        <v>637</v>
      </c>
      <c r="O231" t="s">
        <v>639</v>
      </c>
      <c r="P231" t="s">
        <v>5</v>
      </c>
      <c r="Q231" t="s">
        <v>640</v>
      </c>
      <c r="R231" t="s">
        <v>638</v>
      </c>
      <c r="S231" t="s">
        <v>14290</v>
      </c>
      <c r="T231" t="s">
        <v>14289</v>
      </c>
    </row>
    <row r="232" spans="1:20" x14ac:dyDescent="0.25">
      <c r="A232" t="s">
        <v>147</v>
      </c>
      <c r="B232" t="s">
        <v>148</v>
      </c>
      <c r="C232">
        <v>50</v>
      </c>
      <c r="D232">
        <v>6</v>
      </c>
      <c r="E232" t="s">
        <v>14291</v>
      </c>
      <c r="F232">
        <v>200</v>
      </c>
      <c r="G232">
        <v>0</v>
      </c>
      <c r="H232" t="s">
        <v>636</v>
      </c>
      <c r="I232" t="s">
        <v>14292</v>
      </c>
      <c r="J232" t="s">
        <v>668</v>
      </c>
      <c r="K232" t="s">
        <v>637</v>
      </c>
      <c r="L232" t="s">
        <v>638</v>
      </c>
      <c r="M232" t="s">
        <v>14293</v>
      </c>
      <c r="N232" t="s">
        <v>637</v>
      </c>
      <c r="O232" t="s">
        <v>639</v>
      </c>
      <c r="P232" t="s">
        <v>5</v>
      </c>
      <c r="Q232" t="s">
        <v>640</v>
      </c>
      <c r="R232" t="s">
        <v>638</v>
      </c>
      <c r="S232" t="s">
        <v>14294</v>
      </c>
      <c r="T232" t="s">
        <v>14289</v>
      </c>
    </row>
    <row r="233" spans="1:20" x14ac:dyDescent="0.25">
      <c r="A233" t="s">
        <v>600</v>
      </c>
      <c r="B233" t="s">
        <v>601</v>
      </c>
      <c r="C233">
        <v>139</v>
      </c>
      <c r="D233">
        <v>1</v>
      </c>
      <c r="E233" t="s">
        <v>14295</v>
      </c>
      <c r="F233">
        <v>215</v>
      </c>
      <c r="G233">
        <v>0</v>
      </c>
      <c r="H233" t="s">
        <v>697</v>
      </c>
      <c r="I233" t="s">
        <v>6336</v>
      </c>
      <c r="J233" t="s">
        <v>14296</v>
      </c>
      <c r="K233" t="s">
        <v>6338</v>
      </c>
      <c r="L233" t="s">
        <v>6339</v>
      </c>
      <c r="M233" t="s">
        <v>14297</v>
      </c>
      <c r="N233" t="s">
        <v>761</v>
      </c>
      <c r="O233" t="s">
        <v>698</v>
      </c>
      <c r="P233" t="s">
        <v>692</v>
      </c>
      <c r="Q233" t="s">
        <v>693</v>
      </c>
      <c r="R233" t="s">
        <v>638</v>
      </c>
      <c r="S233" t="s">
        <v>14298</v>
      </c>
      <c r="T233" t="s">
        <v>14297</v>
      </c>
    </row>
    <row r="234" spans="1:20" x14ac:dyDescent="0.25">
      <c r="A234" t="s">
        <v>239</v>
      </c>
      <c r="B234" t="s">
        <v>245</v>
      </c>
      <c r="C234">
        <v>139</v>
      </c>
      <c r="D234">
        <v>1</v>
      </c>
      <c r="E234" t="s">
        <v>14295</v>
      </c>
      <c r="F234">
        <v>215</v>
      </c>
      <c r="G234">
        <v>0</v>
      </c>
      <c r="H234" t="s">
        <v>697</v>
      </c>
      <c r="I234" t="s">
        <v>6336</v>
      </c>
      <c r="J234" t="s">
        <v>14296</v>
      </c>
      <c r="K234" t="s">
        <v>6338</v>
      </c>
      <c r="L234" t="s">
        <v>6339</v>
      </c>
      <c r="M234" t="s">
        <v>14297</v>
      </c>
      <c r="N234" t="s">
        <v>761</v>
      </c>
      <c r="O234" t="s">
        <v>698</v>
      </c>
      <c r="P234" t="s">
        <v>692</v>
      </c>
      <c r="Q234" t="s">
        <v>693</v>
      </c>
      <c r="R234" t="s">
        <v>638</v>
      </c>
      <c r="S234" t="s">
        <v>14298</v>
      </c>
      <c r="T234" t="s">
        <v>14297</v>
      </c>
    </row>
    <row r="235" spans="1:20" x14ac:dyDescent="0.25">
      <c r="A235" t="s">
        <v>594</v>
      </c>
      <c r="B235" t="s">
        <v>595</v>
      </c>
      <c r="C235">
        <v>50</v>
      </c>
      <c r="D235">
        <v>6</v>
      </c>
      <c r="E235" t="s">
        <v>14299</v>
      </c>
      <c r="F235">
        <v>200</v>
      </c>
      <c r="G235">
        <v>0</v>
      </c>
      <c r="H235" t="s">
        <v>636</v>
      </c>
      <c r="I235" t="s">
        <v>14300</v>
      </c>
      <c r="J235" t="s">
        <v>709</v>
      </c>
      <c r="K235" t="s">
        <v>637</v>
      </c>
      <c r="L235" t="s">
        <v>638</v>
      </c>
      <c r="M235" t="s">
        <v>14301</v>
      </c>
      <c r="N235" t="s">
        <v>637</v>
      </c>
      <c r="O235" t="s">
        <v>643</v>
      </c>
      <c r="P235" t="s">
        <v>5</v>
      </c>
      <c r="Q235" t="s">
        <v>644</v>
      </c>
      <c r="R235" t="s">
        <v>638</v>
      </c>
      <c r="S235" t="s">
        <v>14302</v>
      </c>
      <c r="T235" t="s">
        <v>14301</v>
      </c>
    </row>
    <row r="236" spans="1:20" x14ac:dyDescent="0.25">
      <c r="A236" t="s">
        <v>10385</v>
      </c>
      <c r="B236" t="s">
        <v>10386</v>
      </c>
      <c r="C236">
        <v>79</v>
      </c>
      <c r="D236">
        <v>2</v>
      </c>
      <c r="E236" t="s">
        <v>14303</v>
      </c>
      <c r="F236">
        <v>524</v>
      </c>
      <c r="G236">
        <v>0</v>
      </c>
      <c r="H236" t="s">
        <v>645</v>
      </c>
      <c r="I236" t="s">
        <v>14304</v>
      </c>
      <c r="J236" t="s">
        <v>14305</v>
      </c>
      <c r="K236" t="s">
        <v>5340</v>
      </c>
      <c r="L236" t="s">
        <v>14306</v>
      </c>
      <c r="M236" t="s">
        <v>14301</v>
      </c>
      <c r="N236" t="s">
        <v>761</v>
      </c>
      <c r="O236" t="s">
        <v>698</v>
      </c>
      <c r="P236" t="s">
        <v>692</v>
      </c>
      <c r="Q236" t="s">
        <v>693</v>
      </c>
      <c r="R236" t="s">
        <v>638</v>
      </c>
      <c r="S236" t="s">
        <v>14307</v>
      </c>
      <c r="T236" t="s">
        <v>14301</v>
      </c>
    </row>
    <row r="237" spans="1:20" x14ac:dyDescent="0.25">
      <c r="A237" t="s">
        <v>240</v>
      </c>
      <c r="B237" t="s">
        <v>246</v>
      </c>
      <c r="C237">
        <v>139</v>
      </c>
      <c r="D237">
        <v>2</v>
      </c>
      <c r="E237" t="s">
        <v>14303</v>
      </c>
      <c r="F237">
        <v>524</v>
      </c>
      <c r="G237">
        <v>0</v>
      </c>
      <c r="H237" t="s">
        <v>645</v>
      </c>
      <c r="I237" t="s">
        <v>14304</v>
      </c>
      <c r="J237" t="s">
        <v>14305</v>
      </c>
      <c r="K237" t="s">
        <v>5340</v>
      </c>
      <c r="L237" t="s">
        <v>14306</v>
      </c>
      <c r="M237" t="s">
        <v>14301</v>
      </c>
      <c r="N237" t="s">
        <v>761</v>
      </c>
      <c r="O237" t="s">
        <v>698</v>
      </c>
      <c r="P237" t="s">
        <v>692</v>
      </c>
      <c r="Q237" t="s">
        <v>693</v>
      </c>
      <c r="R237" t="s">
        <v>638</v>
      </c>
      <c r="S237" t="s">
        <v>14307</v>
      </c>
      <c r="T237" t="s">
        <v>14301</v>
      </c>
    </row>
    <row r="238" spans="1:20" x14ac:dyDescent="0.25">
      <c r="A238" t="s">
        <v>114</v>
      </c>
      <c r="B238" t="s">
        <v>115</v>
      </c>
      <c r="C238">
        <v>65</v>
      </c>
      <c r="D238">
        <v>1</v>
      </c>
      <c r="E238" t="s">
        <v>14303</v>
      </c>
      <c r="F238">
        <v>524</v>
      </c>
      <c r="G238">
        <v>0</v>
      </c>
      <c r="H238" t="s">
        <v>645</v>
      </c>
      <c r="I238" t="s">
        <v>14304</v>
      </c>
      <c r="J238" t="s">
        <v>14305</v>
      </c>
      <c r="K238" t="s">
        <v>5340</v>
      </c>
      <c r="L238" t="s">
        <v>14306</v>
      </c>
      <c r="M238" t="s">
        <v>14301</v>
      </c>
      <c r="N238" t="s">
        <v>761</v>
      </c>
      <c r="O238" t="s">
        <v>698</v>
      </c>
      <c r="P238" t="s">
        <v>692</v>
      </c>
      <c r="Q238" t="s">
        <v>693</v>
      </c>
      <c r="R238" t="s">
        <v>638</v>
      </c>
      <c r="S238" t="s">
        <v>14307</v>
      </c>
      <c r="T238" t="s">
        <v>14301</v>
      </c>
    </row>
    <row r="239" spans="1:20" x14ac:dyDescent="0.25">
      <c r="A239" t="s">
        <v>112</v>
      </c>
      <c r="B239" t="s">
        <v>113</v>
      </c>
      <c r="C239">
        <v>65</v>
      </c>
      <c r="D239">
        <v>1</v>
      </c>
      <c r="E239" t="s">
        <v>14303</v>
      </c>
      <c r="F239">
        <v>524</v>
      </c>
      <c r="G239">
        <v>0</v>
      </c>
      <c r="H239" t="s">
        <v>645</v>
      </c>
      <c r="I239" t="s">
        <v>14304</v>
      </c>
      <c r="J239" t="s">
        <v>14305</v>
      </c>
      <c r="K239" t="s">
        <v>5340</v>
      </c>
      <c r="L239" t="s">
        <v>14306</v>
      </c>
      <c r="M239" t="s">
        <v>14301</v>
      </c>
      <c r="N239" t="s">
        <v>761</v>
      </c>
      <c r="O239" t="s">
        <v>698</v>
      </c>
      <c r="P239" t="s">
        <v>692</v>
      </c>
      <c r="Q239" t="s">
        <v>693</v>
      </c>
      <c r="R239" t="s">
        <v>638</v>
      </c>
      <c r="S239" t="s">
        <v>14307</v>
      </c>
      <c r="T239" t="s">
        <v>14301</v>
      </c>
    </row>
    <row r="240" spans="1:20" x14ac:dyDescent="0.25">
      <c r="A240" t="s">
        <v>147</v>
      </c>
      <c r="B240" t="s">
        <v>148</v>
      </c>
      <c r="C240">
        <v>50</v>
      </c>
      <c r="D240">
        <v>6</v>
      </c>
      <c r="E240" t="s">
        <v>14308</v>
      </c>
      <c r="F240">
        <v>200</v>
      </c>
      <c r="G240">
        <v>0</v>
      </c>
      <c r="H240" t="s">
        <v>636</v>
      </c>
      <c r="I240" t="s">
        <v>14309</v>
      </c>
      <c r="J240" t="s">
        <v>2178</v>
      </c>
      <c r="K240" t="s">
        <v>637</v>
      </c>
      <c r="L240" t="s">
        <v>638</v>
      </c>
      <c r="M240" t="s">
        <v>14310</v>
      </c>
      <c r="N240" t="s">
        <v>637</v>
      </c>
      <c r="O240" t="s">
        <v>639</v>
      </c>
      <c r="P240" t="s">
        <v>5</v>
      </c>
      <c r="Q240" t="s">
        <v>640</v>
      </c>
      <c r="R240" t="s">
        <v>638</v>
      </c>
      <c r="S240" t="s">
        <v>14311</v>
      </c>
      <c r="T240" t="s">
        <v>14310</v>
      </c>
    </row>
    <row r="241" spans="1:20" x14ac:dyDescent="0.25">
      <c r="A241" t="s">
        <v>10385</v>
      </c>
      <c r="B241" t="s">
        <v>10386</v>
      </c>
      <c r="C241">
        <v>89.5</v>
      </c>
      <c r="D241">
        <v>2</v>
      </c>
      <c r="E241" t="s">
        <v>14312</v>
      </c>
      <c r="F241">
        <v>179</v>
      </c>
      <c r="G241">
        <v>0</v>
      </c>
      <c r="H241" t="s">
        <v>645</v>
      </c>
      <c r="I241" t="s">
        <v>14313</v>
      </c>
      <c r="J241" t="s">
        <v>14314</v>
      </c>
      <c r="K241" t="s">
        <v>783</v>
      </c>
      <c r="L241" t="s">
        <v>14315</v>
      </c>
      <c r="M241" t="s">
        <v>14316</v>
      </c>
      <c r="N241" t="s">
        <v>761</v>
      </c>
      <c r="O241" t="s">
        <v>698</v>
      </c>
      <c r="P241" t="s">
        <v>692</v>
      </c>
      <c r="Q241" t="s">
        <v>693</v>
      </c>
      <c r="R241" t="s">
        <v>638</v>
      </c>
      <c r="S241" t="s">
        <v>14317</v>
      </c>
      <c r="T241" t="s">
        <v>14318</v>
      </c>
    </row>
    <row r="242" spans="1:20" x14ac:dyDescent="0.25">
      <c r="A242" t="s">
        <v>10385</v>
      </c>
      <c r="B242" t="s">
        <v>10386</v>
      </c>
      <c r="C242">
        <v>89.5</v>
      </c>
      <c r="D242">
        <v>2</v>
      </c>
      <c r="E242" t="s">
        <v>14319</v>
      </c>
      <c r="F242">
        <v>179</v>
      </c>
      <c r="G242">
        <v>0</v>
      </c>
      <c r="H242" t="s">
        <v>645</v>
      </c>
      <c r="I242" t="s">
        <v>14320</v>
      </c>
      <c r="J242" t="s">
        <v>14321</v>
      </c>
      <c r="K242" t="s">
        <v>14322</v>
      </c>
      <c r="L242" t="s">
        <v>14323</v>
      </c>
      <c r="M242" t="s">
        <v>14324</v>
      </c>
      <c r="N242" t="s">
        <v>761</v>
      </c>
      <c r="O242" t="s">
        <v>698</v>
      </c>
      <c r="P242" t="s">
        <v>692</v>
      </c>
      <c r="Q242" t="s">
        <v>693</v>
      </c>
      <c r="R242" t="s">
        <v>638</v>
      </c>
      <c r="S242" t="s">
        <v>14325</v>
      </c>
      <c r="T242" t="s">
        <v>14326</v>
      </c>
    </row>
    <row r="243" spans="1:20" x14ac:dyDescent="0.25">
      <c r="A243" t="s">
        <v>147</v>
      </c>
      <c r="B243" t="s">
        <v>148</v>
      </c>
      <c r="C243">
        <v>50</v>
      </c>
      <c r="D243">
        <v>6</v>
      </c>
      <c r="E243" t="s">
        <v>14327</v>
      </c>
      <c r="F243">
        <v>200</v>
      </c>
      <c r="G243">
        <v>0</v>
      </c>
      <c r="H243" t="s">
        <v>636</v>
      </c>
      <c r="I243" t="s">
        <v>14328</v>
      </c>
      <c r="J243" t="s">
        <v>705</v>
      </c>
      <c r="K243" t="s">
        <v>637</v>
      </c>
      <c r="L243" t="s">
        <v>638</v>
      </c>
      <c r="M243" t="s">
        <v>14329</v>
      </c>
      <c r="N243" t="s">
        <v>637</v>
      </c>
      <c r="O243" t="s">
        <v>639</v>
      </c>
      <c r="P243" t="s">
        <v>5</v>
      </c>
      <c r="Q243" t="s">
        <v>640</v>
      </c>
      <c r="R243" t="s">
        <v>638</v>
      </c>
      <c r="S243" t="s">
        <v>14330</v>
      </c>
      <c r="T243" t="s">
        <v>14329</v>
      </c>
    </row>
    <row r="244" spans="1:20" x14ac:dyDescent="0.25">
      <c r="A244" t="s">
        <v>600</v>
      </c>
      <c r="B244" t="s">
        <v>601</v>
      </c>
      <c r="C244">
        <v>139</v>
      </c>
      <c r="D244">
        <v>1</v>
      </c>
      <c r="E244" t="s">
        <v>14331</v>
      </c>
      <c r="F244">
        <v>215</v>
      </c>
      <c r="G244">
        <v>0</v>
      </c>
      <c r="H244" t="s">
        <v>697</v>
      </c>
      <c r="I244" t="s">
        <v>14332</v>
      </c>
      <c r="J244" t="s">
        <v>14333</v>
      </c>
      <c r="K244" t="s">
        <v>14334</v>
      </c>
      <c r="L244" t="s">
        <v>14335</v>
      </c>
      <c r="M244" t="s">
        <v>14336</v>
      </c>
      <c r="N244" t="s">
        <v>761</v>
      </c>
      <c r="O244" t="s">
        <v>698</v>
      </c>
      <c r="P244" t="s">
        <v>692</v>
      </c>
      <c r="Q244" t="s">
        <v>693</v>
      </c>
      <c r="R244" t="s">
        <v>638</v>
      </c>
      <c r="S244" t="s">
        <v>14337</v>
      </c>
      <c r="T244" t="s">
        <v>14338</v>
      </c>
    </row>
    <row r="245" spans="1:20" x14ac:dyDescent="0.25">
      <c r="A245" t="s">
        <v>241</v>
      </c>
      <c r="B245" t="s">
        <v>247</v>
      </c>
      <c r="C245">
        <v>139</v>
      </c>
      <c r="D245">
        <v>1</v>
      </c>
      <c r="E245" t="s">
        <v>14331</v>
      </c>
      <c r="F245">
        <v>215</v>
      </c>
      <c r="G245">
        <v>0</v>
      </c>
      <c r="H245" t="s">
        <v>697</v>
      </c>
      <c r="I245" t="s">
        <v>14332</v>
      </c>
      <c r="J245" t="s">
        <v>14333</v>
      </c>
      <c r="K245" t="s">
        <v>14334</v>
      </c>
      <c r="L245" t="s">
        <v>14335</v>
      </c>
      <c r="M245" t="s">
        <v>14336</v>
      </c>
      <c r="N245" t="s">
        <v>761</v>
      </c>
      <c r="O245" t="s">
        <v>698</v>
      </c>
      <c r="P245" t="s">
        <v>692</v>
      </c>
      <c r="Q245" t="s">
        <v>693</v>
      </c>
      <c r="R245" t="s">
        <v>638</v>
      </c>
      <c r="S245" t="s">
        <v>14337</v>
      </c>
      <c r="T245" t="s">
        <v>14338</v>
      </c>
    </row>
    <row r="246" spans="1:20" x14ac:dyDescent="0.25">
      <c r="A246" t="s">
        <v>239</v>
      </c>
      <c r="B246" t="s">
        <v>245</v>
      </c>
      <c r="C246">
        <v>159</v>
      </c>
      <c r="D246">
        <v>1</v>
      </c>
      <c r="E246" t="s">
        <v>14339</v>
      </c>
      <c r="F246">
        <v>129</v>
      </c>
      <c r="G246">
        <v>0</v>
      </c>
      <c r="H246" t="s">
        <v>636</v>
      </c>
      <c r="I246" t="s">
        <v>14340</v>
      </c>
      <c r="J246" t="s">
        <v>661</v>
      </c>
      <c r="K246" t="s">
        <v>637</v>
      </c>
      <c r="L246" t="s">
        <v>638</v>
      </c>
      <c r="M246" t="s">
        <v>14341</v>
      </c>
      <c r="N246" t="s">
        <v>637</v>
      </c>
      <c r="O246" t="s">
        <v>639</v>
      </c>
      <c r="P246" t="s">
        <v>5</v>
      </c>
      <c r="Q246" t="s">
        <v>640</v>
      </c>
      <c r="R246" t="s">
        <v>638</v>
      </c>
      <c r="S246" t="s">
        <v>14342</v>
      </c>
      <c r="T246" t="s">
        <v>14341</v>
      </c>
    </row>
    <row r="247" spans="1:20" x14ac:dyDescent="0.25">
      <c r="A247" t="s">
        <v>240</v>
      </c>
      <c r="B247" t="s">
        <v>690</v>
      </c>
      <c r="C247">
        <v>71.94</v>
      </c>
      <c r="D247">
        <v>1</v>
      </c>
      <c r="E247" t="s">
        <v>14343</v>
      </c>
      <c r="F247">
        <v>78.94</v>
      </c>
      <c r="G247">
        <v>7</v>
      </c>
      <c r="H247" t="s">
        <v>663</v>
      </c>
      <c r="I247" t="s">
        <v>14344</v>
      </c>
      <c r="J247" t="s">
        <v>14345</v>
      </c>
      <c r="K247" t="s">
        <v>12502</v>
      </c>
      <c r="L247" t="s">
        <v>14346</v>
      </c>
      <c r="M247" t="s">
        <v>14347</v>
      </c>
      <c r="N247" t="s">
        <v>637</v>
      </c>
      <c r="O247" t="s">
        <v>664</v>
      </c>
      <c r="P247" t="s">
        <v>23</v>
      </c>
      <c r="Q247" t="s">
        <v>665</v>
      </c>
      <c r="R247" t="s">
        <v>638</v>
      </c>
      <c r="S247" t="s">
        <v>14348</v>
      </c>
      <c r="T247" t="s">
        <v>14349</v>
      </c>
    </row>
    <row r="248" spans="1:20" x14ac:dyDescent="0.25">
      <c r="A248" t="s">
        <v>147</v>
      </c>
      <c r="B248" t="s">
        <v>148</v>
      </c>
      <c r="C248">
        <v>65</v>
      </c>
      <c r="D248">
        <v>1</v>
      </c>
      <c r="E248" t="s">
        <v>14350</v>
      </c>
      <c r="F248">
        <v>61.99</v>
      </c>
      <c r="G248">
        <v>3</v>
      </c>
      <c r="H248" t="s">
        <v>636</v>
      </c>
      <c r="I248" t="s">
        <v>14351</v>
      </c>
      <c r="J248" t="s">
        <v>642</v>
      </c>
      <c r="K248" t="s">
        <v>637</v>
      </c>
      <c r="L248" t="s">
        <v>638</v>
      </c>
      <c r="M248" t="s">
        <v>14352</v>
      </c>
      <c r="N248" t="s">
        <v>637</v>
      </c>
      <c r="O248" t="s">
        <v>643</v>
      </c>
      <c r="P248" t="s">
        <v>5</v>
      </c>
      <c r="Q248" t="s">
        <v>644</v>
      </c>
      <c r="R248" t="s">
        <v>638</v>
      </c>
      <c r="S248" t="s">
        <v>14353</v>
      </c>
      <c r="T248" t="s">
        <v>14352</v>
      </c>
    </row>
    <row r="249" spans="1:20" x14ac:dyDescent="0.25">
      <c r="A249" t="s">
        <v>147</v>
      </c>
      <c r="B249" t="s">
        <v>148</v>
      </c>
      <c r="C249">
        <v>50</v>
      </c>
      <c r="D249">
        <v>6</v>
      </c>
      <c r="E249" t="s">
        <v>14354</v>
      </c>
      <c r="F249">
        <v>203</v>
      </c>
      <c r="G249">
        <v>3</v>
      </c>
      <c r="H249" t="s">
        <v>636</v>
      </c>
      <c r="I249" t="s">
        <v>14355</v>
      </c>
      <c r="J249" t="s">
        <v>2178</v>
      </c>
      <c r="K249" t="s">
        <v>637</v>
      </c>
      <c r="L249" t="s">
        <v>638</v>
      </c>
      <c r="M249" t="s">
        <v>14356</v>
      </c>
      <c r="N249" t="s">
        <v>637</v>
      </c>
      <c r="O249" t="s">
        <v>639</v>
      </c>
      <c r="P249" t="s">
        <v>5</v>
      </c>
      <c r="Q249" t="s">
        <v>640</v>
      </c>
      <c r="R249" t="s">
        <v>638</v>
      </c>
      <c r="S249" t="s">
        <v>14357</v>
      </c>
      <c r="T249" t="s">
        <v>14356</v>
      </c>
    </row>
    <row r="250" spans="1:20" x14ac:dyDescent="0.25">
      <c r="A250" t="s">
        <v>147</v>
      </c>
      <c r="B250" t="s">
        <v>148</v>
      </c>
      <c r="C250">
        <v>50</v>
      </c>
      <c r="D250">
        <v>6</v>
      </c>
      <c r="E250" t="s">
        <v>14358</v>
      </c>
      <c r="F250">
        <v>200</v>
      </c>
      <c r="G250">
        <v>0</v>
      </c>
      <c r="H250" t="s">
        <v>636</v>
      </c>
      <c r="I250" t="s">
        <v>14359</v>
      </c>
      <c r="J250" t="s">
        <v>657</v>
      </c>
      <c r="K250" t="s">
        <v>637</v>
      </c>
      <c r="L250" t="s">
        <v>638</v>
      </c>
      <c r="M250" t="s">
        <v>14356</v>
      </c>
      <c r="N250" t="s">
        <v>637</v>
      </c>
      <c r="O250" t="s">
        <v>643</v>
      </c>
      <c r="P250" t="s">
        <v>5</v>
      </c>
      <c r="Q250" t="s">
        <v>644</v>
      </c>
      <c r="R250" t="s">
        <v>638</v>
      </c>
      <c r="S250" t="s">
        <v>14360</v>
      </c>
      <c r="T250" t="s">
        <v>14356</v>
      </c>
    </row>
    <row r="251" spans="1:20" x14ac:dyDescent="0.25">
      <c r="A251" t="s">
        <v>18</v>
      </c>
      <c r="B251" t="s">
        <v>19</v>
      </c>
      <c r="C251">
        <v>66.666666666666671</v>
      </c>
      <c r="D251">
        <v>3</v>
      </c>
      <c r="E251" t="s">
        <v>14361</v>
      </c>
      <c r="F251">
        <v>129</v>
      </c>
      <c r="G251">
        <v>0</v>
      </c>
      <c r="H251" t="s">
        <v>645</v>
      </c>
      <c r="I251" t="s">
        <v>14362</v>
      </c>
      <c r="J251" t="s">
        <v>14363</v>
      </c>
      <c r="K251" t="s">
        <v>10995</v>
      </c>
      <c r="L251" t="s">
        <v>6244</v>
      </c>
      <c r="M251" t="s">
        <v>14364</v>
      </c>
      <c r="N251" t="s">
        <v>637</v>
      </c>
      <c r="O251" t="s">
        <v>646</v>
      </c>
      <c r="P251" t="s">
        <v>26</v>
      </c>
      <c r="Q251" t="s">
        <v>647</v>
      </c>
      <c r="R251" t="s">
        <v>638</v>
      </c>
      <c r="S251" t="s">
        <v>14365</v>
      </c>
      <c r="T251" t="s">
        <v>14366</v>
      </c>
    </row>
    <row r="252" spans="1:20" x14ac:dyDescent="0.25">
      <c r="A252" t="s">
        <v>147</v>
      </c>
      <c r="B252" t="s">
        <v>148</v>
      </c>
      <c r="C252">
        <v>50</v>
      </c>
      <c r="D252">
        <v>6</v>
      </c>
      <c r="E252" t="s">
        <v>14367</v>
      </c>
      <c r="F252">
        <v>200</v>
      </c>
      <c r="G252">
        <v>0</v>
      </c>
      <c r="H252" t="s">
        <v>636</v>
      </c>
      <c r="I252" t="s">
        <v>14368</v>
      </c>
      <c r="J252" t="s">
        <v>2395</v>
      </c>
      <c r="K252" t="s">
        <v>637</v>
      </c>
      <c r="L252" t="s">
        <v>638</v>
      </c>
      <c r="M252" t="s">
        <v>14369</v>
      </c>
      <c r="N252" t="s">
        <v>637</v>
      </c>
      <c r="O252" t="s">
        <v>639</v>
      </c>
      <c r="P252" t="s">
        <v>5</v>
      </c>
      <c r="Q252" t="s">
        <v>640</v>
      </c>
      <c r="R252" t="s">
        <v>638</v>
      </c>
      <c r="S252" t="s">
        <v>14370</v>
      </c>
      <c r="T252" t="s">
        <v>14369</v>
      </c>
    </row>
    <row r="253" spans="1:20" x14ac:dyDescent="0.25">
      <c r="A253" t="s">
        <v>10</v>
      </c>
      <c r="B253" t="s">
        <v>11</v>
      </c>
      <c r="C253">
        <v>54</v>
      </c>
      <c r="D253">
        <v>1</v>
      </c>
      <c r="E253" t="s">
        <v>14371</v>
      </c>
      <c r="F253">
        <v>249</v>
      </c>
      <c r="G253">
        <v>0</v>
      </c>
      <c r="H253" t="s">
        <v>645</v>
      </c>
      <c r="I253" t="s">
        <v>14372</v>
      </c>
      <c r="J253" t="s">
        <v>14373</v>
      </c>
      <c r="K253" t="s">
        <v>9610</v>
      </c>
      <c r="L253" t="s">
        <v>14374</v>
      </c>
      <c r="M253" t="s">
        <v>14375</v>
      </c>
      <c r="N253" t="s">
        <v>637</v>
      </c>
      <c r="O253" t="s">
        <v>664</v>
      </c>
      <c r="P253" t="s">
        <v>23</v>
      </c>
      <c r="Q253" t="s">
        <v>665</v>
      </c>
      <c r="R253" t="s">
        <v>638</v>
      </c>
      <c r="S253" t="s">
        <v>14376</v>
      </c>
      <c r="T253" t="s">
        <v>14375</v>
      </c>
    </row>
    <row r="254" spans="1:20" x14ac:dyDescent="0.25">
      <c r="A254" t="s">
        <v>12</v>
      </c>
      <c r="B254" t="s">
        <v>13</v>
      </c>
      <c r="C254">
        <v>55</v>
      </c>
      <c r="D254">
        <v>1</v>
      </c>
      <c r="E254" t="s">
        <v>14371</v>
      </c>
      <c r="F254">
        <v>249</v>
      </c>
      <c r="G254">
        <v>0</v>
      </c>
      <c r="H254" t="s">
        <v>645</v>
      </c>
      <c r="I254" t="s">
        <v>14372</v>
      </c>
      <c r="J254" t="s">
        <v>14373</v>
      </c>
      <c r="K254" t="s">
        <v>9610</v>
      </c>
      <c r="L254" t="s">
        <v>14374</v>
      </c>
      <c r="M254" t="s">
        <v>14375</v>
      </c>
      <c r="N254" t="s">
        <v>637</v>
      </c>
      <c r="O254" t="s">
        <v>664</v>
      </c>
      <c r="P254" t="s">
        <v>23</v>
      </c>
      <c r="Q254" t="s">
        <v>665</v>
      </c>
      <c r="R254" t="s">
        <v>638</v>
      </c>
      <c r="S254" t="s">
        <v>14376</v>
      </c>
      <c r="T254" t="s">
        <v>14375</v>
      </c>
    </row>
    <row r="255" spans="1:20" x14ac:dyDescent="0.25">
      <c r="A255" t="s">
        <v>18</v>
      </c>
      <c r="B255" t="s">
        <v>19</v>
      </c>
      <c r="C255">
        <v>66.666666666666671</v>
      </c>
      <c r="D255">
        <v>3</v>
      </c>
      <c r="E255" t="s">
        <v>14371</v>
      </c>
      <c r="F255">
        <v>249</v>
      </c>
      <c r="G255">
        <v>0</v>
      </c>
      <c r="H255" t="s">
        <v>645</v>
      </c>
      <c r="I255" t="s">
        <v>14372</v>
      </c>
      <c r="J255" t="s">
        <v>14373</v>
      </c>
      <c r="K255" t="s">
        <v>9610</v>
      </c>
      <c r="L255" t="s">
        <v>14374</v>
      </c>
      <c r="M255" t="s">
        <v>14375</v>
      </c>
      <c r="N255" t="s">
        <v>637</v>
      </c>
      <c r="O255" t="s">
        <v>664</v>
      </c>
      <c r="P255" t="s">
        <v>23</v>
      </c>
      <c r="Q255" t="s">
        <v>665</v>
      </c>
      <c r="R255" t="s">
        <v>638</v>
      </c>
      <c r="S255" t="s">
        <v>14376</v>
      </c>
      <c r="T255" t="s">
        <v>14375</v>
      </c>
    </row>
    <row r="256" spans="1:20" x14ac:dyDescent="0.25">
      <c r="A256" t="s">
        <v>241</v>
      </c>
      <c r="B256" t="s">
        <v>690</v>
      </c>
      <c r="C256">
        <v>81.75</v>
      </c>
      <c r="D256">
        <v>1</v>
      </c>
      <c r="E256" t="s">
        <v>14377</v>
      </c>
      <c r="F256">
        <v>163.5</v>
      </c>
      <c r="G256">
        <v>0</v>
      </c>
      <c r="H256" t="s">
        <v>663</v>
      </c>
      <c r="I256" t="s">
        <v>1743</v>
      </c>
      <c r="J256" t="s">
        <v>1744</v>
      </c>
      <c r="K256" t="s">
        <v>1745</v>
      </c>
      <c r="L256" t="s">
        <v>1746</v>
      </c>
      <c r="M256" t="s">
        <v>14378</v>
      </c>
      <c r="N256" t="s">
        <v>637</v>
      </c>
      <c r="O256" t="s">
        <v>664</v>
      </c>
      <c r="P256" t="s">
        <v>23</v>
      </c>
      <c r="Q256" t="s">
        <v>665</v>
      </c>
      <c r="R256" t="s">
        <v>638</v>
      </c>
      <c r="S256" t="s">
        <v>14379</v>
      </c>
      <c r="T256" t="s">
        <v>14378</v>
      </c>
    </row>
    <row r="257" spans="1:20" x14ac:dyDescent="0.25">
      <c r="A257" t="s">
        <v>600</v>
      </c>
      <c r="B257" t="s">
        <v>690</v>
      </c>
      <c r="C257">
        <v>81.75</v>
      </c>
      <c r="D257">
        <v>1</v>
      </c>
      <c r="E257" t="s">
        <v>14377</v>
      </c>
      <c r="F257">
        <v>163.5</v>
      </c>
      <c r="G257">
        <v>0</v>
      </c>
      <c r="H257" t="s">
        <v>663</v>
      </c>
      <c r="I257" t="s">
        <v>1743</v>
      </c>
      <c r="J257" t="s">
        <v>1744</v>
      </c>
      <c r="K257" t="s">
        <v>1745</v>
      </c>
      <c r="L257" t="s">
        <v>1746</v>
      </c>
      <c r="M257" t="s">
        <v>14378</v>
      </c>
      <c r="N257" t="s">
        <v>637</v>
      </c>
      <c r="O257" t="s">
        <v>664</v>
      </c>
      <c r="P257" t="s">
        <v>23</v>
      </c>
      <c r="Q257" t="s">
        <v>665</v>
      </c>
      <c r="R257" t="s">
        <v>638</v>
      </c>
      <c r="S257" t="s">
        <v>14379</v>
      </c>
      <c r="T257" t="s">
        <v>14378</v>
      </c>
    </row>
    <row r="258" spans="1:20" x14ac:dyDescent="0.25">
      <c r="A258" t="s">
        <v>240</v>
      </c>
      <c r="B258" t="s">
        <v>2799</v>
      </c>
      <c r="C258">
        <v>81.75</v>
      </c>
      <c r="D258">
        <v>1</v>
      </c>
      <c r="E258" t="s">
        <v>14380</v>
      </c>
      <c r="F258">
        <v>81.75</v>
      </c>
      <c r="G258">
        <v>0</v>
      </c>
      <c r="H258" t="s">
        <v>645</v>
      </c>
      <c r="I258" t="s">
        <v>1743</v>
      </c>
      <c r="J258" t="s">
        <v>1744</v>
      </c>
      <c r="K258" t="s">
        <v>1745</v>
      </c>
      <c r="L258" t="s">
        <v>1746</v>
      </c>
      <c r="M258" t="s">
        <v>14381</v>
      </c>
      <c r="N258" t="s">
        <v>637</v>
      </c>
      <c r="O258" t="s">
        <v>664</v>
      </c>
      <c r="P258" t="s">
        <v>23</v>
      </c>
      <c r="Q258" t="s">
        <v>665</v>
      </c>
      <c r="R258" t="s">
        <v>638</v>
      </c>
      <c r="S258" t="s">
        <v>14382</v>
      </c>
      <c r="T258" t="s">
        <v>14381</v>
      </c>
    </row>
    <row r="259" spans="1:20" x14ac:dyDescent="0.25">
      <c r="A259" t="s">
        <v>147</v>
      </c>
      <c r="B259" t="s">
        <v>148</v>
      </c>
      <c r="C259">
        <v>50</v>
      </c>
      <c r="D259">
        <v>6</v>
      </c>
      <c r="E259" t="s">
        <v>14383</v>
      </c>
      <c r="F259">
        <v>200</v>
      </c>
      <c r="G259">
        <v>0</v>
      </c>
      <c r="H259" t="s">
        <v>636</v>
      </c>
      <c r="I259" t="s">
        <v>14384</v>
      </c>
      <c r="J259" t="s">
        <v>669</v>
      </c>
      <c r="K259" t="s">
        <v>637</v>
      </c>
      <c r="L259" t="s">
        <v>638</v>
      </c>
      <c r="M259" t="s">
        <v>14385</v>
      </c>
      <c r="N259" t="s">
        <v>637</v>
      </c>
      <c r="O259" t="s">
        <v>639</v>
      </c>
      <c r="P259" t="s">
        <v>5</v>
      </c>
      <c r="Q259" t="s">
        <v>640</v>
      </c>
      <c r="R259" t="s">
        <v>638</v>
      </c>
      <c r="S259" t="s">
        <v>14386</v>
      </c>
      <c r="T259" t="s">
        <v>14385</v>
      </c>
    </row>
    <row r="260" spans="1:20" x14ac:dyDescent="0.25">
      <c r="A260" t="s">
        <v>147</v>
      </c>
      <c r="B260" t="s">
        <v>148</v>
      </c>
      <c r="C260">
        <v>50</v>
      </c>
      <c r="D260">
        <v>6</v>
      </c>
      <c r="E260" t="s">
        <v>14387</v>
      </c>
      <c r="F260">
        <v>200</v>
      </c>
      <c r="G260">
        <v>0</v>
      </c>
      <c r="H260" t="s">
        <v>636</v>
      </c>
      <c r="I260" t="s">
        <v>14388</v>
      </c>
      <c r="J260" t="s">
        <v>657</v>
      </c>
      <c r="K260" t="s">
        <v>637</v>
      </c>
      <c r="L260" t="s">
        <v>638</v>
      </c>
      <c r="M260" t="s">
        <v>14389</v>
      </c>
      <c r="N260" t="s">
        <v>637</v>
      </c>
      <c r="O260" t="s">
        <v>639</v>
      </c>
      <c r="P260" t="s">
        <v>5</v>
      </c>
      <c r="Q260" t="s">
        <v>640</v>
      </c>
      <c r="R260" t="s">
        <v>638</v>
      </c>
      <c r="S260" t="s">
        <v>14390</v>
      </c>
      <c r="T260" t="s">
        <v>14389</v>
      </c>
    </row>
    <row r="261" spans="1:20" x14ac:dyDescent="0.25">
      <c r="A261" t="s">
        <v>241</v>
      </c>
      <c r="B261" t="s">
        <v>247</v>
      </c>
      <c r="C261">
        <v>159</v>
      </c>
      <c r="D261">
        <v>1</v>
      </c>
      <c r="E261" t="s">
        <v>14391</v>
      </c>
      <c r="F261">
        <v>188</v>
      </c>
      <c r="G261">
        <v>29</v>
      </c>
      <c r="H261" t="s">
        <v>645</v>
      </c>
      <c r="I261" t="s">
        <v>844</v>
      </c>
      <c r="J261" t="s">
        <v>14392</v>
      </c>
      <c r="K261" t="s">
        <v>4521</v>
      </c>
      <c r="L261" t="s">
        <v>5081</v>
      </c>
      <c r="M261" t="s">
        <v>14393</v>
      </c>
      <c r="N261" t="s">
        <v>637</v>
      </c>
      <c r="O261" t="s">
        <v>646</v>
      </c>
      <c r="P261" t="s">
        <v>26</v>
      </c>
      <c r="Q261" t="s">
        <v>647</v>
      </c>
      <c r="R261" t="s">
        <v>638</v>
      </c>
      <c r="S261" t="s">
        <v>14394</v>
      </c>
      <c r="T261" t="s">
        <v>14393</v>
      </c>
    </row>
    <row r="262" spans="1:20" x14ac:dyDescent="0.25">
      <c r="A262" t="s">
        <v>147</v>
      </c>
      <c r="B262" t="s">
        <v>148</v>
      </c>
      <c r="C262">
        <v>50</v>
      </c>
      <c r="D262">
        <v>6</v>
      </c>
      <c r="E262" t="s">
        <v>14395</v>
      </c>
      <c r="F262">
        <v>200</v>
      </c>
      <c r="G262">
        <v>0</v>
      </c>
      <c r="H262" t="s">
        <v>636</v>
      </c>
      <c r="I262" t="s">
        <v>14396</v>
      </c>
      <c r="J262" t="s">
        <v>676</v>
      </c>
      <c r="K262" t="s">
        <v>637</v>
      </c>
      <c r="L262" t="s">
        <v>638</v>
      </c>
      <c r="M262" t="s">
        <v>14397</v>
      </c>
      <c r="N262" t="s">
        <v>637</v>
      </c>
      <c r="O262" t="s">
        <v>639</v>
      </c>
      <c r="P262" t="s">
        <v>5</v>
      </c>
      <c r="Q262" t="s">
        <v>640</v>
      </c>
      <c r="R262" t="s">
        <v>638</v>
      </c>
      <c r="S262" t="s">
        <v>14398</v>
      </c>
      <c r="T262" t="s">
        <v>14397</v>
      </c>
    </row>
    <row r="263" spans="1:20" x14ac:dyDescent="0.25">
      <c r="A263" t="s">
        <v>147</v>
      </c>
      <c r="B263" t="s">
        <v>148</v>
      </c>
      <c r="C263">
        <v>50</v>
      </c>
      <c r="D263">
        <v>6</v>
      </c>
      <c r="E263" t="s">
        <v>14399</v>
      </c>
      <c r="F263">
        <v>200</v>
      </c>
      <c r="G263">
        <v>0</v>
      </c>
      <c r="H263" t="s">
        <v>636</v>
      </c>
      <c r="I263" t="s">
        <v>14400</v>
      </c>
      <c r="J263" t="s">
        <v>682</v>
      </c>
      <c r="K263" t="s">
        <v>637</v>
      </c>
      <c r="L263" t="s">
        <v>638</v>
      </c>
      <c r="M263" t="s">
        <v>14401</v>
      </c>
      <c r="N263" t="s">
        <v>637</v>
      </c>
      <c r="O263" t="s">
        <v>639</v>
      </c>
      <c r="P263" t="s">
        <v>5</v>
      </c>
      <c r="Q263" t="s">
        <v>640</v>
      </c>
      <c r="R263" t="s">
        <v>638</v>
      </c>
      <c r="S263" t="s">
        <v>14402</v>
      </c>
      <c r="T263" t="s">
        <v>14401</v>
      </c>
    </row>
    <row r="264" spans="1:20" x14ac:dyDescent="0.25">
      <c r="A264" t="s">
        <v>147</v>
      </c>
      <c r="B264" t="s">
        <v>148</v>
      </c>
      <c r="C264">
        <v>50</v>
      </c>
      <c r="D264">
        <v>6</v>
      </c>
      <c r="E264" t="s">
        <v>14403</v>
      </c>
      <c r="F264">
        <v>200</v>
      </c>
      <c r="G264">
        <v>0</v>
      </c>
      <c r="H264" t="s">
        <v>636</v>
      </c>
      <c r="I264" t="s">
        <v>14404</v>
      </c>
      <c r="J264" t="s">
        <v>648</v>
      </c>
      <c r="K264" t="s">
        <v>637</v>
      </c>
      <c r="L264" t="s">
        <v>638</v>
      </c>
      <c r="M264" t="s">
        <v>14405</v>
      </c>
      <c r="N264" t="s">
        <v>637</v>
      </c>
      <c r="O264" t="s">
        <v>639</v>
      </c>
      <c r="P264" t="s">
        <v>5</v>
      </c>
      <c r="Q264" t="s">
        <v>640</v>
      </c>
      <c r="R264" t="s">
        <v>638</v>
      </c>
      <c r="S264" t="s">
        <v>14406</v>
      </c>
      <c r="T264" t="s">
        <v>14407</v>
      </c>
    </row>
    <row r="265" spans="1:20" x14ac:dyDescent="0.25">
      <c r="A265" t="s">
        <v>239</v>
      </c>
      <c r="B265" t="s">
        <v>690</v>
      </c>
      <c r="C265">
        <v>88.29</v>
      </c>
      <c r="D265">
        <v>1</v>
      </c>
      <c r="E265" t="s">
        <v>14408</v>
      </c>
      <c r="F265">
        <v>95.29</v>
      </c>
      <c r="G265">
        <v>7</v>
      </c>
      <c r="H265" t="s">
        <v>663</v>
      </c>
      <c r="I265" t="s">
        <v>14409</v>
      </c>
      <c r="J265" t="s">
        <v>14410</v>
      </c>
      <c r="K265" t="s">
        <v>3380</v>
      </c>
      <c r="L265" t="s">
        <v>14411</v>
      </c>
      <c r="M265" t="s">
        <v>14412</v>
      </c>
      <c r="N265" t="s">
        <v>637</v>
      </c>
      <c r="O265" t="s">
        <v>664</v>
      </c>
      <c r="P265" t="s">
        <v>23</v>
      </c>
      <c r="Q265" t="s">
        <v>665</v>
      </c>
      <c r="R265" t="s">
        <v>638</v>
      </c>
      <c r="S265" t="s">
        <v>14413</v>
      </c>
      <c r="T265" t="s">
        <v>14412</v>
      </c>
    </row>
    <row r="266" spans="1:20" x14ac:dyDescent="0.25">
      <c r="A266" t="s">
        <v>147</v>
      </c>
      <c r="B266" t="s">
        <v>148</v>
      </c>
      <c r="C266">
        <v>50</v>
      </c>
      <c r="D266">
        <v>6</v>
      </c>
      <c r="E266" t="s">
        <v>14414</v>
      </c>
      <c r="F266">
        <v>200</v>
      </c>
      <c r="G266">
        <v>0</v>
      </c>
      <c r="H266" t="s">
        <v>636</v>
      </c>
      <c r="I266" t="s">
        <v>14415</v>
      </c>
      <c r="J266" t="s">
        <v>648</v>
      </c>
      <c r="K266" t="s">
        <v>637</v>
      </c>
      <c r="L266" t="s">
        <v>638</v>
      </c>
      <c r="M266" t="s">
        <v>14416</v>
      </c>
      <c r="N266" t="s">
        <v>637</v>
      </c>
      <c r="O266" t="s">
        <v>639</v>
      </c>
      <c r="P266" t="s">
        <v>5</v>
      </c>
      <c r="Q266" t="s">
        <v>640</v>
      </c>
      <c r="R266" t="s">
        <v>638</v>
      </c>
      <c r="S266" t="s">
        <v>14417</v>
      </c>
      <c r="T266" t="s">
        <v>14416</v>
      </c>
    </row>
    <row r="267" spans="1:20" x14ac:dyDescent="0.25">
      <c r="A267" t="s">
        <v>241</v>
      </c>
      <c r="B267" t="s">
        <v>690</v>
      </c>
      <c r="C267">
        <v>71.94</v>
      </c>
      <c r="D267">
        <v>1</v>
      </c>
      <c r="E267" t="s">
        <v>14418</v>
      </c>
      <c r="F267">
        <v>100.94</v>
      </c>
      <c r="G267">
        <v>29</v>
      </c>
      <c r="H267" t="s">
        <v>663</v>
      </c>
      <c r="I267" t="s">
        <v>14419</v>
      </c>
      <c r="J267" t="s">
        <v>14420</v>
      </c>
      <c r="K267" t="s">
        <v>1774</v>
      </c>
      <c r="L267" t="s">
        <v>14421</v>
      </c>
      <c r="M267" t="s">
        <v>14422</v>
      </c>
      <c r="N267" t="s">
        <v>637</v>
      </c>
      <c r="O267" t="s">
        <v>664</v>
      </c>
      <c r="P267" t="s">
        <v>23</v>
      </c>
      <c r="Q267" t="s">
        <v>665</v>
      </c>
      <c r="R267" t="s">
        <v>638</v>
      </c>
      <c r="S267" t="s">
        <v>14423</v>
      </c>
      <c r="T267" t="s">
        <v>14422</v>
      </c>
    </row>
    <row r="268" spans="1:20" x14ac:dyDescent="0.25">
      <c r="A268" t="s">
        <v>147</v>
      </c>
      <c r="B268" t="s">
        <v>148</v>
      </c>
      <c r="C268">
        <v>50</v>
      </c>
      <c r="D268">
        <v>6</v>
      </c>
      <c r="E268" t="s">
        <v>14424</v>
      </c>
      <c r="F268">
        <v>200</v>
      </c>
      <c r="G268">
        <v>0</v>
      </c>
      <c r="H268" t="s">
        <v>636</v>
      </c>
      <c r="I268" t="s">
        <v>14425</v>
      </c>
      <c r="J268" t="s">
        <v>2423</v>
      </c>
      <c r="K268" t="s">
        <v>637</v>
      </c>
      <c r="L268" t="s">
        <v>638</v>
      </c>
      <c r="M268" t="s">
        <v>14426</v>
      </c>
      <c r="N268" t="s">
        <v>637</v>
      </c>
      <c r="O268" t="s">
        <v>643</v>
      </c>
      <c r="P268" t="s">
        <v>5</v>
      </c>
      <c r="Q268" t="s">
        <v>644</v>
      </c>
      <c r="R268" t="s">
        <v>638</v>
      </c>
      <c r="S268" t="s">
        <v>14427</v>
      </c>
      <c r="T268" t="s">
        <v>14426</v>
      </c>
    </row>
    <row r="269" spans="1:20" x14ac:dyDescent="0.25">
      <c r="A269" t="s">
        <v>240</v>
      </c>
      <c r="B269" t="s">
        <v>690</v>
      </c>
      <c r="C269">
        <v>66.489999999999995</v>
      </c>
      <c r="D269">
        <v>1</v>
      </c>
      <c r="E269" t="s">
        <v>14428</v>
      </c>
      <c r="F269">
        <v>73.489999999999995</v>
      </c>
      <c r="G269">
        <v>7</v>
      </c>
      <c r="H269" t="s">
        <v>663</v>
      </c>
      <c r="I269" t="s">
        <v>14429</v>
      </c>
      <c r="J269" t="s">
        <v>14430</v>
      </c>
      <c r="K269" t="s">
        <v>701</v>
      </c>
      <c r="L269" t="s">
        <v>14431</v>
      </c>
      <c r="M269" t="s">
        <v>14432</v>
      </c>
      <c r="N269" t="s">
        <v>637</v>
      </c>
      <c r="O269" t="s">
        <v>664</v>
      </c>
      <c r="P269" t="s">
        <v>23</v>
      </c>
      <c r="Q269" t="s">
        <v>665</v>
      </c>
      <c r="R269" t="s">
        <v>638</v>
      </c>
      <c r="S269" t="s">
        <v>14433</v>
      </c>
      <c r="T269" t="s">
        <v>14434</v>
      </c>
    </row>
    <row r="270" spans="1:20" x14ac:dyDescent="0.25">
      <c r="A270" t="s">
        <v>241</v>
      </c>
      <c r="B270" t="s">
        <v>690</v>
      </c>
      <c r="C270">
        <v>94</v>
      </c>
      <c r="D270">
        <v>1</v>
      </c>
      <c r="E270" t="s">
        <v>14435</v>
      </c>
      <c r="F270">
        <v>195</v>
      </c>
      <c r="G270">
        <v>7</v>
      </c>
      <c r="H270" t="s">
        <v>663</v>
      </c>
      <c r="I270" t="s">
        <v>14436</v>
      </c>
      <c r="J270" t="s">
        <v>14437</v>
      </c>
      <c r="K270" t="s">
        <v>720</v>
      </c>
      <c r="L270" t="s">
        <v>14438</v>
      </c>
      <c r="M270" t="s">
        <v>14439</v>
      </c>
      <c r="N270" t="s">
        <v>637</v>
      </c>
      <c r="O270" t="s">
        <v>664</v>
      </c>
      <c r="P270" t="s">
        <v>23</v>
      </c>
      <c r="Q270" t="s">
        <v>665</v>
      </c>
      <c r="R270" t="s">
        <v>638</v>
      </c>
      <c r="S270" t="s">
        <v>14440</v>
      </c>
      <c r="T270" t="s">
        <v>14441</v>
      </c>
    </row>
    <row r="271" spans="1:20" x14ac:dyDescent="0.25">
      <c r="A271" t="s">
        <v>600</v>
      </c>
      <c r="B271" t="s">
        <v>690</v>
      </c>
      <c r="C271">
        <v>94</v>
      </c>
      <c r="D271">
        <v>1</v>
      </c>
      <c r="E271" t="s">
        <v>14435</v>
      </c>
      <c r="F271">
        <v>195</v>
      </c>
      <c r="G271">
        <v>7</v>
      </c>
      <c r="H271" t="s">
        <v>663</v>
      </c>
      <c r="I271" t="s">
        <v>14436</v>
      </c>
      <c r="J271" t="s">
        <v>14437</v>
      </c>
      <c r="K271" t="s">
        <v>720</v>
      </c>
      <c r="L271" t="s">
        <v>14438</v>
      </c>
      <c r="M271" t="s">
        <v>14439</v>
      </c>
      <c r="N271" t="s">
        <v>637</v>
      </c>
      <c r="O271" t="s">
        <v>664</v>
      </c>
      <c r="P271" t="s">
        <v>23</v>
      </c>
      <c r="Q271" t="s">
        <v>665</v>
      </c>
      <c r="R271" t="s">
        <v>638</v>
      </c>
      <c r="S271" t="s">
        <v>14440</v>
      </c>
      <c r="T271" t="s">
        <v>14441</v>
      </c>
    </row>
    <row r="272" spans="1:20" x14ac:dyDescent="0.25">
      <c r="A272" t="s">
        <v>147</v>
      </c>
      <c r="B272" t="s">
        <v>148</v>
      </c>
      <c r="C272">
        <v>50</v>
      </c>
      <c r="D272">
        <v>12</v>
      </c>
      <c r="E272" t="s">
        <v>14442</v>
      </c>
      <c r="F272">
        <v>400</v>
      </c>
      <c r="G272">
        <v>0</v>
      </c>
      <c r="H272" t="s">
        <v>636</v>
      </c>
      <c r="I272" t="s">
        <v>14443</v>
      </c>
      <c r="J272" t="s">
        <v>648</v>
      </c>
      <c r="K272" t="s">
        <v>637</v>
      </c>
      <c r="L272" t="s">
        <v>638</v>
      </c>
      <c r="M272" t="s">
        <v>14444</v>
      </c>
      <c r="N272" t="s">
        <v>637</v>
      </c>
      <c r="O272" t="s">
        <v>639</v>
      </c>
      <c r="P272" t="s">
        <v>5</v>
      </c>
      <c r="Q272" t="s">
        <v>640</v>
      </c>
      <c r="R272" t="s">
        <v>638</v>
      </c>
      <c r="S272" t="s">
        <v>14445</v>
      </c>
      <c r="T272" t="s">
        <v>14444</v>
      </c>
    </row>
    <row r="273" spans="1:20" x14ac:dyDescent="0.25">
      <c r="A273" t="s">
        <v>147</v>
      </c>
      <c r="B273" t="s">
        <v>148</v>
      </c>
      <c r="C273">
        <v>50</v>
      </c>
      <c r="D273">
        <v>6</v>
      </c>
      <c r="E273" t="s">
        <v>14446</v>
      </c>
      <c r="F273">
        <v>200</v>
      </c>
      <c r="G273">
        <v>0</v>
      </c>
      <c r="H273" t="s">
        <v>636</v>
      </c>
      <c r="I273" t="s">
        <v>14447</v>
      </c>
      <c r="J273" t="s">
        <v>648</v>
      </c>
      <c r="K273" t="s">
        <v>637</v>
      </c>
      <c r="L273" t="s">
        <v>638</v>
      </c>
      <c r="M273" t="s">
        <v>14448</v>
      </c>
      <c r="N273" t="s">
        <v>637</v>
      </c>
      <c r="O273" t="s">
        <v>643</v>
      </c>
      <c r="P273" t="s">
        <v>5</v>
      </c>
      <c r="Q273" t="s">
        <v>644</v>
      </c>
      <c r="R273" t="s">
        <v>638</v>
      </c>
      <c r="S273" t="s">
        <v>14449</v>
      </c>
      <c r="T273" t="s">
        <v>14450</v>
      </c>
    </row>
    <row r="274" spans="1:20" x14ac:dyDescent="0.25">
      <c r="A274" t="s">
        <v>18</v>
      </c>
      <c r="B274" t="s">
        <v>19</v>
      </c>
      <c r="C274">
        <v>66.666666666666671</v>
      </c>
      <c r="D274">
        <v>3</v>
      </c>
      <c r="E274" t="s">
        <v>14451</v>
      </c>
      <c r="F274">
        <v>229</v>
      </c>
      <c r="G274">
        <v>0</v>
      </c>
      <c r="H274" t="s">
        <v>636</v>
      </c>
      <c r="I274" t="s">
        <v>7670</v>
      </c>
      <c r="J274" t="s">
        <v>666</v>
      </c>
      <c r="K274" t="s">
        <v>637</v>
      </c>
      <c r="L274" t="s">
        <v>638</v>
      </c>
      <c r="M274" t="s">
        <v>14452</v>
      </c>
      <c r="N274" t="s">
        <v>637</v>
      </c>
      <c r="O274" t="s">
        <v>639</v>
      </c>
      <c r="P274" t="s">
        <v>5</v>
      </c>
      <c r="Q274" t="s">
        <v>640</v>
      </c>
      <c r="R274" t="s">
        <v>638</v>
      </c>
      <c r="S274" t="s">
        <v>14453</v>
      </c>
      <c r="T274" t="s">
        <v>14454</v>
      </c>
    </row>
    <row r="275" spans="1:20" x14ac:dyDescent="0.25">
      <c r="A275" t="s">
        <v>101</v>
      </c>
      <c r="B275" t="s">
        <v>2139</v>
      </c>
      <c r="C275">
        <v>120</v>
      </c>
      <c r="D275">
        <v>1</v>
      </c>
      <c r="E275" t="s">
        <v>14451</v>
      </c>
      <c r="F275">
        <v>229</v>
      </c>
      <c r="G275">
        <v>0</v>
      </c>
      <c r="H275" t="s">
        <v>636</v>
      </c>
      <c r="I275" t="s">
        <v>7670</v>
      </c>
      <c r="J275" t="s">
        <v>666</v>
      </c>
      <c r="K275" t="s">
        <v>637</v>
      </c>
      <c r="L275" t="s">
        <v>638</v>
      </c>
      <c r="M275" t="s">
        <v>14452</v>
      </c>
      <c r="N275" t="s">
        <v>637</v>
      </c>
      <c r="O275" t="s">
        <v>639</v>
      </c>
      <c r="P275" t="s">
        <v>5</v>
      </c>
      <c r="Q275" t="s">
        <v>640</v>
      </c>
      <c r="R275" t="s">
        <v>638</v>
      </c>
      <c r="S275" t="s">
        <v>14453</v>
      </c>
      <c r="T275" t="s">
        <v>14454</v>
      </c>
    </row>
    <row r="276" spans="1:20" x14ac:dyDescent="0.25">
      <c r="A276" t="s">
        <v>116</v>
      </c>
      <c r="B276" t="s">
        <v>117</v>
      </c>
      <c r="C276">
        <v>12</v>
      </c>
      <c r="D276">
        <v>10</v>
      </c>
      <c r="E276" t="s">
        <v>14455</v>
      </c>
      <c r="F276">
        <v>140</v>
      </c>
      <c r="G276">
        <v>0</v>
      </c>
      <c r="H276" t="s">
        <v>645</v>
      </c>
      <c r="I276" t="s">
        <v>7679</v>
      </c>
      <c r="J276" t="s">
        <v>14456</v>
      </c>
      <c r="K276" t="s">
        <v>2973</v>
      </c>
      <c r="L276" t="s">
        <v>1814</v>
      </c>
      <c r="M276" t="s">
        <v>14457</v>
      </c>
      <c r="N276" t="s">
        <v>637</v>
      </c>
      <c r="O276" t="s">
        <v>646</v>
      </c>
      <c r="P276" t="s">
        <v>26</v>
      </c>
      <c r="Q276" t="s">
        <v>647</v>
      </c>
      <c r="R276" t="s">
        <v>638</v>
      </c>
      <c r="S276" t="s">
        <v>14458</v>
      </c>
      <c r="T276" t="s">
        <v>14459</v>
      </c>
    </row>
    <row r="277" spans="1:20" x14ac:dyDescent="0.25">
      <c r="A277" t="s">
        <v>116</v>
      </c>
      <c r="B277" t="s">
        <v>117</v>
      </c>
      <c r="C277">
        <v>12</v>
      </c>
      <c r="D277">
        <v>20</v>
      </c>
      <c r="E277" t="s">
        <v>14460</v>
      </c>
      <c r="F277">
        <v>280</v>
      </c>
      <c r="G277">
        <v>0</v>
      </c>
      <c r="H277" t="s">
        <v>645</v>
      </c>
      <c r="I277" t="s">
        <v>14461</v>
      </c>
      <c r="J277" t="s">
        <v>14462</v>
      </c>
      <c r="K277" t="s">
        <v>14040</v>
      </c>
      <c r="L277" t="s">
        <v>2234</v>
      </c>
      <c r="M277" t="s">
        <v>14463</v>
      </c>
      <c r="N277" t="s">
        <v>637</v>
      </c>
      <c r="O277" t="s">
        <v>646</v>
      </c>
      <c r="P277" t="s">
        <v>26</v>
      </c>
      <c r="Q277" t="s">
        <v>647</v>
      </c>
      <c r="R277" t="s">
        <v>638</v>
      </c>
      <c r="S277" t="s">
        <v>14464</v>
      </c>
      <c r="T277" t="s">
        <v>14465</v>
      </c>
    </row>
    <row r="278" spans="1:20" x14ac:dyDescent="0.25">
      <c r="A278" t="s">
        <v>72</v>
      </c>
      <c r="B278" t="s">
        <v>108</v>
      </c>
      <c r="C278">
        <v>66.333333333333329</v>
      </c>
      <c r="D278">
        <v>3</v>
      </c>
      <c r="E278" t="s">
        <v>14466</v>
      </c>
      <c r="F278">
        <v>284.20999999999998</v>
      </c>
      <c r="G278">
        <v>54.39</v>
      </c>
      <c r="H278" t="s">
        <v>645</v>
      </c>
      <c r="I278" t="s">
        <v>14467</v>
      </c>
      <c r="J278" t="s">
        <v>14468</v>
      </c>
      <c r="K278" t="s">
        <v>9070</v>
      </c>
      <c r="L278" t="s">
        <v>14469</v>
      </c>
      <c r="M278" t="s">
        <v>14470</v>
      </c>
      <c r="N278" t="s">
        <v>637</v>
      </c>
      <c r="O278" t="s">
        <v>664</v>
      </c>
      <c r="P278" t="s">
        <v>23</v>
      </c>
      <c r="Q278" t="s">
        <v>665</v>
      </c>
      <c r="R278" t="s">
        <v>638</v>
      </c>
      <c r="S278" t="s">
        <v>14471</v>
      </c>
      <c r="T278" t="s">
        <v>14470</v>
      </c>
    </row>
    <row r="279" spans="1:20" x14ac:dyDescent="0.25">
      <c r="A279" t="s">
        <v>600</v>
      </c>
      <c r="B279" t="s">
        <v>690</v>
      </c>
      <c r="C279">
        <v>88.29</v>
      </c>
      <c r="D279">
        <v>1</v>
      </c>
      <c r="E279" t="s">
        <v>14472</v>
      </c>
      <c r="F279">
        <v>183.58</v>
      </c>
      <c r="G279">
        <v>7</v>
      </c>
      <c r="H279" t="s">
        <v>663</v>
      </c>
      <c r="I279" t="s">
        <v>14473</v>
      </c>
      <c r="J279" t="s">
        <v>14474</v>
      </c>
      <c r="K279" t="s">
        <v>766</v>
      </c>
      <c r="L279" t="s">
        <v>14475</v>
      </c>
      <c r="M279" t="s">
        <v>14476</v>
      </c>
      <c r="N279" t="s">
        <v>637</v>
      </c>
      <c r="O279" t="s">
        <v>664</v>
      </c>
      <c r="P279" t="s">
        <v>23</v>
      </c>
      <c r="Q279" t="s">
        <v>665</v>
      </c>
      <c r="R279" t="s">
        <v>638</v>
      </c>
      <c r="S279" t="s">
        <v>14477</v>
      </c>
      <c r="T279" t="s">
        <v>14476</v>
      </c>
    </row>
    <row r="280" spans="1:20" x14ac:dyDescent="0.25">
      <c r="A280" t="s">
        <v>239</v>
      </c>
      <c r="B280" t="s">
        <v>690</v>
      </c>
      <c r="C280">
        <v>88.29</v>
      </c>
      <c r="D280">
        <v>1</v>
      </c>
      <c r="E280" t="s">
        <v>14472</v>
      </c>
      <c r="F280">
        <v>183.58</v>
      </c>
      <c r="G280">
        <v>7</v>
      </c>
      <c r="H280" t="s">
        <v>663</v>
      </c>
      <c r="I280" t="s">
        <v>14473</v>
      </c>
      <c r="J280" t="s">
        <v>14474</v>
      </c>
      <c r="K280" t="s">
        <v>766</v>
      </c>
      <c r="L280" t="s">
        <v>14475</v>
      </c>
      <c r="M280" t="s">
        <v>14476</v>
      </c>
      <c r="N280" t="s">
        <v>637</v>
      </c>
      <c r="O280" t="s">
        <v>664</v>
      </c>
      <c r="P280" t="s">
        <v>23</v>
      </c>
      <c r="Q280" t="s">
        <v>665</v>
      </c>
      <c r="R280" t="s">
        <v>638</v>
      </c>
      <c r="S280" t="s">
        <v>14477</v>
      </c>
      <c r="T280" t="s">
        <v>14476</v>
      </c>
    </row>
    <row r="281" spans="1:20" x14ac:dyDescent="0.25">
      <c r="A281" t="s">
        <v>22</v>
      </c>
      <c r="B281" t="s">
        <v>27</v>
      </c>
      <c r="C281">
        <v>66.333333333333329</v>
      </c>
      <c r="D281">
        <v>3</v>
      </c>
      <c r="E281" t="s">
        <v>14478</v>
      </c>
      <c r="F281">
        <v>349</v>
      </c>
      <c r="G281">
        <v>0</v>
      </c>
      <c r="H281" t="s">
        <v>645</v>
      </c>
      <c r="I281" t="s">
        <v>14479</v>
      </c>
      <c r="J281" t="s">
        <v>14480</v>
      </c>
      <c r="K281" t="s">
        <v>710</v>
      </c>
      <c r="L281" t="s">
        <v>762</v>
      </c>
      <c r="M281" t="s">
        <v>14481</v>
      </c>
      <c r="N281" t="s">
        <v>637</v>
      </c>
      <c r="O281" t="s">
        <v>646</v>
      </c>
      <c r="P281" t="s">
        <v>26</v>
      </c>
      <c r="Q281" t="s">
        <v>647</v>
      </c>
      <c r="R281" t="s">
        <v>638</v>
      </c>
      <c r="S281" t="s">
        <v>14482</v>
      </c>
      <c r="T281" t="s">
        <v>14481</v>
      </c>
    </row>
    <row r="282" spans="1:20" x14ac:dyDescent="0.25">
      <c r="A282" t="s">
        <v>22</v>
      </c>
      <c r="B282" t="s">
        <v>27</v>
      </c>
      <c r="C282">
        <v>99</v>
      </c>
      <c r="D282">
        <v>1</v>
      </c>
      <c r="E282" t="s">
        <v>14478</v>
      </c>
      <c r="F282">
        <v>349</v>
      </c>
      <c r="G282">
        <v>0</v>
      </c>
      <c r="H282" t="s">
        <v>645</v>
      </c>
      <c r="I282" t="s">
        <v>14479</v>
      </c>
      <c r="J282" t="s">
        <v>14480</v>
      </c>
      <c r="K282" t="s">
        <v>710</v>
      </c>
      <c r="L282" t="s">
        <v>762</v>
      </c>
      <c r="M282" t="s">
        <v>14481</v>
      </c>
      <c r="N282" t="s">
        <v>637</v>
      </c>
      <c r="O282" t="s">
        <v>646</v>
      </c>
      <c r="P282" t="s">
        <v>26</v>
      </c>
      <c r="Q282" t="s">
        <v>647</v>
      </c>
      <c r="R282" t="s">
        <v>638</v>
      </c>
      <c r="S282" t="s">
        <v>14482</v>
      </c>
      <c r="T282" t="s">
        <v>14481</v>
      </c>
    </row>
  </sheetData>
  <pageMargins left="0.25" right="0.25" top="0.75" bottom="0.75" header="0.3" footer="0.3"/>
  <pageSetup paperSize="9" scale="21" fitToHeight="0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551E-E1DA-49C0-878D-BBD75F3CBB93}">
  <sheetPr>
    <tabColor rgb="FFFF6699"/>
    <pageSetUpPr fitToPage="1"/>
  </sheetPr>
  <dimension ref="A1:V282"/>
  <sheetViews>
    <sheetView zoomScale="70" zoomScaleNormal="70" workbookViewId="0">
      <pane xSplit="2" ySplit="1" topLeftCell="R282" activePane="bottomRight" state="frozen"/>
      <selection activeCell="Q237" sqref="Q237"/>
      <selection pane="topRight" activeCell="Q237" sqref="Q237"/>
      <selection pane="bottomLeft" activeCell="Q237" sqref="Q237"/>
      <selection pane="bottomRight" activeCell="U296" sqref="U296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6.90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617</v>
      </c>
      <c r="C1" t="s">
        <v>618</v>
      </c>
      <c r="D1" t="s">
        <v>1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J1" t="s">
        <v>624</v>
      </c>
      <c r="K1" t="s">
        <v>625</v>
      </c>
      <c r="L1" t="s">
        <v>626</v>
      </c>
      <c r="M1" t="s">
        <v>627</v>
      </c>
      <c r="N1" t="s">
        <v>628</v>
      </c>
      <c r="O1" t="s">
        <v>629</v>
      </c>
      <c r="P1" t="s">
        <v>630</v>
      </c>
      <c r="Q1" t="s">
        <v>631</v>
      </c>
      <c r="R1" t="s">
        <v>2</v>
      </c>
      <c r="S1" t="s">
        <v>632</v>
      </c>
      <c r="T1" t="s">
        <v>633</v>
      </c>
      <c r="U1" s="49" t="s">
        <v>722</v>
      </c>
      <c r="V1" t="s">
        <v>724</v>
      </c>
    </row>
    <row r="2" spans="1:22" x14ac:dyDescent="0.25">
      <c r="A2" t="s">
        <v>239</v>
      </c>
      <c r="B2" t="s">
        <v>245</v>
      </c>
      <c r="C2">
        <v>159</v>
      </c>
      <c r="D2">
        <v>1</v>
      </c>
      <c r="E2" t="s">
        <v>14483</v>
      </c>
      <c r="F2">
        <v>129</v>
      </c>
      <c r="G2">
        <v>0</v>
      </c>
      <c r="H2" t="s">
        <v>636</v>
      </c>
      <c r="I2" t="s">
        <v>14484</v>
      </c>
      <c r="J2" t="s">
        <v>675</v>
      </c>
      <c r="K2" t="s">
        <v>637</v>
      </c>
      <c r="L2" t="s">
        <v>638</v>
      </c>
      <c r="M2" t="s">
        <v>14485</v>
      </c>
      <c r="N2" t="s">
        <v>637</v>
      </c>
      <c r="O2" t="s">
        <v>639</v>
      </c>
      <c r="P2" t="s">
        <v>5</v>
      </c>
      <c r="Q2" t="s">
        <v>640</v>
      </c>
      <c r="R2" t="s">
        <v>638</v>
      </c>
      <c r="S2" t="s">
        <v>14486</v>
      </c>
      <c r="T2" t="s">
        <v>14485</v>
      </c>
      <c r="U2" s="50" t="s">
        <v>147</v>
      </c>
      <c r="V2">
        <v>520</v>
      </c>
    </row>
    <row r="3" spans="1:22" x14ac:dyDescent="0.25">
      <c r="A3" t="s">
        <v>147</v>
      </c>
      <c r="B3" t="s">
        <v>148</v>
      </c>
      <c r="C3">
        <v>50</v>
      </c>
      <c r="D3">
        <v>6</v>
      </c>
      <c r="E3" t="s">
        <v>14487</v>
      </c>
      <c r="F3">
        <v>200</v>
      </c>
      <c r="G3">
        <v>0</v>
      </c>
      <c r="H3" t="s">
        <v>636</v>
      </c>
      <c r="I3" t="s">
        <v>14488</v>
      </c>
      <c r="J3" t="s">
        <v>4344</v>
      </c>
      <c r="K3" t="s">
        <v>637</v>
      </c>
      <c r="L3" t="s">
        <v>638</v>
      </c>
      <c r="M3" t="s">
        <v>14489</v>
      </c>
      <c r="N3" t="s">
        <v>637</v>
      </c>
      <c r="O3" t="s">
        <v>639</v>
      </c>
      <c r="P3" t="s">
        <v>5</v>
      </c>
      <c r="Q3" t="s">
        <v>640</v>
      </c>
      <c r="R3" t="s">
        <v>638</v>
      </c>
      <c r="S3" t="s">
        <v>14490</v>
      </c>
      <c r="T3" t="s">
        <v>14489</v>
      </c>
      <c r="U3" s="51" t="s">
        <v>148</v>
      </c>
      <c r="V3">
        <v>520</v>
      </c>
    </row>
    <row r="4" spans="1:22" x14ac:dyDescent="0.25">
      <c r="A4" t="s">
        <v>147</v>
      </c>
      <c r="B4" t="s">
        <v>148</v>
      </c>
      <c r="C4">
        <v>50</v>
      </c>
      <c r="D4">
        <v>6</v>
      </c>
      <c r="E4" t="s">
        <v>14491</v>
      </c>
      <c r="F4">
        <v>200</v>
      </c>
      <c r="G4">
        <v>0</v>
      </c>
      <c r="H4" t="s">
        <v>636</v>
      </c>
      <c r="I4" t="s">
        <v>6472</v>
      </c>
      <c r="J4" t="s">
        <v>1852</v>
      </c>
      <c r="K4" t="s">
        <v>637</v>
      </c>
      <c r="L4" t="s">
        <v>638</v>
      </c>
      <c r="M4" t="s">
        <v>14492</v>
      </c>
      <c r="N4" t="s">
        <v>637</v>
      </c>
      <c r="O4" t="s">
        <v>639</v>
      </c>
      <c r="P4" t="s">
        <v>5</v>
      </c>
      <c r="Q4" t="s">
        <v>640</v>
      </c>
      <c r="R4" t="s">
        <v>638</v>
      </c>
      <c r="S4" t="s">
        <v>14493</v>
      </c>
      <c r="T4" t="s">
        <v>14492</v>
      </c>
      <c r="U4" s="50" t="s">
        <v>13744</v>
      </c>
      <c r="V4">
        <v>13</v>
      </c>
    </row>
    <row r="5" spans="1:22" x14ac:dyDescent="0.25">
      <c r="A5" t="s">
        <v>239</v>
      </c>
      <c r="B5" t="s">
        <v>245</v>
      </c>
      <c r="C5">
        <v>159</v>
      </c>
      <c r="D5">
        <v>1</v>
      </c>
      <c r="E5" t="s">
        <v>14494</v>
      </c>
      <c r="F5">
        <v>169</v>
      </c>
      <c r="G5">
        <v>40</v>
      </c>
      <c r="H5" t="s">
        <v>636</v>
      </c>
      <c r="I5" t="s">
        <v>14495</v>
      </c>
      <c r="J5" t="s">
        <v>2178</v>
      </c>
      <c r="K5" t="s">
        <v>637</v>
      </c>
      <c r="L5" t="s">
        <v>638</v>
      </c>
      <c r="M5" t="s">
        <v>14496</v>
      </c>
      <c r="N5" t="s">
        <v>637</v>
      </c>
      <c r="O5" t="s">
        <v>639</v>
      </c>
      <c r="P5" t="s">
        <v>5</v>
      </c>
      <c r="Q5" t="s">
        <v>640</v>
      </c>
      <c r="R5" t="s">
        <v>638</v>
      </c>
      <c r="S5" t="s">
        <v>14497</v>
      </c>
      <c r="T5" t="s">
        <v>14496</v>
      </c>
      <c r="U5" s="51" t="s">
        <v>13745</v>
      </c>
      <c r="V5">
        <v>13</v>
      </c>
    </row>
    <row r="6" spans="1:22" x14ac:dyDescent="0.25">
      <c r="A6" t="s">
        <v>239</v>
      </c>
      <c r="B6" t="s">
        <v>245</v>
      </c>
      <c r="C6">
        <v>159</v>
      </c>
      <c r="D6">
        <v>1</v>
      </c>
      <c r="E6" t="s">
        <v>14498</v>
      </c>
      <c r="F6">
        <v>129</v>
      </c>
      <c r="G6">
        <v>0</v>
      </c>
      <c r="H6" t="s">
        <v>636</v>
      </c>
      <c r="I6" t="s">
        <v>14499</v>
      </c>
      <c r="J6" t="s">
        <v>2160</v>
      </c>
      <c r="K6" t="s">
        <v>637</v>
      </c>
      <c r="L6" t="s">
        <v>638</v>
      </c>
      <c r="M6" t="s">
        <v>14500</v>
      </c>
      <c r="N6" t="s">
        <v>637</v>
      </c>
      <c r="O6" t="s">
        <v>639</v>
      </c>
      <c r="P6" t="s">
        <v>5</v>
      </c>
      <c r="Q6" t="s">
        <v>640</v>
      </c>
      <c r="R6" t="s">
        <v>638</v>
      </c>
      <c r="S6" t="s">
        <v>14501</v>
      </c>
      <c r="T6" t="s">
        <v>14500</v>
      </c>
      <c r="U6" s="50" t="s">
        <v>13749</v>
      </c>
      <c r="V6">
        <v>14</v>
      </c>
    </row>
    <row r="7" spans="1:22" x14ac:dyDescent="0.25">
      <c r="A7" t="s">
        <v>147</v>
      </c>
      <c r="B7" t="s">
        <v>148</v>
      </c>
      <c r="C7">
        <v>50</v>
      </c>
      <c r="D7">
        <v>6</v>
      </c>
      <c r="E7" t="s">
        <v>14502</v>
      </c>
      <c r="F7">
        <v>200</v>
      </c>
      <c r="G7">
        <v>0</v>
      </c>
      <c r="H7" t="s">
        <v>636</v>
      </c>
      <c r="I7" t="s">
        <v>12171</v>
      </c>
      <c r="J7" t="s">
        <v>657</v>
      </c>
      <c r="K7" t="s">
        <v>637</v>
      </c>
      <c r="L7" t="s">
        <v>638</v>
      </c>
      <c r="M7" t="s">
        <v>14503</v>
      </c>
      <c r="N7" t="s">
        <v>637</v>
      </c>
      <c r="O7" t="s">
        <v>639</v>
      </c>
      <c r="P7" t="s">
        <v>5</v>
      </c>
      <c r="Q7" t="s">
        <v>640</v>
      </c>
      <c r="R7" t="s">
        <v>638</v>
      </c>
      <c r="S7" t="s">
        <v>14504</v>
      </c>
      <c r="T7" t="s">
        <v>14503</v>
      </c>
      <c r="U7" s="51" t="s">
        <v>13750</v>
      </c>
      <c r="V7">
        <v>14</v>
      </c>
    </row>
    <row r="8" spans="1:22" x14ac:dyDescent="0.25">
      <c r="A8" t="s">
        <v>18</v>
      </c>
      <c r="B8" t="s">
        <v>19</v>
      </c>
      <c r="C8">
        <v>66.666666666666671</v>
      </c>
      <c r="D8">
        <v>3</v>
      </c>
      <c r="E8" t="s">
        <v>14505</v>
      </c>
      <c r="F8">
        <v>103</v>
      </c>
      <c r="G8">
        <v>3</v>
      </c>
      <c r="H8" t="s">
        <v>655</v>
      </c>
      <c r="I8" t="s">
        <v>14506</v>
      </c>
      <c r="J8" t="s">
        <v>1735</v>
      </c>
      <c r="K8" t="s">
        <v>637</v>
      </c>
      <c r="L8" t="s">
        <v>638</v>
      </c>
      <c r="M8" t="s">
        <v>14507</v>
      </c>
      <c r="N8" t="s">
        <v>637</v>
      </c>
      <c r="O8" t="s">
        <v>639</v>
      </c>
      <c r="P8" t="s">
        <v>5</v>
      </c>
      <c r="Q8" t="s">
        <v>640</v>
      </c>
      <c r="R8" t="s">
        <v>638</v>
      </c>
      <c r="S8" t="s">
        <v>14508</v>
      </c>
      <c r="T8" t="s">
        <v>14507</v>
      </c>
      <c r="U8" s="50" t="s">
        <v>22</v>
      </c>
      <c r="V8">
        <v>65</v>
      </c>
    </row>
    <row r="9" spans="1:22" x14ac:dyDescent="0.25">
      <c r="A9" t="s">
        <v>14</v>
      </c>
      <c r="B9" t="s">
        <v>15</v>
      </c>
      <c r="C9">
        <v>54.5</v>
      </c>
      <c r="D9">
        <v>2</v>
      </c>
      <c r="E9" t="s">
        <v>14509</v>
      </c>
      <c r="F9">
        <v>38</v>
      </c>
      <c r="G9">
        <v>0</v>
      </c>
      <c r="H9" t="s">
        <v>645</v>
      </c>
      <c r="I9" t="s">
        <v>14510</v>
      </c>
      <c r="J9" t="s">
        <v>14511</v>
      </c>
      <c r="K9" t="s">
        <v>14512</v>
      </c>
      <c r="L9" t="s">
        <v>14513</v>
      </c>
      <c r="M9" t="s">
        <v>14514</v>
      </c>
      <c r="N9" t="s">
        <v>637</v>
      </c>
      <c r="O9" t="s">
        <v>664</v>
      </c>
      <c r="P9" t="s">
        <v>23</v>
      </c>
      <c r="Q9" t="s">
        <v>665</v>
      </c>
      <c r="R9" t="s">
        <v>638</v>
      </c>
      <c r="S9" t="s">
        <v>14515</v>
      </c>
      <c r="T9" t="s">
        <v>14514</v>
      </c>
      <c r="U9" s="51" t="s">
        <v>4578</v>
      </c>
      <c r="V9">
        <v>1</v>
      </c>
    </row>
    <row r="10" spans="1:22" x14ac:dyDescent="0.25">
      <c r="A10" t="s">
        <v>147</v>
      </c>
      <c r="B10" t="s">
        <v>148</v>
      </c>
      <c r="C10">
        <v>50</v>
      </c>
      <c r="D10">
        <v>6</v>
      </c>
      <c r="E10" t="s">
        <v>14516</v>
      </c>
      <c r="F10">
        <v>200</v>
      </c>
      <c r="G10">
        <v>0</v>
      </c>
      <c r="H10" t="s">
        <v>636</v>
      </c>
      <c r="I10" t="s">
        <v>14517</v>
      </c>
      <c r="J10" t="s">
        <v>678</v>
      </c>
      <c r="K10" t="s">
        <v>637</v>
      </c>
      <c r="L10" t="s">
        <v>638</v>
      </c>
      <c r="M10" t="s">
        <v>14518</v>
      </c>
      <c r="N10" t="s">
        <v>637</v>
      </c>
      <c r="O10" t="s">
        <v>639</v>
      </c>
      <c r="P10" t="s">
        <v>5</v>
      </c>
      <c r="Q10" t="s">
        <v>640</v>
      </c>
      <c r="R10" t="s">
        <v>638</v>
      </c>
      <c r="S10" t="s">
        <v>14519</v>
      </c>
      <c r="T10" t="s">
        <v>14518</v>
      </c>
      <c r="U10" s="51" t="s">
        <v>213</v>
      </c>
      <c r="V10">
        <v>19</v>
      </c>
    </row>
    <row r="11" spans="1:22" x14ac:dyDescent="0.25">
      <c r="A11" t="s">
        <v>600</v>
      </c>
      <c r="B11" t="s">
        <v>690</v>
      </c>
      <c r="C11">
        <v>66.75</v>
      </c>
      <c r="D11">
        <v>1</v>
      </c>
      <c r="E11" t="s">
        <v>14520</v>
      </c>
      <c r="F11">
        <v>140.5</v>
      </c>
      <c r="G11">
        <v>7</v>
      </c>
      <c r="H11" t="s">
        <v>663</v>
      </c>
      <c r="I11" t="s">
        <v>14521</v>
      </c>
      <c r="J11" t="s">
        <v>14522</v>
      </c>
      <c r="K11" t="s">
        <v>14523</v>
      </c>
      <c r="L11" t="s">
        <v>14524</v>
      </c>
      <c r="M11" t="s">
        <v>14518</v>
      </c>
      <c r="N11" t="s">
        <v>637</v>
      </c>
      <c r="O11" t="s">
        <v>664</v>
      </c>
      <c r="P11" t="s">
        <v>23</v>
      </c>
      <c r="Q11" t="s">
        <v>665</v>
      </c>
      <c r="R11" t="s">
        <v>638</v>
      </c>
      <c r="S11" t="s">
        <v>14525</v>
      </c>
      <c r="T11" t="s">
        <v>14526</v>
      </c>
      <c r="U11" s="51" t="s">
        <v>27</v>
      </c>
      <c r="V11">
        <v>45</v>
      </c>
    </row>
    <row r="12" spans="1:22" x14ac:dyDescent="0.25">
      <c r="A12" t="s">
        <v>241</v>
      </c>
      <c r="B12" t="s">
        <v>690</v>
      </c>
      <c r="C12">
        <v>66.75</v>
      </c>
      <c r="D12">
        <v>1</v>
      </c>
      <c r="E12" t="s">
        <v>14520</v>
      </c>
      <c r="F12">
        <v>140.5</v>
      </c>
      <c r="G12">
        <v>7</v>
      </c>
      <c r="H12" t="s">
        <v>663</v>
      </c>
      <c r="I12" t="s">
        <v>14521</v>
      </c>
      <c r="J12" t="s">
        <v>14522</v>
      </c>
      <c r="K12" t="s">
        <v>14523</v>
      </c>
      <c r="L12" t="s">
        <v>14524</v>
      </c>
      <c r="M12" t="s">
        <v>14518</v>
      </c>
      <c r="N12" t="s">
        <v>637</v>
      </c>
      <c r="O12" t="s">
        <v>664</v>
      </c>
      <c r="P12" t="s">
        <v>23</v>
      </c>
      <c r="Q12" t="s">
        <v>665</v>
      </c>
      <c r="R12" t="s">
        <v>638</v>
      </c>
      <c r="S12" t="s">
        <v>14525</v>
      </c>
      <c r="T12" t="s">
        <v>14526</v>
      </c>
      <c r="U12" s="50" t="s">
        <v>18</v>
      </c>
      <c r="V12">
        <v>77</v>
      </c>
    </row>
    <row r="13" spans="1:22" x14ac:dyDescent="0.25">
      <c r="A13" t="s">
        <v>147</v>
      </c>
      <c r="B13" t="s">
        <v>148</v>
      </c>
      <c r="C13">
        <v>50</v>
      </c>
      <c r="D13">
        <v>6</v>
      </c>
      <c r="E13" t="s">
        <v>14527</v>
      </c>
      <c r="F13">
        <v>200</v>
      </c>
      <c r="G13">
        <v>0</v>
      </c>
      <c r="H13" t="s">
        <v>636</v>
      </c>
      <c r="I13" t="s">
        <v>14528</v>
      </c>
      <c r="J13" t="s">
        <v>1872</v>
      </c>
      <c r="K13" t="s">
        <v>637</v>
      </c>
      <c r="L13" t="s">
        <v>638</v>
      </c>
      <c r="M13" t="s">
        <v>14529</v>
      </c>
      <c r="N13" t="s">
        <v>637</v>
      </c>
      <c r="O13" t="s">
        <v>643</v>
      </c>
      <c r="P13" t="s">
        <v>5</v>
      </c>
      <c r="Q13" t="s">
        <v>644</v>
      </c>
      <c r="R13" t="s">
        <v>638</v>
      </c>
      <c r="S13" t="s">
        <v>14530</v>
      </c>
      <c r="T13" t="s">
        <v>14529</v>
      </c>
      <c r="U13" s="51" t="s">
        <v>19</v>
      </c>
      <c r="V13">
        <v>77</v>
      </c>
    </row>
    <row r="14" spans="1:22" x14ac:dyDescent="0.25">
      <c r="A14" t="s">
        <v>147</v>
      </c>
      <c r="B14" t="s">
        <v>148</v>
      </c>
      <c r="C14">
        <v>33.333333333333336</v>
      </c>
      <c r="D14">
        <v>3</v>
      </c>
      <c r="E14" t="s">
        <v>14531</v>
      </c>
      <c r="F14">
        <v>100</v>
      </c>
      <c r="G14">
        <v>0</v>
      </c>
      <c r="H14" t="s">
        <v>655</v>
      </c>
      <c r="I14" t="s">
        <v>14532</v>
      </c>
      <c r="J14" t="s">
        <v>648</v>
      </c>
      <c r="K14" t="s">
        <v>637</v>
      </c>
      <c r="L14" t="s">
        <v>638</v>
      </c>
      <c r="M14" t="s">
        <v>14533</v>
      </c>
      <c r="N14" t="s">
        <v>637</v>
      </c>
      <c r="O14" t="s">
        <v>643</v>
      </c>
      <c r="P14" t="s">
        <v>5</v>
      </c>
      <c r="Q14" t="s">
        <v>644</v>
      </c>
      <c r="R14" t="s">
        <v>638</v>
      </c>
      <c r="S14" t="s">
        <v>14534</v>
      </c>
      <c r="T14" t="s">
        <v>14535</v>
      </c>
      <c r="U14" s="50" t="s">
        <v>101</v>
      </c>
      <c r="V14">
        <v>6</v>
      </c>
    </row>
    <row r="15" spans="1:22" x14ac:dyDescent="0.25">
      <c r="A15" t="s">
        <v>10</v>
      </c>
      <c r="B15" t="s">
        <v>11</v>
      </c>
      <c r="C15">
        <v>54</v>
      </c>
      <c r="D15">
        <v>1</v>
      </c>
      <c r="E15" t="s">
        <v>14536</v>
      </c>
      <c r="F15">
        <v>470.7</v>
      </c>
      <c r="G15">
        <v>41</v>
      </c>
      <c r="H15" t="s">
        <v>645</v>
      </c>
      <c r="I15" t="s">
        <v>14537</v>
      </c>
      <c r="J15" t="s">
        <v>14538</v>
      </c>
      <c r="K15" t="s">
        <v>14539</v>
      </c>
      <c r="L15" t="s">
        <v>14540</v>
      </c>
      <c r="M15" t="s">
        <v>14541</v>
      </c>
      <c r="N15" t="s">
        <v>637</v>
      </c>
      <c r="O15" t="s">
        <v>664</v>
      </c>
      <c r="P15" t="s">
        <v>23</v>
      </c>
      <c r="Q15" t="s">
        <v>665</v>
      </c>
      <c r="R15" t="s">
        <v>638</v>
      </c>
      <c r="S15" t="s">
        <v>14542</v>
      </c>
      <c r="T15" t="s">
        <v>14541</v>
      </c>
      <c r="U15" s="51" t="s">
        <v>74</v>
      </c>
      <c r="V15">
        <v>5</v>
      </c>
    </row>
    <row r="16" spans="1:22" x14ac:dyDescent="0.25">
      <c r="A16" t="s">
        <v>14</v>
      </c>
      <c r="B16" t="s">
        <v>15</v>
      </c>
      <c r="C16">
        <v>55</v>
      </c>
      <c r="D16">
        <v>1</v>
      </c>
      <c r="E16" t="s">
        <v>14536</v>
      </c>
      <c r="F16">
        <v>470.7</v>
      </c>
      <c r="G16">
        <v>41</v>
      </c>
      <c r="H16" t="s">
        <v>645</v>
      </c>
      <c r="I16" t="s">
        <v>14537</v>
      </c>
      <c r="J16" t="s">
        <v>14538</v>
      </c>
      <c r="K16" t="s">
        <v>14539</v>
      </c>
      <c r="L16" t="s">
        <v>14540</v>
      </c>
      <c r="M16" t="s">
        <v>14541</v>
      </c>
      <c r="N16" t="s">
        <v>637</v>
      </c>
      <c r="O16" t="s">
        <v>664</v>
      </c>
      <c r="P16" t="s">
        <v>23</v>
      </c>
      <c r="Q16" t="s">
        <v>665</v>
      </c>
      <c r="R16" t="s">
        <v>638</v>
      </c>
      <c r="S16" t="s">
        <v>14542</v>
      </c>
      <c r="T16" t="s">
        <v>14541</v>
      </c>
      <c r="U16" s="51" t="s">
        <v>3820</v>
      </c>
      <c r="V16">
        <v>1</v>
      </c>
    </row>
    <row r="17" spans="1:22" x14ac:dyDescent="0.25">
      <c r="A17" t="s">
        <v>14</v>
      </c>
      <c r="B17" t="s">
        <v>15</v>
      </c>
      <c r="C17">
        <v>54.5</v>
      </c>
      <c r="D17">
        <v>2</v>
      </c>
      <c r="E17" t="s">
        <v>14536</v>
      </c>
      <c r="F17">
        <v>470.7</v>
      </c>
      <c r="G17">
        <v>41</v>
      </c>
      <c r="H17" t="s">
        <v>645</v>
      </c>
      <c r="I17" t="s">
        <v>14537</v>
      </c>
      <c r="J17" t="s">
        <v>14538</v>
      </c>
      <c r="K17" t="s">
        <v>14539</v>
      </c>
      <c r="L17" t="s">
        <v>14540</v>
      </c>
      <c r="M17" t="s">
        <v>14541</v>
      </c>
      <c r="N17" t="s">
        <v>637</v>
      </c>
      <c r="O17" t="s">
        <v>664</v>
      </c>
      <c r="P17" t="s">
        <v>23</v>
      </c>
      <c r="Q17" t="s">
        <v>665</v>
      </c>
      <c r="R17" t="s">
        <v>638</v>
      </c>
      <c r="S17" t="s">
        <v>14542</v>
      </c>
      <c r="T17" t="s">
        <v>14541</v>
      </c>
      <c r="U17" s="50" t="s">
        <v>72</v>
      </c>
      <c r="V17">
        <v>9</v>
      </c>
    </row>
    <row r="18" spans="1:22" x14ac:dyDescent="0.25">
      <c r="A18" t="s">
        <v>14</v>
      </c>
      <c r="B18" t="s">
        <v>15</v>
      </c>
      <c r="C18">
        <v>54.5</v>
      </c>
      <c r="D18">
        <v>2</v>
      </c>
      <c r="E18" t="s">
        <v>14536</v>
      </c>
      <c r="F18">
        <v>470.7</v>
      </c>
      <c r="G18">
        <v>41</v>
      </c>
      <c r="H18" t="s">
        <v>645</v>
      </c>
      <c r="I18" t="s">
        <v>14537</v>
      </c>
      <c r="J18" t="s">
        <v>14538</v>
      </c>
      <c r="K18" t="s">
        <v>14539</v>
      </c>
      <c r="L18" t="s">
        <v>14540</v>
      </c>
      <c r="M18" t="s">
        <v>14541</v>
      </c>
      <c r="N18" t="s">
        <v>637</v>
      </c>
      <c r="O18" t="s">
        <v>664</v>
      </c>
      <c r="P18" t="s">
        <v>23</v>
      </c>
      <c r="Q18" t="s">
        <v>665</v>
      </c>
      <c r="R18" t="s">
        <v>638</v>
      </c>
      <c r="S18" t="s">
        <v>14542</v>
      </c>
      <c r="T18" t="s">
        <v>14541</v>
      </c>
      <c r="U18" s="51" t="s">
        <v>6777</v>
      </c>
      <c r="V18">
        <v>1</v>
      </c>
    </row>
    <row r="19" spans="1:22" x14ac:dyDescent="0.25">
      <c r="A19" t="s">
        <v>14</v>
      </c>
      <c r="B19" t="s">
        <v>15</v>
      </c>
      <c r="C19">
        <v>54.5</v>
      </c>
      <c r="D19">
        <v>2</v>
      </c>
      <c r="E19" t="s">
        <v>14536</v>
      </c>
      <c r="F19">
        <v>470.7</v>
      </c>
      <c r="G19">
        <v>41</v>
      </c>
      <c r="H19" t="s">
        <v>645</v>
      </c>
      <c r="I19" t="s">
        <v>14537</v>
      </c>
      <c r="J19" t="s">
        <v>14538</v>
      </c>
      <c r="K19" t="s">
        <v>14539</v>
      </c>
      <c r="L19" t="s">
        <v>14540</v>
      </c>
      <c r="M19" t="s">
        <v>14541</v>
      </c>
      <c r="N19" t="s">
        <v>637</v>
      </c>
      <c r="O19" t="s">
        <v>664</v>
      </c>
      <c r="P19" t="s">
        <v>23</v>
      </c>
      <c r="Q19" t="s">
        <v>665</v>
      </c>
      <c r="R19" t="s">
        <v>638</v>
      </c>
      <c r="S19" t="s">
        <v>14542</v>
      </c>
      <c r="T19" t="s">
        <v>14541</v>
      </c>
      <c r="U19" s="51" t="s">
        <v>108</v>
      </c>
      <c r="V19">
        <v>8</v>
      </c>
    </row>
    <row r="20" spans="1:22" x14ac:dyDescent="0.25">
      <c r="A20" t="s">
        <v>14</v>
      </c>
      <c r="B20" t="s">
        <v>15</v>
      </c>
      <c r="C20">
        <v>54.5</v>
      </c>
      <c r="D20">
        <v>2</v>
      </c>
      <c r="E20" t="s">
        <v>14536</v>
      </c>
      <c r="F20">
        <v>470.7</v>
      </c>
      <c r="G20">
        <v>41</v>
      </c>
      <c r="H20" t="s">
        <v>645</v>
      </c>
      <c r="I20" t="s">
        <v>14537</v>
      </c>
      <c r="J20" t="s">
        <v>14538</v>
      </c>
      <c r="K20" t="s">
        <v>14539</v>
      </c>
      <c r="L20" t="s">
        <v>14540</v>
      </c>
      <c r="M20" t="s">
        <v>14541</v>
      </c>
      <c r="N20" t="s">
        <v>637</v>
      </c>
      <c r="O20" t="s">
        <v>664</v>
      </c>
      <c r="P20" t="s">
        <v>23</v>
      </c>
      <c r="Q20" t="s">
        <v>665</v>
      </c>
      <c r="R20" t="s">
        <v>638</v>
      </c>
      <c r="S20" t="s">
        <v>14542</v>
      </c>
      <c r="T20" t="s">
        <v>14541</v>
      </c>
      <c r="U20" s="50" t="s">
        <v>10385</v>
      </c>
      <c r="V20">
        <v>22</v>
      </c>
    </row>
    <row r="21" spans="1:22" x14ac:dyDescent="0.25">
      <c r="A21" t="s">
        <v>77</v>
      </c>
      <c r="B21" t="s">
        <v>78</v>
      </c>
      <c r="C21">
        <v>49</v>
      </c>
      <c r="D21">
        <v>1</v>
      </c>
      <c r="E21" t="s">
        <v>14543</v>
      </c>
      <c r="F21">
        <v>49</v>
      </c>
      <c r="G21">
        <v>0</v>
      </c>
      <c r="H21" t="s">
        <v>645</v>
      </c>
      <c r="I21" t="s">
        <v>14544</v>
      </c>
      <c r="J21" t="s">
        <v>14545</v>
      </c>
      <c r="K21" t="s">
        <v>14546</v>
      </c>
      <c r="L21" t="s">
        <v>1814</v>
      </c>
      <c r="M21" t="s">
        <v>14541</v>
      </c>
      <c r="N21" t="s">
        <v>637</v>
      </c>
      <c r="O21" t="s">
        <v>646</v>
      </c>
      <c r="P21" t="s">
        <v>26</v>
      </c>
      <c r="Q21" t="s">
        <v>647</v>
      </c>
      <c r="R21" t="s">
        <v>638</v>
      </c>
      <c r="S21" t="s">
        <v>14547</v>
      </c>
      <c r="T21" t="s">
        <v>14541</v>
      </c>
      <c r="U21" s="51" t="s">
        <v>10386</v>
      </c>
      <c r="V21">
        <v>22</v>
      </c>
    </row>
    <row r="22" spans="1:22" x14ac:dyDescent="0.25">
      <c r="A22" t="s">
        <v>22</v>
      </c>
      <c r="B22" t="s">
        <v>27</v>
      </c>
      <c r="C22">
        <v>120</v>
      </c>
      <c r="D22">
        <v>1</v>
      </c>
      <c r="E22" t="s">
        <v>14548</v>
      </c>
      <c r="F22">
        <v>99</v>
      </c>
      <c r="G22">
        <v>0</v>
      </c>
      <c r="H22" t="s">
        <v>636</v>
      </c>
      <c r="I22" t="s">
        <v>14549</v>
      </c>
      <c r="J22" t="s">
        <v>2020</v>
      </c>
      <c r="K22" t="s">
        <v>637</v>
      </c>
      <c r="L22" t="s">
        <v>638</v>
      </c>
      <c r="M22" t="s">
        <v>14550</v>
      </c>
      <c r="N22" t="s">
        <v>637</v>
      </c>
      <c r="O22" t="s">
        <v>639</v>
      </c>
      <c r="P22" t="s">
        <v>5</v>
      </c>
      <c r="Q22" t="s">
        <v>640</v>
      </c>
      <c r="R22" t="s">
        <v>638</v>
      </c>
      <c r="S22" t="s">
        <v>14551</v>
      </c>
      <c r="T22" t="s">
        <v>14550</v>
      </c>
      <c r="U22" s="50" t="s">
        <v>14</v>
      </c>
      <c r="V22">
        <v>13</v>
      </c>
    </row>
    <row r="23" spans="1:22" x14ac:dyDescent="0.25">
      <c r="A23" t="s">
        <v>240</v>
      </c>
      <c r="B23" t="s">
        <v>2799</v>
      </c>
      <c r="C23">
        <v>98.1</v>
      </c>
      <c r="D23">
        <v>1</v>
      </c>
      <c r="E23" t="s">
        <v>14552</v>
      </c>
      <c r="F23">
        <v>108.1</v>
      </c>
      <c r="G23">
        <v>10</v>
      </c>
      <c r="H23" t="s">
        <v>645</v>
      </c>
      <c r="I23" t="s">
        <v>14553</v>
      </c>
      <c r="J23" t="s">
        <v>14554</v>
      </c>
      <c r="K23" t="s">
        <v>14555</v>
      </c>
      <c r="L23" t="s">
        <v>14556</v>
      </c>
      <c r="M23" t="s">
        <v>14557</v>
      </c>
      <c r="N23" t="s">
        <v>637</v>
      </c>
      <c r="O23" t="s">
        <v>664</v>
      </c>
      <c r="P23" t="s">
        <v>23</v>
      </c>
      <c r="Q23" t="s">
        <v>665</v>
      </c>
      <c r="R23" t="s">
        <v>638</v>
      </c>
      <c r="S23" t="s">
        <v>14558</v>
      </c>
      <c r="T23" t="s">
        <v>14557</v>
      </c>
      <c r="U23" s="51" t="s">
        <v>15</v>
      </c>
      <c r="V23">
        <v>13</v>
      </c>
    </row>
    <row r="24" spans="1:22" x14ac:dyDescent="0.25">
      <c r="A24" t="s">
        <v>600</v>
      </c>
      <c r="B24" t="s">
        <v>601</v>
      </c>
      <c r="C24">
        <v>159</v>
      </c>
      <c r="D24">
        <v>1</v>
      </c>
      <c r="E24" t="s">
        <v>14559</v>
      </c>
      <c r="F24">
        <v>99</v>
      </c>
      <c r="G24">
        <v>0</v>
      </c>
      <c r="H24" t="s">
        <v>655</v>
      </c>
      <c r="I24" t="s">
        <v>14560</v>
      </c>
      <c r="J24" t="s">
        <v>667</v>
      </c>
      <c r="K24" t="s">
        <v>637</v>
      </c>
      <c r="L24" t="s">
        <v>638</v>
      </c>
      <c r="M24" t="s">
        <v>14561</v>
      </c>
      <c r="N24" t="s">
        <v>637</v>
      </c>
      <c r="O24" t="s">
        <v>639</v>
      </c>
      <c r="P24" t="s">
        <v>5</v>
      </c>
      <c r="Q24" t="s">
        <v>640</v>
      </c>
      <c r="R24" t="s">
        <v>638</v>
      </c>
      <c r="S24" t="s">
        <v>14562</v>
      </c>
      <c r="T24" t="s">
        <v>14561</v>
      </c>
      <c r="U24" s="50" t="s">
        <v>10</v>
      </c>
      <c r="V24">
        <v>1</v>
      </c>
    </row>
    <row r="25" spans="1:22" x14ac:dyDescent="0.25">
      <c r="A25" t="s">
        <v>18</v>
      </c>
      <c r="B25" t="s">
        <v>19</v>
      </c>
      <c r="C25">
        <v>66.666666666666671</v>
      </c>
      <c r="D25">
        <v>3</v>
      </c>
      <c r="E25" t="s">
        <v>14563</v>
      </c>
      <c r="F25">
        <v>129</v>
      </c>
      <c r="G25">
        <v>0</v>
      </c>
      <c r="H25" t="s">
        <v>645</v>
      </c>
      <c r="I25" t="s">
        <v>5396</v>
      </c>
      <c r="J25" t="s">
        <v>14564</v>
      </c>
      <c r="K25" t="s">
        <v>2498</v>
      </c>
      <c r="L25" t="s">
        <v>2234</v>
      </c>
      <c r="M25" t="s">
        <v>14565</v>
      </c>
      <c r="N25" t="s">
        <v>637</v>
      </c>
      <c r="O25" t="s">
        <v>646</v>
      </c>
      <c r="P25" t="s">
        <v>26</v>
      </c>
      <c r="Q25" t="s">
        <v>647</v>
      </c>
      <c r="R25" t="s">
        <v>638</v>
      </c>
      <c r="S25" t="s">
        <v>14566</v>
      </c>
      <c r="T25" t="s">
        <v>14565</v>
      </c>
      <c r="U25" s="51" t="s">
        <v>11</v>
      </c>
      <c r="V25">
        <v>1</v>
      </c>
    </row>
    <row r="26" spans="1:22" x14ac:dyDescent="0.25">
      <c r="A26" t="s">
        <v>22</v>
      </c>
      <c r="B26" t="s">
        <v>27</v>
      </c>
      <c r="C26">
        <v>66.333333333333329</v>
      </c>
      <c r="D26">
        <v>3</v>
      </c>
      <c r="E26" t="s">
        <v>14567</v>
      </c>
      <c r="F26">
        <v>250</v>
      </c>
      <c r="G26">
        <v>0</v>
      </c>
      <c r="H26" t="s">
        <v>645</v>
      </c>
      <c r="I26" t="s">
        <v>2415</v>
      </c>
      <c r="J26" t="s">
        <v>14568</v>
      </c>
      <c r="K26" t="s">
        <v>879</v>
      </c>
      <c r="L26" t="s">
        <v>734</v>
      </c>
      <c r="M26" t="s">
        <v>14569</v>
      </c>
      <c r="N26" t="s">
        <v>637</v>
      </c>
      <c r="O26" t="s">
        <v>646</v>
      </c>
      <c r="P26" t="s">
        <v>26</v>
      </c>
      <c r="Q26" t="s">
        <v>647</v>
      </c>
      <c r="R26" t="s">
        <v>638</v>
      </c>
      <c r="S26" t="s">
        <v>14570</v>
      </c>
      <c r="T26" t="s">
        <v>14571</v>
      </c>
      <c r="U26" s="50" t="s">
        <v>239</v>
      </c>
      <c r="V26">
        <v>20</v>
      </c>
    </row>
    <row r="27" spans="1:22" x14ac:dyDescent="0.25">
      <c r="A27" t="s">
        <v>22</v>
      </c>
      <c r="B27" t="s">
        <v>213</v>
      </c>
      <c r="C27">
        <v>80</v>
      </c>
      <c r="D27">
        <v>1</v>
      </c>
      <c r="E27" t="s">
        <v>14572</v>
      </c>
      <c r="F27">
        <v>210</v>
      </c>
      <c r="G27">
        <v>30</v>
      </c>
      <c r="H27" t="s">
        <v>663</v>
      </c>
      <c r="I27" t="s">
        <v>14573</v>
      </c>
      <c r="J27" t="s">
        <v>14574</v>
      </c>
      <c r="K27" t="s">
        <v>1774</v>
      </c>
      <c r="L27" t="s">
        <v>14575</v>
      </c>
      <c r="M27" t="s">
        <v>14576</v>
      </c>
      <c r="N27" t="s">
        <v>637</v>
      </c>
      <c r="O27" t="s">
        <v>664</v>
      </c>
      <c r="P27" t="s">
        <v>23</v>
      </c>
      <c r="Q27" t="s">
        <v>665</v>
      </c>
      <c r="R27" t="s">
        <v>638</v>
      </c>
      <c r="S27" t="s">
        <v>14577</v>
      </c>
      <c r="T27" t="s">
        <v>14576</v>
      </c>
      <c r="U27" s="51" t="s">
        <v>245</v>
      </c>
      <c r="V27">
        <v>14</v>
      </c>
    </row>
    <row r="28" spans="1:22" x14ac:dyDescent="0.25">
      <c r="A28" t="s">
        <v>101</v>
      </c>
      <c r="B28" t="s">
        <v>3820</v>
      </c>
      <c r="C28">
        <v>100</v>
      </c>
      <c r="D28">
        <v>1</v>
      </c>
      <c r="E28" t="s">
        <v>14572</v>
      </c>
      <c r="F28">
        <v>210</v>
      </c>
      <c r="G28">
        <v>30</v>
      </c>
      <c r="H28" t="s">
        <v>663</v>
      </c>
      <c r="I28" t="s">
        <v>14573</v>
      </c>
      <c r="J28" t="s">
        <v>14574</v>
      </c>
      <c r="K28" t="s">
        <v>1774</v>
      </c>
      <c r="L28" t="s">
        <v>14575</v>
      </c>
      <c r="M28" t="s">
        <v>14576</v>
      </c>
      <c r="N28" t="s">
        <v>637</v>
      </c>
      <c r="O28" t="s">
        <v>664</v>
      </c>
      <c r="P28" t="s">
        <v>23</v>
      </c>
      <c r="Q28" t="s">
        <v>665</v>
      </c>
      <c r="R28" t="s">
        <v>638</v>
      </c>
      <c r="S28" t="s">
        <v>14577</v>
      </c>
      <c r="T28" t="s">
        <v>14576</v>
      </c>
      <c r="U28" s="51" t="s">
        <v>2799</v>
      </c>
      <c r="V28">
        <v>4</v>
      </c>
    </row>
    <row r="29" spans="1:22" x14ac:dyDescent="0.25">
      <c r="A29" t="s">
        <v>147</v>
      </c>
      <c r="B29" t="s">
        <v>148</v>
      </c>
      <c r="C29">
        <v>50</v>
      </c>
      <c r="D29">
        <v>6</v>
      </c>
      <c r="E29" t="s">
        <v>14578</v>
      </c>
      <c r="F29">
        <v>200</v>
      </c>
      <c r="G29">
        <v>0</v>
      </c>
      <c r="H29" t="s">
        <v>636</v>
      </c>
      <c r="I29" t="s">
        <v>14579</v>
      </c>
      <c r="J29" t="s">
        <v>14580</v>
      </c>
      <c r="K29" t="s">
        <v>637</v>
      </c>
      <c r="L29" t="s">
        <v>638</v>
      </c>
      <c r="M29" t="s">
        <v>14581</v>
      </c>
      <c r="N29" t="s">
        <v>637</v>
      </c>
      <c r="O29" t="s">
        <v>643</v>
      </c>
      <c r="P29" t="s">
        <v>5</v>
      </c>
      <c r="Q29" t="s">
        <v>644</v>
      </c>
      <c r="R29" t="s">
        <v>638</v>
      </c>
      <c r="S29" t="s">
        <v>14582</v>
      </c>
      <c r="T29" t="s">
        <v>14581</v>
      </c>
      <c r="U29" s="51" t="s">
        <v>690</v>
      </c>
      <c r="V29">
        <v>2</v>
      </c>
    </row>
    <row r="30" spans="1:22" x14ac:dyDescent="0.25">
      <c r="A30" t="s">
        <v>147</v>
      </c>
      <c r="B30" t="s">
        <v>148</v>
      </c>
      <c r="C30">
        <v>33.333333333333336</v>
      </c>
      <c r="D30">
        <v>3</v>
      </c>
      <c r="E30" t="s">
        <v>14583</v>
      </c>
      <c r="F30">
        <v>100</v>
      </c>
      <c r="G30">
        <v>0</v>
      </c>
      <c r="H30" t="s">
        <v>655</v>
      </c>
      <c r="I30" t="s">
        <v>14584</v>
      </c>
      <c r="J30" t="s">
        <v>661</v>
      </c>
      <c r="K30" t="s">
        <v>637</v>
      </c>
      <c r="L30" t="s">
        <v>638</v>
      </c>
      <c r="M30" t="s">
        <v>14585</v>
      </c>
      <c r="N30" t="s">
        <v>637</v>
      </c>
      <c r="O30" t="s">
        <v>639</v>
      </c>
      <c r="P30" t="s">
        <v>5</v>
      </c>
      <c r="Q30" t="s">
        <v>640</v>
      </c>
      <c r="R30" t="s">
        <v>638</v>
      </c>
      <c r="S30" t="s">
        <v>14586</v>
      </c>
      <c r="T30" t="s">
        <v>14585</v>
      </c>
      <c r="U30" s="50" t="s">
        <v>240</v>
      </c>
      <c r="V30">
        <v>19</v>
      </c>
    </row>
    <row r="31" spans="1:22" x14ac:dyDescent="0.25">
      <c r="A31" t="s">
        <v>72</v>
      </c>
      <c r="B31" t="s">
        <v>6777</v>
      </c>
      <c r="C31">
        <v>95</v>
      </c>
      <c r="D31">
        <v>1</v>
      </c>
      <c r="E31" t="s">
        <v>14587</v>
      </c>
      <c r="F31">
        <v>144</v>
      </c>
      <c r="G31">
        <v>49</v>
      </c>
      <c r="H31" t="s">
        <v>645</v>
      </c>
      <c r="I31" t="s">
        <v>14588</v>
      </c>
      <c r="J31" t="s">
        <v>14589</v>
      </c>
      <c r="K31" t="s">
        <v>710</v>
      </c>
      <c r="L31" t="s">
        <v>14590</v>
      </c>
      <c r="M31" t="s">
        <v>14591</v>
      </c>
      <c r="N31" t="s">
        <v>637</v>
      </c>
      <c r="O31" t="s">
        <v>664</v>
      </c>
      <c r="P31" t="s">
        <v>23</v>
      </c>
      <c r="Q31" t="s">
        <v>665</v>
      </c>
      <c r="R31" t="s">
        <v>638</v>
      </c>
      <c r="S31" t="s">
        <v>14592</v>
      </c>
      <c r="T31" t="s">
        <v>14593</v>
      </c>
      <c r="U31" s="51" t="s">
        <v>246</v>
      </c>
      <c r="V31">
        <v>12</v>
      </c>
    </row>
    <row r="32" spans="1:22" x14ac:dyDescent="0.25">
      <c r="A32" t="s">
        <v>147</v>
      </c>
      <c r="B32" t="s">
        <v>148</v>
      </c>
      <c r="C32">
        <v>50</v>
      </c>
      <c r="D32">
        <v>6</v>
      </c>
      <c r="E32" t="s">
        <v>14594</v>
      </c>
      <c r="F32">
        <v>200</v>
      </c>
      <c r="G32">
        <v>0</v>
      </c>
      <c r="H32" t="s">
        <v>636</v>
      </c>
      <c r="I32" t="s">
        <v>14595</v>
      </c>
      <c r="J32" t="s">
        <v>648</v>
      </c>
      <c r="K32" t="s">
        <v>637</v>
      </c>
      <c r="L32" t="s">
        <v>638</v>
      </c>
      <c r="M32" t="s">
        <v>14593</v>
      </c>
      <c r="N32" t="s">
        <v>637</v>
      </c>
      <c r="O32" t="s">
        <v>643</v>
      </c>
      <c r="P32" t="s">
        <v>5</v>
      </c>
      <c r="Q32" t="s">
        <v>644</v>
      </c>
      <c r="R32" t="s">
        <v>638</v>
      </c>
      <c r="S32" t="s">
        <v>14596</v>
      </c>
      <c r="T32" t="s">
        <v>14593</v>
      </c>
      <c r="U32" s="51" t="s">
        <v>2799</v>
      </c>
      <c r="V32">
        <v>4</v>
      </c>
    </row>
    <row r="33" spans="1:22" x14ac:dyDescent="0.25">
      <c r="A33" t="s">
        <v>594</v>
      </c>
      <c r="B33" t="s">
        <v>595</v>
      </c>
      <c r="C33">
        <v>50</v>
      </c>
      <c r="D33">
        <v>3</v>
      </c>
      <c r="E33" t="s">
        <v>14597</v>
      </c>
      <c r="F33">
        <v>100</v>
      </c>
      <c r="G33">
        <v>0</v>
      </c>
      <c r="H33" t="s">
        <v>636</v>
      </c>
      <c r="I33" t="s">
        <v>10660</v>
      </c>
      <c r="J33" t="s">
        <v>658</v>
      </c>
      <c r="K33" t="s">
        <v>637</v>
      </c>
      <c r="L33" t="s">
        <v>638</v>
      </c>
      <c r="M33" t="s">
        <v>14598</v>
      </c>
      <c r="N33" t="s">
        <v>637</v>
      </c>
      <c r="O33" t="s">
        <v>654</v>
      </c>
      <c r="P33" t="s">
        <v>5</v>
      </c>
      <c r="Q33" t="s">
        <v>640</v>
      </c>
      <c r="R33" t="s">
        <v>638</v>
      </c>
      <c r="S33" t="s">
        <v>14599</v>
      </c>
      <c r="T33" t="s">
        <v>14598</v>
      </c>
      <c r="U33" s="51" t="s">
        <v>690</v>
      </c>
      <c r="V33">
        <v>3</v>
      </c>
    </row>
    <row r="34" spans="1:22" x14ac:dyDescent="0.25">
      <c r="A34" t="s">
        <v>147</v>
      </c>
      <c r="B34" t="s">
        <v>148</v>
      </c>
      <c r="C34">
        <v>50</v>
      </c>
      <c r="D34">
        <v>6</v>
      </c>
      <c r="E34" t="s">
        <v>14600</v>
      </c>
      <c r="F34">
        <v>200</v>
      </c>
      <c r="G34">
        <v>0</v>
      </c>
      <c r="H34" t="s">
        <v>636</v>
      </c>
      <c r="I34" t="s">
        <v>14601</v>
      </c>
      <c r="J34" t="s">
        <v>681</v>
      </c>
      <c r="K34" t="s">
        <v>637</v>
      </c>
      <c r="L34" t="s">
        <v>638</v>
      </c>
      <c r="M34" t="s">
        <v>14602</v>
      </c>
      <c r="N34" t="s">
        <v>637</v>
      </c>
      <c r="O34" t="s">
        <v>643</v>
      </c>
      <c r="P34" t="s">
        <v>5</v>
      </c>
      <c r="Q34" t="s">
        <v>644</v>
      </c>
      <c r="R34" t="s">
        <v>638</v>
      </c>
      <c r="S34" t="s">
        <v>14603</v>
      </c>
      <c r="T34" t="s">
        <v>14602</v>
      </c>
      <c r="U34" s="50" t="s">
        <v>241</v>
      </c>
      <c r="V34">
        <v>22</v>
      </c>
    </row>
    <row r="35" spans="1:22" x14ac:dyDescent="0.25">
      <c r="A35" t="s">
        <v>147</v>
      </c>
      <c r="B35" t="s">
        <v>148</v>
      </c>
      <c r="C35">
        <v>33.333333333333336</v>
      </c>
      <c r="D35">
        <v>6</v>
      </c>
      <c r="E35" t="s">
        <v>14604</v>
      </c>
      <c r="F35">
        <v>200</v>
      </c>
      <c r="G35">
        <v>0</v>
      </c>
      <c r="H35" t="s">
        <v>655</v>
      </c>
      <c r="I35" t="s">
        <v>14605</v>
      </c>
      <c r="J35" t="s">
        <v>1852</v>
      </c>
      <c r="K35" t="s">
        <v>637</v>
      </c>
      <c r="L35" t="s">
        <v>638</v>
      </c>
      <c r="M35" t="s">
        <v>14606</v>
      </c>
      <c r="N35" t="s">
        <v>637</v>
      </c>
      <c r="O35" t="s">
        <v>639</v>
      </c>
      <c r="P35" t="s">
        <v>5</v>
      </c>
      <c r="Q35" t="s">
        <v>640</v>
      </c>
      <c r="R35" t="s">
        <v>638</v>
      </c>
      <c r="S35" t="s">
        <v>14607</v>
      </c>
      <c r="T35" t="s">
        <v>14606</v>
      </c>
      <c r="U35" s="51" t="s">
        <v>247</v>
      </c>
      <c r="V35">
        <v>12</v>
      </c>
    </row>
    <row r="36" spans="1:22" x14ac:dyDescent="0.25">
      <c r="A36" t="s">
        <v>147</v>
      </c>
      <c r="B36" t="s">
        <v>148</v>
      </c>
      <c r="C36">
        <v>40</v>
      </c>
      <c r="D36">
        <v>30</v>
      </c>
      <c r="E36" t="s">
        <v>14608</v>
      </c>
      <c r="F36">
        <v>1599</v>
      </c>
      <c r="G36">
        <v>0</v>
      </c>
      <c r="H36" t="s">
        <v>645</v>
      </c>
      <c r="I36" t="s">
        <v>2855</v>
      </c>
      <c r="J36" t="s">
        <v>14609</v>
      </c>
      <c r="K36" t="s">
        <v>744</v>
      </c>
      <c r="L36" t="s">
        <v>7662</v>
      </c>
      <c r="M36" t="s">
        <v>14610</v>
      </c>
      <c r="N36" t="s">
        <v>637</v>
      </c>
      <c r="O36" t="s">
        <v>646</v>
      </c>
      <c r="P36" t="s">
        <v>26</v>
      </c>
      <c r="Q36" t="s">
        <v>647</v>
      </c>
      <c r="R36" t="s">
        <v>638</v>
      </c>
      <c r="S36" t="s">
        <v>14611</v>
      </c>
      <c r="T36" t="s">
        <v>14610</v>
      </c>
      <c r="U36" s="51" t="s">
        <v>2799</v>
      </c>
      <c r="V36">
        <v>4</v>
      </c>
    </row>
    <row r="37" spans="1:22" x14ac:dyDescent="0.25">
      <c r="A37" t="s">
        <v>18</v>
      </c>
      <c r="B37" t="s">
        <v>19</v>
      </c>
      <c r="C37">
        <v>66.666666666666671</v>
      </c>
      <c r="D37">
        <v>3</v>
      </c>
      <c r="E37" t="s">
        <v>14612</v>
      </c>
      <c r="F37">
        <v>129</v>
      </c>
      <c r="G37">
        <v>0</v>
      </c>
      <c r="H37" t="s">
        <v>636</v>
      </c>
      <c r="I37" t="s">
        <v>13147</v>
      </c>
      <c r="J37" t="s">
        <v>653</v>
      </c>
      <c r="K37" t="s">
        <v>637</v>
      </c>
      <c r="L37" t="s">
        <v>638</v>
      </c>
      <c r="M37" t="s">
        <v>14613</v>
      </c>
      <c r="N37" t="s">
        <v>637</v>
      </c>
      <c r="O37" t="s">
        <v>656</v>
      </c>
      <c r="P37" t="s">
        <v>5</v>
      </c>
      <c r="Q37" t="s">
        <v>644</v>
      </c>
      <c r="R37" t="s">
        <v>638</v>
      </c>
      <c r="S37" t="s">
        <v>14614</v>
      </c>
      <c r="T37" t="s">
        <v>14613</v>
      </c>
      <c r="U37" s="51" t="s">
        <v>690</v>
      </c>
      <c r="V37">
        <v>6</v>
      </c>
    </row>
    <row r="38" spans="1:22" x14ac:dyDescent="0.25">
      <c r="A38" t="s">
        <v>241</v>
      </c>
      <c r="B38" t="s">
        <v>247</v>
      </c>
      <c r="C38">
        <v>159</v>
      </c>
      <c r="D38">
        <v>1</v>
      </c>
      <c r="E38" t="s">
        <v>14615</v>
      </c>
      <c r="F38">
        <v>129</v>
      </c>
      <c r="G38">
        <v>0</v>
      </c>
      <c r="H38" t="s">
        <v>636</v>
      </c>
      <c r="I38" t="s">
        <v>14616</v>
      </c>
      <c r="J38" t="s">
        <v>672</v>
      </c>
      <c r="K38" t="s">
        <v>637</v>
      </c>
      <c r="L38" t="s">
        <v>638</v>
      </c>
      <c r="M38" t="s">
        <v>14617</v>
      </c>
      <c r="N38" t="s">
        <v>637</v>
      </c>
      <c r="O38" t="s">
        <v>639</v>
      </c>
      <c r="P38" t="s">
        <v>5</v>
      </c>
      <c r="Q38" t="s">
        <v>640</v>
      </c>
      <c r="R38" t="s">
        <v>638</v>
      </c>
      <c r="S38" t="s">
        <v>14618</v>
      </c>
      <c r="T38" t="s">
        <v>14617</v>
      </c>
      <c r="U38" s="50" t="s">
        <v>600</v>
      </c>
      <c r="V38">
        <v>10</v>
      </c>
    </row>
    <row r="39" spans="1:22" x14ac:dyDescent="0.25">
      <c r="A39" t="s">
        <v>147</v>
      </c>
      <c r="B39" t="s">
        <v>148</v>
      </c>
      <c r="C39">
        <v>50</v>
      </c>
      <c r="D39">
        <v>6</v>
      </c>
      <c r="E39" t="s">
        <v>14619</v>
      </c>
      <c r="F39">
        <v>200</v>
      </c>
      <c r="G39">
        <v>0</v>
      </c>
      <c r="H39" t="s">
        <v>636</v>
      </c>
      <c r="I39" t="s">
        <v>14620</v>
      </c>
      <c r="J39" t="s">
        <v>648</v>
      </c>
      <c r="K39" t="s">
        <v>637</v>
      </c>
      <c r="L39" t="s">
        <v>638</v>
      </c>
      <c r="M39" t="s">
        <v>14621</v>
      </c>
      <c r="N39" t="s">
        <v>637</v>
      </c>
      <c r="O39" t="s">
        <v>643</v>
      </c>
      <c r="P39" t="s">
        <v>5</v>
      </c>
      <c r="Q39" t="s">
        <v>644</v>
      </c>
      <c r="R39" t="s">
        <v>638</v>
      </c>
      <c r="S39" t="s">
        <v>14622</v>
      </c>
      <c r="T39" t="s">
        <v>14623</v>
      </c>
      <c r="U39" s="51" t="s">
        <v>601</v>
      </c>
      <c r="V39">
        <v>4</v>
      </c>
    </row>
    <row r="40" spans="1:22" x14ac:dyDescent="0.25">
      <c r="A40" t="s">
        <v>147</v>
      </c>
      <c r="B40" t="s">
        <v>148</v>
      </c>
      <c r="C40">
        <v>50</v>
      </c>
      <c r="D40">
        <v>6</v>
      </c>
      <c r="E40" t="s">
        <v>14624</v>
      </c>
      <c r="F40">
        <v>200</v>
      </c>
      <c r="G40">
        <v>0</v>
      </c>
      <c r="H40" t="s">
        <v>636</v>
      </c>
      <c r="I40" t="s">
        <v>14625</v>
      </c>
      <c r="J40" t="s">
        <v>642</v>
      </c>
      <c r="K40" t="s">
        <v>637</v>
      </c>
      <c r="L40" t="s">
        <v>638</v>
      </c>
      <c r="M40" t="s">
        <v>14626</v>
      </c>
      <c r="N40" t="s">
        <v>637</v>
      </c>
      <c r="O40" t="s">
        <v>643</v>
      </c>
      <c r="P40" t="s">
        <v>5</v>
      </c>
      <c r="Q40" t="s">
        <v>644</v>
      </c>
      <c r="R40" t="s">
        <v>638</v>
      </c>
      <c r="S40" t="s">
        <v>14627</v>
      </c>
      <c r="T40" t="s">
        <v>14628</v>
      </c>
      <c r="U40" s="51" t="s">
        <v>2799</v>
      </c>
      <c r="V40">
        <v>2</v>
      </c>
    </row>
    <row r="41" spans="1:22" x14ac:dyDescent="0.25">
      <c r="A41" t="s">
        <v>77</v>
      </c>
      <c r="B41" t="s">
        <v>78</v>
      </c>
      <c r="C41">
        <v>33.333333333333336</v>
      </c>
      <c r="D41">
        <v>3</v>
      </c>
      <c r="E41" t="s">
        <v>14629</v>
      </c>
      <c r="F41">
        <v>134.99</v>
      </c>
      <c r="G41">
        <v>0</v>
      </c>
      <c r="H41" t="s">
        <v>636</v>
      </c>
      <c r="I41" t="s">
        <v>4796</v>
      </c>
      <c r="J41" t="s">
        <v>669</v>
      </c>
      <c r="K41" t="s">
        <v>637</v>
      </c>
      <c r="L41" t="s">
        <v>638</v>
      </c>
      <c r="M41" t="s">
        <v>14630</v>
      </c>
      <c r="N41" t="s">
        <v>637</v>
      </c>
      <c r="O41" t="s">
        <v>643</v>
      </c>
      <c r="P41" t="s">
        <v>5</v>
      </c>
      <c r="Q41" t="s">
        <v>644</v>
      </c>
      <c r="R41" t="s">
        <v>638</v>
      </c>
      <c r="S41" t="s">
        <v>14631</v>
      </c>
      <c r="T41" t="s">
        <v>14630</v>
      </c>
      <c r="U41" s="51" t="s">
        <v>690</v>
      </c>
      <c r="V41">
        <v>4</v>
      </c>
    </row>
    <row r="42" spans="1:22" x14ac:dyDescent="0.25">
      <c r="A42" t="s">
        <v>147</v>
      </c>
      <c r="B42" t="s">
        <v>148</v>
      </c>
      <c r="C42">
        <v>50</v>
      </c>
      <c r="D42">
        <v>6</v>
      </c>
      <c r="E42" t="s">
        <v>14632</v>
      </c>
      <c r="F42">
        <v>200</v>
      </c>
      <c r="G42">
        <v>0</v>
      </c>
      <c r="H42" t="s">
        <v>636</v>
      </c>
      <c r="I42" t="s">
        <v>14633</v>
      </c>
      <c r="J42" t="s">
        <v>2178</v>
      </c>
      <c r="K42" t="s">
        <v>637</v>
      </c>
      <c r="L42" t="s">
        <v>638</v>
      </c>
      <c r="M42" t="s">
        <v>14634</v>
      </c>
      <c r="N42" t="s">
        <v>637</v>
      </c>
      <c r="O42" t="s">
        <v>643</v>
      </c>
      <c r="P42" t="s">
        <v>5</v>
      </c>
      <c r="Q42" t="s">
        <v>644</v>
      </c>
      <c r="R42" t="s">
        <v>638</v>
      </c>
      <c r="S42" t="s">
        <v>14635</v>
      </c>
      <c r="T42" t="s">
        <v>14634</v>
      </c>
      <c r="U42" s="50" t="s">
        <v>77</v>
      </c>
      <c r="V42">
        <v>20</v>
      </c>
    </row>
    <row r="43" spans="1:22" x14ac:dyDescent="0.25">
      <c r="A43" t="s">
        <v>239</v>
      </c>
      <c r="B43" t="s">
        <v>2799</v>
      </c>
      <c r="C43">
        <v>109</v>
      </c>
      <c r="D43">
        <v>2</v>
      </c>
      <c r="E43" t="s">
        <v>14636</v>
      </c>
      <c r="F43">
        <v>218</v>
      </c>
      <c r="G43">
        <v>0</v>
      </c>
      <c r="H43" t="s">
        <v>645</v>
      </c>
      <c r="I43" t="s">
        <v>14637</v>
      </c>
      <c r="J43" t="s">
        <v>14638</v>
      </c>
      <c r="K43" t="s">
        <v>792</v>
      </c>
      <c r="L43" t="s">
        <v>14639</v>
      </c>
      <c r="M43" t="s">
        <v>14640</v>
      </c>
      <c r="N43" t="s">
        <v>637</v>
      </c>
      <c r="O43" t="s">
        <v>664</v>
      </c>
      <c r="P43" t="s">
        <v>23</v>
      </c>
      <c r="Q43" t="s">
        <v>665</v>
      </c>
      <c r="R43" t="s">
        <v>638</v>
      </c>
      <c r="S43" t="s">
        <v>14641</v>
      </c>
      <c r="T43" t="s">
        <v>14640</v>
      </c>
      <c r="U43" s="51" t="s">
        <v>78</v>
      </c>
      <c r="V43">
        <v>20</v>
      </c>
    </row>
    <row r="44" spans="1:22" x14ac:dyDescent="0.25">
      <c r="A44" t="s">
        <v>239</v>
      </c>
      <c r="B44" t="s">
        <v>690</v>
      </c>
      <c r="C44">
        <v>109</v>
      </c>
      <c r="D44">
        <v>2</v>
      </c>
      <c r="E44" t="s">
        <v>14642</v>
      </c>
      <c r="F44">
        <v>218</v>
      </c>
      <c r="G44">
        <v>0</v>
      </c>
      <c r="H44" t="s">
        <v>663</v>
      </c>
      <c r="I44" t="s">
        <v>14637</v>
      </c>
      <c r="J44" t="s">
        <v>14638</v>
      </c>
      <c r="K44" t="s">
        <v>792</v>
      </c>
      <c r="L44" t="s">
        <v>14639</v>
      </c>
      <c r="M44" t="s">
        <v>14640</v>
      </c>
      <c r="N44" t="s">
        <v>637</v>
      </c>
      <c r="O44" t="s">
        <v>664</v>
      </c>
      <c r="P44" t="s">
        <v>23</v>
      </c>
      <c r="Q44" t="s">
        <v>665</v>
      </c>
      <c r="R44" t="s">
        <v>638</v>
      </c>
      <c r="S44" t="s">
        <v>14643</v>
      </c>
      <c r="T44" t="s">
        <v>14640</v>
      </c>
      <c r="U44" s="50" t="s">
        <v>594</v>
      </c>
      <c r="V44">
        <v>78</v>
      </c>
    </row>
    <row r="45" spans="1:22" x14ac:dyDescent="0.25">
      <c r="A45" t="s">
        <v>147</v>
      </c>
      <c r="B45" t="s">
        <v>148</v>
      </c>
      <c r="C45">
        <v>50</v>
      </c>
      <c r="D45">
        <v>6</v>
      </c>
      <c r="E45" t="s">
        <v>14644</v>
      </c>
      <c r="F45">
        <v>200</v>
      </c>
      <c r="G45">
        <v>0</v>
      </c>
      <c r="H45" t="s">
        <v>636</v>
      </c>
      <c r="I45" t="s">
        <v>782</v>
      </c>
      <c r="J45" t="s">
        <v>666</v>
      </c>
      <c r="K45" t="s">
        <v>637</v>
      </c>
      <c r="L45" t="s">
        <v>638</v>
      </c>
      <c r="M45" t="s">
        <v>14645</v>
      </c>
      <c r="N45" t="s">
        <v>637</v>
      </c>
      <c r="O45" t="s">
        <v>639</v>
      </c>
      <c r="P45" t="s">
        <v>5</v>
      </c>
      <c r="Q45" t="s">
        <v>640</v>
      </c>
      <c r="R45" t="s">
        <v>638</v>
      </c>
      <c r="S45" t="s">
        <v>14646</v>
      </c>
      <c r="T45" t="s">
        <v>14645</v>
      </c>
      <c r="U45" s="51" t="s">
        <v>595</v>
      </c>
      <c r="V45">
        <v>78</v>
      </c>
    </row>
    <row r="46" spans="1:22" x14ac:dyDescent="0.25">
      <c r="A46" t="s">
        <v>147</v>
      </c>
      <c r="B46" t="s">
        <v>148</v>
      </c>
      <c r="C46">
        <v>33.333333333333336</v>
      </c>
      <c r="D46">
        <v>3</v>
      </c>
      <c r="E46" t="s">
        <v>14647</v>
      </c>
      <c r="F46">
        <v>100</v>
      </c>
      <c r="G46">
        <v>0</v>
      </c>
      <c r="H46" t="s">
        <v>655</v>
      </c>
      <c r="I46" t="s">
        <v>14648</v>
      </c>
      <c r="J46" t="s">
        <v>642</v>
      </c>
      <c r="K46" t="s">
        <v>637</v>
      </c>
      <c r="L46" t="s">
        <v>638</v>
      </c>
      <c r="M46" t="s">
        <v>14649</v>
      </c>
      <c r="N46" t="s">
        <v>637</v>
      </c>
      <c r="O46" t="s">
        <v>643</v>
      </c>
      <c r="P46" t="s">
        <v>5</v>
      </c>
      <c r="Q46" t="s">
        <v>644</v>
      </c>
      <c r="R46" t="s">
        <v>638</v>
      </c>
      <c r="S46" t="s">
        <v>14650</v>
      </c>
      <c r="T46" t="s">
        <v>14649</v>
      </c>
      <c r="U46" s="50" t="s">
        <v>516</v>
      </c>
      <c r="V46">
        <v>2</v>
      </c>
    </row>
    <row r="47" spans="1:22" x14ac:dyDescent="0.25">
      <c r="A47" t="s">
        <v>147</v>
      </c>
      <c r="B47" t="s">
        <v>148</v>
      </c>
      <c r="C47">
        <v>33.333333333333336</v>
      </c>
      <c r="D47">
        <v>3</v>
      </c>
      <c r="E47" t="s">
        <v>14651</v>
      </c>
      <c r="F47">
        <v>100</v>
      </c>
      <c r="G47">
        <v>0</v>
      </c>
      <c r="H47" t="s">
        <v>655</v>
      </c>
      <c r="I47" t="s">
        <v>14648</v>
      </c>
      <c r="J47" t="s">
        <v>642</v>
      </c>
      <c r="K47" t="s">
        <v>637</v>
      </c>
      <c r="L47" t="s">
        <v>638</v>
      </c>
      <c r="M47" t="s">
        <v>14649</v>
      </c>
      <c r="N47" t="s">
        <v>637</v>
      </c>
      <c r="O47" t="s">
        <v>643</v>
      </c>
      <c r="P47" t="s">
        <v>5</v>
      </c>
      <c r="Q47" t="s">
        <v>644</v>
      </c>
      <c r="R47" t="s">
        <v>638</v>
      </c>
      <c r="S47" t="s">
        <v>14652</v>
      </c>
      <c r="T47" t="s">
        <v>14649</v>
      </c>
      <c r="U47" s="51" t="s">
        <v>120</v>
      </c>
      <c r="V47">
        <v>2</v>
      </c>
    </row>
    <row r="48" spans="1:22" x14ac:dyDescent="0.25">
      <c r="A48" t="s">
        <v>77</v>
      </c>
      <c r="B48" t="s">
        <v>78</v>
      </c>
      <c r="C48">
        <v>33.333333333333336</v>
      </c>
      <c r="D48">
        <v>3</v>
      </c>
      <c r="E48" t="s">
        <v>14653</v>
      </c>
      <c r="F48">
        <v>134.99</v>
      </c>
      <c r="G48">
        <v>0</v>
      </c>
      <c r="H48" t="s">
        <v>636</v>
      </c>
      <c r="I48" t="s">
        <v>14654</v>
      </c>
      <c r="J48" t="s">
        <v>2441</v>
      </c>
      <c r="K48" t="s">
        <v>637</v>
      </c>
      <c r="L48" t="s">
        <v>638</v>
      </c>
      <c r="M48" t="s">
        <v>14655</v>
      </c>
      <c r="N48" t="s">
        <v>637</v>
      </c>
      <c r="O48" t="s">
        <v>639</v>
      </c>
      <c r="P48" t="s">
        <v>5</v>
      </c>
      <c r="Q48" t="s">
        <v>640</v>
      </c>
      <c r="R48" t="s">
        <v>638</v>
      </c>
      <c r="S48" t="s">
        <v>14656</v>
      </c>
      <c r="T48" t="s">
        <v>14655</v>
      </c>
      <c r="U48" s="50" t="s">
        <v>723</v>
      </c>
      <c r="V48">
        <v>911</v>
      </c>
    </row>
    <row r="49" spans="1:20" x14ac:dyDescent="0.25">
      <c r="A49" t="s">
        <v>22</v>
      </c>
      <c r="B49" t="s">
        <v>27</v>
      </c>
      <c r="C49">
        <v>66.333333333333329</v>
      </c>
      <c r="D49">
        <v>3</v>
      </c>
      <c r="E49" t="s">
        <v>14657</v>
      </c>
      <c r="F49">
        <v>220</v>
      </c>
      <c r="G49">
        <v>0</v>
      </c>
      <c r="H49" t="s">
        <v>655</v>
      </c>
      <c r="I49" t="s">
        <v>14658</v>
      </c>
      <c r="J49" t="s">
        <v>1797</v>
      </c>
      <c r="K49" t="s">
        <v>637</v>
      </c>
      <c r="L49" t="s">
        <v>638</v>
      </c>
      <c r="M49" t="s">
        <v>14659</v>
      </c>
      <c r="N49" t="s">
        <v>637</v>
      </c>
      <c r="O49" t="s">
        <v>639</v>
      </c>
      <c r="P49" t="s">
        <v>5</v>
      </c>
      <c r="Q49" t="s">
        <v>640</v>
      </c>
      <c r="R49" t="s">
        <v>638</v>
      </c>
      <c r="S49" t="s">
        <v>14660</v>
      </c>
      <c r="T49" t="s">
        <v>14659</v>
      </c>
    </row>
    <row r="50" spans="1:20" x14ac:dyDescent="0.25">
      <c r="A50" t="s">
        <v>147</v>
      </c>
      <c r="B50" t="s">
        <v>148</v>
      </c>
      <c r="C50">
        <v>50</v>
      </c>
      <c r="D50">
        <v>6</v>
      </c>
      <c r="E50" t="s">
        <v>14661</v>
      </c>
      <c r="F50">
        <v>200</v>
      </c>
      <c r="G50">
        <v>0</v>
      </c>
      <c r="H50" t="s">
        <v>636</v>
      </c>
      <c r="I50" t="s">
        <v>14662</v>
      </c>
      <c r="J50" t="s">
        <v>666</v>
      </c>
      <c r="K50" t="s">
        <v>637</v>
      </c>
      <c r="L50" t="s">
        <v>638</v>
      </c>
      <c r="M50" t="s">
        <v>14663</v>
      </c>
      <c r="N50" t="s">
        <v>637</v>
      </c>
      <c r="O50" t="s">
        <v>639</v>
      </c>
      <c r="P50" t="s">
        <v>5</v>
      </c>
      <c r="Q50" t="s">
        <v>640</v>
      </c>
      <c r="R50" t="s">
        <v>638</v>
      </c>
      <c r="S50" t="s">
        <v>14664</v>
      </c>
      <c r="T50" t="s">
        <v>14663</v>
      </c>
    </row>
    <row r="51" spans="1:20" x14ac:dyDescent="0.25">
      <c r="A51" t="s">
        <v>147</v>
      </c>
      <c r="B51" t="s">
        <v>148</v>
      </c>
      <c r="C51">
        <v>50</v>
      </c>
      <c r="D51">
        <v>6</v>
      </c>
      <c r="E51" t="s">
        <v>14665</v>
      </c>
      <c r="F51">
        <v>200</v>
      </c>
      <c r="G51">
        <v>0</v>
      </c>
      <c r="H51" t="s">
        <v>636</v>
      </c>
      <c r="I51" t="s">
        <v>14666</v>
      </c>
      <c r="J51" t="s">
        <v>689</v>
      </c>
      <c r="K51" t="s">
        <v>637</v>
      </c>
      <c r="L51" t="s">
        <v>638</v>
      </c>
      <c r="M51" t="s">
        <v>14667</v>
      </c>
      <c r="N51" t="s">
        <v>637</v>
      </c>
      <c r="O51" t="s">
        <v>639</v>
      </c>
      <c r="P51" t="s">
        <v>5</v>
      </c>
      <c r="Q51" t="s">
        <v>640</v>
      </c>
      <c r="R51" t="s">
        <v>638</v>
      </c>
      <c r="S51" t="s">
        <v>14668</v>
      </c>
      <c r="T51" t="s">
        <v>14667</v>
      </c>
    </row>
    <row r="52" spans="1:20" x14ac:dyDescent="0.25">
      <c r="A52" t="s">
        <v>594</v>
      </c>
      <c r="B52" t="s">
        <v>595</v>
      </c>
      <c r="C52">
        <v>50</v>
      </c>
      <c r="D52">
        <v>3</v>
      </c>
      <c r="E52" t="s">
        <v>14669</v>
      </c>
      <c r="F52">
        <v>279</v>
      </c>
      <c r="G52">
        <v>0</v>
      </c>
      <c r="H52" t="s">
        <v>645</v>
      </c>
      <c r="I52" t="s">
        <v>14670</v>
      </c>
      <c r="J52" t="s">
        <v>14671</v>
      </c>
      <c r="K52" t="s">
        <v>3703</v>
      </c>
      <c r="L52" t="s">
        <v>14672</v>
      </c>
      <c r="M52" t="s">
        <v>14673</v>
      </c>
      <c r="N52" t="s">
        <v>761</v>
      </c>
      <c r="O52" t="s">
        <v>698</v>
      </c>
      <c r="P52" t="s">
        <v>692</v>
      </c>
      <c r="Q52" t="s">
        <v>693</v>
      </c>
      <c r="R52" t="s">
        <v>638</v>
      </c>
      <c r="S52" t="s">
        <v>14674</v>
      </c>
      <c r="T52" t="s">
        <v>14673</v>
      </c>
    </row>
    <row r="53" spans="1:20" x14ac:dyDescent="0.25">
      <c r="A53" t="s">
        <v>10385</v>
      </c>
      <c r="B53" t="s">
        <v>10386</v>
      </c>
      <c r="C53">
        <v>89.5</v>
      </c>
      <c r="D53">
        <v>2</v>
      </c>
      <c r="E53" t="s">
        <v>14669</v>
      </c>
      <c r="F53">
        <v>279</v>
      </c>
      <c r="G53">
        <v>0</v>
      </c>
      <c r="H53" t="s">
        <v>645</v>
      </c>
      <c r="I53" t="s">
        <v>14670</v>
      </c>
      <c r="J53" t="s">
        <v>14671</v>
      </c>
      <c r="K53" t="s">
        <v>3703</v>
      </c>
      <c r="L53" t="s">
        <v>14672</v>
      </c>
      <c r="M53" t="s">
        <v>14673</v>
      </c>
      <c r="N53" t="s">
        <v>761</v>
      </c>
      <c r="O53" t="s">
        <v>698</v>
      </c>
      <c r="P53" t="s">
        <v>692</v>
      </c>
      <c r="Q53" t="s">
        <v>693</v>
      </c>
      <c r="R53" t="s">
        <v>638</v>
      </c>
      <c r="S53" t="s">
        <v>14674</v>
      </c>
      <c r="T53" t="s">
        <v>14673</v>
      </c>
    </row>
    <row r="54" spans="1:20" x14ac:dyDescent="0.25">
      <c r="A54" t="s">
        <v>147</v>
      </c>
      <c r="B54" t="s">
        <v>148</v>
      </c>
      <c r="C54">
        <v>50</v>
      </c>
      <c r="D54">
        <v>6</v>
      </c>
      <c r="E54" t="s">
        <v>14675</v>
      </c>
      <c r="F54">
        <v>200</v>
      </c>
      <c r="G54">
        <v>0</v>
      </c>
      <c r="H54" t="s">
        <v>636</v>
      </c>
      <c r="I54" t="s">
        <v>14676</v>
      </c>
      <c r="J54" t="s">
        <v>2240</v>
      </c>
      <c r="K54" t="s">
        <v>637</v>
      </c>
      <c r="L54" t="s">
        <v>638</v>
      </c>
      <c r="M54" t="s">
        <v>14677</v>
      </c>
      <c r="N54" t="s">
        <v>637</v>
      </c>
      <c r="O54" t="s">
        <v>643</v>
      </c>
      <c r="P54" t="s">
        <v>5</v>
      </c>
      <c r="Q54" t="s">
        <v>644</v>
      </c>
      <c r="R54" t="s">
        <v>638</v>
      </c>
      <c r="S54" t="s">
        <v>14678</v>
      </c>
      <c r="T54" t="s">
        <v>14677</v>
      </c>
    </row>
    <row r="55" spans="1:20" x14ac:dyDescent="0.25">
      <c r="A55" t="s">
        <v>77</v>
      </c>
      <c r="B55" t="s">
        <v>78</v>
      </c>
      <c r="C55">
        <v>49</v>
      </c>
      <c r="D55">
        <v>1</v>
      </c>
      <c r="E55" t="s">
        <v>14679</v>
      </c>
      <c r="F55">
        <v>49</v>
      </c>
      <c r="G55">
        <v>0</v>
      </c>
      <c r="H55" t="s">
        <v>645</v>
      </c>
      <c r="I55" t="s">
        <v>750</v>
      </c>
      <c r="J55" t="s">
        <v>12830</v>
      </c>
      <c r="K55" t="s">
        <v>12831</v>
      </c>
      <c r="L55" t="s">
        <v>6311</v>
      </c>
      <c r="M55" t="s">
        <v>14680</v>
      </c>
      <c r="N55" t="s">
        <v>637</v>
      </c>
      <c r="O55" t="s">
        <v>646</v>
      </c>
      <c r="P55" t="s">
        <v>26</v>
      </c>
      <c r="Q55" t="s">
        <v>647</v>
      </c>
      <c r="R55" t="s">
        <v>638</v>
      </c>
      <c r="S55" t="s">
        <v>14681</v>
      </c>
      <c r="T55" t="s">
        <v>14680</v>
      </c>
    </row>
    <row r="56" spans="1:20" x14ac:dyDescent="0.25">
      <c r="A56" t="s">
        <v>594</v>
      </c>
      <c r="B56" t="s">
        <v>595</v>
      </c>
      <c r="C56">
        <v>50</v>
      </c>
      <c r="D56">
        <v>6</v>
      </c>
      <c r="E56" t="s">
        <v>14682</v>
      </c>
      <c r="F56">
        <v>200</v>
      </c>
      <c r="G56">
        <v>0</v>
      </c>
      <c r="H56" t="s">
        <v>645</v>
      </c>
      <c r="I56" t="s">
        <v>14683</v>
      </c>
      <c r="J56" t="s">
        <v>14684</v>
      </c>
      <c r="K56" t="s">
        <v>718</v>
      </c>
      <c r="L56" t="s">
        <v>14685</v>
      </c>
      <c r="M56" t="s">
        <v>14680</v>
      </c>
      <c r="N56" t="s">
        <v>761</v>
      </c>
      <c r="O56" t="s">
        <v>698</v>
      </c>
      <c r="P56" t="s">
        <v>692</v>
      </c>
      <c r="Q56" t="s">
        <v>693</v>
      </c>
      <c r="R56" t="s">
        <v>638</v>
      </c>
      <c r="S56" t="s">
        <v>14686</v>
      </c>
      <c r="T56" t="s">
        <v>14687</v>
      </c>
    </row>
    <row r="57" spans="1:20" x14ac:dyDescent="0.25">
      <c r="A57" t="s">
        <v>147</v>
      </c>
      <c r="B57" t="s">
        <v>148</v>
      </c>
      <c r="C57">
        <v>50</v>
      </c>
      <c r="D57">
        <v>6</v>
      </c>
      <c r="E57" t="s">
        <v>14688</v>
      </c>
      <c r="F57">
        <v>200</v>
      </c>
      <c r="G57">
        <v>0</v>
      </c>
      <c r="H57" t="s">
        <v>636</v>
      </c>
      <c r="I57" t="s">
        <v>14689</v>
      </c>
      <c r="J57" t="s">
        <v>2178</v>
      </c>
      <c r="K57" t="s">
        <v>637</v>
      </c>
      <c r="L57" t="s">
        <v>638</v>
      </c>
      <c r="M57" t="s">
        <v>14690</v>
      </c>
      <c r="N57" t="s">
        <v>637</v>
      </c>
      <c r="O57" t="s">
        <v>639</v>
      </c>
      <c r="P57" t="s">
        <v>5</v>
      </c>
      <c r="Q57" t="s">
        <v>640</v>
      </c>
      <c r="R57" t="s">
        <v>638</v>
      </c>
      <c r="S57" t="s">
        <v>14691</v>
      </c>
      <c r="T57" t="s">
        <v>14690</v>
      </c>
    </row>
    <row r="58" spans="1:20" x14ac:dyDescent="0.25">
      <c r="A58" t="s">
        <v>147</v>
      </c>
      <c r="B58" t="s">
        <v>148</v>
      </c>
      <c r="C58">
        <v>33.333333333333336</v>
      </c>
      <c r="D58">
        <v>3</v>
      </c>
      <c r="E58" t="s">
        <v>14692</v>
      </c>
      <c r="F58">
        <v>100</v>
      </c>
      <c r="G58">
        <v>0</v>
      </c>
      <c r="H58" t="s">
        <v>655</v>
      </c>
      <c r="I58" t="s">
        <v>6546</v>
      </c>
      <c r="J58" t="s">
        <v>650</v>
      </c>
      <c r="K58" t="s">
        <v>637</v>
      </c>
      <c r="L58" t="s">
        <v>638</v>
      </c>
      <c r="M58" t="s">
        <v>14693</v>
      </c>
      <c r="N58" t="s">
        <v>637</v>
      </c>
      <c r="O58" t="s">
        <v>639</v>
      </c>
      <c r="P58" t="s">
        <v>5</v>
      </c>
      <c r="Q58" t="s">
        <v>640</v>
      </c>
      <c r="R58" t="s">
        <v>638</v>
      </c>
      <c r="S58" t="s">
        <v>14694</v>
      </c>
      <c r="T58" t="s">
        <v>14693</v>
      </c>
    </row>
    <row r="59" spans="1:20" x14ac:dyDescent="0.25">
      <c r="A59" t="s">
        <v>147</v>
      </c>
      <c r="B59" t="s">
        <v>148</v>
      </c>
      <c r="C59">
        <v>50</v>
      </c>
      <c r="D59">
        <v>6</v>
      </c>
      <c r="E59" t="s">
        <v>14695</v>
      </c>
      <c r="F59">
        <v>200</v>
      </c>
      <c r="G59">
        <v>0</v>
      </c>
      <c r="H59" t="s">
        <v>636</v>
      </c>
      <c r="I59" t="s">
        <v>14696</v>
      </c>
      <c r="J59" t="s">
        <v>662</v>
      </c>
      <c r="K59" t="s">
        <v>637</v>
      </c>
      <c r="L59" t="s">
        <v>638</v>
      </c>
      <c r="M59" t="s">
        <v>14697</v>
      </c>
      <c r="N59" t="s">
        <v>637</v>
      </c>
      <c r="O59" t="s">
        <v>639</v>
      </c>
      <c r="P59" t="s">
        <v>5</v>
      </c>
      <c r="Q59" t="s">
        <v>640</v>
      </c>
      <c r="R59" t="s">
        <v>638</v>
      </c>
      <c r="S59" t="s">
        <v>14698</v>
      </c>
      <c r="T59" t="s">
        <v>14699</v>
      </c>
    </row>
    <row r="60" spans="1:20" x14ac:dyDescent="0.25">
      <c r="A60" t="s">
        <v>18</v>
      </c>
      <c r="B60" t="s">
        <v>19</v>
      </c>
      <c r="C60">
        <v>66.666666666666671</v>
      </c>
      <c r="D60">
        <v>3</v>
      </c>
      <c r="E60" t="s">
        <v>14700</v>
      </c>
      <c r="F60">
        <v>100</v>
      </c>
      <c r="G60">
        <v>0</v>
      </c>
      <c r="H60" t="s">
        <v>655</v>
      </c>
      <c r="I60" t="s">
        <v>4866</v>
      </c>
      <c r="J60" t="s">
        <v>681</v>
      </c>
      <c r="K60" t="s">
        <v>637</v>
      </c>
      <c r="L60" t="s">
        <v>638</v>
      </c>
      <c r="M60" t="s">
        <v>14701</v>
      </c>
      <c r="N60" t="s">
        <v>637</v>
      </c>
      <c r="O60" t="s">
        <v>643</v>
      </c>
      <c r="P60" t="s">
        <v>5</v>
      </c>
      <c r="Q60" t="s">
        <v>644</v>
      </c>
      <c r="R60" t="s">
        <v>638</v>
      </c>
      <c r="S60" t="s">
        <v>14702</v>
      </c>
      <c r="T60" t="s">
        <v>14703</v>
      </c>
    </row>
    <row r="61" spans="1:20" x14ac:dyDescent="0.25">
      <c r="A61" t="s">
        <v>147</v>
      </c>
      <c r="B61" t="s">
        <v>148</v>
      </c>
      <c r="C61">
        <v>50</v>
      </c>
      <c r="D61">
        <v>6</v>
      </c>
      <c r="E61" t="s">
        <v>14704</v>
      </c>
      <c r="F61">
        <v>200</v>
      </c>
      <c r="G61">
        <v>0</v>
      </c>
      <c r="H61" t="s">
        <v>636</v>
      </c>
      <c r="I61" t="s">
        <v>14705</v>
      </c>
      <c r="J61" t="s">
        <v>3188</v>
      </c>
      <c r="K61" t="s">
        <v>637</v>
      </c>
      <c r="L61" t="s">
        <v>638</v>
      </c>
      <c r="M61" t="s">
        <v>14706</v>
      </c>
      <c r="N61" t="s">
        <v>637</v>
      </c>
      <c r="O61" t="s">
        <v>643</v>
      </c>
      <c r="P61" t="s">
        <v>5</v>
      </c>
      <c r="Q61" t="s">
        <v>644</v>
      </c>
      <c r="R61" t="s">
        <v>638</v>
      </c>
      <c r="S61" t="s">
        <v>14707</v>
      </c>
      <c r="T61" t="s">
        <v>14708</v>
      </c>
    </row>
    <row r="62" spans="1:20" x14ac:dyDescent="0.25">
      <c r="A62" t="s">
        <v>147</v>
      </c>
      <c r="B62" t="s">
        <v>148</v>
      </c>
      <c r="C62">
        <v>50</v>
      </c>
      <c r="D62">
        <v>6</v>
      </c>
      <c r="E62" t="s">
        <v>14709</v>
      </c>
      <c r="F62">
        <v>200</v>
      </c>
      <c r="G62">
        <v>0</v>
      </c>
      <c r="H62" t="s">
        <v>636</v>
      </c>
      <c r="I62" t="s">
        <v>14710</v>
      </c>
      <c r="J62" t="s">
        <v>675</v>
      </c>
      <c r="K62" t="s">
        <v>637</v>
      </c>
      <c r="L62" t="s">
        <v>638</v>
      </c>
      <c r="M62" t="s">
        <v>14711</v>
      </c>
      <c r="N62" t="s">
        <v>637</v>
      </c>
      <c r="O62" t="s">
        <v>639</v>
      </c>
      <c r="P62" t="s">
        <v>5</v>
      </c>
      <c r="Q62" t="s">
        <v>640</v>
      </c>
      <c r="R62" t="s">
        <v>638</v>
      </c>
      <c r="S62" t="s">
        <v>14712</v>
      </c>
      <c r="T62" t="s">
        <v>14713</v>
      </c>
    </row>
    <row r="63" spans="1:20" x14ac:dyDescent="0.25">
      <c r="A63" t="s">
        <v>147</v>
      </c>
      <c r="B63" t="s">
        <v>148</v>
      </c>
      <c r="C63">
        <v>33.333333333333336</v>
      </c>
      <c r="D63">
        <v>3</v>
      </c>
      <c r="E63" t="s">
        <v>14714</v>
      </c>
      <c r="F63">
        <v>100</v>
      </c>
      <c r="G63">
        <v>0</v>
      </c>
      <c r="H63" t="s">
        <v>655</v>
      </c>
      <c r="I63" t="s">
        <v>4639</v>
      </c>
      <c r="J63" t="s">
        <v>679</v>
      </c>
      <c r="K63" t="s">
        <v>637</v>
      </c>
      <c r="L63" t="s">
        <v>638</v>
      </c>
      <c r="M63" t="s">
        <v>14715</v>
      </c>
      <c r="N63" t="s">
        <v>637</v>
      </c>
      <c r="O63" t="s">
        <v>639</v>
      </c>
      <c r="P63" t="s">
        <v>5</v>
      </c>
      <c r="Q63" t="s">
        <v>640</v>
      </c>
      <c r="R63" t="s">
        <v>638</v>
      </c>
      <c r="S63" t="s">
        <v>14716</v>
      </c>
      <c r="T63" t="s">
        <v>14715</v>
      </c>
    </row>
    <row r="64" spans="1:20" x14ac:dyDescent="0.25">
      <c r="A64" t="s">
        <v>147</v>
      </c>
      <c r="B64" t="s">
        <v>148</v>
      </c>
      <c r="C64">
        <v>33.333333333333336</v>
      </c>
      <c r="D64">
        <v>3</v>
      </c>
      <c r="E64" t="s">
        <v>14717</v>
      </c>
      <c r="F64">
        <v>101</v>
      </c>
      <c r="G64">
        <v>1</v>
      </c>
      <c r="H64" t="s">
        <v>655</v>
      </c>
      <c r="I64" t="s">
        <v>14718</v>
      </c>
      <c r="J64" t="s">
        <v>1987</v>
      </c>
      <c r="K64" t="s">
        <v>637</v>
      </c>
      <c r="L64" t="s">
        <v>638</v>
      </c>
      <c r="M64" t="s">
        <v>14719</v>
      </c>
      <c r="N64" t="s">
        <v>637</v>
      </c>
      <c r="O64" t="s">
        <v>639</v>
      </c>
      <c r="P64" t="s">
        <v>5</v>
      </c>
      <c r="Q64" t="s">
        <v>640</v>
      </c>
      <c r="R64" t="s">
        <v>638</v>
      </c>
      <c r="S64" t="s">
        <v>14720</v>
      </c>
      <c r="T64" t="s">
        <v>14719</v>
      </c>
    </row>
    <row r="65" spans="1:20" x14ac:dyDescent="0.25">
      <c r="A65" t="s">
        <v>147</v>
      </c>
      <c r="B65" t="s">
        <v>148</v>
      </c>
      <c r="C65">
        <v>50</v>
      </c>
      <c r="D65">
        <v>6</v>
      </c>
      <c r="E65" t="s">
        <v>14721</v>
      </c>
      <c r="F65">
        <v>200</v>
      </c>
      <c r="G65">
        <v>0</v>
      </c>
      <c r="H65" t="s">
        <v>636</v>
      </c>
      <c r="I65" t="s">
        <v>14722</v>
      </c>
      <c r="J65" t="s">
        <v>671</v>
      </c>
      <c r="K65" t="s">
        <v>637</v>
      </c>
      <c r="L65" t="s">
        <v>638</v>
      </c>
      <c r="M65" t="s">
        <v>14723</v>
      </c>
      <c r="N65" t="s">
        <v>637</v>
      </c>
      <c r="O65" t="s">
        <v>639</v>
      </c>
      <c r="P65" t="s">
        <v>5</v>
      </c>
      <c r="Q65" t="s">
        <v>640</v>
      </c>
      <c r="R65" t="s">
        <v>638</v>
      </c>
      <c r="S65" t="s">
        <v>14724</v>
      </c>
      <c r="T65" t="s">
        <v>14723</v>
      </c>
    </row>
    <row r="66" spans="1:20" x14ac:dyDescent="0.25">
      <c r="A66" t="s">
        <v>13744</v>
      </c>
      <c r="B66" t="s">
        <v>13745</v>
      </c>
      <c r="C66">
        <v>200</v>
      </c>
      <c r="D66">
        <v>1</v>
      </c>
      <c r="E66" t="s">
        <v>14725</v>
      </c>
      <c r="F66">
        <v>99</v>
      </c>
      <c r="G66">
        <v>0</v>
      </c>
      <c r="H66" t="s">
        <v>655</v>
      </c>
      <c r="I66" t="s">
        <v>14726</v>
      </c>
      <c r="J66" t="s">
        <v>658</v>
      </c>
      <c r="K66" t="s">
        <v>637</v>
      </c>
      <c r="L66" t="s">
        <v>638</v>
      </c>
      <c r="M66" t="s">
        <v>14727</v>
      </c>
      <c r="N66" t="s">
        <v>637</v>
      </c>
      <c r="O66" t="s">
        <v>643</v>
      </c>
      <c r="P66" t="s">
        <v>5</v>
      </c>
      <c r="Q66" t="s">
        <v>644</v>
      </c>
      <c r="R66" t="s">
        <v>638</v>
      </c>
      <c r="S66" t="s">
        <v>14728</v>
      </c>
      <c r="T66" t="s">
        <v>14729</v>
      </c>
    </row>
    <row r="67" spans="1:20" x14ac:dyDescent="0.25">
      <c r="A67" t="s">
        <v>147</v>
      </c>
      <c r="B67" t="s">
        <v>148</v>
      </c>
      <c r="C67">
        <v>33.333333333333336</v>
      </c>
      <c r="D67">
        <v>3</v>
      </c>
      <c r="E67" t="s">
        <v>14730</v>
      </c>
      <c r="F67">
        <v>100</v>
      </c>
      <c r="G67">
        <v>0</v>
      </c>
      <c r="H67" t="s">
        <v>655</v>
      </c>
      <c r="I67" t="s">
        <v>14731</v>
      </c>
      <c r="J67" t="s">
        <v>2070</v>
      </c>
      <c r="K67" t="s">
        <v>637</v>
      </c>
      <c r="L67" t="s">
        <v>638</v>
      </c>
      <c r="M67" t="s">
        <v>14732</v>
      </c>
      <c r="N67" t="s">
        <v>637</v>
      </c>
      <c r="O67" t="s">
        <v>639</v>
      </c>
      <c r="P67" t="s">
        <v>5</v>
      </c>
      <c r="Q67" t="s">
        <v>640</v>
      </c>
      <c r="R67" t="s">
        <v>638</v>
      </c>
      <c r="S67" t="s">
        <v>14733</v>
      </c>
      <c r="T67" t="s">
        <v>14734</v>
      </c>
    </row>
    <row r="68" spans="1:20" x14ac:dyDescent="0.25">
      <c r="A68" t="s">
        <v>241</v>
      </c>
      <c r="B68" t="s">
        <v>247</v>
      </c>
      <c r="C68">
        <v>159</v>
      </c>
      <c r="D68">
        <v>1</v>
      </c>
      <c r="E68" t="s">
        <v>14735</v>
      </c>
      <c r="F68">
        <v>129</v>
      </c>
      <c r="G68">
        <v>0</v>
      </c>
      <c r="H68" t="s">
        <v>636</v>
      </c>
      <c r="I68" t="s">
        <v>14736</v>
      </c>
      <c r="J68" t="s">
        <v>2136</v>
      </c>
      <c r="K68" t="s">
        <v>637</v>
      </c>
      <c r="L68" t="s">
        <v>638</v>
      </c>
      <c r="M68" t="s">
        <v>14737</v>
      </c>
      <c r="N68" t="s">
        <v>637</v>
      </c>
      <c r="O68" t="s">
        <v>643</v>
      </c>
      <c r="P68" t="s">
        <v>5</v>
      </c>
      <c r="Q68" t="s">
        <v>644</v>
      </c>
      <c r="R68" t="s">
        <v>638</v>
      </c>
      <c r="S68" t="s">
        <v>14738</v>
      </c>
      <c r="T68" t="s">
        <v>14739</v>
      </c>
    </row>
    <row r="69" spans="1:20" x14ac:dyDescent="0.25">
      <c r="A69" t="s">
        <v>147</v>
      </c>
      <c r="B69" t="s">
        <v>148</v>
      </c>
      <c r="C69">
        <v>33.333333333333336</v>
      </c>
      <c r="D69">
        <v>3</v>
      </c>
      <c r="E69" t="s">
        <v>14740</v>
      </c>
      <c r="F69">
        <v>100</v>
      </c>
      <c r="G69">
        <v>0</v>
      </c>
      <c r="H69" t="s">
        <v>655</v>
      </c>
      <c r="I69" t="s">
        <v>14741</v>
      </c>
      <c r="J69" t="s">
        <v>667</v>
      </c>
      <c r="K69" t="s">
        <v>637</v>
      </c>
      <c r="L69" t="s">
        <v>638</v>
      </c>
      <c r="M69" t="s">
        <v>14742</v>
      </c>
      <c r="N69" t="s">
        <v>637</v>
      </c>
      <c r="O69" t="s">
        <v>639</v>
      </c>
      <c r="P69" t="s">
        <v>5</v>
      </c>
      <c r="Q69" t="s">
        <v>640</v>
      </c>
      <c r="R69" t="s">
        <v>638</v>
      </c>
      <c r="S69" t="s">
        <v>14743</v>
      </c>
      <c r="T69" t="s">
        <v>14742</v>
      </c>
    </row>
    <row r="70" spans="1:20" x14ac:dyDescent="0.25">
      <c r="A70" t="s">
        <v>241</v>
      </c>
      <c r="B70" t="s">
        <v>690</v>
      </c>
      <c r="C70">
        <v>53.4</v>
      </c>
      <c r="D70">
        <v>1</v>
      </c>
      <c r="E70" t="s">
        <v>14744</v>
      </c>
      <c r="F70">
        <v>113.81</v>
      </c>
      <c r="G70">
        <v>7</v>
      </c>
      <c r="H70" t="s">
        <v>663</v>
      </c>
      <c r="I70" t="s">
        <v>14745</v>
      </c>
      <c r="J70" t="s">
        <v>14746</v>
      </c>
      <c r="K70" t="s">
        <v>11040</v>
      </c>
      <c r="L70" t="s">
        <v>14747</v>
      </c>
      <c r="M70" t="s">
        <v>14748</v>
      </c>
      <c r="N70" t="s">
        <v>637</v>
      </c>
      <c r="O70" t="s">
        <v>664</v>
      </c>
      <c r="P70" t="s">
        <v>23</v>
      </c>
      <c r="Q70" t="s">
        <v>665</v>
      </c>
      <c r="R70" t="s">
        <v>638</v>
      </c>
      <c r="S70" t="s">
        <v>14749</v>
      </c>
      <c r="T70" t="s">
        <v>14748</v>
      </c>
    </row>
    <row r="71" spans="1:20" x14ac:dyDescent="0.25">
      <c r="A71" t="s">
        <v>240</v>
      </c>
      <c r="B71" t="s">
        <v>690</v>
      </c>
      <c r="C71">
        <v>53.41</v>
      </c>
      <c r="D71">
        <v>1</v>
      </c>
      <c r="E71" t="s">
        <v>14744</v>
      </c>
      <c r="F71">
        <v>113.81</v>
      </c>
      <c r="G71">
        <v>7</v>
      </c>
      <c r="H71" t="s">
        <v>663</v>
      </c>
      <c r="I71" t="s">
        <v>14745</v>
      </c>
      <c r="J71" t="s">
        <v>14746</v>
      </c>
      <c r="K71" t="s">
        <v>11040</v>
      </c>
      <c r="L71" t="s">
        <v>14747</v>
      </c>
      <c r="M71" t="s">
        <v>14748</v>
      </c>
      <c r="N71" t="s">
        <v>637</v>
      </c>
      <c r="O71" t="s">
        <v>664</v>
      </c>
      <c r="P71" t="s">
        <v>23</v>
      </c>
      <c r="Q71" t="s">
        <v>665</v>
      </c>
      <c r="R71" t="s">
        <v>638</v>
      </c>
      <c r="S71" t="s">
        <v>14749</v>
      </c>
      <c r="T71" t="s">
        <v>14748</v>
      </c>
    </row>
    <row r="72" spans="1:20" x14ac:dyDescent="0.25">
      <c r="A72" t="s">
        <v>147</v>
      </c>
      <c r="B72" t="s">
        <v>148</v>
      </c>
      <c r="C72">
        <v>50</v>
      </c>
      <c r="D72">
        <v>6</v>
      </c>
      <c r="E72" t="s">
        <v>14750</v>
      </c>
      <c r="F72">
        <v>200</v>
      </c>
      <c r="G72">
        <v>0</v>
      </c>
      <c r="H72" t="s">
        <v>636</v>
      </c>
      <c r="I72" t="s">
        <v>14751</v>
      </c>
      <c r="J72" t="s">
        <v>653</v>
      </c>
      <c r="K72" t="s">
        <v>637</v>
      </c>
      <c r="L72" t="s">
        <v>638</v>
      </c>
      <c r="M72" t="s">
        <v>14752</v>
      </c>
      <c r="N72" t="s">
        <v>637</v>
      </c>
      <c r="O72" t="s">
        <v>643</v>
      </c>
      <c r="P72" t="s">
        <v>5</v>
      </c>
      <c r="Q72" t="s">
        <v>644</v>
      </c>
      <c r="R72" t="s">
        <v>638</v>
      </c>
      <c r="S72" t="s">
        <v>14753</v>
      </c>
      <c r="T72" t="s">
        <v>14754</v>
      </c>
    </row>
    <row r="73" spans="1:20" x14ac:dyDescent="0.25">
      <c r="A73" t="s">
        <v>22</v>
      </c>
      <c r="B73" t="s">
        <v>27</v>
      </c>
      <c r="C73">
        <v>66.333333333333329</v>
      </c>
      <c r="D73">
        <v>3</v>
      </c>
      <c r="E73" t="s">
        <v>14755</v>
      </c>
      <c r="F73">
        <v>249</v>
      </c>
      <c r="G73">
        <v>0</v>
      </c>
      <c r="H73" t="s">
        <v>697</v>
      </c>
      <c r="I73" t="s">
        <v>14756</v>
      </c>
      <c r="J73" t="s">
        <v>14757</v>
      </c>
      <c r="K73" t="s">
        <v>14758</v>
      </c>
      <c r="L73" t="s">
        <v>14759</v>
      </c>
      <c r="M73" t="s">
        <v>14760</v>
      </c>
      <c r="N73" t="s">
        <v>637</v>
      </c>
      <c r="O73" t="s">
        <v>664</v>
      </c>
      <c r="P73" t="s">
        <v>23</v>
      </c>
      <c r="Q73" t="s">
        <v>665</v>
      </c>
      <c r="R73" t="s">
        <v>638</v>
      </c>
      <c r="S73" t="s">
        <v>14761</v>
      </c>
      <c r="T73" t="s">
        <v>14760</v>
      </c>
    </row>
    <row r="74" spans="1:20" x14ac:dyDescent="0.25">
      <c r="A74" t="s">
        <v>147</v>
      </c>
      <c r="B74" t="s">
        <v>148</v>
      </c>
      <c r="C74">
        <v>33.333333333333336</v>
      </c>
      <c r="D74">
        <v>3</v>
      </c>
      <c r="E74" t="s">
        <v>14762</v>
      </c>
      <c r="F74">
        <v>100</v>
      </c>
      <c r="G74">
        <v>0</v>
      </c>
      <c r="H74" t="s">
        <v>655</v>
      </c>
      <c r="I74" t="s">
        <v>14763</v>
      </c>
      <c r="J74" t="s">
        <v>2051</v>
      </c>
      <c r="K74" t="s">
        <v>637</v>
      </c>
      <c r="L74" t="s">
        <v>638</v>
      </c>
      <c r="M74" t="s">
        <v>14764</v>
      </c>
      <c r="N74" t="s">
        <v>637</v>
      </c>
      <c r="O74" t="s">
        <v>639</v>
      </c>
      <c r="P74" t="s">
        <v>5</v>
      </c>
      <c r="Q74" t="s">
        <v>640</v>
      </c>
      <c r="R74" t="s">
        <v>638</v>
      </c>
      <c r="S74" t="s">
        <v>14765</v>
      </c>
      <c r="T74" t="s">
        <v>14764</v>
      </c>
    </row>
    <row r="75" spans="1:20" x14ac:dyDescent="0.25">
      <c r="A75" t="s">
        <v>147</v>
      </c>
      <c r="B75" t="s">
        <v>148</v>
      </c>
      <c r="C75">
        <v>50</v>
      </c>
      <c r="D75">
        <v>6</v>
      </c>
      <c r="E75" t="s">
        <v>14766</v>
      </c>
      <c r="F75">
        <v>200</v>
      </c>
      <c r="G75">
        <v>0</v>
      </c>
      <c r="H75" t="s">
        <v>636</v>
      </c>
      <c r="I75" t="s">
        <v>14767</v>
      </c>
      <c r="J75" t="s">
        <v>672</v>
      </c>
      <c r="K75" t="s">
        <v>637</v>
      </c>
      <c r="L75" t="s">
        <v>638</v>
      </c>
      <c r="M75" t="s">
        <v>14768</v>
      </c>
      <c r="N75" t="s">
        <v>637</v>
      </c>
      <c r="O75" t="s">
        <v>639</v>
      </c>
      <c r="P75" t="s">
        <v>5</v>
      </c>
      <c r="Q75" t="s">
        <v>640</v>
      </c>
      <c r="R75" t="s">
        <v>638</v>
      </c>
      <c r="S75" t="s">
        <v>14769</v>
      </c>
      <c r="T75" t="s">
        <v>14768</v>
      </c>
    </row>
    <row r="76" spans="1:20" x14ac:dyDescent="0.25">
      <c r="A76" t="s">
        <v>22</v>
      </c>
      <c r="B76" t="s">
        <v>4578</v>
      </c>
      <c r="C76">
        <v>85</v>
      </c>
      <c r="D76">
        <v>1</v>
      </c>
      <c r="E76" t="s">
        <v>14770</v>
      </c>
      <c r="F76">
        <v>132</v>
      </c>
      <c r="G76">
        <v>47</v>
      </c>
      <c r="H76" t="s">
        <v>645</v>
      </c>
      <c r="I76" t="s">
        <v>14771</v>
      </c>
      <c r="J76" t="s">
        <v>14772</v>
      </c>
      <c r="K76" t="s">
        <v>9793</v>
      </c>
      <c r="L76" t="s">
        <v>14773</v>
      </c>
      <c r="M76" t="s">
        <v>14774</v>
      </c>
      <c r="N76" t="s">
        <v>637</v>
      </c>
      <c r="O76" t="s">
        <v>664</v>
      </c>
      <c r="P76" t="s">
        <v>23</v>
      </c>
      <c r="Q76" t="s">
        <v>665</v>
      </c>
      <c r="R76" t="s">
        <v>638</v>
      </c>
      <c r="S76" t="s">
        <v>14775</v>
      </c>
      <c r="T76" t="s">
        <v>14774</v>
      </c>
    </row>
    <row r="77" spans="1:20" x14ac:dyDescent="0.25">
      <c r="A77" t="s">
        <v>147</v>
      </c>
      <c r="B77" t="s">
        <v>148</v>
      </c>
      <c r="C77">
        <v>50</v>
      </c>
      <c r="D77">
        <v>6</v>
      </c>
      <c r="E77" t="s">
        <v>14776</v>
      </c>
      <c r="F77">
        <v>200</v>
      </c>
      <c r="G77">
        <v>0</v>
      </c>
      <c r="H77" t="s">
        <v>636</v>
      </c>
      <c r="I77" t="s">
        <v>14777</v>
      </c>
      <c r="J77" t="s">
        <v>676</v>
      </c>
      <c r="K77" t="s">
        <v>637</v>
      </c>
      <c r="L77" t="s">
        <v>638</v>
      </c>
      <c r="M77" t="s">
        <v>14778</v>
      </c>
      <c r="N77" t="s">
        <v>637</v>
      </c>
      <c r="O77" t="s">
        <v>639</v>
      </c>
      <c r="P77" t="s">
        <v>5</v>
      </c>
      <c r="Q77" t="s">
        <v>640</v>
      </c>
      <c r="R77" t="s">
        <v>638</v>
      </c>
      <c r="S77" t="s">
        <v>14779</v>
      </c>
      <c r="T77" t="s">
        <v>14780</v>
      </c>
    </row>
    <row r="78" spans="1:20" x14ac:dyDescent="0.25">
      <c r="A78" t="s">
        <v>13744</v>
      </c>
      <c r="B78" t="s">
        <v>13745</v>
      </c>
      <c r="C78">
        <v>99</v>
      </c>
      <c r="D78">
        <v>1</v>
      </c>
      <c r="E78" t="s">
        <v>14781</v>
      </c>
      <c r="F78">
        <v>179</v>
      </c>
      <c r="G78">
        <v>0</v>
      </c>
      <c r="H78" t="s">
        <v>655</v>
      </c>
      <c r="I78" t="s">
        <v>14782</v>
      </c>
      <c r="J78" t="s">
        <v>1797</v>
      </c>
      <c r="K78" t="s">
        <v>637</v>
      </c>
      <c r="L78" t="s">
        <v>638</v>
      </c>
      <c r="M78" t="s">
        <v>14783</v>
      </c>
      <c r="N78" t="s">
        <v>637</v>
      </c>
      <c r="O78" t="s">
        <v>643</v>
      </c>
      <c r="P78" t="s">
        <v>5</v>
      </c>
      <c r="Q78" t="s">
        <v>644</v>
      </c>
      <c r="R78" t="s">
        <v>638</v>
      </c>
      <c r="S78" t="s">
        <v>14784</v>
      </c>
      <c r="T78" t="s">
        <v>14783</v>
      </c>
    </row>
    <row r="79" spans="1:20" x14ac:dyDescent="0.25">
      <c r="A79" t="s">
        <v>13749</v>
      </c>
      <c r="B79" t="s">
        <v>13750</v>
      </c>
      <c r="C79">
        <v>99</v>
      </c>
      <c r="D79">
        <v>1</v>
      </c>
      <c r="E79" t="s">
        <v>14781</v>
      </c>
      <c r="F79">
        <v>179</v>
      </c>
      <c r="G79">
        <v>0</v>
      </c>
      <c r="H79" t="s">
        <v>655</v>
      </c>
      <c r="I79" t="s">
        <v>14782</v>
      </c>
      <c r="J79" t="s">
        <v>1797</v>
      </c>
      <c r="K79" t="s">
        <v>637</v>
      </c>
      <c r="L79" t="s">
        <v>638</v>
      </c>
      <c r="M79" t="s">
        <v>14783</v>
      </c>
      <c r="N79" t="s">
        <v>637</v>
      </c>
      <c r="O79" t="s">
        <v>643</v>
      </c>
      <c r="P79" t="s">
        <v>5</v>
      </c>
      <c r="Q79" t="s">
        <v>644</v>
      </c>
      <c r="R79" t="s">
        <v>638</v>
      </c>
      <c r="S79" t="s">
        <v>14784</v>
      </c>
      <c r="T79" t="s">
        <v>14783</v>
      </c>
    </row>
    <row r="80" spans="1:20" x14ac:dyDescent="0.25">
      <c r="A80" t="s">
        <v>147</v>
      </c>
      <c r="B80" t="s">
        <v>148</v>
      </c>
      <c r="C80">
        <v>50</v>
      </c>
      <c r="D80">
        <v>6</v>
      </c>
      <c r="E80" t="s">
        <v>14785</v>
      </c>
      <c r="F80">
        <v>200</v>
      </c>
      <c r="G80">
        <v>0</v>
      </c>
      <c r="H80" t="s">
        <v>636</v>
      </c>
      <c r="I80" t="s">
        <v>14786</v>
      </c>
      <c r="J80" t="s">
        <v>642</v>
      </c>
      <c r="K80" t="s">
        <v>637</v>
      </c>
      <c r="L80" t="s">
        <v>638</v>
      </c>
      <c r="M80" t="s">
        <v>14787</v>
      </c>
      <c r="N80" t="s">
        <v>637</v>
      </c>
      <c r="O80" t="s">
        <v>639</v>
      </c>
      <c r="P80" t="s">
        <v>5</v>
      </c>
      <c r="Q80" t="s">
        <v>640</v>
      </c>
      <c r="R80" t="s">
        <v>638</v>
      </c>
      <c r="S80" t="s">
        <v>14788</v>
      </c>
      <c r="T80" t="s">
        <v>14787</v>
      </c>
    </row>
    <row r="81" spans="1:20" x14ac:dyDescent="0.25">
      <c r="A81" t="s">
        <v>147</v>
      </c>
      <c r="B81" t="s">
        <v>148</v>
      </c>
      <c r="C81">
        <v>50</v>
      </c>
      <c r="D81">
        <v>6</v>
      </c>
      <c r="E81" t="s">
        <v>14789</v>
      </c>
      <c r="F81">
        <v>200</v>
      </c>
      <c r="G81">
        <v>0</v>
      </c>
      <c r="H81" t="s">
        <v>636</v>
      </c>
      <c r="I81" t="s">
        <v>14790</v>
      </c>
      <c r="J81" t="s">
        <v>648</v>
      </c>
      <c r="K81" t="s">
        <v>637</v>
      </c>
      <c r="L81" t="s">
        <v>638</v>
      </c>
      <c r="M81" t="s">
        <v>14791</v>
      </c>
      <c r="N81" t="s">
        <v>637</v>
      </c>
      <c r="O81" t="s">
        <v>639</v>
      </c>
      <c r="P81" t="s">
        <v>5</v>
      </c>
      <c r="Q81" t="s">
        <v>640</v>
      </c>
      <c r="R81" t="s">
        <v>638</v>
      </c>
      <c r="S81" t="s">
        <v>14792</v>
      </c>
      <c r="T81" t="s">
        <v>14791</v>
      </c>
    </row>
    <row r="82" spans="1:20" x14ac:dyDescent="0.25">
      <c r="A82" t="s">
        <v>147</v>
      </c>
      <c r="B82" t="s">
        <v>148</v>
      </c>
      <c r="C82">
        <v>33.333333333333336</v>
      </c>
      <c r="D82">
        <v>3</v>
      </c>
      <c r="E82" t="s">
        <v>14793</v>
      </c>
      <c r="F82">
        <v>100</v>
      </c>
      <c r="G82">
        <v>0</v>
      </c>
      <c r="H82" t="s">
        <v>655</v>
      </c>
      <c r="I82" t="s">
        <v>14794</v>
      </c>
      <c r="J82" t="s">
        <v>699</v>
      </c>
      <c r="K82" t="s">
        <v>637</v>
      </c>
      <c r="L82" t="s">
        <v>638</v>
      </c>
      <c r="M82" t="s">
        <v>14795</v>
      </c>
      <c r="N82" t="s">
        <v>637</v>
      </c>
      <c r="O82" t="s">
        <v>639</v>
      </c>
      <c r="P82" t="s">
        <v>5</v>
      </c>
      <c r="Q82" t="s">
        <v>640</v>
      </c>
      <c r="R82" t="s">
        <v>638</v>
      </c>
      <c r="S82" t="s">
        <v>14796</v>
      </c>
      <c r="T82" t="s">
        <v>14795</v>
      </c>
    </row>
    <row r="83" spans="1:20" x14ac:dyDescent="0.25">
      <c r="A83" t="s">
        <v>147</v>
      </c>
      <c r="B83" t="s">
        <v>148</v>
      </c>
      <c r="C83">
        <v>50</v>
      </c>
      <c r="D83">
        <v>6</v>
      </c>
      <c r="E83" t="s">
        <v>14797</v>
      </c>
      <c r="F83">
        <v>200</v>
      </c>
      <c r="G83">
        <v>0</v>
      </c>
      <c r="H83" t="s">
        <v>636</v>
      </c>
      <c r="I83" t="s">
        <v>14798</v>
      </c>
      <c r="J83" t="s">
        <v>681</v>
      </c>
      <c r="K83" t="s">
        <v>637</v>
      </c>
      <c r="L83" t="s">
        <v>638</v>
      </c>
      <c r="M83" t="s">
        <v>14799</v>
      </c>
      <c r="N83" t="s">
        <v>637</v>
      </c>
      <c r="O83" t="s">
        <v>639</v>
      </c>
      <c r="P83" t="s">
        <v>5</v>
      </c>
      <c r="Q83" t="s">
        <v>640</v>
      </c>
      <c r="R83" t="s">
        <v>638</v>
      </c>
      <c r="S83" t="s">
        <v>14800</v>
      </c>
      <c r="T83" t="s">
        <v>14799</v>
      </c>
    </row>
    <row r="84" spans="1:20" x14ac:dyDescent="0.25">
      <c r="A84" t="s">
        <v>147</v>
      </c>
      <c r="B84" t="s">
        <v>148</v>
      </c>
      <c r="C84">
        <v>33.333333333333336</v>
      </c>
      <c r="D84">
        <v>3</v>
      </c>
      <c r="E84" t="s">
        <v>14801</v>
      </c>
      <c r="F84">
        <v>100</v>
      </c>
      <c r="G84">
        <v>0</v>
      </c>
      <c r="H84" t="s">
        <v>655</v>
      </c>
      <c r="I84" t="s">
        <v>14802</v>
      </c>
      <c r="J84" t="s">
        <v>669</v>
      </c>
      <c r="K84" t="s">
        <v>637</v>
      </c>
      <c r="L84" t="s">
        <v>638</v>
      </c>
      <c r="M84" t="s">
        <v>14799</v>
      </c>
      <c r="N84" t="s">
        <v>637</v>
      </c>
      <c r="O84" t="s">
        <v>639</v>
      </c>
      <c r="P84" t="s">
        <v>5</v>
      </c>
      <c r="Q84" t="s">
        <v>640</v>
      </c>
      <c r="R84" t="s">
        <v>638</v>
      </c>
      <c r="S84" t="s">
        <v>14803</v>
      </c>
      <c r="T84" t="s">
        <v>14799</v>
      </c>
    </row>
    <row r="85" spans="1:20" x14ac:dyDescent="0.25">
      <c r="A85" t="s">
        <v>147</v>
      </c>
      <c r="B85" t="s">
        <v>148</v>
      </c>
      <c r="C85">
        <v>33.333333333333336</v>
      </c>
      <c r="D85">
        <v>3</v>
      </c>
      <c r="E85" t="s">
        <v>14804</v>
      </c>
      <c r="F85">
        <v>100</v>
      </c>
      <c r="G85">
        <v>0</v>
      </c>
      <c r="H85" t="s">
        <v>655</v>
      </c>
      <c r="I85" t="s">
        <v>14805</v>
      </c>
      <c r="J85" t="s">
        <v>700</v>
      </c>
      <c r="K85" t="s">
        <v>637</v>
      </c>
      <c r="L85" t="s">
        <v>638</v>
      </c>
      <c r="M85" t="s">
        <v>14799</v>
      </c>
      <c r="N85" t="s">
        <v>637</v>
      </c>
      <c r="O85" t="s">
        <v>639</v>
      </c>
      <c r="P85" t="s">
        <v>5</v>
      </c>
      <c r="Q85" t="s">
        <v>640</v>
      </c>
      <c r="R85" t="s">
        <v>638</v>
      </c>
      <c r="S85" t="s">
        <v>14806</v>
      </c>
      <c r="T85" t="s">
        <v>14799</v>
      </c>
    </row>
    <row r="86" spans="1:20" x14ac:dyDescent="0.25">
      <c r="A86" t="s">
        <v>594</v>
      </c>
      <c r="B86" t="s">
        <v>595</v>
      </c>
      <c r="C86">
        <v>50</v>
      </c>
      <c r="D86">
        <v>3</v>
      </c>
      <c r="E86" t="s">
        <v>14807</v>
      </c>
      <c r="F86">
        <v>289</v>
      </c>
      <c r="G86">
        <v>0</v>
      </c>
      <c r="H86" t="s">
        <v>645</v>
      </c>
      <c r="I86" t="s">
        <v>14808</v>
      </c>
      <c r="J86" t="s">
        <v>14809</v>
      </c>
      <c r="K86" t="s">
        <v>694</v>
      </c>
      <c r="L86" t="s">
        <v>695</v>
      </c>
      <c r="M86" t="s">
        <v>14810</v>
      </c>
      <c r="N86" t="s">
        <v>637</v>
      </c>
      <c r="O86" t="s">
        <v>646</v>
      </c>
      <c r="P86" t="s">
        <v>26</v>
      </c>
      <c r="Q86" t="s">
        <v>647</v>
      </c>
      <c r="R86" t="s">
        <v>638</v>
      </c>
      <c r="S86" t="s">
        <v>14811</v>
      </c>
      <c r="T86" t="s">
        <v>14810</v>
      </c>
    </row>
    <row r="87" spans="1:20" x14ac:dyDescent="0.25">
      <c r="A87" t="s">
        <v>10385</v>
      </c>
      <c r="B87" t="s">
        <v>10386</v>
      </c>
      <c r="C87">
        <v>89.5</v>
      </c>
      <c r="D87">
        <v>2</v>
      </c>
      <c r="E87" t="s">
        <v>14807</v>
      </c>
      <c r="F87">
        <v>289</v>
      </c>
      <c r="G87">
        <v>0</v>
      </c>
      <c r="H87" t="s">
        <v>645</v>
      </c>
      <c r="I87" t="s">
        <v>14808</v>
      </c>
      <c r="J87" t="s">
        <v>14809</v>
      </c>
      <c r="K87" t="s">
        <v>694</v>
      </c>
      <c r="L87" t="s">
        <v>695</v>
      </c>
      <c r="M87" t="s">
        <v>14810</v>
      </c>
      <c r="N87" t="s">
        <v>637</v>
      </c>
      <c r="O87" t="s">
        <v>646</v>
      </c>
      <c r="P87" t="s">
        <v>26</v>
      </c>
      <c r="Q87" t="s">
        <v>647</v>
      </c>
      <c r="R87" t="s">
        <v>638</v>
      </c>
      <c r="S87" t="s">
        <v>14811</v>
      </c>
      <c r="T87" t="s">
        <v>14810</v>
      </c>
    </row>
    <row r="88" spans="1:20" x14ac:dyDescent="0.25">
      <c r="A88" t="s">
        <v>147</v>
      </c>
      <c r="B88" t="s">
        <v>148</v>
      </c>
      <c r="C88">
        <v>33.333333333333336</v>
      </c>
      <c r="D88">
        <v>3</v>
      </c>
      <c r="E88" t="s">
        <v>14812</v>
      </c>
      <c r="F88">
        <v>100</v>
      </c>
      <c r="G88">
        <v>0</v>
      </c>
      <c r="H88" t="s">
        <v>655</v>
      </c>
      <c r="I88" t="s">
        <v>14813</v>
      </c>
      <c r="J88" t="s">
        <v>648</v>
      </c>
      <c r="K88" t="s">
        <v>637</v>
      </c>
      <c r="L88" t="s">
        <v>638</v>
      </c>
      <c r="M88" t="s">
        <v>14814</v>
      </c>
      <c r="N88" t="s">
        <v>637</v>
      </c>
      <c r="O88" t="s">
        <v>639</v>
      </c>
      <c r="P88" t="s">
        <v>5</v>
      </c>
      <c r="Q88" t="s">
        <v>640</v>
      </c>
      <c r="R88" t="s">
        <v>638</v>
      </c>
      <c r="S88" t="s">
        <v>14815</v>
      </c>
      <c r="T88" t="s">
        <v>14816</v>
      </c>
    </row>
    <row r="89" spans="1:20" x14ac:dyDescent="0.25">
      <c r="A89" t="s">
        <v>147</v>
      </c>
      <c r="B89" t="s">
        <v>148</v>
      </c>
      <c r="C89">
        <v>50</v>
      </c>
      <c r="D89">
        <v>6</v>
      </c>
      <c r="E89" t="s">
        <v>14817</v>
      </c>
      <c r="F89">
        <v>200</v>
      </c>
      <c r="G89">
        <v>0</v>
      </c>
      <c r="H89" t="s">
        <v>636</v>
      </c>
      <c r="I89" t="s">
        <v>14818</v>
      </c>
      <c r="J89" t="s">
        <v>668</v>
      </c>
      <c r="K89" t="s">
        <v>637</v>
      </c>
      <c r="L89" t="s">
        <v>638</v>
      </c>
      <c r="M89" t="s">
        <v>14819</v>
      </c>
      <c r="N89" t="s">
        <v>637</v>
      </c>
      <c r="O89" t="s">
        <v>639</v>
      </c>
      <c r="P89" t="s">
        <v>5</v>
      </c>
      <c r="Q89" t="s">
        <v>640</v>
      </c>
      <c r="R89" t="s">
        <v>638</v>
      </c>
      <c r="S89" t="s">
        <v>14820</v>
      </c>
      <c r="T89" t="s">
        <v>14819</v>
      </c>
    </row>
    <row r="90" spans="1:20" x14ac:dyDescent="0.25">
      <c r="A90" t="s">
        <v>147</v>
      </c>
      <c r="B90" t="s">
        <v>148</v>
      </c>
      <c r="C90">
        <v>50</v>
      </c>
      <c r="D90">
        <v>6</v>
      </c>
      <c r="E90" t="s">
        <v>14821</v>
      </c>
      <c r="F90">
        <v>200</v>
      </c>
      <c r="G90">
        <v>0</v>
      </c>
      <c r="H90" t="s">
        <v>636</v>
      </c>
      <c r="I90" t="s">
        <v>14822</v>
      </c>
      <c r="J90" t="s">
        <v>684</v>
      </c>
      <c r="K90" t="s">
        <v>637</v>
      </c>
      <c r="L90" t="s">
        <v>638</v>
      </c>
      <c r="M90" t="s">
        <v>14823</v>
      </c>
      <c r="N90" t="s">
        <v>637</v>
      </c>
      <c r="O90" t="s">
        <v>639</v>
      </c>
      <c r="P90" t="s">
        <v>5</v>
      </c>
      <c r="Q90" t="s">
        <v>640</v>
      </c>
      <c r="R90" t="s">
        <v>638</v>
      </c>
      <c r="S90" t="s">
        <v>14824</v>
      </c>
      <c r="T90" t="s">
        <v>14823</v>
      </c>
    </row>
    <row r="91" spans="1:20" x14ac:dyDescent="0.25">
      <c r="A91" t="s">
        <v>147</v>
      </c>
      <c r="B91" t="s">
        <v>148</v>
      </c>
      <c r="C91">
        <v>50</v>
      </c>
      <c r="D91">
        <v>6</v>
      </c>
      <c r="E91" t="s">
        <v>14825</v>
      </c>
      <c r="F91">
        <v>200</v>
      </c>
      <c r="G91">
        <v>0</v>
      </c>
      <c r="H91" t="s">
        <v>636</v>
      </c>
      <c r="I91" t="s">
        <v>14826</v>
      </c>
      <c r="J91" t="s">
        <v>653</v>
      </c>
      <c r="K91" t="s">
        <v>637</v>
      </c>
      <c r="L91" t="s">
        <v>638</v>
      </c>
      <c r="M91" t="s">
        <v>14823</v>
      </c>
      <c r="N91" t="s">
        <v>637</v>
      </c>
      <c r="O91" t="s">
        <v>639</v>
      </c>
      <c r="P91" t="s">
        <v>5</v>
      </c>
      <c r="Q91" t="s">
        <v>640</v>
      </c>
      <c r="R91" t="s">
        <v>638</v>
      </c>
      <c r="S91" t="s">
        <v>14827</v>
      </c>
      <c r="T91" t="s">
        <v>14823</v>
      </c>
    </row>
    <row r="92" spans="1:20" x14ac:dyDescent="0.25">
      <c r="A92" t="s">
        <v>147</v>
      </c>
      <c r="B92" t="s">
        <v>148</v>
      </c>
      <c r="C92">
        <v>50</v>
      </c>
      <c r="D92">
        <v>6</v>
      </c>
      <c r="E92" t="s">
        <v>14828</v>
      </c>
      <c r="F92">
        <v>200</v>
      </c>
      <c r="G92">
        <v>0</v>
      </c>
      <c r="H92" t="s">
        <v>636</v>
      </c>
      <c r="I92" t="s">
        <v>14829</v>
      </c>
      <c r="J92" t="s">
        <v>712</v>
      </c>
      <c r="K92" t="s">
        <v>637</v>
      </c>
      <c r="L92" t="s">
        <v>638</v>
      </c>
      <c r="M92" t="s">
        <v>14830</v>
      </c>
      <c r="N92" t="s">
        <v>637</v>
      </c>
      <c r="O92" t="s">
        <v>639</v>
      </c>
      <c r="P92" t="s">
        <v>5</v>
      </c>
      <c r="Q92" t="s">
        <v>640</v>
      </c>
      <c r="R92" t="s">
        <v>638</v>
      </c>
      <c r="S92" t="s">
        <v>14831</v>
      </c>
      <c r="T92" t="s">
        <v>14830</v>
      </c>
    </row>
    <row r="93" spans="1:20" x14ac:dyDescent="0.25">
      <c r="A93" t="s">
        <v>147</v>
      </c>
      <c r="B93" t="s">
        <v>148</v>
      </c>
      <c r="C93">
        <v>33.333333333333336</v>
      </c>
      <c r="D93">
        <v>3</v>
      </c>
      <c r="E93" t="s">
        <v>14832</v>
      </c>
      <c r="F93">
        <v>100</v>
      </c>
      <c r="G93">
        <v>0</v>
      </c>
      <c r="H93" t="s">
        <v>655</v>
      </c>
      <c r="I93" t="s">
        <v>14833</v>
      </c>
      <c r="J93" t="s">
        <v>657</v>
      </c>
      <c r="K93" t="s">
        <v>637</v>
      </c>
      <c r="L93" t="s">
        <v>638</v>
      </c>
      <c r="M93" t="s">
        <v>14830</v>
      </c>
      <c r="N93" t="s">
        <v>637</v>
      </c>
      <c r="O93" t="s">
        <v>639</v>
      </c>
      <c r="P93" t="s">
        <v>5</v>
      </c>
      <c r="Q93" t="s">
        <v>640</v>
      </c>
      <c r="R93" t="s">
        <v>638</v>
      </c>
      <c r="S93" t="s">
        <v>14834</v>
      </c>
      <c r="T93" t="s">
        <v>14830</v>
      </c>
    </row>
    <row r="94" spans="1:20" x14ac:dyDescent="0.25">
      <c r="A94" t="s">
        <v>147</v>
      </c>
      <c r="B94" t="s">
        <v>148</v>
      </c>
      <c r="C94">
        <v>50</v>
      </c>
      <c r="D94">
        <v>6</v>
      </c>
      <c r="E94" t="s">
        <v>14835</v>
      </c>
      <c r="F94">
        <v>200</v>
      </c>
      <c r="G94">
        <v>0</v>
      </c>
      <c r="H94" t="s">
        <v>636</v>
      </c>
      <c r="I94" t="s">
        <v>14836</v>
      </c>
      <c r="J94" t="s">
        <v>5751</v>
      </c>
      <c r="K94" t="s">
        <v>637</v>
      </c>
      <c r="L94" t="s">
        <v>638</v>
      </c>
      <c r="M94" t="s">
        <v>14837</v>
      </c>
      <c r="N94" t="s">
        <v>637</v>
      </c>
      <c r="O94" t="s">
        <v>639</v>
      </c>
      <c r="P94" t="s">
        <v>5</v>
      </c>
      <c r="Q94" t="s">
        <v>640</v>
      </c>
      <c r="R94" t="s">
        <v>638</v>
      </c>
      <c r="S94" t="s">
        <v>14838</v>
      </c>
      <c r="T94" t="s">
        <v>14837</v>
      </c>
    </row>
    <row r="95" spans="1:20" x14ac:dyDescent="0.25">
      <c r="A95" t="s">
        <v>147</v>
      </c>
      <c r="B95" t="s">
        <v>148</v>
      </c>
      <c r="C95">
        <v>50</v>
      </c>
      <c r="D95">
        <v>6</v>
      </c>
      <c r="E95" t="s">
        <v>14839</v>
      </c>
      <c r="F95">
        <v>200</v>
      </c>
      <c r="G95">
        <v>0</v>
      </c>
      <c r="H95" t="s">
        <v>636</v>
      </c>
      <c r="I95" t="s">
        <v>14840</v>
      </c>
      <c r="J95" t="s">
        <v>648</v>
      </c>
      <c r="K95" t="s">
        <v>637</v>
      </c>
      <c r="L95" t="s">
        <v>638</v>
      </c>
      <c r="M95" t="s">
        <v>14837</v>
      </c>
      <c r="N95" t="s">
        <v>637</v>
      </c>
      <c r="O95" t="s">
        <v>639</v>
      </c>
      <c r="P95" t="s">
        <v>5</v>
      </c>
      <c r="Q95" t="s">
        <v>640</v>
      </c>
      <c r="R95" t="s">
        <v>638</v>
      </c>
      <c r="S95" t="s">
        <v>14841</v>
      </c>
      <c r="T95" t="s">
        <v>14837</v>
      </c>
    </row>
    <row r="96" spans="1:20" x14ac:dyDescent="0.25">
      <c r="A96" t="s">
        <v>18</v>
      </c>
      <c r="B96" t="s">
        <v>19</v>
      </c>
      <c r="C96">
        <v>66.666666666666671</v>
      </c>
      <c r="D96">
        <v>3</v>
      </c>
      <c r="E96" t="s">
        <v>14842</v>
      </c>
      <c r="F96">
        <v>120</v>
      </c>
      <c r="G96">
        <v>0</v>
      </c>
      <c r="H96" t="s">
        <v>663</v>
      </c>
      <c r="I96" t="s">
        <v>14843</v>
      </c>
      <c r="J96" t="s">
        <v>14844</v>
      </c>
      <c r="K96" t="s">
        <v>1774</v>
      </c>
      <c r="L96" t="s">
        <v>14845</v>
      </c>
      <c r="M96" t="s">
        <v>14846</v>
      </c>
      <c r="N96" t="s">
        <v>637</v>
      </c>
      <c r="O96" t="s">
        <v>664</v>
      </c>
      <c r="P96" t="s">
        <v>23</v>
      </c>
      <c r="Q96" t="s">
        <v>665</v>
      </c>
      <c r="R96" t="s">
        <v>638</v>
      </c>
      <c r="S96" t="s">
        <v>14847</v>
      </c>
      <c r="T96" t="s">
        <v>14846</v>
      </c>
    </row>
    <row r="97" spans="1:20" x14ac:dyDescent="0.25">
      <c r="A97" t="s">
        <v>147</v>
      </c>
      <c r="B97" t="s">
        <v>148</v>
      </c>
      <c r="C97">
        <v>65</v>
      </c>
      <c r="D97">
        <v>1</v>
      </c>
      <c r="E97" t="s">
        <v>14848</v>
      </c>
      <c r="F97">
        <v>58.99</v>
      </c>
      <c r="G97">
        <v>0</v>
      </c>
      <c r="H97" t="s">
        <v>636</v>
      </c>
      <c r="I97" t="s">
        <v>14849</v>
      </c>
      <c r="J97" t="s">
        <v>648</v>
      </c>
      <c r="K97" t="s">
        <v>637</v>
      </c>
      <c r="L97" t="s">
        <v>638</v>
      </c>
      <c r="M97" t="s">
        <v>14850</v>
      </c>
      <c r="N97" t="s">
        <v>637</v>
      </c>
      <c r="O97" t="s">
        <v>643</v>
      </c>
      <c r="P97" t="s">
        <v>5</v>
      </c>
      <c r="Q97" t="s">
        <v>644</v>
      </c>
      <c r="R97" t="s">
        <v>638</v>
      </c>
      <c r="S97" t="s">
        <v>14851</v>
      </c>
      <c r="T97" t="s">
        <v>14852</v>
      </c>
    </row>
    <row r="98" spans="1:20" x14ac:dyDescent="0.25">
      <c r="A98" t="s">
        <v>147</v>
      </c>
      <c r="B98" t="s">
        <v>148</v>
      </c>
      <c r="C98">
        <v>50</v>
      </c>
      <c r="D98">
        <v>6</v>
      </c>
      <c r="E98" t="s">
        <v>14853</v>
      </c>
      <c r="F98">
        <v>200</v>
      </c>
      <c r="G98">
        <v>0</v>
      </c>
      <c r="H98" t="s">
        <v>636</v>
      </c>
      <c r="I98" t="s">
        <v>14854</v>
      </c>
      <c r="J98" t="s">
        <v>683</v>
      </c>
      <c r="K98" t="s">
        <v>637</v>
      </c>
      <c r="L98" t="s">
        <v>638</v>
      </c>
      <c r="M98" t="s">
        <v>14855</v>
      </c>
      <c r="N98" t="s">
        <v>637</v>
      </c>
      <c r="O98" t="s">
        <v>639</v>
      </c>
      <c r="P98" t="s">
        <v>5</v>
      </c>
      <c r="Q98" t="s">
        <v>640</v>
      </c>
      <c r="R98" t="s">
        <v>638</v>
      </c>
      <c r="S98" t="s">
        <v>14856</v>
      </c>
      <c r="T98" t="s">
        <v>14850</v>
      </c>
    </row>
    <row r="99" spans="1:20" x14ac:dyDescent="0.25">
      <c r="A99" t="s">
        <v>147</v>
      </c>
      <c r="B99" t="s">
        <v>148</v>
      </c>
      <c r="C99">
        <v>50</v>
      </c>
      <c r="D99">
        <v>6</v>
      </c>
      <c r="E99" t="s">
        <v>14857</v>
      </c>
      <c r="F99">
        <v>200</v>
      </c>
      <c r="G99">
        <v>0</v>
      </c>
      <c r="H99" t="s">
        <v>636</v>
      </c>
      <c r="I99" t="s">
        <v>14858</v>
      </c>
      <c r="J99" t="s">
        <v>650</v>
      </c>
      <c r="K99" t="s">
        <v>637</v>
      </c>
      <c r="L99" t="s">
        <v>638</v>
      </c>
      <c r="M99" t="s">
        <v>14855</v>
      </c>
      <c r="N99" t="s">
        <v>637</v>
      </c>
      <c r="O99" t="s">
        <v>656</v>
      </c>
      <c r="P99" t="s">
        <v>5</v>
      </c>
      <c r="Q99" t="s">
        <v>644</v>
      </c>
      <c r="R99" t="s">
        <v>638</v>
      </c>
      <c r="S99" t="s">
        <v>14859</v>
      </c>
      <c r="T99" t="s">
        <v>14850</v>
      </c>
    </row>
    <row r="100" spans="1:20" x14ac:dyDescent="0.25">
      <c r="A100" t="s">
        <v>147</v>
      </c>
      <c r="B100" t="s">
        <v>148</v>
      </c>
      <c r="C100">
        <v>50</v>
      </c>
      <c r="D100">
        <v>6</v>
      </c>
      <c r="E100" t="s">
        <v>14860</v>
      </c>
      <c r="F100">
        <v>200</v>
      </c>
      <c r="G100">
        <v>0</v>
      </c>
      <c r="H100" t="s">
        <v>636</v>
      </c>
      <c r="I100" t="s">
        <v>14861</v>
      </c>
      <c r="J100" t="s">
        <v>682</v>
      </c>
      <c r="K100" t="s">
        <v>637</v>
      </c>
      <c r="L100" t="s">
        <v>638</v>
      </c>
      <c r="M100" t="s">
        <v>14862</v>
      </c>
      <c r="N100" t="s">
        <v>637</v>
      </c>
      <c r="O100" t="s">
        <v>639</v>
      </c>
      <c r="P100" t="s">
        <v>5</v>
      </c>
      <c r="Q100" t="s">
        <v>640</v>
      </c>
      <c r="R100" t="s">
        <v>638</v>
      </c>
      <c r="S100" t="s">
        <v>14863</v>
      </c>
      <c r="T100" t="s">
        <v>14855</v>
      </c>
    </row>
    <row r="101" spans="1:20" x14ac:dyDescent="0.25">
      <c r="A101" t="s">
        <v>22</v>
      </c>
      <c r="B101" t="s">
        <v>27</v>
      </c>
      <c r="C101">
        <v>69.900000000000006</v>
      </c>
      <c r="D101">
        <v>10</v>
      </c>
      <c r="E101" t="s">
        <v>14864</v>
      </c>
      <c r="F101">
        <v>817</v>
      </c>
      <c r="G101">
        <v>17</v>
      </c>
      <c r="H101" t="s">
        <v>645</v>
      </c>
      <c r="I101" t="s">
        <v>14865</v>
      </c>
      <c r="J101" t="s">
        <v>14866</v>
      </c>
      <c r="K101" t="s">
        <v>9298</v>
      </c>
      <c r="L101" t="s">
        <v>4879</v>
      </c>
      <c r="M101" t="s">
        <v>14867</v>
      </c>
      <c r="N101" t="s">
        <v>637</v>
      </c>
      <c r="O101" t="s">
        <v>646</v>
      </c>
      <c r="P101" t="s">
        <v>26</v>
      </c>
      <c r="Q101" t="s">
        <v>647</v>
      </c>
      <c r="R101" t="s">
        <v>638</v>
      </c>
      <c r="S101" t="s">
        <v>14868</v>
      </c>
      <c r="T101" t="s">
        <v>14869</v>
      </c>
    </row>
    <row r="102" spans="1:20" x14ac:dyDescent="0.25">
      <c r="A102" t="s">
        <v>239</v>
      </c>
      <c r="B102" t="s">
        <v>245</v>
      </c>
      <c r="C102">
        <v>159</v>
      </c>
      <c r="D102">
        <v>3</v>
      </c>
      <c r="E102" t="s">
        <v>14870</v>
      </c>
      <c r="F102">
        <v>297</v>
      </c>
      <c r="G102">
        <v>0</v>
      </c>
      <c r="H102" t="s">
        <v>655</v>
      </c>
      <c r="I102" t="s">
        <v>14871</v>
      </c>
      <c r="J102" t="s">
        <v>1784</v>
      </c>
      <c r="K102" t="s">
        <v>637</v>
      </c>
      <c r="L102" t="s">
        <v>638</v>
      </c>
      <c r="M102" t="s">
        <v>14872</v>
      </c>
      <c r="N102" t="s">
        <v>637</v>
      </c>
      <c r="O102" t="s">
        <v>639</v>
      </c>
      <c r="P102" t="s">
        <v>5</v>
      </c>
      <c r="Q102" t="s">
        <v>640</v>
      </c>
      <c r="R102" t="s">
        <v>638</v>
      </c>
      <c r="S102" t="s">
        <v>14873</v>
      </c>
      <c r="T102" t="s">
        <v>14874</v>
      </c>
    </row>
    <row r="103" spans="1:20" x14ac:dyDescent="0.25">
      <c r="A103" t="s">
        <v>594</v>
      </c>
      <c r="B103" t="s">
        <v>595</v>
      </c>
      <c r="C103">
        <v>50</v>
      </c>
      <c r="D103">
        <v>3</v>
      </c>
      <c r="E103" t="s">
        <v>14875</v>
      </c>
      <c r="F103">
        <v>100</v>
      </c>
      <c r="G103">
        <v>0</v>
      </c>
      <c r="H103" t="s">
        <v>645</v>
      </c>
      <c r="I103" t="s">
        <v>14876</v>
      </c>
      <c r="J103" t="s">
        <v>14877</v>
      </c>
      <c r="K103" t="s">
        <v>797</v>
      </c>
      <c r="L103" t="s">
        <v>14878</v>
      </c>
      <c r="M103" t="s">
        <v>14874</v>
      </c>
      <c r="N103" t="s">
        <v>761</v>
      </c>
      <c r="O103" t="s">
        <v>698</v>
      </c>
      <c r="P103" t="s">
        <v>692</v>
      </c>
      <c r="Q103" t="s">
        <v>693</v>
      </c>
      <c r="R103" t="s">
        <v>638</v>
      </c>
      <c r="S103" t="s">
        <v>14879</v>
      </c>
      <c r="T103" t="s">
        <v>14874</v>
      </c>
    </row>
    <row r="104" spans="1:20" x14ac:dyDescent="0.25">
      <c r="A104" t="s">
        <v>147</v>
      </c>
      <c r="B104" t="s">
        <v>148</v>
      </c>
      <c r="C104">
        <v>33.333333333333336</v>
      </c>
      <c r="D104">
        <v>3</v>
      </c>
      <c r="E104" t="s">
        <v>14880</v>
      </c>
      <c r="F104">
        <v>100</v>
      </c>
      <c r="G104">
        <v>0</v>
      </c>
      <c r="H104" t="s">
        <v>655</v>
      </c>
      <c r="I104" t="s">
        <v>14881</v>
      </c>
      <c r="J104" t="s">
        <v>658</v>
      </c>
      <c r="K104" t="s">
        <v>637</v>
      </c>
      <c r="L104" t="s">
        <v>638</v>
      </c>
      <c r="M104" t="s">
        <v>14882</v>
      </c>
      <c r="N104" t="s">
        <v>637</v>
      </c>
      <c r="O104" t="s">
        <v>639</v>
      </c>
      <c r="P104" t="s">
        <v>5</v>
      </c>
      <c r="Q104" t="s">
        <v>640</v>
      </c>
      <c r="R104" t="s">
        <v>638</v>
      </c>
      <c r="S104" t="s">
        <v>14883</v>
      </c>
      <c r="T104" t="s">
        <v>14882</v>
      </c>
    </row>
    <row r="105" spans="1:20" x14ac:dyDescent="0.25">
      <c r="A105" t="s">
        <v>147</v>
      </c>
      <c r="B105" t="s">
        <v>148</v>
      </c>
      <c r="C105">
        <v>50</v>
      </c>
      <c r="D105">
        <v>6</v>
      </c>
      <c r="E105" t="s">
        <v>14884</v>
      </c>
      <c r="F105">
        <v>200</v>
      </c>
      <c r="G105">
        <v>0</v>
      </c>
      <c r="H105" t="s">
        <v>636</v>
      </c>
      <c r="I105" t="s">
        <v>14885</v>
      </c>
      <c r="J105" t="s">
        <v>642</v>
      </c>
      <c r="K105" t="s">
        <v>637</v>
      </c>
      <c r="L105" t="s">
        <v>638</v>
      </c>
      <c r="M105" t="s">
        <v>14886</v>
      </c>
      <c r="N105" t="s">
        <v>637</v>
      </c>
      <c r="O105" t="s">
        <v>639</v>
      </c>
      <c r="P105" t="s">
        <v>5</v>
      </c>
      <c r="Q105" t="s">
        <v>640</v>
      </c>
      <c r="R105" t="s">
        <v>14887</v>
      </c>
      <c r="S105" t="s">
        <v>14888</v>
      </c>
      <c r="T105" t="s">
        <v>14886</v>
      </c>
    </row>
    <row r="106" spans="1:20" x14ac:dyDescent="0.25">
      <c r="A106" t="s">
        <v>147</v>
      </c>
      <c r="B106" t="s">
        <v>148</v>
      </c>
      <c r="C106">
        <v>50</v>
      </c>
      <c r="D106">
        <v>6</v>
      </c>
      <c r="E106" t="s">
        <v>14889</v>
      </c>
      <c r="F106">
        <v>200</v>
      </c>
      <c r="G106">
        <v>0</v>
      </c>
      <c r="H106" t="s">
        <v>636</v>
      </c>
      <c r="I106" t="s">
        <v>14890</v>
      </c>
      <c r="J106" t="s">
        <v>672</v>
      </c>
      <c r="K106" t="s">
        <v>637</v>
      </c>
      <c r="L106" t="s">
        <v>638</v>
      </c>
      <c r="M106" t="s">
        <v>14891</v>
      </c>
      <c r="N106" t="s">
        <v>637</v>
      </c>
      <c r="O106" t="s">
        <v>639</v>
      </c>
      <c r="P106" t="s">
        <v>5</v>
      </c>
      <c r="Q106" t="s">
        <v>640</v>
      </c>
      <c r="R106" t="s">
        <v>638</v>
      </c>
      <c r="S106" t="s">
        <v>14892</v>
      </c>
      <c r="T106" t="s">
        <v>14891</v>
      </c>
    </row>
    <row r="107" spans="1:20" x14ac:dyDescent="0.25">
      <c r="A107" t="s">
        <v>239</v>
      </c>
      <c r="B107" t="s">
        <v>245</v>
      </c>
      <c r="C107">
        <v>139</v>
      </c>
      <c r="D107">
        <v>1</v>
      </c>
      <c r="E107" t="s">
        <v>14893</v>
      </c>
      <c r="F107">
        <v>215</v>
      </c>
      <c r="G107">
        <v>0</v>
      </c>
      <c r="H107" t="s">
        <v>697</v>
      </c>
      <c r="I107" t="s">
        <v>14894</v>
      </c>
      <c r="J107" t="s">
        <v>14895</v>
      </c>
      <c r="K107" t="s">
        <v>2183</v>
      </c>
      <c r="L107" t="s">
        <v>14896</v>
      </c>
      <c r="M107" t="s">
        <v>14706</v>
      </c>
      <c r="N107" t="s">
        <v>761</v>
      </c>
      <c r="O107" t="s">
        <v>698</v>
      </c>
      <c r="P107" t="s">
        <v>692</v>
      </c>
      <c r="Q107" t="s">
        <v>693</v>
      </c>
      <c r="R107" t="s">
        <v>638</v>
      </c>
      <c r="S107" t="s">
        <v>14897</v>
      </c>
      <c r="T107" t="s">
        <v>14898</v>
      </c>
    </row>
    <row r="108" spans="1:20" x14ac:dyDescent="0.25">
      <c r="A108" t="s">
        <v>240</v>
      </c>
      <c r="B108" t="s">
        <v>246</v>
      </c>
      <c r="C108">
        <v>139</v>
      </c>
      <c r="D108">
        <v>1</v>
      </c>
      <c r="E108" t="s">
        <v>14893</v>
      </c>
      <c r="F108">
        <v>215</v>
      </c>
      <c r="G108">
        <v>0</v>
      </c>
      <c r="H108" t="s">
        <v>697</v>
      </c>
      <c r="I108" t="s">
        <v>14894</v>
      </c>
      <c r="J108" t="s">
        <v>14895</v>
      </c>
      <c r="K108" t="s">
        <v>2183</v>
      </c>
      <c r="L108" t="s">
        <v>14896</v>
      </c>
      <c r="M108" t="s">
        <v>14706</v>
      </c>
      <c r="N108" t="s">
        <v>761</v>
      </c>
      <c r="O108" t="s">
        <v>698</v>
      </c>
      <c r="P108" t="s">
        <v>692</v>
      </c>
      <c r="Q108" t="s">
        <v>693</v>
      </c>
      <c r="R108" t="s">
        <v>638</v>
      </c>
      <c r="S108" t="s">
        <v>14897</v>
      </c>
      <c r="T108" t="s">
        <v>14898</v>
      </c>
    </row>
    <row r="109" spans="1:20" x14ac:dyDescent="0.25">
      <c r="A109" t="s">
        <v>147</v>
      </c>
      <c r="B109" t="s">
        <v>148</v>
      </c>
      <c r="C109">
        <v>50</v>
      </c>
      <c r="D109">
        <v>6</v>
      </c>
      <c r="E109" t="s">
        <v>14899</v>
      </c>
      <c r="F109">
        <v>200</v>
      </c>
      <c r="G109">
        <v>0</v>
      </c>
      <c r="H109" t="s">
        <v>636</v>
      </c>
      <c r="I109" t="s">
        <v>14900</v>
      </c>
      <c r="J109" t="s">
        <v>4810</v>
      </c>
      <c r="K109" t="s">
        <v>637</v>
      </c>
      <c r="L109" t="s">
        <v>638</v>
      </c>
      <c r="M109" t="s">
        <v>14901</v>
      </c>
      <c r="N109" t="s">
        <v>637</v>
      </c>
      <c r="O109" t="s">
        <v>639</v>
      </c>
      <c r="P109" t="s">
        <v>5</v>
      </c>
      <c r="Q109" t="s">
        <v>640</v>
      </c>
      <c r="R109" t="s">
        <v>638</v>
      </c>
      <c r="S109" t="s">
        <v>14902</v>
      </c>
      <c r="T109" t="s">
        <v>14898</v>
      </c>
    </row>
    <row r="110" spans="1:20" x14ac:dyDescent="0.25">
      <c r="A110" t="s">
        <v>147</v>
      </c>
      <c r="B110" t="s">
        <v>148</v>
      </c>
      <c r="C110">
        <v>50</v>
      </c>
      <c r="D110">
        <v>6</v>
      </c>
      <c r="E110" t="s">
        <v>14903</v>
      </c>
      <c r="F110">
        <v>200</v>
      </c>
      <c r="G110">
        <v>0</v>
      </c>
      <c r="H110" t="s">
        <v>636</v>
      </c>
      <c r="I110" t="s">
        <v>14904</v>
      </c>
      <c r="J110" t="s">
        <v>705</v>
      </c>
      <c r="K110" t="s">
        <v>637</v>
      </c>
      <c r="L110" t="s">
        <v>638</v>
      </c>
      <c r="M110" t="s">
        <v>14905</v>
      </c>
      <c r="N110" t="s">
        <v>637</v>
      </c>
      <c r="O110" t="s">
        <v>639</v>
      </c>
      <c r="P110" t="s">
        <v>5</v>
      </c>
      <c r="Q110" t="s">
        <v>640</v>
      </c>
      <c r="R110" t="s">
        <v>638</v>
      </c>
      <c r="S110" t="s">
        <v>14906</v>
      </c>
      <c r="T110" t="s">
        <v>14905</v>
      </c>
    </row>
    <row r="111" spans="1:20" x14ac:dyDescent="0.25">
      <c r="A111" t="s">
        <v>147</v>
      </c>
      <c r="B111" t="s">
        <v>148</v>
      </c>
      <c r="C111">
        <v>50</v>
      </c>
      <c r="D111">
        <v>6</v>
      </c>
      <c r="E111" t="s">
        <v>14907</v>
      </c>
      <c r="F111">
        <v>200</v>
      </c>
      <c r="G111">
        <v>0</v>
      </c>
      <c r="H111" t="s">
        <v>636</v>
      </c>
      <c r="I111" t="s">
        <v>11679</v>
      </c>
      <c r="J111" t="s">
        <v>4810</v>
      </c>
      <c r="K111" t="s">
        <v>637</v>
      </c>
      <c r="L111" t="s">
        <v>638</v>
      </c>
      <c r="M111" t="s">
        <v>14905</v>
      </c>
      <c r="N111" t="s">
        <v>637</v>
      </c>
      <c r="O111" t="s">
        <v>639</v>
      </c>
      <c r="P111" t="s">
        <v>5</v>
      </c>
      <c r="Q111" t="s">
        <v>640</v>
      </c>
      <c r="R111" t="s">
        <v>638</v>
      </c>
      <c r="S111" t="s">
        <v>14908</v>
      </c>
      <c r="T111" t="s">
        <v>14905</v>
      </c>
    </row>
    <row r="112" spans="1:20" x14ac:dyDescent="0.25">
      <c r="A112" t="s">
        <v>594</v>
      </c>
      <c r="B112" t="s">
        <v>595</v>
      </c>
      <c r="C112">
        <v>50</v>
      </c>
      <c r="D112">
        <v>3</v>
      </c>
      <c r="E112" t="s">
        <v>14909</v>
      </c>
      <c r="F112">
        <v>100</v>
      </c>
      <c r="G112">
        <v>0</v>
      </c>
      <c r="H112" t="s">
        <v>645</v>
      </c>
      <c r="I112" t="s">
        <v>14910</v>
      </c>
      <c r="J112" t="s">
        <v>14911</v>
      </c>
      <c r="K112" t="s">
        <v>804</v>
      </c>
      <c r="L112" t="s">
        <v>14912</v>
      </c>
      <c r="M112" t="s">
        <v>14913</v>
      </c>
      <c r="N112" t="s">
        <v>761</v>
      </c>
      <c r="O112" t="s">
        <v>698</v>
      </c>
      <c r="P112" t="s">
        <v>692</v>
      </c>
      <c r="Q112" t="s">
        <v>693</v>
      </c>
      <c r="R112" t="s">
        <v>638</v>
      </c>
      <c r="S112" t="s">
        <v>14914</v>
      </c>
      <c r="T112" t="s">
        <v>14913</v>
      </c>
    </row>
    <row r="113" spans="1:20" x14ac:dyDescent="0.25">
      <c r="A113" t="s">
        <v>147</v>
      </c>
      <c r="B113" t="s">
        <v>148</v>
      </c>
      <c r="C113">
        <v>50</v>
      </c>
      <c r="D113">
        <v>6</v>
      </c>
      <c r="E113" t="s">
        <v>14915</v>
      </c>
      <c r="F113">
        <v>200</v>
      </c>
      <c r="G113">
        <v>0</v>
      </c>
      <c r="H113" t="s">
        <v>636</v>
      </c>
      <c r="I113" t="s">
        <v>14916</v>
      </c>
      <c r="J113" t="s">
        <v>1797</v>
      </c>
      <c r="K113" t="s">
        <v>637</v>
      </c>
      <c r="L113" t="s">
        <v>638</v>
      </c>
      <c r="M113" t="s">
        <v>14913</v>
      </c>
      <c r="N113" t="s">
        <v>637</v>
      </c>
      <c r="O113" t="s">
        <v>639</v>
      </c>
      <c r="P113" t="s">
        <v>5</v>
      </c>
      <c r="Q113" t="s">
        <v>640</v>
      </c>
      <c r="R113" t="s">
        <v>638</v>
      </c>
      <c r="S113" t="s">
        <v>14917</v>
      </c>
      <c r="T113" t="s">
        <v>14913</v>
      </c>
    </row>
    <row r="114" spans="1:20" x14ac:dyDescent="0.25">
      <c r="A114" t="s">
        <v>14</v>
      </c>
      <c r="B114" t="s">
        <v>15</v>
      </c>
      <c r="C114">
        <v>54.5</v>
      </c>
      <c r="D114">
        <v>2</v>
      </c>
      <c r="E114" t="s">
        <v>14918</v>
      </c>
      <c r="F114">
        <v>54.99</v>
      </c>
      <c r="G114">
        <v>9</v>
      </c>
      <c r="H114" t="s">
        <v>645</v>
      </c>
      <c r="I114" t="s">
        <v>14919</v>
      </c>
      <c r="J114" t="s">
        <v>14920</v>
      </c>
      <c r="K114" t="s">
        <v>3824</v>
      </c>
      <c r="L114" t="s">
        <v>14921</v>
      </c>
      <c r="M114" t="s">
        <v>14922</v>
      </c>
      <c r="N114" t="s">
        <v>637</v>
      </c>
      <c r="O114" t="s">
        <v>664</v>
      </c>
      <c r="P114" t="s">
        <v>23</v>
      </c>
      <c r="Q114" t="s">
        <v>665</v>
      </c>
      <c r="R114" t="s">
        <v>638</v>
      </c>
      <c r="S114" t="s">
        <v>14923</v>
      </c>
      <c r="T114" t="s">
        <v>14922</v>
      </c>
    </row>
    <row r="115" spans="1:20" x14ac:dyDescent="0.25">
      <c r="A115" t="s">
        <v>240</v>
      </c>
      <c r="B115" t="s">
        <v>246</v>
      </c>
      <c r="C115">
        <v>159</v>
      </c>
      <c r="D115">
        <v>1</v>
      </c>
      <c r="E115" t="s">
        <v>14924</v>
      </c>
      <c r="F115">
        <v>129</v>
      </c>
      <c r="G115">
        <v>0</v>
      </c>
      <c r="H115" t="s">
        <v>636</v>
      </c>
      <c r="I115" t="s">
        <v>14925</v>
      </c>
      <c r="J115" t="s">
        <v>2080</v>
      </c>
      <c r="K115" t="s">
        <v>637</v>
      </c>
      <c r="L115" t="s">
        <v>638</v>
      </c>
      <c r="M115" t="s">
        <v>14922</v>
      </c>
      <c r="N115" t="s">
        <v>637</v>
      </c>
      <c r="O115" t="s">
        <v>643</v>
      </c>
      <c r="P115" t="s">
        <v>5</v>
      </c>
      <c r="Q115" t="s">
        <v>644</v>
      </c>
      <c r="R115" t="s">
        <v>638</v>
      </c>
      <c r="S115" t="s">
        <v>14926</v>
      </c>
      <c r="T115" t="s">
        <v>14927</v>
      </c>
    </row>
    <row r="116" spans="1:20" x14ac:dyDescent="0.25">
      <c r="A116" t="s">
        <v>241</v>
      </c>
      <c r="B116" t="s">
        <v>247</v>
      </c>
      <c r="C116">
        <v>139</v>
      </c>
      <c r="D116">
        <v>1</v>
      </c>
      <c r="E116" t="s">
        <v>14928</v>
      </c>
      <c r="F116">
        <v>215</v>
      </c>
      <c r="G116">
        <v>0</v>
      </c>
      <c r="H116" t="s">
        <v>697</v>
      </c>
      <c r="I116" t="s">
        <v>14929</v>
      </c>
      <c r="J116" t="s">
        <v>14930</v>
      </c>
      <c r="K116" t="s">
        <v>1700</v>
      </c>
      <c r="L116" t="s">
        <v>14931</v>
      </c>
      <c r="M116" t="s">
        <v>14927</v>
      </c>
      <c r="N116" t="s">
        <v>761</v>
      </c>
      <c r="O116" t="s">
        <v>698</v>
      </c>
      <c r="P116" t="s">
        <v>692</v>
      </c>
      <c r="Q116" t="s">
        <v>693</v>
      </c>
      <c r="R116" t="s">
        <v>638</v>
      </c>
      <c r="S116" t="s">
        <v>14932</v>
      </c>
      <c r="T116" t="s">
        <v>14933</v>
      </c>
    </row>
    <row r="117" spans="1:20" x14ac:dyDescent="0.25">
      <c r="A117" t="s">
        <v>239</v>
      </c>
      <c r="B117" t="s">
        <v>245</v>
      </c>
      <c r="C117">
        <v>139</v>
      </c>
      <c r="D117">
        <v>1</v>
      </c>
      <c r="E117" t="s">
        <v>14928</v>
      </c>
      <c r="F117">
        <v>215</v>
      </c>
      <c r="G117">
        <v>0</v>
      </c>
      <c r="H117" t="s">
        <v>697</v>
      </c>
      <c r="I117" t="s">
        <v>14929</v>
      </c>
      <c r="J117" t="s">
        <v>14930</v>
      </c>
      <c r="K117" t="s">
        <v>1700</v>
      </c>
      <c r="L117" t="s">
        <v>14931</v>
      </c>
      <c r="M117" t="s">
        <v>14927</v>
      </c>
      <c r="N117" t="s">
        <v>761</v>
      </c>
      <c r="O117" t="s">
        <v>698</v>
      </c>
      <c r="P117" t="s">
        <v>692</v>
      </c>
      <c r="Q117" t="s">
        <v>693</v>
      </c>
      <c r="R117" t="s">
        <v>638</v>
      </c>
      <c r="S117" t="s">
        <v>14932</v>
      </c>
      <c r="T117" t="s">
        <v>14933</v>
      </c>
    </row>
    <row r="118" spans="1:20" x14ac:dyDescent="0.25">
      <c r="A118" t="s">
        <v>241</v>
      </c>
      <c r="B118" t="s">
        <v>247</v>
      </c>
      <c r="C118">
        <v>139</v>
      </c>
      <c r="D118">
        <v>1</v>
      </c>
      <c r="E118" t="s">
        <v>14934</v>
      </c>
      <c r="F118">
        <v>215</v>
      </c>
      <c r="G118">
        <v>0</v>
      </c>
      <c r="H118" t="s">
        <v>697</v>
      </c>
      <c r="I118" t="s">
        <v>14935</v>
      </c>
      <c r="J118" t="s">
        <v>14936</v>
      </c>
      <c r="K118" t="s">
        <v>9298</v>
      </c>
      <c r="L118" t="s">
        <v>14937</v>
      </c>
      <c r="M118" t="s">
        <v>14938</v>
      </c>
      <c r="N118" t="s">
        <v>761</v>
      </c>
      <c r="O118" t="s">
        <v>698</v>
      </c>
      <c r="P118" t="s">
        <v>692</v>
      </c>
      <c r="Q118" t="s">
        <v>693</v>
      </c>
      <c r="R118" t="s">
        <v>638</v>
      </c>
      <c r="S118" t="s">
        <v>14939</v>
      </c>
      <c r="T118" t="s">
        <v>14938</v>
      </c>
    </row>
    <row r="119" spans="1:20" x14ac:dyDescent="0.25">
      <c r="A119" t="s">
        <v>600</v>
      </c>
      <c r="B119" t="s">
        <v>601</v>
      </c>
      <c r="C119">
        <v>139</v>
      </c>
      <c r="D119">
        <v>1</v>
      </c>
      <c r="E119" t="s">
        <v>14934</v>
      </c>
      <c r="F119">
        <v>215</v>
      </c>
      <c r="G119">
        <v>0</v>
      </c>
      <c r="H119" t="s">
        <v>697</v>
      </c>
      <c r="I119" t="s">
        <v>14935</v>
      </c>
      <c r="J119" t="s">
        <v>14936</v>
      </c>
      <c r="K119" t="s">
        <v>9298</v>
      </c>
      <c r="L119" t="s">
        <v>14937</v>
      </c>
      <c r="M119" t="s">
        <v>14938</v>
      </c>
      <c r="N119" t="s">
        <v>761</v>
      </c>
      <c r="O119" t="s">
        <v>698</v>
      </c>
      <c r="P119" t="s">
        <v>692</v>
      </c>
      <c r="Q119" t="s">
        <v>693</v>
      </c>
      <c r="R119" t="s">
        <v>638</v>
      </c>
      <c r="S119" t="s">
        <v>14939</v>
      </c>
      <c r="T119" t="s">
        <v>14938</v>
      </c>
    </row>
    <row r="120" spans="1:20" x14ac:dyDescent="0.25">
      <c r="A120" t="s">
        <v>594</v>
      </c>
      <c r="B120" t="s">
        <v>595</v>
      </c>
      <c r="C120">
        <v>50</v>
      </c>
      <c r="D120">
        <v>3</v>
      </c>
      <c r="E120" t="s">
        <v>14940</v>
      </c>
      <c r="F120">
        <v>100</v>
      </c>
      <c r="G120">
        <v>0</v>
      </c>
      <c r="H120" t="s">
        <v>645</v>
      </c>
      <c r="I120" t="s">
        <v>14941</v>
      </c>
      <c r="J120" t="s">
        <v>14942</v>
      </c>
      <c r="K120" t="s">
        <v>738</v>
      </c>
      <c r="L120" t="s">
        <v>14943</v>
      </c>
      <c r="M120" t="s">
        <v>14944</v>
      </c>
      <c r="N120" t="s">
        <v>761</v>
      </c>
      <c r="O120" t="s">
        <v>698</v>
      </c>
      <c r="P120" t="s">
        <v>692</v>
      </c>
      <c r="Q120" t="s">
        <v>693</v>
      </c>
      <c r="R120" t="s">
        <v>638</v>
      </c>
      <c r="S120" t="s">
        <v>14945</v>
      </c>
      <c r="T120" t="s">
        <v>14944</v>
      </c>
    </row>
    <row r="121" spans="1:20" x14ac:dyDescent="0.25">
      <c r="A121" t="s">
        <v>594</v>
      </c>
      <c r="B121" t="s">
        <v>595</v>
      </c>
      <c r="C121">
        <v>50</v>
      </c>
      <c r="D121">
        <v>3</v>
      </c>
      <c r="E121" t="s">
        <v>14946</v>
      </c>
      <c r="F121">
        <v>100</v>
      </c>
      <c r="G121">
        <v>0</v>
      </c>
      <c r="H121" t="s">
        <v>645</v>
      </c>
      <c r="I121" t="s">
        <v>14947</v>
      </c>
      <c r="J121" t="s">
        <v>14948</v>
      </c>
      <c r="K121" t="s">
        <v>729</v>
      </c>
      <c r="L121" t="s">
        <v>14949</v>
      </c>
      <c r="M121" t="s">
        <v>14950</v>
      </c>
      <c r="N121" t="s">
        <v>761</v>
      </c>
      <c r="O121" t="s">
        <v>691</v>
      </c>
      <c r="P121" t="s">
        <v>692</v>
      </c>
      <c r="Q121" t="s">
        <v>693</v>
      </c>
      <c r="R121" t="s">
        <v>638</v>
      </c>
      <c r="S121" t="s">
        <v>14951</v>
      </c>
      <c r="T121" t="s">
        <v>14952</v>
      </c>
    </row>
    <row r="122" spans="1:20" x14ac:dyDescent="0.25">
      <c r="A122" t="s">
        <v>72</v>
      </c>
      <c r="B122" t="s">
        <v>108</v>
      </c>
      <c r="C122">
        <v>66</v>
      </c>
      <c r="D122">
        <v>1</v>
      </c>
      <c r="E122" t="s">
        <v>14953</v>
      </c>
      <c r="F122">
        <v>249</v>
      </c>
      <c r="G122">
        <v>0</v>
      </c>
      <c r="H122" t="s">
        <v>645</v>
      </c>
      <c r="I122" t="s">
        <v>14954</v>
      </c>
      <c r="J122" t="s">
        <v>14955</v>
      </c>
      <c r="K122" t="s">
        <v>5723</v>
      </c>
      <c r="L122" t="s">
        <v>9885</v>
      </c>
      <c r="M122" t="s">
        <v>14869</v>
      </c>
      <c r="N122" t="s">
        <v>637</v>
      </c>
      <c r="O122" t="s">
        <v>646</v>
      </c>
      <c r="P122" t="s">
        <v>26</v>
      </c>
      <c r="Q122" t="s">
        <v>647</v>
      </c>
      <c r="R122" t="s">
        <v>638</v>
      </c>
      <c r="S122" t="s">
        <v>14956</v>
      </c>
      <c r="T122" t="s">
        <v>14957</v>
      </c>
    </row>
    <row r="123" spans="1:20" x14ac:dyDescent="0.25">
      <c r="A123" t="s">
        <v>101</v>
      </c>
      <c r="B123" t="s">
        <v>74</v>
      </c>
      <c r="C123">
        <v>66</v>
      </c>
      <c r="D123">
        <v>1</v>
      </c>
      <c r="E123" t="s">
        <v>14953</v>
      </c>
      <c r="F123">
        <v>249</v>
      </c>
      <c r="G123">
        <v>0</v>
      </c>
      <c r="H123" t="s">
        <v>645</v>
      </c>
      <c r="I123" t="s">
        <v>14954</v>
      </c>
      <c r="J123" t="s">
        <v>14955</v>
      </c>
      <c r="K123" t="s">
        <v>5723</v>
      </c>
      <c r="L123" t="s">
        <v>9885</v>
      </c>
      <c r="M123" t="s">
        <v>14869</v>
      </c>
      <c r="N123" t="s">
        <v>637</v>
      </c>
      <c r="O123" t="s">
        <v>646</v>
      </c>
      <c r="P123" t="s">
        <v>26</v>
      </c>
      <c r="Q123" t="s">
        <v>647</v>
      </c>
      <c r="R123" t="s">
        <v>638</v>
      </c>
      <c r="S123" t="s">
        <v>14956</v>
      </c>
      <c r="T123" t="s">
        <v>14957</v>
      </c>
    </row>
    <row r="124" spans="1:20" x14ac:dyDescent="0.25">
      <c r="A124" t="s">
        <v>22</v>
      </c>
      <c r="B124" t="s">
        <v>27</v>
      </c>
      <c r="C124">
        <v>67</v>
      </c>
      <c r="D124">
        <v>1</v>
      </c>
      <c r="E124" t="s">
        <v>14953</v>
      </c>
      <c r="F124">
        <v>249</v>
      </c>
      <c r="G124">
        <v>0</v>
      </c>
      <c r="H124" t="s">
        <v>645</v>
      </c>
      <c r="I124" t="s">
        <v>14954</v>
      </c>
      <c r="J124" t="s">
        <v>14955</v>
      </c>
      <c r="K124" t="s">
        <v>5723</v>
      </c>
      <c r="L124" t="s">
        <v>9885</v>
      </c>
      <c r="M124" t="s">
        <v>14869</v>
      </c>
      <c r="N124" t="s">
        <v>637</v>
      </c>
      <c r="O124" t="s">
        <v>646</v>
      </c>
      <c r="P124" t="s">
        <v>26</v>
      </c>
      <c r="Q124" t="s">
        <v>647</v>
      </c>
      <c r="R124" t="s">
        <v>638</v>
      </c>
      <c r="S124" t="s">
        <v>14956</v>
      </c>
      <c r="T124" t="s">
        <v>14958</v>
      </c>
    </row>
    <row r="125" spans="1:20" x14ac:dyDescent="0.25">
      <c r="A125" t="s">
        <v>600</v>
      </c>
      <c r="B125" t="s">
        <v>2799</v>
      </c>
      <c r="C125">
        <v>93.74</v>
      </c>
      <c r="D125">
        <v>2</v>
      </c>
      <c r="E125" t="s">
        <v>14959</v>
      </c>
      <c r="F125">
        <v>438.96</v>
      </c>
      <c r="G125">
        <v>64</v>
      </c>
      <c r="H125" t="s">
        <v>645</v>
      </c>
      <c r="I125" t="s">
        <v>14960</v>
      </c>
      <c r="J125" t="s">
        <v>14961</v>
      </c>
      <c r="K125" t="s">
        <v>3463</v>
      </c>
      <c r="L125" t="s">
        <v>14962</v>
      </c>
      <c r="M125" t="s">
        <v>14957</v>
      </c>
      <c r="N125" t="s">
        <v>637</v>
      </c>
      <c r="O125" t="s">
        <v>664</v>
      </c>
      <c r="P125" t="s">
        <v>23</v>
      </c>
      <c r="Q125" t="s">
        <v>665</v>
      </c>
      <c r="R125" t="s">
        <v>638</v>
      </c>
      <c r="S125" t="s">
        <v>14963</v>
      </c>
      <c r="T125" t="s">
        <v>14958</v>
      </c>
    </row>
    <row r="126" spans="1:20" x14ac:dyDescent="0.25">
      <c r="A126" t="s">
        <v>240</v>
      </c>
      <c r="B126" t="s">
        <v>2799</v>
      </c>
      <c r="C126">
        <v>93.74</v>
      </c>
      <c r="D126">
        <v>2</v>
      </c>
      <c r="E126" t="s">
        <v>14959</v>
      </c>
      <c r="F126">
        <v>438.96</v>
      </c>
      <c r="G126">
        <v>64</v>
      </c>
      <c r="H126" t="s">
        <v>645</v>
      </c>
      <c r="I126" t="s">
        <v>14960</v>
      </c>
      <c r="J126" t="s">
        <v>14961</v>
      </c>
      <c r="K126" t="s">
        <v>3463</v>
      </c>
      <c r="L126" t="s">
        <v>14962</v>
      </c>
      <c r="M126" t="s">
        <v>14957</v>
      </c>
      <c r="N126" t="s">
        <v>637</v>
      </c>
      <c r="O126" t="s">
        <v>664</v>
      </c>
      <c r="P126" t="s">
        <v>23</v>
      </c>
      <c r="Q126" t="s">
        <v>665</v>
      </c>
      <c r="R126" t="s">
        <v>638</v>
      </c>
      <c r="S126" t="s">
        <v>14963</v>
      </c>
      <c r="T126" t="s">
        <v>14958</v>
      </c>
    </row>
    <row r="127" spans="1:20" x14ac:dyDescent="0.25">
      <c r="A127" t="s">
        <v>594</v>
      </c>
      <c r="B127" t="s">
        <v>595</v>
      </c>
      <c r="C127">
        <v>50</v>
      </c>
      <c r="D127">
        <v>3</v>
      </c>
      <c r="E127" t="s">
        <v>14964</v>
      </c>
      <c r="F127">
        <v>100</v>
      </c>
      <c r="G127">
        <v>0</v>
      </c>
      <c r="H127" t="s">
        <v>645</v>
      </c>
      <c r="I127" t="s">
        <v>14965</v>
      </c>
      <c r="J127" t="s">
        <v>14966</v>
      </c>
      <c r="K127" t="s">
        <v>9596</v>
      </c>
      <c r="L127" t="s">
        <v>14967</v>
      </c>
      <c r="M127" t="s">
        <v>14958</v>
      </c>
      <c r="N127" t="s">
        <v>761</v>
      </c>
      <c r="O127" t="s">
        <v>698</v>
      </c>
      <c r="P127" t="s">
        <v>692</v>
      </c>
      <c r="Q127" t="s">
        <v>693</v>
      </c>
      <c r="R127" t="s">
        <v>638</v>
      </c>
      <c r="S127" t="s">
        <v>14968</v>
      </c>
      <c r="T127" t="s">
        <v>14969</v>
      </c>
    </row>
    <row r="128" spans="1:20" x14ac:dyDescent="0.25">
      <c r="A128" t="s">
        <v>594</v>
      </c>
      <c r="B128" t="s">
        <v>595</v>
      </c>
      <c r="C128">
        <v>50</v>
      </c>
      <c r="D128">
        <v>3</v>
      </c>
      <c r="E128" t="s">
        <v>14970</v>
      </c>
      <c r="F128">
        <v>100</v>
      </c>
      <c r="G128">
        <v>0</v>
      </c>
      <c r="H128" t="s">
        <v>645</v>
      </c>
      <c r="I128" t="s">
        <v>14971</v>
      </c>
      <c r="J128" t="s">
        <v>14972</v>
      </c>
      <c r="K128" t="s">
        <v>2624</v>
      </c>
      <c r="L128" t="s">
        <v>14973</v>
      </c>
      <c r="M128" t="s">
        <v>14974</v>
      </c>
      <c r="N128" t="s">
        <v>761</v>
      </c>
      <c r="O128" t="s">
        <v>698</v>
      </c>
      <c r="P128" t="s">
        <v>692</v>
      </c>
      <c r="Q128" t="s">
        <v>693</v>
      </c>
      <c r="R128" t="s">
        <v>638</v>
      </c>
      <c r="S128" t="s">
        <v>14975</v>
      </c>
      <c r="T128" t="s">
        <v>14976</v>
      </c>
    </row>
    <row r="129" spans="1:20" x14ac:dyDescent="0.25">
      <c r="A129" t="s">
        <v>147</v>
      </c>
      <c r="B129" t="s">
        <v>148</v>
      </c>
      <c r="C129">
        <v>50</v>
      </c>
      <c r="D129">
        <v>6</v>
      </c>
      <c r="E129" t="s">
        <v>14977</v>
      </c>
      <c r="F129">
        <v>200</v>
      </c>
      <c r="G129">
        <v>0</v>
      </c>
      <c r="H129" t="s">
        <v>636</v>
      </c>
      <c r="I129" t="s">
        <v>14978</v>
      </c>
      <c r="J129" t="s">
        <v>2136</v>
      </c>
      <c r="K129" t="s">
        <v>637</v>
      </c>
      <c r="L129" t="s">
        <v>638</v>
      </c>
      <c r="M129" t="s">
        <v>14976</v>
      </c>
      <c r="N129" t="s">
        <v>637</v>
      </c>
      <c r="O129" t="s">
        <v>639</v>
      </c>
      <c r="P129" t="s">
        <v>5</v>
      </c>
      <c r="Q129" t="s">
        <v>640</v>
      </c>
      <c r="R129" t="s">
        <v>638</v>
      </c>
      <c r="S129" t="s">
        <v>14979</v>
      </c>
      <c r="T129" t="s">
        <v>14976</v>
      </c>
    </row>
    <row r="130" spans="1:20" x14ac:dyDescent="0.25">
      <c r="A130" t="s">
        <v>241</v>
      </c>
      <c r="B130" t="s">
        <v>2799</v>
      </c>
      <c r="C130">
        <v>46.75</v>
      </c>
      <c r="D130">
        <v>1</v>
      </c>
      <c r="E130" t="s">
        <v>14980</v>
      </c>
      <c r="F130">
        <v>55.75</v>
      </c>
      <c r="G130">
        <v>9</v>
      </c>
      <c r="H130" t="s">
        <v>645</v>
      </c>
      <c r="I130" t="s">
        <v>14919</v>
      </c>
      <c r="J130" t="s">
        <v>14920</v>
      </c>
      <c r="K130" t="s">
        <v>3824</v>
      </c>
      <c r="L130" t="s">
        <v>14921</v>
      </c>
      <c r="M130" t="s">
        <v>14981</v>
      </c>
      <c r="N130" t="s">
        <v>637</v>
      </c>
      <c r="O130" t="s">
        <v>664</v>
      </c>
      <c r="P130" t="s">
        <v>23</v>
      </c>
      <c r="Q130" t="s">
        <v>665</v>
      </c>
      <c r="R130" t="s">
        <v>638</v>
      </c>
      <c r="S130" t="s">
        <v>14982</v>
      </c>
      <c r="T130" t="s">
        <v>14981</v>
      </c>
    </row>
    <row r="131" spans="1:20" x14ac:dyDescent="0.25">
      <c r="A131" t="s">
        <v>594</v>
      </c>
      <c r="B131" t="s">
        <v>595</v>
      </c>
      <c r="C131">
        <v>50</v>
      </c>
      <c r="D131">
        <v>6</v>
      </c>
      <c r="E131" t="s">
        <v>14983</v>
      </c>
      <c r="F131">
        <v>200</v>
      </c>
      <c r="G131">
        <v>0</v>
      </c>
      <c r="H131" t="s">
        <v>645</v>
      </c>
      <c r="I131" t="s">
        <v>14984</v>
      </c>
      <c r="J131" t="s">
        <v>14985</v>
      </c>
      <c r="K131" t="s">
        <v>718</v>
      </c>
      <c r="L131" t="s">
        <v>14986</v>
      </c>
      <c r="M131" t="s">
        <v>14987</v>
      </c>
      <c r="N131" t="s">
        <v>761</v>
      </c>
      <c r="O131" t="s">
        <v>698</v>
      </c>
      <c r="P131" t="s">
        <v>692</v>
      </c>
      <c r="Q131" t="s">
        <v>640</v>
      </c>
      <c r="R131" t="s">
        <v>638</v>
      </c>
      <c r="S131" t="s">
        <v>14988</v>
      </c>
      <c r="T131" t="s">
        <v>14987</v>
      </c>
    </row>
    <row r="132" spans="1:20" x14ac:dyDescent="0.25">
      <c r="A132" t="s">
        <v>594</v>
      </c>
      <c r="B132" t="s">
        <v>595</v>
      </c>
      <c r="C132">
        <v>50</v>
      </c>
      <c r="D132">
        <v>3</v>
      </c>
      <c r="E132" t="s">
        <v>14989</v>
      </c>
      <c r="F132">
        <v>279</v>
      </c>
      <c r="G132">
        <v>0</v>
      </c>
      <c r="H132" t="s">
        <v>645</v>
      </c>
      <c r="I132" t="s">
        <v>14990</v>
      </c>
      <c r="J132" t="s">
        <v>14991</v>
      </c>
      <c r="K132" t="s">
        <v>14992</v>
      </c>
      <c r="L132" t="s">
        <v>14993</v>
      </c>
      <c r="M132" t="s">
        <v>14994</v>
      </c>
      <c r="N132" t="s">
        <v>761</v>
      </c>
      <c r="O132" t="s">
        <v>691</v>
      </c>
      <c r="P132" t="s">
        <v>692</v>
      </c>
      <c r="Q132" t="s">
        <v>693</v>
      </c>
      <c r="R132" t="s">
        <v>638</v>
      </c>
      <c r="S132" t="s">
        <v>14995</v>
      </c>
      <c r="T132" t="s">
        <v>14996</v>
      </c>
    </row>
    <row r="133" spans="1:20" x14ac:dyDescent="0.25">
      <c r="A133" t="s">
        <v>10385</v>
      </c>
      <c r="B133" t="s">
        <v>10386</v>
      </c>
      <c r="C133">
        <v>89.5</v>
      </c>
      <c r="D133">
        <v>2</v>
      </c>
      <c r="E133" t="s">
        <v>14989</v>
      </c>
      <c r="F133">
        <v>279</v>
      </c>
      <c r="G133">
        <v>0</v>
      </c>
      <c r="H133" t="s">
        <v>645</v>
      </c>
      <c r="I133" t="s">
        <v>14990</v>
      </c>
      <c r="J133" t="s">
        <v>14991</v>
      </c>
      <c r="K133" t="s">
        <v>14992</v>
      </c>
      <c r="L133" t="s">
        <v>14993</v>
      </c>
      <c r="M133" t="s">
        <v>14994</v>
      </c>
      <c r="N133" t="s">
        <v>761</v>
      </c>
      <c r="O133" t="s">
        <v>691</v>
      </c>
      <c r="P133" t="s">
        <v>692</v>
      </c>
      <c r="Q133" t="s">
        <v>693</v>
      </c>
      <c r="R133" t="s">
        <v>638</v>
      </c>
      <c r="S133" t="s">
        <v>14995</v>
      </c>
      <c r="T133" t="s">
        <v>14996</v>
      </c>
    </row>
    <row r="134" spans="1:20" x14ac:dyDescent="0.25">
      <c r="A134" t="s">
        <v>594</v>
      </c>
      <c r="B134" t="s">
        <v>595</v>
      </c>
      <c r="C134">
        <v>50</v>
      </c>
      <c r="D134">
        <v>3</v>
      </c>
      <c r="E134" t="s">
        <v>14997</v>
      </c>
      <c r="F134">
        <v>279</v>
      </c>
      <c r="G134">
        <v>0</v>
      </c>
      <c r="H134" t="s">
        <v>645</v>
      </c>
      <c r="I134" t="s">
        <v>14998</v>
      </c>
      <c r="J134" t="s">
        <v>14999</v>
      </c>
      <c r="K134" t="s">
        <v>758</v>
      </c>
      <c r="L134" t="s">
        <v>15000</v>
      </c>
      <c r="M134" t="s">
        <v>15001</v>
      </c>
      <c r="N134" t="s">
        <v>761</v>
      </c>
      <c r="O134" t="s">
        <v>691</v>
      </c>
      <c r="P134" t="s">
        <v>692</v>
      </c>
      <c r="Q134" t="s">
        <v>693</v>
      </c>
      <c r="R134" t="s">
        <v>638</v>
      </c>
      <c r="S134" t="s">
        <v>15002</v>
      </c>
      <c r="T134" t="s">
        <v>15003</v>
      </c>
    </row>
    <row r="135" spans="1:20" x14ac:dyDescent="0.25">
      <c r="A135" t="s">
        <v>10385</v>
      </c>
      <c r="B135" t="s">
        <v>10386</v>
      </c>
      <c r="C135">
        <v>89.5</v>
      </c>
      <c r="D135">
        <v>2</v>
      </c>
      <c r="E135" t="s">
        <v>14997</v>
      </c>
      <c r="F135">
        <v>279</v>
      </c>
      <c r="G135">
        <v>0</v>
      </c>
      <c r="H135" t="s">
        <v>645</v>
      </c>
      <c r="I135" t="s">
        <v>14998</v>
      </c>
      <c r="J135" t="s">
        <v>14999</v>
      </c>
      <c r="K135" t="s">
        <v>758</v>
      </c>
      <c r="L135" t="s">
        <v>15000</v>
      </c>
      <c r="M135" t="s">
        <v>15001</v>
      </c>
      <c r="N135" t="s">
        <v>761</v>
      </c>
      <c r="O135" t="s">
        <v>691</v>
      </c>
      <c r="P135" t="s">
        <v>692</v>
      </c>
      <c r="Q135" t="s">
        <v>693</v>
      </c>
      <c r="R135" t="s">
        <v>638</v>
      </c>
      <c r="S135" t="s">
        <v>15002</v>
      </c>
      <c r="T135" t="s">
        <v>15003</v>
      </c>
    </row>
    <row r="136" spans="1:20" x14ac:dyDescent="0.25">
      <c r="A136" t="s">
        <v>594</v>
      </c>
      <c r="B136" t="s">
        <v>595</v>
      </c>
      <c r="C136">
        <v>50</v>
      </c>
      <c r="D136">
        <v>3</v>
      </c>
      <c r="E136" t="s">
        <v>15004</v>
      </c>
      <c r="F136">
        <v>279</v>
      </c>
      <c r="G136">
        <v>0</v>
      </c>
      <c r="H136" t="s">
        <v>645</v>
      </c>
      <c r="I136" t="s">
        <v>15005</v>
      </c>
      <c r="J136" t="s">
        <v>15006</v>
      </c>
      <c r="K136" t="s">
        <v>2863</v>
      </c>
      <c r="L136" t="s">
        <v>15007</v>
      </c>
      <c r="M136" t="s">
        <v>15008</v>
      </c>
      <c r="N136" t="s">
        <v>761</v>
      </c>
      <c r="O136" t="s">
        <v>698</v>
      </c>
      <c r="P136" t="s">
        <v>692</v>
      </c>
      <c r="Q136" t="s">
        <v>693</v>
      </c>
      <c r="R136" t="s">
        <v>638</v>
      </c>
      <c r="S136" t="s">
        <v>15009</v>
      </c>
      <c r="T136" t="s">
        <v>15008</v>
      </c>
    </row>
    <row r="137" spans="1:20" x14ac:dyDescent="0.25">
      <c r="A137" t="s">
        <v>10385</v>
      </c>
      <c r="B137" t="s">
        <v>10386</v>
      </c>
      <c r="C137">
        <v>89.5</v>
      </c>
      <c r="D137">
        <v>2</v>
      </c>
      <c r="E137" t="s">
        <v>15004</v>
      </c>
      <c r="F137">
        <v>279</v>
      </c>
      <c r="G137">
        <v>0</v>
      </c>
      <c r="H137" t="s">
        <v>645</v>
      </c>
      <c r="I137" t="s">
        <v>15005</v>
      </c>
      <c r="J137" t="s">
        <v>15006</v>
      </c>
      <c r="K137" t="s">
        <v>2863</v>
      </c>
      <c r="L137" t="s">
        <v>15007</v>
      </c>
      <c r="M137" t="s">
        <v>15008</v>
      </c>
      <c r="N137" t="s">
        <v>761</v>
      </c>
      <c r="O137" t="s">
        <v>698</v>
      </c>
      <c r="P137" t="s">
        <v>692</v>
      </c>
      <c r="Q137" t="s">
        <v>693</v>
      </c>
      <c r="R137" t="s">
        <v>638</v>
      </c>
      <c r="S137" t="s">
        <v>15009</v>
      </c>
      <c r="T137" t="s">
        <v>15008</v>
      </c>
    </row>
    <row r="138" spans="1:20" x14ac:dyDescent="0.25">
      <c r="A138" t="s">
        <v>594</v>
      </c>
      <c r="B138" t="s">
        <v>595</v>
      </c>
      <c r="C138">
        <v>50</v>
      </c>
      <c r="D138">
        <v>3</v>
      </c>
      <c r="E138" t="s">
        <v>15010</v>
      </c>
      <c r="F138">
        <v>100</v>
      </c>
      <c r="G138">
        <v>0</v>
      </c>
      <c r="H138" t="s">
        <v>645</v>
      </c>
      <c r="I138" t="s">
        <v>15011</v>
      </c>
      <c r="J138" t="s">
        <v>15012</v>
      </c>
      <c r="K138" t="s">
        <v>720</v>
      </c>
      <c r="L138" t="s">
        <v>15013</v>
      </c>
      <c r="M138" t="s">
        <v>15014</v>
      </c>
      <c r="N138" t="s">
        <v>761</v>
      </c>
      <c r="O138" t="s">
        <v>698</v>
      </c>
      <c r="P138" t="s">
        <v>692</v>
      </c>
      <c r="Q138" t="s">
        <v>693</v>
      </c>
      <c r="R138" t="s">
        <v>638</v>
      </c>
      <c r="S138" t="s">
        <v>15015</v>
      </c>
      <c r="T138" t="s">
        <v>14994</v>
      </c>
    </row>
    <row r="139" spans="1:20" x14ac:dyDescent="0.25">
      <c r="A139" t="s">
        <v>594</v>
      </c>
      <c r="B139" t="s">
        <v>595</v>
      </c>
      <c r="C139">
        <v>50</v>
      </c>
      <c r="D139">
        <v>6</v>
      </c>
      <c r="E139" t="s">
        <v>15016</v>
      </c>
      <c r="F139">
        <v>200</v>
      </c>
      <c r="G139">
        <v>0</v>
      </c>
      <c r="H139" t="s">
        <v>645</v>
      </c>
      <c r="I139" t="s">
        <v>15017</v>
      </c>
      <c r="J139" t="s">
        <v>15018</v>
      </c>
      <c r="K139" t="s">
        <v>7704</v>
      </c>
      <c r="L139" t="s">
        <v>15019</v>
      </c>
      <c r="M139" t="s">
        <v>15020</v>
      </c>
      <c r="N139" t="s">
        <v>761</v>
      </c>
      <c r="O139" t="s">
        <v>691</v>
      </c>
      <c r="P139" t="s">
        <v>692</v>
      </c>
      <c r="Q139" t="s">
        <v>693</v>
      </c>
      <c r="R139" t="s">
        <v>638</v>
      </c>
      <c r="S139" t="s">
        <v>15021</v>
      </c>
      <c r="T139" t="s">
        <v>15022</v>
      </c>
    </row>
    <row r="140" spans="1:20" x14ac:dyDescent="0.25">
      <c r="A140" t="s">
        <v>594</v>
      </c>
      <c r="B140" t="s">
        <v>595</v>
      </c>
      <c r="C140">
        <v>50</v>
      </c>
      <c r="D140">
        <v>3</v>
      </c>
      <c r="E140" t="s">
        <v>15023</v>
      </c>
      <c r="F140">
        <v>100</v>
      </c>
      <c r="G140">
        <v>0</v>
      </c>
      <c r="H140" t="s">
        <v>645</v>
      </c>
      <c r="I140" t="s">
        <v>15024</v>
      </c>
      <c r="J140" t="s">
        <v>15025</v>
      </c>
      <c r="K140" t="s">
        <v>8969</v>
      </c>
      <c r="L140" t="s">
        <v>15026</v>
      </c>
      <c r="M140" t="s">
        <v>15027</v>
      </c>
      <c r="N140" t="s">
        <v>761</v>
      </c>
      <c r="O140" t="s">
        <v>698</v>
      </c>
      <c r="P140" t="s">
        <v>692</v>
      </c>
      <c r="Q140" t="s">
        <v>693</v>
      </c>
      <c r="R140" t="s">
        <v>638</v>
      </c>
      <c r="S140" t="s">
        <v>15028</v>
      </c>
      <c r="T140" t="s">
        <v>15029</v>
      </c>
    </row>
    <row r="141" spans="1:20" x14ac:dyDescent="0.25">
      <c r="A141" t="s">
        <v>594</v>
      </c>
      <c r="B141" t="s">
        <v>595</v>
      </c>
      <c r="C141">
        <v>50</v>
      </c>
      <c r="D141">
        <v>3</v>
      </c>
      <c r="E141" t="s">
        <v>15030</v>
      </c>
      <c r="F141">
        <v>100</v>
      </c>
      <c r="G141">
        <v>0</v>
      </c>
      <c r="H141" t="s">
        <v>645</v>
      </c>
      <c r="I141" t="s">
        <v>15031</v>
      </c>
      <c r="J141" t="s">
        <v>15032</v>
      </c>
      <c r="K141" t="s">
        <v>15033</v>
      </c>
      <c r="L141" t="s">
        <v>15034</v>
      </c>
      <c r="M141" t="s">
        <v>15035</v>
      </c>
      <c r="N141" t="s">
        <v>761</v>
      </c>
      <c r="O141" t="s">
        <v>698</v>
      </c>
      <c r="P141" t="s">
        <v>692</v>
      </c>
      <c r="Q141" t="s">
        <v>693</v>
      </c>
      <c r="R141" t="s">
        <v>638</v>
      </c>
      <c r="S141" t="s">
        <v>15036</v>
      </c>
      <c r="T141" t="s">
        <v>15035</v>
      </c>
    </row>
    <row r="142" spans="1:20" x14ac:dyDescent="0.25">
      <c r="A142" t="s">
        <v>18</v>
      </c>
      <c r="B142" t="s">
        <v>19</v>
      </c>
      <c r="C142">
        <v>65</v>
      </c>
      <c r="D142">
        <v>1</v>
      </c>
      <c r="E142" t="s">
        <v>15037</v>
      </c>
      <c r="F142">
        <v>165</v>
      </c>
      <c r="G142">
        <v>0</v>
      </c>
      <c r="H142" t="s">
        <v>645</v>
      </c>
      <c r="I142" t="s">
        <v>15038</v>
      </c>
      <c r="J142" t="s">
        <v>15039</v>
      </c>
      <c r="K142" t="s">
        <v>9070</v>
      </c>
      <c r="L142" t="s">
        <v>15040</v>
      </c>
      <c r="M142" t="s">
        <v>15041</v>
      </c>
      <c r="N142" t="s">
        <v>761</v>
      </c>
      <c r="O142" t="s">
        <v>698</v>
      </c>
      <c r="P142" t="s">
        <v>692</v>
      </c>
      <c r="Q142" t="s">
        <v>693</v>
      </c>
      <c r="R142" t="s">
        <v>638</v>
      </c>
      <c r="S142" t="s">
        <v>15042</v>
      </c>
      <c r="T142" t="s">
        <v>15041</v>
      </c>
    </row>
    <row r="143" spans="1:20" x14ac:dyDescent="0.25">
      <c r="A143" t="s">
        <v>594</v>
      </c>
      <c r="B143" t="s">
        <v>595</v>
      </c>
      <c r="C143">
        <v>50</v>
      </c>
      <c r="D143">
        <v>3</v>
      </c>
      <c r="E143" t="s">
        <v>15037</v>
      </c>
      <c r="F143">
        <v>165</v>
      </c>
      <c r="G143">
        <v>0</v>
      </c>
      <c r="H143" t="s">
        <v>645</v>
      </c>
      <c r="I143" t="s">
        <v>15038</v>
      </c>
      <c r="J143" t="s">
        <v>15039</v>
      </c>
      <c r="K143" t="s">
        <v>9070</v>
      </c>
      <c r="L143" t="s">
        <v>15040</v>
      </c>
      <c r="M143" t="s">
        <v>15041</v>
      </c>
      <c r="N143" t="s">
        <v>761</v>
      </c>
      <c r="O143" t="s">
        <v>698</v>
      </c>
      <c r="P143" t="s">
        <v>692</v>
      </c>
      <c r="Q143" t="s">
        <v>693</v>
      </c>
      <c r="R143" t="s">
        <v>638</v>
      </c>
      <c r="S143" t="s">
        <v>15042</v>
      </c>
      <c r="T143" t="s">
        <v>15041</v>
      </c>
    </row>
    <row r="144" spans="1:20" x14ac:dyDescent="0.25">
      <c r="A144" t="s">
        <v>594</v>
      </c>
      <c r="B144" t="s">
        <v>595</v>
      </c>
      <c r="C144">
        <v>50</v>
      </c>
      <c r="D144">
        <v>6</v>
      </c>
      <c r="E144" t="s">
        <v>15043</v>
      </c>
      <c r="F144">
        <v>200</v>
      </c>
      <c r="G144">
        <v>0</v>
      </c>
      <c r="H144" t="s">
        <v>645</v>
      </c>
      <c r="I144" t="s">
        <v>15044</v>
      </c>
      <c r="J144" t="s">
        <v>15045</v>
      </c>
      <c r="K144" t="s">
        <v>15046</v>
      </c>
      <c r="L144" t="s">
        <v>15047</v>
      </c>
      <c r="M144" t="s">
        <v>15048</v>
      </c>
      <c r="N144" t="s">
        <v>761</v>
      </c>
      <c r="O144" t="s">
        <v>698</v>
      </c>
      <c r="P144" t="s">
        <v>692</v>
      </c>
      <c r="Q144" t="s">
        <v>693</v>
      </c>
      <c r="R144" t="s">
        <v>638</v>
      </c>
      <c r="S144" t="s">
        <v>15049</v>
      </c>
      <c r="T144" t="s">
        <v>15048</v>
      </c>
    </row>
    <row r="145" spans="1:20" x14ac:dyDescent="0.25">
      <c r="A145" t="s">
        <v>240</v>
      </c>
      <c r="B145" t="s">
        <v>246</v>
      </c>
      <c r="C145">
        <v>159</v>
      </c>
      <c r="D145">
        <v>1</v>
      </c>
      <c r="E145" t="s">
        <v>15050</v>
      </c>
      <c r="F145">
        <v>129</v>
      </c>
      <c r="G145">
        <v>0</v>
      </c>
      <c r="H145" t="s">
        <v>636</v>
      </c>
      <c r="I145" t="s">
        <v>7838</v>
      </c>
      <c r="J145" t="s">
        <v>676</v>
      </c>
      <c r="K145" t="s">
        <v>637</v>
      </c>
      <c r="L145" t="s">
        <v>638</v>
      </c>
      <c r="M145" t="s">
        <v>15048</v>
      </c>
      <c r="N145" t="s">
        <v>637</v>
      </c>
      <c r="O145" t="s">
        <v>643</v>
      </c>
      <c r="P145" t="s">
        <v>5</v>
      </c>
      <c r="Q145" t="s">
        <v>644</v>
      </c>
      <c r="R145" t="s">
        <v>638</v>
      </c>
      <c r="S145" t="s">
        <v>15051</v>
      </c>
      <c r="T145" t="s">
        <v>15052</v>
      </c>
    </row>
    <row r="146" spans="1:20" x14ac:dyDescent="0.25">
      <c r="A146" t="s">
        <v>594</v>
      </c>
      <c r="B146" t="s">
        <v>595</v>
      </c>
      <c r="C146">
        <v>50</v>
      </c>
      <c r="D146">
        <v>3</v>
      </c>
      <c r="E146" t="s">
        <v>15053</v>
      </c>
      <c r="F146">
        <v>100</v>
      </c>
      <c r="G146">
        <v>0</v>
      </c>
      <c r="H146" t="s">
        <v>645</v>
      </c>
      <c r="I146" t="s">
        <v>15054</v>
      </c>
      <c r="J146" t="s">
        <v>15055</v>
      </c>
      <c r="K146" t="s">
        <v>809</v>
      </c>
      <c r="L146" t="s">
        <v>15056</v>
      </c>
      <c r="M146" t="s">
        <v>15052</v>
      </c>
      <c r="N146" t="s">
        <v>761</v>
      </c>
      <c r="O146" t="s">
        <v>698</v>
      </c>
      <c r="P146" t="s">
        <v>692</v>
      </c>
      <c r="Q146" t="s">
        <v>693</v>
      </c>
      <c r="R146" t="s">
        <v>638</v>
      </c>
      <c r="S146" t="s">
        <v>15057</v>
      </c>
      <c r="T146" t="s">
        <v>15052</v>
      </c>
    </row>
    <row r="147" spans="1:20" x14ac:dyDescent="0.25">
      <c r="A147" t="s">
        <v>594</v>
      </c>
      <c r="B147" t="s">
        <v>595</v>
      </c>
      <c r="C147">
        <v>50</v>
      </c>
      <c r="D147">
        <v>3</v>
      </c>
      <c r="E147" t="s">
        <v>15058</v>
      </c>
      <c r="F147">
        <v>100</v>
      </c>
      <c r="G147">
        <v>0</v>
      </c>
      <c r="H147" t="s">
        <v>645</v>
      </c>
      <c r="I147" t="s">
        <v>15059</v>
      </c>
      <c r="J147" t="s">
        <v>15060</v>
      </c>
      <c r="K147" t="s">
        <v>849</v>
      </c>
      <c r="L147" t="s">
        <v>15061</v>
      </c>
      <c r="M147" t="s">
        <v>15062</v>
      </c>
      <c r="N147" t="s">
        <v>761</v>
      </c>
      <c r="O147" t="s">
        <v>698</v>
      </c>
      <c r="P147" t="s">
        <v>692</v>
      </c>
      <c r="Q147" t="s">
        <v>693</v>
      </c>
      <c r="R147" t="s">
        <v>638</v>
      </c>
      <c r="S147" t="s">
        <v>15063</v>
      </c>
      <c r="T147" t="s">
        <v>15062</v>
      </c>
    </row>
    <row r="148" spans="1:20" x14ac:dyDescent="0.25">
      <c r="A148" t="s">
        <v>240</v>
      </c>
      <c r="B148" t="s">
        <v>246</v>
      </c>
      <c r="C148">
        <v>159</v>
      </c>
      <c r="D148">
        <v>1</v>
      </c>
      <c r="E148" t="s">
        <v>15064</v>
      </c>
      <c r="F148">
        <v>129</v>
      </c>
      <c r="G148">
        <v>0</v>
      </c>
      <c r="H148" t="s">
        <v>636</v>
      </c>
      <c r="I148" t="s">
        <v>15065</v>
      </c>
      <c r="J148" t="s">
        <v>1827</v>
      </c>
      <c r="K148" t="s">
        <v>637</v>
      </c>
      <c r="L148" t="s">
        <v>638</v>
      </c>
      <c r="M148" t="s">
        <v>15066</v>
      </c>
      <c r="N148" t="s">
        <v>637</v>
      </c>
      <c r="O148" t="s">
        <v>639</v>
      </c>
      <c r="P148" t="s">
        <v>5</v>
      </c>
      <c r="Q148" t="s">
        <v>640</v>
      </c>
      <c r="R148" t="s">
        <v>638</v>
      </c>
      <c r="S148" t="s">
        <v>15067</v>
      </c>
      <c r="T148" t="s">
        <v>15066</v>
      </c>
    </row>
    <row r="149" spans="1:20" x14ac:dyDescent="0.25">
      <c r="A149" t="s">
        <v>18</v>
      </c>
      <c r="B149" t="s">
        <v>19</v>
      </c>
      <c r="C149">
        <v>66.666666666666671</v>
      </c>
      <c r="D149">
        <v>3</v>
      </c>
      <c r="E149" t="s">
        <v>15068</v>
      </c>
      <c r="F149">
        <v>129</v>
      </c>
      <c r="G149">
        <v>0</v>
      </c>
      <c r="H149" t="s">
        <v>636</v>
      </c>
      <c r="I149" t="s">
        <v>10929</v>
      </c>
      <c r="J149" t="s">
        <v>653</v>
      </c>
      <c r="K149" t="s">
        <v>637</v>
      </c>
      <c r="L149" t="s">
        <v>638</v>
      </c>
      <c r="M149" t="s">
        <v>15069</v>
      </c>
      <c r="N149" t="s">
        <v>637</v>
      </c>
      <c r="O149" t="s">
        <v>643</v>
      </c>
      <c r="P149" t="s">
        <v>5</v>
      </c>
      <c r="Q149" t="s">
        <v>644</v>
      </c>
      <c r="R149" t="s">
        <v>638</v>
      </c>
      <c r="S149" t="s">
        <v>15070</v>
      </c>
      <c r="T149" t="s">
        <v>15069</v>
      </c>
    </row>
    <row r="150" spans="1:20" x14ac:dyDescent="0.25">
      <c r="A150" t="s">
        <v>22</v>
      </c>
      <c r="B150" t="s">
        <v>27</v>
      </c>
      <c r="C150">
        <v>80</v>
      </c>
      <c r="D150">
        <v>1</v>
      </c>
      <c r="E150" t="s">
        <v>15071</v>
      </c>
      <c r="F150">
        <v>80</v>
      </c>
      <c r="G150">
        <v>0</v>
      </c>
      <c r="H150" t="s">
        <v>645</v>
      </c>
      <c r="I150" t="s">
        <v>6316</v>
      </c>
      <c r="J150" t="s">
        <v>6317</v>
      </c>
      <c r="K150" t="s">
        <v>2336</v>
      </c>
      <c r="L150" t="s">
        <v>3807</v>
      </c>
      <c r="M150" t="s">
        <v>15072</v>
      </c>
      <c r="N150" t="s">
        <v>637</v>
      </c>
      <c r="O150" t="s">
        <v>651</v>
      </c>
      <c r="P150" t="s">
        <v>26</v>
      </c>
      <c r="Q150" t="s">
        <v>647</v>
      </c>
      <c r="R150" t="s">
        <v>638</v>
      </c>
      <c r="S150" t="s">
        <v>15073</v>
      </c>
      <c r="T150" t="s">
        <v>15072</v>
      </c>
    </row>
    <row r="151" spans="1:20" x14ac:dyDescent="0.25">
      <c r="A151" t="s">
        <v>22</v>
      </c>
      <c r="B151" t="s">
        <v>27</v>
      </c>
      <c r="C151">
        <v>90</v>
      </c>
      <c r="D151">
        <v>2</v>
      </c>
      <c r="E151" t="s">
        <v>15074</v>
      </c>
      <c r="F151">
        <v>116.8</v>
      </c>
      <c r="G151">
        <v>7</v>
      </c>
      <c r="H151" t="s">
        <v>663</v>
      </c>
      <c r="I151" t="s">
        <v>15075</v>
      </c>
      <c r="J151" t="s">
        <v>15076</v>
      </c>
      <c r="K151" t="s">
        <v>7352</v>
      </c>
      <c r="L151" t="s">
        <v>15077</v>
      </c>
      <c r="M151" t="s">
        <v>15078</v>
      </c>
      <c r="N151" t="s">
        <v>637</v>
      </c>
      <c r="O151" t="s">
        <v>664</v>
      </c>
      <c r="P151" t="s">
        <v>23</v>
      </c>
      <c r="Q151" t="s">
        <v>665</v>
      </c>
      <c r="R151" t="s">
        <v>638</v>
      </c>
      <c r="S151" t="s">
        <v>15079</v>
      </c>
      <c r="T151" t="s">
        <v>15078</v>
      </c>
    </row>
    <row r="152" spans="1:20" x14ac:dyDescent="0.25">
      <c r="A152" t="s">
        <v>22</v>
      </c>
      <c r="B152" t="s">
        <v>213</v>
      </c>
      <c r="C152">
        <v>52.8</v>
      </c>
      <c r="D152">
        <v>2</v>
      </c>
      <c r="E152" t="s">
        <v>15080</v>
      </c>
      <c r="F152">
        <v>105.6</v>
      </c>
      <c r="G152">
        <v>0</v>
      </c>
      <c r="H152" t="s">
        <v>663</v>
      </c>
      <c r="I152" t="s">
        <v>1720</v>
      </c>
      <c r="J152" t="s">
        <v>1721</v>
      </c>
      <c r="K152" t="s">
        <v>1722</v>
      </c>
      <c r="L152" t="s">
        <v>1723</v>
      </c>
      <c r="M152" t="s">
        <v>15081</v>
      </c>
      <c r="N152" t="s">
        <v>637</v>
      </c>
      <c r="O152" t="s">
        <v>664</v>
      </c>
      <c r="P152" t="s">
        <v>23</v>
      </c>
      <c r="Q152" t="s">
        <v>665</v>
      </c>
      <c r="R152" t="s">
        <v>638</v>
      </c>
      <c r="S152" t="s">
        <v>15082</v>
      </c>
      <c r="T152" t="s">
        <v>15081</v>
      </c>
    </row>
    <row r="153" spans="1:20" x14ac:dyDescent="0.25">
      <c r="A153" t="s">
        <v>22</v>
      </c>
      <c r="B153" t="s">
        <v>27</v>
      </c>
      <c r="C153">
        <v>66.333333333333329</v>
      </c>
      <c r="D153">
        <v>3</v>
      </c>
      <c r="E153" t="s">
        <v>15083</v>
      </c>
      <c r="F153">
        <v>220</v>
      </c>
      <c r="G153">
        <v>0</v>
      </c>
      <c r="H153" t="s">
        <v>655</v>
      </c>
      <c r="I153" t="s">
        <v>15084</v>
      </c>
      <c r="J153" t="s">
        <v>657</v>
      </c>
      <c r="K153" t="s">
        <v>637</v>
      </c>
      <c r="L153" t="s">
        <v>638</v>
      </c>
      <c r="M153" t="s">
        <v>15085</v>
      </c>
      <c r="N153" t="s">
        <v>637</v>
      </c>
      <c r="O153" t="s">
        <v>639</v>
      </c>
      <c r="P153" t="s">
        <v>5</v>
      </c>
      <c r="Q153" t="s">
        <v>640</v>
      </c>
      <c r="R153" t="s">
        <v>638</v>
      </c>
      <c r="S153" t="s">
        <v>15086</v>
      </c>
      <c r="T153" t="s">
        <v>15085</v>
      </c>
    </row>
    <row r="154" spans="1:20" x14ac:dyDescent="0.25">
      <c r="A154" t="s">
        <v>147</v>
      </c>
      <c r="B154" t="s">
        <v>148</v>
      </c>
      <c r="C154">
        <v>50</v>
      </c>
      <c r="D154">
        <v>6</v>
      </c>
      <c r="E154" t="s">
        <v>15087</v>
      </c>
      <c r="F154">
        <v>200</v>
      </c>
      <c r="G154">
        <v>0</v>
      </c>
      <c r="H154" t="s">
        <v>636</v>
      </c>
      <c r="I154" t="s">
        <v>6546</v>
      </c>
      <c r="J154" t="s">
        <v>675</v>
      </c>
      <c r="K154" t="s">
        <v>637</v>
      </c>
      <c r="L154" t="s">
        <v>638</v>
      </c>
      <c r="M154" t="s">
        <v>15088</v>
      </c>
      <c r="N154" t="s">
        <v>637</v>
      </c>
      <c r="O154" t="s">
        <v>639</v>
      </c>
      <c r="P154" t="s">
        <v>5</v>
      </c>
      <c r="Q154" t="s">
        <v>640</v>
      </c>
      <c r="R154" t="s">
        <v>638</v>
      </c>
      <c r="S154" t="s">
        <v>15089</v>
      </c>
      <c r="T154" t="s">
        <v>15088</v>
      </c>
    </row>
    <row r="155" spans="1:20" x14ac:dyDescent="0.25">
      <c r="A155" t="s">
        <v>22</v>
      </c>
      <c r="B155" t="s">
        <v>213</v>
      </c>
      <c r="C155">
        <v>48.8</v>
      </c>
      <c r="D155">
        <v>2</v>
      </c>
      <c r="E155" t="s">
        <v>15090</v>
      </c>
      <c r="F155">
        <v>104.6</v>
      </c>
      <c r="G155">
        <v>7</v>
      </c>
      <c r="H155" t="s">
        <v>663</v>
      </c>
      <c r="I155" t="s">
        <v>15091</v>
      </c>
      <c r="J155" t="s">
        <v>15092</v>
      </c>
      <c r="K155" t="s">
        <v>743</v>
      </c>
      <c r="L155" t="s">
        <v>15093</v>
      </c>
      <c r="M155" t="s">
        <v>15094</v>
      </c>
      <c r="N155" t="s">
        <v>637</v>
      </c>
      <c r="O155" t="s">
        <v>664</v>
      </c>
      <c r="P155" t="s">
        <v>23</v>
      </c>
      <c r="Q155" t="s">
        <v>665</v>
      </c>
      <c r="R155" t="s">
        <v>638</v>
      </c>
      <c r="S155" t="s">
        <v>15095</v>
      </c>
      <c r="T155" t="s">
        <v>15094</v>
      </c>
    </row>
    <row r="156" spans="1:20" x14ac:dyDescent="0.25">
      <c r="A156" t="s">
        <v>241</v>
      </c>
      <c r="B156" t="s">
        <v>247</v>
      </c>
      <c r="C156">
        <v>159</v>
      </c>
      <c r="D156">
        <v>2</v>
      </c>
      <c r="E156" t="s">
        <v>15096</v>
      </c>
      <c r="F156">
        <v>198</v>
      </c>
      <c r="G156">
        <v>0</v>
      </c>
      <c r="H156" t="s">
        <v>636</v>
      </c>
      <c r="I156" t="s">
        <v>15097</v>
      </c>
      <c r="J156" t="s">
        <v>675</v>
      </c>
      <c r="K156" t="s">
        <v>637</v>
      </c>
      <c r="L156" t="s">
        <v>638</v>
      </c>
      <c r="M156" t="s">
        <v>15094</v>
      </c>
      <c r="N156" t="s">
        <v>637</v>
      </c>
      <c r="O156" t="s">
        <v>643</v>
      </c>
      <c r="P156" t="s">
        <v>5</v>
      </c>
      <c r="Q156" t="s">
        <v>644</v>
      </c>
      <c r="R156" t="s">
        <v>638</v>
      </c>
      <c r="S156" t="s">
        <v>15098</v>
      </c>
      <c r="T156" t="s">
        <v>15094</v>
      </c>
    </row>
    <row r="157" spans="1:20" x14ac:dyDescent="0.25">
      <c r="A157" t="s">
        <v>22</v>
      </c>
      <c r="B157" t="s">
        <v>213</v>
      </c>
      <c r="C157">
        <v>80</v>
      </c>
      <c r="D157">
        <v>6</v>
      </c>
      <c r="E157" t="s">
        <v>15099</v>
      </c>
      <c r="F157">
        <v>521.5</v>
      </c>
      <c r="G157">
        <v>41.5</v>
      </c>
      <c r="H157" t="s">
        <v>663</v>
      </c>
      <c r="I157" t="s">
        <v>15100</v>
      </c>
      <c r="J157" t="s">
        <v>15101</v>
      </c>
      <c r="K157" t="s">
        <v>15102</v>
      </c>
      <c r="L157" t="s">
        <v>15103</v>
      </c>
      <c r="M157" t="s">
        <v>15104</v>
      </c>
      <c r="N157" t="s">
        <v>637</v>
      </c>
      <c r="O157" t="s">
        <v>664</v>
      </c>
      <c r="P157" t="s">
        <v>23</v>
      </c>
      <c r="Q157" t="s">
        <v>665</v>
      </c>
      <c r="R157" t="s">
        <v>638</v>
      </c>
      <c r="S157" t="s">
        <v>15105</v>
      </c>
      <c r="T157" t="s">
        <v>15104</v>
      </c>
    </row>
    <row r="158" spans="1:20" x14ac:dyDescent="0.25">
      <c r="A158" t="s">
        <v>18</v>
      </c>
      <c r="B158" t="s">
        <v>19</v>
      </c>
      <c r="C158">
        <v>66.666666666666671</v>
      </c>
      <c r="D158">
        <v>3</v>
      </c>
      <c r="E158" t="s">
        <v>15106</v>
      </c>
      <c r="F158">
        <v>100</v>
      </c>
      <c r="G158">
        <v>0</v>
      </c>
      <c r="H158" t="s">
        <v>636</v>
      </c>
      <c r="I158" t="s">
        <v>5210</v>
      </c>
      <c r="J158" t="s">
        <v>5211</v>
      </c>
      <c r="K158" t="s">
        <v>637</v>
      </c>
      <c r="L158" t="s">
        <v>638</v>
      </c>
      <c r="M158" t="s">
        <v>15107</v>
      </c>
      <c r="N158" t="s">
        <v>637</v>
      </c>
      <c r="O158" t="s">
        <v>639</v>
      </c>
      <c r="P158" t="s">
        <v>5</v>
      </c>
      <c r="Q158" t="s">
        <v>640</v>
      </c>
      <c r="R158" t="s">
        <v>638</v>
      </c>
      <c r="S158" t="s">
        <v>15108</v>
      </c>
      <c r="T158" t="s">
        <v>15107</v>
      </c>
    </row>
    <row r="159" spans="1:20" x14ac:dyDescent="0.25">
      <c r="A159" t="s">
        <v>22</v>
      </c>
      <c r="B159" t="s">
        <v>213</v>
      </c>
      <c r="C159">
        <v>68.8</v>
      </c>
      <c r="D159">
        <v>6</v>
      </c>
      <c r="E159" t="s">
        <v>15109</v>
      </c>
      <c r="F159">
        <v>454.3</v>
      </c>
      <c r="G159">
        <v>41.5</v>
      </c>
      <c r="H159" t="s">
        <v>663</v>
      </c>
      <c r="I159" t="s">
        <v>15110</v>
      </c>
      <c r="J159" t="s">
        <v>15111</v>
      </c>
      <c r="K159" t="s">
        <v>737</v>
      </c>
      <c r="L159" t="s">
        <v>15112</v>
      </c>
      <c r="M159" t="s">
        <v>15113</v>
      </c>
      <c r="N159" t="s">
        <v>637</v>
      </c>
      <c r="O159" t="s">
        <v>664</v>
      </c>
      <c r="P159" t="s">
        <v>23</v>
      </c>
      <c r="Q159" t="s">
        <v>665</v>
      </c>
      <c r="R159" t="s">
        <v>638</v>
      </c>
      <c r="S159" t="s">
        <v>15114</v>
      </c>
      <c r="T159" t="s">
        <v>15113</v>
      </c>
    </row>
    <row r="160" spans="1:20" x14ac:dyDescent="0.25">
      <c r="A160" t="s">
        <v>13744</v>
      </c>
      <c r="B160" t="s">
        <v>13745</v>
      </c>
      <c r="C160">
        <v>200</v>
      </c>
      <c r="D160">
        <v>1</v>
      </c>
      <c r="E160" t="s">
        <v>15115</v>
      </c>
      <c r="F160">
        <v>99</v>
      </c>
      <c r="G160">
        <v>0</v>
      </c>
      <c r="H160" t="s">
        <v>655</v>
      </c>
      <c r="I160" t="s">
        <v>4796</v>
      </c>
      <c r="J160" t="s">
        <v>648</v>
      </c>
      <c r="K160" t="s">
        <v>637</v>
      </c>
      <c r="L160" t="s">
        <v>638</v>
      </c>
      <c r="M160" t="s">
        <v>15116</v>
      </c>
      <c r="N160" t="s">
        <v>637</v>
      </c>
      <c r="O160" t="s">
        <v>639</v>
      </c>
      <c r="P160" t="s">
        <v>5</v>
      </c>
      <c r="Q160" t="s">
        <v>640</v>
      </c>
      <c r="R160" t="s">
        <v>638</v>
      </c>
      <c r="S160" t="s">
        <v>15117</v>
      </c>
      <c r="T160" t="s">
        <v>15116</v>
      </c>
    </row>
    <row r="161" spans="1:20" x14ac:dyDescent="0.25">
      <c r="A161" t="s">
        <v>18</v>
      </c>
      <c r="B161" t="s">
        <v>19</v>
      </c>
      <c r="C161">
        <v>33</v>
      </c>
      <c r="D161">
        <v>10</v>
      </c>
      <c r="E161" t="s">
        <v>15118</v>
      </c>
      <c r="F161">
        <v>399</v>
      </c>
      <c r="G161">
        <v>0</v>
      </c>
      <c r="H161" t="s">
        <v>645</v>
      </c>
      <c r="I161" t="s">
        <v>780</v>
      </c>
      <c r="J161" t="s">
        <v>15119</v>
      </c>
      <c r="K161" t="s">
        <v>15120</v>
      </c>
      <c r="L161" t="s">
        <v>3969</v>
      </c>
      <c r="M161" t="s">
        <v>15116</v>
      </c>
      <c r="N161" t="s">
        <v>637</v>
      </c>
      <c r="O161" t="s">
        <v>646</v>
      </c>
      <c r="P161" t="s">
        <v>26</v>
      </c>
      <c r="Q161" t="s">
        <v>647</v>
      </c>
      <c r="R161" t="s">
        <v>638</v>
      </c>
      <c r="S161" t="s">
        <v>15121</v>
      </c>
      <c r="T161" t="s">
        <v>15116</v>
      </c>
    </row>
    <row r="162" spans="1:20" x14ac:dyDescent="0.25">
      <c r="A162" t="s">
        <v>18</v>
      </c>
      <c r="B162" t="s">
        <v>19</v>
      </c>
      <c r="C162">
        <v>66.666666666666671</v>
      </c>
      <c r="D162">
        <v>3</v>
      </c>
      <c r="E162" t="s">
        <v>15122</v>
      </c>
      <c r="F162">
        <v>100</v>
      </c>
      <c r="G162">
        <v>0</v>
      </c>
      <c r="H162" t="s">
        <v>636</v>
      </c>
      <c r="I162" t="s">
        <v>15123</v>
      </c>
      <c r="J162" t="s">
        <v>678</v>
      </c>
      <c r="K162" t="s">
        <v>637</v>
      </c>
      <c r="L162" t="s">
        <v>638</v>
      </c>
      <c r="M162" t="s">
        <v>15124</v>
      </c>
      <c r="N162" t="s">
        <v>637</v>
      </c>
      <c r="O162" t="s">
        <v>643</v>
      </c>
      <c r="P162" t="s">
        <v>5</v>
      </c>
      <c r="Q162" t="s">
        <v>644</v>
      </c>
      <c r="R162" t="s">
        <v>638</v>
      </c>
      <c r="S162" t="s">
        <v>15125</v>
      </c>
      <c r="T162" t="s">
        <v>15126</v>
      </c>
    </row>
    <row r="163" spans="1:20" x14ac:dyDescent="0.25">
      <c r="A163" t="s">
        <v>13749</v>
      </c>
      <c r="B163" t="s">
        <v>13750</v>
      </c>
      <c r="C163">
        <v>99</v>
      </c>
      <c r="D163">
        <v>2</v>
      </c>
      <c r="E163" t="s">
        <v>15127</v>
      </c>
      <c r="F163">
        <v>179</v>
      </c>
      <c r="G163">
        <v>0</v>
      </c>
      <c r="H163" t="s">
        <v>655</v>
      </c>
      <c r="I163" t="s">
        <v>15128</v>
      </c>
      <c r="J163" t="s">
        <v>686</v>
      </c>
      <c r="K163" t="s">
        <v>637</v>
      </c>
      <c r="L163" t="s">
        <v>638</v>
      </c>
      <c r="M163" t="s">
        <v>15129</v>
      </c>
      <c r="N163" t="s">
        <v>637</v>
      </c>
      <c r="O163" t="s">
        <v>643</v>
      </c>
      <c r="P163" t="s">
        <v>5</v>
      </c>
      <c r="Q163" t="s">
        <v>644</v>
      </c>
      <c r="R163" t="s">
        <v>638</v>
      </c>
      <c r="S163" t="s">
        <v>15130</v>
      </c>
      <c r="T163" t="s">
        <v>15129</v>
      </c>
    </row>
    <row r="164" spans="1:20" x14ac:dyDescent="0.25">
      <c r="A164" t="s">
        <v>241</v>
      </c>
      <c r="B164" t="s">
        <v>690</v>
      </c>
      <c r="C164">
        <v>61.82</v>
      </c>
      <c r="D164">
        <v>1</v>
      </c>
      <c r="E164" t="s">
        <v>15131</v>
      </c>
      <c r="F164">
        <v>70.819999999999993</v>
      </c>
      <c r="G164">
        <v>9</v>
      </c>
      <c r="H164" t="s">
        <v>663</v>
      </c>
      <c r="I164" t="s">
        <v>15132</v>
      </c>
      <c r="J164" t="s">
        <v>15133</v>
      </c>
      <c r="K164" t="s">
        <v>15134</v>
      </c>
      <c r="L164" t="s">
        <v>15135</v>
      </c>
      <c r="M164" t="s">
        <v>15136</v>
      </c>
      <c r="N164" t="s">
        <v>637</v>
      </c>
      <c r="O164" t="s">
        <v>664</v>
      </c>
      <c r="P164" t="s">
        <v>23</v>
      </c>
      <c r="Q164" t="s">
        <v>665</v>
      </c>
      <c r="R164" t="s">
        <v>638</v>
      </c>
      <c r="S164" t="s">
        <v>15137</v>
      </c>
      <c r="T164" t="s">
        <v>15136</v>
      </c>
    </row>
    <row r="165" spans="1:20" x14ac:dyDescent="0.25">
      <c r="A165" t="s">
        <v>600</v>
      </c>
      <c r="B165" t="s">
        <v>690</v>
      </c>
      <c r="C165">
        <v>11.24</v>
      </c>
      <c r="D165">
        <v>1</v>
      </c>
      <c r="E165" t="s">
        <v>15138</v>
      </c>
      <c r="F165">
        <v>18.239999999999998</v>
      </c>
      <c r="G165">
        <v>7</v>
      </c>
      <c r="H165" t="s">
        <v>663</v>
      </c>
      <c r="I165" t="s">
        <v>15139</v>
      </c>
      <c r="J165" t="s">
        <v>15140</v>
      </c>
      <c r="K165" t="s">
        <v>8539</v>
      </c>
      <c r="L165" t="s">
        <v>15141</v>
      </c>
      <c r="M165" t="s">
        <v>15142</v>
      </c>
      <c r="N165" t="s">
        <v>637</v>
      </c>
      <c r="O165" t="s">
        <v>664</v>
      </c>
      <c r="P165" t="s">
        <v>23</v>
      </c>
      <c r="Q165" t="s">
        <v>665</v>
      </c>
      <c r="R165" t="s">
        <v>638</v>
      </c>
      <c r="S165" t="s">
        <v>15143</v>
      </c>
      <c r="T165" t="s">
        <v>15142</v>
      </c>
    </row>
    <row r="166" spans="1:20" x14ac:dyDescent="0.25">
      <c r="A166" t="s">
        <v>22</v>
      </c>
      <c r="B166" t="s">
        <v>213</v>
      </c>
      <c r="C166">
        <v>80</v>
      </c>
      <c r="D166">
        <v>1</v>
      </c>
      <c r="E166" t="s">
        <v>15144</v>
      </c>
      <c r="F166">
        <v>87.5</v>
      </c>
      <c r="G166">
        <v>7.5</v>
      </c>
      <c r="H166" t="s">
        <v>663</v>
      </c>
      <c r="I166" t="s">
        <v>15145</v>
      </c>
      <c r="J166" t="s">
        <v>15146</v>
      </c>
      <c r="K166" t="s">
        <v>2624</v>
      </c>
      <c r="L166" t="s">
        <v>15147</v>
      </c>
      <c r="M166" t="s">
        <v>15148</v>
      </c>
      <c r="N166" t="s">
        <v>637</v>
      </c>
      <c r="O166" t="s">
        <v>664</v>
      </c>
      <c r="P166" t="s">
        <v>23</v>
      </c>
      <c r="Q166" t="s">
        <v>665</v>
      </c>
      <c r="R166" t="s">
        <v>638</v>
      </c>
      <c r="S166" t="s">
        <v>15149</v>
      </c>
      <c r="T166" t="s">
        <v>15148</v>
      </c>
    </row>
    <row r="167" spans="1:20" x14ac:dyDescent="0.25">
      <c r="A167" t="s">
        <v>13744</v>
      </c>
      <c r="B167" t="s">
        <v>13745</v>
      </c>
      <c r="C167">
        <v>99</v>
      </c>
      <c r="D167">
        <v>1</v>
      </c>
      <c r="E167" t="s">
        <v>15150</v>
      </c>
      <c r="F167">
        <v>0</v>
      </c>
      <c r="G167">
        <v>0</v>
      </c>
      <c r="H167" t="s">
        <v>655</v>
      </c>
      <c r="I167" t="s">
        <v>15151</v>
      </c>
      <c r="J167" t="s">
        <v>649</v>
      </c>
      <c r="K167" t="s">
        <v>637</v>
      </c>
      <c r="L167" t="s">
        <v>638</v>
      </c>
      <c r="M167" t="s">
        <v>15152</v>
      </c>
      <c r="N167" t="s">
        <v>637</v>
      </c>
      <c r="O167" t="s">
        <v>643</v>
      </c>
      <c r="P167" t="s">
        <v>5</v>
      </c>
      <c r="Q167" t="s">
        <v>644</v>
      </c>
      <c r="R167" t="s">
        <v>638</v>
      </c>
      <c r="S167" t="s">
        <v>15153</v>
      </c>
      <c r="T167" t="s">
        <v>15152</v>
      </c>
    </row>
    <row r="168" spans="1:20" x14ac:dyDescent="0.25">
      <c r="A168" t="s">
        <v>13749</v>
      </c>
      <c r="B168" t="s">
        <v>13750</v>
      </c>
      <c r="C168">
        <v>99</v>
      </c>
      <c r="D168">
        <v>1</v>
      </c>
      <c r="E168" t="s">
        <v>15150</v>
      </c>
      <c r="F168">
        <v>0</v>
      </c>
      <c r="G168">
        <v>0</v>
      </c>
      <c r="H168" t="s">
        <v>655</v>
      </c>
      <c r="I168" t="s">
        <v>15151</v>
      </c>
      <c r="J168" t="s">
        <v>649</v>
      </c>
      <c r="K168" t="s">
        <v>637</v>
      </c>
      <c r="L168" t="s">
        <v>638</v>
      </c>
      <c r="M168" t="s">
        <v>15152</v>
      </c>
      <c r="N168" t="s">
        <v>637</v>
      </c>
      <c r="O168" t="s">
        <v>643</v>
      </c>
      <c r="P168" t="s">
        <v>5</v>
      </c>
      <c r="Q168" t="s">
        <v>644</v>
      </c>
      <c r="R168" t="s">
        <v>638</v>
      </c>
      <c r="S168" t="s">
        <v>15153</v>
      </c>
      <c r="T168" t="s">
        <v>15152</v>
      </c>
    </row>
    <row r="169" spans="1:20" x14ac:dyDescent="0.25">
      <c r="A169" t="s">
        <v>13744</v>
      </c>
      <c r="B169" t="s">
        <v>13745</v>
      </c>
      <c r="C169">
        <v>99</v>
      </c>
      <c r="D169">
        <v>1</v>
      </c>
      <c r="E169" t="s">
        <v>15154</v>
      </c>
      <c r="F169">
        <v>0</v>
      </c>
      <c r="G169">
        <v>0</v>
      </c>
      <c r="H169" t="s">
        <v>655</v>
      </c>
      <c r="I169" t="s">
        <v>11188</v>
      </c>
      <c r="J169" t="s">
        <v>2080</v>
      </c>
      <c r="K169" t="s">
        <v>637</v>
      </c>
      <c r="L169" t="s">
        <v>638</v>
      </c>
      <c r="M169" t="s">
        <v>15152</v>
      </c>
      <c r="N169" t="s">
        <v>637</v>
      </c>
      <c r="O169" t="s">
        <v>643</v>
      </c>
      <c r="P169" t="s">
        <v>5</v>
      </c>
      <c r="Q169" t="s">
        <v>644</v>
      </c>
      <c r="R169" t="s">
        <v>638</v>
      </c>
      <c r="S169" t="s">
        <v>15155</v>
      </c>
      <c r="T169" t="s">
        <v>15152</v>
      </c>
    </row>
    <row r="170" spans="1:20" x14ac:dyDescent="0.25">
      <c r="A170" t="s">
        <v>13749</v>
      </c>
      <c r="B170" t="s">
        <v>13750</v>
      </c>
      <c r="C170">
        <v>99</v>
      </c>
      <c r="D170">
        <v>1</v>
      </c>
      <c r="E170" t="s">
        <v>15154</v>
      </c>
      <c r="F170">
        <v>0</v>
      </c>
      <c r="G170">
        <v>0</v>
      </c>
      <c r="H170" t="s">
        <v>655</v>
      </c>
      <c r="I170" t="s">
        <v>11188</v>
      </c>
      <c r="J170" t="s">
        <v>2080</v>
      </c>
      <c r="K170" t="s">
        <v>637</v>
      </c>
      <c r="L170" t="s">
        <v>638</v>
      </c>
      <c r="M170" t="s">
        <v>15152</v>
      </c>
      <c r="N170" t="s">
        <v>637</v>
      </c>
      <c r="O170" t="s">
        <v>643</v>
      </c>
      <c r="P170" t="s">
        <v>5</v>
      </c>
      <c r="Q170" t="s">
        <v>644</v>
      </c>
      <c r="R170" t="s">
        <v>638</v>
      </c>
      <c r="S170" t="s">
        <v>15155</v>
      </c>
      <c r="T170" t="s">
        <v>15152</v>
      </c>
    </row>
    <row r="171" spans="1:20" x14ac:dyDescent="0.25">
      <c r="A171" t="s">
        <v>240</v>
      </c>
      <c r="B171" t="s">
        <v>690</v>
      </c>
      <c r="C171">
        <v>88.29</v>
      </c>
      <c r="D171">
        <v>2</v>
      </c>
      <c r="E171" t="s">
        <v>15156</v>
      </c>
      <c r="F171">
        <v>183.58</v>
      </c>
      <c r="G171">
        <v>7</v>
      </c>
      <c r="H171" t="s">
        <v>663</v>
      </c>
      <c r="I171" t="s">
        <v>15157</v>
      </c>
      <c r="J171" t="s">
        <v>15158</v>
      </c>
      <c r="K171" t="s">
        <v>15159</v>
      </c>
      <c r="L171" t="s">
        <v>15160</v>
      </c>
      <c r="M171" t="s">
        <v>15161</v>
      </c>
      <c r="N171" t="s">
        <v>637</v>
      </c>
      <c r="O171" t="s">
        <v>664</v>
      </c>
      <c r="P171" t="s">
        <v>23</v>
      </c>
      <c r="Q171" t="s">
        <v>665</v>
      </c>
      <c r="R171" t="s">
        <v>638</v>
      </c>
      <c r="S171" t="s">
        <v>15162</v>
      </c>
      <c r="T171" t="s">
        <v>15161</v>
      </c>
    </row>
    <row r="172" spans="1:20" x14ac:dyDescent="0.25">
      <c r="A172" t="s">
        <v>147</v>
      </c>
      <c r="B172" t="s">
        <v>148</v>
      </c>
      <c r="C172">
        <v>50</v>
      </c>
      <c r="D172">
        <v>6</v>
      </c>
      <c r="E172" t="s">
        <v>15163</v>
      </c>
      <c r="F172">
        <v>200</v>
      </c>
      <c r="G172">
        <v>0</v>
      </c>
      <c r="H172" t="s">
        <v>636</v>
      </c>
      <c r="I172" t="s">
        <v>15164</v>
      </c>
      <c r="J172" t="s">
        <v>661</v>
      </c>
      <c r="K172" t="s">
        <v>637</v>
      </c>
      <c r="L172" t="s">
        <v>638</v>
      </c>
      <c r="M172" t="s">
        <v>15165</v>
      </c>
      <c r="N172" t="s">
        <v>637</v>
      </c>
      <c r="O172" t="s">
        <v>643</v>
      </c>
      <c r="P172" t="s">
        <v>5</v>
      </c>
      <c r="Q172" t="s">
        <v>644</v>
      </c>
      <c r="R172" t="s">
        <v>638</v>
      </c>
      <c r="S172" t="s">
        <v>15166</v>
      </c>
      <c r="T172" t="s">
        <v>15167</v>
      </c>
    </row>
    <row r="173" spans="1:20" x14ac:dyDescent="0.25">
      <c r="A173" t="s">
        <v>13744</v>
      </c>
      <c r="B173" t="s">
        <v>13745</v>
      </c>
      <c r="C173">
        <v>200</v>
      </c>
      <c r="D173">
        <v>1</v>
      </c>
      <c r="E173" t="s">
        <v>15168</v>
      </c>
      <c r="F173">
        <v>99</v>
      </c>
      <c r="G173">
        <v>0</v>
      </c>
      <c r="H173" t="s">
        <v>655</v>
      </c>
      <c r="I173" t="s">
        <v>15169</v>
      </c>
      <c r="J173" t="s">
        <v>1872</v>
      </c>
      <c r="K173" t="s">
        <v>637</v>
      </c>
      <c r="L173" t="s">
        <v>638</v>
      </c>
      <c r="M173" t="s">
        <v>15170</v>
      </c>
      <c r="N173" t="s">
        <v>637</v>
      </c>
      <c r="O173" t="s">
        <v>639</v>
      </c>
      <c r="P173" t="s">
        <v>5</v>
      </c>
      <c r="Q173" t="s">
        <v>640</v>
      </c>
      <c r="R173" t="s">
        <v>638</v>
      </c>
      <c r="S173" t="s">
        <v>15171</v>
      </c>
      <c r="T173" t="s">
        <v>15170</v>
      </c>
    </row>
    <row r="174" spans="1:20" x14ac:dyDescent="0.25">
      <c r="A174" t="s">
        <v>13749</v>
      </c>
      <c r="B174" t="s">
        <v>13750</v>
      </c>
      <c r="C174">
        <v>200</v>
      </c>
      <c r="D174">
        <v>1</v>
      </c>
      <c r="E174" t="s">
        <v>15172</v>
      </c>
      <c r="F174">
        <v>99</v>
      </c>
      <c r="G174">
        <v>0</v>
      </c>
      <c r="H174" t="s">
        <v>655</v>
      </c>
      <c r="I174" t="s">
        <v>15173</v>
      </c>
      <c r="J174" t="s">
        <v>699</v>
      </c>
      <c r="K174" t="s">
        <v>637</v>
      </c>
      <c r="L174" t="s">
        <v>638</v>
      </c>
      <c r="M174" t="s">
        <v>15174</v>
      </c>
      <c r="N174" t="s">
        <v>637</v>
      </c>
      <c r="O174" t="s">
        <v>643</v>
      </c>
      <c r="P174" t="s">
        <v>5</v>
      </c>
      <c r="Q174" t="s">
        <v>644</v>
      </c>
      <c r="R174" t="s">
        <v>638</v>
      </c>
      <c r="S174" t="s">
        <v>15175</v>
      </c>
      <c r="T174" t="s">
        <v>15174</v>
      </c>
    </row>
    <row r="175" spans="1:20" x14ac:dyDescent="0.25">
      <c r="A175" t="s">
        <v>147</v>
      </c>
      <c r="B175" t="s">
        <v>148</v>
      </c>
      <c r="C175">
        <v>50</v>
      </c>
      <c r="D175">
        <v>6</v>
      </c>
      <c r="E175" t="s">
        <v>15176</v>
      </c>
      <c r="F175">
        <v>200</v>
      </c>
      <c r="G175">
        <v>0</v>
      </c>
      <c r="H175" t="s">
        <v>636</v>
      </c>
      <c r="I175" t="s">
        <v>15177</v>
      </c>
      <c r="J175" t="s">
        <v>696</v>
      </c>
      <c r="K175" t="s">
        <v>637</v>
      </c>
      <c r="L175" t="s">
        <v>638</v>
      </c>
      <c r="M175" t="s">
        <v>15178</v>
      </c>
      <c r="N175" t="s">
        <v>637</v>
      </c>
      <c r="O175" t="s">
        <v>639</v>
      </c>
      <c r="P175" t="s">
        <v>5</v>
      </c>
      <c r="Q175" t="s">
        <v>640</v>
      </c>
      <c r="R175" t="s">
        <v>638</v>
      </c>
      <c r="S175" t="s">
        <v>15179</v>
      </c>
      <c r="T175" t="s">
        <v>15178</v>
      </c>
    </row>
    <row r="176" spans="1:20" x14ac:dyDescent="0.25">
      <c r="A176" t="s">
        <v>101</v>
      </c>
      <c r="B176" t="s">
        <v>74</v>
      </c>
      <c r="C176">
        <v>100</v>
      </c>
      <c r="D176">
        <v>2</v>
      </c>
      <c r="E176" t="s">
        <v>15180</v>
      </c>
      <c r="F176">
        <v>379</v>
      </c>
      <c r="G176">
        <v>0</v>
      </c>
      <c r="H176" t="s">
        <v>645</v>
      </c>
      <c r="I176" t="s">
        <v>5548</v>
      </c>
      <c r="J176" t="s">
        <v>15181</v>
      </c>
      <c r="K176" t="s">
        <v>5550</v>
      </c>
      <c r="L176" t="s">
        <v>5551</v>
      </c>
      <c r="M176" t="s">
        <v>15182</v>
      </c>
      <c r="N176" t="s">
        <v>761</v>
      </c>
      <c r="O176" t="s">
        <v>698</v>
      </c>
      <c r="P176" t="s">
        <v>692</v>
      </c>
      <c r="Q176" t="s">
        <v>693</v>
      </c>
      <c r="R176" t="s">
        <v>638</v>
      </c>
      <c r="S176" t="s">
        <v>15183</v>
      </c>
      <c r="T176" t="s">
        <v>15182</v>
      </c>
    </row>
    <row r="177" spans="1:20" x14ac:dyDescent="0.25">
      <c r="A177" t="s">
        <v>10385</v>
      </c>
      <c r="B177" t="s">
        <v>10386</v>
      </c>
      <c r="C177">
        <v>89.5</v>
      </c>
      <c r="D177">
        <v>2</v>
      </c>
      <c r="E177" t="s">
        <v>15180</v>
      </c>
      <c r="F177">
        <v>379</v>
      </c>
      <c r="G177">
        <v>0</v>
      </c>
      <c r="H177" t="s">
        <v>645</v>
      </c>
      <c r="I177" t="s">
        <v>5548</v>
      </c>
      <c r="J177" t="s">
        <v>15181</v>
      </c>
      <c r="K177" t="s">
        <v>5550</v>
      </c>
      <c r="L177" t="s">
        <v>5551</v>
      </c>
      <c r="M177" t="s">
        <v>15182</v>
      </c>
      <c r="N177" t="s">
        <v>761</v>
      </c>
      <c r="O177" t="s">
        <v>698</v>
      </c>
      <c r="P177" t="s">
        <v>692</v>
      </c>
      <c r="Q177" t="s">
        <v>693</v>
      </c>
      <c r="R177" t="s">
        <v>638</v>
      </c>
      <c r="S177" t="s">
        <v>15183</v>
      </c>
      <c r="T177" t="s">
        <v>15182</v>
      </c>
    </row>
    <row r="178" spans="1:20" x14ac:dyDescent="0.25">
      <c r="A178" t="s">
        <v>13749</v>
      </c>
      <c r="B178" t="s">
        <v>13750</v>
      </c>
      <c r="C178">
        <v>200</v>
      </c>
      <c r="D178">
        <v>1</v>
      </c>
      <c r="E178" t="s">
        <v>15184</v>
      </c>
      <c r="F178">
        <v>99</v>
      </c>
      <c r="G178">
        <v>0</v>
      </c>
      <c r="H178" t="s">
        <v>655</v>
      </c>
      <c r="I178" t="s">
        <v>15185</v>
      </c>
      <c r="J178" t="s">
        <v>650</v>
      </c>
      <c r="K178" t="s">
        <v>637</v>
      </c>
      <c r="L178" t="s">
        <v>638</v>
      </c>
      <c r="M178" t="s">
        <v>15182</v>
      </c>
      <c r="N178" t="s">
        <v>637</v>
      </c>
      <c r="O178" t="s">
        <v>639</v>
      </c>
      <c r="P178" t="s">
        <v>5</v>
      </c>
      <c r="Q178" t="s">
        <v>640</v>
      </c>
      <c r="R178" t="s">
        <v>638</v>
      </c>
      <c r="S178" t="s">
        <v>15186</v>
      </c>
      <c r="T178" t="s">
        <v>15182</v>
      </c>
    </row>
    <row r="179" spans="1:20" x14ac:dyDescent="0.25">
      <c r="A179" t="s">
        <v>10385</v>
      </c>
      <c r="B179" t="s">
        <v>10386</v>
      </c>
      <c r="C179">
        <v>89.5</v>
      </c>
      <c r="D179">
        <v>4</v>
      </c>
      <c r="E179" t="s">
        <v>15187</v>
      </c>
      <c r="F179">
        <v>358</v>
      </c>
      <c r="G179">
        <v>0</v>
      </c>
      <c r="H179" t="s">
        <v>645</v>
      </c>
      <c r="I179" t="s">
        <v>15188</v>
      </c>
      <c r="J179" t="s">
        <v>15189</v>
      </c>
      <c r="K179" t="s">
        <v>744</v>
      </c>
      <c r="L179" t="s">
        <v>15190</v>
      </c>
      <c r="M179" t="s">
        <v>15191</v>
      </c>
      <c r="N179" t="s">
        <v>761</v>
      </c>
      <c r="O179" t="s">
        <v>698</v>
      </c>
      <c r="P179" t="s">
        <v>692</v>
      </c>
      <c r="Q179" t="s">
        <v>693</v>
      </c>
      <c r="R179" t="s">
        <v>638</v>
      </c>
      <c r="S179" t="s">
        <v>15192</v>
      </c>
      <c r="T179" t="s">
        <v>15191</v>
      </c>
    </row>
    <row r="180" spans="1:20" x14ac:dyDescent="0.25">
      <c r="A180" t="s">
        <v>147</v>
      </c>
      <c r="B180" t="s">
        <v>148</v>
      </c>
      <c r="C180">
        <v>50</v>
      </c>
      <c r="D180">
        <v>6</v>
      </c>
      <c r="E180" t="s">
        <v>15193</v>
      </c>
      <c r="F180">
        <v>200</v>
      </c>
      <c r="G180">
        <v>0</v>
      </c>
      <c r="H180" t="s">
        <v>636</v>
      </c>
      <c r="I180" t="s">
        <v>15194</v>
      </c>
      <c r="J180" t="s">
        <v>642</v>
      </c>
      <c r="K180" t="s">
        <v>637</v>
      </c>
      <c r="L180" t="s">
        <v>638</v>
      </c>
      <c r="M180" t="s">
        <v>15195</v>
      </c>
      <c r="N180" t="s">
        <v>637</v>
      </c>
      <c r="O180" t="s">
        <v>639</v>
      </c>
      <c r="P180" t="s">
        <v>5</v>
      </c>
      <c r="Q180" t="s">
        <v>640</v>
      </c>
      <c r="R180" t="s">
        <v>638</v>
      </c>
      <c r="S180" t="s">
        <v>15196</v>
      </c>
      <c r="T180" t="s">
        <v>15195</v>
      </c>
    </row>
    <row r="181" spans="1:20" x14ac:dyDescent="0.25">
      <c r="A181" t="s">
        <v>241</v>
      </c>
      <c r="B181" t="s">
        <v>247</v>
      </c>
      <c r="C181">
        <v>159</v>
      </c>
      <c r="D181">
        <v>1</v>
      </c>
      <c r="E181" t="s">
        <v>15197</v>
      </c>
      <c r="F181">
        <v>99</v>
      </c>
      <c r="G181">
        <v>0</v>
      </c>
      <c r="H181" t="s">
        <v>636</v>
      </c>
      <c r="I181" t="s">
        <v>15198</v>
      </c>
      <c r="J181" t="s">
        <v>2441</v>
      </c>
      <c r="K181" t="s">
        <v>637</v>
      </c>
      <c r="L181" t="s">
        <v>638</v>
      </c>
      <c r="M181" t="s">
        <v>15195</v>
      </c>
      <c r="N181" t="s">
        <v>637</v>
      </c>
      <c r="O181" t="s">
        <v>639</v>
      </c>
      <c r="P181" t="s">
        <v>5</v>
      </c>
      <c r="Q181" t="s">
        <v>640</v>
      </c>
      <c r="R181" t="s">
        <v>638</v>
      </c>
      <c r="S181" t="s">
        <v>15199</v>
      </c>
      <c r="T181" t="s">
        <v>15195</v>
      </c>
    </row>
    <row r="182" spans="1:20" x14ac:dyDescent="0.25">
      <c r="A182" t="s">
        <v>147</v>
      </c>
      <c r="B182" t="s">
        <v>148</v>
      </c>
      <c r="C182">
        <v>50</v>
      </c>
      <c r="D182">
        <v>6</v>
      </c>
      <c r="E182" t="s">
        <v>15200</v>
      </c>
      <c r="F182">
        <v>200</v>
      </c>
      <c r="G182">
        <v>0</v>
      </c>
      <c r="H182" t="s">
        <v>636</v>
      </c>
      <c r="I182" t="s">
        <v>15201</v>
      </c>
      <c r="J182" t="s">
        <v>648</v>
      </c>
      <c r="K182" t="s">
        <v>637</v>
      </c>
      <c r="L182" t="s">
        <v>638</v>
      </c>
      <c r="M182" t="s">
        <v>15202</v>
      </c>
      <c r="N182" t="s">
        <v>637</v>
      </c>
      <c r="O182" t="s">
        <v>643</v>
      </c>
      <c r="P182" t="s">
        <v>5</v>
      </c>
      <c r="Q182" t="s">
        <v>644</v>
      </c>
      <c r="R182" t="s">
        <v>638</v>
      </c>
      <c r="S182" t="s">
        <v>15203</v>
      </c>
      <c r="T182" t="s">
        <v>15202</v>
      </c>
    </row>
    <row r="183" spans="1:20" x14ac:dyDescent="0.25">
      <c r="A183" t="s">
        <v>147</v>
      </c>
      <c r="B183" t="s">
        <v>148</v>
      </c>
      <c r="C183">
        <v>50</v>
      </c>
      <c r="D183">
        <v>6</v>
      </c>
      <c r="E183" t="s">
        <v>15204</v>
      </c>
      <c r="F183">
        <v>200</v>
      </c>
      <c r="G183">
        <v>0</v>
      </c>
      <c r="H183" t="s">
        <v>636</v>
      </c>
      <c r="I183" t="s">
        <v>15205</v>
      </c>
      <c r="J183" t="s">
        <v>670</v>
      </c>
      <c r="K183" t="s">
        <v>637</v>
      </c>
      <c r="L183" t="s">
        <v>638</v>
      </c>
      <c r="M183" t="s">
        <v>14950</v>
      </c>
      <c r="N183" t="s">
        <v>637</v>
      </c>
      <c r="O183" t="s">
        <v>639</v>
      </c>
      <c r="P183" t="s">
        <v>5</v>
      </c>
      <c r="Q183" t="s">
        <v>640</v>
      </c>
      <c r="R183" t="s">
        <v>638</v>
      </c>
      <c r="S183" t="s">
        <v>15206</v>
      </c>
      <c r="T183" t="s">
        <v>14950</v>
      </c>
    </row>
    <row r="184" spans="1:20" x14ac:dyDescent="0.25">
      <c r="A184" t="s">
        <v>600</v>
      </c>
      <c r="B184" t="s">
        <v>601</v>
      </c>
      <c r="C184">
        <v>139</v>
      </c>
      <c r="D184">
        <v>1</v>
      </c>
      <c r="E184" t="s">
        <v>15207</v>
      </c>
      <c r="F184">
        <v>215</v>
      </c>
      <c r="G184">
        <v>0</v>
      </c>
      <c r="H184" t="s">
        <v>697</v>
      </c>
      <c r="I184" t="s">
        <v>15208</v>
      </c>
      <c r="J184" t="s">
        <v>15209</v>
      </c>
      <c r="K184" t="s">
        <v>637</v>
      </c>
      <c r="L184" t="s">
        <v>15210</v>
      </c>
      <c r="M184" t="s">
        <v>15211</v>
      </c>
      <c r="N184" t="s">
        <v>761</v>
      </c>
      <c r="O184" t="s">
        <v>698</v>
      </c>
      <c r="P184" t="s">
        <v>692</v>
      </c>
      <c r="Q184" t="s">
        <v>693</v>
      </c>
      <c r="R184" t="s">
        <v>638</v>
      </c>
      <c r="S184" t="s">
        <v>15212</v>
      </c>
      <c r="T184" t="s">
        <v>15211</v>
      </c>
    </row>
    <row r="185" spans="1:20" x14ac:dyDescent="0.25">
      <c r="A185" t="s">
        <v>239</v>
      </c>
      <c r="B185" t="s">
        <v>245</v>
      </c>
      <c r="C185">
        <v>139</v>
      </c>
      <c r="D185">
        <v>1</v>
      </c>
      <c r="E185" t="s">
        <v>15207</v>
      </c>
      <c r="F185">
        <v>215</v>
      </c>
      <c r="G185">
        <v>0</v>
      </c>
      <c r="H185" t="s">
        <v>697</v>
      </c>
      <c r="I185" t="s">
        <v>15208</v>
      </c>
      <c r="J185" t="s">
        <v>15209</v>
      </c>
      <c r="K185" t="s">
        <v>637</v>
      </c>
      <c r="L185" t="s">
        <v>15210</v>
      </c>
      <c r="M185" t="s">
        <v>15211</v>
      </c>
      <c r="N185" t="s">
        <v>761</v>
      </c>
      <c r="O185" t="s">
        <v>698</v>
      </c>
      <c r="P185" t="s">
        <v>692</v>
      </c>
      <c r="Q185" t="s">
        <v>693</v>
      </c>
      <c r="R185" t="s">
        <v>638</v>
      </c>
      <c r="S185" t="s">
        <v>15212</v>
      </c>
      <c r="T185" t="s">
        <v>15211</v>
      </c>
    </row>
    <row r="186" spans="1:20" x14ac:dyDescent="0.25">
      <c r="A186" t="s">
        <v>101</v>
      </c>
      <c r="B186" t="s">
        <v>74</v>
      </c>
      <c r="C186">
        <v>99</v>
      </c>
      <c r="D186">
        <v>1</v>
      </c>
      <c r="E186" t="s">
        <v>15213</v>
      </c>
      <c r="F186">
        <v>99</v>
      </c>
      <c r="G186">
        <v>0</v>
      </c>
      <c r="H186" t="s">
        <v>645</v>
      </c>
      <c r="I186" t="s">
        <v>8950</v>
      </c>
      <c r="J186" t="s">
        <v>8951</v>
      </c>
      <c r="K186" t="s">
        <v>2498</v>
      </c>
      <c r="L186" t="s">
        <v>2784</v>
      </c>
      <c r="M186" t="s">
        <v>15214</v>
      </c>
      <c r="N186" t="s">
        <v>637</v>
      </c>
      <c r="O186" t="s">
        <v>646</v>
      </c>
      <c r="P186" t="s">
        <v>26</v>
      </c>
      <c r="Q186" t="s">
        <v>647</v>
      </c>
      <c r="R186" t="s">
        <v>638</v>
      </c>
      <c r="S186" t="s">
        <v>15215</v>
      </c>
      <c r="T186" t="s">
        <v>15214</v>
      </c>
    </row>
    <row r="187" spans="1:20" x14ac:dyDescent="0.25">
      <c r="A187" t="s">
        <v>13744</v>
      </c>
      <c r="B187" t="s">
        <v>13745</v>
      </c>
      <c r="C187">
        <v>200</v>
      </c>
      <c r="D187">
        <v>1</v>
      </c>
      <c r="E187" t="s">
        <v>15216</v>
      </c>
      <c r="F187">
        <v>99</v>
      </c>
      <c r="G187">
        <v>0</v>
      </c>
      <c r="H187" t="s">
        <v>655</v>
      </c>
      <c r="I187" t="s">
        <v>15217</v>
      </c>
      <c r="J187" t="s">
        <v>2178</v>
      </c>
      <c r="K187" t="s">
        <v>637</v>
      </c>
      <c r="L187" t="s">
        <v>638</v>
      </c>
      <c r="M187" t="s">
        <v>15218</v>
      </c>
      <c r="N187" t="s">
        <v>637</v>
      </c>
      <c r="O187" t="s">
        <v>639</v>
      </c>
      <c r="P187" t="s">
        <v>5</v>
      </c>
      <c r="Q187" t="s">
        <v>640</v>
      </c>
      <c r="R187" t="s">
        <v>638</v>
      </c>
      <c r="S187" t="s">
        <v>15219</v>
      </c>
      <c r="T187" t="s">
        <v>15218</v>
      </c>
    </row>
    <row r="188" spans="1:20" x14ac:dyDescent="0.25">
      <c r="A188" t="s">
        <v>13744</v>
      </c>
      <c r="B188" t="s">
        <v>13745</v>
      </c>
      <c r="C188">
        <v>99</v>
      </c>
      <c r="D188">
        <v>1</v>
      </c>
      <c r="E188" t="s">
        <v>15220</v>
      </c>
      <c r="F188">
        <v>179</v>
      </c>
      <c r="G188">
        <v>0</v>
      </c>
      <c r="H188" t="s">
        <v>655</v>
      </c>
      <c r="I188" t="s">
        <v>15221</v>
      </c>
      <c r="J188" t="s">
        <v>675</v>
      </c>
      <c r="K188" t="s">
        <v>637</v>
      </c>
      <c r="L188" t="s">
        <v>638</v>
      </c>
      <c r="M188" t="s">
        <v>15222</v>
      </c>
      <c r="N188" t="s">
        <v>637</v>
      </c>
      <c r="O188" t="s">
        <v>639</v>
      </c>
      <c r="P188" t="s">
        <v>5</v>
      </c>
      <c r="Q188" t="s">
        <v>640</v>
      </c>
      <c r="R188" t="s">
        <v>638</v>
      </c>
      <c r="S188" t="s">
        <v>15223</v>
      </c>
      <c r="T188" t="s">
        <v>15222</v>
      </c>
    </row>
    <row r="189" spans="1:20" x14ac:dyDescent="0.25">
      <c r="A189" t="s">
        <v>13749</v>
      </c>
      <c r="B189" t="s">
        <v>13750</v>
      </c>
      <c r="C189">
        <v>99</v>
      </c>
      <c r="D189">
        <v>1</v>
      </c>
      <c r="E189" t="s">
        <v>15220</v>
      </c>
      <c r="F189">
        <v>179</v>
      </c>
      <c r="G189">
        <v>0</v>
      </c>
      <c r="H189" t="s">
        <v>655</v>
      </c>
      <c r="I189" t="s">
        <v>15221</v>
      </c>
      <c r="J189" t="s">
        <v>675</v>
      </c>
      <c r="K189" t="s">
        <v>637</v>
      </c>
      <c r="L189" t="s">
        <v>638</v>
      </c>
      <c r="M189" t="s">
        <v>15222</v>
      </c>
      <c r="N189" t="s">
        <v>637</v>
      </c>
      <c r="O189" t="s">
        <v>639</v>
      </c>
      <c r="P189" t="s">
        <v>5</v>
      </c>
      <c r="Q189" t="s">
        <v>640</v>
      </c>
      <c r="R189" t="s">
        <v>638</v>
      </c>
      <c r="S189" t="s">
        <v>15223</v>
      </c>
      <c r="T189" t="s">
        <v>15222</v>
      </c>
    </row>
    <row r="190" spans="1:20" x14ac:dyDescent="0.25">
      <c r="A190" t="s">
        <v>147</v>
      </c>
      <c r="B190" t="s">
        <v>148</v>
      </c>
      <c r="C190">
        <v>50</v>
      </c>
      <c r="D190">
        <v>6</v>
      </c>
      <c r="E190" t="s">
        <v>15224</v>
      </c>
      <c r="F190">
        <v>200</v>
      </c>
      <c r="G190">
        <v>0</v>
      </c>
      <c r="H190" t="s">
        <v>636</v>
      </c>
      <c r="I190" t="s">
        <v>15225</v>
      </c>
      <c r="J190" t="s">
        <v>1852</v>
      </c>
      <c r="K190" t="s">
        <v>637</v>
      </c>
      <c r="L190" t="s">
        <v>638</v>
      </c>
      <c r="M190" t="s">
        <v>15222</v>
      </c>
      <c r="N190" t="s">
        <v>637</v>
      </c>
      <c r="O190" t="s">
        <v>639</v>
      </c>
      <c r="P190" t="s">
        <v>5</v>
      </c>
      <c r="Q190" t="s">
        <v>640</v>
      </c>
      <c r="R190" t="s">
        <v>638</v>
      </c>
      <c r="S190" t="s">
        <v>15226</v>
      </c>
      <c r="T190" t="s">
        <v>15222</v>
      </c>
    </row>
    <row r="191" spans="1:20" x14ac:dyDescent="0.25">
      <c r="A191" t="s">
        <v>240</v>
      </c>
      <c r="B191" t="s">
        <v>246</v>
      </c>
      <c r="C191">
        <v>159</v>
      </c>
      <c r="D191">
        <v>1</v>
      </c>
      <c r="E191" t="s">
        <v>15227</v>
      </c>
      <c r="F191">
        <v>99</v>
      </c>
      <c r="G191">
        <v>0</v>
      </c>
      <c r="H191" t="s">
        <v>636</v>
      </c>
      <c r="I191" t="s">
        <v>12534</v>
      </c>
      <c r="J191" t="s">
        <v>650</v>
      </c>
      <c r="K191" t="s">
        <v>637</v>
      </c>
      <c r="L191" t="s">
        <v>638</v>
      </c>
      <c r="M191" t="s">
        <v>15228</v>
      </c>
      <c r="N191" t="s">
        <v>637</v>
      </c>
      <c r="O191" t="s">
        <v>639</v>
      </c>
      <c r="P191" t="s">
        <v>5</v>
      </c>
      <c r="Q191" t="s">
        <v>640</v>
      </c>
      <c r="R191" t="s">
        <v>638</v>
      </c>
      <c r="S191" t="s">
        <v>15229</v>
      </c>
      <c r="T191" t="s">
        <v>15228</v>
      </c>
    </row>
    <row r="192" spans="1:20" x14ac:dyDescent="0.25">
      <c r="A192" t="s">
        <v>600</v>
      </c>
      <c r="B192" t="s">
        <v>601</v>
      </c>
      <c r="C192">
        <v>139</v>
      </c>
      <c r="D192">
        <v>1</v>
      </c>
      <c r="E192" t="s">
        <v>15230</v>
      </c>
      <c r="F192">
        <v>215</v>
      </c>
      <c r="G192">
        <v>0</v>
      </c>
      <c r="H192" t="s">
        <v>697</v>
      </c>
      <c r="I192" t="s">
        <v>15231</v>
      </c>
      <c r="J192" t="s">
        <v>15232</v>
      </c>
      <c r="K192" t="s">
        <v>5340</v>
      </c>
      <c r="L192" t="s">
        <v>15233</v>
      </c>
      <c r="M192" t="s">
        <v>15234</v>
      </c>
      <c r="N192" t="s">
        <v>761</v>
      </c>
      <c r="O192" t="s">
        <v>698</v>
      </c>
      <c r="P192" t="s">
        <v>692</v>
      </c>
      <c r="Q192" t="s">
        <v>693</v>
      </c>
      <c r="R192" t="s">
        <v>638</v>
      </c>
      <c r="S192" t="s">
        <v>15235</v>
      </c>
      <c r="T192" t="s">
        <v>15236</v>
      </c>
    </row>
    <row r="193" spans="1:20" x14ac:dyDescent="0.25">
      <c r="A193" t="s">
        <v>241</v>
      </c>
      <c r="B193" t="s">
        <v>247</v>
      </c>
      <c r="C193">
        <v>139</v>
      </c>
      <c r="D193">
        <v>1</v>
      </c>
      <c r="E193" t="s">
        <v>15230</v>
      </c>
      <c r="F193">
        <v>215</v>
      </c>
      <c r="G193">
        <v>0</v>
      </c>
      <c r="H193" t="s">
        <v>697</v>
      </c>
      <c r="I193" t="s">
        <v>15231</v>
      </c>
      <c r="J193" t="s">
        <v>15232</v>
      </c>
      <c r="K193" t="s">
        <v>5340</v>
      </c>
      <c r="L193" t="s">
        <v>15233</v>
      </c>
      <c r="M193" t="s">
        <v>15234</v>
      </c>
      <c r="N193" t="s">
        <v>761</v>
      </c>
      <c r="O193" t="s">
        <v>698</v>
      </c>
      <c r="P193" t="s">
        <v>692</v>
      </c>
      <c r="Q193" t="s">
        <v>693</v>
      </c>
      <c r="R193" t="s">
        <v>638</v>
      </c>
      <c r="S193" t="s">
        <v>15235</v>
      </c>
      <c r="T193" t="s">
        <v>15236</v>
      </c>
    </row>
    <row r="194" spans="1:20" x14ac:dyDescent="0.25">
      <c r="A194" t="s">
        <v>18</v>
      </c>
      <c r="B194" t="s">
        <v>19</v>
      </c>
      <c r="C194">
        <v>66.666666666666671</v>
      </c>
      <c r="D194">
        <v>3</v>
      </c>
      <c r="E194" t="s">
        <v>15237</v>
      </c>
      <c r="F194">
        <v>100</v>
      </c>
      <c r="G194">
        <v>0</v>
      </c>
      <c r="H194" t="s">
        <v>636</v>
      </c>
      <c r="I194" t="s">
        <v>15238</v>
      </c>
      <c r="J194" t="s">
        <v>675</v>
      </c>
      <c r="K194" t="s">
        <v>637</v>
      </c>
      <c r="L194" t="s">
        <v>638</v>
      </c>
      <c r="M194" t="s">
        <v>15236</v>
      </c>
      <c r="N194" t="s">
        <v>637</v>
      </c>
      <c r="O194" t="s">
        <v>639</v>
      </c>
      <c r="P194" t="s">
        <v>5</v>
      </c>
      <c r="Q194" t="s">
        <v>640</v>
      </c>
      <c r="R194" t="s">
        <v>638</v>
      </c>
      <c r="S194" t="s">
        <v>15239</v>
      </c>
      <c r="T194" t="s">
        <v>15236</v>
      </c>
    </row>
    <row r="195" spans="1:20" x14ac:dyDescent="0.25">
      <c r="A195" t="s">
        <v>18</v>
      </c>
      <c r="B195" t="s">
        <v>19</v>
      </c>
      <c r="C195">
        <v>66.666666666666671</v>
      </c>
      <c r="D195">
        <v>6</v>
      </c>
      <c r="E195" t="s">
        <v>15240</v>
      </c>
      <c r="F195">
        <v>200</v>
      </c>
      <c r="G195">
        <v>0</v>
      </c>
      <c r="H195" t="s">
        <v>636</v>
      </c>
      <c r="I195" t="s">
        <v>15241</v>
      </c>
      <c r="J195" t="s">
        <v>700</v>
      </c>
      <c r="K195" t="s">
        <v>637</v>
      </c>
      <c r="L195" t="s">
        <v>638</v>
      </c>
      <c r="M195" t="s">
        <v>15236</v>
      </c>
      <c r="N195" t="s">
        <v>637</v>
      </c>
      <c r="O195" t="s">
        <v>639</v>
      </c>
      <c r="P195" t="s">
        <v>5</v>
      </c>
      <c r="Q195" t="s">
        <v>640</v>
      </c>
      <c r="R195" t="s">
        <v>638</v>
      </c>
      <c r="S195" t="s">
        <v>15242</v>
      </c>
      <c r="T195" t="s">
        <v>15236</v>
      </c>
    </row>
    <row r="196" spans="1:20" x14ac:dyDescent="0.25">
      <c r="A196" t="s">
        <v>18</v>
      </c>
      <c r="B196" t="s">
        <v>19</v>
      </c>
      <c r="C196">
        <v>66.666666666666671</v>
      </c>
      <c r="D196">
        <v>3</v>
      </c>
      <c r="E196" t="s">
        <v>15243</v>
      </c>
      <c r="F196">
        <v>100</v>
      </c>
      <c r="G196">
        <v>0</v>
      </c>
      <c r="H196" t="s">
        <v>636</v>
      </c>
      <c r="I196" t="s">
        <v>15244</v>
      </c>
      <c r="J196" t="s">
        <v>677</v>
      </c>
      <c r="K196" t="s">
        <v>637</v>
      </c>
      <c r="L196" t="s">
        <v>638</v>
      </c>
      <c r="M196" t="s">
        <v>15236</v>
      </c>
      <c r="N196" t="s">
        <v>637</v>
      </c>
      <c r="O196" t="s">
        <v>643</v>
      </c>
      <c r="P196" t="s">
        <v>5</v>
      </c>
      <c r="Q196" t="s">
        <v>644</v>
      </c>
      <c r="R196" t="s">
        <v>638</v>
      </c>
      <c r="S196" t="s">
        <v>15245</v>
      </c>
      <c r="T196" t="s">
        <v>15246</v>
      </c>
    </row>
    <row r="197" spans="1:20" x14ac:dyDescent="0.25">
      <c r="A197" t="s">
        <v>241</v>
      </c>
      <c r="B197" t="s">
        <v>247</v>
      </c>
      <c r="C197">
        <v>139</v>
      </c>
      <c r="D197">
        <v>1</v>
      </c>
      <c r="E197" t="s">
        <v>15247</v>
      </c>
      <c r="F197">
        <v>215</v>
      </c>
      <c r="G197">
        <v>0</v>
      </c>
      <c r="H197" t="s">
        <v>697</v>
      </c>
      <c r="I197" t="s">
        <v>15248</v>
      </c>
      <c r="J197" t="s">
        <v>15249</v>
      </c>
      <c r="K197" t="s">
        <v>15250</v>
      </c>
      <c r="L197" t="s">
        <v>15251</v>
      </c>
      <c r="M197" t="s">
        <v>15246</v>
      </c>
      <c r="N197" t="s">
        <v>761</v>
      </c>
      <c r="O197" t="s">
        <v>698</v>
      </c>
      <c r="P197" t="s">
        <v>692</v>
      </c>
      <c r="Q197" t="s">
        <v>693</v>
      </c>
      <c r="R197" t="s">
        <v>638</v>
      </c>
      <c r="S197" t="s">
        <v>15252</v>
      </c>
      <c r="T197" t="s">
        <v>15246</v>
      </c>
    </row>
    <row r="198" spans="1:20" x14ac:dyDescent="0.25">
      <c r="A198" t="s">
        <v>239</v>
      </c>
      <c r="B198" t="s">
        <v>245</v>
      </c>
      <c r="C198">
        <v>139</v>
      </c>
      <c r="D198">
        <v>1</v>
      </c>
      <c r="E198" t="s">
        <v>15247</v>
      </c>
      <c r="F198">
        <v>215</v>
      </c>
      <c r="G198">
        <v>0</v>
      </c>
      <c r="H198" t="s">
        <v>697</v>
      </c>
      <c r="I198" t="s">
        <v>15248</v>
      </c>
      <c r="J198" t="s">
        <v>15249</v>
      </c>
      <c r="K198" t="s">
        <v>15250</v>
      </c>
      <c r="L198" t="s">
        <v>15251</v>
      </c>
      <c r="M198" t="s">
        <v>15246</v>
      </c>
      <c r="N198" t="s">
        <v>761</v>
      </c>
      <c r="O198" t="s">
        <v>698</v>
      </c>
      <c r="P198" t="s">
        <v>692</v>
      </c>
      <c r="Q198" t="s">
        <v>693</v>
      </c>
      <c r="R198" t="s">
        <v>638</v>
      </c>
      <c r="S198" t="s">
        <v>15252</v>
      </c>
      <c r="T198" t="s">
        <v>15246</v>
      </c>
    </row>
    <row r="199" spans="1:20" x14ac:dyDescent="0.25">
      <c r="A199" t="s">
        <v>13744</v>
      </c>
      <c r="B199" t="s">
        <v>13745</v>
      </c>
      <c r="C199">
        <v>200</v>
      </c>
      <c r="D199">
        <v>1</v>
      </c>
      <c r="E199" t="s">
        <v>15253</v>
      </c>
      <c r="F199">
        <v>99</v>
      </c>
      <c r="G199">
        <v>0</v>
      </c>
      <c r="H199" t="s">
        <v>655</v>
      </c>
      <c r="I199" t="s">
        <v>15254</v>
      </c>
      <c r="J199" t="s">
        <v>648</v>
      </c>
      <c r="K199" t="s">
        <v>637</v>
      </c>
      <c r="L199" t="s">
        <v>638</v>
      </c>
      <c r="M199" t="s">
        <v>15255</v>
      </c>
      <c r="N199" t="s">
        <v>637</v>
      </c>
      <c r="O199" t="s">
        <v>639</v>
      </c>
      <c r="P199" t="s">
        <v>5</v>
      </c>
      <c r="Q199" t="s">
        <v>640</v>
      </c>
      <c r="R199" t="s">
        <v>638</v>
      </c>
      <c r="S199" t="s">
        <v>15256</v>
      </c>
      <c r="T199" t="s">
        <v>15255</v>
      </c>
    </row>
    <row r="200" spans="1:20" x14ac:dyDescent="0.25">
      <c r="A200" t="s">
        <v>241</v>
      </c>
      <c r="B200" t="s">
        <v>247</v>
      </c>
      <c r="C200">
        <v>139</v>
      </c>
      <c r="D200">
        <v>1</v>
      </c>
      <c r="E200" t="s">
        <v>15257</v>
      </c>
      <c r="F200">
        <v>215</v>
      </c>
      <c r="G200">
        <v>0</v>
      </c>
      <c r="H200" t="s">
        <v>697</v>
      </c>
      <c r="I200" t="s">
        <v>15258</v>
      </c>
      <c r="J200" t="s">
        <v>15259</v>
      </c>
      <c r="K200" t="s">
        <v>5385</v>
      </c>
      <c r="L200" t="s">
        <v>15260</v>
      </c>
      <c r="M200" t="s">
        <v>15255</v>
      </c>
      <c r="N200" t="s">
        <v>761</v>
      </c>
      <c r="O200" t="s">
        <v>698</v>
      </c>
      <c r="P200" t="s">
        <v>692</v>
      </c>
      <c r="Q200" t="s">
        <v>693</v>
      </c>
      <c r="R200" t="s">
        <v>638</v>
      </c>
      <c r="S200" t="s">
        <v>15261</v>
      </c>
      <c r="T200" t="s">
        <v>15255</v>
      </c>
    </row>
    <row r="201" spans="1:20" x14ac:dyDescent="0.25">
      <c r="A201" t="s">
        <v>240</v>
      </c>
      <c r="B201" t="s">
        <v>246</v>
      </c>
      <c r="C201">
        <v>139</v>
      </c>
      <c r="D201">
        <v>1</v>
      </c>
      <c r="E201" t="s">
        <v>15257</v>
      </c>
      <c r="F201">
        <v>215</v>
      </c>
      <c r="G201">
        <v>0</v>
      </c>
      <c r="H201" t="s">
        <v>697</v>
      </c>
      <c r="I201" t="s">
        <v>15258</v>
      </c>
      <c r="J201" t="s">
        <v>15259</v>
      </c>
      <c r="K201" t="s">
        <v>5385</v>
      </c>
      <c r="L201" t="s">
        <v>15260</v>
      </c>
      <c r="M201" t="s">
        <v>15255</v>
      </c>
      <c r="N201" t="s">
        <v>761</v>
      </c>
      <c r="O201" t="s">
        <v>698</v>
      </c>
      <c r="P201" t="s">
        <v>692</v>
      </c>
      <c r="Q201" t="s">
        <v>693</v>
      </c>
      <c r="R201" t="s">
        <v>638</v>
      </c>
      <c r="S201" t="s">
        <v>15261</v>
      </c>
      <c r="T201" t="s">
        <v>15255</v>
      </c>
    </row>
    <row r="202" spans="1:20" x14ac:dyDescent="0.25">
      <c r="A202" t="s">
        <v>18</v>
      </c>
      <c r="B202" t="s">
        <v>19</v>
      </c>
      <c r="C202">
        <v>66.666666666666671</v>
      </c>
      <c r="D202">
        <v>3</v>
      </c>
      <c r="E202" t="s">
        <v>15262</v>
      </c>
      <c r="F202">
        <v>100</v>
      </c>
      <c r="G202">
        <v>0</v>
      </c>
      <c r="H202" t="s">
        <v>636</v>
      </c>
      <c r="I202" t="s">
        <v>15263</v>
      </c>
      <c r="J202" t="s">
        <v>686</v>
      </c>
      <c r="K202" t="s">
        <v>637</v>
      </c>
      <c r="L202" t="s">
        <v>638</v>
      </c>
      <c r="M202" t="s">
        <v>15264</v>
      </c>
      <c r="N202" t="s">
        <v>637</v>
      </c>
      <c r="O202" t="s">
        <v>639</v>
      </c>
      <c r="P202" t="s">
        <v>5</v>
      </c>
      <c r="Q202" t="s">
        <v>640</v>
      </c>
      <c r="R202" t="s">
        <v>638</v>
      </c>
      <c r="S202" t="s">
        <v>15265</v>
      </c>
      <c r="T202" t="s">
        <v>15264</v>
      </c>
    </row>
    <row r="203" spans="1:20" x14ac:dyDescent="0.25">
      <c r="A203" t="s">
        <v>10385</v>
      </c>
      <c r="B203" t="s">
        <v>10386</v>
      </c>
      <c r="C203">
        <v>89.5</v>
      </c>
      <c r="D203">
        <v>2</v>
      </c>
      <c r="E203" t="s">
        <v>15266</v>
      </c>
      <c r="F203">
        <v>179</v>
      </c>
      <c r="G203">
        <v>0</v>
      </c>
      <c r="H203" t="s">
        <v>645</v>
      </c>
      <c r="I203" t="s">
        <v>15267</v>
      </c>
      <c r="J203" t="s">
        <v>15268</v>
      </c>
      <c r="K203" t="s">
        <v>688</v>
      </c>
      <c r="L203" t="s">
        <v>15269</v>
      </c>
      <c r="M203" t="s">
        <v>15270</v>
      </c>
      <c r="N203" t="s">
        <v>761</v>
      </c>
      <c r="O203" t="s">
        <v>698</v>
      </c>
      <c r="P203" t="s">
        <v>692</v>
      </c>
      <c r="Q203" t="s">
        <v>693</v>
      </c>
      <c r="R203" t="s">
        <v>638</v>
      </c>
      <c r="S203" t="s">
        <v>15271</v>
      </c>
      <c r="T203" t="s">
        <v>15272</v>
      </c>
    </row>
    <row r="204" spans="1:20" x14ac:dyDescent="0.25">
      <c r="A204" t="s">
        <v>240</v>
      </c>
      <c r="B204" t="s">
        <v>246</v>
      </c>
      <c r="C204">
        <v>139</v>
      </c>
      <c r="D204">
        <v>2</v>
      </c>
      <c r="E204" t="s">
        <v>15273</v>
      </c>
      <c r="F204">
        <v>215</v>
      </c>
      <c r="G204">
        <v>0</v>
      </c>
      <c r="H204" t="s">
        <v>697</v>
      </c>
      <c r="I204" t="s">
        <v>15274</v>
      </c>
      <c r="J204" t="s">
        <v>15275</v>
      </c>
      <c r="K204" t="s">
        <v>15276</v>
      </c>
      <c r="L204" t="s">
        <v>15277</v>
      </c>
      <c r="M204" t="s">
        <v>15278</v>
      </c>
      <c r="N204" t="s">
        <v>761</v>
      </c>
      <c r="O204" t="s">
        <v>698</v>
      </c>
      <c r="P204" t="s">
        <v>692</v>
      </c>
      <c r="Q204" t="s">
        <v>693</v>
      </c>
      <c r="R204" t="s">
        <v>638</v>
      </c>
      <c r="S204" t="s">
        <v>15279</v>
      </c>
      <c r="T204" t="s">
        <v>15278</v>
      </c>
    </row>
    <row r="205" spans="1:20" x14ac:dyDescent="0.25">
      <c r="A205" t="s">
        <v>147</v>
      </c>
      <c r="B205" t="s">
        <v>148</v>
      </c>
      <c r="C205">
        <v>50</v>
      </c>
      <c r="D205">
        <v>6</v>
      </c>
      <c r="E205" t="s">
        <v>15280</v>
      </c>
      <c r="F205">
        <v>200</v>
      </c>
      <c r="G205">
        <v>0</v>
      </c>
      <c r="H205" t="s">
        <v>636</v>
      </c>
      <c r="I205" t="s">
        <v>15281</v>
      </c>
      <c r="J205" t="s">
        <v>2178</v>
      </c>
      <c r="K205" t="s">
        <v>637</v>
      </c>
      <c r="L205" t="s">
        <v>638</v>
      </c>
      <c r="M205" t="s">
        <v>15282</v>
      </c>
      <c r="N205" t="s">
        <v>637</v>
      </c>
      <c r="O205" t="s">
        <v>639</v>
      </c>
      <c r="P205" t="s">
        <v>5</v>
      </c>
      <c r="Q205" t="s">
        <v>640</v>
      </c>
      <c r="R205" t="s">
        <v>638</v>
      </c>
      <c r="S205" t="s">
        <v>15283</v>
      </c>
      <c r="T205" t="s">
        <v>15282</v>
      </c>
    </row>
    <row r="206" spans="1:20" x14ac:dyDescent="0.25">
      <c r="A206" t="s">
        <v>18</v>
      </c>
      <c r="B206" t="s">
        <v>19</v>
      </c>
      <c r="C206">
        <v>66.666666666666671</v>
      </c>
      <c r="D206">
        <v>3</v>
      </c>
      <c r="E206" t="s">
        <v>15284</v>
      </c>
      <c r="F206">
        <v>101</v>
      </c>
      <c r="G206">
        <v>1</v>
      </c>
      <c r="H206" t="s">
        <v>636</v>
      </c>
      <c r="I206" t="s">
        <v>15285</v>
      </c>
      <c r="J206" t="s">
        <v>712</v>
      </c>
      <c r="K206" t="s">
        <v>637</v>
      </c>
      <c r="L206" t="s">
        <v>638</v>
      </c>
      <c r="M206" t="s">
        <v>15286</v>
      </c>
      <c r="N206" t="s">
        <v>637</v>
      </c>
      <c r="O206" t="s">
        <v>639</v>
      </c>
      <c r="P206" t="s">
        <v>5</v>
      </c>
      <c r="Q206" t="s">
        <v>640</v>
      </c>
      <c r="R206" t="s">
        <v>638</v>
      </c>
      <c r="S206" t="s">
        <v>15287</v>
      </c>
      <c r="T206" t="s">
        <v>15286</v>
      </c>
    </row>
    <row r="207" spans="1:20" x14ac:dyDescent="0.25">
      <c r="A207" t="s">
        <v>77</v>
      </c>
      <c r="B207" t="s">
        <v>78</v>
      </c>
      <c r="C207">
        <v>49</v>
      </c>
      <c r="D207">
        <v>1</v>
      </c>
      <c r="E207" t="s">
        <v>15288</v>
      </c>
      <c r="F207">
        <v>49</v>
      </c>
      <c r="G207">
        <v>0</v>
      </c>
      <c r="H207" t="s">
        <v>645</v>
      </c>
      <c r="I207" t="s">
        <v>807</v>
      </c>
      <c r="J207" t="s">
        <v>15289</v>
      </c>
      <c r="K207" t="s">
        <v>15290</v>
      </c>
      <c r="L207" t="s">
        <v>786</v>
      </c>
      <c r="M207" t="s">
        <v>15234</v>
      </c>
      <c r="N207" t="s">
        <v>637</v>
      </c>
      <c r="O207" t="s">
        <v>646</v>
      </c>
      <c r="P207" t="s">
        <v>26</v>
      </c>
      <c r="Q207" t="s">
        <v>647</v>
      </c>
      <c r="R207" t="s">
        <v>638</v>
      </c>
      <c r="S207" t="s">
        <v>15291</v>
      </c>
      <c r="T207" t="s">
        <v>15292</v>
      </c>
    </row>
    <row r="208" spans="1:20" x14ac:dyDescent="0.25">
      <c r="A208" t="s">
        <v>147</v>
      </c>
      <c r="B208" t="s">
        <v>148</v>
      </c>
      <c r="C208">
        <v>33.333333333333336</v>
      </c>
      <c r="D208">
        <v>3</v>
      </c>
      <c r="E208" t="s">
        <v>15293</v>
      </c>
      <c r="F208">
        <v>368</v>
      </c>
      <c r="G208">
        <v>0</v>
      </c>
      <c r="H208" t="s">
        <v>645</v>
      </c>
      <c r="I208" t="s">
        <v>15294</v>
      </c>
      <c r="J208" t="s">
        <v>15295</v>
      </c>
      <c r="K208" t="s">
        <v>15296</v>
      </c>
      <c r="L208" t="s">
        <v>2654</v>
      </c>
      <c r="M208" t="s">
        <v>15297</v>
      </c>
      <c r="N208" t="s">
        <v>637</v>
      </c>
      <c r="O208" t="s">
        <v>646</v>
      </c>
      <c r="P208" t="s">
        <v>26</v>
      </c>
      <c r="Q208" t="s">
        <v>647</v>
      </c>
      <c r="R208" t="s">
        <v>638</v>
      </c>
      <c r="S208" t="s">
        <v>15298</v>
      </c>
      <c r="T208" t="s">
        <v>15297</v>
      </c>
    </row>
    <row r="209" spans="1:20" x14ac:dyDescent="0.25">
      <c r="A209" t="s">
        <v>239</v>
      </c>
      <c r="B209" t="s">
        <v>245</v>
      </c>
      <c r="C209">
        <v>139</v>
      </c>
      <c r="D209">
        <v>1</v>
      </c>
      <c r="E209" t="s">
        <v>15293</v>
      </c>
      <c r="F209">
        <v>368</v>
      </c>
      <c r="G209">
        <v>0</v>
      </c>
      <c r="H209" t="s">
        <v>645</v>
      </c>
      <c r="I209" t="s">
        <v>15294</v>
      </c>
      <c r="J209" t="s">
        <v>15295</v>
      </c>
      <c r="K209" t="s">
        <v>15296</v>
      </c>
      <c r="L209" t="s">
        <v>2654</v>
      </c>
      <c r="M209" t="s">
        <v>15297</v>
      </c>
      <c r="N209" t="s">
        <v>637</v>
      </c>
      <c r="O209" t="s">
        <v>646</v>
      </c>
      <c r="P209" t="s">
        <v>26</v>
      </c>
      <c r="Q209" t="s">
        <v>647</v>
      </c>
      <c r="R209" t="s">
        <v>638</v>
      </c>
      <c r="S209" t="s">
        <v>15298</v>
      </c>
      <c r="T209" t="s">
        <v>15297</v>
      </c>
    </row>
    <row r="210" spans="1:20" x14ac:dyDescent="0.25">
      <c r="A210" t="s">
        <v>22</v>
      </c>
      <c r="B210" t="s">
        <v>27</v>
      </c>
      <c r="C210">
        <v>80</v>
      </c>
      <c r="D210">
        <v>1</v>
      </c>
      <c r="E210" t="s">
        <v>15293</v>
      </c>
      <c r="F210">
        <v>368</v>
      </c>
      <c r="G210">
        <v>0</v>
      </c>
      <c r="H210" t="s">
        <v>645</v>
      </c>
      <c r="I210" t="s">
        <v>15294</v>
      </c>
      <c r="J210" t="s">
        <v>15295</v>
      </c>
      <c r="K210" t="s">
        <v>15296</v>
      </c>
      <c r="L210" t="s">
        <v>2654</v>
      </c>
      <c r="M210" t="s">
        <v>15297</v>
      </c>
      <c r="N210" t="s">
        <v>637</v>
      </c>
      <c r="O210" t="s">
        <v>646</v>
      </c>
      <c r="P210" t="s">
        <v>26</v>
      </c>
      <c r="Q210" t="s">
        <v>647</v>
      </c>
      <c r="R210" t="s">
        <v>638</v>
      </c>
      <c r="S210" t="s">
        <v>15298</v>
      </c>
      <c r="T210" t="s">
        <v>15297</v>
      </c>
    </row>
    <row r="211" spans="1:20" x14ac:dyDescent="0.25">
      <c r="A211" t="s">
        <v>147</v>
      </c>
      <c r="B211" t="s">
        <v>148</v>
      </c>
      <c r="C211">
        <v>50</v>
      </c>
      <c r="D211">
        <v>6</v>
      </c>
      <c r="E211" t="s">
        <v>15299</v>
      </c>
      <c r="F211">
        <v>200</v>
      </c>
      <c r="G211">
        <v>0</v>
      </c>
      <c r="H211" t="s">
        <v>636</v>
      </c>
      <c r="I211" t="s">
        <v>15300</v>
      </c>
      <c r="J211" t="s">
        <v>648</v>
      </c>
      <c r="K211" t="s">
        <v>637</v>
      </c>
      <c r="L211" t="s">
        <v>638</v>
      </c>
      <c r="M211" t="s">
        <v>15297</v>
      </c>
      <c r="N211" t="s">
        <v>637</v>
      </c>
      <c r="O211" t="s">
        <v>639</v>
      </c>
      <c r="P211" t="s">
        <v>5</v>
      </c>
      <c r="Q211" t="s">
        <v>640</v>
      </c>
      <c r="R211" t="s">
        <v>638</v>
      </c>
      <c r="S211" t="s">
        <v>15301</v>
      </c>
      <c r="T211" t="s">
        <v>15297</v>
      </c>
    </row>
    <row r="212" spans="1:20" x14ac:dyDescent="0.25">
      <c r="A212" t="s">
        <v>72</v>
      </c>
      <c r="B212" t="s">
        <v>108</v>
      </c>
      <c r="C212">
        <v>66</v>
      </c>
      <c r="D212">
        <v>1</v>
      </c>
      <c r="E212" t="s">
        <v>15302</v>
      </c>
      <c r="F212">
        <v>249</v>
      </c>
      <c r="G212">
        <v>0</v>
      </c>
      <c r="H212" t="s">
        <v>645</v>
      </c>
      <c r="I212" t="s">
        <v>860</v>
      </c>
      <c r="J212" t="s">
        <v>10188</v>
      </c>
      <c r="K212" t="s">
        <v>783</v>
      </c>
      <c r="L212" t="s">
        <v>733</v>
      </c>
      <c r="M212" t="s">
        <v>15297</v>
      </c>
      <c r="N212" t="s">
        <v>637</v>
      </c>
      <c r="O212" t="s">
        <v>646</v>
      </c>
      <c r="P212" t="s">
        <v>26</v>
      </c>
      <c r="Q212" t="s">
        <v>647</v>
      </c>
      <c r="R212" t="s">
        <v>638</v>
      </c>
      <c r="S212" t="s">
        <v>15303</v>
      </c>
      <c r="T212" t="s">
        <v>15297</v>
      </c>
    </row>
    <row r="213" spans="1:20" x14ac:dyDescent="0.25">
      <c r="A213" t="s">
        <v>101</v>
      </c>
      <c r="B213" t="s">
        <v>74</v>
      </c>
      <c r="C213">
        <v>66</v>
      </c>
      <c r="D213">
        <v>1</v>
      </c>
      <c r="E213" t="s">
        <v>15302</v>
      </c>
      <c r="F213">
        <v>249</v>
      </c>
      <c r="G213">
        <v>0</v>
      </c>
      <c r="H213" t="s">
        <v>645</v>
      </c>
      <c r="I213" t="s">
        <v>860</v>
      </c>
      <c r="J213" t="s">
        <v>10188</v>
      </c>
      <c r="K213" t="s">
        <v>783</v>
      </c>
      <c r="L213" t="s">
        <v>733</v>
      </c>
      <c r="M213" t="s">
        <v>15297</v>
      </c>
      <c r="N213" t="s">
        <v>637</v>
      </c>
      <c r="O213" t="s">
        <v>646</v>
      </c>
      <c r="P213" t="s">
        <v>26</v>
      </c>
      <c r="Q213" t="s">
        <v>647</v>
      </c>
      <c r="R213" t="s">
        <v>638</v>
      </c>
      <c r="S213" t="s">
        <v>15303</v>
      </c>
      <c r="T213" t="s">
        <v>15304</v>
      </c>
    </row>
    <row r="214" spans="1:20" x14ac:dyDescent="0.25">
      <c r="A214" t="s">
        <v>22</v>
      </c>
      <c r="B214" t="s">
        <v>27</v>
      </c>
      <c r="C214">
        <v>67</v>
      </c>
      <c r="D214">
        <v>1</v>
      </c>
      <c r="E214" t="s">
        <v>15302</v>
      </c>
      <c r="F214">
        <v>249</v>
      </c>
      <c r="G214">
        <v>0</v>
      </c>
      <c r="H214" t="s">
        <v>645</v>
      </c>
      <c r="I214" t="s">
        <v>860</v>
      </c>
      <c r="J214" t="s">
        <v>10188</v>
      </c>
      <c r="K214" t="s">
        <v>783</v>
      </c>
      <c r="L214" t="s">
        <v>733</v>
      </c>
      <c r="M214" t="s">
        <v>15297</v>
      </c>
      <c r="N214" t="s">
        <v>637</v>
      </c>
      <c r="O214" t="s">
        <v>646</v>
      </c>
      <c r="P214" t="s">
        <v>26</v>
      </c>
      <c r="Q214" t="s">
        <v>647</v>
      </c>
      <c r="R214" t="s">
        <v>638</v>
      </c>
      <c r="S214" t="s">
        <v>15303</v>
      </c>
      <c r="T214" t="s">
        <v>15304</v>
      </c>
    </row>
    <row r="215" spans="1:20" x14ac:dyDescent="0.25">
      <c r="A215" t="s">
        <v>10385</v>
      </c>
      <c r="B215" t="s">
        <v>10386</v>
      </c>
      <c r="C215">
        <v>89.5</v>
      </c>
      <c r="D215">
        <v>2</v>
      </c>
      <c r="E215" t="s">
        <v>15305</v>
      </c>
      <c r="F215">
        <v>150</v>
      </c>
      <c r="G215">
        <v>0</v>
      </c>
      <c r="H215" t="s">
        <v>636</v>
      </c>
      <c r="I215" t="s">
        <v>15306</v>
      </c>
      <c r="J215" t="s">
        <v>650</v>
      </c>
      <c r="K215" t="s">
        <v>637</v>
      </c>
      <c r="L215" t="s">
        <v>638</v>
      </c>
      <c r="M215" t="s">
        <v>15307</v>
      </c>
      <c r="N215" t="s">
        <v>637</v>
      </c>
      <c r="O215" t="s">
        <v>639</v>
      </c>
      <c r="P215" t="s">
        <v>5</v>
      </c>
      <c r="Q215" t="s">
        <v>640</v>
      </c>
      <c r="R215" t="s">
        <v>638</v>
      </c>
      <c r="S215" t="s">
        <v>15308</v>
      </c>
      <c r="T215" t="s">
        <v>15307</v>
      </c>
    </row>
    <row r="216" spans="1:20" x14ac:dyDescent="0.25">
      <c r="A216" t="s">
        <v>18</v>
      </c>
      <c r="B216" t="s">
        <v>19</v>
      </c>
      <c r="C216">
        <v>66.666666666666671</v>
      </c>
      <c r="D216">
        <v>3</v>
      </c>
      <c r="E216" t="s">
        <v>15309</v>
      </c>
      <c r="F216">
        <v>100</v>
      </c>
      <c r="G216">
        <v>0</v>
      </c>
      <c r="H216" t="s">
        <v>636</v>
      </c>
      <c r="I216" t="s">
        <v>15310</v>
      </c>
      <c r="J216" t="s">
        <v>657</v>
      </c>
      <c r="K216" t="s">
        <v>637</v>
      </c>
      <c r="L216" t="s">
        <v>638</v>
      </c>
      <c r="M216" t="s">
        <v>15311</v>
      </c>
      <c r="N216" t="s">
        <v>637</v>
      </c>
      <c r="O216" t="s">
        <v>639</v>
      </c>
      <c r="P216" t="s">
        <v>5</v>
      </c>
      <c r="Q216" t="s">
        <v>640</v>
      </c>
      <c r="R216" t="s">
        <v>638</v>
      </c>
      <c r="S216" t="s">
        <v>15312</v>
      </c>
      <c r="T216" t="s">
        <v>15311</v>
      </c>
    </row>
    <row r="217" spans="1:20" x14ac:dyDescent="0.25">
      <c r="A217" t="s">
        <v>13744</v>
      </c>
      <c r="B217" t="s">
        <v>13745</v>
      </c>
      <c r="C217">
        <v>0</v>
      </c>
      <c r="D217">
        <v>1</v>
      </c>
      <c r="E217" t="s">
        <v>15313</v>
      </c>
      <c r="F217">
        <v>0</v>
      </c>
      <c r="G217">
        <v>0</v>
      </c>
      <c r="H217" t="s">
        <v>645</v>
      </c>
      <c r="I217" t="s">
        <v>15314</v>
      </c>
      <c r="J217" t="s">
        <v>15315</v>
      </c>
      <c r="K217" t="s">
        <v>1888</v>
      </c>
      <c r="L217" t="s">
        <v>15316</v>
      </c>
      <c r="M217" t="s">
        <v>15311</v>
      </c>
      <c r="N217" t="s">
        <v>15317</v>
      </c>
      <c r="O217" t="s">
        <v>691</v>
      </c>
      <c r="P217" t="s">
        <v>692</v>
      </c>
      <c r="Q217" t="s">
        <v>693</v>
      </c>
      <c r="R217" t="s">
        <v>15318</v>
      </c>
      <c r="S217" t="s">
        <v>15319</v>
      </c>
      <c r="T217" t="s">
        <v>15311</v>
      </c>
    </row>
    <row r="218" spans="1:20" x14ac:dyDescent="0.25">
      <c r="A218" t="s">
        <v>13749</v>
      </c>
      <c r="B218" t="s">
        <v>13750</v>
      </c>
      <c r="C218">
        <v>0</v>
      </c>
      <c r="D218">
        <v>1</v>
      </c>
      <c r="E218" t="s">
        <v>15313</v>
      </c>
      <c r="F218">
        <v>0</v>
      </c>
      <c r="G218">
        <v>0</v>
      </c>
      <c r="H218" t="s">
        <v>645</v>
      </c>
      <c r="I218" t="s">
        <v>15314</v>
      </c>
      <c r="J218" t="s">
        <v>15315</v>
      </c>
      <c r="K218" t="s">
        <v>1888</v>
      </c>
      <c r="L218" t="s">
        <v>15316</v>
      </c>
      <c r="M218" t="s">
        <v>15311</v>
      </c>
      <c r="N218" t="s">
        <v>15317</v>
      </c>
      <c r="O218" t="s">
        <v>691</v>
      </c>
      <c r="P218" t="s">
        <v>692</v>
      </c>
      <c r="Q218" t="s">
        <v>693</v>
      </c>
      <c r="R218" t="s">
        <v>15318</v>
      </c>
      <c r="S218" t="s">
        <v>15319</v>
      </c>
      <c r="T218" t="s">
        <v>15311</v>
      </c>
    </row>
    <row r="219" spans="1:20" x14ac:dyDescent="0.25">
      <c r="A219" t="s">
        <v>18</v>
      </c>
      <c r="B219" t="s">
        <v>19</v>
      </c>
      <c r="C219">
        <v>66.666666666666671</v>
      </c>
      <c r="D219">
        <v>3</v>
      </c>
      <c r="E219" t="s">
        <v>15320</v>
      </c>
      <c r="F219">
        <v>100</v>
      </c>
      <c r="G219">
        <v>0</v>
      </c>
      <c r="H219" t="s">
        <v>636</v>
      </c>
      <c r="I219" t="s">
        <v>15321</v>
      </c>
      <c r="J219" t="s">
        <v>3004</v>
      </c>
      <c r="K219" t="s">
        <v>637</v>
      </c>
      <c r="L219" t="s">
        <v>638</v>
      </c>
      <c r="M219" t="s">
        <v>15322</v>
      </c>
      <c r="N219" t="s">
        <v>637</v>
      </c>
      <c r="O219" t="s">
        <v>639</v>
      </c>
      <c r="P219" t="s">
        <v>5</v>
      </c>
      <c r="Q219" t="s">
        <v>640</v>
      </c>
      <c r="R219" t="s">
        <v>638</v>
      </c>
      <c r="S219" t="s">
        <v>15323</v>
      </c>
      <c r="T219" t="s">
        <v>15322</v>
      </c>
    </row>
    <row r="220" spans="1:20" x14ac:dyDescent="0.25">
      <c r="A220" t="s">
        <v>13744</v>
      </c>
      <c r="B220" t="s">
        <v>13745</v>
      </c>
      <c r="C220">
        <v>0</v>
      </c>
      <c r="D220">
        <v>1</v>
      </c>
      <c r="E220" t="s">
        <v>15324</v>
      </c>
      <c r="F220">
        <v>0</v>
      </c>
      <c r="G220">
        <v>0</v>
      </c>
      <c r="H220" t="s">
        <v>645</v>
      </c>
      <c r="I220" t="s">
        <v>15325</v>
      </c>
      <c r="J220" t="s">
        <v>15326</v>
      </c>
      <c r="K220" t="s">
        <v>6196</v>
      </c>
      <c r="L220" t="s">
        <v>15327</v>
      </c>
      <c r="M220" t="s">
        <v>15001</v>
      </c>
      <c r="N220" t="s">
        <v>15317</v>
      </c>
      <c r="O220" t="s">
        <v>691</v>
      </c>
      <c r="P220" t="s">
        <v>692</v>
      </c>
      <c r="Q220" t="s">
        <v>693</v>
      </c>
      <c r="R220" t="s">
        <v>15318</v>
      </c>
      <c r="S220" t="s">
        <v>15328</v>
      </c>
      <c r="T220" t="s">
        <v>15001</v>
      </c>
    </row>
    <row r="221" spans="1:20" x14ac:dyDescent="0.25">
      <c r="A221" t="s">
        <v>13749</v>
      </c>
      <c r="B221" t="s">
        <v>13750</v>
      </c>
      <c r="C221">
        <v>0</v>
      </c>
      <c r="D221">
        <v>1</v>
      </c>
      <c r="E221" t="s">
        <v>15324</v>
      </c>
      <c r="F221">
        <v>0</v>
      </c>
      <c r="G221">
        <v>0</v>
      </c>
      <c r="H221" t="s">
        <v>645</v>
      </c>
      <c r="I221" t="s">
        <v>15325</v>
      </c>
      <c r="J221" t="s">
        <v>15326</v>
      </c>
      <c r="K221" t="s">
        <v>6196</v>
      </c>
      <c r="L221" t="s">
        <v>15327</v>
      </c>
      <c r="M221" t="s">
        <v>15001</v>
      </c>
      <c r="N221" t="s">
        <v>15317</v>
      </c>
      <c r="O221" t="s">
        <v>691</v>
      </c>
      <c r="P221" t="s">
        <v>692</v>
      </c>
      <c r="Q221" t="s">
        <v>693</v>
      </c>
      <c r="R221" t="s">
        <v>15318</v>
      </c>
      <c r="S221" t="s">
        <v>15328</v>
      </c>
      <c r="T221" t="s">
        <v>15001</v>
      </c>
    </row>
    <row r="222" spans="1:20" x14ac:dyDescent="0.25">
      <c r="A222" t="s">
        <v>239</v>
      </c>
      <c r="B222" t="s">
        <v>245</v>
      </c>
      <c r="C222">
        <v>159</v>
      </c>
      <c r="D222">
        <v>1</v>
      </c>
      <c r="E222" t="s">
        <v>15329</v>
      </c>
      <c r="F222">
        <v>297</v>
      </c>
      <c r="G222">
        <v>0</v>
      </c>
      <c r="H222" t="s">
        <v>636</v>
      </c>
      <c r="I222" t="s">
        <v>6501</v>
      </c>
      <c r="J222" t="s">
        <v>675</v>
      </c>
      <c r="K222" t="s">
        <v>637</v>
      </c>
      <c r="L222" t="s">
        <v>638</v>
      </c>
      <c r="M222" t="s">
        <v>15330</v>
      </c>
      <c r="N222" t="s">
        <v>637</v>
      </c>
      <c r="O222" t="s">
        <v>639</v>
      </c>
      <c r="P222" t="s">
        <v>5</v>
      </c>
      <c r="Q222" t="s">
        <v>640</v>
      </c>
      <c r="R222" t="s">
        <v>638</v>
      </c>
      <c r="S222" t="s">
        <v>15331</v>
      </c>
      <c r="T222" t="s">
        <v>15330</v>
      </c>
    </row>
    <row r="223" spans="1:20" x14ac:dyDescent="0.25">
      <c r="A223" t="s">
        <v>241</v>
      </c>
      <c r="B223" t="s">
        <v>247</v>
      </c>
      <c r="C223">
        <v>159</v>
      </c>
      <c r="D223">
        <v>1</v>
      </c>
      <c r="E223" t="s">
        <v>15329</v>
      </c>
      <c r="F223">
        <v>297</v>
      </c>
      <c r="G223">
        <v>0</v>
      </c>
      <c r="H223" t="s">
        <v>636</v>
      </c>
      <c r="I223" t="s">
        <v>6501</v>
      </c>
      <c r="J223" t="s">
        <v>675</v>
      </c>
      <c r="K223" t="s">
        <v>637</v>
      </c>
      <c r="L223" t="s">
        <v>638</v>
      </c>
      <c r="M223" t="s">
        <v>15330</v>
      </c>
      <c r="N223" t="s">
        <v>637</v>
      </c>
      <c r="O223" t="s">
        <v>639</v>
      </c>
      <c r="P223" t="s">
        <v>5</v>
      </c>
      <c r="Q223" t="s">
        <v>640</v>
      </c>
      <c r="R223" t="s">
        <v>638</v>
      </c>
      <c r="S223" t="s">
        <v>15331</v>
      </c>
      <c r="T223" t="s">
        <v>15330</v>
      </c>
    </row>
    <row r="224" spans="1:20" x14ac:dyDescent="0.25">
      <c r="A224" t="s">
        <v>240</v>
      </c>
      <c r="B224" t="s">
        <v>246</v>
      </c>
      <c r="C224">
        <v>159</v>
      </c>
      <c r="D224">
        <v>1</v>
      </c>
      <c r="E224" t="s">
        <v>15329</v>
      </c>
      <c r="F224">
        <v>297</v>
      </c>
      <c r="G224">
        <v>0</v>
      </c>
      <c r="H224" t="s">
        <v>636</v>
      </c>
      <c r="I224" t="s">
        <v>6501</v>
      </c>
      <c r="J224" t="s">
        <v>675</v>
      </c>
      <c r="K224" t="s">
        <v>637</v>
      </c>
      <c r="L224" t="s">
        <v>638</v>
      </c>
      <c r="M224" t="s">
        <v>15330</v>
      </c>
      <c r="N224" t="s">
        <v>637</v>
      </c>
      <c r="O224" t="s">
        <v>639</v>
      </c>
      <c r="P224" t="s">
        <v>5</v>
      </c>
      <c r="Q224" t="s">
        <v>640</v>
      </c>
      <c r="R224" t="s">
        <v>638</v>
      </c>
      <c r="S224" t="s">
        <v>15331</v>
      </c>
      <c r="T224" t="s">
        <v>15330</v>
      </c>
    </row>
    <row r="225" spans="1:20" x14ac:dyDescent="0.25">
      <c r="A225" t="s">
        <v>13744</v>
      </c>
      <c r="B225" t="s">
        <v>13745</v>
      </c>
      <c r="C225">
        <v>0</v>
      </c>
      <c r="D225">
        <v>2</v>
      </c>
      <c r="E225" t="s">
        <v>15332</v>
      </c>
      <c r="F225">
        <v>0</v>
      </c>
      <c r="G225">
        <v>0</v>
      </c>
      <c r="H225" t="s">
        <v>645</v>
      </c>
      <c r="I225" t="s">
        <v>15333</v>
      </c>
      <c r="J225" t="s">
        <v>15334</v>
      </c>
      <c r="K225" t="s">
        <v>729</v>
      </c>
      <c r="L225" t="s">
        <v>15335</v>
      </c>
      <c r="M225" t="s">
        <v>15330</v>
      </c>
      <c r="N225" t="s">
        <v>15317</v>
      </c>
      <c r="O225" t="s">
        <v>691</v>
      </c>
      <c r="P225" t="s">
        <v>692</v>
      </c>
      <c r="Q225" t="s">
        <v>693</v>
      </c>
      <c r="R225" t="s">
        <v>15318</v>
      </c>
      <c r="S225" t="s">
        <v>15336</v>
      </c>
      <c r="T225" t="s">
        <v>15330</v>
      </c>
    </row>
    <row r="226" spans="1:20" x14ac:dyDescent="0.25">
      <c r="A226" t="s">
        <v>13749</v>
      </c>
      <c r="B226" t="s">
        <v>13750</v>
      </c>
      <c r="C226">
        <v>0</v>
      </c>
      <c r="D226">
        <v>2</v>
      </c>
      <c r="E226" t="s">
        <v>15332</v>
      </c>
      <c r="F226">
        <v>0</v>
      </c>
      <c r="G226">
        <v>0</v>
      </c>
      <c r="H226" t="s">
        <v>645</v>
      </c>
      <c r="I226" t="s">
        <v>15333</v>
      </c>
      <c r="J226" t="s">
        <v>15334</v>
      </c>
      <c r="K226" t="s">
        <v>729</v>
      </c>
      <c r="L226" t="s">
        <v>15335</v>
      </c>
      <c r="M226" t="s">
        <v>15330</v>
      </c>
      <c r="N226" t="s">
        <v>15317</v>
      </c>
      <c r="O226" t="s">
        <v>691</v>
      </c>
      <c r="P226" t="s">
        <v>692</v>
      </c>
      <c r="Q226" t="s">
        <v>693</v>
      </c>
      <c r="R226" t="s">
        <v>15318</v>
      </c>
      <c r="S226" t="s">
        <v>15336</v>
      </c>
      <c r="T226" t="s">
        <v>15330</v>
      </c>
    </row>
    <row r="227" spans="1:20" x14ac:dyDescent="0.25">
      <c r="A227" t="s">
        <v>240</v>
      </c>
      <c r="B227" t="s">
        <v>246</v>
      </c>
      <c r="C227">
        <v>159</v>
      </c>
      <c r="D227">
        <v>2</v>
      </c>
      <c r="E227" t="s">
        <v>15337</v>
      </c>
      <c r="F227">
        <v>198</v>
      </c>
      <c r="G227">
        <v>0</v>
      </c>
      <c r="H227" t="s">
        <v>636</v>
      </c>
      <c r="I227" t="s">
        <v>15338</v>
      </c>
      <c r="J227" t="s">
        <v>2091</v>
      </c>
      <c r="K227" t="s">
        <v>637</v>
      </c>
      <c r="L227" t="s">
        <v>638</v>
      </c>
      <c r="M227" t="s">
        <v>15339</v>
      </c>
      <c r="N227" t="s">
        <v>637</v>
      </c>
      <c r="O227" t="s">
        <v>639</v>
      </c>
      <c r="P227" t="s">
        <v>5</v>
      </c>
      <c r="Q227" t="s">
        <v>640</v>
      </c>
      <c r="R227" t="s">
        <v>638</v>
      </c>
      <c r="S227" t="s">
        <v>15340</v>
      </c>
      <c r="T227" t="s">
        <v>15330</v>
      </c>
    </row>
    <row r="228" spans="1:20" x14ac:dyDescent="0.25">
      <c r="A228" t="s">
        <v>77</v>
      </c>
      <c r="B228" t="s">
        <v>78</v>
      </c>
      <c r="C228">
        <v>33.333333333333336</v>
      </c>
      <c r="D228">
        <v>3</v>
      </c>
      <c r="E228" t="s">
        <v>15341</v>
      </c>
      <c r="F228">
        <v>134.99</v>
      </c>
      <c r="G228">
        <v>0</v>
      </c>
      <c r="H228" t="s">
        <v>636</v>
      </c>
      <c r="I228" t="s">
        <v>15342</v>
      </c>
      <c r="J228" t="s">
        <v>2020</v>
      </c>
      <c r="K228" t="s">
        <v>637</v>
      </c>
      <c r="L228" t="s">
        <v>638</v>
      </c>
      <c r="M228" t="s">
        <v>15339</v>
      </c>
      <c r="N228" t="s">
        <v>637</v>
      </c>
      <c r="O228" t="s">
        <v>639</v>
      </c>
      <c r="P228" t="s">
        <v>5</v>
      </c>
      <c r="Q228" t="s">
        <v>640</v>
      </c>
      <c r="R228" t="s">
        <v>638</v>
      </c>
      <c r="S228" t="s">
        <v>15343</v>
      </c>
      <c r="T228" t="s">
        <v>15339</v>
      </c>
    </row>
    <row r="229" spans="1:20" x14ac:dyDescent="0.25">
      <c r="A229" t="s">
        <v>239</v>
      </c>
      <c r="B229" t="s">
        <v>245</v>
      </c>
      <c r="C229">
        <v>159</v>
      </c>
      <c r="D229">
        <v>1</v>
      </c>
      <c r="E229" t="s">
        <v>15344</v>
      </c>
      <c r="F229">
        <v>99</v>
      </c>
      <c r="G229">
        <v>0</v>
      </c>
      <c r="H229" t="s">
        <v>655</v>
      </c>
      <c r="I229" t="s">
        <v>15345</v>
      </c>
      <c r="J229" t="s">
        <v>649</v>
      </c>
      <c r="K229" t="s">
        <v>637</v>
      </c>
      <c r="L229" t="s">
        <v>638</v>
      </c>
      <c r="M229" t="s">
        <v>15346</v>
      </c>
      <c r="N229" t="s">
        <v>637</v>
      </c>
      <c r="O229" t="s">
        <v>639</v>
      </c>
      <c r="P229" t="s">
        <v>5</v>
      </c>
      <c r="Q229" t="s">
        <v>640</v>
      </c>
      <c r="R229" t="s">
        <v>638</v>
      </c>
      <c r="S229" t="s">
        <v>15347</v>
      </c>
      <c r="T229" t="s">
        <v>15346</v>
      </c>
    </row>
    <row r="230" spans="1:20" x14ac:dyDescent="0.25">
      <c r="A230" t="s">
        <v>241</v>
      </c>
      <c r="B230" t="s">
        <v>247</v>
      </c>
      <c r="C230">
        <v>159</v>
      </c>
      <c r="D230">
        <v>1</v>
      </c>
      <c r="E230" t="s">
        <v>15348</v>
      </c>
      <c r="F230">
        <v>99</v>
      </c>
      <c r="G230">
        <v>0</v>
      </c>
      <c r="H230" t="s">
        <v>636</v>
      </c>
      <c r="I230" t="s">
        <v>15349</v>
      </c>
      <c r="J230" t="s">
        <v>837</v>
      </c>
      <c r="K230" t="s">
        <v>637</v>
      </c>
      <c r="L230" t="s">
        <v>638</v>
      </c>
      <c r="M230" t="s">
        <v>15350</v>
      </c>
      <c r="N230" t="s">
        <v>637</v>
      </c>
      <c r="O230" t="s">
        <v>639</v>
      </c>
      <c r="P230" t="s">
        <v>5</v>
      </c>
      <c r="Q230" t="s">
        <v>640</v>
      </c>
      <c r="R230" t="s">
        <v>638</v>
      </c>
      <c r="S230" t="s">
        <v>15351</v>
      </c>
      <c r="T230" t="s">
        <v>15350</v>
      </c>
    </row>
    <row r="231" spans="1:20" x14ac:dyDescent="0.25">
      <c r="A231" t="s">
        <v>147</v>
      </c>
      <c r="B231" t="s">
        <v>148</v>
      </c>
      <c r="C231">
        <v>50</v>
      </c>
      <c r="D231">
        <v>6</v>
      </c>
      <c r="E231" t="s">
        <v>15352</v>
      </c>
      <c r="F231">
        <v>0</v>
      </c>
      <c r="G231">
        <v>0</v>
      </c>
      <c r="H231" t="s">
        <v>636</v>
      </c>
      <c r="I231" t="s">
        <v>15353</v>
      </c>
      <c r="J231" t="s">
        <v>648</v>
      </c>
      <c r="K231" t="s">
        <v>637</v>
      </c>
      <c r="L231" t="s">
        <v>638</v>
      </c>
      <c r="M231" t="s">
        <v>15354</v>
      </c>
      <c r="N231" t="s">
        <v>637</v>
      </c>
      <c r="O231" t="s">
        <v>643</v>
      </c>
      <c r="P231" t="s">
        <v>5</v>
      </c>
      <c r="Q231" t="s">
        <v>644</v>
      </c>
      <c r="R231" t="s">
        <v>638</v>
      </c>
      <c r="S231" t="s">
        <v>15355</v>
      </c>
      <c r="T231" t="s">
        <v>15354</v>
      </c>
    </row>
    <row r="232" spans="1:20" x14ac:dyDescent="0.25">
      <c r="A232" t="s">
        <v>516</v>
      </c>
      <c r="B232" t="s">
        <v>120</v>
      </c>
      <c r="C232">
        <v>75</v>
      </c>
      <c r="D232">
        <v>1</v>
      </c>
      <c r="E232" t="s">
        <v>15356</v>
      </c>
      <c r="F232">
        <v>112</v>
      </c>
      <c r="G232">
        <v>37</v>
      </c>
      <c r="H232" t="s">
        <v>645</v>
      </c>
      <c r="I232" t="s">
        <v>15357</v>
      </c>
      <c r="J232" t="s">
        <v>15358</v>
      </c>
      <c r="K232" t="s">
        <v>15359</v>
      </c>
      <c r="L232" t="s">
        <v>3969</v>
      </c>
      <c r="M232" t="s">
        <v>15360</v>
      </c>
      <c r="N232" t="s">
        <v>637</v>
      </c>
      <c r="O232" t="s">
        <v>646</v>
      </c>
      <c r="P232" t="s">
        <v>26</v>
      </c>
      <c r="Q232" t="s">
        <v>647</v>
      </c>
      <c r="R232" t="s">
        <v>638</v>
      </c>
      <c r="S232" t="s">
        <v>15361</v>
      </c>
      <c r="T232" t="s">
        <v>15362</v>
      </c>
    </row>
    <row r="233" spans="1:20" x14ac:dyDescent="0.25">
      <c r="A233" t="s">
        <v>22</v>
      </c>
      <c r="B233" t="s">
        <v>27</v>
      </c>
      <c r="C233">
        <v>66.333333333333329</v>
      </c>
      <c r="D233">
        <v>6</v>
      </c>
      <c r="E233" t="s">
        <v>15363</v>
      </c>
      <c r="F233">
        <v>580</v>
      </c>
      <c r="G233">
        <v>0</v>
      </c>
      <c r="H233" t="s">
        <v>645</v>
      </c>
      <c r="I233" t="s">
        <v>15364</v>
      </c>
      <c r="J233" t="s">
        <v>15365</v>
      </c>
      <c r="K233" t="s">
        <v>15366</v>
      </c>
      <c r="L233" t="s">
        <v>749</v>
      </c>
      <c r="M233" t="s">
        <v>15297</v>
      </c>
      <c r="N233" t="s">
        <v>637</v>
      </c>
      <c r="O233" t="s">
        <v>646</v>
      </c>
      <c r="P233" t="s">
        <v>26</v>
      </c>
      <c r="Q233" t="s">
        <v>647</v>
      </c>
      <c r="R233" t="s">
        <v>638</v>
      </c>
      <c r="S233" t="s">
        <v>15367</v>
      </c>
      <c r="T233" t="s">
        <v>15362</v>
      </c>
    </row>
    <row r="234" spans="1:20" x14ac:dyDescent="0.25">
      <c r="A234" t="s">
        <v>22</v>
      </c>
      <c r="B234" t="s">
        <v>27</v>
      </c>
      <c r="C234">
        <v>80</v>
      </c>
      <c r="D234">
        <v>1</v>
      </c>
      <c r="E234" t="s">
        <v>15363</v>
      </c>
      <c r="F234">
        <v>580</v>
      </c>
      <c r="G234">
        <v>0</v>
      </c>
      <c r="H234" t="s">
        <v>645</v>
      </c>
      <c r="I234" t="s">
        <v>15364</v>
      </c>
      <c r="J234" t="s">
        <v>15365</v>
      </c>
      <c r="K234" t="s">
        <v>15366</v>
      </c>
      <c r="L234" t="s">
        <v>749</v>
      </c>
      <c r="M234" t="s">
        <v>15297</v>
      </c>
      <c r="N234" t="s">
        <v>637</v>
      </c>
      <c r="O234" t="s">
        <v>646</v>
      </c>
      <c r="P234" t="s">
        <v>26</v>
      </c>
      <c r="Q234" t="s">
        <v>647</v>
      </c>
      <c r="R234" t="s">
        <v>638</v>
      </c>
      <c r="S234" t="s">
        <v>15367</v>
      </c>
      <c r="T234" t="s">
        <v>15362</v>
      </c>
    </row>
    <row r="235" spans="1:20" x14ac:dyDescent="0.25">
      <c r="A235" t="s">
        <v>147</v>
      </c>
      <c r="B235" t="s">
        <v>148</v>
      </c>
      <c r="C235">
        <v>50</v>
      </c>
      <c r="D235">
        <v>6</v>
      </c>
      <c r="E235" t="s">
        <v>15368</v>
      </c>
      <c r="F235">
        <v>200</v>
      </c>
      <c r="G235">
        <v>0</v>
      </c>
      <c r="H235" t="s">
        <v>636</v>
      </c>
      <c r="I235" t="s">
        <v>15369</v>
      </c>
      <c r="J235" t="s">
        <v>677</v>
      </c>
      <c r="K235" t="s">
        <v>637</v>
      </c>
      <c r="L235" t="s">
        <v>638</v>
      </c>
      <c r="M235" t="s">
        <v>15370</v>
      </c>
      <c r="N235" t="s">
        <v>637</v>
      </c>
      <c r="O235" t="s">
        <v>643</v>
      </c>
      <c r="P235" t="s">
        <v>5</v>
      </c>
      <c r="Q235" t="s">
        <v>644</v>
      </c>
      <c r="R235" t="s">
        <v>638</v>
      </c>
      <c r="S235" t="s">
        <v>15371</v>
      </c>
      <c r="T235" t="s">
        <v>15370</v>
      </c>
    </row>
    <row r="236" spans="1:20" x14ac:dyDescent="0.25">
      <c r="A236" t="s">
        <v>147</v>
      </c>
      <c r="B236" t="s">
        <v>148</v>
      </c>
      <c r="C236">
        <v>50</v>
      </c>
      <c r="D236">
        <v>6</v>
      </c>
      <c r="E236" t="s">
        <v>15372</v>
      </c>
      <c r="F236">
        <v>203</v>
      </c>
      <c r="G236">
        <v>3</v>
      </c>
      <c r="H236" t="s">
        <v>636</v>
      </c>
      <c r="I236" t="s">
        <v>15373</v>
      </c>
      <c r="J236" t="s">
        <v>687</v>
      </c>
      <c r="K236" t="s">
        <v>637</v>
      </c>
      <c r="L236" t="s">
        <v>638</v>
      </c>
      <c r="M236" t="s">
        <v>15374</v>
      </c>
      <c r="N236" t="s">
        <v>637</v>
      </c>
      <c r="O236" t="s">
        <v>639</v>
      </c>
      <c r="P236" t="s">
        <v>5</v>
      </c>
      <c r="Q236" t="s">
        <v>640</v>
      </c>
      <c r="R236" t="s">
        <v>638</v>
      </c>
      <c r="S236" t="s">
        <v>15375</v>
      </c>
      <c r="T236" t="s">
        <v>15374</v>
      </c>
    </row>
    <row r="237" spans="1:20" x14ac:dyDescent="0.25">
      <c r="A237" t="s">
        <v>147</v>
      </c>
      <c r="B237" t="s">
        <v>148</v>
      </c>
      <c r="C237">
        <v>50</v>
      </c>
      <c r="D237">
        <v>6</v>
      </c>
      <c r="E237" t="s">
        <v>15376</v>
      </c>
      <c r="F237">
        <v>200</v>
      </c>
      <c r="G237">
        <v>0</v>
      </c>
      <c r="H237" t="s">
        <v>636</v>
      </c>
      <c r="I237" t="s">
        <v>15377</v>
      </c>
      <c r="J237" t="s">
        <v>687</v>
      </c>
      <c r="K237" t="s">
        <v>637</v>
      </c>
      <c r="L237" t="s">
        <v>638</v>
      </c>
      <c r="M237" t="s">
        <v>15378</v>
      </c>
      <c r="N237" t="s">
        <v>637</v>
      </c>
      <c r="O237" t="s">
        <v>639</v>
      </c>
      <c r="P237" t="s">
        <v>5</v>
      </c>
      <c r="Q237" t="s">
        <v>640</v>
      </c>
      <c r="R237" t="s">
        <v>638</v>
      </c>
      <c r="S237" t="s">
        <v>15379</v>
      </c>
      <c r="T237" t="s">
        <v>15378</v>
      </c>
    </row>
    <row r="238" spans="1:20" x14ac:dyDescent="0.25">
      <c r="A238" t="s">
        <v>241</v>
      </c>
      <c r="B238" t="s">
        <v>690</v>
      </c>
      <c r="C238">
        <v>103.55</v>
      </c>
      <c r="D238">
        <v>2</v>
      </c>
      <c r="E238" t="s">
        <v>15380</v>
      </c>
      <c r="F238">
        <v>320.3</v>
      </c>
      <c r="G238">
        <v>26</v>
      </c>
      <c r="H238" t="s">
        <v>663</v>
      </c>
      <c r="I238" t="s">
        <v>15381</v>
      </c>
      <c r="J238" t="s">
        <v>15382</v>
      </c>
      <c r="K238" t="s">
        <v>5121</v>
      </c>
      <c r="L238" t="s">
        <v>15383</v>
      </c>
      <c r="M238" t="s">
        <v>15384</v>
      </c>
      <c r="N238" t="s">
        <v>637</v>
      </c>
      <c r="O238" t="s">
        <v>664</v>
      </c>
      <c r="P238" t="s">
        <v>23</v>
      </c>
      <c r="Q238" t="s">
        <v>665</v>
      </c>
      <c r="R238" t="s">
        <v>638</v>
      </c>
      <c r="S238" t="s">
        <v>15385</v>
      </c>
      <c r="T238" t="s">
        <v>15384</v>
      </c>
    </row>
    <row r="239" spans="1:20" x14ac:dyDescent="0.25">
      <c r="A239" t="s">
        <v>600</v>
      </c>
      <c r="B239" t="s">
        <v>690</v>
      </c>
      <c r="C239">
        <v>87.2</v>
      </c>
      <c r="D239">
        <v>1</v>
      </c>
      <c r="E239" t="s">
        <v>15380</v>
      </c>
      <c r="F239">
        <v>320.3</v>
      </c>
      <c r="G239">
        <v>26</v>
      </c>
      <c r="H239" t="s">
        <v>663</v>
      </c>
      <c r="I239" t="s">
        <v>15381</v>
      </c>
      <c r="J239" t="s">
        <v>15382</v>
      </c>
      <c r="K239" t="s">
        <v>5121</v>
      </c>
      <c r="L239" t="s">
        <v>15383</v>
      </c>
      <c r="M239" t="s">
        <v>15384</v>
      </c>
      <c r="N239" t="s">
        <v>637</v>
      </c>
      <c r="O239" t="s">
        <v>664</v>
      </c>
      <c r="P239" t="s">
        <v>23</v>
      </c>
      <c r="Q239" t="s">
        <v>665</v>
      </c>
      <c r="R239" t="s">
        <v>638</v>
      </c>
      <c r="S239" t="s">
        <v>15385</v>
      </c>
      <c r="T239" t="s">
        <v>15384</v>
      </c>
    </row>
    <row r="240" spans="1:20" x14ac:dyDescent="0.25">
      <c r="A240" t="s">
        <v>22</v>
      </c>
      <c r="B240" t="s">
        <v>27</v>
      </c>
      <c r="C240">
        <v>90</v>
      </c>
      <c r="D240">
        <v>2</v>
      </c>
      <c r="E240" t="s">
        <v>15386</v>
      </c>
      <c r="F240">
        <v>122</v>
      </c>
      <c r="G240">
        <v>7</v>
      </c>
      <c r="H240" t="s">
        <v>663</v>
      </c>
      <c r="I240" t="s">
        <v>15387</v>
      </c>
      <c r="J240" t="s">
        <v>15388</v>
      </c>
      <c r="K240" t="s">
        <v>7352</v>
      </c>
      <c r="L240" t="s">
        <v>15389</v>
      </c>
      <c r="M240" t="s">
        <v>15390</v>
      </c>
      <c r="N240" t="s">
        <v>637</v>
      </c>
      <c r="O240" t="s">
        <v>664</v>
      </c>
      <c r="P240" t="s">
        <v>23</v>
      </c>
      <c r="Q240" t="s">
        <v>665</v>
      </c>
      <c r="R240" t="s">
        <v>638</v>
      </c>
      <c r="S240" t="s">
        <v>15391</v>
      </c>
      <c r="T240" t="s">
        <v>15390</v>
      </c>
    </row>
    <row r="241" spans="1:20" x14ac:dyDescent="0.25">
      <c r="A241" t="s">
        <v>18</v>
      </c>
      <c r="B241" t="s">
        <v>19</v>
      </c>
      <c r="C241">
        <v>66.666666666666671</v>
      </c>
      <c r="D241">
        <v>3</v>
      </c>
      <c r="E241" t="s">
        <v>15392</v>
      </c>
      <c r="F241">
        <v>0</v>
      </c>
      <c r="G241">
        <v>0</v>
      </c>
      <c r="H241" t="s">
        <v>636</v>
      </c>
      <c r="I241" t="s">
        <v>15393</v>
      </c>
      <c r="J241" t="s">
        <v>2240</v>
      </c>
      <c r="K241" t="s">
        <v>637</v>
      </c>
      <c r="L241" t="s">
        <v>638</v>
      </c>
      <c r="M241" t="s">
        <v>15394</v>
      </c>
      <c r="N241" t="s">
        <v>637</v>
      </c>
      <c r="O241" t="s">
        <v>643</v>
      </c>
      <c r="P241" t="s">
        <v>5</v>
      </c>
      <c r="Q241" t="s">
        <v>644</v>
      </c>
      <c r="R241" t="s">
        <v>638</v>
      </c>
      <c r="S241" t="s">
        <v>15395</v>
      </c>
      <c r="T241" t="s">
        <v>15394</v>
      </c>
    </row>
    <row r="242" spans="1:20" x14ac:dyDescent="0.25">
      <c r="A242" t="s">
        <v>240</v>
      </c>
      <c r="B242" t="s">
        <v>246</v>
      </c>
      <c r="C242">
        <v>0</v>
      </c>
      <c r="D242">
        <v>1</v>
      </c>
      <c r="E242" t="s">
        <v>15392</v>
      </c>
      <c r="F242">
        <v>0</v>
      </c>
      <c r="G242">
        <v>0</v>
      </c>
      <c r="H242" t="s">
        <v>636</v>
      </c>
      <c r="I242" t="s">
        <v>15393</v>
      </c>
      <c r="J242" t="s">
        <v>2240</v>
      </c>
      <c r="K242" t="s">
        <v>637</v>
      </c>
      <c r="L242" t="s">
        <v>638</v>
      </c>
      <c r="M242" t="s">
        <v>15394</v>
      </c>
      <c r="N242" t="s">
        <v>637</v>
      </c>
      <c r="O242" t="s">
        <v>643</v>
      </c>
      <c r="P242" t="s">
        <v>5</v>
      </c>
      <c r="Q242" t="s">
        <v>644</v>
      </c>
      <c r="R242" t="s">
        <v>638</v>
      </c>
      <c r="S242" t="s">
        <v>15395</v>
      </c>
      <c r="T242" t="s">
        <v>15394</v>
      </c>
    </row>
    <row r="243" spans="1:20" x14ac:dyDescent="0.25">
      <c r="A243" t="s">
        <v>10385</v>
      </c>
      <c r="B243" t="s">
        <v>10386</v>
      </c>
      <c r="C243">
        <v>89.5</v>
      </c>
      <c r="D243">
        <v>2</v>
      </c>
      <c r="E243" t="s">
        <v>15396</v>
      </c>
      <c r="F243">
        <v>0</v>
      </c>
      <c r="G243">
        <v>0</v>
      </c>
      <c r="H243" t="s">
        <v>636</v>
      </c>
      <c r="I243" t="s">
        <v>15397</v>
      </c>
      <c r="J243" t="s">
        <v>648</v>
      </c>
      <c r="K243" t="s">
        <v>637</v>
      </c>
      <c r="L243" t="s">
        <v>638</v>
      </c>
      <c r="M243" t="s">
        <v>15398</v>
      </c>
      <c r="N243" t="s">
        <v>637</v>
      </c>
      <c r="O243" t="s">
        <v>643</v>
      </c>
      <c r="P243" t="s">
        <v>5</v>
      </c>
      <c r="Q243" t="s">
        <v>644</v>
      </c>
      <c r="R243" t="s">
        <v>638</v>
      </c>
      <c r="S243" t="s">
        <v>15399</v>
      </c>
      <c r="T243" t="s">
        <v>15398</v>
      </c>
    </row>
    <row r="244" spans="1:20" x14ac:dyDescent="0.25">
      <c r="A244" t="s">
        <v>241</v>
      </c>
      <c r="B244" t="s">
        <v>2799</v>
      </c>
      <c r="C244">
        <v>93.55</v>
      </c>
      <c r="D244">
        <v>1</v>
      </c>
      <c r="E244" t="s">
        <v>15400</v>
      </c>
      <c r="F244">
        <v>195.1</v>
      </c>
      <c r="G244">
        <v>8</v>
      </c>
      <c r="H244" t="s">
        <v>645</v>
      </c>
      <c r="I244" t="s">
        <v>15401</v>
      </c>
      <c r="J244" t="s">
        <v>15402</v>
      </c>
      <c r="K244" t="s">
        <v>1888</v>
      </c>
      <c r="L244" t="s">
        <v>15403</v>
      </c>
      <c r="M244" t="s">
        <v>15404</v>
      </c>
      <c r="N244" t="s">
        <v>637</v>
      </c>
      <c r="O244" t="s">
        <v>664</v>
      </c>
      <c r="P244" t="s">
        <v>23</v>
      </c>
      <c r="Q244" t="s">
        <v>665</v>
      </c>
      <c r="R244" t="s">
        <v>638</v>
      </c>
      <c r="S244" t="s">
        <v>15405</v>
      </c>
      <c r="T244" t="s">
        <v>15404</v>
      </c>
    </row>
    <row r="245" spans="1:20" x14ac:dyDescent="0.25">
      <c r="A245" t="s">
        <v>240</v>
      </c>
      <c r="B245" t="s">
        <v>2799</v>
      </c>
      <c r="C245">
        <v>93.55</v>
      </c>
      <c r="D245">
        <v>1</v>
      </c>
      <c r="E245" t="s">
        <v>15400</v>
      </c>
      <c r="F245">
        <v>195.1</v>
      </c>
      <c r="G245">
        <v>8</v>
      </c>
      <c r="H245" t="s">
        <v>645</v>
      </c>
      <c r="I245" t="s">
        <v>15401</v>
      </c>
      <c r="J245" t="s">
        <v>15402</v>
      </c>
      <c r="K245" t="s">
        <v>1888</v>
      </c>
      <c r="L245" t="s">
        <v>15403</v>
      </c>
      <c r="M245" t="s">
        <v>15404</v>
      </c>
      <c r="N245" t="s">
        <v>637</v>
      </c>
      <c r="O245" t="s">
        <v>664</v>
      </c>
      <c r="P245" t="s">
        <v>23</v>
      </c>
      <c r="Q245" t="s">
        <v>665</v>
      </c>
      <c r="R245" t="s">
        <v>638</v>
      </c>
      <c r="S245" t="s">
        <v>15405</v>
      </c>
      <c r="T245" t="s">
        <v>15404</v>
      </c>
    </row>
    <row r="246" spans="1:20" x14ac:dyDescent="0.25">
      <c r="A246" t="s">
        <v>147</v>
      </c>
      <c r="B246" t="s">
        <v>148</v>
      </c>
      <c r="C246">
        <v>50</v>
      </c>
      <c r="D246">
        <v>6</v>
      </c>
      <c r="E246" t="s">
        <v>15406</v>
      </c>
      <c r="F246">
        <v>200</v>
      </c>
      <c r="G246">
        <v>0</v>
      </c>
      <c r="H246" t="s">
        <v>636</v>
      </c>
      <c r="I246" t="s">
        <v>2282</v>
      </c>
      <c r="J246" t="s">
        <v>653</v>
      </c>
      <c r="K246" t="s">
        <v>637</v>
      </c>
      <c r="L246" t="s">
        <v>638</v>
      </c>
      <c r="M246" t="s">
        <v>15407</v>
      </c>
      <c r="N246" t="s">
        <v>637</v>
      </c>
      <c r="O246" t="s">
        <v>639</v>
      </c>
      <c r="P246" t="s">
        <v>5</v>
      </c>
      <c r="Q246" t="s">
        <v>640</v>
      </c>
      <c r="R246" t="s">
        <v>15408</v>
      </c>
      <c r="S246" t="s">
        <v>15409</v>
      </c>
      <c r="T246" t="s">
        <v>15407</v>
      </c>
    </row>
    <row r="247" spans="1:20" x14ac:dyDescent="0.25">
      <c r="A247" t="s">
        <v>516</v>
      </c>
      <c r="B247" t="s">
        <v>120</v>
      </c>
      <c r="C247">
        <v>75</v>
      </c>
      <c r="D247">
        <v>1</v>
      </c>
      <c r="E247" t="s">
        <v>15410</v>
      </c>
      <c r="F247">
        <v>111</v>
      </c>
      <c r="G247">
        <v>36</v>
      </c>
      <c r="H247" t="s">
        <v>645</v>
      </c>
      <c r="I247" t="s">
        <v>15411</v>
      </c>
      <c r="J247" t="s">
        <v>15412</v>
      </c>
      <c r="K247" t="s">
        <v>841</v>
      </c>
      <c r="L247" t="s">
        <v>3945</v>
      </c>
      <c r="M247" t="s">
        <v>15413</v>
      </c>
      <c r="N247" t="s">
        <v>637</v>
      </c>
      <c r="O247" t="s">
        <v>646</v>
      </c>
      <c r="P247" t="s">
        <v>26</v>
      </c>
      <c r="Q247" t="s">
        <v>647</v>
      </c>
      <c r="R247" t="s">
        <v>638</v>
      </c>
      <c r="S247" t="s">
        <v>15414</v>
      </c>
      <c r="T247" t="s">
        <v>15415</v>
      </c>
    </row>
    <row r="248" spans="1:20" x14ac:dyDescent="0.25">
      <c r="A248" t="s">
        <v>147</v>
      </c>
      <c r="B248" t="s">
        <v>148</v>
      </c>
      <c r="C248">
        <v>50</v>
      </c>
      <c r="D248">
        <v>6</v>
      </c>
      <c r="E248" t="s">
        <v>15416</v>
      </c>
      <c r="F248">
        <v>200</v>
      </c>
      <c r="G248">
        <v>0</v>
      </c>
      <c r="H248" t="s">
        <v>636</v>
      </c>
      <c r="I248" t="s">
        <v>15417</v>
      </c>
      <c r="J248" t="s">
        <v>653</v>
      </c>
      <c r="K248" t="s">
        <v>637</v>
      </c>
      <c r="L248" t="s">
        <v>638</v>
      </c>
      <c r="M248" t="s">
        <v>15418</v>
      </c>
      <c r="N248" t="s">
        <v>637</v>
      </c>
      <c r="O248" t="s">
        <v>639</v>
      </c>
      <c r="P248" t="s">
        <v>5</v>
      </c>
      <c r="Q248" t="s">
        <v>640</v>
      </c>
      <c r="R248" t="s">
        <v>638</v>
      </c>
      <c r="S248" t="s">
        <v>15419</v>
      </c>
      <c r="T248" t="s">
        <v>15418</v>
      </c>
    </row>
    <row r="249" spans="1:20" x14ac:dyDescent="0.25">
      <c r="A249" t="s">
        <v>147</v>
      </c>
      <c r="B249" t="s">
        <v>148</v>
      </c>
      <c r="C249">
        <v>50</v>
      </c>
      <c r="D249">
        <v>6</v>
      </c>
      <c r="E249" t="s">
        <v>15420</v>
      </c>
      <c r="F249">
        <v>200</v>
      </c>
      <c r="G249">
        <v>0</v>
      </c>
      <c r="H249" t="s">
        <v>636</v>
      </c>
      <c r="I249" t="s">
        <v>4974</v>
      </c>
      <c r="J249" t="s">
        <v>681</v>
      </c>
      <c r="K249" t="s">
        <v>637</v>
      </c>
      <c r="L249" t="s">
        <v>638</v>
      </c>
      <c r="M249" t="s">
        <v>15421</v>
      </c>
      <c r="N249" t="s">
        <v>637</v>
      </c>
      <c r="O249" t="s">
        <v>639</v>
      </c>
      <c r="P249" t="s">
        <v>5</v>
      </c>
      <c r="Q249" t="s">
        <v>640</v>
      </c>
      <c r="R249" t="s">
        <v>638</v>
      </c>
      <c r="S249" t="s">
        <v>15422</v>
      </c>
      <c r="T249" t="s">
        <v>15421</v>
      </c>
    </row>
    <row r="250" spans="1:20" x14ac:dyDescent="0.25">
      <c r="A250" t="s">
        <v>147</v>
      </c>
      <c r="B250" t="s">
        <v>148</v>
      </c>
      <c r="C250">
        <v>50</v>
      </c>
      <c r="D250">
        <v>6</v>
      </c>
      <c r="E250" t="s">
        <v>15423</v>
      </c>
      <c r="F250">
        <v>200</v>
      </c>
      <c r="G250">
        <v>0</v>
      </c>
      <c r="H250" t="s">
        <v>636</v>
      </c>
      <c r="I250" t="s">
        <v>15424</v>
      </c>
      <c r="J250" t="s">
        <v>650</v>
      </c>
      <c r="K250" t="s">
        <v>637</v>
      </c>
      <c r="L250" t="s">
        <v>638</v>
      </c>
      <c r="M250" t="s">
        <v>15425</v>
      </c>
      <c r="N250" t="s">
        <v>637</v>
      </c>
      <c r="O250" t="s">
        <v>639</v>
      </c>
      <c r="P250" t="s">
        <v>5</v>
      </c>
      <c r="Q250" t="s">
        <v>640</v>
      </c>
      <c r="R250" t="s">
        <v>638</v>
      </c>
      <c r="S250" t="s">
        <v>15426</v>
      </c>
      <c r="T250" t="s">
        <v>15425</v>
      </c>
    </row>
    <row r="251" spans="1:20" x14ac:dyDescent="0.25">
      <c r="A251" t="s">
        <v>22</v>
      </c>
      <c r="B251" t="s">
        <v>27</v>
      </c>
      <c r="C251">
        <v>80</v>
      </c>
      <c r="D251">
        <v>1</v>
      </c>
      <c r="E251" t="s">
        <v>15427</v>
      </c>
      <c r="F251">
        <v>80</v>
      </c>
      <c r="G251">
        <v>0</v>
      </c>
      <c r="H251" t="s">
        <v>645</v>
      </c>
      <c r="I251" t="s">
        <v>2334</v>
      </c>
      <c r="J251" t="s">
        <v>15428</v>
      </c>
      <c r="K251" t="s">
        <v>790</v>
      </c>
      <c r="L251" t="s">
        <v>3851</v>
      </c>
      <c r="M251" t="s">
        <v>15429</v>
      </c>
      <c r="N251" t="s">
        <v>637</v>
      </c>
      <c r="O251" t="s">
        <v>646</v>
      </c>
      <c r="P251" t="s">
        <v>26</v>
      </c>
      <c r="Q251" t="s">
        <v>647</v>
      </c>
      <c r="R251" t="s">
        <v>638</v>
      </c>
      <c r="S251" t="s">
        <v>15430</v>
      </c>
      <c r="T251" t="s">
        <v>15431</v>
      </c>
    </row>
    <row r="252" spans="1:20" x14ac:dyDescent="0.25">
      <c r="A252" t="s">
        <v>18</v>
      </c>
      <c r="B252" t="s">
        <v>19</v>
      </c>
      <c r="C252">
        <v>66.666666666666671</v>
      </c>
      <c r="D252">
        <v>3</v>
      </c>
      <c r="E252" t="s">
        <v>15432</v>
      </c>
      <c r="F252">
        <v>147</v>
      </c>
      <c r="G252">
        <v>18</v>
      </c>
      <c r="H252" t="s">
        <v>636</v>
      </c>
      <c r="I252" t="s">
        <v>825</v>
      </c>
      <c r="J252" t="s">
        <v>642</v>
      </c>
      <c r="K252" t="s">
        <v>637</v>
      </c>
      <c r="L252" t="s">
        <v>638</v>
      </c>
      <c r="M252" t="s">
        <v>15433</v>
      </c>
      <c r="N252" t="s">
        <v>637</v>
      </c>
      <c r="O252" t="s">
        <v>639</v>
      </c>
      <c r="P252" t="s">
        <v>5</v>
      </c>
      <c r="Q252" t="s">
        <v>640</v>
      </c>
      <c r="R252" t="s">
        <v>638</v>
      </c>
      <c r="S252" t="s">
        <v>15434</v>
      </c>
      <c r="T252" t="s">
        <v>15433</v>
      </c>
    </row>
    <row r="253" spans="1:20" x14ac:dyDescent="0.25">
      <c r="A253" t="s">
        <v>147</v>
      </c>
      <c r="B253" t="s">
        <v>148</v>
      </c>
      <c r="C253">
        <v>50</v>
      </c>
      <c r="D253">
        <v>6</v>
      </c>
      <c r="E253" t="s">
        <v>15435</v>
      </c>
      <c r="F253">
        <v>200</v>
      </c>
      <c r="G253">
        <v>0</v>
      </c>
      <c r="H253" t="s">
        <v>636</v>
      </c>
      <c r="I253" t="s">
        <v>15436</v>
      </c>
      <c r="J253" t="s">
        <v>707</v>
      </c>
      <c r="K253" t="s">
        <v>637</v>
      </c>
      <c r="L253" t="s">
        <v>638</v>
      </c>
      <c r="M253" t="s">
        <v>15437</v>
      </c>
      <c r="N253" t="s">
        <v>637</v>
      </c>
      <c r="O253" t="s">
        <v>643</v>
      </c>
      <c r="P253" t="s">
        <v>5</v>
      </c>
      <c r="Q253" t="s">
        <v>644</v>
      </c>
      <c r="R253" t="s">
        <v>638</v>
      </c>
      <c r="S253" t="s">
        <v>15438</v>
      </c>
      <c r="T253" t="s">
        <v>15437</v>
      </c>
    </row>
    <row r="254" spans="1:20" x14ac:dyDescent="0.25">
      <c r="A254" t="s">
        <v>147</v>
      </c>
      <c r="B254" t="s">
        <v>148</v>
      </c>
      <c r="C254">
        <v>50</v>
      </c>
      <c r="D254">
        <v>6</v>
      </c>
      <c r="E254" t="s">
        <v>15439</v>
      </c>
      <c r="F254">
        <v>200</v>
      </c>
      <c r="G254">
        <v>0</v>
      </c>
      <c r="H254" t="s">
        <v>636</v>
      </c>
      <c r="I254" t="s">
        <v>15440</v>
      </c>
      <c r="J254" t="s">
        <v>650</v>
      </c>
      <c r="K254" t="s">
        <v>637</v>
      </c>
      <c r="L254" t="s">
        <v>638</v>
      </c>
      <c r="M254" t="s">
        <v>15441</v>
      </c>
      <c r="N254" t="s">
        <v>637</v>
      </c>
      <c r="O254" t="s">
        <v>639</v>
      </c>
      <c r="P254" t="s">
        <v>5</v>
      </c>
      <c r="Q254" t="s">
        <v>640</v>
      </c>
      <c r="R254" t="s">
        <v>638</v>
      </c>
      <c r="S254" t="s">
        <v>15442</v>
      </c>
      <c r="T254" t="s">
        <v>15441</v>
      </c>
    </row>
    <row r="255" spans="1:20" x14ac:dyDescent="0.25">
      <c r="A255" t="s">
        <v>147</v>
      </c>
      <c r="B255" t="s">
        <v>148</v>
      </c>
      <c r="C255">
        <v>50</v>
      </c>
      <c r="D255">
        <v>6</v>
      </c>
      <c r="E255" t="s">
        <v>15443</v>
      </c>
      <c r="F255">
        <v>200</v>
      </c>
      <c r="G255">
        <v>0</v>
      </c>
      <c r="H255" t="s">
        <v>636</v>
      </c>
      <c r="I255" t="s">
        <v>15444</v>
      </c>
      <c r="J255" t="s">
        <v>683</v>
      </c>
      <c r="K255" t="s">
        <v>637</v>
      </c>
      <c r="L255" t="s">
        <v>638</v>
      </c>
      <c r="M255" t="s">
        <v>15445</v>
      </c>
      <c r="N255" t="s">
        <v>637</v>
      </c>
      <c r="O255" t="s">
        <v>639</v>
      </c>
      <c r="P255" t="s">
        <v>5</v>
      </c>
      <c r="Q255" t="s">
        <v>640</v>
      </c>
      <c r="R255" t="s">
        <v>638</v>
      </c>
      <c r="S255" t="s">
        <v>15446</v>
      </c>
      <c r="T255" t="s">
        <v>15445</v>
      </c>
    </row>
    <row r="256" spans="1:20" x14ac:dyDescent="0.25">
      <c r="A256" t="s">
        <v>147</v>
      </c>
      <c r="B256" t="s">
        <v>148</v>
      </c>
      <c r="C256">
        <v>50</v>
      </c>
      <c r="D256">
        <v>6</v>
      </c>
      <c r="E256" t="s">
        <v>15447</v>
      </c>
      <c r="F256">
        <v>200</v>
      </c>
      <c r="G256">
        <v>0</v>
      </c>
      <c r="H256" t="s">
        <v>636</v>
      </c>
      <c r="I256" t="s">
        <v>15448</v>
      </c>
      <c r="J256" t="s">
        <v>700</v>
      </c>
      <c r="K256" t="s">
        <v>637</v>
      </c>
      <c r="L256" t="s">
        <v>638</v>
      </c>
      <c r="M256" t="s">
        <v>15449</v>
      </c>
      <c r="N256" t="s">
        <v>637</v>
      </c>
      <c r="O256" t="s">
        <v>639</v>
      </c>
      <c r="P256" t="s">
        <v>5</v>
      </c>
      <c r="Q256" t="s">
        <v>640</v>
      </c>
      <c r="R256" t="s">
        <v>638</v>
      </c>
      <c r="S256" t="s">
        <v>15450</v>
      </c>
      <c r="T256" t="s">
        <v>15449</v>
      </c>
    </row>
    <row r="257" spans="1:20" x14ac:dyDescent="0.25">
      <c r="A257" t="s">
        <v>239</v>
      </c>
      <c r="B257" t="s">
        <v>2799</v>
      </c>
      <c r="C257">
        <v>94</v>
      </c>
      <c r="D257">
        <v>2</v>
      </c>
      <c r="E257" t="s">
        <v>15451</v>
      </c>
      <c r="F257">
        <v>440</v>
      </c>
      <c r="G257">
        <v>64</v>
      </c>
      <c r="H257" t="s">
        <v>645</v>
      </c>
      <c r="I257" t="s">
        <v>15452</v>
      </c>
      <c r="J257" t="s">
        <v>15453</v>
      </c>
      <c r="K257" t="s">
        <v>15454</v>
      </c>
      <c r="L257" t="s">
        <v>15455</v>
      </c>
      <c r="M257" t="s">
        <v>15456</v>
      </c>
      <c r="N257" t="s">
        <v>637</v>
      </c>
      <c r="O257" t="s">
        <v>664</v>
      </c>
      <c r="P257" t="s">
        <v>23</v>
      </c>
      <c r="Q257" t="s">
        <v>665</v>
      </c>
      <c r="R257" t="s">
        <v>638</v>
      </c>
      <c r="S257" t="s">
        <v>15457</v>
      </c>
      <c r="T257" t="s">
        <v>15456</v>
      </c>
    </row>
    <row r="258" spans="1:20" x14ac:dyDescent="0.25">
      <c r="A258" t="s">
        <v>241</v>
      </c>
      <c r="B258" t="s">
        <v>2799</v>
      </c>
      <c r="C258">
        <v>94</v>
      </c>
      <c r="D258">
        <v>2</v>
      </c>
      <c r="E258" t="s">
        <v>15451</v>
      </c>
      <c r="F258">
        <v>440</v>
      </c>
      <c r="G258">
        <v>64</v>
      </c>
      <c r="H258" t="s">
        <v>645</v>
      </c>
      <c r="I258" t="s">
        <v>15452</v>
      </c>
      <c r="J258" t="s">
        <v>15453</v>
      </c>
      <c r="K258" t="s">
        <v>15454</v>
      </c>
      <c r="L258" t="s">
        <v>15455</v>
      </c>
      <c r="M258" t="s">
        <v>15456</v>
      </c>
      <c r="N258" t="s">
        <v>637</v>
      </c>
      <c r="O258" t="s">
        <v>664</v>
      </c>
      <c r="P258" t="s">
        <v>23</v>
      </c>
      <c r="Q258" t="s">
        <v>665</v>
      </c>
      <c r="R258" t="s">
        <v>638</v>
      </c>
      <c r="S258" t="s">
        <v>15457</v>
      </c>
      <c r="T258" t="s">
        <v>15456</v>
      </c>
    </row>
    <row r="259" spans="1:20" x14ac:dyDescent="0.25">
      <c r="A259" t="s">
        <v>147</v>
      </c>
      <c r="B259" t="s">
        <v>148</v>
      </c>
      <c r="C259">
        <v>33.333333333333336</v>
      </c>
      <c r="D259">
        <v>6</v>
      </c>
      <c r="E259" t="s">
        <v>15458</v>
      </c>
      <c r="F259">
        <v>427</v>
      </c>
      <c r="G259">
        <v>0</v>
      </c>
      <c r="H259" t="s">
        <v>645</v>
      </c>
      <c r="I259" t="s">
        <v>15459</v>
      </c>
      <c r="J259" t="s">
        <v>15460</v>
      </c>
      <c r="K259" t="s">
        <v>15461</v>
      </c>
      <c r="L259" t="s">
        <v>1689</v>
      </c>
      <c r="M259" t="s">
        <v>15462</v>
      </c>
      <c r="N259" t="s">
        <v>637</v>
      </c>
      <c r="O259" t="s">
        <v>646</v>
      </c>
      <c r="P259" t="s">
        <v>26</v>
      </c>
      <c r="Q259" t="s">
        <v>647</v>
      </c>
      <c r="R259" t="s">
        <v>638</v>
      </c>
      <c r="S259" t="s">
        <v>15463</v>
      </c>
      <c r="T259" t="s">
        <v>15462</v>
      </c>
    </row>
    <row r="260" spans="1:20" x14ac:dyDescent="0.25">
      <c r="A260" t="s">
        <v>18</v>
      </c>
      <c r="B260" t="s">
        <v>19</v>
      </c>
      <c r="C260">
        <v>66.666666666666671</v>
      </c>
      <c r="D260">
        <v>3</v>
      </c>
      <c r="E260" t="s">
        <v>15458</v>
      </c>
      <c r="F260">
        <v>427</v>
      </c>
      <c r="G260">
        <v>0</v>
      </c>
      <c r="H260" t="s">
        <v>645</v>
      </c>
      <c r="I260" t="s">
        <v>15459</v>
      </c>
      <c r="J260" t="s">
        <v>15460</v>
      </c>
      <c r="K260" t="s">
        <v>15461</v>
      </c>
      <c r="L260" t="s">
        <v>1689</v>
      </c>
      <c r="M260" t="s">
        <v>15462</v>
      </c>
      <c r="N260" t="s">
        <v>637</v>
      </c>
      <c r="O260" t="s">
        <v>646</v>
      </c>
      <c r="P260" t="s">
        <v>26</v>
      </c>
      <c r="Q260" t="s">
        <v>647</v>
      </c>
      <c r="R260" t="s">
        <v>638</v>
      </c>
      <c r="S260" t="s">
        <v>15463</v>
      </c>
      <c r="T260" t="s">
        <v>15462</v>
      </c>
    </row>
    <row r="261" spans="1:20" x14ac:dyDescent="0.25">
      <c r="A261" t="s">
        <v>18</v>
      </c>
      <c r="B261" t="s">
        <v>19</v>
      </c>
      <c r="C261">
        <v>66.666666666666671</v>
      </c>
      <c r="D261">
        <v>3</v>
      </c>
      <c r="E261" t="s">
        <v>15464</v>
      </c>
      <c r="F261">
        <v>129</v>
      </c>
      <c r="G261">
        <v>0</v>
      </c>
      <c r="H261" t="s">
        <v>636</v>
      </c>
      <c r="I261" t="s">
        <v>8628</v>
      </c>
      <c r="J261" t="s">
        <v>5310</v>
      </c>
      <c r="K261" t="s">
        <v>637</v>
      </c>
      <c r="L261" t="s">
        <v>638</v>
      </c>
      <c r="M261" t="s">
        <v>15465</v>
      </c>
      <c r="N261" t="s">
        <v>637</v>
      </c>
      <c r="O261" t="s">
        <v>639</v>
      </c>
      <c r="P261" t="s">
        <v>5</v>
      </c>
      <c r="Q261" t="s">
        <v>640</v>
      </c>
      <c r="R261" t="s">
        <v>638</v>
      </c>
      <c r="S261" t="s">
        <v>15466</v>
      </c>
      <c r="T261" t="s">
        <v>15465</v>
      </c>
    </row>
    <row r="262" spans="1:20" x14ac:dyDescent="0.25">
      <c r="A262" t="s">
        <v>18</v>
      </c>
      <c r="B262" t="s">
        <v>19</v>
      </c>
      <c r="C262">
        <v>66.666666666666671</v>
      </c>
      <c r="D262">
        <v>3</v>
      </c>
      <c r="E262" t="s">
        <v>15467</v>
      </c>
      <c r="F262">
        <v>129</v>
      </c>
      <c r="G262">
        <v>0</v>
      </c>
      <c r="H262" t="s">
        <v>636</v>
      </c>
      <c r="I262" t="s">
        <v>8628</v>
      </c>
      <c r="J262" t="s">
        <v>5310</v>
      </c>
      <c r="K262" t="s">
        <v>637</v>
      </c>
      <c r="L262" t="s">
        <v>638</v>
      </c>
      <c r="M262" t="s">
        <v>15468</v>
      </c>
      <c r="N262" t="s">
        <v>637</v>
      </c>
      <c r="O262" t="s">
        <v>639</v>
      </c>
      <c r="P262" t="s">
        <v>5</v>
      </c>
      <c r="Q262" t="s">
        <v>640</v>
      </c>
      <c r="R262" t="s">
        <v>638</v>
      </c>
      <c r="S262" t="s">
        <v>15469</v>
      </c>
      <c r="T262" t="s">
        <v>15468</v>
      </c>
    </row>
    <row r="263" spans="1:20" x14ac:dyDescent="0.25">
      <c r="A263" t="s">
        <v>147</v>
      </c>
      <c r="B263" t="s">
        <v>148</v>
      </c>
      <c r="C263">
        <v>50</v>
      </c>
      <c r="D263">
        <v>6</v>
      </c>
      <c r="E263" t="s">
        <v>15470</v>
      </c>
      <c r="F263">
        <v>200</v>
      </c>
      <c r="G263">
        <v>0</v>
      </c>
      <c r="H263" t="s">
        <v>636</v>
      </c>
      <c r="I263" t="s">
        <v>15471</v>
      </c>
      <c r="J263" t="s">
        <v>709</v>
      </c>
      <c r="K263" t="s">
        <v>637</v>
      </c>
      <c r="L263" t="s">
        <v>638</v>
      </c>
      <c r="M263" t="s">
        <v>15472</v>
      </c>
      <c r="N263" t="s">
        <v>637</v>
      </c>
      <c r="O263" t="s">
        <v>639</v>
      </c>
      <c r="P263" t="s">
        <v>5</v>
      </c>
      <c r="Q263" t="s">
        <v>640</v>
      </c>
      <c r="R263" t="s">
        <v>638</v>
      </c>
      <c r="S263" t="s">
        <v>15473</v>
      </c>
      <c r="T263" t="s">
        <v>15472</v>
      </c>
    </row>
    <row r="264" spans="1:20" x14ac:dyDescent="0.25">
      <c r="A264" t="s">
        <v>147</v>
      </c>
      <c r="B264" t="s">
        <v>148</v>
      </c>
      <c r="C264">
        <v>50</v>
      </c>
      <c r="D264">
        <v>6</v>
      </c>
      <c r="E264" t="s">
        <v>15474</v>
      </c>
      <c r="F264">
        <v>200</v>
      </c>
      <c r="G264">
        <v>0</v>
      </c>
      <c r="H264" t="s">
        <v>636</v>
      </c>
      <c r="I264" t="s">
        <v>15475</v>
      </c>
      <c r="J264" t="s">
        <v>3004</v>
      </c>
      <c r="K264" t="s">
        <v>637</v>
      </c>
      <c r="L264" t="s">
        <v>638</v>
      </c>
      <c r="M264" t="s">
        <v>15476</v>
      </c>
      <c r="N264" t="s">
        <v>637</v>
      </c>
      <c r="O264" t="s">
        <v>639</v>
      </c>
      <c r="P264" t="s">
        <v>5</v>
      </c>
      <c r="Q264" t="s">
        <v>640</v>
      </c>
      <c r="R264" t="s">
        <v>638</v>
      </c>
      <c r="S264" t="s">
        <v>15477</v>
      </c>
      <c r="T264" t="s">
        <v>15478</v>
      </c>
    </row>
    <row r="265" spans="1:20" x14ac:dyDescent="0.25">
      <c r="A265" t="s">
        <v>13749</v>
      </c>
      <c r="B265" t="s">
        <v>13750</v>
      </c>
      <c r="C265">
        <v>99</v>
      </c>
      <c r="D265">
        <v>2</v>
      </c>
      <c r="E265" t="s">
        <v>15479</v>
      </c>
      <c r="F265">
        <v>179</v>
      </c>
      <c r="G265">
        <v>0</v>
      </c>
      <c r="H265" t="s">
        <v>655</v>
      </c>
      <c r="I265" t="s">
        <v>15480</v>
      </c>
      <c r="J265" t="s">
        <v>648</v>
      </c>
      <c r="K265" t="s">
        <v>637</v>
      </c>
      <c r="L265" t="s">
        <v>638</v>
      </c>
      <c r="M265" t="s">
        <v>15481</v>
      </c>
      <c r="N265" t="s">
        <v>637</v>
      </c>
      <c r="O265" t="s">
        <v>639</v>
      </c>
      <c r="P265" t="s">
        <v>5</v>
      </c>
      <c r="Q265" t="s">
        <v>640</v>
      </c>
      <c r="R265" t="s">
        <v>638</v>
      </c>
      <c r="S265" t="s">
        <v>15482</v>
      </c>
      <c r="T265" t="s">
        <v>15483</v>
      </c>
    </row>
    <row r="266" spans="1:20" x14ac:dyDescent="0.25">
      <c r="A266" t="s">
        <v>22</v>
      </c>
      <c r="B266" t="s">
        <v>213</v>
      </c>
      <c r="C266">
        <v>80</v>
      </c>
      <c r="D266">
        <v>1</v>
      </c>
      <c r="E266" t="s">
        <v>15484</v>
      </c>
      <c r="F266">
        <v>80</v>
      </c>
      <c r="G266">
        <v>0</v>
      </c>
      <c r="H266" t="s">
        <v>663</v>
      </c>
      <c r="I266" t="s">
        <v>15485</v>
      </c>
      <c r="J266" t="s">
        <v>15486</v>
      </c>
      <c r="K266" t="s">
        <v>10181</v>
      </c>
      <c r="L266" t="s">
        <v>15487</v>
      </c>
      <c r="M266" t="s">
        <v>15488</v>
      </c>
      <c r="N266" t="s">
        <v>637</v>
      </c>
      <c r="O266" t="s">
        <v>664</v>
      </c>
      <c r="P266" t="s">
        <v>23</v>
      </c>
      <c r="Q266" t="s">
        <v>665</v>
      </c>
      <c r="R266" t="s">
        <v>638</v>
      </c>
      <c r="S266" t="s">
        <v>15489</v>
      </c>
      <c r="T266" t="s">
        <v>15488</v>
      </c>
    </row>
    <row r="267" spans="1:20" x14ac:dyDescent="0.25">
      <c r="A267" t="s">
        <v>72</v>
      </c>
      <c r="B267" t="s">
        <v>108</v>
      </c>
      <c r="C267">
        <v>66.333333333333329</v>
      </c>
      <c r="D267">
        <v>3</v>
      </c>
      <c r="E267" t="s">
        <v>15490</v>
      </c>
      <c r="F267">
        <v>522</v>
      </c>
      <c r="G267">
        <v>0</v>
      </c>
      <c r="H267" t="s">
        <v>697</v>
      </c>
      <c r="I267" t="s">
        <v>1801</v>
      </c>
      <c r="J267" t="s">
        <v>1802</v>
      </c>
      <c r="K267" t="s">
        <v>783</v>
      </c>
      <c r="L267" t="s">
        <v>1803</v>
      </c>
      <c r="M267" t="s">
        <v>15491</v>
      </c>
      <c r="N267" t="s">
        <v>637</v>
      </c>
      <c r="O267" t="s">
        <v>664</v>
      </c>
      <c r="P267" t="s">
        <v>23</v>
      </c>
      <c r="Q267" t="s">
        <v>665</v>
      </c>
      <c r="R267" t="s">
        <v>638</v>
      </c>
      <c r="S267" t="s">
        <v>15492</v>
      </c>
      <c r="T267" t="s">
        <v>15491</v>
      </c>
    </row>
    <row r="268" spans="1:20" x14ac:dyDescent="0.25">
      <c r="A268" t="s">
        <v>72</v>
      </c>
      <c r="B268" t="s">
        <v>108</v>
      </c>
      <c r="C268">
        <v>66.333333333333329</v>
      </c>
      <c r="D268">
        <v>3</v>
      </c>
      <c r="E268" t="s">
        <v>15490</v>
      </c>
      <c r="F268">
        <v>522</v>
      </c>
      <c r="G268">
        <v>0</v>
      </c>
      <c r="H268" t="s">
        <v>697</v>
      </c>
      <c r="I268" t="s">
        <v>1801</v>
      </c>
      <c r="J268" t="s">
        <v>1802</v>
      </c>
      <c r="K268" t="s">
        <v>783</v>
      </c>
      <c r="L268" t="s">
        <v>1803</v>
      </c>
      <c r="M268" t="s">
        <v>15491</v>
      </c>
      <c r="N268" t="s">
        <v>637</v>
      </c>
      <c r="O268" t="s">
        <v>664</v>
      </c>
      <c r="P268" t="s">
        <v>23</v>
      </c>
      <c r="Q268" t="s">
        <v>665</v>
      </c>
      <c r="R268" t="s">
        <v>638</v>
      </c>
      <c r="S268" t="s">
        <v>15492</v>
      </c>
      <c r="T268" t="s">
        <v>15491</v>
      </c>
    </row>
    <row r="269" spans="1:20" x14ac:dyDescent="0.25">
      <c r="A269" t="s">
        <v>77</v>
      </c>
      <c r="B269" t="s">
        <v>78</v>
      </c>
      <c r="C269">
        <v>27.5</v>
      </c>
      <c r="D269">
        <v>4</v>
      </c>
      <c r="E269" t="s">
        <v>15490</v>
      </c>
      <c r="F269">
        <v>522</v>
      </c>
      <c r="G269">
        <v>0</v>
      </c>
      <c r="H269" t="s">
        <v>697</v>
      </c>
      <c r="I269" t="s">
        <v>1801</v>
      </c>
      <c r="J269" t="s">
        <v>1802</v>
      </c>
      <c r="K269" t="s">
        <v>783</v>
      </c>
      <c r="L269" t="s">
        <v>1803</v>
      </c>
      <c r="M269" t="s">
        <v>15491</v>
      </c>
      <c r="N269" t="s">
        <v>637</v>
      </c>
      <c r="O269" t="s">
        <v>664</v>
      </c>
      <c r="P269" t="s">
        <v>23</v>
      </c>
      <c r="Q269" t="s">
        <v>665</v>
      </c>
      <c r="R269" t="s">
        <v>638</v>
      </c>
      <c r="S269" t="s">
        <v>15492</v>
      </c>
      <c r="T269" t="s">
        <v>15491</v>
      </c>
    </row>
    <row r="270" spans="1:20" x14ac:dyDescent="0.25">
      <c r="A270" t="s">
        <v>147</v>
      </c>
      <c r="B270" t="s">
        <v>148</v>
      </c>
      <c r="C270">
        <v>50</v>
      </c>
      <c r="D270">
        <v>6</v>
      </c>
      <c r="E270" t="s">
        <v>15493</v>
      </c>
      <c r="F270">
        <v>200</v>
      </c>
      <c r="G270">
        <v>0</v>
      </c>
      <c r="H270" t="s">
        <v>636</v>
      </c>
      <c r="I270" t="s">
        <v>15494</v>
      </c>
      <c r="J270" t="s">
        <v>642</v>
      </c>
      <c r="K270" t="s">
        <v>637</v>
      </c>
      <c r="L270" t="s">
        <v>638</v>
      </c>
      <c r="M270" t="s">
        <v>15495</v>
      </c>
      <c r="N270" t="s">
        <v>637</v>
      </c>
      <c r="O270" t="s">
        <v>643</v>
      </c>
      <c r="P270" t="s">
        <v>5</v>
      </c>
      <c r="Q270" t="s">
        <v>644</v>
      </c>
      <c r="R270" t="s">
        <v>638</v>
      </c>
      <c r="S270" t="s">
        <v>15496</v>
      </c>
      <c r="T270" t="s">
        <v>15497</v>
      </c>
    </row>
    <row r="271" spans="1:20" x14ac:dyDescent="0.25">
      <c r="A271" t="s">
        <v>239</v>
      </c>
      <c r="B271" t="s">
        <v>245</v>
      </c>
      <c r="C271">
        <v>159</v>
      </c>
      <c r="D271">
        <v>1</v>
      </c>
      <c r="E271" t="s">
        <v>15498</v>
      </c>
      <c r="F271">
        <v>129</v>
      </c>
      <c r="G271">
        <v>0</v>
      </c>
      <c r="H271" t="s">
        <v>636</v>
      </c>
      <c r="I271" t="s">
        <v>15499</v>
      </c>
      <c r="J271" t="s">
        <v>650</v>
      </c>
      <c r="K271" t="s">
        <v>637</v>
      </c>
      <c r="L271" t="s">
        <v>638</v>
      </c>
      <c r="M271" t="s">
        <v>15500</v>
      </c>
      <c r="N271" t="s">
        <v>637</v>
      </c>
      <c r="O271" t="s">
        <v>639</v>
      </c>
      <c r="P271" t="s">
        <v>5</v>
      </c>
      <c r="Q271" t="s">
        <v>640</v>
      </c>
      <c r="R271" t="s">
        <v>638</v>
      </c>
      <c r="S271" t="s">
        <v>15501</v>
      </c>
      <c r="T271" t="s">
        <v>15502</v>
      </c>
    </row>
    <row r="272" spans="1:20" x14ac:dyDescent="0.25">
      <c r="A272" t="s">
        <v>147</v>
      </c>
      <c r="B272" t="s">
        <v>148</v>
      </c>
      <c r="C272">
        <v>50</v>
      </c>
      <c r="D272">
        <v>6</v>
      </c>
      <c r="E272" t="s">
        <v>15503</v>
      </c>
      <c r="F272">
        <v>200</v>
      </c>
      <c r="G272">
        <v>0</v>
      </c>
      <c r="H272" t="s">
        <v>636</v>
      </c>
      <c r="I272" t="s">
        <v>15504</v>
      </c>
      <c r="J272" t="s">
        <v>653</v>
      </c>
      <c r="K272" t="s">
        <v>637</v>
      </c>
      <c r="L272" t="s">
        <v>638</v>
      </c>
      <c r="M272" t="s">
        <v>15505</v>
      </c>
      <c r="N272" t="s">
        <v>637</v>
      </c>
      <c r="O272" t="s">
        <v>643</v>
      </c>
      <c r="P272" t="s">
        <v>5</v>
      </c>
      <c r="Q272" t="s">
        <v>644</v>
      </c>
      <c r="R272" t="s">
        <v>638</v>
      </c>
      <c r="S272" t="s">
        <v>15506</v>
      </c>
      <c r="T272" t="s">
        <v>15507</v>
      </c>
    </row>
    <row r="273" spans="1:20" x14ac:dyDescent="0.25">
      <c r="A273" t="s">
        <v>22</v>
      </c>
      <c r="B273" t="s">
        <v>27</v>
      </c>
      <c r="C273">
        <v>66.333333333333329</v>
      </c>
      <c r="D273">
        <v>3</v>
      </c>
      <c r="E273" t="s">
        <v>15508</v>
      </c>
      <c r="F273">
        <v>329.37</v>
      </c>
      <c r="G273">
        <v>28</v>
      </c>
      <c r="H273" t="s">
        <v>663</v>
      </c>
      <c r="I273" t="s">
        <v>15509</v>
      </c>
      <c r="J273" t="s">
        <v>15510</v>
      </c>
      <c r="K273" t="s">
        <v>1888</v>
      </c>
      <c r="L273" t="s">
        <v>15511</v>
      </c>
      <c r="M273" t="s">
        <v>15512</v>
      </c>
      <c r="N273" t="s">
        <v>637</v>
      </c>
      <c r="O273" t="s">
        <v>664</v>
      </c>
      <c r="P273" t="s">
        <v>23</v>
      </c>
      <c r="Q273" t="s">
        <v>665</v>
      </c>
      <c r="R273" t="s">
        <v>638</v>
      </c>
      <c r="S273" t="s">
        <v>15513</v>
      </c>
      <c r="T273" t="s">
        <v>15512</v>
      </c>
    </row>
    <row r="274" spans="1:20" x14ac:dyDescent="0.25">
      <c r="A274" t="s">
        <v>22</v>
      </c>
      <c r="B274" t="s">
        <v>27</v>
      </c>
      <c r="C274">
        <v>66.333333333333329</v>
      </c>
      <c r="D274">
        <v>3</v>
      </c>
      <c r="E274" t="s">
        <v>15508</v>
      </c>
      <c r="F274">
        <v>329.37</v>
      </c>
      <c r="G274">
        <v>28</v>
      </c>
      <c r="H274" t="s">
        <v>663</v>
      </c>
      <c r="I274" t="s">
        <v>15509</v>
      </c>
      <c r="J274" t="s">
        <v>15510</v>
      </c>
      <c r="K274" t="s">
        <v>1888</v>
      </c>
      <c r="L274" t="s">
        <v>15511</v>
      </c>
      <c r="M274" t="s">
        <v>15512</v>
      </c>
      <c r="N274" t="s">
        <v>637</v>
      </c>
      <c r="O274" t="s">
        <v>664</v>
      </c>
      <c r="P274" t="s">
        <v>23</v>
      </c>
      <c r="Q274" t="s">
        <v>665</v>
      </c>
      <c r="R274" t="s">
        <v>638</v>
      </c>
      <c r="S274" t="s">
        <v>15513</v>
      </c>
      <c r="T274" t="s">
        <v>15512</v>
      </c>
    </row>
    <row r="275" spans="1:20" x14ac:dyDescent="0.25">
      <c r="A275" t="s">
        <v>77</v>
      </c>
      <c r="B275" t="s">
        <v>78</v>
      </c>
      <c r="C275">
        <v>27.5</v>
      </c>
      <c r="D275">
        <v>4</v>
      </c>
      <c r="E275" t="s">
        <v>15514</v>
      </c>
      <c r="F275">
        <v>165</v>
      </c>
      <c r="G275">
        <v>0</v>
      </c>
      <c r="H275" t="s">
        <v>645</v>
      </c>
      <c r="I275" t="s">
        <v>2221</v>
      </c>
      <c r="J275" t="s">
        <v>2222</v>
      </c>
      <c r="K275" t="s">
        <v>2223</v>
      </c>
      <c r="L275" t="s">
        <v>2224</v>
      </c>
      <c r="M275" t="s">
        <v>15515</v>
      </c>
      <c r="N275" t="s">
        <v>637</v>
      </c>
      <c r="O275" t="s">
        <v>651</v>
      </c>
      <c r="P275" t="s">
        <v>26</v>
      </c>
      <c r="Q275" t="s">
        <v>647</v>
      </c>
      <c r="R275" t="s">
        <v>638</v>
      </c>
      <c r="S275" t="s">
        <v>15516</v>
      </c>
      <c r="T275" t="s">
        <v>15505</v>
      </c>
    </row>
    <row r="276" spans="1:20" x14ac:dyDescent="0.25">
      <c r="A276" t="s">
        <v>18</v>
      </c>
      <c r="B276" t="s">
        <v>19</v>
      </c>
      <c r="C276">
        <v>66.666666666666671</v>
      </c>
      <c r="D276">
        <v>3</v>
      </c>
      <c r="E276" t="s">
        <v>15517</v>
      </c>
      <c r="F276">
        <v>129</v>
      </c>
      <c r="G276">
        <v>0</v>
      </c>
      <c r="H276" t="s">
        <v>645</v>
      </c>
      <c r="I276" t="s">
        <v>727</v>
      </c>
      <c r="J276" t="s">
        <v>15518</v>
      </c>
      <c r="K276" t="s">
        <v>798</v>
      </c>
      <c r="L276" t="s">
        <v>7236</v>
      </c>
      <c r="M276" t="s">
        <v>15519</v>
      </c>
      <c r="N276" t="s">
        <v>637</v>
      </c>
      <c r="O276" t="s">
        <v>646</v>
      </c>
      <c r="P276" t="s">
        <v>26</v>
      </c>
      <c r="Q276" t="s">
        <v>647</v>
      </c>
      <c r="R276" t="s">
        <v>638</v>
      </c>
      <c r="S276" t="s">
        <v>15520</v>
      </c>
      <c r="T276" t="s">
        <v>15519</v>
      </c>
    </row>
    <row r="277" spans="1:20" x14ac:dyDescent="0.25">
      <c r="A277" t="s">
        <v>147</v>
      </c>
      <c r="B277" t="s">
        <v>148</v>
      </c>
      <c r="C277">
        <v>50</v>
      </c>
      <c r="D277">
        <v>6</v>
      </c>
      <c r="E277" t="s">
        <v>15521</v>
      </c>
      <c r="F277">
        <v>200</v>
      </c>
      <c r="G277">
        <v>0</v>
      </c>
      <c r="H277" t="s">
        <v>636</v>
      </c>
      <c r="I277" t="s">
        <v>15522</v>
      </c>
      <c r="J277" t="s">
        <v>648</v>
      </c>
      <c r="K277" t="s">
        <v>637</v>
      </c>
      <c r="L277" t="s">
        <v>638</v>
      </c>
      <c r="M277" t="s">
        <v>15523</v>
      </c>
      <c r="N277" t="s">
        <v>637</v>
      </c>
      <c r="O277" t="s">
        <v>639</v>
      </c>
      <c r="P277" t="s">
        <v>5</v>
      </c>
      <c r="Q277" t="s">
        <v>640</v>
      </c>
      <c r="R277" t="s">
        <v>638</v>
      </c>
      <c r="S277" t="s">
        <v>15524</v>
      </c>
      <c r="T277" t="s">
        <v>15525</v>
      </c>
    </row>
    <row r="278" spans="1:20" x14ac:dyDescent="0.25">
      <c r="A278" t="s">
        <v>147</v>
      </c>
      <c r="B278" t="s">
        <v>148</v>
      </c>
      <c r="C278">
        <v>50</v>
      </c>
      <c r="D278">
        <v>6</v>
      </c>
      <c r="E278" t="s">
        <v>15526</v>
      </c>
      <c r="F278">
        <v>200</v>
      </c>
      <c r="G278">
        <v>0</v>
      </c>
      <c r="H278" t="s">
        <v>636</v>
      </c>
      <c r="I278" t="s">
        <v>15527</v>
      </c>
      <c r="J278" t="s">
        <v>2899</v>
      </c>
      <c r="K278" t="s">
        <v>637</v>
      </c>
      <c r="L278" t="s">
        <v>638</v>
      </c>
      <c r="M278" t="s">
        <v>15528</v>
      </c>
      <c r="N278" t="s">
        <v>637</v>
      </c>
      <c r="O278" t="s">
        <v>643</v>
      </c>
      <c r="P278" t="s">
        <v>5</v>
      </c>
      <c r="Q278" t="s">
        <v>644</v>
      </c>
      <c r="R278" t="s">
        <v>638</v>
      </c>
      <c r="S278" t="s">
        <v>15529</v>
      </c>
      <c r="T278" t="s">
        <v>15528</v>
      </c>
    </row>
    <row r="279" spans="1:20" x14ac:dyDescent="0.25">
      <c r="A279" t="s">
        <v>147</v>
      </c>
      <c r="B279" t="s">
        <v>148</v>
      </c>
      <c r="C279">
        <v>50</v>
      </c>
      <c r="D279">
        <v>6</v>
      </c>
      <c r="E279" t="s">
        <v>15530</v>
      </c>
      <c r="F279">
        <v>200</v>
      </c>
      <c r="G279">
        <v>0</v>
      </c>
      <c r="H279" t="s">
        <v>636</v>
      </c>
      <c r="I279" t="s">
        <v>15531</v>
      </c>
      <c r="J279" t="s">
        <v>648</v>
      </c>
      <c r="K279" t="s">
        <v>637</v>
      </c>
      <c r="L279" t="s">
        <v>638</v>
      </c>
      <c r="M279" t="s">
        <v>15532</v>
      </c>
      <c r="N279" t="s">
        <v>637</v>
      </c>
      <c r="O279" t="s">
        <v>643</v>
      </c>
      <c r="P279" t="s">
        <v>5</v>
      </c>
      <c r="Q279" t="s">
        <v>644</v>
      </c>
      <c r="R279" t="s">
        <v>638</v>
      </c>
      <c r="S279" t="s">
        <v>15533</v>
      </c>
      <c r="T279" t="s">
        <v>15534</v>
      </c>
    </row>
    <row r="280" spans="1:20" x14ac:dyDescent="0.25">
      <c r="A280" t="s">
        <v>147</v>
      </c>
      <c r="B280" t="s">
        <v>148</v>
      </c>
      <c r="C280">
        <v>50</v>
      </c>
      <c r="D280">
        <v>6</v>
      </c>
      <c r="E280" t="s">
        <v>15535</v>
      </c>
      <c r="F280">
        <v>200</v>
      </c>
      <c r="G280">
        <v>0</v>
      </c>
      <c r="H280" t="s">
        <v>636</v>
      </c>
      <c r="I280" t="s">
        <v>15536</v>
      </c>
      <c r="J280" t="s">
        <v>680</v>
      </c>
      <c r="K280" t="s">
        <v>637</v>
      </c>
      <c r="L280" t="s">
        <v>638</v>
      </c>
      <c r="M280" t="s">
        <v>15534</v>
      </c>
      <c r="N280" t="s">
        <v>637</v>
      </c>
      <c r="O280" t="s">
        <v>643</v>
      </c>
      <c r="P280" t="s">
        <v>5</v>
      </c>
      <c r="Q280" t="s">
        <v>644</v>
      </c>
      <c r="R280" t="s">
        <v>638</v>
      </c>
      <c r="S280" t="s">
        <v>15537</v>
      </c>
      <c r="T280" t="s">
        <v>15532</v>
      </c>
    </row>
    <row r="281" spans="1:20" x14ac:dyDescent="0.25">
      <c r="A281" t="s">
        <v>241</v>
      </c>
      <c r="B281" t="s">
        <v>690</v>
      </c>
      <c r="C281">
        <v>66.75</v>
      </c>
      <c r="D281">
        <v>1</v>
      </c>
      <c r="E281" t="s">
        <v>15538</v>
      </c>
      <c r="F281">
        <v>140.5</v>
      </c>
      <c r="G281">
        <v>7</v>
      </c>
      <c r="H281" t="s">
        <v>663</v>
      </c>
      <c r="I281" t="s">
        <v>15539</v>
      </c>
      <c r="J281" t="s">
        <v>15540</v>
      </c>
      <c r="K281" t="s">
        <v>3380</v>
      </c>
      <c r="L281" t="s">
        <v>15541</v>
      </c>
      <c r="M281" t="s">
        <v>15542</v>
      </c>
      <c r="N281" t="s">
        <v>637</v>
      </c>
      <c r="O281" t="s">
        <v>664</v>
      </c>
      <c r="P281" t="s">
        <v>23</v>
      </c>
      <c r="Q281" t="s">
        <v>665</v>
      </c>
      <c r="R281" t="s">
        <v>638</v>
      </c>
      <c r="S281" t="s">
        <v>15543</v>
      </c>
      <c r="T281" t="s">
        <v>15542</v>
      </c>
    </row>
    <row r="282" spans="1:20" x14ac:dyDescent="0.25">
      <c r="A282" t="s">
        <v>600</v>
      </c>
      <c r="B282" t="s">
        <v>690</v>
      </c>
      <c r="C282">
        <v>66.75</v>
      </c>
      <c r="D282">
        <v>1</v>
      </c>
      <c r="E282" t="s">
        <v>15538</v>
      </c>
      <c r="F282">
        <v>140.5</v>
      </c>
      <c r="G282">
        <v>7</v>
      </c>
      <c r="H282" t="s">
        <v>663</v>
      </c>
      <c r="I282" t="s">
        <v>15539</v>
      </c>
      <c r="J282" t="s">
        <v>15540</v>
      </c>
      <c r="K282" t="s">
        <v>3380</v>
      </c>
      <c r="L282" t="s">
        <v>15541</v>
      </c>
      <c r="M282" t="s">
        <v>15542</v>
      </c>
      <c r="N282" t="s">
        <v>637</v>
      </c>
      <c r="O282" t="s">
        <v>664</v>
      </c>
      <c r="P282" t="s">
        <v>23</v>
      </c>
      <c r="Q282" t="s">
        <v>665</v>
      </c>
      <c r="R282" t="s">
        <v>638</v>
      </c>
      <c r="S282" t="s">
        <v>15543</v>
      </c>
      <c r="T282" t="s">
        <v>15542</v>
      </c>
    </row>
  </sheetData>
  <pageMargins left="0.25" right="0.25" top="0.75" bottom="0.75" header="0.3" footer="0.3"/>
  <pageSetup paperSize="9" scale="21" fitToHeight="0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C47F1-0877-4094-88A2-366D24E22ED4}">
  <sheetPr>
    <tabColor rgb="FFFF6699"/>
    <pageSetUpPr fitToPage="1"/>
  </sheetPr>
  <dimension ref="A1:V276"/>
  <sheetViews>
    <sheetView zoomScale="70" zoomScaleNormal="70" workbookViewId="0">
      <pane xSplit="2" ySplit="1" topLeftCell="P14" activePane="bottomRight" state="frozen"/>
      <selection activeCell="Q237" sqref="Q237"/>
      <selection pane="topRight" activeCell="Q237" sqref="Q237"/>
      <selection pane="bottomLeft" activeCell="Q237" sqref="Q237"/>
      <selection pane="bottomRight" activeCell="U240" sqref="U240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6.90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617</v>
      </c>
      <c r="C1" t="s">
        <v>618</v>
      </c>
      <c r="D1" t="s">
        <v>1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J1" t="s">
        <v>624</v>
      </c>
      <c r="K1" t="s">
        <v>625</v>
      </c>
      <c r="L1" t="s">
        <v>626</v>
      </c>
      <c r="M1" t="s">
        <v>627</v>
      </c>
      <c r="N1" t="s">
        <v>628</v>
      </c>
      <c r="O1" t="s">
        <v>629</v>
      </c>
      <c r="P1" t="s">
        <v>630</v>
      </c>
      <c r="Q1" t="s">
        <v>631</v>
      </c>
      <c r="R1" t="s">
        <v>2</v>
      </c>
      <c r="S1" t="s">
        <v>632</v>
      </c>
      <c r="T1" t="s">
        <v>633</v>
      </c>
      <c r="U1" s="49" t="s">
        <v>722</v>
      </c>
      <c r="V1" t="s">
        <v>724</v>
      </c>
    </row>
    <row r="2" spans="1:22" x14ac:dyDescent="0.25">
      <c r="A2" t="s">
        <v>239</v>
      </c>
      <c r="B2" t="s">
        <v>245</v>
      </c>
      <c r="C2">
        <v>159</v>
      </c>
      <c r="D2">
        <v>1</v>
      </c>
      <c r="E2" t="s">
        <v>15544</v>
      </c>
      <c r="F2">
        <v>129</v>
      </c>
      <c r="G2">
        <v>0</v>
      </c>
      <c r="H2" t="s">
        <v>636</v>
      </c>
      <c r="I2" t="s">
        <v>7010</v>
      </c>
      <c r="J2" t="s">
        <v>684</v>
      </c>
      <c r="K2" t="s">
        <v>637</v>
      </c>
      <c r="L2" t="s">
        <v>638</v>
      </c>
      <c r="M2" t="s">
        <v>15545</v>
      </c>
      <c r="N2" t="s">
        <v>637</v>
      </c>
      <c r="O2" t="s">
        <v>639</v>
      </c>
      <c r="P2" t="s">
        <v>5</v>
      </c>
      <c r="Q2" t="s">
        <v>640</v>
      </c>
      <c r="R2" t="s">
        <v>638</v>
      </c>
      <c r="S2" t="s">
        <v>637</v>
      </c>
      <c r="T2" t="s">
        <v>15546</v>
      </c>
      <c r="U2" s="50" t="s">
        <v>147</v>
      </c>
      <c r="V2">
        <v>445</v>
      </c>
    </row>
    <row r="3" spans="1:22" x14ac:dyDescent="0.25">
      <c r="A3" t="s">
        <v>104</v>
      </c>
      <c r="B3" t="s">
        <v>105</v>
      </c>
      <c r="C3">
        <v>14</v>
      </c>
      <c r="D3">
        <v>2</v>
      </c>
      <c r="E3" t="s">
        <v>15547</v>
      </c>
      <c r="F3">
        <v>28</v>
      </c>
      <c r="G3">
        <v>0</v>
      </c>
      <c r="H3" t="s">
        <v>645</v>
      </c>
      <c r="I3" t="s">
        <v>5431</v>
      </c>
      <c r="J3" t="s">
        <v>15548</v>
      </c>
      <c r="K3" t="s">
        <v>794</v>
      </c>
      <c r="L3" t="s">
        <v>5081</v>
      </c>
      <c r="M3" t="s">
        <v>15545</v>
      </c>
      <c r="N3" t="s">
        <v>637</v>
      </c>
      <c r="O3" t="s">
        <v>646</v>
      </c>
      <c r="P3" t="s">
        <v>26</v>
      </c>
      <c r="Q3" t="s">
        <v>647</v>
      </c>
      <c r="R3" t="s">
        <v>638</v>
      </c>
      <c r="S3" t="s">
        <v>637</v>
      </c>
      <c r="T3" t="s">
        <v>15549</v>
      </c>
      <c r="U3" s="51" t="s">
        <v>15550</v>
      </c>
      <c r="V3">
        <v>2</v>
      </c>
    </row>
    <row r="4" spans="1:22" x14ac:dyDescent="0.25">
      <c r="A4" t="s">
        <v>147</v>
      </c>
      <c r="B4" t="s">
        <v>15550</v>
      </c>
      <c r="C4">
        <v>0</v>
      </c>
      <c r="D4">
        <v>1</v>
      </c>
      <c r="E4" t="s">
        <v>15551</v>
      </c>
      <c r="F4">
        <v>0</v>
      </c>
      <c r="G4">
        <v>0</v>
      </c>
      <c r="H4" t="s">
        <v>645</v>
      </c>
      <c r="I4" t="s">
        <v>15552</v>
      </c>
      <c r="J4" t="s">
        <v>15553</v>
      </c>
      <c r="K4" t="s">
        <v>2606</v>
      </c>
      <c r="L4" t="s">
        <v>15554</v>
      </c>
      <c r="M4" t="s">
        <v>15555</v>
      </c>
      <c r="N4" t="s">
        <v>637</v>
      </c>
      <c r="O4" t="s">
        <v>664</v>
      </c>
      <c r="P4" t="s">
        <v>23</v>
      </c>
      <c r="Q4" t="s">
        <v>665</v>
      </c>
      <c r="R4" t="s">
        <v>638</v>
      </c>
      <c r="S4" t="s">
        <v>637</v>
      </c>
      <c r="T4" t="s">
        <v>15555</v>
      </c>
      <c r="U4" s="51" t="s">
        <v>148</v>
      </c>
      <c r="V4">
        <v>443</v>
      </c>
    </row>
    <row r="5" spans="1:22" x14ac:dyDescent="0.25">
      <c r="A5" t="s">
        <v>147</v>
      </c>
      <c r="B5" t="s">
        <v>148</v>
      </c>
      <c r="C5">
        <v>33.333333333333336</v>
      </c>
      <c r="D5">
        <v>3</v>
      </c>
      <c r="E5" t="s">
        <v>15556</v>
      </c>
      <c r="F5">
        <v>100</v>
      </c>
      <c r="G5">
        <v>0</v>
      </c>
      <c r="H5" t="s">
        <v>655</v>
      </c>
      <c r="I5" t="s">
        <v>9554</v>
      </c>
      <c r="J5" t="s">
        <v>3188</v>
      </c>
      <c r="K5" t="s">
        <v>637</v>
      </c>
      <c r="L5" t="s">
        <v>638</v>
      </c>
      <c r="M5" t="s">
        <v>15557</v>
      </c>
      <c r="N5" t="s">
        <v>637</v>
      </c>
      <c r="O5" t="s">
        <v>639</v>
      </c>
      <c r="P5" t="s">
        <v>5</v>
      </c>
      <c r="Q5" t="s">
        <v>640</v>
      </c>
      <c r="R5" t="s">
        <v>638</v>
      </c>
      <c r="S5" t="s">
        <v>637</v>
      </c>
      <c r="T5" t="s">
        <v>15557</v>
      </c>
      <c r="U5" s="50" t="s">
        <v>13744</v>
      </c>
      <c r="V5">
        <v>4</v>
      </c>
    </row>
    <row r="6" spans="1:22" x14ac:dyDescent="0.25">
      <c r="A6" t="s">
        <v>239</v>
      </c>
      <c r="B6" t="s">
        <v>245</v>
      </c>
      <c r="C6">
        <v>159</v>
      </c>
      <c r="D6">
        <v>1</v>
      </c>
      <c r="E6" t="s">
        <v>15558</v>
      </c>
      <c r="F6">
        <v>129</v>
      </c>
      <c r="G6">
        <v>0</v>
      </c>
      <c r="H6" t="s">
        <v>636</v>
      </c>
      <c r="I6" t="s">
        <v>15559</v>
      </c>
      <c r="J6" t="s">
        <v>2020</v>
      </c>
      <c r="K6" t="s">
        <v>637</v>
      </c>
      <c r="L6" t="s">
        <v>638</v>
      </c>
      <c r="M6" t="s">
        <v>15560</v>
      </c>
      <c r="N6" t="s">
        <v>637</v>
      </c>
      <c r="O6" t="s">
        <v>639</v>
      </c>
      <c r="P6" t="s">
        <v>5</v>
      </c>
      <c r="Q6" t="s">
        <v>640</v>
      </c>
      <c r="R6" t="s">
        <v>638</v>
      </c>
      <c r="S6" t="s">
        <v>637</v>
      </c>
      <c r="T6" t="s">
        <v>15560</v>
      </c>
      <c r="U6" s="51" t="s">
        <v>13745</v>
      </c>
      <c r="V6">
        <v>4</v>
      </c>
    </row>
    <row r="7" spans="1:22" x14ac:dyDescent="0.25">
      <c r="A7" t="s">
        <v>104</v>
      </c>
      <c r="B7" t="s">
        <v>105</v>
      </c>
      <c r="C7">
        <v>14</v>
      </c>
      <c r="D7">
        <v>2</v>
      </c>
      <c r="E7" t="s">
        <v>15561</v>
      </c>
      <c r="F7">
        <v>32</v>
      </c>
      <c r="G7">
        <v>4</v>
      </c>
      <c r="H7" t="s">
        <v>645</v>
      </c>
      <c r="I7" t="s">
        <v>807</v>
      </c>
      <c r="J7" t="s">
        <v>8468</v>
      </c>
      <c r="K7" t="s">
        <v>7159</v>
      </c>
      <c r="L7" t="s">
        <v>6311</v>
      </c>
      <c r="M7" t="s">
        <v>15562</v>
      </c>
      <c r="N7" t="s">
        <v>637</v>
      </c>
      <c r="O7" t="s">
        <v>646</v>
      </c>
      <c r="P7" t="s">
        <v>26</v>
      </c>
      <c r="Q7" t="s">
        <v>647</v>
      </c>
      <c r="R7" t="s">
        <v>638</v>
      </c>
      <c r="S7" t="s">
        <v>637</v>
      </c>
      <c r="T7" t="s">
        <v>15560</v>
      </c>
      <c r="U7" s="50" t="s">
        <v>13749</v>
      </c>
      <c r="V7">
        <v>4</v>
      </c>
    </row>
    <row r="8" spans="1:22" x14ac:dyDescent="0.25">
      <c r="A8" t="s">
        <v>22</v>
      </c>
      <c r="B8" t="s">
        <v>27</v>
      </c>
      <c r="C8">
        <v>69.900000000000006</v>
      </c>
      <c r="D8">
        <v>10</v>
      </c>
      <c r="E8" t="s">
        <v>15563</v>
      </c>
      <c r="F8">
        <v>800</v>
      </c>
      <c r="G8">
        <v>0</v>
      </c>
      <c r="H8" t="s">
        <v>645</v>
      </c>
      <c r="I8" t="s">
        <v>3752</v>
      </c>
      <c r="J8" t="s">
        <v>15564</v>
      </c>
      <c r="K8" t="s">
        <v>2434</v>
      </c>
      <c r="L8" t="s">
        <v>5613</v>
      </c>
      <c r="M8" t="s">
        <v>15565</v>
      </c>
      <c r="N8" t="s">
        <v>637</v>
      </c>
      <c r="O8" t="s">
        <v>651</v>
      </c>
      <c r="P8" t="s">
        <v>26</v>
      </c>
      <c r="Q8" t="s">
        <v>647</v>
      </c>
      <c r="R8" t="s">
        <v>638</v>
      </c>
      <c r="S8" t="s">
        <v>637</v>
      </c>
      <c r="T8" t="s">
        <v>15565</v>
      </c>
      <c r="U8" s="51" t="s">
        <v>13750</v>
      </c>
      <c r="V8">
        <v>4</v>
      </c>
    </row>
    <row r="9" spans="1:22" x14ac:dyDescent="0.25">
      <c r="A9" t="s">
        <v>147</v>
      </c>
      <c r="B9" t="s">
        <v>148</v>
      </c>
      <c r="C9">
        <v>33.333333333333336</v>
      </c>
      <c r="D9">
        <v>6</v>
      </c>
      <c r="E9" t="s">
        <v>15566</v>
      </c>
      <c r="F9">
        <v>200</v>
      </c>
      <c r="G9">
        <v>0</v>
      </c>
      <c r="H9" t="s">
        <v>655</v>
      </c>
      <c r="I9" t="s">
        <v>15567</v>
      </c>
      <c r="J9" t="s">
        <v>666</v>
      </c>
      <c r="K9" t="s">
        <v>637</v>
      </c>
      <c r="L9" t="s">
        <v>638</v>
      </c>
      <c r="M9" t="s">
        <v>15568</v>
      </c>
      <c r="N9" t="s">
        <v>637</v>
      </c>
      <c r="O9" t="s">
        <v>639</v>
      </c>
      <c r="P9" t="s">
        <v>5</v>
      </c>
      <c r="Q9" t="s">
        <v>640</v>
      </c>
      <c r="R9" t="s">
        <v>638</v>
      </c>
      <c r="S9" t="s">
        <v>637</v>
      </c>
      <c r="T9" t="s">
        <v>15568</v>
      </c>
      <c r="U9" s="50" t="s">
        <v>22</v>
      </c>
      <c r="V9">
        <v>104</v>
      </c>
    </row>
    <row r="10" spans="1:22" x14ac:dyDescent="0.25">
      <c r="A10" t="s">
        <v>147</v>
      </c>
      <c r="B10" t="s">
        <v>148</v>
      </c>
      <c r="C10">
        <v>33.333333333333336</v>
      </c>
      <c r="D10">
        <v>3</v>
      </c>
      <c r="E10" t="s">
        <v>15569</v>
      </c>
      <c r="F10">
        <v>150</v>
      </c>
      <c r="G10">
        <v>0</v>
      </c>
      <c r="H10" t="s">
        <v>645</v>
      </c>
      <c r="I10" t="s">
        <v>15570</v>
      </c>
      <c r="J10" t="s">
        <v>15571</v>
      </c>
      <c r="K10" t="s">
        <v>1774</v>
      </c>
      <c r="L10" t="s">
        <v>15572</v>
      </c>
      <c r="M10" t="s">
        <v>15573</v>
      </c>
      <c r="N10" t="s">
        <v>637</v>
      </c>
      <c r="O10" t="s">
        <v>664</v>
      </c>
      <c r="P10" t="s">
        <v>23</v>
      </c>
      <c r="Q10" t="s">
        <v>665</v>
      </c>
      <c r="R10" t="s">
        <v>638</v>
      </c>
      <c r="S10" t="s">
        <v>637</v>
      </c>
      <c r="T10" t="s">
        <v>15573</v>
      </c>
      <c r="U10" s="51" t="s">
        <v>4578</v>
      </c>
      <c r="V10">
        <v>2</v>
      </c>
    </row>
    <row r="11" spans="1:22" x14ac:dyDescent="0.25">
      <c r="A11" t="s">
        <v>147</v>
      </c>
      <c r="B11" t="s">
        <v>15550</v>
      </c>
      <c r="C11">
        <v>59</v>
      </c>
      <c r="D11">
        <v>1</v>
      </c>
      <c r="E11" t="s">
        <v>15574</v>
      </c>
      <c r="F11">
        <v>104</v>
      </c>
      <c r="G11">
        <v>45</v>
      </c>
      <c r="H11" t="s">
        <v>645</v>
      </c>
      <c r="I11" t="s">
        <v>15575</v>
      </c>
      <c r="J11" t="s">
        <v>15576</v>
      </c>
      <c r="K11" t="s">
        <v>10137</v>
      </c>
      <c r="L11" t="s">
        <v>638</v>
      </c>
      <c r="M11" t="s">
        <v>637</v>
      </c>
      <c r="N11" t="s">
        <v>637</v>
      </c>
      <c r="O11" t="s">
        <v>664</v>
      </c>
      <c r="P11" t="s">
        <v>23</v>
      </c>
      <c r="Q11" t="s">
        <v>637</v>
      </c>
      <c r="R11" t="s">
        <v>638</v>
      </c>
      <c r="S11" t="s">
        <v>637</v>
      </c>
      <c r="T11" t="s">
        <v>15577</v>
      </c>
      <c r="U11" s="51" t="s">
        <v>213</v>
      </c>
      <c r="V11">
        <v>4</v>
      </c>
    </row>
    <row r="12" spans="1:22" x14ac:dyDescent="0.25">
      <c r="A12" t="s">
        <v>147</v>
      </c>
      <c r="B12" t="s">
        <v>148</v>
      </c>
      <c r="C12">
        <v>33.333333333333336</v>
      </c>
      <c r="D12">
        <v>3</v>
      </c>
      <c r="E12" t="s">
        <v>15578</v>
      </c>
      <c r="F12">
        <v>100</v>
      </c>
      <c r="G12">
        <v>0</v>
      </c>
      <c r="H12" t="s">
        <v>655</v>
      </c>
      <c r="I12" t="s">
        <v>15579</v>
      </c>
      <c r="J12" t="s">
        <v>4160</v>
      </c>
      <c r="K12" t="s">
        <v>637</v>
      </c>
      <c r="L12" t="s">
        <v>638</v>
      </c>
      <c r="M12" t="s">
        <v>15580</v>
      </c>
      <c r="N12" t="s">
        <v>637</v>
      </c>
      <c r="O12" t="s">
        <v>643</v>
      </c>
      <c r="P12" t="s">
        <v>5</v>
      </c>
      <c r="Q12" t="s">
        <v>644</v>
      </c>
      <c r="R12" t="s">
        <v>638</v>
      </c>
      <c r="S12" t="s">
        <v>637</v>
      </c>
      <c r="T12" t="s">
        <v>15580</v>
      </c>
      <c r="U12" s="51" t="s">
        <v>27</v>
      </c>
      <c r="V12">
        <v>98</v>
      </c>
    </row>
    <row r="13" spans="1:22" x14ac:dyDescent="0.25">
      <c r="A13" t="s">
        <v>14</v>
      </c>
      <c r="B13" t="s">
        <v>15</v>
      </c>
      <c r="C13">
        <v>54.5</v>
      </c>
      <c r="D13">
        <v>2</v>
      </c>
      <c r="E13" t="s">
        <v>15581</v>
      </c>
      <c r="F13">
        <v>70.75</v>
      </c>
      <c r="G13">
        <v>7</v>
      </c>
      <c r="H13" t="s">
        <v>645</v>
      </c>
      <c r="I13" t="s">
        <v>15582</v>
      </c>
      <c r="J13" t="s">
        <v>15583</v>
      </c>
      <c r="K13" t="s">
        <v>1888</v>
      </c>
      <c r="L13" t="s">
        <v>15584</v>
      </c>
      <c r="M13" t="s">
        <v>15585</v>
      </c>
      <c r="N13" t="s">
        <v>637</v>
      </c>
      <c r="O13" t="s">
        <v>664</v>
      </c>
      <c r="P13" t="s">
        <v>23</v>
      </c>
      <c r="Q13" t="s">
        <v>665</v>
      </c>
      <c r="R13" t="s">
        <v>638</v>
      </c>
      <c r="S13" t="s">
        <v>637</v>
      </c>
      <c r="T13" t="s">
        <v>15585</v>
      </c>
      <c r="U13" s="50" t="s">
        <v>18</v>
      </c>
      <c r="V13">
        <v>85</v>
      </c>
    </row>
    <row r="14" spans="1:22" x14ac:dyDescent="0.25">
      <c r="A14" t="s">
        <v>147</v>
      </c>
      <c r="B14" t="s">
        <v>148</v>
      </c>
      <c r="C14">
        <v>33.333333333333336</v>
      </c>
      <c r="D14">
        <v>3</v>
      </c>
      <c r="E14" t="s">
        <v>15586</v>
      </c>
      <c r="F14">
        <v>100</v>
      </c>
      <c r="G14">
        <v>0</v>
      </c>
      <c r="H14" t="s">
        <v>655</v>
      </c>
      <c r="I14" t="s">
        <v>15587</v>
      </c>
      <c r="J14" t="s">
        <v>669</v>
      </c>
      <c r="K14" t="s">
        <v>637</v>
      </c>
      <c r="L14" t="s">
        <v>638</v>
      </c>
      <c r="M14" t="s">
        <v>15588</v>
      </c>
      <c r="N14" t="s">
        <v>637</v>
      </c>
      <c r="O14" t="s">
        <v>639</v>
      </c>
      <c r="P14" t="s">
        <v>5</v>
      </c>
      <c r="Q14" t="s">
        <v>640</v>
      </c>
      <c r="R14" t="s">
        <v>638</v>
      </c>
      <c r="S14" t="s">
        <v>637</v>
      </c>
      <c r="T14" t="s">
        <v>15588</v>
      </c>
      <c r="U14" s="51" t="s">
        <v>19</v>
      </c>
      <c r="V14">
        <v>85</v>
      </c>
    </row>
    <row r="15" spans="1:22" x14ac:dyDescent="0.25">
      <c r="A15" t="s">
        <v>101</v>
      </c>
      <c r="B15" t="s">
        <v>2139</v>
      </c>
      <c r="C15">
        <v>120</v>
      </c>
      <c r="D15">
        <v>1</v>
      </c>
      <c r="E15" t="s">
        <v>15589</v>
      </c>
      <c r="F15">
        <v>100</v>
      </c>
      <c r="G15">
        <v>0</v>
      </c>
      <c r="H15" t="s">
        <v>636</v>
      </c>
      <c r="I15" t="s">
        <v>15590</v>
      </c>
      <c r="J15" t="s">
        <v>648</v>
      </c>
      <c r="K15" t="s">
        <v>637</v>
      </c>
      <c r="L15" t="s">
        <v>638</v>
      </c>
      <c r="M15" t="s">
        <v>15591</v>
      </c>
      <c r="N15" t="s">
        <v>637</v>
      </c>
      <c r="O15" t="s">
        <v>643</v>
      </c>
      <c r="P15" t="s">
        <v>5</v>
      </c>
      <c r="Q15" t="s">
        <v>644</v>
      </c>
      <c r="R15" t="s">
        <v>638</v>
      </c>
      <c r="S15" t="s">
        <v>637</v>
      </c>
      <c r="T15" t="s">
        <v>15591</v>
      </c>
      <c r="U15" s="50" t="s">
        <v>101</v>
      </c>
      <c r="V15">
        <v>15</v>
      </c>
    </row>
    <row r="16" spans="1:22" x14ac:dyDescent="0.25">
      <c r="A16" t="s">
        <v>516</v>
      </c>
      <c r="B16" t="s">
        <v>120</v>
      </c>
      <c r="C16">
        <v>75</v>
      </c>
      <c r="D16">
        <v>2</v>
      </c>
      <c r="E16" t="s">
        <v>15592</v>
      </c>
      <c r="F16">
        <v>172</v>
      </c>
      <c r="G16">
        <v>22</v>
      </c>
      <c r="H16" t="s">
        <v>645</v>
      </c>
      <c r="I16" t="s">
        <v>12390</v>
      </c>
      <c r="J16" t="s">
        <v>15593</v>
      </c>
      <c r="K16" t="s">
        <v>710</v>
      </c>
      <c r="L16" t="s">
        <v>3836</v>
      </c>
      <c r="M16" t="s">
        <v>15591</v>
      </c>
      <c r="N16" t="s">
        <v>637</v>
      </c>
      <c r="O16" t="s">
        <v>646</v>
      </c>
      <c r="P16" t="s">
        <v>26</v>
      </c>
      <c r="Q16" t="s">
        <v>647</v>
      </c>
      <c r="R16" t="s">
        <v>638</v>
      </c>
      <c r="S16" t="s">
        <v>637</v>
      </c>
      <c r="T16" t="s">
        <v>15591</v>
      </c>
      <c r="U16" s="51" t="s">
        <v>2139</v>
      </c>
      <c r="V16">
        <v>1</v>
      </c>
    </row>
    <row r="17" spans="1:22" x14ac:dyDescent="0.25">
      <c r="A17" t="s">
        <v>101</v>
      </c>
      <c r="B17" t="s">
        <v>74</v>
      </c>
      <c r="C17">
        <v>90</v>
      </c>
      <c r="D17">
        <v>2</v>
      </c>
      <c r="E17" t="s">
        <v>15594</v>
      </c>
      <c r="F17">
        <v>121.8</v>
      </c>
      <c r="G17">
        <v>12</v>
      </c>
      <c r="H17" t="s">
        <v>663</v>
      </c>
      <c r="I17" t="s">
        <v>15595</v>
      </c>
      <c r="J17" t="s">
        <v>15596</v>
      </c>
      <c r="K17" t="s">
        <v>3857</v>
      </c>
      <c r="L17" t="s">
        <v>15597</v>
      </c>
      <c r="M17" t="s">
        <v>15598</v>
      </c>
      <c r="N17" t="s">
        <v>637</v>
      </c>
      <c r="O17" t="s">
        <v>664</v>
      </c>
      <c r="P17" t="s">
        <v>23</v>
      </c>
      <c r="Q17" t="s">
        <v>665</v>
      </c>
      <c r="R17" t="s">
        <v>638</v>
      </c>
      <c r="S17" t="s">
        <v>637</v>
      </c>
      <c r="T17" t="s">
        <v>15598</v>
      </c>
      <c r="U17" s="51" t="s">
        <v>751</v>
      </c>
      <c r="V17">
        <v>2</v>
      </c>
    </row>
    <row r="18" spans="1:22" x14ac:dyDescent="0.25">
      <c r="A18" t="s">
        <v>147</v>
      </c>
      <c r="B18" t="s">
        <v>148</v>
      </c>
      <c r="C18">
        <v>50</v>
      </c>
      <c r="D18">
        <v>6</v>
      </c>
      <c r="E18" t="s">
        <v>15599</v>
      </c>
      <c r="F18">
        <v>200</v>
      </c>
      <c r="G18">
        <v>0</v>
      </c>
      <c r="H18" t="s">
        <v>636</v>
      </c>
      <c r="I18" t="s">
        <v>11679</v>
      </c>
      <c r="J18" t="s">
        <v>700</v>
      </c>
      <c r="K18" t="s">
        <v>637</v>
      </c>
      <c r="L18" t="s">
        <v>638</v>
      </c>
      <c r="M18" t="s">
        <v>15591</v>
      </c>
      <c r="N18" t="s">
        <v>637</v>
      </c>
      <c r="O18" t="s">
        <v>643</v>
      </c>
      <c r="P18" t="s">
        <v>5</v>
      </c>
      <c r="Q18" t="s">
        <v>644</v>
      </c>
      <c r="R18" t="s">
        <v>638</v>
      </c>
      <c r="S18" t="s">
        <v>637</v>
      </c>
      <c r="T18" t="s">
        <v>15598</v>
      </c>
      <c r="U18" s="51" t="s">
        <v>74</v>
      </c>
      <c r="V18">
        <v>12</v>
      </c>
    </row>
    <row r="19" spans="1:22" x14ac:dyDescent="0.25">
      <c r="A19" t="s">
        <v>22</v>
      </c>
      <c r="B19" t="s">
        <v>27</v>
      </c>
      <c r="C19">
        <v>66.333333333333329</v>
      </c>
      <c r="D19">
        <v>3</v>
      </c>
      <c r="E19" t="s">
        <v>15600</v>
      </c>
      <c r="F19">
        <v>289</v>
      </c>
      <c r="G19">
        <v>0</v>
      </c>
      <c r="H19" t="s">
        <v>636</v>
      </c>
      <c r="I19" t="s">
        <v>10197</v>
      </c>
      <c r="J19" t="s">
        <v>669</v>
      </c>
      <c r="K19" t="s">
        <v>637</v>
      </c>
      <c r="L19" t="s">
        <v>638</v>
      </c>
      <c r="M19" t="s">
        <v>15598</v>
      </c>
      <c r="N19" t="s">
        <v>637</v>
      </c>
      <c r="O19" t="s">
        <v>643</v>
      </c>
      <c r="P19" t="s">
        <v>5</v>
      </c>
      <c r="Q19" t="s">
        <v>644</v>
      </c>
      <c r="R19" t="s">
        <v>638</v>
      </c>
      <c r="S19" t="s">
        <v>637</v>
      </c>
      <c r="T19" t="s">
        <v>15601</v>
      </c>
      <c r="U19" s="50" t="s">
        <v>72</v>
      </c>
      <c r="V19">
        <v>16</v>
      </c>
    </row>
    <row r="20" spans="1:22" x14ac:dyDescent="0.25">
      <c r="A20" t="s">
        <v>147</v>
      </c>
      <c r="B20" t="s">
        <v>148</v>
      </c>
      <c r="C20">
        <v>33.333333333333336</v>
      </c>
      <c r="D20">
        <v>3</v>
      </c>
      <c r="E20" t="s">
        <v>15602</v>
      </c>
      <c r="F20">
        <v>100</v>
      </c>
      <c r="G20">
        <v>0</v>
      </c>
      <c r="H20" t="s">
        <v>655</v>
      </c>
      <c r="I20" t="s">
        <v>15603</v>
      </c>
      <c r="J20" t="s">
        <v>2240</v>
      </c>
      <c r="K20" t="s">
        <v>637</v>
      </c>
      <c r="L20" t="s">
        <v>638</v>
      </c>
      <c r="M20" t="s">
        <v>15604</v>
      </c>
      <c r="N20" t="s">
        <v>637</v>
      </c>
      <c r="O20" t="s">
        <v>639</v>
      </c>
      <c r="P20" t="s">
        <v>5</v>
      </c>
      <c r="Q20" t="s">
        <v>640</v>
      </c>
      <c r="R20" t="s">
        <v>638</v>
      </c>
      <c r="S20" t="s">
        <v>637</v>
      </c>
      <c r="T20" t="s">
        <v>15604</v>
      </c>
      <c r="U20" s="51" t="s">
        <v>108</v>
      </c>
      <c r="V20">
        <v>14</v>
      </c>
    </row>
    <row r="21" spans="1:22" x14ac:dyDescent="0.25">
      <c r="A21" t="s">
        <v>147</v>
      </c>
      <c r="B21" t="s">
        <v>148</v>
      </c>
      <c r="C21">
        <v>33.333333333333336</v>
      </c>
      <c r="D21">
        <v>6</v>
      </c>
      <c r="E21" t="s">
        <v>15605</v>
      </c>
      <c r="F21">
        <v>200</v>
      </c>
      <c r="G21">
        <v>0</v>
      </c>
      <c r="H21" t="s">
        <v>655</v>
      </c>
      <c r="I21" t="s">
        <v>15606</v>
      </c>
      <c r="J21" t="s">
        <v>653</v>
      </c>
      <c r="K21" t="s">
        <v>637</v>
      </c>
      <c r="L21" t="s">
        <v>638</v>
      </c>
      <c r="M21" t="s">
        <v>15607</v>
      </c>
      <c r="N21" t="s">
        <v>637</v>
      </c>
      <c r="O21" t="s">
        <v>639</v>
      </c>
      <c r="P21" t="s">
        <v>5</v>
      </c>
      <c r="Q21" t="s">
        <v>640</v>
      </c>
      <c r="R21" t="s">
        <v>638</v>
      </c>
      <c r="S21" t="s">
        <v>637</v>
      </c>
      <c r="T21" t="s">
        <v>15607</v>
      </c>
      <c r="U21" s="51" t="s">
        <v>10028</v>
      </c>
      <c r="V21">
        <v>1</v>
      </c>
    </row>
    <row r="22" spans="1:22" x14ac:dyDescent="0.25">
      <c r="A22" t="s">
        <v>22</v>
      </c>
      <c r="B22" t="s">
        <v>4578</v>
      </c>
      <c r="C22">
        <v>85</v>
      </c>
      <c r="D22">
        <v>2</v>
      </c>
      <c r="E22" t="s">
        <v>15608</v>
      </c>
      <c r="F22">
        <v>225.82</v>
      </c>
      <c r="G22">
        <v>55.82</v>
      </c>
      <c r="H22" t="s">
        <v>645</v>
      </c>
      <c r="I22" t="s">
        <v>5084</v>
      </c>
      <c r="J22" t="s">
        <v>5085</v>
      </c>
      <c r="K22" t="s">
        <v>847</v>
      </c>
      <c r="L22" t="s">
        <v>5086</v>
      </c>
      <c r="M22" t="s">
        <v>15609</v>
      </c>
      <c r="N22" t="s">
        <v>637</v>
      </c>
      <c r="O22" t="s">
        <v>664</v>
      </c>
      <c r="P22" t="s">
        <v>23</v>
      </c>
      <c r="Q22" t="s">
        <v>665</v>
      </c>
      <c r="R22" t="s">
        <v>638</v>
      </c>
      <c r="S22" t="s">
        <v>637</v>
      </c>
      <c r="T22" t="s">
        <v>15610</v>
      </c>
      <c r="U22" s="51" t="s">
        <v>716</v>
      </c>
      <c r="V22">
        <v>1</v>
      </c>
    </row>
    <row r="23" spans="1:22" x14ac:dyDescent="0.25">
      <c r="A23" t="s">
        <v>147</v>
      </c>
      <c r="B23" t="s">
        <v>148</v>
      </c>
      <c r="C23">
        <v>33.333333333333336</v>
      </c>
      <c r="D23">
        <v>3</v>
      </c>
      <c r="E23" t="s">
        <v>15611</v>
      </c>
      <c r="F23">
        <v>100</v>
      </c>
      <c r="G23">
        <v>0</v>
      </c>
      <c r="H23" t="s">
        <v>655</v>
      </c>
      <c r="I23" t="s">
        <v>3875</v>
      </c>
      <c r="J23" t="s">
        <v>648</v>
      </c>
      <c r="K23" t="s">
        <v>637</v>
      </c>
      <c r="L23" t="s">
        <v>638</v>
      </c>
      <c r="M23" t="s">
        <v>15612</v>
      </c>
      <c r="N23" t="s">
        <v>637</v>
      </c>
      <c r="O23" t="s">
        <v>639</v>
      </c>
      <c r="P23" t="s">
        <v>5</v>
      </c>
      <c r="Q23" t="s">
        <v>640</v>
      </c>
      <c r="R23" t="s">
        <v>638</v>
      </c>
      <c r="S23" t="s">
        <v>637</v>
      </c>
      <c r="T23" t="s">
        <v>15612</v>
      </c>
      <c r="U23" s="50" t="s">
        <v>10385</v>
      </c>
      <c r="V23">
        <v>12</v>
      </c>
    </row>
    <row r="24" spans="1:22" x14ac:dyDescent="0.25">
      <c r="A24" t="s">
        <v>18</v>
      </c>
      <c r="B24" t="s">
        <v>19</v>
      </c>
      <c r="C24">
        <v>66.666666666666671</v>
      </c>
      <c r="D24">
        <v>3</v>
      </c>
      <c r="E24" t="s">
        <v>15613</v>
      </c>
      <c r="F24">
        <v>129</v>
      </c>
      <c r="G24">
        <v>0</v>
      </c>
      <c r="H24" t="s">
        <v>636</v>
      </c>
      <c r="I24" t="s">
        <v>15614</v>
      </c>
      <c r="J24" t="s">
        <v>662</v>
      </c>
      <c r="K24" t="s">
        <v>637</v>
      </c>
      <c r="L24" t="s">
        <v>638</v>
      </c>
      <c r="M24" t="s">
        <v>15615</v>
      </c>
      <c r="N24" t="s">
        <v>637</v>
      </c>
      <c r="O24" t="s">
        <v>643</v>
      </c>
      <c r="P24" t="s">
        <v>5</v>
      </c>
      <c r="Q24" t="s">
        <v>644</v>
      </c>
      <c r="R24" t="s">
        <v>638</v>
      </c>
      <c r="S24" t="s">
        <v>637</v>
      </c>
      <c r="T24" t="s">
        <v>15615</v>
      </c>
      <c r="U24" s="51" t="s">
        <v>10386</v>
      </c>
      <c r="V24">
        <v>12</v>
      </c>
    </row>
    <row r="25" spans="1:22" x14ac:dyDescent="0.25">
      <c r="A25" t="s">
        <v>14</v>
      </c>
      <c r="B25" t="s">
        <v>15</v>
      </c>
      <c r="C25">
        <v>54.5</v>
      </c>
      <c r="D25">
        <v>2</v>
      </c>
      <c r="E25" t="s">
        <v>15616</v>
      </c>
      <c r="F25">
        <v>73.489999999999995</v>
      </c>
      <c r="G25">
        <v>7</v>
      </c>
      <c r="H25" t="s">
        <v>663</v>
      </c>
      <c r="I25" t="s">
        <v>15617</v>
      </c>
      <c r="J25" t="s">
        <v>15618</v>
      </c>
      <c r="K25" t="s">
        <v>1888</v>
      </c>
      <c r="L25" t="s">
        <v>15619</v>
      </c>
      <c r="M25" t="s">
        <v>15620</v>
      </c>
      <c r="N25" t="s">
        <v>637</v>
      </c>
      <c r="O25" t="s">
        <v>664</v>
      </c>
      <c r="P25" t="s">
        <v>23</v>
      </c>
      <c r="Q25" t="s">
        <v>665</v>
      </c>
      <c r="R25" t="s">
        <v>638</v>
      </c>
      <c r="S25" t="s">
        <v>637</v>
      </c>
      <c r="T25" t="s">
        <v>15620</v>
      </c>
      <c r="U25" s="50" t="s">
        <v>12</v>
      </c>
      <c r="V25">
        <v>6</v>
      </c>
    </row>
    <row r="26" spans="1:22" x14ac:dyDescent="0.25">
      <c r="A26" t="s">
        <v>77</v>
      </c>
      <c r="B26" t="s">
        <v>78</v>
      </c>
      <c r="C26">
        <v>33.333333333333336</v>
      </c>
      <c r="D26">
        <v>3</v>
      </c>
      <c r="E26" t="s">
        <v>15621</v>
      </c>
      <c r="F26">
        <v>134.99</v>
      </c>
      <c r="G26">
        <v>0</v>
      </c>
      <c r="H26" t="s">
        <v>636</v>
      </c>
      <c r="I26" t="s">
        <v>15622</v>
      </c>
      <c r="J26" t="s">
        <v>4151</v>
      </c>
      <c r="K26" t="s">
        <v>637</v>
      </c>
      <c r="L26" t="s">
        <v>638</v>
      </c>
      <c r="M26" t="s">
        <v>15620</v>
      </c>
      <c r="N26" t="s">
        <v>637</v>
      </c>
      <c r="O26" t="s">
        <v>656</v>
      </c>
      <c r="P26" t="s">
        <v>5</v>
      </c>
      <c r="Q26" t="s">
        <v>644</v>
      </c>
      <c r="R26" t="s">
        <v>638</v>
      </c>
      <c r="S26" t="s">
        <v>637</v>
      </c>
      <c r="T26" t="s">
        <v>15620</v>
      </c>
      <c r="U26" s="51" t="s">
        <v>13</v>
      </c>
      <c r="V26">
        <v>6</v>
      </c>
    </row>
    <row r="27" spans="1:22" x14ac:dyDescent="0.25">
      <c r="A27" t="s">
        <v>104</v>
      </c>
      <c r="B27" t="s">
        <v>105</v>
      </c>
      <c r="C27">
        <v>15</v>
      </c>
      <c r="D27">
        <v>2</v>
      </c>
      <c r="E27" t="s">
        <v>15623</v>
      </c>
      <c r="F27">
        <v>46</v>
      </c>
      <c r="G27">
        <v>16</v>
      </c>
      <c r="H27" t="s">
        <v>636</v>
      </c>
      <c r="I27" t="s">
        <v>15624</v>
      </c>
      <c r="J27" t="s">
        <v>15625</v>
      </c>
      <c r="K27" t="s">
        <v>6573</v>
      </c>
      <c r="L27" t="s">
        <v>2275</v>
      </c>
      <c r="M27" t="s">
        <v>15626</v>
      </c>
      <c r="N27" t="s">
        <v>637</v>
      </c>
      <c r="O27" t="s">
        <v>646</v>
      </c>
      <c r="P27" t="s">
        <v>26</v>
      </c>
      <c r="Q27" t="s">
        <v>647</v>
      </c>
      <c r="R27" t="s">
        <v>638</v>
      </c>
      <c r="S27" t="s">
        <v>637</v>
      </c>
      <c r="T27" t="s">
        <v>15626</v>
      </c>
      <c r="U27" s="50" t="s">
        <v>14</v>
      </c>
      <c r="V27">
        <v>6</v>
      </c>
    </row>
    <row r="28" spans="1:22" x14ac:dyDescent="0.25">
      <c r="A28" t="s">
        <v>239</v>
      </c>
      <c r="B28" t="s">
        <v>245</v>
      </c>
      <c r="C28">
        <v>159</v>
      </c>
      <c r="D28">
        <v>1</v>
      </c>
      <c r="E28" t="s">
        <v>15627</v>
      </c>
      <c r="F28">
        <v>167</v>
      </c>
      <c r="G28">
        <v>38</v>
      </c>
      <c r="H28" t="s">
        <v>636</v>
      </c>
      <c r="I28" t="s">
        <v>13493</v>
      </c>
      <c r="J28" t="s">
        <v>675</v>
      </c>
      <c r="K28" t="s">
        <v>637</v>
      </c>
      <c r="L28" t="s">
        <v>638</v>
      </c>
      <c r="M28" t="s">
        <v>15628</v>
      </c>
      <c r="N28" t="s">
        <v>637</v>
      </c>
      <c r="O28" t="s">
        <v>639</v>
      </c>
      <c r="P28" t="s">
        <v>5</v>
      </c>
      <c r="Q28" t="s">
        <v>640</v>
      </c>
      <c r="R28" t="s">
        <v>638</v>
      </c>
      <c r="S28" t="s">
        <v>637</v>
      </c>
      <c r="T28" t="s">
        <v>15628</v>
      </c>
      <c r="U28" s="51" t="s">
        <v>15</v>
      </c>
      <c r="V28">
        <v>6</v>
      </c>
    </row>
    <row r="29" spans="1:22" x14ac:dyDescent="0.25">
      <c r="A29" t="s">
        <v>239</v>
      </c>
      <c r="B29" t="s">
        <v>245</v>
      </c>
      <c r="C29">
        <v>159</v>
      </c>
      <c r="D29">
        <v>1</v>
      </c>
      <c r="E29" t="s">
        <v>15629</v>
      </c>
      <c r="F29">
        <v>167</v>
      </c>
      <c r="G29">
        <v>38</v>
      </c>
      <c r="H29" t="s">
        <v>636</v>
      </c>
      <c r="I29" t="s">
        <v>15630</v>
      </c>
      <c r="J29" t="s">
        <v>686</v>
      </c>
      <c r="K29" t="s">
        <v>637</v>
      </c>
      <c r="L29" t="s">
        <v>638</v>
      </c>
      <c r="M29" t="s">
        <v>15631</v>
      </c>
      <c r="N29" t="s">
        <v>637</v>
      </c>
      <c r="O29" t="s">
        <v>639</v>
      </c>
      <c r="P29" t="s">
        <v>5</v>
      </c>
      <c r="Q29" t="s">
        <v>640</v>
      </c>
      <c r="R29" t="s">
        <v>638</v>
      </c>
      <c r="S29" t="s">
        <v>637</v>
      </c>
      <c r="T29" t="s">
        <v>15632</v>
      </c>
      <c r="U29" s="50" t="s">
        <v>239</v>
      </c>
      <c r="V29">
        <v>29</v>
      </c>
    </row>
    <row r="30" spans="1:22" x14ac:dyDescent="0.25">
      <c r="A30" t="s">
        <v>77</v>
      </c>
      <c r="B30" t="s">
        <v>78</v>
      </c>
      <c r="C30">
        <v>33.333333333333336</v>
      </c>
      <c r="D30">
        <v>3</v>
      </c>
      <c r="E30" t="s">
        <v>15633</v>
      </c>
      <c r="F30">
        <v>134.99</v>
      </c>
      <c r="G30">
        <v>0</v>
      </c>
      <c r="H30" t="s">
        <v>636</v>
      </c>
      <c r="I30" t="s">
        <v>15634</v>
      </c>
      <c r="J30" t="s">
        <v>657</v>
      </c>
      <c r="K30" t="s">
        <v>637</v>
      </c>
      <c r="L30" t="s">
        <v>638</v>
      </c>
      <c r="M30" t="s">
        <v>15635</v>
      </c>
      <c r="N30" t="s">
        <v>637</v>
      </c>
      <c r="O30" t="s">
        <v>643</v>
      </c>
      <c r="P30" t="s">
        <v>5</v>
      </c>
      <c r="Q30" t="s">
        <v>644</v>
      </c>
      <c r="R30" t="s">
        <v>638</v>
      </c>
      <c r="S30" t="s">
        <v>637</v>
      </c>
      <c r="T30" t="s">
        <v>15636</v>
      </c>
      <c r="U30" s="51" t="s">
        <v>245</v>
      </c>
      <c r="V30">
        <v>24</v>
      </c>
    </row>
    <row r="31" spans="1:22" x14ac:dyDescent="0.25">
      <c r="A31" t="s">
        <v>22</v>
      </c>
      <c r="B31" t="s">
        <v>27</v>
      </c>
      <c r="C31">
        <v>80</v>
      </c>
      <c r="D31">
        <v>3</v>
      </c>
      <c r="E31" t="s">
        <v>15637</v>
      </c>
      <c r="F31">
        <v>240</v>
      </c>
      <c r="G31">
        <v>0</v>
      </c>
      <c r="H31" t="s">
        <v>645</v>
      </c>
      <c r="I31" t="s">
        <v>15638</v>
      </c>
      <c r="J31" t="s">
        <v>15639</v>
      </c>
      <c r="K31" t="s">
        <v>701</v>
      </c>
      <c r="L31" t="s">
        <v>2087</v>
      </c>
      <c r="M31" t="s">
        <v>15640</v>
      </c>
      <c r="N31" t="s">
        <v>637</v>
      </c>
      <c r="O31" t="s">
        <v>646</v>
      </c>
      <c r="P31" t="s">
        <v>26</v>
      </c>
      <c r="Q31" t="s">
        <v>647</v>
      </c>
      <c r="R31" t="s">
        <v>638</v>
      </c>
      <c r="S31" t="s">
        <v>637</v>
      </c>
      <c r="T31" t="s">
        <v>15640</v>
      </c>
      <c r="U31" s="51" t="s">
        <v>2799</v>
      </c>
      <c r="V31">
        <v>3</v>
      </c>
    </row>
    <row r="32" spans="1:22" x14ac:dyDescent="0.25">
      <c r="A32" t="s">
        <v>241</v>
      </c>
      <c r="B32" t="s">
        <v>690</v>
      </c>
      <c r="C32">
        <v>81.75</v>
      </c>
      <c r="D32">
        <v>6</v>
      </c>
      <c r="E32" t="s">
        <v>15641</v>
      </c>
      <c r="F32">
        <v>531.5</v>
      </c>
      <c r="G32">
        <v>41</v>
      </c>
      <c r="H32" t="s">
        <v>663</v>
      </c>
      <c r="I32" t="s">
        <v>15642</v>
      </c>
      <c r="J32" t="s">
        <v>15643</v>
      </c>
      <c r="K32" t="s">
        <v>706</v>
      </c>
      <c r="L32" t="s">
        <v>15644</v>
      </c>
      <c r="M32" t="s">
        <v>15645</v>
      </c>
      <c r="N32" t="s">
        <v>637</v>
      </c>
      <c r="O32" t="s">
        <v>664</v>
      </c>
      <c r="P32" t="s">
        <v>23</v>
      </c>
      <c r="Q32" t="s">
        <v>665</v>
      </c>
      <c r="R32" t="s">
        <v>638</v>
      </c>
      <c r="S32" t="s">
        <v>637</v>
      </c>
      <c r="T32" t="s">
        <v>15646</v>
      </c>
      <c r="U32" s="51" t="s">
        <v>690</v>
      </c>
      <c r="V32">
        <v>2</v>
      </c>
    </row>
    <row r="33" spans="1:22" x14ac:dyDescent="0.25">
      <c r="A33" t="s">
        <v>241</v>
      </c>
      <c r="B33" t="s">
        <v>247</v>
      </c>
      <c r="C33">
        <v>159</v>
      </c>
      <c r="D33">
        <v>1</v>
      </c>
      <c r="E33" t="s">
        <v>15647</v>
      </c>
      <c r="F33">
        <v>129</v>
      </c>
      <c r="G33">
        <v>0</v>
      </c>
      <c r="H33" t="s">
        <v>636</v>
      </c>
      <c r="I33" t="s">
        <v>15648</v>
      </c>
      <c r="J33" t="s">
        <v>676</v>
      </c>
      <c r="K33" t="s">
        <v>637</v>
      </c>
      <c r="L33" t="s">
        <v>638</v>
      </c>
      <c r="M33" t="s">
        <v>15649</v>
      </c>
      <c r="N33" t="s">
        <v>637</v>
      </c>
      <c r="O33" t="s">
        <v>639</v>
      </c>
      <c r="P33" t="s">
        <v>5</v>
      </c>
      <c r="Q33" t="s">
        <v>640</v>
      </c>
      <c r="R33" t="s">
        <v>638</v>
      </c>
      <c r="S33" t="s">
        <v>637</v>
      </c>
      <c r="T33" t="s">
        <v>15649</v>
      </c>
      <c r="U33" s="50" t="s">
        <v>240</v>
      </c>
      <c r="V33">
        <v>12</v>
      </c>
    </row>
    <row r="34" spans="1:22" x14ac:dyDescent="0.25">
      <c r="A34" t="s">
        <v>600</v>
      </c>
      <c r="B34" t="s">
        <v>601</v>
      </c>
      <c r="C34">
        <v>139</v>
      </c>
      <c r="D34">
        <v>1</v>
      </c>
      <c r="E34" t="s">
        <v>15650</v>
      </c>
      <c r="F34">
        <v>139</v>
      </c>
      <c r="G34">
        <v>0</v>
      </c>
      <c r="H34" t="s">
        <v>645</v>
      </c>
      <c r="I34" t="s">
        <v>15651</v>
      </c>
      <c r="J34" t="s">
        <v>15652</v>
      </c>
      <c r="K34" t="s">
        <v>15653</v>
      </c>
      <c r="L34" t="s">
        <v>791</v>
      </c>
      <c r="M34" t="s">
        <v>15654</v>
      </c>
      <c r="N34" t="s">
        <v>637</v>
      </c>
      <c r="O34" t="s">
        <v>646</v>
      </c>
      <c r="P34" t="s">
        <v>26</v>
      </c>
      <c r="Q34" t="s">
        <v>647</v>
      </c>
      <c r="R34" t="s">
        <v>638</v>
      </c>
      <c r="S34" t="s">
        <v>637</v>
      </c>
      <c r="T34" t="s">
        <v>15654</v>
      </c>
      <c r="U34" s="51" t="s">
        <v>246</v>
      </c>
      <c r="V34">
        <v>8</v>
      </c>
    </row>
    <row r="35" spans="1:22" x14ac:dyDescent="0.25">
      <c r="A35" t="s">
        <v>147</v>
      </c>
      <c r="B35" t="s">
        <v>148</v>
      </c>
      <c r="C35">
        <v>50</v>
      </c>
      <c r="D35">
        <v>6</v>
      </c>
      <c r="E35" t="s">
        <v>15655</v>
      </c>
      <c r="F35">
        <v>200</v>
      </c>
      <c r="G35">
        <v>0</v>
      </c>
      <c r="H35" t="s">
        <v>636</v>
      </c>
      <c r="I35" t="s">
        <v>15656</v>
      </c>
      <c r="J35" t="s">
        <v>642</v>
      </c>
      <c r="K35" t="s">
        <v>637</v>
      </c>
      <c r="L35" t="s">
        <v>638</v>
      </c>
      <c r="M35" t="s">
        <v>15657</v>
      </c>
      <c r="N35" t="s">
        <v>637</v>
      </c>
      <c r="O35" t="s">
        <v>639</v>
      </c>
      <c r="P35" t="s">
        <v>5</v>
      </c>
      <c r="Q35" t="s">
        <v>640</v>
      </c>
      <c r="R35" t="s">
        <v>638</v>
      </c>
      <c r="S35" t="s">
        <v>637</v>
      </c>
      <c r="T35" t="s">
        <v>15658</v>
      </c>
      <c r="U35" s="51" t="s">
        <v>690</v>
      </c>
      <c r="V35">
        <v>4</v>
      </c>
    </row>
    <row r="36" spans="1:22" x14ac:dyDescent="0.25">
      <c r="A36" t="s">
        <v>13744</v>
      </c>
      <c r="B36" t="s">
        <v>13745</v>
      </c>
      <c r="C36">
        <v>99</v>
      </c>
      <c r="D36">
        <v>1</v>
      </c>
      <c r="E36" t="s">
        <v>15659</v>
      </c>
      <c r="F36">
        <v>179</v>
      </c>
      <c r="G36">
        <v>0</v>
      </c>
      <c r="H36" t="s">
        <v>655</v>
      </c>
      <c r="I36" t="s">
        <v>15660</v>
      </c>
      <c r="J36" t="s">
        <v>669</v>
      </c>
      <c r="K36" t="s">
        <v>637</v>
      </c>
      <c r="L36" t="s">
        <v>638</v>
      </c>
      <c r="M36" t="s">
        <v>15658</v>
      </c>
      <c r="N36" t="s">
        <v>637</v>
      </c>
      <c r="O36" t="s">
        <v>643</v>
      </c>
      <c r="P36" t="s">
        <v>5</v>
      </c>
      <c r="Q36" t="s">
        <v>644</v>
      </c>
      <c r="R36" t="s">
        <v>638</v>
      </c>
      <c r="S36" t="s">
        <v>637</v>
      </c>
      <c r="T36" t="s">
        <v>15657</v>
      </c>
      <c r="U36" s="50" t="s">
        <v>241</v>
      </c>
      <c r="V36">
        <v>18</v>
      </c>
    </row>
    <row r="37" spans="1:22" x14ac:dyDescent="0.25">
      <c r="A37" t="s">
        <v>13749</v>
      </c>
      <c r="B37" t="s">
        <v>13750</v>
      </c>
      <c r="C37">
        <v>99</v>
      </c>
      <c r="D37">
        <v>1</v>
      </c>
      <c r="E37" t="s">
        <v>15659</v>
      </c>
      <c r="F37">
        <v>179</v>
      </c>
      <c r="G37">
        <v>0</v>
      </c>
      <c r="H37" t="s">
        <v>655</v>
      </c>
      <c r="I37" t="s">
        <v>15660</v>
      </c>
      <c r="J37" t="s">
        <v>669</v>
      </c>
      <c r="K37" t="s">
        <v>637</v>
      </c>
      <c r="L37" t="s">
        <v>638</v>
      </c>
      <c r="M37" t="s">
        <v>15658</v>
      </c>
      <c r="N37" t="s">
        <v>637</v>
      </c>
      <c r="O37" t="s">
        <v>643</v>
      </c>
      <c r="P37" t="s">
        <v>5</v>
      </c>
      <c r="Q37" t="s">
        <v>644</v>
      </c>
      <c r="R37" t="s">
        <v>638</v>
      </c>
      <c r="S37" t="s">
        <v>637</v>
      </c>
      <c r="T37" t="s">
        <v>15657</v>
      </c>
      <c r="U37" s="51" t="s">
        <v>247</v>
      </c>
      <c r="V37">
        <v>10</v>
      </c>
    </row>
    <row r="38" spans="1:22" x14ac:dyDescent="0.25">
      <c r="A38" t="s">
        <v>239</v>
      </c>
      <c r="B38" t="s">
        <v>2799</v>
      </c>
      <c r="C38">
        <v>98.1</v>
      </c>
      <c r="D38">
        <v>1</v>
      </c>
      <c r="E38" t="s">
        <v>15661</v>
      </c>
      <c r="F38">
        <v>121.35</v>
      </c>
      <c r="G38">
        <v>23.25</v>
      </c>
      <c r="H38" t="s">
        <v>645</v>
      </c>
      <c r="I38" t="s">
        <v>15662</v>
      </c>
      <c r="J38" t="s">
        <v>15663</v>
      </c>
      <c r="K38" t="s">
        <v>8426</v>
      </c>
      <c r="L38" t="s">
        <v>15664</v>
      </c>
      <c r="M38" t="s">
        <v>15665</v>
      </c>
      <c r="N38" t="s">
        <v>637</v>
      </c>
      <c r="O38" t="s">
        <v>664</v>
      </c>
      <c r="P38" t="s">
        <v>23</v>
      </c>
      <c r="Q38" t="s">
        <v>665</v>
      </c>
      <c r="R38" t="s">
        <v>638</v>
      </c>
      <c r="S38" t="s">
        <v>637</v>
      </c>
      <c r="T38" t="s">
        <v>15665</v>
      </c>
      <c r="U38" s="51" t="s">
        <v>690</v>
      </c>
      <c r="V38">
        <v>8</v>
      </c>
    </row>
    <row r="39" spans="1:22" x14ac:dyDescent="0.25">
      <c r="A39" t="s">
        <v>101</v>
      </c>
      <c r="B39" t="s">
        <v>751</v>
      </c>
      <c r="C39">
        <v>60</v>
      </c>
      <c r="D39">
        <v>1</v>
      </c>
      <c r="E39" t="s">
        <v>15666</v>
      </c>
      <c r="F39">
        <v>69</v>
      </c>
      <c r="G39">
        <v>9</v>
      </c>
      <c r="H39" t="s">
        <v>674</v>
      </c>
      <c r="I39" t="s">
        <v>8569</v>
      </c>
      <c r="J39" t="s">
        <v>8570</v>
      </c>
      <c r="K39" t="s">
        <v>710</v>
      </c>
      <c r="L39" t="s">
        <v>8571</v>
      </c>
      <c r="M39" t="s">
        <v>15667</v>
      </c>
      <c r="N39" t="s">
        <v>637</v>
      </c>
      <c r="O39" t="s">
        <v>664</v>
      </c>
      <c r="P39" t="s">
        <v>23</v>
      </c>
      <c r="Q39" t="s">
        <v>665</v>
      </c>
      <c r="R39" t="s">
        <v>638</v>
      </c>
      <c r="S39" t="s">
        <v>637</v>
      </c>
      <c r="T39" t="s">
        <v>15667</v>
      </c>
      <c r="U39" s="50" t="s">
        <v>600</v>
      </c>
      <c r="V39">
        <v>5</v>
      </c>
    </row>
    <row r="40" spans="1:22" x14ac:dyDescent="0.25">
      <c r="A40" t="s">
        <v>239</v>
      </c>
      <c r="B40" t="s">
        <v>245</v>
      </c>
      <c r="C40">
        <v>159</v>
      </c>
      <c r="D40">
        <v>2</v>
      </c>
      <c r="E40" t="s">
        <v>15668</v>
      </c>
      <c r="F40">
        <v>258</v>
      </c>
      <c r="G40">
        <v>0</v>
      </c>
      <c r="H40" t="s">
        <v>636</v>
      </c>
      <c r="I40" t="s">
        <v>15669</v>
      </c>
      <c r="J40" t="s">
        <v>709</v>
      </c>
      <c r="K40" t="s">
        <v>637</v>
      </c>
      <c r="L40" t="s">
        <v>638</v>
      </c>
      <c r="M40" t="s">
        <v>15670</v>
      </c>
      <c r="N40" t="s">
        <v>637</v>
      </c>
      <c r="O40" t="s">
        <v>639</v>
      </c>
      <c r="P40" t="s">
        <v>5</v>
      </c>
      <c r="Q40" t="s">
        <v>640</v>
      </c>
      <c r="R40" t="s">
        <v>638</v>
      </c>
      <c r="S40" t="s">
        <v>637</v>
      </c>
      <c r="T40" t="s">
        <v>15667</v>
      </c>
      <c r="U40" s="51" t="s">
        <v>601</v>
      </c>
      <c r="V40">
        <v>5</v>
      </c>
    </row>
    <row r="41" spans="1:22" x14ac:dyDescent="0.25">
      <c r="A41" t="s">
        <v>13749</v>
      </c>
      <c r="B41" t="s">
        <v>13750</v>
      </c>
      <c r="C41">
        <v>200</v>
      </c>
      <c r="D41">
        <v>1</v>
      </c>
      <c r="E41" t="s">
        <v>15671</v>
      </c>
      <c r="F41">
        <v>117</v>
      </c>
      <c r="G41">
        <v>18</v>
      </c>
      <c r="H41" t="s">
        <v>655</v>
      </c>
      <c r="I41" t="s">
        <v>15672</v>
      </c>
      <c r="J41" t="s">
        <v>676</v>
      </c>
      <c r="K41" t="s">
        <v>637</v>
      </c>
      <c r="L41" t="s">
        <v>638</v>
      </c>
      <c r="M41" t="s">
        <v>15670</v>
      </c>
      <c r="N41" t="s">
        <v>637</v>
      </c>
      <c r="O41" t="s">
        <v>643</v>
      </c>
      <c r="P41" t="s">
        <v>5</v>
      </c>
      <c r="Q41" t="s">
        <v>644</v>
      </c>
      <c r="R41" t="s">
        <v>638</v>
      </c>
      <c r="S41" t="s">
        <v>637</v>
      </c>
      <c r="T41" t="s">
        <v>15673</v>
      </c>
      <c r="U41" s="50" t="s">
        <v>77</v>
      </c>
      <c r="V41">
        <v>40</v>
      </c>
    </row>
    <row r="42" spans="1:22" x14ac:dyDescent="0.25">
      <c r="A42" t="s">
        <v>101</v>
      </c>
      <c r="B42" t="s">
        <v>751</v>
      </c>
      <c r="C42">
        <v>55</v>
      </c>
      <c r="D42">
        <v>1</v>
      </c>
      <c r="E42" t="s">
        <v>15674</v>
      </c>
      <c r="F42">
        <v>64</v>
      </c>
      <c r="G42">
        <v>9</v>
      </c>
      <c r="H42" t="s">
        <v>674</v>
      </c>
      <c r="I42" t="s">
        <v>8569</v>
      </c>
      <c r="J42" t="s">
        <v>8570</v>
      </c>
      <c r="K42" t="s">
        <v>710</v>
      </c>
      <c r="L42" t="s">
        <v>8571</v>
      </c>
      <c r="M42" t="s">
        <v>15673</v>
      </c>
      <c r="N42" t="s">
        <v>637</v>
      </c>
      <c r="O42" t="s">
        <v>664</v>
      </c>
      <c r="P42" t="s">
        <v>23</v>
      </c>
      <c r="Q42" t="s">
        <v>665</v>
      </c>
      <c r="R42" t="s">
        <v>638</v>
      </c>
      <c r="S42" t="s">
        <v>637</v>
      </c>
      <c r="T42" t="s">
        <v>15673</v>
      </c>
      <c r="U42" s="51" t="s">
        <v>78</v>
      </c>
      <c r="V42">
        <v>40</v>
      </c>
    </row>
    <row r="43" spans="1:22" x14ac:dyDescent="0.25">
      <c r="A43" t="s">
        <v>12</v>
      </c>
      <c r="B43" t="s">
        <v>13</v>
      </c>
      <c r="C43">
        <v>54.5</v>
      </c>
      <c r="D43">
        <v>2</v>
      </c>
      <c r="E43" t="s">
        <v>15675</v>
      </c>
      <c r="F43">
        <v>272.08999999999997</v>
      </c>
      <c r="G43">
        <v>14</v>
      </c>
      <c r="H43" t="s">
        <v>663</v>
      </c>
      <c r="I43" t="s">
        <v>15676</v>
      </c>
      <c r="J43" t="s">
        <v>15677</v>
      </c>
      <c r="K43" t="s">
        <v>7541</v>
      </c>
      <c r="L43" t="s">
        <v>15678</v>
      </c>
      <c r="M43" t="s">
        <v>15679</v>
      </c>
      <c r="N43" t="s">
        <v>637</v>
      </c>
      <c r="O43" t="s">
        <v>664</v>
      </c>
      <c r="P43" t="s">
        <v>23</v>
      </c>
      <c r="Q43" t="s">
        <v>665</v>
      </c>
      <c r="R43" t="s">
        <v>638</v>
      </c>
      <c r="S43" t="s">
        <v>637</v>
      </c>
      <c r="T43" t="s">
        <v>15679</v>
      </c>
      <c r="U43" s="50" t="s">
        <v>594</v>
      </c>
      <c r="V43">
        <v>72</v>
      </c>
    </row>
    <row r="44" spans="1:22" x14ac:dyDescent="0.25">
      <c r="A44" t="s">
        <v>14</v>
      </c>
      <c r="B44" t="s">
        <v>15</v>
      </c>
      <c r="C44">
        <v>54.5</v>
      </c>
      <c r="D44">
        <v>2</v>
      </c>
      <c r="E44" t="s">
        <v>15675</v>
      </c>
      <c r="F44">
        <v>272.08999999999997</v>
      </c>
      <c r="G44">
        <v>14</v>
      </c>
      <c r="H44" t="s">
        <v>663</v>
      </c>
      <c r="I44" t="s">
        <v>15676</v>
      </c>
      <c r="J44" t="s">
        <v>15677</v>
      </c>
      <c r="K44" t="s">
        <v>7541</v>
      </c>
      <c r="L44" t="s">
        <v>15678</v>
      </c>
      <c r="M44" t="s">
        <v>15679</v>
      </c>
      <c r="N44" t="s">
        <v>637</v>
      </c>
      <c r="O44" t="s">
        <v>664</v>
      </c>
      <c r="P44" t="s">
        <v>23</v>
      </c>
      <c r="Q44" t="s">
        <v>665</v>
      </c>
      <c r="R44" t="s">
        <v>638</v>
      </c>
      <c r="S44" t="s">
        <v>637</v>
      </c>
      <c r="T44" t="s">
        <v>15679</v>
      </c>
      <c r="U44" s="51" t="s">
        <v>595</v>
      </c>
      <c r="V44">
        <v>72</v>
      </c>
    </row>
    <row r="45" spans="1:22" x14ac:dyDescent="0.25">
      <c r="A45" t="s">
        <v>22</v>
      </c>
      <c r="B45" t="s">
        <v>27</v>
      </c>
      <c r="C45">
        <v>90</v>
      </c>
      <c r="D45">
        <v>1</v>
      </c>
      <c r="E45" t="s">
        <v>15675</v>
      </c>
      <c r="F45">
        <v>272.08999999999997</v>
      </c>
      <c r="G45">
        <v>14</v>
      </c>
      <c r="H45" t="s">
        <v>663</v>
      </c>
      <c r="I45" t="s">
        <v>15676</v>
      </c>
      <c r="J45" t="s">
        <v>15677</v>
      </c>
      <c r="K45" t="s">
        <v>7541</v>
      </c>
      <c r="L45" t="s">
        <v>15678</v>
      </c>
      <c r="M45" t="s">
        <v>15679</v>
      </c>
      <c r="N45" t="s">
        <v>637</v>
      </c>
      <c r="O45" t="s">
        <v>664</v>
      </c>
      <c r="P45" t="s">
        <v>23</v>
      </c>
      <c r="Q45" t="s">
        <v>665</v>
      </c>
      <c r="R45" t="s">
        <v>638</v>
      </c>
      <c r="S45" t="s">
        <v>637</v>
      </c>
      <c r="T45" t="s">
        <v>15679</v>
      </c>
      <c r="U45" s="50" t="s">
        <v>104</v>
      </c>
      <c r="V45">
        <v>12</v>
      </c>
    </row>
    <row r="46" spans="1:22" x14ac:dyDescent="0.25">
      <c r="A46" t="s">
        <v>72</v>
      </c>
      <c r="B46" t="s">
        <v>10028</v>
      </c>
      <c r="C46">
        <v>90</v>
      </c>
      <c r="D46">
        <v>1</v>
      </c>
      <c r="E46" t="s">
        <v>15675</v>
      </c>
      <c r="F46">
        <v>272.08999999999997</v>
      </c>
      <c r="G46">
        <v>14</v>
      </c>
      <c r="H46" t="s">
        <v>663</v>
      </c>
      <c r="I46" t="s">
        <v>15676</v>
      </c>
      <c r="J46" t="s">
        <v>15677</v>
      </c>
      <c r="K46" t="s">
        <v>7541</v>
      </c>
      <c r="L46" t="s">
        <v>15678</v>
      </c>
      <c r="M46" t="s">
        <v>15679</v>
      </c>
      <c r="N46" t="s">
        <v>637</v>
      </c>
      <c r="O46" t="s">
        <v>664</v>
      </c>
      <c r="P46" t="s">
        <v>23</v>
      </c>
      <c r="Q46" t="s">
        <v>665</v>
      </c>
      <c r="R46" t="s">
        <v>638</v>
      </c>
      <c r="S46" t="s">
        <v>637</v>
      </c>
      <c r="T46" t="s">
        <v>15679</v>
      </c>
      <c r="U46" s="51" t="s">
        <v>105</v>
      </c>
      <c r="V46">
        <v>12</v>
      </c>
    </row>
    <row r="47" spans="1:22" x14ac:dyDescent="0.25">
      <c r="A47" t="s">
        <v>101</v>
      </c>
      <c r="B47" t="s">
        <v>74</v>
      </c>
      <c r="C47">
        <v>83.333333333333329</v>
      </c>
      <c r="D47">
        <v>3</v>
      </c>
      <c r="E47" t="s">
        <v>15680</v>
      </c>
      <c r="F47">
        <v>250</v>
      </c>
      <c r="G47">
        <v>0</v>
      </c>
      <c r="H47" t="s">
        <v>645</v>
      </c>
      <c r="I47" t="s">
        <v>11228</v>
      </c>
      <c r="J47" t="s">
        <v>15681</v>
      </c>
      <c r="K47" t="s">
        <v>9793</v>
      </c>
      <c r="L47" t="s">
        <v>1814</v>
      </c>
      <c r="M47" t="s">
        <v>15679</v>
      </c>
      <c r="N47" t="s">
        <v>637</v>
      </c>
      <c r="O47" t="s">
        <v>646</v>
      </c>
      <c r="P47" t="s">
        <v>26</v>
      </c>
      <c r="Q47" t="s">
        <v>647</v>
      </c>
      <c r="R47" t="s">
        <v>638</v>
      </c>
      <c r="S47" t="s">
        <v>637</v>
      </c>
      <c r="T47" t="s">
        <v>15679</v>
      </c>
      <c r="U47" s="50" t="s">
        <v>516</v>
      </c>
      <c r="V47">
        <v>8</v>
      </c>
    </row>
    <row r="48" spans="1:22" x14ac:dyDescent="0.25">
      <c r="A48" t="s">
        <v>241</v>
      </c>
      <c r="B48" t="s">
        <v>247</v>
      </c>
      <c r="C48">
        <v>159</v>
      </c>
      <c r="D48">
        <v>1</v>
      </c>
      <c r="E48" t="s">
        <v>15682</v>
      </c>
      <c r="F48">
        <v>99</v>
      </c>
      <c r="G48">
        <v>0</v>
      </c>
      <c r="H48" t="s">
        <v>655</v>
      </c>
      <c r="I48" t="s">
        <v>15683</v>
      </c>
      <c r="J48" t="s">
        <v>676</v>
      </c>
      <c r="K48" t="s">
        <v>637</v>
      </c>
      <c r="L48" t="s">
        <v>638</v>
      </c>
      <c r="M48" t="s">
        <v>15684</v>
      </c>
      <c r="N48" t="s">
        <v>637</v>
      </c>
      <c r="O48" t="s">
        <v>639</v>
      </c>
      <c r="P48" t="s">
        <v>5</v>
      </c>
      <c r="Q48" t="s">
        <v>640</v>
      </c>
      <c r="R48" t="s">
        <v>638</v>
      </c>
      <c r="S48" t="s">
        <v>637</v>
      </c>
      <c r="T48" t="s">
        <v>15685</v>
      </c>
      <c r="U48" s="51" t="s">
        <v>4781</v>
      </c>
      <c r="V48">
        <v>1</v>
      </c>
    </row>
    <row r="49" spans="1:22" x14ac:dyDescent="0.25">
      <c r="A49" t="s">
        <v>147</v>
      </c>
      <c r="B49" t="s">
        <v>148</v>
      </c>
      <c r="C49">
        <v>33.333333333333336</v>
      </c>
      <c r="D49">
        <v>3</v>
      </c>
      <c r="E49" t="s">
        <v>15686</v>
      </c>
      <c r="F49">
        <v>100</v>
      </c>
      <c r="G49">
        <v>0</v>
      </c>
      <c r="H49" t="s">
        <v>655</v>
      </c>
      <c r="I49" t="s">
        <v>15687</v>
      </c>
      <c r="J49" t="s">
        <v>700</v>
      </c>
      <c r="K49" t="s">
        <v>637</v>
      </c>
      <c r="L49" t="s">
        <v>638</v>
      </c>
      <c r="M49" t="s">
        <v>15688</v>
      </c>
      <c r="N49" t="s">
        <v>637</v>
      </c>
      <c r="O49" t="s">
        <v>639</v>
      </c>
      <c r="P49" t="s">
        <v>5</v>
      </c>
      <c r="Q49" t="s">
        <v>640</v>
      </c>
      <c r="R49" t="s">
        <v>638</v>
      </c>
      <c r="S49" t="s">
        <v>637</v>
      </c>
      <c r="T49" t="s">
        <v>15688</v>
      </c>
      <c r="U49" s="51" t="s">
        <v>120</v>
      </c>
      <c r="V49">
        <v>7</v>
      </c>
    </row>
    <row r="50" spans="1:22" x14ac:dyDescent="0.25">
      <c r="A50" t="s">
        <v>147</v>
      </c>
      <c r="B50" t="s">
        <v>148</v>
      </c>
      <c r="C50">
        <v>50</v>
      </c>
      <c r="D50">
        <v>6</v>
      </c>
      <c r="E50" t="s">
        <v>15689</v>
      </c>
      <c r="F50">
        <v>200</v>
      </c>
      <c r="G50">
        <v>0</v>
      </c>
      <c r="H50" t="s">
        <v>636</v>
      </c>
      <c r="I50" t="s">
        <v>15690</v>
      </c>
      <c r="J50" t="s">
        <v>675</v>
      </c>
      <c r="K50" t="s">
        <v>637</v>
      </c>
      <c r="L50" t="s">
        <v>638</v>
      </c>
      <c r="M50" t="s">
        <v>15688</v>
      </c>
      <c r="N50" t="s">
        <v>637</v>
      </c>
      <c r="O50" t="s">
        <v>639</v>
      </c>
      <c r="P50" t="s">
        <v>5</v>
      </c>
      <c r="Q50" t="s">
        <v>640</v>
      </c>
      <c r="R50" t="s">
        <v>638</v>
      </c>
      <c r="S50" t="s">
        <v>637</v>
      </c>
      <c r="T50" t="s">
        <v>15688</v>
      </c>
      <c r="U50" s="50" t="s">
        <v>723</v>
      </c>
      <c r="V50">
        <v>893</v>
      </c>
    </row>
    <row r="51" spans="1:22" x14ac:dyDescent="0.25">
      <c r="A51" t="s">
        <v>147</v>
      </c>
      <c r="B51" t="s">
        <v>148</v>
      </c>
      <c r="C51">
        <v>50</v>
      </c>
      <c r="D51">
        <v>6</v>
      </c>
      <c r="E51" t="s">
        <v>15691</v>
      </c>
      <c r="F51">
        <v>200</v>
      </c>
      <c r="G51">
        <v>0</v>
      </c>
      <c r="H51" t="s">
        <v>636</v>
      </c>
      <c r="I51" t="s">
        <v>15692</v>
      </c>
      <c r="J51" t="s">
        <v>687</v>
      </c>
      <c r="K51" t="s">
        <v>637</v>
      </c>
      <c r="L51" t="s">
        <v>638</v>
      </c>
      <c r="M51" t="s">
        <v>15693</v>
      </c>
      <c r="N51" t="s">
        <v>637</v>
      </c>
      <c r="O51" t="s">
        <v>639</v>
      </c>
      <c r="P51" t="s">
        <v>5</v>
      </c>
      <c r="Q51" t="s">
        <v>640</v>
      </c>
      <c r="R51" t="s">
        <v>638</v>
      </c>
      <c r="S51" t="s">
        <v>637</v>
      </c>
      <c r="T51" t="s">
        <v>15694</v>
      </c>
    </row>
    <row r="52" spans="1:22" x14ac:dyDescent="0.25">
      <c r="A52" t="s">
        <v>147</v>
      </c>
      <c r="B52" t="s">
        <v>148</v>
      </c>
      <c r="C52">
        <v>50</v>
      </c>
      <c r="D52">
        <v>6</v>
      </c>
      <c r="E52" t="s">
        <v>15695</v>
      </c>
      <c r="F52">
        <v>315</v>
      </c>
      <c r="G52">
        <v>27</v>
      </c>
      <c r="H52" t="s">
        <v>645</v>
      </c>
      <c r="I52" t="s">
        <v>15696</v>
      </c>
      <c r="J52" t="s">
        <v>15697</v>
      </c>
      <c r="K52" t="s">
        <v>15366</v>
      </c>
      <c r="L52" t="s">
        <v>15698</v>
      </c>
      <c r="M52" t="s">
        <v>15699</v>
      </c>
      <c r="N52" t="s">
        <v>637</v>
      </c>
      <c r="O52" t="s">
        <v>664</v>
      </c>
      <c r="P52" t="s">
        <v>23</v>
      </c>
      <c r="Q52" t="s">
        <v>665</v>
      </c>
      <c r="R52" t="s">
        <v>638</v>
      </c>
      <c r="S52" t="s">
        <v>637</v>
      </c>
      <c r="T52" t="s">
        <v>15699</v>
      </c>
    </row>
    <row r="53" spans="1:22" x14ac:dyDescent="0.25">
      <c r="A53" t="s">
        <v>147</v>
      </c>
      <c r="B53" t="s">
        <v>148</v>
      </c>
      <c r="C53">
        <v>50</v>
      </c>
      <c r="D53">
        <v>6</v>
      </c>
      <c r="E53" t="s">
        <v>15700</v>
      </c>
      <c r="F53">
        <v>315</v>
      </c>
      <c r="G53">
        <v>27</v>
      </c>
      <c r="H53" t="s">
        <v>645</v>
      </c>
      <c r="I53" t="s">
        <v>15696</v>
      </c>
      <c r="J53" t="s">
        <v>15697</v>
      </c>
      <c r="K53" t="s">
        <v>15366</v>
      </c>
      <c r="L53" t="s">
        <v>638</v>
      </c>
      <c r="M53" t="s">
        <v>637</v>
      </c>
      <c r="N53" t="s">
        <v>637</v>
      </c>
      <c r="O53" t="s">
        <v>664</v>
      </c>
      <c r="P53" t="s">
        <v>23</v>
      </c>
      <c r="Q53" t="s">
        <v>637</v>
      </c>
      <c r="R53" t="s">
        <v>638</v>
      </c>
      <c r="S53" t="s">
        <v>637</v>
      </c>
      <c r="T53" t="s">
        <v>15701</v>
      </c>
    </row>
    <row r="54" spans="1:22" x14ac:dyDescent="0.25">
      <c r="A54" t="s">
        <v>147</v>
      </c>
      <c r="B54" t="s">
        <v>148</v>
      </c>
      <c r="C54">
        <v>33.333333333333336</v>
      </c>
      <c r="D54">
        <v>3</v>
      </c>
      <c r="E54" t="s">
        <v>15702</v>
      </c>
      <c r="F54">
        <v>100</v>
      </c>
      <c r="G54">
        <v>0</v>
      </c>
      <c r="H54" t="s">
        <v>655</v>
      </c>
      <c r="I54" t="s">
        <v>15703</v>
      </c>
      <c r="J54" t="s">
        <v>669</v>
      </c>
      <c r="K54" t="s">
        <v>637</v>
      </c>
      <c r="L54" t="s">
        <v>638</v>
      </c>
      <c r="M54" t="s">
        <v>15704</v>
      </c>
      <c r="N54" t="s">
        <v>637</v>
      </c>
      <c r="O54" t="s">
        <v>643</v>
      </c>
      <c r="P54" t="s">
        <v>5</v>
      </c>
      <c r="Q54" t="s">
        <v>644</v>
      </c>
      <c r="R54" t="s">
        <v>638</v>
      </c>
      <c r="S54" t="s">
        <v>637</v>
      </c>
      <c r="T54" t="s">
        <v>15704</v>
      </c>
    </row>
    <row r="55" spans="1:22" x14ac:dyDescent="0.25">
      <c r="A55" t="s">
        <v>147</v>
      </c>
      <c r="B55" t="s">
        <v>148</v>
      </c>
      <c r="C55">
        <v>50</v>
      </c>
      <c r="D55">
        <v>6</v>
      </c>
      <c r="E55" t="s">
        <v>15705</v>
      </c>
      <c r="F55">
        <v>200</v>
      </c>
      <c r="G55">
        <v>0</v>
      </c>
      <c r="H55" t="s">
        <v>636</v>
      </c>
      <c r="I55" t="s">
        <v>15706</v>
      </c>
      <c r="J55" t="s">
        <v>1784</v>
      </c>
      <c r="K55" t="s">
        <v>637</v>
      </c>
      <c r="L55" t="s">
        <v>638</v>
      </c>
      <c r="M55" t="s">
        <v>15704</v>
      </c>
      <c r="N55" t="s">
        <v>637</v>
      </c>
      <c r="O55" t="s">
        <v>643</v>
      </c>
      <c r="P55" t="s">
        <v>5</v>
      </c>
      <c r="Q55" t="s">
        <v>644</v>
      </c>
      <c r="R55" t="s">
        <v>638</v>
      </c>
      <c r="S55" t="s">
        <v>637</v>
      </c>
      <c r="T55" t="s">
        <v>15704</v>
      </c>
    </row>
    <row r="56" spans="1:22" x14ac:dyDescent="0.25">
      <c r="A56" t="s">
        <v>13744</v>
      </c>
      <c r="B56" t="s">
        <v>13745</v>
      </c>
      <c r="C56">
        <v>99</v>
      </c>
      <c r="D56">
        <v>1</v>
      </c>
      <c r="E56" t="s">
        <v>15707</v>
      </c>
      <c r="F56">
        <v>179</v>
      </c>
      <c r="G56">
        <v>0</v>
      </c>
      <c r="H56" t="s">
        <v>655</v>
      </c>
      <c r="I56" t="s">
        <v>15708</v>
      </c>
      <c r="J56" t="s">
        <v>657</v>
      </c>
      <c r="K56" t="s">
        <v>637</v>
      </c>
      <c r="L56" t="s">
        <v>638</v>
      </c>
      <c r="M56" t="s">
        <v>15709</v>
      </c>
      <c r="N56" t="s">
        <v>637</v>
      </c>
      <c r="O56" t="s">
        <v>643</v>
      </c>
      <c r="P56" t="s">
        <v>5</v>
      </c>
      <c r="Q56" t="s">
        <v>644</v>
      </c>
      <c r="R56" t="s">
        <v>638</v>
      </c>
      <c r="S56" t="s">
        <v>637</v>
      </c>
      <c r="T56" t="s">
        <v>15709</v>
      </c>
    </row>
    <row r="57" spans="1:22" x14ac:dyDescent="0.25">
      <c r="A57" t="s">
        <v>13749</v>
      </c>
      <c r="B57" t="s">
        <v>13750</v>
      </c>
      <c r="C57">
        <v>99</v>
      </c>
      <c r="D57">
        <v>1</v>
      </c>
      <c r="E57" t="s">
        <v>15707</v>
      </c>
      <c r="F57">
        <v>179</v>
      </c>
      <c r="G57">
        <v>0</v>
      </c>
      <c r="H57" t="s">
        <v>655</v>
      </c>
      <c r="I57" t="s">
        <v>15708</v>
      </c>
      <c r="J57" t="s">
        <v>657</v>
      </c>
      <c r="K57" t="s">
        <v>637</v>
      </c>
      <c r="L57" t="s">
        <v>638</v>
      </c>
      <c r="M57" t="s">
        <v>15709</v>
      </c>
      <c r="N57" t="s">
        <v>637</v>
      </c>
      <c r="O57" t="s">
        <v>643</v>
      </c>
      <c r="P57" t="s">
        <v>5</v>
      </c>
      <c r="Q57" t="s">
        <v>644</v>
      </c>
      <c r="R57" t="s">
        <v>638</v>
      </c>
      <c r="S57" t="s">
        <v>637</v>
      </c>
      <c r="T57" t="s">
        <v>15709</v>
      </c>
    </row>
    <row r="58" spans="1:22" x14ac:dyDescent="0.25">
      <c r="A58" t="s">
        <v>239</v>
      </c>
      <c r="B58" t="s">
        <v>2799</v>
      </c>
      <c r="C58">
        <v>109</v>
      </c>
      <c r="D58">
        <v>1</v>
      </c>
      <c r="E58" t="s">
        <v>15710</v>
      </c>
      <c r="F58">
        <v>116.5</v>
      </c>
      <c r="G58">
        <v>7.5</v>
      </c>
      <c r="H58" t="s">
        <v>645</v>
      </c>
      <c r="I58" t="s">
        <v>15711</v>
      </c>
      <c r="J58" t="s">
        <v>15712</v>
      </c>
      <c r="K58" t="s">
        <v>737</v>
      </c>
      <c r="L58" t="s">
        <v>15713</v>
      </c>
      <c r="M58" t="s">
        <v>15714</v>
      </c>
      <c r="N58" t="s">
        <v>637</v>
      </c>
      <c r="O58" t="s">
        <v>664</v>
      </c>
      <c r="P58" t="s">
        <v>23</v>
      </c>
      <c r="Q58" t="s">
        <v>665</v>
      </c>
      <c r="R58" t="s">
        <v>638</v>
      </c>
      <c r="S58" t="s">
        <v>637</v>
      </c>
      <c r="T58" t="s">
        <v>15715</v>
      </c>
    </row>
    <row r="59" spans="1:22" x14ac:dyDescent="0.25">
      <c r="A59" t="s">
        <v>77</v>
      </c>
      <c r="B59" t="s">
        <v>78</v>
      </c>
      <c r="C59">
        <v>33.333333333333336</v>
      </c>
      <c r="D59">
        <v>3</v>
      </c>
      <c r="E59" t="s">
        <v>15716</v>
      </c>
      <c r="F59">
        <v>134.99</v>
      </c>
      <c r="G59">
        <v>0</v>
      </c>
      <c r="H59" t="s">
        <v>636</v>
      </c>
      <c r="I59" t="s">
        <v>15717</v>
      </c>
      <c r="J59" t="s">
        <v>2080</v>
      </c>
      <c r="K59" t="s">
        <v>637</v>
      </c>
      <c r="L59" t="s">
        <v>638</v>
      </c>
      <c r="M59" t="s">
        <v>15718</v>
      </c>
      <c r="N59" t="s">
        <v>637</v>
      </c>
      <c r="O59" t="s">
        <v>639</v>
      </c>
      <c r="P59" t="s">
        <v>5</v>
      </c>
      <c r="Q59" t="s">
        <v>640</v>
      </c>
      <c r="R59" t="s">
        <v>638</v>
      </c>
      <c r="S59" t="s">
        <v>637</v>
      </c>
      <c r="T59" t="s">
        <v>15718</v>
      </c>
    </row>
    <row r="60" spans="1:22" x14ac:dyDescent="0.25">
      <c r="A60" t="s">
        <v>104</v>
      </c>
      <c r="B60" t="s">
        <v>105</v>
      </c>
      <c r="C60">
        <v>14</v>
      </c>
      <c r="D60">
        <v>1</v>
      </c>
      <c r="E60" t="s">
        <v>15719</v>
      </c>
      <c r="F60">
        <v>14</v>
      </c>
      <c r="G60">
        <v>0</v>
      </c>
      <c r="H60" t="s">
        <v>645</v>
      </c>
      <c r="I60" t="s">
        <v>13740</v>
      </c>
      <c r="J60" t="s">
        <v>15720</v>
      </c>
      <c r="K60" t="s">
        <v>3014</v>
      </c>
      <c r="L60" t="s">
        <v>685</v>
      </c>
      <c r="M60" t="s">
        <v>15721</v>
      </c>
      <c r="N60" t="s">
        <v>637</v>
      </c>
      <c r="O60" t="s">
        <v>646</v>
      </c>
      <c r="P60" t="s">
        <v>26</v>
      </c>
      <c r="Q60" t="s">
        <v>647</v>
      </c>
      <c r="R60" t="s">
        <v>638</v>
      </c>
      <c r="S60" t="s">
        <v>637</v>
      </c>
      <c r="T60" t="s">
        <v>15721</v>
      </c>
    </row>
    <row r="61" spans="1:22" x14ac:dyDescent="0.25">
      <c r="A61" t="s">
        <v>239</v>
      </c>
      <c r="B61" t="s">
        <v>245</v>
      </c>
      <c r="C61">
        <v>159</v>
      </c>
      <c r="D61">
        <v>1</v>
      </c>
      <c r="E61" t="s">
        <v>15722</v>
      </c>
      <c r="F61">
        <v>129</v>
      </c>
      <c r="G61">
        <v>0</v>
      </c>
      <c r="H61" t="s">
        <v>636</v>
      </c>
      <c r="I61" t="s">
        <v>15723</v>
      </c>
      <c r="J61" t="s">
        <v>5229</v>
      </c>
      <c r="K61" t="s">
        <v>637</v>
      </c>
      <c r="L61" t="s">
        <v>638</v>
      </c>
      <c r="M61" t="s">
        <v>15724</v>
      </c>
      <c r="N61" t="s">
        <v>637</v>
      </c>
      <c r="O61" t="s">
        <v>639</v>
      </c>
      <c r="P61" t="s">
        <v>5</v>
      </c>
      <c r="Q61" t="s">
        <v>640</v>
      </c>
      <c r="R61" t="s">
        <v>638</v>
      </c>
      <c r="S61" t="s">
        <v>637</v>
      </c>
      <c r="T61" t="s">
        <v>15724</v>
      </c>
    </row>
    <row r="62" spans="1:22" x14ac:dyDescent="0.25">
      <c r="A62" t="s">
        <v>147</v>
      </c>
      <c r="B62" t="s">
        <v>148</v>
      </c>
      <c r="C62">
        <v>50</v>
      </c>
      <c r="D62">
        <v>6</v>
      </c>
      <c r="E62" t="s">
        <v>15725</v>
      </c>
      <c r="F62">
        <v>200</v>
      </c>
      <c r="G62">
        <v>0</v>
      </c>
      <c r="H62" t="s">
        <v>636</v>
      </c>
      <c r="I62" t="s">
        <v>5755</v>
      </c>
      <c r="J62" t="s">
        <v>2051</v>
      </c>
      <c r="K62" t="s">
        <v>637</v>
      </c>
      <c r="L62" t="s">
        <v>638</v>
      </c>
      <c r="M62" t="s">
        <v>15726</v>
      </c>
      <c r="N62" t="s">
        <v>637</v>
      </c>
      <c r="O62" t="s">
        <v>639</v>
      </c>
      <c r="P62" t="s">
        <v>5</v>
      </c>
      <c r="Q62" t="s">
        <v>640</v>
      </c>
      <c r="R62" t="s">
        <v>638</v>
      </c>
      <c r="S62" t="s">
        <v>637</v>
      </c>
      <c r="T62" t="s">
        <v>15726</v>
      </c>
    </row>
    <row r="63" spans="1:22" x14ac:dyDescent="0.25">
      <c r="A63" t="s">
        <v>240</v>
      </c>
      <c r="B63" t="s">
        <v>246</v>
      </c>
      <c r="C63">
        <v>139</v>
      </c>
      <c r="D63">
        <v>1</v>
      </c>
      <c r="E63" t="s">
        <v>15727</v>
      </c>
      <c r="F63">
        <v>288</v>
      </c>
      <c r="G63">
        <v>10</v>
      </c>
      <c r="H63" t="s">
        <v>645</v>
      </c>
      <c r="I63" t="s">
        <v>15728</v>
      </c>
      <c r="J63" t="s">
        <v>15729</v>
      </c>
      <c r="K63" t="s">
        <v>6196</v>
      </c>
      <c r="L63" t="s">
        <v>741</v>
      </c>
      <c r="M63" t="s">
        <v>15730</v>
      </c>
      <c r="N63" t="s">
        <v>637</v>
      </c>
      <c r="O63" t="s">
        <v>646</v>
      </c>
      <c r="P63" t="s">
        <v>26</v>
      </c>
      <c r="Q63" t="s">
        <v>647</v>
      </c>
      <c r="R63" t="s">
        <v>638</v>
      </c>
      <c r="S63" t="s">
        <v>637</v>
      </c>
      <c r="T63" t="s">
        <v>15731</v>
      </c>
    </row>
    <row r="64" spans="1:22" x14ac:dyDescent="0.25">
      <c r="A64" t="s">
        <v>239</v>
      </c>
      <c r="B64" t="s">
        <v>245</v>
      </c>
      <c r="C64">
        <v>139</v>
      </c>
      <c r="D64">
        <v>1</v>
      </c>
      <c r="E64" t="s">
        <v>15727</v>
      </c>
      <c r="F64">
        <v>288</v>
      </c>
      <c r="G64">
        <v>10</v>
      </c>
      <c r="H64" t="s">
        <v>645</v>
      </c>
      <c r="I64" t="s">
        <v>15728</v>
      </c>
      <c r="J64" t="s">
        <v>15729</v>
      </c>
      <c r="K64" t="s">
        <v>6196</v>
      </c>
      <c r="L64" t="s">
        <v>741</v>
      </c>
      <c r="M64" t="s">
        <v>15730</v>
      </c>
      <c r="N64" t="s">
        <v>637</v>
      </c>
      <c r="O64" t="s">
        <v>646</v>
      </c>
      <c r="P64" t="s">
        <v>26</v>
      </c>
      <c r="Q64" t="s">
        <v>647</v>
      </c>
      <c r="R64" t="s">
        <v>638</v>
      </c>
      <c r="S64" t="s">
        <v>637</v>
      </c>
      <c r="T64" t="s">
        <v>15731</v>
      </c>
    </row>
    <row r="65" spans="1:20" x14ac:dyDescent="0.25">
      <c r="A65" t="s">
        <v>147</v>
      </c>
      <c r="B65" t="s">
        <v>148</v>
      </c>
      <c r="C65">
        <v>40</v>
      </c>
      <c r="D65">
        <v>30</v>
      </c>
      <c r="E65" t="s">
        <v>15732</v>
      </c>
      <c r="F65">
        <v>990</v>
      </c>
      <c r="G65">
        <v>0</v>
      </c>
      <c r="H65" t="s">
        <v>655</v>
      </c>
      <c r="I65" t="s">
        <v>2282</v>
      </c>
      <c r="J65" t="s">
        <v>653</v>
      </c>
      <c r="K65" t="s">
        <v>637</v>
      </c>
      <c r="L65" t="s">
        <v>638</v>
      </c>
      <c r="M65" t="s">
        <v>15733</v>
      </c>
      <c r="N65" t="s">
        <v>637</v>
      </c>
      <c r="O65" t="s">
        <v>639</v>
      </c>
      <c r="P65" t="s">
        <v>5</v>
      </c>
      <c r="Q65" t="s">
        <v>640</v>
      </c>
      <c r="R65" t="s">
        <v>638</v>
      </c>
      <c r="S65" t="s">
        <v>637</v>
      </c>
      <c r="T65" t="s">
        <v>15733</v>
      </c>
    </row>
    <row r="66" spans="1:20" x14ac:dyDescent="0.25">
      <c r="A66" t="s">
        <v>240</v>
      </c>
      <c r="B66" t="s">
        <v>690</v>
      </c>
      <c r="C66">
        <v>88.29</v>
      </c>
      <c r="D66">
        <v>2</v>
      </c>
      <c r="E66" t="s">
        <v>15734</v>
      </c>
      <c r="F66">
        <v>188.08</v>
      </c>
      <c r="G66">
        <v>11.5</v>
      </c>
      <c r="H66" t="s">
        <v>663</v>
      </c>
      <c r="I66" t="s">
        <v>14429</v>
      </c>
      <c r="J66" t="s">
        <v>15735</v>
      </c>
      <c r="K66" t="s">
        <v>15736</v>
      </c>
      <c r="L66" t="s">
        <v>14431</v>
      </c>
      <c r="M66" t="s">
        <v>15733</v>
      </c>
      <c r="N66" t="s">
        <v>637</v>
      </c>
      <c r="O66" t="s">
        <v>664</v>
      </c>
      <c r="P66" t="s">
        <v>23</v>
      </c>
      <c r="Q66" t="s">
        <v>665</v>
      </c>
      <c r="R66" t="s">
        <v>638</v>
      </c>
      <c r="S66" t="s">
        <v>637</v>
      </c>
      <c r="T66" t="s">
        <v>15737</v>
      </c>
    </row>
    <row r="67" spans="1:20" x14ac:dyDescent="0.25">
      <c r="A67" t="s">
        <v>77</v>
      </c>
      <c r="B67" t="s">
        <v>78</v>
      </c>
      <c r="C67">
        <v>27.5</v>
      </c>
      <c r="D67">
        <v>4</v>
      </c>
      <c r="E67" t="s">
        <v>15738</v>
      </c>
      <c r="F67">
        <v>165</v>
      </c>
      <c r="G67">
        <v>0</v>
      </c>
      <c r="H67" t="s">
        <v>645</v>
      </c>
      <c r="I67" t="s">
        <v>12031</v>
      </c>
      <c r="J67" t="s">
        <v>15739</v>
      </c>
      <c r="K67" t="s">
        <v>11704</v>
      </c>
      <c r="L67" t="s">
        <v>5640</v>
      </c>
      <c r="M67" t="s">
        <v>15740</v>
      </c>
      <c r="N67" t="s">
        <v>637</v>
      </c>
      <c r="O67" t="s">
        <v>646</v>
      </c>
      <c r="P67" t="s">
        <v>26</v>
      </c>
      <c r="Q67" t="s">
        <v>647</v>
      </c>
      <c r="R67" t="s">
        <v>638</v>
      </c>
      <c r="S67" t="s">
        <v>637</v>
      </c>
      <c r="T67" t="s">
        <v>15741</v>
      </c>
    </row>
    <row r="68" spans="1:20" x14ac:dyDescent="0.25">
      <c r="A68" t="s">
        <v>147</v>
      </c>
      <c r="B68" t="s">
        <v>148</v>
      </c>
      <c r="C68">
        <v>33.333333333333336</v>
      </c>
      <c r="D68">
        <v>3</v>
      </c>
      <c r="E68" t="s">
        <v>15742</v>
      </c>
      <c r="F68">
        <v>100</v>
      </c>
      <c r="G68">
        <v>0</v>
      </c>
      <c r="H68" t="s">
        <v>655</v>
      </c>
      <c r="I68" t="s">
        <v>15743</v>
      </c>
      <c r="J68" t="s">
        <v>650</v>
      </c>
      <c r="K68" t="s">
        <v>637</v>
      </c>
      <c r="L68" t="s">
        <v>638</v>
      </c>
      <c r="M68" t="s">
        <v>15744</v>
      </c>
      <c r="N68" t="s">
        <v>637</v>
      </c>
      <c r="O68" t="s">
        <v>654</v>
      </c>
      <c r="P68" t="s">
        <v>5</v>
      </c>
      <c r="Q68" t="s">
        <v>640</v>
      </c>
      <c r="R68" t="s">
        <v>638</v>
      </c>
      <c r="S68" t="s">
        <v>637</v>
      </c>
      <c r="T68" t="s">
        <v>15744</v>
      </c>
    </row>
    <row r="69" spans="1:20" x14ac:dyDescent="0.25">
      <c r="A69" t="s">
        <v>239</v>
      </c>
      <c r="B69" t="s">
        <v>245</v>
      </c>
      <c r="C69">
        <v>159</v>
      </c>
      <c r="D69">
        <v>1</v>
      </c>
      <c r="E69" t="s">
        <v>15745</v>
      </c>
      <c r="F69">
        <v>129</v>
      </c>
      <c r="G69">
        <v>0</v>
      </c>
      <c r="H69" t="s">
        <v>636</v>
      </c>
      <c r="I69" t="s">
        <v>15746</v>
      </c>
      <c r="J69" t="s">
        <v>699</v>
      </c>
      <c r="K69" t="s">
        <v>637</v>
      </c>
      <c r="L69" t="s">
        <v>638</v>
      </c>
      <c r="M69" t="s">
        <v>15747</v>
      </c>
      <c r="N69" t="s">
        <v>637</v>
      </c>
      <c r="O69" t="s">
        <v>639</v>
      </c>
      <c r="P69" t="s">
        <v>5</v>
      </c>
      <c r="Q69" t="s">
        <v>640</v>
      </c>
      <c r="R69" t="s">
        <v>638</v>
      </c>
      <c r="S69" t="s">
        <v>637</v>
      </c>
      <c r="T69" t="s">
        <v>15747</v>
      </c>
    </row>
    <row r="70" spans="1:20" x14ac:dyDescent="0.25">
      <c r="A70" t="s">
        <v>22</v>
      </c>
      <c r="B70" t="s">
        <v>27</v>
      </c>
      <c r="C70">
        <v>69.900000000000006</v>
      </c>
      <c r="D70">
        <v>10</v>
      </c>
      <c r="E70" t="s">
        <v>15748</v>
      </c>
      <c r="F70">
        <v>800</v>
      </c>
      <c r="G70">
        <v>0</v>
      </c>
      <c r="H70" t="s">
        <v>645</v>
      </c>
      <c r="I70" t="s">
        <v>2662</v>
      </c>
      <c r="J70" t="s">
        <v>2749</v>
      </c>
      <c r="K70" t="s">
        <v>1700</v>
      </c>
      <c r="L70" t="s">
        <v>1689</v>
      </c>
      <c r="M70" t="s">
        <v>15749</v>
      </c>
      <c r="N70" t="s">
        <v>637</v>
      </c>
      <c r="O70" t="s">
        <v>646</v>
      </c>
      <c r="P70" t="s">
        <v>26</v>
      </c>
      <c r="Q70" t="s">
        <v>647</v>
      </c>
      <c r="R70" t="s">
        <v>638</v>
      </c>
      <c r="S70" t="s">
        <v>637</v>
      </c>
      <c r="T70" t="s">
        <v>15750</v>
      </c>
    </row>
    <row r="71" spans="1:20" x14ac:dyDescent="0.25">
      <c r="A71" t="s">
        <v>240</v>
      </c>
      <c r="B71" t="s">
        <v>246</v>
      </c>
      <c r="C71">
        <v>159</v>
      </c>
      <c r="D71">
        <v>1</v>
      </c>
      <c r="E71" t="s">
        <v>15751</v>
      </c>
      <c r="F71">
        <v>129</v>
      </c>
      <c r="G71">
        <v>0</v>
      </c>
      <c r="H71" t="s">
        <v>636</v>
      </c>
      <c r="I71" t="s">
        <v>15752</v>
      </c>
      <c r="J71" t="s">
        <v>2178</v>
      </c>
      <c r="K71" t="s">
        <v>637</v>
      </c>
      <c r="L71" t="s">
        <v>638</v>
      </c>
      <c r="M71" t="s">
        <v>15753</v>
      </c>
      <c r="N71" t="s">
        <v>637</v>
      </c>
      <c r="O71" t="s">
        <v>639</v>
      </c>
      <c r="P71" t="s">
        <v>5</v>
      </c>
      <c r="Q71" t="s">
        <v>640</v>
      </c>
      <c r="R71" t="s">
        <v>638</v>
      </c>
      <c r="S71" t="s">
        <v>637</v>
      </c>
      <c r="T71" t="s">
        <v>15753</v>
      </c>
    </row>
    <row r="72" spans="1:20" x14ac:dyDescent="0.25">
      <c r="A72" t="s">
        <v>147</v>
      </c>
      <c r="B72" t="s">
        <v>148</v>
      </c>
      <c r="C72">
        <v>50</v>
      </c>
      <c r="D72">
        <v>6</v>
      </c>
      <c r="E72" t="s">
        <v>15754</v>
      </c>
      <c r="F72">
        <v>200</v>
      </c>
      <c r="G72">
        <v>0</v>
      </c>
      <c r="H72" t="s">
        <v>636</v>
      </c>
      <c r="I72" t="s">
        <v>4697</v>
      </c>
      <c r="J72" t="s">
        <v>15755</v>
      </c>
      <c r="K72" t="s">
        <v>637</v>
      </c>
      <c r="L72" t="s">
        <v>638</v>
      </c>
      <c r="M72" t="s">
        <v>15756</v>
      </c>
      <c r="N72" t="s">
        <v>637</v>
      </c>
      <c r="O72" t="s">
        <v>643</v>
      </c>
      <c r="P72" t="s">
        <v>5</v>
      </c>
      <c r="Q72" t="s">
        <v>644</v>
      </c>
      <c r="R72" t="s">
        <v>638</v>
      </c>
      <c r="S72" t="s">
        <v>637</v>
      </c>
      <c r="T72" t="s">
        <v>15757</v>
      </c>
    </row>
    <row r="73" spans="1:20" x14ac:dyDescent="0.25">
      <c r="A73" t="s">
        <v>104</v>
      </c>
      <c r="B73" t="s">
        <v>105</v>
      </c>
      <c r="C73">
        <v>14</v>
      </c>
      <c r="D73">
        <v>1</v>
      </c>
      <c r="E73" t="s">
        <v>15758</v>
      </c>
      <c r="F73">
        <v>24</v>
      </c>
      <c r="G73">
        <v>10</v>
      </c>
      <c r="H73" t="s">
        <v>645</v>
      </c>
      <c r="I73" t="s">
        <v>6577</v>
      </c>
      <c r="J73" t="s">
        <v>15759</v>
      </c>
      <c r="K73" t="s">
        <v>798</v>
      </c>
      <c r="L73" t="s">
        <v>3766</v>
      </c>
      <c r="M73" t="s">
        <v>15757</v>
      </c>
      <c r="N73" t="s">
        <v>637</v>
      </c>
      <c r="O73" t="s">
        <v>646</v>
      </c>
      <c r="P73" t="s">
        <v>26</v>
      </c>
      <c r="Q73" t="s">
        <v>647</v>
      </c>
      <c r="R73" t="s">
        <v>638</v>
      </c>
      <c r="S73" t="s">
        <v>637</v>
      </c>
      <c r="T73" t="s">
        <v>15757</v>
      </c>
    </row>
    <row r="74" spans="1:20" x14ac:dyDescent="0.25">
      <c r="A74" t="s">
        <v>22</v>
      </c>
      <c r="B74" t="s">
        <v>27</v>
      </c>
      <c r="C74">
        <v>66.333333333333329</v>
      </c>
      <c r="D74">
        <v>3</v>
      </c>
      <c r="E74" t="s">
        <v>15760</v>
      </c>
      <c r="F74">
        <v>155.22999999999999</v>
      </c>
      <c r="G74">
        <v>8</v>
      </c>
      <c r="H74" t="s">
        <v>663</v>
      </c>
      <c r="I74" t="s">
        <v>15761</v>
      </c>
      <c r="J74" t="s">
        <v>15762</v>
      </c>
      <c r="K74" t="s">
        <v>3703</v>
      </c>
      <c r="L74" t="s">
        <v>15763</v>
      </c>
      <c r="M74" t="s">
        <v>15757</v>
      </c>
      <c r="N74" t="s">
        <v>637</v>
      </c>
      <c r="O74" t="s">
        <v>664</v>
      </c>
      <c r="P74" t="s">
        <v>23</v>
      </c>
      <c r="Q74" t="s">
        <v>665</v>
      </c>
      <c r="R74" t="s">
        <v>638</v>
      </c>
      <c r="S74" t="s">
        <v>637</v>
      </c>
      <c r="T74" t="s">
        <v>15764</v>
      </c>
    </row>
    <row r="75" spans="1:20" x14ac:dyDescent="0.25">
      <c r="A75" t="s">
        <v>147</v>
      </c>
      <c r="B75" t="s">
        <v>148</v>
      </c>
      <c r="C75">
        <v>50</v>
      </c>
      <c r="D75">
        <v>6</v>
      </c>
      <c r="E75" t="s">
        <v>15765</v>
      </c>
      <c r="F75">
        <v>200</v>
      </c>
      <c r="G75">
        <v>0</v>
      </c>
      <c r="H75" t="s">
        <v>636</v>
      </c>
      <c r="I75" t="s">
        <v>15766</v>
      </c>
      <c r="J75" t="s">
        <v>653</v>
      </c>
      <c r="K75" t="s">
        <v>637</v>
      </c>
      <c r="L75" t="s">
        <v>638</v>
      </c>
      <c r="M75" t="s">
        <v>15767</v>
      </c>
      <c r="N75" t="s">
        <v>637</v>
      </c>
      <c r="O75" t="s">
        <v>643</v>
      </c>
      <c r="P75" t="s">
        <v>5</v>
      </c>
      <c r="Q75" t="s">
        <v>644</v>
      </c>
      <c r="R75" t="s">
        <v>638</v>
      </c>
      <c r="S75" t="s">
        <v>637</v>
      </c>
      <c r="T75" t="s">
        <v>15764</v>
      </c>
    </row>
    <row r="76" spans="1:20" x14ac:dyDescent="0.25">
      <c r="A76" t="s">
        <v>147</v>
      </c>
      <c r="B76" t="s">
        <v>148</v>
      </c>
      <c r="C76">
        <v>33.333333333333336</v>
      </c>
      <c r="D76">
        <v>3</v>
      </c>
      <c r="E76" t="s">
        <v>15768</v>
      </c>
      <c r="F76">
        <v>246</v>
      </c>
      <c r="G76">
        <v>0</v>
      </c>
      <c r="H76" t="s">
        <v>645</v>
      </c>
      <c r="I76" t="s">
        <v>3804</v>
      </c>
      <c r="J76" t="s">
        <v>15769</v>
      </c>
      <c r="K76" t="s">
        <v>2434</v>
      </c>
      <c r="L76" t="s">
        <v>2542</v>
      </c>
      <c r="M76" t="s">
        <v>15770</v>
      </c>
      <c r="N76" t="s">
        <v>637</v>
      </c>
      <c r="O76" t="s">
        <v>651</v>
      </c>
      <c r="P76" t="s">
        <v>26</v>
      </c>
      <c r="Q76" t="s">
        <v>647</v>
      </c>
      <c r="R76" t="s">
        <v>638</v>
      </c>
      <c r="S76" t="s">
        <v>637</v>
      </c>
      <c r="T76" t="s">
        <v>15770</v>
      </c>
    </row>
    <row r="77" spans="1:20" x14ac:dyDescent="0.25">
      <c r="A77" t="s">
        <v>101</v>
      </c>
      <c r="B77" t="s">
        <v>74</v>
      </c>
      <c r="C77">
        <v>97</v>
      </c>
      <c r="D77">
        <v>1</v>
      </c>
      <c r="E77" t="s">
        <v>15768</v>
      </c>
      <c r="F77">
        <v>246</v>
      </c>
      <c r="G77">
        <v>0</v>
      </c>
      <c r="H77" t="s">
        <v>645</v>
      </c>
      <c r="I77" t="s">
        <v>3804</v>
      </c>
      <c r="J77" t="s">
        <v>15769</v>
      </c>
      <c r="K77" t="s">
        <v>2434</v>
      </c>
      <c r="L77" t="s">
        <v>2542</v>
      </c>
      <c r="M77" t="s">
        <v>15770</v>
      </c>
      <c r="N77" t="s">
        <v>637</v>
      </c>
      <c r="O77" t="s">
        <v>651</v>
      </c>
      <c r="P77" t="s">
        <v>26</v>
      </c>
      <c r="Q77" t="s">
        <v>647</v>
      </c>
      <c r="R77" t="s">
        <v>638</v>
      </c>
      <c r="S77" t="s">
        <v>637</v>
      </c>
      <c r="T77" t="s">
        <v>15770</v>
      </c>
    </row>
    <row r="78" spans="1:20" x14ac:dyDescent="0.25">
      <c r="A78" t="s">
        <v>147</v>
      </c>
      <c r="B78" t="s">
        <v>148</v>
      </c>
      <c r="C78">
        <v>50</v>
      </c>
      <c r="D78">
        <v>6</v>
      </c>
      <c r="E78" t="s">
        <v>15771</v>
      </c>
      <c r="F78">
        <v>200</v>
      </c>
      <c r="G78">
        <v>0</v>
      </c>
      <c r="H78" t="s">
        <v>636</v>
      </c>
      <c r="I78" t="s">
        <v>15772</v>
      </c>
      <c r="J78" t="s">
        <v>672</v>
      </c>
      <c r="K78" t="s">
        <v>637</v>
      </c>
      <c r="L78" t="s">
        <v>638</v>
      </c>
      <c r="M78" t="s">
        <v>15773</v>
      </c>
      <c r="N78" t="s">
        <v>637</v>
      </c>
      <c r="O78" t="s">
        <v>639</v>
      </c>
      <c r="P78" t="s">
        <v>5</v>
      </c>
      <c r="Q78" t="s">
        <v>640</v>
      </c>
      <c r="R78" t="s">
        <v>638</v>
      </c>
      <c r="S78" t="s">
        <v>637</v>
      </c>
      <c r="T78" t="s">
        <v>15773</v>
      </c>
    </row>
    <row r="79" spans="1:20" x14ac:dyDescent="0.25">
      <c r="A79" t="s">
        <v>104</v>
      </c>
      <c r="B79" t="s">
        <v>105</v>
      </c>
      <c r="C79">
        <v>14</v>
      </c>
      <c r="D79">
        <v>1</v>
      </c>
      <c r="E79" t="s">
        <v>15774</v>
      </c>
      <c r="F79">
        <v>14</v>
      </c>
      <c r="G79">
        <v>0</v>
      </c>
      <c r="H79" t="s">
        <v>645</v>
      </c>
      <c r="I79" t="s">
        <v>7234</v>
      </c>
      <c r="J79" t="s">
        <v>7235</v>
      </c>
      <c r="K79" t="s">
        <v>6611</v>
      </c>
      <c r="L79" t="s">
        <v>7236</v>
      </c>
      <c r="M79" t="s">
        <v>15775</v>
      </c>
      <c r="N79" t="s">
        <v>637</v>
      </c>
      <c r="O79" t="s">
        <v>646</v>
      </c>
      <c r="P79" t="s">
        <v>26</v>
      </c>
      <c r="Q79" t="s">
        <v>647</v>
      </c>
      <c r="R79" t="s">
        <v>638</v>
      </c>
      <c r="S79" t="s">
        <v>637</v>
      </c>
      <c r="T79" t="s">
        <v>15776</v>
      </c>
    </row>
    <row r="80" spans="1:20" x14ac:dyDescent="0.25">
      <c r="A80" t="s">
        <v>239</v>
      </c>
      <c r="B80" t="s">
        <v>245</v>
      </c>
      <c r="C80">
        <v>159</v>
      </c>
      <c r="D80">
        <v>1</v>
      </c>
      <c r="E80" t="s">
        <v>15777</v>
      </c>
      <c r="F80">
        <v>129</v>
      </c>
      <c r="G80">
        <v>0</v>
      </c>
      <c r="H80" t="s">
        <v>636</v>
      </c>
      <c r="I80" t="s">
        <v>15778</v>
      </c>
      <c r="J80" t="s">
        <v>661</v>
      </c>
      <c r="K80" t="s">
        <v>637</v>
      </c>
      <c r="L80" t="s">
        <v>638</v>
      </c>
      <c r="M80" t="s">
        <v>15779</v>
      </c>
      <c r="N80" t="s">
        <v>637</v>
      </c>
      <c r="O80" t="s">
        <v>639</v>
      </c>
      <c r="P80" t="s">
        <v>5</v>
      </c>
      <c r="Q80" t="s">
        <v>640</v>
      </c>
      <c r="R80" t="s">
        <v>638</v>
      </c>
      <c r="S80" t="s">
        <v>637</v>
      </c>
      <c r="T80" t="s">
        <v>15779</v>
      </c>
    </row>
    <row r="81" spans="1:20" x14ac:dyDescent="0.25">
      <c r="A81" t="s">
        <v>147</v>
      </c>
      <c r="B81" t="s">
        <v>148</v>
      </c>
      <c r="C81">
        <v>33.333333333333336</v>
      </c>
      <c r="D81">
        <v>3</v>
      </c>
      <c r="E81" t="s">
        <v>15780</v>
      </c>
      <c r="F81">
        <v>100</v>
      </c>
      <c r="G81">
        <v>0</v>
      </c>
      <c r="H81" t="s">
        <v>655</v>
      </c>
      <c r="I81" t="s">
        <v>15781</v>
      </c>
      <c r="J81" t="s">
        <v>648</v>
      </c>
      <c r="K81" t="s">
        <v>637</v>
      </c>
      <c r="L81" t="s">
        <v>638</v>
      </c>
      <c r="M81" t="s">
        <v>15782</v>
      </c>
      <c r="N81" t="s">
        <v>637</v>
      </c>
      <c r="O81" t="s">
        <v>639</v>
      </c>
      <c r="P81" t="s">
        <v>5</v>
      </c>
      <c r="Q81" t="s">
        <v>640</v>
      </c>
      <c r="R81" t="s">
        <v>638</v>
      </c>
      <c r="S81" t="s">
        <v>637</v>
      </c>
      <c r="T81" t="s">
        <v>15782</v>
      </c>
    </row>
    <row r="82" spans="1:20" x14ac:dyDescent="0.25">
      <c r="A82" t="s">
        <v>147</v>
      </c>
      <c r="B82" t="s">
        <v>148</v>
      </c>
      <c r="C82">
        <v>33.333333333333336</v>
      </c>
      <c r="D82">
        <v>3</v>
      </c>
      <c r="E82" t="s">
        <v>15783</v>
      </c>
      <c r="F82">
        <v>100</v>
      </c>
      <c r="G82">
        <v>0</v>
      </c>
      <c r="H82" t="s">
        <v>655</v>
      </c>
      <c r="I82" t="s">
        <v>15784</v>
      </c>
      <c r="J82" t="s">
        <v>669</v>
      </c>
      <c r="K82" t="s">
        <v>637</v>
      </c>
      <c r="L82" t="s">
        <v>638</v>
      </c>
      <c r="M82" t="s">
        <v>15782</v>
      </c>
      <c r="N82" t="s">
        <v>637</v>
      </c>
      <c r="O82" t="s">
        <v>639</v>
      </c>
      <c r="P82" t="s">
        <v>5</v>
      </c>
      <c r="Q82" t="s">
        <v>640</v>
      </c>
      <c r="R82" t="s">
        <v>638</v>
      </c>
      <c r="S82" t="s">
        <v>637</v>
      </c>
      <c r="T82" t="s">
        <v>15782</v>
      </c>
    </row>
    <row r="83" spans="1:20" x14ac:dyDescent="0.25">
      <c r="A83" t="s">
        <v>104</v>
      </c>
      <c r="B83" t="s">
        <v>105</v>
      </c>
      <c r="C83">
        <v>14</v>
      </c>
      <c r="D83">
        <v>2</v>
      </c>
      <c r="E83" t="s">
        <v>15785</v>
      </c>
      <c r="F83">
        <v>32</v>
      </c>
      <c r="G83">
        <v>4</v>
      </c>
      <c r="H83" t="s">
        <v>645</v>
      </c>
      <c r="I83" t="s">
        <v>15786</v>
      </c>
      <c r="J83" t="s">
        <v>15787</v>
      </c>
      <c r="K83" t="s">
        <v>7440</v>
      </c>
      <c r="L83" t="s">
        <v>4879</v>
      </c>
      <c r="M83" t="s">
        <v>15788</v>
      </c>
      <c r="N83" t="s">
        <v>637</v>
      </c>
      <c r="O83" t="s">
        <v>646</v>
      </c>
      <c r="P83" t="s">
        <v>26</v>
      </c>
      <c r="Q83" t="s">
        <v>647</v>
      </c>
      <c r="R83" t="s">
        <v>638</v>
      </c>
      <c r="S83" t="s">
        <v>637</v>
      </c>
      <c r="T83" t="s">
        <v>15789</v>
      </c>
    </row>
    <row r="84" spans="1:20" x14ac:dyDescent="0.25">
      <c r="A84" t="s">
        <v>147</v>
      </c>
      <c r="B84" t="s">
        <v>148</v>
      </c>
      <c r="C84">
        <v>50</v>
      </c>
      <c r="D84">
        <v>6</v>
      </c>
      <c r="E84" t="s">
        <v>15790</v>
      </c>
      <c r="F84">
        <v>200</v>
      </c>
      <c r="G84">
        <v>0</v>
      </c>
      <c r="H84" t="s">
        <v>636</v>
      </c>
      <c r="I84" t="s">
        <v>15791</v>
      </c>
      <c r="J84" t="s">
        <v>648</v>
      </c>
      <c r="K84" t="s">
        <v>637</v>
      </c>
      <c r="L84" t="s">
        <v>638</v>
      </c>
      <c r="M84" t="s">
        <v>15792</v>
      </c>
      <c r="N84" t="s">
        <v>637</v>
      </c>
      <c r="O84" t="s">
        <v>639</v>
      </c>
      <c r="P84" t="s">
        <v>5</v>
      </c>
      <c r="Q84" t="s">
        <v>640</v>
      </c>
      <c r="R84" t="s">
        <v>638</v>
      </c>
      <c r="S84" t="s">
        <v>637</v>
      </c>
      <c r="T84" t="s">
        <v>15792</v>
      </c>
    </row>
    <row r="85" spans="1:20" x14ac:dyDescent="0.25">
      <c r="A85" t="s">
        <v>147</v>
      </c>
      <c r="B85" t="s">
        <v>148</v>
      </c>
      <c r="C85">
        <v>50</v>
      </c>
      <c r="D85">
        <v>6</v>
      </c>
      <c r="E85" t="s">
        <v>15793</v>
      </c>
      <c r="F85">
        <v>0</v>
      </c>
      <c r="G85">
        <v>0</v>
      </c>
      <c r="H85" t="s">
        <v>636</v>
      </c>
      <c r="I85" t="s">
        <v>1969</v>
      </c>
      <c r="J85" t="s">
        <v>648</v>
      </c>
      <c r="K85" t="s">
        <v>637</v>
      </c>
      <c r="L85" t="s">
        <v>638</v>
      </c>
      <c r="M85" t="s">
        <v>15794</v>
      </c>
      <c r="N85" t="s">
        <v>637</v>
      </c>
      <c r="O85" t="s">
        <v>643</v>
      </c>
      <c r="P85" t="s">
        <v>5</v>
      </c>
      <c r="Q85" t="s">
        <v>644</v>
      </c>
      <c r="R85" t="s">
        <v>638</v>
      </c>
      <c r="S85" t="s">
        <v>637</v>
      </c>
      <c r="T85" t="s">
        <v>15794</v>
      </c>
    </row>
    <row r="86" spans="1:20" x14ac:dyDescent="0.25">
      <c r="A86" t="s">
        <v>147</v>
      </c>
      <c r="B86" t="s">
        <v>148</v>
      </c>
      <c r="C86">
        <v>33.333333333333336</v>
      </c>
      <c r="D86">
        <v>3</v>
      </c>
      <c r="E86" t="s">
        <v>15795</v>
      </c>
      <c r="F86">
        <v>100</v>
      </c>
      <c r="G86">
        <v>0</v>
      </c>
      <c r="H86" t="s">
        <v>655</v>
      </c>
      <c r="I86" t="s">
        <v>15796</v>
      </c>
      <c r="J86" t="s">
        <v>657</v>
      </c>
      <c r="K86" t="s">
        <v>637</v>
      </c>
      <c r="L86" t="s">
        <v>638</v>
      </c>
      <c r="M86" t="s">
        <v>15797</v>
      </c>
      <c r="N86" t="s">
        <v>637</v>
      </c>
      <c r="O86" t="s">
        <v>643</v>
      </c>
      <c r="P86" t="s">
        <v>5</v>
      </c>
      <c r="Q86" t="s">
        <v>644</v>
      </c>
      <c r="R86" t="s">
        <v>638</v>
      </c>
      <c r="S86" t="s">
        <v>637</v>
      </c>
      <c r="T86" t="s">
        <v>15797</v>
      </c>
    </row>
    <row r="87" spans="1:20" x14ac:dyDescent="0.25">
      <c r="A87" t="s">
        <v>147</v>
      </c>
      <c r="B87" t="s">
        <v>148</v>
      </c>
      <c r="C87">
        <v>33.333333333333336</v>
      </c>
      <c r="D87">
        <v>3</v>
      </c>
      <c r="E87" t="s">
        <v>15798</v>
      </c>
      <c r="F87">
        <v>100</v>
      </c>
      <c r="G87">
        <v>0</v>
      </c>
      <c r="H87" t="s">
        <v>655</v>
      </c>
      <c r="I87" t="s">
        <v>15799</v>
      </c>
      <c r="J87" t="s">
        <v>648</v>
      </c>
      <c r="K87" t="s">
        <v>637</v>
      </c>
      <c r="L87" t="s">
        <v>638</v>
      </c>
      <c r="M87" t="s">
        <v>15800</v>
      </c>
      <c r="N87" t="s">
        <v>637</v>
      </c>
      <c r="O87" t="s">
        <v>639</v>
      </c>
      <c r="P87" t="s">
        <v>5</v>
      </c>
      <c r="Q87" t="s">
        <v>640</v>
      </c>
      <c r="R87" t="s">
        <v>638</v>
      </c>
      <c r="S87" t="s">
        <v>637</v>
      </c>
      <c r="T87" t="s">
        <v>15801</v>
      </c>
    </row>
    <row r="88" spans="1:20" x14ac:dyDescent="0.25">
      <c r="A88" t="s">
        <v>147</v>
      </c>
      <c r="B88" t="s">
        <v>148</v>
      </c>
      <c r="C88">
        <v>50</v>
      </c>
      <c r="D88">
        <v>6</v>
      </c>
      <c r="E88" t="s">
        <v>15802</v>
      </c>
      <c r="F88">
        <v>0</v>
      </c>
      <c r="G88">
        <v>0</v>
      </c>
      <c r="H88" t="s">
        <v>636</v>
      </c>
      <c r="I88" t="s">
        <v>15803</v>
      </c>
      <c r="J88" t="s">
        <v>657</v>
      </c>
      <c r="K88" t="s">
        <v>637</v>
      </c>
      <c r="L88" t="s">
        <v>638</v>
      </c>
      <c r="M88" t="s">
        <v>15800</v>
      </c>
      <c r="N88" t="s">
        <v>637</v>
      </c>
      <c r="O88" t="s">
        <v>643</v>
      </c>
      <c r="P88" t="s">
        <v>5</v>
      </c>
      <c r="Q88" t="s">
        <v>644</v>
      </c>
      <c r="R88" t="s">
        <v>638</v>
      </c>
      <c r="S88" t="s">
        <v>637</v>
      </c>
      <c r="T88" t="s">
        <v>15800</v>
      </c>
    </row>
    <row r="89" spans="1:20" x14ac:dyDescent="0.25">
      <c r="A89" t="s">
        <v>147</v>
      </c>
      <c r="B89" t="s">
        <v>148</v>
      </c>
      <c r="C89">
        <v>50</v>
      </c>
      <c r="D89">
        <v>6</v>
      </c>
      <c r="E89" t="s">
        <v>15804</v>
      </c>
      <c r="F89">
        <v>200</v>
      </c>
      <c r="G89">
        <v>0</v>
      </c>
      <c r="H89" t="s">
        <v>636</v>
      </c>
      <c r="I89" t="s">
        <v>15805</v>
      </c>
      <c r="J89" t="s">
        <v>2441</v>
      </c>
      <c r="K89" t="s">
        <v>637</v>
      </c>
      <c r="L89" t="s">
        <v>638</v>
      </c>
      <c r="M89" t="s">
        <v>15806</v>
      </c>
      <c r="N89" t="s">
        <v>637</v>
      </c>
      <c r="O89" t="s">
        <v>643</v>
      </c>
      <c r="P89" t="s">
        <v>5</v>
      </c>
      <c r="Q89" t="s">
        <v>644</v>
      </c>
      <c r="R89" t="s">
        <v>638</v>
      </c>
      <c r="S89" t="s">
        <v>637</v>
      </c>
      <c r="T89" t="s">
        <v>15806</v>
      </c>
    </row>
    <row r="90" spans="1:20" x14ac:dyDescent="0.25">
      <c r="A90" t="s">
        <v>13744</v>
      </c>
      <c r="B90" t="s">
        <v>13745</v>
      </c>
      <c r="C90">
        <v>99</v>
      </c>
      <c r="D90">
        <v>1</v>
      </c>
      <c r="E90" t="s">
        <v>15807</v>
      </c>
      <c r="F90">
        <v>0</v>
      </c>
      <c r="G90">
        <v>0</v>
      </c>
      <c r="H90" t="s">
        <v>655</v>
      </c>
      <c r="I90" t="s">
        <v>8557</v>
      </c>
      <c r="J90" t="s">
        <v>648</v>
      </c>
      <c r="K90" t="s">
        <v>637</v>
      </c>
      <c r="L90" t="s">
        <v>638</v>
      </c>
      <c r="M90" t="s">
        <v>15808</v>
      </c>
      <c r="N90" t="s">
        <v>637</v>
      </c>
      <c r="O90" t="s">
        <v>643</v>
      </c>
      <c r="P90" t="s">
        <v>5</v>
      </c>
      <c r="Q90" t="s">
        <v>644</v>
      </c>
      <c r="R90" t="s">
        <v>638</v>
      </c>
      <c r="S90" t="s">
        <v>637</v>
      </c>
      <c r="T90" t="s">
        <v>15808</v>
      </c>
    </row>
    <row r="91" spans="1:20" x14ac:dyDescent="0.25">
      <c r="A91" t="s">
        <v>13749</v>
      </c>
      <c r="B91" t="s">
        <v>13750</v>
      </c>
      <c r="C91">
        <v>99</v>
      </c>
      <c r="D91">
        <v>1</v>
      </c>
      <c r="E91" t="s">
        <v>15807</v>
      </c>
      <c r="F91">
        <v>0</v>
      </c>
      <c r="G91">
        <v>0</v>
      </c>
      <c r="H91" t="s">
        <v>655</v>
      </c>
      <c r="I91" t="s">
        <v>8557</v>
      </c>
      <c r="J91" t="s">
        <v>648</v>
      </c>
      <c r="K91" t="s">
        <v>637</v>
      </c>
      <c r="L91" t="s">
        <v>638</v>
      </c>
      <c r="M91" t="s">
        <v>15808</v>
      </c>
      <c r="N91" t="s">
        <v>637</v>
      </c>
      <c r="O91" t="s">
        <v>643</v>
      </c>
      <c r="P91" t="s">
        <v>5</v>
      </c>
      <c r="Q91" t="s">
        <v>644</v>
      </c>
      <c r="R91" t="s">
        <v>638</v>
      </c>
      <c r="S91" t="s">
        <v>637</v>
      </c>
      <c r="T91" t="s">
        <v>15808</v>
      </c>
    </row>
    <row r="92" spans="1:20" x14ac:dyDescent="0.25">
      <c r="A92" t="s">
        <v>147</v>
      </c>
      <c r="B92" t="s">
        <v>148</v>
      </c>
      <c r="C92">
        <v>50</v>
      </c>
      <c r="D92">
        <v>6</v>
      </c>
      <c r="E92" t="s">
        <v>15809</v>
      </c>
      <c r="F92">
        <v>200</v>
      </c>
      <c r="G92">
        <v>0</v>
      </c>
      <c r="H92" t="s">
        <v>636</v>
      </c>
      <c r="I92" t="s">
        <v>15810</v>
      </c>
      <c r="J92" t="s">
        <v>682</v>
      </c>
      <c r="K92" t="s">
        <v>637</v>
      </c>
      <c r="L92" t="s">
        <v>638</v>
      </c>
      <c r="M92" t="s">
        <v>15811</v>
      </c>
      <c r="N92" t="s">
        <v>637</v>
      </c>
      <c r="O92" t="s">
        <v>643</v>
      </c>
      <c r="P92" t="s">
        <v>5</v>
      </c>
      <c r="Q92" t="s">
        <v>644</v>
      </c>
      <c r="R92" t="s">
        <v>638</v>
      </c>
      <c r="S92" t="s">
        <v>637</v>
      </c>
      <c r="T92" t="s">
        <v>15811</v>
      </c>
    </row>
    <row r="93" spans="1:20" x14ac:dyDescent="0.25">
      <c r="A93" t="s">
        <v>104</v>
      </c>
      <c r="B93" t="s">
        <v>105</v>
      </c>
      <c r="C93">
        <v>14</v>
      </c>
      <c r="D93">
        <v>1</v>
      </c>
      <c r="E93" t="s">
        <v>15812</v>
      </c>
      <c r="F93">
        <v>14</v>
      </c>
      <c r="G93">
        <v>0</v>
      </c>
      <c r="H93" t="s">
        <v>645</v>
      </c>
      <c r="I93" t="s">
        <v>15813</v>
      </c>
      <c r="J93" t="s">
        <v>15814</v>
      </c>
      <c r="K93" t="s">
        <v>8777</v>
      </c>
      <c r="L93" t="s">
        <v>757</v>
      </c>
      <c r="M93" t="s">
        <v>15815</v>
      </c>
      <c r="N93" t="s">
        <v>637</v>
      </c>
      <c r="O93" t="s">
        <v>646</v>
      </c>
      <c r="P93" t="s">
        <v>26</v>
      </c>
      <c r="Q93" t="s">
        <v>647</v>
      </c>
      <c r="R93" t="s">
        <v>638</v>
      </c>
      <c r="S93" t="s">
        <v>637</v>
      </c>
      <c r="T93" t="s">
        <v>15816</v>
      </c>
    </row>
    <row r="94" spans="1:20" x14ac:dyDescent="0.25">
      <c r="A94" t="s">
        <v>594</v>
      </c>
      <c r="B94" t="s">
        <v>595</v>
      </c>
      <c r="C94">
        <v>50</v>
      </c>
      <c r="D94">
        <v>3</v>
      </c>
      <c r="E94" t="s">
        <v>15817</v>
      </c>
      <c r="F94">
        <v>0</v>
      </c>
      <c r="G94">
        <v>0</v>
      </c>
      <c r="H94" t="s">
        <v>636</v>
      </c>
      <c r="I94" t="s">
        <v>15818</v>
      </c>
      <c r="J94" t="s">
        <v>649</v>
      </c>
      <c r="K94" t="s">
        <v>637</v>
      </c>
      <c r="L94" t="s">
        <v>638</v>
      </c>
      <c r="M94" t="s">
        <v>15819</v>
      </c>
      <c r="N94" t="s">
        <v>637</v>
      </c>
      <c r="O94" t="s">
        <v>643</v>
      </c>
      <c r="P94" t="s">
        <v>5</v>
      </c>
      <c r="Q94" t="s">
        <v>644</v>
      </c>
      <c r="R94" t="s">
        <v>638</v>
      </c>
      <c r="S94" t="s">
        <v>637</v>
      </c>
      <c r="T94" t="s">
        <v>15819</v>
      </c>
    </row>
    <row r="95" spans="1:20" x14ac:dyDescent="0.25">
      <c r="A95" t="s">
        <v>240</v>
      </c>
      <c r="B95" t="s">
        <v>246</v>
      </c>
      <c r="C95">
        <v>0</v>
      </c>
      <c r="D95">
        <v>1</v>
      </c>
      <c r="E95" t="s">
        <v>15820</v>
      </c>
      <c r="F95">
        <v>0</v>
      </c>
      <c r="G95">
        <v>0</v>
      </c>
      <c r="H95" t="s">
        <v>636</v>
      </c>
      <c r="I95" t="s">
        <v>15821</v>
      </c>
      <c r="J95" t="s">
        <v>675</v>
      </c>
      <c r="K95" t="s">
        <v>637</v>
      </c>
      <c r="L95" t="s">
        <v>638</v>
      </c>
      <c r="M95" t="s">
        <v>15822</v>
      </c>
      <c r="N95" t="s">
        <v>637</v>
      </c>
      <c r="O95" t="s">
        <v>643</v>
      </c>
      <c r="P95" t="s">
        <v>5</v>
      </c>
      <c r="Q95" t="s">
        <v>644</v>
      </c>
      <c r="R95" t="s">
        <v>638</v>
      </c>
      <c r="S95" t="s">
        <v>637</v>
      </c>
      <c r="T95" t="s">
        <v>15822</v>
      </c>
    </row>
    <row r="96" spans="1:20" x14ac:dyDescent="0.25">
      <c r="A96" t="s">
        <v>147</v>
      </c>
      <c r="B96" t="s">
        <v>148</v>
      </c>
      <c r="C96">
        <v>33.333333333333336</v>
      </c>
      <c r="D96">
        <v>3</v>
      </c>
      <c r="E96" t="s">
        <v>15823</v>
      </c>
      <c r="F96">
        <v>138</v>
      </c>
      <c r="G96">
        <v>38</v>
      </c>
      <c r="H96" t="s">
        <v>655</v>
      </c>
      <c r="I96" t="s">
        <v>15824</v>
      </c>
      <c r="J96" t="s">
        <v>2136</v>
      </c>
      <c r="K96" t="s">
        <v>637</v>
      </c>
      <c r="L96" t="s">
        <v>638</v>
      </c>
      <c r="M96" t="s">
        <v>15825</v>
      </c>
      <c r="N96" t="s">
        <v>637</v>
      </c>
      <c r="O96" t="s">
        <v>643</v>
      </c>
      <c r="P96" t="s">
        <v>5</v>
      </c>
      <c r="Q96" t="s">
        <v>644</v>
      </c>
      <c r="R96" t="s">
        <v>638</v>
      </c>
      <c r="S96" t="s">
        <v>637</v>
      </c>
      <c r="T96" t="s">
        <v>15825</v>
      </c>
    </row>
    <row r="97" spans="1:20" x14ac:dyDescent="0.25">
      <c r="A97" t="s">
        <v>600</v>
      </c>
      <c r="B97" t="s">
        <v>601</v>
      </c>
      <c r="C97">
        <v>139</v>
      </c>
      <c r="D97">
        <v>1</v>
      </c>
      <c r="E97" t="s">
        <v>15826</v>
      </c>
      <c r="F97">
        <v>215</v>
      </c>
      <c r="G97">
        <v>0</v>
      </c>
      <c r="H97" t="s">
        <v>697</v>
      </c>
      <c r="I97" t="s">
        <v>15827</v>
      </c>
      <c r="J97" t="s">
        <v>15828</v>
      </c>
      <c r="K97" t="s">
        <v>5651</v>
      </c>
      <c r="L97" t="s">
        <v>15829</v>
      </c>
      <c r="M97" t="s">
        <v>15830</v>
      </c>
      <c r="N97" t="s">
        <v>761</v>
      </c>
      <c r="O97" t="s">
        <v>691</v>
      </c>
      <c r="P97" t="s">
        <v>692</v>
      </c>
      <c r="Q97" t="s">
        <v>693</v>
      </c>
      <c r="R97" t="s">
        <v>638</v>
      </c>
      <c r="S97" t="s">
        <v>637</v>
      </c>
      <c r="T97" t="s">
        <v>15831</v>
      </c>
    </row>
    <row r="98" spans="1:20" x14ac:dyDescent="0.25">
      <c r="A98" t="s">
        <v>240</v>
      </c>
      <c r="B98" t="s">
        <v>246</v>
      </c>
      <c r="C98">
        <v>139</v>
      </c>
      <c r="D98">
        <v>1</v>
      </c>
      <c r="E98" t="s">
        <v>15826</v>
      </c>
      <c r="F98">
        <v>215</v>
      </c>
      <c r="G98">
        <v>0</v>
      </c>
      <c r="H98" t="s">
        <v>697</v>
      </c>
      <c r="I98" t="s">
        <v>15827</v>
      </c>
      <c r="J98" t="s">
        <v>15828</v>
      </c>
      <c r="K98" t="s">
        <v>5651</v>
      </c>
      <c r="L98" t="s">
        <v>15829</v>
      </c>
      <c r="M98" t="s">
        <v>15830</v>
      </c>
      <c r="N98" t="s">
        <v>761</v>
      </c>
      <c r="O98" t="s">
        <v>691</v>
      </c>
      <c r="P98" t="s">
        <v>692</v>
      </c>
      <c r="Q98" t="s">
        <v>693</v>
      </c>
      <c r="R98" t="s">
        <v>638</v>
      </c>
      <c r="S98" t="s">
        <v>637</v>
      </c>
      <c r="T98" t="s">
        <v>15831</v>
      </c>
    </row>
    <row r="99" spans="1:20" x14ac:dyDescent="0.25">
      <c r="A99" t="s">
        <v>22</v>
      </c>
      <c r="B99" t="s">
        <v>27</v>
      </c>
      <c r="C99">
        <v>69.900000000000006</v>
      </c>
      <c r="D99">
        <v>10</v>
      </c>
      <c r="E99" t="s">
        <v>15832</v>
      </c>
      <c r="F99">
        <v>800</v>
      </c>
      <c r="G99">
        <v>0</v>
      </c>
      <c r="H99" t="s">
        <v>645</v>
      </c>
      <c r="I99" t="s">
        <v>15833</v>
      </c>
      <c r="J99" t="s">
        <v>15834</v>
      </c>
      <c r="K99" t="s">
        <v>15835</v>
      </c>
      <c r="L99" t="s">
        <v>1689</v>
      </c>
      <c r="M99" t="s">
        <v>15836</v>
      </c>
      <c r="N99" t="s">
        <v>637</v>
      </c>
      <c r="O99" t="s">
        <v>646</v>
      </c>
      <c r="P99" t="s">
        <v>26</v>
      </c>
      <c r="Q99" t="s">
        <v>647</v>
      </c>
      <c r="R99" t="s">
        <v>638</v>
      </c>
      <c r="S99" t="s">
        <v>637</v>
      </c>
      <c r="T99" t="s">
        <v>15837</v>
      </c>
    </row>
    <row r="100" spans="1:20" x14ac:dyDescent="0.25">
      <c r="A100" t="s">
        <v>22</v>
      </c>
      <c r="B100" t="s">
        <v>27</v>
      </c>
      <c r="C100">
        <v>80</v>
      </c>
      <c r="D100">
        <v>1</v>
      </c>
      <c r="E100" t="s">
        <v>15838</v>
      </c>
      <c r="F100">
        <v>80</v>
      </c>
      <c r="G100">
        <v>0</v>
      </c>
      <c r="H100" t="s">
        <v>645</v>
      </c>
      <c r="I100" t="s">
        <v>3018</v>
      </c>
      <c r="J100" t="s">
        <v>15839</v>
      </c>
      <c r="K100" t="s">
        <v>5668</v>
      </c>
      <c r="L100" t="s">
        <v>728</v>
      </c>
      <c r="M100" t="s">
        <v>15840</v>
      </c>
      <c r="N100" t="s">
        <v>637</v>
      </c>
      <c r="O100" t="s">
        <v>646</v>
      </c>
      <c r="P100" t="s">
        <v>26</v>
      </c>
      <c r="Q100" t="s">
        <v>647</v>
      </c>
      <c r="R100" t="s">
        <v>638</v>
      </c>
      <c r="S100" t="s">
        <v>637</v>
      </c>
      <c r="T100" t="s">
        <v>15841</v>
      </c>
    </row>
    <row r="101" spans="1:20" x14ac:dyDescent="0.25">
      <c r="A101" t="s">
        <v>10385</v>
      </c>
      <c r="B101" t="s">
        <v>10386</v>
      </c>
      <c r="C101">
        <v>89.5</v>
      </c>
      <c r="D101">
        <v>2</v>
      </c>
      <c r="E101" t="s">
        <v>15842</v>
      </c>
      <c r="F101">
        <v>179</v>
      </c>
      <c r="G101">
        <v>0</v>
      </c>
      <c r="H101" t="s">
        <v>645</v>
      </c>
      <c r="I101" t="s">
        <v>15843</v>
      </c>
      <c r="J101" t="s">
        <v>15844</v>
      </c>
      <c r="K101" t="s">
        <v>701</v>
      </c>
      <c r="L101" t="s">
        <v>15845</v>
      </c>
      <c r="M101" t="s">
        <v>15846</v>
      </c>
      <c r="N101" t="s">
        <v>761</v>
      </c>
      <c r="O101" t="s">
        <v>698</v>
      </c>
      <c r="P101" t="s">
        <v>692</v>
      </c>
      <c r="Q101" t="s">
        <v>693</v>
      </c>
      <c r="R101" t="s">
        <v>638</v>
      </c>
      <c r="S101" t="s">
        <v>637</v>
      </c>
      <c r="T101" t="s">
        <v>15847</v>
      </c>
    </row>
    <row r="102" spans="1:20" x14ac:dyDescent="0.25">
      <c r="A102" t="s">
        <v>147</v>
      </c>
      <c r="B102" t="s">
        <v>148</v>
      </c>
      <c r="C102">
        <v>33.333333333333336</v>
      </c>
      <c r="D102">
        <v>9</v>
      </c>
      <c r="E102" t="s">
        <v>15848</v>
      </c>
      <c r="F102">
        <v>600</v>
      </c>
      <c r="G102">
        <v>0</v>
      </c>
      <c r="H102" t="s">
        <v>636</v>
      </c>
      <c r="I102" t="s">
        <v>15849</v>
      </c>
      <c r="J102" t="s">
        <v>648</v>
      </c>
      <c r="K102" t="s">
        <v>637</v>
      </c>
      <c r="L102" t="s">
        <v>638</v>
      </c>
      <c r="M102" t="s">
        <v>15850</v>
      </c>
      <c r="N102" t="s">
        <v>637</v>
      </c>
      <c r="O102" t="s">
        <v>639</v>
      </c>
      <c r="P102" t="s">
        <v>5</v>
      </c>
      <c r="Q102" t="s">
        <v>640</v>
      </c>
      <c r="R102" t="s">
        <v>638</v>
      </c>
      <c r="S102" t="s">
        <v>637</v>
      </c>
      <c r="T102" t="s">
        <v>15850</v>
      </c>
    </row>
    <row r="103" spans="1:20" x14ac:dyDescent="0.25">
      <c r="A103" t="s">
        <v>18</v>
      </c>
      <c r="B103" t="s">
        <v>19</v>
      </c>
      <c r="C103">
        <v>33</v>
      </c>
      <c r="D103">
        <v>10</v>
      </c>
      <c r="E103" t="s">
        <v>15851</v>
      </c>
      <c r="F103">
        <v>660</v>
      </c>
      <c r="G103">
        <v>0</v>
      </c>
      <c r="H103" t="s">
        <v>636</v>
      </c>
      <c r="I103" t="s">
        <v>15852</v>
      </c>
      <c r="J103" t="s">
        <v>5310</v>
      </c>
      <c r="K103" t="s">
        <v>637</v>
      </c>
      <c r="L103" t="s">
        <v>638</v>
      </c>
      <c r="M103" t="s">
        <v>15853</v>
      </c>
      <c r="N103" t="s">
        <v>637</v>
      </c>
      <c r="O103" t="s">
        <v>639</v>
      </c>
      <c r="P103" t="s">
        <v>5</v>
      </c>
      <c r="Q103" t="s">
        <v>640</v>
      </c>
      <c r="R103" t="s">
        <v>638</v>
      </c>
      <c r="S103" t="s">
        <v>637</v>
      </c>
      <c r="T103" t="s">
        <v>15854</v>
      </c>
    </row>
    <row r="104" spans="1:20" x14ac:dyDescent="0.25">
      <c r="A104" t="s">
        <v>147</v>
      </c>
      <c r="B104" t="s">
        <v>148</v>
      </c>
      <c r="C104">
        <v>40</v>
      </c>
      <c r="D104">
        <v>10</v>
      </c>
      <c r="E104" t="s">
        <v>15851</v>
      </c>
      <c r="F104">
        <v>660</v>
      </c>
      <c r="G104">
        <v>0</v>
      </c>
      <c r="H104" t="s">
        <v>636</v>
      </c>
      <c r="I104" t="s">
        <v>15852</v>
      </c>
      <c r="J104" t="s">
        <v>5310</v>
      </c>
      <c r="K104" t="s">
        <v>637</v>
      </c>
      <c r="L104" t="s">
        <v>638</v>
      </c>
      <c r="M104" t="s">
        <v>15853</v>
      </c>
      <c r="N104" t="s">
        <v>637</v>
      </c>
      <c r="O104" t="s">
        <v>639</v>
      </c>
      <c r="P104" t="s">
        <v>5</v>
      </c>
      <c r="Q104" t="s">
        <v>640</v>
      </c>
      <c r="R104" t="s">
        <v>638</v>
      </c>
      <c r="S104" t="s">
        <v>637</v>
      </c>
      <c r="T104" t="s">
        <v>15854</v>
      </c>
    </row>
    <row r="105" spans="1:20" x14ac:dyDescent="0.25">
      <c r="A105" t="s">
        <v>240</v>
      </c>
      <c r="B105" t="s">
        <v>246</v>
      </c>
      <c r="C105">
        <v>139</v>
      </c>
      <c r="D105">
        <v>1</v>
      </c>
      <c r="E105" t="s">
        <v>15855</v>
      </c>
      <c r="F105">
        <v>392</v>
      </c>
      <c r="G105">
        <v>0</v>
      </c>
      <c r="H105" t="s">
        <v>645</v>
      </c>
      <c r="I105" t="s">
        <v>3479</v>
      </c>
      <c r="J105" t="s">
        <v>15856</v>
      </c>
      <c r="K105" t="s">
        <v>11868</v>
      </c>
      <c r="L105" t="s">
        <v>2839</v>
      </c>
      <c r="M105" t="s">
        <v>15853</v>
      </c>
      <c r="N105" t="s">
        <v>637</v>
      </c>
      <c r="O105" t="s">
        <v>646</v>
      </c>
      <c r="P105" t="s">
        <v>26</v>
      </c>
      <c r="Q105" t="s">
        <v>647</v>
      </c>
      <c r="R105" t="s">
        <v>638</v>
      </c>
      <c r="S105" t="s">
        <v>637</v>
      </c>
      <c r="T105" t="s">
        <v>15853</v>
      </c>
    </row>
    <row r="106" spans="1:20" x14ac:dyDescent="0.25">
      <c r="A106" t="s">
        <v>72</v>
      </c>
      <c r="B106" t="s">
        <v>716</v>
      </c>
      <c r="C106">
        <v>93</v>
      </c>
      <c r="D106">
        <v>1</v>
      </c>
      <c r="E106" t="s">
        <v>15855</v>
      </c>
      <c r="F106">
        <v>392</v>
      </c>
      <c r="G106">
        <v>0</v>
      </c>
      <c r="H106" t="s">
        <v>645</v>
      </c>
      <c r="I106" t="s">
        <v>3479</v>
      </c>
      <c r="J106" t="s">
        <v>15856</v>
      </c>
      <c r="K106" t="s">
        <v>11868</v>
      </c>
      <c r="L106" t="s">
        <v>2839</v>
      </c>
      <c r="M106" t="s">
        <v>15853</v>
      </c>
      <c r="N106" t="s">
        <v>637</v>
      </c>
      <c r="O106" t="s">
        <v>646</v>
      </c>
      <c r="P106" t="s">
        <v>26</v>
      </c>
      <c r="Q106" t="s">
        <v>647</v>
      </c>
      <c r="R106" t="s">
        <v>638</v>
      </c>
      <c r="S106" t="s">
        <v>637</v>
      </c>
      <c r="T106" t="s">
        <v>15853</v>
      </c>
    </row>
    <row r="107" spans="1:20" x14ac:dyDescent="0.25">
      <c r="A107" t="s">
        <v>22</v>
      </c>
      <c r="B107" t="s">
        <v>27</v>
      </c>
      <c r="C107">
        <v>80</v>
      </c>
      <c r="D107">
        <v>2</v>
      </c>
      <c r="E107" t="s">
        <v>15855</v>
      </c>
      <c r="F107">
        <v>392</v>
      </c>
      <c r="G107">
        <v>0</v>
      </c>
      <c r="H107" t="s">
        <v>645</v>
      </c>
      <c r="I107" t="s">
        <v>3479</v>
      </c>
      <c r="J107" t="s">
        <v>15856</v>
      </c>
      <c r="K107" t="s">
        <v>11868</v>
      </c>
      <c r="L107" t="s">
        <v>2839</v>
      </c>
      <c r="M107" t="s">
        <v>15853</v>
      </c>
      <c r="N107" t="s">
        <v>637</v>
      </c>
      <c r="O107" t="s">
        <v>646</v>
      </c>
      <c r="P107" t="s">
        <v>26</v>
      </c>
      <c r="Q107" t="s">
        <v>647</v>
      </c>
      <c r="R107" t="s">
        <v>638</v>
      </c>
      <c r="S107" t="s">
        <v>637</v>
      </c>
      <c r="T107" t="s">
        <v>15853</v>
      </c>
    </row>
    <row r="108" spans="1:20" x14ac:dyDescent="0.25">
      <c r="A108" t="s">
        <v>147</v>
      </c>
      <c r="B108" t="s">
        <v>148</v>
      </c>
      <c r="C108">
        <v>50</v>
      </c>
      <c r="D108">
        <v>6</v>
      </c>
      <c r="E108" t="s">
        <v>15857</v>
      </c>
      <c r="F108">
        <v>200</v>
      </c>
      <c r="G108">
        <v>0</v>
      </c>
      <c r="H108" t="s">
        <v>636</v>
      </c>
      <c r="I108" t="s">
        <v>15858</v>
      </c>
      <c r="J108" t="s">
        <v>2423</v>
      </c>
      <c r="K108" t="s">
        <v>637</v>
      </c>
      <c r="L108" t="s">
        <v>638</v>
      </c>
      <c r="M108" t="s">
        <v>15859</v>
      </c>
      <c r="N108" t="s">
        <v>637</v>
      </c>
      <c r="O108" t="s">
        <v>639</v>
      </c>
      <c r="P108" t="s">
        <v>5</v>
      </c>
      <c r="Q108" t="s">
        <v>640</v>
      </c>
      <c r="R108" t="s">
        <v>638</v>
      </c>
      <c r="S108" t="s">
        <v>637</v>
      </c>
      <c r="T108" t="s">
        <v>15859</v>
      </c>
    </row>
    <row r="109" spans="1:20" x14ac:dyDescent="0.25">
      <c r="A109" t="s">
        <v>241</v>
      </c>
      <c r="B109" t="s">
        <v>247</v>
      </c>
      <c r="C109">
        <v>159</v>
      </c>
      <c r="D109">
        <v>1</v>
      </c>
      <c r="E109" t="s">
        <v>15860</v>
      </c>
      <c r="F109">
        <v>258</v>
      </c>
      <c r="G109">
        <v>0</v>
      </c>
      <c r="H109" t="s">
        <v>636</v>
      </c>
      <c r="I109" t="s">
        <v>15861</v>
      </c>
      <c r="J109" t="s">
        <v>669</v>
      </c>
      <c r="K109" t="s">
        <v>637</v>
      </c>
      <c r="L109" t="s">
        <v>638</v>
      </c>
      <c r="M109" t="s">
        <v>15862</v>
      </c>
      <c r="N109" t="s">
        <v>637</v>
      </c>
      <c r="O109" t="s">
        <v>643</v>
      </c>
      <c r="P109" t="s">
        <v>5</v>
      </c>
      <c r="Q109" t="s">
        <v>644</v>
      </c>
      <c r="R109" t="s">
        <v>638</v>
      </c>
      <c r="S109" t="s">
        <v>637</v>
      </c>
      <c r="T109" t="s">
        <v>15862</v>
      </c>
    </row>
    <row r="110" spans="1:20" x14ac:dyDescent="0.25">
      <c r="A110" t="s">
        <v>239</v>
      </c>
      <c r="B110" t="s">
        <v>245</v>
      </c>
      <c r="C110">
        <v>159</v>
      </c>
      <c r="D110">
        <v>1</v>
      </c>
      <c r="E110" t="s">
        <v>15860</v>
      </c>
      <c r="F110">
        <v>258</v>
      </c>
      <c r="G110">
        <v>0</v>
      </c>
      <c r="H110" t="s">
        <v>636</v>
      </c>
      <c r="I110" t="s">
        <v>15861</v>
      </c>
      <c r="J110" t="s">
        <v>669</v>
      </c>
      <c r="K110" t="s">
        <v>637</v>
      </c>
      <c r="L110" t="s">
        <v>638</v>
      </c>
      <c r="M110" t="s">
        <v>15862</v>
      </c>
      <c r="N110" t="s">
        <v>637</v>
      </c>
      <c r="O110" t="s">
        <v>643</v>
      </c>
      <c r="P110" t="s">
        <v>5</v>
      </c>
      <c r="Q110" t="s">
        <v>644</v>
      </c>
      <c r="R110" t="s">
        <v>638</v>
      </c>
      <c r="S110" t="s">
        <v>637</v>
      </c>
      <c r="T110" t="s">
        <v>15862</v>
      </c>
    </row>
    <row r="111" spans="1:20" x14ac:dyDescent="0.25">
      <c r="A111" t="s">
        <v>22</v>
      </c>
      <c r="B111" t="s">
        <v>27</v>
      </c>
      <c r="C111">
        <v>80</v>
      </c>
      <c r="D111">
        <v>1</v>
      </c>
      <c r="E111" t="s">
        <v>15863</v>
      </c>
      <c r="F111">
        <v>80</v>
      </c>
      <c r="G111">
        <v>0</v>
      </c>
      <c r="H111" t="s">
        <v>645</v>
      </c>
      <c r="I111" t="s">
        <v>15294</v>
      </c>
      <c r="J111" t="s">
        <v>15864</v>
      </c>
      <c r="K111" t="s">
        <v>15865</v>
      </c>
      <c r="L111" t="s">
        <v>765</v>
      </c>
      <c r="M111" t="s">
        <v>15866</v>
      </c>
      <c r="N111" t="s">
        <v>637</v>
      </c>
      <c r="O111" t="s">
        <v>646</v>
      </c>
      <c r="P111" t="s">
        <v>26</v>
      </c>
      <c r="Q111" t="s">
        <v>647</v>
      </c>
      <c r="R111" t="s">
        <v>638</v>
      </c>
      <c r="S111" t="s">
        <v>637</v>
      </c>
      <c r="T111" t="s">
        <v>15867</v>
      </c>
    </row>
    <row r="112" spans="1:20" x14ac:dyDescent="0.25">
      <c r="A112" t="s">
        <v>239</v>
      </c>
      <c r="B112" t="s">
        <v>245</v>
      </c>
      <c r="C112">
        <v>139</v>
      </c>
      <c r="D112">
        <v>2</v>
      </c>
      <c r="E112" t="s">
        <v>15868</v>
      </c>
      <c r="F112">
        <v>278</v>
      </c>
      <c r="G112">
        <v>0</v>
      </c>
      <c r="H112" t="s">
        <v>645</v>
      </c>
      <c r="I112" t="s">
        <v>2415</v>
      </c>
      <c r="J112" t="s">
        <v>15869</v>
      </c>
      <c r="K112" t="s">
        <v>15870</v>
      </c>
      <c r="L112" t="s">
        <v>1708</v>
      </c>
      <c r="M112" t="s">
        <v>15871</v>
      </c>
      <c r="N112" t="s">
        <v>637</v>
      </c>
      <c r="O112" t="s">
        <v>646</v>
      </c>
      <c r="P112" t="s">
        <v>26</v>
      </c>
      <c r="Q112" t="s">
        <v>647</v>
      </c>
      <c r="R112" t="s">
        <v>638</v>
      </c>
      <c r="S112" t="s">
        <v>637</v>
      </c>
      <c r="T112" t="s">
        <v>15872</v>
      </c>
    </row>
    <row r="113" spans="1:20" x14ac:dyDescent="0.25">
      <c r="A113" t="s">
        <v>18</v>
      </c>
      <c r="B113" t="s">
        <v>19</v>
      </c>
      <c r="C113">
        <v>66.666666666666671</v>
      </c>
      <c r="D113">
        <v>3</v>
      </c>
      <c r="E113" t="s">
        <v>15873</v>
      </c>
      <c r="F113">
        <v>129</v>
      </c>
      <c r="G113">
        <v>0</v>
      </c>
      <c r="H113" t="s">
        <v>645</v>
      </c>
      <c r="I113" t="s">
        <v>15874</v>
      </c>
      <c r="J113" t="s">
        <v>15875</v>
      </c>
      <c r="K113" t="s">
        <v>1992</v>
      </c>
      <c r="L113" t="s">
        <v>762</v>
      </c>
      <c r="M113" t="s">
        <v>15876</v>
      </c>
      <c r="N113" t="s">
        <v>637</v>
      </c>
      <c r="O113" t="s">
        <v>646</v>
      </c>
      <c r="P113" t="s">
        <v>26</v>
      </c>
      <c r="Q113" t="s">
        <v>647</v>
      </c>
      <c r="R113" t="s">
        <v>638</v>
      </c>
      <c r="S113" t="s">
        <v>637</v>
      </c>
      <c r="T113" t="s">
        <v>15877</v>
      </c>
    </row>
    <row r="114" spans="1:20" x14ac:dyDescent="0.25">
      <c r="A114" t="s">
        <v>77</v>
      </c>
      <c r="B114" t="s">
        <v>78</v>
      </c>
      <c r="C114">
        <v>27.5</v>
      </c>
      <c r="D114">
        <v>4</v>
      </c>
      <c r="E114" t="s">
        <v>15878</v>
      </c>
      <c r="F114">
        <v>187</v>
      </c>
      <c r="G114">
        <v>27</v>
      </c>
      <c r="H114" t="s">
        <v>697</v>
      </c>
      <c r="I114" t="s">
        <v>15879</v>
      </c>
      <c r="J114" t="s">
        <v>15880</v>
      </c>
      <c r="K114" t="s">
        <v>5745</v>
      </c>
      <c r="L114" t="s">
        <v>15881</v>
      </c>
      <c r="M114" t="s">
        <v>15882</v>
      </c>
      <c r="N114" t="s">
        <v>637</v>
      </c>
      <c r="O114" t="s">
        <v>664</v>
      </c>
      <c r="P114" t="s">
        <v>23</v>
      </c>
      <c r="Q114" t="s">
        <v>665</v>
      </c>
      <c r="R114" t="s">
        <v>638</v>
      </c>
      <c r="S114" t="s">
        <v>637</v>
      </c>
      <c r="T114" t="s">
        <v>15882</v>
      </c>
    </row>
    <row r="115" spans="1:20" x14ac:dyDescent="0.25">
      <c r="A115" t="s">
        <v>147</v>
      </c>
      <c r="B115" t="s">
        <v>148</v>
      </c>
      <c r="C115">
        <v>50</v>
      </c>
      <c r="D115">
        <v>6</v>
      </c>
      <c r="E115" t="s">
        <v>15883</v>
      </c>
      <c r="F115">
        <v>200</v>
      </c>
      <c r="G115">
        <v>0</v>
      </c>
      <c r="H115" t="s">
        <v>636</v>
      </c>
      <c r="I115" t="s">
        <v>15884</v>
      </c>
      <c r="J115" t="s">
        <v>684</v>
      </c>
      <c r="K115" t="s">
        <v>637</v>
      </c>
      <c r="L115" t="s">
        <v>638</v>
      </c>
      <c r="M115" t="s">
        <v>15885</v>
      </c>
      <c r="N115" t="s">
        <v>637</v>
      </c>
      <c r="O115" t="s">
        <v>639</v>
      </c>
      <c r="P115" t="s">
        <v>5</v>
      </c>
      <c r="Q115" t="s">
        <v>640</v>
      </c>
      <c r="R115" t="s">
        <v>638</v>
      </c>
      <c r="S115" t="s">
        <v>637</v>
      </c>
      <c r="T115" t="s">
        <v>15885</v>
      </c>
    </row>
    <row r="116" spans="1:20" x14ac:dyDescent="0.25">
      <c r="A116" t="s">
        <v>147</v>
      </c>
      <c r="B116" t="s">
        <v>148</v>
      </c>
      <c r="C116">
        <v>40</v>
      </c>
      <c r="D116">
        <v>10</v>
      </c>
      <c r="E116" t="s">
        <v>15886</v>
      </c>
      <c r="F116">
        <v>350</v>
      </c>
      <c r="G116">
        <v>0</v>
      </c>
      <c r="H116" t="s">
        <v>655</v>
      </c>
      <c r="I116" t="s">
        <v>15766</v>
      </c>
      <c r="J116" t="s">
        <v>653</v>
      </c>
      <c r="K116" t="s">
        <v>637</v>
      </c>
      <c r="L116" t="s">
        <v>638</v>
      </c>
      <c r="M116" t="s">
        <v>15887</v>
      </c>
      <c r="N116" t="s">
        <v>637</v>
      </c>
      <c r="O116" t="s">
        <v>643</v>
      </c>
      <c r="P116" t="s">
        <v>5</v>
      </c>
      <c r="Q116" t="s">
        <v>644</v>
      </c>
      <c r="R116" t="s">
        <v>638</v>
      </c>
      <c r="S116" t="s">
        <v>637</v>
      </c>
      <c r="T116" t="s">
        <v>15887</v>
      </c>
    </row>
    <row r="117" spans="1:20" x14ac:dyDescent="0.25">
      <c r="A117" t="s">
        <v>241</v>
      </c>
      <c r="B117" t="s">
        <v>247</v>
      </c>
      <c r="C117">
        <v>159</v>
      </c>
      <c r="D117">
        <v>1</v>
      </c>
      <c r="E117" t="s">
        <v>15888</v>
      </c>
      <c r="F117">
        <v>99</v>
      </c>
      <c r="G117">
        <v>0</v>
      </c>
      <c r="H117" t="s">
        <v>636</v>
      </c>
      <c r="I117" t="s">
        <v>15889</v>
      </c>
      <c r="J117" t="s">
        <v>9065</v>
      </c>
      <c r="K117" t="s">
        <v>637</v>
      </c>
      <c r="L117" t="s">
        <v>638</v>
      </c>
      <c r="M117" t="s">
        <v>15890</v>
      </c>
      <c r="N117" t="s">
        <v>637</v>
      </c>
      <c r="O117" t="s">
        <v>654</v>
      </c>
      <c r="P117" t="s">
        <v>5</v>
      </c>
      <c r="Q117" t="s">
        <v>640</v>
      </c>
      <c r="R117" t="s">
        <v>638</v>
      </c>
      <c r="S117" t="s">
        <v>637</v>
      </c>
      <c r="T117" t="s">
        <v>15890</v>
      </c>
    </row>
    <row r="118" spans="1:20" x14ac:dyDescent="0.25">
      <c r="A118" t="s">
        <v>147</v>
      </c>
      <c r="B118" t="s">
        <v>148</v>
      </c>
      <c r="C118">
        <v>50</v>
      </c>
      <c r="D118">
        <v>6</v>
      </c>
      <c r="E118" t="s">
        <v>15891</v>
      </c>
      <c r="F118">
        <v>200</v>
      </c>
      <c r="G118">
        <v>0</v>
      </c>
      <c r="H118" t="s">
        <v>636</v>
      </c>
      <c r="I118" t="s">
        <v>15892</v>
      </c>
      <c r="J118" t="s">
        <v>653</v>
      </c>
      <c r="K118" t="s">
        <v>637</v>
      </c>
      <c r="L118" t="s">
        <v>638</v>
      </c>
      <c r="M118" t="s">
        <v>15893</v>
      </c>
      <c r="N118" t="s">
        <v>637</v>
      </c>
      <c r="O118" t="s">
        <v>639</v>
      </c>
      <c r="P118" t="s">
        <v>5</v>
      </c>
      <c r="Q118" t="s">
        <v>640</v>
      </c>
      <c r="R118" t="s">
        <v>638</v>
      </c>
      <c r="S118" t="s">
        <v>637</v>
      </c>
      <c r="T118" t="s">
        <v>15893</v>
      </c>
    </row>
    <row r="119" spans="1:20" x14ac:dyDescent="0.25">
      <c r="A119" t="s">
        <v>594</v>
      </c>
      <c r="B119" t="s">
        <v>595</v>
      </c>
      <c r="C119">
        <v>50</v>
      </c>
      <c r="D119">
        <v>3</v>
      </c>
      <c r="E119" t="s">
        <v>15894</v>
      </c>
      <c r="F119">
        <v>100</v>
      </c>
      <c r="G119">
        <v>0</v>
      </c>
      <c r="H119" t="s">
        <v>645</v>
      </c>
      <c r="I119" t="s">
        <v>15895</v>
      </c>
      <c r="J119" t="s">
        <v>15896</v>
      </c>
      <c r="K119" t="s">
        <v>15897</v>
      </c>
      <c r="L119" t="s">
        <v>6311</v>
      </c>
      <c r="M119" t="s">
        <v>15898</v>
      </c>
      <c r="N119" t="s">
        <v>637</v>
      </c>
      <c r="O119" t="s">
        <v>646</v>
      </c>
      <c r="P119" t="s">
        <v>26</v>
      </c>
      <c r="Q119" t="s">
        <v>647</v>
      </c>
      <c r="R119" t="s">
        <v>638</v>
      </c>
      <c r="S119" t="s">
        <v>637</v>
      </c>
      <c r="T119" t="s">
        <v>15898</v>
      </c>
    </row>
    <row r="120" spans="1:20" x14ac:dyDescent="0.25">
      <c r="A120" t="s">
        <v>594</v>
      </c>
      <c r="B120" t="s">
        <v>595</v>
      </c>
      <c r="C120">
        <v>50</v>
      </c>
      <c r="D120">
        <v>3</v>
      </c>
      <c r="E120" t="s">
        <v>15899</v>
      </c>
      <c r="F120">
        <v>200</v>
      </c>
      <c r="G120">
        <v>0</v>
      </c>
      <c r="H120" t="s">
        <v>636</v>
      </c>
      <c r="I120" t="s">
        <v>15900</v>
      </c>
      <c r="J120" t="s">
        <v>669</v>
      </c>
      <c r="K120" t="s">
        <v>637</v>
      </c>
      <c r="L120" t="s">
        <v>638</v>
      </c>
      <c r="M120" t="s">
        <v>15901</v>
      </c>
      <c r="N120" t="s">
        <v>637</v>
      </c>
      <c r="O120" t="s">
        <v>639</v>
      </c>
      <c r="P120" t="s">
        <v>5</v>
      </c>
      <c r="Q120" t="s">
        <v>640</v>
      </c>
      <c r="R120" t="s">
        <v>638</v>
      </c>
      <c r="S120" t="s">
        <v>637</v>
      </c>
      <c r="T120" t="s">
        <v>15901</v>
      </c>
    </row>
    <row r="121" spans="1:20" x14ac:dyDescent="0.25">
      <c r="A121" t="s">
        <v>18</v>
      </c>
      <c r="B121" t="s">
        <v>19</v>
      </c>
      <c r="C121">
        <v>66.666666666666671</v>
      </c>
      <c r="D121">
        <v>3</v>
      </c>
      <c r="E121" t="s">
        <v>15899</v>
      </c>
      <c r="F121">
        <v>200</v>
      </c>
      <c r="G121">
        <v>0</v>
      </c>
      <c r="H121" t="s">
        <v>636</v>
      </c>
      <c r="I121" t="s">
        <v>15900</v>
      </c>
      <c r="J121" t="s">
        <v>669</v>
      </c>
      <c r="K121" t="s">
        <v>637</v>
      </c>
      <c r="L121" t="s">
        <v>638</v>
      </c>
      <c r="M121" t="s">
        <v>15901</v>
      </c>
      <c r="N121" t="s">
        <v>637</v>
      </c>
      <c r="O121" t="s">
        <v>639</v>
      </c>
      <c r="P121" t="s">
        <v>5</v>
      </c>
      <c r="Q121" t="s">
        <v>640</v>
      </c>
      <c r="R121" t="s">
        <v>638</v>
      </c>
      <c r="S121" t="s">
        <v>637</v>
      </c>
      <c r="T121" t="s">
        <v>15901</v>
      </c>
    </row>
    <row r="122" spans="1:20" x14ac:dyDescent="0.25">
      <c r="A122" t="s">
        <v>18</v>
      </c>
      <c r="B122" t="s">
        <v>19</v>
      </c>
      <c r="C122">
        <v>66.666666666666671</v>
      </c>
      <c r="D122">
        <v>3</v>
      </c>
      <c r="E122" t="s">
        <v>15902</v>
      </c>
      <c r="F122">
        <v>100</v>
      </c>
      <c r="G122">
        <v>0</v>
      </c>
      <c r="H122" t="s">
        <v>636</v>
      </c>
      <c r="I122" t="s">
        <v>15903</v>
      </c>
      <c r="J122" t="s">
        <v>658</v>
      </c>
      <c r="K122" t="s">
        <v>637</v>
      </c>
      <c r="L122" t="s">
        <v>638</v>
      </c>
      <c r="M122" t="s">
        <v>15904</v>
      </c>
      <c r="N122" t="s">
        <v>637</v>
      </c>
      <c r="O122" t="s">
        <v>643</v>
      </c>
      <c r="P122" t="s">
        <v>5</v>
      </c>
      <c r="Q122" t="s">
        <v>644</v>
      </c>
      <c r="R122" t="s">
        <v>638</v>
      </c>
      <c r="S122" t="s">
        <v>637</v>
      </c>
      <c r="T122" t="s">
        <v>15905</v>
      </c>
    </row>
    <row r="123" spans="1:20" x14ac:dyDescent="0.25">
      <c r="A123" t="s">
        <v>18</v>
      </c>
      <c r="B123" t="s">
        <v>19</v>
      </c>
      <c r="C123">
        <v>66.666666666666671</v>
      </c>
      <c r="D123">
        <v>3</v>
      </c>
      <c r="E123" t="s">
        <v>15906</v>
      </c>
      <c r="F123">
        <v>100</v>
      </c>
      <c r="G123">
        <v>0</v>
      </c>
      <c r="H123" t="s">
        <v>636</v>
      </c>
      <c r="I123" t="s">
        <v>15907</v>
      </c>
      <c r="J123" t="s">
        <v>681</v>
      </c>
      <c r="K123" t="s">
        <v>637</v>
      </c>
      <c r="L123" t="s">
        <v>638</v>
      </c>
      <c r="M123" t="s">
        <v>15905</v>
      </c>
      <c r="N123" t="s">
        <v>637</v>
      </c>
      <c r="O123" t="s">
        <v>643</v>
      </c>
      <c r="P123" t="s">
        <v>5</v>
      </c>
      <c r="Q123" t="s">
        <v>644</v>
      </c>
      <c r="R123" t="s">
        <v>638</v>
      </c>
      <c r="S123" t="s">
        <v>637</v>
      </c>
      <c r="T123" t="s">
        <v>15908</v>
      </c>
    </row>
    <row r="124" spans="1:20" x14ac:dyDescent="0.25">
      <c r="A124" t="s">
        <v>18</v>
      </c>
      <c r="B124" t="s">
        <v>19</v>
      </c>
      <c r="C124">
        <v>66.666666666666671</v>
      </c>
      <c r="D124">
        <v>3</v>
      </c>
      <c r="E124" t="s">
        <v>15909</v>
      </c>
      <c r="F124">
        <v>200</v>
      </c>
      <c r="G124">
        <v>0</v>
      </c>
      <c r="H124" t="s">
        <v>636</v>
      </c>
      <c r="I124" t="s">
        <v>9725</v>
      </c>
      <c r="J124" t="s">
        <v>648</v>
      </c>
      <c r="K124" t="s">
        <v>637</v>
      </c>
      <c r="L124" t="s">
        <v>638</v>
      </c>
      <c r="M124" t="s">
        <v>15910</v>
      </c>
      <c r="N124" t="s">
        <v>637</v>
      </c>
      <c r="O124" t="s">
        <v>639</v>
      </c>
      <c r="P124" t="s">
        <v>5</v>
      </c>
      <c r="Q124" t="s">
        <v>640</v>
      </c>
      <c r="R124" t="s">
        <v>638</v>
      </c>
      <c r="S124" t="s">
        <v>637</v>
      </c>
      <c r="T124" t="s">
        <v>15911</v>
      </c>
    </row>
    <row r="125" spans="1:20" x14ac:dyDescent="0.25">
      <c r="A125" t="s">
        <v>147</v>
      </c>
      <c r="B125" t="s">
        <v>148</v>
      </c>
      <c r="C125">
        <v>33.333333333333336</v>
      </c>
      <c r="D125">
        <v>3</v>
      </c>
      <c r="E125" t="s">
        <v>15909</v>
      </c>
      <c r="F125">
        <v>200</v>
      </c>
      <c r="G125">
        <v>0</v>
      </c>
      <c r="H125" t="s">
        <v>636</v>
      </c>
      <c r="I125" t="s">
        <v>9725</v>
      </c>
      <c r="J125" t="s">
        <v>648</v>
      </c>
      <c r="K125" t="s">
        <v>637</v>
      </c>
      <c r="L125" t="s">
        <v>638</v>
      </c>
      <c r="M125" t="s">
        <v>15910</v>
      </c>
      <c r="N125" t="s">
        <v>637</v>
      </c>
      <c r="O125" t="s">
        <v>639</v>
      </c>
      <c r="P125" t="s">
        <v>5</v>
      </c>
      <c r="Q125" t="s">
        <v>640</v>
      </c>
      <c r="R125" t="s">
        <v>638</v>
      </c>
      <c r="S125" t="s">
        <v>637</v>
      </c>
      <c r="T125" t="s">
        <v>15911</v>
      </c>
    </row>
    <row r="126" spans="1:20" x14ac:dyDescent="0.25">
      <c r="A126" t="s">
        <v>147</v>
      </c>
      <c r="B126" t="s">
        <v>148</v>
      </c>
      <c r="C126">
        <v>50</v>
      </c>
      <c r="D126">
        <v>6</v>
      </c>
      <c r="E126" t="s">
        <v>15912</v>
      </c>
      <c r="F126">
        <v>200</v>
      </c>
      <c r="G126">
        <v>0</v>
      </c>
      <c r="H126" t="s">
        <v>636</v>
      </c>
      <c r="I126" t="s">
        <v>15913</v>
      </c>
      <c r="J126" t="s">
        <v>650</v>
      </c>
      <c r="K126" t="s">
        <v>637</v>
      </c>
      <c r="L126" t="s">
        <v>638</v>
      </c>
      <c r="M126" t="s">
        <v>15914</v>
      </c>
      <c r="N126" t="s">
        <v>637</v>
      </c>
      <c r="O126" t="s">
        <v>639</v>
      </c>
      <c r="P126" t="s">
        <v>5</v>
      </c>
      <c r="Q126" t="s">
        <v>640</v>
      </c>
      <c r="R126" t="s">
        <v>638</v>
      </c>
      <c r="S126" t="s">
        <v>637</v>
      </c>
      <c r="T126" t="s">
        <v>15914</v>
      </c>
    </row>
    <row r="127" spans="1:20" x14ac:dyDescent="0.25">
      <c r="A127" t="s">
        <v>594</v>
      </c>
      <c r="B127" t="s">
        <v>595</v>
      </c>
      <c r="C127">
        <v>50</v>
      </c>
      <c r="D127">
        <v>3</v>
      </c>
      <c r="E127" t="s">
        <v>15915</v>
      </c>
      <c r="F127">
        <v>100</v>
      </c>
      <c r="G127">
        <v>0</v>
      </c>
      <c r="H127" t="s">
        <v>636</v>
      </c>
      <c r="I127" t="s">
        <v>15916</v>
      </c>
      <c r="J127" t="s">
        <v>705</v>
      </c>
      <c r="K127" t="s">
        <v>637</v>
      </c>
      <c r="L127" t="s">
        <v>638</v>
      </c>
      <c r="M127" t="s">
        <v>15914</v>
      </c>
      <c r="N127" t="s">
        <v>637</v>
      </c>
      <c r="O127" t="s">
        <v>639</v>
      </c>
      <c r="P127" t="s">
        <v>5</v>
      </c>
      <c r="Q127" t="s">
        <v>640</v>
      </c>
      <c r="R127" t="s">
        <v>638</v>
      </c>
      <c r="S127" t="s">
        <v>637</v>
      </c>
      <c r="T127" t="s">
        <v>15914</v>
      </c>
    </row>
    <row r="128" spans="1:20" x14ac:dyDescent="0.25">
      <c r="A128" t="s">
        <v>147</v>
      </c>
      <c r="B128" t="s">
        <v>148</v>
      </c>
      <c r="C128">
        <v>33.333333333333336</v>
      </c>
      <c r="D128">
        <v>3</v>
      </c>
      <c r="E128" t="s">
        <v>15917</v>
      </c>
      <c r="F128">
        <v>100</v>
      </c>
      <c r="G128">
        <v>0</v>
      </c>
      <c r="H128" t="s">
        <v>655</v>
      </c>
      <c r="I128" t="s">
        <v>15918</v>
      </c>
      <c r="J128" t="s">
        <v>667</v>
      </c>
      <c r="K128" t="s">
        <v>637</v>
      </c>
      <c r="L128" t="s">
        <v>638</v>
      </c>
      <c r="M128" t="s">
        <v>15919</v>
      </c>
      <c r="N128" t="s">
        <v>637</v>
      </c>
      <c r="O128" t="s">
        <v>639</v>
      </c>
      <c r="P128" t="s">
        <v>5</v>
      </c>
      <c r="Q128" t="s">
        <v>640</v>
      </c>
      <c r="R128" t="s">
        <v>638</v>
      </c>
      <c r="S128" t="s">
        <v>637</v>
      </c>
      <c r="T128" t="s">
        <v>15919</v>
      </c>
    </row>
    <row r="129" spans="1:20" x14ac:dyDescent="0.25">
      <c r="A129" t="s">
        <v>77</v>
      </c>
      <c r="B129" t="s">
        <v>78</v>
      </c>
      <c r="C129">
        <v>33.333333333333336</v>
      </c>
      <c r="D129">
        <v>3</v>
      </c>
      <c r="E129" t="s">
        <v>15920</v>
      </c>
      <c r="F129">
        <v>147.99</v>
      </c>
      <c r="G129">
        <v>13</v>
      </c>
      <c r="H129" t="s">
        <v>636</v>
      </c>
      <c r="I129" t="s">
        <v>15921</v>
      </c>
      <c r="J129" t="s">
        <v>648</v>
      </c>
      <c r="K129" t="s">
        <v>637</v>
      </c>
      <c r="L129" t="s">
        <v>638</v>
      </c>
      <c r="M129" t="s">
        <v>15922</v>
      </c>
      <c r="N129" t="s">
        <v>637</v>
      </c>
      <c r="O129" t="s">
        <v>639</v>
      </c>
      <c r="P129" t="s">
        <v>5</v>
      </c>
      <c r="Q129" t="s">
        <v>640</v>
      </c>
      <c r="R129" t="s">
        <v>638</v>
      </c>
      <c r="S129" t="s">
        <v>637</v>
      </c>
      <c r="T129" t="s">
        <v>15922</v>
      </c>
    </row>
    <row r="130" spans="1:20" x14ac:dyDescent="0.25">
      <c r="A130" t="s">
        <v>594</v>
      </c>
      <c r="B130" t="s">
        <v>595</v>
      </c>
      <c r="C130">
        <v>50</v>
      </c>
      <c r="D130">
        <v>3</v>
      </c>
      <c r="E130" t="s">
        <v>15923</v>
      </c>
      <c r="F130">
        <v>100</v>
      </c>
      <c r="G130">
        <v>0</v>
      </c>
      <c r="H130" t="s">
        <v>636</v>
      </c>
      <c r="I130" t="s">
        <v>638</v>
      </c>
      <c r="J130" t="s">
        <v>638</v>
      </c>
      <c r="K130" t="s">
        <v>637</v>
      </c>
      <c r="L130" t="s">
        <v>638</v>
      </c>
      <c r="M130" t="s">
        <v>637</v>
      </c>
      <c r="N130" t="s">
        <v>637</v>
      </c>
      <c r="O130" t="s">
        <v>9688</v>
      </c>
      <c r="P130" t="s">
        <v>5</v>
      </c>
      <c r="Q130" t="s">
        <v>637</v>
      </c>
      <c r="R130" t="s">
        <v>638</v>
      </c>
      <c r="S130" t="s">
        <v>637</v>
      </c>
      <c r="T130" t="s">
        <v>15924</v>
      </c>
    </row>
    <row r="131" spans="1:20" x14ac:dyDescent="0.25">
      <c r="A131" t="s">
        <v>239</v>
      </c>
      <c r="B131" t="s">
        <v>245</v>
      </c>
      <c r="C131">
        <v>159</v>
      </c>
      <c r="D131">
        <v>2</v>
      </c>
      <c r="E131" t="s">
        <v>15925</v>
      </c>
      <c r="F131">
        <v>318</v>
      </c>
      <c r="G131">
        <v>0</v>
      </c>
      <c r="H131" t="s">
        <v>636</v>
      </c>
      <c r="I131" t="s">
        <v>15926</v>
      </c>
      <c r="J131" t="s">
        <v>5229</v>
      </c>
      <c r="K131" t="s">
        <v>637</v>
      </c>
      <c r="L131" t="s">
        <v>638</v>
      </c>
      <c r="M131" t="s">
        <v>15924</v>
      </c>
      <c r="N131" t="s">
        <v>637</v>
      </c>
      <c r="O131" t="s">
        <v>639</v>
      </c>
      <c r="P131" t="s">
        <v>5</v>
      </c>
      <c r="Q131" t="s">
        <v>640</v>
      </c>
      <c r="R131" t="s">
        <v>638</v>
      </c>
      <c r="S131" t="s">
        <v>637</v>
      </c>
      <c r="T131" t="s">
        <v>15924</v>
      </c>
    </row>
    <row r="132" spans="1:20" x14ac:dyDescent="0.25">
      <c r="A132" t="s">
        <v>594</v>
      </c>
      <c r="B132" t="s">
        <v>595</v>
      </c>
      <c r="C132">
        <v>50</v>
      </c>
      <c r="D132">
        <v>3</v>
      </c>
      <c r="E132" t="s">
        <v>15927</v>
      </c>
      <c r="F132">
        <v>100</v>
      </c>
      <c r="G132">
        <v>0</v>
      </c>
      <c r="H132" t="s">
        <v>636</v>
      </c>
      <c r="I132" t="s">
        <v>15928</v>
      </c>
      <c r="J132" t="s">
        <v>642</v>
      </c>
      <c r="K132" t="s">
        <v>637</v>
      </c>
      <c r="L132" t="s">
        <v>638</v>
      </c>
      <c r="M132" t="s">
        <v>15929</v>
      </c>
      <c r="N132" t="s">
        <v>637</v>
      </c>
      <c r="O132" t="s">
        <v>643</v>
      </c>
      <c r="P132" t="s">
        <v>5</v>
      </c>
      <c r="Q132" t="s">
        <v>644</v>
      </c>
      <c r="R132" t="s">
        <v>638</v>
      </c>
      <c r="S132" t="s">
        <v>637</v>
      </c>
      <c r="T132" t="s">
        <v>15929</v>
      </c>
    </row>
    <row r="133" spans="1:20" x14ac:dyDescent="0.25">
      <c r="A133" t="s">
        <v>147</v>
      </c>
      <c r="B133" t="s">
        <v>148</v>
      </c>
      <c r="C133">
        <v>33.333333333333336</v>
      </c>
      <c r="D133">
        <v>3</v>
      </c>
      <c r="E133" t="s">
        <v>15930</v>
      </c>
      <c r="F133">
        <v>100</v>
      </c>
      <c r="G133">
        <v>0</v>
      </c>
      <c r="H133" t="s">
        <v>636</v>
      </c>
      <c r="I133" t="s">
        <v>15931</v>
      </c>
      <c r="J133" t="s">
        <v>642</v>
      </c>
      <c r="K133" t="s">
        <v>637</v>
      </c>
      <c r="L133" t="s">
        <v>638</v>
      </c>
      <c r="M133" t="s">
        <v>15932</v>
      </c>
      <c r="N133" t="s">
        <v>637</v>
      </c>
      <c r="O133" t="s">
        <v>639</v>
      </c>
      <c r="P133" t="s">
        <v>5</v>
      </c>
      <c r="Q133" t="s">
        <v>640</v>
      </c>
      <c r="R133" t="s">
        <v>638</v>
      </c>
      <c r="S133" t="s">
        <v>637</v>
      </c>
      <c r="T133" t="s">
        <v>15932</v>
      </c>
    </row>
    <row r="134" spans="1:20" x14ac:dyDescent="0.25">
      <c r="A134" t="s">
        <v>147</v>
      </c>
      <c r="B134" t="s">
        <v>148</v>
      </c>
      <c r="C134">
        <v>50</v>
      </c>
      <c r="D134">
        <v>6</v>
      </c>
      <c r="E134" t="s">
        <v>15933</v>
      </c>
      <c r="F134">
        <v>200</v>
      </c>
      <c r="G134">
        <v>0</v>
      </c>
      <c r="H134" t="s">
        <v>636</v>
      </c>
      <c r="I134" t="s">
        <v>15934</v>
      </c>
      <c r="J134" t="s">
        <v>686</v>
      </c>
      <c r="K134" t="s">
        <v>637</v>
      </c>
      <c r="L134" t="s">
        <v>638</v>
      </c>
      <c r="M134" t="s">
        <v>15935</v>
      </c>
      <c r="N134" t="s">
        <v>637</v>
      </c>
      <c r="O134" t="s">
        <v>639</v>
      </c>
      <c r="P134" t="s">
        <v>5</v>
      </c>
      <c r="Q134" t="s">
        <v>640</v>
      </c>
      <c r="R134" t="s">
        <v>638</v>
      </c>
      <c r="S134" t="s">
        <v>637</v>
      </c>
      <c r="T134" t="s">
        <v>15932</v>
      </c>
    </row>
    <row r="135" spans="1:20" x14ac:dyDescent="0.25">
      <c r="A135" t="s">
        <v>18</v>
      </c>
      <c r="B135" t="s">
        <v>19</v>
      </c>
      <c r="C135">
        <v>66.666666666666671</v>
      </c>
      <c r="D135">
        <v>3</v>
      </c>
      <c r="E135" t="s">
        <v>15936</v>
      </c>
      <c r="F135">
        <v>100</v>
      </c>
      <c r="G135">
        <v>0</v>
      </c>
      <c r="H135" t="s">
        <v>636</v>
      </c>
      <c r="I135" t="s">
        <v>15937</v>
      </c>
      <c r="J135" t="s">
        <v>648</v>
      </c>
      <c r="K135" t="s">
        <v>637</v>
      </c>
      <c r="L135" t="s">
        <v>638</v>
      </c>
      <c r="M135" t="s">
        <v>15938</v>
      </c>
      <c r="N135" t="s">
        <v>637</v>
      </c>
      <c r="O135" t="s">
        <v>639</v>
      </c>
      <c r="P135" t="s">
        <v>5</v>
      </c>
      <c r="Q135" t="s">
        <v>640</v>
      </c>
      <c r="R135" t="s">
        <v>638</v>
      </c>
      <c r="S135" t="s">
        <v>637</v>
      </c>
      <c r="T135" t="s">
        <v>15935</v>
      </c>
    </row>
    <row r="136" spans="1:20" x14ac:dyDescent="0.25">
      <c r="A136" t="s">
        <v>18</v>
      </c>
      <c r="B136" t="s">
        <v>19</v>
      </c>
      <c r="C136">
        <v>66.666666666666671</v>
      </c>
      <c r="D136">
        <v>3</v>
      </c>
      <c r="E136" t="s">
        <v>15939</v>
      </c>
      <c r="F136">
        <v>100</v>
      </c>
      <c r="G136">
        <v>0</v>
      </c>
      <c r="H136" t="s">
        <v>636</v>
      </c>
      <c r="I136" t="s">
        <v>15940</v>
      </c>
      <c r="J136" t="s">
        <v>8817</v>
      </c>
      <c r="K136" t="s">
        <v>637</v>
      </c>
      <c r="L136" t="s">
        <v>638</v>
      </c>
      <c r="M136" t="s">
        <v>15938</v>
      </c>
      <c r="N136" t="s">
        <v>637</v>
      </c>
      <c r="O136" t="s">
        <v>639</v>
      </c>
      <c r="P136" t="s">
        <v>5</v>
      </c>
      <c r="Q136" t="s">
        <v>640</v>
      </c>
      <c r="R136" t="s">
        <v>638</v>
      </c>
      <c r="S136" t="s">
        <v>637</v>
      </c>
      <c r="T136" t="s">
        <v>15935</v>
      </c>
    </row>
    <row r="137" spans="1:20" x14ac:dyDescent="0.25">
      <c r="A137" t="s">
        <v>147</v>
      </c>
      <c r="B137" t="s">
        <v>148</v>
      </c>
      <c r="C137">
        <v>33.333333333333336</v>
      </c>
      <c r="D137">
        <v>3</v>
      </c>
      <c r="E137" t="s">
        <v>15941</v>
      </c>
      <c r="F137">
        <v>100</v>
      </c>
      <c r="G137">
        <v>0</v>
      </c>
      <c r="H137" t="s">
        <v>636</v>
      </c>
      <c r="I137" t="s">
        <v>15942</v>
      </c>
      <c r="J137" t="s">
        <v>2091</v>
      </c>
      <c r="K137" t="s">
        <v>637</v>
      </c>
      <c r="L137" t="s">
        <v>638</v>
      </c>
      <c r="M137" t="s">
        <v>15943</v>
      </c>
      <c r="N137" t="s">
        <v>637</v>
      </c>
      <c r="O137" t="s">
        <v>639</v>
      </c>
      <c r="P137" t="s">
        <v>5</v>
      </c>
      <c r="Q137" t="s">
        <v>640</v>
      </c>
      <c r="R137" t="s">
        <v>638</v>
      </c>
      <c r="S137" t="s">
        <v>637</v>
      </c>
      <c r="T137" t="s">
        <v>15944</v>
      </c>
    </row>
    <row r="138" spans="1:20" x14ac:dyDescent="0.25">
      <c r="A138" t="s">
        <v>18</v>
      </c>
      <c r="B138" t="s">
        <v>19</v>
      </c>
      <c r="C138">
        <v>66.666666666666671</v>
      </c>
      <c r="D138">
        <v>6</v>
      </c>
      <c r="E138" t="s">
        <v>15945</v>
      </c>
      <c r="F138">
        <v>200</v>
      </c>
      <c r="G138">
        <v>0</v>
      </c>
      <c r="H138" t="s">
        <v>636</v>
      </c>
      <c r="I138" t="s">
        <v>15946</v>
      </c>
      <c r="J138" t="s">
        <v>2240</v>
      </c>
      <c r="K138" t="s">
        <v>637</v>
      </c>
      <c r="L138" t="s">
        <v>638</v>
      </c>
      <c r="M138" t="s">
        <v>15943</v>
      </c>
      <c r="N138" t="s">
        <v>637</v>
      </c>
      <c r="O138" t="s">
        <v>639</v>
      </c>
      <c r="P138" t="s">
        <v>5</v>
      </c>
      <c r="Q138" t="s">
        <v>640</v>
      </c>
      <c r="R138" t="s">
        <v>638</v>
      </c>
      <c r="S138" t="s">
        <v>637</v>
      </c>
      <c r="T138" t="s">
        <v>15944</v>
      </c>
    </row>
    <row r="139" spans="1:20" x14ac:dyDescent="0.25">
      <c r="A139" t="s">
        <v>18</v>
      </c>
      <c r="B139" t="s">
        <v>19</v>
      </c>
      <c r="C139">
        <v>66.666666666666671</v>
      </c>
      <c r="D139">
        <v>3</v>
      </c>
      <c r="E139" t="s">
        <v>15947</v>
      </c>
      <c r="F139">
        <v>200</v>
      </c>
      <c r="G139">
        <v>0</v>
      </c>
      <c r="H139" t="s">
        <v>636</v>
      </c>
      <c r="I139" t="s">
        <v>15948</v>
      </c>
      <c r="J139" t="s">
        <v>15949</v>
      </c>
      <c r="K139" t="s">
        <v>637</v>
      </c>
      <c r="L139" t="s">
        <v>638</v>
      </c>
      <c r="M139" t="s">
        <v>15950</v>
      </c>
      <c r="N139" t="s">
        <v>637</v>
      </c>
      <c r="O139" t="s">
        <v>639</v>
      </c>
      <c r="P139" t="s">
        <v>5</v>
      </c>
      <c r="Q139" t="s">
        <v>640</v>
      </c>
      <c r="R139" t="s">
        <v>638</v>
      </c>
      <c r="S139" t="s">
        <v>637</v>
      </c>
      <c r="T139" t="s">
        <v>15944</v>
      </c>
    </row>
    <row r="140" spans="1:20" x14ac:dyDescent="0.25">
      <c r="A140" t="s">
        <v>147</v>
      </c>
      <c r="B140" t="s">
        <v>148</v>
      </c>
      <c r="C140">
        <v>33.333333333333336</v>
      </c>
      <c r="D140">
        <v>3</v>
      </c>
      <c r="E140" t="s">
        <v>15947</v>
      </c>
      <c r="F140">
        <v>200</v>
      </c>
      <c r="G140">
        <v>0</v>
      </c>
      <c r="H140" t="s">
        <v>636</v>
      </c>
      <c r="I140" t="s">
        <v>15948</v>
      </c>
      <c r="J140" t="s">
        <v>15949</v>
      </c>
      <c r="K140" t="s">
        <v>637</v>
      </c>
      <c r="L140" t="s">
        <v>638</v>
      </c>
      <c r="M140" t="s">
        <v>15950</v>
      </c>
      <c r="N140" t="s">
        <v>637</v>
      </c>
      <c r="O140" t="s">
        <v>639</v>
      </c>
      <c r="P140" t="s">
        <v>5</v>
      </c>
      <c r="Q140" t="s">
        <v>640</v>
      </c>
      <c r="R140" t="s">
        <v>638</v>
      </c>
      <c r="S140" t="s">
        <v>637</v>
      </c>
      <c r="T140" t="s">
        <v>15944</v>
      </c>
    </row>
    <row r="141" spans="1:20" x14ac:dyDescent="0.25">
      <c r="A141" t="s">
        <v>22</v>
      </c>
      <c r="B141" t="s">
        <v>27</v>
      </c>
      <c r="C141">
        <v>120</v>
      </c>
      <c r="D141">
        <v>2</v>
      </c>
      <c r="E141" t="s">
        <v>15951</v>
      </c>
      <c r="F141">
        <v>198</v>
      </c>
      <c r="G141">
        <v>0</v>
      </c>
      <c r="H141" t="s">
        <v>636</v>
      </c>
      <c r="I141" t="s">
        <v>6472</v>
      </c>
      <c r="J141" t="s">
        <v>642</v>
      </c>
      <c r="K141" t="s">
        <v>637</v>
      </c>
      <c r="L141" t="s">
        <v>638</v>
      </c>
      <c r="M141" t="s">
        <v>15950</v>
      </c>
      <c r="N141" t="s">
        <v>637</v>
      </c>
      <c r="O141" t="s">
        <v>639</v>
      </c>
      <c r="P141" t="s">
        <v>5</v>
      </c>
      <c r="Q141" t="s">
        <v>640</v>
      </c>
      <c r="R141" t="s">
        <v>638</v>
      </c>
      <c r="S141" t="s">
        <v>637</v>
      </c>
      <c r="T141" t="s">
        <v>15944</v>
      </c>
    </row>
    <row r="142" spans="1:20" x14ac:dyDescent="0.25">
      <c r="A142" t="s">
        <v>18</v>
      </c>
      <c r="B142" t="s">
        <v>19</v>
      </c>
      <c r="C142">
        <v>66.666666666666671</v>
      </c>
      <c r="D142">
        <v>3</v>
      </c>
      <c r="E142" t="s">
        <v>15952</v>
      </c>
      <c r="F142">
        <v>100</v>
      </c>
      <c r="G142">
        <v>0</v>
      </c>
      <c r="H142" t="s">
        <v>636</v>
      </c>
      <c r="I142" t="s">
        <v>15953</v>
      </c>
      <c r="J142" t="s">
        <v>1827</v>
      </c>
      <c r="K142" t="s">
        <v>637</v>
      </c>
      <c r="L142" t="s">
        <v>638</v>
      </c>
      <c r="M142" t="s">
        <v>15954</v>
      </c>
      <c r="N142" t="s">
        <v>637</v>
      </c>
      <c r="O142" t="s">
        <v>639</v>
      </c>
      <c r="P142" t="s">
        <v>5</v>
      </c>
      <c r="Q142" t="s">
        <v>640</v>
      </c>
      <c r="R142" t="s">
        <v>638</v>
      </c>
      <c r="S142" t="s">
        <v>637</v>
      </c>
      <c r="T142" t="s">
        <v>15938</v>
      </c>
    </row>
    <row r="143" spans="1:20" x14ac:dyDescent="0.25">
      <c r="A143" t="s">
        <v>18</v>
      </c>
      <c r="B143" t="s">
        <v>19</v>
      </c>
      <c r="C143">
        <v>66.666666666666671</v>
      </c>
      <c r="D143">
        <v>3</v>
      </c>
      <c r="E143" t="s">
        <v>15955</v>
      </c>
      <c r="F143">
        <v>129</v>
      </c>
      <c r="G143">
        <v>0</v>
      </c>
      <c r="H143" t="s">
        <v>645</v>
      </c>
      <c r="I143" t="s">
        <v>750</v>
      </c>
      <c r="J143" t="s">
        <v>15956</v>
      </c>
      <c r="K143" t="s">
        <v>10745</v>
      </c>
      <c r="L143" t="s">
        <v>1708</v>
      </c>
      <c r="M143" t="s">
        <v>15957</v>
      </c>
      <c r="N143" t="s">
        <v>637</v>
      </c>
      <c r="O143" t="s">
        <v>646</v>
      </c>
      <c r="P143" t="s">
        <v>26</v>
      </c>
      <c r="Q143" t="s">
        <v>647</v>
      </c>
      <c r="R143" t="s">
        <v>638</v>
      </c>
      <c r="S143" t="s">
        <v>637</v>
      </c>
      <c r="T143" t="s">
        <v>15950</v>
      </c>
    </row>
    <row r="144" spans="1:20" x14ac:dyDescent="0.25">
      <c r="A144" t="s">
        <v>240</v>
      </c>
      <c r="B144" t="s">
        <v>246</v>
      </c>
      <c r="C144">
        <v>159</v>
      </c>
      <c r="D144">
        <v>1</v>
      </c>
      <c r="E144" t="s">
        <v>15958</v>
      </c>
      <c r="F144">
        <v>129</v>
      </c>
      <c r="G144">
        <v>0</v>
      </c>
      <c r="H144" t="s">
        <v>636</v>
      </c>
      <c r="I144" t="s">
        <v>12344</v>
      </c>
      <c r="J144" t="s">
        <v>705</v>
      </c>
      <c r="K144" t="s">
        <v>637</v>
      </c>
      <c r="L144" t="s">
        <v>638</v>
      </c>
      <c r="M144" t="s">
        <v>15959</v>
      </c>
      <c r="N144" t="s">
        <v>637</v>
      </c>
      <c r="O144" t="s">
        <v>639</v>
      </c>
      <c r="P144" t="s">
        <v>5</v>
      </c>
      <c r="Q144" t="s">
        <v>640</v>
      </c>
      <c r="R144" t="s">
        <v>638</v>
      </c>
      <c r="S144" t="s">
        <v>637</v>
      </c>
      <c r="T144" t="s">
        <v>15960</v>
      </c>
    </row>
    <row r="145" spans="1:20" x14ac:dyDescent="0.25">
      <c r="A145" t="s">
        <v>77</v>
      </c>
      <c r="B145" t="s">
        <v>78</v>
      </c>
      <c r="C145">
        <v>27.5</v>
      </c>
      <c r="D145">
        <v>4</v>
      </c>
      <c r="E145" t="s">
        <v>15961</v>
      </c>
      <c r="F145">
        <v>165</v>
      </c>
      <c r="G145">
        <v>0</v>
      </c>
      <c r="H145" t="s">
        <v>645</v>
      </c>
      <c r="I145" t="s">
        <v>15962</v>
      </c>
      <c r="J145" t="s">
        <v>15963</v>
      </c>
      <c r="K145" t="s">
        <v>15964</v>
      </c>
      <c r="L145" t="s">
        <v>725</v>
      </c>
      <c r="M145" t="s">
        <v>15965</v>
      </c>
      <c r="N145" t="s">
        <v>637</v>
      </c>
      <c r="O145" t="s">
        <v>646</v>
      </c>
      <c r="P145" t="s">
        <v>26</v>
      </c>
      <c r="Q145" t="s">
        <v>647</v>
      </c>
      <c r="R145" t="s">
        <v>638</v>
      </c>
      <c r="S145" t="s">
        <v>637</v>
      </c>
      <c r="T145" t="s">
        <v>15965</v>
      </c>
    </row>
    <row r="146" spans="1:20" x14ac:dyDescent="0.25">
      <c r="A146" t="s">
        <v>239</v>
      </c>
      <c r="B146" t="s">
        <v>245</v>
      </c>
      <c r="C146">
        <v>139</v>
      </c>
      <c r="D146">
        <v>1</v>
      </c>
      <c r="E146" t="s">
        <v>15966</v>
      </c>
      <c r="F146">
        <v>139</v>
      </c>
      <c r="G146">
        <v>0</v>
      </c>
      <c r="H146" t="s">
        <v>645</v>
      </c>
      <c r="I146" t="s">
        <v>15967</v>
      </c>
      <c r="J146" t="s">
        <v>15968</v>
      </c>
      <c r="K146" t="s">
        <v>808</v>
      </c>
      <c r="L146" t="s">
        <v>3807</v>
      </c>
      <c r="M146" t="s">
        <v>15969</v>
      </c>
      <c r="N146" t="s">
        <v>637</v>
      </c>
      <c r="O146" t="s">
        <v>646</v>
      </c>
      <c r="P146" t="s">
        <v>26</v>
      </c>
      <c r="Q146" t="s">
        <v>647</v>
      </c>
      <c r="R146" t="s">
        <v>638</v>
      </c>
      <c r="S146" t="s">
        <v>637</v>
      </c>
      <c r="T146" t="s">
        <v>15969</v>
      </c>
    </row>
    <row r="147" spans="1:20" x14ac:dyDescent="0.25">
      <c r="A147" t="s">
        <v>147</v>
      </c>
      <c r="B147" t="s">
        <v>148</v>
      </c>
      <c r="C147">
        <v>50</v>
      </c>
      <c r="D147">
        <v>6</v>
      </c>
      <c r="E147" t="s">
        <v>15970</v>
      </c>
      <c r="F147">
        <v>208</v>
      </c>
      <c r="G147">
        <v>8</v>
      </c>
      <c r="H147" t="s">
        <v>636</v>
      </c>
      <c r="I147" t="s">
        <v>15971</v>
      </c>
      <c r="J147" t="s">
        <v>3029</v>
      </c>
      <c r="K147" t="s">
        <v>637</v>
      </c>
      <c r="L147" t="s">
        <v>638</v>
      </c>
      <c r="M147" t="s">
        <v>15972</v>
      </c>
      <c r="N147" t="s">
        <v>637</v>
      </c>
      <c r="O147" t="s">
        <v>639</v>
      </c>
      <c r="P147" t="s">
        <v>5</v>
      </c>
      <c r="Q147" t="s">
        <v>640</v>
      </c>
      <c r="R147" t="s">
        <v>638</v>
      </c>
      <c r="S147" t="s">
        <v>637</v>
      </c>
      <c r="T147" t="s">
        <v>15972</v>
      </c>
    </row>
    <row r="148" spans="1:20" x14ac:dyDescent="0.25">
      <c r="A148" t="s">
        <v>147</v>
      </c>
      <c r="B148" t="s">
        <v>148</v>
      </c>
      <c r="C148">
        <v>33.333333333333336</v>
      </c>
      <c r="D148">
        <v>3</v>
      </c>
      <c r="E148" t="s">
        <v>15973</v>
      </c>
      <c r="F148">
        <v>138</v>
      </c>
      <c r="G148">
        <v>38</v>
      </c>
      <c r="H148" t="s">
        <v>655</v>
      </c>
      <c r="I148" t="s">
        <v>15974</v>
      </c>
      <c r="J148" t="s">
        <v>1872</v>
      </c>
      <c r="K148" t="s">
        <v>637</v>
      </c>
      <c r="L148" t="s">
        <v>638</v>
      </c>
      <c r="M148" t="s">
        <v>15975</v>
      </c>
      <c r="N148" t="s">
        <v>637</v>
      </c>
      <c r="O148" t="s">
        <v>639</v>
      </c>
      <c r="P148" t="s">
        <v>5</v>
      </c>
      <c r="Q148" t="s">
        <v>640</v>
      </c>
      <c r="R148" t="s">
        <v>638</v>
      </c>
      <c r="S148" t="s">
        <v>637</v>
      </c>
      <c r="T148" t="s">
        <v>15975</v>
      </c>
    </row>
    <row r="149" spans="1:20" x14ac:dyDescent="0.25">
      <c r="A149" t="s">
        <v>594</v>
      </c>
      <c r="B149" t="s">
        <v>595</v>
      </c>
      <c r="C149">
        <v>50</v>
      </c>
      <c r="D149">
        <v>3</v>
      </c>
      <c r="E149" t="s">
        <v>15976</v>
      </c>
      <c r="F149">
        <v>100</v>
      </c>
      <c r="G149">
        <v>0</v>
      </c>
      <c r="H149" t="s">
        <v>645</v>
      </c>
      <c r="I149" t="s">
        <v>15977</v>
      </c>
      <c r="J149" t="s">
        <v>15978</v>
      </c>
      <c r="K149" t="s">
        <v>6769</v>
      </c>
      <c r="L149" t="s">
        <v>15979</v>
      </c>
      <c r="M149" t="s">
        <v>15980</v>
      </c>
      <c r="N149" t="s">
        <v>761</v>
      </c>
      <c r="O149" t="s">
        <v>698</v>
      </c>
      <c r="P149" t="s">
        <v>692</v>
      </c>
      <c r="Q149" t="s">
        <v>693</v>
      </c>
      <c r="R149" t="s">
        <v>638</v>
      </c>
      <c r="S149" t="s">
        <v>637</v>
      </c>
      <c r="T149" t="s">
        <v>15981</v>
      </c>
    </row>
    <row r="150" spans="1:20" x14ac:dyDescent="0.25">
      <c r="A150" t="s">
        <v>22</v>
      </c>
      <c r="B150" t="s">
        <v>27</v>
      </c>
      <c r="C150">
        <v>66.333333333333329</v>
      </c>
      <c r="D150">
        <v>3</v>
      </c>
      <c r="E150" t="s">
        <v>15982</v>
      </c>
      <c r="F150">
        <v>1290</v>
      </c>
      <c r="G150">
        <v>0</v>
      </c>
      <c r="H150" t="s">
        <v>645</v>
      </c>
      <c r="I150" t="s">
        <v>727</v>
      </c>
      <c r="J150" t="s">
        <v>15983</v>
      </c>
      <c r="K150" t="s">
        <v>799</v>
      </c>
      <c r="L150" t="s">
        <v>6244</v>
      </c>
      <c r="M150" t="s">
        <v>15984</v>
      </c>
      <c r="N150" t="s">
        <v>637</v>
      </c>
      <c r="O150" t="s">
        <v>646</v>
      </c>
      <c r="P150" t="s">
        <v>26</v>
      </c>
      <c r="Q150" t="s">
        <v>647</v>
      </c>
      <c r="R150" t="s">
        <v>638</v>
      </c>
      <c r="S150" t="s">
        <v>637</v>
      </c>
      <c r="T150" t="s">
        <v>15981</v>
      </c>
    </row>
    <row r="151" spans="1:20" x14ac:dyDescent="0.25">
      <c r="A151" t="s">
        <v>22</v>
      </c>
      <c r="B151" t="s">
        <v>27</v>
      </c>
      <c r="C151">
        <v>69.900000000000006</v>
      </c>
      <c r="D151">
        <v>10</v>
      </c>
      <c r="E151" t="s">
        <v>15982</v>
      </c>
      <c r="F151">
        <v>1290</v>
      </c>
      <c r="G151">
        <v>0</v>
      </c>
      <c r="H151" t="s">
        <v>645</v>
      </c>
      <c r="I151" t="s">
        <v>727</v>
      </c>
      <c r="J151" t="s">
        <v>15983</v>
      </c>
      <c r="K151" t="s">
        <v>799</v>
      </c>
      <c r="L151" t="s">
        <v>6244</v>
      </c>
      <c r="M151" t="s">
        <v>15984</v>
      </c>
      <c r="N151" t="s">
        <v>637</v>
      </c>
      <c r="O151" t="s">
        <v>646</v>
      </c>
      <c r="P151" t="s">
        <v>26</v>
      </c>
      <c r="Q151" t="s">
        <v>647</v>
      </c>
      <c r="R151" t="s">
        <v>638</v>
      </c>
      <c r="S151" t="s">
        <v>637</v>
      </c>
      <c r="T151" t="s">
        <v>15981</v>
      </c>
    </row>
    <row r="152" spans="1:20" x14ac:dyDescent="0.25">
      <c r="A152" t="s">
        <v>22</v>
      </c>
      <c r="B152" t="s">
        <v>27</v>
      </c>
      <c r="C152">
        <v>80</v>
      </c>
      <c r="D152">
        <v>3</v>
      </c>
      <c r="E152" t="s">
        <v>15982</v>
      </c>
      <c r="F152">
        <v>1290</v>
      </c>
      <c r="G152">
        <v>0</v>
      </c>
      <c r="H152" t="s">
        <v>645</v>
      </c>
      <c r="I152" t="s">
        <v>727</v>
      </c>
      <c r="J152" t="s">
        <v>15983</v>
      </c>
      <c r="K152" t="s">
        <v>799</v>
      </c>
      <c r="L152" t="s">
        <v>6244</v>
      </c>
      <c r="M152" t="s">
        <v>15984</v>
      </c>
      <c r="N152" t="s">
        <v>637</v>
      </c>
      <c r="O152" t="s">
        <v>646</v>
      </c>
      <c r="P152" t="s">
        <v>26</v>
      </c>
      <c r="Q152" t="s">
        <v>647</v>
      </c>
      <c r="R152" t="s">
        <v>638</v>
      </c>
      <c r="S152" t="s">
        <v>637</v>
      </c>
      <c r="T152" t="s">
        <v>15981</v>
      </c>
    </row>
    <row r="153" spans="1:20" x14ac:dyDescent="0.25">
      <c r="A153" t="s">
        <v>241</v>
      </c>
      <c r="B153" t="s">
        <v>247</v>
      </c>
      <c r="C153">
        <v>159</v>
      </c>
      <c r="D153">
        <v>1</v>
      </c>
      <c r="E153" t="s">
        <v>15985</v>
      </c>
      <c r="F153">
        <v>159</v>
      </c>
      <c r="G153">
        <v>0</v>
      </c>
      <c r="H153" t="s">
        <v>645</v>
      </c>
      <c r="I153" t="s">
        <v>2920</v>
      </c>
      <c r="J153" t="s">
        <v>15986</v>
      </c>
      <c r="K153" t="s">
        <v>11040</v>
      </c>
      <c r="L153" t="s">
        <v>1689</v>
      </c>
      <c r="M153" t="s">
        <v>15965</v>
      </c>
      <c r="N153" t="s">
        <v>637</v>
      </c>
      <c r="O153" t="s">
        <v>646</v>
      </c>
      <c r="P153" t="s">
        <v>26</v>
      </c>
      <c r="Q153" t="s">
        <v>647</v>
      </c>
      <c r="R153" t="s">
        <v>638</v>
      </c>
      <c r="S153" t="s">
        <v>637</v>
      </c>
      <c r="T153" t="s">
        <v>15987</v>
      </c>
    </row>
    <row r="154" spans="1:20" x14ac:dyDescent="0.25">
      <c r="A154" t="s">
        <v>239</v>
      </c>
      <c r="B154" t="s">
        <v>245</v>
      </c>
      <c r="C154">
        <v>159</v>
      </c>
      <c r="D154">
        <v>1</v>
      </c>
      <c r="E154" t="s">
        <v>15988</v>
      </c>
      <c r="F154">
        <v>99</v>
      </c>
      <c r="G154">
        <v>0</v>
      </c>
      <c r="H154" t="s">
        <v>655</v>
      </c>
      <c r="I154" t="s">
        <v>12344</v>
      </c>
      <c r="J154" t="s">
        <v>705</v>
      </c>
      <c r="K154" t="s">
        <v>637</v>
      </c>
      <c r="L154" t="s">
        <v>638</v>
      </c>
      <c r="M154" t="s">
        <v>15989</v>
      </c>
      <c r="N154" t="s">
        <v>637</v>
      </c>
      <c r="O154" t="s">
        <v>639</v>
      </c>
      <c r="P154" t="s">
        <v>5</v>
      </c>
      <c r="Q154" t="s">
        <v>640</v>
      </c>
      <c r="R154" t="s">
        <v>638</v>
      </c>
      <c r="S154" t="s">
        <v>637</v>
      </c>
      <c r="T154" t="s">
        <v>15989</v>
      </c>
    </row>
    <row r="155" spans="1:20" x14ac:dyDescent="0.25">
      <c r="A155" t="s">
        <v>240</v>
      </c>
      <c r="B155" t="s">
        <v>690</v>
      </c>
      <c r="C155">
        <v>97</v>
      </c>
      <c r="D155">
        <v>1</v>
      </c>
      <c r="E155" t="s">
        <v>15990</v>
      </c>
      <c r="F155">
        <v>511</v>
      </c>
      <c r="G155">
        <v>26</v>
      </c>
      <c r="H155" t="s">
        <v>663</v>
      </c>
      <c r="I155" t="s">
        <v>15991</v>
      </c>
      <c r="J155" t="s">
        <v>15992</v>
      </c>
      <c r="K155" t="s">
        <v>2498</v>
      </c>
      <c r="L155" t="s">
        <v>15993</v>
      </c>
      <c r="M155" t="s">
        <v>15994</v>
      </c>
      <c r="N155" t="s">
        <v>637</v>
      </c>
      <c r="O155" t="s">
        <v>664</v>
      </c>
      <c r="P155" t="s">
        <v>23</v>
      </c>
      <c r="Q155" t="s">
        <v>665</v>
      </c>
      <c r="R155" t="s">
        <v>638</v>
      </c>
      <c r="S155" t="s">
        <v>637</v>
      </c>
      <c r="T155" t="s">
        <v>15994</v>
      </c>
    </row>
    <row r="156" spans="1:20" x14ac:dyDescent="0.25">
      <c r="A156" t="s">
        <v>239</v>
      </c>
      <c r="B156" t="s">
        <v>690</v>
      </c>
      <c r="C156">
        <v>97</v>
      </c>
      <c r="D156">
        <v>1</v>
      </c>
      <c r="E156" t="s">
        <v>15990</v>
      </c>
      <c r="F156">
        <v>511</v>
      </c>
      <c r="G156">
        <v>26</v>
      </c>
      <c r="H156" t="s">
        <v>663</v>
      </c>
      <c r="I156" t="s">
        <v>15991</v>
      </c>
      <c r="J156" t="s">
        <v>15992</v>
      </c>
      <c r="K156" t="s">
        <v>2498</v>
      </c>
      <c r="L156" t="s">
        <v>15993</v>
      </c>
      <c r="M156" t="s">
        <v>15994</v>
      </c>
      <c r="N156" t="s">
        <v>637</v>
      </c>
      <c r="O156" t="s">
        <v>664</v>
      </c>
      <c r="P156" t="s">
        <v>23</v>
      </c>
      <c r="Q156" t="s">
        <v>665</v>
      </c>
      <c r="R156" t="s">
        <v>638</v>
      </c>
      <c r="S156" t="s">
        <v>637</v>
      </c>
      <c r="T156" t="s">
        <v>15994</v>
      </c>
    </row>
    <row r="157" spans="1:20" x14ac:dyDescent="0.25">
      <c r="A157" t="s">
        <v>241</v>
      </c>
      <c r="B157" t="s">
        <v>690</v>
      </c>
      <c r="C157">
        <v>97</v>
      </c>
      <c r="D157">
        <v>1</v>
      </c>
      <c r="E157" t="s">
        <v>15990</v>
      </c>
      <c r="F157">
        <v>511</v>
      </c>
      <c r="G157">
        <v>26</v>
      </c>
      <c r="H157" t="s">
        <v>663</v>
      </c>
      <c r="I157" t="s">
        <v>15991</v>
      </c>
      <c r="J157" t="s">
        <v>15992</v>
      </c>
      <c r="K157" t="s">
        <v>2498</v>
      </c>
      <c r="L157" t="s">
        <v>15993</v>
      </c>
      <c r="M157" t="s">
        <v>15994</v>
      </c>
      <c r="N157" t="s">
        <v>637</v>
      </c>
      <c r="O157" t="s">
        <v>664</v>
      </c>
      <c r="P157" t="s">
        <v>23</v>
      </c>
      <c r="Q157" t="s">
        <v>665</v>
      </c>
      <c r="R157" t="s">
        <v>638</v>
      </c>
      <c r="S157" t="s">
        <v>637</v>
      </c>
      <c r="T157" t="s">
        <v>15994</v>
      </c>
    </row>
    <row r="158" spans="1:20" x14ac:dyDescent="0.25">
      <c r="A158" t="s">
        <v>12</v>
      </c>
      <c r="B158" t="s">
        <v>13</v>
      </c>
      <c r="C158">
        <v>54.5</v>
      </c>
      <c r="D158">
        <v>2</v>
      </c>
      <c r="E158" t="s">
        <v>15990</v>
      </c>
      <c r="F158">
        <v>511</v>
      </c>
      <c r="G158">
        <v>26</v>
      </c>
      <c r="H158" t="s">
        <v>663</v>
      </c>
      <c r="I158" t="s">
        <v>15991</v>
      </c>
      <c r="J158" t="s">
        <v>15992</v>
      </c>
      <c r="K158" t="s">
        <v>2498</v>
      </c>
      <c r="L158" t="s">
        <v>15993</v>
      </c>
      <c r="M158" t="s">
        <v>15994</v>
      </c>
      <c r="N158" t="s">
        <v>637</v>
      </c>
      <c r="O158" t="s">
        <v>664</v>
      </c>
      <c r="P158" t="s">
        <v>23</v>
      </c>
      <c r="Q158" t="s">
        <v>665</v>
      </c>
      <c r="R158" t="s">
        <v>638</v>
      </c>
      <c r="S158" t="s">
        <v>637</v>
      </c>
      <c r="T158" t="s">
        <v>15994</v>
      </c>
    </row>
    <row r="159" spans="1:20" x14ac:dyDescent="0.25">
      <c r="A159" t="s">
        <v>12</v>
      </c>
      <c r="B159" t="s">
        <v>13</v>
      </c>
      <c r="C159">
        <v>54.5</v>
      </c>
      <c r="D159">
        <v>2</v>
      </c>
      <c r="E159" t="s">
        <v>15990</v>
      </c>
      <c r="F159">
        <v>511</v>
      </c>
      <c r="G159">
        <v>26</v>
      </c>
      <c r="H159" t="s">
        <v>663</v>
      </c>
      <c r="I159" t="s">
        <v>15991</v>
      </c>
      <c r="J159" t="s">
        <v>15992</v>
      </c>
      <c r="K159" t="s">
        <v>2498</v>
      </c>
      <c r="L159" t="s">
        <v>15993</v>
      </c>
      <c r="M159" t="s">
        <v>15994</v>
      </c>
      <c r="N159" t="s">
        <v>637</v>
      </c>
      <c r="O159" t="s">
        <v>664</v>
      </c>
      <c r="P159" t="s">
        <v>23</v>
      </c>
      <c r="Q159" t="s">
        <v>665</v>
      </c>
      <c r="R159" t="s">
        <v>638</v>
      </c>
      <c r="S159" t="s">
        <v>637</v>
      </c>
      <c r="T159" t="s">
        <v>15994</v>
      </c>
    </row>
    <row r="160" spans="1:20" x14ac:dyDescent="0.25">
      <c r="A160" t="s">
        <v>241</v>
      </c>
      <c r="B160" t="s">
        <v>247</v>
      </c>
      <c r="C160">
        <v>159</v>
      </c>
      <c r="D160">
        <v>1</v>
      </c>
      <c r="E160" t="s">
        <v>15995</v>
      </c>
      <c r="F160">
        <v>129</v>
      </c>
      <c r="G160">
        <v>0</v>
      </c>
      <c r="H160" t="s">
        <v>636</v>
      </c>
      <c r="I160" t="s">
        <v>15996</v>
      </c>
      <c r="J160" t="s">
        <v>648</v>
      </c>
      <c r="K160" t="s">
        <v>637</v>
      </c>
      <c r="L160" t="s">
        <v>638</v>
      </c>
      <c r="M160" t="s">
        <v>15997</v>
      </c>
      <c r="N160" t="s">
        <v>637</v>
      </c>
      <c r="O160" t="s">
        <v>639</v>
      </c>
      <c r="P160" t="s">
        <v>5</v>
      </c>
      <c r="Q160" t="s">
        <v>640</v>
      </c>
      <c r="R160" t="s">
        <v>638</v>
      </c>
      <c r="S160" t="s">
        <v>637</v>
      </c>
      <c r="T160" t="s">
        <v>15997</v>
      </c>
    </row>
    <row r="161" spans="1:20" x14ac:dyDescent="0.25">
      <c r="A161" t="s">
        <v>147</v>
      </c>
      <c r="B161" t="s">
        <v>148</v>
      </c>
      <c r="C161">
        <v>33.333333333333336</v>
      </c>
      <c r="D161">
        <v>3</v>
      </c>
      <c r="E161" t="s">
        <v>15998</v>
      </c>
      <c r="F161">
        <v>100</v>
      </c>
      <c r="G161">
        <v>0</v>
      </c>
      <c r="H161" t="s">
        <v>655</v>
      </c>
      <c r="I161" t="s">
        <v>15999</v>
      </c>
      <c r="J161" t="s">
        <v>682</v>
      </c>
      <c r="K161" t="s">
        <v>637</v>
      </c>
      <c r="L161" t="s">
        <v>638</v>
      </c>
      <c r="M161" t="s">
        <v>15997</v>
      </c>
      <c r="N161" t="s">
        <v>637</v>
      </c>
      <c r="O161" t="s">
        <v>639</v>
      </c>
      <c r="P161" t="s">
        <v>5</v>
      </c>
      <c r="Q161" t="s">
        <v>640</v>
      </c>
      <c r="R161" t="s">
        <v>638</v>
      </c>
      <c r="S161" t="s">
        <v>637</v>
      </c>
      <c r="T161" t="s">
        <v>15997</v>
      </c>
    </row>
    <row r="162" spans="1:20" x14ac:dyDescent="0.25">
      <c r="A162" t="s">
        <v>594</v>
      </c>
      <c r="B162" t="s">
        <v>595</v>
      </c>
      <c r="C162">
        <v>50</v>
      </c>
      <c r="D162">
        <v>9</v>
      </c>
      <c r="E162" t="s">
        <v>16000</v>
      </c>
      <c r="F162">
        <v>300</v>
      </c>
      <c r="G162">
        <v>0</v>
      </c>
      <c r="H162" t="s">
        <v>645</v>
      </c>
      <c r="I162" t="s">
        <v>16001</v>
      </c>
      <c r="J162" t="s">
        <v>16002</v>
      </c>
      <c r="K162" t="s">
        <v>16003</v>
      </c>
      <c r="L162" t="s">
        <v>16004</v>
      </c>
      <c r="M162" t="s">
        <v>15997</v>
      </c>
      <c r="N162" t="s">
        <v>761</v>
      </c>
      <c r="O162" t="s">
        <v>698</v>
      </c>
      <c r="P162" t="s">
        <v>692</v>
      </c>
      <c r="Q162" t="s">
        <v>693</v>
      </c>
      <c r="R162" t="s">
        <v>638</v>
      </c>
      <c r="S162" t="s">
        <v>637</v>
      </c>
      <c r="T162" t="s">
        <v>15997</v>
      </c>
    </row>
    <row r="163" spans="1:20" x14ac:dyDescent="0.25">
      <c r="A163" t="s">
        <v>594</v>
      </c>
      <c r="B163" t="s">
        <v>595</v>
      </c>
      <c r="C163">
        <v>50</v>
      </c>
      <c r="D163">
        <v>6</v>
      </c>
      <c r="E163" t="s">
        <v>16005</v>
      </c>
      <c r="F163">
        <v>200</v>
      </c>
      <c r="G163">
        <v>0</v>
      </c>
      <c r="H163" t="s">
        <v>645</v>
      </c>
      <c r="I163" t="s">
        <v>16006</v>
      </c>
      <c r="J163" t="s">
        <v>16007</v>
      </c>
      <c r="K163" t="s">
        <v>688</v>
      </c>
      <c r="L163" t="s">
        <v>16008</v>
      </c>
      <c r="M163" t="s">
        <v>16009</v>
      </c>
      <c r="N163" t="s">
        <v>761</v>
      </c>
      <c r="O163" t="s">
        <v>691</v>
      </c>
      <c r="P163" t="s">
        <v>692</v>
      </c>
      <c r="Q163" t="s">
        <v>693</v>
      </c>
      <c r="R163" t="s">
        <v>638</v>
      </c>
      <c r="S163" t="s">
        <v>637</v>
      </c>
      <c r="T163" t="s">
        <v>16010</v>
      </c>
    </row>
    <row r="164" spans="1:20" x14ac:dyDescent="0.25">
      <c r="A164" t="s">
        <v>594</v>
      </c>
      <c r="B164" t="s">
        <v>595</v>
      </c>
      <c r="C164">
        <v>50</v>
      </c>
      <c r="D164">
        <v>3</v>
      </c>
      <c r="E164" t="s">
        <v>16011</v>
      </c>
      <c r="F164">
        <v>100</v>
      </c>
      <c r="G164">
        <v>0</v>
      </c>
      <c r="H164" t="s">
        <v>645</v>
      </c>
      <c r="I164" t="s">
        <v>16012</v>
      </c>
      <c r="J164" t="s">
        <v>16013</v>
      </c>
      <c r="K164" t="s">
        <v>16014</v>
      </c>
      <c r="L164" t="s">
        <v>16015</v>
      </c>
      <c r="M164" t="s">
        <v>16016</v>
      </c>
      <c r="N164" t="s">
        <v>761</v>
      </c>
      <c r="O164" t="s">
        <v>698</v>
      </c>
      <c r="P164" t="s">
        <v>692</v>
      </c>
      <c r="Q164" t="s">
        <v>693</v>
      </c>
      <c r="R164" t="s">
        <v>638</v>
      </c>
      <c r="S164" t="s">
        <v>637</v>
      </c>
      <c r="T164" t="s">
        <v>16016</v>
      </c>
    </row>
    <row r="165" spans="1:20" x14ac:dyDescent="0.25">
      <c r="A165" t="s">
        <v>594</v>
      </c>
      <c r="B165" t="s">
        <v>595</v>
      </c>
      <c r="C165">
        <v>50</v>
      </c>
      <c r="D165">
        <v>3</v>
      </c>
      <c r="E165" t="s">
        <v>16017</v>
      </c>
      <c r="F165">
        <v>100</v>
      </c>
      <c r="G165">
        <v>0</v>
      </c>
      <c r="H165" t="s">
        <v>645</v>
      </c>
      <c r="I165" t="s">
        <v>16018</v>
      </c>
      <c r="J165" t="s">
        <v>16019</v>
      </c>
      <c r="K165" t="s">
        <v>16020</v>
      </c>
      <c r="L165" t="s">
        <v>16021</v>
      </c>
      <c r="M165" t="s">
        <v>16022</v>
      </c>
      <c r="N165" t="s">
        <v>761</v>
      </c>
      <c r="O165" t="s">
        <v>698</v>
      </c>
      <c r="P165" t="s">
        <v>692</v>
      </c>
      <c r="Q165" t="s">
        <v>693</v>
      </c>
      <c r="R165" t="s">
        <v>638</v>
      </c>
      <c r="S165" t="s">
        <v>637</v>
      </c>
      <c r="T165" t="s">
        <v>16022</v>
      </c>
    </row>
    <row r="166" spans="1:20" x14ac:dyDescent="0.25">
      <c r="A166" t="s">
        <v>594</v>
      </c>
      <c r="B166" t="s">
        <v>595</v>
      </c>
      <c r="C166">
        <v>50</v>
      </c>
      <c r="D166">
        <v>3</v>
      </c>
      <c r="E166" t="s">
        <v>16023</v>
      </c>
      <c r="F166">
        <v>100</v>
      </c>
      <c r="G166">
        <v>0</v>
      </c>
      <c r="H166" t="s">
        <v>636</v>
      </c>
      <c r="I166" t="s">
        <v>16024</v>
      </c>
      <c r="J166" t="s">
        <v>1852</v>
      </c>
      <c r="K166" t="s">
        <v>637</v>
      </c>
      <c r="L166" t="s">
        <v>638</v>
      </c>
      <c r="M166" t="s">
        <v>16022</v>
      </c>
      <c r="N166" t="s">
        <v>637</v>
      </c>
      <c r="O166" t="s">
        <v>639</v>
      </c>
      <c r="P166" t="s">
        <v>5</v>
      </c>
      <c r="Q166" t="s">
        <v>640</v>
      </c>
      <c r="R166" t="s">
        <v>638</v>
      </c>
      <c r="S166" t="s">
        <v>637</v>
      </c>
      <c r="T166" t="s">
        <v>16022</v>
      </c>
    </row>
    <row r="167" spans="1:20" x14ac:dyDescent="0.25">
      <c r="A167" t="s">
        <v>594</v>
      </c>
      <c r="B167" t="s">
        <v>595</v>
      </c>
      <c r="C167">
        <v>50</v>
      </c>
      <c r="D167">
        <v>3</v>
      </c>
      <c r="E167" t="s">
        <v>16025</v>
      </c>
      <c r="F167">
        <v>100</v>
      </c>
      <c r="G167">
        <v>0</v>
      </c>
      <c r="H167" t="s">
        <v>645</v>
      </c>
      <c r="I167" t="s">
        <v>16026</v>
      </c>
      <c r="J167" t="s">
        <v>16027</v>
      </c>
      <c r="K167" t="s">
        <v>2606</v>
      </c>
      <c r="L167" t="s">
        <v>16028</v>
      </c>
      <c r="M167" t="s">
        <v>16029</v>
      </c>
      <c r="N167" t="s">
        <v>761</v>
      </c>
      <c r="O167" t="s">
        <v>698</v>
      </c>
      <c r="P167" t="s">
        <v>692</v>
      </c>
      <c r="Q167" t="s">
        <v>693</v>
      </c>
      <c r="R167" t="s">
        <v>638</v>
      </c>
      <c r="S167" t="s">
        <v>637</v>
      </c>
      <c r="T167" t="s">
        <v>16029</v>
      </c>
    </row>
    <row r="168" spans="1:20" x14ac:dyDescent="0.25">
      <c r="A168" t="s">
        <v>10385</v>
      </c>
      <c r="B168" t="s">
        <v>10386</v>
      </c>
      <c r="C168">
        <v>89.5</v>
      </c>
      <c r="D168">
        <v>2</v>
      </c>
      <c r="E168" t="s">
        <v>16030</v>
      </c>
      <c r="F168">
        <v>379</v>
      </c>
      <c r="G168">
        <v>0</v>
      </c>
      <c r="H168" t="s">
        <v>645</v>
      </c>
      <c r="I168" t="s">
        <v>16031</v>
      </c>
      <c r="J168" t="s">
        <v>16032</v>
      </c>
      <c r="K168" t="s">
        <v>5806</v>
      </c>
      <c r="L168" t="s">
        <v>16033</v>
      </c>
      <c r="M168" t="s">
        <v>16034</v>
      </c>
      <c r="N168" t="s">
        <v>761</v>
      </c>
      <c r="O168" t="s">
        <v>698</v>
      </c>
      <c r="P168" t="s">
        <v>692</v>
      </c>
      <c r="Q168" t="s">
        <v>693</v>
      </c>
      <c r="R168" t="s">
        <v>638</v>
      </c>
      <c r="S168" t="s">
        <v>637</v>
      </c>
      <c r="T168" t="s">
        <v>16034</v>
      </c>
    </row>
    <row r="169" spans="1:20" x14ac:dyDescent="0.25">
      <c r="A169" t="s">
        <v>594</v>
      </c>
      <c r="B169" t="s">
        <v>595</v>
      </c>
      <c r="C169">
        <v>50</v>
      </c>
      <c r="D169">
        <v>6</v>
      </c>
      <c r="E169" t="s">
        <v>16030</v>
      </c>
      <c r="F169">
        <v>379</v>
      </c>
      <c r="G169">
        <v>0</v>
      </c>
      <c r="H169" t="s">
        <v>645</v>
      </c>
      <c r="I169" t="s">
        <v>16031</v>
      </c>
      <c r="J169" t="s">
        <v>16032</v>
      </c>
      <c r="K169" t="s">
        <v>5806</v>
      </c>
      <c r="L169" t="s">
        <v>16033</v>
      </c>
      <c r="M169" t="s">
        <v>16034</v>
      </c>
      <c r="N169" t="s">
        <v>761</v>
      </c>
      <c r="O169" t="s">
        <v>698</v>
      </c>
      <c r="P169" t="s">
        <v>692</v>
      </c>
      <c r="Q169" t="s">
        <v>693</v>
      </c>
      <c r="R169" t="s">
        <v>638</v>
      </c>
      <c r="S169" t="s">
        <v>637</v>
      </c>
      <c r="T169" t="s">
        <v>16035</v>
      </c>
    </row>
    <row r="170" spans="1:20" x14ac:dyDescent="0.25">
      <c r="A170" t="s">
        <v>594</v>
      </c>
      <c r="B170" t="s">
        <v>595</v>
      </c>
      <c r="C170">
        <v>50</v>
      </c>
      <c r="D170">
        <v>3</v>
      </c>
      <c r="E170" t="s">
        <v>16036</v>
      </c>
      <c r="F170">
        <v>100</v>
      </c>
      <c r="G170">
        <v>0</v>
      </c>
      <c r="H170" t="s">
        <v>645</v>
      </c>
      <c r="I170" t="s">
        <v>16037</v>
      </c>
      <c r="J170" t="s">
        <v>16038</v>
      </c>
      <c r="K170" t="s">
        <v>798</v>
      </c>
      <c r="L170" t="s">
        <v>16039</v>
      </c>
      <c r="M170" t="s">
        <v>16040</v>
      </c>
      <c r="N170" t="s">
        <v>761</v>
      </c>
      <c r="O170" t="s">
        <v>691</v>
      </c>
      <c r="P170" t="s">
        <v>692</v>
      </c>
      <c r="Q170" t="s">
        <v>693</v>
      </c>
      <c r="R170" t="s">
        <v>638</v>
      </c>
      <c r="S170" t="s">
        <v>637</v>
      </c>
      <c r="T170" t="s">
        <v>16041</v>
      </c>
    </row>
    <row r="171" spans="1:20" x14ac:dyDescent="0.25">
      <c r="A171" t="s">
        <v>594</v>
      </c>
      <c r="B171" t="s">
        <v>595</v>
      </c>
      <c r="C171">
        <v>50</v>
      </c>
      <c r="D171">
        <v>3</v>
      </c>
      <c r="E171" t="s">
        <v>16042</v>
      </c>
      <c r="F171">
        <v>100</v>
      </c>
      <c r="G171">
        <v>0</v>
      </c>
      <c r="H171" t="s">
        <v>645</v>
      </c>
      <c r="I171" t="s">
        <v>638</v>
      </c>
      <c r="J171" t="s">
        <v>638</v>
      </c>
      <c r="K171" t="s">
        <v>637</v>
      </c>
      <c r="L171" t="s">
        <v>638</v>
      </c>
      <c r="M171" t="s">
        <v>16043</v>
      </c>
      <c r="N171" t="s">
        <v>761</v>
      </c>
      <c r="O171" t="s">
        <v>698</v>
      </c>
      <c r="P171" t="s">
        <v>692</v>
      </c>
      <c r="Q171" t="s">
        <v>640</v>
      </c>
      <c r="R171" t="s">
        <v>638</v>
      </c>
      <c r="S171" t="s">
        <v>637</v>
      </c>
      <c r="T171" t="s">
        <v>16043</v>
      </c>
    </row>
    <row r="172" spans="1:20" x14ac:dyDescent="0.25">
      <c r="A172" t="s">
        <v>147</v>
      </c>
      <c r="B172" t="s">
        <v>148</v>
      </c>
      <c r="C172">
        <v>33.333333333333336</v>
      </c>
      <c r="D172">
        <v>3</v>
      </c>
      <c r="E172" t="s">
        <v>16044</v>
      </c>
      <c r="F172">
        <v>100</v>
      </c>
      <c r="G172">
        <v>0</v>
      </c>
      <c r="H172" t="s">
        <v>655</v>
      </c>
      <c r="I172" t="s">
        <v>2313</v>
      </c>
      <c r="J172" t="s">
        <v>2240</v>
      </c>
      <c r="K172" t="s">
        <v>637</v>
      </c>
      <c r="L172" t="s">
        <v>638</v>
      </c>
      <c r="M172" t="s">
        <v>16045</v>
      </c>
      <c r="N172" t="s">
        <v>637</v>
      </c>
      <c r="O172" t="s">
        <v>643</v>
      </c>
      <c r="P172" t="s">
        <v>5</v>
      </c>
      <c r="Q172" t="s">
        <v>644</v>
      </c>
      <c r="R172" t="s">
        <v>638</v>
      </c>
      <c r="S172" t="s">
        <v>637</v>
      </c>
      <c r="T172" t="s">
        <v>16045</v>
      </c>
    </row>
    <row r="173" spans="1:20" x14ac:dyDescent="0.25">
      <c r="A173" t="s">
        <v>101</v>
      </c>
      <c r="B173" t="s">
        <v>74</v>
      </c>
      <c r="C173">
        <v>97</v>
      </c>
      <c r="D173">
        <v>1</v>
      </c>
      <c r="E173" t="s">
        <v>16046</v>
      </c>
      <c r="F173">
        <v>97</v>
      </c>
      <c r="G173">
        <v>0</v>
      </c>
      <c r="H173" t="s">
        <v>645</v>
      </c>
      <c r="I173" t="s">
        <v>16047</v>
      </c>
      <c r="J173" t="s">
        <v>16048</v>
      </c>
      <c r="K173" t="s">
        <v>2336</v>
      </c>
      <c r="L173" t="s">
        <v>5807</v>
      </c>
      <c r="M173" t="s">
        <v>16049</v>
      </c>
      <c r="N173" t="s">
        <v>637</v>
      </c>
      <c r="O173" t="s">
        <v>646</v>
      </c>
      <c r="P173" t="s">
        <v>26</v>
      </c>
      <c r="Q173" t="s">
        <v>647</v>
      </c>
      <c r="R173" t="s">
        <v>638</v>
      </c>
      <c r="S173" t="s">
        <v>637</v>
      </c>
      <c r="T173" t="s">
        <v>16049</v>
      </c>
    </row>
    <row r="174" spans="1:20" x14ac:dyDescent="0.25">
      <c r="A174" t="s">
        <v>22</v>
      </c>
      <c r="B174" t="s">
        <v>27</v>
      </c>
      <c r="C174">
        <v>66.333333333333329</v>
      </c>
      <c r="D174">
        <v>3</v>
      </c>
      <c r="E174" t="s">
        <v>16050</v>
      </c>
      <c r="F174">
        <v>165</v>
      </c>
      <c r="G174">
        <v>7.5</v>
      </c>
      <c r="H174" t="s">
        <v>663</v>
      </c>
      <c r="I174" t="s">
        <v>15075</v>
      </c>
      <c r="J174" t="s">
        <v>15076</v>
      </c>
      <c r="K174" t="s">
        <v>7352</v>
      </c>
      <c r="L174" t="s">
        <v>15077</v>
      </c>
      <c r="M174" t="s">
        <v>16051</v>
      </c>
      <c r="N174" t="s">
        <v>637</v>
      </c>
      <c r="O174" t="s">
        <v>664</v>
      </c>
      <c r="P174" t="s">
        <v>23</v>
      </c>
      <c r="Q174" t="s">
        <v>665</v>
      </c>
      <c r="R174" t="s">
        <v>638</v>
      </c>
      <c r="S174" t="s">
        <v>637</v>
      </c>
      <c r="T174" t="s">
        <v>16051</v>
      </c>
    </row>
    <row r="175" spans="1:20" x14ac:dyDescent="0.25">
      <c r="A175" t="s">
        <v>600</v>
      </c>
      <c r="B175" t="s">
        <v>601</v>
      </c>
      <c r="C175">
        <v>159</v>
      </c>
      <c r="D175">
        <v>1</v>
      </c>
      <c r="E175" t="s">
        <v>16052</v>
      </c>
      <c r="F175">
        <v>139</v>
      </c>
      <c r="G175">
        <v>10</v>
      </c>
      <c r="H175" t="s">
        <v>636</v>
      </c>
      <c r="I175" t="s">
        <v>16053</v>
      </c>
      <c r="J175" t="s">
        <v>2441</v>
      </c>
      <c r="K175" t="s">
        <v>637</v>
      </c>
      <c r="L175" t="s">
        <v>638</v>
      </c>
      <c r="M175" t="s">
        <v>16054</v>
      </c>
      <c r="N175" t="s">
        <v>637</v>
      </c>
      <c r="O175" t="s">
        <v>639</v>
      </c>
      <c r="P175" t="s">
        <v>5</v>
      </c>
      <c r="Q175" t="s">
        <v>640</v>
      </c>
      <c r="R175" t="s">
        <v>638</v>
      </c>
      <c r="S175" t="s">
        <v>637</v>
      </c>
      <c r="T175" t="s">
        <v>16054</v>
      </c>
    </row>
    <row r="176" spans="1:20" x14ac:dyDescent="0.25">
      <c r="A176" t="s">
        <v>241</v>
      </c>
      <c r="B176" t="s">
        <v>247</v>
      </c>
      <c r="C176">
        <v>159</v>
      </c>
      <c r="D176">
        <v>1</v>
      </c>
      <c r="E176" t="s">
        <v>16055</v>
      </c>
      <c r="F176">
        <v>139</v>
      </c>
      <c r="G176">
        <v>10</v>
      </c>
      <c r="H176" t="s">
        <v>636</v>
      </c>
      <c r="I176" t="s">
        <v>16056</v>
      </c>
      <c r="J176" t="s">
        <v>683</v>
      </c>
      <c r="K176" t="s">
        <v>637</v>
      </c>
      <c r="L176" t="s">
        <v>638</v>
      </c>
      <c r="M176" t="s">
        <v>16057</v>
      </c>
      <c r="N176" t="s">
        <v>637</v>
      </c>
      <c r="O176" t="s">
        <v>643</v>
      </c>
      <c r="P176" t="s">
        <v>5</v>
      </c>
      <c r="Q176" t="s">
        <v>644</v>
      </c>
      <c r="R176" t="s">
        <v>638</v>
      </c>
      <c r="S176" t="s">
        <v>637</v>
      </c>
      <c r="T176" t="s">
        <v>16058</v>
      </c>
    </row>
    <row r="177" spans="1:20" x14ac:dyDescent="0.25">
      <c r="A177" t="s">
        <v>516</v>
      </c>
      <c r="B177" t="s">
        <v>120</v>
      </c>
      <c r="C177">
        <v>75</v>
      </c>
      <c r="D177">
        <v>2</v>
      </c>
      <c r="E177" t="s">
        <v>16059</v>
      </c>
      <c r="F177">
        <v>172</v>
      </c>
      <c r="G177">
        <v>22</v>
      </c>
      <c r="H177" t="s">
        <v>645</v>
      </c>
      <c r="I177" t="s">
        <v>803</v>
      </c>
      <c r="J177" t="s">
        <v>16060</v>
      </c>
      <c r="K177" t="s">
        <v>2606</v>
      </c>
      <c r="L177" t="s">
        <v>8812</v>
      </c>
      <c r="M177" t="s">
        <v>16061</v>
      </c>
      <c r="N177" t="s">
        <v>637</v>
      </c>
      <c r="O177" t="s">
        <v>646</v>
      </c>
      <c r="P177" t="s">
        <v>26</v>
      </c>
      <c r="Q177" t="s">
        <v>647</v>
      </c>
      <c r="R177" t="s">
        <v>638</v>
      </c>
      <c r="S177" t="s">
        <v>637</v>
      </c>
      <c r="T177" t="s">
        <v>16062</v>
      </c>
    </row>
    <row r="178" spans="1:20" x14ac:dyDescent="0.25">
      <c r="A178" t="s">
        <v>241</v>
      </c>
      <c r="B178" t="s">
        <v>247</v>
      </c>
      <c r="C178">
        <v>159</v>
      </c>
      <c r="D178">
        <v>1</v>
      </c>
      <c r="E178" t="s">
        <v>16063</v>
      </c>
      <c r="F178">
        <v>129</v>
      </c>
      <c r="G178">
        <v>0</v>
      </c>
      <c r="H178" t="s">
        <v>636</v>
      </c>
      <c r="I178" t="s">
        <v>16064</v>
      </c>
      <c r="J178" t="s">
        <v>653</v>
      </c>
      <c r="K178" t="s">
        <v>637</v>
      </c>
      <c r="L178" t="s">
        <v>638</v>
      </c>
      <c r="M178" t="s">
        <v>16065</v>
      </c>
      <c r="N178" t="s">
        <v>637</v>
      </c>
      <c r="O178" t="s">
        <v>639</v>
      </c>
      <c r="P178" t="s">
        <v>5</v>
      </c>
      <c r="Q178" t="s">
        <v>640</v>
      </c>
      <c r="R178" t="s">
        <v>638</v>
      </c>
      <c r="S178" t="s">
        <v>637</v>
      </c>
      <c r="T178" t="s">
        <v>16065</v>
      </c>
    </row>
    <row r="179" spans="1:20" x14ac:dyDescent="0.25">
      <c r="A179" t="s">
        <v>22</v>
      </c>
      <c r="B179" t="s">
        <v>213</v>
      </c>
      <c r="C179">
        <v>59.93</v>
      </c>
      <c r="D179">
        <v>1</v>
      </c>
      <c r="E179" t="s">
        <v>16066</v>
      </c>
      <c r="F179">
        <v>126.85</v>
      </c>
      <c r="G179">
        <v>7</v>
      </c>
      <c r="H179" t="s">
        <v>663</v>
      </c>
      <c r="I179" t="s">
        <v>16067</v>
      </c>
      <c r="J179" t="s">
        <v>16068</v>
      </c>
      <c r="K179" t="s">
        <v>798</v>
      </c>
      <c r="L179" t="s">
        <v>16069</v>
      </c>
      <c r="M179" t="s">
        <v>16070</v>
      </c>
      <c r="N179" t="s">
        <v>637</v>
      </c>
      <c r="O179" t="s">
        <v>664</v>
      </c>
      <c r="P179" t="s">
        <v>23</v>
      </c>
      <c r="Q179" t="s">
        <v>665</v>
      </c>
      <c r="R179" t="s">
        <v>638</v>
      </c>
      <c r="S179" t="s">
        <v>637</v>
      </c>
      <c r="T179" t="s">
        <v>16070</v>
      </c>
    </row>
    <row r="180" spans="1:20" x14ac:dyDescent="0.25">
      <c r="A180" t="s">
        <v>239</v>
      </c>
      <c r="B180" t="s">
        <v>245</v>
      </c>
      <c r="C180">
        <v>159</v>
      </c>
      <c r="D180">
        <v>1</v>
      </c>
      <c r="E180" t="s">
        <v>16066</v>
      </c>
      <c r="F180">
        <v>129</v>
      </c>
      <c r="G180">
        <v>0</v>
      </c>
      <c r="H180" t="s">
        <v>636</v>
      </c>
      <c r="I180" t="s">
        <v>16071</v>
      </c>
      <c r="J180" t="s">
        <v>658</v>
      </c>
      <c r="K180" t="s">
        <v>637</v>
      </c>
      <c r="L180" t="s">
        <v>638</v>
      </c>
      <c r="M180" t="s">
        <v>16070</v>
      </c>
      <c r="N180" t="s">
        <v>637</v>
      </c>
      <c r="O180" t="s">
        <v>639</v>
      </c>
      <c r="P180" t="s">
        <v>5</v>
      </c>
      <c r="Q180" t="s">
        <v>640</v>
      </c>
      <c r="R180" t="s">
        <v>638</v>
      </c>
      <c r="S180" t="s">
        <v>637</v>
      </c>
      <c r="T180" t="s">
        <v>16070</v>
      </c>
    </row>
    <row r="181" spans="1:20" x14ac:dyDescent="0.25">
      <c r="A181" t="s">
        <v>22</v>
      </c>
      <c r="B181" t="s">
        <v>213</v>
      </c>
      <c r="C181">
        <v>59.92</v>
      </c>
      <c r="D181">
        <v>1</v>
      </c>
      <c r="E181" t="s">
        <v>16066</v>
      </c>
      <c r="F181">
        <v>126.85</v>
      </c>
      <c r="G181">
        <v>7</v>
      </c>
      <c r="H181" t="s">
        <v>663</v>
      </c>
      <c r="I181" t="s">
        <v>16067</v>
      </c>
      <c r="J181" t="s">
        <v>16068</v>
      </c>
      <c r="K181" t="s">
        <v>798</v>
      </c>
      <c r="L181" t="s">
        <v>16069</v>
      </c>
      <c r="M181" t="s">
        <v>16070</v>
      </c>
      <c r="N181" t="s">
        <v>637</v>
      </c>
      <c r="O181" t="s">
        <v>664</v>
      </c>
      <c r="P181" t="s">
        <v>23</v>
      </c>
      <c r="Q181" t="s">
        <v>665</v>
      </c>
      <c r="R181" t="s">
        <v>638</v>
      </c>
      <c r="S181" t="s">
        <v>637</v>
      </c>
      <c r="T181" t="s">
        <v>16070</v>
      </c>
    </row>
    <row r="182" spans="1:20" x14ac:dyDescent="0.25">
      <c r="A182" t="s">
        <v>239</v>
      </c>
      <c r="B182" t="s">
        <v>245</v>
      </c>
      <c r="C182">
        <v>139</v>
      </c>
      <c r="D182">
        <v>1</v>
      </c>
      <c r="E182" t="s">
        <v>16072</v>
      </c>
      <c r="F182">
        <v>237</v>
      </c>
      <c r="G182">
        <v>0</v>
      </c>
      <c r="H182" t="s">
        <v>645</v>
      </c>
      <c r="I182" t="s">
        <v>4088</v>
      </c>
      <c r="J182" t="s">
        <v>16073</v>
      </c>
      <c r="K182" t="s">
        <v>15296</v>
      </c>
      <c r="L182" t="s">
        <v>1689</v>
      </c>
      <c r="M182" t="s">
        <v>16074</v>
      </c>
      <c r="N182" t="s">
        <v>637</v>
      </c>
      <c r="O182" t="s">
        <v>646</v>
      </c>
      <c r="P182" t="s">
        <v>26</v>
      </c>
      <c r="Q182" t="s">
        <v>647</v>
      </c>
      <c r="R182" t="s">
        <v>638</v>
      </c>
      <c r="S182" t="s">
        <v>16075</v>
      </c>
      <c r="T182" t="s">
        <v>16076</v>
      </c>
    </row>
    <row r="183" spans="1:20" x14ac:dyDescent="0.25">
      <c r="A183" t="s">
        <v>77</v>
      </c>
      <c r="B183" t="s">
        <v>78</v>
      </c>
      <c r="C183">
        <v>49</v>
      </c>
      <c r="D183">
        <v>2</v>
      </c>
      <c r="E183" t="s">
        <v>16072</v>
      </c>
      <c r="F183">
        <v>237</v>
      </c>
      <c r="G183">
        <v>0</v>
      </c>
      <c r="H183" t="s">
        <v>645</v>
      </c>
      <c r="I183" t="s">
        <v>4088</v>
      </c>
      <c r="J183" t="s">
        <v>16073</v>
      </c>
      <c r="K183" t="s">
        <v>15296</v>
      </c>
      <c r="L183" t="s">
        <v>1689</v>
      </c>
      <c r="M183" t="s">
        <v>16074</v>
      </c>
      <c r="N183" t="s">
        <v>637</v>
      </c>
      <c r="O183" t="s">
        <v>646</v>
      </c>
      <c r="P183" t="s">
        <v>26</v>
      </c>
      <c r="Q183" t="s">
        <v>647</v>
      </c>
      <c r="R183" t="s">
        <v>638</v>
      </c>
      <c r="S183" t="s">
        <v>16075</v>
      </c>
      <c r="T183" t="s">
        <v>16076</v>
      </c>
    </row>
    <row r="184" spans="1:20" x14ac:dyDescent="0.25">
      <c r="A184" t="s">
        <v>18</v>
      </c>
      <c r="B184" t="s">
        <v>19</v>
      </c>
      <c r="C184">
        <v>66.666666666666671</v>
      </c>
      <c r="D184">
        <v>3</v>
      </c>
      <c r="E184" t="s">
        <v>16077</v>
      </c>
      <c r="F184">
        <v>100</v>
      </c>
      <c r="G184">
        <v>0</v>
      </c>
      <c r="H184" t="s">
        <v>636</v>
      </c>
      <c r="I184" t="s">
        <v>16078</v>
      </c>
      <c r="J184" t="s">
        <v>673</v>
      </c>
      <c r="K184" t="s">
        <v>637</v>
      </c>
      <c r="L184" t="s">
        <v>638</v>
      </c>
      <c r="M184" t="s">
        <v>16076</v>
      </c>
      <c r="N184" t="s">
        <v>637</v>
      </c>
      <c r="O184" t="s">
        <v>639</v>
      </c>
      <c r="P184" t="s">
        <v>5</v>
      </c>
      <c r="Q184" t="s">
        <v>640</v>
      </c>
      <c r="R184" t="s">
        <v>638</v>
      </c>
      <c r="S184" t="s">
        <v>16079</v>
      </c>
      <c r="T184" t="s">
        <v>16076</v>
      </c>
    </row>
    <row r="185" spans="1:20" x14ac:dyDescent="0.25">
      <c r="A185" t="s">
        <v>18</v>
      </c>
      <c r="B185" t="s">
        <v>19</v>
      </c>
      <c r="C185">
        <v>66.666666666666671</v>
      </c>
      <c r="D185">
        <v>3</v>
      </c>
      <c r="E185" t="s">
        <v>16080</v>
      </c>
      <c r="F185">
        <v>100</v>
      </c>
      <c r="G185">
        <v>0</v>
      </c>
      <c r="H185" t="s">
        <v>636</v>
      </c>
      <c r="I185" t="s">
        <v>16081</v>
      </c>
      <c r="J185" t="s">
        <v>5229</v>
      </c>
      <c r="K185" t="s">
        <v>637</v>
      </c>
      <c r="L185" t="s">
        <v>638</v>
      </c>
      <c r="M185" t="s">
        <v>16082</v>
      </c>
      <c r="N185" t="s">
        <v>637</v>
      </c>
      <c r="O185" t="s">
        <v>639</v>
      </c>
      <c r="P185" t="s">
        <v>5</v>
      </c>
      <c r="Q185" t="s">
        <v>640</v>
      </c>
      <c r="R185" t="s">
        <v>638</v>
      </c>
      <c r="S185" t="s">
        <v>16083</v>
      </c>
      <c r="T185" t="s">
        <v>16082</v>
      </c>
    </row>
    <row r="186" spans="1:20" x14ac:dyDescent="0.25">
      <c r="A186" t="s">
        <v>77</v>
      </c>
      <c r="B186" t="s">
        <v>78</v>
      </c>
      <c r="C186">
        <v>33.333333333333336</v>
      </c>
      <c r="D186">
        <v>3</v>
      </c>
      <c r="E186" t="s">
        <v>16084</v>
      </c>
      <c r="F186">
        <v>157.99</v>
      </c>
      <c r="G186">
        <v>23</v>
      </c>
      <c r="H186" t="s">
        <v>636</v>
      </c>
      <c r="I186" t="s">
        <v>16085</v>
      </c>
      <c r="J186" t="s">
        <v>670</v>
      </c>
      <c r="K186" t="s">
        <v>637</v>
      </c>
      <c r="L186" t="s">
        <v>638</v>
      </c>
      <c r="M186" t="s">
        <v>16086</v>
      </c>
      <c r="N186" t="s">
        <v>637</v>
      </c>
      <c r="O186" t="s">
        <v>639</v>
      </c>
      <c r="P186" t="s">
        <v>5</v>
      </c>
      <c r="Q186" t="s">
        <v>640</v>
      </c>
      <c r="R186" t="s">
        <v>638</v>
      </c>
      <c r="S186" t="s">
        <v>16087</v>
      </c>
      <c r="T186" t="s">
        <v>16086</v>
      </c>
    </row>
    <row r="187" spans="1:20" x14ac:dyDescent="0.25">
      <c r="A187" t="s">
        <v>72</v>
      </c>
      <c r="B187" t="s">
        <v>108</v>
      </c>
      <c r="C187">
        <v>66.333333333333329</v>
      </c>
      <c r="D187">
        <v>6</v>
      </c>
      <c r="E187" t="s">
        <v>16088</v>
      </c>
      <c r="F187">
        <v>1298</v>
      </c>
      <c r="G187">
        <v>0</v>
      </c>
      <c r="H187" t="s">
        <v>645</v>
      </c>
      <c r="I187" t="s">
        <v>5830</v>
      </c>
      <c r="J187" t="s">
        <v>5831</v>
      </c>
      <c r="K187" t="s">
        <v>1700</v>
      </c>
      <c r="L187" t="s">
        <v>721</v>
      </c>
      <c r="M187" t="s">
        <v>16089</v>
      </c>
      <c r="N187" t="s">
        <v>637</v>
      </c>
      <c r="O187" t="s">
        <v>646</v>
      </c>
      <c r="P187" t="s">
        <v>26</v>
      </c>
      <c r="Q187" t="s">
        <v>647</v>
      </c>
      <c r="R187" t="s">
        <v>638</v>
      </c>
      <c r="S187" t="s">
        <v>16090</v>
      </c>
      <c r="T187" t="s">
        <v>16091</v>
      </c>
    </row>
    <row r="188" spans="1:20" x14ac:dyDescent="0.25">
      <c r="A188" t="s">
        <v>22</v>
      </c>
      <c r="B188" t="s">
        <v>27</v>
      </c>
      <c r="C188">
        <v>69.900000000000006</v>
      </c>
      <c r="D188">
        <v>10</v>
      </c>
      <c r="E188" t="s">
        <v>16088</v>
      </c>
      <c r="F188">
        <v>1298</v>
      </c>
      <c r="G188">
        <v>0</v>
      </c>
      <c r="H188" t="s">
        <v>645</v>
      </c>
      <c r="I188" t="s">
        <v>5830</v>
      </c>
      <c r="J188" t="s">
        <v>5831</v>
      </c>
      <c r="K188" t="s">
        <v>1700</v>
      </c>
      <c r="L188" t="s">
        <v>721</v>
      </c>
      <c r="M188" t="s">
        <v>16089</v>
      </c>
      <c r="N188" t="s">
        <v>637</v>
      </c>
      <c r="O188" t="s">
        <v>646</v>
      </c>
      <c r="P188" t="s">
        <v>26</v>
      </c>
      <c r="Q188" t="s">
        <v>647</v>
      </c>
      <c r="R188" t="s">
        <v>638</v>
      </c>
      <c r="S188" t="s">
        <v>16090</v>
      </c>
      <c r="T188" t="s">
        <v>16091</v>
      </c>
    </row>
    <row r="189" spans="1:20" x14ac:dyDescent="0.25">
      <c r="A189" t="s">
        <v>10385</v>
      </c>
      <c r="B189" t="s">
        <v>10386</v>
      </c>
      <c r="C189">
        <v>89.5</v>
      </c>
      <c r="D189">
        <v>2</v>
      </c>
      <c r="E189" t="s">
        <v>16092</v>
      </c>
      <c r="F189">
        <v>179</v>
      </c>
      <c r="G189">
        <v>0</v>
      </c>
      <c r="H189" t="s">
        <v>645</v>
      </c>
      <c r="I189" t="s">
        <v>16093</v>
      </c>
      <c r="J189" t="s">
        <v>16094</v>
      </c>
      <c r="K189" t="s">
        <v>12976</v>
      </c>
      <c r="L189" t="s">
        <v>16095</v>
      </c>
      <c r="M189" t="s">
        <v>16096</v>
      </c>
      <c r="N189" t="s">
        <v>761</v>
      </c>
      <c r="O189" t="s">
        <v>691</v>
      </c>
      <c r="P189" t="s">
        <v>692</v>
      </c>
      <c r="Q189" t="s">
        <v>693</v>
      </c>
      <c r="R189" t="s">
        <v>638</v>
      </c>
      <c r="S189" t="s">
        <v>637</v>
      </c>
      <c r="T189" t="s">
        <v>16009</v>
      </c>
    </row>
    <row r="190" spans="1:20" x14ac:dyDescent="0.25">
      <c r="A190" t="s">
        <v>239</v>
      </c>
      <c r="B190" t="s">
        <v>245</v>
      </c>
      <c r="C190">
        <v>139</v>
      </c>
      <c r="D190">
        <v>2</v>
      </c>
      <c r="E190" t="s">
        <v>16097</v>
      </c>
      <c r="F190">
        <v>215</v>
      </c>
      <c r="G190">
        <v>0</v>
      </c>
      <c r="H190" t="s">
        <v>697</v>
      </c>
      <c r="I190" t="s">
        <v>9274</v>
      </c>
      <c r="J190" t="s">
        <v>16098</v>
      </c>
      <c r="K190" t="s">
        <v>9276</v>
      </c>
      <c r="L190" t="s">
        <v>9277</v>
      </c>
      <c r="M190" t="s">
        <v>16099</v>
      </c>
      <c r="N190" t="s">
        <v>761</v>
      </c>
      <c r="O190" t="s">
        <v>698</v>
      </c>
      <c r="P190" t="s">
        <v>692</v>
      </c>
      <c r="Q190" t="s">
        <v>693</v>
      </c>
      <c r="R190" t="s">
        <v>638</v>
      </c>
      <c r="S190" t="s">
        <v>637</v>
      </c>
      <c r="T190" t="s">
        <v>16099</v>
      </c>
    </row>
    <row r="191" spans="1:20" x14ac:dyDescent="0.25">
      <c r="A191" t="s">
        <v>10385</v>
      </c>
      <c r="B191" t="s">
        <v>10386</v>
      </c>
      <c r="C191">
        <v>89.5</v>
      </c>
      <c r="D191">
        <v>2</v>
      </c>
      <c r="E191" t="s">
        <v>16100</v>
      </c>
      <c r="F191">
        <v>179</v>
      </c>
      <c r="G191">
        <v>0</v>
      </c>
      <c r="H191" t="s">
        <v>645</v>
      </c>
      <c r="I191" t="s">
        <v>16101</v>
      </c>
      <c r="J191" t="s">
        <v>16102</v>
      </c>
      <c r="K191" t="s">
        <v>828</v>
      </c>
      <c r="L191" t="s">
        <v>16103</v>
      </c>
      <c r="M191" t="s">
        <v>16104</v>
      </c>
      <c r="N191" t="s">
        <v>761</v>
      </c>
      <c r="O191" t="s">
        <v>698</v>
      </c>
      <c r="P191" t="s">
        <v>692</v>
      </c>
      <c r="Q191" t="s">
        <v>693</v>
      </c>
      <c r="R191" t="s">
        <v>638</v>
      </c>
      <c r="S191" t="s">
        <v>637</v>
      </c>
      <c r="T191" t="s">
        <v>16104</v>
      </c>
    </row>
    <row r="192" spans="1:20" x14ac:dyDescent="0.25">
      <c r="A192" t="s">
        <v>10385</v>
      </c>
      <c r="B192" t="s">
        <v>10386</v>
      </c>
      <c r="C192">
        <v>89.5</v>
      </c>
      <c r="D192">
        <v>2</v>
      </c>
      <c r="E192" t="s">
        <v>16105</v>
      </c>
      <c r="F192">
        <v>179</v>
      </c>
      <c r="G192">
        <v>0</v>
      </c>
      <c r="H192" t="s">
        <v>645</v>
      </c>
      <c r="I192" t="s">
        <v>16106</v>
      </c>
      <c r="J192" t="s">
        <v>16107</v>
      </c>
      <c r="K192" t="s">
        <v>737</v>
      </c>
      <c r="L192" t="s">
        <v>16108</v>
      </c>
      <c r="M192" t="s">
        <v>16109</v>
      </c>
      <c r="N192" t="s">
        <v>761</v>
      </c>
      <c r="O192" t="s">
        <v>698</v>
      </c>
      <c r="P192" t="s">
        <v>692</v>
      </c>
      <c r="Q192" t="s">
        <v>693</v>
      </c>
      <c r="R192" t="s">
        <v>638</v>
      </c>
      <c r="S192" t="s">
        <v>637</v>
      </c>
      <c r="T192" t="s">
        <v>16110</v>
      </c>
    </row>
    <row r="193" spans="1:20" x14ac:dyDescent="0.25">
      <c r="A193" t="s">
        <v>516</v>
      </c>
      <c r="B193" t="s">
        <v>120</v>
      </c>
      <c r="C193">
        <v>75</v>
      </c>
      <c r="D193">
        <v>1</v>
      </c>
      <c r="E193" t="s">
        <v>16111</v>
      </c>
      <c r="F193">
        <v>75</v>
      </c>
      <c r="G193">
        <v>0</v>
      </c>
      <c r="H193" t="s">
        <v>645</v>
      </c>
      <c r="I193" t="s">
        <v>16112</v>
      </c>
      <c r="J193" t="s">
        <v>16113</v>
      </c>
      <c r="K193" t="s">
        <v>8752</v>
      </c>
      <c r="L193" t="s">
        <v>4609</v>
      </c>
      <c r="M193" t="s">
        <v>16114</v>
      </c>
      <c r="N193" t="s">
        <v>637</v>
      </c>
      <c r="O193" t="s">
        <v>8755</v>
      </c>
      <c r="P193" t="s">
        <v>26</v>
      </c>
      <c r="Q193" t="s">
        <v>647</v>
      </c>
      <c r="R193" t="s">
        <v>638</v>
      </c>
      <c r="S193" t="s">
        <v>16115</v>
      </c>
      <c r="T193" t="s">
        <v>16114</v>
      </c>
    </row>
    <row r="194" spans="1:20" x14ac:dyDescent="0.25">
      <c r="A194" t="s">
        <v>239</v>
      </c>
      <c r="B194" t="s">
        <v>690</v>
      </c>
      <c r="C194">
        <v>66.84</v>
      </c>
      <c r="D194">
        <v>1</v>
      </c>
      <c r="E194" t="s">
        <v>16116</v>
      </c>
      <c r="F194">
        <v>66.84</v>
      </c>
      <c r="G194">
        <v>0</v>
      </c>
      <c r="H194" t="s">
        <v>663</v>
      </c>
      <c r="I194" t="s">
        <v>16117</v>
      </c>
      <c r="J194" t="s">
        <v>16118</v>
      </c>
      <c r="K194" t="s">
        <v>16119</v>
      </c>
      <c r="L194" t="s">
        <v>16120</v>
      </c>
      <c r="M194" t="s">
        <v>16121</v>
      </c>
      <c r="N194" t="s">
        <v>637</v>
      </c>
      <c r="O194" t="s">
        <v>664</v>
      </c>
      <c r="P194" t="s">
        <v>23</v>
      </c>
      <c r="Q194" t="s">
        <v>665</v>
      </c>
      <c r="R194" t="s">
        <v>638</v>
      </c>
      <c r="S194" t="s">
        <v>637</v>
      </c>
      <c r="T194" t="s">
        <v>16122</v>
      </c>
    </row>
    <row r="195" spans="1:20" x14ac:dyDescent="0.25">
      <c r="A195" t="s">
        <v>147</v>
      </c>
      <c r="B195" t="s">
        <v>148</v>
      </c>
      <c r="C195">
        <v>50</v>
      </c>
      <c r="D195">
        <v>6</v>
      </c>
      <c r="E195" t="s">
        <v>16123</v>
      </c>
      <c r="F195">
        <v>200</v>
      </c>
      <c r="G195">
        <v>0</v>
      </c>
      <c r="H195" t="s">
        <v>636</v>
      </c>
      <c r="I195" t="s">
        <v>714</v>
      </c>
      <c r="J195" t="s">
        <v>653</v>
      </c>
      <c r="K195" t="s">
        <v>637</v>
      </c>
      <c r="L195" t="s">
        <v>638</v>
      </c>
      <c r="M195" t="s">
        <v>16124</v>
      </c>
      <c r="N195" t="s">
        <v>637</v>
      </c>
      <c r="O195" t="s">
        <v>639</v>
      </c>
      <c r="P195" t="s">
        <v>5</v>
      </c>
      <c r="Q195" t="s">
        <v>640</v>
      </c>
      <c r="R195" t="s">
        <v>638</v>
      </c>
      <c r="S195" t="s">
        <v>16125</v>
      </c>
      <c r="T195" t="s">
        <v>16124</v>
      </c>
    </row>
    <row r="196" spans="1:20" x14ac:dyDescent="0.25">
      <c r="A196" t="s">
        <v>77</v>
      </c>
      <c r="B196" t="s">
        <v>78</v>
      </c>
      <c r="C196">
        <v>33.333333333333336</v>
      </c>
      <c r="D196">
        <v>3</v>
      </c>
      <c r="E196" t="s">
        <v>16126</v>
      </c>
      <c r="F196">
        <v>134.99</v>
      </c>
      <c r="G196">
        <v>0</v>
      </c>
      <c r="H196" t="s">
        <v>636</v>
      </c>
      <c r="I196" t="s">
        <v>13220</v>
      </c>
      <c r="J196" t="s">
        <v>678</v>
      </c>
      <c r="K196" t="s">
        <v>637</v>
      </c>
      <c r="L196" t="s">
        <v>638</v>
      </c>
      <c r="M196" t="s">
        <v>16127</v>
      </c>
      <c r="N196" t="s">
        <v>637</v>
      </c>
      <c r="O196" t="s">
        <v>639</v>
      </c>
      <c r="P196" t="s">
        <v>5</v>
      </c>
      <c r="Q196" t="s">
        <v>640</v>
      </c>
      <c r="R196" t="s">
        <v>638</v>
      </c>
      <c r="S196" t="s">
        <v>16128</v>
      </c>
      <c r="T196" t="s">
        <v>16127</v>
      </c>
    </row>
    <row r="197" spans="1:20" x14ac:dyDescent="0.25">
      <c r="A197" t="s">
        <v>147</v>
      </c>
      <c r="B197" t="s">
        <v>148</v>
      </c>
      <c r="C197">
        <v>33.333333333333336</v>
      </c>
      <c r="D197">
        <v>3</v>
      </c>
      <c r="E197" t="s">
        <v>16129</v>
      </c>
      <c r="F197">
        <v>100</v>
      </c>
      <c r="G197">
        <v>0</v>
      </c>
      <c r="H197" t="s">
        <v>636</v>
      </c>
      <c r="I197" t="s">
        <v>16130</v>
      </c>
      <c r="J197" t="s">
        <v>2080</v>
      </c>
      <c r="K197" t="s">
        <v>637</v>
      </c>
      <c r="L197" t="s">
        <v>638</v>
      </c>
      <c r="M197" t="s">
        <v>16131</v>
      </c>
      <c r="N197" t="s">
        <v>637</v>
      </c>
      <c r="O197" t="s">
        <v>643</v>
      </c>
      <c r="P197" t="s">
        <v>5</v>
      </c>
      <c r="Q197" t="s">
        <v>644</v>
      </c>
      <c r="R197" t="s">
        <v>16132</v>
      </c>
      <c r="S197" t="s">
        <v>16133</v>
      </c>
      <c r="T197" t="s">
        <v>16131</v>
      </c>
    </row>
    <row r="198" spans="1:20" x14ac:dyDescent="0.25">
      <c r="A198" t="s">
        <v>147</v>
      </c>
      <c r="B198" t="s">
        <v>148</v>
      </c>
      <c r="C198">
        <v>50</v>
      </c>
      <c r="D198">
        <v>6</v>
      </c>
      <c r="E198" t="s">
        <v>16134</v>
      </c>
      <c r="F198">
        <v>200</v>
      </c>
      <c r="G198">
        <v>0</v>
      </c>
      <c r="H198" t="s">
        <v>636</v>
      </c>
      <c r="I198" t="s">
        <v>16135</v>
      </c>
      <c r="J198" t="s">
        <v>681</v>
      </c>
      <c r="K198" t="s">
        <v>637</v>
      </c>
      <c r="L198" t="s">
        <v>638</v>
      </c>
      <c r="M198" t="s">
        <v>16136</v>
      </c>
      <c r="N198" t="s">
        <v>637</v>
      </c>
      <c r="O198" t="s">
        <v>639</v>
      </c>
      <c r="P198" t="s">
        <v>5</v>
      </c>
      <c r="Q198" t="s">
        <v>640</v>
      </c>
      <c r="R198" t="s">
        <v>638</v>
      </c>
      <c r="S198" t="s">
        <v>16137</v>
      </c>
      <c r="T198" t="s">
        <v>16136</v>
      </c>
    </row>
    <row r="199" spans="1:20" x14ac:dyDescent="0.25">
      <c r="A199" t="s">
        <v>147</v>
      </c>
      <c r="B199" t="s">
        <v>148</v>
      </c>
      <c r="C199">
        <v>33.333333333333336</v>
      </c>
      <c r="D199">
        <v>3</v>
      </c>
      <c r="E199" t="s">
        <v>16138</v>
      </c>
      <c r="F199">
        <v>100</v>
      </c>
      <c r="G199">
        <v>0</v>
      </c>
      <c r="H199" t="s">
        <v>636</v>
      </c>
      <c r="I199" t="s">
        <v>16139</v>
      </c>
      <c r="J199" t="s">
        <v>1852</v>
      </c>
      <c r="K199" t="s">
        <v>637</v>
      </c>
      <c r="L199" t="s">
        <v>638</v>
      </c>
      <c r="M199" t="s">
        <v>16140</v>
      </c>
      <c r="N199" t="s">
        <v>637</v>
      </c>
      <c r="O199" t="s">
        <v>643</v>
      </c>
      <c r="P199" t="s">
        <v>5</v>
      </c>
      <c r="Q199" t="s">
        <v>644</v>
      </c>
      <c r="R199" t="s">
        <v>638</v>
      </c>
      <c r="S199" t="s">
        <v>16141</v>
      </c>
      <c r="T199" t="s">
        <v>16142</v>
      </c>
    </row>
    <row r="200" spans="1:20" x14ac:dyDescent="0.25">
      <c r="A200" t="s">
        <v>22</v>
      </c>
      <c r="B200" t="s">
        <v>27</v>
      </c>
      <c r="C200">
        <v>66.333333333333329</v>
      </c>
      <c r="D200">
        <v>6</v>
      </c>
      <c r="E200" t="s">
        <v>16143</v>
      </c>
      <c r="F200">
        <v>500</v>
      </c>
      <c r="G200">
        <v>0</v>
      </c>
      <c r="H200" t="s">
        <v>645</v>
      </c>
      <c r="I200" t="s">
        <v>16144</v>
      </c>
      <c r="J200" t="s">
        <v>16145</v>
      </c>
      <c r="K200" t="s">
        <v>7626</v>
      </c>
      <c r="L200" t="s">
        <v>3836</v>
      </c>
      <c r="M200" t="s">
        <v>16146</v>
      </c>
      <c r="N200" t="s">
        <v>637</v>
      </c>
      <c r="O200" t="s">
        <v>646</v>
      </c>
      <c r="P200" t="s">
        <v>26</v>
      </c>
      <c r="Q200" t="s">
        <v>647</v>
      </c>
      <c r="R200" t="s">
        <v>638</v>
      </c>
      <c r="S200" t="s">
        <v>16147</v>
      </c>
      <c r="T200" t="s">
        <v>16148</v>
      </c>
    </row>
    <row r="201" spans="1:20" x14ac:dyDescent="0.25">
      <c r="A201" t="s">
        <v>241</v>
      </c>
      <c r="B201" t="s">
        <v>247</v>
      </c>
      <c r="C201">
        <v>159</v>
      </c>
      <c r="D201">
        <v>1</v>
      </c>
      <c r="E201" t="s">
        <v>16149</v>
      </c>
      <c r="F201">
        <v>129</v>
      </c>
      <c r="G201">
        <v>0</v>
      </c>
      <c r="H201" t="s">
        <v>636</v>
      </c>
      <c r="I201" t="s">
        <v>16150</v>
      </c>
      <c r="J201" t="s">
        <v>2423</v>
      </c>
      <c r="K201" t="s">
        <v>637</v>
      </c>
      <c r="L201" t="s">
        <v>638</v>
      </c>
      <c r="M201" t="s">
        <v>16151</v>
      </c>
      <c r="N201" t="s">
        <v>637</v>
      </c>
      <c r="O201" t="s">
        <v>639</v>
      </c>
      <c r="P201" t="s">
        <v>5</v>
      </c>
      <c r="Q201" t="s">
        <v>640</v>
      </c>
      <c r="R201" t="s">
        <v>638</v>
      </c>
      <c r="S201" t="s">
        <v>16152</v>
      </c>
      <c r="T201" t="s">
        <v>16151</v>
      </c>
    </row>
    <row r="202" spans="1:20" x14ac:dyDescent="0.25">
      <c r="A202" t="s">
        <v>147</v>
      </c>
      <c r="B202" t="s">
        <v>148</v>
      </c>
      <c r="C202">
        <v>33.333333333333336</v>
      </c>
      <c r="D202">
        <v>3</v>
      </c>
      <c r="E202" t="s">
        <v>16153</v>
      </c>
      <c r="F202">
        <v>100</v>
      </c>
      <c r="G202">
        <v>0</v>
      </c>
      <c r="H202" t="s">
        <v>636</v>
      </c>
      <c r="I202" t="s">
        <v>16154</v>
      </c>
      <c r="J202" t="s">
        <v>648</v>
      </c>
      <c r="K202" t="s">
        <v>637</v>
      </c>
      <c r="L202" t="s">
        <v>638</v>
      </c>
      <c r="M202" t="s">
        <v>16155</v>
      </c>
      <c r="N202" t="s">
        <v>637</v>
      </c>
      <c r="O202" t="s">
        <v>639</v>
      </c>
      <c r="P202" t="s">
        <v>5</v>
      </c>
      <c r="Q202" t="s">
        <v>640</v>
      </c>
      <c r="R202" t="s">
        <v>16156</v>
      </c>
      <c r="S202" t="s">
        <v>16157</v>
      </c>
      <c r="T202" t="s">
        <v>16155</v>
      </c>
    </row>
    <row r="203" spans="1:20" x14ac:dyDescent="0.25">
      <c r="A203" t="s">
        <v>147</v>
      </c>
      <c r="B203" t="s">
        <v>148</v>
      </c>
      <c r="C203">
        <v>33.333333333333336</v>
      </c>
      <c r="D203">
        <v>3</v>
      </c>
      <c r="E203" t="s">
        <v>16158</v>
      </c>
      <c r="F203">
        <v>100</v>
      </c>
      <c r="G203">
        <v>0</v>
      </c>
      <c r="H203" t="s">
        <v>636</v>
      </c>
      <c r="I203" t="s">
        <v>16159</v>
      </c>
      <c r="J203" t="s">
        <v>1735</v>
      </c>
      <c r="K203" t="s">
        <v>637</v>
      </c>
      <c r="L203" t="s">
        <v>638</v>
      </c>
      <c r="M203" t="s">
        <v>16155</v>
      </c>
      <c r="N203" t="s">
        <v>637</v>
      </c>
      <c r="O203" t="s">
        <v>643</v>
      </c>
      <c r="P203" t="s">
        <v>5</v>
      </c>
      <c r="Q203" t="s">
        <v>644</v>
      </c>
      <c r="R203" t="s">
        <v>638</v>
      </c>
      <c r="S203" t="s">
        <v>16160</v>
      </c>
      <c r="T203" t="s">
        <v>16155</v>
      </c>
    </row>
    <row r="204" spans="1:20" x14ac:dyDescent="0.25">
      <c r="A204" t="s">
        <v>241</v>
      </c>
      <c r="B204" t="s">
        <v>690</v>
      </c>
      <c r="C204">
        <v>104</v>
      </c>
      <c r="D204">
        <v>1</v>
      </c>
      <c r="E204" t="s">
        <v>16161</v>
      </c>
      <c r="F204">
        <v>111</v>
      </c>
      <c r="G204">
        <v>7</v>
      </c>
      <c r="H204" t="s">
        <v>663</v>
      </c>
      <c r="I204" t="s">
        <v>16162</v>
      </c>
      <c r="J204" t="s">
        <v>16163</v>
      </c>
      <c r="K204" t="s">
        <v>3944</v>
      </c>
      <c r="L204" t="s">
        <v>16164</v>
      </c>
      <c r="M204" t="s">
        <v>16165</v>
      </c>
      <c r="N204" t="s">
        <v>637</v>
      </c>
      <c r="O204" t="s">
        <v>664</v>
      </c>
      <c r="P204" t="s">
        <v>23</v>
      </c>
      <c r="Q204" t="s">
        <v>665</v>
      </c>
      <c r="R204" t="s">
        <v>638</v>
      </c>
      <c r="S204" t="s">
        <v>637</v>
      </c>
      <c r="T204" t="s">
        <v>16165</v>
      </c>
    </row>
    <row r="205" spans="1:20" x14ac:dyDescent="0.25">
      <c r="A205" t="s">
        <v>18</v>
      </c>
      <c r="B205" t="s">
        <v>19</v>
      </c>
      <c r="C205">
        <v>66.666666666666671</v>
      </c>
      <c r="D205">
        <v>3</v>
      </c>
      <c r="E205" t="s">
        <v>16166</v>
      </c>
      <c r="F205">
        <v>300</v>
      </c>
      <c r="G205">
        <v>0</v>
      </c>
      <c r="H205" t="s">
        <v>636</v>
      </c>
      <c r="I205" t="s">
        <v>16167</v>
      </c>
      <c r="J205" t="s">
        <v>2240</v>
      </c>
      <c r="K205" t="s">
        <v>637</v>
      </c>
      <c r="L205" t="s">
        <v>638</v>
      </c>
      <c r="M205" t="s">
        <v>16168</v>
      </c>
      <c r="N205" t="s">
        <v>637</v>
      </c>
      <c r="O205" t="s">
        <v>643</v>
      </c>
      <c r="P205" t="s">
        <v>5</v>
      </c>
      <c r="Q205" t="s">
        <v>644</v>
      </c>
      <c r="R205" t="s">
        <v>638</v>
      </c>
      <c r="S205" t="s">
        <v>16169</v>
      </c>
      <c r="T205" t="s">
        <v>16168</v>
      </c>
    </row>
    <row r="206" spans="1:20" x14ac:dyDescent="0.25">
      <c r="A206" t="s">
        <v>147</v>
      </c>
      <c r="B206" t="s">
        <v>148</v>
      </c>
      <c r="C206">
        <v>50</v>
      </c>
      <c r="D206">
        <v>6</v>
      </c>
      <c r="E206" t="s">
        <v>16166</v>
      </c>
      <c r="F206">
        <v>300</v>
      </c>
      <c r="G206">
        <v>0</v>
      </c>
      <c r="H206" t="s">
        <v>636</v>
      </c>
      <c r="I206" t="s">
        <v>16167</v>
      </c>
      <c r="J206" t="s">
        <v>2240</v>
      </c>
      <c r="K206" t="s">
        <v>637</v>
      </c>
      <c r="L206" t="s">
        <v>638</v>
      </c>
      <c r="M206" t="s">
        <v>16168</v>
      </c>
      <c r="N206" t="s">
        <v>637</v>
      </c>
      <c r="O206" t="s">
        <v>643</v>
      </c>
      <c r="P206" t="s">
        <v>5</v>
      </c>
      <c r="Q206" t="s">
        <v>644</v>
      </c>
      <c r="R206" t="s">
        <v>638</v>
      </c>
      <c r="S206" t="s">
        <v>16169</v>
      </c>
      <c r="T206" t="s">
        <v>16168</v>
      </c>
    </row>
    <row r="207" spans="1:20" x14ac:dyDescent="0.25">
      <c r="A207" t="s">
        <v>147</v>
      </c>
      <c r="B207" t="s">
        <v>148</v>
      </c>
      <c r="C207">
        <v>33.333333333333336</v>
      </c>
      <c r="D207">
        <v>3</v>
      </c>
      <c r="E207" t="s">
        <v>16170</v>
      </c>
      <c r="F207">
        <v>100</v>
      </c>
      <c r="G207">
        <v>0</v>
      </c>
      <c r="H207" t="s">
        <v>636</v>
      </c>
      <c r="I207" t="s">
        <v>16171</v>
      </c>
      <c r="J207" t="s">
        <v>1827</v>
      </c>
      <c r="K207" t="s">
        <v>637</v>
      </c>
      <c r="L207" t="s">
        <v>638</v>
      </c>
      <c r="M207" t="s">
        <v>16172</v>
      </c>
      <c r="N207" t="s">
        <v>637</v>
      </c>
      <c r="O207" t="s">
        <v>639</v>
      </c>
      <c r="P207" t="s">
        <v>5</v>
      </c>
      <c r="Q207" t="s">
        <v>640</v>
      </c>
      <c r="R207" t="s">
        <v>638</v>
      </c>
      <c r="S207" t="s">
        <v>16173</v>
      </c>
      <c r="T207" t="s">
        <v>16172</v>
      </c>
    </row>
    <row r="208" spans="1:20" x14ac:dyDescent="0.25">
      <c r="A208" t="s">
        <v>147</v>
      </c>
      <c r="B208" t="s">
        <v>148</v>
      </c>
      <c r="C208">
        <v>50</v>
      </c>
      <c r="D208">
        <v>6</v>
      </c>
      <c r="E208" t="s">
        <v>16174</v>
      </c>
      <c r="F208">
        <v>200</v>
      </c>
      <c r="G208">
        <v>0</v>
      </c>
      <c r="H208" t="s">
        <v>636</v>
      </c>
      <c r="I208" t="s">
        <v>16175</v>
      </c>
      <c r="J208" t="s">
        <v>658</v>
      </c>
      <c r="K208" t="s">
        <v>637</v>
      </c>
      <c r="L208" t="s">
        <v>638</v>
      </c>
      <c r="M208" t="s">
        <v>16176</v>
      </c>
      <c r="N208" t="s">
        <v>637</v>
      </c>
      <c r="O208" t="s">
        <v>643</v>
      </c>
      <c r="P208" t="s">
        <v>5</v>
      </c>
      <c r="Q208" t="s">
        <v>644</v>
      </c>
      <c r="R208" t="s">
        <v>638</v>
      </c>
      <c r="S208" t="s">
        <v>16177</v>
      </c>
      <c r="T208" t="s">
        <v>16176</v>
      </c>
    </row>
    <row r="209" spans="1:20" x14ac:dyDescent="0.25">
      <c r="A209" t="s">
        <v>147</v>
      </c>
      <c r="B209" t="s">
        <v>148</v>
      </c>
      <c r="C209">
        <v>33.333333333333336</v>
      </c>
      <c r="D209">
        <v>3</v>
      </c>
      <c r="E209" t="s">
        <v>16178</v>
      </c>
      <c r="F209">
        <v>200</v>
      </c>
      <c r="G209">
        <v>0</v>
      </c>
      <c r="H209" t="s">
        <v>636</v>
      </c>
      <c r="I209" t="s">
        <v>16179</v>
      </c>
      <c r="J209" t="s">
        <v>666</v>
      </c>
      <c r="K209" t="s">
        <v>637</v>
      </c>
      <c r="L209" t="s">
        <v>638</v>
      </c>
      <c r="M209" t="s">
        <v>16180</v>
      </c>
      <c r="N209" t="s">
        <v>637</v>
      </c>
      <c r="O209" t="s">
        <v>643</v>
      </c>
      <c r="P209" t="s">
        <v>5</v>
      </c>
      <c r="Q209" t="s">
        <v>644</v>
      </c>
      <c r="R209" t="s">
        <v>638</v>
      </c>
      <c r="S209" t="s">
        <v>16181</v>
      </c>
      <c r="T209" t="s">
        <v>16182</v>
      </c>
    </row>
    <row r="210" spans="1:20" x14ac:dyDescent="0.25">
      <c r="A210" t="s">
        <v>18</v>
      </c>
      <c r="B210" t="s">
        <v>19</v>
      </c>
      <c r="C210">
        <v>66.666666666666671</v>
      </c>
      <c r="D210">
        <v>3</v>
      </c>
      <c r="E210" t="s">
        <v>16178</v>
      </c>
      <c r="F210">
        <v>200</v>
      </c>
      <c r="G210">
        <v>0</v>
      </c>
      <c r="H210" t="s">
        <v>636</v>
      </c>
      <c r="I210" t="s">
        <v>16179</v>
      </c>
      <c r="J210" t="s">
        <v>666</v>
      </c>
      <c r="K210" t="s">
        <v>637</v>
      </c>
      <c r="L210" t="s">
        <v>638</v>
      </c>
      <c r="M210" t="s">
        <v>16180</v>
      </c>
      <c r="N210" t="s">
        <v>637</v>
      </c>
      <c r="O210" t="s">
        <v>643</v>
      </c>
      <c r="P210" t="s">
        <v>5</v>
      </c>
      <c r="Q210" t="s">
        <v>644</v>
      </c>
      <c r="R210" t="s">
        <v>638</v>
      </c>
      <c r="S210" t="s">
        <v>16181</v>
      </c>
      <c r="T210" t="s">
        <v>16182</v>
      </c>
    </row>
    <row r="211" spans="1:20" x14ac:dyDescent="0.25">
      <c r="A211" t="s">
        <v>147</v>
      </c>
      <c r="B211" t="s">
        <v>148</v>
      </c>
      <c r="C211">
        <v>33.333333333333336</v>
      </c>
      <c r="D211">
        <v>3</v>
      </c>
      <c r="E211" t="s">
        <v>16183</v>
      </c>
      <c r="F211">
        <v>100</v>
      </c>
      <c r="G211">
        <v>0</v>
      </c>
      <c r="H211" t="s">
        <v>636</v>
      </c>
      <c r="I211" t="s">
        <v>16184</v>
      </c>
      <c r="J211" t="s">
        <v>2160</v>
      </c>
      <c r="K211" t="s">
        <v>637</v>
      </c>
      <c r="L211" t="s">
        <v>638</v>
      </c>
      <c r="M211" t="s">
        <v>16180</v>
      </c>
      <c r="N211" t="s">
        <v>637</v>
      </c>
      <c r="O211" t="s">
        <v>643</v>
      </c>
      <c r="P211" t="s">
        <v>5</v>
      </c>
      <c r="Q211" t="s">
        <v>644</v>
      </c>
      <c r="R211" t="s">
        <v>638</v>
      </c>
      <c r="S211" t="s">
        <v>16185</v>
      </c>
      <c r="T211" t="s">
        <v>16182</v>
      </c>
    </row>
    <row r="212" spans="1:20" x14ac:dyDescent="0.25">
      <c r="A212" t="s">
        <v>147</v>
      </c>
      <c r="B212" t="s">
        <v>148</v>
      </c>
      <c r="C212">
        <v>33.333333333333336</v>
      </c>
      <c r="D212">
        <v>3</v>
      </c>
      <c r="E212" t="s">
        <v>16186</v>
      </c>
      <c r="F212">
        <v>100</v>
      </c>
      <c r="G212">
        <v>0</v>
      </c>
      <c r="H212" t="s">
        <v>636</v>
      </c>
      <c r="I212" t="s">
        <v>16187</v>
      </c>
      <c r="J212" t="s">
        <v>2899</v>
      </c>
      <c r="K212" t="s">
        <v>637</v>
      </c>
      <c r="L212" t="s">
        <v>638</v>
      </c>
      <c r="M212" t="s">
        <v>16188</v>
      </c>
      <c r="N212" t="s">
        <v>637</v>
      </c>
      <c r="O212" t="s">
        <v>643</v>
      </c>
      <c r="P212" t="s">
        <v>5</v>
      </c>
      <c r="Q212" t="s">
        <v>644</v>
      </c>
      <c r="R212" t="s">
        <v>638</v>
      </c>
      <c r="S212" t="s">
        <v>16189</v>
      </c>
      <c r="T212" t="s">
        <v>16188</v>
      </c>
    </row>
    <row r="213" spans="1:20" x14ac:dyDescent="0.25">
      <c r="A213" t="s">
        <v>147</v>
      </c>
      <c r="B213" t="s">
        <v>148</v>
      </c>
      <c r="C213">
        <v>50</v>
      </c>
      <c r="D213">
        <v>6</v>
      </c>
      <c r="E213" t="s">
        <v>16190</v>
      </c>
      <c r="F213">
        <v>200</v>
      </c>
      <c r="G213">
        <v>0</v>
      </c>
      <c r="H213" t="s">
        <v>636</v>
      </c>
      <c r="I213" t="s">
        <v>16191</v>
      </c>
      <c r="J213" t="s">
        <v>648</v>
      </c>
      <c r="K213" t="s">
        <v>637</v>
      </c>
      <c r="L213" t="s">
        <v>638</v>
      </c>
      <c r="M213" t="s">
        <v>16192</v>
      </c>
      <c r="N213" t="s">
        <v>637</v>
      </c>
      <c r="O213" t="s">
        <v>643</v>
      </c>
      <c r="P213" t="s">
        <v>5</v>
      </c>
      <c r="Q213" t="s">
        <v>644</v>
      </c>
      <c r="R213" t="s">
        <v>638</v>
      </c>
      <c r="S213" t="s">
        <v>16193</v>
      </c>
      <c r="T213" t="s">
        <v>16192</v>
      </c>
    </row>
    <row r="214" spans="1:20" x14ac:dyDescent="0.25">
      <c r="A214" t="s">
        <v>147</v>
      </c>
      <c r="B214" t="s">
        <v>148</v>
      </c>
      <c r="C214">
        <v>33.333333333333336</v>
      </c>
      <c r="D214">
        <v>3</v>
      </c>
      <c r="E214" t="s">
        <v>16194</v>
      </c>
      <c r="F214">
        <v>100</v>
      </c>
      <c r="G214">
        <v>0</v>
      </c>
      <c r="H214" t="s">
        <v>636</v>
      </c>
      <c r="I214" t="s">
        <v>16195</v>
      </c>
      <c r="J214" t="s">
        <v>642</v>
      </c>
      <c r="K214" t="s">
        <v>637</v>
      </c>
      <c r="L214" t="s">
        <v>638</v>
      </c>
      <c r="M214" t="s">
        <v>16196</v>
      </c>
      <c r="N214" t="s">
        <v>637</v>
      </c>
      <c r="O214" t="s">
        <v>643</v>
      </c>
      <c r="P214" t="s">
        <v>5</v>
      </c>
      <c r="Q214" t="s">
        <v>644</v>
      </c>
      <c r="R214" t="s">
        <v>638</v>
      </c>
      <c r="S214" t="s">
        <v>16197</v>
      </c>
      <c r="T214" t="s">
        <v>16196</v>
      </c>
    </row>
    <row r="215" spans="1:20" x14ac:dyDescent="0.25">
      <c r="A215" t="s">
        <v>18</v>
      </c>
      <c r="B215" t="s">
        <v>19</v>
      </c>
      <c r="C215">
        <v>66.666666666666671</v>
      </c>
      <c r="D215">
        <v>3</v>
      </c>
      <c r="E215" t="s">
        <v>16198</v>
      </c>
      <c r="F215">
        <v>129</v>
      </c>
      <c r="G215">
        <v>0</v>
      </c>
      <c r="H215" t="s">
        <v>645</v>
      </c>
      <c r="I215" t="s">
        <v>15294</v>
      </c>
      <c r="J215" t="s">
        <v>16199</v>
      </c>
      <c r="K215" t="s">
        <v>4044</v>
      </c>
      <c r="L215" t="s">
        <v>786</v>
      </c>
      <c r="M215" t="s">
        <v>16200</v>
      </c>
      <c r="N215" t="s">
        <v>637</v>
      </c>
      <c r="O215" t="s">
        <v>646</v>
      </c>
      <c r="P215" t="s">
        <v>26</v>
      </c>
      <c r="Q215" t="s">
        <v>647</v>
      </c>
      <c r="R215" t="s">
        <v>638</v>
      </c>
      <c r="S215" t="s">
        <v>16201</v>
      </c>
      <c r="T215" t="s">
        <v>16200</v>
      </c>
    </row>
    <row r="216" spans="1:20" x14ac:dyDescent="0.25">
      <c r="A216" t="s">
        <v>241</v>
      </c>
      <c r="B216" t="s">
        <v>247</v>
      </c>
      <c r="C216">
        <v>159</v>
      </c>
      <c r="D216">
        <v>1</v>
      </c>
      <c r="E216" t="s">
        <v>16202</v>
      </c>
      <c r="F216">
        <v>127</v>
      </c>
      <c r="G216">
        <v>18</v>
      </c>
      <c r="H216" t="s">
        <v>636</v>
      </c>
      <c r="I216" t="s">
        <v>16203</v>
      </c>
      <c r="J216" t="s">
        <v>2240</v>
      </c>
      <c r="K216" t="s">
        <v>637</v>
      </c>
      <c r="L216" t="s">
        <v>638</v>
      </c>
      <c r="M216" t="s">
        <v>16204</v>
      </c>
      <c r="N216" t="s">
        <v>637</v>
      </c>
      <c r="O216" t="s">
        <v>639</v>
      </c>
      <c r="P216" t="s">
        <v>5</v>
      </c>
      <c r="Q216" t="s">
        <v>640</v>
      </c>
      <c r="R216" t="s">
        <v>638</v>
      </c>
      <c r="S216" t="s">
        <v>16205</v>
      </c>
      <c r="T216" t="s">
        <v>16204</v>
      </c>
    </row>
    <row r="217" spans="1:20" x14ac:dyDescent="0.25">
      <c r="A217" t="s">
        <v>147</v>
      </c>
      <c r="B217" t="s">
        <v>148</v>
      </c>
      <c r="C217">
        <v>50</v>
      </c>
      <c r="D217">
        <v>6</v>
      </c>
      <c r="E217" t="s">
        <v>16206</v>
      </c>
      <c r="F217">
        <v>200</v>
      </c>
      <c r="G217">
        <v>0</v>
      </c>
      <c r="H217" t="s">
        <v>636</v>
      </c>
      <c r="I217" t="s">
        <v>5804</v>
      </c>
      <c r="J217" t="s">
        <v>1852</v>
      </c>
      <c r="K217" t="s">
        <v>637</v>
      </c>
      <c r="L217" t="s">
        <v>638</v>
      </c>
      <c r="M217" t="s">
        <v>16204</v>
      </c>
      <c r="N217" t="s">
        <v>637</v>
      </c>
      <c r="O217" t="s">
        <v>643</v>
      </c>
      <c r="P217" t="s">
        <v>5</v>
      </c>
      <c r="Q217" t="s">
        <v>644</v>
      </c>
      <c r="R217" t="s">
        <v>638</v>
      </c>
      <c r="S217" t="s">
        <v>16207</v>
      </c>
      <c r="T217" t="s">
        <v>16204</v>
      </c>
    </row>
    <row r="218" spans="1:20" x14ac:dyDescent="0.25">
      <c r="A218" t="s">
        <v>147</v>
      </c>
      <c r="B218" t="s">
        <v>148</v>
      </c>
      <c r="C218">
        <v>33.333333333333336</v>
      </c>
      <c r="D218">
        <v>3</v>
      </c>
      <c r="E218" t="s">
        <v>16208</v>
      </c>
      <c r="F218">
        <v>238</v>
      </c>
      <c r="G218">
        <v>38</v>
      </c>
      <c r="H218" t="s">
        <v>636</v>
      </c>
      <c r="I218" t="s">
        <v>16209</v>
      </c>
      <c r="J218" t="s">
        <v>669</v>
      </c>
      <c r="K218" t="s">
        <v>637</v>
      </c>
      <c r="L218" t="s">
        <v>638</v>
      </c>
      <c r="M218" t="s">
        <v>16210</v>
      </c>
      <c r="N218" t="s">
        <v>637</v>
      </c>
      <c r="O218" t="s">
        <v>639</v>
      </c>
      <c r="P218" t="s">
        <v>5</v>
      </c>
      <c r="Q218" t="s">
        <v>640</v>
      </c>
      <c r="R218" t="s">
        <v>638</v>
      </c>
      <c r="S218" t="s">
        <v>16211</v>
      </c>
      <c r="T218" t="s">
        <v>16210</v>
      </c>
    </row>
    <row r="219" spans="1:20" x14ac:dyDescent="0.25">
      <c r="A219" t="s">
        <v>594</v>
      </c>
      <c r="B219" t="s">
        <v>595</v>
      </c>
      <c r="C219">
        <v>50</v>
      </c>
      <c r="D219">
        <v>3</v>
      </c>
      <c r="E219" t="s">
        <v>16208</v>
      </c>
      <c r="F219">
        <v>238</v>
      </c>
      <c r="G219">
        <v>38</v>
      </c>
      <c r="H219" t="s">
        <v>636</v>
      </c>
      <c r="I219" t="s">
        <v>16209</v>
      </c>
      <c r="J219" t="s">
        <v>669</v>
      </c>
      <c r="K219" t="s">
        <v>637</v>
      </c>
      <c r="L219" t="s">
        <v>638</v>
      </c>
      <c r="M219" t="s">
        <v>16210</v>
      </c>
      <c r="N219" t="s">
        <v>637</v>
      </c>
      <c r="O219" t="s">
        <v>639</v>
      </c>
      <c r="P219" t="s">
        <v>5</v>
      </c>
      <c r="Q219" t="s">
        <v>640</v>
      </c>
      <c r="R219" t="s">
        <v>638</v>
      </c>
      <c r="S219" t="s">
        <v>16211</v>
      </c>
      <c r="T219" t="s">
        <v>16210</v>
      </c>
    </row>
    <row r="220" spans="1:20" x14ac:dyDescent="0.25">
      <c r="A220" t="s">
        <v>18</v>
      </c>
      <c r="B220" t="s">
        <v>19</v>
      </c>
      <c r="C220">
        <v>66.666666666666671</v>
      </c>
      <c r="D220">
        <v>3</v>
      </c>
      <c r="E220" t="s">
        <v>16212</v>
      </c>
      <c r="F220">
        <v>100</v>
      </c>
      <c r="G220">
        <v>0</v>
      </c>
      <c r="H220" t="s">
        <v>636</v>
      </c>
      <c r="I220" t="s">
        <v>2687</v>
      </c>
      <c r="J220" t="s">
        <v>657</v>
      </c>
      <c r="K220" t="s">
        <v>637</v>
      </c>
      <c r="L220" t="s">
        <v>638</v>
      </c>
      <c r="M220" t="s">
        <v>16213</v>
      </c>
      <c r="N220" t="s">
        <v>637</v>
      </c>
      <c r="O220" t="s">
        <v>639</v>
      </c>
      <c r="P220" t="s">
        <v>5</v>
      </c>
      <c r="Q220" t="s">
        <v>640</v>
      </c>
      <c r="R220" t="s">
        <v>638</v>
      </c>
      <c r="S220" t="s">
        <v>16214</v>
      </c>
      <c r="T220" t="s">
        <v>16213</v>
      </c>
    </row>
    <row r="221" spans="1:20" x14ac:dyDescent="0.25">
      <c r="A221" t="s">
        <v>72</v>
      </c>
      <c r="B221" t="s">
        <v>108</v>
      </c>
      <c r="C221">
        <v>66</v>
      </c>
      <c r="D221">
        <v>5</v>
      </c>
      <c r="E221" t="s">
        <v>16215</v>
      </c>
      <c r="F221">
        <v>1245</v>
      </c>
      <c r="G221">
        <v>0</v>
      </c>
      <c r="H221" t="s">
        <v>645</v>
      </c>
      <c r="I221" t="s">
        <v>8379</v>
      </c>
      <c r="J221" t="s">
        <v>16216</v>
      </c>
      <c r="K221" t="s">
        <v>16217</v>
      </c>
      <c r="L221" t="s">
        <v>817</v>
      </c>
      <c r="M221" t="s">
        <v>16218</v>
      </c>
      <c r="N221" t="s">
        <v>637</v>
      </c>
      <c r="O221" t="s">
        <v>646</v>
      </c>
      <c r="P221" t="s">
        <v>26</v>
      </c>
      <c r="Q221" t="s">
        <v>647</v>
      </c>
      <c r="R221" t="s">
        <v>638</v>
      </c>
      <c r="S221" t="s">
        <v>16219</v>
      </c>
      <c r="T221" t="s">
        <v>16220</v>
      </c>
    </row>
    <row r="222" spans="1:20" x14ac:dyDescent="0.25">
      <c r="A222" t="s">
        <v>101</v>
      </c>
      <c r="B222" t="s">
        <v>74</v>
      </c>
      <c r="C222">
        <v>66</v>
      </c>
      <c r="D222">
        <v>5</v>
      </c>
      <c r="E222" t="s">
        <v>16215</v>
      </c>
      <c r="F222">
        <v>1245</v>
      </c>
      <c r="G222">
        <v>0</v>
      </c>
      <c r="H222" t="s">
        <v>645</v>
      </c>
      <c r="I222" t="s">
        <v>8379</v>
      </c>
      <c r="J222" t="s">
        <v>16216</v>
      </c>
      <c r="K222" t="s">
        <v>16217</v>
      </c>
      <c r="L222" t="s">
        <v>817</v>
      </c>
      <c r="M222" t="s">
        <v>16218</v>
      </c>
      <c r="N222" t="s">
        <v>637</v>
      </c>
      <c r="O222" t="s">
        <v>646</v>
      </c>
      <c r="P222" t="s">
        <v>26</v>
      </c>
      <c r="Q222" t="s">
        <v>647</v>
      </c>
      <c r="R222" t="s">
        <v>638</v>
      </c>
      <c r="S222" t="s">
        <v>16219</v>
      </c>
      <c r="T222" t="s">
        <v>16220</v>
      </c>
    </row>
    <row r="223" spans="1:20" x14ac:dyDescent="0.25">
      <c r="A223" t="s">
        <v>18</v>
      </c>
      <c r="B223" t="s">
        <v>19</v>
      </c>
      <c r="C223">
        <v>66.666666666666671</v>
      </c>
      <c r="D223">
        <v>3</v>
      </c>
      <c r="E223" t="s">
        <v>16215</v>
      </c>
      <c r="F223">
        <v>100</v>
      </c>
      <c r="G223">
        <v>0</v>
      </c>
      <c r="H223" t="s">
        <v>636</v>
      </c>
      <c r="I223" t="s">
        <v>16221</v>
      </c>
      <c r="J223" t="s">
        <v>684</v>
      </c>
      <c r="K223" t="s">
        <v>637</v>
      </c>
      <c r="L223" t="s">
        <v>638</v>
      </c>
      <c r="M223" t="s">
        <v>16220</v>
      </c>
      <c r="N223" t="s">
        <v>637</v>
      </c>
      <c r="O223" t="s">
        <v>643</v>
      </c>
      <c r="P223" t="s">
        <v>5</v>
      </c>
      <c r="Q223" t="s">
        <v>644</v>
      </c>
      <c r="R223" t="s">
        <v>638</v>
      </c>
      <c r="S223" t="s">
        <v>16222</v>
      </c>
      <c r="T223" t="s">
        <v>16220</v>
      </c>
    </row>
    <row r="224" spans="1:20" x14ac:dyDescent="0.25">
      <c r="A224" t="s">
        <v>22</v>
      </c>
      <c r="B224" t="s">
        <v>27</v>
      </c>
      <c r="C224">
        <v>67</v>
      </c>
      <c r="D224">
        <v>5</v>
      </c>
      <c r="E224" t="s">
        <v>16215</v>
      </c>
      <c r="F224">
        <v>1245</v>
      </c>
      <c r="G224">
        <v>0</v>
      </c>
      <c r="H224" t="s">
        <v>645</v>
      </c>
      <c r="I224" t="s">
        <v>8379</v>
      </c>
      <c r="J224" t="s">
        <v>16216</v>
      </c>
      <c r="K224" t="s">
        <v>16217</v>
      </c>
      <c r="L224" t="s">
        <v>817</v>
      </c>
      <c r="M224" t="s">
        <v>16218</v>
      </c>
      <c r="N224" t="s">
        <v>637</v>
      </c>
      <c r="O224" t="s">
        <v>646</v>
      </c>
      <c r="P224" t="s">
        <v>26</v>
      </c>
      <c r="Q224" t="s">
        <v>647</v>
      </c>
      <c r="R224" t="s">
        <v>638</v>
      </c>
      <c r="S224" t="s">
        <v>16219</v>
      </c>
      <c r="T224" t="s">
        <v>16220</v>
      </c>
    </row>
    <row r="225" spans="1:20" x14ac:dyDescent="0.25">
      <c r="A225" t="s">
        <v>594</v>
      </c>
      <c r="B225" t="s">
        <v>595</v>
      </c>
      <c r="C225">
        <v>50</v>
      </c>
      <c r="D225">
        <v>6</v>
      </c>
      <c r="E225" t="s">
        <v>16223</v>
      </c>
      <c r="F225">
        <v>200</v>
      </c>
      <c r="G225">
        <v>0</v>
      </c>
      <c r="H225" t="s">
        <v>636</v>
      </c>
      <c r="I225" t="s">
        <v>16224</v>
      </c>
      <c r="J225" t="s">
        <v>684</v>
      </c>
      <c r="K225" t="s">
        <v>637</v>
      </c>
      <c r="L225" t="s">
        <v>638</v>
      </c>
      <c r="M225" t="s">
        <v>16225</v>
      </c>
      <c r="N225" t="s">
        <v>637</v>
      </c>
      <c r="O225" t="s">
        <v>643</v>
      </c>
      <c r="P225" t="s">
        <v>5</v>
      </c>
      <c r="Q225" t="s">
        <v>644</v>
      </c>
      <c r="R225" t="s">
        <v>638</v>
      </c>
      <c r="S225" t="s">
        <v>16226</v>
      </c>
      <c r="T225" t="s">
        <v>16225</v>
      </c>
    </row>
    <row r="226" spans="1:20" x14ac:dyDescent="0.25">
      <c r="A226" t="s">
        <v>147</v>
      </c>
      <c r="B226" t="s">
        <v>148</v>
      </c>
      <c r="C226">
        <v>33.333333333333336</v>
      </c>
      <c r="D226">
        <v>3</v>
      </c>
      <c r="E226" t="s">
        <v>16227</v>
      </c>
      <c r="F226">
        <v>149</v>
      </c>
      <c r="G226">
        <v>0</v>
      </c>
      <c r="H226" t="s">
        <v>645</v>
      </c>
      <c r="I226" t="s">
        <v>16228</v>
      </c>
      <c r="J226" t="s">
        <v>16229</v>
      </c>
      <c r="K226" t="s">
        <v>14539</v>
      </c>
      <c r="L226" t="s">
        <v>4879</v>
      </c>
      <c r="M226" t="s">
        <v>16225</v>
      </c>
      <c r="N226" t="s">
        <v>637</v>
      </c>
      <c r="O226" t="s">
        <v>646</v>
      </c>
      <c r="P226" t="s">
        <v>26</v>
      </c>
      <c r="Q226" t="s">
        <v>647</v>
      </c>
      <c r="R226" t="s">
        <v>638</v>
      </c>
      <c r="S226" t="s">
        <v>16230</v>
      </c>
      <c r="T226" t="s">
        <v>16225</v>
      </c>
    </row>
    <row r="227" spans="1:20" x14ac:dyDescent="0.25">
      <c r="A227" t="s">
        <v>18</v>
      </c>
      <c r="B227" t="s">
        <v>19</v>
      </c>
      <c r="C227">
        <v>66.666666666666671</v>
      </c>
      <c r="D227">
        <v>3</v>
      </c>
      <c r="E227" t="s">
        <v>16231</v>
      </c>
      <c r="F227">
        <v>100</v>
      </c>
      <c r="G227">
        <v>0</v>
      </c>
      <c r="H227" t="s">
        <v>636</v>
      </c>
      <c r="I227" t="s">
        <v>16232</v>
      </c>
      <c r="J227" t="s">
        <v>2136</v>
      </c>
      <c r="K227" t="s">
        <v>637</v>
      </c>
      <c r="L227" t="s">
        <v>638</v>
      </c>
      <c r="M227" t="s">
        <v>16233</v>
      </c>
      <c r="N227" t="s">
        <v>637</v>
      </c>
      <c r="O227" t="s">
        <v>639</v>
      </c>
      <c r="P227" t="s">
        <v>5</v>
      </c>
      <c r="Q227" t="s">
        <v>640</v>
      </c>
      <c r="R227" t="s">
        <v>638</v>
      </c>
      <c r="S227" t="s">
        <v>16234</v>
      </c>
      <c r="T227" t="s">
        <v>16235</v>
      </c>
    </row>
    <row r="228" spans="1:20" x14ac:dyDescent="0.25">
      <c r="A228" t="s">
        <v>240</v>
      </c>
      <c r="B228" t="s">
        <v>690</v>
      </c>
      <c r="C228">
        <v>81.75</v>
      </c>
      <c r="D228">
        <v>1</v>
      </c>
      <c r="E228" t="s">
        <v>16236</v>
      </c>
      <c r="F228">
        <v>88.75</v>
      </c>
      <c r="G228">
        <v>7</v>
      </c>
      <c r="H228" t="s">
        <v>663</v>
      </c>
      <c r="I228" t="s">
        <v>16237</v>
      </c>
      <c r="J228" t="s">
        <v>16238</v>
      </c>
      <c r="K228" t="s">
        <v>6926</v>
      </c>
      <c r="L228" t="s">
        <v>16239</v>
      </c>
      <c r="M228" t="s">
        <v>16233</v>
      </c>
      <c r="N228" t="s">
        <v>637</v>
      </c>
      <c r="O228" t="s">
        <v>664</v>
      </c>
      <c r="P228" t="s">
        <v>23</v>
      </c>
      <c r="Q228" t="s">
        <v>665</v>
      </c>
      <c r="R228" t="s">
        <v>638</v>
      </c>
      <c r="S228" t="s">
        <v>637</v>
      </c>
      <c r="T228" t="s">
        <v>16233</v>
      </c>
    </row>
    <row r="229" spans="1:20" x14ac:dyDescent="0.25">
      <c r="A229" t="s">
        <v>18</v>
      </c>
      <c r="B229" t="s">
        <v>19</v>
      </c>
      <c r="C229">
        <v>66.666666666666671</v>
      </c>
      <c r="D229">
        <v>3</v>
      </c>
      <c r="E229" t="s">
        <v>16240</v>
      </c>
      <c r="F229">
        <v>100</v>
      </c>
      <c r="G229">
        <v>0</v>
      </c>
      <c r="H229" t="s">
        <v>636</v>
      </c>
      <c r="I229" t="s">
        <v>16241</v>
      </c>
      <c r="J229" t="s">
        <v>2020</v>
      </c>
      <c r="K229" t="s">
        <v>637</v>
      </c>
      <c r="L229" t="s">
        <v>638</v>
      </c>
      <c r="M229" t="s">
        <v>16242</v>
      </c>
      <c r="N229" t="s">
        <v>637</v>
      </c>
      <c r="O229" t="s">
        <v>643</v>
      </c>
      <c r="P229" t="s">
        <v>5</v>
      </c>
      <c r="Q229" t="s">
        <v>644</v>
      </c>
      <c r="R229" t="s">
        <v>638</v>
      </c>
      <c r="S229" t="s">
        <v>16243</v>
      </c>
      <c r="T229" t="s">
        <v>16242</v>
      </c>
    </row>
    <row r="230" spans="1:20" x14ac:dyDescent="0.25">
      <c r="A230" t="s">
        <v>147</v>
      </c>
      <c r="B230" t="s">
        <v>148</v>
      </c>
      <c r="C230">
        <v>33.333333333333336</v>
      </c>
      <c r="D230">
        <v>3</v>
      </c>
      <c r="E230" t="s">
        <v>16244</v>
      </c>
      <c r="F230">
        <v>100</v>
      </c>
      <c r="G230">
        <v>0</v>
      </c>
      <c r="H230" t="s">
        <v>655</v>
      </c>
      <c r="I230" t="s">
        <v>16245</v>
      </c>
      <c r="J230" t="s">
        <v>2395</v>
      </c>
      <c r="K230" t="s">
        <v>637</v>
      </c>
      <c r="L230" t="s">
        <v>638</v>
      </c>
      <c r="M230" t="s">
        <v>16246</v>
      </c>
      <c r="N230" t="s">
        <v>637</v>
      </c>
      <c r="O230" t="s">
        <v>643</v>
      </c>
      <c r="P230" t="s">
        <v>5</v>
      </c>
      <c r="Q230" t="s">
        <v>644</v>
      </c>
      <c r="R230" t="s">
        <v>638</v>
      </c>
      <c r="S230" t="s">
        <v>16247</v>
      </c>
      <c r="T230" t="s">
        <v>16246</v>
      </c>
    </row>
    <row r="231" spans="1:20" x14ac:dyDescent="0.25">
      <c r="A231" t="s">
        <v>147</v>
      </c>
      <c r="B231" t="s">
        <v>148</v>
      </c>
      <c r="C231">
        <v>33.333333333333336</v>
      </c>
      <c r="D231">
        <v>3</v>
      </c>
      <c r="E231" t="s">
        <v>16248</v>
      </c>
      <c r="F231">
        <v>100</v>
      </c>
      <c r="G231">
        <v>0</v>
      </c>
      <c r="H231" t="s">
        <v>655</v>
      </c>
      <c r="I231" t="s">
        <v>2313</v>
      </c>
      <c r="J231" t="s">
        <v>2240</v>
      </c>
      <c r="K231" t="s">
        <v>637</v>
      </c>
      <c r="L231" t="s">
        <v>638</v>
      </c>
      <c r="M231" t="s">
        <v>16249</v>
      </c>
      <c r="N231" t="s">
        <v>637</v>
      </c>
      <c r="O231" t="s">
        <v>643</v>
      </c>
      <c r="P231" t="s">
        <v>5</v>
      </c>
      <c r="Q231" t="s">
        <v>644</v>
      </c>
      <c r="R231" t="s">
        <v>638</v>
      </c>
      <c r="S231" t="s">
        <v>16250</v>
      </c>
      <c r="T231" t="s">
        <v>16249</v>
      </c>
    </row>
    <row r="232" spans="1:20" x14ac:dyDescent="0.25">
      <c r="A232" t="s">
        <v>147</v>
      </c>
      <c r="B232" t="s">
        <v>148</v>
      </c>
      <c r="C232">
        <v>50</v>
      </c>
      <c r="D232">
        <v>6</v>
      </c>
      <c r="E232" t="s">
        <v>16251</v>
      </c>
      <c r="F232">
        <v>200</v>
      </c>
      <c r="G232">
        <v>0</v>
      </c>
      <c r="H232" t="s">
        <v>636</v>
      </c>
      <c r="I232" t="s">
        <v>16252</v>
      </c>
      <c r="J232" t="s">
        <v>672</v>
      </c>
      <c r="K232" t="s">
        <v>637</v>
      </c>
      <c r="L232" t="s">
        <v>638</v>
      </c>
      <c r="M232" t="s">
        <v>16253</v>
      </c>
      <c r="N232" t="s">
        <v>637</v>
      </c>
      <c r="O232" t="s">
        <v>643</v>
      </c>
      <c r="P232" t="s">
        <v>5</v>
      </c>
      <c r="Q232" t="s">
        <v>644</v>
      </c>
      <c r="R232" t="s">
        <v>638</v>
      </c>
      <c r="S232" t="s">
        <v>16254</v>
      </c>
      <c r="T232" t="s">
        <v>16255</v>
      </c>
    </row>
    <row r="233" spans="1:20" x14ac:dyDescent="0.25">
      <c r="A233" t="s">
        <v>147</v>
      </c>
      <c r="B233" t="s">
        <v>148</v>
      </c>
      <c r="C233">
        <v>50</v>
      </c>
      <c r="D233">
        <v>6</v>
      </c>
      <c r="E233" t="s">
        <v>16256</v>
      </c>
      <c r="F233">
        <v>200</v>
      </c>
      <c r="G233">
        <v>0</v>
      </c>
      <c r="H233" t="s">
        <v>636</v>
      </c>
      <c r="I233" t="s">
        <v>16257</v>
      </c>
      <c r="J233" t="s">
        <v>678</v>
      </c>
      <c r="K233" t="s">
        <v>637</v>
      </c>
      <c r="L233" t="s">
        <v>638</v>
      </c>
      <c r="M233" t="s">
        <v>16255</v>
      </c>
      <c r="N233" t="s">
        <v>637</v>
      </c>
      <c r="O233" t="s">
        <v>639</v>
      </c>
      <c r="P233" t="s">
        <v>5</v>
      </c>
      <c r="Q233" t="s">
        <v>640</v>
      </c>
      <c r="R233" t="s">
        <v>638</v>
      </c>
      <c r="S233" t="s">
        <v>16258</v>
      </c>
      <c r="T233" t="s">
        <v>16255</v>
      </c>
    </row>
    <row r="234" spans="1:20" x14ac:dyDescent="0.25">
      <c r="A234" t="s">
        <v>77</v>
      </c>
      <c r="B234" t="s">
        <v>78</v>
      </c>
      <c r="C234">
        <v>27.5</v>
      </c>
      <c r="D234">
        <v>4</v>
      </c>
      <c r="E234" t="s">
        <v>16259</v>
      </c>
      <c r="F234">
        <v>165</v>
      </c>
      <c r="G234">
        <v>0</v>
      </c>
      <c r="H234" t="s">
        <v>645</v>
      </c>
      <c r="I234" t="s">
        <v>2221</v>
      </c>
      <c r="J234" t="s">
        <v>2222</v>
      </c>
      <c r="K234" t="s">
        <v>2223</v>
      </c>
      <c r="L234" t="s">
        <v>2224</v>
      </c>
      <c r="M234" t="s">
        <v>16188</v>
      </c>
      <c r="N234" t="s">
        <v>637</v>
      </c>
      <c r="O234" t="s">
        <v>651</v>
      </c>
      <c r="P234" t="s">
        <v>26</v>
      </c>
      <c r="Q234" t="s">
        <v>647</v>
      </c>
      <c r="R234" t="s">
        <v>638</v>
      </c>
      <c r="S234" t="s">
        <v>16260</v>
      </c>
      <c r="T234" t="s">
        <v>16261</v>
      </c>
    </row>
    <row r="235" spans="1:20" x14ac:dyDescent="0.25">
      <c r="A235" t="s">
        <v>147</v>
      </c>
      <c r="B235" t="s">
        <v>148</v>
      </c>
      <c r="C235">
        <v>50</v>
      </c>
      <c r="D235">
        <v>6</v>
      </c>
      <c r="E235" t="s">
        <v>16262</v>
      </c>
      <c r="F235">
        <v>200</v>
      </c>
      <c r="G235">
        <v>0</v>
      </c>
      <c r="H235" t="s">
        <v>636</v>
      </c>
      <c r="I235" t="s">
        <v>16263</v>
      </c>
      <c r="J235" t="s">
        <v>1970</v>
      </c>
      <c r="K235" t="s">
        <v>637</v>
      </c>
      <c r="L235" t="s">
        <v>638</v>
      </c>
      <c r="M235" t="s">
        <v>16264</v>
      </c>
      <c r="N235" t="s">
        <v>637</v>
      </c>
      <c r="O235" t="s">
        <v>639</v>
      </c>
      <c r="P235" t="s">
        <v>5</v>
      </c>
      <c r="Q235" t="s">
        <v>640</v>
      </c>
      <c r="R235" t="s">
        <v>638</v>
      </c>
      <c r="S235" t="s">
        <v>16265</v>
      </c>
      <c r="T235" t="s">
        <v>16264</v>
      </c>
    </row>
    <row r="236" spans="1:20" x14ac:dyDescent="0.25">
      <c r="A236" t="s">
        <v>22</v>
      </c>
      <c r="B236" t="s">
        <v>27</v>
      </c>
      <c r="C236">
        <v>66.333333333333329</v>
      </c>
      <c r="D236">
        <v>3</v>
      </c>
      <c r="E236" t="s">
        <v>16266</v>
      </c>
      <c r="F236">
        <v>174.5</v>
      </c>
      <c r="G236">
        <v>7</v>
      </c>
      <c r="H236" t="s">
        <v>663</v>
      </c>
      <c r="I236" t="s">
        <v>16267</v>
      </c>
      <c r="J236" t="s">
        <v>16268</v>
      </c>
      <c r="K236" t="s">
        <v>2190</v>
      </c>
      <c r="L236" t="s">
        <v>16269</v>
      </c>
      <c r="M236" t="s">
        <v>16270</v>
      </c>
      <c r="N236" t="s">
        <v>637</v>
      </c>
      <c r="O236" t="s">
        <v>664</v>
      </c>
      <c r="P236" t="s">
        <v>23</v>
      </c>
      <c r="Q236" t="s">
        <v>665</v>
      </c>
      <c r="R236" t="s">
        <v>638</v>
      </c>
      <c r="S236" t="s">
        <v>637</v>
      </c>
      <c r="T236" t="s">
        <v>16270</v>
      </c>
    </row>
    <row r="237" spans="1:20" x14ac:dyDescent="0.25">
      <c r="A237" t="s">
        <v>147</v>
      </c>
      <c r="B237" t="s">
        <v>148</v>
      </c>
      <c r="C237">
        <v>33.333333333333336</v>
      </c>
      <c r="D237">
        <v>3</v>
      </c>
      <c r="E237" t="s">
        <v>16271</v>
      </c>
      <c r="F237">
        <v>103</v>
      </c>
      <c r="G237">
        <v>3</v>
      </c>
      <c r="H237" t="s">
        <v>655</v>
      </c>
      <c r="I237" t="s">
        <v>16272</v>
      </c>
      <c r="J237" t="s">
        <v>2070</v>
      </c>
      <c r="K237" t="s">
        <v>637</v>
      </c>
      <c r="L237" t="s">
        <v>638</v>
      </c>
      <c r="M237" t="s">
        <v>16273</v>
      </c>
      <c r="N237" t="s">
        <v>637</v>
      </c>
      <c r="O237" t="s">
        <v>639</v>
      </c>
      <c r="P237" t="s">
        <v>5</v>
      </c>
      <c r="Q237" t="s">
        <v>640</v>
      </c>
      <c r="R237" t="s">
        <v>638</v>
      </c>
      <c r="S237" t="s">
        <v>16274</v>
      </c>
      <c r="T237" t="s">
        <v>16273</v>
      </c>
    </row>
    <row r="238" spans="1:20" x14ac:dyDescent="0.25">
      <c r="A238" t="s">
        <v>18</v>
      </c>
      <c r="B238" t="s">
        <v>19</v>
      </c>
      <c r="C238">
        <v>66.666666666666671</v>
      </c>
      <c r="D238">
        <v>3</v>
      </c>
      <c r="E238" t="s">
        <v>16275</v>
      </c>
      <c r="F238">
        <v>129</v>
      </c>
      <c r="G238">
        <v>0</v>
      </c>
      <c r="H238" t="s">
        <v>645</v>
      </c>
      <c r="I238" t="s">
        <v>16276</v>
      </c>
      <c r="J238" t="s">
        <v>16277</v>
      </c>
      <c r="K238" t="s">
        <v>804</v>
      </c>
      <c r="L238" t="s">
        <v>7662</v>
      </c>
      <c r="M238" t="s">
        <v>16278</v>
      </c>
      <c r="N238" t="s">
        <v>637</v>
      </c>
      <c r="O238" t="s">
        <v>646</v>
      </c>
      <c r="P238" t="s">
        <v>26</v>
      </c>
      <c r="Q238" t="s">
        <v>647</v>
      </c>
      <c r="R238" t="s">
        <v>638</v>
      </c>
      <c r="S238" t="s">
        <v>16279</v>
      </c>
      <c r="T238" t="s">
        <v>16278</v>
      </c>
    </row>
    <row r="239" spans="1:20" x14ac:dyDescent="0.25">
      <c r="A239" t="s">
        <v>516</v>
      </c>
      <c r="B239" t="s">
        <v>120</v>
      </c>
      <c r="C239">
        <v>75</v>
      </c>
      <c r="D239">
        <v>1</v>
      </c>
      <c r="E239" t="s">
        <v>16280</v>
      </c>
      <c r="F239">
        <v>112</v>
      </c>
      <c r="G239">
        <v>37</v>
      </c>
      <c r="H239" t="s">
        <v>645</v>
      </c>
      <c r="I239" t="s">
        <v>16281</v>
      </c>
      <c r="J239" t="s">
        <v>16282</v>
      </c>
      <c r="K239" t="s">
        <v>4521</v>
      </c>
      <c r="L239" t="s">
        <v>773</v>
      </c>
      <c r="M239" t="s">
        <v>16283</v>
      </c>
      <c r="N239" t="s">
        <v>637</v>
      </c>
      <c r="O239" t="s">
        <v>646</v>
      </c>
      <c r="P239" t="s">
        <v>26</v>
      </c>
      <c r="Q239" t="s">
        <v>647</v>
      </c>
      <c r="R239" t="s">
        <v>638</v>
      </c>
      <c r="S239" t="s">
        <v>16284</v>
      </c>
      <c r="T239" t="s">
        <v>16285</v>
      </c>
    </row>
    <row r="240" spans="1:20" x14ac:dyDescent="0.25">
      <c r="A240" t="s">
        <v>147</v>
      </c>
      <c r="B240" t="s">
        <v>148</v>
      </c>
      <c r="C240">
        <v>50</v>
      </c>
      <c r="D240">
        <v>6</v>
      </c>
      <c r="E240" t="s">
        <v>16286</v>
      </c>
      <c r="F240">
        <v>200</v>
      </c>
      <c r="G240">
        <v>0</v>
      </c>
      <c r="H240" t="s">
        <v>636</v>
      </c>
      <c r="I240" t="s">
        <v>16287</v>
      </c>
      <c r="J240" t="s">
        <v>2899</v>
      </c>
      <c r="K240" t="s">
        <v>637</v>
      </c>
      <c r="L240" t="s">
        <v>638</v>
      </c>
      <c r="M240" t="s">
        <v>16288</v>
      </c>
      <c r="N240" t="s">
        <v>637</v>
      </c>
      <c r="O240" t="s">
        <v>643</v>
      </c>
      <c r="P240" t="s">
        <v>5</v>
      </c>
      <c r="Q240" t="s">
        <v>644</v>
      </c>
      <c r="R240" t="s">
        <v>638</v>
      </c>
      <c r="S240" t="s">
        <v>16289</v>
      </c>
      <c r="T240" t="s">
        <v>16288</v>
      </c>
    </row>
    <row r="241" spans="1:20" x14ac:dyDescent="0.25">
      <c r="A241" t="s">
        <v>147</v>
      </c>
      <c r="B241" t="s">
        <v>148</v>
      </c>
      <c r="C241">
        <v>33.333333333333336</v>
      </c>
      <c r="D241">
        <v>3</v>
      </c>
      <c r="E241" t="s">
        <v>16290</v>
      </c>
      <c r="F241">
        <v>100</v>
      </c>
      <c r="G241">
        <v>0</v>
      </c>
      <c r="H241" t="s">
        <v>655</v>
      </c>
      <c r="I241" t="s">
        <v>16291</v>
      </c>
      <c r="J241" t="s">
        <v>675</v>
      </c>
      <c r="K241" t="s">
        <v>637</v>
      </c>
      <c r="L241" t="s">
        <v>638</v>
      </c>
      <c r="M241" t="s">
        <v>16292</v>
      </c>
      <c r="N241" t="s">
        <v>637</v>
      </c>
      <c r="O241" t="s">
        <v>639</v>
      </c>
      <c r="P241" t="s">
        <v>5</v>
      </c>
      <c r="Q241" t="s">
        <v>640</v>
      </c>
      <c r="R241" t="s">
        <v>638</v>
      </c>
      <c r="S241" t="s">
        <v>16293</v>
      </c>
      <c r="T241" t="s">
        <v>16292</v>
      </c>
    </row>
    <row r="242" spans="1:20" x14ac:dyDescent="0.25">
      <c r="A242" t="s">
        <v>147</v>
      </c>
      <c r="B242" t="s">
        <v>148</v>
      </c>
      <c r="C242">
        <v>50</v>
      </c>
      <c r="D242">
        <v>6</v>
      </c>
      <c r="E242" t="s">
        <v>16294</v>
      </c>
      <c r="F242">
        <v>200</v>
      </c>
      <c r="G242">
        <v>0</v>
      </c>
      <c r="H242" t="s">
        <v>636</v>
      </c>
      <c r="I242" t="s">
        <v>16295</v>
      </c>
      <c r="J242" t="s">
        <v>648</v>
      </c>
      <c r="K242" t="s">
        <v>637</v>
      </c>
      <c r="L242" t="s">
        <v>638</v>
      </c>
      <c r="M242" t="s">
        <v>16296</v>
      </c>
      <c r="N242" t="s">
        <v>637</v>
      </c>
      <c r="O242" t="s">
        <v>639</v>
      </c>
      <c r="P242" t="s">
        <v>5</v>
      </c>
      <c r="Q242" t="s">
        <v>640</v>
      </c>
      <c r="R242" t="s">
        <v>638</v>
      </c>
      <c r="S242" t="s">
        <v>16297</v>
      </c>
      <c r="T242" t="s">
        <v>16296</v>
      </c>
    </row>
    <row r="243" spans="1:20" x14ac:dyDescent="0.25">
      <c r="A243" t="s">
        <v>239</v>
      </c>
      <c r="B243" t="s">
        <v>2799</v>
      </c>
      <c r="C243">
        <v>109</v>
      </c>
      <c r="D243">
        <v>1</v>
      </c>
      <c r="E243" t="s">
        <v>16298</v>
      </c>
      <c r="F243">
        <v>159</v>
      </c>
      <c r="G243">
        <v>50</v>
      </c>
      <c r="H243" t="s">
        <v>645</v>
      </c>
      <c r="I243" t="s">
        <v>16299</v>
      </c>
      <c r="J243" t="s">
        <v>16300</v>
      </c>
      <c r="K243" t="s">
        <v>720</v>
      </c>
      <c r="L243" t="s">
        <v>16301</v>
      </c>
      <c r="M243" t="s">
        <v>16302</v>
      </c>
      <c r="N243" t="s">
        <v>637</v>
      </c>
      <c r="O243" t="s">
        <v>664</v>
      </c>
      <c r="P243" t="s">
        <v>23</v>
      </c>
      <c r="Q243" t="s">
        <v>665</v>
      </c>
      <c r="R243" t="s">
        <v>638</v>
      </c>
      <c r="S243" t="s">
        <v>637</v>
      </c>
      <c r="T243" t="s">
        <v>16302</v>
      </c>
    </row>
    <row r="244" spans="1:20" x14ac:dyDescent="0.25">
      <c r="A244" t="s">
        <v>147</v>
      </c>
      <c r="B244" t="s">
        <v>148</v>
      </c>
      <c r="C244">
        <v>33.333333333333336</v>
      </c>
      <c r="D244">
        <v>3</v>
      </c>
      <c r="E244" t="s">
        <v>16303</v>
      </c>
      <c r="F244">
        <v>200</v>
      </c>
      <c r="G244">
        <v>0</v>
      </c>
      <c r="H244" t="s">
        <v>636</v>
      </c>
      <c r="I244" t="s">
        <v>16304</v>
      </c>
      <c r="J244" t="s">
        <v>1872</v>
      </c>
      <c r="K244" t="s">
        <v>637</v>
      </c>
      <c r="L244" t="s">
        <v>638</v>
      </c>
      <c r="M244" t="s">
        <v>16305</v>
      </c>
      <c r="N244" t="s">
        <v>637</v>
      </c>
      <c r="O244" t="s">
        <v>643</v>
      </c>
      <c r="P244" t="s">
        <v>5</v>
      </c>
      <c r="Q244" t="s">
        <v>644</v>
      </c>
      <c r="R244" t="s">
        <v>638</v>
      </c>
      <c r="S244" t="s">
        <v>16306</v>
      </c>
      <c r="T244" t="s">
        <v>16305</v>
      </c>
    </row>
    <row r="245" spans="1:20" x14ac:dyDescent="0.25">
      <c r="A245" t="s">
        <v>22</v>
      </c>
      <c r="B245" t="s">
        <v>27</v>
      </c>
      <c r="C245">
        <v>66.333333333333329</v>
      </c>
      <c r="D245">
        <v>3</v>
      </c>
      <c r="E245" t="s">
        <v>16307</v>
      </c>
      <c r="F245">
        <v>289</v>
      </c>
      <c r="G245">
        <v>0</v>
      </c>
      <c r="H245" t="s">
        <v>636</v>
      </c>
      <c r="I245" t="s">
        <v>16308</v>
      </c>
      <c r="J245" t="s">
        <v>687</v>
      </c>
      <c r="K245" t="s">
        <v>637</v>
      </c>
      <c r="L245" t="s">
        <v>638</v>
      </c>
      <c r="M245" t="s">
        <v>16309</v>
      </c>
      <c r="N245" t="s">
        <v>637</v>
      </c>
      <c r="O245" t="s">
        <v>639</v>
      </c>
      <c r="P245" t="s">
        <v>5</v>
      </c>
      <c r="Q245" t="s">
        <v>640</v>
      </c>
      <c r="R245" t="s">
        <v>638</v>
      </c>
      <c r="S245" t="s">
        <v>16310</v>
      </c>
      <c r="T245" t="s">
        <v>16309</v>
      </c>
    </row>
    <row r="246" spans="1:20" x14ac:dyDescent="0.25">
      <c r="A246" t="s">
        <v>147</v>
      </c>
      <c r="B246" t="s">
        <v>148</v>
      </c>
      <c r="C246">
        <v>33.333333333333336</v>
      </c>
      <c r="D246">
        <v>3</v>
      </c>
      <c r="E246" t="s">
        <v>16311</v>
      </c>
      <c r="F246">
        <v>200</v>
      </c>
      <c r="G246">
        <v>0</v>
      </c>
      <c r="H246" t="s">
        <v>636</v>
      </c>
      <c r="I246" t="s">
        <v>16312</v>
      </c>
      <c r="J246" t="s">
        <v>1872</v>
      </c>
      <c r="K246" t="s">
        <v>637</v>
      </c>
      <c r="L246" t="s">
        <v>638</v>
      </c>
      <c r="M246" t="s">
        <v>16309</v>
      </c>
      <c r="N246" t="s">
        <v>637</v>
      </c>
      <c r="O246" t="s">
        <v>643</v>
      </c>
      <c r="P246" t="s">
        <v>5</v>
      </c>
      <c r="Q246" t="s">
        <v>644</v>
      </c>
      <c r="R246" t="s">
        <v>638</v>
      </c>
      <c r="S246" t="s">
        <v>16313</v>
      </c>
      <c r="T246" t="s">
        <v>16309</v>
      </c>
    </row>
    <row r="247" spans="1:20" x14ac:dyDescent="0.25">
      <c r="A247" t="s">
        <v>147</v>
      </c>
      <c r="B247" t="s">
        <v>148</v>
      </c>
      <c r="C247">
        <v>33.333333333333336</v>
      </c>
      <c r="D247">
        <v>3</v>
      </c>
      <c r="E247" t="s">
        <v>16314</v>
      </c>
      <c r="F247">
        <v>100</v>
      </c>
      <c r="G247">
        <v>0</v>
      </c>
      <c r="H247" t="s">
        <v>655</v>
      </c>
      <c r="I247" t="s">
        <v>16315</v>
      </c>
      <c r="J247" t="s">
        <v>1827</v>
      </c>
      <c r="K247" t="s">
        <v>637</v>
      </c>
      <c r="L247" t="s">
        <v>638</v>
      </c>
      <c r="M247" t="s">
        <v>16316</v>
      </c>
      <c r="N247" t="s">
        <v>637</v>
      </c>
      <c r="O247" t="s">
        <v>639</v>
      </c>
      <c r="P247" t="s">
        <v>5</v>
      </c>
      <c r="Q247" t="s">
        <v>640</v>
      </c>
      <c r="R247" t="s">
        <v>638</v>
      </c>
      <c r="S247" t="s">
        <v>16317</v>
      </c>
      <c r="T247" t="s">
        <v>16316</v>
      </c>
    </row>
    <row r="248" spans="1:20" x14ac:dyDescent="0.25">
      <c r="A248" t="s">
        <v>13744</v>
      </c>
      <c r="B248" t="s">
        <v>13745</v>
      </c>
      <c r="C248">
        <v>200</v>
      </c>
      <c r="D248">
        <v>1</v>
      </c>
      <c r="E248" t="s">
        <v>16318</v>
      </c>
      <c r="F248">
        <v>99</v>
      </c>
      <c r="G248">
        <v>0</v>
      </c>
      <c r="H248" t="s">
        <v>655</v>
      </c>
      <c r="I248" t="s">
        <v>16319</v>
      </c>
      <c r="J248" t="s">
        <v>648</v>
      </c>
      <c r="K248" t="s">
        <v>637</v>
      </c>
      <c r="L248" t="s">
        <v>638</v>
      </c>
      <c r="M248" t="s">
        <v>16320</v>
      </c>
      <c r="N248" t="s">
        <v>637</v>
      </c>
      <c r="O248" t="s">
        <v>639</v>
      </c>
      <c r="P248" t="s">
        <v>5</v>
      </c>
      <c r="Q248" t="s">
        <v>640</v>
      </c>
      <c r="R248" t="s">
        <v>638</v>
      </c>
      <c r="S248" t="s">
        <v>16321</v>
      </c>
      <c r="T248" t="s">
        <v>16320</v>
      </c>
    </row>
    <row r="249" spans="1:20" x14ac:dyDescent="0.25">
      <c r="A249" t="s">
        <v>600</v>
      </c>
      <c r="B249" t="s">
        <v>601</v>
      </c>
      <c r="C249">
        <v>159</v>
      </c>
      <c r="D249">
        <v>1</v>
      </c>
      <c r="E249" t="s">
        <v>16322</v>
      </c>
      <c r="F249">
        <v>387</v>
      </c>
      <c r="G249">
        <v>0</v>
      </c>
      <c r="H249" t="s">
        <v>636</v>
      </c>
      <c r="I249" t="s">
        <v>16323</v>
      </c>
      <c r="J249" t="s">
        <v>681</v>
      </c>
      <c r="K249" t="s">
        <v>637</v>
      </c>
      <c r="L249" t="s">
        <v>638</v>
      </c>
      <c r="M249" t="s">
        <v>16320</v>
      </c>
      <c r="N249" t="s">
        <v>637</v>
      </c>
      <c r="O249" t="s">
        <v>639</v>
      </c>
      <c r="P249" t="s">
        <v>5</v>
      </c>
      <c r="Q249" t="s">
        <v>640</v>
      </c>
      <c r="R249" t="s">
        <v>638</v>
      </c>
      <c r="S249" t="s">
        <v>16324</v>
      </c>
      <c r="T249" t="s">
        <v>16320</v>
      </c>
    </row>
    <row r="250" spans="1:20" x14ac:dyDescent="0.25">
      <c r="A250" t="s">
        <v>240</v>
      </c>
      <c r="B250" t="s">
        <v>246</v>
      </c>
      <c r="C250">
        <v>159</v>
      </c>
      <c r="D250">
        <v>1</v>
      </c>
      <c r="E250" t="s">
        <v>16322</v>
      </c>
      <c r="F250">
        <v>387</v>
      </c>
      <c r="G250">
        <v>0</v>
      </c>
      <c r="H250" t="s">
        <v>636</v>
      </c>
      <c r="I250" t="s">
        <v>16323</v>
      </c>
      <c r="J250" t="s">
        <v>681</v>
      </c>
      <c r="K250" t="s">
        <v>637</v>
      </c>
      <c r="L250" t="s">
        <v>638</v>
      </c>
      <c r="M250" t="s">
        <v>16320</v>
      </c>
      <c r="N250" t="s">
        <v>637</v>
      </c>
      <c r="O250" t="s">
        <v>639</v>
      </c>
      <c r="P250" t="s">
        <v>5</v>
      </c>
      <c r="Q250" t="s">
        <v>640</v>
      </c>
      <c r="R250" t="s">
        <v>638</v>
      </c>
      <c r="S250" t="s">
        <v>16324</v>
      </c>
      <c r="T250" t="s">
        <v>16320</v>
      </c>
    </row>
    <row r="251" spans="1:20" x14ac:dyDescent="0.25">
      <c r="A251" t="s">
        <v>239</v>
      </c>
      <c r="B251" t="s">
        <v>245</v>
      </c>
      <c r="C251">
        <v>159</v>
      </c>
      <c r="D251">
        <v>1</v>
      </c>
      <c r="E251" t="s">
        <v>16322</v>
      </c>
      <c r="F251">
        <v>387</v>
      </c>
      <c r="G251">
        <v>0</v>
      </c>
      <c r="H251" t="s">
        <v>636</v>
      </c>
      <c r="I251" t="s">
        <v>16323</v>
      </c>
      <c r="J251" t="s">
        <v>681</v>
      </c>
      <c r="K251" t="s">
        <v>637</v>
      </c>
      <c r="L251" t="s">
        <v>638</v>
      </c>
      <c r="M251" t="s">
        <v>16320</v>
      </c>
      <c r="N251" t="s">
        <v>637</v>
      </c>
      <c r="O251" t="s">
        <v>639</v>
      </c>
      <c r="P251" t="s">
        <v>5</v>
      </c>
      <c r="Q251" t="s">
        <v>640</v>
      </c>
      <c r="R251" t="s">
        <v>638</v>
      </c>
      <c r="S251" t="s">
        <v>16324</v>
      </c>
      <c r="T251" t="s">
        <v>16320</v>
      </c>
    </row>
    <row r="252" spans="1:20" x14ac:dyDescent="0.25">
      <c r="A252" t="s">
        <v>10385</v>
      </c>
      <c r="B252" t="s">
        <v>10386</v>
      </c>
      <c r="C252">
        <v>89.5</v>
      </c>
      <c r="D252">
        <v>2</v>
      </c>
      <c r="E252" t="s">
        <v>16325</v>
      </c>
      <c r="F252">
        <v>189</v>
      </c>
      <c r="G252">
        <v>0</v>
      </c>
      <c r="H252" t="s">
        <v>645</v>
      </c>
      <c r="I252" t="s">
        <v>16326</v>
      </c>
      <c r="J252" t="s">
        <v>16327</v>
      </c>
      <c r="K252" t="s">
        <v>710</v>
      </c>
      <c r="L252" t="s">
        <v>6834</v>
      </c>
      <c r="M252" t="s">
        <v>16328</v>
      </c>
      <c r="N252" t="s">
        <v>637</v>
      </c>
      <c r="O252" t="s">
        <v>646</v>
      </c>
      <c r="P252" t="s">
        <v>26</v>
      </c>
      <c r="Q252" t="s">
        <v>647</v>
      </c>
      <c r="R252" t="s">
        <v>638</v>
      </c>
      <c r="S252" t="s">
        <v>637</v>
      </c>
      <c r="T252" t="s">
        <v>16329</v>
      </c>
    </row>
    <row r="253" spans="1:20" x14ac:dyDescent="0.25">
      <c r="A253" t="s">
        <v>516</v>
      </c>
      <c r="B253" t="s">
        <v>4781</v>
      </c>
      <c r="C253">
        <v>75</v>
      </c>
      <c r="D253">
        <v>1</v>
      </c>
      <c r="E253" t="s">
        <v>16330</v>
      </c>
      <c r="F253">
        <v>173</v>
      </c>
      <c r="G253">
        <v>98</v>
      </c>
      <c r="H253" t="s">
        <v>697</v>
      </c>
      <c r="I253" t="s">
        <v>16331</v>
      </c>
      <c r="J253" t="s">
        <v>16332</v>
      </c>
      <c r="K253" t="s">
        <v>16333</v>
      </c>
      <c r="L253" t="s">
        <v>16334</v>
      </c>
      <c r="M253" t="s">
        <v>16335</v>
      </c>
      <c r="N253" t="s">
        <v>637</v>
      </c>
      <c r="O253" t="s">
        <v>664</v>
      </c>
      <c r="P253" t="s">
        <v>23</v>
      </c>
      <c r="Q253" t="s">
        <v>665</v>
      </c>
      <c r="R253" t="s">
        <v>638</v>
      </c>
      <c r="S253" t="s">
        <v>637</v>
      </c>
      <c r="T253" t="s">
        <v>16336</v>
      </c>
    </row>
    <row r="254" spans="1:20" x14ac:dyDescent="0.25">
      <c r="A254" t="s">
        <v>147</v>
      </c>
      <c r="B254" t="s">
        <v>148</v>
      </c>
      <c r="C254">
        <v>50</v>
      </c>
      <c r="D254">
        <v>6</v>
      </c>
      <c r="E254" t="s">
        <v>16337</v>
      </c>
      <c r="F254">
        <v>200</v>
      </c>
      <c r="G254">
        <v>0</v>
      </c>
      <c r="H254" t="s">
        <v>636</v>
      </c>
      <c r="I254" t="s">
        <v>16338</v>
      </c>
      <c r="J254" t="s">
        <v>642</v>
      </c>
      <c r="K254" t="s">
        <v>637</v>
      </c>
      <c r="L254" t="s">
        <v>638</v>
      </c>
      <c r="M254" t="s">
        <v>16339</v>
      </c>
      <c r="N254" t="s">
        <v>637</v>
      </c>
      <c r="O254" t="s">
        <v>639</v>
      </c>
      <c r="P254" t="s">
        <v>5</v>
      </c>
      <c r="Q254" t="s">
        <v>640</v>
      </c>
      <c r="R254" t="s">
        <v>638</v>
      </c>
      <c r="S254" t="s">
        <v>16340</v>
      </c>
      <c r="T254" t="s">
        <v>16339</v>
      </c>
    </row>
    <row r="255" spans="1:20" x14ac:dyDescent="0.25">
      <c r="A255" t="s">
        <v>147</v>
      </c>
      <c r="B255" t="s">
        <v>148</v>
      </c>
      <c r="C255">
        <v>33.333333333333336</v>
      </c>
      <c r="D255">
        <v>3</v>
      </c>
      <c r="E255" t="s">
        <v>16341</v>
      </c>
      <c r="F255">
        <v>110</v>
      </c>
      <c r="G255">
        <v>10</v>
      </c>
      <c r="H255" t="s">
        <v>655</v>
      </c>
      <c r="I255" t="s">
        <v>16342</v>
      </c>
      <c r="J255" t="s">
        <v>668</v>
      </c>
      <c r="K255" t="s">
        <v>637</v>
      </c>
      <c r="L255" t="s">
        <v>638</v>
      </c>
      <c r="M255" t="s">
        <v>16339</v>
      </c>
      <c r="N255" t="s">
        <v>637</v>
      </c>
      <c r="O255" t="s">
        <v>639</v>
      </c>
      <c r="P255" t="s">
        <v>5</v>
      </c>
      <c r="Q255" t="s">
        <v>640</v>
      </c>
      <c r="R255" t="s">
        <v>638</v>
      </c>
      <c r="S255" t="s">
        <v>16343</v>
      </c>
      <c r="T255" t="s">
        <v>16339</v>
      </c>
    </row>
    <row r="256" spans="1:20" x14ac:dyDescent="0.25">
      <c r="A256" t="s">
        <v>516</v>
      </c>
      <c r="B256" t="s">
        <v>120</v>
      </c>
      <c r="C256">
        <v>75</v>
      </c>
      <c r="D256">
        <v>1</v>
      </c>
      <c r="E256" t="s">
        <v>16344</v>
      </c>
      <c r="F256">
        <v>111</v>
      </c>
      <c r="G256">
        <v>36</v>
      </c>
      <c r="H256" t="s">
        <v>645</v>
      </c>
      <c r="I256" t="s">
        <v>15357</v>
      </c>
      <c r="J256" t="s">
        <v>16345</v>
      </c>
      <c r="K256" t="s">
        <v>4012</v>
      </c>
      <c r="L256" t="s">
        <v>2289</v>
      </c>
      <c r="M256" t="s">
        <v>16346</v>
      </c>
      <c r="N256" t="s">
        <v>637</v>
      </c>
      <c r="O256" t="s">
        <v>646</v>
      </c>
      <c r="P256" t="s">
        <v>26</v>
      </c>
      <c r="Q256" t="s">
        <v>647</v>
      </c>
      <c r="R256" t="s">
        <v>638</v>
      </c>
      <c r="S256" t="s">
        <v>16347</v>
      </c>
      <c r="T256" t="s">
        <v>16346</v>
      </c>
    </row>
    <row r="257" spans="1:20" x14ac:dyDescent="0.25">
      <c r="A257" t="s">
        <v>22</v>
      </c>
      <c r="B257" t="s">
        <v>213</v>
      </c>
      <c r="C257">
        <v>64</v>
      </c>
      <c r="D257">
        <v>2</v>
      </c>
      <c r="E257" t="s">
        <v>16348</v>
      </c>
      <c r="F257">
        <v>128</v>
      </c>
      <c r="G257">
        <v>0</v>
      </c>
      <c r="H257" t="s">
        <v>663</v>
      </c>
      <c r="I257" t="s">
        <v>16349</v>
      </c>
      <c r="J257" t="s">
        <v>16350</v>
      </c>
      <c r="K257" t="s">
        <v>785</v>
      </c>
      <c r="L257" t="s">
        <v>16351</v>
      </c>
      <c r="M257" t="s">
        <v>16352</v>
      </c>
      <c r="N257" t="s">
        <v>637</v>
      </c>
      <c r="O257" t="s">
        <v>664</v>
      </c>
      <c r="P257" t="s">
        <v>23</v>
      </c>
      <c r="Q257" t="s">
        <v>665</v>
      </c>
      <c r="R257" t="s">
        <v>638</v>
      </c>
      <c r="S257" t="s">
        <v>16353</v>
      </c>
      <c r="T257" t="s">
        <v>16354</v>
      </c>
    </row>
    <row r="258" spans="1:20" x14ac:dyDescent="0.25">
      <c r="A258" t="s">
        <v>77</v>
      </c>
      <c r="B258" t="s">
        <v>78</v>
      </c>
      <c r="C258">
        <v>49</v>
      </c>
      <c r="D258">
        <v>1</v>
      </c>
      <c r="E258" t="s">
        <v>16355</v>
      </c>
      <c r="F258">
        <v>49</v>
      </c>
      <c r="G258">
        <v>0</v>
      </c>
      <c r="H258" t="s">
        <v>645</v>
      </c>
      <c r="I258" t="s">
        <v>16356</v>
      </c>
      <c r="J258" t="s">
        <v>16357</v>
      </c>
      <c r="K258" t="s">
        <v>16358</v>
      </c>
      <c r="L258" t="s">
        <v>2784</v>
      </c>
      <c r="M258" t="s">
        <v>16359</v>
      </c>
      <c r="N258" t="s">
        <v>637</v>
      </c>
      <c r="O258" t="s">
        <v>646</v>
      </c>
      <c r="P258" t="s">
        <v>26</v>
      </c>
      <c r="Q258" t="s">
        <v>647</v>
      </c>
      <c r="R258" t="s">
        <v>638</v>
      </c>
      <c r="S258" t="s">
        <v>16360</v>
      </c>
      <c r="T258" t="s">
        <v>16361</v>
      </c>
    </row>
    <row r="259" spans="1:20" x14ac:dyDescent="0.25">
      <c r="A259" t="s">
        <v>147</v>
      </c>
      <c r="B259" t="s">
        <v>148</v>
      </c>
      <c r="C259">
        <v>50</v>
      </c>
      <c r="D259">
        <v>6</v>
      </c>
      <c r="E259" t="s">
        <v>16362</v>
      </c>
      <c r="F259">
        <v>200</v>
      </c>
      <c r="G259">
        <v>0</v>
      </c>
      <c r="H259" t="s">
        <v>636</v>
      </c>
      <c r="I259" t="s">
        <v>16363</v>
      </c>
      <c r="J259" t="s">
        <v>668</v>
      </c>
      <c r="K259" t="s">
        <v>637</v>
      </c>
      <c r="L259" t="s">
        <v>638</v>
      </c>
      <c r="M259" t="s">
        <v>16364</v>
      </c>
      <c r="N259" t="s">
        <v>637</v>
      </c>
      <c r="O259" t="s">
        <v>639</v>
      </c>
      <c r="P259" t="s">
        <v>5</v>
      </c>
      <c r="Q259" t="s">
        <v>640</v>
      </c>
      <c r="R259" t="s">
        <v>638</v>
      </c>
      <c r="S259" t="s">
        <v>16365</v>
      </c>
      <c r="T259" t="s">
        <v>16364</v>
      </c>
    </row>
    <row r="260" spans="1:20" x14ac:dyDescent="0.25">
      <c r="A260" t="s">
        <v>147</v>
      </c>
      <c r="B260" t="s">
        <v>148</v>
      </c>
      <c r="C260">
        <v>33.333333333333336</v>
      </c>
      <c r="D260">
        <v>6</v>
      </c>
      <c r="E260" t="s">
        <v>16366</v>
      </c>
      <c r="F260">
        <v>200</v>
      </c>
      <c r="G260">
        <v>0</v>
      </c>
      <c r="H260" t="s">
        <v>655</v>
      </c>
      <c r="I260" t="s">
        <v>16367</v>
      </c>
      <c r="J260" t="s">
        <v>648</v>
      </c>
      <c r="K260" t="s">
        <v>637</v>
      </c>
      <c r="L260" t="s">
        <v>638</v>
      </c>
      <c r="M260" t="s">
        <v>16368</v>
      </c>
      <c r="N260" t="s">
        <v>637</v>
      </c>
      <c r="O260" t="s">
        <v>639</v>
      </c>
      <c r="P260" t="s">
        <v>5</v>
      </c>
      <c r="Q260" t="s">
        <v>640</v>
      </c>
      <c r="R260" t="s">
        <v>638</v>
      </c>
      <c r="S260" t="s">
        <v>16369</v>
      </c>
      <c r="T260" t="s">
        <v>16368</v>
      </c>
    </row>
    <row r="261" spans="1:20" x14ac:dyDescent="0.25">
      <c r="A261" t="s">
        <v>147</v>
      </c>
      <c r="B261" t="s">
        <v>148</v>
      </c>
      <c r="C261">
        <v>50</v>
      </c>
      <c r="D261">
        <v>6</v>
      </c>
      <c r="E261" t="s">
        <v>16370</v>
      </c>
      <c r="F261">
        <v>200</v>
      </c>
      <c r="G261">
        <v>0</v>
      </c>
      <c r="H261" t="s">
        <v>636</v>
      </c>
      <c r="I261" t="s">
        <v>16371</v>
      </c>
      <c r="J261" t="s">
        <v>642</v>
      </c>
      <c r="K261" t="s">
        <v>637</v>
      </c>
      <c r="L261" t="s">
        <v>638</v>
      </c>
      <c r="M261" t="s">
        <v>16372</v>
      </c>
      <c r="N261" t="s">
        <v>637</v>
      </c>
      <c r="O261" t="s">
        <v>639</v>
      </c>
      <c r="P261" t="s">
        <v>5</v>
      </c>
      <c r="Q261" t="s">
        <v>640</v>
      </c>
      <c r="R261" t="s">
        <v>638</v>
      </c>
      <c r="S261" t="s">
        <v>16373</v>
      </c>
      <c r="T261" t="s">
        <v>16372</v>
      </c>
    </row>
    <row r="262" spans="1:20" x14ac:dyDescent="0.25">
      <c r="A262" t="s">
        <v>147</v>
      </c>
      <c r="B262" t="s">
        <v>148</v>
      </c>
      <c r="C262">
        <v>50</v>
      </c>
      <c r="D262">
        <v>6</v>
      </c>
      <c r="E262" t="s">
        <v>16374</v>
      </c>
      <c r="F262">
        <v>200</v>
      </c>
      <c r="G262">
        <v>0</v>
      </c>
      <c r="H262" t="s">
        <v>636</v>
      </c>
      <c r="I262" t="s">
        <v>16375</v>
      </c>
      <c r="J262" t="s">
        <v>641</v>
      </c>
      <c r="K262" t="s">
        <v>637</v>
      </c>
      <c r="L262" t="s">
        <v>638</v>
      </c>
      <c r="M262" t="s">
        <v>16376</v>
      </c>
      <c r="N262" t="s">
        <v>637</v>
      </c>
      <c r="O262" t="s">
        <v>639</v>
      </c>
      <c r="P262" t="s">
        <v>5</v>
      </c>
      <c r="Q262" t="s">
        <v>640</v>
      </c>
      <c r="R262" t="s">
        <v>638</v>
      </c>
      <c r="S262" t="s">
        <v>16377</v>
      </c>
      <c r="T262" t="s">
        <v>16376</v>
      </c>
    </row>
    <row r="263" spans="1:20" x14ac:dyDescent="0.25">
      <c r="A263" t="s">
        <v>600</v>
      </c>
      <c r="B263" t="s">
        <v>601</v>
      </c>
      <c r="C263">
        <v>159</v>
      </c>
      <c r="D263">
        <v>1</v>
      </c>
      <c r="E263" t="s">
        <v>16378</v>
      </c>
      <c r="F263">
        <v>129</v>
      </c>
      <c r="G263">
        <v>0</v>
      </c>
      <c r="H263" t="s">
        <v>636</v>
      </c>
      <c r="I263" t="s">
        <v>16379</v>
      </c>
      <c r="J263" t="s">
        <v>1735</v>
      </c>
      <c r="K263" t="s">
        <v>637</v>
      </c>
      <c r="L263" t="s">
        <v>638</v>
      </c>
      <c r="M263" t="s">
        <v>16380</v>
      </c>
      <c r="N263" t="s">
        <v>637</v>
      </c>
      <c r="O263" t="s">
        <v>639</v>
      </c>
      <c r="P263" t="s">
        <v>5</v>
      </c>
      <c r="Q263" t="s">
        <v>640</v>
      </c>
      <c r="R263" t="s">
        <v>638</v>
      </c>
      <c r="S263" t="s">
        <v>16381</v>
      </c>
      <c r="T263" t="s">
        <v>16380</v>
      </c>
    </row>
    <row r="264" spans="1:20" x14ac:dyDescent="0.25">
      <c r="A264" t="s">
        <v>239</v>
      </c>
      <c r="B264" t="s">
        <v>245</v>
      </c>
      <c r="C264">
        <v>159</v>
      </c>
      <c r="D264">
        <v>1</v>
      </c>
      <c r="E264" t="s">
        <v>16382</v>
      </c>
      <c r="F264">
        <v>167</v>
      </c>
      <c r="G264">
        <v>38</v>
      </c>
      <c r="H264" t="s">
        <v>636</v>
      </c>
      <c r="I264" t="s">
        <v>16383</v>
      </c>
      <c r="J264" t="s">
        <v>675</v>
      </c>
      <c r="K264" t="s">
        <v>637</v>
      </c>
      <c r="L264" t="s">
        <v>638</v>
      </c>
      <c r="M264" t="s">
        <v>16384</v>
      </c>
      <c r="N264" t="s">
        <v>637</v>
      </c>
      <c r="O264" t="s">
        <v>639</v>
      </c>
      <c r="P264" t="s">
        <v>5</v>
      </c>
      <c r="Q264" t="s">
        <v>640</v>
      </c>
      <c r="R264" t="s">
        <v>638</v>
      </c>
      <c r="S264" t="s">
        <v>16385</v>
      </c>
      <c r="T264" t="s">
        <v>16386</v>
      </c>
    </row>
    <row r="265" spans="1:20" x14ac:dyDescent="0.25">
      <c r="A265" t="s">
        <v>239</v>
      </c>
      <c r="B265" t="s">
        <v>245</v>
      </c>
      <c r="C265">
        <v>159</v>
      </c>
      <c r="D265">
        <v>1</v>
      </c>
      <c r="E265" t="s">
        <v>16387</v>
      </c>
      <c r="F265">
        <v>129</v>
      </c>
      <c r="G265">
        <v>0</v>
      </c>
      <c r="H265" t="s">
        <v>636</v>
      </c>
      <c r="I265" t="s">
        <v>16388</v>
      </c>
      <c r="J265" t="s">
        <v>648</v>
      </c>
      <c r="K265" t="s">
        <v>637</v>
      </c>
      <c r="L265" t="s">
        <v>638</v>
      </c>
      <c r="M265" t="s">
        <v>16389</v>
      </c>
      <c r="N265" t="s">
        <v>637</v>
      </c>
      <c r="O265" t="s">
        <v>639</v>
      </c>
      <c r="P265" t="s">
        <v>5</v>
      </c>
      <c r="Q265" t="s">
        <v>640</v>
      </c>
      <c r="R265" t="s">
        <v>638</v>
      </c>
      <c r="S265" t="s">
        <v>16390</v>
      </c>
      <c r="T265" t="s">
        <v>16389</v>
      </c>
    </row>
    <row r="266" spans="1:20" x14ac:dyDescent="0.25">
      <c r="A266" t="s">
        <v>240</v>
      </c>
      <c r="B266" t="s">
        <v>246</v>
      </c>
      <c r="C266">
        <v>159</v>
      </c>
      <c r="D266">
        <v>1</v>
      </c>
      <c r="E266" t="s">
        <v>16391</v>
      </c>
      <c r="F266">
        <v>99</v>
      </c>
      <c r="G266">
        <v>0</v>
      </c>
      <c r="H266" t="s">
        <v>655</v>
      </c>
      <c r="I266" t="s">
        <v>16392</v>
      </c>
      <c r="J266" t="s">
        <v>648</v>
      </c>
      <c r="K266" t="s">
        <v>637</v>
      </c>
      <c r="L266" t="s">
        <v>638</v>
      </c>
      <c r="M266" t="s">
        <v>16393</v>
      </c>
      <c r="N266" t="s">
        <v>637</v>
      </c>
      <c r="O266" t="s">
        <v>639</v>
      </c>
      <c r="P266" t="s">
        <v>5</v>
      </c>
      <c r="Q266" t="s">
        <v>640</v>
      </c>
      <c r="R266" t="s">
        <v>638</v>
      </c>
      <c r="S266" t="s">
        <v>16394</v>
      </c>
      <c r="T266" t="s">
        <v>16395</v>
      </c>
    </row>
    <row r="267" spans="1:20" x14ac:dyDescent="0.25">
      <c r="A267" t="s">
        <v>72</v>
      </c>
      <c r="B267" t="s">
        <v>108</v>
      </c>
      <c r="C267">
        <v>66.333333333333329</v>
      </c>
      <c r="D267">
        <v>3</v>
      </c>
      <c r="E267" t="s">
        <v>16396</v>
      </c>
      <c r="F267">
        <v>414</v>
      </c>
      <c r="G267">
        <v>0</v>
      </c>
      <c r="H267" t="s">
        <v>697</v>
      </c>
      <c r="I267" t="s">
        <v>1801</v>
      </c>
      <c r="J267" t="s">
        <v>1802</v>
      </c>
      <c r="K267" t="s">
        <v>783</v>
      </c>
      <c r="L267" t="s">
        <v>1803</v>
      </c>
      <c r="M267" t="s">
        <v>16397</v>
      </c>
      <c r="N267" t="s">
        <v>637</v>
      </c>
      <c r="O267" t="s">
        <v>664</v>
      </c>
      <c r="P267" t="s">
        <v>23</v>
      </c>
      <c r="Q267" t="s">
        <v>665</v>
      </c>
      <c r="R267" t="s">
        <v>638</v>
      </c>
      <c r="S267" t="s">
        <v>16398</v>
      </c>
      <c r="T267" t="s">
        <v>16397</v>
      </c>
    </row>
    <row r="268" spans="1:20" x14ac:dyDescent="0.25">
      <c r="A268" t="s">
        <v>22</v>
      </c>
      <c r="B268" t="s">
        <v>27</v>
      </c>
      <c r="C268">
        <v>66.333333333333329</v>
      </c>
      <c r="D268">
        <v>3</v>
      </c>
      <c r="E268" t="s">
        <v>16396</v>
      </c>
      <c r="F268">
        <v>414</v>
      </c>
      <c r="G268">
        <v>0</v>
      </c>
      <c r="H268" t="s">
        <v>697</v>
      </c>
      <c r="I268" t="s">
        <v>1801</v>
      </c>
      <c r="J268" t="s">
        <v>1802</v>
      </c>
      <c r="K268" t="s">
        <v>783</v>
      </c>
      <c r="L268" t="s">
        <v>1803</v>
      </c>
      <c r="M268" t="s">
        <v>16397</v>
      </c>
      <c r="N268" t="s">
        <v>637</v>
      </c>
      <c r="O268" t="s">
        <v>664</v>
      </c>
      <c r="P268" t="s">
        <v>23</v>
      </c>
      <c r="Q268" t="s">
        <v>665</v>
      </c>
      <c r="R268" t="s">
        <v>638</v>
      </c>
      <c r="S268" t="s">
        <v>16398</v>
      </c>
      <c r="T268" t="s">
        <v>16397</v>
      </c>
    </row>
    <row r="269" spans="1:20" x14ac:dyDescent="0.25">
      <c r="A269" t="s">
        <v>18</v>
      </c>
      <c r="B269" t="s">
        <v>19</v>
      </c>
      <c r="C269">
        <v>66.666666666666671</v>
      </c>
      <c r="D269">
        <v>3</v>
      </c>
      <c r="E269" t="s">
        <v>16399</v>
      </c>
      <c r="F269">
        <v>334.18</v>
      </c>
      <c r="G269">
        <v>7</v>
      </c>
      <c r="H269" t="s">
        <v>663</v>
      </c>
      <c r="I269" t="s">
        <v>2678</v>
      </c>
      <c r="J269" t="s">
        <v>2679</v>
      </c>
      <c r="K269" t="s">
        <v>736</v>
      </c>
      <c r="L269" t="s">
        <v>2680</v>
      </c>
      <c r="M269" t="s">
        <v>16400</v>
      </c>
      <c r="N269" t="s">
        <v>637</v>
      </c>
      <c r="O269" t="s">
        <v>664</v>
      </c>
      <c r="P269" t="s">
        <v>23</v>
      </c>
      <c r="Q269" t="s">
        <v>665</v>
      </c>
      <c r="R269" t="s">
        <v>638</v>
      </c>
      <c r="S269" t="s">
        <v>16401</v>
      </c>
      <c r="T269" t="s">
        <v>16400</v>
      </c>
    </row>
    <row r="270" spans="1:20" x14ac:dyDescent="0.25">
      <c r="A270" t="s">
        <v>22</v>
      </c>
      <c r="B270" t="s">
        <v>27</v>
      </c>
      <c r="C270">
        <v>66.333333333333329</v>
      </c>
      <c r="D270">
        <v>3</v>
      </c>
      <c r="E270" t="s">
        <v>16399</v>
      </c>
      <c r="F270">
        <v>334.18</v>
      </c>
      <c r="G270">
        <v>7</v>
      </c>
      <c r="H270" t="s">
        <v>663</v>
      </c>
      <c r="I270" t="s">
        <v>2678</v>
      </c>
      <c r="J270" t="s">
        <v>2679</v>
      </c>
      <c r="K270" t="s">
        <v>736</v>
      </c>
      <c r="L270" t="s">
        <v>2680</v>
      </c>
      <c r="M270" t="s">
        <v>16400</v>
      </c>
      <c r="N270" t="s">
        <v>637</v>
      </c>
      <c r="O270" t="s">
        <v>664</v>
      </c>
      <c r="P270" t="s">
        <v>23</v>
      </c>
      <c r="Q270" t="s">
        <v>665</v>
      </c>
      <c r="R270" t="s">
        <v>638</v>
      </c>
      <c r="S270" t="s">
        <v>16401</v>
      </c>
      <c r="T270" t="s">
        <v>16400</v>
      </c>
    </row>
    <row r="271" spans="1:20" x14ac:dyDescent="0.25">
      <c r="A271" t="s">
        <v>77</v>
      </c>
      <c r="B271" t="s">
        <v>78</v>
      </c>
      <c r="C271">
        <v>33.333333333333336</v>
      </c>
      <c r="D271">
        <v>3</v>
      </c>
      <c r="E271" t="s">
        <v>16402</v>
      </c>
      <c r="F271">
        <v>134.99</v>
      </c>
      <c r="G271">
        <v>0</v>
      </c>
      <c r="H271" t="s">
        <v>636</v>
      </c>
      <c r="I271" t="s">
        <v>16403</v>
      </c>
      <c r="J271" t="s">
        <v>675</v>
      </c>
      <c r="K271" t="s">
        <v>637</v>
      </c>
      <c r="L271" t="s">
        <v>638</v>
      </c>
      <c r="M271" t="s">
        <v>16404</v>
      </c>
      <c r="N271" t="s">
        <v>637</v>
      </c>
      <c r="O271" t="s">
        <v>639</v>
      </c>
      <c r="P271" t="s">
        <v>5</v>
      </c>
      <c r="Q271" t="s">
        <v>640</v>
      </c>
      <c r="R271" t="s">
        <v>638</v>
      </c>
      <c r="S271" t="s">
        <v>16405</v>
      </c>
      <c r="T271" t="s">
        <v>16406</v>
      </c>
    </row>
    <row r="272" spans="1:20" x14ac:dyDescent="0.25">
      <c r="A272" t="s">
        <v>594</v>
      </c>
      <c r="B272" t="s">
        <v>595</v>
      </c>
      <c r="C272">
        <v>50</v>
      </c>
      <c r="D272">
        <v>3</v>
      </c>
      <c r="E272" t="s">
        <v>16407</v>
      </c>
      <c r="F272">
        <v>100</v>
      </c>
      <c r="G272">
        <v>0</v>
      </c>
      <c r="H272" t="s">
        <v>645</v>
      </c>
      <c r="I272" t="s">
        <v>16228</v>
      </c>
      <c r="J272" t="s">
        <v>16408</v>
      </c>
      <c r="K272" t="s">
        <v>4521</v>
      </c>
      <c r="L272" t="s">
        <v>822</v>
      </c>
      <c r="M272" t="s">
        <v>16409</v>
      </c>
      <c r="N272" t="s">
        <v>637</v>
      </c>
      <c r="O272" t="s">
        <v>646</v>
      </c>
      <c r="P272" t="s">
        <v>26</v>
      </c>
      <c r="Q272" t="s">
        <v>647</v>
      </c>
      <c r="R272" t="s">
        <v>638</v>
      </c>
      <c r="S272" t="s">
        <v>16410</v>
      </c>
      <c r="T272" t="s">
        <v>16411</v>
      </c>
    </row>
    <row r="273" spans="1:20" x14ac:dyDescent="0.25">
      <c r="A273" t="s">
        <v>147</v>
      </c>
      <c r="B273" t="s">
        <v>148</v>
      </c>
      <c r="C273">
        <v>50</v>
      </c>
      <c r="D273">
        <v>6</v>
      </c>
      <c r="E273" t="s">
        <v>16412</v>
      </c>
      <c r="F273">
        <v>200</v>
      </c>
      <c r="G273">
        <v>0</v>
      </c>
      <c r="H273" t="s">
        <v>636</v>
      </c>
      <c r="I273" t="s">
        <v>16413</v>
      </c>
      <c r="J273" t="s">
        <v>700</v>
      </c>
      <c r="K273" t="s">
        <v>637</v>
      </c>
      <c r="L273" t="s">
        <v>638</v>
      </c>
      <c r="M273" t="s">
        <v>16414</v>
      </c>
      <c r="N273" t="s">
        <v>637</v>
      </c>
      <c r="O273" t="s">
        <v>643</v>
      </c>
      <c r="P273" t="s">
        <v>5</v>
      </c>
      <c r="Q273" t="s">
        <v>644</v>
      </c>
      <c r="R273" t="s">
        <v>638</v>
      </c>
      <c r="S273" t="s">
        <v>16415</v>
      </c>
      <c r="T273" t="s">
        <v>16414</v>
      </c>
    </row>
    <row r="274" spans="1:20" x14ac:dyDescent="0.25">
      <c r="A274" t="s">
        <v>147</v>
      </c>
      <c r="B274" t="s">
        <v>148</v>
      </c>
      <c r="C274">
        <v>50</v>
      </c>
      <c r="D274">
        <v>6</v>
      </c>
      <c r="E274" t="s">
        <v>16416</v>
      </c>
      <c r="F274">
        <v>200</v>
      </c>
      <c r="G274">
        <v>0</v>
      </c>
      <c r="H274" t="s">
        <v>636</v>
      </c>
      <c r="I274" t="s">
        <v>16417</v>
      </c>
      <c r="J274" t="s">
        <v>2051</v>
      </c>
      <c r="K274" t="s">
        <v>637</v>
      </c>
      <c r="L274" t="s">
        <v>638</v>
      </c>
      <c r="M274" t="s">
        <v>16418</v>
      </c>
      <c r="N274" t="s">
        <v>637</v>
      </c>
      <c r="O274" t="s">
        <v>643</v>
      </c>
      <c r="P274" t="s">
        <v>5</v>
      </c>
      <c r="Q274" t="s">
        <v>644</v>
      </c>
      <c r="R274" t="s">
        <v>638</v>
      </c>
      <c r="S274" t="s">
        <v>16419</v>
      </c>
      <c r="T274" t="s">
        <v>16420</v>
      </c>
    </row>
    <row r="275" spans="1:20" x14ac:dyDescent="0.25">
      <c r="A275" t="s">
        <v>18</v>
      </c>
      <c r="B275" t="s">
        <v>19</v>
      </c>
      <c r="C275">
        <v>66.666666666666671</v>
      </c>
      <c r="D275">
        <v>3</v>
      </c>
      <c r="E275" t="s">
        <v>16421</v>
      </c>
      <c r="F275">
        <v>129</v>
      </c>
      <c r="G275">
        <v>0</v>
      </c>
      <c r="H275" t="s">
        <v>645</v>
      </c>
      <c r="I275" t="s">
        <v>16422</v>
      </c>
      <c r="J275" t="s">
        <v>16423</v>
      </c>
      <c r="K275" t="s">
        <v>8654</v>
      </c>
      <c r="L275" t="s">
        <v>5081</v>
      </c>
      <c r="M275" t="s">
        <v>16424</v>
      </c>
      <c r="N275" t="s">
        <v>637</v>
      </c>
      <c r="O275" t="s">
        <v>646</v>
      </c>
      <c r="P275" t="s">
        <v>26</v>
      </c>
      <c r="Q275" t="s">
        <v>647</v>
      </c>
      <c r="R275" t="s">
        <v>638</v>
      </c>
      <c r="S275" t="s">
        <v>16425</v>
      </c>
      <c r="T275" t="s">
        <v>16426</v>
      </c>
    </row>
    <row r="276" spans="1:20" x14ac:dyDescent="0.25">
      <c r="A276" t="s">
        <v>147</v>
      </c>
      <c r="B276" t="s">
        <v>148</v>
      </c>
      <c r="C276">
        <v>50</v>
      </c>
      <c r="D276">
        <v>6</v>
      </c>
      <c r="E276" t="s">
        <v>16427</v>
      </c>
      <c r="F276">
        <v>200</v>
      </c>
      <c r="G276">
        <v>0</v>
      </c>
      <c r="H276" t="s">
        <v>636</v>
      </c>
      <c r="I276" t="s">
        <v>16428</v>
      </c>
      <c r="J276" t="s">
        <v>16429</v>
      </c>
      <c r="K276" t="s">
        <v>637</v>
      </c>
      <c r="L276" t="s">
        <v>638</v>
      </c>
      <c r="M276" t="s">
        <v>16430</v>
      </c>
      <c r="N276" t="s">
        <v>637</v>
      </c>
      <c r="O276" t="s">
        <v>639</v>
      </c>
      <c r="P276" t="s">
        <v>5</v>
      </c>
      <c r="Q276" t="s">
        <v>640</v>
      </c>
      <c r="R276" t="s">
        <v>638</v>
      </c>
      <c r="S276" t="s">
        <v>16431</v>
      </c>
      <c r="T276" t="s">
        <v>16432</v>
      </c>
    </row>
  </sheetData>
  <pageMargins left="0.25" right="0.25" top="0.75" bottom="0.75" header="0.3" footer="0.3"/>
  <pageSetup paperSize="9" scale="23" fitToHeight="0" orientation="portrait"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2CE98-98AF-4E76-802A-6DC247D5381F}">
  <sheetPr>
    <tabColor rgb="FFFF6699"/>
  </sheetPr>
  <dimension ref="A1:V228"/>
  <sheetViews>
    <sheetView zoomScale="70" zoomScaleNormal="70" workbookViewId="0">
      <pane xSplit="2" ySplit="1" topLeftCell="S2" activePane="bottomRight" state="frozen"/>
      <selection activeCell="Q237" sqref="Q237"/>
      <selection pane="topRight" activeCell="Q237" sqref="Q237"/>
      <selection pane="bottomLeft" activeCell="Q237" sqref="Q237"/>
      <selection pane="bottomRight" activeCell="B21" sqref="B21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617</v>
      </c>
      <c r="C1" t="s">
        <v>618</v>
      </c>
      <c r="D1" t="s">
        <v>1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J1" t="s">
        <v>624</v>
      </c>
      <c r="K1" t="s">
        <v>625</v>
      </c>
      <c r="L1" t="s">
        <v>626</v>
      </c>
      <c r="M1" t="s">
        <v>627</v>
      </c>
      <c r="N1" t="s">
        <v>628</v>
      </c>
      <c r="O1" t="s">
        <v>629</v>
      </c>
      <c r="P1" t="s">
        <v>630</v>
      </c>
      <c r="Q1" t="s">
        <v>631</v>
      </c>
      <c r="R1" t="s">
        <v>2</v>
      </c>
      <c r="S1" t="s">
        <v>632</v>
      </c>
      <c r="T1" t="s">
        <v>633</v>
      </c>
      <c r="U1" s="49" t="s">
        <v>722</v>
      </c>
      <c r="V1" t="s">
        <v>724</v>
      </c>
    </row>
    <row r="2" spans="1:22" x14ac:dyDescent="0.25">
      <c r="A2" t="s">
        <v>22</v>
      </c>
      <c r="B2" t="s">
        <v>27</v>
      </c>
      <c r="C2">
        <v>80</v>
      </c>
      <c r="D2">
        <v>1</v>
      </c>
      <c r="E2" t="s">
        <v>16433</v>
      </c>
      <c r="F2">
        <v>80</v>
      </c>
      <c r="G2">
        <v>0</v>
      </c>
      <c r="H2" t="s">
        <v>645</v>
      </c>
      <c r="I2" t="s">
        <v>2533</v>
      </c>
      <c r="J2" t="s">
        <v>16434</v>
      </c>
      <c r="K2" t="s">
        <v>5923</v>
      </c>
      <c r="L2" t="s">
        <v>3910</v>
      </c>
      <c r="M2" t="s">
        <v>16435</v>
      </c>
      <c r="N2" t="s">
        <v>637</v>
      </c>
      <c r="O2" t="s">
        <v>646</v>
      </c>
      <c r="P2" t="s">
        <v>26</v>
      </c>
      <c r="Q2" t="s">
        <v>647</v>
      </c>
      <c r="R2" t="s">
        <v>638</v>
      </c>
      <c r="S2" t="s">
        <v>16436</v>
      </c>
      <c r="T2" t="s">
        <v>16437</v>
      </c>
      <c r="U2" s="50" t="s">
        <v>147</v>
      </c>
      <c r="V2">
        <v>440</v>
      </c>
    </row>
    <row r="3" spans="1:22" x14ac:dyDescent="0.25">
      <c r="A3" t="s">
        <v>22</v>
      </c>
      <c r="B3" t="s">
        <v>213</v>
      </c>
      <c r="C3">
        <v>64</v>
      </c>
      <c r="D3">
        <v>1</v>
      </c>
      <c r="E3" t="s">
        <v>16438</v>
      </c>
      <c r="F3">
        <v>64</v>
      </c>
      <c r="G3">
        <v>0</v>
      </c>
      <c r="H3" t="s">
        <v>663</v>
      </c>
      <c r="I3" t="s">
        <v>16439</v>
      </c>
      <c r="J3" t="s">
        <v>16440</v>
      </c>
      <c r="K3" t="s">
        <v>9610</v>
      </c>
      <c r="L3" t="s">
        <v>16441</v>
      </c>
      <c r="M3" t="s">
        <v>16442</v>
      </c>
      <c r="N3" t="s">
        <v>637</v>
      </c>
      <c r="O3" t="s">
        <v>664</v>
      </c>
      <c r="P3" t="s">
        <v>23</v>
      </c>
      <c r="Q3" t="s">
        <v>665</v>
      </c>
      <c r="R3" t="s">
        <v>638</v>
      </c>
      <c r="S3" t="s">
        <v>16443</v>
      </c>
      <c r="T3" t="s">
        <v>16442</v>
      </c>
      <c r="U3" s="51" t="s">
        <v>15550</v>
      </c>
      <c r="V3">
        <v>1</v>
      </c>
    </row>
    <row r="4" spans="1:22" x14ac:dyDescent="0.25">
      <c r="A4" t="s">
        <v>14</v>
      </c>
      <c r="B4" t="s">
        <v>15</v>
      </c>
      <c r="C4">
        <v>54.5</v>
      </c>
      <c r="D4">
        <v>2</v>
      </c>
      <c r="E4" t="s">
        <v>16444</v>
      </c>
      <c r="F4">
        <v>68</v>
      </c>
      <c r="G4">
        <v>0</v>
      </c>
      <c r="H4" t="s">
        <v>645</v>
      </c>
      <c r="I4" t="s">
        <v>16439</v>
      </c>
      <c r="J4" t="s">
        <v>16440</v>
      </c>
      <c r="K4" t="s">
        <v>9610</v>
      </c>
      <c r="L4" t="s">
        <v>16441</v>
      </c>
      <c r="M4" t="s">
        <v>16445</v>
      </c>
      <c r="N4" t="s">
        <v>637</v>
      </c>
      <c r="O4" t="s">
        <v>664</v>
      </c>
      <c r="P4" t="s">
        <v>23</v>
      </c>
      <c r="Q4" t="s">
        <v>665</v>
      </c>
      <c r="R4" t="s">
        <v>638</v>
      </c>
      <c r="S4" t="s">
        <v>16446</v>
      </c>
      <c r="T4" t="s">
        <v>16445</v>
      </c>
      <c r="U4" s="51" t="s">
        <v>148</v>
      </c>
      <c r="V4">
        <v>439</v>
      </c>
    </row>
    <row r="5" spans="1:22" x14ac:dyDescent="0.25">
      <c r="A5" t="s">
        <v>147</v>
      </c>
      <c r="B5" t="s">
        <v>148</v>
      </c>
      <c r="C5">
        <v>33.333333333333336</v>
      </c>
      <c r="D5">
        <v>3</v>
      </c>
      <c r="E5" t="s">
        <v>16447</v>
      </c>
      <c r="F5">
        <v>100</v>
      </c>
      <c r="G5">
        <v>0</v>
      </c>
      <c r="H5" t="s">
        <v>655</v>
      </c>
      <c r="I5" t="s">
        <v>16448</v>
      </c>
      <c r="J5" t="s">
        <v>682</v>
      </c>
      <c r="K5" t="s">
        <v>637</v>
      </c>
      <c r="L5" t="s">
        <v>638</v>
      </c>
      <c r="M5" t="s">
        <v>16449</v>
      </c>
      <c r="N5" t="s">
        <v>637</v>
      </c>
      <c r="O5" t="s">
        <v>639</v>
      </c>
      <c r="P5" t="s">
        <v>5</v>
      </c>
      <c r="Q5" t="s">
        <v>640</v>
      </c>
      <c r="R5" t="s">
        <v>638</v>
      </c>
      <c r="S5" t="s">
        <v>16450</v>
      </c>
      <c r="T5" t="s">
        <v>16449</v>
      </c>
      <c r="U5" s="50" t="s">
        <v>16479</v>
      </c>
      <c r="V5">
        <v>14</v>
      </c>
    </row>
    <row r="6" spans="1:22" x14ac:dyDescent="0.25">
      <c r="A6" t="s">
        <v>101</v>
      </c>
      <c r="B6" t="s">
        <v>74</v>
      </c>
      <c r="C6">
        <v>90</v>
      </c>
      <c r="D6">
        <v>2</v>
      </c>
      <c r="E6" t="s">
        <v>16451</v>
      </c>
      <c r="F6">
        <v>404.1</v>
      </c>
      <c r="G6">
        <v>26</v>
      </c>
      <c r="H6" t="s">
        <v>663</v>
      </c>
      <c r="I6" t="s">
        <v>16452</v>
      </c>
      <c r="J6" t="s">
        <v>16453</v>
      </c>
      <c r="K6" t="s">
        <v>2726</v>
      </c>
      <c r="L6" t="s">
        <v>16454</v>
      </c>
      <c r="M6" t="s">
        <v>16455</v>
      </c>
      <c r="N6" t="s">
        <v>637</v>
      </c>
      <c r="O6" t="s">
        <v>664</v>
      </c>
      <c r="P6" t="s">
        <v>23</v>
      </c>
      <c r="Q6" t="s">
        <v>665</v>
      </c>
      <c r="R6" t="s">
        <v>638</v>
      </c>
      <c r="S6" t="s">
        <v>16456</v>
      </c>
      <c r="T6" t="s">
        <v>16455</v>
      </c>
      <c r="U6" s="51" t="s">
        <v>13745</v>
      </c>
      <c r="V6">
        <v>14</v>
      </c>
    </row>
    <row r="7" spans="1:22" x14ac:dyDescent="0.25">
      <c r="A7" t="s">
        <v>241</v>
      </c>
      <c r="B7" t="s">
        <v>690</v>
      </c>
      <c r="C7">
        <v>103.55</v>
      </c>
      <c r="D7">
        <v>1</v>
      </c>
      <c r="E7" t="s">
        <v>16451</v>
      </c>
      <c r="F7">
        <v>404.1</v>
      </c>
      <c r="G7">
        <v>26</v>
      </c>
      <c r="H7" t="s">
        <v>663</v>
      </c>
      <c r="I7" t="s">
        <v>16452</v>
      </c>
      <c r="J7" t="s">
        <v>16453</v>
      </c>
      <c r="K7" t="s">
        <v>2726</v>
      </c>
      <c r="L7" t="s">
        <v>16454</v>
      </c>
      <c r="M7" t="s">
        <v>16455</v>
      </c>
      <c r="N7" t="s">
        <v>637</v>
      </c>
      <c r="O7" t="s">
        <v>664</v>
      </c>
      <c r="P7" t="s">
        <v>23</v>
      </c>
      <c r="Q7" t="s">
        <v>665</v>
      </c>
      <c r="R7" t="s">
        <v>638</v>
      </c>
      <c r="S7" t="s">
        <v>16456</v>
      </c>
      <c r="T7" t="s">
        <v>16455</v>
      </c>
      <c r="U7" s="50" t="s">
        <v>16818</v>
      </c>
      <c r="V7">
        <v>12</v>
      </c>
    </row>
    <row r="8" spans="1:22" x14ac:dyDescent="0.25">
      <c r="A8" t="s">
        <v>14</v>
      </c>
      <c r="B8" t="s">
        <v>15</v>
      </c>
      <c r="C8">
        <v>54.5</v>
      </c>
      <c r="D8">
        <v>2</v>
      </c>
      <c r="E8" t="s">
        <v>16451</v>
      </c>
      <c r="F8">
        <v>404.1</v>
      </c>
      <c r="G8">
        <v>26</v>
      </c>
      <c r="H8" t="s">
        <v>663</v>
      </c>
      <c r="I8" t="s">
        <v>16452</v>
      </c>
      <c r="J8" t="s">
        <v>16453</v>
      </c>
      <c r="K8" t="s">
        <v>2726</v>
      </c>
      <c r="L8" t="s">
        <v>16454</v>
      </c>
      <c r="M8" t="s">
        <v>16455</v>
      </c>
      <c r="N8" t="s">
        <v>637</v>
      </c>
      <c r="O8" t="s">
        <v>664</v>
      </c>
      <c r="P8" t="s">
        <v>23</v>
      </c>
      <c r="Q8" t="s">
        <v>665</v>
      </c>
      <c r="R8" t="s">
        <v>638</v>
      </c>
      <c r="S8" t="s">
        <v>16456</v>
      </c>
      <c r="T8" t="s">
        <v>16455</v>
      </c>
      <c r="U8" s="51" t="s">
        <v>13750</v>
      </c>
      <c r="V8">
        <v>12</v>
      </c>
    </row>
    <row r="9" spans="1:22" x14ac:dyDescent="0.25">
      <c r="A9" t="s">
        <v>147</v>
      </c>
      <c r="B9" t="s">
        <v>148</v>
      </c>
      <c r="C9">
        <v>33.333333333333336</v>
      </c>
      <c r="D9">
        <v>3</v>
      </c>
      <c r="E9" t="s">
        <v>16457</v>
      </c>
      <c r="F9">
        <v>100</v>
      </c>
      <c r="G9">
        <v>0</v>
      </c>
      <c r="H9" t="s">
        <v>655</v>
      </c>
      <c r="I9" t="s">
        <v>16458</v>
      </c>
      <c r="J9" t="s">
        <v>2061</v>
      </c>
      <c r="K9" t="s">
        <v>637</v>
      </c>
      <c r="L9" t="s">
        <v>638</v>
      </c>
      <c r="M9" t="s">
        <v>16459</v>
      </c>
      <c r="N9" t="s">
        <v>637</v>
      </c>
      <c r="O9" t="s">
        <v>643</v>
      </c>
      <c r="P9" t="s">
        <v>5</v>
      </c>
      <c r="Q9" t="s">
        <v>644</v>
      </c>
      <c r="R9" t="s">
        <v>638</v>
      </c>
      <c r="S9" t="s">
        <v>16460</v>
      </c>
      <c r="T9" t="s">
        <v>16461</v>
      </c>
      <c r="U9" s="50" t="s">
        <v>22</v>
      </c>
      <c r="V9">
        <v>97</v>
      </c>
    </row>
    <row r="10" spans="1:22" x14ac:dyDescent="0.25">
      <c r="A10" t="s">
        <v>239</v>
      </c>
      <c r="B10" t="s">
        <v>245</v>
      </c>
      <c r="C10">
        <v>159</v>
      </c>
      <c r="D10">
        <v>1</v>
      </c>
      <c r="E10" t="s">
        <v>16462</v>
      </c>
      <c r="F10">
        <v>158</v>
      </c>
      <c r="G10">
        <v>29</v>
      </c>
      <c r="H10" t="s">
        <v>636</v>
      </c>
      <c r="I10" t="s">
        <v>16463</v>
      </c>
      <c r="J10" t="s">
        <v>662</v>
      </c>
      <c r="K10" t="s">
        <v>637</v>
      </c>
      <c r="L10" t="s">
        <v>638</v>
      </c>
      <c r="M10" t="s">
        <v>16464</v>
      </c>
      <c r="N10" t="s">
        <v>637</v>
      </c>
      <c r="O10" t="s">
        <v>639</v>
      </c>
      <c r="P10" t="s">
        <v>5</v>
      </c>
      <c r="Q10" t="s">
        <v>640</v>
      </c>
      <c r="R10" t="s">
        <v>638</v>
      </c>
      <c r="S10" t="s">
        <v>16465</v>
      </c>
      <c r="T10" t="s">
        <v>16464</v>
      </c>
      <c r="U10" s="51" t="s">
        <v>4578</v>
      </c>
      <c r="V10">
        <v>1</v>
      </c>
    </row>
    <row r="11" spans="1:22" x14ac:dyDescent="0.25">
      <c r="A11" t="s">
        <v>239</v>
      </c>
      <c r="B11" t="s">
        <v>245</v>
      </c>
      <c r="C11">
        <v>159</v>
      </c>
      <c r="D11">
        <v>1</v>
      </c>
      <c r="E11" t="s">
        <v>16466</v>
      </c>
      <c r="F11">
        <v>129</v>
      </c>
      <c r="G11">
        <v>0</v>
      </c>
      <c r="H11" t="s">
        <v>636</v>
      </c>
      <c r="I11" t="s">
        <v>16467</v>
      </c>
      <c r="J11" t="s">
        <v>652</v>
      </c>
      <c r="K11" t="s">
        <v>637</v>
      </c>
      <c r="L11" t="s">
        <v>638</v>
      </c>
      <c r="M11" t="s">
        <v>16468</v>
      </c>
      <c r="N11" t="s">
        <v>637</v>
      </c>
      <c r="O11" t="s">
        <v>639</v>
      </c>
      <c r="P11" t="s">
        <v>5</v>
      </c>
      <c r="Q11" t="s">
        <v>640</v>
      </c>
      <c r="R11" t="s">
        <v>638</v>
      </c>
      <c r="S11" t="s">
        <v>16469</v>
      </c>
      <c r="T11" t="s">
        <v>16468</v>
      </c>
      <c r="U11" s="51" t="s">
        <v>213</v>
      </c>
      <c r="V11">
        <v>4</v>
      </c>
    </row>
    <row r="12" spans="1:22" x14ac:dyDescent="0.25">
      <c r="A12" t="s">
        <v>240</v>
      </c>
      <c r="B12" t="s">
        <v>246</v>
      </c>
      <c r="C12">
        <v>159</v>
      </c>
      <c r="D12">
        <v>1</v>
      </c>
      <c r="E12" t="s">
        <v>16470</v>
      </c>
      <c r="F12">
        <v>129</v>
      </c>
      <c r="G12">
        <v>0</v>
      </c>
      <c r="H12" t="s">
        <v>636</v>
      </c>
      <c r="I12" t="s">
        <v>16471</v>
      </c>
      <c r="J12" t="s">
        <v>2160</v>
      </c>
      <c r="K12" t="s">
        <v>637</v>
      </c>
      <c r="L12" t="s">
        <v>638</v>
      </c>
      <c r="M12" t="s">
        <v>16472</v>
      </c>
      <c r="N12" t="s">
        <v>637</v>
      </c>
      <c r="O12" t="s">
        <v>639</v>
      </c>
      <c r="P12" t="s">
        <v>5</v>
      </c>
      <c r="Q12" t="s">
        <v>640</v>
      </c>
      <c r="R12" t="s">
        <v>638</v>
      </c>
      <c r="S12" t="s">
        <v>16473</v>
      </c>
      <c r="T12" t="s">
        <v>16472</v>
      </c>
      <c r="U12" s="51" t="s">
        <v>27</v>
      </c>
      <c r="V12">
        <v>92</v>
      </c>
    </row>
    <row r="13" spans="1:22" x14ac:dyDescent="0.25">
      <c r="A13" t="s">
        <v>147</v>
      </c>
      <c r="B13" t="s">
        <v>148</v>
      </c>
      <c r="C13">
        <v>33.333333333333336</v>
      </c>
      <c r="D13">
        <v>3</v>
      </c>
      <c r="E13" t="s">
        <v>16474</v>
      </c>
      <c r="F13">
        <v>100</v>
      </c>
      <c r="G13">
        <v>0</v>
      </c>
      <c r="H13" t="s">
        <v>655</v>
      </c>
      <c r="I13" t="s">
        <v>16475</v>
      </c>
      <c r="J13" t="s">
        <v>653</v>
      </c>
      <c r="K13" t="s">
        <v>637</v>
      </c>
      <c r="L13" t="s">
        <v>638</v>
      </c>
      <c r="M13" t="s">
        <v>16476</v>
      </c>
      <c r="N13" t="s">
        <v>637</v>
      </c>
      <c r="O13" t="s">
        <v>643</v>
      </c>
      <c r="P13" t="s">
        <v>5</v>
      </c>
      <c r="Q13" t="s">
        <v>644</v>
      </c>
      <c r="R13" t="s">
        <v>638</v>
      </c>
      <c r="S13" t="s">
        <v>16477</v>
      </c>
      <c r="T13" t="s">
        <v>16478</v>
      </c>
      <c r="U13" s="50" t="s">
        <v>18</v>
      </c>
      <c r="V13">
        <v>46</v>
      </c>
    </row>
    <row r="14" spans="1:22" x14ac:dyDescent="0.25">
      <c r="A14" t="s">
        <v>16479</v>
      </c>
      <c r="B14" t="s">
        <v>13745</v>
      </c>
      <c r="C14">
        <v>0</v>
      </c>
      <c r="D14">
        <v>1</v>
      </c>
      <c r="E14" t="s">
        <v>16480</v>
      </c>
      <c r="F14">
        <v>0</v>
      </c>
      <c r="G14">
        <v>0</v>
      </c>
      <c r="H14" t="s">
        <v>655</v>
      </c>
      <c r="I14" t="s">
        <v>11524</v>
      </c>
      <c r="J14" t="s">
        <v>648</v>
      </c>
      <c r="K14" t="s">
        <v>637</v>
      </c>
      <c r="L14" t="s">
        <v>638</v>
      </c>
      <c r="M14" t="s">
        <v>16481</v>
      </c>
      <c r="N14" t="s">
        <v>637</v>
      </c>
      <c r="O14" t="s">
        <v>643</v>
      </c>
      <c r="P14" t="s">
        <v>5</v>
      </c>
      <c r="Q14" t="s">
        <v>644</v>
      </c>
      <c r="R14" t="s">
        <v>638</v>
      </c>
      <c r="S14" t="s">
        <v>16482</v>
      </c>
      <c r="T14" t="s">
        <v>16481</v>
      </c>
      <c r="U14" s="51" t="s">
        <v>19</v>
      </c>
      <c r="V14">
        <v>46</v>
      </c>
    </row>
    <row r="15" spans="1:22" x14ac:dyDescent="0.25">
      <c r="A15" t="s">
        <v>104</v>
      </c>
      <c r="B15" t="s">
        <v>105</v>
      </c>
      <c r="C15">
        <v>14</v>
      </c>
      <c r="D15">
        <v>2</v>
      </c>
      <c r="E15" t="s">
        <v>16483</v>
      </c>
      <c r="F15">
        <v>31</v>
      </c>
      <c r="G15">
        <v>3</v>
      </c>
      <c r="H15" t="s">
        <v>645</v>
      </c>
      <c r="I15" t="s">
        <v>2251</v>
      </c>
      <c r="J15" t="s">
        <v>7540</v>
      </c>
      <c r="K15" t="s">
        <v>7541</v>
      </c>
      <c r="L15" t="s">
        <v>1689</v>
      </c>
      <c r="M15" t="s">
        <v>16484</v>
      </c>
      <c r="N15" t="s">
        <v>637</v>
      </c>
      <c r="O15" t="s">
        <v>646</v>
      </c>
      <c r="P15" t="s">
        <v>26</v>
      </c>
      <c r="Q15" t="s">
        <v>647</v>
      </c>
      <c r="R15" t="s">
        <v>638</v>
      </c>
      <c r="S15" t="s">
        <v>16485</v>
      </c>
      <c r="T15" t="s">
        <v>16484</v>
      </c>
      <c r="U15" s="50" t="s">
        <v>101</v>
      </c>
      <c r="V15">
        <v>3</v>
      </c>
    </row>
    <row r="16" spans="1:22" x14ac:dyDescent="0.25">
      <c r="A16" t="s">
        <v>147</v>
      </c>
      <c r="B16" t="s">
        <v>148</v>
      </c>
      <c r="C16">
        <v>50</v>
      </c>
      <c r="D16">
        <v>6</v>
      </c>
      <c r="E16" t="s">
        <v>16486</v>
      </c>
      <c r="F16">
        <v>200</v>
      </c>
      <c r="G16">
        <v>0</v>
      </c>
      <c r="H16" t="s">
        <v>636</v>
      </c>
      <c r="I16" t="s">
        <v>16487</v>
      </c>
      <c r="J16" t="s">
        <v>699</v>
      </c>
      <c r="K16" t="s">
        <v>637</v>
      </c>
      <c r="L16" t="s">
        <v>638</v>
      </c>
      <c r="M16" t="s">
        <v>16488</v>
      </c>
      <c r="N16" t="s">
        <v>637</v>
      </c>
      <c r="O16" t="s">
        <v>643</v>
      </c>
      <c r="P16" t="s">
        <v>5</v>
      </c>
      <c r="Q16" t="s">
        <v>644</v>
      </c>
      <c r="R16" t="s">
        <v>638</v>
      </c>
      <c r="S16" t="s">
        <v>16489</v>
      </c>
      <c r="T16" t="s">
        <v>16488</v>
      </c>
      <c r="U16" s="51" t="s">
        <v>2139</v>
      </c>
      <c r="V16">
        <v>1</v>
      </c>
    </row>
    <row r="17" spans="1:22" x14ac:dyDescent="0.25">
      <c r="A17" t="s">
        <v>147</v>
      </c>
      <c r="B17" t="s">
        <v>148</v>
      </c>
      <c r="C17">
        <v>50</v>
      </c>
      <c r="D17">
        <v>6</v>
      </c>
      <c r="E17" t="s">
        <v>16490</v>
      </c>
      <c r="F17">
        <v>200</v>
      </c>
      <c r="G17">
        <v>0</v>
      </c>
      <c r="H17" t="s">
        <v>636</v>
      </c>
      <c r="I17" t="s">
        <v>3493</v>
      </c>
      <c r="J17" t="s">
        <v>5025</v>
      </c>
      <c r="K17" t="s">
        <v>637</v>
      </c>
      <c r="L17" t="s">
        <v>638</v>
      </c>
      <c r="M17" t="s">
        <v>16491</v>
      </c>
      <c r="N17" t="s">
        <v>637</v>
      </c>
      <c r="O17" t="s">
        <v>639</v>
      </c>
      <c r="P17" t="s">
        <v>5</v>
      </c>
      <c r="Q17" t="s">
        <v>640</v>
      </c>
      <c r="R17" t="s">
        <v>638</v>
      </c>
      <c r="S17" t="s">
        <v>16492</v>
      </c>
      <c r="T17" t="s">
        <v>16491</v>
      </c>
      <c r="U17" s="51" t="s">
        <v>74</v>
      </c>
      <c r="V17">
        <v>2</v>
      </c>
    </row>
    <row r="18" spans="1:22" x14ac:dyDescent="0.25">
      <c r="A18" t="s">
        <v>104</v>
      </c>
      <c r="B18" t="s">
        <v>105</v>
      </c>
      <c r="C18">
        <v>14</v>
      </c>
      <c r="D18">
        <v>1</v>
      </c>
      <c r="E18" t="s">
        <v>16493</v>
      </c>
      <c r="F18">
        <v>14</v>
      </c>
      <c r="G18">
        <v>0</v>
      </c>
      <c r="H18" t="s">
        <v>645</v>
      </c>
      <c r="I18" t="s">
        <v>5356</v>
      </c>
      <c r="J18" t="s">
        <v>16494</v>
      </c>
      <c r="K18" t="s">
        <v>7675</v>
      </c>
      <c r="L18" t="s">
        <v>2234</v>
      </c>
      <c r="M18" t="s">
        <v>16495</v>
      </c>
      <c r="N18" t="s">
        <v>637</v>
      </c>
      <c r="O18" t="s">
        <v>646</v>
      </c>
      <c r="P18" t="s">
        <v>26</v>
      </c>
      <c r="Q18" t="s">
        <v>647</v>
      </c>
      <c r="R18" t="s">
        <v>638</v>
      </c>
      <c r="S18" t="s">
        <v>16496</v>
      </c>
      <c r="T18" t="s">
        <v>16497</v>
      </c>
      <c r="U18" s="50" t="s">
        <v>72</v>
      </c>
      <c r="V18">
        <v>2</v>
      </c>
    </row>
    <row r="19" spans="1:22" x14ac:dyDescent="0.25">
      <c r="A19" t="s">
        <v>240</v>
      </c>
      <c r="B19" t="s">
        <v>2799</v>
      </c>
      <c r="C19">
        <v>87.2</v>
      </c>
      <c r="D19">
        <v>1</v>
      </c>
      <c r="E19" t="s">
        <v>16498</v>
      </c>
      <c r="F19">
        <v>94.2</v>
      </c>
      <c r="G19">
        <v>7</v>
      </c>
      <c r="H19" t="s">
        <v>645</v>
      </c>
      <c r="I19" t="s">
        <v>10433</v>
      </c>
      <c r="J19" t="s">
        <v>10434</v>
      </c>
      <c r="K19" t="s">
        <v>706</v>
      </c>
      <c r="L19" t="s">
        <v>10435</v>
      </c>
      <c r="M19" t="s">
        <v>16499</v>
      </c>
      <c r="N19" t="s">
        <v>637</v>
      </c>
      <c r="O19" t="s">
        <v>664</v>
      </c>
      <c r="P19" t="s">
        <v>23</v>
      </c>
      <c r="Q19" t="s">
        <v>665</v>
      </c>
      <c r="R19" t="s">
        <v>638</v>
      </c>
      <c r="S19" t="s">
        <v>16500</v>
      </c>
      <c r="T19" t="s">
        <v>16499</v>
      </c>
      <c r="U19" s="51" t="s">
        <v>716</v>
      </c>
      <c r="V19">
        <v>2</v>
      </c>
    </row>
    <row r="20" spans="1:22" x14ac:dyDescent="0.25">
      <c r="A20" t="s">
        <v>240</v>
      </c>
      <c r="B20" t="s">
        <v>690</v>
      </c>
      <c r="C20">
        <v>109</v>
      </c>
      <c r="D20">
        <v>1</v>
      </c>
      <c r="E20" t="s">
        <v>16501</v>
      </c>
      <c r="F20">
        <v>116.5</v>
      </c>
      <c r="G20">
        <v>7.5</v>
      </c>
      <c r="H20" t="s">
        <v>663</v>
      </c>
      <c r="I20" t="s">
        <v>3364</v>
      </c>
      <c r="J20" t="s">
        <v>16502</v>
      </c>
      <c r="K20" t="s">
        <v>16503</v>
      </c>
      <c r="L20" t="s">
        <v>16504</v>
      </c>
      <c r="M20" t="s">
        <v>16505</v>
      </c>
      <c r="N20" t="s">
        <v>637</v>
      </c>
      <c r="O20" t="s">
        <v>664</v>
      </c>
      <c r="P20" t="s">
        <v>23</v>
      </c>
      <c r="Q20" t="s">
        <v>665</v>
      </c>
      <c r="R20" t="s">
        <v>638</v>
      </c>
      <c r="S20" t="s">
        <v>16506</v>
      </c>
      <c r="T20" t="s">
        <v>16505</v>
      </c>
      <c r="U20" s="50" t="s">
        <v>16662</v>
      </c>
      <c r="V20">
        <v>7</v>
      </c>
    </row>
    <row r="21" spans="1:22" x14ac:dyDescent="0.25">
      <c r="A21" t="s">
        <v>104</v>
      </c>
      <c r="B21" t="s">
        <v>105</v>
      </c>
      <c r="C21">
        <v>14</v>
      </c>
      <c r="D21">
        <v>2</v>
      </c>
      <c r="E21" t="s">
        <v>16507</v>
      </c>
      <c r="F21">
        <v>32</v>
      </c>
      <c r="G21">
        <v>4</v>
      </c>
      <c r="H21" t="s">
        <v>645</v>
      </c>
      <c r="I21" t="s">
        <v>7227</v>
      </c>
      <c r="J21" t="s">
        <v>16508</v>
      </c>
      <c r="K21" t="s">
        <v>706</v>
      </c>
      <c r="L21" t="s">
        <v>6685</v>
      </c>
      <c r="M21" t="s">
        <v>16505</v>
      </c>
      <c r="N21" t="s">
        <v>637</v>
      </c>
      <c r="O21" t="s">
        <v>651</v>
      </c>
      <c r="P21" t="s">
        <v>26</v>
      </c>
      <c r="Q21" t="s">
        <v>647</v>
      </c>
      <c r="R21" t="s">
        <v>638</v>
      </c>
      <c r="S21" t="s">
        <v>16509</v>
      </c>
      <c r="T21" t="s">
        <v>16505</v>
      </c>
      <c r="U21" s="51" t="s">
        <v>10386</v>
      </c>
      <c r="V21">
        <v>7</v>
      </c>
    </row>
    <row r="22" spans="1:22" x14ac:dyDescent="0.25">
      <c r="A22" t="s">
        <v>239</v>
      </c>
      <c r="B22" t="s">
        <v>245</v>
      </c>
      <c r="C22">
        <v>159</v>
      </c>
      <c r="D22">
        <v>1</v>
      </c>
      <c r="E22" t="s">
        <v>16510</v>
      </c>
      <c r="F22">
        <v>129</v>
      </c>
      <c r="G22">
        <v>0</v>
      </c>
      <c r="H22" t="s">
        <v>636</v>
      </c>
      <c r="I22" t="s">
        <v>16511</v>
      </c>
      <c r="J22" t="s">
        <v>670</v>
      </c>
      <c r="K22" t="s">
        <v>637</v>
      </c>
      <c r="L22" t="s">
        <v>638</v>
      </c>
      <c r="M22" t="s">
        <v>16512</v>
      </c>
      <c r="N22" t="s">
        <v>637</v>
      </c>
      <c r="O22" t="s">
        <v>639</v>
      </c>
      <c r="P22" t="s">
        <v>5</v>
      </c>
      <c r="Q22" t="s">
        <v>640</v>
      </c>
      <c r="R22" t="s">
        <v>638</v>
      </c>
      <c r="S22" t="s">
        <v>16513</v>
      </c>
      <c r="T22" t="s">
        <v>16512</v>
      </c>
      <c r="U22" s="50" t="s">
        <v>14</v>
      </c>
      <c r="V22">
        <v>6</v>
      </c>
    </row>
    <row r="23" spans="1:22" x14ac:dyDescent="0.25">
      <c r="A23" t="s">
        <v>147</v>
      </c>
      <c r="B23" t="s">
        <v>148</v>
      </c>
      <c r="C23">
        <v>50</v>
      </c>
      <c r="D23">
        <v>6</v>
      </c>
      <c r="E23" t="s">
        <v>16514</v>
      </c>
      <c r="F23">
        <v>200</v>
      </c>
      <c r="G23">
        <v>0</v>
      </c>
      <c r="H23" t="s">
        <v>636</v>
      </c>
      <c r="I23" t="s">
        <v>16515</v>
      </c>
      <c r="J23" t="s">
        <v>1827</v>
      </c>
      <c r="K23" t="s">
        <v>637</v>
      </c>
      <c r="L23" t="s">
        <v>638</v>
      </c>
      <c r="M23" t="s">
        <v>16516</v>
      </c>
      <c r="N23" t="s">
        <v>637</v>
      </c>
      <c r="O23" t="s">
        <v>639</v>
      </c>
      <c r="P23" t="s">
        <v>5</v>
      </c>
      <c r="Q23" t="s">
        <v>640</v>
      </c>
      <c r="R23" t="s">
        <v>638</v>
      </c>
      <c r="S23" t="s">
        <v>16517</v>
      </c>
      <c r="T23" t="s">
        <v>16516</v>
      </c>
      <c r="U23" s="51" t="s">
        <v>15</v>
      </c>
      <c r="V23">
        <v>6</v>
      </c>
    </row>
    <row r="24" spans="1:22" x14ac:dyDescent="0.25">
      <c r="A24" t="s">
        <v>147</v>
      </c>
      <c r="B24" t="s">
        <v>148</v>
      </c>
      <c r="C24">
        <v>50</v>
      </c>
      <c r="D24">
        <v>6</v>
      </c>
      <c r="E24" t="s">
        <v>16518</v>
      </c>
      <c r="F24">
        <v>200</v>
      </c>
      <c r="G24">
        <v>0</v>
      </c>
      <c r="H24" t="s">
        <v>636</v>
      </c>
      <c r="I24" t="s">
        <v>16519</v>
      </c>
      <c r="J24" t="s">
        <v>661</v>
      </c>
      <c r="K24" t="s">
        <v>637</v>
      </c>
      <c r="L24" t="s">
        <v>638</v>
      </c>
      <c r="M24" t="s">
        <v>16520</v>
      </c>
      <c r="N24" t="s">
        <v>637</v>
      </c>
      <c r="O24" t="s">
        <v>639</v>
      </c>
      <c r="P24" t="s">
        <v>5</v>
      </c>
      <c r="Q24" t="s">
        <v>640</v>
      </c>
      <c r="R24" t="s">
        <v>638</v>
      </c>
      <c r="S24" t="s">
        <v>16521</v>
      </c>
      <c r="T24" t="s">
        <v>16520</v>
      </c>
      <c r="U24" s="50" t="s">
        <v>10</v>
      </c>
      <c r="V24">
        <v>1</v>
      </c>
    </row>
    <row r="25" spans="1:22" x14ac:dyDescent="0.25">
      <c r="A25" t="s">
        <v>241</v>
      </c>
      <c r="B25" t="s">
        <v>690</v>
      </c>
      <c r="C25">
        <v>82.2</v>
      </c>
      <c r="D25">
        <v>1</v>
      </c>
      <c r="E25" t="s">
        <v>16522</v>
      </c>
      <c r="F25">
        <v>111.2</v>
      </c>
      <c r="G25">
        <v>29</v>
      </c>
      <c r="H25" t="s">
        <v>663</v>
      </c>
      <c r="I25" t="s">
        <v>14419</v>
      </c>
      <c r="J25" t="s">
        <v>14420</v>
      </c>
      <c r="K25" t="s">
        <v>1774</v>
      </c>
      <c r="L25" t="s">
        <v>14421</v>
      </c>
      <c r="M25" t="s">
        <v>16520</v>
      </c>
      <c r="N25" t="s">
        <v>637</v>
      </c>
      <c r="O25" t="s">
        <v>664</v>
      </c>
      <c r="P25" t="s">
        <v>23</v>
      </c>
      <c r="Q25" t="s">
        <v>665</v>
      </c>
      <c r="R25" t="s">
        <v>638</v>
      </c>
      <c r="S25" t="s">
        <v>16523</v>
      </c>
      <c r="T25" t="s">
        <v>16520</v>
      </c>
      <c r="U25" s="51" t="s">
        <v>11</v>
      </c>
      <c r="V25">
        <v>1</v>
      </c>
    </row>
    <row r="26" spans="1:22" x14ac:dyDescent="0.25">
      <c r="A26" t="s">
        <v>18</v>
      </c>
      <c r="B26" t="s">
        <v>19</v>
      </c>
      <c r="C26">
        <v>66.666666666666671</v>
      </c>
      <c r="D26">
        <v>3</v>
      </c>
      <c r="E26" t="s">
        <v>16524</v>
      </c>
      <c r="F26">
        <v>119</v>
      </c>
      <c r="G26">
        <v>0</v>
      </c>
      <c r="H26" t="s">
        <v>645</v>
      </c>
      <c r="I26" t="s">
        <v>7794</v>
      </c>
      <c r="J26" t="s">
        <v>7795</v>
      </c>
      <c r="K26" t="s">
        <v>7796</v>
      </c>
      <c r="L26" t="s">
        <v>3433</v>
      </c>
      <c r="M26" t="s">
        <v>16525</v>
      </c>
      <c r="N26" t="s">
        <v>637</v>
      </c>
      <c r="O26" t="s">
        <v>646</v>
      </c>
      <c r="P26" t="s">
        <v>26</v>
      </c>
      <c r="Q26" t="s">
        <v>647</v>
      </c>
      <c r="R26" t="s">
        <v>638</v>
      </c>
      <c r="S26" t="s">
        <v>16526</v>
      </c>
      <c r="T26" t="s">
        <v>16527</v>
      </c>
      <c r="U26" s="50" t="s">
        <v>239</v>
      </c>
      <c r="V26">
        <v>16</v>
      </c>
    </row>
    <row r="27" spans="1:22" x14ac:dyDescent="0.25">
      <c r="A27" t="s">
        <v>147</v>
      </c>
      <c r="B27" t="s">
        <v>148</v>
      </c>
      <c r="C27">
        <v>50</v>
      </c>
      <c r="D27">
        <v>6</v>
      </c>
      <c r="E27" t="s">
        <v>16528</v>
      </c>
      <c r="F27">
        <v>200</v>
      </c>
      <c r="G27">
        <v>0</v>
      </c>
      <c r="H27" t="s">
        <v>636</v>
      </c>
      <c r="I27" t="s">
        <v>16529</v>
      </c>
      <c r="J27" t="s">
        <v>2240</v>
      </c>
      <c r="K27" t="s">
        <v>637</v>
      </c>
      <c r="L27" t="s">
        <v>638</v>
      </c>
      <c r="M27" t="s">
        <v>16530</v>
      </c>
      <c r="N27" t="s">
        <v>637</v>
      </c>
      <c r="O27" t="s">
        <v>643</v>
      </c>
      <c r="P27" t="s">
        <v>5</v>
      </c>
      <c r="Q27" t="s">
        <v>644</v>
      </c>
      <c r="R27" t="s">
        <v>638</v>
      </c>
      <c r="S27" t="s">
        <v>16531</v>
      </c>
      <c r="T27" t="s">
        <v>16530</v>
      </c>
      <c r="U27" s="51" t="s">
        <v>245</v>
      </c>
      <c r="V27">
        <v>11</v>
      </c>
    </row>
    <row r="28" spans="1:22" x14ac:dyDescent="0.25">
      <c r="A28" t="s">
        <v>239</v>
      </c>
      <c r="B28" t="s">
        <v>245</v>
      </c>
      <c r="C28">
        <v>159</v>
      </c>
      <c r="D28">
        <v>1</v>
      </c>
      <c r="E28" t="s">
        <v>16532</v>
      </c>
      <c r="F28">
        <v>129</v>
      </c>
      <c r="G28">
        <v>0</v>
      </c>
      <c r="H28" t="s">
        <v>636</v>
      </c>
      <c r="I28" t="s">
        <v>16533</v>
      </c>
      <c r="J28" t="s">
        <v>3029</v>
      </c>
      <c r="K28" t="s">
        <v>637</v>
      </c>
      <c r="L28" t="s">
        <v>638</v>
      </c>
      <c r="M28" t="s">
        <v>16530</v>
      </c>
      <c r="N28" t="s">
        <v>637</v>
      </c>
      <c r="O28" t="s">
        <v>639</v>
      </c>
      <c r="P28" t="s">
        <v>5</v>
      </c>
      <c r="Q28" t="s">
        <v>640</v>
      </c>
      <c r="R28" t="s">
        <v>638</v>
      </c>
      <c r="S28" t="s">
        <v>16534</v>
      </c>
      <c r="T28" t="s">
        <v>16530</v>
      </c>
      <c r="U28" s="51" t="s">
        <v>2799</v>
      </c>
      <c r="V28">
        <v>2</v>
      </c>
    </row>
    <row r="29" spans="1:22" x14ac:dyDescent="0.25">
      <c r="A29" t="s">
        <v>147</v>
      </c>
      <c r="B29" t="s">
        <v>148</v>
      </c>
      <c r="C29">
        <v>50</v>
      </c>
      <c r="D29">
        <v>12</v>
      </c>
      <c r="E29" t="s">
        <v>16535</v>
      </c>
      <c r="F29">
        <v>400</v>
      </c>
      <c r="G29">
        <v>0</v>
      </c>
      <c r="H29" t="s">
        <v>636</v>
      </c>
      <c r="I29" t="s">
        <v>14074</v>
      </c>
      <c r="J29" t="s">
        <v>650</v>
      </c>
      <c r="K29" t="s">
        <v>637</v>
      </c>
      <c r="L29" t="s">
        <v>638</v>
      </c>
      <c r="M29" t="s">
        <v>16536</v>
      </c>
      <c r="N29" t="s">
        <v>637</v>
      </c>
      <c r="O29" t="s">
        <v>639</v>
      </c>
      <c r="P29" t="s">
        <v>5</v>
      </c>
      <c r="Q29" t="s">
        <v>640</v>
      </c>
      <c r="R29" t="s">
        <v>638</v>
      </c>
      <c r="S29" t="s">
        <v>16537</v>
      </c>
      <c r="T29" t="s">
        <v>16536</v>
      </c>
      <c r="U29" s="51" t="s">
        <v>690</v>
      </c>
      <c r="V29">
        <v>3</v>
      </c>
    </row>
    <row r="30" spans="1:22" x14ac:dyDescent="0.25">
      <c r="A30" t="s">
        <v>147</v>
      </c>
      <c r="B30" t="s">
        <v>148</v>
      </c>
      <c r="C30">
        <v>50</v>
      </c>
      <c r="D30">
        <v>6</v>
      </c>
      <c r="E30" t="s">
        <v>16538</v>
      </c>
      <c r="F30">
        <v>200</v>
      </c>
      <c r="G30">
        <v>0</v>
      </c>
      <c r="H30" t="s">
        <v>636</v>
      </c>
      <c r="I30" t="s">
        <v>16539</v>
      </c>
      <c r="J30" t="s">
        <v>702</v>
      </c>
      <c r="K30" t="s">
        <v>637</v>
      </c>
      <c r="L30" t="s">
        <v>638</v>
      </c>
      <c r="M30" t="s">
        <v>16540</v>
      </c>
      <c r="N30" t="s">
        <v>637</v>
      </c>
      <c r="O30" t="s">
        <v>643</v>
      </c>
      <c r="P30" t="s">
        <v>5</v>
      </c>
      <c r="Q30" t="s">
        <v>644</v>
      </c>
      <c r="R30" t="s">
        <v>638</v>
      </c>
      <c r="S30" t="s">
        <v>16541</v>
      </c>
      <c r="T30" t="s">
        <v>16540</v>
      </c>
      <c r="U30" s="50" t="s">
        <v>240</v>
      </c>
      <c r="V30">
        <v>11</v>
      </c>
    </row>
    <row r="31" spans="1:22" x14ac:dyDescent="0.25">
      <c r="A31" t="s">
        <v>18</v>
      </c>
      <c r="B31" t="s">
        <v>19</v>
      </c>
      <c r="C31">
        <v>66.666666666666671</v>
      </c>
      <c r="D31">
        <v>3</v>
      </c>
      <c r="E31" t="s">
        <v>16542</v>
      </c>
      <c r="F31">
        <v>148</v>
      </c>
      <c r="G31">
        <v>29</v>
      </c>
      <c r="H31" t="s">
        <v>645</v>
      </c>
      <c r="I31" t="s">
        <v>8220</v>
      </c>
      <c r="J31" t="s">
        <v>16543</v>
      </c>
      <c r="K31" t="s">
        <v>16544</v>
      </c>
      <c r="L31" t="s">
        <v>2418</v>
      </c>
      <c r="M31" t="s">
        <v>16505</v>
      </c>
      <c r="N31" t="s">
        <v>637</v>
      </c>
      <c r="O31" t="s">
        <v>646</v>
      </c>
      <c r="P31" t="s">
        <v>26</v>
      </c>
      <c r="Q31" t="s">
        <v>647</v>
      </c>
      <c r="R31" t="s">
        <v>638</v>
      </c>
      <c r="S31" t="s">
        <v>16545</v>
      </c>
      <c r="T31" t="s">
        <v>16546</v>
      </c>
      <c r="U31" s="51" t="s">
        <v>246</v>
      </c>
      <c r="V31">
        <v>8</v>
      </c>
    </row>
    <row r="32" spans="1:22" x14ac:dyDescent="0.25">
      <c r="A32" t="s">
        <v>16479</v>
      </c>
      <c r="B32" t="s">
        <v>13745</v>
      </c>
      <c r="C32">
        <v>200</v>
      </c>
      <c r="D32">
        <v>1</v>
      </c>
      <c r="E32" t="s">
        <v>16547</v>
      </c>
      <c r="F32">
        <v>128</v>
      </c>
      <c r="G32">
        <v>29</v>
      </c>
      <c r="H32" t="s">
        <v>655</v>
      </c>
      <c r="I32" t="s">
        <v>16548</v>
      </c>
      <c r="J32" t="s">
        <v>667</v>
      </c>
      <c r="K32" t="s">
        <v>637</v>
      </c>
      <c r="L32" t="s">
        <v>638</v>
      </c>
      <c r="M32" t="s">
        <v>16549</v>
      </c>
      <c r="N32" t="s">
        <v>637</v>
      </c>
      <c r="O32" t="s">
        <v>639</v>
      </c>
      <c r="P32" t="s">
        <v>5</v>
      </c>
      <c r="Q32" t="s">
        <v>640</v>
      </c>
      <c r="R32" t="s">
        <v>638</v>
      </c>
      <c r="S32" t="s">
        <v>16550</v>
      </c>
      <c r="T32" t="s">
        <v>16549</v>
      </c>
      <c r="U32" s="51" t="s">
        <v>2799</v>
      </c>
      <c r="V32">
        <v>1</v>
      </c>
    </row>
    <row r="33" spans="1:22" x14ac:dyDescent="0.25">
      <c r="A33" t="s">
        <v>147</v>
      </c>
      <c r="B33" t="s">
        <v>148</v>
      </c>
      <c r="C33">
        <v>50</v>
      </c>
      <c r="D33">
        <v>6</v>
      </c>
      <c r="E33" t="s">
        <v>16551</v>
      </c>
      <c r="F33">
        <v>200</v>
      </c>
      <c r="G33">
        <v>0</v>
      </c>
      <c r="H33" t="s">
        <v>636</v>
      </c>
      <c r="I33" t="s">
        <v>782</v>
      </c>
      <c r="J33" t="s">
        <v>1872</v>
      </c>
      <c r="K33" t="s">
        <v>637</v>
      </c>
      <c r="L33" t="s">
        <v>638</v>
      </c>
      <c r="M33" t="s">
        <v>16552</v>
      </c>
      <c r="N33" t="s">
        <v>637</v>
      </c>
      <c r="O33" t="s">
        <v>639</v>
      </c>
      <c r="P33" t="s">
        <v>5</v>
      </c>
      <c r="Q33" t="s">
        <v>640</v>
      </c>
      <c r="R33" t="s">
        <v>638</v>
      </c>
      <c r="S33" t="s">
        <v>16553</v>
      </c>
      <c r="T33" t="s">
        <v>16552</v>
      </c>
      <c r="U33" s="51" t="s">
        <v>690</v>
      </c>
      <c r="V33">
        <v>2</v>
      </c>
    </row>
    <row r="34" spans="1:22" x14ac:dyDescent="0.25">
      <c r="A34" t="s">
        <v>147</v>
      </c>
      <c r="B34" t="s">
        <v>148</v>
      </c>
      <c r="C34">
        <v>50</v>
      </c>
      <c r="D34">
        <v>6</v>
      </c>
      <c r="E34" t="s">
        <v>16554</v>
      </c>
      <c r="F34">
        <v>200</v>
      </c>
      <c r="G34">
        <v>0</v>
      </c>
      <c r="H34" t="s">
        <v>636</v>
      </c>
      <c r="I34" t="s">
        <v>16555</v>
      </c>
      <c r="J34" t="s">
        <v>661</v>
      </c>
      <c r="K34" t="s">
        <v>637</v>
      </c>
      <c r="L34" t="s">
        <v>638</v>
      </c>
      <c r="M34" t="s">
        <v>16556</v>
      </c>
      <c r="N34" t="s">
        <v>637</v>
      </c>
      <c r="O34" t="s">
        <v>639</v>
      </c>
      <c r="P34" t="s">
        <v>5</v>
      </c>
      <c r="Q34" t="s">
        <v>640</v>
      </c>
      <c r="R34" t="s">
        <v>638</v>
      </c>
      <c r="S34" t="s">
        <v>16557</v>
      </c>
      <c r="T34" t="s">
        <v>16556</v>
      </c>
      <c r="U34" s="50" t="s">
        <v>241</v>
      </c>
      <c r="V34">
        <v>16</v>
      </c>
    </row>
    <row r="35" spans="1:22" x14ac:dyDescent="0.25">
      <c r="A35" t="s">
        <v>18</v>
      </c>
      <c r="B35" t="s">
        <v>19</v>
      </c>
      <c r="C35">
        <v>66.666666666666671</v>
      </c>
      <c r="D35">
        <v>3</v>
      </c>
      <c r="E35" t="s">
        <v>16558</v>
      </c>
      <c r="F35">
        <v>100</v>
      </c>
      <c r="G35">
        <v>0</v>
      </c>
      <c r="H35" t="s">
        <v>655</v>
      </c>
      <c r="I35" t="s">
        <v>3454</v>
      </c>
      <c r="J35" t="s">
        <v>658</v>
      </c>
      <c r="K35" t="s">
        <v>637</v>
      </c>
      <c r="L35" t="s">
        <v>638</v>
      </c>
      <c r="M35" t="s">
        <v>16559</v>
      </c>
      <c r="N35" t="s">
        <v>637</v>
      </c>
      <c r="O35" t="s">
        <v>639</v>
      </c>
      <c r="P35" t="s">
        <v>5</v>
      </c>
      <c r="Q35" t="s">
        <v>640</v>
      </c>
      <c r="R35" t="s">
        <v>638</v>
      </c>
      <c r="S35" t="s">
        <v>16560</v>
      </c>
      <c r="T35" t="s">
        <v>16559</v>
      </c>
      <c r="U35" s="51" t="s">
        <v>247</v>
      </c>
      <c r="V35">
        <v>10</v>
      </c>
    </row>
    <row r="36" spans="1:22" x14ac:dyDescent="0.25">
      <c r="A36" t="s">
        <v>600</v>
      </c>
      <c r="B36" t="s">
        <v>690</v>
      </c>
      <c r="C36">
        <v>87.2</v>
      </c>
      <c r="D36">
        <v>2</v>
      </c>
      <c r="E36" t="s">
        <v>16561</v>
      </c>
      <c r="F36">
        <v>181.4</v>
      </c>
      <c r="G36">
        <v>7</v>
      </c>
      <c r="H36" t="s">
        <v>663</v>
      </c>
      <c r="I36" t="s">
        <v>16562</v>
      </c>
      <c r="J36" t="s">
        <v>16563</v>
      </c>
      <c r="K36" t="s">
        <v>1752</v>
      </c>
      <c r="L36" t="s">
        <v>16564</v>
      </c>
      <c r="M36" t="s">
        <v>16565</v>
      </c>
      <c r="N36" t="s">
        <v>637</v>
      </c>
      <c r="O36" t="s">
        <v>664</v>
      </c>
      <c r="P36" t="s">
        <v>23</v>
      </c>
      <c r="Q36" t="s">
        <v>665</v>
      </c>
      <c r="R36" t="s">
        <v>638</v>
      </c>
      <c r="S36" t="s">
        <v>16566</v>
      </c>
      <c r="T36" t="s">
        <v>16567</v>
      </c>
      <c r="U36" s="51" t="s">
        <v>2799</v>
      </c>
      <c r="V36">
        <v>1</v>
      </c>
    </row>
    <row r="37" spans="1:22" x14ac:dyDescent="0.25">
      <c r="A37" t="s">
        <v>22</v>
      </c>
      <c r="B37" t="s">
        <v>27</v>
      </c>
      <c r="C37">
        <v>69.900000000000006</v>
      </c>
      <c r="D37">
        <v>20</v>
      </c>
      <c r="E37" t="s">
        <v>16568</v>
      </c>
      <c r="F37">
        <v>1600</v>
      </c>
      <c r="G37">
        <v>0</v>
      </c>
      <c r="H37" t="s">
        <v>645</v>
      </c>
      <c r="I37" t="s">
        <v>16569</v>
      </c>
      <c r="J37" t="s">
        <v>16570</v>
      </c>
      <c r="K37" t="s">
        <v>16571</v>
      </c>
      <c r="L37" t="s">
        <v>3754</v>
      </c>
      <c r="M37" t="s">
        <v>16572</v>
      </c>
      <c r="N37" t="s">
        <v>637</v>
      </c>
      <c r="O37" t="s">
        <v>646</v>
      </c>
      <c r="P37" t="s">
        <v>26</v>
      </c>
      <c r="Q37" t="s">
        <v>647</v>
      </c>
      <c r="R37" t="s">
        <v>638</v>
      </c>
      <c r="S37" t="s">
        <v>16573</v>
      </c>
      <c r="T37" t="s">
        <v>16572</v>
      </c>
      <c r="U37" s="51" t="s">
        <v>690</v>
      </c>
      <c r="V37">
        <v>5</v>
      </c>
    </row>
    <row r="38" spans="1:22" x14ac:dyDescent="0.25">
      <c r="A38" t="s">
        <v>147</v>
      </c>
      <c r="B38" t="s">
        <v>148</v>
      </c>
      <c r="C38">
        <v>50</v>
      </c>
      <c r="D38">
        <v>6</v>
      </c>
      <c r="E38" t="s">
        <v>16574</v>
      </c>
      <c r="F38">
        <v>229</v>
      </c>
      <c r="G38">
        <v>29</v>
      </c>
      <c r="H38" t="s">
        <v>636</v>
      </c>
      <c r="I38" t="s">
        <v>16575</v>
      </c>
      <c r="J38" t="s">
        <v>662</v>
      </c>
      <c r="K38" t="s">
        <v>637</v>
      </c>
      <c r="L38" t="s">
        <v>638</v>
      </c>
      <c r="M38" t="s">
        <v>16576</v>
      </c>
      <c r="N38" t="s">
        <v>637</v>
      </c>
      <c r="O38" t="s">
        <v>639</v>
      </c>
      <c r="P38" t="s">
        <v>5</v>
      </c>
      <c r="Q38" t="s">
        <v>640</v>
      </c>
      <c r="R38" t="s">
        <v>638</v>
      </c>
      <c r="S38" t="s">
        <v>16577</v>
      </c>
      <c r="T38" t="s">
        <v>16576</v>
      </c>
      <c r="U38" s="50" t="s">
        <v>600</v>
      </c>
      <c r="V38">
        <v>16</v>
      </c>
    </row>
    <row r="39" spans="1:22" x14ac:dyDescent="0.25">
      <c r="A39" t="s">
        <v>241</v>
      </c>
      <c r="B39" t="s">
        <v>247</v>
      </c>
      <c r="C39">
        <v>159</v>
      </c>
      <c r="D39">
        <v>1</v>
      </c>
      <c r="E39" t="s">
        <v>16578</v>
      </c>
      <c r="F39">
        <v>129</v>
      </c>
      <c r="G39">
        <v>0</v>
      </c>
      <c r="H39" t="s">
        <v>636</v>
      </c>
      <c r="I39" t="s">
        <v>16579</v>
      </c>
      <c r="J39" t="s">
        <v>653</v>
      </c>
      <c r="K39" t="s">
        <v>637</v>
      </c>
      <c r="L39" t="s">
        <v>638</v>
      </c>
      <c r="M39" t="s">
        <v>16580</v>
      </c>
      <c r="N39" t="s">
        <v>637</v>
      </c>
      <c r="O39" t="s">
        <v>639</v>
      </c>
      <c r="P39" t="s">
        <v>5</v>
      </c>
      <c r="Q39" t="s">
        <v>640</v>
      </c>
      <c r="R39" t="s">
        <v>638</v>
      </c>
      <c r="S39" t="s">
        <v>16581</v>
      </c>
      <c r="T39" t="s">
        <v>16580</v>
      </c>
      <c r="U39" s="51" t="s">
        <v>601</v>
      </c>
      <c r="V39">
        <v>7</v>
      </c>
    </row>
    <row r="40" spans="1:22" x14ac:dyDescent="0.25">
      <c r="A40" t="s">
        <v>147</v>
      </c>
      <c r="B40" t="s">
        <v>148</v>
      </c>
      <c r="C40">
        <v>33.333333333333336</v>
      </c>
      <c r="D40">
        <v>3</v>
      </c>
      <c r="E40" t="s">
        <v>16582</v>
      </c>
      <c r="F40">
        <v>200</v>
      </c>
      <c r="G40">
        <v>0</v>
      </c>
      <c r="H40" t="s">
        <v>636</v>
      </c>
      <c r="I40" t="s">
        <v>16583</v>
      </c>
      <c r="J40" t="s">
        <v>678</v>
      </c>
      <c r="K40" t="s">
        <v>637</v>
      </c>
      <c r="L40" t="s">
        <v>638</v>
      </c>
      <c r="M40" t="s">
        <v>16584</v>
      </c>
      <c r="N40" t="s">
        <v>637</v>
      </c>
      <c r="O40" t="s">
        <v>639</v>
      </c>
      <c r="P40" t="s">
        <v>5</v>
      </c>
      <c r="Q40" t="s">
        <v>640</v>
      </c>
      <c r="R40" t="s">
        <v>16585</v>
      </c>
      <c r="S40" t="s">
        <v>16586</v>
      </c>
      <c r="T40" t="s">
        <v>16584</v>
      </c>
      <c r="U40" s="51" t="s">
        <v>2799</v>
      </c>
      <c r="V40">
        <v>3</v>
      </c>
    </row>
    <row r="41" spans="1:22" x14ac:dyDescent="0.25">
      <c r="A41" t="s">
        <v>147</v>
      </c>
      <c r="B41" t="s">
        <v>148</v>
      </c>
      <c r="C41">
        <v>33.333333333333336</v>
      </c>
      <c r="D41">
        <v>3</v>
      </c>
      <c r="E41" t="s">
        <v>16587</v>
      </c>
      <c r="F41">
        <v>100</v>
      </c>
      <c r="G41">
        <v>0</v>
      </c>
      <c r="H41" t="s">
        <v>655</v>
      </c>
      <c r="I41" t="s">
        <v>16588</v>
      </c>
      <c r="J41" t="s">
        <v>709</v>
      </c>
      <c r="K41" t="s">
        <v>637</v>
      </c>
      <c r="L41" t="s">
        <v>638</v>
      </c>
      <c r="M41" t="s">
        <v>16589</v>
      </c>
      <c r="N41" t="s">
        <v>637</v>
      </c>
      <c r="O41" t="s">
        <v>639</v>
      </c>
      <c r="P41" t="s">
        <v>5</v>
      </c>
      <c r="Q41" t="s">
        <v>640</v>
      </c>
      <c r="R41" t="s">
        <v>638</v>
      </c>
      <c r="S41" t="s">
        <v>16590</v>
      </c>
      <c r="T41" t="s">
        <v>16589</v>
      </c>
      <c r="U41" s="51" t="s">
        <v>690</v>
      </c>
      <c r="V41">
        <v>6</v>
      </c>
    </row>
    <row r="42" spans="1:22" x14ac:dyDescent="0.25">
      <c r="A42" t="s">
        <v>241</v>
      </c>
      <c r="B42" t="s">
        <v>690</v>
      </c>
      <c r="C42">
        <v>109</v>
      </c>
      <c r="D42">
        <v>2</v>
      </c>
      <c r="E42" t="s">
        <v>16591</v>
      </c>
      <c r="F42">
        <v>263</v>
      </c>
      <c r="G42">
        <v>45</v>
      </c>
      <c r="H42" t="s">
        <v>663</v>
      </c>
      <c r="I42" t="s">
        <v>16592</v>
      </c>
      <c r="J42" t="s">
        <v>16593</v>
      </c>
      <c r="K42" t="s">
        <v>1664</v>
      </c>
      <c r="L42" t="s">
        <v>16594</v>
      </c>
      <c r="M42" t="s">
        <v>16595</v>
      </c>
      <c r="N42" t="s">
        <v>637</v>
      </c>
      <c r="O42" t="s">
        <v>664</v>
      </c>
      <c r="P42" t="s">
        <v>23</v>
      </c>
      <c r="Q42" t="s">
        <v>665</v>
      </c>
      <c r="R42" t="s">
        <v>638</v>
      </c>
      <c r="S42" t="s">
        <v>16596</v>
      </c>
      <c r="T42" t="s">
        <v>16595</v>
      </c>
      <c r="U42" s="50" t="s">
        <v>77</v>
      </c>
      <c r="V42">
        <v>25</v>
      </c>
    </row>
    <row r="43" spans="1:22" x14ac:dyDescent="0.25">
      <c r="A43" t="s">
        <v>22</v>
      </c>
      <c r="B43" t="s">
        <v>27</v>
      </c>
      <c r="C43">
        <v>66.333333333333329</v>
      </c>
      <c r="D43">
        <v>3</v>
      </c>
      <c r="E43" t="s">
        <v>16597</v>
      </c>
      <c r="F43">
        <v>279</v>
      </c>
      <c r="G43">
        <v>29</v>
      </c>
      <c r="H43" t="s">
        <v>645</v>
      </c>
      <c r="I43" t="s">
        <v>16598</v>
      </c>
      <c r="J43" t="s">
        <v>16599</v>
      </c>
      <c r="K43" t="s">
        <v>2336</v>
      </c>
      <c r="L43" t="s">
        <v>3416</v>
      </c>
      <c r="M43" t="s">
        <v>16600</v>
      </c>
      <c r="N43" t="s">
        <v>637</v>
      </c>
      <c r="O43" t="s">
        <v>651</v>
      </c>
      <c r="P43" t="s">
        <v>26</v>
      </c>
      <c r="Q43" t="s">
        <v>647</v>
      </c>
      <c r="R43" t="s">
        <v>638</v>
      </c>
      <c r="S43" t="s">
        <v>16601</v>
      </c>
      <c r="T43" t="s">
        <v>16602</v>
      </c>
      <c r="U43" s="51" t="s">
        <v>4212</v>
      </c>
      <c r="V43">
        <v>1</v>
      </c>
    </row>
    <row r="44" spans="1:22" x14ac:dyDescent="0.25">
      <c r="A44" t="s">
        <v>147</v>
      </c>
      <c r="B44" t="s">
        <v>148</v>
      </c>
      <c r="C44">
        <v>33.333333333333336</v>
      </c>
      <c r="D44">
        <v>3</v>
      </c>
      <c r="E44" t="s">
        <v>16603</v>
      </c>
      <c r="F44">
        <v>100</v>
      </c>
      <c r="G44">
        <v>0</v>
      </c>
      <c r="H44" t="s">
        <v>655</v>
      </c>
      <c r="I44" t="s">
        <v>16604</v>
      </c>
      <c r="J44" t="s">
        <v>650</v>
      </c>
      <c r="K44" t="s">
        <v>637</v>
      </c>
      <c r="L44" t="s">
        <v>638</v>
      </c>
      <c r="M44" t="s">
        <v>16602</v>
      </c>
      <c r="N44" t="s">
        <v>637</v>
      </c>
      <c r="O44" t="s">
        <v>639</v>
      </c>
      <c r="P44" t="s">
        <v>5</v>
      </c>
      <c r="Q44" t="s">
        <v>640</v>
      </c>
      <c r="R44" t="s">
        <v>638</v>
      </c>
      <c r="S44" t="s">
        <v>16605</v>
      </c>
      <c r="T44" t="s">
        <v>16602</v>
      </c>
      <c r="U44" s="51" t="s">
        <v>78</v>
      </c>
      <c r="V44">
        <v>24</v>
      </c>
    </row>
    <row r="45" spans="1:22" x14ac:dyDescent="0.25">
      <c r="A45" t="s">
        <v>147</v>
      </c>
      <c r="B45" t="s">
        <v>148</v>
      </c>
      <c r="C45">
        <v>33.333333333333336</v>
      </c>
      <c r="D45">
        <v>3</v>
      </c>
      <c r="E45" t="s">
        <v>16606</v>
      </c>
      <c r="F45">
        <v>100</v>
      </c>
      <c r="G45">
        <v>0</v>
      </c>
      <c r="H45" t="s">
        <v>655</v>
      </c>
      <c r="I45" t="s">
        <v>16607</v>
      </c>
      <c r="J45" t="s">
        <v>700</v>
      </c>
      <c r="K45" t="s">
        <v>637</v>
      </c>
      <c r="L45" t="s">
        <v>638</v>
      </c>
      <c r="M45" t="s">
        <v>16602</v>
      </c>
      <c r="N45" t="s">
        <v>637</v>
      </c>
      <c r="O45" t="s">
        <v>639</v>
      </c>
      <c r="P45" t="s">
        <v>5</v>
      </c>
      <c r="Q45" t="s">
        <v>640</v>
      </c>
      <c r="R45" t="s">
        <v>638</v>
      </c>
      <c r="S45" t="s">
        <v>16608</v>
      </c>
      <c r="T45" t="s">
        <v>16602</v>
      </c>
      <c r="U45" s="50" t="s">
        <v>594</v>
      </c>
      <c r="V45">
        <v>39</v>
      </c>
    </row>
    <row r="46" spans="1:22" x14ac:dyDescent="0.25">
      <c r="A46" t="s">
        <v>22</v>
      </c>
      <c r="B46" t="s">
        <v>27</v>
      </c>
      <c r="C46">
        <v>80</v>
      </c>
      <c r="D46">
        <v>2</v>
      </c>
      <c r="E46" t="s">
        <v>16609</v>
      </c>
      <c r="F46">
        <v>160</v>
      </c>
      <c r="G46">
        <v>0</v>
      </c>
      <c r="H46" t="s">
        <v>645</v>
      </c>
      <c r="I46" t="s">
        <v>16598</v>
      </c>
      <c r="J46" t="s">
        <v>16599</v>
      </c>
      <c r="K46" t="s">
        <v>2336</v>
      </c>
      <c r="L46" t="s">
        <v>3416</v>
      </c>
      <c r="M46" t="s">
        <v>16610</v>
      </c>
      <c r="N46" t="s">
        <v>637</v>
      </c>
      <c r="O46" t="s">
        <v>651</v>
      </c>
      <c r="P46" t="s">
        <v>26</v>
      </c>
      <c r="Q46" t="s">
        <v>647</v>
      </c>
      <c r="R46" t="s">
        <v>638</v>
      </c>
      <c r="S46" t="s">
        <v>16611</v>
      </c>
      <c r="T46" t="s">
        <v>16612</v>
      </c>
      <c r="U46" s="51" t="s">
        <v>595</v>
      </c>
      <c r="V46">
        <v>39</v>
      </c>
    </row>
    <row r="47" spans="1:22" x14ac:dyDescent="0.25">
      <c r="A47" t="s">
        <v>147</v>
      </c>
      <c r="B47" t="s">
        <v>148</v>
      </c>
      <c r="C47">
        <v>33.333333333333336</v>
      </c>
      <c r="D47">
        <v>3</v>
      </c>
      <c r="E47" t="s">
        <v>16613</v>
      </c>
      <c r="F47">
        <v>100</v>
      </c>
      <c r="G47">
        <v>0</v>
      </c>
      <c r="H47" t="s">
        <v>655</v>
      </c>
      <c r="I47" t="s">
        <v>2313</v>
      </c>
      <c r="J47" t="s">
        <v>2240</v>
      </c>
      <c r="K47" t="s">
        <v>637</v>
      </c>
      <c r="L47" t="s">
        <v>638</v>
      </c>
      <c r="M47" t="s">
        <v>16495</v>
      </c>
      <c r="N47" t="s">
        <v>637</v>
      </c>
      <c r="O47" t="s">
        <v>643</v>
      </c>
      <c r="P47" t="s">
        <v>5</v>
      </c>
      <c r="Q47" t="s">
        <v>644</v>
      </c>
      <c r="R47" t="s">
        <v>638</v>
      </c>
      <c r="S47" t="s">
        <v>16614</v>
      </c>
      <c r="T47" t="s">
        <v>16615</v>
      </c>
      <c r="U47" s="50" t="s">
        <v>116</v>
      </c>
      <c r="V47">
        <v>70</v>
      </c>
    </row>
    <row r="48" spans="1:22" x14ac:dyDescent="0.25">
      <c r="A48" t="s">
        <v>22</v>
      </c>
      <c r="B48" t="s">
        <v>213</v>
      </c>
      <c r="C48">
        <v>10</v>
      </c>
      <c r="D48">
        <v>1</v>
      </c>
      <c r="E48" t="s">
        <v>16616</v>
      </c>
      <c r="F48">
        <v>10</v>
      </c>
      <c r="G48">
        <v>0</v>
      </c>
      <c r="H48" t="s">
        <v>663</v>
      </c>
      <c r="I48" t="s">
        <v>16617</v>
      </c>
      <c r="J48" t="s">
        <v>16618</v>
      </c>
      <c r="K48" t="s">
        <v>7352</v>
      </c>
      <c r="L48" t="s">
        <v>16619</v>
      </c>
      <c r="M48" t="s">
        <v>16620</v>
      </c>
      <c r="N48" t="s">
        <v>637</v>
      </c>
      <c r="O48" t="s">
        <v>664</v>
      </c>
      <c r="P48" t="s">
        <v>23</v>
      </c>
      <c r="Q48" t="s">
        <v>665</v>
      </c>
      <c r="R48" t="s">
        <v>638</v>
      </c>
      <c r="S48" t="s">
        <v>16621</v>
      </c>
      <c r="T48" t="s">
        <v>16620</v>
      </c>
      <c r="U48" s="51" t="s">
        <v>117</v>
      </c>
      <c r="V48">
        <v>70</v>
      </c>
    </row>
    <row r="49" spans="1:22" x14ac:dyDescent="0.25">
      <c r="A49" t="s">
        <v>240</v>
      </c>
      <c r="B49" t="s">
        <v>246</v>
      </c>
      <c r="C49">
        <v>159</v>
      </c>
      <c r="D49">
        <v>2</v>
      </c>
      <c r="E49" t="s">
        <v>16622</v>
      </c>
      <c r="F49">
        <v>258</v>
      </c>
      <c r="G49">
        <v>0</v>
      </c>
      <c r="H49" t="s">
        <v>636</v>
      </c>
      <c r="I49" t="s">
        <v>16623</v>
      </c>
      <c r="J49" t="s">
        <v>652</v>
      </c>
      <c r="K49" t="s">
        <v>637</v>
      </c>
      <c r="L49" t="s">
        <v>638</v>
      </c>
      <c r="M49" t="s">
        <v>16624</v>
      </c>
      <c r="N49" t="s">
        <v>637</v>
      </c>
      <c r="O49" t="s">
        <v>643</v>
      </c>
      <c r="P49" t="s">
        <v>5</v>
      </c>
      <c r="Q49" t="s">
        <v>644</v>
      </c>
      <c r="R49" t="s">
        <v>638</v>
      </c>
      <c r="S49" t="s">
        <v>16625</v>
      </c>
      <c r="T49" t="s">
        <v>16626</v>
      </c>
      <c r="U49" s="50" t="s">
        <v>104</v>
      </c>
      <c r="V49">
        <v>13</v>
      </c>
    </row>
    <row r="50" spans="1:22" x14ac:dyDescent="0.25">
      <c r="A50" t="s">
        <v>240</v>
      </c>
      <c r="B50" t="s">
        <v>690</v>
      </c>
      <c r="C50">
        <v>72.2</v>
      </c>
      <c r="D50">
        <v>1</v>
      </c>
      <c r="E50" t="s">
        <v>16627</v>
      </c>
      <c r="F50">
        <v>144.4</v>
      </c>
      <c r="G50">
        <v>0</v>
      </c>
      <c r="H50" t="s">
        <v>663</v>
      </c>
      <c r="I50" t="s">
        <v>16628</v>
      </c>
      <c r="J50" t="s">
        <v>16629</v>
      </c>
      <c r="K50" t="s">
        <v>4433</v>
      </c>
      <c r="L50" t="s">
        <v>16630</v>
      </c>
      <c r="M50" t="s">
        <v>16626</v>
      </c>
      <c r="N50" t="s">
        <v>637</v>
      </c>
      <c r="O50" t="s">
        <v>664</v>
      </c>
      <c r="P50" t="s">
        <v>23</v>
      </c>
      <c r="Q50" t="s">
        <v>665</v>
      </c>
      <c r="R50" t="s">
        <v>638</v>
      </c>
      <c r="S50" t="s">
        <v>16631</v>
      </c>
      <c r="T50" t="s">
        <v>16626</v>
      </c>
      <c r="U50" s="51" t="s">
        <v>105</v>
      </c>
      <c r="V50">
        <v>13</v>
      </c>
    </row>
    <row r="51" spans="1:22" x14ac:dyDescent="0.25">
      <c r="A51" t="s">
        <v>239</v>
      </c>
      <c r="B51" t="s">
        <v>690</v>
      </c>
      <c r="C51">
        <v>72.2</v>
      </c>
      <c r="D51">
        <v>1</v>
      </c>
      <c r="E51" t="s">
        <v>16627</v>
      </c>
      <c r="F51">
        <v>144.4</v>
      </c>
      <c r="G51">
        <v>0</v>
      </c>
      <c r="H51" t="s">
        <v>663</v>
      </c>
      <c r="I51" t="s">
        <v>16628</v>
      </c>
      <c r="J51" t="s">
        <v>16629</v>
      </c>
      <c r="K51" t="s">
        <v>4433</v>
      </c>
      <c r="L51" t="s">
        <v>16630</v>
      </c>
      <c r="M51" t="s">
        <v>16626</v>
      </c>
      <c r="N51" t="s">
        <v>637</v>
      </c>
      <c r="O51" t="s">
        <v>664</v>
      </c>
      <c r="P51" t="s">
        <v>23</v>
      </c>
      <c r="Q51" t="s">
        <v>665</v>
      </c>
      <c r="R51" t="s">
        <v>638</v>
      </c>
      <c r="S51" t="s">
        <v>16631</v>
      </c>
      <c r="T51" t="s">
        <v>16626</v>
      </c>
      <c r="U51" s="50" t="s">
        <v>516</v>
      </c>
      <c r="V51">
        <v>7</v>
      </c>
    </row>
    <row r="52" spans="1:22" x14ac:dyDescent="0.25">
      <c r="A52" t="s">
        <v>18</v>
      </c>
      <c r="B52" t="s">
        <v>19</v>
      </c>
      <c r="C52">
        <v>33</v>
      </c>
      <c r="D52">
        <v>10</v>
      </c>
      <c r="E52" t="s">
        <v>16632</v>
      </c>
      <c r="F52">
        <v>322.5</v>
      </c>
      <c r="G52">
        <v>0</v>
      </c>
      <c r="H52" t="s">
        <v>655</v>
      </c>
      <c r="I52" t="s">
        <v>16633</v>
      </c>
      <c r="J52" t="s">
        <v>650</v>
      </c>
      <c r="K52" t="s">
        <v>637</v>
      </c>
      <c r="L52" t="s">
        <v>638</v>
      </c>
      <c r="M52" t="s">
        <v>16626</v>
      </c>
      <c r="N52" t="s">
        <v>637</v>
      </c>
      <c r="O52" t="s">
        <v>639</v>
      </c>
      <c r="P52" t="s">
        <v>5</v>
      </c>
      <c r="Q52" t="s">
        <v>640</v>
      </c>
      <c r="R52" t="s">
        <v>638</v>
      </c>
      <c r="S52" t="s">
        <v>16634</v>
      </c>
      <c r="T52" t="s">
        <v>16626</v>
      </c>
      <c r="U52" s="51" t="s">
        <v>4781</v>
      </c>
      <c r="V52">
        <v>3</v>
      </c>
    </row>
    <row r="53" spans="1:22" x14ac:dyDescent="0.25">
      <c r="A53" t="s">
        <v>516</v>
      </c>
      <c r="B53" t="s">
        <v>120</v>
      </c>
      <c r="C53">
        <v>75</v>
      </c>
      <c r="D53">
        <v>1</v>
      </c>
      <c r="E53" t="s">
        <v>16635</v>
      </c>
      <c r="F53">
        <v>112</v>
      </c>
      <c r="G53">
        <v>37</v>
      </c>
      <c r="H53" t="s">
        <v>645</v>
      </c>
      <c r="I53" t="s">
        <v>2415</v>
      </c>
      <c r="J53" t="s">
        <v>16636</v>
      </c>
      <c r="K53" t="s">
        <v>16637</v>
      </c>
      <c r="L53" t="s">
        <v>5280</v>
      </c>
      <c r="M53" t="s">
        <v>16638</v>
      </c>
      <c r="N53" t="s">
        <v>637</v>
      </c>
      <c r="O53" t="s">
        <v>646</v>
      </c>
      <c r="P53" t="s">
        <v>26</v>
      </c>
      <c r="Q53" t="s">
        <v>647</v>
      </c>
      <c r="R53" t="s">
        <v>638</v>
      </c>
      <c r="S53" t="s">
        <v>16639</v>
      </c>
      <c r="T53" t="s">
        <v>16638</v>
      </c>
      <c r="U53" s="51" t="s">
        <v>120</v>
      </c>
      <c r="V53">
        <v>4</v>
      </c>
    </row>
    <row r="54" spans="1:22" x14ac:dyDescent="0.25">
      <c r="A54" t="s">
        <v>147</v>
      </c>
      <c r="B54" t="s">
        <v>148</v>
      </c>
      <c r="C54">
        <v>50</v>
      </c>
      <c r="D54">
        <v>6</v>
      </c>
      <c r="E54" t="s">
        <v>16640</v>
      </c>
      <c r="F54">
        <v>200</v>
      </c>
      <c r="G54">
        <v>0</v>
      </c>
      <c r="H54" t="s">
        <v>636</v>
      </c>
      <c r="I54" t="s">
        <v>16641</v>
      </c>
      <c r="J54" t="s">
        <v>2061</v>
      </c>
      <c r="K54" t="s">
        <v>637</v>
      </c>
      <c r="L54" t="s">
        <v>638</v>
      </c>
      <c r="M54" t="s">
        <v>16642</v>
      </c>
      <c r="N54" t="s">
        <v>637</v>
      </c>
      <c r="O54" t="s">
        <v>643</v>
      </c>
      <c r="P54" t="s">
        <v>5</v>
      </c>
      <c r="Q54" t="s">
        <v>644</v>
      </c>
      <c r="R54" t="s">
        <v>638</v>
      </c>
      <c r="S54" t="s">
        <v>16643</v>
      </c>
      <c r="T54" t="s">
        <v>16644</v>
      </c>
      <c r="U54" s="50" t="s">
        <v>723</v>
      </c>
      <c r="V54">
        <v>841</v>
      </c>
    </row>
    <row r="55" spans="1:22" x14ac:dyDescent="0.25">
      <c r="A55" t="s">
        <v>147</v>
      </c>
      <c r="B55" t="s">
        <v>148</v>
      </c>
      <c r="C55">
        <v>33.333333333333336</v>
      </c>
      <c r="D55">
        <v>3</v>
      </c>
      <c r="E55" t="s">
        <v>16645</v>
      </c>
      <c r="F55">
        <v>100</v>
      </c>
      <c r="G55">
        <v>0</v>
      </c>
      <c r="H55" t="s">
        <v>655</v>
      </c>
      <c r="I55" t="s">
        <v>6524</v>
      </c>
      <c r="J55" t="s">
        <v>700</v>
      </c>
      <c r="K55" t="s">
        <v>637</v>
      </c>
      <c r="L55" t="s">
        <v>638</v>
      </c>
      <c r="M55" t="s">
        <v>16646</v>
      </c>
      <c r="N55" t="s">
        <v>637</v>
      </c>
      <c r="O55" t="s">
        <v>643</v>
      </c>
      <c r="P55" t="s">
        <v>5</v>
      </c>
      <c r="Q55" t="s">
        <v>644</v>
      </c>
      <c r="R55" t="s">
        <v>638</v>
      </c>
      <c r="S55" t="s">
        <v>16647</v>
      </c>
      <c r="T55" t="s">
        <v>16648</v>
      </c>
    </row>
    <row r="56" spans="1:22" x14ac:dyDescent="0.25">
      <c r="A56" t="s">
        <v>239</v>
      </c>
      <c r="B56" t="s">
        <v>245</v>
      </c>
      <c r="C56">
        <v>159</v>
      </c>
      <c r="D56">
        <v>1</v>
      </c>
      <c r="E56" t="s">
        <v>16649</v>
      </c>
      <c r="F56">
        <v>129</v>
      </c>
      <c r="G56">
        <v>0</v>
      </c>
      <c r="H56" t="s">
        <v>636</v>
      </c>
      <c r="I56" t="s">
        <v>16650</v>
      </c>
      <c r="J56" t="s">
        <v>699</v>
      </c>
      <c r="K56" t="s">
        <v>637</v>
      </c>
      <c r="L56" t="s">
        <v>638</v>
      </c>
      <c r="M56" t="s">
        <v>16651</v>
      </c>
      <c r="N56" t="s">
        <v>637</v>
      </c>
      <c r="O56" t="s">
        <v>639</v>
      </c>
      <c r="P56" t="s">
        <v>5</v>
      </c>
      <c r="Q56" t="s">
        <v>640</v>
      </c>
      <c r="R56" t="s">
        <v>638</v>
      </c>
      <c r="S56" t="s">
        <v>16652</v>
      </c>
      <c r="T56" t="s">
        <v>16653</v>
      </c>
    </row>
    <row r="57" spans="1:22" x14ac:dyDescent="0.25">
      <c r="A57" t="s">
        <v>147</v>
      </c>
      <c r="B57" t="s">
        <v>148</v>
      </c>
      <c r="C57">
        <v>50</v>
      </c>
      <c r="D57">
        <v>6</v>
      </c>
      <c r="E57" t="s">
        <v>16654</v>
      </c>
      <c r="F57">
        <v>200</v>
      </c>
      <c r="G57">
        <v>0</v>
      </c>
      <c r="H57" t="s">
        <v>636</v>
      </c>
      <c r="I57" t="s">
        <v>16655</v>
      </c>
      <c r="J57" t="s">
        <v>713</v>
      </c>
      <c r="K57" t="s">
        <v>637</v>
      </c>
      <c r="L57" t="s">
        <v>638</v>
      </c>
      <c r="M57" t="s">
        <v>16656</v>
      </c>
      <c r="N57" t="s">
        <v>637</v>
      </c>
      <c r="O57" t="s">
        <v>643</v>
      </c>
      <c r="P57" t="s">
        <v>5</v>
      </c>
      <c r="Q57" t="s">
        <v>644</v>
      </c>
      <c r="R57" t="s">
        <v>638</v>
      </c>
      <c r="S57" t="s">
        <v>16657</v>
      </c>
      <c r="T57" t="s">
        <v>16656</v>
      </c>
    </row>
    <row r="58" spans="1:22" x14ac:dyDescent="0.25">
      <c r="A58" t="s">
        <v>147</v>
      </c>
      <c r="B58" t="s">
        <v>148</v>
      </c>
      <c r="C58">
        <v>50</v>
      </c>
      <c r="D58">
        <v>6</v>
      </c>
      <c r="E58" t="s">
        <v>16658</v>
      </c>
      <c r="F58">
        <v>200</v>
      </c>
      <c r="G58">
        <v>0</v>
      </c>
      <c r="H58" t="s">
        <v>636</v>
      </c>
      <c r="I58" t="s">
        <v>16659</v>
      </c>
      <c r="J58" t="s">
        <v>4242</v>
      </c>
      <c r="K58" t="s">
        <v>637</v>
      </c>
      <c r="L58" t="s">
        <v>638</v>
      </c>
      <c r="M58" t="s">
        <v>16660</v>
      </c>
      <c r="N58" t="s">
        <v>637</v>
      </c>
      <c r="O58" t="s">
        <v>639</v>
      </c>
      <c r="P58" t="s">
        <v>5</v>
      </c>
      <c r="Q58" t="s">
        <v>640</v>
      </c>
      <c r="R58" t="s">
        <v>638</v>
      </c>
      <c r="S58" t="s">
        <v>16661</v>
      </c>
      <c r="T58" t="s">
        <v>16660</v>
      </c>
    </row>
    <row r="59" spans="1:22" x14ac:dyDescent="0.25">
      <c r="A59" t="s">
        <v>16662</v>
      </c>
      <c r="B59" t="s">
        <v>10386</v>
      </c>
      <c r="C59">
        <v>99</v>
      </c>
      <c r="D59">
        <v>1</v>
      </c>
      <c r="E59" t="s">
        <v>16663</v>
      </c>
      <c r="F59">
        <v>89</v>
      </c>
      <c r="G59">
        <v>0</v>
      </c>
      <c r="H59" t="s">
        <v>636</v>
      </c>
      <c r="I59" t="s">
        <v>16664</v>
      </c>
      <c r="J59" t="s">
        <v>648</v>
      </c>
      <c r="K59" t="s">
        <v>637</v>
      </c>
      <c r="L59" t="s">
        <v>638</v>
      </c>
      <c r="M59" t="s">
        <v>16665</v>
      </c>
      <c r="N59" t="s">
        <v>637</v>
      </c>
      <c r="O59" t="s">
        <v>643</v>
      </c>
      <c r="P59" t="s">
        <v>5</v>
      </c>
      <c r="Q59" t="s">
        <v>644</v>
      </c>
      <c r="R59" t="s">
        <v>638</v>
      </c>
      <c r="S59" t="s">
        <v>16666</v>
      </c>
      <c r="T59" t="s">
        <v>16665</v>
      </c>
    </row>
    <row r="60" spans="1:22" x14ac:dyDescent="0.25">
      <c r="A60" t="s">
        <v>147</v>
      </c>
      <c r="B60" t="s">
        <v>148</v>
      </c>
      <c r="C60">
        <v>33.333333333333336</v>
      </c>
      <c r="D60">
        <v>3</v>
      </c>
      <c r="E60" t="s">
        <v>16667</v>
      </c>
      <c r="F60">
        <v>100</v>
      </c>
      <c r="G60">
        <v>0</v>
      </c>
      <c r="H60" t="s">
        <v>655</v>
      </c>
      <c r="I60" t="s">
        <v>16668</v>
      </c>
      <c r="J60" t="s">
        <v>2178</v>
      </c>
      <c r="K60" t="s">
        <v>637</v>
      </c>
      <c r="L60" t="s">
        <v>638</v>
      </c>
      <c r="M60" t="s">
        <v>16669</v>
      </c>
      <c r="N60" t="s">
        <v>637</v>
      </c>
      <c r="O60" t="s">
        <v>643</v>
      </c>
      <c r="P60" t="s">
        <v>5</v>
      </c>
      <c r="Q60" t="s">
        <v>644</v>
      </c>
      <c r="R60" t="s">
        <v>638</v>
      </c>
      <c r="S60" t="s">
        <v>16670</v>
      </c>
      <c r="T60" t="s">
        <v>16669</v>
      </c>
    </row>
    <row r="61" spans="1:22" x14ac:dyDescent="0.25">
      <c r="A61" t="s">
        <v>147</v>
      </c>
      <c r="B61" t="s">
        <v>148</v>
      </c>
      <c r="C61">
        <v>50</v>
      </c>
      <c r="D61">
        <v>6</v>
      </c>
      <c r="E61" t="s">
        <v>16671</v>
      </c>
      <c r="F61">
        <v>238</v>
      </c>
      <c r="G61">
        <v>38</v>
      </c>
      <c r="H61" t="s">
        <v>636</v>
      </c>
      <c r="I61" t="s">
        <v>16672</v>
      </c>
      <c r="J61" t="s">
        <v>649</v>
      </c>
      <c r="K61" t="s">
        <v>637</v>
      </c>
      <c r="L61" t="s">
        <v>638</v>
      </c>
      <c r="M61" t="s">
        <v>16673</v>
      </c>
      <c r="N61" t="s">
        <v>637</v>
      </c>
      <c r="O61" t="s">
        <v>639</v>
      </c>
      <c r="P61" t="s">
        <v>5</v>
      </c>
      <c r="Q61" t="s">
        <v>640</v>
      </c>
      <c r="R61" t="s">
        <v>638</v>
      </c>
      <c r="S61" t="s">
        <v>16674</v>
      </c>
      <c r="T61" t="s">
        <v>16673</v>
      </c>
    </row>
    <row r="62" spans="1:22" x14ac:dyDescent="0.25">
      <c r="A62" t="s">
        <v>22</v>
      </c>
      <c r="B62" t="s">
        <v>213</v>
      </c>
      <c r="C62">
        <v>10</v>
      </c>
      <c r="D62">
        <v>1</v>
      </c>
      <c r="E62" t="s">
        <v>16675</v>
      </c>
      <c r="F62">
        <v>10</v>
      </c>
      <c r="G62">
        <v>0</v>
      </c>
      <c r="H62" t="s">
        <v>663</v>
      </c>
      <c r="I62" t="s">
        <v>16676</v>
      </c>
      <c r="J62" t="s">
        <v>16677</v>
      </c>
      <c r="K62" t="s">
        <v>7352</v>
      </c>
      <c r="L62" t="s">
        <v>16678</v>
      </c>
      <c r="M62" t="s">
        <v>16679</v>
      </c>
      <c r="N62" t="s">
        <v>637</v>
      </c>
      <c r="O62" t="s">
        <v>664</v>
      </c>
      <c r="P62" t="s">
        <v>23</v>
      </c>
      <c r="Q62" t="s">
        <v>665</v>
      </c>
      <c r="R62" t="s">
        <v>638</v>
      </c>
      <c r="S62" t="s">
        <v>16680</v>
      </c>
      <c r="T62" t="s">
        <v>16679</v>
      </c>
    </row>
    <row r="63" spans="1:22" x14ac:dyDescent="0.25">
      <c r="A63" t="s">
        <v>147</v>
      </c>
      <c r="B63" t="s">
        <v>148</v>
      </c>
      <c r="C63">
        <v>65</v>
      </c>
      <c r="D63">
        <v>9</v>
      </c>
      <c r="E63" t="s">
        <v>16681</v>
      </c>
      <c r="F63">
        <v>1250</v>
      </c>
      <c r="G63">
        <v>0</v>
      </c>
      <c r="H63" t="s">
        <v>645</v>
      </c>
      <c r="I63" t="s">
        <v>16682</v>
      </c>
      <c r="J63" t="s">
        <v>16683</v>
      </c>
      <c r="K63" t="s">
        <v>1700</v>
      </c>
      <c r="L63" t="s">
        <v>6716</v>
      </c>
      <c r="M63" t="s">
        <v>16684</v>
      </c>
      <c r="N63" t="s">
        <v>637</v>
      </c>
      <c r="O63" t="s">
        <v>646</v>
      </c>
      <c r="P63" t="s">
        <v>26</v>
      </c>
      <c r="Q63" t="s">
        <v>647</v>
      </c>
      <c r="R63" t="s">
        <v>638</v>
      </c>
      <c r="S63" t="s">
        <v>16685</v>
      </c>
      <c r="T63" t="s">
        <v>16684</v>
      </c>
    </row>
    <row r="64" spans="1:22" x14ac:dyDescent="0.25">
      <c r="A64" t="s">
        <v>22</v>
      </c>
      <c r="B64" t="s">
        <v>27</v>
      </c>
      <c r="C64">
        <v>69.900000000000006</v>
      </c>
      <c r="D64">
        <v>10</v>
      </c>
      <c r="E64" t="s">
        <v>16681</v>
      </c>
      <c r="F64">
        <v>1250</v>
      </c>
      <c r="G64">
        <v>0</v>
      </c>
      <c r="H64" t="s">
        <v>645</v>
      </c>
      <c r="I64" t="s">
        <v>16682</v>
      </c>
      <c r="J64" t="s">
        <v>16683</v>
      </c>
      <c r="K64" t="s">
        <v>1700</v>
      </c>
      <c r="L64" t="s">
        <v>6716</v>
      </c>
      <c r="M64" t="s">
        <v>16684</v>
      </c>
      <c r="N64" t="s">
        <v>637</v>
      </c>
      <c r="O64" t="s">
        <v>646</v>
      </c>
      <c r="P64" t="s">
        <v>26</v>
      </c>
      <c r="Q64" t="s">
        <v>647</v>
      </c>
      <c r="R64" t="s">
        <v>638</v>
      </c>
      <c r="S64" t="s">
        <v>16685</v>
      </c>
      <c r="T64" t="s">
        <v>16684</v>
      </c>
    </row>
    <row r="65" spans="1:20" x14ac:dyDescent="0.25">
      <c r="A65" t="s">
        <v>77</v>
      </c>
      <c r="B65" t="s">
        <v>78</v>
      </c>
      <c r="C65">
        <v>33.333333333333336</v>
      </c>
      <c r="D65">
        <v>3</v>
      </c>
      <c r="E65" t="s">
        <v>16686</v>
      </c>
      <c r="F65">
        <v>144.99</v>
      </c>
      <c r="G65">
        <v>10</v>
      </c>
      <c r="H65" t="s">
        <v>636</v>
      </c>
      <c r="I65" t="s">
        <v>16687</v>
      </c>
      <c r="J65" t="s">
        <v>2423</v>
      </c>
      <c r="K65" t="s">
        <v>637</v>
      </c>
      <c r="L65" t="s">
        <v>638</v>
      </c>
      <c r="M65" t="s">
        <v>16688</v>
      </c>
      <c r="N65" t="s">
        <v>637</v>
      </c>
      <c r="O65" t="s">
        <v>639</v>
      </c>
      <c r="P65" t="s">
        <v>5</v>
      </c>
      <c r="Q65" t="s">
        <v>640</v>
      </c>
      <c r="R65" t="s">
        <v>638</v>
      </c>
      <c r="S65" t="s">
        <v>16689</v>
      </c>
      <c r="T65" t="s">
        <v>16688</v>
      </c>
    </row>
    <row r="66" spans="1:20" x14ac:dyDescent="0.25">
      <c r="A66" t="s">
        <v>594</v>
      </c>
      <c r="B66" t="s">
        <v>595</v>
      </c>
      <c r="C66">
        <v>50</v>
      </c>
      <c r="D66">
        <v>6</v>
      </c>
      <c r="E66" t="s">
        <v>16690</v>
      </c>
      <c r="F66">
        <v>200</v>
      </c>
      <c r="G66">
        <v>0</v>
      </c>
      <c r="H66" t="s">
        <v>636</v>
      </c>
      <c r="I66" t="s">
        <v>16691</v>
      </c>
      <c r="J66" t="s">
        <v>672</v>
      </c>
      <c r="K66" t="s">
        <v>637</v>
      </c>
      <c r="L66" t="s">
        <v>638</v>
      </c>
      <c r="M66" t="s">
        <v>16692</v>
      </c>
      <c r="N66" t="s">
        <v>637</v>
      </c>
      <c r="O66" t="s">
        <v>639</v>
      </c>
      <c r="P66" t="s">
        <v>5</v>
      </c>
      <c r="Q66" t="s">
        <v>640</v>
      </c>
      <c r="R66" t="s">
        <v>638</v>
      </c>
      <c r="S66" t="s">
        <v>16693</v>
      </c>
      <c r="T66" t="s">
        <v>16692</v>
      </c>
    </row>
    <row r="67" spans="1:20" x14ac:dyDescent="0.25">
      <c r="A67" t="s">
        <v>147</v>
      </c>
      <c r="B67" t="s">
        <v>148</v>
      </c>
      <c r="C67">
        <v>33.333333333333336</v>
      </c>
      <c r="D67">
        <v>3</v>
      </c>
      <c r="E67" t="s">
        <v>16694</v>
      </c>
      <c r="F67">
        <v>100</v>
      </c>
      <c r="G67">
        <v>0</v>
      </c>
      <c r="H67" t="s">
        <v>655</v>
      </c>
      <c r="I67" t="s">
        <v>16695</v>
      </c>
      <c r="J67" t="s">
        <v>672</v>
      </c>
      <c r="K67" t="s">
        <v>637</v>
      </c>
      <c r="L67" t="s">
        <v>638</v>
      </c>
      <c r="M67" t="s">
        <v>16696</v>
      </c>
      <c r="N67" t="s">
        <v>637</v>
      </c>
      <c r="O67" t="s">
        <v>639</v>
      </c>
      <c r="P67" t="s">
        <v>5</v>
      </c>
      <c r="Q67" t="s">
        <v>640</v>
      </c>
      <c r="R67" t="s">
        <v>638</v>
      </c>
      <c r="S67" t="s">
        <v>16697</v>
      </c>
      <c r="T67" t="s">
        <v>16696</v>
      </c>
    </row>
    <row r="68" spans="1:20" x14ac:dyDescent="0.25">
      <c r="A68" t="s">
        <v>22</v>
      </c>
      <c r="B68" t="s">
        <v>213</v>
      </c>
      <c r="C68">
        <v>10</v>
      </c>
      <c r="D68">
        <v>1</v>
      </c>
      <c r="E68" t="s">
        <v>16698</v>
      </c>
      <c r="F68">
        <v>10</v>
      </c>
      <c r="G68">
        <v>0</v>
      </c>
      <c r="H68" t="s">
        <v>663</v>
      </c>
      <c r="I68" t="s">
        <v>16699</v>
      </c>
      <c r="J68" t="s">
        <v>16700</v>
      </c>
      <c r="K68" t="s">
        <v>7352</v>
      </c>
      <c r="L68" t="s">
        <v>16701</v>
      </c>
      <c r="M68" t="s">
        <v>16702</v>
      </c>
      <c r="N68" t="s">
        <v>637</v>
      </c>
      <c r="O68" t="s">
        <v>664</v>
      </c>
      <c r="P68" t="s">
        <v>23</v>
      </c>
      <c r="Q68" t="s">
        <v>665</v>
      </c>
      <c r="R68" t="s">
        <v>638</v>
      </c>
      <c r="S68" t="s">
        <v>16703</v>
      </c>
      <c r="T68" t="s">
        <v>16702</v>
      </c>
    </row>
    <row r="69" spans="1:20" x14ac:dyDescent="0.25">
      <c r="A69" t="s">
        <v>600</v>
      </c>
      <c r="B69" t="s">
        <v>2799</v>
      </c>
      <c r="C69">
        <v>87.2</v>
      </c>
      <c r="D69">
        <v>1</v>
      </c>
      <c r="E69" t="s">
        <v>16704</v>
      </c>
      <c r="F69">
        <v>87.2</v>
      </c>
      <c r="G69">
        <v>0</v>
      </c>
      <c r="H69" t="s">
        <v>645</v>
      </c>
      <c r="I69" t="s">
        <v>16705</v>
      </c>
      <c r="J69" t="s">
        <v>16706</v>
      </c>
      <c r="K69" t="s">
        <v>9596</v>
      </c>
      <c r="L69" t="s">
        <v>16707</v>
      </c>
      <c r="M69" t="s">
        <v>16708</v>
      </c>
      <c r="N69" t="s">
        <v>637</v>
      </c>
      <c r="O69" t="s">
        <v>664</v>
      </c>
      <c r="P69" t="s">
        <v>23</v>
      </c>
      <c r="Q69" t="s">
        <v>665</v>
      </c>
      <c r="R69" t="s">
        <v>638</v>
      </c>
      <c r="S69" t="s">
        <v>16709</v>
      </c>
      <c r="T69" t="s">
        <v>16708</v>
      </c>
    </row>
    <row r="70" spans="1:20" x14ac:dyDescent="0.25">
      <c r="A70" t="s">
        <v>147</v>
      </c>
      <c r="B70" t="s">
        <v>148</v>
      </c>
      <c r="C70">
        <v>33.333333333333336</v>
      </c>
      <c r="D70">
        <v>3</v>
      </c>
      <c r="E70" t="s">
        <v>16710</v>
      </c>
      <c r="F70">
        <v>100</v>
      </c>
      <c r="G70">
        <v>0</v>
      </c>
      <c r="H70" t="s">
        <v>655</v>
      </c>
      <c r="I70" t="s">
        <v>4559</v>
      </c>
      <c r="J70" t="s">
        <v>682</v>
      </c>
      <c r="K70" t="s">
        <v>637</v>
      </c>
      <c r="L70" t="s">
        <v>638</v>
      </c>
      <c r="M70" t="s">
        <v>16711</v>
      </c>
      <c r="N70" t="s">
        <v>637</v>
      </c>
      <c r="O70" t="s">
        <v>639</v>
      </c>
      <c r="P70" t="s">
        <v>5</v>
      </c>
      <c r="Q70" t="s">
        <v>640</v>
      </c>
      <c r="R70" t="s">
        <v>638</v>
      </c>
      <c r="S70" t="s">
        <v>16712</v>
      </c>
      <c r="T70" t="s">
        <v>16711</v>
      </c>
    </row>
    <row r="71" spans="1:20" x14ac:dyDescent="0.25">
      <c r="A71" t="s">
        <v>147</v>
      </c>
      <c r="B71" t="s">
        <v>148</v>
      </c>
      <c r="C71">
        <v>33.333333333333336</v>
      </c>
      <c r="D71">
        <v>3</v>
      </c>
      <c r="E71" t="s">
        <v>16713</v>
      </c>
      <c r="F71">
        <v>100</v>
      </c>
      <c r="G71">
        <v>0</v>
      </c>
      <c r="H71" t="s">
        <v>655</v>
      </c>
      <c r="I71" t="s">
        <v>16714</v>
      </c>
      <c r="J71" t="s">
        <v>2091</v>
      </c>
      <c r="K71" t="s">
        <v>637</v>
      </c>
      <c r="L71" t="s">
        <v>638</v>
      </c>
      <c r="M71" t="s">
        <v>16715</v>
      </c>
      <c r="N71" t="s">
        <v>637</v>
      </c>
      <c r="O71" t="s">
        <v>639</v>
      </c>
      <c r="P71" t="s">
        <v>5</v>
      </c>
      <c r="Q71" t="s">
        <v>640</v>
      </c>
      <c r="R71" t="s">
        <v>638</v>
      </c>
      <c r="S71" t="s">
        <v>16716</v>
      </c>
      <c r="T71" t="s">
        <v>16715</v>
      </c>
    </row>
    <row r="72" spans="1:20" x14ac:dyDescent="0.25">
      <c r="A72" t="s">
        <v>77</v>
      </c>
      <c r="B72" t="s">
        <v>78</v>
      </c>
      <c r="C72">
        <v>27.5</v>
      </c>
      <c r="D72">
        <v>4</v>
      </c>
      <c r="E72" t="s">
        <v>16717</v>
      </c>
      <c r="F72">
        <v>165</v>
      </c>
      <c r="G72">
        <v>0</v>
      </c>
      <c r="H72" t="s">
        <v>645</v>
      </c>
      <c r="I72" t="s">
        <v>2221</v>
      </c>
      <c r="J72" t="s">
        <v>2222</v>
      </c>
      <c r="K72" t="s">
        <v>2223</v>
      </c>
      <c r="L72" t="s">
        <v>2224</v>
      </c>
      <c r="M72" t="s">
        <v>16718</v>
      </c>
      <c r="N72" t="s">
        <v>637</v>
      </c>
      <c r="O72" t="s">
        <v>651</v>
      </c>
      <c r="P72" t="s">
        <v>26</v>
      </c>
      <c r="Q72" t="s">
        <v>647</v>
      </c>
      <c r="R72" t="s">
        <v>638</v>
      </c>
      <c r="S72" t="s">
        <v>16719</v>
      </c>
      <c r="T72" t="s">
        <v>16720</v>
      </c>
    </row>
    <row r="73" spans="1:20" x14ac:dyDescent="0.25">
      <c r="A73" t="s">
        <v>147</v>
      </c>
      <c r="B73" t="s">
        <v>148</v>
      </c>
      <c r="C73">
        <v>65</v>
      </c>
      <c r="D73">
        <v>12</v>
      </c>
      <c r="E73" t="s">
        <v>16721</v>
      </c>
      <c r="F73">
        <v>500</v>
      </c>
      <c r="G73">
        <v>0</v>
      </c>
      <c r="H73" t="s">
        <v>636</v>
      </c>
      <c r="I73" t="s">
        <v>16722</v>
      </c>
      <c r="J73" t="s">
        <v>649</v>
      </c>
      <c r="K73" t="s">
        <v>637</v>
      </c>
      <c r="L73" t="s">
        <v>638</v>
      </c>
      <c r="M73" t="s">
        <v>16723</v>
      </c>
      <c r="N73" t="s">
        <v>637</v>
      </c>
      <c r="O73" t="s">
        <v>643</v>
      </c>
      <c r="P73" t="s">
        <v>5</v>
      </c>
      <c r="Q73" t="s">
        <v>644</v>
      </c>
      <c r="R73" t="s">
        <v>638</v>
      </c>
      <c r="S73" t="s">
        <v>16724</v>
      </c>
      <c r="T73" t="s">
        <v>16723</v>
      </c>
    </row>
    <row r="74" spans="1:20" x14ac:dyDescent="0.25">
      <c r="A74" t="s">
        <v>77</v>
      </c>
      <c r="B74" t="s">
        <v>78</v>
      </c>
      <c r="C74">
        <v>35</v>
      </c>
      <c r="D74">
        <v>8</v>
      </c>
      <c r="E74" t="s">
        <v>16725</v>
      </c>
      <c r="F74">
        <v>328</v>
      </c>
      <c r="G74">
        <v>0</v>
      </c>
      <c r="H74" t="s">
        <v>645</v>
      </c>
      <c r="I74" t="s">
        <v>753</v>
      </c>
      <c r="J74" t="s">
        <v>2215</v>
      </c>
      <c r="K74" t="s">
        <v>2216</v>
      </c>
      <c r="L74" t="s">
        <v>741</v>
      </c>
      <c r="M74" t="s">
        <v>16726</v>
      </c>
      <c r="N74" t="s">
        <v>637</v>
      </c>
      <c r="O74" t="s">
        <v>646</v>
      </c>
      <c r="P74" t="s">
        <v>26</v>
      </c>
      <c r="Q74" t="s">
        <v>647</v>
      </c>
      <c r="R74" t="s">
        <v>638</v>
      </c>
      <c r="S74" t="s">
        <v>16727</v>
      </c>
      <c r="T74" t="s">
        <v>16728</v>
      </c>
    </row>
    <row r="75" spans="1:20" x14ac:dyDescent="0.25">
      <c r="A75" t="s">
        <v>147</v>
      </c>
      <c r="B75" t="s">
        <v>148</v>
      </c>
      <c r="C75">
        <v>40</v>
      </c>
      <c r="D75">
        <v>10</v>
      </c>
      <c r="E75" t="s">
        <v>16729</v>
      </c>
      <c r="F75">
        <v>560.85</v>
      </c>
      <c r="G75">
        <v>51.72</v>
      </c>
      <c r="H75" t="s">
        <v>645</v>
      </c>
      <c r="I75" t="s">
        <v>16730</v>
      </c>
      <c r="J75" t="s">
        <v>16731</v>
      </c>
      <c r="K75" t="s">
        <v>16732</v>
      </c>
      <c r="L75" t="s">
        <v>16733</v>
      </c>
      <c r="M75" t="s">
        <v>16734</v>
      </c>
      <c r="N75" t="s">
        <v>637</v>
      </c>
      <c r="O75" t="s">
        <v>664</v>
      </c>
      <c r="P75" t="s">
        <v>23</v>
      </c>
      <c r="Q75" t="s">
        <v>665</v>
      </c>
      <c r="R75" t="s">
        <v>638</v>
      </c>
      <c r="S75" t="s">
        <v>16735</v>
      </c>
      <c r="T75" t="s">
        <v>16736</v>
      </c>
    </row>
    <row r="76" spans="1:20" x14ac:dyDescent="0.25">
      <c r="A76" t="s">
        <v>22</v>
      </c>
      <c r="B76" t="s">
        <v>4578</v>
      </c>
      <c r="C76">
        <v>15</v>
      </c>
      <c r="D76">
        <v>1</v>
      </c>
      <c r="E76" t="s">
        <v>16737</v>
      </c>
      <c r="F76">
        <v>15</v>
      </c>
      <c r="G76">
        <v>0</v>
      </c>
      <c r="H76" t="s">
        <v>645</v>
      </c>
      <c r="I76" t="s">
        <v>16738</v>
      </c>
      <c r="J76" t="s">
        <v>16739</v>
      </c>
      <c r="K76" t="s">
        <v>935</v>
      </c>
      <c r="L76" t="s">
        <v>16740</v>
      </c>
      <c r="M76" t="s">
        <v>16741</v>
      </c>
      <c r="N76" t="s">
        <v>637</v>
      </c>
      <c r="O76" t="s">
        <v>664</v>
      </c>
      <c r="P76" t="s">
        <v>23</v>
      </c>
      <c r="Q76" t="s">
        <v>665</v>
      </c>
      <c r="R76" t="s">
        <v>638</v>
      </c>
      <c r="S76" t="s">
        <v>16742</v>
      </c>
      <c r="T76" t="s">
        <v>16741</v>
      </c>
    </row>
    <row r="77" spans="1:20" x14ac:dyDescent="0.25">
      <c r="A77" t="s">
        <v>77</v>
      </c>
      <c r="B77" t="s">
        <v>78</v>
      </c>
      <c r="C77">
        <v>27.5</v>
      </c>
      <c r="D77">
        <v>4</v>
      </c>
      <c r="E77" t="s">
        <v>16743</v>
      </c>
      <c r="F77">
        <v>165</v>
      </c>
      <c r="G77">
        <v>0</v>
      </c>
      <c r="H77" t="s">
        <v>645</v>
      </c>
      <c r="I77" t="s">
        <v>750</v>
      </c>
      <c r="J77" t="s">
        <v>12830</v>
      </c>
      <c r="K77" t="s">
        <v>12831</v>
      </c>
      <c r="L77" t="s">
        <v>6311</v>
      </c>
      <c r="M77" t="s">
        <v>16741</v>
      </c>
      <c r="N77" t="s">
        <v>637</v>
      </c>
      <c r="O77" t="s">
        <v>646</v>
      </c>
      <c r="P77" t="s">
        <v>26</v>
      </c>
      <c r="Q77" t="s">
        <v>647</v>
      </c>
      <c r="R77" t="s">
        <v>638</v>
      </c>
      <c r="S77" t="s">
        <v>16744</v>
      </c>
      <c r="T77" t="s">
        <v>16741</v>
      </c>
    </row>
    <row r="78" spans="1:20" x14ac:dyDescent="0.25">
      <c r="A78" t="s">
        <v>147</v>
      </c>
      <c r="B78" t="s">
        <v>148</v>
      </c>
      <c r="C78">
        <v>33.333333333333336</v>
      </c>
      <c r="D78">
        <v>3</v>
      </c>
      <c r="E78" t="s">
        <v>16745</v>
      </c>
      <c r="F78">
        <v>100</v>
      </c>
      <c r="G78">
        <v>0</v>
      </c>
      <c r="H78" t="s">
        <v>655</v>
      </c>
      <c r="I78" t="s">
        <v>16746</v>
      </c>
      <c r="J78" t="s">
        <v>657</v>
      </c>
      <c r="K78" t="s">
        <v>637</v>
      </c>
      <c r="L78" t="s">
        <v>638</v>
      </c>
      <c r="M78" t="s">
        <v>16741</v>
      </c>
      <c r="N78" t="s">
        <v>637</v>
      </c>
      <c r="O78" t="s">
        <v>643</v>
      </c>
      <c r="P78" t="s">
        <v>5</v>
      </c>
      <c r="Q78" t="s">
        <v>644</v>
      </c>
      <c r="R78" t="s">
        <v>638</v>
      </c>
      <c r="S78" t="s">
        <v>16747</v>
      </c>
      <c r="T78" t="s">
        <v>16741</v>
      </c>
    </row>
    <row r="79" spans="1:20" x14ac:dyDescent="0.25">
      <c r="A79" t="s">
        <v>147</v>
      </c>
      <c r="B79" t="s">
        <v>148</v>
      </c>
      <c r="C79">
        <v>33.333333333333336</v>
      </c>
      <c r="D79">
        <v>3</v>
      </c>
      <c r="E79" t="s">
        <v>16748</v>
      </c>
      <c r="F79">
        <v>100</v>
      </c>
      <c r="G79">
        <v>0</v>
      </c>
      <c r="H79" t="s">
        <v>655</v>
      </c>
      <c r="I79" t="s">
        <v>16749</v>
      </c>
      <c r="J79" t="s">
        <v>1970</v>
      </c>
      <c r="K79" t="s">
        <v>637</v>
      </c>
      <c r="L79" t="s">
        <v>638</v>
      </c>
      <c r="M79" t="s">
        <v>16750</v>
      </c>
      <c r="N79" t="s">
        <v>637</v>
      </c>
      <c r="O79" t="s">
        <v>639</v>
      </c>
      <c r="P79" t="s">
        <v>5</v>
      </c>
      <c r="Q79" t="s">
        <v>640</v>
      </c>
      <c r="R79" t="s">
        <v>638</v>
      </c>
      <c r="S79" t="s">
        <v>16751</v>
      </c>
      <c r="T79" t="s">
        <v>16752</v>
      </c>
    </row>
    <row r="80" spans="1:20" x14ac:dyDescent="0.25">
      <c r="A80" t="s">
        <v>594</v>
      </c>
      <c r="B80" t="s">
        <v>595</v>
      </c>
      <c r="C80">
        <v>50</v>
      </c>
      <c r="D80">
        <v>3</v>
      </c>
      <c r="E80" t="s">
        <v>16753</v>
      </c>
      <c r="F80">
        <v>100</v>
      </c>
      <c r="G80">
        <v>0</v>
      </c>
      <c r="H80" t="s">
        <v>636</v>
      </c>
      <c r="I80" t="s">
        <v>16754</v>
      </c>
      <c r="J80" t="s">
        <v>653</v>
      </c>
      <c r="K80" t="s">
        <v>637</v>
      </c>
      <c r="L80" t="s">
        <v>638</v>
      </c>
      <c r="M80" t="s">
        <v>16755</v>
      </c>
      <c r="N80" t="s">
        <v>637</v>
      </c>
      <c r="O80" t="s">
        <v>639</v>
      </c>
      <c r="P80" t="s">
        <v>5</v>
      </c>
      <c r="Q80" t="s">
        <v>640</v>
      </c>
      <c r="R80" t="s">
        <v>638</v>
      </c>
      <c r="S80" t="s">
        <v>16756</v>
      </c>
      <c r="T80" t="s">
        <v>16755</v>
      </c>
    </row>
    <row r="81" spans="1:20" x14ac:dyDescent="0.25">
      <c r="A81" t="s">
        <v>600</v>
      </c>
      <c r="B81" t="s">
        <v>601</v>
      </c>
      <c r="C81">
        <v>139</v>
      </c>
      <c r="D81">
        <v>2</v>
      </c>
      <c r="E81" t="s">
        <v>16757</v>
      </c>
      <c r="F81">
        <v>215</v>
      </c>
      <c r="G81">
        <v>0</v>
      </c>
      <c r="H81" t="s">
        <v>697</v>
      </c>
      <c r="I81" t="s">
        <v>16758</v>
      </c>
      <c r="J81" t="s">
        <v>16759</v>
      </c>
      <c r="K81" t="s">
        <v>783</v>
      </c>
      <c r="L81" t="s">
        <v>16760</v>
      </c>
      <c r="M81" t="s">
        <v>16761</v>
      </c>
      <c r="N81" t="s">
        <v>3443</v>
      </c>
      <c r="O81" t="s">
        <v>698</v>
      </c>
      <c r="P81" t="s">
        <v>692</v>
      </c>
      <c r="Q81" t="s">
        <v>693</v>
      </c>
      <c r="R81" t="s">
        <v>638</v>
      </c>
      <c r="S81" t="s">
        <v>16762</v>
      </c>
      <c r="T81" t="s">
        <v>16761</v>
      </c>
    </row>
    <row r="82" spans="1:20" x14ac:dyDescent="0.25">
      <c r="A82" t="s">
        <v>22</v>
      </c>
      <c r="B82" t="s">
        <v>27</v>
      </c>
      <c r="C82">
        <v>69.900000000000006</v>
      </c>
      <c r="D82">
        <v>10</v>
      </c>
      <c r="E82" t="s">
        <v>16763</v>
      </c>
      <c r="F82">
        <v>839</v>
      </c>
      <c r="G82">
        <v>39</v>
      </c>
      <c r="H82" t="s">
        <v>645</v>
      </c>
      <c r="I82" t="s">
        <v>6714</v>
      </c>
      <c r="J82" t="s">
        <v>7660</v>
      </c>
      <c r="K82" t="s">
        <v>7661</v>
      </c>
      <c r="L82" t="s">
        <v>7662</v>
      </c>
      <c r="M82" t="s">
        <v>16764</v>
      </c>
      <c r="N82" t="s">
        <v>637</v>
      </c>
      <c r="O82" t="s">
        <v>646</v>
      </c>
      <c r="P82" t="s">
        <v>26</v>
      </c>
      <c r="Q82" t="s">
        <v>647</v>
      </c>
      <c r="R82" t="s">
        <v>638</v>
      </c>
      <c r="S82" t="s">
        <v>16765</v>
      </c>
      <c r="T82" t="s">
        <v>16766</v>
      </c>
    </row>
    <row r="83" spans="1:20" x14ac:dyDescent="0.25">
      <c r="A83" t="s">
        <v>147</v>
      </c>
      <c r="B83" t="s">
        <v>148</v>
      </c>
      <c r="C83">
        <v>33.333333333333336</v>
      </c>
      <c r="D83">
        <v>3</v>
      </c>
      <c r="E83" t="s">
        <v>16767</v>
      </c>
      <c r="F83">
        <v>100</v>
      </c>
      <c r="G83">
        <v>0</v>
      </c>
      <c r="H83" t="s">
        <v>655</v>
      </c>
      <c r="I83" t="s">
        <v>16768</v>
      </c>
      <c r="J83" t="s">
        <v>2131</v>
      </c>
      <c r="K83" t="s">
        <v>637</v>
      </c>
      <c r="L83" t="s">
        <v>638</v>
      </c>
      <c r="M83" t="s">
        <v>16769</v>
      </c>
      <c r="N83" t="s">
        <v>637</v>
      </c>
      <c r="O83" t="s">
        <v>639</v>
      </c>
      <c r="P83" t="s">
        <v>5</v>
      </c>
      <c r="Q83" t="s">
        <v>640</v>
      </c>
      <c r="R83" t="s">
        <v>638</v>
      </c>
      <c r="S83" t="s">
        <v>16770</v>
      </c>
      <c r="T83" t="s">
        <v>16769</v>
      </c>
    </row>
    <row r="84" spans="1:20" x14ac:dyDescent="0.25">
      <c r="A84" t="s">
        <v>147</v>
      </c>
      <c r="B84" t="s">
        <v>148</v>
      </c>
      <c r="C84">
        <v>33.333333333333336</v>
      </c>
      <c r="D84">
        <v>3</v>
      </c>
      <c r="E84" t="s">
        <v>16771</v>
      </c>
      <c r="F84">
        <v>100</v>
      </c>
      <c r="G84">
        <v>0</v>
      </c>
      <c r="H84" t="s">
        <v>655</v>
      </c>
      <c r="I84" t="s">
        <v>16772</v>
      </c>
      <c r="J84" t="s">
        <v>1797</v>
      </c>
      <c r="K84" t="s">
        <v>637</v>
      </c>
      <c r="L84" t="s">
        <v>638</v>
      </c>
      <c r="M84" t="s">
        <v>16773</v>
      </c>
      <c r="N84" t="s">
        <v>637</v>
      </c>
      <c r="O84" t="s">
        <v>639</v>
      </c>
      <c r="P84" t="s">
        <v>5</v>
      </c>
      <c r="Q84" t="s">
        <v>640</v>
      </c>
      <c r="R84" t="s">
        <v>638</v>
      </c>
      <c r="S84" t="s">
        <v>16774</v>
      </c>
      <c r="T84" t="s">
        <v>16773</v>
      </c>
    </row>
    <row r="85" spans="1:20" x14ac:dyDescent="0.25">
      <c r="A85" t="s">
        <v>147</v>
      </c>
      <c r="B85" t="s">
        <v>148</v>
      </c>
      <c r="C85">
        <v>33.333333333333336</v>
      </c>
      <c r="D85">
        <v>6</v>
      </c>
      <c r="E85" t="s">
        <v>16775</v>
      </c>
      <c r="F85">
        <v>300</v>
      </c>
      <c r="G85">
        <v>0</v>
      </c>
      <c r="H85" t="s">
        <v>636</v>
      </c>
      <c r="I85" t="s">
        <v>860</v>
      </c>
      <c r="J85" t="s">
        <v>16776</v>
      </c>
      <c r="K85" t="s">
        <v>11804</v>
      </c>
      <c r="L85" t="s">
        <v>749</v>
      </c>
      <c r="M85" t="s">
        <v>16777</v>
      </c>
      <c r="N85" t="s">
        <v>637</v>
      </c>
      <c r="O85" t="s">
        <v>646</v>
      </c>
      <c r="P85" t="s">
        <v>26</v>
      </c>
      <c r="Q85" t="s">
        <v>647</v>
      </c>
      <c r="R85" t="s">
        <v>638</v>
      </c>
      <c r="S85" t="s">
        <v>16778</v>
      </c>
      <c r="T85" t="s">
        <v>16777</v>
      </c>
    </row>
    <row r="86" spans="1:20" x14ac:dyDescent="0.25">
      <c r="A86" t="s">
        <v>147</v>
      </c>
      <c r="B86" t="s">
        <v>148</v>
      </c>
      <c r="C86">
        <v>33.333333333333336</v>
      </c>
      <c r="D86">
        <v>6</v>
      </c>
      <c r="E86" t="s">
        <v>16779</v>
      </c>
      <c r="F86">
        <v>300</v>
      </c>
      <c r="G86">
        <v>0</v>
      </c>
      <c r="H86" t="s">
        <v>636</v>
      </c>
      <c r="I86" t="s">
        <v>16780</v>
      </c>
      <c r="J86" t="s">
        <v>16781</v>
      </c>
      <c r="K86" t="s">
        <v>1901</v>
      </c>
      <c r="L86" t="s">
        <v>1708</v>
      </c>
      <c r="M86" t="s">
        <v>16782</v>
      </c>
      <c r="N86" t="s">
        <v>637</v>
      </c>
      <c r="O86" t="s">
        <v>646</v>
      </c>
      <c r="P86" t="s">
        <v>26</v>
      </c>
      <c r="Q86" t="s">
        <v>647</v>
      </c>
      <c r="R86" t="s">
        <v>638</v>
      </c>
      <c r="S86" t="s">
        <v>16783</v>
      </c>
      <c r="T86" t="s">
        <v>16782</v>
      </c>
    </row>
    <row r="87" spans="1:20" x14ac:dyDescent="0.25">
      <c r="A87" t="s">
        <v>147</v>
      </c>
      <c r="B87" t="s">
        <v>148</v>
      </c>
      <c r="C87">
        <v>33.333333333333336</v>
      </c>
      <c r="D87">
        <v>3</v>
      </c>
      <c r="E87" t="s">
        <v>16784</v>
      </c>
      <c r="F87">
        <v>100</v>
      </c>
      <c r="G87">
        <v>0</v>
      </c>
      <c r="H87" t="s">
        <v>655</v>
      </c>
      <c r="I87" t="s">
        <v>16785</v>
      </c>
      <c r="J87" t="s">
        <v>648</v>
      </c>
      <c r="K87" t="s">
        <v>637</v>
      </c>
      <c r="L87" t="s">
        <v>638</v>
      </c>
      <c r="M87" t="s">
        <v>16786</v>
      </c>
      <c r="N87" t="s">
        <v>637</v>
      </c>
      <c r="O87" t="s">
        <v>639</v>
      </c>
      <c r="P87" t="s">
        <v>5</v>
      </c>
      <c r="Q87" t="s">
        <v>640</v>
      </c>
      <c r="R87" t="s">
        <v>638</v>
      </c>
      <c r="S87" t="s">
        <v>16787</v>
      </c>
      <c r="T87" t="s">
        <v>16786</v>
      </c>
    </row>
    <row r="88" spans="1:20" x14ac:dyDescent="0.25">
      <c r="A88" t="s">
        <v>147</v>
      </c>
      <c r="B88" t="s">
        <v>148</v>
      </c>
      <c r="C88">
        <v>33.333333333333336</v>
      </c>
      <c r="D88">
        <v>3</v>
      </c>
      <c r="E88" t="s">
        <v>16788</v>
      </c>
      <c r="F88">
        <v>100</v>
      </c>
      <c r="G88">
        <v>0</v>
      </c>
      <c r="H88" t="s">
        <v>655</v>
      </c>
      <c r="I88" t="s">
        <v>16789</v>
      </c>
      <c r="J88" t="s">
        <v>1827</v>
      </c>
      <c r="K88" t="s">
        <v>637</v>
      </c>
      <c r="L88" t="s">
        <v>638</v>
      </c>
      <c r="M88" t="s">
        <v>16790</v>
      </c>
      <c r="N88" t="s">
        <v>637</v>
      </c>
      <c r="O88" t="s">
        <v>639</v>
      </c>
      <c r="P88" t="s">
        <v>5</v>
      </c>
      <c r="Q88" t="s">
        <v>640</v>
      </c>
      <c r="R88" t="s">
        <v>638</v>
      </c>
      <c r="S88" t="s">
        <v>16791</v>
      </c>
      <c r="T88" t="s">
        <v>16790</v>
      </c>
    </row>
    <row r="89" spans="1:20" x14ac:dyDescent="0.25">
      <c r="A89" t="s">
        <v>600</v>
      </c>
      <c r="B89" t="s">
        <v>601</v>
      </c>
      <c r="C89">
        <v>159</v>
      </c>
      <c r="D89">
        <v>1</v>
      </c>
      <c r="E89" t="s">
        <v>16792</v>
      </c>
      <c r="F89">
        <v>99</v>
      </c>
      <c r="G89">
        <v>0</v>
      </c>
      <c r="H89" t="s">
        <v>636</v>
      </c>
      <c r="I89" t="s">
        <v>16793</v>
      </c>
      <c r="J89" t="s">
        <v>16794</v>
      </c>
      <c r="K89" t="s">
        <v>637</v>
      </c>
      <c r="L89" t="s">
        <v>638</v>
      </c>
      <c r="M89" t="s">
        <v>16795</v>
      </c>
      <c r="N89" t="s">
        <v>637</v>
      </c>
      <c r="O89" t="s">
        <v>639</v>
      </c>
      <c r="P89" t="s">
        <v>5</v>
      </c>
      <c r="Q89" t="s">
        <v>640</v>
      </c>
      <c r="R89" t="s">
        <v>638</v>
      </c>
      <c r="S89" t="s">
        <v>16796</v>
      </c>
      <c r="T89" t="s">
        <v>16795</v>
      </c>
    </row>
    <row r="90" spans="1:20" x14ac:dyDescent="0.25">
      <c r="A90" t="s">
        <v>240</v>
      </c>
      <c r="B90" t="s">
        <v>246</v>
      </c>
      <c r="C90">
        <v>159</v>
      </c>
      <c r="D90">
        <v>1</v>
      </c>
      <c r="E90" t="s">
        <v>16797</v>
      </c>
      <c r="F90">
        <v>99</v>
      </c>
      <c r="G90">
        <v>0</v>
      </c>
      <c r="H90" t="s">
        <v>636</v>
      </c>
      <c r="I90" t="s">
        <v>3653</v>
      </c>
      <c r="J90" t="s">
        <v>650</v>
      </c>
      <c r="K90" t="s">
        <v>637</v>
      </c>
      <c r="L90" t="s">
        <v>638</v>
      </c>
      <c r="M90" t="s">
        <v>16798</v>
      </c>
      <c r="N90" t="s">
        <v>637</v>
      </c>
      <c r="O90" t="s">
        <v>639</v>
      </c>
      <c r="P90" t="s">
        <v>5</v>
      </c>
      <c r="Q90" t="s">
        <v>640</v>
      </c>
      <c r="R90" t="s">
        <v>638</v>
      </c>
      <c r="S90" t="s">
        <v>16799</v>
      </c>
      <c r="T90" t="s">
        <v>16798</v>
      </c>
    </row>
    <row r="91" spans="1:20" x14ac:dyDescent="0.25">
      <c r="A91" t="s">
        <v>600</v>
      </c>
      <c r="B91" t="s">
        <v>601</v>
      </c>
      <c r="C91">
        <v>159</v>
      </c>
      <c r="D91">
        <v>1</v>
      </c>
      <c r="E91" t="s">
        <v>16800</v>
      </c>
      <c r="F91">
        <v>99</v>
      </c>
      <c r="G91">
        <v>0</v>
      </c>
      <c r="H91" t="s">
        <v>636</v>
      </c>
      <c r="I91" t="s">
        <v>16801</v>
      </c>
      <c r="J91" t="s">
        <v>1827</v>
      </c>
      <c r="K91" t="s">
        <v>637</v>
      </c>
      <c r="L91" t="s">
        <v>638</v>
      </c>
      <c r="M91" t="s">
        <v>16802</v>
      </c>
      <c r="N91" t="s">
        <v>637</v>
      </c>
      <c r="O91" t="s">
        <v>639</v>
      </c>
      <c r="P91" t="s">
        <v>5</v>
      </c>
      <c r="Q91" t="s">
        <v>640</v>
      </c>
      <c r="R91" t="s">
        <v>638</v>
      </c>
      <c r="S91" t="s">
        <v>16803</v>
      </c>
      <c r="T91" t="s">
        <v>16802</v>
      </c>
    </row>
    <row r="92" spans="1:20" x14ac:dyDescent="0.25">
      <c r="A92" t="s">
        <v>77</v>
      </c>
      <c r="B92" t="s">
        <v>78</v>
      </c>
      <c r="C92">
        <v>49</v>
      </c>
      <c r="D92">
        <v>1</v>
      </c>
      <c r="E92" t="s">
        <v>16804</v>
      </c>
      <c r="F92">
        <v>49</v>
      </c>
      <c r="G92">
        <v>0</v>
      </c>
      <c r="H92" t="s">
        <v>645</v>
      </c>
      <c r="I92" t="s">
        <v>10144</v>
      </c>
      <c r="J92" t="s">
        <v>10145</v>
      </c>
      <c r="K92" t="s">
        <v>808</v>
      </c>
      <c r="L92" t="s">
        <v>730</v>
      </c>
      <c r="M92" t="s">
        <v>16805</v>
      </c>
      <c r="N92" t="s">
        <v>637</v>
      </c>
      <c r="O92" t="s">
        <v>646</v>
      </c>
      <c r="P92" t="s">
        <v>26</v>
      </c>
      <c r="Q92" t="s">
        <v>647</v>
      </c>
      <c r="R92" t="s">
        <v>638</v>
      </c>
      <c r="S92" t="s">
        <v>16806</v>
      </c>
      <c r="T92" t="s">
        <v>16805</v>
      </c>
    </row>
    <row r="93" spans="1:20" x14ac:dyDescent="0.25">
      <c r="A93" t="s">
        <v>147</v>
      </c>
      <c r="B93" t="s">
        <v>148</v>
      </c>
      <c r="C93">
        <v>50</v>
      </c>
      <c r="D93">
        <v>6</v>
      </c>
      <c r="E93" t="s">
        <v>16807</v>
      </c>
      <c r="F93">
        <v>200</v>
      </c>
      <c r="G93">
        <v>0</v>
      </c>
      <c r="H93" t="s">
        <v>636</v>
      </c>
      <c r="I93" t="s">
        <v>16808</v>
      </c>
      <c r="J93" t="s">
        <v>657</v>
      </c>
      <c r="K93" t="s">
        <v>637</v>
      </c>
      <c r="L93" t="s">
        <v>638</v>
      </c>
      <c r="M93" t="s">
        <v>16805</v>
      </c>
      <c r="N93" t="s">
        <v>637</v>
      </c>
      <c r="O93" t="s">
        <v>643</v>
      </c>
      <c r="P93" t="s">
        <v>5</v>
      </c>
      <c r="Q93" t="s">
        <v>644</v>
      </c>
      <c r="R93" t="s">
        <v>638</v>
      </c>
      <c r="S93" t="s">
        <v>16809</v>
      </c>
      <c r="T93" t="s">
        <v>16810</v>
      </c>
    </row>
    <row r="94" spans="1:20" x14ac:dyDescent="0.25">
      <c r="A94" t="s">
        <v>600</v>
      </c>
      <c r="B94" t="s">
        <v>601</v>
      </c>
      <c r="C94">
        <v>159</v>
      </c>
      <c r="D94">
        <v>1</v>
      </c>
      <c r="E94" t="s">
        <v>16811</v>
      </c>
      <c r="F94">
        <v>99</v>
      </c>
      <c r="G94">
        <v>0</v>
      </c>
      <c r="H94" t="s">
        <v>636</v>
      </c>
      <c r="I94" t="s">
        <v>2001</v>
      </c>
      <c r="J94" t="s">
        <v>658</v>
      </c>
      <c r="K94" t="s">
        <v>637</v>
      </c>
      <c r="L94" t="s">
        <v>638</v>
      </c>
      <c r="M94" t="s">
        <v>16812</v>
      </c>
      <c r="N94" t="s">
        <v>637</v>
      </c>
      <c r="O94" t="s">
        <v>643</v>
      </c>
      <c r="P94" t="s">
        <v>5</v>
      </c>
      <c r="Q94" t="s">
        <v>644</v>
      </c>
      <c r="R94" t="s">
        <v>638</v>
      </c>
      <c r="S94" t="s">
        <v>16813</v>
      </c>
      <c r="T94" t="s">
        <v>16814</v>
      </c>
    </row>
    <row r="95" spans="1:20" x14ac:dyDescent="0.25">
      <c r="A95" t="s">
        <v>147</v>
      </c>
      <c r="B95" t="s">
        <v>148</v>
      </c>
      <c r="C95">
        <v>40</v>
      </c>
      <c r="D95">
        <v>10</v>
      </c>
      <c r="E95" t="s">
        <v>16815</v>
      </c>
      <c r="F95">
        <v>330</v>
      </c>
      <c r="G95">
        <v>0</v>
      </c>
      <c r="H95" t="s">
        <v>636</v>
      </c>
      <c r="I95" t="s">
        <v>839</v>
      </c>
      <c r="J95" t="s">
        <v>709</v>
      </c>
      <c r="K95" t="s">
        <v>637</v>
      </c>
      <c r="L95" t="s">
        <v>638</v>
      </c>
      <c r="M95" t="s">
        <v>16816</v>
      </c>
      <c r="N95" t="s">
        <v>637</v>
      </c>
      <c r="O95" t="s">
        <v>639</v>
      </c>
      <c r="P95" t="s">
        <v>5</v>
      </c>
      <c r="Q95" t="s">
        <v>640</v>
      </c>
      <c r="R95" t="s">
        <v>638</v>
      </c>
      <c r="S95" t="s">
        <v>16817</v>
      </c>
      <c r="T95" t="s">
        <v>16816</v>
      </c>
    </row>
    <row r="96" spans="1:20" x14ac:dyDescent="0.25">
      <c r="A96" t="s">
        <v>16818</v>
      </c>
      <c r="B96" t="s">
        <v>13750</v>
      </c>
      <c r="C96">
        <v>0</v>
      </c>
      <c r="D96">
        <v>1</v>
      </c>
      <c r="E96" t="s">
        <v>16819</v>
      </c>
      <c r="F96">
        <v>0</v>
      </c>
      <c r="G96">
        <v>0</v>
      </c>
      <c r="H96" t="s">
        <v>645</v>
      </c>
      <c r="I96" t="s">
        <v>16820</v>
      </c>
      <c r="J96" t="s">
        <v>16821</v>
      </c>
      <c r="K96" t="s">
        <v>659</v>
      </c>
      <c r="L96" t="s">
        <v>16822</v>
      </c>
      <c r="M96" t="s">
        <v>16823</v>
      </c>
      <c r="N96" t="s">
        <v>3443</v>
      </c>
      <c r="O96" t="s">
        <v>691</v>
      </c>
      <c r="P96" t="s">
        <v>5388</v>
      </c>
      <c r="Q96" t="s">
        <v>693</v>
      </c>
      <c r="R96" t="s">
        <v>16824</v>
      </c>
      <c r="S96" t="s">
        <v>16825</v>
      </c>
      <c r="T96" t="s">
        <v>16823</v>
      </c>
    </row>
    <row r="97" spans="1:20" x14ac:dyDescent="0.25">
      <c r="A97" t="s">
        <v>16479</v>
      </c>
      <c r="B97" t="s">
        <v>13745</v>
      </c>
      <c r="C97">
        <v>0</v>
      </c>
      <c r="D97">
        <v>1</v>
      </c>
      <c r="E97" t="s">
        <v>16819</v>
      </c>
      <c r="F97">
        <v>0</v>
      </c>
      <c r="G97">
        <v>0</v>
      </c>
      <c r="H97" t="s">
        <v>645</v>
      </c>
      <c r="I97" t="s">
        <v>16820</v>
      </c>
      <c r="J97" t="s">
        <v>16821</v>
      </c>
      <c r="K97" t="s">
        <v>659</v>
      </c>
      <c r="L97" t="s">
        <v>16822</v>
      </c>
      <c r="M97" t="s">
        <v>16823</v>
      </c>
      <c r="N97" t="s">
        <v>3443</v>
      </c>
      <c r="O97" t="s">
        <v>691</v>
      </c>
      <c r="P97" t="s">
        <v>5388</v>
      </c>
      <c r="Q97" t="s">
        <v>693</v>
      </c>
      <c r="R97" t="s">
        <v>16824</v>
      </c>
      <c r="S97" t="s">
        <v>16825</v>
      </c>
      <c r="T97" t="s">
        <v>16823</v>
      </c>
    </row>
    <row r="98" spans="1:20" x14ac:dyDescent="0.25">
      <c r="A98" t="s">
        <v>147</v>
      </c>
      <c r="B98" t="s">
        <v>148</v>
      </c>
      <c r="C98">
        <v>50</v>
      </c>
      <c r="D98">
        <v>6</v>
      </c>
      <c r="E98" t="s">
        <v>16826</v>
      </c>
      <c r="F98">
        <v>200</v>
      </c>
      <c r="G98">
        <v>0</v>
      </c>
      <c r="H98" t="s">
        <v>636</v>
      </c>
      <c r="I98" t="s">
        <v>16827</v>
      </c>
      <c r="J98" t="s">
        <v>679</v>
      </c>
      <c r="K98" t="s">
        <v>637</v>
      </c>
      <c r="L98" t="s">
        <v>638</v>
      </c>
      <c r="M98" t="s">
        <v>16828</v>
      </c>
      <c r="N98" t="s">
        <v>637</v>
      </c>
      <c r="O98" t="s">
        <v>639</v>
      </c>
      <c r="P98" t="s">
        <v>5</v>
      </c>
      <c r="Q98" t="s">
        <v>640</v>
      </c>
      <c r="R98" t="s">
        <v>638</v>
      </c>
      <c r="S98" t="s">
        <v>16829</v>
      </c>
      <c r="T98" t="s">
        <v>16830</v>
      </c>
    </row>
    <row r="99" spans="1:20" x14ac:dyDescent="0.25">
      <c r="A99" t="s">
        <v>241</v>
      </c>
      <c r="B99" t="s">
        <v>247</v>
      </c>
      <c r="C99">
        <v>159</v>
      </c>
      <c r="D99">
        <v>1</v>
      </c>
      <c r="E99" t="s">
        <v>16831</v>
      </c>
      <c r="F99">
        <v>99</v>
      </c>
      <c r="G99">
        <v>0</v>
      </c>
      <c r="H99" t="s">
        <v>636</v>
      </c>
      <c r="I99" t="s">
        <v>16832</v>
      </c>
      <c r="J99" t="s">
        <v>1872</v>
      </c>
      <c r="K99" t="s">
        <v>637</v>
      </c>
      <c r="L99" t="s">
        <v>638</v>
      </c>
      <c r="M99" t="s">
        <v>16833</v>
      </c>
      <c r="N99" t="s">
        <v>637</v>
      </c>
      <c r="O99" t="s">
        <v>639</v>
      </c>
      <c r="P99" t="s">
        <v>5</v>
      </c>
      <c r="Q99" t="s">
        <v>640</v>
      </c>
      <c r="R99" t="s">
        <v>638</v>
      </c>
      <c r="S99" t="s">
        <v>16834</v>
      </c>
      <c r="T99" t="s">
        <v>16835</v>
      </c>
    </row>
    <row r="100" spans="1:20" x14ac:dyDescent="0.25">
      <c r="A100" t="s">
        <v>147</v>
      </c>
      <c r="B100" t="s">
        <v>148</v>
      </c>
      <c r="C100">
        <v>65</v>
      </c>
      <c r="D100">
        <v>1</v>
      </c>
      <c r="E100" t="s">
        <v>16836</v>
      </c>
      <c r="F100">
        <v>35</v>
      </c>
      <c r="G100">
        <v>0</v>
      </c>
      <c r="H100" t="s">
        <v>636</v>
      </c>
      <c r="I100" t="s">
        <v>16837</v>
      </c>
      <c r="J100" t="s">
        <v>675</v>
      </c>
      <c r="K100" t="s">
        <v>637</v>
      </c>
      <c r="L100" t="s">
        <v>638</v>
      </c>
      <c r="M100" t="s">
        <v>16833</v>
      </c>
      <c r="N100" t="s">
        <v>637</v>
      </c>
      <c r="O100" t="s">
        <v>643</v>
      </c>
      <c r="P100" t="s">
        <v>5</v>
      </c>
      <c r="Q100" t="s">
        <v>644</v>
      </c>
      <c r="R100" t="s">
        <v>638</v>
      </c>
      <c r="S100" t="s">
        <v>16838</v>
      </c>
      <c r="T100" t="s">
        <v>16839</v>
      </c>
    </row>
    <row r="101" spans="1:20" x14ac:dyDescent="0.25">
      <c r="A101" t="s">
        <v>147</v>
      </c>
      <c r="B101" t="s">
        <v>148</v>
      </c>
      <c r="C101">
        <v>33.333333333333336</v>
      </c>
      <c r="D101">
        <v>3</v>
      </c>
      <c r="E101" t="s">
        <v>16840</v>
      </c>
      <c r="F101">
        <v>100</v>
      </c>
      <c r="G101">
        <v>0</v>
      </c>
      <c r="H101" t="s">
        <v>636</v>
      </c>
      <c r="I101" t="s">
        <v>16841</v>
      </c>
      <c r="J101" t="s">
        <v>707</v>
      </c>
      <c r="K101" t="s">
        <v>637</v>
      </c>
      <c r="L101" t="s">
        <v>638</v>
      </c>
      <c r="M101" t="s">
        <v>16842</v>
      </c>
      <c r="N101" t="s">
        <v>637</v>
      </c>
      <c r="O101" t="s">
        <v>639</v>
      </c>
      <c r="P101" t="s">
        <v>5</v>
      </c>
      <c r="Q101" t="s">
        <v>640</v>
      </c>
      <c r="R101" t="s">
        <v>638</v>
      </c>
      <c r="S101" t="s">
        <v>16843</v>
      </c>
      <c r="T101" t="s">
        <v>16839</v>
      </c>
    </row>
    <row r="102" spans="1:20" x14ac:dyDescent="0.25">
      <c r="A102" t="s">
        <v>147</v>
      </c>
      <c r="B102" t="s">
        <v>148</v>
      </c>
      <c r="C102">
        <v>65</v>
      </c>
      <c r="D102">
        <v>1</v>
      </c>
      <c r="E102" t="s">
        <v>16844</v>
      </c>
      <c r="F102">
        <v>35</v>
      </c>
      <c r="G102">
        <v>0</v>
      </c>
      <c r="H102" t="s">
        <v>636</v>
      </c>
      <c r="I102" t="s">
        <v>16845</v>
      </c>
      <c r="J102" t="s">
        <v>2020</v>
      </c>
      <c r="K102" t="s">
        <v>637</v>
      </c>
      <c r="L102" t="s">
        <v>638</v>
      </c>
      <c r="M102" t="s">
        <v>16846</v>
      </c>
      <c r="N102" t="s">
        <v>637</v>
      </c>
      <c r="O102" t="s">
        <v>639</v>
      </c>
      <c r="P102" t="s">
        <v>5</v>
      </c>
      <c r="Q102" t="s">
        <v>640</v>
      </c>
      <c r="R102" t="s">
        <v>638</v>
      </c>
      <c r="S102" t="s">
        <v>16847</v>
      </c>
      <c r="T102" t="s">
        <v>16848</v>
      </c>
    </row>
    <row r="103" spans="1:20" x14ac:dyDescent="0.25">
      <c r="A103" t="s">
        <v>147</v>
      </c>
      <c r="B103" t="s">
        <v>148</v>
      </c>
      <c r="C103">
        <v>50</v>
      </c>
      <c r="D103">
        <v>12</v>
      </c>
      <c r="E103" t="s">
        <v>16849</v>
      </c>
      <c r="F103">
        <v>400</v>
      </c>
      <c r="G103">
        <v>0</v>
      </c>
      <c r="H103" t="s">
        <v>636</v>
      </c>
      <c r="I103" t="s">
        <v>16850</v>
      </c>
      <c r="J103" t="s">
        <v>682</v>
      </c>
      <c r="K103" t="s">
        <v>637</v>
      </c>
      <c r="L103" t="s">
        <v>638</v>
      </c>
      <c r="M103" t="s">
        <v>16851</v>
      </c>
      <c r="N103" t="s">
        <v>637</v>
      </c>
      <c r="O103" t="s">
        <v>639</v>
      </c>
      <c r="P103" t="s">
        <v>5</v>
      </c>
      <c r="Q103" t="s">
        <v>640</v>
      </c>
      <c r="R103" t="s">
        <v>638</v>
      </c>
      <c r="S103" t="s">
        <v>16852</v>
      </c>
      <c r="T103" t="s">
        <v>16851</v>
      </c>
    </row>
    <row r="104" spans="1:20" x14ac:dyDescent="0.25">
      <c r="A104" t="s">
        <v>22</v>
      </c>
      <c r="B104" t="s">
        <v>27</v>
      </c>
      <c r="C104">
        <v>80</v>
      </c>
      <c r="D104">
        <v>3</v>
      </c>
      <c r="E104" t="s">
        <v>16853</v>
      </c>
      <c r="F104">
        <v>240</v>
      </c>
      <c r="G104">
        <v>0</v>
      </c>
      <c r="H104" t="s">
        <v>645</v>
      </c>
      <c r="I104" t="s">
        <v>5277</v>
      </c>
      <c r="J104" t="s">
        <v>16854</v>
      </c>
      <c r="K104" t="s">
        <v>14040</v>
      </c>
      <c r="L104" t="s">
        <v>2289</v>
      </c>
      <c r="M104" t="s">
        <v>16855</v>
      </c>
      <c r="N104" t="s">
        <v>637</v>
      </c>
      <c r="O104" t="s">
        <v>646</v>
      </c>
      <c r="P104" t="s">
        <v>26</v>
      </c>
      <c r="Q104" t="s">
        <v>647</v>
      </c>
      <c r="R104" t="s">
        <v>638</v>
      </c>
      <c r="S104" t="s">
        <v>16856</v>
      </c>
      <c r="T104" t="s">
        <v>16857</v>
      </c>
    </row>
    <row r="105" spans="1:20" x14ac:dyDescent="0.25">
      <c r="A105" t="s">
        <v>22</v>
      </c>
      <c r="B105" t="s">
        <v>27</v>
      </c>
      <c r="C105">
        <v>66.333333333333329</v>
      </c>
      <c r="D105">
        <v>3</v>
      </c>
      <c r="E105" t="s">
        <v>16858</v>
      </c>
      <c r="F105">
        <v>187</v>
      </c>
      <c r="G105">
        <v>7</v>
      </c>
      <c r="H105" t="s">
        <v>663</v>
      </c>
      <c r="I105" t="s">
        <v>16859</v>
      </c>
      <c r="J105" t="s">
        <v>16860</v>
      </c>
      <c r="K105" t="s">
        <v>11256</v>
      </c>
      <c r="L105" t="s">
        <v>16861</v>
      </c>
      <c r="M105" t="s">
        <v>16862</v>
      </c>
      <c r="N105" t="s">
        <v>637</v>
      </c>
      <c r="O105" t="s">
        <v>664</v>
      </c>
      <c r="P105" t="s">
        <v>23</v>
      </c>
      <c r="Q105" t="s">
        <v>665</v>
      </c>
      <c r="R105" t="s">
        <v>638</v>
      </c>
      <c r="S105" t="s">
        <v>16863</v>
      </c>
      <c r="T105" t="s">
        <v>16862</v>
      </c>
    </row>
    <row r="106" spans="1:20" x14ac:dyDescent="0.25">
      <c r="A106" t="s">
        <v>16818</v>
      </c>
      <c r="B106" t="s">
        <v>13750</v>
      </c>
      <c r="C106">
        <v>100</v>
      </c>
      <c r="D106">
        <v>1</v>
      </c>
      <c r="E106" t="s">
        <v>16864</v>
      </c>
      <c r="F106">
        <v>199</v>
      </c>
      <c r="G106">
        <v>0</v>
      </c>
      <c r="H106" t="s">
        <v>645</v>
      </c>
      <c r="I106" t="s">
        <v>14060</v>
      </c>
      <c r="J106" t="s">
        <v>16865</v>
      </c>
      <c r="K106" t="s">
        <v>6926</v>
      </c>
      <c r="L106" t="s">
        <v>14062</v>
      </c>
      <c r="M106" t="s">
        <v>16866</v>
      </c>
      <c r="N106" t="s">
        <v>3443</v>
      </c>
      <c r="O106" t="s">
        <v>691</v>
      </c>
      <c r="P106" t="s">
        <v>692</v>
      </c>
      <c r="Q106" t="s">
        <v>693</v>
      </c>
      <c r="R106" t="s">
        <v>638</v>
      </c>
      <c r="S106" t="s">
        <v>16867</v>
      </c>
      <c r="T106" t="s">
        <v>16862</v>
      </c>
    </row>
    <row r="107" spans="1:20" x14ac:dyDescent="0.25">
      <c r="A107" t="s">
        <v>16479</v>
      </c>
      <c r="B107" t="s">
        <v>13745</v>
      </c>
      <c r="C107">
        <v>99</v>
      </c>
      <c r="D107">
        <v>1</v>
      </c>
      <c r="E107" t="s">
        <v>16864</v>
      </c>
      <c r="F107">
        <v>199</v>
      </c>
      <c r="G107">
        <v>0</v>
      </c>
      <c r="H107" t="s">
        <v>645</v>
      </c>
      <c r="I107" t="s">
        <v>14060</v>
      </c>
      <c r="J107" t="s">
        <v>16865</v>
      </c>
      <c r="K107" t="s">
        <v>6926</v>
      </c>
      <c r="L107" t="s">
        <v>14062</v>
      </c>
      <c r="M107" t="s">
        <v>16866</v>
      </c>
      <c r="N107" t="s">
        <v>3443</v>
      </c>
      <c r="O107" t="s">
        <v>691</v>
      </c>
      <c r="P107" t="s">
        <v>692</v>
      </c>
      <c r="Q107" t="s">
        <v>693</v>
      </c>
      <c r="R107" t="s">
        <v>638</v>
      </c>
      <c r="S107" t="s">
        <v>16867</v>
      </c>
      <c r="T107" t="s">
        <v>16862</v>
      </c>
    </row>
    <row r="108" spans="1:20" x14ac:dyDescent="0.25">
      <c r="A108" t="s">
        <v>147</v>
      </c>
      <c r="B108" t="s">
        <v>148</v>
      </c>
      <c r="C108">
        <v>50</v>
      </c>
      <c r="D108">
        <v>6</v>
      </c>
      <c r="E108" t="s">
        <v>16868</v>
      </c>
      <c r="F108">
        <v>200</v>
      </c>
      <c r="G108">
        <v>0</v>
      </c>
      <c r="H108" t="s">
        <v>636</v>
      </c>
      <c r="I108" t="s">
        <v>16869</v>
      </c>
      <c r="J108" t="s">
        <v>648</v>
      </c>
      <c r="K108" t="s">
        <v>637</v>
      </c>
      <c r="L108" t="s">
        <v>638</v>
      </c>
      <c r="M108" t="s">
        <v>16870</v>
      </c>
      <c r="N108" t="s">
        <v>637</v>
      </c>
      <c r="O108" t="s">
        <v>639</v>
      </c>
      <c r="P108" t="s">
        <v>5</v>
      </c>
      <c r="Q108" t="s">
        <v>640</v>
      </c>
      <c r="R108" t="s">
        <v>638</v>
      </c>
      <c r="S108" t="s">
        <v>16871</v>
      </c>
      <c r="T108" t="s">
        <v>16870</v>
      </c>
    </row>
    <row r="109" spans="1:20" x14ac:dyDescent="0.25">
      <c r="A109" t="s">
        <v>22</v>
      </c>
      <c r="B109" t="s">
        <v>27</v>
      </c>
      <c r="C109">
        <v>100</v>
      </c>
      <c r="D109">
        <v>5</v>
      </c>
      <c r="E109" t="s">
        <v>16872</v>
      </c>
      <c r="F109">
        <v>550</v>
      </c>
      <c r="G109">
        <v>50</v>
      </c>
      <c r="H109" t="s">
        <v>645</v>
      </c>
      <c r="I109" t="s">
        <v>16873</v>
      </c>
      <c r="J109" t="s">
        <v>16874</v>
      </c>
      <c r="K109" t="s">
        <v>814</v>
      </c>
      <c r="L109" t="s">
        <v>16875</v>
      </c>
      <c r="M109" t="s">
        <v>16876</v>
      </c>
      <c r="N109" t="s">
        <v>3443</v>
      </c>
      <c r="O109" t="s">
        <v>691</v>
      </c>
      <c r="P109" t="s">
        <v>5388</v>
      </c>
      <c r="Q109" t="s">
        <v>693</v>
      </c>
      <c r="R109" t="s">
        <v>638</v>
      </c>
      <c r="S109" t="s">
        <v>16877</v>
      </c>
      <c r="T109" t="s">
        <v>16878</v>
      </c>
    </row>
    <row r="110" spans="1:20" x14ac:dyDescent="0.25">
      <c r="A110" t="s">
        <v>594</v>
      </c>
      <c r="B110" t="s">
        <v>595</v>
      </c>
      <c r="C110">
        <v>50</v>
      </c>
      <c r="D110">
        <v>9</v>
      </c>
      <c r="E110" t="s">
        <v>16879</v>
      </c>
      <c r="F110">
        <v>300</v>
      </c>
      <c r="G110">
        <v>0</v>
      </c>
      <c r="H110" t="s">
        <v>645</v>
      </c>
      <c r="I110" t="s">
        <v>16880</v>
      </c>
      <c r="J110" t="s">
        <v>16881</v>
      </c>
      <c r="K110" t="s">
        <v>6926</v>
      </c>
      <c r="L110" t="s">
        <v>16882</v>
      </c>
      <c r="M110" t="s">
        <v>16878</v>
      </c>
      <c r="N110" t="s">
        <v>3443</v>
      </c>
      <c r="O110" t="s">
        <v>698</v>
      </c>
      <c r="P110" t="s">
        <v>692</v>
      </c>
      <c r="Q110" t="s">
        <v>693</v>
      </c>
      <c r="R110" t="s">
        <v>638</v>
      </c>
      <c r="S110" t="s">
        <v>16883</v>
      </c>
      <c r="T110" t="s">
        <v>16884</v>
      </c>
    </row>
    <row r="111" spans="1:20" x14ac:dyDescent="0.25">
      <c r="A111" t="s">
        <v>147</v>
      </c>
      <c r="B111" t="s">
        <v>148</v>
      </c>
      <c r="C111">
        <v>50</v>
      </c>
      <c r="D111">
        <v>6</v>
      </c>
      <c r="E111" t="s">
        <v>16885</v>
      </c>
      <c r="F111">
        <v>238</v>
      </c>
      <c r="G111">
        <v>38</v>
      </c>
      <c r="H111" t="s">
        <v>636</v>
      </c>
      <c r="I111" t="s">
        <v>16886</v>
      </c>
      <c r="J111" t="s">
        <v>700</v>
      </c>
      <c r="K111" t="s">
        <v>637</v>
      </c>
      <c r="L111" t="s">
        <v>638</v>
      </c>
      <c r="M111" t="s">
        <v>16884</v>
      </c>
      <c r="N111" t="s">
        <v>637</v>
      </c>
      <c r="O111" t="s">
        <v>639</v>
      </c>
      <c r="P111" t="s">
        <v>5</v>
      </c>
      <c r="Q111" t="s">
        <v>640</v>
      </c>
      <c r="R111" t="s">
        <v>638</v>
      </c>
      <c r="S111" t="s">
        <v>16887</v>
      </c>
      <c r="T111" t="s">
        <v>16884</v>
      </c>
    </row>
    <row r="112" spans="1:20" x14ac:dyDescent="0.25">
      <c r="A112" t="s">
        <v>147</v>
      </c>
      <c r="B112" t="s">
        <v>148</v>
      </c>
      <c r="C112">
        <v>50</v>
      </c>
      <c r="D112">
        <v>6</v>
      </c>
      <c r="E112" t="s">
        <v>16888</v>
      </c>
      <c r="F112">
        <v>200</v>
      </c>
      <c r="G112">
        <v>0</v>
      </c>
      <c r="H112" t="s">
        <v>636</v>
      </c>
      <c r="I112" t="s">
        <v>16889</v>
      </c>
      <c r="J112" t="s">
        <v>648</v>
      </c>
      <c r="K112" t="s">
        <v>637</v>
      </c>
      <c r="L112" t="s">
        <v>638</v>
      </c>
      <c r="M112" t="s">
        <v>16890</v>
      </c>
      <c r="N112" t="s">
        <v>637</v>
      </c>
      <c r="O112" t="s">
        <v>639</v>
      </c>
      <c r="P112" t="s">
        <v>5</v>
      </c>
      <c r="Q112" t="s">
        <v>640</v>
      </c>
      <c r="R112" t="s">
        <v>638</v>
      </c>
      <c r="S112" t="s">
        <v>16891</v>
      </c>
      <c r="T112" t="s">
        <v>16890</v>
      </c>
    </row>
    <row r="113" spans="1:20" x14ac:dyDescent="0.25">
      <c r="A113" t="s">
        <v>147</v>
      </c>
      <c r="B113" t="s">
        <v>148</v>
      </c>
      <c r="C113">
        <v>50</v>
      </c>
      <c r="D113">
        <v>6</v>
      </c>
      <c r="E113" t="s">
        <v>16892</v>
      </c>
      <c r="F113">
        <v>200</v>
      </c>
      <c r="G113">
        <v>0</v>
      </c>
      <c r="H113" t="s">
        <v>636</v>
      </c>
      <c r="I113" t="s">
        <v>16893</v>
      </c>
      <c r="J113" t="s">
        <v>2080</v>
      </c>
      <c r="K113" t="s">
        <v>637</v>
      </c>
      <c r="L113" t="s">
        <v>638</v>
      </c>
      <c r="M113" t="s">
        <v>16894</v>
      </c>
      <c r="N113" t="s">
        <v>637</v>
      </c>
      <c r="O113" t="s">
        <v>639</v>
      </c>
      <c r="P113" t="s">
        <v>5</v>
      </c>
      <c r="Q113" t="s">
        <v>640</v>
      </c>
      <c r="R113" t="s">
        <v>638</v>
      </c>
      <c r="S113" t="s">
        <v>16895</v>
      </c>
      <c r="T113" t="s">
        <v>16894</v>
      </c>
    </row>
    <row r="114" spans="1:20" x14ac:dyDescent="0.25">
      <c r="A114" t="s">
        <v>14</v>
      </c>
      <c r="B114" t="s">
        <v>15</v>
      </c>
      <c r="C114">
        <v>59</v>
      </c>
      <c r="D114">
        <v>1</v>
      </c>
      <c r="E114" t="s">
        <v>16896</v>
      </c>
      <c r="F114">
        <v>88</v>
      </c>
      <c r="G114">
        <v>29</v>
      </c>
      <c r="H114" t="s">
        <v>645</v>
      </c>
      <c r="I114" t="s">
        <v>16897</v>
      </c>
      <c r="J114" t="s">
        <v>16898</v>
      </c>
      <c r="K114" t="s">
        <v>706</v>
      </c>
      <c r="L114" t="s">
        <v>3416</v>
      </c>
      <c r="M114" t="s">
        <v>16899</v>
      </c>
      <c r="N114" t="s">
        <v>637</v>
      </c>
      <c r="O114" t="s">
        <v>646</v>
      </c>
      <c r="P114" t="s">
        <v>26</v>
      </c>
      <c r="Q114" t="s">
        <v>647</v>
      </c>
      <c r="R114" t="s">
        <v>638</v>
      </c>
      <c r="S114" t="s">
        <v>16900</v>
      </c>
      <c r="T114" t="s">
        <v>16899</v>
      </c>
    </row>
    <row r="115" spans="1:20" x14ac:dyDescent="0.25">
      <c r="A115" t="s">
        <v>241</v>
      </c>
      <c r="B115" t="s">
        <v>247</v>
      </c>
      <c r="C115">
        <v>159</v>
      </c>
      <c r="D115">
        <v>1</v>
      </c>
      <c r="E115" t="s">
        <v>16901</v>
      </c>
      <c r="F115">
        <v>129</v>
      </c>
      <c r="G115">
        <v>0</v>
      </c>
      <c r="H115" t="s">
        <v>636</v>
      </c>
      <c r="I115" t="s">
        <v>16902</v>
      </c>
      <c r="J115" t="s">
        <v>666</v>
      </c>
      <c r="K115" t="s">
        <v>637</v>
      </c>
      <c r="L115" t="s">
        <v>638</v>
      </c>
      <c r="M115" t="s">
        <v>16903</v>
      </c>
      <c r="N115" t="s">
        <v>637</v>
      </c>
      <c r="O115" t="s">
        <v>639</v>
      </c>
      <c r="P115" t="s">
        <v>5</v>
      </c>
      <c r="Q115" t="s">
        <v>640</v>
      </c>
      <c r="R115" t="s">
        <v>638</v>
      </c>
      <c r="S115" t="s">
        <v>16904</v>
      </c>
      <c r="T115" t="s">
        <v>16903</v>
      </c>
    </row>
    <row r="116" spans="1:20" x14ac:dyDescent="0.25">
      <c r="A116" t="s">
        <v>116</v>
      </c>
      <c r="B116" t="s">
        <v>117</v>
      </c>
      <c r="C116">
        <v>12</v>
      </c>
      <c r="D116">
        <v>50</v>
      </c>
      <c r="E116" t="s">
        <v>16905</v>
      </c>
      <c r="F116">
        <v>700</v>
      </c>
      <c r="G116">
        <v>0</v>
      </c>
      <c r="H116" t="s">
        <v>645</v>
      </c>
      <c r="I116" t="s">
        <v>16906</v>
      </c>
      <c r="J116" t="s">
        <v>16907</v>
      </c>
      <c r="K116" t="s">
        <v>2253</v>
      </c>
      <c r="L116" t="s">
        <v>731</v>
      </c>
      <c r="M116" t="s">
        <v>16908</v>
      </c>
      <c r="N116" t="s">
        <v>637</v>
      </c>
      <c r="O116" t="s">
        <v>646</v>
      </c>
      <c r="P116" t="s">
        <v>26</v>
      </c>
      <c r="Q116" t="s">
        <v>647</v>
      </c>
      <c r="R116" t="s">
        <v>638</v>
      </c>
      <c r="S116" t="s">
        <v>16909</v>
      </c>
      <c r="T116" t="s">
        <v>16910</v>
      </c>
    </row>
    <row r="117" spans="1:20" x14ac:dyDescent="0.25">
      <c r="A117" t="s">
        <v>147</v>
      </c>
      <c r="B117" t="s">
        <v>148</v>
      </c>
      <c r="C117">
        <v>50</v>
      </c>
      <c r="D117">
        <v>6</v>
      </c>
      <c r="E117" t="s">
        <v>16911</v>
      </c>
      <c r="F117">
        <v>200</v>
      </c>
      <c r="G117">
        <v>0</v>
      </c>
      <c r="H117" t="s">
        <v>636</v>
      </c>
      <c r="I117" t="s">
        <v>16912</v>
      </c>
      <c r="J117" t="s">
        <v>1852</v>
      </c>
      <c r="K117" t="s">
        <v>637</v>
      </c>
      <c r="L117" t="s">
        <v>638</v>
      </c>
      <c r="M117" t="s">
        <v>16913</v>
      </c>
      <c r="N117" t="s">
        <v>637</v>
      </c>
      <c r="O117" t="s">
        <v>643</v>
      </c>
      <c r="P117" t="s">
        <v>5</v>
      </c>
      <c r="Q117" t="s">
        <v>644</v>
      </c>
      <c r="R117" t="s">
        <v>638</v>
      </c>
      <c r="S117" t="s">
        <v>16914</v>
      </c>
      <c r="T117" t="s">
        <v>16915</v>
      </c>
    </row>
    <row r="118" spans="1:20" x14ac:dyDescent="0.25">
      <c r="A118" t="s">
        <v>241</v>
      </c>
      <c r="B118" t="s">
        <v>247</v>
      </c>
      <c r="C118">
        <v>159</v>
      </c>
      <c r="D118">
        <v>3</v>
      </c>
      <c r="E118" t="s">
        <v>16916</v>
      </c>
      <c r="F118">
        <v>387</v>
      </c>
      <c r="G118">
        <v>0</v>
      </c>
      <c r="H118" t="s">
        <v>636</v>
      </c>
      <c r="I118" t="s">
        <v>16917</v>
      </c>
      <c r="J118" t="s">
        <v>2136</v>
      </c>
      <c r="K118" t="s">
        <v>637</v>
      </c>
      <c r="L118" t="s">
        <v>638</v>
      </c>
      <c r="M118" t="s">
        <v>16918</v>
      </c>
      <c r="N118" t="s">
        <v>637</v>
      </c>
      <c r="O118" t="s">
        <v>639</v>
      </c>
      <c r="P118" t="s">
        <v>5</v>
      </c>
      <c r="Q118" t="s">
        <v>640</v>
      </c>
      <c r="R118" t="s">
        <v>638</v>
      </c>
      <c r="S118" t="s">
        <v>16919</v>
      </c>
      <c r="T118" t="s">
        <v>16918</v>
      </c>
    </row>
    <row r="119" spans="1:20" x14ac:dyDescent="0.25">
      <c r="A119" t="s">
        <v>16662</v>
      </c>
      <c r="B119" t="s">
        <v>10386</v>
      </c>
      <c r="C119">
        <v>100</v>
      </c>
      <c r="D119">
        <v>2</v>
      </c>
      <c r="E119" t="s">
        <v>16920</v>
      </c>
      <c r="F119">
        <v>179</v>
      </c>
      <c r="G119">
        <v>0</v>
      </c>
      <c r="H119" t="s">
        <v>645</v>
      </c>
      <c r="I119" t="s">
        <v>16921</v>
      </c>
      <c r="J119" t="s">
        <v>16922</v>
      </c>
      <c r="K119" t="s">
        <v>16923</v>
      </c>
      <c r="L119" t="s">
        <v>16924</v>
      </c>
      <c r="M119" t="s">
        <v>16925</v>
      </c>
      <c r="N119" t="s">
        <v>3443</v>
      </c>
      <c r="O119" t="s">
        <v>691</v>
      </c>
      <c r="P119" t="s">
        <v>692</v>
      </c>
      <c r="Q119" t="s">
        <v>693</v>
      </c>
      <c r="R119" t="s">
        <v>638</v>
      </c>
      <c r="S119" t="s">
        <v>16926</v>
      </c>
      <c r="T119" t="s">
        <v>16927</v>
      </c>
    </row>
    <row r="120" spans="1:20" x14ac:dyDescent="0.25">
      <c r="A120" t="s">
        <v>104</v>
      </c>
      <c r="B120" t="s">
        <v>105</v>
      </c>
      <c r="C120">
        <v>14</v>
      </c>
      <c r="D120">
        <v>2</v>
      </c>
      <c r="E120" t="s">
        <v>16928</v>
      </c>
      <c r="F120">
        <v>34</v>
      </c>
      <c r="G120">
        <v>6</v>
      </c>
      <c r="H120" t="s">
        <v>645</v>
      </c>
      <c r="I120" t="s">
        <v>16929</v>
      </c>
      <c r="J120" t="s">
        <v>16930</v>
      </c>
      <c r="K120" t="s">
        <v>701</v>
      </c>
      <c r="L120" t="s">
        <v>2625</v>
      </c>
      <c r="M120" t="s">
        <v>16931</v>
      </c>
      <c r="N120" t="s">
        <v>637</v>
      </c>
      <c r="O120" t="s">
        <v>646</v>
      </c>
      <c r="P120" t="s">
        <v>26</v>
      </c>
      <c r="Q120" t="s">
        <v>647</v>
      </c>
      <c r="R120" t="s">
        <v>638</v>
      </c>
      <c r="S120" t="s">
        <v>16932</v>
      </c>
      <c r="T120" t="s">
        <v>16933</v>
      </c>
    </row>
    <row r="121" spans="1:20" x14ac:dyDescent="0.25">
      <c r="A121" t="s">
        <v>147</v>
      </c>
      <c r="B121" t="s">
        <v>148</v>
      </c>
      <c r="C121">
        <v>33.333333333333336</v>
      </c>
      <c r="D121">
        <v>3</v>
      </c>
      <c r="E121" t="s">
        <v>16934</v>
      </c>
      <c r="F121">
        <v>100</v>
      </c>
      <c r="G121">
        <v>0</v>
      </c>
      <c r="H121" t="s">
        <v>655</v>
      </c>
      <c r="I121" t="s">
        <v>16935</v>
      </c>
      <c r="J121" t="s">
        <v>687</v>
      </c>
      <c r="K121" t="s">
        <v>637</v>
      </c>
      <c r="L121" t="s">
        <v>638</v>
      </c>
      <c r="M121" t="s">
        <v>16925</v>
      </c>
      <c r="N121" t="s">
        <v>637</v>
      </c>
      <c r="O121" t="s">
        <v>643</v>
      </c>
      <c r="P121" t="s">
        <v>5</v>
      </c>
      <c r="Q121" t="s">
        <v>644</v>
      </c>
      <c r="R121" t="s">
        <v>638</v>
      </c>
      <c r="S121" t="s">
        <v>16936</v>
      </c>
      <c r="T121" t="s">
        <v>16937</v>
      </c>
    </row>
    <row r="122" spans="1:20" x14ac:dyDescent="0.25">
      <c r="A122" t="s">
        <v>147</v>
      </c>
      <c r="B122" t="s">
        <v>148</v>
      </c>
      <c r="C122">
        <v>50</v>
      </c>
      <c r="D122">
        <v>6</v>
      </c>
      <c r="E122" t="s">
        <v>16938</v>
      </c>
      <c r="F122">
        <v>216</v>
      </c>
      <c r="G122">
        <v>16</v>
      </c>
      <c r="H122" t="s">
        <v>636</v>
      </c>
      <c r="I122" t="s">
        <v>16939</v>
      </c>
      <c r="J122" t="s">
        <v>652</v>
      </c>
      <c r="K122" t="s">
        <v>637</v>
      </c>
      <c r="L122" t="s">
        <v>638</v>
      </c>
      <c r="M122" t="s">
        <v>16940</v>
      </c>
      <c r="N122" t="s">
        <v>637</v>
      </c>
      <c r="O122" t="s">
        <v>639</v>
      </c>
      <c r="P122" t="s">
        <v>5</v>
      </c>
      <c r="Q122" t="s">
        <v>640</v>
      </c>
      <c r="R122" t="s">
        <v>638</v>
      </c>
      <c r="S122" t="s">
        <v>16941</v>
      </c>
      <c r="T122" t="s">
        <v>16940</v>
      </c>
    </row>
    <row r="123" spans="1:20" x14ac:dyDescent="0.25">
      <c r="A123" t="s">
        <v>241</v>
      </c>
      <c r="B123" t="s">
        <v>247</v>
      </c>
      <c r="C123">
        <v>159</v>
      </c>
      <c r="D123">
        <v>1</v>
      </c>
      <c r="E123" t="s">
        <v>16942</v>
      </c>
      <c r="F123">
        <v>99</v>
      </c>
      <c r="G123">
        <v>0</v>
      </c>
      <c r="H123" t="s">
        <v>636</v>
      </c>
      <c r="I123" t="s">
        <v>4134</v>
      </c>
      <c r="J123" t="s">
        <v>675</v>
      </c>
      <c r="K123" t="s">
        <v>637</v>
      </c>
      <c r="L123" t="s">
        <v>638</v>
      </c>
      <c r="M123" t="s">
        <v>16940</v>
      </c>
      <c r="N123" t="s">
        <v>637</v>
      </c>
      <c r="O123" t="s">
        <v>639</v>
      </c>
      <c r="P123" t="s">
        <v>5</v>
      </c>
      <c r="Q123" t="s">
        <v>640</v>
      </c>
      <c r="R123" t="s">
        <v>638</v>
      </c>
      <c r="S123" t="s">
        <v>16943</v>
      </c>
      <c r="T123" t="s">
        <v>16940</v>
      </c>
    </row>
    <row r="124" spans="1:20" x14ac:dyDescent="0.25">
      <c r="A124" t="s">
        <v>104</v>
      </c>
      <c r="B124" t="s">
        <v>105</v>
      </c>
      <c r="C124">
        <v>14</v>
      </c>
      <c r="D124">
        <v>2</v>
      </c>
      <c r="E124" t="s">
        <v>16944</v>
      </c>
      <c r="F124">
        <v>32</v>
      </c>
      <c r="G124">
        <v>4</v>
      </c>
      <c r="H124" t="s">
        <v>645</v>
      </c>
      <c r="I124" t="s">
        <v>816</v>
      </c>
      <c r="J124" t="s">
        <v>1312</v>
      </c>
      <c r="K124" t="s">
        <v>701</v>
      </c>
      <c r="L124" t="s">
        <v>830</v>
      </c>
      <c r="M124" t="s">
        <v>16945</v>
      </c>
      <c r="N124" t="s">
        <v>637</v>
      </c>
      <c r="O124" t="s">
        <v>646</v>
      </c>
      <c r="P124" t="s">
        <v>26</v>
      </c>
      <c r="Q124" t="s">
        <v>647</v>
      </c>
      <c r="R124" t="s">
        <v>638</v>
      </c>
      <c r="S124" t="s">
        <v>16946</v>
      </c>
      <c r="T124" t="s">
        <v>16947</v>
      </c>
    </row>
    <row r="125" spans="1:20" x14ac:dyDescent="0.25">
      <c r="A125" t="s">
        <v>600</v>
      </c>
      <c r="B125" t="s">
        <v>601</v>
      </c>
      <c r="C125">
        <v>159</v>
      </c>
      <c r="D125">
        <v>1</v>
      </c>
      <c r="E125" t="s">
        <v>16948</v>
      </c>
      <c r="F125">
        <v>258</v>
      </c>
      <c r="G125">
        <v>0</v>
      </c>
      <c r="H125" t="s">
        <v>636</v>
      </c>
      <c r="I125" t="s">
        <v>16949</v>
      </c>
      <c r="J125" t="s">
        <v>1872</v>
      </c>
      <c r="K125" t="s">
        <v>637</v>
      </c>
      <c r="L125" t="s">
        <v>638</v>
      </c>
      <c r="M125" t="s">
        <v>16950</v>
      </c>
      <c r="N125" t="s">
        <v>637</v>
      </c>
      <c r="O125" t="s">
        <v>643</v>
      </c>
      <c r="P125" t="s">
        <v>5</v>
      </c>
      <c r="Q125" t="s">
        <v>644</v>
      </c>
      <c r="R125" t="s">
        <v>638</v>
      </c>
      <c r="S125" t="s">
        <v>16951</v>
      </c>
      <c r="T125" t="s">
        <v>16952</v>
      </c>
    </row>
    <row r="126" spans="1:20" x14ac:dyDescent="0.25">
      <c r="A126" t="s">
        <v>240</v>
      </c>
      <c r="B126" t="s">
        <v>246</v>
      </c>
      <c r="C126">
        <v>159</v>
      </c>
      <c r="D126">
        <v>1</v>
      </c>
      <c r="E126" t="s">
        <v>16948</v>
      </c>
      <c r="F126">
        <v>258</v>
      </c>
      <c r="G126">
        <v>0</v>
      </c>
      <c r="H126" t="s">
        <v>636</v>
      </c>
      <c r="I126" t="s">
        <v>16949</v>
      </c>
      <c r="J126" t="s">
        <v>1872</v>
      </c>
      <c r="K126" t="s">
        <v>637</v>
      </c>
      <c r="L126" t="s">
        <v>638</v>
      </c>
      <c r="M126" t="s">
        <v>16950</v>
      </c>
      <c r="N126" t="s">
        <v>637</v>
      </c>
      <c r="O126" t="s">
        <v>643</v>
      </c>
      <c r="P126" t="s">
        <v>5</v>
      </c>
      <c r="Q126" t="s">
        <v>644</v>
      </c>
      <c r="R126" t="s">
        <v>638</v>
      </c>
      <c r="S126" t="s">
        <v>16951</v>
      </c>
      <c r="T126" t="s">
        <v>16952</v>
      </c>
    </row>
    <row r="127" spans="1:20" x14ac:dyDescent="0.25">
      <c r="A127" t="s">
        <v>147</v>
      </c>
      <c r="B127" t="s">
        <v>148</v>
      </c>
      <c r="C127">
        <v>50</v>
      </c>
      <c r="D127">
        <v>6</v>
      </c>
      <c r="E127" t="s">
        <v>16953</v>
      </c>
      <c r="F127">
        <v>200</v>
      </c>
      <c r="G127">
        <v>0</v>
      </c>
      <c r="H127" t="s">
        <v>636</v>
      </c>
      <c r="I127" t="s">
        <v>14443</v>
      </c>
      <c r="J127" t="s">
        <v>648</v>
      </c>
      <c r="K127" t="s">
        <v>637</v>
      </c>
      <c r="L127" t="s">
        <v>638</v>
      </c>
      <c r="M127" t="s">
        <v>16954</v>
      </c>
      <c r="N127" t="s">
        <v>637</v>
      </c>
      <c r="O127" t="s">
        <v>639</v>
      </c>
      <c r="P127" t="s">
        <v>5</v>
      </c>
      <c r="Q127" t="s">
        <v>640</v>
      </c>
      <c r="R127" t="s">
        <v>638</v>
      </c>
      <c r="S127" t="s">
        <v>16955</v>
      </c>
      <c r="T127" t="s">
        <v>16954</v>
      </c>
    </row>
    <row r="128" spans="1:20" x14ac:dyDescent="0.25">
      <c r="A128" t="s">
        <v>241</v>
      </c>
      <c r="B128" t="s">
        <v>247</v>
      </c>
      <c r="C128">
        <v>159</v>
      </c>
      <c r="D128">
        <v>1</v>
      </c>
      <c r="E128" t="s">
        <v>16956</v>
      </c>
      <c r="F128">
        <v>99</v>
      </c>
      <c r="G128">
        <v>0</v>
      </c>
      <c r="H128" t="s">
        <v>636</v>
      </c>
      <c r="I128" t="s">
        <v>16957</v>
      </c>
      <c r="J128" t="s">
        <v>3004</v>
      </c>
      <c r="K128" t="s">
        <v>637</v>
      </c>
      <c r="L128" t="s">
        <v>638</v>
      </c>
      <c r="M128" t="s">
        <v>16958</v>
      </c>
      <c r="N128" t="s">
        <v>637</v>
      </c>
      <c r="O128" t="s">
        <v>639</v>
      </c>
      <c r="P128" t="s">
        <v>5</v>
      </c>
      <c r="Q128" t="s">
        <v>640</v>
      </c>
      <c r="R128" t="s">
        <v>638</v>
      </c>
      <c r="S128" t="s">
        <v>16959</v>
      </c>
      <c r="T128" t="s">
        <v>16954</v>
      </c>
    </row>
    <row r="129" spans="1:20" x14ac:dyDescent="0.25">
      <c r="A129" t="s">
        <v>72</v>
      </c>
      <c r="B129" t="s">
        <v>716</v>
      </c>
      <c r="C129">
        <v>150</v>
      </c>
      <c r="D129">
        <v>2</v>
      </c>
      <c r="E129" t="s">
        <v>16960</v>
      </c>
      <c r="F129">
        <v>218</v>
      </c>
      <c r="G129">
        <v>18</v>
      </c>
      <c r="H129" t="s">
        <v>636</v>
      </c>
      <c r="I129" t="s">
        <v>16961</v>
      </c>
      <c r="J129" t="s">
        <v>1852</v>
      </c>
      <c r="K129" t="s">
        <v>637</v>
      </c>
      <c r="L129" t="s">
        <v>638</v>
      </c>
      <c r="M129" t="s">
        <v>16962</v>
      </c>
      <c r="N129" t="s">
        <v>637</v>
      </c>
      <c r="O129" t="s">
        <v>639</v>
      </c>
      <c r="P129" t="s">
        <v>5</v>
      </c>
      <c r="Q129" t="s">
        <v>640</v>
      </c>
      <c r="R129" t="s">
        <v>638</v>
      </c>
      <c r="S129" t="s">
        <v>16963</v>
      </c>
      <c r="T129" t="s">
        <v>16962</v>
      </c>
    </row>
    <row r="130" spans="1:20" x14ac:dyDescent="0.25">
      <c r="A130" t="s">
        <v>18</v>
      </c>
      <c r="B130" t="s">
        <v>19</v>
      </c>
      <c r="C130">
        <v>66.666666666666671</v>
      </c>
      <c r="D130">
        <v>3</v>
      </c>
      <c r="E130" t="s">
        <v>16964</v>
      </c>
      <c r="F130">
        <v>100</v>
      </c>
      <c r="G130">
        <v>0</v>
      </c>
      <c r="H130" t="s">
        <v>636</v>
      </c>
      <c r="I130" t="s">
        <v>9901</v>
      </c>
      <c r="J130" t="s">
        <v>2020</v>
      </c>
      <c r="K130" t="s">
        <v>637</v>
      </c>
      <c r="L130" t="s">
        <v>638</v>
      </c>
      <c r="M130" t="s">
        <v>16965</v>
      </c>
      <c r="N130" t="s">
        <v>637</v>
      </c>
      <c r="O130" t="s">
        <v>639</v>
      </c>
      <c r="P130" t="s">
        <v>5</v>
      </c>
      <c r="Q130" t="s">
        <v>640</v>
      </c>
      <c r="R130" t="s">
        <v>638</v>
      </c>
      <c r="S130" t="s">
        <v>16966</v>
      </c>
      <c r="T130" t="s">
        <v>16965</v>
      </c>
    </row>
    <row r="131" spans="1:20" x14ac:dyDescent="0.25">
      <c r="A131" t="s">
        <v>18</v>
      </c>
      <c r="B131" t="s">
        <v>19</v>
      </c>
      <c r="C131">
        <v>66.666666666666671</v>
      </c>
      <c r="D131">
        <v>3</v>
      </c>
      <c r="E131" t="s">
        <v>16967</v>
      </c>
      <c r="F131">
        <v>100</v>
      </c>
      <c r="G131">
        <v>0</v>
      </c>
      <c r="H131" t="s">
        <v>636</v>
      </c>
      <c r="I131" t="s">
        <v>16968</v>
      </c>
      <c r="J131" t="s">
        <v>2240</v>
      </c>
      <c r="K131" t="s">
        <v>637</v>
      </c>
      <c r="L131" t="s">
        <v>638</v>
      </c>
      <c r="M131" t="s">
        <v>16969</v>
      </c>
      <c r="N131" t="s">
        <v>637</v>
      </c>
      <c r="O131" t="s">
        <v>639</v>
      </c>
      <c r="P131" t="s">
        <v>5</v>
      </c>
      <c r="Q131" t="s">
        <v>640</v>
      </c>
      <c r="R131" t="s">
        <v>638</v>
      </c>
      <c r="S131" t="s">
        <v>16970</v>
      </c>
      <c r="T131" t="s">
        <v>16969</v>
      </c>
    </row>
    <row r="132" spans="1:20" x14ac:dyDescent="0.25">
      <c r="A132" t="s">
        <v>147</v>
      </c>
      <c r="B132" t="s">
        <v>148</v>
      </c>
      <c r="C132">
        <v>50</v>
      </c>
      <c r="D132">
        <v>6</v>
      </c>
      <c r="E132" t="s">
        <v>16971</v>
      </c>
      <c r="F132">
        <v>200</v>
      </c>
      <c r="G132">
        <v>0</v>
      </c>
      <c r="H132" t="s">
        <v>636</v>
      </c>
      <c r="I132" t="s">
        <v>16972</v>
      </c>
      <c r="J132" t="s">
        <v>653</v>
      </c>
      <c r="K132" t="s">
        <v>637</v>
      </c>
      <c r="L132" t="s">
        <v>638</v>
      </c>
      <c r="M132" t="s">
        <v>16973</v>
      </c>
      <c r="N132" t="s">
        <v>637</v>
      </c>
      <c r="O132" t="s">
        <v>639</v>
      </c>
      <c r="P132" t="s">
        <v>5</v>
      </c>
      <c r="Q132" t="s">
        <v>640</v>
      </c>
      <c r="R132" t="s">
        <v>638</v>
      </c>
      <c r="S132" t="s">
        <v>16974</v>
      </c>
      <c r="T132" t="s">
        <v>16973</v>
      </c>
    </row>
    <row r="133" spans="1:20" x14ac:dyDescent="0.25">
      <c r="A133" t="s">
        <v>147</v>
      </c>
      <c r="B133" t="s">
        <v>148</v>
      </c>
      <c r="C133">
        <v>65</v>
      </c>
      <c r="D133">
        <v>1</v>
      </c>
      <c r="E133" t="s">
        <v>16975</v>
      </c>
      <c r="F133">
        <v>35</v>
      </c>
      <c r="G133">
        <v>0</v>
      </c>
      <c r="H133" t="s">
        <v>636</v>
      </c>
      <c r="I133" t="s">
        <v>16976</v>
      </c>
      <c r="J133" t="s">
        <v>2080</v>
      </c>
      <c r="K133" t="s">
        <v>637</v>
      </c>
      <c r="L133" t="s">
        <v>638</v>
      </c>
      <c r="M133" t="s">
        <v>16977</v>
      </c>
      <c r="N133" t="s">
        <v>637</v>
      </c>
      <c r="O133" t="s">
        <v>643</v>
      </c>
      <c r="P133" t="s">
        <v>5</v>
      </c>
      <c r="Q133" t="s">
        <v>644</v>
      </c>
      <c r="R133" t="s">
        <v>638</v>
      </c>
      <c r="S133" t="s">
        <v>16978</v>
      </c>
      <c r="T133" t="s">
        <v>16979</v>
      </c>
    </row>
    <row r="134" spans="1:20" x14ac:dyDescent="0.25">
      <c r="A134" t="s">
        <v>18</v>
      </c>
      <c r="B134" t="s">
        <v>19</v>
      </c>
      <c r="C134">
        <v>66.666666666666671</v>
      </c>
      <c r="D134">
        <v>3</v>
      </c>
      <c r="E134" t="s">
        <v>16980</v>
      </c>
      <c r="F134">
        <v>400</v>
      </c>
      <c r="G134">
        <v>0</v>
      </c>
      <c r="H134" t="s">
        <v>636</v>
      </c>
      <c r="I134" t="s">
        <v>10596</v>
      </c>
      <c r="J134" t="s">
        <v>8817</v>
      </c>
      <c r="K134" t="s">
        <v>637</v>
      </c>
      <c r="L134" t="s">
        <v>638</v>
      </c>
      <c r="M134" t="s">
        <v>16979</v>
      </c>
      <c r="N134" t="s">
        <v>637</v>
      </c>
      <c r="O134" t="s">
        <v>643</v>
      </c>
      <c r="P134" t="s">
        <v>5</v>
      </c>
      <c r="Q134" t="s">
        <v>644</v>
      </c>
      <c r="R134" t="s">
        <v>638</v>
      </c>
      <c r="S134" t="s">
        <v>16981</v>
      </c>
      <c r="T134" t="s">
        <v>16979</v>
      </c>
    </row>
    <row r="135" spans="1:20" x14ac:dyDescent="0.25">
      <c r="A135" t="s">
        <v>594</v>
      </c>
      <c r="B135" t="s">
        <v>595</v>
      </c>
      <c r="C135">
        <v>50</v>
      </c>
      <c r="D135">
        <v>3</v>
      </c>
      <c r="E135" t="s">
        <v>16980</v>
      </c>
      <c r="F135">
        <v>400</v>
      </c>
      <c r="G135">
        <v>0</v>
      </c>
      <c r="H135" t="s">
        <v>636</v>
      </c>
      <c r="I135" t="s">
        <v>10596</v>
      </c>
      <c r="J135" t="s">
        <v>8817</v>
      </c>
      <c r="K135" t="s">
        <v>637</v>
      </c>
      <c r="L135" t="s">
        <v>638</v>
      </c>
      <c r="M135" t="s">
        <v>16979</v>
      </c>
      <c r="N135" t="s">
        <v>637</v>
      </c>
      <c r="O135" t="s">
        <v>643</v>
      </c>
      <c r="P135" t="s">
        <v>5</v>
      </c>
      <c r="Q135" t="s">
        <v>644</v>
      </c>
      <c r="R135" t="s">
        <v>638</v>
      </c>
      <c r="S135" t="s">
        <v>16981</v>
      </c>
      <c r="T135" t="s">
        <v>16979</v>
      </c>
    </row>
    <row r="136" spans="1:20" x14ac:dyDescent="0.25">
      <c r="A136" t="s">
        <v>147</v>
      </c>
      <c r="B136" t="s">
        <v>148</v>
      </c>
      <c r="C136">
        <v>50</v>
      </c>
      <c r="D136">
        <v>6</v>
      </c>
      <c r="E136" t="s">
        <v>16980</v>
      </c>
      <c r="F136">
        <v>400</v>
      </c>
      <c r="G136">
        <v>0</v>
      </c>
      <c r="H136" t="s">
        <v>636</v>
      </c>
      <c r="I136" t="s">
        <v>10596</v>
      </c>
      <c r="J136" t="s">
        <v>8817</v>
      </c>
      <c r="K136" t="s">
        <v>637</v>
      </c>
      <c r="L136" t="s">
        <v>638</v>
      </c>
      <c r="M136" t="s">
        <v>16979</v>
      </c>
      <c r="N136" t="s">
        <v>637</v>
      </c>
      <c r="O136" t="s">
        <v>643</v>
      </c>
      <c r="P136" t="s">
        <v>5</v>
      </c>
      <c r="Q136" t="s">
        <v>644</v>
      </c>
      <c r="R136" t="s">
        <v>638</v>
      </c>
      <c r="S136" t="s">
        <v>16981</v>
      </c>
      <c r="T136" t="s">
        <v>16979</v>
      </c>
    </row>
    <row r="137" spans="1:20" x14ac:dyDescent="0.25">
      <c r="A137" t="s">
        <v>147</v>
      </c>
      <c r="B137" t="s">
        <v>148</v>
      </c>
      <c r="C137">
        <v>50</v>
      </c>
      <c r="D137">
        <v>6</v>
      </c>
      <c r="E137" t="s">
        <v>16982</v>
      </c>
      <c r="F137">
        <v>200</v>
      </c>
      <c r="G137">
        <v>0</v>
      </c>
      <c r="H137" t="s">
        <v>636</v>
      </c>
      <c r="I137" t="s">
        <v>16983</v>
      </c>
      <c r="J137" t="s">
        <v>2240</v>
      </c>
      <c r="K137" t="s">
        <v>637</v>
      </c>
      <c r="L137" t="s">
        <v>638</v>
      </c>
      <c r="M137" t="s">
        <v>16984</v>
      </c>
      <c r="N137" t="s">
        <v>637</v>
      </c>
      <c r="O137" t="s">
        <v>639</v>
      </c>
      <c r="P137" t="s">
        <v>5</v>
      </c>
      <c r="Q137" t="s">
        <v>640</v>
      </c>
      <c r="R137" t="s">
        <v>638</v>
      </c>
      <c r="S137" t="s">
        <v>16985</v>
      </c>
      <c r="T137" t="s">
        <v>16984</v>
      </c>
    </row>
    <row r="138" spans="1:20" x14ac:dyDescent="0.25">
      <c r="A138" t="s">
        <v>16479</v>
      </c>
      <c r="B138" t="s">
        <v>13745</v>
      </c>
      <c r="C138">
        <v>99</v>
      </c>
      <c r="D138">
        <v>5</v>
      </c>
      <c r="E138" t="s">
        <v>16986</v>
      </c>
      <c r="F138">
        <v>995</v>
      </c>
      <c r="G138">
        <v>0</v>
      </c>
      <c r="H138" t="s">
        <v>645</v>
      </c>
      <c r="I138" t="s">
        <v>16987</v>
      </c>
      <c r="J138" t="s">
        <v>16988</v>
      </c>
      <c r="K138" t="s">
        <v>4534</v>
      </c>
      <c r="L138" t="s">
        <v>16989</v>
      </c>
      <c r="M138" t="s">
        <v>16990</v>
      </c>
      <c r="N138" t="s">
        <v>3443</v>
      </c>
      <c r="O138" t="s">
        <v>691</v>
      </c>
      <c r="P138" t="s">
        <v>5388</v>
      </c>
      <c r="Q138" t="s">
        <v>693</v>
      </c>
      <c r="R138" t="s">
        <v>638</v>
      </c>
      <c r="S138" t="s">
        <v>16991</v>
      </c>
      <c r="T138" t="s">
        <v>16984</v>
      </c>
    </row>
    <row r="139" spans="1:20" x14ac:dyDescent="0.25">
      <c r="A139" t="s">
        <v>16818</v>
      </c>
      <c r="B139" t="s">
        <v>13750</v>
      </c>
      <c r="C139">
        <v>100</v>
      </c>
      <c r="D139">
        <v>5</v>
      </c>
      <c r="E139" t="s">
        <v>16986</v>
      </c>
      <c r="F139">
        <v>995</v>
      </c>
      <c r="G139">
        <v>0</v>
      </c>
      <c r="H139" t="s">
        <v>645</v>
      </c>
      <c r="I139" t="s">
        <v>16987</v>
      </c>
      <c r="J139" t="s">
        <v>16988</v>
      </c>
      <c r="K139" t="s">
        <v>4534</v>
      </c>
      <c r="L139" t="s">
        <v>16989</v>
      </c>
      <c r="M139" t="s">
        <v>16990</v>
      </c>
      <c r="N139" t="s">
        <v>3443</v>
      </c>
      <c r="O139" t="s">
        <v>691</v>
      </c>
      <c r="P139" t="s">
        <v>5388</v>
      </c>
      <c r="Q139" t="s">
        <v>693</v>
      </c>
      <c r="R139" t="s">
        <v>638</v>
      </c>
      <c r="S139" t="s">
        <v>16991</v>
      </c>
      <c r="T139" t="s">
        <v>16984</v>
      </c>
    </row>
    <row r="140" spans="1:20" x14ac:dyDescent="0.25">
      <c r="A140" t="s">
        <v>147</v>
      </c>
      <c r="B140" t="s">
        <v>148</v>
      </c>
      <c r="C140">
        <v>33.333333333333336</v>
      </c>
      <c r="D140">
        <v>3</v>
      </c>
      <c r="E140" t="s">
        <v>16992</v>
      </c>
      <c r="F140">
        <v>100</v>
      </c>
      <c r="G140">
        <v>0</v>
      </c>
      <c r="H140" t="s">
        <v>636</v>
      </c>
      <c r="I140" t="s">
        <v>6546</v>
      </c>
      <c r="J140" t="s">
        <v>675</v>
      </c>
      <c r="K140" t="s">
        <v>637</v>
      </c>
      <c r="L140" t="s">
        <v>638</v>
      </c>
      <c r="M140" t="s">
        <v>16993</v>
      </c>
      <c r="N140" t="s">
        <v>637</v>
      </c>
      <c r="O140" t="s">
        <v>639</v>
      </c>
      <c r="P140" t="s">
        <v>5</v>
      </c>
      <c r="Q140" t="s">
        <v>640</v>
      </c>
      <c r="R140" t="s">
        <v>638</v>
      </c>
      <c r="S140" t="s">
        <v>16994</v>
      </c>
      <c r="T140" t="s">
        <v>16993</v>
      </c>
    </row>
    <row r="141" spans="1:20" x14ac:dyDescent="0.25">
      <c r="A141" t="s">
        <v>147</v>
      </c>
      <c r="B141" t="s">
        <v>148</v>
      </c>
      <c r="C141">
        <v>50</v>
      </c>
      <c r="D141">
        <v>6</v>
      </c>
      <c r="E141" t="s">
        <v>16995</v>
      </c>
      <c r="F141">
        <v>200</v>
      </c>
      <c r="G141">
        <v>0</v>
      </c>
      <c r="H141" t="s">
        <v>636</v>
      </c>
      <c r="I141" t="s">
        <v>16996</v>
      </c>
      <c r="J141" t="s">
        <v>687</v>
      </c>
      <c r="K141" t="s">
        <v>637</v>
      </c>
      <c r="L141" t="s">
        <v>638</v>
      </c>
      <c r="M141" t="s">
        <v>16993</v>
      </c>
      <c r="N141" t="s">
        <v>637</v>
      </c>
      <c r="O141" t="s">
        <v>639</v>
      </c>
      <c r="P141" t="s">
        <v>5</v>
      </c>
      <c r="Q141" t="s">
        <v>640</v>
      </c>
      <c r="R141" t="s">
        <v>638</v>
      </c>
      <c r="S141" t="s">
        <v>16997</v>
      </c>
      <c r="T141" t="s">
        <v>16993</v>
      </c>
    </row>
    <row r="142" spans="1:20" x14ac:dyDescent="0.25">
      <c r="A142" t="s">
        <v>104</v>
      </c>
      <c r="B142" t="s">
        <v>105</v>
      </c>
      <c r="C142">
        <v>14</v>
      </c>
      <c r="D142">
        <v>2</v>
      </c>
      <c r="E142" t="s">
        <v>16998</v>
      </c>
      <c r="F142">
        <v>32</v>
      </c>
      <c r="G142">
        <v>4</v>
      </c>
      <c r="H142" t="s">
        <v>645</v>
      </c>
      <c r="I142" t="s">
        <v>13444</v>
      </c>
      <c r="J142" t="s">
        <v>13445</v>
      </c>
      <c r="K142" t="s">
        <v>13446</v>
      </c>
      <c r="L142" t="s">
        <v>726</v>
      </c>
      <c r="M142" t="s">
        <v>16999</v>
      </c>
      <c r="N142" t="s">
        <v>637</v>
      </c>
      <c r="O142" t="s">
        <v>646</v>
      </c>
      <c r="P142" t="s">
        <v>26</v>
      </c>
      <c r="Q142" t="s">
        <v>647</v>
      </c>
      <c r="R142" t="s">
        <v>638</v>
      </c>
      <c r="S142" t="s">
        <v>17000</v>
      </c>
      <c r="T142" t="s">
        <v>17001</v>
      </c>
    </row>
    <row r="143" spans="1:20" x14ac:dyDescent="0.25">
      <c r="A143" t="s">
        <v>104</v>
      </c>
      <c r="B143" t="s">
        <v>105</v>
      </c>
      <c r="C143">
        <v>14</v>
      </c>
      <c r="D143">
        <v>2</v>
      </c>
      <c r="E143" t="s">
        <v>17002</v>
      </c>
      <c r="F143">
        <v>32</v>
      </c>
      <c r="G143">
        <v>4</v>
      </c>
      <c r="H143" t="s">
        <v>645</v>
      </c>
      <c r="I143" t="s">
        <v>13444</v>
      </c>
      <c r="J143" t="s">
        <v>17003</v>
      </c>
      <c r="K143" t="s">
        <v>13446</v>
      </c>
      <c r="L143" t="s">
        <v>726</v>
      </c>
      <c r="M143" t="s">
        <v>17001</v>
      </c>
      <c r="N143" t="s">
        <v>637</v>
      </c>
      <c r="O143" t="s">
        <v>646</v>
      </c>
      <c r="P143" t="s">
        <v>26</v>
      </c>
      <c r="Q143" t="s">
        <v>647</v>
      </c>
      <c r="R143" t="s">
        <v>638</v>
      </c>
      <c r="S143" t="s">
        <v>17004</v>
      </c>
      <c r="T143" t="s">
        <v>17005</v>
      </c>
    </row>
    <row r="144" spans="1:20" x14ac:dyDescent="0.25">
      <c r="A144" t="s">
        <v>600</v>
      </c>
      <c r="B144" t="s">
        <v>601</v>
      </c>
      <c r="C144">
        <v>139</v>
      </c>
      <c r="D144">
        <v>1</v>
      </c>
      <c r="E144" t="s">
        <v>17006</v>
      </c>
      <c r="F144">
        <v>215</v>
      </c>
      <c r="G144">
        <v>0</v>
      </c>
      <c r="H144" t="s">
        <v>697</v>
      </c>
      <c r="I144" t="s">
        <v>17007</v>
      </c>
      <c r="J144" t="s">
        <v>17008</v>
      </c>
      <c r="K144" t="s">
        <v>2223</v>
      </c>
      <c r="L144" t="s">
        <v>17009</v>
      </c>
      <c r="M144" t="s">
        <v>17005</v>
      </c>
      <c r="N144" t="s">
        <v>3443</v>
      </c>
      <c r="O144" t="s">
        <v>698</v>
      </c>
      <c r="P144" t="s">
        <v>692</v>
      </c>
      <c r="Q144" t="s">
        <v>693</v>
      </c>
      <c r="R144" t="s">
        <v>638</v>
      </c>
      <c r="S144" t="s">
        <v>17010</v>
      </c>
      <c r="T144" t="s">
        <v>17005</v>
      </c>
    </row>
    <row r="145" spans="1:20" x14ac:dyDescent="0.25">
      <c r="A145" t="s">
        <v>240</v>
      </c>
      <c r="B145" t="s">
        <v>246</v>
      </c>
      <c r="C145">
        <v>139</v>
      </c>
      <c r="D145">
        <v>1</v>
      </c>
      <c r="E145" t="s">
        <v>17006</v>
      </c>
      <c r="F145">
        <v>215</v>
      </c>
      <c r="G145">
        <v>0</v>
      </c>
      <c r="H145" t="s">
        <v>697</v>
      </c>
      <c r="I145" t="s">
        <v>17007</v>
      </c>
      <c r="J145" t="s">
        <v>17008</v>
      </c>
      <c r="K145" t="s">
        <v>2223</v>
      </c>
      <c r="L145" t="s">
        <v>17009</v>
      </c>
      <c r="M145" t="s">
        <v>17005</v>
      </c>
      <c r="N145" t="s">
        <v>3443</v>
      </c>
      <c r="O145" t="s">
        <v>698</v>
      </c>
      <c r="P145" t="s">
        <v>692</v>
      </c>
      <c r="Q145" t="s">
        <v>693</v>
      </c>
      <c r="R145" t="s">
        <v>638</v>
      </c>
      <c r="S145" t="s">
        <v>17010</v>
      </c>
      <c r="T145" t="s">
        <v>17005</v>
      </c>
    </row>
    <row r="146" spans="1:20" x14ac:dyDescent="0.25">
      <c r="A146" t="s">
        <v>239</v>
      </c>
      <c r="B146" t="s">
        <v>245</v>
      </c>
      <c r="C146">
        <v>139</v>
      </c>
      <c r="D146">
        <v>2</v>
      </c>
      <c r="E146" t="s">
        <v>17011</v>
      </c>
      <c r="F146">
        <v>215</v>
      </c>
      <c r="G146">
        <v>0</v>
      </c>
      <c r="H146" t="s">
        <v>697</v>
      </c>
      <c r="I146" t="s">
        <v>7118</v>
      </c>
      <c r="J146" t="s">
        <v>7119</v>
      </c>
      <c r="K146" t="s">
        <v>7120</v>
      </c>
      <c r="L146" t="s">
        <v>7121</v>
      </c>
      <c r="M146" t="s">
        <v>17012</v>
      </c>
      <c r="N146" t="s">
        <v>3443</v>
      </c>
      <c r="O146" t="s">
        <v>698</v>
      </c>
      <c r="P146" t="s">
        <v>692</v>
      </c>
      <c r="Q146" t="s">
        <v>693</v>
      </c>
      <c r="R146" t="s">
        <v>638</v>
      </c>
      <c r="S146" t="s">
        <v>17013</v>
      </c>
      <c r="T146" t="s">
        <v>17012</v>
      </c>
    </row>
    <row r="147" spans="1:20" x14ac:dyDescent="0.25">
      <c r="A147" t="s">
        <v>516</v>
      </c>
      <c r="B147" t="s">
        <v>4781</v>
      </c>
      <c r="C147">
        <v>65</v>
      </c>
      <c r="D147">
        <v>3</v>
      </c>
      <c r="E147" t="s">
        <v>17014</v>
      </c>
      <c r="F147">
        <v>195</v>
      </c>
      <c r="G147">
        <v>0</v>
      </c>
      <c r="H147" t="s">
        <v>697</v>
      </c>
      <c r="I147" t="s">
        <v>17015</v>
      </c>
      <c r="J147" t="s">
        <v>17016</v>
      </c>
      <c r="K147" t="s">
        <v>706</v>
      </c>
      <c r="L147" t="s">
        <v>17017</v>
      </c>
      <c r="M147" t="s">
        <v>17018</v>
      </c>
      <c r="N147" t="s">
        <v>637</v>
      </c>
      <c r="O147" t="s">
        <v>664</v>
      </c>
      <c r="P147" t="s">
        <v>23</v>
      </c>
      <c r="Q147" t="s">
        <v>665</v>
      </c>
      <c r="R147" t="s">
        <v>638</v>
      </c>
      <c r="S147" t="s">
        <v>17019</v>
      </c>
      <c r="T147" t="s">
        <v>17018</v>
      </c>
    </row>
    <row r="148" spans="1:20" x14ac:dyDescent="0.25">
      <c r="A148" t="s">
        <v>594</v>
      </c>
      <c r="B148" t="s">
        <v>595</v>
      </c>
      <c r="C148">
        <v>50</v>
      </c>
      <c r="D148">
        <v>3</v>
      </c>
      <c r="E148" t="s">
        <v>17020</v>
      </c>
      <c r="F148">
        <v>299</v>
      </c>
      <c r="G148">
        <v>0</v>
      </c>
      <c r="H148" t="s">
        <v>645</v>
      </c>
      <c r="I148" t="s">
        <v>17021</v>
      </c>
      <c r="J148" t="s">
        <v>17022</v>
      </c>
      <c r="K148" t="s">
        <v>814</v>
      </c>
      <c r="L148" t="s">
        <v>17023</v>
      </c>
      <c r="M148" t="s">
        <v>17024</v>
      </c>
      <c r="N148" t="s">
        <v>3443</v>
      </c>
      <c r="O148" t="s">
        <v>691</v>
      </c>
      <c r="P148" t="s">
        <v>692</v>
      </c>
      <c r="Q148" t="s">
        <v>693</v>
      </c>
      <c r="R148" t="s">
        <v>638</v>
      </c>
      <c r="S148" t="s">
        <v>17025</v>
      </c>
      <c r="T148" t="s">
        <v>17026</v>
      </c>
    </row>
    <row r="149" spans="1:20" x14ac:dyDescent="0.25">
      <c r="A149" t="s">
        <v>16818</v>
      </c>
      <c r="B149" t="s">
        <v>13750</v>
      </c>
      <c r="C149">
        <v>99</v>
      </c>
      <c r="D149">
        <v>1</v>
      </c>
      <c r="E149" t="s">
        <v>17020</v>
      </c>
      <c r="F149">
        <v>299</v>
      </c>
      <c r="G149">
        <v>0</v>
      </c>
      <c r="H149" t="s">
        <v>645</v>
      </c>
      <c r="I149" t="s">
        <v>17021</v>
      </c>
      <c r="J149" t="s">
        <v>17022</v>
      </c>
      <c r="K149" t="s">
        <v>814</v>
      </c>
      <c r="L149" t="s">
        <v>17023</v>
      </c>
      <c r="M149" t="s">
        <v>17024</v>
      </c>
      <c r="N149" t="s">
        <v>3443</v>
      </c>
      <c r="O149" t="s">
        <v>691</v>
      </c>
      <c r="P149" t="s">
        <v>692</v>
      </c>
      <c r="Q149" t="s">
        <v>693</v>
      </c>
      <c r="R149" t="s">
        <v>638</v>
      </c>
      <c r="S149" t="s">
        <v>17025</v>
      </c>
      <c r="T149" t="s">
        <v>17026</v>
      </c>
    </row>
    <row r="150" spans="1:20" x14ac:dyDescent="0.25">
      <c r="A150" t="s">
        <v>16479</v>
      </c>
      <c r="B150" t="s">
        <v>13745</v>
      </c>
      <c r="C150">
        <v>99</v>
      </c>
      <c r="D150">
        <v>1</v>
      </c>
      <c r="E150" t="s">
        <v>17020</v>
      </c>
      <c r="F150">
        <v>299</v>
      </c>
      <c r="G150">
        <v>0</v>
      </c>
      <c r="H150" t="s">
        <v>645</v>
      </c>
      <c r="I150" t="s">
        <v>17021</v>
      </c>
      <c r="J150" t="s">
        <v>17022</v>
      </c>
      <c r="K150" t="s">
        <v>814</v>
      </c>
      <c r="L150" t="s">
        <v>17023</v>
      </c>
      <c r="M150" t="s">
        <v>17024</v>
      </c>
      <c r="N150" t="s">
        <v>3443</v>
      </c>
      <c r="O150" t="s">
        <v>691</v>
      </c>
      <c r="P150" t="s">
        <v>692</v>
      </c>
      <c r="Q150" t="s">
        <v>693</v>
      </c>
      <c r="R150" t="s">
        <v>638</v>
      </c>
      <c r="S150" t="s">
        <v>17025</v>
      </c>
      <c r="T150" t="s">
        <v>17026</v>
      </c>
    </row>
    <row r="151" spans="1:20" x14ac:dyDescent="0.25">
      <c r="A151" t="s">
        <v>147</v>
      </c>
      <c r="B151" t="s">
        <v>148</v>
      </c>
      <c r="C151">
        <v>33.333333333333336</v>
      </c>
      <c r="D151">
        <v>3</v>
      </c>
      <c r="E151" t="s">
        <v>17027</v>
      </c>
      <c r="F151">
        <v>100</v>
      </c>
      <c r="G151">
        <v>0</v>
      </c>
      <c r="H151" t="s">
        <v>636</v>
      </c>
      <c r="I151" t="s">
        <v>17028</v>
      </c>
      <c r="J151" t="s">
        <v>2136</v>
      </c>
      <c r="K151" t="s">
        <v>637</v>
      </c>
      <c r="L151" t="s">
        <v>638</v>
      </c>
      <c r="M151" t="s">
        <v>17026</v>
      </c>
      <c r="N151" t="s">
        <v>637</v>
      </c>
      <c r="O151" t="s">
        <v>639</v>
      </c>
      <c r="P151" t="s">
        <v>5</v>
      </c>
      <c r="Q151" t="s">
        <v>640</v>
      </c>
      <c r="R151" t="s">
        <v>638</v>
      </c>
      <c r="S151" t="s">
        <v>17029</v>
      </c>
      <c r="T151" t="s">
        <v>17026</v>
      </c>
    </row>
    <row r="152" spans="1:20" x14ac:dyDescent="0.25">
      <c r="A152" t="s">
        <v>16818</v>
      </c>
      <c r="B152" t="s">
        <v>13750</v>
      </c>
      <c r="C152">
        <v>100</v>
      </c>
      <c r="D152">
        <v>1</v>
      </c>
      <c r="E152" t="s">
        <v>16042</v>
      </c>
      <c r="F152">
        <v>199</v>
      </c>
      <c r="G152">
        <v>0</v>
      </c>
      <c r="H152" t="s">
        <v>645</v>
      </c>
      <c r="I152" t="s">
        <v>17030</v>
      </c>
      <c r="J152" t="s">
        <v>17031</v>
      </c>
      <c r="K152" t="s">
        <v>3014</v>
      </c>
      <c r="L152" t="s">
        <v>17032</v>
      </c>
      <c r="M152" t="s">
        <v>17033</v>
      </c>
      <c r="N152" t="s">
        <v>761</v>
      </c>
      <c r="O152" t="s">
        <v>698</v>
      </c>
      <c r="P152" t="s">
        <v>692</v>
      </c>
      <c r="Q152" t="s">
        <v>693</v>
      </c>
      <c r="R152" t="s">
        <v>638</v>
      </c>
      <c r="S152" t="s">
        <v>17034</v>
      </c>
      <c r="T152" t="s">
        <v>17035</v>
      </c>
    </row>
    <row r="153" spans="1:20" x14ac:dyDescent="0.25">
      <c r="A153" t="s">
        <v>16479</v>
      </c>
      <c r="B153" t="s">
        <v>13745</v>
      </c>
      <c r="C153">
        <v>99</v>
      </c>
      <c r="D153">
        <v>1</v>
      </c>
      <c r="E153" t="s">
        <v>16042</v>
      </c>
      <c r="F153">
        <v>199</v>
      </c>
      <c r="G153">
        <v>0</v>
      </c>
      <c r="H153" t="s">
        <v>645</v>
      </c>
      <c r="I153" t="s">
        <v>17030</v>
      </c>
      <c r="J153" t="s">
        <v>17031</v>
      </c>
      <c r="K153" t="s">
        <v>3014</v>
      </c>
      <c r="L153" t="s">
        <v>17032</v>
      </c>
      <c r="M153" t="s">
        <v>17033</v>
      </c>
      <c r="N153" t="s">
        <v>761</v>
      </c>
      <c r="O153" t="s">
        <v>698</v>
      </c>
      <c r="P153" t="s">
        <v>692</v>
      </c>
      <c r="Q153" t="s">
        <v>693</v>
      </c>
      <c r="R153" t="s">
        <v>638</v>
      </c>
      <c r="S153" t="s">
        <v>17034</v>
      </c>
      <c r="T153" t="s">
        <v>17035</v>
      </c>
    </row>
    <row r="154" spans="1:20" x14ac:dyDescent="0.25">
      <c r="A154" t="s">
        <v>16818</v>
      </c>
      <c r="B154" t="s">
        <v>13750</v>
      </c>
      <c r="C154">
        <v>100</v>
      </c>
      <c r="D154">
        <v>1</v>
      </c>
      <c r="E154" t="s">
        <v>17036</v>
      </c>
      <c r="F154">
        <v>199</v>
      </c>
      <c r="G154">
        <v>0</v>
      </c>
      <c r="H154" t="s">
        <v>645</v>
      </c>
      <c r="I154" t="s">
        <v>17037</v>
      </c>
      <c r="J154" t="s">
        <v>17038</v>
      </c>
      <c r="K154" t="s">
        <v>3703</v>
      </c>
      <c r="L154" t="s">
        <v>17039</v>
      </c>
      <c r="M154" t="s">
        <v>17040</v>
      </c>
      <c r="N154" t="s">
        <v>3443</v>
      </c>
      <c r="O154" t="s">
        <v>698</v>
      </c>
      <c r="P154" t="s">
        <v>692</v>
      </c>
      <c r="Q154" t="s">
        <v>693</v>
      </c>
      <c r="R154" t="s">
        <v>638</v>
      </c>
      <c r="S154" t="s">
        <v>17041</v>
      </c>
      <c r="T154" t="s">
        <v>17040</v>
      </c>
    </row>
    <row r="155" spans="1:20" x14ac:dyDescent="0.25">
      <c r="A155" t="s">
        <v>16479</v>
      </c>
      <c r="B155" t="s">
        <v>13745</v>
      </c>
      <c r="C155">
        <v>99</v>
      </c>
      <c r="D155">
        <v>1</v>
      </c>
      <c r="E155" t="s">
        <v>17036</v>
      </c>
      <c r="F155">
        <v>199</v>
      </c>
      <c r="G155">
        <v>0</v>
      </c>
      <c r="H155" t="s">
        <v>645</v>
      </c>
      <c r="I155" t="s">
        <v>17037</v>
      </c>
      <c r="J155" t="s">
        <v>17038</v>
      </c>
      <c r="K155" t="s">
        <v>3703</v>
      </c>
      <c r="L155" t="s">
        <v>17039</v>
      </c>
      <c r="M155" t="s">
        <v>17040</v>
      </c>
      <c r="N155" t="s">
        <v>3443</v>
      </c>
      <c r="O155" t="s">
        <v>698</v>
      </c>
      <c r="P155" t="s">
        <v>692</v>
      </c>
      <c r="Q155" t="s">
        <v>693</v>
      </c>
      <c r="R155" t="s">
        <v>638</v>
      </c>
      <c r="S155" t="s">
        <v>17041</v>
      </c>
      <c r="T155" t="s">
        <v>17040</v>
      </c>
    </row>
    <row r="156" spans="1:20" x14ac:dyDescent="0.25">
      <c r="A156" t="s">
        <v>16662</v>
      </c>
      <c r="B156" t="s">
        <v>10386</v>
      </c>
      <c r="C156">
        <v>100</v>
      </c>
      <c r="D156">
        <v>2</v>
      </c>
      <c r="E156" t="s">
        <v>17042</v>
      </c>
      <c r="F156">
        <v>179</v>
      </c>
      <c r="G156">
        <v>0</v>
      </c>
      <c r="H156" t="s">
        <v>645</v>
      </c>
      <c r="I156" t="s">
        <v>17043</v>
      </c>
      <c r="J156" t="s">
        <v>17044</v>
      </c>
      <c r="K156" t="s">
        <v>2827</v>
      </c>
      <c r="L156" t="s">
        <v>17045</v>
      </c>
      <c r="M156" t="s">
        <v>17046</v>
      </c>
      <c r="N156" t="s">
        <v>3443</v>
      </c>
      <c r="O156" t="s">
        <v>698</v>
      </c>
      <c r="P156" t="s">
        <v>692</v>
      </c>
      <c r="Q156" t="s">
        <v>693</v>
      </c>
      <c r="R156" t="s">
        <v>638</v>
      </c>
      <c r="S156" t="s">
        <v>17047</v>
      </c>
      <c r="T156" t="s">
        <v>17046</v>
      </c>
    </row>
    <row r="157" spans="1:20" x14ac:dyDescent="0.25">
      <c r="A157" t="s">
        <v>16662</v>
      </c>
      <c r="B157" t="s">
        <v>10386</v>
      </c>
      <c r="C157">
        <v>100</v>
      </c>
      <c r="D157">
        <v>2</v>
      </c>
      <c r="E157" t="s">
        <v>17048</v>
      </c>
      <c r="F157">
        <v>179</v>
      </c>
      <c r="G157">
        <v>0</v>
      </c>
      <c r="H157" t="s">
        <v>645</v>
      </c>
      <c r="I157" t="s">
        <v>14025</v>
      </c>
      <c r="J157" t="s">
        <v>14026</v>
      </c>
      <c r="K157" t="s">
        <v>14027</v>
      </c>
      <c r="L157" t="s">
        <v>14028</v>
      </c>
      <c r="M157" t="s">
        <v>14029</v>
      </c>
      <c r="N157" t="s">
        <v>3443</v>
      </c>
      <c r="O157" t="s">
        <v>691</v>
      </c>
      <c r="P157" t="s">
        <v>692</v>
      </c>
      <c r="Q157" t="s">
        <v>693</v>
      </c>
      <c r="R157" t="s">
        <v>638</v>
      </c>
      <c r="S157" t="s">
        <v>17049</v>
      </c>
      <c r="T157" t="s">
        <v>17050</v>
      </c>
    </row>
    <row r="158" spans="1:20" x14ac:dyDescent="0.25">
      <c r="A158" t="s">
        <v>600</v>
      </c>
      <c r="B158" t="s">
        <v>2799</v>
      </c>
      <c r="C158">
        <v>109</v>
      </c>
      <c r="D158">
        <v>1</v>
      </c>
      <c r="E158" t="s">
        <v>17051</v>
      </c>
      <c r="F158">
        <v>116</v>
      </c>
      <c r="G158">
        <v>7</v>
      </c>
      <c r="H158" t="s">
        <v>645</v>
      </c>
      <c r="I158" t="s">
        <v>17052</v>
      </c>
      <c r="J158" t="s">
        <v>17053</v>
      </c>
      <c r="K158" t="s">
        <v>744</v>
      </c>
      <c r="L158" t="s">
        <v>17054</v>
      </c>
      <c r="M158" t="s">
        <v>17055</v>
      </c>
      <c r="N158" t="s">
        <v>637</v>
      </c>
      <c r="O158" t="s">
        <v>664</v>
      </c>
      <c r="P158" t="s">
        <v>23</v>
      </c>
      <c r="Q158" t="s">
        <v>665</v>
      </c>
      <c r="R158" t="s">
        <v>638</v>
      </c>
      <c r="S158" t="s">
        <v>17056</v>
      </c>
      <c r="T158" t="s">
        <v>17055</v>
      </c>
    </row>
    <row r="159" spans="1:20" x14ac:dyDescent="0.25">
      <c r="A159" t="s">
        <v>594</v>
      </c>
      <c r="B159" t="s">
        <v>595</v>
      </c>
      <c r="C159">
        <v>50</v>
      </c>
      <c r="D159">
        <v>3</v>
      </c>
      <c r="E159" t="s">
        <v>17057</v>
      </c>
      <c r="F159">
        <v>100</v>
      </c>
      <c r="G159">
        <v>0</v>
      </c>
      <c r="H159" t="s">
        <v>645</v>
      </c>
      <c r="I159" t="s">
        <v>17058</v>
      </c>
      <c r="J159" t="s">
        <v>17059</v>
      </c>
      <c r="K159" t="s">
        <v>5320</v>
      </c>
      <c r="L159" t="s">
        <v>17060</v>
      </c>
      <c r="M159" t="s">
        <v>17055</v>
      </c>
      <c r="N159" t="s">
        <v>3443</v>
      </c>
      <c r="O159" t="s">
        <v>698</v>
      </c>
      <c r="P159" t="s">
        <v>692</v>
      </c>
      <c r="Q159" t="s">
        <v>693</v>
      </c>
      <c r="R159" t="s">
        <v>638</v>
      </c>
      <c r="S159" t="s">
        <v>17061</v>
      </c>
      <c r="T159" t="s">
        <v>17062</v>
      </c>
    </row>
    <row r="160" spans="1:20" x14ac:dyDescent="0.25">
      <c r="A160" t="s">
        <v>16479</v>
      </c>
      <c r="B160" t="s">
        <v>13745</v>
      </c>
      <c r="C160">
        <v>100</v>
      </c>
      <c r="D160">
        <v>1</v>
      </c>
      <c r="E160" t="s">
        <v>17063</v>
      </c>
      <c r="F160">
        <v>199</v>
      </c>
      <c r="G160">
        <v>0</v>
      </c>
      <c r="H160" t="s">
        <v>645</v>
      </c>
      <c r="I160" t="s">
        <v>13021</v>
      </c>
      <c r="J160" t="s">
        <v>13022</v>
      </c>
      <c r="K160" t="s">
        <v>13023</v>
      </c>
      <c r="L160" t="s">
        <v>13024</v>
      </c>
      <c r="M160" t="s">
        <v>15822</v>
      </c>
      <c r="N160" t="s">
        <v>3443</v>
      </c>
      <c r="O160" t="s">
        <v>691</v>
      </c>
      <c r="P160" t="s">
        <v>692</v>
      </c>
      <c r="Q160" t="s">
        <v>693</v>
      </c>
      <c r="R160" t="s">
        <v>638</v>
      </c>
      <c r="S160" t="s">
        <v>17064</v>
      </c>
      <c r="T160" t="s">
        <v>17065</v>
      </c>
    </row>
    <row r="161" spans="1:20" x14ac:dyDescent="0.25">
      <c r="A161" t="s">
        <v>594</v>
      </c>
      <c r="B161" t="s">
        <v>595</v>
      </c>
      <c r="C161">
        <v>50</v>
      </c>
      <c r="D161">
        <v>3</v>
      </c>
      <c r="E161" t="s">
        <v>17066</v>
      </c>
      <c r="F161">
        <v>100</v>
      </c>
      <c r="G161">
        <v>0</v>
      </c>
      <c r="H161" t="s">
        <v>636</v>
      </c>
      <c r="I161" t="s">
        <v>3131</v>
      </c>
      <c r="J161" t="s">
        <v>2178</v>
      </c>
      <c r="K161" t="s">
        <v>637</v>
      </c>
      <c r="L161" t="s">
        <v>638</v>
      </c>
      <c r="M161" t="s">
        <v>17067</v>
      </c>
      <c r="N161" t="s">
        <v>637</v>
      </c>
      <c r="O161" t="s">
        <v>639</v>
      </c>
      <c r="P161" t="s">
        <v>5</v>
      </c>
      <c r="Q161" t="s">
        <v>640</v>
      </c>
      <c r="R161" t="s">
        <v>638</v>
      </c>
      <c r="S161" t="s">
        <v>17068</v>
      </c>
      <c r="T161" t="s">
        <v>17067</v>
      </c>
    </row>
    <row r="162" spans="1:20" x14ac:dyDescent="0.25">
      <c r="A162" t="s">
        <v>147</v>
      </c>
      <c r="B162" t="s">
        <v>148</v>
      </c>
      <c r="C162">
        <v>50</v>
      </c>
      <c r="D162">
        <v>6</v>
      </c>
      <c r="E162" t="s">
        <v>17069</v>
      </c>
      <c r="F162">
        <v>200</v>
      </c>
      <c r="G162">
        <v>0</v>
      </c>
      <c r="H162" t="s">
        <v>636</v>
      </c>
      <c r="I162" t="s">
        <v>17070</v>
      </c>
      <c r="J162" t="s">
        <v>657</v>
      </c>
      <c r="K162" t="s">
        <v>637</v>
      </c>
      <c r="L162" t="s">
        <v>638</v>
      </c>
      <c r="M162" t="s">
        <v>17067</v>
      </c>
      <c r="N162" t="s">
        <v>637</v>
      </c>
      <c r="O162" t="s">
        <v>639</v>
      </c>
      <c r="P162" t="s">
        <v>5</v>
      </c>
      <c r="Q162" t="s">
        <v>640</v>
      </c>
      <c r="R162" t="s">
        <v>638</v>
      </c>
      <c r="S162" t="s">
        <v>17071</v>
      </c>
      <c r="T162" t="s">
        <v>17067</v>
      </c>
    </row>
    <row r="163" spans="1:20" x14ac:dyDescent="0.25">
      <c r="A163" t="s">
        <v>16479</v>
      </c>
      <c r="B163" t="s">
        <v>13745</v>
      </c>
      <c r="C163">
        <v>99</v>
      </c>
      <c r="D163">
        <v>1</v>
      </c>
      <c r="E163" t="s">
        <v>17072</v>
      </c>
      <c r="F163">
        <v>199</v>
      </c>
      <c r="G163">
        <v>0</v>
      </c>
      <c r="H163" t="s">
        <v>645</v>
      </c>
      <c r="I163" t="s">
        <v>17073</v>
      </c>
      <c r="J163" t="s">
        <v>17074</v>
      </c>
      <c r="K163" t="s">
        <v>3857</v>
      </c>
      <c r="L163" t="s">
        <v>17075</v>
      </c>
      <c r="M163" t="s">
        <v>17067</v>
      </c>
      <c r="N163" t="s">
        <v>3443</v>
      </c>
      <c r="O163" t="s">
        <v>698</v>
      </c>
      <c r="P163" t="s">
        <v>692</v>
      </c>
      <c r="Q163" t="s">
        <v>693</v>
      </c>
      <c r="R163" t="s">
        <v>638</v>
      </c>
      <c r="S163" t="s">
        <v>17076</v>
      </c>
      <c r="T163" t="s">
        <v>17077</v>
      </c>
    </row>
    <row r="164" spans="1:20" x14ac:dyDescent="0.25">
      <c r="A164" t="s">
        <v>16818</v>
      </c>
      <c r="B164" t="s">
        <v>13750</v>
      </c>
      <c r="C164">
        <v>100</v>
      </c>
      <c r="D164">
        <v>1</v>
      </c>
      <c r="E164" t="s">
        <v>17072</v>
      </c>
      <c r="F164">
        <v>199</v>
      </c>
      <c r="G164">
        <v>0</v>
      </c>
      <c r="H164" t="s">
        <v>645</v>
      </c>
      <c r="I164" t="s">
        <v>17073</v>
      </c>
      <c r="J164" t="s">
        <v>17074</v>
      </c>
      <c r="K164" t="s">
        <v>3857</v>
      </c>
      <c r="L164" t="s">
        <v>17075</v>
      </c>
      <c r="M164" t="s">
        <v>17067</v>
      </c>
      <c r="N164" t="s">
        <v>3443</v>
      </c>
      <c r="O164" t="s">
        <v>698</v>
      </c>
      <c r="P164" t="s">
        <v>692</v>
      </c>
      <c r="Q164" t="s">
        <v>693</v>
      </c>
      <c r="R164" t="s">
        <v>638</v>
      </c>
      <c r="S164" t="s">
        <v>17076</v>
      </c>
      <c r="T164" t="s">
        <v>17077</v>
      </c>
    </row>
    <row r="165" spans="1:20" x14ac:dyDescent="0.25">
      <c r="A165" t="s">
        <v>16818</v>
      </c>
      <c r="B165" t="s">
        <v>13750</v>
      </c>
      <c r="C165">
        <v>99</v>
      </c>
      <c r="D165">
        <v>1</v>
      </c>
      <c r="E165" t="s">
        <v>17063</v>
      </c>
      <c r="F165">
        <v>199</v>
      </c>
      <c r="G165">
        <v>0</v>
      </c>
      <c r="H165" t="s">
        <v>645</v>
      </c>
      <c r="I165" t="s">
        <v>13021</v>
      </c>
      <c r="J165" t="s">
        <v>13022</v>
      </c>
      <c r="K165" t="s">
        <v>13023</v>
      </c>
      <c r="L165" t="s">
        <v>13024</v>
      </c>
      <c r="M165" t="s">
        <v>15822</v>
      </c>
      <c r="N165" t="s">
        <v>3443</v>
      </c>
      <c r="O165" t="s">
        <v>691</v>
      </c>
      <c r="P165" t="s">
        <v>692</v>
      </c>
      <c r="Q165" t="s">
        <v>693</v>
      </c>
      <c r="R165" t="s">
        <v>638</v>
      </c>
      <c r="S165" t="s">
        <v>17064</v>
      </c>
      <c r="T165" t="s">
        <v>17078</v>
      </c>
    </row>
    <row r="166" spans="1:20" x14ac:dyDescent="0.25">
      <c r="A166" t="s">
        <v>22</v>
      </c>
      <c r="B166" t="s">
        <v>27</v>
      </c>
      <c r="C166">
        <v>66.333333333333329</v>
      </c>
      <c r="D166">
        <v>6</v>
      </c>
      <c r="E166" t="s">
        <v>17079</v>
      </c>
      <c r="F166">
        <v>500</v>
      </c>
      <c r="G166">
        <v>0</v>
      </c>
      <c r="H166" t="s">
        <v>645</v>
      </c>
      <c r="I166" t="s">
        <v>750</v>
      </c>
      <c r="J166" t="s">
        <v>17080</v>
      </c>
      <c r="K166" t="s">
        <v>747</v>
      </c>
      <c r="L166" t="s">
        <v>2669</v>
      </c>
      <c r="M166" t="s">
        <v>17081</v>
      </c>
      <c r="N166" t="s">
        <v>637</v>
      </c>
      <c r="O166" t="s">
        <v>646</v>
      </c>
      <c r="P166" t="s">
        <v>26</v>
      </c>
      <c r="Q166" t="s">
        <v>647</v>
      </c>
      <c r="R166" t="s">
        <v>638</v>
      </c>
      <c r="S166" t="s">
        <v>17082</v>
      </c>
      <c r="T166" t="s">
        <v>17083</v>
      </c>
    </row>
    <row r="167" spans="1:20" x14ac:dyDescent="0.25">
      <c r="A167" t="s">
        <v>147</v>
      </c>
      <c r="B167" t="s">
        <v>148</v>
      </c>
      <c r="C167">
        <v>50</v>
      </c>
      <c r="D167">
        <v>6</v>
      </c>
      <c r="E167" t="s">
        <v>17084</v>
      </c>
      <c r="F167">
        <v>200</v>
      </c>
      <c r="G167">
        <v>0</v>
      </c>
      <c r="H167" t="s">
        <v>636</v>
      </c>
      <c r="I167" t="s">
        <v>5315</v>
      </c>
      <c r="J167" t="s">
        <v>2020</v>
      </c>
      <c r="K167" t="s">
        <v>637</v>
      </c>
      <c r="L167" t="s">
        <v>638</v>
      </c>
      <c r="M167" t="s">
        <v>17085</v>
      </c>
      <c r="N167" t="s">
        <v>637</v>
      </c>
      <c r="O167" t="s">
        <v>643</v>
      </c>
      <c r="P167" t="s">
        <v>5</v>
      </c>
      <c r="Q167" t="s">
        <v>644</v>
      </c>
      <c r="R167" t="s">
        <v>17086</v>
      </c>
      <c r="S167" t="s">
        <v>17087</v>
      </c>
      <c r="T167" t="s">
        <v>17088</v>
      </c>
    </row>
    <row r="168" spans="1:20" x14ac:dyDescent="0.25">
      <c r="A168" t="s">
        <v>18</v>
      </c>
      <c r="B168" t="s">
        <v>19</v>
      </c>
      <c r="C168">
        <v>66.666666666666671</v>
      </c>
      <c r="D168">
        <v>3</v>
      </c>
      <c r="E168" t="s">
        <v>17089</v>
      </c>
      <c r="F168">
        <v>100</v>
      </c>
      <c r="G168">
        <v>0</v>
      </c>
      <c r="H168" t="s">
        <v>636</v>
      </c>
      <c r="I168" t="s">
        <v>5210</v>
      </c>
      <c r="J168" t="s">
        <v>5211</v>
      </c>
      <c r="K168" t="s">
        <v>637</v>
      </c>
      <c r="L168" t="s">
        <v>638</v>
      </c>
      <c r="M168" t="s">
        <v>17090</v>
      </c>
      <c r="N168" t="s">
        <v>637</v>
      </c>
      <c r="O168" t="s">
        <v>639</v>
      </c>
      <c r="P168" t="s">
        <v>5</v>
      </c>
      <c r="Q168" t="s">
        <v>640</v>
      </c>
      <c r="R168" t="s">
        <v>638</v>
      </c>
      <c r="S168" t="s">
        <v>17091</v>
      </c>
      <c r="T168" t="s">
        <v>17090</v>
      </c>
    </row>
    <row r="169" spans="1:20" x14ac:dyDescent="0.25">
      <c r="A169" t="s">
        <v>600</v>
      </c>
      <c r="B169" t="s">
        <v>690</v>
      </c>
      <c r="C169">
        <v>98.1</v>
      </c>
      <c r="D169">
        <v>1</v>
      </c>
      <c r="E169" t="s">
        <v>17092</v>
      </c>
      <c r="F169">
        <v>105.1</v>
      </c>
      <c r="G169">
        <v>7</v>
      </c>
      <c r="H169" t="s">
        <v>663</v>
      </c>
      <c r="I169" t="s">
        <v>17093</v>
      </c>
      <c r="J169" t="s">
        <v>17094</v>
      </c>
      <c r="K169" t="s">
        <v>798</v>
      </c>
      <c r="L169" t="s">
        <v>17095</v>
      </c>
      <c r="M169" t="s">
        <v>17090</v>
      </c>
      <c r="N169" t="s">
        <v>637</v>
      </c>
      <c r="O169" t="s">
        <v>664</v>
      </c>
      <c r="P169" t="s">
        <v>23</v>
      </c>
      <c r="Q169" t="s">
        <v>665</v>
      </c>
      <c r="R169" t="s">
        <v>638</v>
      </c>
      <c r="S169" t="s">
        <v>17096</v>
      </c>
      <c r="T169" t="s">
        <v>17090</v>
      </c>
    </row>
    <row r="170" spans="1:20" x14ac:dyDescent="0.25">
      <c r="A170" t="s">
        <v>22</v>
      </c>
      <c r="B170" t="s">
        <v>27</v>
      </c>
      <c r="C170">
        <v>69.900000000000006</v>
      </c>
      <c r="D170">
        <v>10</v>
      </c>
      <c r="E170" t="s">
        <v>17097</v>
      </c>
      <c r="F170">
        <v>800</v>
      </c>
      <c r="G170">
        <v>0</v>
      </c>
      <c r="H170" t="s">
        <v>645</v>
      </c>
      <c r="I170" t="s">
        <v>17098</v>
      </c>
      <c r="J170" t="s">
        <v>17099</v>
      </c>
      <c r="K170" t="s">
        <v>5787</v>
      </c>
      <c r="L170" t="s">
        <v>9035</v>
      </c>
      <c r="M170" t="s">
        <v>17100</v>
      </c>
      <c r="N170" t="s">
        <v>637</v>
      </c>
      <c r="O170" t="s">
        <v>646</v>
      </c>
      <c r="P170" t="s">
        <v>26</v>
      </c>
      <c r="Q170" t="s">
        <v>647</v>
      </c>
      <c r="R170" t="s">
        <v>638</v>
      </c>
      <c r="S170" t="s">
        <v>17101</v>
      </c>
      <c r="T170" t="s">
        <v>17102</v>
      </c>
    </row>
    <row r="171" spans="1:20" x14ac:dyDescent="0.25">
      <c r="A171" t="s">
        <v>18</v>
      </c>
      <c r="B171" t="s">
        <v>19</v>
      </c>
      <c r="C171">
        <v>66.666666666666671</v>
      </c>
      <c r="D171">
        <v>3</v>
      </c>
      <c r="E171" t="s">
        <v>17103</v>
      </c>
      <c r="F171">
        <v>100</v>
      </c>
      <c r="G171">
        <v>0</v>
      </c>
      <c r="H171" t="s">
        <v>636</v>
      </c>
      <c r="I171" t="s">
        <v>17104</v>
      </c>
      <c r="J171" t="s">
        <v>675</v>
      </c>
      <c r="K171" t="s">
        <v>637</v>
      </c>
      <c r="L171" t="s">
        <v>638</v>
      </c>
      <c r="M171" t="s">
        <v>17105</v>
      </c>
      <c r="N171" t="s">
        <v>637</v>
      </c>
      <c r="O171" t="s">
        <v>639</v>
      </c>
      <c r="P171" t="s">
        <v>5</v>
      </c>
      <c r="Q171" t="s">
        <v>640</v>
      </c>
      <c r="R171" t="s">
        <v>638</v>
      </c>
      <c r="S171" t="s">
        <v>17106</v>
      </c>
      <c r="T171" t="s">
        <v>17105</v>
      </c>
    </row>
    <row r="172" spans="1:20" x14ac:dyDescent="0.25">
      <c r="A172" t="s">
        <v>239</v>
      </c>
      <c r="B172" t="s">
        <v>245</v>
      </c>
      <c r="C172">
        <v>159</v>
      </c>
      <c r="D172">
        <v>1</v>
      </c>
      <c r="E172" t="s">
        <v>17107</v>
      </c>
      <c r="F172">
        <v>164</v>
      </c>
      <c r="G172">
        <v>35</v>
      </c>
      <c r="H172" t="s">
        <v>636</v>
      </c>
      <c r="I172" t="s">
        <v>17108</v>
      </c>
      <c r="J172" t="s">
        <v>648</v>
      </c>
      <c r="K172" t="s">
        <v>637</v>
      </c>
      <c r="L172" t="s">
        <v>638</v>
      </c>
      <c r="M172" t="s">
        <v>17105</v>
      </c>
      <c r="N172" t="s">
        <v>637</v>
      </c>
      <c r="O172" t="s">
        <v>639</v>
      </c>
      <c r="P172" t="s">
        <v>5</v>
      </c>
      <c r="Q172" t="s">
        <v>640</v>
      </c>
      <c r="R172" t="s">
        <v>638</v>
      </c>
      <c r="S172" t="s">
        <v>17109</v>
      </c>
      <c r="T172" t="s">
        <v>17105</v>
      </c>
    </row>
    <row r="173" spans="1:20" x14ac:dyDescent="0.25">
      <c r="A173" t="s">
        <v>18</v>
      </c>
      <c r="B173" t="s">
        <v>19</v>
      </c>
      <c r="C173">
        <v>66.666666666666671</v>
      </c>
      <c r="D173">
        <v>3</v>
      </c>
      <c r="E173" t="s">
        <v>17110</v>
      </c>
      <c r="F173">
        <v>100</v>
      </c>
      <c r="G173">
        <v>0</v>
      </c>
      <c r="H173" t="s">
        <v>636</v>
      </c>
      <c r="I173" t="s">
        <v>17111</v>
      </c>
      <c r="J173" t="s">
        <v>668</v>
      </c>
      <c r="K173" t="s">
        <v>637</v>
      </c>
      <c r="L173" t="s">
        <v>638</v>
      </c>
      <c r="M173" t="s">
        <v>17112</v>
      </c>
      <c r="N173" t="s">
        <v>637</v>
      </c>
      <c r="O173" t="s">
        <v>639</v>
      </c>
      <c r="P173" t="s">
        <v>5</v>
      </c>
      <c r="Q173" t="s">
        <v>640</v>
      </c>
      <c r="R173" t="s">
        <v>638</v>
      </c>
      <c r="S173" t="s">
        <v>17113</v>
      </c>
      <c r="T173" t="s">
        <v>17112</v>
      </c>
    </row>
    <row r="174" spans="1:20" x14ac:dyDescent="0.25">
      <c r="A174" t="s">
        <v>147</v>
      </c>
      <c r="B174" t="s">
        <v>148</v>
      </c>
      <c r="C174">
        <v>50</v>
      </c>
      <c r="D174">
        <v>6</v>
      </c>
      <c r="E174" t="s">
        <v>17114</v>
      </c>
      <c r="F174">
        <v>200</v>
      </c>
      <c r="G174">
        <v>0</v>
      </c>
      <c r="H174" t="s">
        <v>636</v>
      </c>
      <c r="I174" t="s">
        <v>17115</v>
      </c>
      <c r="J174" t="s">
        <v>2178</v>
      </c>
      <c r="K174" t="s">
        <v>637</v>
      </c>
      <c r="L174" t="s">
        <v>638</v>
      </c>
      <c r="M174" t="s">
        <v>17116</v>
      </c>
      <c r="N174" t="s">
        <v>637</v>
      </c>
      <c r="O174" t="s">
        <v>639</v>
      </c>
      <c r="P174" t="s">
        <v>5</v>
      </c>
      <c r="Q174" t="s">
        <v>640</v>
      </c>
      <c r="R174" t="s">
        <v>638</v>
      </c>
      <c r="S174" t="s">
        <v>17117</v>
      </c>
      <c r="T174" t="s">
        <v>17116</v>
      </c>
    </row>
    <row r="175" spans="1:20" x14ac:dyDescent="0.25">
      <c r="A175" t="s">
        <v>241</v>
      </c>
      <c r="B175" t="s">
        <v>247</v>
      </c>
      <c r="C175">
        <v>159</v>
      </c>
      <c r="D175">
        <v>1</v>
      </c>
      <c r="E175" t="s">
        <v>17118</v>
      </c>
      <c r="F175">
        <v>129</v>
      </c>
      <c r="G175">
        <v>0</v>
      </c>
      <c r="H175" t="s">
        <v>636</v>
      </c>
      <c r="I175" t="s">
        <v>17119</v>
      </c>
      <c r="J175" t="s">
        <v>641</v>
      </c>
      <c r="K175" t="s">
        <v>637</v>
      </c>
      <c r="L175" t="s">
        <v>638</v>
      </c>
      <c r="M175" t="s">
        <v>17116</v>
      </c>
      <c r="N175" t="s">
        <v>637</v>
      </c>
      <c r="O175" t="s">
        <v>639</v>
      </c>
      <c r="P175" t="s">
        <v>5</v>
      </c>
      <c r="Q175" t="s">
        <v>640</v>
      </c>
      <c r="R175" t="s">
        <v>638</v>
      </c>
      <c r="S175" t="s">
        <v>17120</v>
      </c>
      <c r="T175" t="s">
        <v>17116</v>
      </c>
    </row>
    <row r="176" spans="1:20" x14ac:dyDescent="0.25">
      <c r="A176" t="s">
        <v>147</v>
      </c>
      <c r="B176" t="s">
        <v>148</v>
      </c>
      <c r="C176">
        <v>33.333333333333336</v>
      </c>
      <c r="D176">
        <v>3</v>
      </c>
      <c r="E176" t="s">
        <v>17121</v>
      </c>
      <c r="F176">
        <v>100</v>
      </c>
      <c r="G176">
        <v>0</v>
      </c>
      <c r="H176" t="s">
        <v>636</v>
      </c>
      <c r="I176" t="s">
        <v>17122</v>
      </c>
      <c r="J176" t="s">
        <v>653</v>
      </c>
      <c r="K176" t="s">
        <v>637</v>
      </c>
      <c r="L176" t="s">
        <v>638</v>
      </c>
      <c r="M176" t="s">
        <v>17123</v>
      </c>
      <c r="N176" t="s">
        <v>637</v>
      </c>
      <c r="O176" t="s">
        <v>639</v>
      </c>
      <c r="P176" t="s">
        <v>5</v>
      </c>
      <c r="Q176" t="s">
        <v>640</v>
      </c>
      <c r="R176" t="s">
        <v>638</v>
      </c>
      <c r="S176" t="s">
        <v>17124</v>
      </c>
      <c r="T176" t="s">
        <v>17123</v>
      </c>
    </row>
    <row r="177" spans="1:20" x14ac:dyDescent="0.25">
      <c r="A177" t="s">
        <v>22</v>
      </c>
      <c r="B177" t="s">
        <v>27</v>
      </c>
      <c r="C177">
        <v>66.333333333333329</v>
      </c>
      <c r="D177">
        <v>3</v>
      </c>
      <c r="E177" t="s">
        <v>17125</v>
      </c>
      <c r="F177">
        <v>289</v>
      </c>
      <c r="G177">
        <v>0</v>
      </c>
      <c r="H177" t="s">
        <v>636</v>
      </c>
      <c r="I177" t="s">
        <v>4209</v>
      </c>
      <c r="J177" t="s">
        <v>648</v>
      </c>
      <c r="K177" t="s">
        <v>637</v>
      </c>
      <c r="L177" t="s">
        <v>638</v>
      </c>
      <c r="M177" t="s">
        <v>17126</v>
      </c>
      <c r="N177" t="s">
        <v>637</v>
      </c>
      <c r="O177" t="s">
        <v>639</v>
      </c>
      <c r="P177" t="s">
        <v>5</v>
      </c>
      <c r="Q177" t="s">
        <v>640</v>
      </c>
      <c r="R177" t="s">
        <v>638</v>
      </c>
      <c r="S177" t="s">
        <v>17127</v>
      </c>
      <c r="T177" t="s">
        <v>17126</v>
      </c>
    </row>
    <row r="178" spans="1:20" x14ac:dyDescent="0.25">
      <c r="A178" t="s">
        <v>22</v>
      </c>
      <c r="B178" t="s">
        <v>27</v>
      </c>
      <c r="C178">
        <v>66.333333333333329</v>
      </c>
      <c r="D178">
        <v>3</v>
      </c>
      <c r="E178" t="s">
        <v>17128</v>
      </c>
      <c r="F178">
        <v>250</v>
      </c>
      <c r="G178">
        <v>0</v>
      </c>
      <c r="H178" t="s">
        <v>645</v>
      </c>
      <c r="I178" t="s">
        <v>17129</v>
      </c>
      <c r="J178" t="s">
        <v>17130</v>
      </c>
      <c r="K178" t="s">
        <v>17131</v>
      </c>
      <c r="L178" t="s">
        <v>3766</v>
      </c>
      <c r="M178" t="s">
        <v>17132</v>
      </c>
      <c r="N178" t="s">
        <v>637</v>
      </c>
      <c r="O178" t="s">
        <v>646</v>
      </c>
      <c r="P178" t="s">
        <v>26</v>
      </c>
      <c r="Q178" t="s">
        <v>647</v>
      </c>
      <c r="R178" t="s">
        <v>638</v>
      </c>
      <c r="S178" t="s">
        <v>17133</v>
      </c>
      <c r="T178" t="s">
        <v>17134</v>
      </c>
    </row>
    <row r="179" spans="1:20" x14ac:dyDescent="0.25">
      <c r="A179" t="s">
        <v>147</v>
      </c>
      <c r="B179" t="s">
        <v>148</v>
      </c>
      <c r="C179">
        <v>33.333333333333336</v>
      </c>
      <c r="D179">
        <v>3</v>
      </c>
      <c r="E179" t="s">
        <v>17135</v>
      </c>
      <c r="F179">
        <v>100</v>
      </c>
      <c r="G179">
        <v>0</v>
      </c>
      <c r="H179" t="s">
        <v>636</v>
      </c>
      <c r="I179" t="s">
        <v>17136</v>
      </c>
      <c r="J179" t="s">
        <v>667</v>
      </c>
      <c r="K179" t="s">
        <v>637</v>
      </c>
      <c r="L179" t="s">
        <v>638</v>
      </c>
      <c r="M179" t="s">
        <v>17137</v>
      </c>
      <c r="N179" t="s">
        <v>637</v>
      </c>
      <c r="O179" t="s">
        <v>639</v>
      </c>
      <c r="P179" t="s">
        <v>5</v>
      </c>
      <c r="Q179" t="s">
        <v>640</v>
      </c>
      <c r="R179" t="s">
        <v>638</v>
      </c>
      <c r="S179" t="s">
        <v>17138</v>
      </c>
      <c r="T179" t="s">
        <v>17137</v>
      </c>
    </row>
    <row r="180" spans="1:20" x14ac:dyDescent="0.25">
      <c r="A180" t="s">
        <v>18</v>
      </c>
      <c r="B180" t="s">
        <v>19</v>
      </c>
      <c r="C180">
        <v>66.666666666666671</v>
      </c>
      <c r="D180">
        <v>3</v>
      </c>
      <c r="E180" t="s">
        <v>17139</v>
      </c>
      <c r="F180">
        <v>100</v>
      </c>
      <c r="G180">
        <v>0</v>
      </c>
      <c r="H180" t="s">
        <v>636</v>
      </c>
      <c r="I180" t="s">
        <v>17140</v>
      </c>
      <c r="J180" t="s">
        <v>2240</v>
      </c>
      <c r="K180" t="s">
        <v>637</v>
      </c>
      <c r="L180" t="s">
        <v>638</v>
      </c>
      <c r="M180" t="s">
        <v>17134</v>
      </c>
      <c r="N180" t="s">
        <v>637</v>
      </c>
      <c r="O180" t="s">
        <v>643</v>
      </c>
      <c r="P180" t="s">
        <v>5</v>
      </c>
      <c r="Q180" t="s">
        <v>644</v>
      </c>
      <c r="R180" t="s">
        <v>638</v>
      </c>
      <c r="S180" t="s">
        <v>17141</v>
      </c>
      <c r="T180" t="s">
        <v>17137</v>
      </c>
    </row>
    <row r="181" spans="1:20" x14ac:dyDescent="0.25">
      <c r="A181" t="s">
        <v>147</v>
      </c>
      <c r="B181" t="s">
        <v>148</v>
      </c>
      <c r="C181">
        <v>33.333333333333336</v>
      </c>
      <c r="D181">
        <v>3</v>
      </c>
      <c r="E181" t="s">
        <v>17142</v>
      </c>
      <c r="F181">
        <v>135</v>
      </c>
      <c r="G181">
        <v>35</v>
      </c>
      <c r="H181" t="s">
        <v>636</v>
      </c>
      <c r="I181" t="s">
        <v>17143</v>
      </c>
      <c r="J181" t="s">
        <v>653</v>
      </c>
      <c r="K181" t="s">
        <v>637</v>
      </c>
      <c r="L181" t="s">
        <v>638</v>
      </c>
      <c r="M181" t="s">
        <v>17144</v>
      </c>
      <c r="N181" t="s">
        <v>637</v>
      </c>
      <c r="O181" t="s">
        <v>639</v>
      </c>
      <c r="P181" t="s">
        <v>5</v>
      </c>
      <c r="Q181" t="s">
        <v>640</v>
      </c>
      <c r="R181" t="s">
        <v>638</v>
      </c>
      <c r="S181" t="s">
        <v>17145</v>
      </c>
      <c r="T181" t="s">
        <v>17144</v>
      </c>
    </row>
    <row r="182" spans="1:20" x14ac:dyDescent="0.25">
      <c r="A182" t="s">
        <v>18</v>
      </c>
      <c r="B182" t="s">
        <v>19</v>
      </c>
      <c r="C182">
        <v>66.666666666666671</v>
      </c>
      <c r="D182">
        <v>3</v>
      </c>
      <c r="E182" t="s">
        <v>17146</v>
      </c>
      <c r="F182">
        <v>100</v>
      </c>
      <c r="G182">
        <v>0</v>
      </c>
      <c r="H182" t="s">
        <v>636</v>
      </c>
      <c r="I182" t="s">
        <v>15805</v>
      </c>
      <c r="J182" t="s">
        <v>2441</v>
      </c>
      <c r="K182" t="s">
        <v>637</v>
      </c>
      <c r="L182" t="s">
        <v>638</v>
      </c>
      <c r="M182" t="s">
        <v>17147</v>
      </c>
      <c r="N182" t="s">
        <v>637</v>
      </c>
      <c r="O182" t="s">
        <v>643</v>
      </c>
      <c r="P182" t="s">
        <v>5</v>
      </c>
      <c r="Q182" t="s">
        <v>644</v>
      </c>
      <c r="R182" t="s">
        <v>638</v>
      </c>
      <c r="S182" t="s">
        <v>17148</v>
      </c>
      <c r="T182" t="s">
        <v>17147</v>
      </c>
    </row>
    <row r="183" spans="1:20" x14ac:dyDescent="0.25">
      <c r="A183" t="s">
        <v>147</v>
      </c>
      <c r="B183" t="s">
        <v>148</v>
      </c>
      <c r="C183">
        <v>33.333333333333336</v>
      </c>
      <c r="D183">
        <v>3</v>
      </c>
      <c r="E183" t="s">
        <v>17149</v>
      </c>
      <c r="F183">
        <v>100</v>
      </c>
      <c r="G183">
        <v>0</v>
      </c>
      <c r="H183" t="s">
        <v>636</v>
      </c>
      <c r="I183" t="s">
        <v>15805</v>
      </c>
      <c r="J183" t="s">
        <v>2441</v>
      </c>
      <c r="K183" t="s">
        <v>637</v>
      </c>
      <c r="L183" t="s">
        <v>638</v>
      </c>
      <c r="M183" t="s">
        <v>17150</v>
      </c>
      <c r="N183" t="s">
        <v>637</v>
      </c>
      <c r="O183" t="s">
        <v>643</v>
      </c>
      <c r="P183" t="s">
        <v>5</v>
      </c>
      <c r="Q183" t="s">
        <v>644</v>
      </c>
      <c r="R183" t="s">
        <v>638</v>
      </c>
      <c r="S183" t="s">
        <v>17151</v>
      </c>
      <c r="T183" t="s">
        <v>17150</v>
      </c>
    </row>
    <row r="184" spans="1:20" x14ac:dyDescent="0.25">
      <c r="A184" t="s">
        <v>147</v>
      </c>
      <c r="B184" t="s">
        <v>148</v>
      </c>
      <c r="C184">
        <v>50</v>
      </c>
      <c r="D184">
        <v>6</v>
      </c>
      <c r="E184" t="s">
        <v>17152</v>
      </c>
      <c r="F184">
        <v>200</v>
      </c>
      <c r="G184">
        <v>0</v>
      </c>
      <c r="H184" t="s">
        <v>636</v>
      </c>
      <c r="I184" t="s">
        <v>5257</v>
      </c>
      <c r="J184" t="s">
        <v>650</v>
      </c>
      <c r="K184" t="s">
        <v>637</v>
      </c>
      <c r="L184" t="s">
        <v>638</v>
      </c>
      <c r="M184" t="s">
        <v>17153</v>
      </c>
      <c r="N184" t="s">
        <v>637</v>
      </c>
      <c r="O184" t="s">
        <v>639</v>
      </c>
      <c r="P184" t="s">
        <v>5</v>
      </c>
      <c r="Q184" t="s">
        <v>640</v>
      </c>
      <c r="R184" t="s">
        <v>638</v>
      </c>
      <c r="S184" t="s">
        <v>17154</v>
      </c>
      <c r="T184" t="s">
        <v>17150</v>
      </c>
    </row>
    <row r="185" spans="1:20" x14ac:dyDescent="0.25">
      <c r="A185" t="s">
        <v>239</v>
      </c>
      <c r="B185" t="s">
        <v>690</v>
      </c>
      <c r="C185">
        <v>103.55</v>
      </c>
      <c r="D185">
        <v>1</v>
      </c>
      <c r="E185" t="s">
        <v>17155</v>
      </c>
      <c r="F185">
        <v>103.55</v>
      </c>
      <c r="G185">
        <v>0</v>
      </c>
      <c r="H185" t="s">
        <v>663</v>
      </c>
      <c r="I185" t="s">
        <v>17156</v>
      </c>
      <c r="J185" t="s">
        <v>17157</v>
      </c>
      <c r="K185" t="s">
        <v>3511</v>
      </c>
      <c r="L185" t="s">
        <v>17158</v>
      </c>
      <c r="M185" t="s">
        <v>17159</v>
      </c>
      <c r="N185" t="s">
        <v>637</v>
      </c>
      <c r="O185" t="s">
        <v>664</v>
      </c>
      <c r="P185" t="s">
        <v>23</v>
      </c>
      <c r="Q185" t="s">
        <v>665</v>
      </c>
      <c r="R185" t="s">
        <v>638</v>
      </c>
      <c r="S185" t="s">
        <v>17160</v>
      </c>
      <c r="T185" t="s">
        <v>17159</v>
      </c>
    </row>
    <row r="186" spans="1:20" x14ac:dyDescent="0.25">
      <c r="A186" t="s">
        <v>18</v>
      </c>
      <c r="B186" t="s">
        <v>19</v>
      </c>
      <c r="C186">
        <v>66.666666666666671</v>
      </c>
      <c r="D186">
        <v>3</v>
      </c>
      <c r="E186" t="s">
        <v>17161</v>
      </c>
      <c r="F186">
        <v>167</v>
      </c>
      <c r="G186">
        <v>38</v>
      </c>
      <c r="H186" t="s">
        <v>636</v>
      </c>
      <c r="I186" t="s">
        <v>17162</v>
      </c>
      <c r="J186" t="s">
        <v>661</v>
      </c>
      <c r="K186" t="s">
        <v>637</v>
      </c>
      <c r="L186" t="s">
        <v>638</v>
      </c>
      <c r="M186" t="s">
        <v>17163</v>
      </c>
      <c r="N186" t="s">
        <v>637</v>
      </c>
      <c r="O186" t="s">
        <v>643</v>
      </c>
      <c r="P186" t="s">
        <v>5</v>
      </c>
      <c r="Q186" t="s">
        <v>644</v>
      </c>
      <c r="R186" t="s">
        <v>638</v>
      </c>
      <c r="S186" t="s">
        <v>17164</v>
      </c>
      <c r="T186" t="s">
        <v>17163</v>
      </c>
    </row>
    <row r="187" spans="1:20" x14ac:dyDescent="0.25">
      <c r="A187" t="s">
        <v>22</v>
      </c>
      <c r="B187" t="s">
        <v>27</v>
      </c>
      <c r="C187">
        <v>69.900000000000006</v>
      </c>
      <c r="D187">
        <v>10</v>
      </c>
      <c r="E187" t="s">
        <v>17165</v>
      </c>
      <c r="F187">
        <v>800</v>
      </c>
      <c r="G187">
        <v>0</v>
      </c>
      <c r="H187" t="s">
        <v>645</v>
      </c>
      <c r="I187" t="s">
        <v>12103</v>
      </c>
      <c r="J187" t="s">
        <v>17166</v>
      </c>
      <c r="K187" t="s">
        <v>2336</v>
      </c>
      <c r="L187" t="s">
        <v>3851</v>
      </c>
      <c r="M187" t="s">
        <v>17167</v>
      </c>
      <c r="N187" t="s">
        <v>637</v>
      </c>
      <c r="O187" t="s">
        <v>646</v>
      </c>
      <c r="P187" t="s">
        <v>26</v>
      </c>
      <c r="Q187" t="s">
        <v>647</v>
      </c>
      <c r="R187" t="s">
        <v>638</v>
      </c>
      <c r="S187" t="s">
        <v>17168</v>
      </c>
      <c r="T187" t="s">
        <v>17167</v>
      </c>
    </row>
    <row r="188" spans="1:20" x14ac:dyDescent="0.25">
      <c r="A188" t="s">
        <v>239</v>
      </c>
      <c r="B188" t="s">
        <v>245</v>
      </c>
      <c r="C188">
        <v>159</v>
      </c>
      <c r="D188">
        <v>1</v>
      </c>
      <c r="E188" t="s">
        <v>17169</v>
      </c>
      <c r="F188">
        <v>129</v>
      </c>
      <c r="G188">
        <v>0</v>
      </c>
      <c r="H188" t="s">
        <v>636</v>
      </c>
      <c r="I188" t="s">
        <v>17170</v>
      </c>
      <c r="J188" t="s">
        <v>1797</v>
      </c>
      <c r="K188" t="s">
        <v>637</v>
      </c>
      <c r="L188" t="s">
        <v>638</v>
      </c>
      <c r="M188" t="s">
        <v>17171</v>
      </c>
      <c r="N188" t="s">
        <v>637</v>
      </c>
      <c r="O188" t="s">
        <v>639</v>
      </c>
      <c r="P188" t="s">
        <v>5</v>
      </c>
      <c r="Q188" t="s">
        <v>640</v>
      </c>
      <c r="R188" t="s">
        <v>638</v>
      </c>
      <c r="S188" t="s">
        <v>17172</v>
      </c>
      <c r="T188" t="s">
        <v>17171</v>
      </c>
    </row>
    <row r="189" spans="1:20" x14ac:dyDescent="0.25">
      <c r="A189" t="s">
        <v>594</v>
      </c>
      <c r="B189" t="s">
        <v>595</v>
      </c>
      <c r="C189">
        <v>50</v>
      </c>
      <c r="D189">
        <v>6</v>
      </c>
      <c r="E189" t="s">
        <v>17173</v>
      </c>
      <c r="F189">
        <v>200</v>
      </c>
      <c r="G189">
        <v>0</v>
      </c>
      <c r="H189" t="s">
        <v>636</v>
      </c>
      <c r="I189" t="s">
        <v>17174</v>
      </c>
      <c r="J189" t="s">
        <v>1970</v>
      </c>
      <c r="K189" t="s">
        <v>637</v>
      </c>
      <c r="L189" t="s">
        <v>638</v>
      </c>
      <c r="M189" t="s">
        <v>17175</v>
      </c>
      <c r="N189" t="s">
        <v>637</v>
      </c>
      <c r="O189" t="s">
        <v>639</v>
      </c>
      <c r="P189" t="s">
        <v>5</v>
      </c>
      <c r="Q189" t="s">
        <v>640</v>
      </c>
      <c r="R189" t="s">
        <v>638</v>
      </c>
      <c r="S189" t="s">
        <v>17176</v>
      </c>
      <c r="T189" t="s">
        <v>17177</v>
      </c>
    </row>
    <row r="190" spans="1:20" x14ac:dyDescent="0.25">
      <c r="A190" t="s">
        <v>600</v>
      </c>
      <c r="B190" t="s">
        <v>690</v>
      </c>
      <c r="C190">
        <v>71.94</v>
      </c>
      <c r="D190">
        <v>1</v>
      </c>
      <c r="E190" t="s">
        <v>17178</v>
      </c>
      <c r="F190">
        <v>78.94</v>
      </c>
      <c r="G190">
        <v>7</v>
      </c>
      <c r="H190" t="s">
        <v>663</v>
      </c>
      <c r="I190" t="s">
        <v>17179</v>
      </c>
      <c r="J190" t="s">
        <v>17180</v>
      </c>
      <c r="K190" t="s">
        <v>737</v>
      </c>
      <c r="L190" t="s">
        <v>17181</v>
      </c>
      <c r="M190" t="s">
        <v>17182</v>
      </c>
      <c r="N190" t="s">
        <v>637</v>
      </c>
      <c r="O190" t="s">
        <v>664</v>
      </c>
      <c r="P190" t="s">
        <v>23</v>
      </c>
      <c r="Q190" t="s">
        <v>665</v>
      </c>
      <c r="R190" t="s">
        <v>638</v>
      </c>
      <c r="S190" t="s">
        <v>17183</v>
      </c>
      <c r="T190" t="s">
        <v>17184</v>
      </c>
    </row>
    <row r="191" spans="1:20" x14ac:dyDescent="0.25">
      <c r="A191" t="s">
        <v>147</v>
      </c>
      <c r="B191" t="s">
        <v>148</v>
      </c>
      <c r="C191">
        <v>50</v>
      </c>
      <c r="D191">
        <v>6</v>
      </c>
      <c r="E191" t="s">
        <v>17185</v>
      </c>
      <c r="F191">
        <v>200</v>
      </c>
      <c r="G191">
        <v>0</v>
      </c>
      <c r="H191" t="s">
        <v>636</v>
      </c>
      <c r="I191" t="s">
        <v>17186</v>
      </c>
      <c r="J191" t="s">
        <v>658</v>
      </c>
      <c r="K191" t="s">
        <v>637</v>
      </c>
      <c r="L191" t="s">
        <v>638</v>
      </c>
      <c r="M191" t="s">
        <v>17187</v>
      </c>
      <c r="N191" t="s">
        <v>637</v>
      </c>
      <c r="O191" t="s">
        <v>639</v>
      </c>
      <c r="P191" t="s">
        <v>5</v>
      </c>
      <c r="Q191" t="s">
        <v>640</v>
      </c>
      <c r="R191" t="s">
        <v>638</v>
      </c>
      <c r="S191" t="s">
        <v>17188</v>
      </c>
      <c r="T191" t="s">
        <v>17187</v>
      </c>
    </row>
    <row r="192" spans="1:20" x14ac:dyDescent="0.25">
      <c r="A192" t="s">
        <v>600</v>
      </c>
      <c r="B192" t="s">
        <v>690</v>
      </c>
      <c r="C192">
        <v>71.94</v>
      </c>
      <c r="D192">
        <v>1</v>
      </c>
      <c r="E192" t="s">
        <v>17189</v>
      </c>
      <c r="F192">
        <v>78.94</v>
      </c>
      <c r="G192">
        <v>7</v>
      </c>
      <c r="H192" t="s">
        <v>663</v>
      </c>
      <c r="I192" t="s">
        <v>17190</v>
      </c>
      <c r="J192" t="s">
        <v>17191</v>
      </c>
      <c r="K192" t="s">
        <v>820</v>
      </c>
      <c r="L192" t="s">
        <v>17192</v>
      </c>
      <c r="M192" t="s">
        <v>17193</v>
      </c>
      <c r="N192" t="s">
        <v>637</v>
      </c>
      <c r="O192" t="s">
        <v>664</v>
      </c>
      <c r="P192" t="s">
        <v>23</v>
      </c>
      <c r="Q192" t="s">
        <v>665</v>
      </c>
      <c r="R192" t="s">
        <v>638</v>
      </c>
      <c r="S192" t="s">
        <v>17194</v>
      </c>
      <c r="T192" t="s">
        <v>17193</v>
      </c>
    </row>
    <row r="193" spans="1:20" x14ac:dyDescent="0.25">
      <c r="A193" t="s">
        <v>241</v>
      </c>
      <c r="B193" t="s">
        <v>2799</v>
      </c>
      <c r="C193">
        <v>87.2</v>
      </c>
      <c r="D193">
        <v>1</v>
      </c>
      <c r="E193" t="s">
        <v>17195</v>
      </c>
      <c r="F193">
        <v>181.4</v>
      </c>
      <c r="G193">
        <v>7</v>
      </c>
      <c r="H193" t="s">
        <v>645</v>
      </c>
      <c r="I193" t="s">
        <v>17196</v>
      </c>
      <c r="J193" t="s">
        <v>17197</v>
      </c>
      <c r="K193" t="s">
        <v>842</v>
      </c>
      <c r="L193" t="s">
        <v>17198</v>
      </c>
      <c r="M193" t="s">
        <v>17199</v>
      </c>
      <c r="N193" t="s">
        <v>637</v>
      </c>
      <c r="O193" t="s">
        <v>664</v>
      </c>
      <c r="P193" t="s">
        <v>23</v>
      </c>
      <c r="Q193" t="s">
        <v>665</v>
      </c>
      <c r="R193" t="s">
        <v>638</v>
      </c>
      <c r="S193" t="s">
        <v>17200</v>
      </c>
      <c r="T193" t="s">
        <v>17199</v>
      </c>
    </row>
    <row r="194" spans="1:20" x14ac:dyDescent="0.25">
      <c r="A194" t="s">
        <v>239</v>
      </c>
      <c r="B194" t="s">
        <v>2799</v>
      </c>
      <c r="C194">
        <v>87.2</v>
      </c>
      <c r="D194">
        <v>1</v>
      </c>
      <c r="E194" t="s">
        <v>17195</v>
      </c>
      <c r="F194">
        <v>181.4</v>
      </c>
      <c r="G194">
        <v>7</v>
      </c>
      <c r="H194" t="s">
        <v>645</v>
      </c>
      <c r="I194" t="s">
        <v>17196</v>
      </c>
      <c r="J194" t="s">
        <v>17197</v>
      </c>
      <c r="K194" t="s">
        <v>842</v>
      </c>
      <c r="L194" t="s">
        <v>17198</v>
      </c>
      <c r="M194" t="s">
        <v>17199</v>
      </c>
      <c r="N194" t="s">
        <v>637</v>
      </c>
      <c r="O194" t="s">
        <v>664</v>
      </c>
      <c r="P194" t="s">
        <v>23</v>
      </c>
      <c r="Q194" t="s">
        <v>665</v>
      </c>
      <c r="R194" t="s">
        <v>638</v>
      </c>
      <c r="S194" t="s">
        <v>17200</v>
      </c>
      <c r="T194" t="s">
        <v>17199</v>
      </c>
    </row>
    <row r="195" spans="1:20" x14ac:dyDescent="0.25">
      <c r="A195" t="s">
        <v>594</v>
      </c>
      <c r="B195" t="s">
        <v>595</v>
      </c>
      <c r="C195">
        <v>50</v>
      </c>
      <c r="D195">
        <v>3</v>
      </c>
      <c r="E195" t="s">
        <v>17201</v>
      </c>
      <c r="F195">
        <v>100</v>
      </c>
      <c r="G195">
        <v>0</v>
      </c>
      <c r="H195" t="s">
        <v>645</v>
      </c>
      <c r="I195" t="s">
        <v>5588</v>
      </c>
      <c r="J195" t="s">
        <v>17202</v>
      </c>
      <c r="K195" t="s">
        <v>7293</v>
      </c>
      <c r="L195" t="s">
        <v>765</v>
      </c>
      <c r="M195" t="s">
        <v>17203</v>
      </c>
      <c r="N195" t="s">
        <v>637</v>
      </c>
      <c r="O195" t="s">
        <v>646</v>
      </c>
      <c r="P195" t="s">
        <v>26</v>
      </c>
      <c r="Q195" t="s">
        <v>647</v>
      </c>
      <c r="R195" t="s">
        <v>638</v>
      </c>
      <c r="S195" t="s">
        <v>17204</v>
      </c>
      <c r="T195" t="s">
        <v>17205</v>
      </c>
    </row>
    <row r="196" spans="1:20" x14ac:dyDescent="0.25">
      <c r="A196" t="s">
        <v>240</v>
      </c>
      <c r="B196" t="s">
        <v>246</v>
      </c>
      <c r="C196">
        <v>159</v>
      </c>
      <c r="D196">
        <v>1</v>
      </c>
      <c r="E196" t="s">
        <v>17206</v>
      </c>
      <c r="F196">
        <v>151.5</v>
      </c>
      <c r="G196">
        <v>0</v>
      </c>
      <c r="H196" t="s">
        <v>655</v>
      </c>
      <c r="I196" t="s">
        <v>17207</v>
      </c>
      <c r="J196" t="s">
        <v>2091</v>
      </c>
      <c r="K196" t="s">
        <v>637</v>
      </c>
      <c r="L196" t="s">
        <v>638</v>
      </c>
      <c r="M196" t="s">
        <v>17208</v>
      </c>
      <c r="N196" t="s">
        <v>637</v>
      </c>
      <c r="O196" t="s">
        <v>643</v>
      </c>
      <c r="P196" t="s">
        <v>5</v>
      </c>
      <c r="Q196" t="s">
        <v>644</v>
      </c>
      <c r="R196" t="s">
        <v>638</v>
      </c>
      <c r="S196" t="s">
        <v>17209</v>
      </c>
      <c r="T196" t="s">
        <v>17208</v>
      </c>
    </row>
    <row r="197" spans="1:20" x14ac:dyDescent="0.25">
      <c r="A197" t="s">
        <v>516</v>
      </c>
      <c r="B197" t="s">
        <v>120</v>
      </c>
      <c r="C197">
        <v>75</v>
      </c>
      <c r="D197">
        <v>1</v>
      </c>
      <c r="E197" t="s">
        <v>17210</v>
      </c>
      <c r="F197">
        <v>112</v>
      </c>
      <c r="G197">
        <v>37</v>
      </c>
      <c r="H197" t="s">
        <v>645</v>
      </c>
      <c r="I197" t="s">
        <v>9801</v>
      </c>
      <c r="J197" t="s">
        <v>9953</v>
      </c>
      <c r="K197" t="s">
        <v>718</v>
      </c>
      <c r="L197" t="s">
        <v>6834</v>
      </c>
      <c r="M197" t="s">
        <v>17211</v>
      </c>
      <c r="N197" t="s">
        <v>637</v>
      </c>
      <c r="O197" t="s">
        <v>646</v>
      </c>
      <c r="P197" t="s">
        <v>26</v>
      </c>
      <c r="Q197" t="s">
        <v>647</v>
      </c>
      <c r="R197" t="s">
        <v>638</v>
      </c>
      <c r="S197" t="s">
        <v>17212</v>
      </c>
      <c r="T197" t="s">
        <v>17213</v>
      </c>
    </row>
    <row r="198" spans="1:20" x14ac:dyDescent="0.25">
      <c r="A198" t="s">
        <v>147</v>
      </c>
      <c r="B198" t="s">
        <v>148</v>
      </c>
      <c r="C198">
        <v>65</v>
      </c>
      <c r="D198">
        <v>9</v>
      </c>
      <c r="E198" t="s">
        <v>17214</v>
      </c>
      <c r="F198">
        <v>299</v>
      </c>
      <c r="G198">
        <v>0</v>
      </c>
      <c r="H198" t="s">
        <v>636</v>
      </c>
      <c r="I198" t="s">
        <v>2282</v>
      </c>
      <c r="J198" t="s">
        <v>653</v>
      </c>
      <c r="K198" t="s">
        <v>637</v>
      </c>
      <c r="L198" t="s">
        <v>638</v>
      </c>
      <c r="M198" t="s">
        <v>17215</v>
      </c>
      <c r="N198" t="s">
        <v>637</v>
      </c>
      <c r="O198" t="s">
        <v>639</v>
      </c>
      <c r="P198" t="s">
        <v>5</v>
      </c>
      <c r="Q198" t="s">
        <v>640</v>
      </c>
      <c r="R198" t="s">
        <v>638</v>
      </c>
      <c r="S198" t="s">
        <v>17216</v>
      </c>
      <c r="T198" t="s">
        <v>17215</v>
      </c>
    </row>
    <row r="199" spans="1:20" x14ac:dyDescent="0.25">
      <c r="A199" t="s">
        <v>239</v>
      </c>
      <c r="B199" t="s">
        <v>690</v>
      </c>
      <c r="C199">
        <v>63.1</v>
      </c>
      <c r="D199">
        <v>1</v>
      </c>
      <c r="E199" t="s">
        <v>17217</v>
      </c>
      <c r="F199">
        <v>63.1</v>
      </c>
      <c r="G199">
        <v>0</v>
      </c>
      <c r="H199" t="s">
        <v>663</v>
      </c>
      <c r="I199" t="s">
        <v>17218</v>
      </c>
      <c r="J199" t="s">
        <v>17219</v>
      </c>
      <c r="K199" t="s">
        <v>1774</v>
      </c>
      <c r="L199" t="s">
        <v>17220</v>
      </c>
      <c r="M199" t="s">
        <v>17221</v>
      </c>
      <c r="N199" t="s">
        <v>637</v>
      </c>
      <c r="O199" t="s">
        <v>664</v>
      </c>
      <c r="P199" t="s">
        <v>23</v>
      </c>
      <c r="Q199" t="s">
        <v>665</v>
      </c>
      <c r="R199" t="s">
        <v>638</v>
      </c>
      <c r="S199" t="s">
        <v>17222</v>
      </c>
      <c r="T199" t="s">
        <v>17221</v>
      </c>
    </row>
    <row r="200" spans="1:20" x14ac:dyDescent="0.25">
      <c r="A200" t="s">
        <v>516</v>
      </c>
      <c r="B200" t="s">
        <v>120</v>
      </c>
      <c r="C200">
        <v>75</v>
      </c>
      <c r="D200">
        <v>1</v>
      </c>
      <c r="E200" t="s">
        <v>17223</v>
      </c>
      <c r="F200">
        <v>112</v>
      </c>
      <c r="G200">
        <v>37</v>
      </c>
      <c r="H200" t="s">
        <v>645</v>
      </c>
      <c r="I200" t="s">
        <v>5408</v>
      </c>
      <c r="J200" t="s">
        <v>5409</v>
      </c>
      <c r="K200" t="s">
        <v>659</v>
      </c>
      <c r="L200" t="s">
        <v>731</v>
      </c>
      <c r="M200" t="s">
        <v>17224</v>
      </c>
      <c r="N200" t="s">
        <v>637</v>
      </c>
      <c r="O200" t="s">
        <v>646</v>
      </c>
      <c r="P200" t="s">
        <v>26</v>
      </c>
      <c r="Q200" t="s">
        <v>647</v>
      </c>
      <c r="R200" t="s">
        <v>638</v>
      </c>
      <c r="S200" t="s">
        <v>17225</v>
      </c>
      <c r="T200" t="s">
        <v>17221</v>
      </c>
    </row>
    <row r="201" spans="1:20" x14ac:dyDescent="0.25">
      <c r="A201" t="s">
        <v>147</v>
      </c>
      <c r="B201" t="s">
        <v>148</v>
      </c>
      <c r="C201">
        <v>65</v>
      </c>
      <c r="D201">
        <v>1</v>
      </c>
      <c r="E201" t="s">
        <v>17226</v>
      </c>
      <c r="F201">
        <v>140</v>
      </c>
      <c r="G201">
        <v>0</v>
      </c>
      <c r="H201" t="s">
        <v>655</v>
      </c>
      <c r="I201" t="s">
        <v>17227</v>
      </c>
      <c r="J201" t="s">
        <v>682</v>
      </c>
      <c r="K201" t="s">
        <v>637</v>
      </c>
      <c r="L201" t="s">
        <v>638</v>
      </c>
      <c r="M201" t="s">
        <v>17228</v>
      </c>
      <c r="N201" t="s">
        <v>637</v>
      </c>
      <c r="O201" t="s">
        <v>643</v>
      </c>
      <c r="P201" t="s">
        <v>5</v>
      </c>
      <c r="Q201" t="s">
        <v>644</v>
      </c>
      <c r="R201" t="s">
        <v>638</v>
      </c>
      <c r="S201" t="s">
        <v>17229</v>
      </c>
      <c r="T201" t="s">
        <v>17230</v>
      </c>
    </row>
    <row r="202" spans="1:20" x14ac:dyDescent="0.25">
      <c r="A202" t="s">
        <v>101</v>
      </c>
      <c r="B202" t="s">
        <v>2139</v>
      </c>
      <c r="C202">
        <v>120</v>
      </c>
      <c r="D202">
        <v>1</v>
      </c>
      <c r="E202" t="s">
        <v>17226</v>
      </c>
      <c r="F202">
        <v>140</v>
      </c>
      <c r="G202">
        <v>0</v>
      </c>
      <c r="H202" t="s">
        <v>655</v>
      </c>
      <c r="I202" t="s">
        <v>17227</v>
      </c>
      <c r="J202" t="s">
        <v>682</v>
      </c>
      <c r="K202" t="s">
        <v>637</v>
      </c>
      <c r="L202" t="s">
        <v>638</v>
      </c>
      <c r="M202" t="s">
        <v>17228</v>
      </c>
      <c r="N202" t="s">
        <v>637</v>
      </c>
      <c r="O202" t="s">
        <v>643</v>
      </c>
      <c r="P202" t="s">
        <v>5</v>
      </c>
      <c r="Q202" t="s">
        <v>644</v>
      </c>
      <c r="R202" t="s">
        <v>638</v>
      </c>
      <c r="S202" t="s">
        <v>17229</v>
      </c>
      <c r="T202" t="s">
        <v>17230</v>
      </c>
    </row>
    <row r="203" spans="1:20" x14ac:dyDescent="0.25">
      <c r="A203" t="s">
        <v>147</v>
      </c>
      <c r="B203" t="s">
        <v>148</v>
      </c>
      <c r="C203">
        <v>50</v>
      </c>
      <c r="D203">
        <v>6</v>
      </c>
      <c r="E203" t="s">
        <v>17231</v>
      </c>
      <c r="F203">
        <v>200</v>
      </c>
      <c r="G203">
        <v>0</v>
      </c>
      <c r="H203" t="s">
        <v>636</v>
      </c>
      <c r="I203" t="s">
        <v>17232</v>
      </c>
      <c r="J203" t="s">
        <v>667</v>
      </c>
      <c r="K203" t="s">
        <v>637</v>
      </c>
      <c r="L203" t="s">
        <v>638</v>
      </c>
      <c r="M203" t="s">
        <v>17233</v>
      </c>
      <c r="N203" t="s">
        <v>637</v>
      </c>
      <c r="O203" t="s">
        <v>656</v>
      </c>
      <c r="P203" t="s">
        <v>5</v>
      </c>
      <c r="Q203" t="s">
        <v>644</v>
      </c>
      <c r="R203" t="s">
        <v>638</v>
      </c>
      <c r="S203" t="s">
        <v>17234</v>
      </c>
      <c r="T203" t="s">
        <v>17233</v>
      </c>
    </row>
    <row r="204" spans="1:20" x14ac:dyDescent="0.25">
      <c r="A204" t="s">
        <v>239</v>
      </c>
      <c r="B204" t="s">
        <v>245</v>
      </c>
      <c r="C204">
        <v>159</v>
      </c>
      <c r="D204">
        <v>1</v>
      </c>
      <c r="E204" t="s">
        <v>17235</v>
      </c>
      <c r="F204">
        <v>129</v>
      </c>
      <c r="G204">
        <v>0</v>
      </c>
      <c r="H204" t="s">
        <v>636</v>
      </c>
      <c r="I204" t="s">
        <v>17236</v>
      </c>
      <c r="J204" t="s">
        <v>1987</v>
      </c>
      <c r="K204" t="s">
        <v>637</v>
      </c>
      <c r="L204" t="s">
        <v>638</v>
      </c>
      <c r="M204" t="s">
        <v>17237</v>
      </c>
      <c r="N204" t="s">
        <v>637</v>
      </c>
      <c r="O204" t="s">
        <v>643</v>
      </c>
      <c r="P204" t="s">
        <v>5</v>
      </c>
      <c r="Q204" t="s">
        <v>644</v>
      </c>
      <c r="R204" t="s">
        <v>638</v>
      </c>
      <c r="S204" t="s">
        <v>17238</v>
      </c>
      <c r="T204" t="s">
        <v>17237</v>
      </c>
    </row>
    <row r="205" spans="1:20" x14ac:dyDescent="0.25">
      <c r="A205" t="s">
        <v>147</v>
      </c>
      <c r="B205" t="s">
        <v>148</v>
      </c>
      <c r="C205">
        <v>50</v>
      </c>
      <c r="D205">
        <v>6</v>
      </c>
      <c r="E205" t="s">
        <v>17239</v>
      </c>
      <c r="F205">
        <v>200</v>
      </c>
      <c r="G205">
        <v>0</v>
      </c>
      <c r="H205" t="s">
        <v>636</v>
      </c>
      <c r="I205" t="s">
        <v>17240</v>
      </c>
      <c r="J205" t="s">
        <v>662</v>
      </c>
      <c r="K205" t="s">
        <v>637</v>
      </c>
      <c r="L205" t="s">
        <v>638</v>
      </c>
      <c r="M205" t="s">
        <v>17241</v>
      </c>
      <c r="N205" t="s">
        <v>637</v>
      </c>
      <c r="O205" t="s">
        <v>639</v>
      </c>
      <c r="P205" t="s">
        <v>5</v>
      </c>
      <c r="Q205" t="s">
        <v>640</v>
      </c>
      <c r="R205" t="s">
        <v>638</v>
      </c>
      <c r="S205" t="s">
        <v>17242</v>
      </c>
      <c r="T205" t="s">
        <v>17241</v>
      </c>
    </row>
    <row r="206" spans="1:20" x14ac:dyDescent="0.25">
      <c r="A206" t="s">
        <v>147</v>
      </c>
      <c r="B206" t="s">
        <v>148</v>
      </c>
      <c r="C206">
        <v>40</v>
      </c>
      <c r="D206">
        <v>10</v>
      </c>
      <c r="E206" t="s">
        <v>17243</v>
      </c>
      <c r="F206">
        <v>330</v>
      </c>
      <c r="G206">
        <v>0</v>
      </c>
      <c r="H206" t="s">
        <v>636</v>
      </c>
      <c r="I206" t="s">
        <v>17244</v>
      </c>
      <c r="J206" t="s">
        <v>657</v>
      </c>
      <c r="K206" t="s">
        <v>637</v>
      </c>
      <c r="L206" t="s">
        <v>638</v>
      </c>
      <c r="M206" t="s">
        <v>17245</v>
      </c>
      <c r="N206" t="s">
        <v>637</v>
      </c>
      <c r="O206" t="s">
        <v>643</v>
      </c>
      <c r="P206" t="s">
        <v>5</v>
      </c>
      <c r="Q206" t="s">
        <v>644</v>
      </c>
      <c r="R206" t="s">
        <v>638</v>
      </c>
      <c r="S206" t="s">
        <v>17246</v>
      </c>
      <c r="T206" t="s">
        <v>17245</v>
      </c>
    </row>
    <row r="207" spans="1:20" x14ac:dyDescent="0.25">
      <c r="A207" t="s">
        <v>22</v>
      </c>
      <c r="B207" t="s">
        <v>27</v>
      </c>
      <c r="C207">
        <v>80</v>
      </c>
      <c r="D207">
        <v>2</v>
      </c>
      <c r="E207" t="s">
        <v>17247</v>
      </c>
      <c r="F207">
        <v>160</v>
      </c>
      <c r="G207">
        <v>0</v>
      </c>
      <c r="H207" t="s">
        <v>645</v>
      </c>
      <c r="I207" t="s">
        <v>17248</v>
      </c>
      <c r="J207" t="s">
        <v>17249</v>
      </c>
      <c r="K207" t="s">
        <v>14107</v>
      </c>
      <c r="L207" t="s">
        <v>2536</v>
      </c>
      <c r="M207" t="s">
        <v>17250</v>
      </c>
      <c r="N207" t="s">
        <v>637</v>
      </c>
      <c r="O207" t="s">
        <v>646</v>
      </c>
      <c r="P207" t="s">
        <v>26</v>
      </c>
      <c r="Q207" t="s">
        <v>647</v>
      </c>
      <c r="R207" t="s">
        <v>638</v>
      </c>
      <c r="S207" t="s">
        <v>17251</v>
      </c>
      <c r="T207" t="s">
        <v>17250</v>
      </c>
    </row>
    <row r="208" spans="1:20" x14ac:dyDescent="0.25">
      <c r="A208" t="s">
        <v>22</v>
      </c>
      <c r="B208" t="s">
        <v>27</v>
      </c>
      <c r="C208">
        <v>80</v>
      </c>
      <c r="D208">
        <v>1</v>
      </c>
      <c r="E208" t="s">
        <v>17252</v>
      </c>
      <c r="F208">
        <v>80</v>
      </c>
      <c r="G208">
        <v>0</v>
      </c>
      <c r="H208" t="s">
        <v>645</v>
      </c>
      <c r="I208" t="s">
        <v>11843</v>
      </c>
      <c r="J208" t="s">
        <v>17253</v>
      </c>
      <c r="K208" t="s">
        <v>17254</v>
      </c>
      <c r="L208" t="s">
        <v>2224</v>
      </c>
      <c r="M208" t="s">
        <v>17255</v>
      </c>
      <c r="N208" t="s">
        <v>637</v>
      </c>
      <c r="O208" t="s">
        <v>646</v>
      </c>
      <c r="P208" t="s">
        <v>26</v>
      </c>
      <c r="Q208" t="s">
        <v>647</v>
      </c>
      <c r="R208" t="s">
        <v>638</v>
      </c>
      <c r="S208" t="s">
        <v>17256</v>
      </c>
      <c r="T208" t="s">
        <v>17257</v>
      </c>
    </row>
    <row r="209" spans="1:20" x14ac:dyDescent="0.25">
      <c r="A209" t="s">
        <v>147</v>
      </c>
      <c r="B209" t="s">
        <v>148</v>
      </c>
      <c r="C209">
        <v>50</v>
      </c>
      <c r="D209">
        <v>6</v>
      </c>
      <c r="E209" t="s">
        <v>17258</v>
      </c>
      <c r="F209">
        <v>200</v>
      </c>
      <c r="G209">
        <v>0</v>
      </c>
      <c r="H209" t="s">
        <v>636</v>
      </c>
      <c r="I209" t="s">
        <v>12381</v>
      </c>
      <c r="J209" t="s">
        <v>1852</v>
      </c>
      <c r="K209" t="s">
        <v>637</v>
      </c>
      <c r="L209" t="s">
        <v>638</v>
      </c>
      <c r="M209" t="s">
        <v>17259</v>
      </c>
      <c r="N209" t="s">
        <v>637</v>
      </c>
      <c r="O209" t="s">
        <v>639</v>
      </c>
      <c r="P209" t="s">
        <v>5</v>
      </c>
      <c r="Q209" t="s">
        <v>640</v>
      </c>
      <c r="R209" t="s">
        <v>638</v>
      </c>
      <c r="S209" t="s">
        <v>17260</v>
      </c>
      <c r="T209" t="s">
        <v>17259</v>
      </c>
    </row>
    <row r="210" spans="1:20" x14ac:dyDescent="0.25">
      <c r="A210" t="s">
        <v>77</v>
      </c>
      <c r="B210" t="s">
        <v>4212</v>
      </c>
      <c r="C210">
        <v>0</v>
      </c>
      <c r="D210">
        <v>1</v>
      </c>
      <c r="E210" t="s">
        <v>17261</v>
      </c>
      <c r="F210">
        <v>0</v>
      </c>
      <c r="G210">
        <v>0</v>
      </c>
      <c r="H210" t="s">
        <v>645</v>
      </c>
      <c r="I210" t="s">
        <v>17262</v>
      </c>
      <c r="J210" t="s">
        <v>17263</v>
      </c>
      <c r="K210" t="s">
        <v>3824</v>
      </c>
      <c r="L210" t="s">
        <v>17264</v>
      </c>
      <c r="M210" t="s">
        <v>17265</v>
      </c>
      <c r="N210" t="s">
        <v>637</v>
      </c>
      <c r="O210" t="s">
        <v>664</v>
      </c>
      <c r="P210" t="s">
        <v>23</v>
      </c>
      <c r="Q210" t="s">
        <v>665</v>
      </c>
      <c r="R210" t="s">
        <v>638</v>
      </c>
      <c r="S210" t="s">
        <v>17266</v>
      </c>
      <c r="T210" t="s">
        <v>17265</v>
      </c>
    </row>
    <row r="211" spans="1:20" x14ac:dyDescent="0.25">
      <c r="A211" t="s">
        <v>147</v>
      </c>
      <c r="B211" t="s">
        <v>148</v>
      </c>
      <c r="C211">
        <v>50</v>
      </c>
      <c r="D211">
        <v>6</v>
      </c>
      <c r="E211" t="s">
        <v>17267</v>
      </c>
      <c r="F211">
        <v>200</v>
      </c>
      <c r="G211">
        <v>0</v>
      </c>
      <c r="H211" t="s">
        <v>636</v>
      </c>
      <c r="I211" t="s">
        <v>17268</v>
      </c>
      <c r="J211" t="s">
        <v>1852</v>
      </c>
      <c r="K211" t="s">
        <v>637</v>
      </c>
      <c r="L211" t="s">
        <v>638</v>
      </c>
      <c r="M211" t="s">
        <v>17269</v>
      </c>
      <c r="N211" t="s">
        <v>637</v>
      </c>
      <c r="O211" t="s">
        <v>639</v>
      </c>
      <c r="P211" t="s">
        <v>5</v>
      </c>
      <c r="Q211" t="s">
        <v>640</v>
      </c>
      <c r="R211" t="s">
        <v>638</v>
      </c>
      <c r="S211" t="s">
        <v>17270</v>
      </c>
      <c r="T211" t="s">
        <v>17269</v>
      </c>
    </row>
    <row r="212" spans="1:20" x14ac:dyDescent="0.25">
      <c r="A212" t="s">
        <v>241</v>
      </c>
      <c r="B212" t="s">
        <v>690</v>
      </c>
      <c r="C212">
        <v>81.75</v>
      </c>
      <c r="D212">
        <v>1</v>
      </c>
      <c r="E212" t="s">
        <v>17271</v>
      </c>
      <c r="F212">
        <v>88.75</v>
      </c>
      <c r="G212">
        <v>7</v>
      </c>
      <c r="H212" t="s">
        <v>663</v>
      </c>
      <c r="I212" t="s">
        <v>17272</v>
      </c>
      <c r="J212" t="s">
        <v>17273</v>
      </c>
      <c r="K212" t="s">
        <v>2606</v>
      </c>
      <c r="L212" t="s">
        <v>17274</v>
      </c>
      <c r="M212" t="s">
        <v>17275</v>
      </c>
      <c r="N212" t="s">
        <v>637</v>
      </c>
      <c r="O212" t="s">
        <v>664</v>
      </c>
      <c r="P212" t="s">
        <v>23</v>
      </c>
      <c r="Q212" t="s">
        <v>665</v>
      </c>
      <c r="R212" t="s">
        <v>638</v>
      </c>
      <c r="S212" t="s">
        <v>17276</v>
      </c>
      <c r="T212" t="s">
        <v>17275</v>
      </c>
    </row>
    <row r="213" spans="1:20" x14ac:dyDescent="0.25">
      <c r="A213" t="s">
        <v>147</v>
      </c>
      <c r="B213" t="s">
        <v>148</v>
      </c>
      <c r="C213">
        <v>40</v>
      </c>
      <c r="D213">
        <v>30</v>
      </c>
      <c r="E213" t="s">
        <v>17277</v>
      </c>
      <c r="F213">
        <v>1599</v>
      </c>
      <c r="G213">
        <v>0</v>
      </c>
      <c r="H213" t="s">
        <v>645</v>
      </c>
      <c r="I213" t="s">
        <v>12727</v>
      </c>
      <c r="J213" t="s">
        <v>12728</v>
      </c>
      <c r="K213" t="s">
        <v>744</v>
      </c>
      <c r="L213" t="s">
        <v>788</v>
      </c>
      <c r="M213" t="s">
        <v>17278</v>
      </c>
      <c r="N213" t="s">
        <v>637</v>
      </c>
      <c r="O213" t="s">
        <v>646</v>
      </c>
      <c r="P213" t="s">
        <v>26</v>
      </c>
      <c r="Q213" t="s">
        <v>647</v>
      </c>
      <c r="R213" t="s">
        <v>638</v>
      </c>
      <c r="S213" t="s">
        <v>17279</v>
      </c>
      <c r="T213" t="s">
        <v>17278</v>
      </c>
    </row>
    <row r="214" spans="1:20" x14ac:dyDescent="0.25">
      <c r="A214" t="s">
        <v>116</v>
      </c>
      <c r="B214" t="s">
        <v>117</v>
      </c>
      <c r="C214">
        <v>12</v>
      </c>
      <c r="D214">
        <v>20</v>
      </c>
      <c r="E214" t="s">
        <v>17280</v>
      </c>
      <c r="F214">
        <v>280</v>
      </c>
      <c r="G214">
        <v>0</v>
      </c>
      <c r="H214" t="s">
        <v>645</v>
      </c>
      <c r="I214" t="s">
        <v>727</v>
      </c>
      <c r="J214" t="s">
        <v>866</v>
      </c>
      <c r="K214" t="s">
        <v>759</v>
      </c>
      <c r="L214" t="s">
        <v>741</v>
      </c>
      <c r="M214" t="s">
        <v>17281</v>
      </c>
      <c r="N214" t="s">
        <v>637</v>
      </c>
      <c r="O214" t="s">
        <v>646</v>
      </c>
      <c r="P214" t="s">
        <v>26</v>
      </c>
      <c r="Q214" t="s">
        <v>647</v>
      </c>
      <c r="R214" t="s">
        <v>638</v>
      </c>
      <c r="S214" t="s">
        <v>17282</v>
      </c>
      <c r="T214" t="s">
        <v>17281</v>
      </c>
    </row>
    <row r="215" spans="1:20" x14ac:dyDescent="0.25">
      <c r="A215" t="s">
        <v>241</v>
      </c>
      <c r="B215" t="s">
        <v>247</v>
      </c>
      <c r="C215">
        <v>159</v>
      </c>
      <c r="D215">
        <v>1</v>
      </c>
      <c r="E215" t="s">
        <v>17283</v>
      </c>
      <c r="F215">
        <v>158</v>
      </c>
      <c r="G215">
        <v>29</v>
      </c>
      <c r="H215" t="s">
        <v>636</v>
      </c>
      <c r="I215" t="s">
        <v>17284</v>
      </c>
      <c r="J215" t="s">
        <v>662</v>
      </c>
      <c r="K215" t="s">
        <v>637</v>
      </c>
      <c r="L215" t="s">
        <v>638</v>
      </c>
      <c r="M215" t="s">
        <v>17285</v>
      </c>
      <c r="N215" t="s">
        <v>637</v>
      </c>
      <c r="O215" t="s">
        <v>639</v>
      </c>
      <c r="P215" t="s">
        <v>5</v>
      </c>
      <c r="Q215" t="s">
        <v>640</v>
      </c>
      <c r="R215" t="s">
        <v>638</v>
      </c>
      <c r="S215" t="s">
        <v>17286</v>
      </c>
      <c r="T215" t="s">
        <v>17285</v>
      </c>
    </row>
    <row r="216" spans="1:20" x14ac:dyDescent="0.25">
      <c r="A216" t="s">
        <v>239</v>
      </c>
      <c r="B216" t="s">
        <v>2799</v>
      </c>
      <c r="C216">
        <v>92.65</v>
      </c>
      <c r="D216">
        <v>1</v>
      </c>
      <c r="E216" t="s">
        <v>17287</v>
      </c>
      <c r="F216">
        <v>208.7</v>
      </c>
      <c r="G216">
        <v>12.5</v>
      </c>
      <c r="H216" t="s">
        <v>645</v>
      </c>
      <c r="I216" t="s">
        <v>17288</v>
      </c>
      <c r="J216" t="s">
        <v>17289</v>
      </c>
      <c r="K216" t="s">
        <v>5320</v>
      </c>
      <c r="L216" t="s">
        <v>17290</v>
      </c>
      <c r="M216" t="s">
        <v>17291</v>
      </c>
      <c r="N216" t="s">
        <v>637</v>
      </c>
      <c r="O216" t="s">
        <v>664</v>
      </c>
      <c r="P216" t="s">
        <v>23</v>
      </c>
      <c r="Q216" t="s">
        <v>665</v>
      </c>
      <c r="R216" t="s">
        <v>638</v>
      </c>
      <c r="S216" t="s">
        <v>17292</v>
      </c>
      <c r="T216" t="s">
        <v>17291</v>
      </c>
    </row>
    <row r="217" spans="1:20" x14ac:dyDescent="0.25">
      <c r="A217" t="s">
        <v>600</v>
      </c>
      <c r="B217" t="s">
        <v>2799</v>
      </c>
      <c r="C217">
        <v>103.55</v>
      </c>
      <c r="D217">
        <v>1</v>
      </c>
      <c r="E217" t="s">
        <v>17287</v>
      </c>
      <c r="F217">
        <v>208.7</v>
      </c>
      <c r="G217">
        <v>12.5</v>
      </c>
      <c r="H217" t="s">
        <v>645</v>
      </c>
      <c r="I217" t="s">
        <v>17288</v>
      </c>
      <c r="J217" t="s">
        <v>17289</v>
      </c>
      <c r="K217" t="s">
        <v>5320</v>
      </c>
      <c r="L217" t="s">
        <v>17290</v>
      </c>
      <c r="M217" t="s">
        <v>17291</v>
      </c>
      <c r="N217" t="s">
        <v>637</v>
      </c>
      <c r="O217" t="s">
        <v>664</v>
      </c>
      <c r="P217" t="s">
        <v>23</v>
      </c>
      <c r="Q217" t="s">
        <v>665</v>
      </c>
      <c r="R217" t="s">
        <v>638</v>
      </c>
      <c r="S217" t="s">
        <v>17292</v>
      </c>
      <c r="T217" t="s">
        <v>17291</v>
      </c>
    </row>
    <row r="218" spans="1:20" x14ac:dyDescent="0.25">
      <c r="A218" t="s">
        <v>147</v>
      </c>
      <c r="B218" t="s">
        <v>148</v>
      </c>
      <c r="C218">
        <v>50</v>
      </c>
      <c r="D218">
        <v>6</v>
      </c>
      <c r="E218" t="s">
        <v>17293</v>
      </c>
      <c r="F218">
        <v>200</v>
      </c>
      <c r="G218">
        <v>0</v>
      </c>
      <c r="H218" t="s">
        <v>636</v>
      </c>
      <c r="I218" t="s">
        <v>17294</v>
      </c>
      <c r="J218" t="s">
        <v>648</v>
      </c>
      <c r="K218" t="s">
        <v>637</v>
      </c>
      <c r="L218" t="s">
        <v>638</v>
      </c>
      <c r="M218" t="s">
        <v>17295</v>
      </c>
      <c r="N218" t="s">
        <v>637</v>
      </c>
      <c r="O218" t="s">
        <v>639</v>
      </c>
      <c r="P218" t="s">
        <v>5</v>
      </c>
      <c r="Q218" t="s">
        <v>640</v>
      </c>
      <c r="R218" t="s">
        <v>638</v>
      </c>
      <c r="S218" t="s">
        <v>17296</v>
      </c>
      <c r="T218" t="s">
        <v>17295</v>
      </c>
    </row>
    <row r="219" spans="1:20" x14ac:dyDescent="0.25">
      <c r="A219" t="s">
        <v>147</v>
      </c>
      <c r="B219" t="s">
        <v>15550</v>
      </c>
      <c r="C219">
        <v>0</v>
      </c>
      <c r="D219">
        <v>1</v>
      </c>
      <c r="E219" t="s">
        <v>17297</v>
      </c>
      <c r="F219">
        <v>0</v>
      </c>
      <c r="G219">
        <v>0</v>
      </c>
      <c r="H219" t="s">
        <v>645</v>
      </c>
      <c r="I219" t="s">
        <v>15552</v>
      </c>
      <c r="J219" t="s">
        <v>17298</v>
      </c>
      <c r="K219" t="s">
        <v>2606</v>
      </c>
      <c r="L219" t="s">
        <v>17299</v>
      </c>
      <c r="M219" t="s">
        <v>17300</v>
      </c>
      <c r="N219" t="s">
        <v>637</v>
      </c>
      <c r="O219" t="s">
        <v>664</v>
      </c>
      <c r="P219" t="s">
        <v>23</v>
      </c>
      <c r="Q219" t="s">
        <v>665</v>
      </c>
      <c r="R219" t="s">
        <v>638</v>
      </c>
      <c r="S219" t="s">
        <v>17301</v>
      </c>
      <c r="T219" t="s">
        <v>17300</v>
      </c>
    </row>
    <row r="220" spans="1:20" x14ac:dyDescent="0.25">
      <c r="A220" t="s">
        <v>516</v>
      </c>
      <c r="B220" t="s">
        <v>120</v>
      </c>
      <c r="C220">
        <v>75</v>
      </c>
      <c r="D220">
        <v>1</v>
      </c>
      <c r="E220" t="s">
        <v>17302</v>
      </c>
      <c r="F220">
        <v>142</v>
      </c>
      <c r="G220">
        <v>67</v>
      </c>
      <c r="H220" t="s">
        <v>645</v>
      </c>
      <c r="I220" t="s">
        <v>787</v>
      </c>
      <c r="J220" t="s">
        <v>17303</v>
      </c>
      <c r="K220" t="s">
        <v>17304</v>
      </c>
      <c r="L220" t="s">
        <v>3512</v>
      </c>
      <c r="M220" t="s">
        <v>17305</v>
      </c>
      <c r="N220" t="s">
        <v>637</v>
      </c>
      <c r="O220" t="s">
        <v>646</v>
      </c>
      <c r="P220" t="s">
        <v>26</v>
      </c>
      <c r="Q220" t="s">
        <v>647</v>
      </c>
      <c r="R220" t="s">
        <v>638</v>
      </c>
      <c r="S220" t="s">
        <v>17306</v>
      </c>
      <c r="T220" t="s">
        <v>17305</v>
      </c>
    </row>
    <row r="221" spans="1:20" x14ac:dyDescent="0.25">
      <c r="A221" t="s">
        <v>240</v>
      </c>
      <c r="B221" t="s">
        <v>246</v>
      </c>
      <c r="C221">
        <v>159</v>
      </c>
      <c r="D221">
        <v>1</v>
      </c>
      <c r="E221" t="s">
        <v>17307</v>
      </c>
      <c r="F221">
        <v>129</v>
      </c>
      <c r="G221">
        <v>0</v>
      </c>
      <c r="H221" t="s">
        <v>636</v>
      </c>
      <c r="I221" t="s">
        <v>17207</v>
      </c>
      <c r="J221" t="s">
        <v>2091</v>
      </c>
      <c r="K221" t="s">
        <v>637</v>
      </c>
      <c r="L221" t="s">
        <v>638</v>
      </c>
      <c r="M221" t="s">
        <v>17308</v>
      </c>
      <c r="N221" t="s">
        <v>637</v>
      </c>
      <c r="O221" t="s">
        <v>639</v>
      </c>
      <c r="P221" t="s">
        <v>5</v>
      </c>
      <c r="Q221" t="s">
        <v>640</v>
      </c>
      <c r="R221" t="s">
        <v>638</v>
      </c>
      <c r="S221" t="s">
        <v>17309</v>
      </c>
      <c r="T221" t="s">
        <v>17310</v>
      </c>
    </row>
    <row r="222" spans="1:20" x14ac:dyDescent="0.25">
      <c r="A222" t="s">
        <v>10</v>
      </c>
      <c r="B222" t="s">
        <v>11</v>
      </c>
      <c r="C222">
        <v>54</v>
      </c>
      <c r="D222">
        <v>1</v>
      </c>
      <c r="E222" t="s">
        <v>17311</v>
      </c>
      <c r="F222">
        <v>67.39</v>
      </c>
      <c r="G222">
        <v>7</v>
      </c>
      <c r="H222" t="s">
        <v>645</v>
      </c>
      <c r="I222" t="s">
        <v>17312</v>
      </c>
      <c r="J222" t="s">
        <v>17313</v>
      </c>
      <c r="K222" t="s">
        <v>706</v>
      </c>
      <c r="L222" t="s">
        <v>17314</v>
      </c>
      <c r="M222" t="s">
        <v>17315</v>
      </c>
      <c r="N222" t="s">
        <v>637</v>
      </c>
      <c r="O222" t="s">
        <v>664</v>
      </c>
      <c r="P222" t="s">
        <v>23</v>
      </c>
      <c r="Q222" t="s">
        <v>665</v>
      </c>
      <c r="R222" t="s">
        <v>638</v>
      </c>
      <c r="S222" t="s">
        <v>17316</v>
      </c>
      <c r="T222" t="s">
        <v>17315</v>
      </c>
    </row>
    <row r="223" spans="1:20" x14ac:dyDescent="0.25">
      <c r="A223" t="s">
        <v>14</v>
      </c>
      <c r="B223" t="s">
        <v>15</v>
      </c>
      <c r="C223">
        <v>55</v>
      </c>
      <c r="D223">
        <v>1</v>
      </c>
      <c r="E223" t="s">
        <v>17311</v>
      </c>
      <c r="F223">
        <v>67.39</v>
      </c>
      <c r="G223">
        <v>7</v>
      </c>
      <c r="H223" t="s">
        <v>645</v>
      </c>
      <c r="I223" t="s">
        <v>17312</v>
      </c>
      <c r="J223" t="s">
        <v>17313</v>
      </c>
      <c r="K223" t="s">
        <v>706</v>
      </c>
      <c r="L223" t="s">
        <v>17314</v>
      </c>
      <c r="M223" t="s">
        <v>17315</v>
      </c>
      <c r="N223" t="s">
        <v>637</v>
      </c>
      <c r="O223" t="s">
        <v>664</v>
      </c>
      <c r="P223" t="s">
        <v>23</v>
      </c>
      <c r="Q223" t="s">
        <v>665</v>
      </c>
      <c r="R223" t="s">
        <v>638</v>
      </c>
      <c r="S223" t="s">
        <v>17316</v>
      </c>
      <c r="T223" t="s">
        <v>17315</v>
      </c>
    </row>
    <row r="224" spans="1:20" x14ac:dyDescent="0.25">
      <c r="A224" t="s">
        <v>147</v>
      </c>
      <c r="B224" t="s">
        <v>148</v>
      </c>
      <c r="C224">
        <v>50</v>
      </c>
      <c r="D224">
        <v>6</v>
      </c>
      <c r="E224" t="s">
        <v>17317</v>
      </c>
      <c r="F224">
        <v>200</v>
      </c>
      <c r="G224">
        <v>0</v>
      </c>
      <c r="H224" t="s">
        <v>636</v>
      </c>
      <c r="I224" t="s">
        <v>17318</v>
      </c>
      <c r="J224" t="s">
        <v>5229</v>
      </c>
      <c r="K224" t="s">
        <v>637</v>
      </c>
      <c r="L224" t="s">
        <v>638</v>
      </c>
      <c r="M224" t="s">
        <v>17319</v>
      </c>
      <c r="N224" t="s">
        <v>637</v>
      </c>
      <c r="O224" t="s">
        <v>643</v>
      </c>
      <c r="P224" t="s">
        <v>5</v>
      </c>
      <c r="Q224" t="s">
        <v>644</v>
      </c>
      <c r="R224" t="s">
        <v>638</v>
      </c>
      <c r="S224" t="s">
        <v>17320</v>
      </c>
      <c r="T224" t="s">
        <v>17321</v>
      </c>
    </row>
    <row r="225" spans="1:20" x14ac:dyDescent="0.25">
      <c r="A225" t="s">
        <v>147</v>
      </c>
      <c r="B225" t="s">
        <v>148</v>
      </c>
      <c r="C225">
        <v>50</v>
      </c>
      <c r="D225">
        <v>6</v>
      </c>
      <c r="E225" t="s">
        <v>17322</v>
      </c>
      <c r="F225">
        <v>200</v>
      </c>
      <c r="G225">
        <v>0</v>
      </c>
      <c r="H225" t="s">
        <v>636</v>
      </c>
      <c r="I225" t="s">
        <v>17323</v>
      </c>
      <c r="J225" t="s">
        <v>648</v>
      </c>
      <c r="K225" t="s">
        <v>637</v>
      </c>
      <c r="L225" t="s">
        <v>638</v>
      </c>
      <c r="M225" t="s">
        <v>17324</v>
      </c>
      <c r="N225" t="s">
        <v>637</v>
      </c>
      <c r="O225" t="s">
        <v>643</v>
      </c>
      <c r="P225" t="s">
        <v>5</v>
      </c>
      <c r="Q225" t="s">
        <v>644</v>
      </c>
      <c r="R225" t="s">
        <v>638</v>
      </c>
      <c r="S225" t="s">
        <v>17325</v>
      </c>
      <c r="T225" t="s">
        <v>17324</v>
      </c>
    </row>
    <row r="226" spans="1:20" x14ac:dyDescent="0.25">
      <c r="A226" t="s">
        <v>600</v>
      </c>
      <c r="B226" t="s">
        <v>690</v>
      </c>
      <c r="C226">
        <v>71.94</v>
      </c>
      <c r="D226">
        <v>1</v>
      </c>
      <c r="E226" t="s">
        <v>17326</v>
      </c>
      <c r="F226">
        <v>78.94</v>
      </c>
      <c r="G226">
        <v>7</v>
      </c>
      <c r="H226" t="s">
        <v>663</v>
      </c>
      <c r="I226" t="s">
        <v>17327</v>
      </c>
      <c r="J226" t="s">
        <v>17328</v>
      </c>
      <c r="K226" t="s">
        <v>820</v>
      </c>
      <c r="L226" t="s">
        <v>17192</v>
      </c>
      <c r="M226" t="s">
        <v>17324</v>
      </c>
      <c r="N226" t="s">
        <v>637</v>
      </c>
      <c r="O226" t="s">
        <v>664</v>
      </c>
      <c r="P226" t="s">
        <v>23</v>
      </c>
      <c r="Q226" t="s">
        <v>665</v>
      </c>
      <c r="R226" t="s">
        <v>638</v>
      </c>
      <c r="S226" t="s">
        <v>17329</v>
      </c>
      <c r="T226" t="s">
        <v>17324</v>
      </c>
    </row>
    <row r="227" spans="1:20" x14ac:dyDescent="0.25">
      <c r="A227" t="s">
        <v>239</v>
      </c>
      <c r="B227" t="s">
        <v>245</v>
      </c>
      <c r="C227">
        <v>159</v>
      </c>
      <c r="D227">
        <v>1</v>
      </c>
      <c r="E227" t="s">
        <v>17330</v>
      </c>
      <c r="F227">
        <v>129</v>
      </c>
      <c r="G227">
        <v>0</v>
      </c>
      <c r="H227" t="s">
        <v>636</v>
      </c>
      <c r="I227" t="s">
        <v>17331</v>
      </c>
      <c r="J227" t="s">
        <v>699</v>
      </c>
      <c r="K227" t="s">
        <v>637</v>
      </c>
      <c r="L227" t="s">
        <v>638</v>
      </c>
      <c r="M227" t="s">
        <v>17332</v>
      </c>
      <c r="N227" t="s">
        <v>637</v>
      </c>
      <c r="O227" t="s">
        <v>639</v>
      </c>
      <c r="P227" t="s">
        <v>5</v>
      </c>
      <c r="Q227" t="s">
        <v>640</v>
      </c>
      <c r="R227" t="s">
        <v>638</v>
      </c>
      <c r="S227" t="s">
        <v>17333</v>
      </c>
      <c r="T227" t="s">
        <v>17334</v>
      </c>
    </row>
    <row r="228" spans="1:20" x14ac:dyDescent="0.25">
      <c r="A228" t="s">
        <v>77</v>
      </c>
      <c r="B228" t="s">
        <v>78</v>
      </c>
      <c r="C228">
        <v>27.5</v>
      </c>
      <c r="D228">
        <v>4</v>
      </c>
      <c r="E228" t="s">
        <v>17335</v>
      </c>
      <c r="F228">
        <v>28</v>
      </c>
      <c r="G228">
        <v>28</v>
      </c>
      <c r="H228" t="s">
        <v>645</v>
      </c>
      <c r="I228" t="s">
        <v>17336</v>
      </c>
      <c r="J228" t="s">
        <v>17337</v>
      </c>
      <c r="K228" t="s">
        <v>736</v>
      </c>
      <c r="L228" t="s">
        <v>17338</v>
      </c>
      <c r="M228" t="s">
        <v>17339</v>
      </c>
      <c r="N228" t="s">
        <v>637</v>
      </c>
      <c r="O228" t="s">
        <v>664</v>
      </c>
      <c r="P228" t="s">
        <v>23</v>
      </c>
      <c r="Q228" t="s">
        <v>665</v>
      </c>
      <c r="R228" t="s">
        <v>638</v>
      </c>
      <c r="S228" t="s">
        <v>17340</v>
      </c>
      <c r="T228" t="s">
        <v>17341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4874-20CA-4A44-B77D-C260DB128B65}">
  <sheetPr>
    <tabColor rgb="FFFF6699"/>
  </sheetPr>
  <dimension ref="A1:V157"/>
  <sheetViews>
    <sheetView zoomScale="70" zoomScaleNormal="70" workbookViewId="0">
      <pane xSplit="2" ySplit="1" topLeftCell="R157" activePane="bottomRight" state="frozen"/>
      <selection activeCell="Q237" sqref="Q237"/>
      <selection pane="topRight" activeCell="Q237" sqref="Q237"/>
      <selection pane="bottomLeft" activeCell="Q237" sqref="Q237"/>
      <selection pane="bottomRight" activeCell="U169" sqref="U169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617</v>
      </c>
      <c r="C1" t="s">
        <v>618</v>
      </c>
      <c r="D1" t="s">
        <v>1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J1" t="s">
        <v>624</v>
      </c>
      <c r="K1" t="s">
        <v>625</v>
      </c>
      <c r="L1" t="s">
        <v>626</v>
      </c>
      <c r="M1" t="s">
        <v>627</v>
      </c>
      <c r="N1" t="s">
        <v>628</v>
      </c>
      <c r="O1" t="s">
        <v>629</v>
      </c>
      <c r="P1" t="s">
        <v>630</v>
      </c>
      <c r="Q1" t="s">
        <v>631</v>
      </c>
      <c r="R1" t="s">
        <v>2</v>
      </c>
      <c r="S1" t="s">
        <v>632</v>
      </c>
      <c r="T1" t="s">
        <v>633</v>
      </c>
      <c r="U1" s="49" t="s">
        <v>722</v>
      </c>
      <c r="V1" t="s">
        <v>724</v>
      </c>
    </row>
    <row r="2" spans="1:22" x14ac:dyDescent="0.25">
      <c r="A2" t="s">
        <v>18</v>
      </c>
      <c r="B2" t="s">
        <v>19</v>
      </c>
      <c r="C2">
        <v>66.666666666666671</v>
      </c>
      <c r="D2">
        <v>6</v>
      </c>
      <c r="E2" t="s">
        <v>17342</v>
      </c>
      <c r="F2">
        <v>258</v>
      </c>
      <c r="G2">
        <v>0</v>
      </c>
      <c r="H2" t="s">
        <v>636</v>
      </c>
      <c r="I2" t="s">
        <v>17343</v>
      </c>
      <c r="J2" t="s">
        <v>670</v>
      </c>
      <c r="K2" t="s">
        <v>637</v>
      </c>
      <c r="L2" t="s">
        <v>638</v>
      </c>
      <c r="M2" t="s">
        <v>17344</v>
      </c>
      <c r="N2" t="s">
        <v>637</v>
      </c>
      <c r="O2" t="s">
        <v>643</v>
      </c>
      <c r="P2" t="s">
        <v>5</v>
      </c>
      <c r="Q2" t="s">
        <v>644</v>
      </c>
      <c r="R2" t="s">
        <v>638</v>
      </c>
      <c r="S2" t="s">
        <v>17345</v>
      </c>
      <c r="T2" t="s">
        <v>17346</v>
      </c>
      <c r="U2" s="50" t="s">
        <v>147</v>
      </c>
      <c r="V2">
        <v>320</v>
      </c>
    </row>
    <row r="3" spans="1:22" x14ac:dyDescent="0.25">
      <c r="A3" t="s">
        <v>147</v>
      </c>
      <c r="B3" t="s">
        <v>148</v>
      </c>
      <c r="C3">
        <v>50</v>
      </c>
      <c r="D3">
        <v>6</v>
      </c>
      <c r="E3" t="s">
        <v>17347</v>
      </c>
      <c r="F3">
        <v>200</v>
      </c>
      <c r="G3">
        <v>0</v>
      </c>
      <c r="H3" t="s">
        <v>636</v>
      </c>
      <c r="I3" t="s">
        <v>17348</v>
      </c>
      <c r="J3" t="s">
        <v>2330</v>
      </c>
      <c r="K3" t="s">
        <v>637</v>
      </c>
      <c r="L3" t="s">
        <v>638</v>
      </c>
      <c r="M3" t="s">
        <v>17349</v>
      </c>
      <c r="N3" t="s">
        <v>637</v>
      </c>
      <c r="O3" t="s">
        <v>643</v>
      </c>
      <c r="P3" t="s">
        <v>5</v>
      </c>
      <c r="Q3" t="s">
        <v>644</v>
      </c>
      <c r="R3" t="s">
        <v>638</v>
      </c>
      <c r="S3" t="s">
        <v>17350</v>
      </c>
      <c r="T3" t="s">
        <v>17349</v>
      </c>
      <c r="U3" s="51" t="s">
        <v>148</v>
      </c>
      <c r="V3">
        <v>320</v>
      </c>
    </row>
    <row r="4" spans="1:22" x14ac:dyDescent="0.25">
      <c r="A4" t="s">
        <v>72</v>
      </c>
      <c r="B4" t="s">
        <v>716</v>
      </c>
      <c r="C4">
        <v>150</v>
      </c>
      <c r="D4">
        <v>2</v>
      </c>
      <c r="E4" t="s">
        <v>17351</v>
      </c>
      <c r="F4">
        <v>300</v>
      </c>
      <c r="G4">
        <v>0</v>
      </c>
      <c r="H4" t="s">
        <v>636</v>
      </c>
      <c r="I4" t="s">
        <v>17352</v>
      </c>
      <c r="J4" t="s">
        <v>670</v>
      </c>
      <c r="K4" t="s">
        <v>637</v>
      </c>
      <c r="L4" t="s">
        <v>638</v>
      </c>
      <c r="M4" t="s">
        <v>17353</v>
      </c>
      <c r="N4" t="s">
        <v>637</v>
      </c>
      <c r="O4" t="s">
        <v>643</v>
      </c>
      <c r="P4" t="s">
        <v>5</v>
      </c>
      <c r="Q4" t="s">
        <v>644</v>
      </c>
      <c r="R4" t="s">
        <v>638</v>
      </c>
      <c r="S4" t="s">
        <v>17354</v>
      </c>
      <c r="T4" t="s">
        <v>17353</v>
      </c>
      <c r="U4" s="50" t="s">
        <v>16479</v>
      </c>
      <c r="V4">
        <v>1</v>
      </c>
    </row>
    <row r="5" spans="1:22" x14ac:dyDescent="0.25">
      <c r="A5" t="s">
        <v>72</v>
      </c>
      <c r="B5" t="s">
        <v>716</v>
      </c>
      <c r="C5">
        <v>150</v>
      </c>
      <c r="D5">
        <v>1</v>
      </c>
      <c r="E5" t="s">
        <v>17351</v>
      </c>
      <c r="F5">
        <v>300</v>
      </c>
      <c r="G5">
        <v>0</v>
      </c>
      <c r="H5" t="s">
        <v>636</v>
      </c>
      <c r="I5" t="s">
        <v>17352</v>
      </c>
      <c r="J5" t="s">
        <v>670</v>
      </c>
      <c r="K5" t="s">
        <v>637</v>
      </c>
      <c r="L5" t="s">
        <v>638</v>
      </c>
      <c r="M5" t="s">
        <v>17353</v>
      </c>
      <c r="N5" t="s">
        <v>637</v>
      </c>
      <c r="O5" t="s">
        <v>643</v>
      </c>
      <c r="P5" t="s">
        <v>5</v>
      </c>
      <c r="Q5" t="s">
        <v>644</v>
      </c>
      <c r="R5" t="s">
        <v>638</v>
      </c>
      <c r="S5" t="s">
        <v>17354</v>
      </c>
      <c r="T5" t="s">
        <v>17353</v>
      </c>
      <c r="U5" s="51" t="s">
        <v>13745</v>
      </c>
      <c r="V5">
        <v>1</v>
      </c>
    </row>
    <row r="6" spans="1:22" x14ac:dyDescent="0.25">
      <c r="A6" t="s">
        <v>18</v>
      </c>
      <c r="B6" t="s">
        <v>19</v>
      </c>
      <c r="C6">
        <v>66.666666666666671</v>
      </c>
      <c r="D6">
        <v>3</v>
      </c>
      <c r="E6" t="s">
        <v>17355</v>
      </c>
      <c r="F6">
        <v>100</v>
      </c>
      <c r="G6">
        <v>0</v>
      </c>
      <c r="H6" t="s">
        <v>655</v>
      </c>
      <c r="I6" t="s">
        <v>17356</v>
      </c>
      <c r="J6" t="s">
        <v>689</v>
      </c>
      <c r="K6" t="s">
        <v>637</v>
      </c>
      <c r="L6" t="s">
        <v>638</v>
      </c>
      <c r="M6" t="s">
        <v>17357</v>
      </c>
      <c r="N6" t="s">
        <v>637</v>
      </c>
      <c r="O6" t="s">
        <v>643</v>
      </c>
      <c r="P6" t="s">
        <v>5</v>
      </c>
      <c r="Q6" t="s">
        <v>644</v>
      </c>
      <c r="R6" t="s">
        <v>638</v>
      </c>
      <c r="S6" t="s">
        <v>17358</v>
      </c>
      <c r="T6" t="s">
        <v>17359</v>
      </c>
      <c r="U6" s="50" t="s">
        <v>16818</v>
      </c>
      <c r="V6">
        <v>1</v>
      </c>
    </row>
    <row r="7" spans="1:22" x14ac:dyDescent="0.25">
      <c r="A7" t="s">
        <v>239</v>
      </c>
      <c r="B7" t="s">
        <v>245</v>
      </c>
      <c r="C7">
        <v>159</v>
      </c>
      <c r="D7">
        <v>1</v>
      </c>
      <c r="E7" t="s">
        <v>17360</v>
      </c>
      <c r="F7">
        <v>159</v>
      </c>
      <c r="G7">
        <v>0</v>
      </c>
      <c r="H7" t="s">
        <v>636</v>
      </c>
      <c r="I7" t="s">
        <v>17361</v>
      </c>
      <c r="J7" t="s">
        <v>683</v>
      </c>
      <c r="K7" t="s">
        <v>637</v>
      </c>
      <c r="L7" t="s">
        <v>638</v>
      </c>
      <c r="M7" t="s">
        <v>17362</v>
      </c>
      <c r="N7" t="s">
        <v>637</v>
      </c>
      <c r="O7" t="s">
        <v>643</v>
      </c>
      <c r="P7" t="s">
        <v>5</v>
      </c>
      <c r="Q7" t="s">
        <v>644</v>
      </c>
      <c r="R7" t="s">
        <v>638</v>
      </c>
      <c r="S7" t="s">
        <v>17363</v>
      </c>
      <c r="T7" t="s">
        <v>17364</v>
      </c>
      <c r="U7" s="51" t="s">
        <v>13750</v>
      </c>
      <c r="V7">
        <v>1</v>
      </c>
    </row>
    <row r="8" spans="1:22" x14ac:dyDescent="0.25">
      <c r="A8" t="s">
        <v>147</v>
      </c>
      <c r="B8" t="s">
        <v>148</v>
      </c>
      <c r="C8">
        <v>50</v>
      </c>
      <c r="D8">
        <v>6</v>
      </c>
      <c r="E8" t="s">
        <v>17365</v>
      </c>
      <c r="F8">
        <v>200</v>
      </c>
      <c r="G8">
        <v>0</v>
      </c>
      <c r="H8" t="s">
        <v>636</v>
      </c>
      <c r="I8" t="s">
        <v>17366</v>
      </c>
      <c r="J8" t="s">
        <v>658</v>
      </c>
      <c r="K8" t="s">
        <v>637</v>
      </c>
      <c r="L8" t="s">
        <v>638</v>
      </c>
      <c r="M8" t="s">
        <v>17367</v>
      </c>
      <c r="N8" t="s">
        <v>637</v>
      </c>
      <c r="O8" t="s">
        <v>643</v>
      </c>
      <c r="P8" t="s">
        <v>5</v>
      </c>
      <c r="Q8" t="s">
        <v>644</v>
      </c>
      <c r="R8" t="s">
        <v>638</v>
      </c>
      <c r="S8" t="s">
        <v>17368</v>
      </c>
      <c r="T8" t="s">
        <v>17367</v>
      </c>
      <c r="U8" s="50" t="s">
        <v>22</v>
      </c>
      <c r="V8">
        <v>61</v>
      </c>
    </row>
    <row r="9" spans="1:22" x14ac:dyDescent="0.25">
      <c r="A9" t="s">
        <v>147</v>
      </c>
      <c r="B9" t="s">
        <v>148</v>
      </c>
      <c r="C9">
        <v>50</v>
      </c>
      <c r="D9">
        <v>6</v>
      </c>
      <c r="E9" t="s">
        <v>17369</v>
      </c>
      <c r="F9">
        <v>200</v>
      </c>
      <c r="G9">
        <v>0</v>
      </c>
      <c r="H9" t="s">
        <v>636</v>
      </c>
      <c r="I9" t="s">
        <v>3023</v>
      </c>
      <c r="J9" t="s">
        <v>675</v>
      </c>
      <c r="K9" t="s">
        <v>637</v>
      </c>
      <c r="L9" t="s">
        <v>638</v>
      </c>
      <c r="M9" t="s">
        <v>17370</v>
      </c>
      <c r="N9" t="s">
        <v>637</v>
      </c>
      <c r="O9" t="s">
        <v>639</v>
      </c>
      <c r="P9" t="s">
        <v>5</v>
      </c>
      <c r="Q9" t="s">
        <v>640</v>
      </c>
      <c r="R9" t="s">
        <v>638</v>
      </c>
      <c r="S9" t="s">
        <v>17371</v>
      </c>
      <c r="T9" t="s">
        <v>17370</v>
      </c>
      <c r="U9" s="51" t="s">
        <v>213</v>
      </c>
      <c r="V9">
        <v>3</v>
      </c>
    </row>
    <row r="10" spans="1:22" x14ac:dyDescent="0.25">
      <c r="A10" t="s">
        <v>104</v>
      </c>
      <c r="B10" t="s">
        <v>105</v>
      </c>
      <c r="C10">
        <v>14</v>
      </c>
      <c r="D10">
        <v>1</v>
      </c>
      <c r="E10" t="s">
        <v>17372</v>
      </c>
      <c r="F10">
        <v>14</v>
      </c>
      <c r="G10">
        <v>0</v>
      </c>
      <c r="H10" t="s">
        <v>645</v>
      </c>
      <c r="I10" t="s">
        <v>5356</v>
      </c>
      <c r="J10" t="s">
        <v>16494</v>
      </c>
      <c r="K10" t="s">
        <v>7675</v>
      </c>
      <c r="L10" t="s">
        <v>2234</v>
      </c>
      <c r="M10" t="s">
        <v>17373</v>
      </c>
      <c r="N10" t="s">
        <v>637</v>
      </c>
      <c r="O10" t="s">
        <v>646</v>
      </c>
      <c r="P10" t="s">
        <v>26</v>
      </c>
      <c r="Q10" t="s">
        <v>647</v>
      </c>
      <c r="R10" t="s">
        <v>638</v>
      </c>
      <c r="S10" t="s">
        <v>17374</v>
      </c>
      <c r="T10" t="s">
        <v>17375</v>
      </c>
      <c r="U10" s="51" t="s">
        <v>27</v>
      </c>
      <c r="V10">
        <v>58</v>
      </c>
    </row>
    <row r="11" spans="1:22" x14ac:dyDescent="0.25">
      <c r="A11" t="s">
        <v>147</v>
      </c>
      <c r="B11" t="s">
        <v>148</v>
      </c>
      <c r="C11">
        <v>50</v>
      </c>
      <c r="D11">
        <v>6</v>
      </c>
      <c r="E11" t="s">
        <v>17376</v>
      </c>
      <c r="F11">
        <v>200</v>
      </c>
      <c r="G11">
        <v>0</v>
      </c>
      <c r="H11" t="s">
        <v>636</v>
      </c>
      <c r="I11" t="s">
        <v>17377</v>
      </c>
      <c r="J11" t="s">
        <v>699</v>
      </c>
      <c r="K11" t="s">
        <v>637</v>
      </c>
      <c r="L11" t="s">
        <v>638</v>
      </c>
      <c r="M11" t="s">
        <v>17378</v>
      </c>
      <c r="N11" t="s">
        <v>637</v>
      </c>
      <c r="O11" t="s">
        <v>639</v>
      </c>
      <c r="P11" t="s">
        <v>5</v>
      </c>
      <c r="Q11" t="s">
        <v>640</v>
      </c>
      <c r="R11" t="s">
        <v>638</v>
      </c>
      <c r="S11" t="s">
        <v>17379</v>
      </c>
      <c r="T11" t="s">
        <v>17378</v>
      </c>
      <c r="U11" s="50" t="s">
        <v>18</v>
      </c>
      <c r="V11">
        <v>45</v>
      </c>
    </row>
    <row r="12" spans="1:22" x14ac:dyDescent="0.25">
      <c r="A12" t="s">
        <v>240</v>
      </c>
      <c r="B12" t="s">
        <v>2799</v>
      </c>
      <c r="C12">
        <v>104.69</v>
      </c>
      <c r="D12">
        <v>1</v>
      </c>
      <c r="E12" t="s">
        <v>17380</v>
      </c>
      <c r="F12">
        <v>512</v>
      </c>
      <c r="G12">
        <v>26</v>
      </c>
      <c r="H12" t="s">
        <v>645</v>
      </c>
      <c r="I12" t="s">
        <v>17381</v>
      </c>
      <c r="J12" t="s">
        <v>17382</v>
      </c>
      <c r="K12" t="s">
        <v>1675</v>
      </c>
      <c r="L12" t="s">
        <v>17383</v>
      </c>
      <c r="M12" t="s">
        <v>17384</v>
      </c>
      <c r="N12" t="s">
        <v>637</v>
      </c>
      <c r="O12" t="s">
        <v>664</v>
      </c>
      <c r="P12" t="s">
        <v>23</v>
      </c>
      <c r="Q12" t="s">
        <v>665</v>
      </c>
      <c r="R12" t="s">
        <v>638</v>
      </c>
      <c r="S12" t="s">
        <v>17385</v>
      </c>
      <c r="T12" t="s">
        <v>17386</v>
      </c>
      <c r="U12" s="51" t="s">
        <v>19</v>
      </c>
      <c r="V12">
        <v>45</v>
      </c>
    </row>
    <row r="13" spans="1:22" x14ac:dyDescent="0.25">
      <c r="A13" t="s">
        <v>239</v>
      </c>
      <c r="B13" t="s">
        <v>2799</v>
      </c>
      <c r="C13">
        <v>104.69</v>
      </c>
      <c r="D13">
        <v>1</v>
      </c>
      <c r="E13" t="s">
        <v>17380</v>
      </c>
      <c r="F13">
        <v>512</v>
      </c>
      <c r="G13">
        <v>26</v>
      </c>
      <c r="H13" t="s">
        <v>645</v>
      </c>
      <c r="I13" t="s">
        <v>17381</v>
      </c>
      <c r="J13" t="s">
        <v>17382</v>
      </c>
      <c r="K13" t="s">
        <v>1675</v>
      </c>
      <c r="L13" t="s">
        <v>17383</v>
      </c>
      <c r="M13" t="s">
        <v>17384</v>
      </c>
      <c r="N13" t="s">
        <v>637</v>
      </c>
      <c r="O13" t="s">
        <v>664</v>
      </c>
      <c r="P13" t="s">
        <v>23</v>
      </c>
      <c r="Q13" t="s">
        <v>665</v>
      </c>
      <c r="R13" t="s">
        <v>638</v>
      </c>
      <c r="S13" t="s">
        <v>17385</v>
      </c>
      <c r="T13" t="s">
        <v>17386</v>
      </c>
      <c r="U13" s="50" t="s">
        <v>101</v>
      </c>
      <c r="V13">
        <v>11</v>
      </c>
    </row>
    <row r="14" spans="1:22" x14ac:dyDescent="0.25">
      <c r="A14" t="s">
        <v>147</v>
      </c>
      <c r="B14" t="s">
        <v>148</v>
      </c>
      <c r="C14">
        <v>50</v>
      </c>
      <c r="D14">
        <v>6</v>
      </c>
      <c r="E14" t="s">
        <v>17380</v>
      </c>
      <c r="F14">
        <v>512</v>
      </c>
      <c r="G14">
        <v>26</v>
      </c>
      <c r="H14" t="s">
        <v>645</v>
      </c>
      <c r="I14" t="s">
        <v>17381</v>
      </c>
      <c r="J14" t="s">
        <v>17382</v>
      </c>
      <c r="K14" t="s">
        <v>1675</v>
      </c>
      <c r="L14" t="s">
        <v>17383</v>
      </c>
      <c r="M14" t="s">
        <v>17384</v>
      </c>
      <c r="N14" t="s">
        <v>637</v>
      </c>
      <c r="O14" t="s">
        <v>664</v>
      </c>
      <c r="P14" t="s">
        <v>23</v>
      </c>
      <c r="Q14" t="s">
        <v>665</v>
      </c>
      <c r="R14" t="s">
        <v>638</v>
      </c>
      <c r="S14" t="s">
        <v>17385</v>
      </c>
      <c r="T14" t="s">
        <v>17386</v>
      </c>
      <c r="U14" s="51" t="s">
        <v>74</v>
      </c>
      <c r="V14">
        <v>11</v>
      </c>
    </row>
    <row r="15" spans="1:22" x14ac:dyDescent="0.25">
      <c r="A15" t="s">
        <v>77</v>
      </c>
      <c r="B15" t="s">
        <v>78</v>
      </c>
      <c r="C15">
        <v>33.333333333333336</v>
      </c>
      <c r="D15">
        <v>3</v>
      </c>
      <c r="E15" t="s">
        <v>17387</v>
      </c>
      <c r="F15">
        <v>134.99</v>
      </c>
      <c r="G15">
        <v>0</v>
      </c>
      <c r="H15" t="s">
        <v>636</v>
      </c>
      <c r="I15" t="s">
        <v>17388</v>
      </c>
      <c r="J15" t="s">
        <v>669</v>
      </c>
      <c r="K15" t="s">
        <v>637</v>
      </c>
      <c r="L15" t="s">
        <v>638</v>
      </c>
      <c r="M15" t="s">
        <v>17389</v>
      </c>
      <c r="N15" t="s">
        <v>637</v>
      </c>
      <c r="O15" t="s">
        <v>639</v>
      </c>
      <c r="P15" t="s">
        <v>5</v>
      </c>
      <c r="Q15" t="s">
        <v>640</v>
      </c>
      <c r="R15" t="s">
        <v>638</v>
      </c>
      <c r="S15" t="s">
        <v>17390</v>
      </c>
      <c r="T15" t="s">
        <v>17389</v>
      </c>
      <c r="U15" s="50" t="s">
        <v>72</v>
      </c>
      <c r="V15">
        <v>5</v>
      </c>
    </row>
    <row r="16" spans="1:22" x14ac:dyDescent="0.25">
      <c r="A16" t="s">
        <v>241</v>
      </c>
      <c r="B16" t="s">
        <v>690</v>
      </c>
      <c r="C16">
        <v>109</v>
      </c>
      <c r="D16">
        <v>1</v>
      </c>
      <c r="E16" t="s">
        <v>17391</v>
      </c>
      <c r="F16">
        <v>116</v>
      </c>
      <c r="G16">
        <v>7</v>
      </c>
      <c r="H16" t="s">
        <v>663</v>
      </c>
      <c r="I16" t="s">
        <v>17392</v>
      </c>
      <c r="J16" t="s">
        <v>17393</v>
      </c>
      <c r="K16" t="s">
        <v>718</v>
      </c>
      <c r="L16" t="s">
        <v>17394</v>
      </c>
      <c r="M16" t="s">
        <v>17389</v>
      </c>
      <c r="N16" t="s">
        <v>637</v>
      </c>
      <c r="O16" t="s">
        <v>664</v>
      </c>
      <c r="P16" t="s">
        <v>23</v>
      </c>
      <c r="Q16" t="s">
        <v>665</v>
      </c>
      <c r="R16" t="s">
        <v>638</v>
      </c>
      <c r="S16" t="s">
        <v>17395</v>
      </c>
      <c r="T16" t="s">
        <v>17389</v>
      </c>
      <c r="U16" s="51" t="s">
        <v>108</v>
      </c>
      <c r="V16">
        <v>2</v>
      </c>
    </row>
    <row r="17" spans="1:22" x14ac:dyDescent="0.25">
      <c r="A17" t="s">
        <v>147</v>
      </c>
      <c r="B17" t="s">
        <v>148</v>
      </c>
      <c r="C17">
        <v>50</v>
      </c>
      <c r="D17">
        <v>6</v>
      </c>
      <c r="E17" t="s">
        <v>17396</v>
      </c>
      <c r="F17">
        <v>200</v>
      </c>
      <c r="G17">
        <v>0</v>
      </c>
      <c r="H17" t="s">
        <v>636</v>
      </c>
      <c r="I17" t="s">
        <v>17397</v>
      </c>
      <c r="J17" t="s">
        <v>680</v>
      </c>
      <c r="K17" t="s">
        <v>637</v>
      </c>
      <c r="L17" t="s">
        <v>638</v>
      </c>
      <c r="M17" t="s">
        <v>17398</v>
      </c>
      <c r="N17" t="s">
        <v>637</v>
      </c>
      <c r="O17" t="s">
        <v>639</v>
      </c>
      <c r="P17" t="s">
        <v>5</v>
      </c>
      <c r="Q17" t="s">
        <v>640</v>
      </c>
      <c r="R17" t="s">
        <v>638</v>
      </c>
      <c r="S17" t="s">
        <v>17399</v>
      </c>
      <c r="T17" t="s">
        <v>17400</v>
      </c>
      <c r="U17" s="51" t="s">
        <v>716</v>
      </c>
      <c r="V17">
        <v>3</v>
      </c>
    </row>
    <row r="18" spans="1:22" x14ac:dyDescent="0.25">
      <c r="A18" t="s">
        <v>516</v>
      </c>
      <c r="B18" t="s">
        <v>120</v>
      </c>
      <c r="C18">
        <v>75</v>
      </c>
      <c r="D18">
        <v>2</v>
      </c>
      <c r="E18" t="s">
        <v>17401</v>
      </c>
      <c r="F18">
        <v>172</v>
      </c>
      <c r="G18">
        <v>22</v>
      </c>
      <c r="H18" t="s">
        <v>645</v>
      </c>
      <c r="I18" t="s">
        <v>17402</v>
      </c>
      <c r="J18" t="s">
        <v>17403</v>
      </c>
      <c r="K18" t="s">
        <v>5001</v>
      </c>
      <c r="L18" t="s">
        <v>3919</v>
      </c>
      <c r="M18" t="s">
        <v>17404</v>
      </c>
      <c r="N18" t="s">
        <v>637</v>
      </c>
      <c r="O18" t="s">
        <v>646</v>
      </c>
      <c r="P18" t="s">
        <v>26</v>
      </c>
      <c r="Q18" t="s">
        <v>647</v>
      </c>
      <c r="R18" t="s">
        <v>638</v>
      </c>
      <c r="S18" t="s">
        <v>17405</v>
      </c>
      <c r="T18" t="s">
        <v>17406</v>
      </c>
      <c r="U18" s="50" t="s">
        <v>16662</v>
      </c>
      <c r="V18">
        <v>2</v>
      </c>
    </row>
    <row r="19" spans="1:22" x14ac:dyDescent="0.25">
      <c r="A19" t="s">
        <v>22</v>
      </c>
      <c r="B19" t="s">
        <v>27</v>
      </c>
      <c r="C19">
        <v>80</v>
      </c>
      <c r="D19">
        <v>1</v>
      </c>
      <c r="E19" t="s">
        <v>17407</v>
      </c>
      <c r="F19">
        <v>80</v>
      </c>
      <c r="G19">
        <v>0</v>
      </c>
      <c r="H19" t="s">
        <v>645</v>
      </c>
      <c r="I19" t="s">
        <v>9138</v>
      </c>
      <c r="J19" t="s">
        <v>17408</v>
      </c>
      <c r="K19" t="s">
        <v>804</v>
      </c>
      <c r="L19" t="s">
        <v>822</v>
      </c>
      <c r="M19" t="s">
        <v>17409</v>
      </c>
      <c r="N19" t="s">
        <v>637</v>
      </c>
      <c r="O19" t="s">
        <v>646</v>
      </c>
      <c r="P19" t="s">
        <v>26</v>
      </c>
      <c r="Q19" t="s">
        <v>647</v>
      </c>
      <c r="R19" t="s">
        <v>638</v>
      </c>
      <c r="S19" t="s">
        <v>17410</v>
      </c>
      <c r="T19" t="s">
        <v>17409</v>
      </c>
      <c r="U19" s="51" t="s">
        <v>10386</v>
      </c>
      <c r="V19">
        <v>2</v>
      </c>
    </row>
    <row r="20" spans="1:22" x14ac:dyDescent="0.25">
      <c r="A20" t="s">
        <v>516</v>
      </c>
      <c r="B20" t="s">
        <v>4781</v>
      </c>
      <c r="C20">
        <v>75</v>
      </c>
      <c r="D20">
        <v>2</v>
      </c>
      <c r="E20" t="s">
        <v>17411</v>
      </c>
      <c r="F20">
        <v>282.5</v>
      </c>
      <c r="G20">
        <v>132.5</v>
      </c>
      <c r="H20" t="s">
        <v>697</v>
      </c>
      <c r="I20" t="s">
        <v>17412</v>
      </c>
      <c r="J20" t="s">
        <v>17413</v>
      </c>
      <c r="K20" t="s">
        <v>17414</v>
      </c>
      <c r="L20" t="s">
        <v>17415</v>
      </c>
      <c r="M20" t="s">
        <v>17416</v>
      </c>
      <c r="N20" t="s">
        <v>637</v>
      </c>
      <c r="O20" t="s">
        <v>664</v>
      </c>
      <c r="P20" t="s">
        <v>23</v>
      </c>
      <c r="Q20" t="s">
        <v>665</v>
      </c>
      <c r="R20" t="s">
        <v>638</v>
      </c>
      <c r="S20" t="s">
        <v>17417</v>
      </c>
      <c r="T20" t="s">
        <v>17418</v>
      </c>
      <c r="U20" s="50" t="s">
        <v>14</v>
      </c>
      <c r="V20">
        <v>1</v>
      </c>
    </row>
    <row r="21" spans="1:22" x14ac:dyDescent="0.25">
      <c r="A21" t="s">
        <v>147</v>
      </c>
      <c r="B21" t="s">
        <v>148</v>
      </c>
      <c r="C21">
        <v>50</v>
      </c>
      <c r="D21">
        <v>6</v>
      </c>
      <c r="E21" t="s">
        <v>17419</v>
      </c>
      <c r="F21">
        <v>200</v>
      </c>
      <c r="G21">
        <v>0</v>
      </c>
      <c r="H21" t="s">
        <v>636</v>
      </c>
      <c r="I21" t="s">
        <v>17420</v>
      </c>
      <c r="J21" t="s">
        <v>5229</v>
      </c>
      <c r="K21" t="s">
        <v>637</v>
      </c>
      <c r="L21" t="s">
        <v>638</v>
      </c>
      <c r="M21" t="s">
        <v>17421</v>
      </c>
      <c r="N21" t="s">
        <v>637</v>
      </c>
      <c r="O21" t="s">
        <v>639</v>
      </c>
      <c r="P21" t="s">
        <v>5</v>
      </c>
      <c r="Q21" t="s">
        <v>640</v>
      </c>
      <c r="R21" t="s">
        <v>638</v>
      </c>
      <c r="S21" t="s">
        <v>17422</v>
      </c>
      <c r="T21" t="s">
        <v>17421</v>
      </c>
      <c r="U21" s="51" t="s">
        <v>15</v>
      </c>
      <c r="V21">
        <v>1</v>
      </c>
    </row>
    <row r="22" spans="1:22" x14ac:dyDescent="0.25">
      <c r="A22" t="s">
        <v>101</v>
      </c>
      <c r="B22" t="s">
        <v>74</v>
      </c>
      <c r="C22">
        <v>90</v>
      </c>
      <c r="D22">
        <v>2</v>
      </c>
      <c r="E22" t="s">
        <v>17423</v>
      </c>
      <c r="F22">
        <v>299.5</v>
      </c>
      <c r="G22">
        <v>26</v>
      </c>
      <c r="H22" t="s">
        <v>663</v>
      </c>
      <c r="I22" t="s">
        <v>17424</v>
      </c>
      <c r="J22" t="s">
        <v>17425</v>
      </c>
      <c r="K22" t="s">
        <v>7651</v>
      </c>
      <c r="L22" t="s">
        <v>17426</v>
      </c>
      <c r="M22" t="s">
        <v>17427</v>
      </c>
      <c r="N22" t="s">
        <v>637</v>
      </c>
      <c r="O22" t="s">
        <v>664</v>
      </c>
      <c r="P22" t="s">
        <v>23</v>
      </c>
      <c r="Q22" t="s">
        <v>665</v>
      </c>
      <c r="R22" t="s">
        <v>638</v>
      </c>
      <c r="S22" t="s">
        <v>17428</v>
      </c>
      <c r="T22" t="s">
        <v>17427</v>
      </c>
      <c r="U22" s="50" t="s">
        <v>239</v>
      </c>
      <c r="V22">
        <v>13</v>
      </c>
    </row>
    <row r="23" spans="1:22" x14ac:dyDescent="0.25">
      <c r="A23" t="s">
        <v>18</v>
      </c>
      <c r="B23" t="s">
        <v>19</v>
      </c>
      <c r="C23">
        <v>66.666666666666671</v>
      </c>
      <c r="D23">
        <v>3</v>
      </c>
      <c r="E23" t="s">
        <v>17423</v>
      </c>
      <c r="F23">
        <v>299.5</v>
      </c>
      <c r="G23">
        <v>26</v>
      </c>
      <c r="H23" t="s">
        <v>663</v>
      </c>
      <c r="I23" t="s">
        <v>17424</v>
      </c>
      <c r="J23" t="s">
        <v>17425</v>
      </c>
      <c r="K23" t="s">
        <v>7651</v>
      </c>
      <c r="L23" t="s">
        <v>17426</v>
      </c>
      <c r="M23" t="s">
        <v>17427</v>
      </c>
      <c r="N23" t="s">
        <v>637</v>
      </c>
      <c r="O23" t="s">
        <v>664</v>
      </c>
      <c r="P23" t="s">
        <v>23</v>
      </c>
      <c r="Q23" t="s">
        <v>665</v>
      </c>
      <c r="R23" t="s">
        <v>638</v>
      </c>
      <c r="S23" t="s">
        <v>17428</v>
      </c>
      <c r="T23" t="s">
        <v>17427</v>
      </c>
      <c r="U23" s="51" t="s">
        <v>245</v>
      </c>
      <c r="V23">
        <v>7</v>
      </c>
    </row>
    <row r="24" spans="1:22" x14ac:dyDescent="0.25">
      <c r="A24" t="s">
        <v>22</v>
      </c>
      <c r="B24" t="s">
        <v>27</v>
      </c>
      <c r="C24">
        <v>69.900000000000006</v>
      </c>
      <c r="D24">
        <v>20</v>
      </c>
      <c r="E24" t="s">
        <v>17429</v>
      </c>
      <c r="F24">
        <v>1600</v>
      </c>
      <c r="G24">
        <v>0</v>
      </c>
      <c r="H24" t="s">
        <v>645</v>
      </c>
      <c r="I24" t="s">
        <v>755</v>
      </c>
      <c r="J24" t="s">
        <v>17430</v>
      </c>
      <c r="K24" t="s">
        <v>8777</v>
      </c>
      <c r="L24" t="s">
        <v>731</v>
      </c>
      <c r="M24" t="s">
        <v>17431</v>
      </c>
      <c r="N24" t="s">
        <v>637</v>
      </c>
      <c r="O24" t="s">
        <v>646</v>
      </c>
      <c r="P24" t="s">
        <v>26</v>
      </c>
      <c r="Q24" t="s">
        <v>647</v>
      </c>
      <c r="R24" t="s">
        <v>638</v>
      </c>
      <c r="S24" t="s">
        <v>17432</v>
      </c>
      <c r="T24" t="s">
        <v>17433</v>
      </c>
      <c r="U24" s="51" t="s">
        <v>2799</v>
      </c>
      <c r="V24">
        <v>2</v>
      </c>
    </row>
    <row r="25" spans="1:22" x14ac:dyDescent="0.25">
      <c r="A25" t="s">
        <v>594</v>
      </c>
      <c r="B25" t="s">
        <v>595</v>
      </c>
      <c r="C25">
        <v>50</v>
      </c>
      <c r="D25">
        <v>3</v>
      </c>
      <c r="E25" t="s">
        <v>17434</v>
      </c>
      <c r="F25">
        <v>319</v>
      </c>
      <c r="G25">
        <v>0</v>
      </c>
      <c r="H25" t="s">
        <v>645</v>
      </c>
      <c r="I25" t="s">
        <v>17435</v>
      </c>
      <c r="J25" t="s">
        <v>17436</v>
      </c>
      <c r="K25" t="s">
        <v>15276</v>
      </c>
      <c r="L25" t="s">
        <v>7452</v>
      </c>
      <c r="M25" t="s">
        <v>17433</v>
      </c>
      <c r="N25" t="s">
        <v>637</v>
      </c>
      <c r="O25" t="s">
        <v>646</v>
      </c>
      <c r="P25" t="s">
        <v>26</v>
      </c>
      <c r="Q25" t="s">
        <v>647</v>
      </c>
      <c r="R25" t="s">
        <v>638</v>
      </c>
      <c r="S25" t="s">
        <v>17437</v>
      </c>
      <c r="T25" t="s">
        <v>17433</v>
      </c>
      <c r="U25" s="51" t="s">
        <v>690</v>
      </c>
      <c r="V25">
        <v>4</v>
      </c>
    </row>
    <row r="26" spans="1:22" x14ac:dyDescent="0.25">
      <c r="A26" t="s">
        <v>14</v>
      </c>
      <c r="B26" t="s">
        <v>15</v>
      </c>
      <c r="C26">
        <v>59</v>
      </c>
      <c r="D26">
        <v>1</v>
      </c>
      <c r="E26" t="s">
        <v>17434</v>
      </c>
      <c r="F26">
        <v>319</v>
      </c>
      <c r="G26">
        <v>0</v>
      </c>
      <c r="H26" t="s">
        <v>645</v>
      </c>
      <c r="I26" t="s">
        <v>17435</v>
      </c>
      <c r="J26" t="s">
        <v>17436</v>
      </c>
      <c r="K26" t="s">
        <v>15276</v>
      </c>
      <c r="L26" t="s">
        <v>7452</v>
      </c>
      <c r="M26" t="s">
        <v>17433</v>
      </c>
      <c r="N26" t="s">
        <v>637</v>
      </c>
      <c r="O26" t="s">
        <v>646</v>
      </c>
      <c r="P26" t="s">
        <v>26</v>
      </c>
      <c r="Q26" t="s">
        <v>647</v>
      </c>
      <c r="R26" t="s">
        <v>638</v>
      </c>
      <c r="S26" t="s">
        <v>17437</v>
      </c>
      <c r="T26" t="s">
        <v>17433</v>
      </c>
      <c r="U26" s="50" t="s">
        <v>240</v>
      </c>
      <c r="V26">
        <v>9</v>
      </c>
    </row>
    <row r="27" spans="1:22" x14ac:dyDescent="0.25">
      <c r="A27" t="s">
        <v>22</v>
      </c>
      <c r="B27" t="s">
        <v>27</v>
      </c>
      <c r="C27">
        <v>80</v>
      </c>
      <c r="D27">
        <v>2</v>
      </c>
      <c r="E27" t="s">
        <v>17434</v>
      </c>
      <c r="F27">
        <v>319</v>
      </c>
      <c r="G27">
        <v>0</v>
      </c>
      <c r="H27" t="s">
        <v>645</v>
      </c>
      <c r="I27" t="s">
        <v>17435</v>
      </c>
      <c r="J27" t="s">
        <v>17436</v>
      </c>
      <c r="K27" t="s">
        <v>15276</v>
      </c>
      <c r="L27" t="s">
        <v>7452</v>
      </c>
      <c r="M27" t="s">
        <v>17433</v>
      </c>
      <c r="N27" t="s">
        <v>637</v>
      </c>
      <c r="O27" t="s">
        <v>646</v>
      </c>
      <c r="P27" t="s">
        <v>26</v>
      </c>
      <c r="Q27" t="s">
        <v>647</v>
      </c>
      <c r="R27" t="s">
        <v>638</v>
      </c>
      <c r="S27" t="s">
        <v>17437</v>
      </c>
      <c r="T27" t="s">
        <v>17433</v>
      </c>
      <c r="U27" s="51" t="s">
        <v>246</v>
      </c>
      <c r="V27">
        <v>4</v>
      </c>
    </row>
    <row r="28" spans="1:22" x14ac:dyDescent="0.25">
      <c r="A28" t="s">
        <v>77</v>
      </c>
      <c r="B28" t="s">
        <v>78</v>
      </c>
      <c r="C28">
        <v>33.333333333333336</v>
      </c>
      <c r="D28">
        <v>3</v>
      </c>
      <c r="E28" t="s">
        <v>17438</v>
      </c>
      <c r="F28">
        <v>134.99</v>
      </c>
      <c r="G28">
        <v>0</v>
      </c>
      <c r="H28" t="s">
        <v>636</v>
      </c>
      <c r="I28" t="s">
        <v>17439</v>
      </c>
      <c r="J28" t="s">
        <v>648</v>
      </c>
      <c r="K28" t="s">
        <v>637</v>
      </c>
      <c r="L28" t="s">
        <v>638</v>
      </c>
      <c r="M28" t="s">
        <v>17440</v>
      </c>
      <c r="N28" t="s">
        <v>637</v>
      </c>
      <c r="O28" t="s">
        <v>643</v>
      </c>
      <c r="P28" t="s">
        <v>5</v>
      </c>
      <c r="Q28" t="s">
        <v>644</v>
      </c>
      <c r="R28" t="s">
        <v>638</v>
      </c>
      <c r="S28" t="s">
        <v>17441</v>
      </c>
      <c r="T28" t="s">
        <v>17440</v>
      </c>
      <c r="U28" s="51" t="s">
        <v>2799</v>
      </c>
      <c r="V28">
        <v>1</v>
      </c>
    </row>
    <row r="29" spans="1:22" x14ac:dyDescent="0.25">
      <c r="A29" t="s">
        <v>22</v>
      </c>
      <c r="B29" t="s">
        <v>27</v>
      </c>
      <c r="C29">
        <v>90</v>
      </c>
      <c r="D29">
        <v>2</v>
      </c>
      <c r="E29" t="s">
        <v>17442</v>
      </c>
      <c r="F29">
        <v>187</v>
      </c>
      <c r="G29">
        <v>7</v>
      </c>
      <c r="H29" t="s">
        <v>663</v>
      </c>
      <c r="I29" t="s">
        <v>17443</v>
      </c>
      <c r="J29" t="s">
        <v>17444</v>
      </c>
      <c r="K29" t="s">
        <v>694</v>
      </c>
      <c r="L29" t="s">
        <v>17445</v>
      </c>
      <c r="M29" t="s">
        <v>17446</v>
      </c>
      <c r="N29" t="s">
        <v>637</v>
      </c>
      <c r="O29" t="s">
        <v>664</v>
      </c>
      <c r="P29" t="s">
        <v>23</v>
      </c>
      <c r="Q29" t="s">
        <v>665</v>
      </c>
      <c r="R29" t="s">
        <v>638</v>
      </c>
      <c r="S29" t="s">
        <v>17447</v>
      </c>
      <c r="T29" t="s">
        <v>17446</v>
      </c>
      <c r="U29" s="51" t="s">
        <v>690</v>
      </c>
      <c r="V29">
        <v>4</v>
      </c>
    </row>
    <row r="30" spans="1:22" x14ac:dyDescent="0.25">
      <c r="A30" t="s">
        <v>72</v>
      </c>
      <c r="B30" t="s">
        <v>108</v>
      </c>
      <c r="C30">
        <v>66</v>
      </c>
      <c r="D30">
        <v>1</v>
      </c>
      <c r="E30" t="s">
        <v>17448</v>
      </c>
      <c r="F30">
        <v>104.95</v>
      </c>
      <c r="G30">
        <v>8</v>
      </c>
      <c r="H30" t="s">
        <v>674</v>
      </c>
      <c r="I30" t="s">
        <v>17449</v>
      </c>
      <c r="J30" t="s">
        <v>17450</v>
      </c>
      <c r="K30" t="s">
        <v>688</v>
      </c>
      <c r="L30" t="s">
        <v>17451</v>
      </c>
      <c r="M30" t="s">
        <v>17452</v>
      </c>
      <c r="N30" t="s">
        <v>637</v>
      </c>
      <c r="O30" t="s">
        <v>664</v>
      </c>
      <c r="P30" t="s">
        <v>23</v>
      </c>
      <c r="Q30" t="s">
        <v>665</v>
      </c>
      <c r="R30" t="s">
        <v>638</v>
      </c>
      <c r="S30" t="s">
        <v>17453</v>
      </c>
      <c r="T30" t="s">
        <v>17452</v>
      </c>
      <c r="U30" s="50" t="s">
        <v>241</v>
      </c>
      <c r="V30">
        <v>5</v>
      </c>
    </row>
    <row r="31" spans="1:22" x14ac:dyDescent="0.25">
      <c r="A31" t="s">
        <v>101</v>
      </c>
      <c r="B31" t="s">
        <v>74</v>
      </c>
      <c r="C31">
        <v>66</v>
      </c>
      <c r="D31">
        <v>1</v>
      </c>
      <c r="E31" t="s">
        <v>17448</v>
      </c>
      <c r="F31">
        <v>104.95</v>
      </c>
      <c r="G31">
        <v>8</v>
      </c>
      <c r="H31" t="s">
        <v>674</v>
      </c>
      <c r="I31" t="s">
        <v>17449</v>
      </c>
      <c r="J31" t="s">
        <v>17450</v>
      </c>
      <c r="K31" t="s">
        <v>688</v>
      </c>
      <c r="L31" t="s">
        <v>17451</v>
      </c>
      <c r="M31" t="s">
        <v>17452</v>
      </c>
      <c r="N31" t="s">
        <v>637</v>
      </c>
      <c r="O31" t="s">
        <v>664</v>
      </c>
      <c r="P31" t="s">
        <v>23</v>
      </c>
      <c r="Q31" t="s">
        <v>665</v>
      </c>
      <c r="R31" t="s">
        <v>638</v>
      </c>
      <c r="S31" t="s">
        <v>17453</v>
      </c>
      <c r="T31" t="s">
        <v>17452</v>
      </c>
      <c r="U31" s="51" t="s">
        <v>247</v>
      </c>
      <c r="V31">
        <v>2</v>
      </c>
    </row>
    <row r="32" spans="1:22" x14ac:dyDescent="0.25">
      <c r="A32" t="s">
        <v>22</v>
      </c>
      <c r="B32" t="s">
        <v>27</v>
      </c>
      <c r="C32">
        <v>67</v>
      </c>
      <c r="D32">
        <v>1</v>
      </c>
      <c r="E32" t="s">
        <v>17448</v>
      </c>
      <c r="F32">
        <v>104.95</v>
      </c>
      <c r="G32">
        <v>8</v>
      </c>
      <c r="H32" t="s">
        <v>674</v>
      </c>
      <c r="I32" t="s">
        <v>17449</v>
      </c>
      <c r="J32" t="s">
        <v>17450</v>
      </c>
      <c r="K32" t="s">
        <v>688</v>
      </c>
      <c r="L32" t="s">
        <v>17451</v>
      </c>
      <c r="M32" t="s">
        <v>17452</v>
      </c>
      <c r="N32" t="s">
        <v>637</v>
      </c>
      <c r="O32" t="s">
        <v>664</v>
      </c>
      <c r="P32" t="s">
        <v>23</v>
      </c>
      <c r="Q32" t="s">
        <v>665</v>
      </c>
      <c r="R32" t="s">
        <v>638</v>
      </c>
      <c r="S32" t="s">
        <v>17453</v>
      </c>
      <c r="T32" t="s">
        <v>17452</v>
      </c>
      <c r="U32" s="51" t="s">
        <v>690</v>
      </c>
      <c r="V32">
        <v>3</v>
      </c>
    </row>
    <row r="33" spans="1:22" x14ac:dyDescent="0.25">
      <c r="A33" t="s">
        <v>147</v>
      </c>
      <c r="B33" t="s">
        <v>148</v>
      </c>
      <c r="C33">
        <v>50</v>
      </c>
      <c r="D33">
        <v>6</v>
      </c>
      <c r="E33" t="s">
        <v>17454</v>
      </c>
      <c r="F33">
        <v>200</v>
      </c>
      <c r="G33">
        <v>0</v>
      </c>
      <c r="H33" t="s">
        <v>636</v>
      </c>
      <c r="I33" t="s">
        <v>17455</v>
      </c>
      <c r="J33" t="s">
        <v>675</v>
      </c>
      <c r="K33" t="s">
        <v>637</v>
      </c>
      <c r="L33" t="s">
        <v>638</v>
      </c>
      <c r="M33" t="s">
        <v>17456</v>
      </c>
      <c r="N33" t="s">
        <v>637</v>
      </c>
      <c r="O33" t="s">
        <v>639</v>
      </c>
      <c r="P33" t="s">
        <v>5</v>
      </c>
      <c r="Q33" t="s">
        <v>640</v>
      </c>
      <c r="R33" t="s">
        <v>638</v>
      </c>
      <c r="S33" t="s">
        <v>17457</v>
      </c>
      <c r="T33" t="s">
        <v>17456</v>
      </c>
      <c r="U33" s="50" t="s">
        <v>600</v>
      </c>
      <c r="V33">
        <v>3</v>
      </c>
    </row>
    <row r="34" spans="1:22" x14ac:dyDescent="0.25">
      <c r="A34" t="s">
        <v>147</v>
      </c>
      <c r="B34" t="s">
        <v>148</v>
      </c>
      <c r="C34">
        <v>50</v>
      </c>
      <c r="D34">
        <v>6</v>
      </c>
      <c r="E34" t="s">
        <v>17458</v>
      </c>
      <c r="F34">
        <v>200</v>
      </c>
      <c r="G34">
        <v>0</v>
      </c>
      <c r="H34" t="s">
        <v>636</v>
      </c>
      <c r="I34" t="s">
        <v>17459</v>
      </c>
      <c r="J34" t="s">
        <v>648</v>
      </c>
      <c r="K34" t="s">
        <v>637</v>
      </c>
      <c r="L34" t="s">
        <v>638</v>
      </c>
      <c r="M34" t="s">
        <v>17460</v>
      </c>
      <c r="N34" t="s">
        <v>637</v>
      </c>
      <c r="O34" t="s">
        <v>639</v>
      </c>
      <c r="P34" t="s">
        <v>5</v>
      </c>
      <c r="Q34" t="s">
        <v>640</v>
      </c>
      <c r="R34" t="s">
        <v>638</v>
      </c>
      <c r="S34" t="s">
        <v>17461</v>
      </c>
      <c r="T34" t="s">
        <v>17460</v>
      </c>
      <c r="U34" s="51" t="s">
        <v>601</v>
      </c>
      <c r="V34">
        <v>1</v>
      </c>
    </row>
    <row r="35" spans="1:22" x14ac:dyDescent="0.25">
      <c r="A35" t="s">
        <v>147</v>
      </c>
      <c r="B35" t="s">
        <v>148</v>
      </c>
      <c r="C35">
        <v>50</v>
      </c>
      <c r="D35">
        <v>6</v>
      </c>
      <c r="E35" t="s">
        <v>17462</v>
      </c>
      <c r="F35">
        <v>200</v>
      </c>
      <c r="G35">
        <v>0</v>
      </c>
      <c r="H35" t="s">
        <v>636</v>
      </c>
      <c r="I35" t="s">
        <v>17463</v>
      </c>
      <c r="J35" t="s">
        <v>2051</v>
      </c>
      <c r="K35" t="s">
        <v>637</v>
      </c>
      <c r="L35" t="s">
        <v>638</v>
      </c>
      <c r="M35" t="s">
        <v>17464</v>
      </c>
      <c r="N35" t="s">
        <v>637</v>
      </c>
      <c r="O35" t="s">
        <v>639</v>
      </c>
      <c r="P35" t="s">
        <v>5</v>
      </c>
      <c r="Q35" t="s">
        <v>640</v>
      </c>
      <c r="R35" t="s">
        <v>638</v>
      </c>
      <c r="S35" t="s">
        <v>17465</v>
      </c>
      <c r="T35" t="s">
        <v>17466</v>
      </c>
      <c r="U35" s="51" t="s">
        <v>2799</v>
      </c>
      <c r="V35">
        <v>2</v>
      </c>
    </row>
    <row r="36" spans="1:22" x14ac:dyDescent="0.25">
      <c r="A36" t="s">
        <v>600</v>
      </c>
      <c r="B36" t="s">
        <v>2799</v>
      </c>
      <c r="C36">
        <v>109</v>
      </c>
      <c r="D36">
        <v>2</v>
      </c>
      <c r="E36" t="s">
        <v>17467</v>
      </c>
      <c r="F36">
        <v>313</v>
      </c>
      <c r="G36">
        <v>95</v>
      </c>
      <c r="H36" t="s">
        <v>645</v>
      </c>
      <c r="I36" t="s">
        <v>17468</v>
      </c>
      <c r="J36" t="s">
        <v>17469</v>
      </c>
      <c r="K36" t="s">
        <v>17470</v>
      </c>
      <c r="L36" t="s">
        <v>17471</v>
      </c>
      <c r="M36" t="s">
        <v>17472</v>
      </c>
      <c r="N36" t="s">
        <v>637</v>
      </c>
      <c r="O36" t="s">
        <v>664</v>
      </c>
      <c r="P36" t="s">
        <v>23</v>
      </c>
      <c r="Q36" t="s">
        <v>665</v>
      </c>
      <c r="R36" t="s">
        <v>638</v>
      </c>
      <c r="S36" t="s">
        <v>17473</v>
      </c>
      <c r="T36" t="s">
        <v>17472</v>
      </c>
      <c r="U36" s="50" t="s">
        <v>77</v>
      </c>
      <c r="V36">
        <v>17</v>
      </c>
    </row>
    <row r="37" spans="1:22" x14ac:dyDescent="0.25">
      <c r="A37" t="s">
        <v>147</v>
      </c>
      <c r="B37" t="s">
        <v>148</v>
      </c>
      <c r="C37">
        <v>50</v>
      </c>
      <c r="D37">
        <v>6</v>
      </c>
      <c r="E37" t="s">
        <v>17474</v>
      </c>
      <c r="F37">
        <v>200</v>
      </c>
      <c r="G37">
        <v>0</v>
      </c>
      <c r="H37" t="s">
        <v>636</v>
      </c>
      <c r="I37" t="s">
        <v>17475</v>
      </c>
      <c r="J37" t="s">
        <v>680</v>
      </c>
      <c r="K37" t="s">
        <v>637</v>
      </c>
      <c r="L37" t="s">
        <v>638</v>
      </c>
      <c r="M37" t="s">
        <v>17476</v>
      </c>
      <c r="N37" t="s">
        <v>637</v>
      </c>
      <c r="O37" t="s">
        <v>643</v>
      </c>
      <c r="P37" t="s">
        <v>5</v>
      </c>
      <c r="Q37" t="s">
        <v>644</v>
      </c>
      <c r="R37" t="s">
        <v>638</v>
      </c>
      <c r="S37" t="s">
        <v>17477</v>
      </c>
      <c r="T37" t="s">
        <v>17476</v>
      </c>
      <c r="U37" s="51" t="s">
        <v>78</v>
      </c>
      <c r="V37">
        <v>17</v>
      </c>
    </row>
    <row r="38" spans="1:22" x14ac:dyDescent="0.25">
      <c r="A38" t="s">
        <v>22</v>
      </c>
      <c r="B38" t="s">
        <v>27</v>
      </c>
      <c r="C38">
        <v>69.900000000000006</v>
      </c>
      <c r="D38">
        <v>10</v>
      </c>
      <c r="E38" t="s">
        <v>17478</v>
      </c>
      <c r="F38">
        <v>817</v>
      </c>
      <c r="G38">
        <v>17</v>
      </c>
      <c r="H38" t="s">
        <v>636</v>
      </c>
      <c r="I38" t="s">
        <v>9927</v>
      </c>
      <c r="J38" t="s">
        <v>9928</v>
      </c>
      <c r="K38" t="s">
        <v>688</v>
      </c>
      <c r="L38" t="s">
        <v>5122</v>
      </c>
      <c r="M38" t="s">
        <v>17479</v>
      </c>
      <c r="N38" t="s">
        <v>637</v>
      </c>
      <c r="O38" t="s">
        <v>646</v>
      </c>
      <c r="P38" t="s">
        <v>26</v>
      </c>
      <c r="Q38" t="s">
        <v>647</v>
      </c>
      <c r="R38" t="s">
        <v>638</v>
      </c>
      <c r="S38" t="s">
        <v>17480</v>
      </c>
      <c r="T38" t="s">
        <v>17481</v>
      </c>
      <c r="U38" s="50" t="s">
        <v>594</v>
      </c>
      <c r="V38">
        <v>21</v>
      </c>
    </row>
    <row r="39" spans="1:22" x14ac:dyDescent="0.25">
      <c r="A39" t="s">
        <v>147</v>
      </c>
      <c r="B39" t="s">
        <v>148</v>
      </c>
      <c r="C39">
        <v>50</v>
      </c>
      <c r="D39">
        <v>12</v>
      </c>
      <c r="E39" t="s">
        <v>17482</v>
      </c>
      <c r="F39">
        <v>400</v>
      </c>
      <c r="G39">
        <v>0</v>
      </c>
      <c r="H39" t="s">
        <v>636</v>
      </c>
      <c r="I39" t="s">
        <v>3562</v>
      </c>
      <c r="J39" t="s">
        <v>657</v>
      </c>
      <c r="K39" t="s">
        <v>637</v>
      </c>
      <c r="L39" t="s">
        <v>638</v>
      </c>
      <c r="M39" t="s">
        <v>17483</v>
      </c>
      <c r="N39" t="s">
        <v>637</v>
      </c>
      <c r="O39" t="s">
        <v>639</v>
      </c>
      <c r="P39" t="s">
        <v>5</v>
      </c>
      <c r="Q39" t="s">
        <v>640</v>
      </c>
      <c r="R39" t="s">
        <v>638</v>
      </c>
      <c r="S39" t="s">
        <v>17484</v>
      </c>
      <c r="T39" t="s">
        <v>17483</v>
      </c>
      <c r="U39" s="51" t="s">
        <v>595</v>
      </c>
      <c r="V39">
        <v>21</v>
      </c>
    </row>
    <row r="40" spans="1:22" x14ac:dyDescent="0.25">
      <c r="A40" t="s">
        <v>594</v>
      </c>
      <c r="B40" t="s">
        <v>595</v>
      </c>
      <c r="C40">
        <v>50</v>
      </c>
      <c r="D40">
        <v>3</v>
      </c>
      <c r="E40" t="s">
        <v>17485</v>
      </c>
      <c r="F40">
        <v>100</v>
      </c>
      <c r="G40">
        <v>0</v>
      </c>
      <c r="H40" t="s">
        <v>636</v>
      </c>
      <c r="I40" t="s">
        <v>10660</v>
      </c>
      <c r="J40" t="s">
        <v>658</v>
      </c>
      <c r="K40" t="s">
        <v>637</v>
      </c>
      <c r="L40" t="s">
        <v>638</v>
      </c>
      <c r="M40" t="s">
        <v>17486</v>
      </c>
      <c r="N40" t="s">
        <v>637</v>
      </c>
      <c r="O40" t="s">
        <v>654</v>
      </c>
      <c r="P40" t="s">
        <v>5</v>
      </c>
      <c r="Q40" t="s">
        <v>640</v>
      </c>
      <c r="R40" t="s">
        <v>638</v>
      </c>
      <c r="S40" t="s">
        <v>17487</v>
      </c>
      <c r="T40" t="s">
        <v>17486</v>
      </c>
      <c r="U40" s="50" t="s">
        <v>104</v>
      </c>
      <c r="V40">
        <v>20</v>
      </c>
    </row>
    <row r="41" spans="1:22" x14ac:dyDescent="0.25">
      <c r="A41" t="s">
        <v>147</v>
      </c>
      <c r="B41" t="s">
        <v>148</v>
      </c>
      <c r="C41">
        <v>50</v>
      </c>
      <c r="D41">
        <v>12</v>
      </c>
      <c r="E41" t="s">
        <v>17488</v>
      </c>
      <c r="F41">
        <v>400</v>
      </c>
      <c r="G41">
        <v>0</v>
      </c>
      <c r="H41" t="s">
        <v>636</v>
      </c>
      <c r="I41" t="s">
        <v>9468</v>
      </c>
      <c r="J41" t="s">
        <v>1797</v>
      </c>
      <c r="K41" t="s">
        <v>637</v>
      </c>
      <c r="L41" t="s">
        <v>638</v>
      </c>
      <c r="M41" t="s">
        <v>17489</v>
      </c>
      <c r="N41" t="s">
        <v>637</v>
      </c>
      <c r="O41" t="s">
        <v>639</v>
      </c>
      <c r="P41" t="s">
        <v>5</v>
      </c>
      <c r="Q41" t="s">
        <v>640</v>
      </c>
      <c r="R41" t="s">
        <v>638</v>
      </c>
      <c r="S41" t="s">
        <v>17490</v>
      </c>
      <c r="T41" t="s">
        <v>17489</v>
      </c>
      <c r="U41" s="51" t="s">
        <v>105</v>
      </c>
      <c r="V41">
        <v>20</v>
      </c>
    </row>
    <row r="42" spans="1:22" x14ac:dyDescent="0.25">
      <c r="A42" t="s">
        <v>241</v>
      </c>
      <c r="B42" t="s">
        <v>690</v>
      </c>
      <c r="C42">
        <v>109</v>
      </c>
      <c r="D42">
        <v>1</v>
      </c>
      <c r="E42" t="s">
        <v>17491</v>
      </c>
      <c r="F42">
        <v>116</v>
      </c>
      <c r="G42">
        <v>7</v>
      </c>
      <c r="H42" t="s">
        <v>663</v>
      </c>
      <c r="I42" t="s">
        <v>12786</v>
      </c>
      <c r="J42" t="s">
        <v>12787</v>
      </c>
      <c r="K42" t="s">
        <v>2478</v>
      </c>
      <c r="L42" t="s">
        <v>12788</v>
      </c>
      <c r="M42" t="s">
        <v>17492</v>
      </c>
      <c r="N42" t="s">
        <v>637</v>
      </c>
      <c r="O42" t="s">
        <v>664</v>
      </c>
      <c r="P42" t="s">
        <v>23</v>
      </c>
      <c r="Q42" t="s">
        <v>665</v>
      </c>
      <c r="R42" t="s">
        <v>638</v>
      </c>
      <c r="S42" t="s">
        <v>17493</v>
      </c>
      <c r="T42" t="s">
        <v>17492</v>
      </c>
      <c r="U42" s="50" t="s">
        <v>516</v>
      </c>
      <c r="V42">
        <v>7</v>
      </c>
    </row>
    <row r="43" spans="1:22" x14ac:dyDescent="0.25">
      <c r="A43" t="s">
        <v>104</v>
      </c>
      <c r="B43" t="s">
        <v>105</v>
      </c>
      <c r="C43">
        <v>15</v>
      </c>
      <c r="D43">
        <v>1</v>
      </c>
      <c r="E43" t="s">
        <v>17494</v>
      </c>
      <c r="F43">
        <v>15</v>
      </c>
      <c r="G43">
        <v>0</v>
      </c>
      <c r="H43" t="s">
        <v>636</v>
      </c>
      <c r="I43" t="s">
        <v>17495</v>
      </c>
      <c r="J43" t="s">
        <v>17496</v>
      </c>
      <c r="K43" t="s">
        <v>9808</v>
      </c>
      <c r="L43" t="s">
        <v>793</v>
      </c>
      <c r="M43" t="s">
        <v>17497</v>
      </c>
      <c r="N43" t="s">
        <v>637</v>
      </c>
      <c r="O43" t="s">
        <v>646</v>
      </c>
      <c r="P43" t="s">
        <v>26</v>
      </c>
      <c r="Q43" t="s">
        <v>647</v>
      </c>
      <c r="R43" t="s">
        <v>638</v>
      </c>
      <c r="S43" t="s">
        <v>17498</v>
      </c>
      <c r="T43" t="s">
        <v>17497</v>
      </c>
      <c r="U43" s="51" t="s">
        <v>4781</v>
      </c>
      <c r="V43">
        <v>2</v>
      </c>
    </row>
    <row r="44" spans="1:22" x14ac:dyDescent="0.25">
      <c r="A44" t="s">
        <v>594</v>
      </c>
      <c r="B44" t="s">
        <v>595</v>
      </c>
      <c r="C44">
        <v>50</v>
      </c>
      <c r="D44">
        <v>3</v>
      </c>
      <c r="E44" t="s">
        <v>17499</v>
      </c>
      <c r="F44">
        <v>300</v>
      </c>
      <c r="G44">
        <v>0</v>
      </c>
      <c r="H44" t="s">
        <v>636</v>
      </c>
      <c r="I44" t="s">
        <v>17500</v>
      </c>
      <c r="J44" t="s">
        <v>2240</v>
      </c>
      <c r="K44" t="s">
        <v>637</v>
      </c>
      <c r="L44" t="s">
        <v>638</v>
      </c>
      <c r="M44" t="s">
        <v>17501</v>
      </c>
      <c r="N44" t="s">
        <v>637</v>
      </c>
      <c r="O44" t="s">
        <v>643</v>
      </c>
      <c r="P44" t="s">
        <v>5</v>
      </c>
      <c r="Q44" t="s">
        <v>644</v>
      </c>
      <c r="R44" t="s">
        <v>638</v>
      </c>
      <c r="S44" t="s">
        <v>17502</v>
      </c>
      <c r="T44" t="s">
        <v>17501</v>
      </c>
      <c r="U44" s="51" t="s">
        <v>120</v>
      </c>
      <c r="V44">
        <v>5</v>
      </c>
    </row>
    <row r="45" spans="1:22" x14ac:dyDescent="0.25">
      <c r="A45" t="s">
        <v>147</v>
      </c>
      <c r="B45" t="s">
        <v>148</v>
      </c>
      <c r="C45">
        <v>50</v>
      </c>
      <c r="D45">
        <v>6</v>
      </c>
      <c r="E45" t="s">
        <v>17499</v>
      </c>
      <c r="F45">
        <v>300</v>
      </c>
      <c r="G45">
        <v>0</v>
      </c>
      <c r="H45" t="s">
        <v>636</v>
      </c>
      <c r="I45" t="s">
        <v>17500</v>
      </c>
      <c r="J45" t="s">
        <v>2240</v>
      </c>
      <c r="K45" t="s">
        <v>637</v>
      </c>
      <c r="L45" t="s">
        <v>638</v>
      </c>
      <c r="M45" t="s">
        <v>17501</v>
      </c>
      <c r="N45" t="s">
        <v>637</v>
      </c>
      <c r="O45" t="s">
        <v>643</v>
      </c>
      <c r="P45" t="s">
        <v>5</v>
      </c>
      <c r="Q45" t="s">
        <v>644</v>
      </c>
      <c r="R45" t="s">
        <v>638</v>
      </c>
      <c r="S45" t="s">
        <v>17502</v>
      </c>
      <c r="T45" t="s">
        <v>17501</v>
      </c>
      <c r="U45" s="50" t="s">
        <v>723</v>
      </c>
      <c r="V45">
        <v>542</v>
      </c>
    </row>
    <row r="46" spans="1:22" x14ac:dyDescent="0.25">
      <c r="A46" t="s">
        <v>147</v>
      </c>
      <c r="B46" t="s">
        <v>148</v>
      </c>
      <c r="C46">
        <v>50</v>
      </c>
      <c r="D46">
        <v>6</v>
      </c>
      <c r="E46" t="s">
        <v>17503</v>
      </c>
      <c r="F46">
        <v>200</v>
      </c>
      <c r="G46">
        <v>0</v>
      </c>
      <c r="H46" t="s">
        <v>636</v>
      </c>
      <c r="I46" t="s">
        <v>17504</v>
      </c>
      <c r="J46" t="s">
        <v>657</v>
      </c>
      <c r="K46" t="s">
        <v>637</v>
      </c>
      <c r="L46" t="s">
        <v>638</v>
      </c>
      <c r="M46" t="s">
        <v>17505</v>
      </c>
      <c r="N46" t="s">
        <v>637</v>
      </c>
      <c r="O46" t="s">
        <v>639</v>
      </c>
      <c r="P46" t="s">
        <v>5</v>
      </c>
      <c r="Q46" t="s">
        <v>640</v>
      </c>
      <c r="R46" t="s">
        <v>638</v>
      </c>
      <c r="S46" t="s">
        <v>17506</v>
      </c>
      <c r="T46" t="s">
        <v>17507</v>
      </c>
    </row>
    <row r="47" spans="1:22" x14ac:dyDescent="0.25">
      <c r="A47" t="s">
        <v>16479</v>
      </c>
      <c r="B47" t="s">
        <v>13745</v>
      </c>
      <c r="C47">
        <v>99</v>
      </c>
      <c r="D47">
        <v>1</v>
      </c>
      <c r="E47" t="s">
        <v>17508</v>
      </c>
      <c r="F47">
        <v>0</v>
      </c>
      <c r="G47">
        <v>0</v>
      </c>
      <c r="H47" t="s">
        <v>655</v>
      </c>
      <c r="I47" t="s">
        <v>11800</v>
      </c>
      <c r="J47" t="s">
        <v>648</v>
      </c>
      <c r="K47" t="s">
        <v>637</v>
      </c>
      <c r="L47" t="s">
        <v>638</v>
      </c>
      <c r="M47" t="s">
        <v>17509</v>
      </c>
      <c r="N47" t="s">
        <v>637</v>
      </c>
      <c r="O47" t="s">
        <v>643</v>
      </c>
      <c r="P47" t="s">
        <v>5</v>
      </c>
      <c r="Q47" t="s">
        <v>644</v>
      </c>
      <c r="R47" t="s">
        <v>638</v>
      </c>
      <c r="S47" t="s">
        <v>17510</v>
      </c>
      <c r="T47" t="s">
        <v>17509</v>
      </c>
    </row>
    <row r="48" spans="1:22" x14ac:dyDescent="0.25">
      <c r="A48" t="s">
        <v>16818</v>
      </c>
      <c r="B48" t="s">
        <v>13750</v>
      </c>
      <c r="C48">
        <v>99</v>
      </c>
      <c r="D48">
        <v>1</v>
      </c>
      <c r="E48" t="s">
        <v>17508</v>
      </c>
      <c r="F48">
        <v>0</v>
      </c>
      <c r="G48">
        <v>0</v>
      </c>
      <c r="H48" t="s">
        <v>655</v>
      </c>
      <c r="I48" t="s">
        <v>11800</v>
      </c>
      <c r="J48" t="s">
        <v>648</v>
      </c>
      <c r="K48" t="s">
        <v>637</v>
      </c>
      <c r="L48" t="s">
        <v>638</v>
      </c>
      <c r="M48" t="s">
        <v>17509</v>
      </c>
      <c r="N48" t="s">
        <v>637</v>
      </c>
      <c r="O48" t="s">
        <v>643</v>
      </c>
      <c r="P48" t="s">
        <v>5</v>
      </c>
      <c r="Q48" t="s">
        <v>644</v>
      </c>
      <c r="R48" t="s">
        <v>638</v>
      </c>
      <c r="S48" t="s">
        <v>17510</v>
      </c>
      <c r="T48" t="s">
        <v>17509</v>
      </c>
    </row>
    <row r="49" spans="1:20" x14ac:dyDescent="0.25">
      <c r="A49" t="s">
        <v>104</v>
      </c>
      <c r="B49" t="s">
        <v>105</v>
      </c>
      <c r="C49">
        <v>14</v>
      </c>
      <c r="D49">
        <v>1</v>
      </c>
      <c r="E49" t="s">
        <v>17511</v>
      </c>
      <c r="F49">
        <v>24</v>
      </c>
      <c r="G49">
        <v>10</v>
      </c>
      <c r="H49" t="s">
        <v>645</v>
      </c>
      <c r="I49" t="s">
        <v>8652</v>
      </c>
      <c r="J49" t="s">
        <v>17512</v>
      </c>
      <c r="K49" t="s">
        <v>790</v>
      </c>
      <c r="L49" t="s">
        <v>6834</v>
      </c>
      <c r="M49" t="s">
        <v>17513</v>
      </c>
      <c r="N49" t="s">
        <v>637</v>
      </c>
      <c r="O49" t="s">
        <v>646</v>
      </c>
      <c r="P49" t="s">
        <v>26</v>
      </c>
      <c r="Q49" t="s">
        <v>647</v>
      </c>
      <c r="R49" t="s">
        <v>638</v>
      </c>
      <c r="S49" t="s">
        <v>17514</v>
      </c>
      <c r="T49" t="s">
        <v>17515</v>
      </c>
    </row>
    <row r="50" spans="1:20" x14ac:dyDescent="0.25">
      <c r="A50" t="s">
        <v>594</v>
      </c>
      <c r="B50" t="s">
        <v>595</v>
      </c>
      <c r="C50">
        <v>50</v>
      </c>
      <c r="D50">
        <v>3</v>
      </c>
      <c r="E50" t="s">
        <v>17516</v>
      </c>
      <c r="F50">
        <v>100</v>
      </c>
      <c r="G50">
        <v>0</v>
      </c>
      <c r="H50" t="s">
        <v>636</v>
      </c>
      <c r="I50" t="s">
        <v>17517</v>
      </c>
      <c r="J50" t="s">
        <v>670</v>
      </c>
      <c r="K50" t="s">
        <v>637</v>
      </c>
      <c r="L50" t="s">
        <v>638</v>
      </c>
      <c r="M50" t="s">
        <v>17518</v>
      </c>
      <c r="N50" t="s">
        <v>637</v>
      </c>
      <c r="O50" t="s">
        <v>639</v>
      </c>
      <c r="P50" t="s">
        <v>5</v>
      </c>
      <c r="Q50" t="s">
        <v>640</v>
      </c>
      <c r="R50" t="s">
        <v>638</v>
      </c>
      <c r="S50" t="s">
        <v>17519</v>
      </c>
      <c r="T50" t="s">
        <v>17518</v>
      </c>
    </row>
    <row r="51" spans="1:20" x14ac:dyDescent="0.25">
      <c r="A51" t="s">
        <v>104</v>
      </c>
      <c r="B51" t="s">
        <v>105</v>
      </c>
      <c r="C51">
        <v>14</v>
      </c>
      <c r="D51">
        <v>2</v>
      </c>
      <c r="E51" t="s">
        <v>17520</v>
      </c>
      <c r="F51">
        <v>32</v>
      </c>
      <c r="G51">
        <v>4</v>
      </c>
      <c r="H51" t="s">
        <v>645</v>
      </c>
      <c r="I51" t="s">
        <v>17521</v>
      </c>
      <c r="J51" t="s">
        <v>17522</v>
      </c>
      <c r="K51" t="s">
        <v>1330</v>
      </c>
      <c r="L51" t="s">
        <v>786</v>
      </c>
      <c r="M51" t="s">
        <v>17523</v>
      </c>
      <c r="N51" t="s">
        <v>637</v>
      </c>
      <c r="O51" t="s">
        <v>646</v>
      </c>
      <c r="P51" t="s">
        <v>26</v>
      </c>
      <c r="Q51" t="s">
        <v>647</v>
      </c>
      <c r="R51" t="s">
        <v>638</v>
      </c>
      <c r="S51" t="s">
        <v>17524</v>
      </c>
      <c r="T51" t="s">
        <v>17523</v>
      </c>
    </row>
    <row r="52" spans="1:20" x14ac:dyDescent="0.25">
      <c r="A52" t="s">
        <v>147</v>
      </c>
      <c r="B52" t="s">
        <v>148</v>
      </c>
      <c r="C52">
        <v>50</v>
      </c>
      <c r="D52">
        <v>6</v>
      </c>
      <c r="E52" t="s">
        <v>17525</v>
      </c>
      <c r="F52">
        <v>200</v>
      </c>
      <c r="G52">
        <v>0</v>
      </c>
      <c r="H52" t="s">
        <v>636</v>
      </c>
      <c r="I52" t="s">
        <v>17526</v>
      </c>
      <c r="J52" t="s">
        <v>3004</v>
      </c>
      <c r="K52" t="s">
        <v>637</v>
      </c>
      <c r="L52" t="s">
        <v>638</v>
      </c>
      <c r="M52" t="s">
        <v>17527</v>
      </c>
      <c r="N52" t="s">
        <v>637</v>
      </c>
      <c r="O52" t="s">
        <v>639</v>
      </c>
      <c r="P52" t="s">
        <v>5</v>
      </c>
      <c r="Q52" t="s">
        <v>640</v>
      </c>
      <c r="R52" t="s">
        <v>638</v>
      </c>
      <c r="S52" t="s">
        <v>17528</v>
      </c>
      <c r="T52" t="s">
        <v>17527</v>
      </c>
    </row>
    <row r="53" spans="1:20" x14ac:dyDescent="0.25">
      <c r="A53" t="s">
        <v>147</v>
      </c>
      <c r="B53" t="s">
        <v>148</v>
      </c>
      <c r="C53">
        <v>33.333333333333336</v>
      </c>
      <c r="D53">
        <v>3</v>
      </c>
      <c r="E53" t="s">
        <v>17529</v>
      </c>
      <c r="F53">
        <v>399</v>
      </c>
      <c r="G53">
        <v>0</v>
      </c>
      <c r="H53" t="s">
        <v>645</v>
      </c>
      <c r="I53" t="s">
        <v>17530</v>
      </c>
      <c r="J53" t="s">
        <v>17531</v>
      </c>
      <c r="K53" t="s">
        <v>11223</v>
      </c>
      <c r="L53" t="s">
        <v>3969</v>
      </c>
      <c r="M53" t="s">
        <v>17532</v>
      </c>
      <c r="N53" t="s">
        <v>637</v>
      </c>
      <c r="O53" t="s">
        <v>646</v>
      </c>
      <c r="P53" t="s">
        <v>26</v>
      </c>
      <c r="Q53" t="s">
        <v>647</v>
      </c>
      <c r="R53" t="s">
        <v>638</v>
      </c>
      <c r="S53" t="s">
        <v>17533</v>
      </c>
      <c r="T53" t="s">
        <v>17532</v>
      </c>
    </row>
    <row r="54" spans="1:20" x14ac:dyDescent="0.25">
      <c r="A54" t="s">
        <v>22</v>
      </c>
      <c r="B54" t="s">
        <v>27</v>
      </c>
      <c r="C54">
        <v>66.333333333333329</v>
      </c>
      <c r="D54">
        <v>3</v>
      </c>
      <c r="E54" t="s">
        <v>17529</v>
      </c>
      <c r="F54">
        <v>399</v>
      </c>
      <c r="G54">
        <v>0</v>
      </c>
      <c r="H54" t="s">
        <v>645</v>
      </c>
      <c r="I54" t="s">
        <v>17530</v>
      </c>
      <c r="J54" t="s">
        <v>17531</v>
      </c>
      <c r="K54" t="s">
        <v>11223</v>
      </c>
      <c r="L54" t="s">
        <v>3969</v>
      </c>
      <c r="M54" t="s">
        <v>17532</v>
      </c>
      <c r="N54" t="s">
        <v>637</v>
      </c>
      <c r="O54" t="s">
        <v>646</v>
      </c>
      <c r="P54" t="s">
        <v>26</v>
      </c>
      <c r="Q54" t="s">
        <v>647</v>
      </c>
      <c r="R54" t="s">
        <v>638</v>
      </c>
      <c r="S54" t="s">
        <v>17533</v>
      </c>
      <c r="T54" t="s">
        <v>17532</v>
      </c>
    </row>
    <row r="55" spans="1:20" x14ac:dyDescent="0.25">
      <c r="A55" t="s">
        <v>147</v>
      </c>
      <c r="B55" t="s">
        <v>148</v>
      </c>
      <c r="C55">
        <v>33.333333333333336</v>
      </c>
      <c r="D55">
        <v>3</v>
      </c>
      <c r="E55" t="s">
        <v>17534</v>
      </c>
      <c r="F55">
        <v>138</v>
      </c>
      <c r="G55">
        <v>38</v>
      </c>
      <c r="H55" t="s">
        <v>655</v>
      </c>
      <c r="I55" t="s">
        <v>17535</v>
      </c>
      <c r="J55" t="s">
        <v>675</v>
      </c>
      <c r="K55" t="s">
        <v>637</v>
      </c>
      <c r="L55" t="s">
        <v>638</v>
      </c>
      <c r="M55" t="s">
        <v>17532</v>
      </c>
      <c r="N55" t="s">
        <v>637</v>
      </c>
      <c r="O55" t="s">
        <v>643</v>
      </c>
      <c r="P55" t="s">
        <v>5</v>
      </c>
      <c r="Q55" t="s">
        <v>644</v>
      </c>
      <c r="R55" t="s">
        <v>638</v>
      </c>
      <c r="S55" t="s">
        <v>17536</v>
      </c>
      <c r="T55" t="s">
        <v>17532</v>
      </c>
    </row>
    <row r="56" spans="1:20" x14ac:dyDescent="0.25">
      <c r="A56" t="s">
        <v>18</v>
      </c>
      <c r="B56" t="s">
        <v>19</v>
      </c>
      <c r="C56">
        <v>66.666666666666671</v>
      </c>
      <c r="D56">
        <v>3</v>
      </c>
      <c r="E56" t="s">
        <v>17537</v>
      </c>
      <c r="F56">
        <v>100</v>
      </c>
      <c r="G56">
        <v>0</v>
      </c>
      <c r="H56" t="s">
        <v>636</v>
      </c>
      <c r="I56" t="s">
        <v>17538</v>
      </c>
      <c r="J56" t="s">
        <v>648</v>
      </c>
      <c r="K56" t="s">
        <v>637</v>
      </c>
      <c r="L56" t="s">
        <v>638</v>
      </c>
      <c r="M56" t="s">
        <v>17539</v>
      </c>
      <c r="N56" t="s">
        <v>637</v>
      </c>
      <c r="O56" t="s">
        <v>643</v>
      </c>
      <c r="P56" t="s">
        <v>5</v>
      </c>
      <c r="Q56" t="s">
        <v>644</v>
      </c>
      <c r="R56" t="s">
        <v>638</v>
      </c>
      <c r="S56" t="s">
        <v>17540</v>
      </c>
      <c r="T56" t="s">
        <v>17541</v>
      </c>
    </row>
    <row r="57" spans="1:20" x14ac:dyDescent="0.25">
      <c r="A57" t="s">
        <v>147</v>
      </c>
      <c r="B57" t="s">
        <v>148</v>
      </c>
      <c r="C57">
        <v>33.333333333333336</v>
      </c>
      <c r="D57">
        <v>3</v>
      </c>
      <c r="E57" t="s">
        <v>17542</v>
      </c>
      <c r="F57">
        <v>100</v>
      </c>
      <c r="G57">
        <v>0</v>
      </c>
      <c r="H57" t="s">
        <v>636</v>
      </c>
      <c r="I57" t="s">
        <v>17543</v>
      </c>
      <c r="J57" t="s">
        <v>670</v>
      </c>
      <c r="K57" t="s">
        <v>637</v>
      </c>
      <c r="L57" t="s">
        <v>638</v>
      </c>
      <c r="M57" t="s">
        <v>17544</v>
      </c>
      <c r="N57" t="s">
        <v>637</v>
      </c>
      <c r="O57" t="s">
        <v>639</v>
      </c>
      <c r="P57" t="s">
        <v>5</v>
      </c>
      <c r="Q57" t="s">
        <v>640</v>
      </c>
      <c r="R57" t="s">
        <v>638</v>
      </c>
      <c r="S57" t="s">
        <v>17545</v>
      </c>
      <c r="T57" t="s">
        <v>17544</v>
      </c>
    </row>
    <row r="58" spans="1:20" x14ac:dyDescent="0.25">
      <c r="A58" t="s">
        <v>18</v>
      </c>
      <c r="B58" t="s">
        <v>19</v>
      </c>
      <c r="C58">
        <v>66.666666666666671</v>
      </c>
      <c r="D58">
        <v>3</v>
      </c>
      <c r="E58" t="s">
        <v>17546</v>
      </c>
      <c r="F58">
        <v>100</v>
      </c>
      <c r="G58">
        <v>0</v>
      </c>
      <c r="H58" t="s">
        <v>636</v>
      </c>
      <c r="I58" t="s">
        <v>17547</v>
      </c>
      <c r="J58" t="s">
        <v>670</v>
      </c>
      <c r="K58" t="s">
        <v>637</v>
      </c>
      <c r="L58" t="s">
        <v>638</v>
      </c>
      <c r="M58" t="s">
        <v>17548</v>
      </c>
      <c r="N58" t="s">
        <v>637</v>
      </c>
      <c r="O58" t="s">
        <v>639</v>
      </c>
      <c r="P58" t="s">
        <v>5</v>
      </c>
      <c r="Q58" t="s">
        <v>640</v>
      </c>
      <c r="R58" t="s">
        <v>638</v>
      </c>
      <c r="S58" t="s">
        <v>17549</v>
      </c>
      <c r="T58" t="s">
        <v>17548</v>
      </c>
    </row>
    <row r="59" spans="1:20" x14ac:dyDescent="0.25">
      <c r="A59" t="s">
        <v>18</v>
      </c>
      <c r="B59" t="s">
        <v>19</v>
      </c>
      <c r="C59">
        <v>66.666666666666671</v>
      </c>
      <c r="D59">
        <v>3</v>
      </c>
      <c r="E59" t="s">
        <v>17550</v>
      </c>
      <c r="F59">
        <v>100</v>
      </c>
      <c r="G59">
        <v>0</v>
      </c>
      <c r="H59" t="s">
        <v>636</v>
      </c>
      <c r="I59" t="s">
        <v>17551</v>
      </c>
      <c r="J59" t="s">
        <v>2395</v>
      </c>
      <c r="K59" t="s">
        <v>637</v>
      </c>
      <c r="L59" t="s">
        <v>638</v>
      </c>
      <c r="M59" t="s">
        <v>17552</v>
      </c>
      <c r="N59" t="s">
        <v>637</v>
      </c>
      <c r="O59" t="s">
        <v>639</v>
      </c>
      <c r="P59" t="s">
        <v>5</v>
      </c>
      <c r="Q59" t="s">
        <v>640</v>
      </c>
      <c r="R59" t="s">
        <v>638</v>
      </c>
      <c r="S59" t="s">
        <v>17553</v>
      </c>
      <c r="T59" t="s">
        <v>17552</v>
      </c>
    </row>
    <row r="60" spans="1:20" x14ac:dyDescent="0.25">
      <c r="A60" t="s">
        <v>147</v>
      </c>
      <c r="B60" t="s">
        <v>148</v>
      </c>
      <c r="C60">
        <v>33.333333333333336</v>
      </c>
      <c r="D60">
        <v>3</v>
      </c>
      <c r="E60" t="s">
        <v>17554</v>
      </c>
      <c r="F60">
        <v>100</v>
      </c>
      <c r="G60">
        <v>0</v>
      </c>
      <c r="H60" t="s">
        <v>636</v>
      </c>
      <c r="I60" t="s">
        <v>17555</v>
      </c>
      <c r="J60" t="s">
        <v>3029</v>
      </c>
      <c r="K60" t="s">
        <v>637</v>
      </c>
      <c r="L60" t="s">
        <v>638</v>
      </c>
      <c r="M60" t="s">
        <v>17556</v>
      </c>
      <c r="N60" t="s">
        <v>637</v>
      </c>
      <c r="O60" t="s">
        <v>639</v>
      </c>
      <c r="P60" t="s">
        <v>5</v>
      </c>
      <c r="Q60" t="s">
        <v>640</v>
      </c>
      <c r="R60" t="s">
        <v>17557</v>
      </c>
      <c r="S60" t="s">
        <v>17558</v>
      </c>
      <c r="T60" t="s">
        <v>17559</v>
      </c>
    </row>
    <row r="61" spans="1:20" x14ac:dyDescent="0.25">
      <c r="A61" t="s">
        <v>147</v>
      </c>
      <c r="B61" t="s">
        <v>148</v>
      </c>
      <c r="C61">
        <v>65</v>
      </c>
      <c r="D61">
        <v>1</v>
      </c>
      <c r="E61" t="s">
        <v>17560</v>
      </c>
      <c r="F61">
        <v>35</v>
      </c>
      <c r="G61">
        <v>0</v>
      </c>
      <c r="H61" t="s">
        <v>636</v>
      </c>
      <c r="I61" t="s">
        <v>10847</v>
      </c>
      <c r="J61" t="s">
        <v>2178</v>
      </c>
      <c r="K61" t="s">
        <v>637</v>
      </c>
      <c r="L61" t="s">
        <v>638</v>
      </c>
      <c r="M61" t="s">
        <v>17561</v>
      </c>
      <c r="N61" t="s">
        <v>637</v>
      </c>
      <c r="O61" t="s">
        <v>639</v>
      </c>
      <c r="P61" t="s">
        <v>5</v>
      </c>
      <c r="Q61" t="s">
        <v>640</v>
      </c>
      <c r="R61" t="s">
        <v>17562</v>
      </c>
      <c r="S61" t="s">
        <v>17563</v>
      </c>
      <c r="T61" t="s">
        <v>17561</v>
      </c>
    </row>
    <row r="62" spans="1:20" x14ac:dyDescent="0.25">
      <c r="A62" t="s">
        <v>18</v>
      </c>
      <c r="B62" t="s">
        <v>19</v>
      </c>
      <c r="C62">
        <v>66.666666666666671</v>
      </c>
      <c r="D62">
        <v>3</v>
      </c>
      <c r="E62" t="s">
        <v>17564</v>
      </c>
      <c r="F62">
        <v>100</v>
      </c>
      <c r="G62">
        <v>0</v>
      </c>
      <c r="H62" t="s">
        <v>636</v>
      </c>
      <c r="I62" t="s">
        <v>17565</v>
      </c>
      <c r="J62" t="s">
        <v>700</v>
      </c>
      <c r="K62" t="s">
        <v>637</v>
      </c>
      <c r="L62" t="s">
        <v>638</v>
      </c>
      <c r="M62" t="s">
        <v>17566</v>
      </c>
      <c r="N62" t="s">
        <v>637</v>
      </c>
      <c r="O62" t="s">
        <v>639</v>
      </c>
      <c r="P62" t="s">
        <v>5</v>
      </c>
      <c r="Q62" t="s">
        <v>640</v>
      </c>
      <c r="R62" t="s">
        <v>638</v>
      </c>
      <c r="S62" t="s">
        <v>17567</v>
      </c>
      <c r="T62" t="s">
        <v>17566</v>
      </c>
    </row>
    <row r="63" spans="1:20" x14ac:dyDescent="0.25">
      <c r="A63" t="s">
        <v>147</v>
      </c>
      <c r="B63" t="s">
        <v>148</v>
      </c>
      <c r="C63">
        <v>50</v>
      </c>
      <c r="D63">
        <v>6</v>
      </c>
      <c r="E63" t="s">
        <v>17568</v>
      </c>
      <c r="F63">
        <v>200</v>
      </c>
      <c r="G63">
        <v>0</v>
      </c>
      <c r="H63" t="s">
        <v>636</v>
      </c>
      <c r="I63" t="s">
        <v>17569</v>
      </c>
      <c r="J63" t="s">
        <v>2899</v>
      </c>
      <c r="K63" t="s">
        <v>637</v>
      </c>
      <c r="L63" t="s">
        <v>638</v>
      </c>
      <c r="M63" t="s">
        <v>17570</v>
      </c>
      <c r="N63" t="s">
        <v>637</v>
      </c>
      <c r="O63" t="s">
        <v>643</v>
      </c>
      <c r="P63" t="s">
        <v>5</v>
      </c>
      <c r="Q63" t="s">
        <v>644</v>
      </c>
      <c r="R63" t="s">
        <v>638</v>
      </c>
      <c r="S63" t="s">
        <v>17571</v>
      </c>
      <c r="T63" t="s">
        <v>17572</v>
      </c>
    </row>
    <row r="64" spans="1:20" x14ac:dyDescent="0.25">
      <c r="A64" t="s">
        <v>147</v>
      </c>
      <c r="B64" t="s">
        <v>148</v>
      </c>
      <c r="C64">
        <v>50</v>
      </c>
      <c r="D64">
        <v>6</v>
      </c>
      <c r="E64" t="s">
        <v>17573</v>
      </c>
      <c r="F64">
        <v>200</v>
      </c>
      <c r="G64">
        <v>0</v>
      </c>
      <c r="H64" t="s">
        <v>636</v>
      </c>
      <c r="I64" t="s">
        <v>16139</v>
      </c>
      <c r="J64" t="s">
        <v>17574</v>
      </c>
      <c r="K64" t="s">
        <v>637</v>
      </c>
      <c r="L64" t="s">
        <v>638</v>
      </c>
      <c r="M64" t="s">
        <v>17575</v>
      </c>
      <c r="N64" t="s">
        <v>637</v>
      </c>
      <c r="O64" t="s">
        <v>643</v>
      </c>
      <c r="P64" t="s">
        <v>5</v>
      </c>
      <c r="Q64" t="s">
        <v>644</v>
      </c>
      <c r="R64" t="s">
        <v>638</v>
      </c>
      <c r="S64" t="s">
        <v>17576</v>
      </c>
      <c r="T64" t="s">
        <v>17577</v>
      </c>
    </row>
    <row r="65" spans="1:20" x14ac:dyDescent="0.25">
      <c r="A65" t="s">
        <v>147</v>
      </c>
      <c r="B65" t="s">
        <v>148</v>
      </c>
      <c r="C65">
        <v>50</v>
      </c>
      <c r="D65">
        <v>6</v>
      </c>
      <c r="E65" t="s">
        <v>17578</v>
      </c>
      <c r="F65">
        <v>200</v>
      </c>
      <c r="G65">
        <v>0</v>
      </c>
      <c r="H65" t="s">
        <v>636</v>
      </c>
      <c r="I65" t="s">
        <v>17579</v>
      </c>
      <c r="J65" t="s">
        <v>2131</v>
      </c>
      <c r="K65" t="s">
        <v>637</v>
      </c>
      <c r="L65" t="s">
        <v>638</v>
      </c>
      <c r="M65" t="s">
        <v>17580</v>
      </c>
      <c r="N65" t="s">
        <v>637</v>
      </c>
      <c r="O65" t="s">
        <v>643</v>
      </c>
      <c r="P65" t="s">
        <v>5</v>
      </c>
      <c r="Q65" t="s">
        <v>644</v>
      </c>
      <c r="R65" t="s">
        <v>638</v>
      </c>
      <c r="S65" t="s">
        <v>17581</v>
      </c>
      <c r="T65" t="s">
        <v>17582</v>
      </c>
    </row>
    <row r="66" spans="1:20" x14ac:dyDescent="0.25">
      <c r="A66" t="s">
        <v>147</v>
      </c>
      <c r="B66" t="s">
        <v>148</v>
      </c>
      <c r="C66">
        <v>33.333333333333336</v>
      </c>
      <c r="D66">
        <v>3</v>
      </c>
      <c r="E66" t="s">
        <v>17583</v>
      </c>
      <c r="F66">
        <v>100</v>
      </c>
      <c r="G66">
        <v>0</v>
      </c>
      <c r="H66" t="s">
        <v>636</v>
      </c>
      <c r="I66" t="s">
        <v>17584</v>
      </c>
      <c r="J66" t="s">
        <v>676</v>
      </c>
      <c r="K66" t="s">
        <v>637</v>
      </c>
      <c r="L66" t="s">
        <v>638</v>
      </c>
      <c r="M66" t="s">
        <v>17585</v>
      </c>
      <c r="N66" t="s">
        <v>637</v>
      </c>
      <c r="O66" t="s">
        <v>643</v>
      </c>
      <c r="P66" t="s">
        <v>5</v>
      </c>
      <c r="Q66" t="s">
        <v>644</v>
      </c>
      <c r="R66" t="s">
        <v>638</v>
      </c>
      <c r="S66" t="s">
        <v>17586</v>
      </c>
      <c r="T66" t="s">
        <v>17585</v>
      </c>
    </row>
    <row r="67" spans="1:20" x14ac:dyDescent="0.25">
      <c r="A67" t="s">
        <v>147</v>
      </c>
      <c r="B67" t="s">
        <v>148</v>
      </c>
      <c r="C67">
        <v>33.333333333333336</v>
      </c>
      <c r="D67">
        <v>3</v>
      </c>
      <c r="E67" t="s">
        <v>17587</v>
      </c>
      <c r="F67">
        <v>100</v>
      </c>
      <c r="G67">
        <v>0</v>
      </c>
      <c r="H67" t="s">
        <v>636</v>
      </c>
      <c r="I67" t="s">
        <v>17588</v>
      </c>
      <c r="J67" t="s">
        <v>662</v>
      </c>
      <c r="K67" t="s">
        <v>637</v>
      </c>
      <c r="L67" t="s">
        <v>638</v>
      </c>
      <c r="M67" t="s">
        <v>17589</v>
      </c>
      <c r="N67" t="s">
        <v>637</v>
      </c>
      <c r="O67" t="s">
        <v>643</v>
      </c>
      <c r="P67" t="s">
        <v>5</v>
      </c>
      <c r="Q67" t="s">
        <v>644</v>
      </c>
      <c r="R67" t="s">
        <v>5907</v>
      </c>
      <c r="S67" t="s">
        <v>17590</v>
      </c>
      <c r="T67" t="s">
        <v>17589</v>
      </c>
    </row>
    <row r="68" spans="1:20" x14ac:dyDescent="0.25">
      <c r="A68" t="s">
        <v>240</v>
      </c>
      <c r="B68" t="s">
        <v>246</v>
      </c>
      <c r="C68">
        <v>159</v>
      </c>
      <c r="D68">
        <v>1</v>
      </c>
      <c r="E68" t="s">
        <v>17591</v>
      </c>
      <c r="F68">
        <v>99</v>
      </c>
      <c r="G68">
        <v>0</v>
      </c>
      <c r="H68" t="s">
        <v>636</v>
      </c>
      <c r="I68" t="s">
        <v>11908</v>
      </c>
      <c r="J68" t="s">
        <v>699</v>
      </c>
      <c r="K68" t="s">
        <v>637</v>
      </c>
      <c r="L68" t="s">
        <v>638</v>
      </c>
      <c r="M68" t="s">
        <v>17592</v>
      </c>
      <c r="N68" t="s">
        <v>637</v>
      </c>
      <c r="O68" t="s">
        <v>639</v>
      </c>
      <c r="P68" t="s">
        <v>5</v>
      </c>
      <c r="Q68" t="s">
        <v>640</v>
      </c>
      <c r="R68" t="s">
        <v>638</v>
      </c>
      <c r="S68" t="s">
        <v>17593</v>
      </c>
      <c r="T68" t="s">
        <v>17592</v>
      </c>
    </row>
    <row r="69" spans="1:20" x14ac:dyDescent="0.25">
      <c r="A69" t="s">
        <v>147</v>
      </c>
      <c r="B69" t="s">
        <v>148</v>
      </c>
      <c r="C69">
        <v>50</v>
      </c>
      <c r="D69">
        <v>6</v>
      </c>
      <c r="E69" t="s">
        <v>17594</v>
      </c>
      <c r="F69">
        <v>200</v>
      </c>
      <c r="G69">
        <v>0</v>
      </c>
      <c r="H69" t="s">
        <v>636</v>
      </c>
      <c r="I69" t="s">
        <v>4016</v>
      </c>
      <c r="J69" t="s">
        <v>648</v>
      </c>
      <c r="K69" t="s">
        <v>637</v>
      </c>
      <c r="L69" t="s">
        <v>638</v>
      </c>
      <c r="M69" t="s">
        <v>17592</v>
      </c>
      <c r="N69" t="s">
        <v>637</v>
      </c>
      <c r="O69" t="s">
        <v>639</v>
      </c>
      <c r="P69" t="s">
        <v>5</v>
      </c>
      <c r="Q69" t="s">
        <v>640</v>
      </c>
      <c r="R69" t="s">
        <v>638</v>
      </c>
      <c r="S69" t="s">
        <v>17595</v>
      </c>
      <c r="T69" t="s">
        <v>17592</v>
      </c>
    </row>
    <row r="70" spans="1:20" x14ac:dyDescent="0.25">
      <c r="A70" t="s">
        <v>147</v>
      </c>
      <c r="B70" t="s">
        <v>148</v>
      </c>
      <c r="C70">
        <v>33.333333333333336</v>
      </c>
      <c r="D70">
        <v>3</v>
      </c>
      <c r="E70" t="s">
        <v>17596</v>
      </c>
      <c r="F70">
        <v>100</v>
      </c>
      <c r="G70">
        <v>0</v>
      </c>
      <c r="H70" t="s">
        <v>636</v>
      </c>
      <c r="I70" t="s">
        <v>17597</v>
      </c>
      <c r="J70" t="s">
        <v>680</v>
      </c>
      <c r="K70" t="s">
        <v>637</v>
      </c>
      <c r="L70" t="s">
        <v>638</v>
      </c>
      <c r="M70" t="s">
        <v>17592</v>
      </c>
      <c r="N70" t="s">
        <v>637</v>
      </c>
      <c r="O70" t="s">
        <v>639</v>
      </c>
      <c r="P70" t="s">
        <v>5</v>
      </c>
      <c r="Q70" t="s">
        <v>640</v>
      </c>
      <c r="R70" t="s">
        <v>638</v>
      </c>
      <c r="S70" t="s">
        <v>17598</v>
      </c>
      <c r="T70" t="s">
        <v>17592</v>
      </c>
    </row>
    <row r="71" spans="1:20" x14ac:dyDescent="0.25">
      <c r="A71" t="s">
        <v>147</v>
      </c>
      <c r="B71" t="s">
        <v>148</v>
      </c>
      <c r="C71">
        <v>33.333333333333336</v>
      </c>
      <c r="D71">
        <v>6</v>
      </c>
      <c r="E71" t="s">
        <v>17599</v>
      </c>
      <c r="F71">
        <v>200</v>
      </c>
      <c r="G71">
        <v>0</v>
      </c>
      <c r="H71" t="s">
        <v>636</v>
      </c>
      <c r="I71" t="s">
        <v>17600</v>
      </c>
      <c r="J71" t="s">
        <v>3188</v>
      </c>
      <c r="K71" t="s">
        <v>637</v>
      </c>
      <c r="L71" t="s">
        <v>638</v>
      </c>
      <c r="M71" t="s">
        <v>17601</v>
      </c>
      <c r="N71" t="s">
        <v>637</v>
      </c>
      <c r="O71" t="s">
        <v>643</v>
      </c>
      <c r="P71" t="s">
        <v>5</v>
      </c>
      <c r="Q71" t="s">
        <v>644</v>
      </c>
      <c r="R71" t="s">
        <v>17602</v>
      </c>
      <c r="S71" t="s">
        <v>17603</v>
      </c>
      <c r="T71" t="s">
        <v>17601</v>
      </c>
    </row>
    <row r="72" spans="1:20" x14ac:dyDescent="0.25">
      <c r="A72" t="s">
        <v>104</v>
      </c>
      <c r="B72" t="s">
        <v>105</v>
      </c>
      <c r="C72">
        <v>14</v>
      </c>
      <c r="D72">
        <v>2</v>
      </c>
      <c r="E72" t="s">
        <v>17604</v>
      </c>
      <c r="F72">
        <v>32</v>
      </c>
      <c r="G72">
        <v>4</v>
      </c>
      <c r="H72" t="s">
        <v>645</v>
      </c>
      <c r="I72" t="s">
        <v>17605</v>
      </c>
      <c r="J72" t="s">
        <v>17606</v>
      </c>
      <c r="K72" t="s">
        <v>706</v>
      </c>
      <c r="L72" t="s">
        <v>2828</v>
      </c>
      <c r="M72" t="s">
        <v>17607</v>
      </c>
      <c r="N72" t="s">
        <v>637</v>
      </c>
      <c r="O72" t="s">
        <v>646</v>
      </c>
      <c r="P72" t="s">
        <v>26</v>
      </c>
      <c r="Q72" t="s">
        <v>647</v>
      </c>
      <c r="R72" t="s">
        <v>638</v>
      </c>
      <c r="S72" t="s">
        <v>17608</v>
      </c>
      <c r="T72" t="s">
        <v>17609</v>
      </c>
    </row>
    <row r="73" spans="1:20" x14ac:dyDescent="0.25">
      <c r="A73" t="s">
        <v>18</v>
      </c>
      <c r="B73" t="s">
        <v>19</v>
      </c>
      <c r="C73">
        <v>66.666666666666671</v>
      </c>
      <c r="D73">
        <v>3</v>
      </c>
      <c r="E73" t="s">
        <v>17610</v>
      </c>
      <c r="F73">
        <v>100</v>
      </c>
      <c r="G73">
        <v>0</v>
      </c>
      <c r="H73" t="s">
        <v>636</v>
      </c>
      <c r="I73" t="s">
        <v>17611</v>
      </c>
      <c r="J73" t="s">
        <v>1862</v>
      </c>
      <c r="K73" t="s">
        <v>637</v>
      </c>
      <c r="L73" t="s">
        <v>638</v>
      </c>
      <c r="M73" t="s">
        <v>17612</v>
      </c>
      <c r="N73" t="s">
        <v>637</v>
      </c>
      <c r="O73" t="s">
        <v>639</v>
      </c>
      <c r="P73" t="s">
        <v>5</v>
      </c>
      <c r="Q73" t="s">
        <v>640</v>
      </c>
      <c r="R73" t="s">
        <v>638</v>
      </c>
      <c r="S73" t="s">
        <v>17613</v>
      </c>
      <c r="T73" t="s">
        <v>17612</v>
      </c>
    </row>
    <row r="74" spans="1:20" x14ac:dyDescent="0.25">
      <c r="A74" t="s">
        <v>147</v>
      </c>
      <c r="B74" t="s">
        <v>148</v>
      </c>
      <c r="C74">
        <v>50</v>
      </c>
      <c r="D74">
        <v>6</v>
      </c>
      <c r="E74" t="s">
        <v>17614</v>
      </c>
      <c r="F74">
        <v>200</v>
      </c>
      <c r="G74">
        <v>0</v>
      </c>
      <c r="H74" t="s">
        <v>636</v>
      </c>
      <c r="I74" t="s">
        <v>17615</v>
      </c>
      <c r="J74" t="s">
        <v>2061</v>
      </c>
      <c r="K74" t="s">
        <v>637</v>
      </c>
      <c r="L74" t="s">
        <v>638</v>
      </c>
      <c r="M74" t="s">
        <v>17616</v>
      </c>
      <c r="N74" t="s">
        <v>637</v>
      </c>
      <c r="O74" t="s">
        <v>639</v>
      </c>
      <c r="P74" t="s">
        <v>5</v>
      </c>
      <c r="Q74" t="s">
        <v>640</v>
      </c>
      <c r="R74" t="s">
        <v>638</v>
      </c>
      <c r="S74" t="s">
        <v>17617</v>
      </c>
      <c r="T74" t="s">
        <v>17618</v>
      </c>
    </row>
    <row r="75" spans="1:20" x14ac:dyDescent="0.25">
      <c r="A75" t="s">
        <v>240</v>
      </c>
      <c r="B75" t="s">
        <v>690</v>
      </c>
      <c r="C75">
        <v>109</v>
      </c>
      <c r="D75">
        <v>3</v>
      </c>
      <c r="E75" t="s">
        <v>17619</v>
      </c>
      <c r="F75">
        <v>373.5</v>
      </c>
      <c r="G75">
        <v>46.5</v>
      </c>
      <c r="H75" t="s">
        <v>663</v>
      </c>
      <c r="I75" t="s">
        <v>4552</v>
      </c>
      <c r="J75" t="s">
        <v>4553</v>
      </c>
      <c r="K75" t="s">
        <v>2336</v>
      </c>
      <c r="L75" t="s">
        <v>4554</v>
      </c>
      <c r="M75" t="s">
        <v>17616</v>
      </c>
      <c r="N75" t="s">
        <v>637</v>
      </c>
      <c r="O75" t="s">
        <v>664</v>
      </c>
      <c r="P75" t="s">
        <v>23</v>
      </c>
      <c r="Q75" t="s">
        <v>665</v>
      </c>
      <c r="R75" t="s">
        <v>638</v>
      </c>
      <c r="S75" t="s">
        <v>17620</v>
      </c>
      <c r="T75" t="s">
        <v>17616</v>
      </c>
    </row>
    <row r="76" spans="1:20" x14ac:dyDescent="0.25">
      <c r="A76" t="s">
        <v>239</v>
      </c>
      <c r="B76" t="s">
        <v>690</v>
      </c>
      <c r="C76">
        <v>103.45</v>
      </c>
      <c r="D76">
        <v>1</v>
      </c>
      <c r="E76" t="s">
        <v>17621</v>
      </c>
      <c r="F76">
        <v>336.83</v>
      </c>
      <c r="G76">
        <v>26.5</v>
      </c>
      <c r="H76" t="s">
        <v>663</v>
      </c>
      <c r="I76" t="s">
        <v>17622</v>
      </c>
      <c r="J76" t="s">
        <v>17623</v>
      </c>
      <c r="K76" t="s">
        <v>2336</v>
      </c>
      <c r="L76" t="s">
        <v>17624</v>
      </c>
      <c r="M76" t="s">
        <v>17625</v>
      </c>
      <c r="N76" t="s">
        <v>637</v>
      </c>
      <c r="O76" t="s">
        <v>664</v>
      </c>
      <c r="P76" t="s">
        <v>23</v>
      </c>
      <c r="Q76" t="s">
        <v>665</v>
      </c>
      <c r="R76" t="s">
        <v>638</v>
      </c>
      <c r="S76" t="s">
        <v>17626</v>
      </c>
      <c r="T76" t="s">
        <v>17625</v>
      </c>
    </row>
    <row r="77" spans="1:20" x14ac:dyDescent="0.25">
      <c r="A77" t="s">
        <v>241</v>
      </c>
      <c r="B77" t="s">
        <v>690</v>
      </c>
      <c r="C77">
        <v>103.44</v>
      </c>
      <c r="D77">
        <v>1</v>
      </c>
      <c r="E77" t="s">
        <v>17621</v>
      </c>
      <c r="F77">
        <v>336.83</v>
      </c>
      <c r="G77">
        <v>26.5</v>
      </c>
      <c r="H77" t="s">
        <v>663</v>
      </c>
      <c r="I77" t="s">
        <v>17622</v>
      </c>
      <c r="J77" t="s">
        <v>17623</v>
      </c>
      <c r="K77" t="s">
        <v>2336</v>
      </c>
      <c r="L77" t="s">
        <v>17624</v>
      </c>
      <c r="M77" t="s">
        <v>17625</v>
      </c>
      <c r="N77" t="s">
        <v>637</v>
      </c>
      <c r="O77" t="s">
        <v>664</v>
      </c>
      <c r="P77" t="s">
        <v>23</v>
      </c>
      <c r="Q77" t="s">
        <v>665</v>
      </c>
      <c r="R77" t="s">
        <v>638</v>
      </c>
      <c r="S77" t="s">
        <v>17626</v>
      </c>
      <c r="T77" t="s">
        <v>17625</v>
      </c>
    </row>
    <row r="78" spans="1:20" x14ac:dyDescent="0.25">
      <c r="A78" t="s">
        <v>240</v>
      </c>
      <c r="B78" t="s">
        <v>690</v>
      </c>
      <c r="C78">
        <v>103.44</v>
      </c>
      <c r="D78">
        <v>1</v>
      </c>
      <c r="E78" t="s">
        <v>17621</v>
      </c>
      <c r="F78">
        <v>336.83</v>
      </c>
      <c r="G78">
        <v>26.5</v>
      </c>
      <c r="H78" t="s">
        <v>663</v>
      </c>
      <c r="I78" t="s">
        <v>17622</v>
      </c>
      <c r="J78" t="s">
        <v>17623</v>
      </c>
      <c r="K78" t="s">
        <v>2336</v>
      </c>
      <c r="L78" t="s">
        <v>17624</v>
      </c>
      <c r="M78" t="s">
        <v>17625</v>
      </c>
      <c r="N78" t="s">
        <v>637</v>
      </c>
      <c r="O78" t="s">
        <v>664</v>
      </c>
      <c r="P78" t="s">
        <v>23</v>
      </c>
      <c r="Q78" t="s">
        <v>665</v>
      </c>
      <c r="R78" t="s">
        <v>638</v>
      </c>
      <c r="S78" t="s">
        <v>17626</v>
      </c>
      <c r="T78" t="s">
        <v>17625</v>
      </c>
    </row>
    <row r="79" spans="1:20" x14ac:dyDescent="0.25">
      <c r="A79" t="s">
        <v>147</v>
      </c>
      <c r="B79" t="s">
        <v>148</v>
      </c>
      <c r="C79">
        <v>50</v>
      </c>
      <c r="D79">
        <v>6</v>
      </c>
      <c r="E79" t="s">
        <v>17627</v>
      </c>
      <c r="F79">
        <v>200</v>
      </c>
      <c r="G79">
        <v>0</v>
      </c>
      <c r="H79" t="s">
        <v>636</v>
      </c>
      <c r="I79" t="s">
        <v>1871</v>
      </c>
      <c r="J79" t="s">
        <v>1872</v>
      </c>
      <c r="K79" t="s">
        <v>637</v>
      </c>
      <c r="L79" t="s">
        <v>638</v>
      </c>
      <c r="M79" t="s">
        <v>17628</v>
      </c>
      <c r="N79" t="s">
        <v>637</v>
      </c>
      <c r="O79" t="s">
        <v>639</v>
      </c>
      <c r="P79" t="s">
        <v>5</v>
      </c>
      <c r="Q79" t="s">
        <v>640</v>
      </c>
      <c r="R79" t="s">
        <v>17629</v>
      </c>
      <c r="S79" t="s">
        <v>17630</v>
      </c>
      <c r="T79" t="s">
        <v>17628</v>
      </c>
    </row>
    <row r="80" spans="1:20" x14ac:dyDescent="0.25">
      <c r="A80" t="s">
        <v>239</v>
      </c>
      <c r="B80" t="s">
        <v>2799</v>
      </c>
      <c r="C80">
        <v>106.6</v>
      </c>
      <c r="D80">
        <v>1</v>
      </c>
      <c r="E80" t="s">
        <v>17631</v>
      </c>
      <c r="F80">
        <v>114.6</v>
      </c>
      <c r="G80">
        <v>8</v>
      </c>
      <c r="H80" t="s">
        <v>645</v>
      </c>
      <c r="I80" t="s">
        <v>17632</v>
      </c>
      <c r="J80" t="s">
        <v>17633</v>
      </c>
      <c r="K80" t="s">
        <v>820</v>
      </c>
      <c r="L80" t="s">
        <v>17634</v>
      </c>
      <c r="M80" t="s">
        <v>17635</v>
      </c>
      <c r="N80" t="s">
        <v>637</v>
      </c>
      <c r="O80" t="s">
        <v>664</v>
      </c>
      <c r="P80" t="s">
        <v>23</v>
      </c>
      <c r="Q80" t="s">
        <v>665</v>
      </c>
      <c r="R80" t="s">
        <v>638</v>
      </c>
      <c r="S80" t="s">
        <v>17636</v>
      </c>
      <c r="T80" t="s">
        <v>17635</v>
      </c>
    </row>
    <row r="81" spans="1:20" x14ac:dyDescent="0.25">
      <c r="A81" t="s">
        <v>22</v>
      </c>
      <c r="B81" t="s">
        <v>213</v>
      </c>
      <c r="C81">
        <v>64</v>
      </c>
      <c r="D81">
        <v>1</v>
      </c>
      <c r="E81" t="s">
        <v>17637</v>
      </c>
      <c r="F81">
        <v>64</v>
      </c>
      <c r="G81">
        <v>0</v>
      </c>
      <c r="H81" t="s">
        <v>663</v>
      </c>
      <c r="I81" t="s">
        <v>17638</v>
      </c>
      <c r="J81" t="s">
        <v>17639</v>
      </c>
      <c r="K81" t="s">
        <v>2694</v>
      </c>
      <c r="L81" t="s">
        <v>17640</v>
      </c>
      <c r="M81" t="s">
        <v>17641</v>
      </c>
      <c r="N81" t="s">
        <v>637</v>
      </c>
      <c r="O81" t="s">
        <v>664</v>
      </c>
      <c r="P81" t="s">
        <v>23</v>
      </c>
      <c r="Q81" t="s">
        <v>665</v>
      </c>
      <c r="R81" t="s">
        <v>638</v>
      </c>
      <c r="S81" t="s">
        <v>17642</v>
      </c>
      <c r="T81" t="s">
        <v>17641</v>
      </c>
    </row>
    <row r="82" spans="1:20" x14ac:dyDescent="0.25">
      <c r="A82" t="s">
        <v>516</v>
      </c>
      <c r="B82" t="s">
        <v>120</v>
      </c>
      <c r="C82">
        <v>75</v>
      </c>
      <c r="D82">
        <v>1</v>
      </c>
      <c r="E82" t="s">
        <v>17643</v>
      </c>
      <c r="F82">
        <v>112</v>
      </c>
      <c r="G82">
        <v>37</v>
      </c>
      <c r="H82" t="s">
        <v>645</v>
      </c>
      <c r="I82" t="s">
        <v>17644</v>
      </c>
      <c r="J82" t="s">
        <v>17645</v>
      </c>
      <c r="K82" t="s">
        <v>3352</v>
      </c>
      <c r="L82" t="s">
        <v>2542</v>
      </c>
      <c r="M82" t="s">
        <v>17646</v>
      </c>
      <c r="N82" t="s">
        <v>637</v>
      </c>
      <c r="O82" t="s">
        <v>646</v>
      </c>
      <c r="P82" t="s">
        <v>26</v>
      </c>
      <c r="Q82" t="s">
        <v>647</v>
      </c>
      <c r="R82" t="s">
        <v>638</v>
      </c>
      <c r="S82" t="s">
        <v>17647</v>
      </c>
      <c r="T82" t="s">
        <v>17648</v>
      </c>
    </row>
    <row r="83" spans="1:20" x14ac:dyDescent="0.25">
      <c r="A83" t="s">
        <v>104</v>
      </c>
      <c r="B83" t="s">
        <v>105</v>
      </c>
      <c r="C83">
        <v>14</v>
      </c>
      <c r="D83">
        <v>2</v>
      </c>
      <c r="E83" t="s">
        <v>17649</v>
      </c>
      <c r="F83">
        <v>32</v>
      </c>
      <c r="G83">
        <v>4</v>
      </c>
      <c r="H83" t="s">
        <v>645</v>
      </c>
      <c r="I83" t="s">
        <v>17650</v>
      </c>
      <c r="J83" t="s">
        <v>17651</v>
      </c>
      <c r="K83" t="s">
        <v>4115</v>
      </c>
      <c r="L83" t="s">
        <v>3919</v>
      </c>
      <c r="M83" t="s">
        <v>17625</v>
      </c>
      <c r="N83" t="s">
        <v>637</v>
      </c>
      <c r="O83" t="s">
        <v>646</v>
      </c>
      <c r="P83" t="s">
        <v>26</v>
      </c>
      <c r="Q83" t="s">
        <v>647</v>
      </c>
      <c r="R83" t="s">
        <v>638</v>
      </c>
      <c r="S83" t="s">
        <v>17652</v>
      </c>
      <c r="T83" t="s">
        <v>17653</v>
      </c>
    </row>
    <row r="84" spans="1:20" x14ac:dyDescent="0.25">
      <c r="A84" t="s">
        <v>516</v>
      </c>
      <c r="B84" t="s">
        <v>120</v>
      </c>
      <c r="C84">
        <v>75</v>
      </c>
      <c r="D84">
        <v>2</v>
      </c>
      <c r="E84" t="s">
        <v>17654</v>
      </c>
      <c r="F84">
        <v>199</v>
      </c>
      <c r="G84">
        <v>49</v>
      </c>
      <c r="H84" t="s">
        <v>645</v>
      </c>
      <c r="I84" t="s">
        <v>17650</v>
      </c>
      <c r="J84" t="s">
        <v>17651</v>
      </c>
      <c r="K84" t="s">
        <v>4115</v>
      </c>
      <c r="L84" t="s">
        <v>3919</v>
      </c>
      <c r="M84" t="s">
        <v>17655</v>
      </c>
      <c r="N84" t="s">
        <v>637</v>
      </c>
      <c r="O84" t="s">
        <v>646</v>
      </c>
      <c r="P84" t="s">
        <v>26</v>
      </c>
      <c r="Q84" t="s">
        <v>647</v>
      </c>
      <c r="R84" t="s">
        <v>638</v>
      </c>
      <c r="S84" t="s">
        <v>17656</v>
      </c>
      <c r="T84" t="s">
        <v>17657</v>
      </c>
    </row>
    <row r="85" spans="1:20" x14ac:dyDescent="0.25">
      <c r="A85" t="s">
        <v>22</v>
      </c>
      <c r="B85" t="s">
        <v>27</v>
      </c>
      <c r="C85">
        <v>80</v>
      </c>
      <c r="D85">
        <v>2</v>
      </c>
      <c r="E85" t="s">
        <v>17658</v>
      </c>
      <c r="F85">
        <v>160</v>
      </c>
      <c r="G85">
        <v>0</v>
      </c>
      <c r="H85" t="s">
        <v>645</v>
      </c>
      <c r="I85" t="s">
        <v>17129</v>
      </c>
      <c r="J85" t="s">
        <v>17659</v>
      </c>
      <c r="K85" t="s">
        <v>3703</v>
      </c>
      <c r="L85" t="s">
        <v>8812</v>
      </c>
      <c r="M85" t="s">
        <v>17660</v>
      </c>
      <c r="N85" t="s">
        <v>637</v>
      </c>
      <c r="O85" t="s">
        <v>646</v>
      </c>
      <c r="P85" t="s">
        <v>26</v>
      </c>
      <c r="Q85" t="s">
        <v>647</v>
      </c>
      <c r="R85" t="s">
        <v>638</v>
      </c>
      <c r="S85" t="s">
        <v>17661</v>
      </c>
      <c r="T85" t="s">
        <v>17662</v>
      </c>
    </row>
    <row r="86" spans="1:20" x14ac:dyDescent="0.25">
      <c r="A86" t="s">
        <v>239</v>
      </c>
      <c r="B86" t="s">
        <v>690</v>
      </c>
      <c r="C86">
        <v>92.7</v>
      </c>
      <c r="D86">
        <v>2</v>
      </c>
      <c r="E86" t="s">
        <v>17663</v>
      </c>
      <c r="F86">
        <v>192.4</v>
      </c>
      <c r="G86">
        <v>7</v>
      </c>
      <c r="H86" t="s">
        <v>663</v>
      </c>
      <c r="I86" t="s">
        <v>17664</v>
      </c>
      <c r="J86" t="s">
        <v>17665</v>
      </c>
      <c r="K86" t="s">
        <v>783</v>
      </c>
      <c r="L86" t="s">
        <v>17666</v>
      </c>
      <c r="M86" t="s">
        <v>17667</v>
      </c>
      <c r="N86" t="s">
        <v>637</v>
      </c>
      <c r="O86" t="s">
        <v>664</v>
      </c>
      <c r="P86" t="s">
        <v>23</v>
      </c>
      <c r="Q86" t="s">
        <v>665</v>
      </c>
      <c r="R86" t="s">
        <v>638</v>
      </c>
      <c r="S86" t="s">
        <v>17668</v>
      </c>
      <c r="T86" t="s">
        <v>17667</v>
      </c>
    </row>
    <row r="87" spans="1:20" x14ac:dyDescent="0.25">
      <c r="A87" t="s">
        <v>147</v>
      </c>
      <c r="B87" t="s">
        <v>148</v>
      </c>
      <c r="C87">
        <v>50</v>
      </c>
      <c r="D87">
        <v>6</v>
      </c>
      <c r="E87" t="s">
        <v>17669</v>
      </c>
      <c r="F87">
        <v>200</v>
      </c>
      <c r="G87">
        <v>0</v>
      </c>
      <c r="H87" t="s">
        <v>636</v>
      </c>
      <c r="I87" t="s">
        <v>17670</v>
      </c>
      <c r="J87" t="s">
        <v>662</v>
      </c>
      <c r="K87" t="s">
        <v>637</v>
      </c>
      <c r="L87" t="s">
        <v>638</v>
      </c>
      <c r="M87" t="s">
        <v>17671</v>
      </c>
      <c r="N87" t="s">
        <v>637</v>
      </c>
      <c r="O87" t="s">
        <v>639</v>
      </c>
      <c r="P87" t="s">
        <v>5</v>
      </c>
      <c r="Q87" t="s">
        <v>640</v>
      </c>
      <c r="R87" t="s">
        <v>638</v>
      </c>
      <c r="S87" t="s">
        <v>17672</v>
      </c>
      <c r="T87" t="s">
        <v>17671</v>
      </c>
    </row>
    <row r="88" spans="1:20" x14ac:dyDescent="0.25">
      <c r="A88" t="s">
        <v>104</v>
      </c>
      <c r="B88" t="s">
        <v>105</v>
      </c>
      <c r="C88">
        <v>14</v>
      </c>
      <c r="D88">
        <v>1</v>
      </c>
      <c r="E88" t="s">
        <v>17673</v>
      </c>
      <c r="F88">
        <v>14</v>
      </c>
      <c r="G88">
        <v>0</v>
      </c>
      <c r="H88" t="s">
        <v>645</v>
      </c>
      <c r="I88" t="s">
        <v>17674</v>
      </c>
      <c r="J88" t="s">
        <v>17675</v>
      </c>
      <c r="K88" t="s">
        <v>4521</v>
      </c>
      <c r="L88" t="s">
        <v>735</v>
      </c>
      <c r="M88" t="s">
        <v>17676</v>
      </c>
      <c r="N88" t="s">
        <v>637</v>
      </c>
      <c r="O88" t="s">
        <v>646</v>
      </c>
      <c r="P88" t="s">
        <v>26</v>
      </c>
      <c r="Q88" t="s">
        <v>647</v>
      </c>
      <c r="R88" t="s">
        <v>638</v>
      </c>
      <c r="S88" t="s">
        <v>17677</v>
      </c>
      <c r="T88" t="s">
        <v>17678</v>
      </c>
    </row>
    <row r="89" spans="1:20" x14ac:dyDescent="0.25">
      <c r="A89" t="s">
        <v>240</v>
      </c>
      <c r="B89" t="s">
        <v>246</v>
      </c>
      <c r="C89">
        <v>159</v>
      </c>
      <c r="D89">
        <v>1</v>
      </c>
      <c r="E89" t="s">
        <v>17679</v>
      </c>
      <c r="F89">
        <v>137</v>
      </c>
      <c r="G89">
        <v>38</v>
      </c>
      <c r="H89" t="s">
        <v>636</v>
      </c>
      <c r="I89" t="s">
        <v>17680</v>
      </c>
      <c r="J89" t="s">
        <v>642</v>
      </c>
      <c r="K89" t="s">
        <v>637</v>
      </c>
      <c r="L89" t="s">
        <v>638</v>
      </c>
      <c r="M89" t="s">
        <v>17681</v>
      </c>
      <c r="N89" t="s">
        <v>637</v>
      </c>
      <c r="O89" t="s">
        <v>639</v>
      </c>
      <c r="P89" t="s">
        <v>5</v>
      </c>
      <c r="Q89" t="s">
        <v>640</v>
      </c>
      <c r="R89" t="s">
        <v>638</v>
      </c>
      <c r="S89" t="s">
        <v>17682</v>
      </c>
      <c r="T89" t="s">
        <v>17681</v>
      </c>
    </row>
    <row r="90" spans="1:20" x14ac:dyDescent="0.25">
      <c r="A90" t="s">
        <v>77</v>
      </c>
      <c r="B90" t="s">
        <v>78</v>
      </c>
      <c r="C90">
        <v>35</v>
      </c>
      <c r="D90">
        <v>8</v>
      </c>
      <c r="E90" t="s">
        <v>17683</v>
      </c>
      <c r="F90">
        <v>399.69</v>
      </c>
      <c r="G90">
        <v>105.5</v>
      </c>
      <c r="H90" t="s">
        <v>645</v>
      </c>
      <c r="I90" t="s">
        <v>17684</v>
      </c>
      <c r="J90" t="s">
        <v>17685</v>
      </c>
      <c r="K90" t="s">
        <v>17686</v>
      </c>
      <c r="L90" t="s">
        <v>17687</v>
      </c>
      <c r="M90" t="s">
        <v>17688</v>
      </c>
      <c r="N90" t="s">
        <v>637</v>
      </c>
      <c r="O90" t="s">
        <v>664</v>
      </c>
      <c r="P90" t="s">
        <v>23</v>
      </c>
      <c r="Q90" t="s">
        <v>665</v>
      </c>
      <c r="R90" t="s">
        <v>638</v>
      </c>
      <c r="S90" t="s">
        <v>17689</v>
      </c>
      <c r="T90" t="s">
        <v>17688</v>
      </c>
    </row>
    <row r="91" spans="1:20" x14ac:dyDescent="0.25">
      <c r="A91" t="s">
        <v>147</v>
      </c>
      <c r="B91" t="s">
        <v>148</v>
      </c>
      <c r="C91">
        <v>33.333333333333336</v>
      </c>
      <c r="D91">
        <v>3</v>
      </c>
      <c r="E91" t="s">
        <v>17690</v>
      </c>
      <c r="F91">
        <v>149</v>
      </c>
      <c r="G91">
        <v>0</v>
      </c>
      <c r="H91" t="s">
        <v>645</v>
      </c>
      <c r="I91" t="s">
        <v>8220</v>
      </c>
      <c r="J91" t="s">
        <v>17691</v>
      </c>
      <c r="K91" t="s">
        <v>13341</v>
      </c>
      <c r="L91" t="s">
        <v>3919</v>
      </c>
      <c r="M91" t="s">
        <v>17692</v>
      </c>
      <c r="N91" t="s">
        <v>637</v>
      </c>
      <c r="O91" t="s">
        <v>646</v>
      </c>
      <c r="P91" t="s">
        <v>26</v>
      </c>
      <c r="Q91" t="s">
        <v>647</v>
      </c>
      <c r="R91" t="s">
        <v>638</v>
      </c>
      <c r="S91" t="s">
        <v>17693</v>
      </c>
      <c r="T91" t="s">
        <v>17692</v>
      </c>
    </row>
    <row r="92" spans="1:20" x14ac:dyDescent="0.25">
      <c r="A92" t="s">
        <v>104</v>
      </c>
      <c r="B92" t="s">
        <v>105</v>
      </c>
      <c r="C92">
        <v>15</v>
      </c>
      <c r="D92">
        <v>1</v>
      </c>
      <c r="E92" t="s">
        <v>17694</v>
      </c>
      <c r="F92">
        <v>15</v>
      </c>
      <c r="G92">
        <v>0</v>
      </c>
      <c r="H92" t="s">
        <v>636</v>
      </c>
      <c r="I92" t="s">
        <v>17674</v>
      </c>
      <c r="J92" t="s">
        <v>17675</v>
      </c>
      <c r="K92" t="s">
        <v>4521</v>
      </c>
      <c r="L92" t="s">
        <v>735</v>
      </c>
      <c r="M92" t="s">
        <v>17695</v>
      </c>
      <c r="N92" t="s">
        <v>637</v>
      </c>
      <c r="O92" t="s">
        <v>646</v>
      </c>
      <c r="P92" t="s">
        <v>26</v>
      </c>
      <c r="Q92" t="s">
        <v>647</v>
      </c>
      <c r="R92" t="s">
        <v>638</v>
      </c>
      <c r="S92" t="s">
        <v>17696</v>
      </c>
      <c r="T92" t="s">
        <v>17697</v>
      </c>
    </row>
    <row r="93" spans="1:20" x14ac:dyDescent="0.25">
      <c r="A93" t="s">
        <v>22</v>
      </c>
      <c r="B93" t="s">
        <v>27</v>
      </c>
      <c r="C93">
        <v>66.333333333333329</v>
      </c>
      <c r="D93">
        <v>3</v>
      </c>
      <c r="E93" t="s">
        <v>17698</v>
      </c>
      <c r="F93">
        <v>220</v>
      </c>
      <c r="G93">
        <v>0</v>
      </c>
      <c r="H93" t="s">
        <v>655</v>
      </c>
      <c r="I93" t="s">
        <v>12027</v>
      </c>
      <c r="J93" t="s">
        <v>686</v>
      </c>
      <c r="K93" t="s">
        <v>637</v>
      </c>
      <c r="L93" t="s">
        <v>638</v>
      </c>
      <c r="M93" t="s">
        <v>17699</v>
      </c>
      <c r="N93" t="s">
        <v>637</v>
      </c>
      <c r="O93" t="s">
        <v>639</v>
      </c>
      <c r="P93" t="s">
        <v>5</v>
      </c>
      <c r="Q93" t="s">
        <v>640</v>
      </c>
      <c r="R93" t="s">
        <v>638</v>
      </c>
      <c r="S93" t="s">
        <v>17700</v>
      </c>
      <c r="T93" t="s">
        <v>17699</v>
      </c>
    </row>
    <row r="94" spans="1:20" x14ac:dyDescent="0.25">
      <c r="A94" t="s">
        <v>594</v>
      </c>
      <c r="B94" t="s">
        <v>595</v>
      </c>
      <c r="C94">
        <v>50</v>
      </c>
      <c r="D94">
        <v>3</v>
      </c>
      <c r="E94" t="s">
        <v>17701</v>
      </c>
      <c r="F94">
        <v>100</v>
      </c>
      <c r="G94">
        <v>0</v>
      </c>
      <c r="H94" t="s">
        <v>636</v>
      </c>
      <c r="I94" t="s">
        <v>17702</v>
      </c>
      <c r="J94" t="s">
        <v>658</v>
      </c>
      <c r="K94" t="s">
        <v>637</v>
      </c>
      <c r="L94" t="s">
        <v>638</v>
      </c>
      <c r="M94" t="s">
        <v>17703</v>
      </c>
      <c r="N94" t="s">
        <v>637</v>
      </c>
      <c r="O94" t="s">
        <v>639</v>
      </c>
      <c r="P94" t="s">
        <v>5</v>
      </c>
      <c r="Q94" t="s">
        <v>640</v>
      </c>
      <c r="R94" t="s">
        <v>638</v>
      </c>
      <c r="S94" t="s">
        <v>17704</v>
      </c>
      <c r="T94" t="s">
        <v>17703</v>
      </c>
    </row>
    <row r="95" spans="1:20" x14ac:dyDescent="0.25">
      <c r="A95" t="s">
        <v>147</v>
      </c>
      <c r="B95" t="s">
        <v>148</v>
      </c>
      <c r="C95">
        <v>50</v>
      </c>
      <c r="D95">
        <v>6</v>
      </c>
      <c r="E95" t="s">
        <v>17705</v>
      </c>
      <c r="F95">
        <v>200</v>
      </c>
      <c r="G95">
        <v>0</v>
      </c>
      <c r="H95" t="s">
        <v>636</v>
      </c>
      <c r="I95" t="s">
        <v>17706</v>
      </c>
      <c r="J95" t="s">
        <v>642</v>
      </c>
      <c r="K95" t="s">
        <v>637</v>
      </c>
      <c r="L95" t="s">
        <v>638</v>
      </c>
      <c r="M95" t="s">
        <v>17707</v>
      </c>
      <c r="N95" t="s">
        <v>637</v>
      </c>
      <c r="O95" t="s">
        <v>639</v>
      </c>
      <c r="P95" t="s">
        <v>5</v>
      </c>
      <c r="Q95" t="s">
        <v>640</v>
      </c>
      <c r="R95" t="s">
        <v>638</v>
      </c>
      <c r="S95" t="s">
        <v>17708</v>
      </c>
      <c r="T95" t="s">
        <v>17709</v>
      </c>
    </row>
    <row r="96" spans="1:20" x14ac:dyDescent="0.25">
      <c r="A96" t="s">
        <v>147</v>
      </c>
      <c r="B96" t="s">
        <v>148</v>
      </c>
      <c r="C96">
        <v>50</v>
      </c>
      <c r="D96">
        <v>6</v>
      </c>
      <c r="E96" t="s">
        <v>17710</v>
      </c>
      <c r="F96">
        <v>200</v>
      </c>
      <c r="G96">
        <v>0</v>
      </c>
      <c r="H96" t="s">
        <v>636</v>
      </c>
      <c r="I96" t="s">
        <v>17706</v>
      </c>
      <c r="J96" t="s">
        <v>642</v>
      </c>
      <c r="K96" t="s">
        <v>637</v>
      </c>
      <c r="L96" t="s">
        <v>638</v>
      </c>
      <c r="M96" t="s">
        <v>17707</v>
      </c>
      <c r="N96" t="s">
        <v>637</v>
      </c>
      <c r="O96" t="s">
        <v>639</v>
      </c>
      <c r="P96" t="s">
        <v>5</v>
      </c>
      <c r="Q96" t="s">
        <v>640</v>
      </c>
      <c r="R96" t="s">
        <v>638</v>
      </c>
      <c r="S96" t="s">
        <v>17711</v>
      </c>
      <c r="T96" t="s">
        <v>17707</v>
      </c>
    </row>
    <row r="97" spans="1:20" x14ac:dyDescent="0.25">
      <c r="A97" t="s">
        <v>22</v>
      </c>
      <c r="B97" t="s">
        <v>27</v>
      </c>
      <c r="C97">
        <v>80</v>
      </c>
      <c r="D97">
        <v>2</v>
      </c>
      <c r="E97" t="s">
        <v>17712</v>
      </c>
      <c r="F97">
        <v>160</v>
      </c>
      <c r="G97">
        <v>0</v>
      </c>
      <c r="H97" t="s">
        <v>645</v>
      </c>
      <c r="I97" t="s">
        <v>7200</v>
      </c>
      <c r="J97" t="s">
        <v>8643</v>
      </c>
      <c r="K97" t="s">
        <v>4012</v>
      </c>
      <c r="L97" t="s">
        <v>4879</v>
      </c>
      <c r="M97" t="s">
        <v>17713</v>
      </c>
      <c r="N97" t="s">
        <v>637</v>
      </c>
      <c r="O97" t="s">
        <v>646</v>
      </c>
      <c r="P97" t="s">
        <v>26</v>
      </c>
      <c r="Q97" t="s">
        <v>647</v>
      </c>
      <c r="R97" t="s">
        <v>638</v>
      </c>
      <c r="S97" t="s">
        <v>17714</v>
      </c>
      <c r="T97" t="s">
        <v>17715</v>
      </c>
    </row>
    <row r="98" spans="1:20" x14ac:dyDescent="0.25">
      <c r="A98" t="s">
        <v>147</v>
      </c>
      <c r="B98" t="s">
        <v>148</v>
      </c>
      <c r="C98">
        <v>33.333333333333336</v>
      </c>
      <c r="D98">
        <v>3</v>
      </c>
      <c r="E98" t="s">
        <v>17716</v>
      </c>
      <c r="F98">
        <v>598</v>
      </c>
      <c r="G98">
        <v>0</v>
      </c>
      <c r="H98" t="s">
        <v>645</v>
      </c>
      <c r="I98" t="s">
        <v>17717</v>
      </c>
      <c r="J98" t="s">
        <v>17718</v>
      </c>
      <c r="K98" t="s">
        <v>3380</v>
      </c>
      <c r="L98" t="s">
        <v>773</v>
      </c>
      <c r="M98" t="s">
        <v>17719</v>
      </c>
      <c r="N98" t="s">
        <v>637</v>
      </c>
      <c r="O98" t="s">
        <v>646</v>
      </c>
      <c r="P98" t="s">
        <v>26</v>
      </c>
      <c r="Q98" t="s">
        <v>647</v>
      </c>
      <c r="R98" t="s">
        <v>638</v>
      </c>
      <c r="S98" t="s">
        <v>17720</v>
      </c>
      <c r="T98" t="s">
        <v>17719</v>
      </c>
    </row>
    <row r="99" spans="1:20" x14ac:dyDescent="0.25">
      <c r="A99" t="s">
        <v>18</v>
      </c>
      <c r="B99" t="s">
        <v>19</v>
      </c>
      <c r="C99">
        <v>66.666666666666671</v>
      </c>
      <c r="D99">
        <v>3</v>
      </c>
      <c r="E99" t="s">
        <v>17716</v>
      </c>
      <c r="F99">
        <v>598</v>
      </c>
      <c r="G99">
        <v>0</v>
      </c>
      <c r="H99" t="s">
        <v>645</v>
      </c>
      <c r="I99" t="s">
        <v>17717</v>
      </c>
      <c r="J99" t="s">
        <v>17718</v>
      </c>
      <c r="K99" t="s">
        <v>3380</v>
      </c>
      <c r="L99" t="s">
        <v>773</v>
      </c>
      <c r="M99" t="s">
        <v>17719</v>
      </c>
      <c r="N99" t="s">
        <v>637</v>
      </c>
      <c r="O99" t="s">
        <v>646</v>
      </c>
      <c r="P99" t="s">
        <v>26</v>
      </c>
      <c r="Q99" t="s">
        <v>647</v>
      </c>
      <c r="R99" t="s">
        <v>638</v>
      </c>
      <c r="S99" t="s">
        <v>17720</v>
      </c>
      <c r="T99" t="s">
        <v>17719</v>
      </c>
    </row>
    <row r="100" spans="1:20" x14ac:dyDescent="0.25">
      <c r="A100" t="s">
        <v>22</v>
      </c>
      <c r="B100" t="s">
        <v>27</v>
      </c>
      <c r="C100">
        <v>66.333333333333329</v>
      </c>
      <c r="D100">
        <v>3</v>
      </c>
      <c r="E100" t="s">
        <v>17716</v>
      </c>
      <c r="F100">
        <v>598</v>
      </c>
      <c r="G100">
        <v>0</v>
      </c>
      <c r="H100" t="s">
        <v>645</v>
      </c>
      <c r="I100" t="s">
        <v>17717</v>
      </c>
      <c r="J100" t="s">
        <v>17718</v>
      </c>
      <c r="K100" t="s">
        <v>3380</v>
      </c>
      <c r="L100" t="s">
        <v>773</v>
      </c>
      <c r="M100" t="s">
        <v>17719</v>
      </c>
      <c r="N100" t="s">
        <v>637</v>
      </c>
      <c r="O100" t="s">
        <v>646</v>
      </c>
      <c r="P100" t="s">
        <v>26</v>
      </c>
      <c r="Q100" t="s">
        <v>647</v>
      </c>
      <c r="R100" t="s">
        <v>638</v>
      </c>
      <c r="S100" t="s">
        <v>17720</v>
      </c>
      <c r="T100" t="s">
        <v>17719</v>
      </c>
    </row>
    <row r="101" spans="1:20" x14ac:dyDescent="0.25">
      <c r="A101" t="s">
        <v>22</v>
      </c>
      <c r="B101" t="s">
        <v>27</v>
      </c>
      <c r="C101">
        <v>80</v>
      </c>
      <c r="D101">
        <v>1</v>
      </c>
      <c r="E101" t="s">
        <v>17716</v>
      </c>
      <c r="F101">
        <v>598</v>
      </c>
      <c r="G101">
        <v>0</v>
      </c>
      <c r="H101" t="s">
        <v>645</v>
      </c>
      <c r="I101" t="s">
        <v>17717</v>
      </c>
      <c r="J101" t="s">
        <v>17718</v>
      </c>
      <c r="K101" t="s">
        <v>3380</v>
      </c>
      <c r="L101" t="s">
        <v>773</v>
      </c>
      <c r="M101" t="s">
        <v>17719</v>
      </c>
      <c r="N101" t="s">
        <v>637</v>
      </c>
      <c r="O101" t="s">
        <v>646</v>
      </c>
      <c r="P101" t="s">
        <v>26</v>
      </c>
      <c r="Q101" t="s">
        <v>647</v>
      </c>
      <c r="R101" t="s">
        <v>638</v>
      </c>
      <c r="S101" t="s">
        <v>17720</v>
      </c>
      <c r="T101" t="s">
        <v>17719</v>
      </c>
    </row>
    <row r="102" spans="1:20" x14ac:dyDescent="0.25">
      <c r="A102" t="s">
        <v>22</v>
      </c>
      <c r="B102" t="s">
        <v>27</v>
      </c>
      <c r="C102">
        <v>80</v>
      </c>
      <c r="D102">
        <v>3</v>
      </c>
      <c r="E102" t="s">
        <v>17721</v>
      </c>
      <c r="F102">
        <v>240</v>
      </c>
      <c r="G102">
        <v>0</v>
      </c>
      <c r="H102" t="s">
        <v>645</v>
      </c>
      <c r="I102" t="s">
        <v>2273</v>
      </c>
      <c r="J102" t="s">
        <v>7625</v>
      </c>
      <c r="K102" t="s">
        <v>7626</v>
      </c>
      <c r="L102" t="s">
        <v>2191</v>
      </c>
      <c r="M102" t="s">
        <v>17719</v>
      </c>
      <c r="N102" t="s">
        <v>637</v>
      </c>
      <c r="O102" t="s">
        <v>646</v>
      </c>
      <c r="P102" t="s">
        <v>26</v>
      </c>
      <c r="Q102" t="s">
        <v>647</v>
      </c>
      <c r="R102" t="s">
        <v>638</v>
      </c>
      <c r="S102" t="s">
        <v>17722</v>
      </c>
      <c r="T102" t="s">
        <v>17723</v>
      </c>
    </row>
    <row r="103" spans="1:20" x14ac:dyDescent="0.25">
      <c r="A103" t="s">
        <v>147</v>
      </c>
      <c r="B103" t="s">
        <v>148</v>
      </c>
      <c r="C103">
        <v>40</v>
      </c>
      <c r="D103">
        <v>10</v>
      </c>
      <c r="E103" t="s">
        <v>17724</v>
      </c>
      <c r="F103">
        <v>330</v>
      </c>
      <c r="G103">
        <v>0</v>
      </c>
      <c r="H103" t="s">
        <v>636</v>
      </c>
      <c r="I103" t="s">
        <v>10878</v>
      </c>
      <c r="J103" t="s">
        <v>2070</v>
      </c>
      <c r="K103" t="s">
        <v>637</v>
      </c>
      <c r="L103" t="s">
        <v>638</v>
      </c>
      <c r="M103" t="s">
        <v>17725</v>
      </c>
      <c r="N103" t="s">
        <v>637</v>
      </c>
      <c r="O103" t="s">
        <v>643</v>
      </c>
      <c r="P103" t="s">
        <v>5</v>
      </c>
      <c r="Q103" t="s">
        <v>644</v>
      </c>
      <c r="R103" t="s">
        <v>638</v>
      </c>
      <c r="S103" t="s">
        <v>17726</v>
      </c>
      <c r="T103" t="s">
        <v>17725</v>
      </c>
    </row>
    <row r="104" spans="1:20" x14ac:dyDescent="0.25">
      <c r="A104" t="s">
        <v>147</v>
      </c>
      <c r="B104" t="s">
        <v>148</v>
      </c>
      <c r="C104">
        <v>50</v>
      </c>
      <c r="D104">
        <v>6</v>
      </c>
      <c r="E104" t="s">
        <v>17727</v>
      </c>
      <c r="F104">
        <v>200</v>
      </c>
      <c r="G104">
        <v>0</v>
      </c>
      <c r="H104" t="s">
        <v>636</v>
      </c>
      <c r="I104" t="s">
        <v>4796</v>
      </c>
      <c r="J104" t="s">
        <v>2080</v>
      </c>
      <c r="K104" t="s">
        <v>637</v>
      </c>
      <c r="L104" t="s">
        <v>638</v>
      </c>
      <c r="M104" t="s">
        <v>17728</v>
      </c>
      <c r="N104" t="s">
        <v>637</v>
      </c>
      <c r="O104" t="s">
        <v>639</v>
      </c>
      <c r="P104" t="s">
        <v>5</v>
      </c>
      <c r="Q104" t="s">
        <v>640</v>
      </c>
      <c r="R104" t="s">
        <v>638</v>
      </c>
      <c r="S104" t="s">
        <v>17729</v>
      </c>
      <c r="T104" t="s">
        <v>17730</v>
      </c>
    </row>
    <row r="105" spans="1:20" x14ac:dyDescent="0.25">
      <c r="A105" t="s">
        <v>16662</v>
      </c>
      <c r="B105" t="s">
        <v>10386</v>
      </c>
      <c r="C105">
        <v>89.5</v>
      </c>
      <c r="D105">
        <v>2</v>
      </c>
      <c r="E105" t="s">
        <v>17731</v>
      </c>
      <c r="F105">
        <v>0</v>
      </c>
      <c r="G105">
        <v>0</v>
      </c>
      <c r="H105" t="s">
        <v>636</v>
      </c>
      <c r="I105" t="s">
        <v>17732</v>
      </c>
      <c r="J105" t="s">
        <v>650</v>
      </c>
      <c r="K105" t="s">
        <v>637</v>
      </c>
      <c r="L105" t="s">
        <v>638</v>
      </c>
      <c r="M105" t="s">
        <v>17733</v>
      </c>
      <c r="N105" t="s">
        <v>637</v>
      </c>
      <c r="O105" t="s">
        <v>643</v>
      </c>
      <c r="P105" t="s">
        <v>5</v>
      </c>
      <c r="Q105" t="s">
        <v>644</v>
      </c>
      <c r="R105" t="s">
        <v>638</v>
      </c>
      <c r="S105" t="s">
        <v>17734</v>
      </c>
      <c r="T105" t="s">
        <v>17733</v>
      </c>
    </row>
    <row r="106" spans="1:20" x14ac:dyDescent="0.25">
      <c r="A106" t="s">
        <v>240</v>
      </c>
      <c r="B106" t="s">
        <v>246</v>
      </c>
      <c r="C106">
        <v>0</v>
      </c>
      <c r="D106">
        <v>1</v>
      </c>
      <c r="E106" t="s">
        <v>17735</v>
      </c>
      <c r="F106">
        <v>0</v>
      </c>
      <c r="G106">
        <v>0</v>
      </c>
      <c r="H106" t="s">
        <v>636</v>
      </c>
      <c r="I106" t="s">
        <v>17736</v>
      </c>
      <c r="J106" t="s">
        <v>642</v>
      </c>
      <c r="K106" t="s">
        <v>637</v>
      </c>
      <c r="L106" t="s">
        <v>638</v>
      </c>
      <c r="M106" t="s">
        <v>17737</v>
      </c>
      <c r="N106" t="s">
        <v>637</v>
      </c>
      <c r="O106" t="s">
        <v>643</v>
      </c>
      <c r="P106" t="s">
        <v>5</v>
      </c>
      <c r="Q106" t="s">
        <v>644</v>
      </c>
      <c r="R106" t="s">
        <v>638</v>
      </c>
      <c r="S106" t="s">
        <v>17738</v>
      </c>
      <c r="T106" t="s">
        <v>17737</v>
      </c>
    </row>
    <row r="107" spans="1:20" x14ac:dyDescent="0.25">
      <c r="A107" t="s">
        <v>147</v>
      </c>
      <c r="B107" t="s">
        <v>148</v>
      </c>
      <c r="C107">
        <v>33.333333333333336</v>
      </c>
      <c r="D107">
        <v>6</v>
      </c>
      <c r="E107" t="s">
        <v>17739</v>
      </c>
      <c r="F107">
        <v>200</v>
      </c>
      <c r="G107">
        <v>0</v>
      </c>
      <c r="H107" t="s">
        <v>636</v>
      </c>
      <c r="I107" t="s">
        <v>17740</v>
      </c>
      <c r="J107" t="s">
        <v>681</v>
      </c>
      <c r="K107" t="s">
        <v>637</v>
      </c>
      <c r="L107" t="s">
        <v>638</v>
      </c>
      <c r="M107" t="s">
        <v>17741</v>
      </c>
      <c r="N107" t="s">
        <v>637</v>
      </c>
      <c r="O107" t="s">
        <v>643</v>
      </c>
      <c r="P107" t="s">
        <v>5</v>
      </c>
      <c r="Q107" t="s">
        <v>644</v>
      </c>
      <c r="R107" t="s">
        <v>17742</v>
      </c>
      <c r="S107" t="s">
        <v>17743</v>
      </c>
      <c r="T107" t="s">
        <v>17741</v>
      </c>
    </row>
    <row r="108" spans="1:20" x14ac:dyDescent="0.25">
      <c r="A108" t="s">
        <v>18</v>
      </c>
      <c r="B108" t="s">
        <v>19</v>
      </c>
      <c r="C108">
        <v>66.666666666666671</v>
      </c>
      <c r="D108">
        <v>6</v>
      </c>
      <c r="E108" t="s">
        <v>17744</v>
      </c>
      <c r="F108">
        <v>234</v>
      </c>
      <c r="G108">
        <v>34</v>
      </c>
      <c r="H108" t="s">
        <v>636</v>
      </c>
      <c r="I108" t="s">
        <v>17745</v>
      </c>
      <c r="J108" t="s">
        <v>7986</v>
      </c>
      <c r="K108" t="s">
        <v>637</v>
      </c>
      <c r="L108" t="s">
        <v>638</v>
      </c>
      <c r="M108" t="s">
        <v>17746</v>
      </c>
      <c r="N108" t="s">
        <v>637</v>
      </c>
      <c r="O108" t="s">
        <v>643</v>
      </c>
      <c r="P108" t="s">
        <v>5</v>
      </c>
      <c r="Q108" t="s">
        <v>644</v>
      </c>
      <c r="R108" t="s">
        <v>638</v>
      </c>
      <c r="S108" t="s">
        <v>17747</v>
      </c>
      <c r="T108" t="s">
        <v>17746</v>
      </c>
    </row>
    <row r="109" spans="1:20" x14ac:dyDescent="0.25">
      <c r="A109" t="s">
        <v>147</v>
      </c>
      <c r="B109" t="s">
        <v>148</v>
      </c>
      <c r="C109">
        <v>50</v>
      </c>
      <c r="D109">
        <v>6</v>
      </c>
      <c r="E109" t="s">
        <v>17748</v>
      </c>
      <c r="F109">
        <v>200</v>
      </c>
      <c r="G109">
        <v>0</v>
      </c>
      <c r="H109" t="s">
        <v>636</v>
      </c>
      <c r="I109" t="s">
        <v>17749</v>
      </c>
      <c r="J109" t="s">
        <v>666</v>
      </c>
      <c r="K109" t="s">
        <v>637</v>
      </c>
      <c r="L109" t="s">
        <v>638</v>
      </c>
      <c r="M109" t="s">
        <v>17750</v>
      </c>
      <c r="N109" t="s">
        <v>637</v>
      </c>
      <c r="O109" t="s">
        <v>639</v>
      </c>
      <c r="P109" t="s">
        <v>5</v>
      </c>
      <c r="Q109" t="s">
        <v>640</v>
      </c>
      <c r="R109" t="s">
        <v>638</v>
      </c>
      <c r="S109" t="s">
        <v>17751</v>
      </c>
      <c r="T109" t="s">
        <v>17750</v>
      </c>
    </row>
    <row r="110" spans="1:20" x14ac:dyDescent="0.25">
      <c r="A110" t="s">
        <v>241</v>
      </c>
      <c r="B110" t="s">
        <v>247</v>
      </c>
      <c r="C110">
        <v>0</v>
      </c>
      <c r="D110">
        <v>1</v>
      </c>
      <c r="E110" t="s">
        <v>17752</v>
      </c>
      <c r="F110">
        <v>0</v>
      </c>
      <c r="G110">
        <v>0</v>
      </c>
      <c r="H110" t="s">
        <v>636</v>
      </c>
      <c r="I110" t="s">
        <v>17753</v>
      </c>
      <c r="J110" t="s">
        <v>702</v>
      </c>
      <c r="K110" t="s">
        <v>637</v>
      </c>
      <c r="L110" t="s">
        <v>638</v>
      </c>
      <c r="M110" t="s">
        <v>17750</v>
      </c>
      <c r="N110" t="s">
        <v>637</v>
      </c>
      <c r="O110" t="s">
        <v>643</v>
      </c>
      <c r="P110" t="s">
        <v>5</v>
      </c>
      <c r="Q110" t="s">
        <v>644</v>
      </c>
      <c r="R110" t="s">
        <v>638</v>
      </c>
      <c r="S110" t="s">
        <v>17754</v>
      </c>
      <c r="T110" t="s">
        <v>17750</v>
      </c>
    </row>
    <row r="111" spans="1:20" x14ac:dyDescent="0.25">
      <c r="A111" t="s">
        <v>147</v>
      </c>
      <c r="B111" t="s">
        <v>148</v>
      </c>
      <c r="C111">
        <v>33.333333333333336</v>
      </c>
      <c r="D111">
        <v>3</v>
      </c>
      <c r="E111" t="s">
        <v>17755</v>
      </c>
      <c r="F111">
        <v>100</v>
      </c>
      <c r="G111">
        <v>0</v>
      </c>
      <c r="H111" t="s">
        <v>636</v>
      </c>
      <c r="I111" t="s">
        <v>17756</v>
      </c>
      <c r="J111" t="s">
        <v>648</v>
      </c>
      <c r="K111" t="s">
        <v>637</v>
      </c>
      <c r="L111" t="s">
        <v>638</v>
      </c>
      <c r="M111" t="s">
        <v>17757</v>
      </c>
      <c r="N111" t="s">
        <v>637</v>
      </c>
      <c r="O111" t="s">
        <v>639</v>
      </c>
      <c r="P111" t="s">
        <v>5</v>
      </c>
      <c r="Q111" t="s">
        <v>640</v>
      </c>
      <c r="R111" t="s">
        <v>638</v>
      </c>
      <c r="S111" t="s">
        <v>17758</v>
      </c>
      <c r="T111" t="s">
        <v>17757</v>
      </c>
    </row>
    <row r="112" spans="1:20" x14ac:dyDescent="0.25">
      <c r="A112" t="s">
        <v>18</v>
      </c>
      <c r="B112" t="s">
        <v>19</v>
      </c>
      <c r="C112">
        <v>66.666666666666671</v>
      </c>
      <c r="D112">
        <v>3</v>
      </c>
      <c r="E112" t="s">
        <v>17759</v>
      </c>
      <c r="F112">
        <v>229</v>
      </c>
      <c r="G112">
        <v>0</v>
      </c>
      <c r="H112" t="s">
        <v>636</v>
      </c>
      <c r="I112" t="s">
        <v>17760</v>
      </c>
      <c r="J112" t="s">
        <v>650</v>
      </c>
      <c r="K112" t="s">
        <v>637</v>
      </c>
      <c r="L112" t="s">
        <v>638</v>
      </c>
      <c r="M112" t="s">
        <v>17757</v>
      </c>
      <c r="N112" t="s">
        <v>637</v>
      </c>
      <c r="O112" t="s">
        <v>654</v>
      </c>
      <c r="P112" t="s">
        <v>5</v>
      </c>
      <c r="Q112" t="s">
        <v>640</v>
      </c>
      <c r="R112" t="s">
        <v>638</v>
      </c>
      <c r="S112" t="s">
        <v>17761</v>
      </c>
      <c r="T112" t="s">
        <v>17757</v>
      </c>
    </row>
    <row r="113" spans="1:20" x14ac:dyDescent="0.25">
      <c r="A113" t="s">
        <v>147</v>
      </c>
      <c r="B113" t="s">
        <v>148</v>
      </c>
      <c r="C113">
        <v>33.333333333333336</v>
      </c>
      <c r="D113">
        <v>3</v>
      </c>
      <c r="E113" t="s">
        <v>17759</v>
      </c>
      <c r="F113">
        <v>229</v>
      </c>
      <c r="G113">
        <v>0</v>
      </c>
      <c r="H113" t="s">
        <v>636</v>
      </c>
      <c r="I113" t="s">
        <v>17760</v>
      </c>
      <c r="J113" t="s">
        <v>650</v>
      </c>
      <c r="K113" t="s">
        <v>637</v>
      </c>
      <c r="L113" t="s">
        <v>638</v>
      </c>
      <c r="M113" t="s">
        <v>17757</v>
      </c>
      <c r="N113" t="s">
        <v>637</v>
      </c>
      <c r="O113" t="s">
        <v>654</v>
      </c>
      <c r="P113" t="s">
        <v>5</v>
      </c>
      <c r="Q113" t="s">
        <v>640</v>
      </c>
      <c r="R113" t="s">
        <v>638</v>
      </c>
      <c r="S113" t="s">
        <v>17761</v>
      </c>
      <c r="T113" t="s">
        <v>17757</v>
      </c>
    </row>
    <row r="114" spans="1:20" x14ac:dyDescent="0.25">
      <c r="A114" t="s">
        <v>147</v>
      </c>
      <c r="B114" t="s">
        <v>148</v>
      </c>
      <c r="C114">
        <v>33.333333333333336</v>
      </c>
      <c r="D114">
        <v>3</v>
      </c>
      <c r="E114" t="s">
        <v>17762</v>
      </c>
      <c r="F114">
        <v>100</v>
      </c>
      <c r="G114">
        <v>0</v>
      </c>
      <c r="H114" t="s">
        <v>636</v>
      </c>
      <c r="I114" t="s">
        <v>17763</v>
      </c>
      <c r="J114" t="s">
        <v>689</v>
      </c>
      <c r="K114" t="s">
        <v>637</v>
      </c>
      <c r="L114" t="s">
        <v>638</v>
      </c>
      <c r="M114" t="s">
        <v>17764</v>
      </c>
      <c r="N114" t="s">
        <v>637</v>
      </c>
      <c r="O114" t="s">
        <v>639</v>
      </c>
      <c r="P114" t="s">
        <v>5</v>
      </c>
      <c r="Q114" t="s">
        <v>640</v>
      </c>
      <c r="R114" t="s">
        <v>638</v>
      </c>
      <c r="S114" t="s">
        <v>17765</v>
      </c>
      <c r="T114" t="s">
        <v>17764</v>
      </c>
    </row>
    <row r="115" spans="1:20" x14ac:dyDescent="0.25">
      <c r="A115" t="s">
        <v>600</v>
      </c>
      <c r="B115" t="s">
        <v>601</v>
      </c>
      <c r="C115">
        <v>119</v>
      </c>
      <c r="D115">
        <v>1</v>
      </c>
      <c r="E115" t="s">
        <v>17766</v>
      </c>
      <c r="F115">
        <v>809</v>
      </c>
      <c r="G115">
        <v>0</v>
      </c>
      <c r="H115" t="s">
        <v>645</v>
      </c>
      <c r="I115" t="s">
        <v>17767</v>
      </c>
      <c r="J115" t="s">
        <v>17768</v>
      </c>
      <c r="K115" t="s">
        <v>1888</v>
      </c>
      <c r="L115" t="s">
        <v>7452</v>
      </c>
      <c r="M115" t="s">
        <v>17769</v>
      </c>
      <c r="N115" t="s">
        <v>637</v>
      </c>
      <c r="O115" t="s">
        <v>646</v>
      </c>
      <c r="P115" t="s">
        <v>26</v>
      </c>
      <c r="Q115" t="s">
        <v>647</v>
      </c>
      <c r="R115" t="s">
        <v>638</v>
      </c>
      <c r="S115" t="s">
        <v>17770</v>
      </c>
      <c r="T115" t="s">
        <v>17769</v>
      </c>
    </row>
    <row r="116" spans="1:20" x14ac:dyDescent="0.25">
      <c r="A116" t="s">
        <v>241</v>
      </c>
      <c r="B116" t="s">
        <v>247</v>
      </c>
      <c r="C116">
        <v>119</v>
      </c>
      <c r="D116">
        <v>1</v>
      </c>
      <c r="E116" t="s">
        <v>17766</v>
      </c>
      <c r="F116">
        <v>809</v>
      </c>
      <c r="G116">
        <v>0</v>
      </c>
      <c r="H116" t="s">
        <v>645</v>
      </c>
      <c r="I116" t="s">
        <v>17767</v>
      </c>
      <c r="J116" t="s">
        <v>17768</v>
      </c>
      <c r="K116" t="s">
        <v>1888</v>
      </c>
      <c r="L116" t="s">
        <v>7452</v>
      </c>
      <c r="M116" t="s">
        <v>17769</v>
      </c>
      <c r="N116" t="s">
        <v>637</v>
      </c>
      <c r="O116" t="s">
        <v>646</v>
      </c>
      <c r="P116" t="s">
        <v>26</v>
      </c>
      <c r="Q116" t="s">
        <v>647</v>
      </c>
      <c r="R116" t="s">
        <v>638</v>
      </c>
      <c r="S116" t="s">
        <v>17770</v>
      </c>
      <c r="T116" t="s">
        <v>17769</v>
      </c>
    </row>
    <row r="117" spans="1:20" x14ac:dyDescent="0.25">
      <c r="A117" t="s">
        <v>240</v>
      </c>
      <c r="B117" t="s">
        <v>246</v>
      </c>
      <c r="C117">
        <v>119</v>
      </c>
      <c r="D117">
        <v>1</v>
      </c>
      <c r="E117" t="s">
        <v>17766</v>
      </c>
      <c r="F117">
        <v>809</v>
      </c>
      <c r="G117">
        <v>0</v>
      </c>
      <c r="H117" t="s">
        <v>645</v>
      </c>
      <c r="I117" t="s">
        <v>17767</v>
      </c>
      <c r="J117" t="s">
        <v>17768</v>
      </c>
      <c r="K117" t="s">
        <v>1888</v>
      </c>
      <c r="L117" t="s">
        <v>7452</v>
      </c>
      <c r="M117" t="s">
        <v>17769</v>
      </c>
      <c r="N117" t="s">
        <v>637</v>
      </c>
      <c r="O117" t="s">
        <v>646</v>
      </c>
      <c r="P117" t="s">
        <v>26</v>
      </c>
      <c r="Q117" t="s">
        <v>647</v>
      </c>
      <c r="R117" t="s">
        <v>638</v>
      </c>
      <c r="S117" t="s">
        <v>17770</v>
      </c>
      <c r="T117" t="s">
        <v>17769</v>
      </c>
    </row>
    <row r="118" spans="1:20" x14ac:dyDescent="0.25">
      <c r="A118" t="s">
        <v>239</v>
      </c>
      <c r="B118" t="s">
        <v>245</v>
      </c>
      <c r="C118">
        <v>120</v>
      </c>
      <c r="D118">
        <v>1</v>
      </c>
      <c r="E118" t="s">
        <v>17766</v>
      </c>
      <c r="F118">
        <v>809</v>
      </c>
      <c r="G118">
        <v>0</v>
      </c>
      <c r="H118" t="s">
        <v>645</v>
      </c>
      <c r="I118" t="s">
        <v>17767</v>
      </c>
      <c r="J118" t="s">
        <v>17768</v>
      </c>
      <c r="K118" t="s">
        <v>1888</v>
      </c>
      <c r="L118" t="s">
        <v>7452</v>
      </c>
      <c r="M118" t="s">
        <v>17769</v>
      </c>
      <c r="N118" t="s">
        <v>637</v>
      </c>
      <c r="O118" t="s">
        <v>646</v>
      </c>
      <c r="P118" t="s">
        <v>26</v>
      </c>
      <c r="Q118" t="s">
        <v>647</v>
      </c>
      <c r="R118" t="s">
        <v>638</v>
      </c>
      <c r="S118" t="s">
        <v>17770</v>
      </c>
      <c r="T118" t="s">
        <v>17769</v>
      </c>
    </row>
    <row r="119" spans="1:20" x14ac:dyDescent="0.25">
      <c r="A119" t="s">
        <v>101</v>
      </c>
      <c r="B119" t="s">
        <v>74</v>
      </c>
      <c r="C119">
        <v>83.333333333333329</v>
      </c>
      <c r="D119">
        <v>3</v>
      </c>
      <c r="E119" t="s">
        <v>17766</v>
      </c>
      <c r="F119">
        <v>809</v>
      </c>
      <c r="G119">
        <v>0</v>
      </c>
      <c r="H119" t="s">
        <v>645</v>
      </c>
      <c r="I119" t="s">
        <v>17767</v>
      </c>
      <c r="J119" t="s">
        <v>17768</v>
      </c>
      <c r="K119" t="s">
        <v>1888</v>
      </c>
      <c r="L119" t="s">
        <v>7452</v>
      </c>
      <c r="M119" t="s">
        <v>17769</v>
      </c>
      <c r="N119" t="s">
        <v>637</v>
      </c>
      <c r="O119" t="s">
        <v>646</v>
      </c>
      <c r="P119" t="s">
        <v>26</v>
      </c>
      <c r="Q119" t="s">
        <v>647</v>
      </c>
      <c r="R119" t="s">
        <v>638</v>
      </c>
      <c r="S119" t="s">
        <v>17770</v>
      </c>
      <c r="T119" t="s">
        <v>17769</v>
      </c>
    </row>
    <row r="120" spans="1:20" x14ac:dyDescent="0.25">
      <c r="A120" t="s">
        <v>147</v>
      </c>
      <c r="B120" t="s">
        <v>148</v>
      </c>
      <c r="C120">
        <v>33.333333333333336</v>
      </c>
      <c r="D120">
        <v>3</v>
      </c>
      <c r="E120" t="s">
        <v>17771</v>
      </c>
      <c r="F120">
        <v>100</v>
      </c>
      <c r="G120">
        <v>0</v>
      </c>
      <c r="H120" t="s">
        <v>636</v>
      </c>
      <c r="I120" t="s">
        <v>10899</v>
      </c>
      <c r="J120" t="s">
        <v>1797</v>
      </c>
      <c r="K120" t="s">
        <v>637</v>
      </c>
      <c r="L120" t="s">
        <v>638</v>
      </c>
      <c r="M120" t="s">
        <v>17772</v>
      </c>
      <c r="N120" t="s">
        <v>637</v>
      </c>
      <c r="O120" t="s">
        <v>639</v>
      </c>
      <c r="P120" t="s">
        <v>5</v>
      </c>
      <c r="Q120" t="s">
        <v>640</v>
      </c>
      <c r="R120" t="s">
        <v>638</v>
      </c>
      <c r="S120" t="s">
        <v>17773</v>
      </c>
      <c r="T120" t="s">
        <v>17772</v>
      </c>
    </row>
    <row r="121" spans="1:20" x14ac:dyDescent="0.25">
      <c r="A121" t="s">
        <v>18</v>
      </c>
      <c r="B121" t="s">
        <v>19</v>
      </c>
      <c r="C121">
        <v>66.666666666666671</v>
      </c>
      <c r="D121">
        <v>3</v>
      </c>
      <c r="E121" t="s">
        <v>17774</v>
      </c>
      <c r="F121">
        <v>100</v>
      </c>
      <c r="G121">
        <v>0</v>
      </c>
      <c r="H121" t="s">
        <v>636</v>
      </c>
      <c r="I121" t="s">
        <v>17775</v>
      </c>
      <c r="J121" t="s">
        <v>678</v>
      </c>
      <c r="K121" t="s">
        <v>637</v>
      </c>
      <c r="L121" t="s">
        <v>638</v>
      </c>
      <c r="M121" t="s">
        <v>17776</v>
      </c>
      <c r="N121" t="s">
        <v>637</v>
      </c>
      <c r="O121" t="s">
        <v>639</v>
      </c>
      <c r="P121" t="s">
        <v>5</v>
      </c>
      <c r="Q121" t="s">
        <v>640</v>
      </c>
      <c r="R121" t="s">
        <v>638</v>
      </c>
      <c r="S121" t="s">
        <v>17777</v>
      </c>
      <c r="T121" t="s">
        <v>17778</v>
      </c>
    </row>
    <row r="122" spans="1:20" x14ac:dyDescent="0.25">
      <c r="A122" t="s">
        <v>147</v>
      </c>
      <c r="B122" t="s">
        <v>148</v>
      </c>
      <c r="C122">
        <v>50</v>
      </c>
      <c r="D122">
        <v>12</v>
      </c>
      <c r="E122" t="s">
        <v>17779</v>
      </c>
      <c r="F122">
        <v>400</v>
      </c>
      <c r="G122">
        <v>0</v>
      </c>
      <c r="H122" t="s">
        <v>636</v>
      </c>
      <c r="I122" t="s">
        <v>17780</v>
      </c>
      <c r="J122" t="s">
        <v>641</v>
      </c>
      <c r="K122" t="s">
        <v>637</v>
      </c>
      <c r="L122" t="s">
        <v>638</v>
      </c>
      <c r="M122" t="s">
        <v>17781</v>
      </c>
      <c r="N122" t="s">
        <v>637</v>
      </c>
      <c r="O122" t="s">
        <v>639</v>
      </c>
      <c r="P122" t="s">
        <v>5</v>
      </c>
      <c r="Q122" t="s">
        <v>640</v>
      </c>
      <c r="R122" t="s">
        <v>638</v>
      </c>
      <c r="S122" t="s">
        <v>17782</v>
      </c>
      <c r="T122" t="s">
        <v>17781</v>
      </c>
    </row>
    <row r="123" spans="1:20" x14ac:dyDescent="0.25">
      <c r="A123" t="s">
        <v>104</v>
      </c>
      <c r="B123" t="s">
        <v>105</v>
      </c>
      <c r="C123">
        <v>14</v>
      </c>
      <c r="D123">
        <v>1</v>
      </c>
      <c r="E123" t="s">
        <v>17783</v>
      </c>
      <c r="F123">
        <v>14</v>
      </c>
      <c r="G123">
        <v>0</v>
      </c>
      <c r="H123" t="s">
        <v>645</v>
      </c>
      <c r="I123" t="s">
        <v>2334</v>
      </c>
      <c r="J123" t="s">
        <v>17784</v>
      </c>
      <c r="K123" t="s">
        <v>719</v>
      </c>
      <c r="L123" t="s">
        <v>817</v>
      </c>
      <c r="M123" t="s">
        <v>17785</v>
      </c>
      <c r="N123" t="s">
        <v>637</v>
      </c>
      <c r="O123" t="s">
        <v>646</v>
      </c>
      <c r="P123" t="s">
        <v>26</v>
      </c>
      <c r="Q123" t="s">
        <v>647</v>
      </c>
      <c r="R123" t="s">
        <v>638</v>
      </c>
      <c r="S123" t="s">
        <v>17786</v>
      </c>
      <c r="T123" t="s">
        <v>17787</v>
      </c>
    </row>
    <row r="124" spans="1:20" x14ac:dyDescent="0.25">
      <c r="A124" t="s">
        <v>77</v>
      </c>
      <c r="B124" t="s">
        <v>78</v>
      </c>
      <c r="C124">
        <v>33.333333333333336</v>
      </c>
      <c r="D124">
        <v>3</v>
      </c>
      <c r="E124" t="s">
        <v>17788</v>
      </c>
      <c r="F124">
        <v>134.99</v>
      </c>
      <c r="G124">
        <v>0</v>
      </c>
      <c r="H124" t="s">
        <v>636</v>
      </c>
      <c r="I124" t="s">
        <v>17789</v>
      </c>
      <c r="J124" t="s">
        <v>675</v>
      </c>
      <c r="K124" t="s">
        <v>637</v>
      </c>
      <c r="L124" t="s">
        <v>638</v>
      </c>
      <c r="M124" t="s">
        <v>17790</v>
      </c>
      <c r="N124" t="s">
        <v>637</v>
      </c>
      <c r="O124" t="s">
        <v>639</v>
      </c>
      <c r="P124" t="s">
        <v>5</v>
      </c>
      <c r="Q124" t="s">
        <v>640</v>
      </c>
      <c r="R124" t="s">
        <v>638</v>
      </c>
      <c r="S124" t="s">
        <v>17791</v>
      </c>
      <c r="T124" t="s">
        <v>17790</v>
      </c>
    </row>
    <row r="125" spans="1:20" x14ac:dyDescent="0.25">
      <c r="A125" t="s">
        <v>239</v>
      </c>
      <c r="B125" t="s">
        <v>245</v>
      </c>
      <c r="C125">
        <v>159</v>
      </c>
      <c r="D125">
        <v>1</v>
      </c>
      <c r="E125" t="s">
        <v>17792</v>
      </c>
      <c r="F125">
        <v>151.5</v>
      </c>
      <c r="G125">
        <v>0</v>
      </c>
      <c r="H125" t="s">
        <v>655</v>
      </c>
      <c r="I125" t="s">
        <v>17793</v>
      </c>
      <c r="J125" t="s">
        <v>675</v>
      </c>
      <c r="K125" t="s">
        <v>637</v>
      </c>
      <c r="L125" t="s">
        <v>638</v>
      </c>
      <c r="M125" t="s">
        <v>17794</v>
      </c>
      <c r="N125" t="s">
        <v>637</v>
      </c>
      <c r="O125" t="s">
        <v>639</v>
      </c>
      <c r="P125" t="s">
        <v>5</v>
      </c>
      <c r="Q125" t="s">
        <v>640</v>
      </c>
      <c r="R125" t="s">
        <v>638</v>
      </c>
      <c r="S125" t="s">
        <v>17795</v>
      </c>
      <c r="T125" t="s">
        <v>17794</v>
      </c>
    </row>
    <row r="126" spans="1:20" x14ac:dyDescent="0.25">
      <c r="A126" t="s">
        <v>147</v>
      </c>
      <c r="B126" t="s">
        <v>148</v>
      </c>
      <c r="C126">
        <v>50</v>
      </c>
      <c r="D126">
        <v>6</v>
      </c>
      <c r="E126" t="s">
        <v>17796</v>
      </c>
      <c r="F126">
        <v>200</v>
      </c>
      <c r="G126">
        <v>0</v>
      </c>
      <c r="H126" t="s">
        <v>636</v>
      </c>
      <c r="I126" t="s">
        <v>17797</v>
      </c>
      <c r="J126" t="s">
        <v>2051</v>
      </c>
      <c r="K126" t="s">
        <v>637</v>
      </c>
      <c r="L126" t="s">
        <v>638</v>
      </c>
      <c r="M126" t="s">
        <v>17798</v>
      </c>
      <c r="N126" t="s">
        <v>637</v>
      </c>
      <c r="O126" t="s">
        <v>639</v>
      </c>
      <c r="P126" t="s">
        <v>5</v>
      </c>
      <c r="Q126" t="s">
        <v>640</v>
      </c>
      <c r="R126" t="s">
        <v>638</v>
      </c>
      <c r="S126" t="s">
        <v>17799</v>
      </c>
      <c r="T126" t="s">
        <v>17800</v>
      </c>
    </row>
    <row r="127" spans="1:20" x14ac:dyDescent="0.25">
      <c r="A127" t="s">
        <v>594</v>
      </c>
      <c r="B127" t="s">
        <v>595</v>
      </c>
      <c r="C127">
        <v>50</v>
      </c>
      <c r="D127">
        <v>6</v>
      </c>
      <c r="E127" t="s">
        <v>17801</v>
      </c>
      <c r="F127">
        <v>400</v>
      </c>
      <c r="G127">
        <v>0</v>
      </c>
      <c r="H127" t="s">
        <v>636</v>
      </c>
      <c r="I127" t="s">
        <v>13062</v>
      </c>
      <c r="J127" t="s">
        <v>705</v>
      </c>
      <c r="K127" t="s">
        <v>637</v>
      </c>
      <c r="L127" t="s">
        <v>638</v>
      </c>
      <c r="M127" t="s">
        <v>17802</v>
      </c>
      <c r="N127" t="s">
        <v>637</v>
      </c>
      <c r="O127" t="s">
        <v>639</v>
      </c>
      <c r="P127" t="s">
        <v>5</v>
      </c>
      <c r="Q127" t="s">
        <v>640</v>
      </c>
      <c r="R127" t="s">
        <v>638</v>
      </c>
      <c r="S127" t="s">
        <v>17803</v>
      </c>
      <c r="T127" t="s">
        <v>17802</v>
      </c>
    </row>
    <row r="128" spans="1:20" x14ac:dyDescent="0.25">
      <c r="A128" t="s">
        <v>147</v>
      </c>
      <c r="B128" t="s">
        <v>148</v>
      </c>
      <c r="C128">
        <v>50</v>
      </c>
      <c r="D128">
        <v>6</v>
      </c>
      <c r="E128" t="s">
        <v>17801</v>
      </c>
      <c r="F128">
        <v>400</v>
      </c>
      <c r="G128">
        <v>0</v>
      </c>
      <c r="H128" t="s">
        <v>636</v>
      </c>
      <c r="I128" t="s">
        <v>13062</v>
      </c>
      <c r="J128" t="s">
        <v>705</v>
      </c>
      <c r="K128" t="s">
        <v>637</v>
      </c>
      <c r="L128" t="s">
        <v>638</v>
      </c>
      <c r="M128" t="s">
        <v>17802</v>
      </c>
      <c r="N128" t="s">
        <v>637</v>
      </c>
      <c r="O128" t="s">
        <v>639</v>
      </c>
      <c r="P128" t="s">
        <v>5</v>
      </c>
      <c r="Q128" t="s">
        <v>640</v>
      </c>
      <c r="R128" t="s">
        <v>638</v>
      </c>
      <c r="S128" t="s">
        <v>17803</v>
      </c>
      <c r="T128" t="s">
        <v>17802</v>
      </c>
    </row>
    <row r="129" spans="1:20" x14ac:dyDescent="0.25">
      <c r="A129" t="s">
        <v>101</v>
      </c>
      <c r="B129" t="s">
        <v>74</v>
      </c>
      <c r="C129">
        <v>99</v>
      </c>
      <c r="D129">
        <v>1</v>
      </c>
      <c r="E129" t="s">
        <v>17804</v>
      </c>
      <c r="F129">
        <v>99</v>
      </c>
      <c r="G129">
        <v>0</v>
      </c>
      <c r="H129" t="s">
        <v>645</v>
      </c>
      <c r="I129" t="s">
        <v>17805</v>
      </c>
      <c r="J129" t="s">
        <v>17806</v>
      </c>
      <c r="K129" t="s">
        <v>17807</v>
      </c>
      <c r="L129" t="s">
        <v>3910</v>
      </c>
      <c r="M129" t="s">
        <v>17808</v>
      </c>
      <c r="N129" t="s">
        <v>637</v>
      </c>
      <c r="O129" t="s">
        <v>646</v>
      </c>
      <c r="P129" t="s">
        <v>26</v>
      </c>
      <c r="Q129" t="s">
        <v>647</v>
      </c>
      <c r="R129" t="s">
        <v>638</v>
      </c>
      <c r="S129" t="s">
        <v>17809</v>
      </c>
      <c r="T129" t="s">
        <v>17808</v>
      </c>
    </row>
    <row r="130" spans="1:20" x14ac:dyDescent="0.25">
      <c r="A130" t="s">
        <v>147</v>
      </c>
      <c r="B130" t="s">
        <v>148</v>
      </c>
      <c r="C130">
        <v>33.333333333333336</v>
      </c>
      <c r="D130">
        <v>6</v>
      </c>
      <c r="E130" t="s">
        <v>17810</v>
      </c>
      <c r="F130">
        <v>192.5</v>
      </c>
      <c r="G130">
        <v>0</v>
      </c>
      <c r="H130" t="s">
        <v>655</v>
      </c>
      <c r="I130" t="s">
        <v>10809</v>
      </c>
      <c r="J130" t="s">
        <v>684</v>
      </c>
      <c r="K130" t="s">
        <v>637</v>
      </c>
      <c r="L130" t="s">
        <v>638</v>
      </c>
      <c r="M130" t="s">
        <v>17811</v>
      </c>
      <c r="N130" t="s">
        <v>637</v>
      </c>
      <c r="O130" t="s">
        <v>639</v>
      </c>
      <c r="P130" t="s">
        <v>5</v>
      </c>
      <c r="Q130" t="s">
        <v>640</v>
      </c>
      <c r="R130" t="s">
        <v>638</v>
      </c>
      <c r="S130" t="s">
        <v>17812</v>
      </c>
      <c r="T130" t="s">
        <v>17811</v>
      </c>
    </row>
    <row r="131" spans="1:20" x14ac:dyDescent="0.25">
      <c r="A131" t="s">
        <v>147</v>
      </c>
      <c r="B131" t="s">
        <v>148</v>
      </c>
      <c r="C131">
        <v>50</v>
      </c>
      <c r="D131">
        <v>6</v>
      </c>
      <c r="E131" t="s">
        <v>17813</v>
      </c>
      <c r="F131">
        <v>200</v>
      </c>
      <c r="G131">
        <v>0</v>
      </c>
      <c r="H131" t="s">
        <v>636</v>
      </c>
      <c r="I131" t="s">
        <v>10809</v>
      </c>
      <c r="J131" t="s">
        <v>684</v>
      </c>
      <c r="K131" t="s">
        <v>637</v>
      </c>
      <c r="L131" t="s">
        <v>638</v>
      </c>
      <c r="M131" t="s">
        <v>17811</v>
      </c>
      <c r="N131" t="s">
        <v>637</v>
      </c>
      <c r="O131" t="s">
        <v>639</v>
      </c>
      <c r="P131" t="s">
        <v>5</v>
      </c>
      <c r="Q131" t="s">
        <v>640</v>
      </c>
      <c r="R131" t="s">
        <v>638</v>
      </c>
      <c r="S131" t="s">
        <v>17814</v>
      </c>
      <c r="T131" t="s">
        <v>17811</v>
      </c>
    </row>
    <row r="132" spans="1:20" x14ac:dyDescent="0.25">
      <c r="A132" t="s">
        <v>239</v>
      </c>
      <c r="B132" t="s">
        <v>245</v>
      </c>
      <c r="C132">
        <v>159</v>
      </c>
      <c r="D132">
        <v>1</v>
      </c>
      <c r="E132" t="s">
        <v>17815</v>
      </c>
      <c r="F132">
        <v>159</v>
      </c>
      <c r="G132">
        <v>0</v>
      </c>
      <c r="H132" t="s">
        <v>636</v>
      </c>
      <c r="I132" t="s">
        <v>17816</v>
      </c>
      <c r="J132" t="s">
        <v>675</v>
      </c>
      <c r="K132" t="s">
        <v>637</v>
      </c>
      <c r="L132" t="s">
        <v>638</v>
      </c>
      <c r="M132" t="s">
        <v>17811</v>
      </c>
      <c r="N132" t="s">
        <v>637</v>
      </c>
      <c r="O132" t="s">
        <v>643</v>
      </c>
      <c r="P132" t="s">
        <v>5</v>
      </c>
      <c r="Q132" t="s">
        <v>644</v>
      </c>
      <c r="R132" t="s">
        <v>638</v>
      </c>
      <c r="S132" t="s">
        <v>17817</v>
      </c>
      <c r="T132" t="s">
        <v>17818</v>
      </c>
    </row>
    <row r="133" spans="1:20" x14ac:dyDescent="0.25">
      <c r="A133" t="s">
        <v>147</v>
      </c>
      <c r="B133" t="s">
        <v>148</v>
      </c>
      <c r="C133">
        <v>33.333333333333336</v>
      </c>
      <c r="D133">
        <v>3</v>
      </c>
      <c r="E133" t="s">
        <v>17819</v>
      </c>
      <c r="F133">
        <v>100</v>
      </c>
      <c r="G133">
        <v>0</v>
      </c>
      <c r="H133" t="s">
        <v>655</v>
      </c>
      <c r="I133" t="s">
        <v>17820</v>
      </c>
      <c r="J133" t="s">
        <v>653</v>
      </c>
      <c r="K133" t="s">
        <v>637</v>
      </c>
      <c r="L133" t="s">
        <v>638</v>
      </c>
      <c r="M133" t="s">
        <v>17821</v>
      </c>
      <c r="N133" t="s">
        <v>637</v>
      </c>
      <c r="O133" t="s">
        <v>639</v>
      </c>
      <c r="P133" t="s">
        <v>5</v>
      </c>
      <c r="Q133" t="s">
        <v>640</v>
      </c>
      <c r="R133" t="s">
        <v>638</v>
      </c>
      <c r="S133" t="s">
        <v>17822</v>
      </c>
      <c r="T133" t="s">
        <v>17821</v>
      </c>
    </row>
    <row r="134" spans="1:20" x14ac:dyDescent="0.25">
      <c r="A134" t="s">
        <v>104</v>
      </c>
      <c r="B134" t="s">
        <v>105</v>
      </c>
      <c r="C134">
        <v>14</v>
      </c>
      <c r="D134">
        <v>2</v>
      </c>
      <c r="E134" t="s">
        <v>17823</v>
      </c>
      <c r="F134">
        <v>32</v>
      </c>
      <c r="G134">
        <v>4</v>
      </c>
      <c r="H134" t="s">
        <v>645</v>
      </c>
      <c r="I134" t="s">
        <v>17824</v>
      </c>
      <c r="J134" t="s">
        <v>17825</v>
      </c>
      <c r="K134" t="s">
        <v>7651</v>
      </c>
      <c r="L134" t="s">
        <v>741</v>
      </c>
      <c r="M134" t="s">
        <v>17826</v>
      </c>
      <c r="N134" t="s">
        <v>637</v>
      </c>
      <c r="O134" t="s">
        <v>646</v>
      </c>
      <c r="P134" t="s">
        <v>26</v>
      </c>
      <c r="Q134" t="s">
        <v>647</v>
      </c>
      <c r="R134" t="s">
        <v>638</v>
      </c>
      <c r="S134" t="s">
        <v>17827</v>
      </c>
      <c r="T134" t="s">
        <v>17826</v>
      </c>
    </row>
    <row r="135" spans="1:20" x14ac:dyDescent="0.25">
      <c r="A135" t="s">
        <v>101</v>
      </c>
      <c r="B135" t="s">
        <v>74</v>
      </c>
      <c r="C135">
        <v>83.333333333333329</v>
      </c>
      <c r="D135">
        <v>3</v>
      </c>
      <c r="E135" t="s">
        <v>17828</v>
      </c>
      <c r="F135">
        <v>245</v>
      </c>
      <c r="G135">
        <v>0</v>
      </c>
      <c r="H135" t="s">
        <v>655</v>
      </c>
      <c r="I135" t="s">
        <v>1757</v>
      </c>
      <c r="J135" t="s">
        <v>648</v>
      </c>
      <c r="K135" t="s">
        <v>637</v>
      </c>
      <c r="L135" t="s">
        <v>638</v>
      </c>
      <c r="M135" t="s">
        <v>17829</v>
      </c>
      <c r="N135" t="s">
        <v>637</v>
      </c>
      <c r="O135" t="s">
        <v>639</v>
      </c>
      <c r="P135" t="s">
        <v>5</v>
      </c>
      <c r="Q135" t="s">
        <v>640</v>
      </c>
      <c r="R135" t="s">
        <v>638</v>
      </c>
      <c r="S135" t="s">
        <v>17830</v>
      </c>
      <c r="T135" t="s">
        <v>17829</v>
      </c>
    </row>
    <row r="136" spans="1:20" x14ac:dyDescent="0.25">
      <c r="A136" t="s">
        <v>147</v>
      </c>
      <c r="B136" t="s">
        <v>148</v>
      </c>
      <c r="C136">
        <v>33.333333333333336</v>
      </c>
      <c r="D136">
        <v>3</v>
      </c>
      <c r="E136" t="s">
        <v>17831</v>
      </c>
      <c r="F136">
        <v>100</v>
      </c>
      <c r="G136">
        <v>0</v>
      </c>
      <c r="H136" t="s">
        <v>655</v>
      </c>
      <c r="I136" t="s">
        <v>17832</v>
      </c>
      <c r="J136" t="s">
        <v>648</v>
      </c>
      <c r="K136" t="s">
        <v>637</v>
      </c>
      <c r="L136" t="s">
        <v>638</v>
      </c>
      <c r="M136" t="s">
        <v>17833</v>
      </c>
      <c r="N136" t="s">
        <v>637</v>
      </c>
      <c r="O136" t="s">
        <v>639</v>
      </c>
      <c r="P136" t="s">
        <v>5</v>
      </c>
      <c r="Q136" t="s">
        <v>640</v>
      </c>
      <c r="R136" t="s">
        <v>638</v>
      </c>
      <c r="S136" t="s">
        <v>17834</v>
      </c>
      <c r="T136" t="s">
        <v>17833</v>
      </c>
    </row>
    <row r="137" spans="1:20" x14ac:dyDescent="0.25">
      <c r="A137" t="s">
        <v>147</v>
      </c>
      <c r="B137" t="s">
        <v>148</v>
      </c>
      <c r="C137">
        <v>50</v>
      </c>
      <c r="D137">
        <v>6</v>
      </c>
      <c r="E137" t="s">
        <v>17835</v>
      </c>
      <c r="F137">
        <v>200</v>
      </c>
      <c r="G137">
        <v>0</v>
      </c>
      <c r="H137" t="s">
        <v>636</v>
      </c>
      <c r="I137" t="s">
        <v>17836</v>
      </c>
      <c r="J137" t="s">
        <v>653</v>
      </c>
      <c r="K137" t="s">
        <v>637</v>
      </c>
      <c r="L137" t="s">
        <v>638</v>
      </c>
      <c r="M137" t="s">
        <v>17837</v>
      </c>
      <c r="N137" t="s">
        <v>637</v>
      </c>
      <c r="O137" t="s">
        <v>639</v>
      </c>
      <c r="P137" t="s">
        <v>5</v>
      </c>
      <c r="Q137" t="s">
        <v>640</v>
      </c>
      <c r="R137" t="s">
        <v>638</v>
      </c>
      <c r="S137" t="s">
        <v>17838</v>
      </c>
      <c r="T137" t="s">
        <v>17837</v>
      </c>
    </row>
    <row r="138" spans="1:20" x14ac:dyDescent="0.25">
      <c r="A138" t="s">
        <v>239</v>
      </c>
      <c r="B138" t="s">
        <v>245</v>
      </c>
      <c r="C138">
        <v>159</v>
      </c>
      <c r="D138">
        <v>2</v>
      </c>
      <c r="E138" t="s">
        <v>17839</v>
      </c>
      <c r="F138">
        <v>318</v>
      </c>
      <c r="G138">
        <v>0</v>
      </c>
      <c r="H138" t="s">
        <v>636</v>
      </c>
      <c r="I138" t="s">
        <v>17840</v>
      </c>
      <c r="J138" t="s">
        <v>648</v>
      </c>
      <c r="K138" t="s">
        <v>637</v>
      </c>
      <c r="L138" t="s">
        <v>638</v>
      </c>
      <c r="M138" t="s">
        <v>17841</v>
      </c>
      <c r="N138" t="s">
        <v>637</v>
      </c>
      <c r="O138" t="s">
        <v>643</v>
      </c>
      <c r="P138" t="s">
        <v>5</v>
      </c>
      <c r="Q138" t="s">
        <v>644</v>
      </c>
      <c r="R138" t="s">
        <v>638</v>
      </c>
      <c r="S138" t="s">
        <v>17842</v>
      </c>
      <c r="T138" t="s">
        <v>17841</v>
      </c>
    </row>
    <row r="139" spans="1:20" x14ac:dyDescent="0.25">
      <c r="A139" t="s">
        <v>72</v>
      </c>
      <c r="B139" t="s">
        <v>108</v>
      </c>
      <c r="C139">
        <v>66</v>
      </c>
      <c r="D139">
        <v>1</v>
      </c>
      <c r="E139" t="s">
        <v>17843</v>
      </c>
      <c r="F139">
        <v>249</v>
      </c>
      <c r="G139">
        <v>0</v>
      </c>
      <c r="H139" t="s">
        <v>645</v>
      </c>
      <c r="I139" t="s">
        <v>17844</v>
      </c>
      <c r="J139" t="s">
        <v>17845</v>
      </c>
      <c r="K139" t="s">
        <v>17846</v>
      </c>
      <c r="L139" t="s">
        <v>773</v>
      </c>
      <c r="M139" t="s">
        <v>17847</v>
      </c>
      <c r="N139" t="s">
        <v>637</v>
      </c>
      <c r="O139" t="s">
        <v>646</v>
      </c>
      <c r="P139" t="s">
        <v>26</v>
      </c>
      <c r="Q139" t="s">
        <v>647</v>
      </c>
      <c r="R139" t="s">
        <v>638</v>
      </c>
      <c r="S139" t="s">
        <v>17848</v>
      </c>
      <c r="T139" t="s">
        <v>17849</v>
      </c>
    </row>
    <row r="140" spans="1:20" x14ac:dyDescent="0.25">
      <c r="A140" t="s">
        <v>101</v>
      </c>
      <c r="B140" t="s">
        <v>74</v>
      </c>
      <c r="C140">
        <v>66</v>
      </c>
      <c r="D140">
        <v>1</v>
      </c>
      <c r="E140" t="s">
        <v>17843</v>
      </c>
      <c r="F140">
        <v>249</v>
      </c>
      <c r="G140">
        <v>0</v>
      </c>
      <c r="H140" t="s">
        <v>645</v>
      </c>
      <c r="I140" t="s">
        <v>17844</v>
      </c>
      <c r="J140" t="s">
        <v>17845</v>
      </c>
      <c r="K140" t="s">
        <v>17846</v>
      </c>
      <c r="L140" t="s">
        <v>773</v>
      </c>
      <c r="M140" t="s">
        <v>17847</v>
      </c>
      <c r="N140" t="s">
        <v>637</v>
      </c>
      <c r="O140" t="s">
        <v>646</v>
      </c>
      <c r="P140" t="s">
        <v>26</v>
      </c>
      <c r="Q140" t="s">
        <v>647</v>
      </c>
      <c r="R140" t="s">
        <v>638</v>
      </c>
      <c r="S140" t="s">
        <v>17848</v>
      </c>
      <c r="T140" t="s">
        <v>17849</v>
      </c>
    </row>
    <row r="141" spans="1:20" x14ac:dyDescent="0.25">
      <c r="A141" t="s">
        <v>22</v>
      </c>
      <c r="B141" t="s">
        <v>27</v>
      </c>
      <c r="C141">
        <v>67</v>
      </c>
      <c r="D141">
        <v>1</v>
      </c>
      <c r="E141" t="s">
        <v>17843</v>
      </c>
      <c r="F141">
        <v>249</v>
      </c>
      <c r="G141">
        <v>0</v>
      </c>
      <c r="H141" t="s">
        <v>645</v>
      </c>
      <c r="I141" t="s">
        <v>17844</v>
      </c>
      <c r="J141" t="s">
        <v>17845</v>
      </c>
      <c r="K141" t="s">
        <v>17846</v>
      </c>
      <c r="L141" t="s">
        <v>773</v>
      </c>
      <c r="M141" t="s">
        <v>17847</v>
      </c>
      <c r="N141" t="s">
        <v>637</v>
      </c>
      <c r="O141" t="s">
        <v>646</v>
      </c>
      <c r="P141" t="s">
        <v>26</v>
      </c>
      <c r="Q141" t="s">
        <v>647</v>
      </c>
      <c r="R141" t="s">
        <v>638</v>
      </c>
      <c r="S141" t="s">
        <v>17848</v>
      </c>
      <c r="T141" t="s">
        <v>17849</v>
      </c>
    </row>
    <row r="142" spans="1:20" x14ac:dyDescent="0.25">
      <c r="A142" t="s">
        <v>239</v>
      </c>
      <c r="B142" t="s">
        <v>245</v>
      </c>
      <c r="C142">
        <v>159</v>
      </c>
      <c r="D142">
        <v>1</v>
      </c>
      <c r="E142" t="s">
        <v>17850</v>
      </c>
      <c r="F142">
        <v>186</v>
      </c>
      <c r="G142">
        <v>27</v>
      </c>
      <c r="H142" t="s">
        <v>636</v>
      </c>
      <c r="I142" t="s">
        <v>17851</v>
      </c>
      <c r="J142" t="s">
        <v>642</v>
      </c>
      <c r="K142" t="s">
        <v>637</v>
      </c>
      <c r="L142" t="s">
        <v>638</v>
      </c>
      <c r="M142" t="s">
        <v>17852</v>
      </c>
      <c r="N142" t="s">
        <v>637</v>
      </c>
      <c r="O142" t="s">
        <v>643</v>
      </c>
      <c r="P142" t="s">
        <v>5</v>
      </c>
      <c r="Q142" t="s">
        <v>644</v>
      </c>
      <c r="R142" t="s">
        <v>638</v>
      </c>
      <c r="S142" t="s">
        <v>17853</v>
      </c>
      <c r="T142" t="s">
        <v>17854</v>
      </c>
    </row>
    <row r="143" spans="1:20" x14ac:dyDescent="0.25">
      <c r="A143" t="s">
        <v>147</v>
      </c>
      <c r="B143" t="s">
        <v>148</v>
      </c>
      <c r="C143">
        <v>50</v>
      </c>
      <c r="D143">
        <v>6</v>
      </c>
      <c r="E143" t="s">
        <v>17855</v>
      </c>
      <c r="F143">
        <v>200</v>
      </c>
      <c r="G143">
        <v>0</v>
      </c>
      <c r="H143" t="s">
        <v>636</v>
      </c>
      <c r="I143" t="s">
        <v>17856</v>
      </c>
      <c r="J143" t="s">
        <v>658</v>
      </c>
      <c r="K143" t="s">
        <v>637</v>
      </c>
      <c r="L143" t="s">
        <v>638</v>
      </c>
      <c r="M143" t="s">
        <v>17857</v>
      </c>
      <c r="N143" t="s">
        <v>637</v>
      </c>
      <c r="O143" t="s">
        <v>643</v>
      </c>
      <c r="P143" t="s">
        <v>5</v>
      </c>
      <c r="Q143" t="s">
        <v>644</v>
      </c>
      <c r="R143" t="s">
        <v>638</v>
      </c>
      <c r="S143" t="s">
        <v>17858</v>
      </c>
      <c r="T143" t="s">
        <v>17857</v>
      </c>
    </row>
    <row r="144" spans="1:20" x14ac:dyDescent="0.25">
      <c r="A144" t="s">
        <v>147</v>
      </c>
      <c r="B144" t="s">
        <v>148</v>
      </c>
      <c r="C144">
        <v>50</v>
      </c>
      <c r="D144">
        <v>6</v>
      </c>
      <c r="E144" t="s">
        <v>17859</v>
      </c>
      <c r="F144">
        <v>200</v>
      </c>
      <c r="G144">
        <v>0</v>
      </c>
      <c r="H144" t="s">
        <v>636</v>
      </c>
      <c r="I144" t="s">
        <v>17860</v>
      </c>
      <c r="J144" t="s">
        <v>666</v>
      </c>
      <c r="K144" t="s">
        <v>637</v>
      </c>
      <c r="L144" t="s">
        <v>638</v>
      </c>
      <c r="M144" t="s">
        <v>17861</v>
      </c>
      <c r="N144" t="s">
        <v>637</v>
      </c>
      <c r="O144" t="s">
        <v>643</v>
      </c>
      <c r="P144" t="s">
        <v>5</v>
      </c>
      <c r="Q144" t="s">
        <v>644</v>
      </c>
      <c r="R144" t="s">
        <v>638</v>
      </c>
      <c r="S144" t="s">
        <v>17862</v>
      </c>
      <c r="T144" t="s">
        <v>17861</v>
      </c>
    </row>
    <row r="145" spans="1:20" x14ac:dyDescent="0.25">
      <c r="A145" t="s">
        <v>147</v>
      </c>
      <c r="B145" t="s">
        <v>148</v>
      </c>
      <c r="C145">
        <v>50</v>
      </c>
      <c r="D145">
        <v>6</v>
      </c>
      <c r="E145" t="s">
        <v>17863</v>
      </c>
      <c r="F145">
        <v>200</v>
      </c>
      <c r="G145">
        <v>0</v>
      </c>
      <c r="H145" t="s">
        <v>636</v>
      </c>
      <c r="I145" t="s">
        <v>17864</v>
      </c>
      <c r="J145" t="s">
        <v>3188</v>
      </c>
      <c r="K145" t="s">
        <v>637</v>
      </c>
      <c r="L145" t="s">
        <v>638</v>
      </c>
      <c r="M145" t="s">
        <v>17865</v>
      </c>
      <c r="N145" t="s">
        <v>637</v>
      </c>
      <c r="O145" t="s">
        <v>639</v>
      </c>
      <c r="P145" t="s">
        <v>5</v>
      </c>
      <c r="Q145" t="s">
        <v>640</v>
      </c>
      <c r="R145" t="s">
        <v>638</v>
      </c>
      <c r="S145" t="s">
        <v>17866</v>
      </c>
      <c r="T145" t="s">
        <v>17865</v>
      </c>
    </row>
    <row r="146" spans="1:20" x14ac:dyDescent="0.25">
      <c r="A146" t="s">
        <v>18</v>
      </c>
      <c r="B146" t="s">
        <v>19</v>
      </c>
      <c r="C146">
        <v>66.666666666666671</v>
      </c>
      <c r="D146">
        <v>3</v>
      </c>
      <c r="E146" t="s">
        <v>17867</v>
      </c>
      <c r="F146">
        <v>119</v>
      </c>
      <c r="G146">
        <v>0</v>
      </c>
      <c r="H146" t="s">
        <v>645</v>
      </c>
      <c r="I146" t="s">
        <v>5649</v>
      </c>
      <c r="J146" t="s">
        <v>17868</v>
      </c>
      <c r="K146" t="s">
        <v>5483</v>
      </c>
      <c r="L146" t="s">
        <v>824</v>
      </c>
      <c r="M146" t="s">
        <v>17869</v>
      </c>
      <c r="N146" t="s">
        <v>637</v>
      </c>
      <c r="O146" t="s">
        <v>646</v>
      </c>
      <c r="P146" t="s">
        <v>26</v>
      </c>
      <c r="Q146" t="s">
        <v>647</v>
      </c>
      <c r="R146" t="s">
        <v>638</v>
      </c>
      <c r="S146" t="s">
        <v>17870</v>
      </c>
      <c r="T146" t="s">
        <v>17871</v>
      </c>
    </row>
    <row r="147" spans="1:20" x14ac:dyDescent="0.25">
      <c r="A147" t="s">
        <v>22</v>
      </c>
      <c r="B147" t="s">
        <v>213</v>
      </c>
      <c r="C147">
        <v>80</v>
      </c>
      <c r="D147">
        <v>2</v>
      </c>
      <c r="E147" t="s">
        <v>17872</v>
      </c>
      <c r="F147">
        <v>167.5</v>
      </c>
      <c r="G147">
        <v>7.5</v>
      </c>
      <c r="H147" t="s">
        <v>663</v>
      </c>
      <c r="I147" t="s">
        <v>17873</v>
      </c>
      <c r="J147" t="s">
        <v>17874</v>
      </c>
      <c r="K147" t="s">
        <v>6926</v>
      </c>
      <c r="L147" t="s">
        <v>17875</v>
      </c>
      <c r="M147" t="s">
        <v>17876</v>
      </c>
      <c r="N147" t="s">
        <v>637</v>
      </c>
      <c r="O147" t="s">
        <v>664</v>
      </c>
      <c r="P147" t="s">
        <v>23</v>
      </c>
      <c r="Q147" t="s">
        <v>665</v>
      </c>
      <c r="R147" t="s">
        <v>638</v>
      </c>
      <c r="S147" t="s">
        <v>17877</v>
      </c>
      <c r="T147" t="s">
        <v>17878</v>
      </c>
    </row>
    <row r="148" spans="1:20" x14ac:dyDescent="0.25">
      <c r="A148" t="s">
        <v>147</v>
      </c>
      <c r="B148" t="s">
        <v>148</v>
      </c>
      <c r="C148">
        <v>65</v>
      </c>
      <c r="D148">
        <v>9</v>
      </c>
      <c r="E148" t="s">
        <v>17879</v>
      </c>
      <c r="F148">
        <v>289.33999999999997</v>
      </c>
      <c r="G148">
        <v>26</v>
      </c>
      <c r="H148" t="s">
        <v>645</v>
      </c>
      <c r="I148" t="s">
        <v>17880</v>
      </c>
      <c r="J148" t="s">
        <v>17881</v>
      </c>
      <c r="K148" t="s">
        <v>8426</v>
      </c>
      <c r="L148" t="s">
        <v>17882</v>
      </c>
      <c r="M148" t="s">
        <v>17883</v>
      </c>
      <c r="N148" t="s">
        <v>637</v>
      </c>
      <c r="O148" t="s">
        <v>664</v>
      </c>
      <c r="P148" t="s">
        <v>23</v>
      </c>
      <c r="Q148" t="s">
        <v>665</v>
      </c>
      <c r="R148" t="s">
        <v>638</v>
      </c>
      <c r="S148" t="s">
        <v>17884</v>
      </c>
      <c r="T148" t="s">
        <v>17883</v>
      </c>
    </row>
    <row r="149" spans="1:20" x14ac:dyDescent="0.25">
      <c r="A149" t="s">
        <v>239</v>
      </c>
      <c r="B149" t="s">
        <v>690</v>
      </c>
      <c r="C149">
        <v>99.19</v>
      </c>
      <c r="D149">
        <v>1</v>
      </c>
      <c r="E149" t="s">
        <v>17885</v>
      </c>
      <c r="F149">
        <v>144.19</v>
      </c>
      <c r="G149">
        <v>45</v>
      </c>
      <c r="H149" t="s">
        <v>663</v>
      </c>
      <c r="I149" t="s">
        <v>17886</v>
      </c>
      <c r="J149" t="s">
        <v>17887</v>
      </c>
      <c r="K149" t="s">
        <v>3918</v>
      </c>
      <c r="L149" t="s">
        <v>17888</v>
      </c>
      <c r="M149" t="s">
        <v>17889</v>
      </c>
      <c r="N149" t="s">
        <v>637</v>
      </c>
      <c r="O149" t="s">
        <v>664</v>
      </c>
      <c r="P149" t="s">
        <v>23</v>
      </c>
      <c r="Q149" t="s">
        <v>665</v>
      </c>
      <c r="R149" t="s">
        <v>638</v>
      </c>
      <c r="S149" t="s">
        <v>17890</v>
      </c>
      <c r="T149" t="s">
        <v>17889</v>
      </c>
    </row>
    <row r="150" spans="1:20" x14ac:dyDescent="0.25">
      <c r="A150" t="s">
        <v>147</v>
      </c>
      <c r="B150" t="s">
        <v>148</v>
      </c>
      <c r="C150">
        <v>33.333333333333336</v>
      </c>
      <c r="D150">
        <v>3</v>
      </c>
      <c r="E150" t="s">
        <v>17891</v>
      </c>
      <c r="F150">
        <v>100</v>
      </c>
      <c r="G150">
        <v>0</v>
      </c>
      <c r="H150" t="s">
        <v>655</v>
      </c>
      <c r="I150" t="s">
        <v>17892</v>
      </c>
      <c r="J150" t="s">
        <v>648</v>
      </c>
      <c r="K150" t="s">
        <v>637</v>
      </c>
      <c r="L150" t="s">
        <v>638</v>
      </c>
      <c r="M150" t="s">
        <v>17893</v>
      </c>
      <c r="N150" t="s">
        <v>637</v>
      </c>
      <c r="O150" t="s">
        <v>639</v>
      </c>
      <c r="P150" t="s">
        <v>5</v>
      </c>
      <c r="Q150" t="s">
        <v>640</v>
      </c>
      <c r="R150" t="s">
        <v>638</v>
      </c>
      <c r="S150" t="s">
        <v>17894</v>
      </c>
      <c r="T150" t="s">
        <v>17893</v>
      </c>
    </row>
    <row r="151" spans="1:20" x14ac:dyDescent="0.25">
      <c r="A151" t="s">
        <v>147</v>
      </c>
      <c r="B151" t="s">
        <v>148</v>
      </c>
      <c r="C151">
        <v>50</v>
      </c>
      <c r="D151">
        <v>6</v>
      </c>
      <c r="E151" t="s">
        <v>17895</v>
      </c>
      <c r="F151">
        <v>200</v>
      </c>
      <c r="G151">
        <v>0</v>
      </c>
      <c r="H151" t="s">
        <v>636</v>
      </c>
      <c r="I151" t="s">
        <v>17896</v>
      </c>
      <c r="J151" t="s">
        <v>687</v>
      </c>
      <c r="K151" t="s">
        <v>637</v>
      </c>
      <c r="L151" t="s">
        <v>638</v>
      </c>
      <c r="M151" t="s">
        <v>17897</v>
      </c>
      <c r="N151" t="s">
        <v>637</v>
      </c>
      <c r="O151" t="s">
        <v>639</v>
      </c>
      <c r="P151" t="s">
        <v>5</v>
      </c>
      <c r="Q151" t="s">
        <v>640</v>
      </c>
      <c r="R151" t="s">
        <v>638</v>
      </c>
      <c r="S151" t="s">
        <v>17898</v>
      </c>
      <c r="T151" t="s">
        <v>17899</v>
      </c>
    </row>
    <row r="152" spans="1:20" x14ac:dyDescent="0.25">
      <c r="A152" t="s">
        <v>22</v>
      </c>
      <c r="B152" t="s">
        <v>27</v>
      </c>
      <c r="C152">
        <v>80</v>
      </c>
      <c r="D152">
        <v>1</v>
      </c>
      <c r="E152" t="s">
        <v>17900</v>
      </c>
      <c r="F152">
        <v>80</v>
      </c>
      <c r="G152">
        <v>0</v>
      </c>
      <c r="H152" t="s">
        <v>645</v>
      </c>
      <c r="I152" t="s">
        <v>3916</v>
      </c>
      <c r="J152" t="s">
        <v>17901</v>
      </c>
      <c r="K152" t="s">
        <v>1700</v>
      </c>
      <c r="L152" t="s">
        <v>3910</v>
      </c>
      <c r="M152" t="s">
        <v>17902</v>
      </c>
      <c r="N152" t="s">
        <v>637</v>
      </c>
      <c r="O152" t="s">
        <v>646</v>
      </c>
      <c r="P152" t="s">
        <v>26</v>
      </c>
      <c r="Q152" t="s">
        <v>647</v>
      </c>
      <c r="R152" t="s">
        <v>638</v>
      </c>
      <c r="S152" t="s">
        <v>17903</v>
      </c>
      <c r="T152" t="s">
        <v>17904</v>
      </c>
    </row>
    <row r="153" spans="1:20" x14ac:dyDescent="0.25">
      <c r="A153" t="s">
        <v>104</v>
      </c>
      <c r="B153" t="s">
        <v>105</v>
      </c>
      <c r="C153">
        <v>14</v>
      </c>
      <c r="D153">
        <v>2</v>
      </c>
      <c r="E153" t="s">
        <v>17905</v>
      </c>
      <c r="F153">
        <v>44</v>
      </c>
      <c r="G153">
        <v>16</v>
      </c>
      <c r="H153" t="s">
        <v>645</v>
      </c>
      <c r="I153" t="s">
        <v>2615</v>
      </c>
      <c r="J153" t="s">
        <v>17906</v>
      </c>
      <c r="K153" t="s">
        <v>3370</v>
      </c>
      <c r="L153" t="s">
        <v>2536</v>
      </c>
      <c r="M153" t="s">
        <v>17907</v>
      </c>
      <c r="N153" t="s">
        <v>637</v>
      </c>
      <c r="O153" t="s">
        <v>651</v>
      </c>
      <c r="P153" t="s">
        <v>26</v>
      </c>
      <c r="Q153" t="s">
        <v>647</v>
      </c>
      <c r="R153" t="s">
        <v>638</v>
      </c>
      <c r="S153" t="s">
        <v>17908</v>
      </c>
      <c r="T153" t="s">
        <v>17907</v>
      </c>
    </row>
    <row r="154" spans="1:20" x14ac:dyDescent="0.25">
      <c r="A154" t="s">
        <v>104</v>
      </c>
      <c r="B154" t="s">
        <v>105</v>
      </c>
      <c r="C154">
        <v>14</v>
      </c>
      <c r="D154">
        <v>2</v>
      </c>
      <c r="E154" t="s">
        <v>17909</v>
      </c>
      <c r="F154">
        <v>44</v>
      </c>
      <c r="G154">
        <v>16</v>
      </c>
      <c r="H154" t="s">
        <v>645</v>
      </c>
      <c r="I154" t="s">
        <v>2615</v>
      </c>
      <c r="J154" t="s">
        <v>17906</v>
      </c>
      <c r="K154" t="s">
        <v>3370</v>
      </c>
      <c r="L154" t="s">
        <v>2536</v>
      </c>
      <c r="M154" t="s">
        <v>17910</v>
      </c>
      <c r="N154" t="s">
        <v>637</v>
      </c>
      <c r="O154" t="s">
        <v>651</v>
      </c>
      <c r="P154" t="s">
        <v>26</v>
      </c>
      <c r="Q154" t="s">
        <v>647</v>
      </c>
      <c r="R154" t="s">
        <v>638</v>
      </c>
      <c r="S154" t="s">
        <v>17911</v>
      </c>
      <c r="T154" t="s">
        <v>17912</v>
      </c>
    </row>
    <row r="155" spans="1:20" x14ac:dyDescent="0.25">
      <c r="A155" t="s">
        <v>22</v>
      </c>
      <c r="B155" t="s">
        <v>27</v>
      </c>
      <c r="C155">
        <v>80</v>
      </c>
      <c r="D155">
        <v>1</v>
      </c>
      <c r="E155" t="s">
        <v>17913</v>
      </c>
      <c r="F155">
        <v>80</v>
      </c>
      <c r="G155">
        <v>0</v>
      </c>
      <c r="H155" t="s">
        <v>645</v>
      </c>
      <c r="I155" t="s">
        <v>17914</v>
      </c>
      <c r="J155" t="s">
        <v>17915</v>
      </c>
      <c r="K155" t="s">
        <v>688</v>
      </c>
      <c r="L155" t="s">
        <v>830</v>
      </c>
      <c r="M155" t="s">
        <v>17916</v>
      </c>
      <c r="N155" t="s">
        <v>637</v>
      </c>
      <c r="O155" t="s">
        <v>646</v>
      </c>
      <c r="P155" t="s">
        <v>26</v>
      </c>
      <c r="Q155" t="s">
        <v>647</v>
      </c>
      <c r="R155" t="s">
        <v>638</v>
      </c>
      <c r="S155" t="s">
        <v>17917</v>
      </c>
      <c r="T155" t="s">
        <v>17916</v>
      </c>
    </row>
    <row r="156" spans="1:20" x14ac:dyDescent="0.25">
      <c r="A156" t="s">
        <v>104</v>
      </c>
      <c r="B156" t="s">
        <v>105</v>
      </c>
      <c r="C156">
        <v>14</v>
      </c>
      <c r="D156">
        <v>2</v>
      </c>
      <c r="E156" t="s">
        <v>17918</v>
      </c>
      <c r="F156">
        <v>32</v>
      </c>
      <c r="G156">
        <v>4</v>
      </c>
      <c r="H156" t="s">
        <v>645</v>
      </c>
      <c r="I156" t="s">
        <v>3804</v>
      </c>
      <c r="J156" t="s">
        <v>17919</v>
      </c>
      <c r="K156" t="s">
        <v>7541</v>
      </c>
      <c r="L156" t="s">
        <v>3919</v>
      </c>
      <c r="M156" t="s">
        <v>17920</v>
      </c>
      <c r="N156" t="s">
        <v>637</v>
      </c>
      <c r="O156" t="s">
        <v>646</v>
      </c>
      <c r="P156" t="s">
        <v>26</v>
      </c>
      <c r="Q156" t="s">
        <v>647</v>
      </c>
      <c r="R156" t="s">
        <v>638</v>
      </c>
      <c r="S156" t="s">
        <v>17921</v>
      </c>
      <c r="T156" t="s">
        <v>17922</v>
      </c>
    </row>
    <row r="157" spans="1:20" x14ac:dyDescent="0.25">
      <c r="A157" t="s">
        <v>22</v>
      </c>
      <c r="B157" t="s">
        <v>27</v>
      </c>
      <c r="C157">
        <v>80</v>
      </c>
      <c r="D157">
        <v>2</v>
      </c>
      <c r="E157" t="s">
        <v>17923</v>
      </c>
      <c r="F157">
        <v>160</v>
      </c>
      <c r="G157">
        <v>0</v>
      </c>
      <c r="H157" t="s">
        <v>645</v>
      </c>
      <c r="I157" t="s">
        <v>8424</v>
      </c>
      <c r="J157" t="s">
        <v>17924</v>
      </c>
      <c r="K157" t="s">
        <v>809</v>
      </c>
      <c r="L157" t="s">
        <v>726</v>
      </c>
      <c r="M157" t="s">
        <v>17922</v>
      </c>
      <c r="N157" t="s">
        <v>637</v>
      </c>
      <c r="O157" t="s">
        <v>646</v>
      </c>
      <c r="P157" t="s">
        <v>26</v>
      </c>
      <c r="Q157" t="s">
        <v>647</v>
      </c>
      <c r="R157" t="s">
        <v>638</v>
      </c>
      <c r="S157" t="s">
        <v>17925</v>
      </c>
      <c r="T157" t="s">
        <v>17922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49B03-ECD9-4A79-B10D-AA19FEEEA22B}">
  <sheetPr>
    <tabColor rgb="FFFF6699"/>
  </sheetPr>
  <dimension ref="A1:V268"/>
  <sheetViews>
    <sheetView zoomScale="70" zoomScaleNormal="70" workbookViewId="0">
      <pane xSplit="2" ySplit="1" topLeftCell="T227" activePane="bottomRight" state="frozen"/>
      <selection activeCell="Q237" sqref="Q237"/>
      <selection pane="topRight" activeCell="Q237" sqref="Q237"/>
      <selection pane="bottomLeft" activeCell="Q237" sqref="Q237"/>
      <selection pane="bottomRight" activeCell="U240" sqref="U240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617</v>
      </c>
      <c r="C1" t="s">
        <v>618</v>
      </c>
      <c r="D1" t="s">
        <v>1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J1" t="s">
        <v>624</v>
      </c>
      <c r="K1" t="s">
        <v>625</v>
      </c>
      <c r="L1" t="s">
        <v>626</v>
      </c>
      <c r="M1" t="s">
        <v>627</v>
      </c>
      <c r="N1" t="s">
        <v>628</v>
      </c>
      <c r="O1" t="s">
        <v>629</v>
      </c>
      <c r="P1" t="s">
        <v>630</v>
      </c>
      <c r="Q1" t="s">
        <v>631</v>
      </c>
      <c r="R1" t="s">
        <v>2</v>
      </c>
      <c r="S1" t="s">
        <v>632</v>
      </c>
      <c r="T1" t="s">
        <v>633</v>
      </c>
      <c r="U1" s="49" t="s">
        <v>722</v>
      </c>
      <c r="V1" t="s">
        <v>724</v>
      </c>
    </row>
    <row r="2" spans="1:22" x14ac:dyDescent="0.25">
      <c r="A2" t="s">
        <v>16479</v>
      </c>
      <c r="B2" t="s">
        <v>13745</v>
      </c>
      <c r="C2">
        <v>99</v>
      </c>
      <c r="D2">
        <v>2</v>
      </c>
      <c r="E2" t="s">
        <v>17926</v>
      </c>
      <c r="F2">
        <v>171.5</v>
      </c>
      <c r="G2">
        <v>0</v>
      </c>
      <c r="H2" t="s">
        <v>655</v>
      </c>
      <c r="I2" t="s">
        <v>17927</v>
      </c>
      <c r="J2" t="s">
        <v>1797</v>
      </c>
      <c r="K2" t="s">
        <v>637</v>
      </c>
      <c r="L2" t="s">
        <v>638</v>
      </c>
      <c r="M2" t="s">
        <v>17928</v>
      </c>
      <c r="N2" t="s">
        <v>637</v>
      </c>
      <c r="O2" t="s">
        <v>639</v>
      </c>
      <c r="P2" t="s">
        <v>5</v>
      </c>
      <c r="Q2" t="s">
        <v>640</v>
      </c>
      <c r="R2" t="s">
        <v>638</v>
      </c>
      <c r="S2" t="s">
        <v>17929</v>
      </c>
      <c r="T2" t="s">
        <v>17928</v>
      </c>
      <c r="U2" s="50" t="s">
        <v>147</v>
      </c>
      <c r="V2">
        <v>507</v>
      </c>
    </row>
    <row r="3" spans="1:22" x14ac:dyDescent="0.25">
      <c r="A3" t="s">
        <v>72</v>
      </c>
      <c r="B3" t="s">
        <v>716</v>
      </c>
      <c r="C3">
        <v>93</v>
      </c>
      <c r="D3">
        <v>1</v>
      </c>
      <c r="E3" t="s">
        <v>17930</v>
      </c>
      <c r="F3">
        <v>93</v>
      </c>
      <c r="G3">
        <v>0</v>
      </c>
      <c r="H3" t="s">
        <v>645</v>
      </c>
      <c r="I3" t="s">
        <v>2581</v>
      </c>
      <c r="J3" t="s">
        <v>17931</v>
      </c>
      <c r="K3" t="s">
        <v>12574</v>
      </c>
      <c r="L3" t="s">
        <v>2664</v>
      </c>
      <c r="M3" t="s">
        <v>17932</v>
      </c>
      <c r="N3" t="s">
        <v>637</v>
      </c>
      <c r="O3" t="s">
        <v>646</v>
      </c>
      <c r="P3" t="s">
        <v>26</v>
      </c>
      <c r="Q3" t="s">
        <v>647</v>
      </c>
      <c r="R3" t="s">
        <v>638</v>
      </c>
      <c r="S3" t="s">
        <v>17933</v>
      </c>
      <c r="T3" t="s">
        <v>17934</v>
      </c>
      <c r="U3" s="51" t="s">
        <v>148</v>
      </c>
      <c r="V3">
        <v>507</v>
      </c>
    </row>
    <row r="4" spans="1:22" x14ac:dyDescent="0.25">
      <c r="A4" t="s">
        <v>240</v>
      </c>
      <c r="B4" t="s">
        <v>2799</v>
      </c>
      <c r="C4">
        <v>98.1</v>
      </c>
      <c r="D4">
        <v>1</v>
      </c>
      <c r="E4" t="s">
        <v>17935</v>
      </c>
      <c r="F4">
        <v>110.1</v>
      </c>
      <c r="G4">
        <v>12</v>
      </c>
      <c r="H4" t="s">
        <v>645</v>
      </c>
      <c r="I4" t="s">
        <v>17936</v>
      </c>
      <c r="J4" t="s">
        <v>17937</v>
      </c>
      <c r="K4" t="s">
        <v>9803</v>
      </c>
      <c r="L4" t="s">
        <v>17938</v>
      </c>
      <c r="M4" t="s">
        <v>17939</v>
      </c>
      <c r="N4" t="s">
        <v>637</v>
      </c>
      <c r="O4" t="s">
        <v>664</v>
      </c>
      <c r="P4" t="s">
        <v>23</v>
      </c>
      <c r="Q4" t="s">
        <v>665</v>
      </c>
      <c r="R4" t="s">
        <v>638</v>
      </c>
      <c r="S4" t="s">
        <v>17940</v>
      </c>
      <c r="T4" t="s">
        <v>17939</v>
      </c>
      <c r="U4" s="50" t="s">
        <v>16479</v>
      </c>
      <c r="V4">
        <v>18</v>
      </c>
    </row>
    <row r="5" spans="1:22" x14ac:dyDescent="0.25">
      <c r="A5" t="s">
        <v>147</v>
      </c>
      <c r="B5" t="s">
        <v>148</v>
      </c>
      <c r="C5">
        <v>33.333333333333336</v>
      </c>
      <c r="D5">
        <v>3</v>
      </c>
      <c r="E5" t="s">
        <v>17941</v>
      </c>
      <c r="F5">
        <v>100</v>
      </c>
      <c r="G5">
        <v>0</v>
      </c>
      <c r="H5" t="s">
        <v>655</v>
      </c>
      <c r="I5" t="s">
        <v>17942</v>
      </c>
      <c r="J5" t="s">
        <v>642</v>
      </c>
      <c r="K5" t="s">
        <v>637</v>
      </c>
      <c r="L5" t="s">
        <v>638</v>
      </c>
      <c r="M5" t="s">
        <v>17943</v>
      </c>
      <c r="N5" t="s">
        <v>637</v>
      </c>
      <c r="O5" t="s">
        <v>639</v>
      </c>
      <c r="P5" t="s">
        <v>5</v>
      </c>
      <c r="Q5" t="s">
        <v>640</v>
      </c>
      <c r="R5" t="s">
        <v>638</v>
      </c>
      <c r="S5" t="s">
        <v>17944</v>
      </c>
      <c r="T5" t="s">
        <v>17943</v>
      </c>
      <c r="U5" s="51" t="s">
        <v>13745</v>
      </c>
      <c r="V5">
        <v>18</v>
      </c>
    </row>
    <row r="6" spans="1:22" x14ac:dyDescent="0.25">
      <c r="A6" t="s">
        <v>77</v>
      </c>
      <c r="B6" t="s">
        <v>78</v>
      </c>
      <c r="C6">
        <v>27.5</v>
      </c>
      <c r="D6">
        <v>4</v>
      </c>
      <c r="E6" t="s">
        <v>17945</v>
      </c>
      <c r="F6">
        <v>165</v>
      </c>
      <c r="G6">
        <v>0</v>
      </c>
      <c r="H6" t="s">
        <v>645</v>
      </c>
      <c r="I6" t="s">
        <v>17946</v>
      </c>
      <c r="J6" t="s">
        <v>17947</v>
      </c>
      <c r="K6" t="s">
        <v>17948</v>
      </c>
      <c r="L6" t="s">
        <v>773</v>
      </c>
      <c r="M6" t="s">
        <v>17949</v>
      </c>
      <c r="N6" t="s">
        <v>637</v>
      </c>
      <c r="O6" t="s">
        <v>646</v>
      </c>
      <c r="P6" t="s">
        <v>26</v>
      </c>
      <c r="Q6" t="s">
        <v>647</v>
      </c>
      <c r="R6" t="s">
        <v>638</v>
      </c>
      <c r="S6" t="s">
        <v>17950</v>
      </c>
      <c r="T6" t="s">
        <v>17951</v>
      </c>
      <c r="U6" s="50" t="s">
        <v>16818</v>
      </c>
      <c r="V6">
        <v>14</v>
      </c>
    </row>
    <row r="7" spans="1:22" x14ac:dyDescent="0.25">
      <c r="A7" t="s">
        <v>240</v>
      </c>
      <c r="B7" t="s">
        <v>2799</v>
      </c>
      <c r="C7">
        <v>103.55</v>
      </c>
      <c r="D7">
        <v>1</v>
      </c>
      <c r="E7" t="s">
        <v>17952</v>
      </c>
      <c r="F7">
        <v>206.6</v>
      </c>
      <c r="G7">
        <v>9</v>
      </c>
      <c r="H7" t="s">
        <v>645</v>
      </c>
      <c r="I7" t="s">
        <v>17953</v>
      </c>
      <c r="J7" t="s">
        <v>17954</v>
      </c>
      <c r="K7" t="s">
        <v>5689</v>
      </c>
      <c r="L7" t="s">
        <v>17955</v>
      </c>
      <c r="M7" t="s">
        <v>17956</v>
      </c>
      <c r="N7" t="s">
        <v>637</v>
      </c>
      <c r="O7" t="s">
        <v>664</v>
      </c>
      <c r="P7" t="s">
        <v>23</v>
      </c>
      <c r="Q7" t="s">
        <v>665</v>
      </c>
      <c r="R7" t="s">
        <v>638</v>
      </c>
      <c r="S7" t="s">
        <v>17957</v>
      </c>
      <c r="T7" t="s">
        <v>17956</v>
      </c>
      <c r="U7" s="51" t="s">
        <v>13750</v>
      </c>
      <c r="V7">
        <v>14</v>
      </c>
    </row>
    <row r="8" spans="1:22" x14ac:dyDescent="0.25">
      <c r="A8" t="s">
        <v>10</v>
      </c>
      <c r="B8" t="s">
        <v>11</v>
      </c>
      <c r="C8">
        <v>54</v>
      </c>
      <c r="D8">
        <v>1</v>
      </c>
      <c r="E8" t="s">
        <v>17952</v>
      </c>
      <c r="F8">
        <v>206.6</v>
      </c>
      <c r="G8">
        <v>9</v>
      </c>
      <c r="H8" t="s">
        <v>645</v>
      </c>
      <c r="I8" t="s">
        <v>17953</v>
      </c>
      <c r="J8" t="s">
        <v>17954</v>
      </c>
      <c r="K8" t="s">
        <v>5689</v>
      </c>
      <c r="L8" t="s">
        <v>17955</v>
      </c>
      <c r="M8" t="s">
        <v>17956</v>
      </c>
      <c r="N8" t="s">
        <v>637</v>
      </c>
      <c r="O8" t="s">
        <v>664</v>
      </c>
      <c r="P8" t="s">
        <v>23</v>
      </c>
      <c r="Q8" t="s">
        <v>665</v>
      </c>
      <c r="R8" t="s">
        <v>638</v>
      </c>
      <c r="S8" t="s">
        <v>17957</v>
      </c>
      <c r="T8" t="s">
        <v>17956</v>
      </c>
      <c r="U8" s="50" t="s">
        <v>22</v>
      </c>
      <c r="V8">
        <v>89</v>
      </c>
    </row>
    <row r="9" spans="1:22" x14ac:dyDescent="0.25">
      <c r="A9" t="s">
        <v>12</v>
      </c>
      <c r="B9" t="s">
        <v>13</v>
      </c>
      <c r="C9">
        <v>55</v>
      </c>
      <c r="D9">
        <v>1</v>
      </c>
      <c r="E9" t="s">
        <v>17952</v>
      </c>
      <c r="F9">
        <v>206.6</v>
      </c>
      <c r="G9">
        <v>9</v>
      </c>
      <c r="H9" t="s">
        <v>645</v>
      </c>
      <c r="I9" t="s">
        <v>17953</v>
      </c>
      <c r="J9" t="s">
        <v>17954</v>
      </c>
      <c r="K9" t="s">
        <v>5689</v>
      </c>
      <c r="L9" t="s">
        <v>17955</v>
      </c>
      <c r="M9" t="s">
        <v>17956</v>
      </c>
      <c r="N9" t="s">
        <v>637</v>
      </c>
      <c r="O9" t="s">
        <v>664</v>
      </c>
      <c r="P9" t="s">
        <v>23</v>
      </c>
      <c r="Q9" t="s">
        <v>665</v>
      </c>
      <c r="R9" t="s">
        <v>638</v>
      </c>
      <c r="S9" t="s">
        <v>17957</v>
      </c>
      <c r="T9" t="s">
        <v>17956</v>
      </c>
      <c r="U9" s="51" t="s">
        <v>213</v>
      </c>
      <c r="V9">
        <v>2</v>
      </c>
    </row>
    <row r="10" spans="1:22" x14ac:dyDescent="0.25">
      <c r="A10" t="s">
        <v>147</v>
      </c>
      <c r="B10" t="s">
        <v>148</v>
      </c>
      <c r="C10">
        <v>33.333333333333336</v>
      </c>
      <c r="D10">
        <v>3</v>
      </c>
      <c r="E10" t="s">
        <v>17958</v>
      </c>
      <c r="F10">
        <v>100</v>
      </c>
      <c r="G10">
        <v>0</v>
      </c>
      <c r="H10" t="s">
        <v>655</v>
      </c>
      <c r="I10" t="s">
        <v>17959</v>
      </c>
      <c r="J10" t="s">
        <v>649</v>
      </c>
      <c r="K10" t="s">
        <v>637</v>
      </c>
      <c r="L10" t="s">
        <v>638</v>
      </c>
      <c r="M10" t="s">
        <v>17956</v>
      </c>
      <c r="N10" t="s">
        <v>637</v>
      </c>
      <c r="O10" t="s">
        <v>639</v>
      </c>
      <c r="P10" t="s">
        <v>5</v>
      </c>
      <c r="Q10" t="s">
        <v>640</v>
      </c>
      <c r="R10" t="s">
        <v>638</v>
      </c>
      <c r="S10" t="s">
        <v>17960</v>
      </c>
      <c r="T10" t="s">
        <v>17956</v>
      </c>
      <c r="U10" s="51" t="s">
        <v>27</v>
      </c>
      <c r="V10">
        <v>87</v>
      </c>
    </row>
    <row r="11" spans="1:22" x14ac:dyDescent="0.25">
      <c r="A11" t="s">
        <v>147</v>
      </c>
      <c r="B11" t="s">
        <v>148</v>
      </c>
      <c r="C11">
        <v>33.333333333333336</v>
      </c>
      <c r="D11">
        <v>3</v>
      </c>
      <c r="E11" t="s">
        <v>17961</v>
      </c>
      <c r="F11">
        <v>100</v>
      </c>
      <c r="G11">
        <v>0</v>
      </c>
      <c r="H11" t="s">
        <v>655</v>
      </c>
      <c r="I11" t="s">
        <v>17962</v>
      </c>
      <c r="J11" t="s">
        <v>2441</v>
      </c>
      <c r="K11" t="s">
        <v>637</v>
      </c>
      <c r="L11" t="s">
        <v>638</v>
      </c>
      <c r="M11" t="s">
        <v>17963</v>
      </c>
      <c r="N11" t="s">
        <v>637</v>
      </c>
      <c r="O11" t="s">
        <v>639</v>
      </c>
      <c r="P11" t="s">
        <v>5</v>
      </c>
      <c r="Q11" t="s">
        <v>640</v>
      </c>
      <c r="R11" t="s">
        <v>638</v>
      </c>
      <c r="S11" t="s">
        <v>17964</v>
      </c>
      <c r="T11" t="s">
        <v>17963</v>
      </c>
      <c r="U11" s="50" t="s">
        <v>18</v>
      </c>
      <c r="V11">
        <v>48</v>
      </c>
    </row>
    <row r="12" spans="1:22" x14ac:dyDescent="0.25">
      <c r="A12" t="s">
        <v>147</v>
      </c>
      <c r="B12" t="s">
        <v>148</v>
      </c>
      <c r="C12">
        <v>33.333333333333336</v>
      </c>
      <c r="D12">
        <v>3</v>
      </c>
      <c r="E12" t="s">
        <v>17965</v>
      </c>
      <c r="F12">
        <v>100</v>
      </c>
      <c r="G12">
        <v>0</v>
      </c>
      <c r="H12" t="s">
        <v>655</v>
      </c>
      <c r="I12" t="s">
        <v>17966</v>
      </c>
      <c r="J12" t="s">
        <v>686</v>
      </c>
      <c r="K12" t="s">
        <v>637</v>
      </c>
      <c r="L12" t="s">
        <v>638</v>
      </c>
      <c r="M12" t="s">
        <v>17967</v>
      </c>
      <c r="N12" t="s">
        <v>637</v>
      </c>
      <c r="O12" t="s">
        <v>639</v>
      </c>
      <c r="P12" t="s">
        <v>5</v>
      </c>
      <c r="Q12" t="s">
        <v>640</v>
      </c>
      <c r="R12" t="s">
        <v>638</v>
      </c>
      <c r="S12" t="s">
        <v>17968</v>
      </c>
      <c r="T12" t="s">
        <v>17967</v>
      </c>
      <c r="U12" s="51" t="s">
        <v>19</v>
      </c>
      <c r="V12">
        <v>48</v>
      </c>
    </row>
    <row r="13" spans="1:22" x14ac:dyDescent="0.25">
      <c r="A13" t="s">
        <v>147</v>
      </c>
      <c r="B13" t="s">
        <v>148</v>
      </c>
      <c r="C13">
        <v>33.333333333333336</v>
      </c>
      <c r="D13">
        <v>3</v>
      </c>
      <c r="E13" t="s">
        <v>17969</v>
      </c>
      <c r="F13">
        <v>100</v>
      </c>
      <c r="G13">
        <v>0</v>
      </c>
      <c r="H13" t="s">
        <v>655</v>
      </c>
      <c r="I13" t="s">
        <v>17970</v>
      </c>
      <c r="J13" t="s">
        <v>2051</v>
      </c>
      <c r="K13" t="s">
        <v>637</v>
      </c>
      <c r="L13" t="s">
        <v>638</v>
      </c>
      <c r="M13" t="s">
        <v>17971</v>
      </c>
      <c r="N13" t="s">
        <v>637</v>
      </c>
      <c r="O13" t="s">
        <v>639</v>
      </c>
      <c r="P13" t="s">
        <v>5</v>
      </c>
      <c r="Q13" t="s">
        <v>640</v>
      </c>
      <c r="R13" t="s">
        <v>638</v>
      </c>
      <c r="S13" t="s">
        <v>17972</v>
      </c>
      <c r="T13" t="s">
        <v>17971</v>
      </c>
      <c r="U13" s="50" t="s">
        <v>101</v>
      </c>
      <c r="V13">
        <v>4</v>
      </c>
    </row>
    <row r="14" spans="1:22" x14ac:dyDescent="0.25">
      <c r="A14" t="s">
        <v>147</v>
      </c>
      <c r="B14" t="s">
        <v>148</v>
      </c>
      <c r="C14">
        <v>33.333333333333336</v>
      </c>
      <c r="D14">
        <v>3</v>
      </c>
      <c r="E14" t="s">
        <v>17973</v>
      </c>
      <c r="F14">
        <v>100</v>
      </c>
      <c r="G14">
        <v>0</v>
      </c>
      <c r="H14" t="s">
        <v>655</v>
      </c>
      <c r="I14" t="s">
        <v>17970</v>
      </c>
      <c r="J14" t="s">
        <v>2051</v>
      </c>
      <c r="K14" t="s">
        <v>637</v>
      </c>
      <c r="L14" t="s">
        <v>638</v>
      </c>
      <c r="M14" t="s">
        <v>17974</v>
      </c>
      <c r="N14" t="s">
        <v>637</v>
      </c>
      <c r="O14" t="s">
        <v>639</v>
      </c>
      <c r="P14" t="s">
        <v>5</v>
      </c>
      <c r="Q14" t="s">
        <v>640</v>
      </c>
      <c r="R14" t="s">
        <v>638</v>
      </c>
      <c r="S14" t="s">
        <v>17975</v>
      </c>
      <c r="T14" t="s">
        <v>17974</v>
      </c>
      <c r="U14" s="51" t="s">
        <v>2139</v>
      </c>
      <c r="V14">
        <v>1</v>
      </c>
    </row>
    <row r="15" spans="1:22" x14ac:dyDescent="0.25">
      <c r="A15" t="s">
        <v>147</v>
      </c>
      <c r="B15" t="s">
        <v>148</v>
      </c>
      <c r="C15">
        <v>33.333333333333336</v>
      </c>
      <c r="D15">
        <v>3</v>
      </c>
      <c r="E15" t="s">
        <v>17976</v>
      </c>
      <c r="F15">
        <v>100</v>
      </c>
      <c r="G15">
        <v>0</v>
      </c>
      <c r="H15" t="s">
        <v>655</v>
      </c>
      <c r="I15" t="s">
        <v>17977</v>
      </c>
      <c r="J15" t="s">
        <v>649</v>
      </c>
      <c r="K15" t="s">
        <v>637</v>
      </c>
      <c r="L15" t="s">
        <v>638</v>
      </c>
      <c r="M15" t="s">
        <v>17978</v>
      </c>
      <c r="N15" t="s">
        <v>637</v>
      </c>
      <c r="O15" t="s">
        <v>639</v>
      </c>
      <c r="P15" t="s">
        <v>5</v>
      </c>
      <c r="Q15" t="s">
        <v>640</v>
      </c>
      <c r="R15" t="s">
        <v>638</v>
      </c>
      <c r="S15" t="s">
        <v>17979</v>
      </c>
      <c r="T15" t="s">
        <v>17978</v>
      </c>
      <c r="U15" s="51" t="s">
        <v>74</v>
      </c>
      <c r="V15">
        <v>2</v>
      </c>
    </row>
    <row r="16" spans="1:22" x14ac:dyDescent="0.25">
      <c r="A16" t="s">
        <v>116</v>
      </c>
      <c r="B16" t="s">
        <v>117</v>
      </c>
      <c r="C16">
        <v>12</v>
      </c>
      <c r="D16">
        <v>10</v>
      </c>
      <c r="E16" t="s">
        <v>17980</v>
      </c>
      <c r="F16">
        <v>279</v>
      </c>
      <c r="G16">
        <v>0</v>
      </c>
      <c r="H16" t="s">
        <v>645</v>
      </c>
      <c r="I16" t="s">
        <v>7573</v>
      </c>
      <c r="J16" t="s">
        <v>17981</v>
      </c>
      <c r="K16" t="s">
        <v>17982</v>
      </c>
      <c r="L16" t="s">
        <v>2664</v>
      </c>
      <c r="M16" t="s">
        <v>17978</v>
      </c>
      <c r="N16" t="s">
        <v>637</v>
      </c>
      <c r="O16" t="s">
        <v>646</v>
      </c>
      <c r="P16" t="s">
        <v>26</v>
      </c>
      <c r="Q16" t="s">
        <v>647</v>
      </c>
      <c r="R16" t="s">
        <v>638</v>
      </c>
      <c r="S16" t="s">
        <v>17983</v>
      </c>
      <c r="T16" t="s">
        <v>17978</v>
      </c>
      <c r="U16" s="51" t="s">
        <v>3820</v>
      </c>
      <c r="V16">
        <v>1</v>
      </c>
    </row>
    <row r="17" spans="1:22" x14ac:dyDescent="0.25">
      <c r="A17" t="s">
        <v>239</v>
      </c>
      <c r="B17" t="s">
        <v>245</v>
      </c>
      <c r="C17">
        <v>139</v>
      </c>
      <c r="D17">
        <v>1</v>
      </c>
      <c r="E17" t="s">
        <v>17980</v>
      </c>
      <c r="F17">
        <v>279</v>
      </c>
      <c r="G17">
        <v>0</v>
      </c>
      <c r="H17" t="s">
        <v>645</v>
      </c>
      <c r="I17" t="s">
        <v>7573</v>
      </c>
      <c r="J17" t="s">
        <v>17981</v>
      </c>
      <c r="K17" t="s">
        <v>17982</v>
      </c>
      <c r="L17" t="s">
        <v>2664</v>
      </c>
      <c r="M17" t="s">
        <v>17978</v>
      </c>
      <c r="N17" t="s">
        <v>637</v>
      </c>
      <c r="O17" t="s">
        <v>646</v>
      </c>
      <c r="P17" t="s">
        <v>26</v>
      </c>
      <c r="Q17" t="s">
        <v>647</v>
      </c>
      <c r="R17" t="s">
        <v>638</v>
      </c>
      <c r="S17" t="s">
        <v>17983</v>
      </c>
      <c r="T17" t="s">
        <v>17978</v>
      </c>
      <c r="U17" s="50" t="s">
        <v>72</v>
      </c>
      <c r="V17">
        <v>4</v>
      </c>
    </row>
    <row r="18" spans="1:22" x14ac:dyDescent="0.25">
      <c r="A18" t="s">
        <v>147</v>
      </c>
      <c r="B18" t="s">
        <v>148</v>
      </c>
      <c r="C18">
        <v>33.333333333333336</v>
      </c>
      <c r="D18">
        <v>3</v>
      </c>
      <c r="E18" t="s">
        <v>17984</v>
      </c>
      <c r="F18">
        <v>100</v>
      </c>
      <c r="G18">
        <v>0</v>
      </c>
      <c r="H18" t="s">
        <v>655</v>
      </c>
      <c r="I18" t="s">
        <v>17970</v>
      </c>
      <c r="J18" t="s">
        <v>2051</v>
      </c>
      <c r="K18" t="s">
        <v>637</v>
      </c>
      <c r="L18" t="s">
        <v>638</v>
      </c>
      <c r="M18" t="s">
        <v>17985</v>
      </c>
      <c r="N18" t="s">
        <v>637</v>
      </c>
      <c r="O18" t="s">
        <v>639</v>
      </c>
      <c r="P18" t="s">
        <v>5</v>
      </c>
      <c r="Q18" t="s">
        <v>640</v>
      </c>
      <c r="R18" t="s">
        <v>638</v>
      </c>
      <c r="S18" t="s">
        <v>17986</v>
      </c>
      <c r="T18" t="s">
        <v>17985</v>
      </c>
      <c r="U18" s="51" t="s">
        <v>8485</v>
      </c>
      <c r="V18">
        <v>1</v>
      </c>
    </row>
    <row r="19" spans="1:22" x14ac:dyDescent="0.25">
      <c r="A19" t="s">
        <v>16479</v>
      </c>
      <c r="B19" t="s">
        <v>13745</v>
      </c>
      <c r="C19">
        <v>99</v>
      </c>
      <c r="D19">
        <v>2</v>
      </c>
      <c r="E19" t="s">
        <v>17987</v>
      </c>
      <c r="F19">
        <v>171.5</v>
      </c>
      <c r="G19">
        <v>0</v>
      </c>
      <c r="H19" t="s">
        <v>655</v>
      </c>
      <c r="I19" t="s">
        <v>17988</v>
      </c>
      <c r="J19" t="s">
        <v>657</v>
      </c>
      <c r="K19" t="s">
        <v>637</v>
      </c>
      <c r="L19" t="s">
        <v>638</v>
      </c>
      <c r="M19" t="s">
        <v>17989</v>
      </c>
      <c r="N19" t="s">
        <v>637</v>
      </c>
      <c r="O19" t="s">
        <v>639</v>
      </c>
      <c r="P19" t="s">
        <v>5</v>
      </c>
      <c r="Q19" t="s">
        <v>640</v>
      </c>
      <c r="R19" t="s">
        <v>638</v>
      </c>
      <c r="S19" t="s">
        <v>17990</v>
      </c>
      <c r="T19" t="s">
        <v>17989</v>
      </c>
      <c r="U19" s="51" t="s">
        <v>716</v>
      </c>
      <c r="V19">
        <v>3</v>
      </c>
    </row>
    <row r="20" spans="1:22" x14ac:dyDescent="0.25">
      <c r="A20" t="s">
        <v>16479</v>
      </c>
      <c r="B20" t="s">
        <v>13745</v>
      </c>
      <c r="C20">
        <v>99</v>
      </c>
      <c r="D20">
        <v>2</v>
      </c>
      <c r="E20" t="s">
        <v>17991</v>
      </c>
      <c r="F20">
        <v>171.5</v>
      </c>
      <c r="G20">
        <v>0</v>
      </c>
      <c r="H20" t="s">
        <v>655</v>
      </c>
      <c r="I20" t="s">
        <v>17992</v>
      </c>
      <c r="J20" t="s">
        <v>3029</v>
      </c>
      <c r="K20" t="s">
        <v>637</v>
      </c>
      <c r="L20" t="s">
        <v>638</v>
      </c>
      <c r="M20" t="s">
        <v>17989</v>
      </c>
      <c r="N20" t="s">
        <v>637</v>
      </c>
      <c r="O20" t="s">
        <v>639</v>
      </c>
      <c r="P20" t="s">
        <v>5</v>
      </c>
      <c r="Q20" t="s">
        <v>640</v>
      </c>
      <c r="R20" t="s">
        <v>638</v>
      </c>
      <c r="S20" t="s">
        <v>17993</v>
      </c>
      <c r="T20" t="s">
        <v>17989</v>
      </c>
      <c r="U20" s="50" t="s">
        <v>16662</v>
      </c>
      <c r="V20">
        <v>16</v>
      </c>
    </row>
    <row r="21" spans="1:22" x14ac:dyDescent="0.25">
      <c r="A21" t="s">
        <v>147</v>
      </c>
      <c r="B21" t="s">
        <v>148</v>
      </c>
      <c r="C21">
        <v>33.333333333333336</v>
      </c>
      <c r="D21">
        <v>3</v>
      </c>
      <c r="E21" t="s">
        <v>17994</v>
      </c>
      <c r="F21">
        <v>100</v>
      </c>
      <c r="G21">
        <v>0</v>
      </c>
      <c r="H21" t="s">
        <v>655</v>
      </c>
      <c r="I21" t="s">
        <v>2298</v>
      </c>
      <c r="J21" t="s">
        <v>2178</v>
      </c>
      <c r="K21" t="s">
        <v>637</v>
      </c>
      <c r="L21" t="s">
        <v>638</v>
      </c>
      <c r="M21" t="s">
        <v>17995</v>
      </c>
      <c r="N21" t="s">
        <v>637</v>
      </c>
      <c r="O21" t="s">
        <v>639</v>
      </c>
      <c r="P21" t="s">
        <v>5</v>
      </c>
      <c r="Q21" t="s">
        <v>640</v>
      </c>
      <c r="R21" t="s">
        <v>638</v>
      </c>
      <c r="S21" t="s">
        <v>17996</v>
      </c>
      <c r="T21" t="s">
        <v>17995</v>
      </c>
      <c r="U21" s="51" t="s">
        <v>10386</v>
      </c>
      <c r="V21">
        <v>16</v>
      </c>
    </row>
    <row r="22" spans="1:22" x14ac:dyDescent="0.25">
      <c r="A22" t="s">
        <v>147</v>
      </c>
      <c r="B22" t="s">
        <v>148</v>
      </c>
      <c r="C22">
        <v>33.333333333333336</v>
      </c>
      <c r="D22">
        <v>3</v>
      </c>
      <c r="E22" t="s">
        <v>17997</v>
      </c>
      <c r="F22">
        <v>100</v>
      </c>
      <c r="G22">
        <v>0</v>
      </c>
      <c r="H22" t="s">
        <v>655</v>
      </c>
      <c r="I22" t="s">
        <v>17998</v>
      </c>
      <c r="J22" t="s">
        <v>676</v>
      </c>
      <c r="K22" t="s">
        <v>637</v>
      </c>
      <c r="L22" t="s">
        <v>638</v>
      </c>
      <c r="M22" t="s">
        <v>17999</v>
      </c>
      <c r="N22" t="s">
        <v>637</v>
      </c>
      <c r="O22" t="s">
        <v>643</v>
      </c>
      <c r="P22" t="s">
        <v>5</v>
      </c>
      <c r="Q22" t="s">
        <v>644</v>
      </c>
      <c r="R22" t="s">
        <v>638</v>
      </c>
      <c r="S22" t="s">
        <v>18000</v>
      </c>
      <c r="T22" t="s">
        <v>17999</v>
      </c>
      <c r="U22" s="50" t="s">
        <v>12</v>
      </c>
      <c r="V22">
        <v>1</v>
      </c>
    </row>
    <row r="23" spans="1:22" x14ac:dyDescent="0.25">
      <c r="A23" t="s">
        <v>147</v>
      </c>
      <c r="B23" t="s">
        <v>148</v>
      </c>
      <c r="C23">
        <v>33.333333333333336</v>
      </c>
      <c r="D23">
        <v>3</v>
      </c>
      <c r="E23" t="s">
        <v>18001</v>
      </c>
      <c r="F23">
        <v>100</v>
      </c>
      <c r="G23">
        <v>0</v>
      </c>
      <c r="H23" t="s">
        <v>655</v>
      </c>
      <c r="I23" t="s">
        <v>18002</v>
      </c>
      <c r="J23" t="s">
        <v>1784</v>
      </c>
      <c r="K23" t="s">
        <v>637</v>
      </c>
      <c r="L23" t="s">
        <v>638</v>
      </c>
      <c r="M23" t="s">
        <v>18003</v>
      </c>
      <c r="N23" t="s">
        <v>637</v>
      </c>
      <c r="O23" t="s">
        <v>639</v>
      </c>
      <c r="P23" t="s">
        <v>5</v>
      </c>
      <c r="Q23" t="s">
        <v>640</v>
      </c>
      <c r="R23" t="s">
        <v>638</v>
      </c>
      <c r="S23" t="s">
        <v>18004</v>
      </c>
      <c r="T23" t="s">
        <v>18003</v>
      </c>
      <c r="U23" s="51" t="s">
        <v>13</v>
      </c>
      <c r="V23">
        <v>1</v>
      </c>
    </row>
    <row r="24" spans="1:22" x14ac:dyDescent="0.25">
      <c r="A24" t="s">
        <v>147</v>
      </c>
      <c r="B24" t="s">
        <v>148</v>
      </c>
      <c r="C24">
        <v>33.333333333333336</v>
      </c>
      <c r="D24">
        <v>3</v>
      </c>
      <c r="E24" t="s">
        <v>18005</v>
      </c>
      <c r="F24">
        <v>100</v>
      </c>
      <c r="G24">
        <v>0</v>
      </c>
      <c r="H24" t="s">
        <v>655</v>
      </c>
      <c r="I24" t="s">
        <v>18006</v>
      </c>
      <c r="J24" t="s">
        <v>666</v>
      </c>
      <c r="K24" t="s">
        <v>637</v>
      </c>
      <c r="L24" t="s">
        <v>638</v>
      </c>
      <c r="M24" t="s">
        <v>18007</v>
      </c>
      <c r="N24" t="s">
        <v>637</v>
      </c>
      <c r="O24" t="s">
        <v>639</v>
      </c>
      <c r="P24" t="s">
        <v>5</v>
      </c>
      <c r="Q24" t="s">
        <v>640</v>
      </c>
      <c r="R24" t="s">
        <v>638</v>
      </c>
      <c r="S24" t="s">
        <v>18008</v>
      </c>
      <c r="T24" t="s">
        <v>18007</v>
      </c>
      <c r="U24" s="50" t="s">
        <v>14</v>
      </c>
      <c r="V24">
        <v>1</v>
      </c>
    </row>
    <row r="25" spans="1:22" x14ac:dyDescent="0.25">
      <c r="A25" t="s">
        <v>147</v>
      </c>
      <c r="B25" t="s">
        <v>148</v>
      </c>
      <c r="C25">
        <v>33.333333333333336</v>
      </c>
      <c r="D25">
        <v>3</v>
      </c>
      <c r="E25" t="s">
        <v>18009</v>
      </c>
      <c r="F25">
        <v>103</v>
      </c>
      <c r="G25">
        <v>3</v>
      </c>
      <c r="H25" t="s">
        <v>655</v>
      </c>
      <c r="I25" t="s">
        <v>18010</v>
      </c>
      <c r="J25" t="s">
        <v>676</v>
      </c>
      <c r="K25" t="s">
        <v>637</v>
      </c>
      <c r="L25" t="s">
        <v>638</v>
      </c>
      <c r="M25" t="s">
        <v>18011</v>
      </c>
      <c r="N25" t="s">
        <v>637</v>
      </c>
      <c r="O25" t="s">
        <v>639</v>
      </c>
      <c r="P25" t="s">
        <v>5</v>
      </c>
      <c r="Q25" t="s">
        <v>640</v>
      </c>
      <c r="R25" t="s">
        <v>638</v>
      </c>
      <c r="S25" t="s">
        <v>18012</v>
      </c>
      <c r="T25" t="s">
        <v>18011</v>
      </c>
      <c r="U25" s="51" t="s">
        <v>15</v>
      </c>
      <c r="V25">
        <v>1</v>
      </c>
    </row>
    <row r="26" spans="1:22" x14ac:dyDescent="0.25">
      <c r="A26" t="s">
        <v>147</v>
      </c>
      <c r="B26" t="s">
        <v>148</v>
      </c>
      <c r="C26">
        <v>33.333333333333336</v>
      </c>
      <c r="D26">
        <v>3</v>
      </c>
      <c r="E26" t="s">
        <v>18013</v>
      </c>
      <c r="F26">
        <v>100</v>
      </c>
      <c r="G26">
        <v>0</v>
      </c>
      <c r="H26" t="s">
        <v>655</v>
      </c>
      <c r="I26" t="s">
        <v>7010</v>
      </c>
      <c r="J26" t="s">
        <v>648</v>
      </c>
      <c r="K26" t="s">
        <v>637</v>
      </c>
      <c r="L26" t="s">
        <v>638</v>
      </c>
      <c r="M26" t="s">
        <v>18014</v>
      </c>
      <c r="N26" t="s">
        <v>637</v>
      </c>
      <c r="O26" t="s">
        <v>639</v>
      </c>
      <c r="P26" t="s">
        <v>5</v>
      </c>
      <c r="Q26" t="s">
        <v>640</v>
      </c>
      <c r="R26" t="s">
        <v>638</v>
      </c>
      <c r="S26" t="s">
        <v>18015</v>
      </c>
      <c r="T26" t="s">
        <v>18014</v>
      </c>
      <c r="U26" s="50" t="s">
        <v>10</v>
      </c>
      <c r="V26">
        <v>1</v>
      </c>
    </row>
    <row r="27" spans="1:22" x14ac:dyDescent="0.25">
      <c r="A27" t="s">
        <v>147</v>
      </c>
      <c r="B27" t="s">
        <v>148</v>
      </c>
      <c r="C27">
        <v>33.333333333333336</v>
      </c>
      <c r="D27">
        <v>3</v>
      </c>
      <c r="E27" t="s">
        <v>18016</v>
      </c>
      <c r="F27">
        <v>100</v>
      </c>
      <c r="G27">
        <v>0</v>
      </c>
      <c r="H27" t="s">
        <v>655</v>
      </c>
      <c r="I27" t="s">
        <v>7010</v>
      </c>
      <c r="J27" t="s">
        <v>648</v>
      </c>
      <c r="K27" t="s">
        <v>637</v>
      </c>
      <c r="L27" t="s">
        <v>638</v>
      </c>
      <c r="M27" t="s">
        <v>18017</v>
      </c>
      <c r="N27" t="s">
        <v>637</v>
      </c>
      <c r="O27" t="s">
        <v>639</v>
      </c>
      <c r="P27" t="s">
        <v>5</v>
      </c>
      <c r="Q27" t="s">
        <v>640</v>
      </c>
      <c r="R27" t="s">
        <v>638</v>
      </c>
      <c r="S27" t="s">
        <v>18018</v>
      </c>
      <c r="T27" t="s">
        <v>18017</v>
      </c>
      <c r="U27" s="51" t="s">
        <v>11</v>
      </c>
      <c r="V27">
        <v>1</v>
      </c>
    </row>
    <row r="28" spans="1:22" x14ac:dyDescent="0.25">
      <c r="A28" t="s">
        <v>147</v>
      </c>
      <c r="B28" t="s">
        <v>148</v>
      </c>
      <c r="C28">
        <v>33.333333333333336</v>
      </c>
      <c r="D28">
        <v>3</v>
      </c>
      <c r="E28" t="s">
        <v>18019</v>
      </c>
      <c r="F28">
        <v>100</v>
      </c>
      <c r="G28">
        <v>0</v>
      </c>
      <c r="H28" t="s">
        <v>655</v>
      </c>
      <c r="I28" t="s">
        <v>18006</v>
      </c>
      <c r="J28" t="s">
        <v>642</v>
      </c>
      <c r="K28" t="s">
        <v>637</v>
      </c>
      <c r="L28" t="s">
        <v>638</v>
      </c>
      <c r="M28" t="s">
        <v>18020</v>
      </c>
      <c r="N28" t="s">
        <v>637</v>
      </c>
      <c r="O28" t="s">
        <v>639</v>
      </c>
      <c r="P28" t="s">
        <v>5</v>
      </c>
      <c r="Q28" t="s">
        <v>640</v>
      </c>
      <c r="R28" t="s">
        <v>638</v>
      </c>
      <c r="S28" t="s">
        <v>18021</v>
      </c>
      <c r="T28" t="s">
        <v>18020</v>
      </c>
      <c r="U28" s="50" t="s">
        <v>239</v>
      </c>
      <c r="V28">
        <v>13</v>
      </c>
    </row>
    <row r="29" spans="1:22" x14ac:dyDescent="0.25">
      <c r="A29" t="s">
        <v>147</v>
      </c>
      <c r="B29" t="s">
        <v>148</v>
      </c>
      <c r="C29">
        <v>33.333333333333336</v>
      </c>
      <c r="D29">
        <v>3</v>
      </c>
      <c r="E29" t="s">
        <v>18022</v>
      </c>
      <c r="F29">
        <v>100</v>
      </c>
      <c r="G29">
        <v>0</v>
      </c>
      <c r="H29" t="s">
        <v>655</v>
      </c>
      <c r="I29" t="s">
        <v>18023</v>
      </c>
      <c r="J29" t="s">
        <v>668</v>
      </c>
      <c r="K29" t="s">
        <v>637</v>
      </c>
      <c r="L29" t="s">
        <v>638</v>
      </c>
      <c r="M29" t="s">
        <v>18024</v>
      </c>
      <c r="N29" t="s">
        <v>637</v>
      </c>
      <c r="O29" t="s">
        <v>639</v>
      </c>
      <c r="P29" t="s">
        <v>5</v>
      </c>
      <c r="Q29" t="s">
        <v>640</v>
      </c>
      <c r="R29" t="s">
        <v>638</v>
      </c>
      <c r="S29" t="s">
        <v>18025</v>
      </c>
      <c r="T29" t="s">
        <v>18024</v>
      </c>
      <c r="U29" s="51" t="s">
        <v>245</v>
      </c>
      <c r="V29">
        <v>9</v>
      </c>
    </row>
    <row r="30" spans="1:22" x14ac:dyDescent="0.25">
      <c r="A30" t="s">
        <v>147</v>
      </c>
      <c r="B30" t="s">
        <v>148</v>
      </c>
      <c r="C30">
        <v>33.333333333333336</v>
      </c>
      <c r="D30">
        <v>6</v>
      </c>
      <c r="E30" t="s">
        <v>18026</v>
      </c>
      <c r="F30">
        <v>200</v>
      </c>
      <c r="G30">
        <v>0</v>
      </c>
      <c r="H30" t="s">
        <v>655</v>
      </c>
      <c r="I30" t="s">
        <v>18027</v>
      </c>
      <c r="J30" t="s">
        <v>666</v>
      </c>
      <c r="K30" t="s">
        <v>637</v>
      </c>
      <c r="L30" t="s">
        <v>638</v>
      </c>
      <c r="M30" t="s">
        <v>18028</v>
      </c>
      <c r="N30" t="s">
        <v>637</v>
      </c>
      <c r="O30" t="s">
        <v>639</v>
      </c>
      <c r="P30" t="s">
        <v>5</v>
      </c>
      <c r="Q30" t="s">
        <v>640</v>
      </c>
      <c r="R30" t="s">
        <v>638</v>
      </c>
      <c r="S30" t="s">
        <v>18029</v>
      </c>
      <c r="T30" t="s">
        <v>18028</v>
      </c>
      <c r="U30" s="51" t="s">
        <v>2799</v>
      </c>
      <c r="V30">
        <v>1</v>
      </c>
    </row>
    <row r="31" spans="1:22" x14ac:dyDescent="0.25">
      <c r="A31" t="s">
        <v>147</v>
      </c>
      <c r="B31" t="s">
        <v>148</v>
      </c>
      <c r="C31">
        <v>33.333333333333336</v>
      </c>
      <c r="D31">
        <v>3</v>
      </c>
      <c r="E31" t="s">
        <v>18030</v>
      </c>
      <c r="F31">
        <v>100</v>
      </c>
      <c r="G31">
        <v>0</v>
      </c>
      <c r="H31" t="s">
        <v>655</v>
      </c>
      <c r="I31" t="s">
        <v>18031</v>
      </c>
      <c r="J31" t="s">
        <v>653</v>
      </c>
      <c r="K31" t="s">
        <v>637</v>
      </c>
      <c r="L31" t="s">
        <v>638</v>
      </c>
      <c r="M31" t="s">
        <v>18024</v>
      </c>
      <c r="N31" t="s">
        <v>637</v>
      </c>
      <c r="O31" t="s">
        <v>643</v>
      </c>
      <c r="P31" t="s">
        <v>5</v>
      </c>
      <c r="Q31" t="s">
        <v>644</v>
      </c>
      <c r="R31" t="s">
        <v>638</v>
      </c>
      <c r="S31" t="s">
        <v>18032</v>
      </c>
      <c r="T31" t="s">
        <v>18028</v>
      </c>
      <c r="U31" s="51" t="s">
        <v>690</v>
      </c>
      <c r="V31">
        <v>3</v>
      </c>
    </row>
    <row r="32" spans="1:22" x14ac:dyDescent="0.25">
      <c r="A32" t="s">
        <v>147</v>
      </c>
      <c r="B32" t="s">
        <v>148</v>
      </c>
      <c r="C32">
        <v>33.333333333333336</v>
      </c>
      <c r="D32">
        <v>3</v>
      </c>
      <c r="E32" t="s">
        <v>18033</v>
      </c>
      <c r="F32">
        <v>100</v>
      </c>
      <c r="G32">
        <v>0</v>
      </c>
      <c r="H32" t="s">
        <v>655</v>
      </c>
      <c r="I32" t="s">
        <v>18034</v>
      </c>
      <c r="J32" t="s">
        <v>696</v>
      </c>
      <c r="K32" t="s">
        <v>637</v>
      </c>
      <c r="L32" t="s">
        <v>638</v>
      </c>
      <c r="M32" t="s">
        <v>18028</v>
      </c>
      <c r="N32" t="s">
        <v>637</v>
      </c>
      <c r="O32" t="s">
        <v>639</v>
      </c>
      <c r="P32" t="s">
        <v>5</v>
      </c>
      <c r="Q32" t="s">
        <v>640</v>
      </c>
      <c r="R32" t="s">
        <v>638</v>
      </c>
      <c r="S32" t="s">
        <v>18035</v>
      </c>
      <c r="T32" t="s">
        <v>18028</v>
      </c>
      <c r="U32" s="50" t="s">
        <v>240</v>
      </c>
      <c r="V32">
        <v>13</v>
      </c>
    </row>
    <row r="33" spans="1:22" x14ac:dyDescent="0.25">
      <c r="A33" t="s">
        <v>147</v>
      </c>
      <c r="B33" t="s">
        <v>148</v>
      </c>
      <c r="C33">
        <v>33.333333333333336</v>
      </c>
      <c r="D33">
        <v>3</v>
      </c>
      <c r="E33" t="s">
        <v>18036</v>
      </c>
      <c r="F33">
        <v>100</v>
      </c>
      <c r="G33">
        <v>0</v>
      </c>
      <c r="H33" t="s">
        <v>655</v>
      </c>
      <c r="I33" t="s">
        <v>18037</v>
      </c>
      <c r="J33" t="s">
        <v>648</v>
      </c>
      <c r="K33" t="s">
        <v>637</v>
      </c>
      <c r="L33" t="s">
        <v>638</v>
      </c>
      <c r="M33" t="s">
        <v>18038</v>
      </c>
      <c r="N33" t="s">
        <v>637</v>
      </c>
      <c r="O33" t="s">
        <v>639</v>
      </c>
      <c r="P33" t="s">
        <v>5</v>
      </c>
      <c r="Q33" t="s">
        <v>640</v>
      </c>
      <c r="R33" t="s">
        <v>638</v>
      </c>
      <c r="S33" t="s">
        <v>18039</v>
      </c>
      <c r="T33" t="s">
        <v>18038</v>
      </c>
      <c r="U33" s="51" t="s">
        <v>246</v>
      </c>
      <c r="V33">
        <v>6</v>
      </c>
    </row>
    <row r="34" spans="1:22" x14ac:dyDescent="0.25">
      <c r="A34" t="s">
        <v>147</v>
      </c>
      <c r="B34" t="s">
        <v>148</v>
      </c>
      <c r="C34">
        <v>33.333333333333336</v>
      </c>
      <c r="D34">
        <v>3</v>
      </c>
      <c r="E34" t="s">
        <v>18040</v>
      </c>
      <c r="F34">
        <v>100</v>
      </c>
      <c r="G34">
        <v>0</v>
      </c>
      <c r="H34" t="s">
        <v>655</v>
      </c>
      <c r="I34" t="s">
        <v>18041</v>
      </c>
      <c r="J34" t="s">
        <v>2091</v>
      </c>
      <c r="K34" t="s">
        <v>637</v>
      </c>
      <c r="L34" t="s">
        <v>638</v>
      </c>
      <c r="M34" t="s">
        <v>18042</v>
      </c>
      <c r="N34" t="s">
        <v>637</v>
      </c>
      <c r="O34" t="s">
        <v>639</v>
      </c>
      <c r="P34" t="s">
        <v>5</v>
      </c>
      <c r="Q34" t="s">
        <v>640</v>
      </c>
      <c r="R34" t="s">
        <v>638</v>
      </c>
      <c r="S34" t="s">
        <v>18043</v>
      </c>
      <c r="T34" t="s">
        <v>18042</v>
      </c>
      <c r="U34" s="51" t="s">
        <v>2799</v>
      </c>
      <c r="V34">
        <v>7</v>
      </c>
    </row>
    <row r="35" spans="1:22" x14ac:dyDescent="0.25">
      <c r="A35" t="s">
        <v>147</v>
      </c>
      <c r="B35" t="s">
        <v>148</v>
      </c>
      <c r="C35">
        <v>33.333333333333336</v>
      </c>
      <c r="D35">
        <v>3</v>
      </c>
      <c r="E35" t="s">
        <v>18044</v>
      </c>
      <c r="F35">
        <v>100</v>
      </c>
      <c r="G35">
        <v>0</v>
      </c>
      <c r="H35" t="s">
        <v>655</v>
      </c>
      <c r="I35" t="s">
        <v>18045</v>
      </c>
      <c r="J35" t="s">
        <v>700</v>
      </c>
      <c r="K35" t="s">
        <v>637</v>
      </c>
      <c r="L35" t="s">
        <v>638</v>
      </c>
      <c r="M35" t="s">
        <v>18042</v>
      </c>
      <c r="N35" t="s">
        <v>637</v>
      </c>
      <c r="O35" t="s">
        <v>639</v>
      </c>
      <c r="P35" t="s">
        <v>5</v>
      </c>
      <c r="Q35" t="s">
        <v>640</v>
      </c>
      <c r="R35" t="s">
        <v>638</v>
      </c>
      <c r="S35" t="s">
        <v>18046</v>
      </c>
      <c r="T35" t="s">
        <v>18042</v>
      </c>
      <c r="U35" s="50" t="s">
        <v>241</v>
      </c>
      <c r="V35">
        <v>4</v>
      </c>
    </row>
    <row r="36" spans="1:22" x14ac:dyDescent="0.25">
      <c r="A36" t="s">
        <v>147</v>
      </c>
      <c r="B36" t="s">
        <v>148</v>
      </c>
      <c r="C36">
        <v>33.333333333333336</v>
      </c>
      <c r="D36">
        <v>3</v>
      </c>
      <c r="E36" t="s">
        <v>18047</v>
      </c>
      <c r="F36">
        <v>100</v>
      </c>
      <c r="G36">
        <v>0</v>
      </c>
      <c r="H36" t="s">
        <v>655</v>
      </c>
      <c r="I36" t="s">
        <v>18048</v>
      </c>
      <c r="J36" t="s">
        <v>686</v>
      </c>
      <c r="K36" t="s">
        <v>637</v>
      </c>
      <c r="L36" t="s">
        <v>638</v>
      </c>
      <c r="M36" t="s">
        <v>18049</v>
      </c>
      <c r="N36" t="s">
        <v>637</v>
      </c>
      <c r="O36" t="s">
        <v>639</v>
      </c>
      <c r="P36" t="s">
        <v>5</v>
      </c>
      <c r="Q36" t="s">
        <v>640</v>
      </c>
      <c r="R36" t="s">
        <v>638</v>
      </c>
      <c r="S36" t="s">
        <v>18050</v>
      </c>
      <c r="T36" t="s">
        <v>18049</v>
      </c>
      <c r="U36" s="51" t="s">
        <v>247</v>
      </c>
      <c r="V36">
        <v>2</v>
      </c>
    </row>
    <row r="37" spans="1:22" x14ac:dyDescent="0.25">
      <c r="A37" t="s">
        <v>147</v>
      </c>
      <c r="B37" t="s">
        <v>148</v>
      </c>
      <c r="C37">
        <v>33.333333333333336</v>
      </c>
      <c r="D37">
        <v>3</v>
      </c>
      <c r="E37" t="s">
        <v>18051</v>
      </c>
      <c r="F37">
        <v>100</v>
      </c>
      <c r="G37">
        <v>0</v>
      </c>
      <c r="H37" t="s">
        <v>655</v>
      </c>
      <c r="I37" t="s">
        <v>18052</v>
      </c>
      <c r="J37" t="s">
        <v>3004</v>
      </c>
      <c r="K37" t="s">
        <v>637</v>
      </c>
      <c r="L37" t="s">
        <v>638</v>
      </c>
      <c r="M37" t="s">
        <v>18053</v>
      </c>
      <c r="N37" t="s">
        <v>637</v>
      </c>
      <c r="O37" t="s">
        <v>639</v>
      </c>
      <c r="P37" t="s">
        <v>5</v>
      </c>
      <c r="Q37" t="s">
        <v>640</v>
      </c>
      <c r="R37" t="s">
        <v>638</v>
      </c>
      <c r="S37" t="s">
        <v>18054</v>
      </c>
      <c r="T37" t="s">
        <v>18049</v>
      </c>
      <c r="U37" s="51" t="s">
        <v>2799</v>
      </c>
      <c r="V37">
        <v>1</v>
      </c>
    </row>
    <row r="38" spans="1:22" x14ac:dyDescent="0.25">
      <c r="A38" t="s">
        <v>147</v>
      </c>
      <c r="B38" t="s">
        <v>148</v>
      </c>
      <c r="C38">
        <v>33.333333333333336</v>
      </c>
      <c r="D38">
        <v>3</v>
      </c>
      <c r="E38" t="s">
        <v>18055</v>
      </c>
      <c r="F38">
        <v>100</v>
      </c>
      <c r="G38">
        <v>0</v>
      </c>
      <c r="H38" t="s">
        <v>655</v>
      </c>
      <c r="I38" t="s">
        <v>18056</v>
      </c>
      <c r="J38" t="s">
        <v>649</v>
      </c>
      <c r="K38" t="s">
        <v>637</v>
      </c>
      <c r="L38" t="s">
        <v>638</v>
      </c>
      <c r="M38" t="s">
        <v>18057</v>
      </c>
      <c r="N38" t="s">
        <v>637</v>
      </c>
      <c r="O38" t="s">
        <v>639</v>
      </c>
      <c r="P38" t="s">
        <v>5</v>
      </c>
      <c r="Q38" t="s">
        <v>640</v>
      </c>
      <c r="R38" t="s">
        <v>638</v>
      </c>
      <c r="S38" t="s">
        <v>18058</v>
      </c>
      <c r="T38" t="s">
        <v>18057</v>
      </c>
      <c r="U38" s="51" t="s">
        <v>690</v>
      </c>
      <c r="V38">
        <v>1</v>
      </c>
    </row>
    <row r="39" spans="1:22" x14ac:dyDescent="0.25">
      <c r="A39" t="s">
        <v>147</v>
      </c>
      <c r="B39" t="s">
        <v>148</v>
      </c>
      <c r="C39">
        <v>33.333333333333336</v>
      </c>
      <c r="D39">
        <v>3</v>
      </c>
      <c r="E39" t="s">
        <v>18059</v>
      </c>
      <c r="F39">
        <v>100</v>
      </c>
      <c r="G39">
        <v>0</v>
      </c>
      <c r="H39" t="s">
        <v>655</v>
      </c>
      <c r="I39" t="s">
        <v>18060</v>
      </c>
      <c r="J39" t="s">
        <v>678</v>
      </c>
      <c r="K39" t="s">
        <v>637</v>
      </c>
      <c r="L39" t="s">
        <v>638</v>
      </c>
      <c r="M39" t="s">
        <v>18061</v>
      </c>
      <c r="N39" t="s">
        <v>637</v>
      </c>
      <c r="O39" t="s">
        <v>639</v>
      </c>
      <c r="P39" t="s">
        <v>5</v>
      </c>
      <c r="Q39" t="s">
        <v>640</v>
      </c>
      <c r="R39" t="s">
        <v>638</v>
      </c>
      <c r="S39" t="s">
        <v>18062</v>
      </c>
      <c r="T39" t="s">
        <v>18061</v>
      </c>
      <c r="U39" s="50" t="s">
        <v>600</v>
      </c>
      <c r="V39">
        <v>14</v>
      </c>
    </row>
    <row r="40" spans="1:22" x14ac:dyDescent="0.25">
      <c r="A40" t="s">
        <v>147</v>
      </c>
      <c r="B40" t="s">
        <v>148</v>
      </c>
      <c r="C40">
        <v>33.333333333333336</v>
      </c>
      <c r="D40">
        <v>3</v>
      </c>
      <c r="E40" t="s">
        <v>18063</v>
      </c>
      <c r="F40">
        <v>100</v>
      </c>
      <c r="G40">
        <v>0</v>
      </c>
      <c r="H40" t="s">
        <v>655</v>
      </c>
      <c r="I40" t="s">
        <v>18064</v>
      </c>
      <c r="J40" t="s">
        <v>657</v>
      </c>
      <c r="K40" t="s">
        <v>637</v>
      </c>
      <c r="L40" t="s">
        <v>638</v>
      </c>
      <c r="M40" t="s">
        <v>18065</v>
      </c>
      <c r="N40" t="s">
        <v>637</v>
      </c>
      <c r="O40" t="s">
        <v>639</v>
      </c>
      <c r="P40" t="s">
        <v>5</v>
      </c>
      <c r="Q40" t="s">
        <v>640</v>
      </c>
      <c r="R40" t="s">
        <v>638</v>
      </c>
      <c r="S40" t="s">
        <v>18066</v>
      </c>
      <c r="T40" t="s">
        <v>18065</v>
      </c>
      <c r="U40" s="51" t="s">
        <v>601</v>
      </c>
      <c r="V40">
        <v>12</v>
      </c>
    </row>
    <row r="41" spans="1:22" x14ac:dyDescent="0.25">
      <c r="A41" t="s">
        <v>18</v>
      </c>
      <c r="B41" t="s">
        <v>19</v>
      </c>
      <c r="C41">
        <v>66.666666666666671</v>
      </c>
      <c r="D41">
        <v>3</v>
      </c>
      <c r="E41" t="s">
        <v>18067</v>
      </c>
      <c r="F41">
        <v>129</v>
      </c>
      <c r="G41">
        <v>0</v>
      </c>
      <c r="H41" t="s">
        <v>645</v>
      </c>
      <c r="I41" t="s">
        <v>7291</v>
      </c>
      <c r="J41" t="s">
        <v>18068</v>
      </c>
      <c r="K41" t="s">
        <v>1752</v>
      </c>
      <c r="L41" t="s">
        <v>757</v>
      </c>
      <c r="M41" t="s">
        <v>18057</v>
      </c>
      <c r="N41" t="s">
        <v>637</v>
      </c>
      <c r="O41" t="s">
        <v>646</v>
      </c>
      <c r="P41" t="s">
        <v>26</v>
      </c>
      <c r="Q41" t="s">
        <v>647</v>
      </c>
      <c r="R41" t="s">
        <v>638</v>
      </c>
      <c r="S41" t="s">
        <v>18069</v>
      </c>
      <c r="T41" t="s">
        <v>18065</v>
      </c>
      <c r="U41" s="51" t="s">
        <v>690</v>
      </c>
      <c r="V41">
        <v>2</v>
      </c>
    </row>
    <row r="42" spans="1:22" x14ac:dyDescent="0.25">
      <c r="A42" t="s">
        <v>147</v>
      </c>
      <c r="B42" t="s">
        <v>148</v>
      </c>
      <c r="C42">
        <v>33.333333333333336</v>
      </c>
      <c r="D42">
        <v>3</v>
      </c>
      <c r="E42" t="s">
        <v>18070</v>
      </c>
      <c r="F42">
        <v>100</v>
      </c>
      <c r="G42">
        <v>0</v>
      </c>
      <c r="H42" t="s">
        <v>655</v>
      </c>
      <c r="I42" t="s">
        <v>18071</v>
      </c>
      <c r="J42" t="s">
        <v>4242</v>
      </c>
      <c r="K42" t="s">
        <v>637</v>
      </c>
      <c r="L42" t="s">
        <v>638</v>
      </c>
      <c r="M42" t="s">
        <v>18065</v>
      </c>
      <c r="N42" t="s">
        <v>637</v>
      </c>
      <c r="O42" t="s">
        <v>639</v>
      </c>
      <c r="P42" t="s">
        <v>5</v>
      </c>
      <c r="Q42" t="s">
        <v>640</v>
      </c>
      <c r="R42" t="s">
        <v>638</v>
      </c>
      <c r="S42" t="s">
        <v>18072</v>
      </c>
      <c r="T42" t="s">
        <v>18065</v>
      </c>
      <c r="U42" s="50" t="s">
        <v>77</v>
      </c>
      <c r="V42">
        <v>25</v>
      </c>
    </row>
    <row r="43" spans="1:22" x14ac:dyDescent="0.25">
      <c r="A43" t="s">
        <v>147</v>
      </c>
      <c r="B43" t="s">
        <v>148</v>
      </c>
      <c r="C43">
        <v>33.333333333333336</v>
      </c>
      <c r="D43">
        <v>3</v>
      </c>
      <c r="E43" t="s">
        <v>18073</v>
      </c>
      <c r="F43">
        <v>100</v>
      </c>
      <c r="G43">
        <v>0</v>
      </c>
      <c r="H43" t="s">
        <v>655</v>
      </c>
      <c r="I43" t="s">
        <v>2329</v>
      </c>
      <c r="J43" t="s">
        <v>2330</v>
      </c>
      <c r="K43" t="s">
        <v>637</v>
      </c>
      <c r="L43" t="s">
        <v>638</v>
      </c>
      <c r="M43" t="s">
        <v>18074</v>
      </c>
      <c r="N43" t="s">
        <v>637</v>
      </c>
      <c r="O43" t="s">
        <v>639</v>
      </c>
      <c r="P43" t="s">
        <v>5</v>
      </c>
      <c r="Q43" t="s">
        <v>640</v>
      </c>
      <c r="R43" t="s">
        <v>638</v>
      </c>
      <c r="S43" t="s">
        <v>18075</v>
      </c>
      <c r="T43" t="s">
        <v>18074</v>
      </c>
      <c r="U43" s="51" t="s">
        <v>78</v>
      </c>
      <c r="V43">
        <v>25</v>
      </c>
    </row>
    <row r="44" spans="1:22" x14ac:dyDescent="0.25">
      <c r="A44" t="s">
        <v>147</v>
      </c>
      <c r="B44" t="s">
        <v>148</v>
      </c>
      <c r="C44">
        <v>33.333333333333336</v>
      </c>
      <c r="D44">
        <v>3</v>
      </c>
      <c r="E44" t="s">
        <v>18076</v>
      </c>
      <c r="F44">
        <v>100</v>
      </c>
      <c r="G44">
        <v>0</v>
      </c>
      <c r="H44" t="s">
        <v>655</v>
      </c>
      <c r="I44" t="s">
        <v>18077</v>
      </c>
      <c r="J44" t="s">
        <v>2240</v>
      </c>
      <c r="K44" t="s">
        <v>637</v>
      </c>
      <c r="L44" t="s">
        <v>638</v>
      </c>
      <c r="M44" t="s">
        <v>18074</v>
      </c>
      <c r="N44" t="s">
        <v>637</v>
      </c>
      <c r="O44" t="s">
        <v>639</v>
      </c>
      <c r="P44" t="s">
        <v>5</v>
      </c>
      <c r="Q44" t="s">
        <v>640</v>
      </c>
      <c r="R44" t="s">
        <v>638</v>
      </c>
      <c r="S44" t="s">
        <v>18078</v>
      </c>
      <c r="T44" t="s">
        <v>18074</v>
      </c>
      <c r="U44" s="50" t="s">
        <v>594</v>
      </c>
      <c r="V44">
        <v>69</v>
      </c>
    </row>
    <row r="45" spans="1:22" x14ac:dyDescent="0.25">
      <c r="A45" t="s">
        <v>147</v>
      </c>
      <c r="B45" t="s">
        <v>148</v>
      </c>
      <c r="C45">
        <v>33.333333333333336</v>
      </c>
      <c r="D45">
        <v>3</v>
      </c>
      <c r="E45" t="s">
        <v>18079</v>
      </c>
      <c r="F45">
        <v>118</v>
      </c>
      <c r="G45">
        <v>18</v>
      </c>
      <c r="H45" t="s">
        <v>655</v>
      </c>
      <c r="I45" t="s">
        <v>18080</v>
      </c>
      <c r="J45" t="s">
        <v>686</v>
      </c>
      <c r="K45" t="s">
        <v>637</v>
      </c>
      <c r="L45" t="s">
        <v>638</v>
      </c>
      <c r="M45" t="s">
        <v>18074</v>
      </c>
      <c r="N45" t="s">
        <v>637</v>
      </c>
      <c r="O45" t="s">
        <v>639</v>
      </c>
      <c r="P45" t="s">
        <v>5</v>
      </c>
      <c r="Q45" t="s">
        <v>640</v>
      </c>
      <c r="R45" t="s">
        <v>638</v>
      </c>
      <c r="S45" t="s">
        <v>18081</v>
      </c>
      <c r="T45" t="s">
        <v>18074</v>
      </c>
      <c r="U45" s="51" t="s">
        <v>595</v>
      </c>
      <c r="V45">
        <v>69</v>
      </c>
    </row>
    <row r="46" spans="1:22" x14ac:dyDescent="0.25">
      <c r="A46" t="s">
        <v>147</v>
      </c>
      <c r="B46" t="s">
        <v>148</v>
      </c>
      <c r="C46">
        <v>33.333333333333336</v>
      </c>
      <c r="D46">
        <v>3</v>
      </c>
      <c r="E46" t="s">
        <v>18082</v>
      </c>
      <c r="F46">
        <v>100</v>
      </c>
      <c r="G46">
        <v>0</v>
      </c>
      <c r="H46" t="s">
        <v>655</v>
      </c>
      <c r="I46" t="s">
        <v>18083</v>
      </c>
      <c r="J46" t="s">
        <v>2178</v>
      </c>
      <c r="K46" t="s">
        <v>637</v>
      </c>
      <c r="L46" t="s">
        <v>638</v>
      </c>
      <c r="M46" t="s">
        <v>18084</v>
      </c>
      <c r="N46" t="s">
        <v>637</v>
      </c>
      <c r="O46" t="s">
        <v>639</v>
      </c>
      <c r="P46" t="s">
        <v>5</v>
      </c>
      <c r="Q46" t="s">
        <v>640</v>
      </c>
      <c r="R46" t="s">
        <v>638</v>
      </c>
      <c r="S46" t="s">
        <v>18085</v>
      </c>
      <c r="T46" t="s">
        <v>18084</v>
      </c>
      <c r="U46" s="50" t="s">
        <v>116</v>
      </c>
      <c r="V46">
        <v>40</v>
      </c>
    </row>
    <row r="47" spans="1:22" x14ac:dyDescent="0.25">
      <c r="A47" t="s">
        <v>147</v>
      </c>
      <c r="B47" t="s">
        <v>148</v>
      </c>
      <c r="C47">
        <v>33.333333333333336</v>
      </c>
      <c r="D47">
        <v>3</v>
      </c>
      <c r="E47" t="s">
        <v>18086</v>
      </c>
      <c r="F47">
        <v>100</v>
      </c>
      <c r="G47">
        <v>0</v>
      </c>
      <c r="H47" t="s">
        <v>655</v>
      </c>
      <c r="I47" t="s">
        <v>18087</v>
      </c>
      <c r="J47" t="s">
        <v>1852</v>
      </c>
      <c r="K47" t="s">
        <v>637</v>
      </c>
      <c r="L47" t="s">
        <v>638</v>
      </c>
      <c r="M47" t="s">
        <v>18088</v>
      </c>
      <c r="N47" t="s">
        <v>637</v>
      </c>
      <c r="O47" t="s">
        <v>639</v>
      </c>
      <c r="P47" t="s">
        <v>5</v>
      </c>
      <c r="Q47" t="s">
        <v>640</v>
      </c>
      <c r="R47" t="s">
        <v>638</v>
      </c>
      <c r="S47" t="s">
        <v>18089</v>
      </c>
      <c r="T47" t="s">
        <v>18084</v>
      </c>
      <c r="U47" s="51" t="s">
        <v>117</v>
      </c>
      <c r="V47">
        <v>40</v>
      </c>
    </row>
    <row r="48" spans="1:22" x14ac:dyDescent="0.25">
      <c r="A48" t="s">
        <v>147</v>
      </c>
      <c r="B48" t="s">
        <v>148</v>
      </c>
      <c r="C48">
        <v>33.333333333333336</v>
      </c>
      <c r="D48">
        <v>3</v>
      </c>
      <c r="E48" t="s">
        <v>18090</v>
      </c>
      <c r="F48">
        <v>100</v>
      </c>
      <c r="G48">
        <v>0</v>
      </c>
      <c r="H48" t="s">
        <v>655</v>
      </c>
      <c r="I48" t="s">
        <v>18091</v>
      </c>
      <c r="J48" t="s">
        <v>681</v>
      </c>
      <c r="K48" t="s">
        <v>637</v>
      </c>
      <c r="L48" t="s">
        <v>638</v>
      </c>
      <c r="M48" t="s">
        <v>18088</v>
      </c>
      <c r="N48" t="s">
        <v>637</v>
      </c>
      <c r="O48" t="s">
        <v>639</v>
      </c>
      <c r="P48" t="s">
        <v>5</v>
      </c>
      <c r="Q48" t="s">
        <v>640</v>
      </c>
      <c r="R48" t="s">
        <v>638</v>
      </c>
      <c r="S48" t="s">
        <v>18092</v>
      </c>
      <c r="T48" t="s">
        <v>18088</v>
      </c>
      <c r="U48" s="50" t="s">
        <v>104</v>
      </c>
      <c r="V48">
        <v>5</v>
      </c>
    </row>
    <row r="49" spans="1:22" x14ac:dyDescent="0.25">
      <c r="A49" t="s">
        <v>147</v>
      </c>
      <c r="B49" t="s">
        <v>148</v>
      </c>
      <c r="C49">
        <v>33.333333333333336</v>
      </c>
      <c r="D49">
        <v>3</v>
      </c>
      <c r="E49" t="s">
        <v>18093</v>
      </c>
      <c r="F49">
        <v>100</v>
      </c>
      <c r="G49">
        <v>0</v>
      </c>
      <c r="H49" t="s">
        <v>655</v>
      </c>
      <c r="I49" t="s">
        <v>18094</v>
      </c>
      <c r="J49" t="s">
        <v>700</v>
      </c>
      <c r="K49" t="s">
        <v>637</v>
      </c>
      <c r="L49" t="s">
        <v>638</v>
      </c>
      <c r="M49" t="s">
        <v>18095</v>
      </c>
      <c r="N49" t="s">
        <v>637</v>
      </c>
      <c r="O49" t="s">
        <v>639</v>
      </c>
      <c r="P49" t="s">
        <v>5</v>
      </c>
      <c r="Q49" t="s">
        <v>640</v>
      </c>
      <c r="R49" t="s">
        <v>638</v>
      </c>
      <c r="S49" t="s">
        <v>18096</v>
      </c>
      <c r="T49" t="s">
        <v>18095</v>
      </c>
      <c r="U49" s="51" t="s">
        <v>105</v>
      </c>
      <c r="V49">
        <v>5</v>
      </c>
    </row>
    <row r="50" spans="1:22" x14ac:dyDescent="0.25">
      <c r="A50" t="s">
        <v>147</v>
      </c>
      <c r="B50" t="s">
        <v>148</v>
      </c>
      <c r="C50">
        <v>33.333333333333336</v>
      </c>
      <c r="D50">
        <v>3</v>
      </c>
      <c r="E50" t="s">
        <v>18097</v>
      </c>
      <c r="F50">
        <v>138</v>
      </c>
      <c r="G50">
        <v>38</v>
      </c>
      <c r="H50" t="s">
        <v>655</v>
      </c>
      <c r="I50" t="s">
        <v>18098</v>
      </c>
      <c r="J50" t="s">
        <v>1872</v>
      </c>
      <c r="K50" t="s">
        <v>637</v>
      </c>
      <c r="L50" t="s">
        <v>638</v>
      </c>
      <c r="M50" t="s">
        <v>18095</v>
      </c>
      <c r="N50" t="s">
        <v>637</v>
      </c>
      <c r="O50" t="s">
        <v>639</v>
      </c>
      <c r="P50" t="s">
        <v>5</v>
      </c>
      <c r="Q50" t="s">
        <v>640</v>
      </c>
      <c r="R50" t="s">
        <v>638</v>
      </c>
      <c r="S50" t="s">
        <v>18099</v>
      </c>
      <c r="T50" t="s">
        <v>18095</v>
      </c>
      <c r="U50" s="50" t="s">
        <v>516</v>
      </c>
      <c r="V50">
        <v>4</v>
      </c>
    </row>
    <row r="51" spans="1:22" x14ac:dyDescent="0.25">
      <c r="A51" t="s">
        <v>147</v>
      </c>
      <c r="B51" t="s">
        <v>148</v>
      </c>
      <c r="C51">
        <v>33.333333333333336</v>
      </c>
      <c r="D51">
        <v>3</v>
      </c>
      <c r="E51" t="s">
        <v>18100</v>
      </c>
      <c r="F51">
        <v>100</v>
      </c>
      <c r="G51">
        <v>0</v>
      </c>
      <c r="H51" t="s">
        <v>655</v>
      </c>
      <c r="I51" t="s">
        <v>18101</v>
      </c>
      <c r="J51" t="s">
        <v>700</v>
      </c>
      <c r="K51" t="s">
        <v>637</v>
      </c>
      <c r="L51" t="s">
        <v>638</v>
      </c>
      <c r="M51" t="s">
        <v>18095</v>
      </c>
      <c r="N51" t="s">
        <v>637</v>
      </c>
      <c r="O51" t="s">
        <v>639</v>
      </c>
      <c r="P51" t="s">
        <v>5</v>
      </c>
      <c r="Q51" t="s">
        <v>640</v>
      </c>
      <c r="R51" t="s">
        <v>638</v>
      </c>
      <c r="S51" t="s">
        <v>18102</v>
      </c>
      <c r="T51" t="s">
        <v>18095</v>
      </c>
      <c r="U51" s="51" t="s">
        <v>120</v>
      </c>
      <c r="V51">
        <v>4</v>
      </c>
    </row>
    <row r="52" spans="1:22" x14ac:dyDescent="0.25">
      <c r="A52" t="s">
        <v>147</v>
      </c>
      <c r="B52" t="s">
        <v>148</v>
      </c>
      <c r="C52">
        <v>33.333333333333336</v>
      </c>
      <c r="D52">
        <v>3</v>
      </c>
      <c r="E52" t="s">
        <v>18103</v>
      </c>
      <c r="F52">
        <v>101</v>
      </c>
      <c r="G52">
        <v>1</v>
      </c>
      <c r="H52" t="s">
        <v>655</v>
      </c>
      <c r="I52" t="s">
        <v>18104</v>
      </c>
      <c r="J52" t="s">
        <v>667</v>
      </c>
      <c r="K52" t="s">
        <v>637</v>
      </c>
      <c r="L52" t="s">
        <v>638</v>
      </c>
      <c r="M52" t="s">
        <v>18095</v>
      </c>
      <c r="N52" t="s">
        <v>637</v>
      </c>
      <c r="O52" t="s">
        <v>639</v>
      </c>
      <c r="P52" t="s">
        <v>5</v>
      </c>
      <c r="Q52" t="s">
        <v>640</v>
      </c>
      <c r="R52" t="s">
        <v>638</v>
      </c>
      <c r="S52" t="s">
        <v>18105</v>
      </c>
      <c r="T52" t="s">
        <v>18095</v>
      </c>
      <c r="U52" s="50" t="s">
        <v>723</v>
      </c>
      <c r="V52">
        <v>890</v>
      </c>
    </row>
    <row r="53" spans="1:22" x14ac:dyDescent="0.25">
      <c r="A53" t="s">
        <v>147</v>
      </c>
      <c r="B53" t="s">
        <v>148</v>
      </c>
      <c r="C53">
        <v>33.333333333333336</v>
      </c>
      <c r="D53">
        <v>3</v>
      </c>
      <c r="E53" t="s">
        <v>18106</v>
      </c>
      <c r="F53">
        <v>100</v>
      </c>
      <c r="G53">
        <v>0</v>
      </c>
      <c r="H53" t="s">
        <v>655</v>
      </c>
      <c r="I53" t="s">
        <v>18107</v>
      </c>
      <c r="J53" t="s">
        <v>657</v>
      </c>
      <c r="K53" t="s">
        <v>637</v>
      </c>
      <c r="L53" t="s">
        <v>638</v>
      </c>
      <c r="M53" t="s">
        <v>18108</v>
      </c>
      <c r="N53" t="s">
        <v>637</v>
      </c>
      <c r="O53" t="s">
        <v>639</v>
      </c>
      <c r="P53" t="s">
        <v>5</v>
      </c>
      <c r="Q53" t="s">
        <v>640</v>
      </c>
      <c r="R53" t="s">
        <v>638</v>
      </c>
      <c r="S53" t="s">
        <v>18109</v>
      </c>
      <c r="T53" t="s">
        <v>18108</v>
      </c>
    </row>
    <row r="54" spans="1:22" x14ac:dyDescent="0.25">
      <c r="A54" t="s">
        <v>147</v>
      </c>
      <c r="B54" t="s">
        <v>148</v>
      </c>
      <c r="C54">
        <v>33.333333333333336</v>
      </c>
      <c r="D54">
        <v>3</v>
      </c>
      <c r="E54" t="s">
        <v>18110</v>
      </c>
      <c r="F54">
        <v>100</v>
      </c>
      <c r="G54">
        <v>0</v>
      </c>
      <c r="H54" t="s">
        <v>655</v>
      </c>
      <c r="I54" t="s">
        <v>18111</v>
      </c>
      <c r="J54" t="s">
        <v>657</v>
      </c>
      <c r="K54" t="s">
        <v>637</v>
      </c>
      <c r="L54" t="s">
        <v>638</v>
      </c>
      <c r="M54" t="s">
        <v>18108</v>
      </c>
      <c r="N54" t="s">
        <v>637</v>
      </c>
      <c r="O54" t="s">
        <v>639</v>
      </c>
      <c r="P54" t="s">
        <v>5</v>
      </c>
      <c r="Q54" t="s">
        <v>640</v>
      </c>
      <c r="R54" t="s">
        <v>638</v>
      </c>
      <c r="S54" t="s">
        <v>18112</v>
      </c>
      <c r="T54" t="s">
        <v>18108</v>
      </c>
    </row>
    <row r="55" spans="1:22" x14ac:dyDescent="0.25">
      <c r="A55" t="s">
        <v>147</v>
      </c>
      <c r="B55" t="s">
        <v>148</v>
      </c>
      <c r="C55">
        <v>33.333333333333336</v>
      </c>
      <c r="D55">
        <v>3</v>
      </c>
      <c r="E55" t="s">
        <v>18113</v>
      </c>
      <c r="F55">
        <v>100</v>
      </c>
      <c r="G55">
        <v>0</v>
      </c>
      <c r="H55" t="s">
        <v>655</v>
      </c>
      <c r="I55" t="s">
        <v>18114</v>
      </c>
      <c r="J55" t="s">
        <v>653</v>
      </c>
      <c r="K55" t="s">
        <v>637</v>
      </c>
      <c r="L55" t="s">
        <v>638</v>
      </c>
      <c r="M55" t="s">
        <v>18115</v>
      </c>
      <c r="N55" t="s">
        <v>637</v>
      </c>
      <c r="O55" t="s">
        <v>639</v>
      </c>
      <c r="P55" t="s">
        <v>5</v>
      </c>
      <c r="Q55" t="s">
        <v>640</v>
      </c>
      <c r="R55" t="s">
        <v>638</v>
      </c>
      <c r="S55" t="s">
        <v>18116</v>
      </c>
      <c r="T55" t="s">
        <v>18108</v>
      </c>
    </row>
    <row r="56" spans="1:22" x14ac:dyDescent="0.25">
      <c r="A56" t="s">
        <v>147</v>
      </c>
      <c r="B56" t="s">
        <v>148</v>
      </c>
      <c r="C56">
        <v>33.333333333333336</v>
      </c>
      <c r="D56">
        <v>3</v>
      </c>
      <c r="E56" t="s">
        <v>18117</v>
      </c>
      <c r="F56">
        <v>100</v>
      </c>
      <c r="G56">
        <v>0</v>
      </c>
      <c r="H56" t="s">
        <v>655</v>
      </c>
      <c r="I56" t="s">
        <v>18118</v>
      </c>
      <c r="J56" t="s">
        <v>681</v>
      </c>
      <c r="K56" t="s">
        <v>637</v>
      </c>
      <c r="L56" t="s">
        <v>638</v>
      </c>
      <c r="M56" t="s">
        <v>18108</v>
      </c>
      <c r="N56" t="s">
        <v>637</v>
      </c>
      <c r="O56" t="s">
        <v>643</v>
      </c>
      <c r="P56" t="s">
        <v>5</v>
      </c>
      <c r="Q56" t="s">
        <v>644</v>
      </c>
      <c r="R56" t="s">
        <v>638</v>
      </c>
      <c r="S56" t="s">
        <v>18119</v>
      </c>
      <c r="T56" t="s">
        <v>18115</v>
      </c>
    </row>
    <row r="57" spans="1:22" x14ac:dyDescent="0.25">
      <c r="A57" t="s">
        <v>147</v>
      </c>
      <c r="B57" t="s">
        <v>148</v>
      </c>
      <c r="C57">
        <v>33.333333333333336</v>
      </c>
      <c r="D57">
        <v>3</v>
      </c>
      <c r="E57" t="s">
        <v>18120</v>
      </c>
      <c r="F57">
        <v>110</v>
      </c>
      <c r="G57">
        <v>10</v>
      </c>
      <c r="H57" t="s">
        <v>655</v>
      </c>
      <c r="I57" t="s">
        <v>18121</v>
      </c>
      <c r="J57" t="s">
        <v>1852</v>
      </c>
      <c r="K57" t="s">
        <v>637</v>
      </c>
      <c r="L57" t="s">
        <v>638</v>
      </c>
      <c r="M57" t="s">
        <v>18115</v>
      </c>
      <c r="N57" t="s">
        <v>637</v>
      </c>
      <c r="O57" t="s">
        <v>639</v>
      </c>
      <c r="P57" t="s">
        <v>5</v>
      </c>
      <c r="Q57" t="s">
        <v>640</v>
      </c>
      <c r="R57" t="s">
        <v>638</v>
      </c>
      <c r="S57" t="s">
        <v>18122</v>
      </c>
      <c r="T57" t="s">
        <v>18115</v>
      </c>
    </row>
    <row r="58" spans="1:22" x14ac:dyDescent="0.25">
      <c r="A58" t="s">
        <v>147</v>
      </c>
      <c r="B58" t="s">
        <v>148</v>
      </c>
      <c r="C58">
        <v>33.333333333333336</v>
      </c>
      <c r="D58">
        <v>3</v>
      </c>
      <c r="E58" t="s">
        <v>18123</v>
      </c>
      <c r="F58">
        <v>100</v>
      </c>
      <c r="G58">
        <v>0</v>
      </c>
      <c r="H58" t="s">
        <v>655</v>
      </c>
      <c r="I58" t="s">
        <v>18124</v>
      </c>
      <c r="J58" t="s">
        <v>676</v>
      </c>
      <c r="K58" t="s">
        <v>637</v>
      </c>
      <c r="L58" t="s">
        <v>638</v>
      </c>
      <c r="M58" t="s">
        <v>18115</v>
      </c>
      <c r="N58" t="s">
        <v>637</v>
      </c>
      <c r="O58" t="s">
        <v>639</v>
      </c>
      <c r="P58" t="s">
        <v>5</v>
      </c>
      <c r="Q58" t="s">
        <v>640</v>
      </c>
      <c r="R58" t="s">
        <v>638</v>
      </c>
      <c r="S58" t="s">
        <v>18125</v>
      </c>
      <c r="T58" t="s">
        <v>18115</v>
      </c>
    </row>
    <row r="59" spans="1:22" x14ac:dyDescent="0.25">
      <c r="A59" t="s">
        <v>147</v>
      </c>
      <c r="B59" t="s">
        <v>148</v>
      </c>
      <c r="C59">
        <v>33.333333333333336</v>
      </c>
      <c r="D59">
        <v>3</v>
      </c>
      <c r="E59" t="s">
        <v>18126</v>
      </c>
      <c r="F59">
        <v>100</v>
      </c>
      <c r="G59">
        <v>0</v>
      </c>
      <c r="H59" t="s">
        <v>655</v>
      </c>
      <c r="I59" t="s">
        <v>18127</v>
      </c>
      <c r="J59" t="s">
        <v>709</v>
      </c>
      <c r="K59" t="s">
        <v>637</v>
      </c>
      <c r="L59" t="s">
        <v>638</v>
      </c>
      <c r="M59" t="s">
        <v>18128</v>
      </c>
      <c r="N59" t="s">
        <v>637</v>
      </c>
      <c r="O59" t="s">
        <v>643</v>
      </c>
      <c r="P59" t="s">
        <v>5</v>
      </c>
      <c r="Q59" t="s">
        <v>644</v>
      </c>
      <c r="R59" t="s">
        <v>638</v>
      </c>
      <c r="S59" t="s">
        <v>18129</v>
      </c>
      <c r="T59" t="s">
        <v>18128</v>
      </c>
    </row>
    <row r="60" spans="1:22" x14ac:dyDescent="0.25">
      <c r="A60" t="s">
        <v>147</v>
      </c>
      <c r="B60" t="s">
        <v>148</v>
      </c>
      <c r="C60">
        <v>33.333333333333336</v>
      </c>
      <c r="D60">
        <v>3</v>
      </c>
      <c r="E60" t="s">
        <v>18130</v>
      </c>
      <c r="F60">
        <v>100</v>
      </c>
      <c r="G60">
        <v>0</v>
      </c>
      <c r="H60" t="s">
        <v>655</v>
      </c>
      <c r="I60" t="s">
        <v>18131</v>
      </c>
      <c r="J60" t="s">
        <v>642</v>
      </c>
      <c r="K60" t="s">
        <v>637</v>
      </c>
      <c r="L60" t="s">
        <v>638</v>
      </c>
      <c r="M60" t="s">
        <v>18132</v>
      </c>
      <c r="N60" t="s">
        <v>637</v>
      </c>
      <c r="O60" t="s">
        <v>639</v>
      </c>
      <c r="P60" t="s">
        <v>5</v>
      </c>
      <c r="Q60" t="s">
        <v>640</v>
      </c>
      <c r="R60" t="s">
        <v>638</v>
      </c>
      <c r="S60" t="s">
        <v>18133</v>
      </c>
      <c r="T60" t="s">
        <v>18132</v>
      </c>
    </row>
    <row r="61" spans="1:22" x14ac:dyDescent="0.25">
      <c r="A61" t="s">
        <v>147</v>
      </c>
      <c r="B61" t="s">
        <v>148</v>
      </c>
      <c r="C61">
        <v>33.333333333333336</v>
      </c>
      <c r="D61">
        <v>3</v>
      </c>
      <c r="E61" t="s">
        <v>18134</v>
      </c>
      <c r="F61">
        <v>100</v>
      </c>
      <c r="G61">
        <v>0</v>
      </c>
      <c r="H61" t="s">
        <v>655</v>
      </c>
      <c r="I61" t="s">
        <v>18135</v>
      </c>
      <c r="J61" t="s">
        <v>649</v>
      </c>
      <c r="K61" t="s">
        <v>637</v>
      </c>
      <c r="L61" t="s">
        <v>638</v>
      </c>
      <c r="M61" t="s">
        <v>18132</v>
      </c>
      <c r="N61" t="s">
        <v>637</v>
      </c>
      <c r="O61" t="s">
        <v>639</v>
      </c>
      <c r="P61" t="s">
        <v>5</v>
      </c>
      <c r="Q61" t="s">
        <v>640</v>
      </c>
      <c r="R61" t="s">
        <v>638</v>
      </c>
      <c r="S61" t="s">
        <v>18136</v>
      </c>
      <c r="T61" t="s">
        <v>18132</v>
      </c>
    </row>
    <row r="62" spans="1:22" x14ac:dyDescent="0.25">
      <c r="A62" t="s">
        <v>147</v>
      </c>
      <c r="B62" t="s">
        <v>148</v>
      </c>
      <c r="C62">
        <v>33.333333333333336</v>
      </c>
      <c r="D62">
        <v>3</v>
      </c>
      <c r="E62" t="s">
        <v>18137</v>
      </c>
      <c r="F62">
        <v>100</v>
      </c>
      <c r="G62">
        <v>0</v>
      </c>
      <c r="H62" t="s">
        <v>655</v>
      </c>
      <c r="I62" t="s">
        <v>18138</v>
      </c>
      <c r="J62" t="s">
        <v>650</v>
      </c>
      <c r="K62" t="s">
        <v>637</v>
      </c>
      <c r="L62" t="s">
        <v>638</v>
      </c>
      <c r="M62" t="s">
        <v>18139</v>
      </c>
      <c r="N62" t="s">
        <v>637</v>
      </c>
      <c r="O62" t="s">
        <v>643</v>
      </c>
      <c r="P62" t="s">
        <v>5</v>
      </c>
      <c r="Q62" t="s">
        <v>644</v>
      </c>
      <c r="R62" t="s">
        <v>638</v>
      </c>
      <c r="S62" t="s">
        <v>18140</v>
      </c>
      <c r="T62" t="s">
        <v>18132</v>
      </c>
    </row>
    <row r="63" spans="1:22" x14ac:dyDescent="0.25">
      <c r="A63" t="s">
        <v>147</v>
      </c>
      <c r="B63" t="s">
        <v>148</v>
      </c>
      <c r="C63">
        <v>33.333333333333336</v>
      </c>
      <c r="D63">
        <v>3</v>
      </c>
      <c r="E63" t="s">
        <v>18141</v>
      </c>
      <c r="F63">
        <v>138</v>
      </c>
      <c r="G63">
        <v>38</v>
      </c>
      <c r="H63" t="s">
        <v>655</v>
      </c>
      <c r="I63" t="s">
        <v>18142</v>
      </c>
      <c r="J63" t="s">
        <v>715</v>
      </c>
      <c r="K63" t="s">
        <v>637</v>
      </c>
      <c r="L63" t="s">
        <v>638</v>
      </c>
      <c r="M63" t="s">
        <v>18143</v>
      </c>
      <c r="N63" t="s">
        <v>637</v>
      </c>
      <c r="O63" t="s">
        <v>639</v>
      </c>
      <c r="P63" t="s">
        <v>5</v>
      </c>
      <c r="Q63" t="s">
        <v>640</v>
      </c>
      <c r="R63" t="s">
        <v>638</v>
      </c>
      <c r="S63" t="s">
        <v>18144</v>
      </c>
      <c r="T63" t="s">
        <v>18143</v>
      </c>
    </row>
    <row r="64" spans="1:22" x14ac:dyDescent="0.25">
      <c r="A64" t="s">
        <v>147</v>
      </c>
      <c r="B64" t="s">
        <v>148</v>
      </c>
      <c r="C64">
        <v>33.333333333333336</v>
      </c>
      <c r="D64">
        <v>3</v>
      </c>
      <c r="E64" t="s">
        <v>18145</v>
      </c>
      <c r="F64">
        <v>100</v>
      </c>
      <c r="G64">
        <v>0</v>
      </c>
      <c r="H64" t="s">
        <v>655</v>
      </c>
      <c r="I64" t="s">
        <v>18146</v>
      </c>
      <c r="J64" t="s">
        <v>648</v>
      </c>
      <c r="K64" t="s">
        <v>637</v>
      </c>
      <c r="L64" t="s">
        <v>638</v>
      </c>
      <c r="M64" t="s">
        <v>18143</v>
      </c>
      <c r="N64" t="s">
        <v>637</v>
      </c>
      <c r="O64" t="s">
        <v>639</v>
      </c>
      <c r="P64" t="s">
        <v>5</v>
      </c>
      <c r="Q64" t="s">
        <v>640</v>
      </c>
      <c r="R64" t="s">
        <v>638</v>
      </c>
      <c r="S64" t="s">
        <v>18147</v>
      </c>
      <c r="T64" t="s">
        <v>18143</v>
      </c>
    </row>
    <row r="65" spans="1:20" x14ac:dyDescent="0.25">
      <c r="A65" t="s">
        <v>147</v>
      </c>
      <c r="B65" t="s">
        <v>148</v>
      </c>
      <c r="C65">
        <v>33.333333333333336</v>
      </c>
      <c r="D65">
        <v>3</v>
      </c>
      <c r="E65" t="s">
        <v>18148</v>
      </c>
      <c r="F65">
        <v>100</v>
      </c>
      <c r="G65">
        <v>0</v>
      </c>
      <c r="H65" t="s">
        <v>655</v>
      </c>
      <c r="I65" t="s">
        <v>4570</v>
      </c>
      <c r="J65" t="s">
        <v>648</v>
      </c>
      <c r="K65" t="s">
        <v>637</v>
      </c>
      <c r="L65" t="s">
        <v>638</v>
      </c>
      <c r="M65" t="s">
        <v>18143</v>
      </c>
      <c r="N65" t="s">
        <v>637</v>
      </c>
      <c r="O65" t="s">
        <v>643</v>
      </c>
      <c r="P65" t="s">
        <v>5</v>
      </c>
      <c r="Q65" t="s">
        <v>644</v>
      </c>
      <c r="R65" t="s">
        <v>638</v>
      </c>
      <c r="S65" t="s">
        <v>18149</v>
      </c>
      <c r="T65" t="s">
        <v>18150</v>
      </c>
    </row>
    <row r="66" spans="1:20" x14ac:dyDescent="0.25">
      <c r="A66" t="s">
        <v>147</v>
      </c>
      <c r="B66" t="s">
        <v>148</v>
      </c>
      <c r="C66">
        <v>33.333333333333336</v>
      </c>
      <c r="D66">
        <v>3</v>
      </c>
      <c r="E66" t="s">
        <v>18151</v>
      </c>
      <c r="F66">
        <v>100</v>
      </c>
      <c r="G66">
        <v>0</v>
      </c>
      <c r="H66" t="s">
        <v>655</v>
      </c>
      <c r="I66" t="s">
        <v>18152</v>
      </c>
      <c r="J66" t="s">
        <v>648</v>
      </c>
      <c r="K66" t="s">
        <v>637</v>
      </c>
      <c r="L66" t="s">
        <v>638</v>
      </c>
      <c r="M66" t="s">
        <v>18150</v>
      </c>
      <c r="N66" t="s">
        <v>637</v>
      </c>
      <c r="O66" t="s">
        <v>639</v>
      </c>
      <c r="P66" t="s">
        <v>5</v>
      </c>
      <c r="Q66" t="s">
        <v>640</v>
      </c>
      <c r="R66" t="s">
        <v>638</v>
      </c>
      <c r="S66" t="s">
        <v>18153</v>
      </c>
      <c r="T66" t="s">
        <v>18150</v>
      </c>
    </row>
    <row r="67" spans="1:20" x14ac:dyDescent="0.25">
      <c r="A67" t="s">
        <v>147</v>
      </c>
      <c r="B67" t="s">
        <v>148</v>
      </c>
      <c r="C67">
        <v>33.333333333333336</v>
      </c>
      <c r="D67">
        <v>3</v>
      </c>
      <c r="E67" t="s">
        <v>18154</v>
      </c>
      <c r="F67">
        <v>100</v>
      </c>
      <c r="G67">
        <v>0</v>
      </c>
      <c r="H67" t="s">
        <v>655</v>
      </c>
      <c r="I67" t="s">
        <v>18155</v>
      </c>
      <c r="J67" t="s">
        <v>657</v>
      </c>
      <c r="K67" t="s">
        <v>637</v>
      </c>
      <c r="L67" t="s">
        <v>638</v>
      </c>
      <c r="M67" t="s">
        <v>18150</v>
      </c>
      <c r="N67" t="s">
        <v>637</v>
      </c>
      <c r="O67" t="s">
        <v>639</v>
      </c>
      <c r="P67" t="s">
        <v>5</v>
      </c>
      <c r="Q67" t="s">
        <v>640</v>
      </c>
      <c r="R67" t="s">
        <v>638</v>
      </c>
      <c r="S67" t="s">
        <v>18156</v>
      </c>
      <c r="T67" t="s">
        <v>18150</v>
      </c>
    </row>
    <row r="68" spans="1:20" x14ac:dyDescent="0.25">
      <c r="A68" t="s">
        <v>147</v>
      </c>
      <c r="B68" t="s">
        <v>148</v>
      </c>
      <c r="C68">
        <v>33.333333333333336</v>
      </c>
      <c r="D68">
        <v>3</v>
      </c>
      <c r="E68" t="s">
        <v>18157</v>
      </c>
      <c r="F68">
        <v>100</v>
      </c>
      <c r="G68">
        <v>0</v>
      </c>
      <c r="H68" t="s">
        <v>655</v>
      </c>
      <c r="I68" t="s">
        <v>18158</v>
      </c>
      <c r="J68" t="s">
        <v>1797</v>
      </c>
      <c r="K68" t="s">
        <v>637</v>
      </c>
      <c r="L68" t="s">
        <v>638</v>
      </c>
      <c r="M68" t="s">
        <v>18159</v>
      </c>
      <c r="N68" t="s">
        <v>637</v>
      </c>
      <c r="O68" t="s">
        <v>639</v>
      </c>
      <c r="P68" t="s">
        <v>5</v>
      </c>
      <c r="Q68" t="s">
        <v>640</v>
      </c>
      <c r="R68" t="s">
        <v>638</v>
      </c>
      <c r="S68" t="s">
        <v>18160</v>
      </c>
      <c r="T68" t="s">
        <v>18159</v>
      </c>
    </row>
    <row r="69" spans="1:20" x14ac:dyDescent="0.25">
      <c r="A69" t="s">
        <v>147</v>
      </c>
      <c r="B69" t="s">
        <v>148</v>
      </c>
      <c r="C69">
        <v>33.333333333333336</v>
      </c>
      <c r="D69">
        <v>3</v>
      </c>
      <c r="E69" t="s">
        <v>18161</v>
      </c>
      <c r="F69">
        <v>100</v>
      </c>
      <c r="G69">
        <v>0</v>
      </c>
      <c r="H69" t="s">
        <v>655</v>
      </c>
      <c r="I69" t="s">
        <v>18162</v>
      </c>
      <c r="J69" t="s">
        <v>675</v>
      </c>
      <c r="K69" t="s">
        <v>637</v>
      </c>
      <c r="L69" t="s">
        <v>638</v>
      </c>
      <c r="M69" t="s">
        <v>18159</v>
      </c>
      <c r="N69" t="s">
        <v>637</v>
      </c>
      <c r="O69" t="s">
        <v>639</v>
      </c>
      <c r="P69" t="s">
        <v>5</v>
      </c>
      <c r="Q69" t="s">
        <v>640</v>
      </c>
      <c r="R69" t="s">
        <v>638</v>
      </c>
      <c r="S69" t="s">
        <v>18163</v>
      </c>
      <c r="T69" t="s">
        <v>18159</v>
      </c>
    </row>
    <row r="70" spans="1:20" x14ac:dyDescent="0.25">
      <c r="A70" t="s">
        <v>147</v>
      </c>
      <c r="B70" t="s">
        <v>148</v>
      </c>
      <c r="C70">
        <v>33.333333333333336</v>
      </c>
      <c r="D70">
        <v>3</v>
      </c>
      <c r="E70" t="s">
        <v>18164</v>
      </c>
      <c r="F70">
        <v>100</v>
      </c>
      <c r="G70">
        <v>0</v>
      </c>
      <c r="H70" t="s">
        <v>655</v>
      </c>
      <c r="I70" t="s">
        <v>18165</v>
      </c>
      <c r="J70" t="s">
        <v>650</v>
      </c>
      <c r="K70" t="s">
        <v>637</v>
      </c>
      <c r="L70" t="s">
        <v>638</v>
      </c>
      <c r="M70" t="s">
        <v>18166</v>
      </c>
      <c r="N70" t="s">
        <v>637</v>
      </c>
      <c r="O70" t="s">
        <v>639</v>
      </c>
      <c r="P70" t="s">
        <v>5</v>
      </c>
      <c r="Q70" t="s">
        <v>640</v>
      </c>
      <c r="R70" t="s">
        <v>638</v>
      </c>
      <c r="S70" t="s">
        <v>18167</v>
      </c>
      <c r="T70" t="s">
        <v>18166</v>
      </c>
    </row>
    <row r="71" spans="1:20" x14ac:dyDescent="0.25">
      <c r="A71" t="s">
        <v>147</v>
      </c>
      <c r="B71" t="s">
        <v>148</v>
      </c>
      <c r="C71">
        <v>33.333333333333336</v>
      </c>
      <c r="D71">
        <v>3</v>
      </c>
      <c r="E71" t="s">
        <v>18168</v>
      </c>
      <c r="F71">
        <v>100</v>
      </c>
      <c r="G71">
        <v>0</v>
      </c>
      <c r="H71" t="s">
        <v>655</v>
      </c>
      <c r="I71" t="s">
        <v>18169</v>
      </c>
      <c r="J71" t="s">
        <v>662</v>
      </c>
      <c r="K71" t="s">
        <v>637</v>
      </c>
      <c r="L71" t="s">
        <v>638</v>
      </c>
      <c r="M71" t="s">
        <v>18166</v>
      </c>
      <c r="N71" t="s">
        <v>637</v>
      </c>
      <c r="O71" t="s">
        <v>639</v>
      </c>
      <c r="P71" t="s">
        <v>5</v>
      </c>
      <c r="Q71" t="s">
        <v>640</v>
      </c>
      <c r="R71" t="s">
        <v>638</v>
      </c>
      <c r="S71" t="s">
        <v>18170</v>
      </c>
      <c r="T71" t="s">
        <v>18166</v>
      </c>
    </row>
    <row r="72" spans="1:20" x14ac:dyDescent="0.25">
      <c r="A72" t="s">
        <v>147</v>
      </c>
      <c r="B72" t="s">
        <v>148</v>
      </c>
      <c r="C72">
        <v>33.333333333333336</v>
      </c>
      <c r="D72">
        <v>3</v>
      </c>
      <c r="E72" t="s">
        <v>18171</v>
      </c>
      <c r="F72">
        <v>100</v>
      </c>
      <c r="G72">
        <v>0</v>
      </c>
      <c r="H72" t="s">
        <v>655</v>
      </c>
      <c r="I72" t="s">
        <v>18172</v>
      </c>
      <c r="J72" t="s">
        <v>657</v>
      </c>
      <c r="K72" t="s">
        <v>637</v>
      </c>
      <c r="L72" t="s">
        <v>638</v>
      </c>
      <c r="M72" t="s">
        <v>18166</v>
      </c>
      <c r="N72" t="s">
        <v>637</v>
      </c>
      <c r="O72" t="s">
        <v>639</v>
      </c>
      <c r="P72" t="s">
        <v>5</v>
      </c>
      <c r="Q72" t="s">
        <v>640</v>
      </c>
      <c r="R72" t="s">
        <v>638</v>
      </c>
      <c r="S72" t="s">
        <v>18173</v>
      </c>
      <c r="T72" t="s">
        <v>18166</v>
      </c>
    </row>
    <row r="73" spans="1:20" x14ac:dyDescent="0.25">
      <c r="A73" t="s">
        <v>147</v>
      </c>
      <c r="B73" t="s">
        <v>148</v>
      </c>
      <c r="C73">
        <v>33.333333333333336</v>
      </c>
      <c r="D73">
        <v>3</v>
      </c>
      <c r="E73" t="s">
        <v>18174</v>
      </c>
      <c r="F73">
        <v>100</v>
      </c>
      <c r="G73">
        <v>0</v>
      </c>
      <c r="H73" t="s">
        <v>655</v>
      </c>
      <c r="I73" t="s">
        <v>18175</v>
      </c>
      <c r="J73" t="s">
        <v>2240</v>
      </c>
      <c r="K73" t="s">
        <v>637</v>
      </c>
      <c r="L73" t="s">
        <v>638</v>
      </c>
      <c r="M73" t="s">
        <v>18176</v>
      </c>
      <c r="N73" t="s">
        <v>637</v>
      </c>
      <c r="O73" t="s">
        <v>639</v>
      </c>
      <c r="P73" t="s">
        <v>5</v>
      </c>
      <c r="Q73" t="s">
        <v>640</v>
      </c>
      <c r="R73" t="s">
        <v>638</v>
      </c>
      <c r="S73" t="s">
        <v>18177</v>
      </c>
      <c r="T73" t="s">
        <v>18166</v>
      </c>
    </row>
    <row r="74" spans="1:20" x14ac:dyDescent="0.25">
      <c r="A74" t="s">
        <v>147</v>
      </c>
      <c r="B74" t="s">
        <v>148</v>
      </c>
      <c r="C74">
        <v>33.333333333333336</v>
      </c>
      <c r="D74">
        <v>3</v>
      </c>
      <c r="E74" t="s">
        <v>18178</v>
      </c>
      <c r="F74">
        <v>103</v>
      </c>
      <c r="G74">
        <v>3</v>
      </c>
      <c r="H74" t="s">
        <v>655</v>
      </c>
      <c r="I74" t="s">
        <v>18179</v>
      </c>
      <c r="J74" t="s">
        <v>675</v>
      </c>
      <c r="K74" t="s">
        <v>637</v>
      </c>
      <c r="L74" t="s">
        <v>638</v>
      </c>
      <c r="M74" t="s">
        <v>18159</v>
      </c>
      <c r="N74" t="s">
        <v>637</v>
      </c>
      <c r="O74" t="s">
        <v>643</v>
      </c>
      <c r="P74" t="s">
        <v>5</v>
      </c>
      <c r="Q74" t="s">
        <v>644</v>
      </c>
      <c r="R74" t="s">
        <v>638</v>
      </c>
      <c r="S74" t="s">
        <v>18180</v>
      </c>
      <c r="T74" t="s">
        <v>18176</v>
      </c>
    </row>
    <row r="75" spans="1:20" x14ac:dyDescent="0.25">
      <c r="A75" t="s">
        <v>147</v>
      </c>
      <c r="B75" t="s">
        <v>148</v>
      </c>
      <c r="C75">
        <v>50</v>
      </c>
      <c r="D75">
        <v>6</v>
      </c>
      <c r="E75" t="s">
        <v>18181</v>
      </c>
      <c r="F75">
        <v>200</v>
      </c>
      <c r="G75">
        <v>0</v>
      </c>
      <c r="H75" t="s">
        <v>636</v>
      </c>
      <c r="I75" t="s">
        <v>18182</v>
      </c>
      <c r="J75" t="s">
        <v>662</v>
      </c>
      <c r="K75" t="s">
        <v>637</v>
      </c>
      <c r="L75" t="s">
        <v>638</v>
      </c>
      <c r="M75" t="s">
        <v>18183</v>
      </c>
      <c r="N75" t="s">
        <v>637</v>
      </c>
      <c r="O75" t="s">
        <v>643</v>
      </c>
      <c r="P75" t="s">
        <v>5</v>
      </c>
      <c r="Q75" t="s">
        <v>644</v>
      </c>
      <c r="R75" t="s">
        <v>638</v>
      </c>
      <c r="S75" t="s">
        <v>18184</v>
      </c>
      <c r="T75" t="s">
        <v>18176</v>
      </c>
    </row>
    <row r="76" spans="1:20" x14ac:dyDescent="0.25">
      <c r="A76" t="s">
        <v>147</v>
      </c>
      <c r="B76" t="s">
        <v>148</v>
      </c>
      <c r="C76">
        <v>33.333333333333336</v>
      </c>
      <c r="D76">
        <v>3</v>
      </c>
      <c r="E76" t="s">
        <v>18185</v>
      </c>
      <c r="F76">
        <v>100</v>
      </c>
      <c r="G76">
        <v>0</v>
      </c>
      <c r="H76" t="s">
        <v>655</v>
      </c>
      <c r="I76" t="s">
        <v>18186</v>
      </c>
      <c r="J76" t="s">
        <v>1987</v>
      </c>
      <c r="K76" t="s">
        <v>637</v>
      </c>
      <c r="L76" t="s">
        <v>638</v>
      </c>
      <c r="M76" t="s">
        <v>18176</v>
      </c>
      <c r="N76" t="s">
        <v>637</v>
      </c>
      <c r="O76" t="s">
        <v>639</v>
      </c>
      <c r="P76" t="s">
        <v>5</v>
      </c>
      <c r="Q76" t="s">
        <v>640</v>
      </c>
      <c r="R76" t="s">
        <v>638</v>
      </c>
      <c r="S76" t="s">
        <v>18187</v>
      </c>
      <c r="T76" t="s">
        <v>18176</v>
      </c>
    </row>
    <row r="77" spans="1:20" x14ac:dyDescent="0.25">
      <c r="A77" t="s">
        <v>147</v>
      </c>
      <c r="B77" t="s">
        <v>148</v>
      </c>
      <c r="C77">
        <v>33.333333333333336</v>
      </c>
      <c r="D77">
        <v>3</v>
      </c>
      <c r="E77" t="s">
        <v>18188</v>
      </c>
      <c r="F77">
        <v>100</v>
      </c>
      <c r="G77">
        <v>0</v>
      </c>
      <c r="H77" t="s">
        <v>655</v>
      </c>
      <c r="I77" t="s">
        <v>18189</v>
      </c>
      <c r="J77" t="s">
        <v>689</v>
      </c>
      <c r="K77" t="s">
        <v>637</v>
      </c>
      <c r="L77" t="s">
        <v>638</v>
      </c>
      <c r="M77" t="s">
        <v>18176</v>
      </c>
      <c r="N77" t="s">
        <v>637</v>
      </c>
      <c r="O77" t="s">
        <v>643</v>
      </c>
      <c r="P77" t="s">
        <v>5</v>
      </c>
      <c r="Q77" t="s">
        <v>644</v>
      </c>
      <c r="R77" t="s">
        <v>638</v>
      </c>
      <c r="S77" t="s">
        <v>18190</v>
      </c>
      <c r="T77" t="s">
        <v>18176</v>
      </c>
    </row>
    <row r="78" spans="1:20" x14ac:dyDescent="0.25">
      <c r="A78" t="s">
        <v>147</v>
      </c>
      <c r="B78" t="s">
        <v>148</v>
      </c>
      <c r="C78">
        <v>33.333333333333336</v>
      </c>
      <c r="D78">
        <v>3</v>
      </c>
      <c r="E78" t="s">
        <v>18191</v>
      </c>
      <c r="F78">
        <v>100</v>
      </c>
      <c r="G78">
        <v>0</v>
      </c>
      <c r="H78" t="s">
        <v>655</v>
      </c>
      <c r="I78" t="s">
        <v>18192</v>
      </c>
      <c r="J78" t="s">
        <v>650</v>
      </c>
      <c r="K78" t="s">
        <v>637</v>
      </c>
      <c r="L78" t="s">
        <v>638</v>
      </c>
      <c r="M78" t="s">
        <v>18176</v>
      </c>
      <c r="N78" t="s">
        <v>637</v>
      </c>
      <c r="O78" t="s">
        <v>639</v>
      </c>
      <c r="P78" t="s">
        <v>5</v>
      </c>
      <c r="Q78" t="s">
        <v>640</v>
      </c>
      <c r="R78" t="s">
        <v>638</v>
      </c>
      <c r="S78" t="s">
        <v>18193</v>
      </c>
      <c r="T78" t="s">
        <v>18176</v>
      </c>
    </row>
    <row r="79" spans="1:20" x14ac:dyDescent="0.25">
      <c r="A79" t="s">
        <v>147</v>
      </c>
      <c r="B79" t="s">
        <v>148</v>
      </c>
      <c r="C79">
        <v>33.333333333333336</v>
      </c>
      <c r="D79">
        <v>3</v>
      </c>
      <c r="E79" t="s">
        <v>18194</v>
      </c>
      <c r="F79">
        <v>100</v>
      </c>
      <c r="G79">
        <v>0</v>
      </c>
      <c r="H79" t="s">
        <v>655</v>
      </c>
      <c r="I79" t="s">
        <v>18195</v>
      </c>
      <c r="J79" t="s">
        <v>650</v>
      </c>
      <c r="K79" t="s">
        <v>637</v>
      </c>
      <c r="L79" t="s">
        <v>638</v>
      </c>
      <c r="M79" t="s">
        <v>18196</v>
      </c>
      <c r="N79" t="s">
        <v>637</v>
      </c>
      <c r="O79" t="s">
        <v>639</v>
      </c>
      <c r="P79" t="s">
        <v>5</v>
      </c>
      <c r="Q79" t="s">
        <v>640</v>
      </c>
      <c r="R79" t="s">
        <v>638</v>
      </c>
      <c r="S79" t="s">
        <v>18197</v>
      </c>
      <c r="T79" t="s">
        <v>18196</v>
      </c>
    </row>
    <row r="80" spans="1:20" x14ac:dyDescent="0.25">
      <c r="A80" t="s">
        <v>147</v>
      </c>
      <c r="B80" t="s">
        <v>148</v>
      </c>
      <c r="C80">
        <v>33.333333333333336</v>
      </c>
      <c r="D80">
        <v>3</v>
      </c>
      <c r="E80" t="s">
        <v>18198</v>
      </c>
      <c r="F80">
        <v>100</v>
      </c>
      <c r="G80">
        <v>0</v>
      </c>
      <c r="H80" t="s">
        <v>655</v>
      </c>
      <c r="I80" t="s">
        <v>18199</v>
      </c>
      <c r="J80" t="s">
        <v>3029</v>
      </c>
      <c r="K80" t="s">
        <v>637</v>
      </c>
      <c r="L80" t="s">
        <v>638</v>
      </c>
      <c r="M80" t="s">
        <v>18200</v>
      </c>
      <c r="N80" t="s">
        <v>637</v>
      </c>
      <c r="O80" t="s">
        <v>639</v>
      </c>
      <c r="P80" t="s">
        <v>5</v>
      </c>
      <c r="Q80" t="s">
        <v>640</v>
      </c>
      <c r="R80" t="s">
        <v>638</v>
      </c>
      <c r="S80" t="s">
        <v>18201</v>
      </c>
      <c r="T80" t="s">
        <v>18200</v>
      </c>
    </row>
    <row r="81" spans="1:20" x14ac:dyDescent="0.25">
      <c r="A81" t="s">
        <v>147</v>
      </c>
      <c r="B81" t="s">
        <v>148</v>
      </c>
      <c r="C81">
        <v>33.333333333333336</v>
      </c>
      <c r="D81">
        <v>3</v>
      </c>
      <c r="E81" t="s">
        <v>18202</v>
      </c>
      <c r="F81">
        <v>100</v>
      </c>
      <c r="G81">
        <v>0</v>
      </c>
      <c r="H81" t="s">
        <v>655</v>
      </c>
      <c r="I81" t="s">
        <v>18203</v>
      </c>
      <c r="J81" t="s">
        <v>662</v>
      </c>
      <c r="K81" t="s">
        <v>637</v>
      </c>
      <c r="L81" t="s">
        <v>638</v>
      </c>
      <c r="M81" t="s">
        <v>18204</v>
      </c>
      <c r="N81" t="s">
        <v>637</v>
      </c>
      <c r="O81" t="s">
        <v>639</v>
      </c>
      <c r="P81" t="s">
        <v>5</v>
      </c>
      <c r="Q81" t="s">
        <v>640</v>
      </c>
      <c r="R81" t="s">
        <v>638</v>
      </c>
      <c r="S81" t="s">
        <v>18205</v>
      </c>
      <c r="T81" t="s">
        <v>18204</v>
      </c>
    </row>
    <row r="82" spans="1:20" x14ac:dyDescent="0.25">
      <c r="A82" t="s">
        <v>147</v>
      </c>
      <c r="B82" t="s">
        <v>148</v>
      </c>
      <c r="C82">
        <v>33.333333333333336</v>
      </c>
      <c r="D82">
        <v>3</v>
      </c>
      <c r="E82" t="s">
        <v>18206</v>
      </c>
      <c r="F82">
        <v>100</v>
      </c>
      <c r="G82">
        <v>0</v>
      </c>
      <c r="H82" t="s">
        <v>655</v>
      </c>
      <c r="I82" t="s">
        <v>18207</v>
      </c>
      <c r="J82" t="s">
        <v>2330</v>
      </c>
      <c r="K82" t="s">
        <v>637</v>
      </c>
      <c r="L82" t="s">
        <v>638</v>
      </c>
      <c r="M82" t="s">
        <v>18208</v>
      </c>
      <c r="N82" t="s">
        <v>637</v>
      </c>
      <c r="O82" t="s">
        <v>639</v>
      </c>
      <c r="P82" t="s">
        <v>5</v>
      </c>
      <c r="Q82" t="s">
        <v>640</v>
      </c>
      <c r="R82" t="s">
        <v>638</v>
      </c>
      <c r="S82" t="s">
        <v>18209</v>
      </c>
      <c r="T82" t="s">
        <v>18208</v>
      </c>
    </row>
    <row r="83" spans="1:20" x14ac:dyDescent="0.25">
      <c r="A83" t="s">
        <v>147</v>
      </c>
      <c r="B83" t="s">
        <v>148</v>
      </c>
      <c r="C83">
        <v>33.333333333333336</v>
      </c>
      <c r="D83">
        <v>3</v>
      </c>
      <c r="E83" t="s">
        <v>18210</v>
      </c>
      <c r="F83">
        <v>100</v>
      </c>
      <c r="G83">
        <v>0</v>
      </c>
      <c r="H83" t="s">
        <v>655</v>
      </c>
      <c r="I83" t="s">
        <v>18211</v>
      </c>
      <c r="J83" t="s">
        <v>668</v>
      </c>
      <c r="K83" t="s">
        <v>637</v>
      </c>
      <c r="L83" t="s">
        <v>638</v>
      </c>
      <c r="M83" t="s">
        <v>18212</v>
      </c>
      <c r="N83" t="s">
        <v>637</v>
      </c>
      <c r="O83" t="s">
        <v>639</v>
      </c>
      <c r="P83" t="s">
        <v>5</v>
      </c>
      <c r="Q83" t="s">
        <v>640</v>
      </c>
      <c r="R83" t="s">
        <v>638</v>
      </c>
      <c r="S83" t="s">
        <v>18213</v>
      </c>
      <c r="T83" t="s">
        <v>18212</v>
      </c>
    </row>
    <row r="84" spans="1:20" x14ac:dyDescent="0.25">
      <c r="A84" t="s">
        <v>147</v>
      </c>
      <c r="B84" t="s">
        <v>148</v>
      </c>
      <c r="C84">
        <v>50</v>
      </c>
      <c r="D84">
        <v>6</v>
      </c>
      <c r="E84" t="s">
        <v>18214</v>
      </c>
      <c r="F84">
        <v>200</v>
      </c>
      <c r="G84">
        <v>0</v>
      </c>
      <c r="H84" t="s">
        <v>636</v>
      </c>
      <c r="I84" t="s">
        <v>18215</v>
      </c>
      <c r="J84" t="s">
        <v>5310</v>
      </c>
      <c r="K84" t="s">
        <v>637</v>
      </c>
      <c r="L84" t="s">
        <v>638</v>
      </c>
      <c r="M84" t="s">
        <v>18212</v>
      </c>
      <c r="N84" t="s">
        <v>637</v>
      </c>
      <c r="O84" t="s">
        <v>639</v>
      </c>
      <c r="P84" t="s">
        <v>5</v>
      </c>
      <c r="Q84" t="s">
        <v>640</v>
      </c>
      <c r="R84" t="s">
        <v>638</v>
      </c>
      <c r="S84" t="s">
        <v>18216</v>
      </c>
      <c r="T84" t="s">
        <v>18212</v>
      </c>
    </row>
    <row r="85" spans="1:20" x14ac:dyDescent="0.25">
      <c r="A85" t="s">
        <v>147</v>
      </c>
      <c r="B85" t="s">
        <v>148</v>
      </c>
      <c r="C85">
        <v>33.333333333333336</v>
      </c>
      <c r="D85">
        <v>3</v>
      </c>
      <c r="E85" t="s">
        <v>18217</v>
      </c>
      <c r="F85">
        <v>100</v>
      </c>
      <c r="G85">
        <v>0</v>
      </c>
      <c r="H85" t="s">
        <v>655</v>
      </c>
      <c r="I85" t="s">
        <v>18218</v>
      </c>
      <c r="J85" t="s">
        <v>2178</v>
      </c>
      <c r="K85" t="s">
        <v>637</v>
      </c>
      <c r="L85" t="s">
        <v>638</v>
      </c>
      <c r="M85" t="s">
        <v>18212</v>
      </c>
      <c r="N85" t="s">
        <v>637</v>
      </c>
      <c r="O85" t="s">
        <v>639</v>
      </c>
      <c r="P85" t="s">
        <v>5</v>
      </c>
      <c r="Q85" t="s">
        <v>640</v>
      </c>
      <c r="R85" t="s">
        <v>638</v>
      </c>
      <c r="S85" t="s">
        <v>18219</v>
      </c>
      <c r="T85" t="s">
        <v>18212</v>
      </c>
    </row>
    <row r="86" spans="1:20" x14ac:dyDescent="0.25">
      <c r="A86" t="s">
        <v>147</v>
      </c>
      <c r="B86" t="s">
        <v>148</v>
      </c>
      <c r="C86">
        <v>33.333333333333336</v>
      </c>
      <c r="D86">
        <v>3</v>
      </c>
      <c r="E86" t="s">
        <v>18220</v>
      </c>
      <c r="F86">
        <v>100</v>
      </c>
      <c r="G86">
        <v>0</v>
      </c>
      <c r="H86" t="s">
        <v>655</v>
      </c>
      <c r="I86" t="s">
        <v>18221</v>
      </c>
      <c r="J86" t="s">
        <v>2899</v>
      </c>
      <c r="K86" t="s">
        <v>637</v>
      </c>
      <c r="L86" t="s">
        <v>638</v>
      </c>
      <c r="M86" t="s">
        <v>18222</v>
      </c>
      <c r="N86" t="s">
        <v>637</v>
      </c>
      <c r="O86" t="s">
        <v>639</v>
      </c>
      <c r="P86" t="s">
        <v>5</v>
      </c>
      <c r="Q86" t="s">
        <v>640</v>
      </c>
      <c r="R86" t="s">
        <v>638</v>
      </c>
      <c r="S86" t="s">
        <v>18223</v>
      </c>
      <c r="T86" t="s">
        <v>18222</v>
      </c>
    </row>
    <row r="87" spans="1:20" x14ac:dyDescent="0.25">
      <c r="A87" t="s">
        <v>147</v>
      </c>
      <c r="B87" t="s">
        <v>148</v>
      </c>
      <c r="C87">
        <v>33.333333333333336</v>
      </c>
      <c r="D87">
        <v>3</v>
      </c>
      <c r="E87" t="s">
        <v>18224</v>
      </c>
      <c r="F87">
        <v>100</v>
      </c>
      <c r="G87">
        <v>0</v>
      </c>
      <c r="H87" t="s">
        <v>655</v>
      </c>
      <c r="I87" t="s">
        <v>18225</v>
      </c>
      <c r="J87" t="s">
        <v>709</v>
      </c>
      <c r="K87" t="s">
        <v>637</v>
      </c>
      <c r="L87" t="s">
        <v>638</v>
      </c>
      <c r="M87" t="s">
        <v>18226</v>
      </c>
      <c r="N87" t="s">
        <v>637</v>
      </c>
      <c r="O87" t="s">
        <v>639</v>
      </c>
      <c r="P87" t="s">
        <v>5</v>
      </c>
      <c r="Q87" t="s">
        <v>640</v>
      </c>
      <c r="R87" t="s">
        <v>638</v>
      </c>
      <c r="S87" t="s">
        <v>18227</v>
      </c>
      <c r="T87" t="s">
        <v>18226</v>
      </c>
    </row>
    <row r="88" spans="1:20" x14ac:dyDescent="0.25">
      <c r="A88" t="s">
        <v>147</v>
      </c>
      <c r="B88" t="s">
        <v>148</v>
      </c>
      <c r="C88">
        <v>33.333333333333336</v>
      </c>
      <c r="D88">
        <v>3</v>
      </c>
      <c r="E88" t="s">
        <v>18228</v>
      </c>
      <c r="F88">
        <v>100</v>
      </c>
      <c r="G88">
        <v>0</v>
      </c>
      <c r="H88" t="s">
        <v>655</v>
      </c>
      <c r="I88" t="s">
        <v>18229</v>
      </c>
      <c r="J88" t="s">
        <v>709</v>
      </c>
      <c r="K88" t="s">
        <v>637</v>
      </c>
      <c r="L88" t="s">
        <v>638</v>
      </c>
      <c r="M88" t="s">
        <v>18226</v>
      </c>
      <c r="N88" t="s">
        <v>637</v>
      </c>
      <c r="O88" t="s">
        <v>639</v>
      </c>
      <c r="P88" t="s">
        <v>5</v>
      </c>
      <c r="Q88" t="s">
        <v>640</v>
      </c>
      <c r="R88" t="s">
        <v>638</v>
      </c>
      <c r="S88" t="s">
        <v>18230</v>
      </c>
      <c r="T88" t="s">
        <v>18226</v>
      </c>
    </row>
    <row r="89" spans="1:20" x14ac:dyDescent="0.25">
      <c r="A89" t="s">
        <v>147</v>
      </c>
      <c r="B89" t="s">
        <v>148</v>
      </c>
      <c r="C89">
        <v>33.333333333333336</v>
      </c>
      <c r="D89">
        <v>3</v>
      </c>
      <c r="E89" t="s">
        <v>18231</v>
      </c>
      <c r="F89">
        <v>100</v>
      </c>
      <c r="G89">
        <v>0</v>
      </c>
      <c r="H89" t="s">
        <v>655</v>
      </c>
      <c r="I89" t="s">
        <v>18232</v>
      </c>
      <c r="J89" t="s">
        <v>649</v>
      </c>
      <c r="K89" t="s">
        <v>637</v>
      </c>
      <c r="L89" t="s">
        <v>638</v>
      </c>
      <c r="M89" t="s">
        <v>18233</v>
      </c>
      <c r="N89" t="s">
        <v>637</v>
      </c>
      <c r="O89" t="s">
        <v>639</v>
      </c>
      <c r="P89" t="s">
        <v>5</v>
      </c>
      <c r="Q89" t="s">
        <v>640</v>
      </c>
      <c r="R89" t="s">
        <v>638</v>
      </c>
      <c r="S89" t="s">
        <v>18234</v>
      </c>
      <c r="T89" t="s">
        <v>18233</v>
      </c>
    </row>
    <row r="90" spans="1:20" x14ac:dyDescent="0.25">
      <c r="A90" t="s">
        <v>147</v>
      </c>
      <c r="B90" t="s">
        <v>148</v>
      </c>
      <c r="C90">
        <v>33.333333333333336</v>
      </c>
      <c r="D90">
        <v>3</v>
      </c>
      <c r="E90" t="s">
        <v>18235</v>
      </c>
      <c r="F90">
        <v>100</v>
      </c>
      <c r="G90">
        <v>0</v>
      </c>
      <c r="H90" t="s">
        <v>655</v>
      </c>
      <c r="I90" t="s">
        <v>18236</v>
      </c>
      <c r="J90" t="s">
        <v>657</v>
      </c>
      <c r="K90" t="s">
        <v>637</v>
      </c>
      <c r="L90" t="s">
        <v>638</v>
      </c>
      <c r="M90" t="s">
        <v>18233</v>
      </c>
      <c r="N90" t="s">
        <v>637</v>
      </c>
      <c r="O90" t="s">
        <v>639</v>
      </c>
      <c r="P90" t="s">
        <v>5</v>
      </c>
      <c r="Q90" t="s">
        <v>640</v>
      </c>
      <c r="R90" t="s">
        <v>638</v>
      </c>
      <c r="S90" t="s">
        <v>18237</v>
      </c>
      <c r="T90" t="s">
        <v>18233</v>
      </c>
    </row>
    <row r="91" spans="1:20" x14ac:dyDescent="0.25">
      <c r="A91" t="s">
        <v>147</v>
      </c>
      <c r="B91" t="s">
        <v>148</v>
      </c>
      <c r="C91">
        <v>33.333333333333336</v>
      </c>
      <c r="D91">
        <v>3</v>
      </c>
      <c r="E91" t="s">
        <v>18238</v>
      </c>
      <c r="F91">
        <v>100</v>
      </c>
      <c r="G91">
        <v>0</v>
      </c>
      <c r="H91" t="s">
        <v>655</v>
      </c>
      <c r="I91" t="s">
        <v>2239</v>
      </c>
      <c r="J91" t="s">
        <v>1970</v>
      </c>
      <c r="K91" t="s">
        <v>637</v>
      </c>
      <c r="L91" t="s">
        <v>638</v>
      </c>
      <c r="M91" t="s">
        <v>18239</v>
      </c>
      <c r="N91" t="s">
        <v>637</v>
      </c>
      <c r="O91" t="s">
        <v>639</v>
      </c>
      <c r="P91" t="s">
        <v>5</v>
      </c>
      <c r="Q91" t="s">
        <v>640</v>
      </c>
      <c r="R91" t="s">
        <v>638</v>
      </c>
      <c r="S91" t="s">
        <v>18240</v>
      </c>
      <c r="T91" t="s">
        <v>18239</v>
      </c>
    </row>
    <row r="92" spans="1:20" x14ac:dyDescent="0.25">
      <c r="A92" t="s">
        <v>147</v>
      </c>
      <c r="B92" t="s">
        <v>148</v>
      </c>
      <c r="C92">
        <v>33.333333333333336</v>
      </c>
      <c r="D92">
        <v>3</v>
      </c>
      <c r="E92" t="s">
        <v>18241</v>
      </c>
      <c r="F92">
        <v>100</v>
      </c>
      <c r="G92">
        <v>0</v>
      </c>
      <c r="H92" t="s">
        <v>655</v>
      </c>
      <c r="I92" t="s">
        <v>18242</v>
      </c>
      <c r="J92" t="s">
        <v>675</v>
      </c>
      <c r="K92" t="s">
        <v>637</v>
      </c>
      <c r="L92" t="s">
        <v>638</v>
      </c>
      <c r="M92" t="s">
        <v>18243</v>
      </c>
      <c r="N92" t="s">
        <v>637</v>
      </c>
      <c r="O92" t="s">
        <v>639</v>
      </c>
      <c r="P92" t="s">
        <v>5</v>
      </c>
      <c r="Q92" t="s">
        <v>640</v>
      </c>
      <c r="R92" t="s">
        <v>638</v>
      </c>
      <c r="S92" t="s">
        <v>18244</v>
      </c>
      <c r="T92" t="s">
        <v>18243</v>
      </c>
    </row>
    <row r="93" spans="1:20" x14ac:dyDescent="0.25">
      <c r="A93" t="s">
        <v>147</v>
      </c>
      <c r="B93" t="s">
        <v>148</v>
      </c>
      <c r="C93">
        <v>33.333333333333336</v>
      </c>
      <c r="D93">
        <v>3</v>
      </c>
      <c r="E93" t="s">
        <v>18245</v>
      </c>
      <c r="F93">
        <v>100</v>
      </c>
      <c r="G93">
        <v>0</v>
      </c>
      <c r="H93" t="s">
        <v>655</v>
      </c>
      <c r="I93" t="s">
        <v>18246</v>
      </c>
      <c r="J93" t="s">
        <v>671</v>
      </c>
      <c r="K93" t="s">
        <v>637</v>
      </c>
      <c r="L93" t="s">
        <v>638</v>
      </c>
      <c r="M93" t="s">
        <v>18247</v>
      </c>
      <c r="N93" t="s">
        <v>637</v>
      </c>
      <c r="O93" t="s">
        <v>639</v>
      </c>
      <c r="P93" t="s">
        <v>5</v>
      </c>
      <c r="Q93" t="s">
        <v>640</v>
      </c>
      <c r="R93" t="s">
        <v>638</v>
      </c>
      <c r="S93" t="s">
        <v>18248</v>
      </c>
      <c r="T93" t="s">
        <v>18247</v>
      </c>
    </row>
    <row r="94" spans="1:20" x14ac:dyDescent="0.25">
      <c r="A94" t="s">
        <v>147</v>
      </c>
      <c r="B94" t="s">
        <v>148</v>
      </c>
      <c r="C94">
        <v>33.333333333333336</v>
      </c>
      <c r="D94">
        <v>3</v>
      </c>
      <c r="E94" t="s">
        <v>18249</v>
      </c>
      <c r="F94">
        <v>100</v>
      </c>
      <c r="G94">
        <v>0</v>
      </c>
      <c r="H94" t="s">
        <v>655</v>
      </c>
      <c r="I94" t="s">
        <v>3297</v>
      </c>
      <c r="J94" t="s">
        <v>648</v>
      </c>
      <c r="K94" t="s">
        <v>637</v>
      </c>
      <c r="L94" t="s">
        <v>638</v>
      </c>
      <c r="M94" t="s">
        <v>18247</v>
      </c>
      <c r="N94" t="s">
        <v>637</v>
      </c>
      <c r="O94" t="s">
        <v>639</v>
      </c>
      <c r="P94" t="s">
        <v>5</v>
      </c>
      <c r="Q94" t="s">
        <v>640</v>
      </c>
      <c r="R94" t="s">
        <v>638</v>
      </c>
      <c r="S94" t="s">
        <v>18250</v>
      </c>
      <c r="T94" t="s">
        <v>18247</v>
      </c>
    </row>
    <row r="95" spans="1:20" x14ac:dyDescent="0.25">
      <c r="A95" t="s">
        <v>147</v>
      </c>
      <c r="B95" t="s">
        <v>148</v>
      </c>
      <c r="C95">
        <v>33.333333333333336</v>
      </c>
      <c r="D95">
        <v>6</v>
      </c>
      <c r="E95" t="s">
        <v>18251</v>
      </c>
      <c r="F95">
        <v>192.5</v>
      </c>
      <c r="G95">
        <v>0</v>
      </c>
      <c r="H95" t="s">
        <v>655</v>
      </c>
      <c r="I95" t="s">
        <v>18252</v>
      </c>
      <c r="J95" t="s">
        <v>2899</v>
      </c>
      <c r="K95" t="s">
        <v>637</v>
      </c>
      <c r="L95" t="s">
        <v>638</v>
      </c>
      <c r="M95" t="s">
        <v>18253</v>
      </c>
      <c r="N95" t="s">
        <v>637</v>
      </c>
      <c r="O95" t="s">
        <v>639</v>
      </c>
      <c r="P95" t="s">
        <v>5</v>
      </c>
      <c r="Q95" t="s">
        <v>640</v>
      </c>
      <c r="R95" t="s">
        <v>638</v>
      </c>
      <c r="S95" t="s">
        <v>18254</v>
      </c>
      <c r="T95" t="s">
        <v>18253</v>
      </c>
    </row>
    <row r="96" spans="1:20" x14ac:dyDescent="0.25">
      <c r="A96" t="s">
        <v>147</v>
      </c>
      <c r="B96" t="s">
        <v>148</v>
      </c>
      <c r="C96">
        <v>33.333333333333336</v>
      </c>
      <c r="D96">
        <v>3</v>
      </c>
      <c r="E96" t="s">
        <v>18255</v>
      </c>
      <c r="F96">
        <v>100</v>
      </c>
      <c r="G96">
        <v>0</v>
      </c>
      <c r="H96" t="s">
        <v>655</v>
      </c>
      <c r="I96" t="s">
        <v>18256</v>
      </c>
      <c r="J96" t="s">
        <v>684</v>
      </c>
      <c r="K96" t="s">
        <v>637</v>
      </c>
      <c r="L96" t="s">
        <v>638</v>
      </c>
      <c r="M96" t="s">
        <v>18257</v>
      </c>
      <c r="N96" t="s">
        <v>637</v>
      </c>
      <c r="O96" t="s">
        <v>639</v>
      </c>
      <c r="P96" t="s">
        <v>5</v>
      </c>
      <c r="Q96" t="s">
        <v>640</v>
      </c>
      <c r="R96" t="s">
        <v>638</v>
      </c>
      <c r="S96" t="s">
        <v>18258</v>
      </c>
      <c r="T96" t="s">
        <v>18257</v>
      </c>
    </row>
    <row r="97" spans="1:20" x14ac:dyDescent="0.25">
      <c r="A97" t="s">
        <v>22</v>
      </c>
      <c r="B97" t="s">
        <v>27</v>
      </c>
      <c r="C97">
        <v>80</v>
      </c>
      <c r="D97">
        <v>1</v>
      </c>
      <c r="E97" t="s">
        <v>18259</v>
      </c>
      <c r="F97">
        <v>109</v>
      </c>
      <c r="G97">
        <v>29</v>
      </c>
      <c r="H97" t="s">
        <v>645</v>
      </c>
      <c r="I97" t="s">
        <v>18260</v>
      </c>
      <c r="J97" t="s">
        <v>18261</v>
      </c>
      <c r="K97" t="s">
        <v>11868</v>
      </c>
      <c r="L97" t="s">
        <v>2234</v>
      </c>
      <c r="M97" t="s">
        <v>18257</v>
      </c>
      <c r="N97" t="s">
        <v>637</v>
      </c>
      <c r="O97" t="s">
        <v>646</v>
      </c>
      <c r="P97" t="s">
        <v>26</v>
      </c>
      <c r="Q97" t="s">
        <v>647</v>
      </c>
      <c r="R97" t="s">
        <v>638</v>
      </c>
      <c r="S97" t="s">
        <v>18262</v>
      </c>
      <c r="T97" t="s">
        <v>18257</v>
      </c>
    </row>
    <row r="98" spans="1:20" x14ac:dyDescent="0.25">
      <c r="A98" t="s">
        <v>14</v>
      </c>
      <c r="B98" t="s">
        <v>15</v>
      </c>
      <c r="C98">
        <v>59</v>
      </c>
      <c r="D98">
        <v>1</v>
      </c>
      <c r="E98" t="s">
        <v>18263</v>
      </c>
      <c r="F98">
        <v>59</v>
      </c>
      <c r="G98">
        <v>0</v>
      </c>
      <c r="H98" t="s">
        <v>645</v>
      </c>
      <c r="I98" t="s">
        <v>18260</v>
      </c>
      <c r="J98" t="s">
        <v>18261</v>
      </c>
      <c r="K98" t="s">
        <v>11868</v>
      </c>
      <c r="L98" t="s">
        <v>2234</v>
      </c>
      <c r="M98" t="s">
        <v>18264</v>
      </c>
      <c r="N98" t="s">
        <v>637</v>
      </c>
      <c r="O98" t="s">
        <v>646</v>
      </c>
      <c r="P98" t="s">
        <v>26</v>
      </c>
      <c r="Q98" t="s">
        <v>647</v>
      </c>
      <c r="R98" t="s">
        <v>638</v>
      </c>
      <c r="S98" t="s">
        <v>18265</v>
      </c>
      <c r="T98" t="s">
        <v>18264</v>
      </c>
    </row>
    <row r="99" spans="1:20" x14ac:dyDescent="0.25">
      <c r="A99" t="s">
        <v>147</v>
      </c>
      <c r="B99" t="s">
        <v>148</v>
      </c>
      <c r="C99">
        <v>33.333333333333336</v>
      </c>
      <c r="D99">
        <v>3</v>
      </c>
      <c r="E99" t="s">
        <v>18266</v>
      </c>
      <c r="F99">
        <v>100</v>
      </c>
      <c r="G99">
        <v>0</v>
      </c>
      <c r="H99" t="s">
        <v>655</v>
      </c>
      <c r="I99" t="s">
        <v>18267</v>
      </c>
      <c r="J99" t="s">
        <v>642</v>
      </c>
      <c r="K99" t="s">
        <v>637</v>
      </c>
      <c r="L99" t="s">
        <v>638</v>
      </c>
      <c r="M99" t="s">
        <v>18268</v>
      </c>
      <c r="N99" t="s">
        <v>637</v>
      </c>
      <c r="O99" t="s">
        <v>639</v>
      </c>
      <c r="P99" t="s">
        <v>5</v>
      </c>
      <c r="Q99" t="s">
        <v>640</v>
      </c>
      <c r="R99" t="s">
        <v>638</v>
      </c>
      <c r="S99" t="s">
        <v>18269</v>
      </c>
      <c r="T99" t="s">
        <v>18268</v>
      </c>
    </row>
    <row r="100" spans="1:20" x14ac:dyDescent="0.25">
      <c r="A100" t="s">
        <v>147</v>
      </c>
      <c r="B100" t="s">
        <v>148</v>
      </c>
      <c r="C100">
        <v>33.333333333333336</v>
      </c>
      <c r="D100">
        <v>3</v>
      </c>
      <c r="E100" t="s">
        <v>18270</v>
      </c>
      <c r="F100">
        <v>100</v>
      </c>
      <c r="G100">
        <v>0</v>
      </c>
      <c r="H100" t="s">
        <v>655</v>
      </c>
      <c r="I100" t="s">
        <v>18271</v>
      </c>
      <c r="J100" t="s">
        <v>648</v>
      </c>
      <c r="K100" t="s">
        <v>637</v>
      </c>
      <c r="L100" t="s">
        <v>638</v>
      </c>
      <c r="M100" t="s">
        <v>18272</v>
      </c>
      <c r="N100" t="s">
        <v>637</v>
      </c>
      <c r="O100" t="s">
        <v>639</v>
      </c>
      <c r="P100" t="s">
        <v>5</v>
      </c>
      <c r="Q100" t="s">
        <v>640</v>
      </c>
      <c r="R100" t="s">
        <v>638</v>
      </c>
      <c r="S100" t="s">
        <v>18273</v>
      </c>
      <c r="T100" t="s">
        <v>18272</v>
      </c>
    </row>
    <row r="101" spans="1:20" x14ac:dyDescent="0.25">
      <c r="A101" t="s">
        <v>239</v>
      </c>
      <c r="B101" t="s">
        <v>245</v>
      </c>
      <c r="C101">
        <v>159</v>
      </c>
      <c r="D101">
        <v>2</v>
      </c>
      <c r="E101" t="s">
        <v>18274</v>
      </c>
      <c r="F101">
        <v>318</v>
      </c>
      <c r="G101">
        <v>0</v>
      </c>
      <c r="H101" t="s">
        <v>636</v>
      </c>
      <c r="I101" t="s">
        <v>18275</v>
      </c>
      <c r="J101" t="s">
        <v>670</v>
      </c>
      <c r="K101" t="s">
        <v>637</v>
      </c>
      <c r="L101" t="s">
        <v>638</v>
      </c>
      <c r="M101" t="s">
        <v>18276</v>
      </c>
      <c r="N101" t="s">
        <v>637</v>
      </c>
      <c r="O101" t="s">
        <v>639</v>
      </c>
      <c r="P101" t="s">
        <v>5</v>
      </c>
      <c r="Q101" t="s">
        <v>640</v>
      </c>
      <c r="R101" t="s">
        <v>638</v>
      </c>
      <c r="S101" t="s">
        <v>18277</v>
      </c>
      <c r="T101" t="s">
        <v>18276</v>
      </c>
    </row>
    <row r="102" spans="1:20" x14ac:dyDescent="0.25">
      <c r="A102" t="s">
        <v>147</v>
      </c>
      <c r="B102" t="s">
        <v>148</v>
      </c>
      <c r="C102">
        <v>33.333333333333336</v>
      </c>
      <c r="D102">
        <v>3</v>
      </c>
      <c r="E102" t="s">
        <v>18278</v>
      </c>
      <c r="F102">
        <v>100</v>
      </c>
      <c r="G102">
        <v>0</v>
      </c>
      <c r="H102" t="s">
        <v>655</v>
      </c>
      <c r="I102" t="s">
        <v>18279</v>
      </c>
      <c r="J102" t="s">
        <v>653</v>
      </c>
      <c r="K102" t="s">
        <v>637</v>
      </c>
      <c r="L102" t="s">
        <v>638</v>
      </c>
      <c r="M102" t="s">
        <v>18280</v>
      </c>
      <c r="N102" t="s">
        <v>637</v>
      </c>
      <c r="O102" t="s">
        <v>639</v>
      </c>
      <c r="P102" t="s">
        <v>5</v>
      </c>
      <c r="Q102" t="s">
        <v>640</v>
      </c>
      <c r="R102" t="s">
        <v>638</v>
      </c>
      <c r="S102" t="s">
        <v>18281</v>
      </c>
      <c r="T102" t="s">
        <v>18280</v>
      </c>
    </row>
    <row r="103" spans="1:20" x14ac:dyDescent="0.25">
      <c r="A103" t="s">
        <v>147</v>
      </c>
      <c r="B103" t="s">
        <v>148</v>
      </c>
      <c r="C103">
        <v>33.333333333333336</v>
      </c>
      <c r="D103">
        <v>3</v>
      </c>
      <c r="E103" t="s">
        <v>18282</v>
      </c>
      <c r="F103">
        <v>242</v>
      </c>
      <c r="G103">
        <v>0</v>
      </c>
      <c r="H103" t="s">
        <v>645</v>
      </c>
      <c r="I103" t="s">
        <v>18283</v>
      </c>
      <c r="J103" t="s">
        <v>18284</v>
      </c>
      <c r="K103" t="s">
        <v>853</v>
      </c>
      <c r="L103" t="s">
        <v>9035</v>
      </c>
      <c r="M103" t="s">
        <v>18285</v>
      </c>
      <c r="N103" t="s">
        <v>637</v>
      </c>
      <c r="O103" t="s">
        <v>646</v>
      </c>
      <c r="P103" t="s">
        <v>26</v>
      </c>
      <c r="Q103" t="s">
        <v>647</v>
      </c>
      <c r="R103" t="s">
        <v>638</v>
      </c>
      <c r="S103" t="s">
        <v>18286</v>
      </c>
      <c r="T103" t="s">
        <v>18285</v>
      </c>
    </row>
    <row r="104" spans="1:20" x14ac:dyDescent="0.25">
      <c r="A104" t="s">
        <v>72</v>
      </c>
      <c r="B104" t="s">
        <v>716</v>
      </c>
      <c r="C104">
        <v>93</v>
      </c>
      <c r="D104">
        <v>1</v>
      </c>
      <c r="E104" t="s">
        <v>18282</v>
      </c>
      <c r="F104">
        <v>242</v>
      </c>
      <c r="G104">
        <v>0</v>
      </c>
      <c r="H104" t="s">
        <v>645</v>
      </c>
      <c r="I104" t="s">
        <v>18283</v>
      </c>
      <c r="J104" t="s">
        <v>18284</v>
      </c>
      <c r="K104" t="s">
        <v>853</v>
      </c>
      <c r="L104" t="s">
        <v>9035</v>
      </c>
      <c r="M104" t="s">
        <v>18285</v>
      </c>
      <c r="N104" t="s">
        <v>637</v>
      </c>
      <c r="O104" t="s">
        <v>646</v>
      </c>
      <c r="P104" t="s">
        <v>26</v>
      </c>
      <c r="Q104" t="s">
        <v>647</v>
      </c>
      <c r="R104" t="s">
        <v>638</v>
      </c>
      <c r="S104" t="s">
        <v>18286</v>
      </c>
      <c r="T104" t="s">
        <v>18285</v>
      </c>
    </row>
    <row r="105" spans="1:20" x14ac:dyDescent="0.25">
      <c r="A105" t="s">
        <v>18</v>
      </c>
      <c r="B105" t="s">
        <v>19</v>
      </c>
      <c r="C105">
        <v>66.666666666666671</v>
      </c>
      <c r="D105">
        <v>3</v>
      </c>
      <c r="E105" t="s">
        <v>18287</v>
      </c>
      <c r="F105">
        <v>532.91</v>
      </c>
      <c r="G105">
        <v>26</v>
      </c>
      <c r="H105" t="s">
        <v>663</v>
      </c>
      <c r="I105" t="s">
        <v>18288</v>
      </c>
      <c r="J105" t="s">
        <v>18289</v>
      </c>
      <c r="K105" t="s">
        <v>952</v>
      </c>
      <c r="L105" t="s">
        <v>18290</v>
      </c>
      <c r="M105" t="s">
        <v>18291</v>
      </c>
      <c r="N105" t="s">
        <v>637</v>
      </c>
      <c r="O105" t="s">
        <v>664</v>
      </c>
      <c r="P105" t="s">
        <v>23</v>
      </c>
      <c r="Q105" t="s">
        <v>665</v>
      </c>
      <c r="R105" t="s">
        <v>638</v>
      </c>
      <c r="S105" t="s">
        <v>18292</v>
      </c>
      <c r="T105" t="s">
        <v>18291</v>
      </c>
    </row>
    <row r="106" spans="1:20" x14ac:dyDescent="0.25">
      <c r="A106" t="s">
        <v>18</v>
      </c>
      <c r="B106" t="s">
        <v>19</v>
      </c>
      <c r="C106">
        <v>66.666666666666671</v>
      </c>
      <c r="D106">
        <v>3</v>
      </c>
      <c r="E106" t="s">
        <v>18287</v>
      </c>
      <c r="F106">
        <v>532.91</v>
      </c>
      <c r="G106">
        <v>26</v>
      </c>
      <c r="H106" t="s">
        <v>663</v>
      </c>
      <c r="I106" t="s">
        <v>18288</v>
      </c>
      <c r="J106" t="s">
        <v>18289</v>
      </c>
      <c r="K106" t="s">
        <v>952</v>
      </c>
      <c r="L106" t="s">
        <v>18290</v>
      </c>
      <c r="M106" t="s">
        <v>18291</v>
      </c>
      <c r="N106" t="s">
        <v>637</v>
      </c>
      <c r="O106" t="s">
        <v>664</v>
      </c>
      <c r="P106" t="s">
        <v>23</v>
      </c>
      <c r="Q106" t="s">
        <v>665</v>
      </c>
      <c r="R106" t="s">
        <v>638</v>
      </c>
      <c r="S106" t="s">
        <v>18292</v>
      </c>
      <c r="T106" t="s">
        <v>18291</v>
      </c>
    </row>
    <row r="107" spans="1:20" x14ac:dyDescent="0.25">
      <c r="A107" t="s">
        <v>18</v>
      </c>
      <c r="B107" t="s">
        <v>19</v>
      </c>
      <c r="C107">
        <v>66.666666666666671</v>
      </c>
      <c r="D107">
        <v>3</v>
      </c>
      <c r="E107" t="s">
        <v>18287</v>
      </c>
      <c r="F107">
        <v>532.91</v>
      </c>
      <c r="G107">
        <v>26</v>
      </c>
      <c r="H107" t="s">
        <v>663</v>
      </c>
      <c r="I107" t="s">
        <v>18288</v>
      </c>
      <c r="J107" t="s">
        <v>18289</v>
      </c>
      <c r="K107" t="s">
        <v>952</v>
      </c>
      <c r="L107" t="s">
        <v>18290</v>
      </c>
      <c r="M107" t="s">
        <v>18291</v>
      </c>
      <c r="N107" t="s">
        <v>637</v>
      </c>
      <c r="O107" t="s">
        <v>664</v>
      </c>
      <c r="P107" t="s">
        <v>23</v>
      </c>
      <c r="Q107" t="s">
        <v>665</v>
      </c>
      <c r="R107" t="s">
        <v>638</v>
      </c>
      <c r="S107" t="s">
        <v>18292</v>
      </c>
      <c r="T107" t="s">
        <v>18291</v>
      </c>
    </row>
    <row r="108" spans="1:20" x14ac:dyDescent="0.25">
      <c r="A108" t="s">
        <v>72</v>
      </c>
      <c r="B108" t="s">
        <v>8485</v>
      </c>
      <c r="C108">
        <v>106.72</v>
      </c>
      <c r="D108">
        <v>1</v>
      </c>
      <c r="E108" t="s">
        <v>18287</v>
      </c>
      <c r="F108">
        <v>532.91</v>
      </c>
      <c r="G108">
        <v>26</v>
      </c>
      <c r="H108" t="s">
        <v>663</v>
      </c>
      <c r="I108" t="s">
        <v>18288</v>
      </c>
      <c r="J108" t="s">
        <v>18289</v>
      </c>
      <c r="K108" t="s">
        <v>952</v>
      </c>
      <c r="L108" t="s">
        <v>18290</v>
      </c>
      <c r="M108" t="s">
        <v>18291</v>
      </c>
      <c r="N108" t="s">
        <v>637</v>
      </c>
      <c r="O108" t="s">
        <v>664</v>
      </c>
      <c r="P108" t="s">
        <v>23</v>
      </c>
      <c r="Q108" t="s">
        <v>665</v>
      </c>
      <c r="R108" t="s">
        <v>638</v>
      </c>
      <c r="S108" t="s">
        <v>18292</v>
      </c>
      <c r="T108" t="s">
        <v>18291</v>
      </c>
    </row>
    <row r="109" spans="1:20" x14ac:dyDescent="0.25">
      <c r="A109" t="s">
        <v>147</v>
      </c>
      <c r="B109" t="s">
        <v>148</v>
      </c>
      <c r="C109">
        <v>50</v>
      </c>
      <c r="D109">
        <v>6</v>
      </c>
      <c r="E109" t="s">
        <v>18293</v>
      </c>
      <c r="F109">
        <v>200</v>
      </c>
      <c r="G109">
        <v>0</v>
      </c>
      <c r="H109" t="s">
        <v>636</v>
      </c>
      <c r="I109" t="s">
        <v>14087</v>
      </c>
      <c r="J109" t="s">
        <v>2112</v>
      </c>
      <c r="K109" t="s">
        <v>637</v>
      </c>
      <c r="L109" t="s">
        <v>638</v>
      </c>
      <c r="M109" t="s">
        <v>18294</v>
      </c>
      <c r="N109" t="s">
        <v>637</v>
      </c>
      <c r="O109" t="s">
        <v>639</v>
      </c>
      <c r="P109" t="s">
        <v>5</v>
      </c>
      <c r="Q109" t="s">
        <v>640</v>
      </c>
      <c r="R109" t="s">
        <v>638</v>
      </c>
      <c r="S109" t="s">
        <v>18295</v>
      </c>
      <c r="T109" t="s">
        <v>18294</v>
      </c>
    </row>
    <row r="110" spans="1:20" x14ac:dyDescent="0.25">
      <c r="A110" t="s">
        <v>18</v>
      </c>
      <c r="B110" t="s">
        <v>19</v>
      </c>
      <c r="C110">
        <v>66.666666666666671</v>
      </c>
      <c r="D110">
        <v>3</v>
      </c>
      <c r="E110" t="s">
        <v>18296</v>
      </c>
      <c r="F110">
        <v>192.5</v>
      </c>
      <c r="G110">
        <v>0</v>
      </c>
      <c r="H110" t="s">
        <v>655</v>
      </c>
      <c r="I110" t="s">
        <v>18297</v>
      </c>
      <c r="J110" t="s">
        <v>2423</v>
      </c>
      <c r="K110" t="s">
        <v>637</v>
      </c>
      <c r="L110" t="s">
        <v>638</v>
      </c>
      <c r="M110" t="s">
        <v>18298</v>
      </c>
      <c r="N110" t="s">
        <v>637</v>
      </c>
      <c r="O110" t="s">
        <v>643</v>
      </c>
      <c r="P110" t="s">
        <v>5</v>
      </c>
      <c r="Q110" t="s">
        <v>644</v>
      </c>
      <c r="R110" t="s">
        <v>638</v>
      </c>
      <c r="S110" t="s">
        <v>18299</v>
      </c>
      <c r="T110" t="s">
        <v>18300</v>
      </c>
    </row>
    <row r="111" spans="1:20" x14ac:dyDescent="0.25">
      <c r="A111" t="s">
        <v>147</v>
      </c>
      <c r="B111" t="s">
        <v>148</v>
      </c>
      <c r="C111">
        <v>33.333333333333336</v>
      </c>
      <c r="D111">
        <v>3</v>
      </c>
      <c r="E111" t="s">
        <v>18296</v>
      </c>
      <c r="F111">
        <v>192.5</v>
      </c>
      <c r="G111">
        <v>0</v>
      </c>
      <c r="H111" t="s">
        <v>655</v>
      </c>
      <c r="I111" t="s">
        <v>18297</v>
      </c>
      <c r="J111" t="s">
        <v>2423</v>
      </c>
      <c r="K111" t="s">
        <v>637</v>
      </c>
      <c r="L111" t="s">
        <v>638</v>
      </c>
      <c r="M111" t="s">
        <v>18298</v>
      </c>
      <c r="N111" t="s">
        <v>637</v>
      </c>
      <c r="O111" t="s">
        <v>643</v>
      </c>
      <c r="P111" t="s">
        <v>5</v>
      </c>
      <c r="Q111" t="s">
        <v>644</v>
      </c>
      <c r="R111" t="s">
        <v>638</v>
      </c>
      <c r="S111" t="s">
        <v>18299</v>
      </c>
      <c r="T111" t="s">
        <v>18300</v>
      </c>
    </row>
    <row r="112" spans="1:20" x14ac:dyDescent="0.25">
      <c r="A112" t="s">
        <v>147</v>
      </c>
      <c r="B112" t="s">
        <v>148</v>
      </c>
      <c r="C112">
        <v>50</v>
      </c>
      <c r="D112">
        <v>30</v>
      </c>
      <c r="E112" t="s">
        <v>18301</v>
      </c>
      <c r="F112">
        <v>1000</v>
      </c>
      <c r="G112">
        <v>0</v>
      </c>
      <c r="H112" t="s">
        <v>636</v>
      </c>
      <c r="I112" t="s">
        <v>13501</v>
      </c>
      <c r="J112" t="s">
        <v>667</v>
      </c>
      <c r="K112" t="s">
        <v>637</v>
      </c>
      <c r="L112" t="s">
        <v>638</v>
      </c>
      <c r="M112" t="s">
        <v>18302</v>
      </c>
      <c r="N112" t="s">
        <v>637</v>
      </c>
      <c r="O112" t="s">
        <v>639</v>
      </c>
      <c r="P112" t="s">
        <v>5</v>
      </c>
      <c r="Q112" t="s">
        <v>640</v>
      </c>
      <c r="R112" t="s">
        <v>638</v>
      </c>
      <c r="S112" t="s">
        <v>18303</v>
      </c>
      <c r="T112" t="s">
        <v>18302</v>
      </c>
    </row>
    <row r="113" spans="1:20" x14ac:dyDescent="0.25">
      <c r="A113" t="s">
        <v>16662</v>
      </c>
      <c r="B113" t="s">
        <v>10386</v>
      </c>
      <c r="C113">
        <v>89.5</v>
      </c>
      <c r="D113">
        <v>6</v>
      </c>
      <c r="E113" t="s">
        <v>18304</v>
      </c>
      <c r="F113">
        <v>877</v>
      </c>
      <c r="G113">
        <v>0</v>
      </c>
      <c r="H113" t="s">
        <v>636</v>
      </c>
      <c r="I113" t="s">
        <v>18305</v>
      </c>
      <c r="J113" t="s">
        <v>648</v>
      </c>
      <c r="K113" t="s">
        <v>637</v>
      </c>
      <c r="L113" t="s">
        <v>638</v>
      </c>
      <c r="M113" t="s">
        <v>18306</v>
      </c>
      <c r="N113" t="s">
        <v>637</v>
      </c>
      <c r="O113" t="s">
        <v>654</v>
      </c>
      <c r="P113" t="s">
        <v>5</v>
      </c>
      <c r="Q113" t="s">
        <v>640</v>
      </c>
      <c r="R113" t="s">
        <v>638</v>
      </c>
      <c r="S113" t="s">
        <v>18307</v>
      </c>
      <c r="T113" t="s">
        <v>18306</v>
      </c>
    </row>
    <row r="114" spans="1:20" x14ac:dyDescent="0.25">
      <c r="A114" t="s">
        <v>594</v>
      </c>
      <c r="B114" t="s">
        <v>595</v>
      </c>
      <c r="C114">
        <v>50</v>
      </c>
      <c r="D114">
        <v>12</v>
      </c>
      <c r="E114" t="s">
        <v>18304</v>
      </c>
      <c r="F114">
        <v>877</v>
      </c>
      <c r="G114">
        <v>0</v>
      </c>
      <c r="H114" t="s">
        <v>636</v>
      </c>
      <c r="I114" t="s">
        <v>18305</v>
      </c>
      <c r="J114" t="s">
        <v>648</v>
      </c>
      <c r="K114" t="s">
        <v>637</v>
      </c>
      <c r="L114" t="s">
        <v>638</v>
      </c>
      <c r="M114" t="s">
        <v>18306</v>
      </c>
      <c r="N114" t="s">
        <v>637</v>
      </c>
      <c r="O114" t="s">
        <v>654</v>
      </c>
      <c r="P114" t="s">
        <v>5</v>
      </c>
      <c r="Q114" t="s">
        <v>640</v>
      </c>
      <c r="R114" t="s">
        <v>638</v>
      </c>
      <c r="S114" t="s">
        <v>18307</v>
      </c>
      <c r="T114" t="s">
        <v>18306</v>
      </c>
    </row>
    <row r="115" spans="1:20" x14ac:dyDescent="0.25">
      <c r="A115" t="s">
        <v>18</v>
      </c>
      <c r="B115" t="s">
        <v>19</v>
      </c>
      <c r="C115">
        <v>66.666666666666671</v>
      </c>
      <c r="D115">
        <v>6</v>
      </c>
      <c r="E115" t="s">
        <v>18308</v>
      </c>
      <c r="F115">
        <v>258</v>
      </c>
      <c r="G115">
        <v>0</v>
      </c>
      <c r="H115" t="s">
        <v>645</v>
      </c>
      <c r="I115" t="s">
        <v>754</v>
      </c>
      <c r="J115" t="s">
        <v>18309</v>
      </c>
      <c r="K115" t="s">
        <v>15134</v>
      </c>
      <c r="L115" t="s">
        <v>3754</v>
      </c>
      <c r="M115" t="s">
        <v>18310</v>
      </c>
      <c r="N115" t="s">
        <v>637</v>
      </c>
      <c r="O115" t="s">
        <v>646</v>
      </c>
      <c r="P115" t="s">
        <v>26</v>
      </c>
      <c r="Q115" t="s">
        <v>647</v>
      </c>
      <c r="R115" t="s">
        <v>638</v>
      </c>
      <c r="S115" t="s">
        <v>18311</v>
      </c>
      <c r="T115" t="s">
        <v>18312</v>
      </c>
    </row>
    <row r="116" spans="1:20" x14ac:dyDescent="0.25">
      <c r="A116" t="s">
        <v>147</v>
      </c>
      <c r="B116" t="s">
        <v>148</v>
      </c>
      <c r="C116">
        <v>50</v>
      </c>
      <c r="D116">
        <v>6</v>
      </c>
      <c r="E116" t="s">
        <v>18313</v>
      </c>
      <c r="F116">
        <v>200</v>
      </c>
      <c r="G116">
        <v>0</v>
      </c>
      <c r="H116" t="s">
        <v>636</v>
      </c>
      <c r="I116" t="s">
        <v>18314</v>
      </c>
      <c r="J116" t="s">
        <v>642</v>
      </c>
      <c r="K116" t="s">
        <v>637</v>
      </c>
      <c r="L116" t="s">
        <v>638</v>
      </c>
      <c r="M116" t="s">
        <v>18315</v>
      </c>
      <c r="N116" t="s">
        <v>637</v>
      </c>
      <c r="O116" t="s">
        <v>639</v>
      </c>
      <c r="P116" t="s">
        <v>5</v>
      </c>
      <c r="Q116" t="s">
        <v>640</v>
      </c>
      <c r="R116" t="s">
        <v>638</v>
      </c>
      <c r="S116" t="s">
        <v>18316</v>
      </c>
      <c r="T116" t="s">
        <v>18315</v>
      </c>
    </row>
    <row r="117" spans="1:20" x14ac:dyDescent="0.25">
      <c r="A117" t="s">
        <v>77</v>
      </c>
      <c r="B117" t="s">
        <v>78</v>
      </c>
      <c r="C117">
        <v>33.333333333333336</v>
      </c>
      <c r="D117">
        <v>3</v>
      </c>
      <c r="E117" t="s">
        <v>18317</v>
      </c>
      <c r="F117">
        <v>134.99</v>
      </c>
      <c r="G117">
        <v>0</v>
      </c>
      <c r="H117" t="s">
        <v>636</v>
      </c>
      <c r="I117" t="s">
        <v>18318</v>
      </c>
      <c r="J117" t="s">
        <v>666</v>
      </c>
      <c r="K117" t="s">
        <v>637</v>
      </c>
      <c r="L117" t="s">
        <v>638</v>
      </c>
      <c r="M117" t="s">
        <v>18319</v>
      </c>
      <c r="N117" t="s">
        <v>637</v>
      </c>
      <c r="O117" t="s">
        <v>643</v>
      </c>
      <c r="P117" t="s">
        <v>5</v>
      </c>
      <c r="Q117" t="s">
        <v>644</v>
      </c>
      <c r="R117" t="s">
        <v>638</v>
      </c>
      <c r="S117" t="s">
        <v>18320</v>
      </c>
      <c r="T117" t="s">
        <v>18321</v>
      </c>
    </row>
    <row r="118" spans="1:20" x14ac:dyDescent="0.25">
      <c r="A118" t="s">
        <v>22</v>
      </c>
      <c r="B118" t="s">
        <v>27</v>
      </c>
      <c r="C118">
        <v>69.900000000000006</v>
      </c>
      <c r="D118">
        <v>10</v>
      </c>
      <c r="E118" t="s">
        <v>18322</v>
      </c>
      <c r="F118">
        <v>800</v>
      </c>
      <c r="G118">
        <v>0</v>
      </c>
      <c r="H118" t="s">
        <v>645</v>
      </c>
      <c r="I118" t="s">
        <v>1812</v>
      </c>
      <c r="J118" t="s">
        <v>1813</v>
      </c>
      <c r="K118" t="s">
        <v>794</v>
      </c>
      <c r="L118" t="s">
        <v>1814</v>
      </c>
      <c r="M118" t="s">
        <v>18323</v>
      </c>
      <c r="N118" t="s">
        <v>637</v>
      </c>
      <c r="O118" t="s">
        <v>646</v>
      </c>
      <c r="P118" t="s">
        <v>26</v>
      </c>
      <c r="Q118" t="s">
        <v>647</v>
      </c>
      <c r="R118" t="s">
        <v>638</v>
      </c>
      <c r="S118" t="s">
        <v>18324</v>
      </c>
      <c r="T118" t="s">
        <v>18323</v>
      </c>
    </row>
    <row r="119" spans="1:20" x14ac:dyDescent="0.25">
      <c r="A119" t="s">
        <v>18</v>
      </c>
      <c r="B119" t="s">
        <v>19</v>
      </c>
      <c r="C119">
        <v>66.666666666666671</v>
      </c>
      <c r="D119">
        <v>3</v>
      </c>
      <c r="E119" t="s">
        <v>18325</v>
      </c>
      <c r="F119">
        <v>119</v>
      </c>
      <c r="G119">
        <v>0</v>
      </c>
      <c r="H119" t="s">
        <v>645</v>
      </c>
      <c r="I119" t="s">
        <v>2085</v>
      </c>
      <c r="J119" t="s">
        <v>18326</v>
      </c>
      <c r="K119" t="s">
        <v>18327</v>
      </c>
      <c r="L119" t="s">
        <v>835</v>
      </c>
      <c r="M119" t="s">
        <v>18328</v>
      </c>
      <c r="N119" t="s">
        <v>637</v>
      </c>
      <c r="O119" t="s">
        <v>646</v>
      </c>
      <c r="P119" t="s">
        <v>26</v>
      </c>
      <c r="Q119" t="s">
        <v>647</v>
      </c>
      <c r="R119" t="s">
        <v>638</v>
      </c>
      <c r="S119" t="s">
        <v>18329</v>
      </c>
      <c r="T119" t="s">
        <v>18328</v>
      </c>
    </row>
    <row r="120" spans="1:20" x14ac:dyDescent="0.25">
      <c r="A120" t="s">
        <v>240</v>
      </c>
      <c r="B120" t="s">
        <v>2799</v>
      </c>
      <c r="C120">
        <v>109</v>
      </c>
      <c r="D120">
        <v>3</v>
      </c>
      <c r="E120" t="s">
        <v>18330</v>
      </c>
      <c r="F120">
        <v>353</v>
      </c>
      <c r="G120">
        <v>26</v>
      </c>
      <c r="H120" t="s">
        <v>645</v>
      </c>
      <c r="I120" t="s">
        <v>18331</v>
      </c>
      <c r="J120" t="s">
        <v>18332</v>
      </c>
      <c r="K120" t="s">
        <v>16923</v>
      </c>
      <c r="L120" t="s">
        <v>18333</v>
      </c>
      <c r="M120" t="s">
        <v>18334</v>
      </c>
      <c r="N120" t="s">
        <v>637</v>
      </c>
      <c r="O120" t="s">
        <v>664</v>
      </c>
      <c r="P120" t="s">
        <v>23</v>
      </c>
      <c r="Q120" t="s">
        <v>665</v>
      </c>
      <c r="R120" t="s">
        <v>638</v>
      </c>
      <c r="S120" t="s">
        <v>18335</v>
      </c>
      <c r="T120" t="s">
        <v>18334</v>
      </c>
    </row>
    <row r="121" spans="1:20" x14ac:dyDescent="0.25">
      <c r="A121" t="s">
        <v>147</v>
      </c>
      <c r="B121" t="s">
        <v>148</v>
      </c>
      <c r="C121">
        <v>50</v>
      </c>
      <c r="D121">
        <v>6</v>
      </c>
      <c r="E121" t="s">
        <v>18336</v>
      </c>
      <c r="F121">
        <v>200</v>
      </c>
      <c r="G121">
        <v>0</v>
      </c>
      <c r="H121" t="s">
        <v>636</v>
      </c>
      <c r="I121" t="s">
        <v>18337</v>
      </c>
      <c r="J121" t="s">
        <v>4810</v>
      </c>
      <c r="K121" t="s">
        <v>637</v>
      </c>
      <c r="L121" t="s">
        <v>638</v>
      </c>
      <c r="M121" t="s">
        <v>18338</v>
      </c>
      <c r="N121" t="s">
        <v>637</v>
      </c>
      <c r="O121" t="s">
        <v>639</v>
      </c>
      <c r="P121" t="s">
        <v>5</v>
      </c>
      <c r="Q121" t="s">
        <v>640</v>
      </c>
      <c r="R121" t="s">
        <v>638</v>
      </c>
      <c r="S121" t="s">
        <v>18339</v>
      </c>
      <c r="T121" t="s">
        <v>18338</v>
      </c>
    </row>
    <row r="122" spans="1:20" x14ac:dyDescent="0.25">
      <c r="A122" t="s">
        <v>147</v>
      </c>
      <c r="B122" t="s">
        <v>148</v>
      </c>
      <c r="C122">
        <v>33.333333333333336</v>
      </c>
      <c r="D122">
        <v>3</v>
      </c>
      <c r="E122" t="s">
        <v>18340</v>
      </c>
      <c r="F122">
        <v>100</v>
      </c>
      <c r="G122">
        <v>0</v>
      </c>
      <c r="H122" t="s">
        <v>655</v>
      </c>
      <c r="I122" t="s">
        <v>18341</v>
      </c>
      <c r="J122" t="s">
        <v>687</v>
      </c>
      <c r="K122" t="s">
        <v>637</v>
      </c>
      <c r="L122" t="s">
        <v>638</v>
      </c>
      <c r="M122" t="s">
        <v>18342</v>
      </c>
      <c r="N122" t="s">
        <v>637</v>
      </c>
      <c r="O122" t="s">
        <v>639</v>
      </c>
      <c r="P122" t="s">
        <v>5</v>
      </c>
      <c r="Q122" t="s">
        <v>640</v>
      </c>
      <c r="R122" t="s">
        <v>638</v>
      </c>
      <c r="S122" t="s">
        <v>18343</v>
      </c>
      <c r="T122" t="s">
        <v>18342</v>
      </c>
    </row>
    <row r="123" spans="1:20" x14ac:dyDescent="0.25">
      <c r="A123" t="s">
        <v>18</v>
      </c>
      <c r="B123" t="s">
        <v>19</v>
      </c>
      <c r="C123">
        <v>66.666666666666671</v>
      </c>
      <c r="D123">
        <v>3</v>
      </c>
      <c r="E123" t="s">
        <v>18344</v>
      </c>
      <c r="F123">
        <v>119</v>
      </c>
      <c r="G123">
        <v>0</v>
      </c>
      <c r="H123" t="s">
        <v>645</v>
      </c>
      <c r="I123" t="s">
        <v>803</v>
      </c>
      <c r="J123" t="s">
        <v>18345</v>
      </c>
      <c r="K123" t="s">
        <v>5651</v>
      </c>
      <c r="L123" t="s">
        <v>796</v>
      </c>
      <c r="M123" t="s">
        <v>18346</v>
      </c>
      <c r="N123" t="s">
        <v>637</v>
      </c>
      <c r="O123" t="s">
        <v>646</v>
      </c>
      <c r="P123" t="s">
        <v>26</v>
      </c>
      <c r="Q123" t="s">
        <v>647</v>
      </c>
      <c r="R123" t="s">
        <v>638</v>
      </c>
      <c r="S123" t="s">
        <v>18347</v>
      </c>
      <c r="T123" t="s">
        <v>18346</v>
      </c>
    </row>
    <row r="124" spans="1:20" x14ac:dyDescent="0.25">
      <c r="A124" t="s">
        <v>594</v>
      </c>
      <c r="B124" t="s">
        <v>595</v>
      </c>
      <c r="C124">
        <v>50</v>
      </c>
      <c r="D124">
        <v>3</v>
      </c>
      <c r="E124" t="s">
        <v>18348</v>
      </c>
      <c r="F124">
        <v>100</v>
      </c>
      <c r="G124">
        <v>0</v>
      </c>
      <c r="H124" t="s">
        <v>636</v>
      </c>
      <c r="I124" t="s">
        <v>10108</v>
      </c>
      <c r="J124" t="s">
        <v>668</v>
      </c>
      <c r="K124" t="s">
        <v>637</v>
      </c>
      <c r="L124" t="s">
        <v>638</v>
      </c>
      <c r="M124" t="s">
        <v>18349</v>
      </c>
      <c r="N124" t="s">
        <v>637</v>
      </c>
      <c r="O124" t="s">
        <v>639</v>
      </c>
      <c r="P124" t="s">
        <v>5</v>
      </c>
      <c r="Q124" t="s">
        <v>640</v>
      </c>
      <c r="R124" t="s">
        <v>638</v>
      </c>
      <c r="S124" t="s">
        <v>18350</v>
      </c>
      <c r="T124" t="s">
        <v>18349</v>
      </c>
    </row>
    <row r="125" spans="1:20" x14ac:dyDescent="0.25">
      <c r="A125" t="s">
        <v>147</v>
      </c>
      <c r="B125" t="s">
        <v>148</v>
      </c>
      <c r="C125">
        <v>50</v>
      </c>
      <c r="D125">
        <v>6</v>
      </c>
      <c r="E125" t="s">
        <v>18351</v>
      </c>
      <c r="F125">
        <v>200</v>
      </c>
      <c r="G125">
        <v>0</v>
      </c>
      <c r="H125" t="s">
        <v>636</v>
      </c>
      <c r="I125" t="s">
        <v>18352</v>
      </c>
      <c r="J125" t="s">
        <v>676</v>
      </c>
      <c r="K125" t="s">
        <v>637</v>
      </c>
      <c r="L125" t="s">
        <v>638</v>
      </c>
      <c r="M125" t="s">
        <v>18353</v>
      </c>
      <c r="N125" t="s">
        <v>637</v>
      </c>
      <c r="O125" t="s">
        <v>639</v>
      </c>
      <c r="P125" t="s">
        <v>5</v>
      </c>
      <c r="Q125" t="s">
        <v>640</v>
      </c>
      <c r="R125" t="s">
        <v>638</v>
      </c>
      <c r="S125" t="s">
        <v>18354</v>
      </c>
      <c r="T125" t="s">
        <v>18353</v>
      </c>
    </row>
    <row r="126" spans="1:20" x14ac:dyDescent="0.25">
      <c r="A126" t="s">
        <v>22</v>
      </c>
      <c r="B126" t="s">
        <v>27</v>
      </c>
      <c r="C126">
        <v>69.900000000000006</v>
      </c>
      <c r="D126">
        <v>10</v>
      </c>
      <c r="E126" t="s">
        <v>18355</v>
      </c>
      <c r="F126">
        <v>1139</v>
      </c>
      <c r="G126">
        <v>0</v>
      </c>
      <c r="H126" t="s">
        <v>645</v>
      </c>
      <c r="I126" t="s">
        <v>3509</v>
      </c>
      <c r="J126" t="s">
        <v>3510</v>
      </c>
      <c r="K126" t="s">
        <v>3511</v>
      </c>
      <c r="L126" t="s">
        <v>3512</v>
      </c>
      <c r="M126" t="s">
        <v>18356</v>
      </c>
      <c r="N126" t="s">
        <v>637</v>
      </c>
      <c r="O126" t="s">
        <v>646</v>
      </c>
      <c r="P126" t="s">
        <v>26</v>
      </c>
      <c r="Q126" t="s">
        <v>647</v>
      </c>
      <c r="R126" t="s">
        <v>638</v>
      </c>
      <c r="S126" t="s">
        <v>18357</v>
      </c>
      <c r="T126" t="s">
        <v>18358</v>
      </c>
    </row>
    <row r="127" spans="1:20" x14ac:dyDescent="0.25">
      <c r="A127" t="s">
        <v>22</v>
      </c>
      <c r="B127" t="s">
        <v>27</v>
      </c>
      <c r="C127">
        <v>99</v>
      </c>
      <c r="D127">
        <v>1</v>
      </c>
      <c r="E127" t="s">
        <v>18355</v>
      </c>
      <c r="F127">
        <v>1139</v>
      </c>
      <c r="G127">
        <v>0</v>
      </c>
      <c r="H127" t="s">
        <v>645</v>
      </c>
      <c r="I127" t="s">
        <v>3509</v>
      </c>
      <c r="J127" t="s">
        <v>3510</v>
      </c>
      <c r="K127" t="s">
        <v>3511</v>
      </c>
      <c r="L127" t="s">
        <v>3512</v>
      </c>
      <c r="M127" t="s">
        <v>18356</v>
      </c>
      <c r="N127" t="s">
        <v>637</v>
      </c>
      <c r="O127" t="s">
        <v>646</v>
      </c>
      <c r="P127" t="s">
        <v>26</v>
      </c>
      <c r="Q127" t="s">
        <v>647</v>
      </c>
      <c r="R127" t="s">
        <v>638</v>
      </c>
      <c r="S127" t="s">
        <v>18357</v>
      </c>
      <c r="T127" t="s">
        <v>18358</v>
      </c>
    </row>
    <row r="128" spans="1:20" x14ac:dyDescent="0.25">
      <c r="A128" t="s">
        <v>22</v>
      </c>
      <c r="B128" t="s">
        <v>27</v>
      </c>
      <c r="C128">
        <v>80</v>
      </c>
      <c r="D128">
        <v>3</v>
      </c>
      <c r="E128" t="s">
        <v>18355</v>
      </c>
      <c r="F128">
        <v>1139</v>
      </c>
      <c r="G128">
        <v>0</v>
      </c>
      <c r="H128" t="s">
        <v>645</v>
      </c>
      <c r="I128" t="s">
        <v>3509</v>
      </c>
      <c r="J128" t="s">
        <v>3510</v>
      </c>
      <c r="K128" t="s">
        <v>3511</v>
      </c>
      <c r="L128" t="s">
        <v>3512</v>
      </c>
      <c r="M128" t="s">
        <v>18356</v>
      </c>
      <c r="N128" t="s">
        <v>637</v>
      </c>
      <c r="O128" t="s">
        <v>646</v>
      </c>
      <c r="P128" t="s">
        <v>26</v>
      </c>
      <c r="Q128" t="s">
        <v>647</v>
      </c>
      <c r="R128" t="s">
        <v>638</v>
      </c>
      <c r="S128" t="s">
        <v>18357</v>
      </c>
      <c r="T128" t="s">
        <v>18358</v>
      </c>
    </row>
    <row r="129" spans="1:20" x14ac:dyDescent="0.25">
      <c r="A129" t="s">
        <v>147</v>
      </c>
      <c r="B129" t="s">
        <v>148</v>
      </c>
      <c r="C129">
        <v>50</v>
      </c>
      <c r="D129">
        <v>6</v>
      </c>
      <c r="E129" t="s">
        <v>18359</v>
      </c>
      <c r="F129">
        <v>200</v>
      </c>
      <c r="G129">
        <v>0</v>
      </c>
      <c r="H129" t="s">
        <v>636</v>
      </c>
      <c r="I129" t="s">
        <v>1881</v>
      </c>
      <c r="J129" t="s">
        <v>1882</v>
      </c>
      <c r="K129" t="s">
        <v>637</v>
      </c>
      <c r="L129" t="s">
        <v>638</v>
      </c>
      <c r="M129" t="s">
        <v>18360</v>
      </c>
      <c r="N129" t="s">
        <v>637</v>
      </c>
      <c r="O129" t="s">
        <v>639</v>
      </c>
      <c r="P129" t="s">
        <v>5</v>
      </c>
      <c r="Q129" t="s">
        <v>640</v>
      </c>
      <c r="R129" t="s">
        <v>18361</v>
      </c>
      <c r="S129" t="s">
        <v>18362</v>
      </c>
      <c r="T129" t="s">
        <v>18360</v>
      </c>
    </row>
    <row r="130" spans="1:20" x14ac:dyDescent="0.25">
      <c r="A130" t="s">
        <v>240</v>
      </c>
      <c r="B130" t="s">
        <v>2799</v>
      </c>
      <c r="C130">
        <v>103.55</v>
      </c>
      <c r="D130">
        <v>1</v>
      </c>
      <c r="E130" t="s">
        <v>18363</v>
      </c>
      <c r="F130">
        <v>115.55</v>
      </c>
      <c r="G130">
        <v>12</v>
      </c>
      <c r="H130" t="s">
        <v>645</v>
      </c>
      <c r="I130" t="s">
        <v>18364</v>
      </c>
      <c r="J130" t="s">
        <v>18365</v>
      </c>
      <c r="K130" t="s">
        <v>2190</v>
      </c>
      <c r="L130" t="s">
        <v>18366</v>
      </c>
      <c r="M130" t="s">
        <v>18367</v>
      </c>
      <c r="N130" t="s">
        <v>637</v>
      </c>
      <c r="O130" t="s">
        <v>664</v>
      </c>
      <c r="P130" t="s">
        <v>23</v>
      </c>
      <c r="Q130" t="s">
        <v>665</v>
      </c>
      <c r="R130" t="s">
        <v>638</v>
      </c>
      <c r="S130" t="s">
        <v>18368</v>
      </c>
      <c r="T130" t="s">
        <v>18367</v>
      </c>
    </row>
    <row r="131" spans="1:20" x14ac:dyDescent="0.25">
      <c r="A131" t="s">
        <v>239</v>
      </c>
      <c r="B131" t="s">
        <v>2799</v>
      </c>
      <c r="C131">
        <v>103.55</v>
      </c>
      <c r="D131">
        <v>1</v>
      </c>
      <c r="E131" t="s">
        <v>18369</v>
      </c>
      <c r="F131">
        <v>214.1</v>
      </c>
      <c r="G131">
        <v>7</v>
      </c>
      <c r="H131" t="s">
        <v>645</v>
      </c>
      <c r="I131" t="s">
        <v>18370</v>
      </c>
      <c r="J131" t="s">
        <v>18371</v>
      </c>
      <c r="K131" t="s">
        <v>688</v>
      </c>
      <c r="L131" t="s">
        <v>18372</v>
      </c>
      <c r="M131" t="s">
        <v>18373</v>
      </c>
      <c r="N131" t="s">
        <v>637</v>
      </c>
      <c r="O131" t="s">
        <v>664</v>
      </c>
      <c r="P131" t="s">
        <v>23</v>
      </c>
      <c r="Q131" t="s">
        <v>665</v>
      </c>
      <c r="R131" t="s">
        <v>638</v>
      </c>
      <c r="S131" t="s">
        <v>18374</v>
      </c>
      <c r="T131" t="s">
        <v>18373</v>
      </c>
    </row>
    <row r="132" spans="1:20" x14ac:dyDescent="0.25">
      <c r="A132" t="s">
        <v>241</v>
      </c>
      <c r="B132" t="s">
        <v>2799</v>
      </c>
      <c r="C132">
        <v>103.55</v>
      </c>
      <c r="D132">
        <v>1</v>
      </c>
      <c r="E132" t="s">
        <v>18369</v>
      </c>
      <c r="F132">
        <v>214.1</v>
      </c>
      <c r="G132">
        <v>7</v>
      </c>
      <c r="H132" t="s">
        <v>645</v>
      </c>
      <c r="I132" t="s">
        <v>18370</v>
      </c>
      <c r="J132" t="s">
        <v>18371</v>
      </c>
      <c r="K132" t="s">
        <v>688</v>
      </c>
      <c r="L132" t="s">
        <v>18372</v>
      </c>
      <c r="M132" t="s">
        <v>18373</v>
      </c>
      <c r="N132" t="s">
        <v>637</v>
      </c>
      <c r="O132" t="s">
        <v>664</v>
      </c>
      <c r="P132" t="s">
        <v>23</v>
      </c>
      <c r="Q132" t="s">
        <v>665</v>
      </c>
      <c r="R132" t="s">
        <v>638</v>
      </c>
      <c r="S132" t="s">
        <v>18374</v>
      </c>
      <c r="T132" t="s">
        <v>18373</v>
      </c>
    </row>
    <row r="133" spans="1:20" x14ac:dyDescent="0.25">
      <c r="A133" t="s">
        <v>77</v>
      </c>
      <c r="B133" t="s">
        <v>78</v>
      </c>
      <c r="C133">
        <v>27.5</v>
      </c>
      <c r="D133">
        <v>4</v>
      </c>
      <c r="E133" t="s">
        <v>18375</v>
      </c>
      <c r="F133">
        <v>165</v>
      </c>
      <c r="G133">
        <v>0</v>
      </c>
      <c r="H133" t="s">
        <v>645</v>
      </c>
      <c r="I133" t="s">
        <v>2221</v>
      </c>
      <c r="J133" t="s">
        <v>2222</v>
      </c>
      <c r="K133" t="s">
        <v>2223</v>
      </c>
      <c r="L133" t="s">
        <v>2224</v>
      </c>
      <c r="M133" t="s">
        <v>18376</v>
      </c>
      <c r="N133" t="s">
        <v>637</v>
      </c>
      <c r="O133" t="s">
        <v>651</v>
      </c>
      <c r="P133" t="s">
        <v>26</v>
      </c>
      <c r="Q133" t="s">
        <v>647</v>
      </c>
      <c r="R133" t="s">
        <v>638</v>
      </c>
      <c r="S133" t="s">
        <v>18377</v>
      </c>
      <c r="T133" t="s">
        <v>18378</v>
      </c>
    </row>
    <row r="134" spans="1:20" x14ac:dyDescent="0.25">
      <c r="A134" t="s">
        <v>18</v>
      </c>
      <c r="B134" t="s">
        <v>19</v>
      </c>
      <c r="C134">
        <v>66.666666666666671</v>
      </c>
      <c r="D134">
        <v>3</v>
      </c>
      <c r="E134" t="s">
        <v>18379</v>
      </c>
      <c r="F134">
        <v>189</v>
      </c>
      <c r="G134">
        <v>0</v>
      </c>
      <c r="H134" t="s">
        <v>636</v>
      </c>
      <c r="I134" t="s">
        <v>18380</v>
      </c>
      <c r="J134" t="s">
        <v>642</v>
      </c>
      <c r="K134" t="s">
        <v>637</v>
      </c>
      <c r="L134" t="s">
        <v>638</v>
      </c>
      <c r="M134" t="s">
        <v>18381</v>
      </c>
      <c r="N134" t="s">
        <v>637</v>
      </c>
      <c r="O134" t="s">
        <v>639</v>
      </c>
      <c r="P134" t="s">
        <v>5</v>
      </c>
      <c r="Q134" t="s">
        <v>640</v>
      </c>
      <c r="R134" t="s">
        <v>638</v>
      </c>
      <c r="S134" t="s">
        <v>18382</v>
      </c>
      <c r="T134" t="s">
        <v>18381</v>
      </c>
    </row>
    <row r="135" spans="1:20" x14ac:dyDescent="0.25">
      <c r="A135" t="s">
        <v>16662</v>
      </c>
      <c r="B135" t="s">
        <v>10386</v>
      </c>
      <c r="C135">
        <v>99</v>
      </c>
      <c r="D135">
        <v>1</v>
      </c>
      <c r="E135" t="s">
        <v>18379</v>
      </c>
      <c r="F135">
        <v>189</v>
      </c>
      <c r="G135">
        <v>0</v>
      </c>
      <c r="H135" t="s">
        <v>636</v>
      </c>
      <c r="I135" t="s">
        <v>18380</v>
      </c>
      <c r="J135" t="s">
        <v>642</v>
      </c>
      <c r="K135" t="s">
        <v>637</v>
      </c>
      <c r="L135" t="s">
        <v>638</v>
      </c>
      <c r="M135" t="s">
        <v>18381</v>
      </c>
      <c r="N135" t="s">
        <v>637</v>
      </c>
      <c r="O135" t="s">
        <v>639</v>
      </c>
      <c r="P135" t="s">
        <v>5</v>
      </c>
      <c r="Q135" t="s">
        <v>640</v>
      </c>
      <c r="R135" t="s">
        <v>638</v>
      </c>
      <c r="S135" t="s">
        <v>18382</v>
      </c>
      <c r="T135" t="s">
        <v>18381</v>
      </c>
    </row>
    <row r="136" spans="1:20" x14ac:dyDescent="0.25">
      <c r="A136" t="s">
        <v>16479</v>
      </c>
      <c r="B136" t="s">
        <v>13745</v>
      </c>
      <c r="C136">
        <v>99</v>
      </c>
      <c r="D136">
        <v>1</v>
      </c>
      <c r="E136" t="s">
        <v>18383</v>
      </c>
      <c r="F136">
        <v>0</v>
      </c>
      <c r="G136">
        <v>0</v>
      </c>
      <c r="H136" t="s">
        <v>655</v>
      </c>
      <c r="I136" t="s">
        <v>18384</v>
      </c>
      <c r="J136" t="s">
        <v>648</v>
      </c>
      <c r="K136" t="s">
        <v>637</v>
      </c>
      <c r="L136" t="s">
        <v>638</v>
      </c>
      <c r="M136" t="s">
        <v>18385</v>
      </c>
      <c r="N136" t="s">
        <v>637</v>
      </c>
      <c r="O136" t="s">
        <v>643</v>
      </c>
      <c r="P136" t="s">
        <v>5</v>
      </c>
      <c r="Q136" t="s">
        <v>644</v>
      </c>
      <c r="R136" t="s">
        <v>638</v>
      </c>
      <c r="S136" t="s">
        <v>18386</v>
      </c>
      <c r="T136" t="s">
        <v>18385</v>
      </c>
    </row>
    <row r="137" spans="1:20" x14ac:dyDescent="0.25">
      <c r="A137" t="s">
        <v>16818</v>
      </c>
      <c r="B137" t="s">
        <v>13750</v>
      </c>
      <c r="C137">
        <v>99</v>
      </c>
      <c r="D137">
        <v>1</v>
      </c>
      <c r="E137" t="s">
        <v>18383</v>
      </c>
      <c r="F137">
        <v>0</v>
      </c>
      <c r="G137">
        <v>0</v>
      </c>
      <c r="H137" t="s">
        <v>655</v>
      </c>
      <c r="I137" t="s">
        <v>18384</v>
      </c>
      <c r="J137" t="s">
        <v>648</v>
      </c>
      <c r="K137" t="s">
        <v>637</v>
      </c>
      <c r="L137" t="s">
        <v>638</v>
      </c>
      <c r="M137" t="s">
        <v>18385</v>
      </c>
      <c r="N137" t="s">
        <v>637</v>
      </c>
      <c r="O137" t="s">
        <v>643</v>
      </c>
      <c r="P137" t="s">
        <v>5</v>
      </c>
      <c r="Q137" t="s">
        <v>644</v>
      </c>
      <c r="R137" t="s">
        <v>638</v>
      </c>
      <c r="S137" t="s">
        <v>18386</v>
      </c>
      <c r="T137" t="s">
        <v>18385</v>
      </c>
    </row>
    <row r="138" spans="1:20" x14ac:dyDescent="0.25">
      <c r="A138" t="s">
        <v>147</v>
      </c>
      <c r="B138" t="s">
        <v>148</v>
      </c>
      <c r="C138">
        <v>33.333333333333336</v>
      </c>
      <c r="D138">
        <v>3</v>
      </c>
      <c r="E138" t="s">
        <v>18387</v>
      </c>
      <c r="F138">
        <v>0</v>
      </c>
      <c r="G138">
        <v>0</v>
      </c>
      <c r="H138" t="s">
        <v>655</v>
      </c>
      <c r="I138" t="s">
        <v>782</v>
      </c>
      <c r="J138" t="s">
        <v>675</v>
      </c>
      <c r="K138" t="s">
        <v>637</v>
      </c>
      <c r="L138" t="s">
        <v>638</v>
      </c>
      <c r="M138" t="s">
        <v>18385</v>
      </c>
      <c r="N138" t="s">
        <v>637</v>
      </c>
      <c r="O138" t="s">
        <v>643</v>
      </c>
      <c r="P138" t="s">
        <v>5</v>
      </c>
      <c r="Q138" t="s">
        <v>644</v>
      </c>
      <c r="R138" t="s">
        <v>638</v>
      </c>
      <c r="S138" t="s">
        <v>18388</v>
      </c>
      <c r="T138" t="s">
        <v>18385</v>
      </c>
    </row>
    <row r="139" spans="1:20" x14ac:dyDescent="0.25">
      <c r="A139" t="s">
        <v>22</v>
      </c>
      <c r="B139" t="s">
        <v>27</v>
      </c>
      <c r="C139">
        <v>80</v>
      </c>
      <c r="D139">
        <v>1</v>
      </c>
      <c r="E139" t="s">
        <v>18389</v>
      </c>
      <c r="F139">
        <v>80</v>
      </c>
      <c r="G139">
        <v>0</v>
      </c>
      <c r="H139" t="s">
        <v>645</v>
      </c>
      <c r="I139" t="s">
        <v>15459</v>
      </c>
      <c r="J139" t="s">
        <v>18390</v>
      </c>
      <c r="K139" t="s">
        <v>18391</v>
      </c>
      <c r="L139" t="s">
        <v>711</v>
      </c>
      <c r="M139" t="s">
        <v>18392</v>
      </c>
      <c r="N139" t="s">
        <v>637</v>
      </c>
      <c r="O139" t="s">
        <v>646</v>
      </c>
      <c r="P139" t="s">
        <v>26</v>
      </c>
      <c r="Q139" t="s">
        <v>647</v>
      </c>
      <c r="R139" t="s">
        <v>638</v>
      </c>
      <c r="S139" t="s">
        <v>18393</v>
      </c>
      <c r="T139" t="s">
        <v>18392</v>
      </c>
    </row>
    <row r="140" spans="1:20" x14ac:dyDescent="0.25">
      <c r="A140" t="s">
        <v>594</v>
      </c>
      <c r="B140" t="s">
        <v>595</v>
      </c>
      <c r="C140">
        <v>50</v>
      </c>
      <c r="D140">
        <v>3</v>
      </c>
      <c r="E140" t="s">
        <v>18394</v>
      </c>
      <c r="F140">
        <v>100</v>
      </c>
      <c r="G140">
        <v>0</v>
      </c>
      <c r="H140" t="s">
        <v>645</v>
      </c>
      <c r="I140" t="s">
        <v>18395</v>
      </c>
      <c r="J140" t="s">
        <v>18396</v>
      </c>
      <c r="K140" t="s">
        <v>809</v>
      </c>
      <c r="L140" t="s">
        <v>18397</v>
      </c>
      <c r="M140" t="s">
        <v>18398</v>
      </c>
      <c r="N140" t="s">
        <v>3443</v>
      </c>
      <c r="O140" t="s">
        <v>698</v>
      </c>
      <c r="P140" t="s">
        <v>692</v>
      </c>
      <c r="Q140" t="s">
        <v>693</v>
      </c>
      <c r="R140" t="s">
        <v>638</v>
      </c>
      <c r="S140" t="s">
        <v>18399</v>
      </c>
      <c r="T140" t="s">
        <v>18398</v>
      </c>
    </row>
    <row r="141" spans="1:20" x14ac:dyDescent="0.25">
      <c r="A141" t="s">
        <v>594</v>
      </c>
      <c r="B141" t="s">
        <v>595</v>
      </c>
      <c r="C141">
        <v>50</v>
      </c>
      <c r="D141">
        <v>3</v>
      </c>
      <c r="E141" t="s">
        <v>18400</v>
      </c>
      <c r="F141">
        <v>100</v>
      </c>
      <c r="G141">
        <v>0</v>
      </c>
      <c r="H141" t="s">
        <v>645</v>
      </c>
      <c r="I141" t="s">
        <v>18401</v>
      </c>
      <c r="J141" t="s">
        <v>18402</v>
      </c>
      <c r="K141" t="s">
        <v>7422</v>
      </c>
      <c r="L141" t="s">
        <v>18403</v>
      </c>
      <c r="M141" t="s">
        <v>18404</v>
      </c>
      <c r="N141" t="s">
        <v>3443</v>
      </c>
      <c r="O141" t="s">
        <v>698</v>
      </c>
      <c r="P141" t="s">
        <v>692</v>
      </c>
      <c r="Q141" t="s">
        <v>693</v>
      </c>
      <c r="R141" t="s">
        <v>638</v>
      </c>
      <c r="S141" t="s">
        <v>18405</v>
      </c>
      <c r="T141" t="s">
        <v>18404</v>
      </c>
    </row>
    <row r="142" spans="1:20" x14ac:dyDescent="0.25">
      <c r="A142" t="s">
        <v>22</v>
      </c>
      <c r="B142" t="s">
        <v>27</v>
      </c>
      <c r="C142">
        <v>100</v>
      </c>
      <c r="D142">
        <v>1</v>
      </c>
      <c r="E142" t="s">
        <v>18406</v>
      </c>
      <c r="F142">
        <v>200</v>
      </c>
      <c r="G142">
        <v>0</v>
      </c>
      <c r="H142" t="s">
        <v>645</v>
      </c>
      <c r="I142" t="s">
        <v>18407</v>
      </c>
      <c r="J142" t="s">
        <v>18408</v>
      </c>
      <c r="K142" t="s">
        <v>3857</v>
      </c>
      <c r="L142" t="s">
        <v>18409</v>
      </c>
      <c r="M142" t="s">
        <v>18410</v>
      </c>
      <c r="N142" t="s">
        <v>3443</v>
      </c>
      <c r="O142" t="s">
        <v>691</v>
      </c>
      <c r="P142" t="s">
        <v>692</v>
      </c>
      <c r="Q142" t="s">
        <v>693</v>
      </c>
      <c r="R142" t="s">
        <v>638</v>
      </c>
      <c r="S142" t="s">
        <v>18411</v>
      </c>
      <c r="T142" t="s">
        <v>18412</v>
      </c>
    </row>
    <row r="143" spans="1:20" x14ac:dyDescent="0.25">
      <c r="A143" t="s">
        <v>594</v>
      </c>
      <c r="B143" t="s">
        <v>595</v>
      </c>
      <c r="C143">
        <v>50</v>
      </c>
      <c r="D143">
        <v>3</v>
      </c>
      <c r="E143" t="s">
        <v>18406</v>
      </c>
      <c r="F143">
        <v>200</v>
      </c>
      <c r="G143">
        <v>0</v>
      </c>
      <c r="H143" t="s">
        <v>645</v>
      </c>
      <c r="I143" t="s">
        <v>18407</v>
      </c>
      <c r="J143" t="s">
        <v>18408</v>
      </c>
      <c r="K143" t="s">
        <v>3857</v>
      </c>
      <c r="L143" t="s">
        <v>18409</v>
      </c>
      <c r="M143" t="s">
        <v>18410</v>
      </c>
      <c r="N143" t="s">
        <v>3443</v>
      </c>
      <c r="O143" t="s">
        <v>691</v>
      </c>
      <c r="P143" t="s">
        <v>692</v>
      </c>
      <c r="Q143" t="s">
        <v>693</v>
      </c>
      <c r="R143" t="s">
        <v>638</v>
      </c>
      <c r="S143" t="s">
        <v>18411</v>
      </c>
      <c r="T143" t="s">
        <v>18412</v>
      </c>
    </row>
    <row r="144" spans="1:20" x14ac:dyDescent="0.25">
      <c r="A144" t="s">
        <v>240</v>
      </c>
      <c r="B144" t="s">
        <v>246</v>
      </c>
      <c r="C144">
        <v>139</v>
      </c>
      <c r="D144">
        <v>1</v>
      </c>
      <c r="E144" t="s">
        <v>18413</v>
      </c>
      <c r="F144">
        <v>215</v>
      </c>
      <c r="G144">
        <v>0</v>
      </c>
      <c r="H144" t="s">
        <v>697</v>
      </c>
      <c r="I144" t="s">
        <v>18414</v>
      </c>
      <c r="J144" t="s">
        <v>18415</v>
      </c>
      <c r="K144" t="s">
        <v>720</v>
      </c>
      <c r="L144" t="s">
        <v>18416</v>
      </c>
      <c r="M144" t="s">
        <v>18417</v>
      </c>
      <c r="N144" t="s">
        <v>3443</v>
      </c>
      <c r="O144" t="s">
        <v>698</v>
      </c>
      <c r="P144" t="s">
        <v>692</v>
      </c>
      <c r="Q144" t="s">
        <v>693</v>
      </c>
      <c r="R144" t="s">
        <v>638</v>
      </c>
      <c r="S144" t="s">
        <v>18418</v>
      </c>
      <c r="T144" t="s">
        <v>18417</v>
      </c>
    </row>
    <row r="145" spans="1:20" x14ac:dyDescent="0.25">
      <c r="A145" t="s">
        <v>239</v>
      </c>
      <c r="B145" t="s">
        <v>245</v>
      </c>
      <c r="C145">
        <v>139</v>
      </c>
      <c r="D145">
        <v>1</v>
      </c>
      <c r="E145" t="s">
        <v>18413</v>
      </c>
      <c r="F145">
        <v>215</v>
      </c>
      <c r="G145">
        <v>0</v>
      </c>
      <c r="H145" t="s">
        <v>697</v>
      </c>
      <c r="I145" t="s">
        <v>18414</v>
      </c>
      <c r="J145" t="s">
        <v>18415</v>
      </c>
      <c r="K145" t="s">
        <v>720</v>
      </c>
      <c r="L145" t="s">
        <v>18416</v>
      </c>
      <c r="M145" t="s">
        <v>18417</v>
      </c>
      <c r="N145" t="s">
        <v>3443</v>
      </c>
      <c r="O145" t="s">
        <v>698</v>
      </c>
      <c r="P145" t="s">
        <v>692</v>
      </c>
      <c r="Q145" t="s">
        <v>693</v>
      </c>
      <c r="R145" t="s">
        <v>638</v>
      </c>
      <c r="S145" t="s">
        <v>18418</v>
      </c>
      <c r="T145" t="s">
        <v>18417</v>
      </c>
    </row>
    <row r="146" spans="1:20" x14ac:dyDescent="0.25">
      <c r="A146" t="s">
        <v>72</v>
      </c>
      <c r="B146" t="s">
        <v>716</v>
      </c>
      <c r="C146">
        <v>93</v>
      </c>
      <c r="D146">
        <v>1</v>
      </c>
      <c r="E146" t="s">
        <v>18419</v>
      </c>
      <c r="F146">
        <v>93</v>
      </c>
      <c r="G146">
        <v>0</v>
      </c>
      <c r="H146" t="s">
        <v>645</v>
      </c>
      <c r="I146" t="s">
        <v>11852</v>
      </c>
      <c r="J146" t="s">
        <v>11853</v>
      </c>
      <c r="K146" t="s">
        <v>4534</v>
      </c>
      <c r="L146" t="s">
        <v>3807</v>
      </c>
      <c r="M146" t="s">
        <v>18420</v>
      </c>
      <c r="N146" t="s">
        <v>637</v>
      </c>
      <c r="O146" t="s">
        <v>646</v>
      </c>
      <c r="P146" t="s">
        <v>26</v>
      </c>
      <c r="Q146" t="s">
        <v>647</v>
      </c>
      <c r="R146" t="s">
        <v>638</v>
      </c>
      <c r="S146" t="s">
        <v>18421</v>
      </c>
      <c r="T146" t="s">
        <v>18420</v>
      </c>
    </row>
    <row r="147" spans="1:20" x14ac:dyDescent="0.25">
      <c r="A147" t="s">
        <v>600</v>
      </c>
      <c r="B147" t="s">
        <v>601</v>
      </c>
      <c r="C147">
        <v>139</v>
      </c>
      <c r="D147">
        <v>4</v>
      </c>
      <c r="E147" t="s">
        <v>18422</v>
      </c>
      <c r="F147">
        <v>430</v>
      </c>
      <c r="G147">
        <v>0</v>
      </c>
      <c r="H147" t="s">
        <v>697</v>
      </c>
      <c r="I147" t="s">
        <v>18423</v>
      </c>
      <c r="J147" t="s">
        <v>18424</v>
      </c>
      <c r="K147" t="s">
        <v>763</v>
      </c>
      <c r="L147" t="s">
        <v>1194</v>
      </c>
      <c r="M147" t="s">
        <v>18420</v>
      </c>
      <c r="N147" t="s">
        <v>3443</v>
      </c>
      <c r="O147" t="s">
        <v>698</v>
      </c>
      <c r="P147" t="s">
        <v>692</v>
      </c>
      <c r="Q147" t="s">
        <v>693</v>
      </c>
      <c r="R147" t="s">
        <v>638</v>
      </c>
      <c r="S147" t="s">
        <v>18425</v>
      </c>
      <c r="T147" t="s">
        <v>18420</v>
      </c>
    </row>
    <row r="148" spans="1:20" x14ac:dyDescent="0.25">
      <c r="A148" t="s">
        <v>600</v>
      </c>
      <c r="B148" t="s">
        <v>601</v>
      </c>
      <c r="C148">
        <v>139</v>
      </c>
      <c r="D148">
        <v>1</v>
      </c>
      <c r="E148" t="s">
        <v>18426</v>
      </c>
      <c r="F148">
        <v>215</v>
      </c>
      <c r="G148">
        <v>0</v>
      </c>
      <c r="H148" t="s">
        <v>697</v>
      </c>
      <c r="I148" t="s">
        <v>18427</v>
      </c>
      <c r="J148" t="s">
        <v>18428</v>
      </c>
      <c r="K148" t="s">
        <v>5578</v>
      </c>
      <c r="L148" t="s">
        <v>18429</v>
      </c>
      <c r="M148" t="s">
        <v>18430</v>
      </c>
      <c r="N148" t="s">
        <v>3443</v>
      </c>
      <c r="O148" t="s">
        <v>698</v>
      </c>
      <c r="P148" t="s">
        <v>692</v>
      </c>
      <c r="Q148" t="s">
        <v>693</v>
      </c>
      <c r="R148" t="s">
        <v>638</v>
      </c>
      <c r="S148" t="s">
        <v>18431</v>
      </c>
      <c r="T148" t="s">
        <v>18430</v>
      </c>
    </row>
    <row r="149" spans="1:20" x14ac:dyDescent="0.25">
      <c r="A149" t="s">
        <v>240</v>
      </c>
      <c r="B149" t="s">
        <v>246</v>
      </c>
      <c r="C149">
        <v>139</v>
      </c>
      <c r="D149">
        <v>1</v>
      </c>
      <c r="E149" t="s">
        <v>18426</v>
      </c>
      <c r="F149">
        <v>215</v>
      </c>
      <c r="G149">
        <v>0</v>
      </c>
      <c r="H149" t="s">
        <v>697</v>
      </c>
      <c r="I149" t="s">
        <v>18427</v>
      </c>
      <c r="J149" t="s">
        <v>18428</v>
      </c>
      <c r="K149" t="s">
        <v>5578</v>
      </c>
      <c r="L149" t="s">
        <v>18429</v>
      </c>
      <c r="M149" t="s">
        <v>18430</v>
      </c>
      <c r="N149" t="s">
        <v>3443</v>
      </c>
      <c r="O149" t="s">
        <v>698</v>
      </c>
      <c r="P149" t="s">
        <v>692</v>
      </c>
      <c r="Q149" t="s">
        <v>693</v>
      </c>
      <c r="R149" t="s">
        <v>638</v>
      </c>
      <c r="S149" t="s">
        <v>18431</v>
      </c>
      <c r="T149" t="s">
        <v>18430</v>
      </c>
    </row>
    <row r="150" spans="1:20" x14ac:dyDescent="0.25">
      <c r="A150" t="s">
        <v>22</v>
      </c>
      <c r="B150" t="s">
        <v>27</v>
      </c>
      <c r="C150">
        <v>80</v>
      </c>
      <c r="D150">
        <v>3</v>
      </c>
      <c r="E150" t="s">
        <v>18432</v>
      </c>
      <c r="F150">
        <v>240</v>
      </c>
      <c r="G150">
        <v>0</v>
      </c>
      <c r="H150" t="s">
        <v>645</v>
      </c>
      <c r="I150" t="s">
        <v>803</v>
      </c>
      <c r="J150" t="s">
        <v>18433</v>
      </c>
      <c r="K150" t="s">
        <v>694</v>
      </c>
      <c r="L150" t="s">
        <v>3919</v>
      </c>
      <c r="M150" t="s">
        <v>18434</v>
      </c>
      <c r="N150" t="s">
        <v>637</v>
      </c>
      <c r="O150" t="s">
        <v>646</v>
      </c>
      <c r="P150" t="s">
        <v>26</v>
      </c>
      <c r="Q150" t="s">
        <v>647</v>
      </c>
      <c r="R150" t="s">
        <v>638</v>
      </c>
      <c r="S150" t="s">
        <v>18435</v>
      </c>
      <c r="T150" t="s">
        <v>18436</v>
      </c>
    </row>
    <row r="151" spans="1:20" x14ac:dyDescent="0.25">
      <c r="A151" t="s">
        <v>18</v>
      </c>
      <c r="B151" t="s">
        <v>19</v>
      </c>
      <c r="C151">
        <v>66.666666666666671</v>
      </c>
      <c r="D151">
        <v>3</v>
      </c>
      <c r="E151" t="s">
        <v>18437</v>
      </c>
      <c r="F151">
        <v>119</v>
      </c>
      <c r="G151">
        <v>0</v>
      </c>
      <c r="H151" t="s">
        <v>645</v>
      </c>
      <c r="I151" t="s">
        <v>18438</v>
      </c>
      <c r="J151" t="s">
        <v>18439</v>
      </c>
      <c r="K151" t="s">
        <v>2838</v>
      </c>
      <c r="L151" t="s">
        <v>791</v>
      </c>
      <c r="M151" t="s">
        <v>18440</v>
      </c>
      <c r="N151" t="s">
        <v>637</v>
      </c>
      <c r="O151" t="s">
        <v>646</v>
      </c>
      <c r="P151" t="s">
        <v>26</v>
      </c>
      <c r="Q151" t="s">
        <v>647</v>
      </c>
      <c r="R151" t="s">
        <v>638</v>
      </c>
      <c r="S151" t="s">
        <v>18441</v>
      </c>
      <c r="T151" t="s">
        <v>18442</v>
      </c>
    </row>
    <row r="152" spans="1:20" x14ac:dyDescent="0.25">
      <c r="A152" t="s">
        <v>241</v>
      </c>
      <c r="B152" t="s">
        <v>247</v>
      </c>
      <c r="C152">
        <v>159</v>
      </c>
      <c r="D152">
        <v>1</v>
      </c>
      <c r="E152" t="s">
        <v>18443</v>
      </c>
      <c r="F152">
        <v>198</v>
      </c>
      <c r="G152">
        <v>0</v>
      </c>
      <c r="H152" t="s">
        <v>636</v>
      </c>
      <c r="I152" t="s">
        <v>6586</v>
      </c>
      <c r="J152" t="s">
        <v>2240</v>
      </c>
      <c r="K152" t="s">
        <v>637</v>
      </c>
      <c r="L152" t="s">
        <v>638</v>
      </c>
      <c r="M152" t="s">
        <v>18444</v>
      </c>
      <c r="N152" t="s">
        <v>637</v>
      </c>
      <c r="O152" t="s">
        <v>639</v>
      </c>
      <c r="P152" t="s">
        <v>5</v>
      </c>
      <c r="Q152" t="s">
        <v>640</v>
      </c>
      <c r="R152" t="s">
        <v>638</v>
      </c>
      <c r="S152" t="s">
        <v>18445</v>
      </c>
      <c r="T152" t="s">
        <v>18444</v>
      </c>
    </row>
    <row r="153" spans="1:20" x14ac:dyDescent="0.25">
      <c r="A153" t="s">
        <v>239</v>
      </c>
      <c r="B153" t="s">
        <v>245</v>
      </c>
      <c r="C153">
        <v>159</v>
      </c>
      <c r="D153">
        <v>1</v>
      </c>
      <c r="E153" t="s">
        <v>18443</v>
      </c>
      <c r="F153">
        <v>198</v>
      </c>
      <c r="G153">
        <v>0</v>
      </c>
      <c r="H153" t="s">
        <v>636</v>
      </c>
      <c r="I153" t="s">
        <v>6586</v>
      </c>
      <c r="J153" t="s">
        <v>2240</v>
      </c>
      <c r="K153" t="s">
        <v>637</v>
      </c>
      <c r="L153" t="s">
        <v>638</v>
      </c>
      <c r="M153" t="s">
        <v>18444</v>
      </c>
      <c r="N153" t="s">
        <v>637</v>
      </c>
      <c r="O153" t="s">
        <v>639</v>
      </c>
      <c r="P153" t="s">
        <v>5</v>
      </c>
      <c r="Q153" t="s">
        <v>640</v>
      </c>
      <c r="R153" t="s">
        <v>638</v>
      </c>
      <c r="S153" t="s">
        <v>18445</v>
      </c>
      <c r="T153" t="s">
        <v>18444</v>
      </c>
    </row>
    <row r="154" spans="1:20" x14ac:dyDescent="0.25">
      <c r="A154" t="s">
        <v>18</v>
      </c>
      <c r="B154" t="s">
        <v>19</v>
      </c>
      <c r="C154">
        <v>66.666666666666671</v>
      </c>
      <c r="D154">
        <v>3</v>
      </c>
      <c r="E154" t="s">
        <v>18446</v>
      </c>
      <c r="F154">
        <v>100</v>
      </c>
      <c r="G154">
        <v>0</v>
      </c>
      <c r="H154" t="s">
        <v>636</v>
      </c>
      <c r="I154" t="s">
        <v>18447</v>
      </c>
      <c r="J154" t="s">
        <v>5718</v>
      </c>
      <c r="K154" t="s">
        <v>637</v>
      </c>
      <c r="L154" t="s">
        <v>638</v>
      </c>
      <c r="M154" t="s">
        <v>18448</v>
      </c>
      <c r="N154" t="s">
        <v>637</v>
      </c>
      <c r="O154" t="s">
        <v>639</v>
      </c>
      <c r="P154" t="s">
        <v>5</v>
      </c>
      <c r="Q154" t="s">
        <v>640</v>
      </c>
      <c r="R154" t="s">
        <v>638</v>
      </c>
      <c r="S154" t="s">
        <v>18449</v>
      </c>
      <c r="T154" t="s">
        <v>18450</v>
      </c>
    </row>
    <row r="155" spans="1:20" x14ac:dyDescent="0.25">
      <c r="A155" t="s">
        <v>147</v>
      </c>
      <c r="B155" t="s">
        <v>148</v>
      </c>
      <c r="C155">
        <v>33.333333333333336</v>
      </c>
      <c r="D155">
        <v>3</v>
      </c>
      <c r="E155" t="s">
        <v>18451</v>
      </c>
      <c r="F155">
        <v>100</v>
      </c>
      <c r="G155">
        <v>0</v>
      </c>
      <c r="H155" t="s">
        <v>636</v>
      </c>
      <c r="I155" t="s">
        <v>18452</v>
      </c>
      <c r="J155" t="s">
        <v>2136</v>
      </c>
      <c r="K155" t="s">
        <v>637</v>
      </c>
      <c r="L155" t="s">
        <v>638</v>
      </c>
      <c r="M155" t="s">
        <v>18453</v>
      </c>
      <c r="N155" t="s">
        <v>637</v>
      </c>
      <c r="O155" t="s">
        <v>639</v>
      </c>
      <c r="P155" t="s">
        <v>5</v>
      </c>
      <c r="Q155" t="s">
        <v>640</v>
      </c>
      <c r="R155" t="s">
        <v>638</v>
      </c>
      <c r="S155" t="s">
        <v>18454</v>
      </c>
      <c r="T155" t="s">
        <v>18453</v>
      </c>
    </row>
    <row r="156" spans="1:20" x14ac:dyDescent="0.25">
      <c r="A156" t="s">
        <v>147</v>
      </c>
      <c r="B156" t="s">
        <v>148</v>
      </c>
      <c r="C156">
        <v>50</v>
      </c>
      <c r="D156">
        <v>6</v>
      </c>
      <c r="E156" t="s">
        <v>18455</v>
      </c>
      <c r="F156">
        <v>200</v>
      </c>
      <c r="G156">
        <v>0</v>
      </c>
      <c r="H156" t="s">
        <v>636</v>
      </c>
      <c r="I156" t="s">
        <v>9796</v>
      </c>
      <c r="J156" t="s">
        <v>683</v>
      </c>
      <c r="K156" t="s">
        <v>637</v>
      </c>
      <c r="L156" t="s">
        <v>638</v>
      </c>
      <c r="M156" t="s">
        <v>18456</v>
      </c>
      <c r="N156" t="s">
        <v>637</v>
      </c>
      <c r="O156" t="s">
        <v>639</v>
      </c>
      <c r="P156" t="s">
        <v>5</v>
      </c>
      <c r="Q156" t="s">
        <v>640</v>
      </c>
      <c r="R156" t="s">
        <v>638</v>
      </c>
      <c r="S156" t="s">
        <v>18457</v>
      </c>
      <c r="T156" t="s">
        <v>18456</v>
      </c>
    </row>
    <row r="157" spans="1:20" x14ac:dyDescent="0.25">
      <c r="A157" t="s">
        <v>22</v>
      </c>
      <c r="B157" t="s">
        <v>27</v>
      </c>
      <c r="C157">
        <v>66.333333333333329</v>
      </c>
      <c r="D157">
        <v>3</v>
      </c>
      <c r="E157" t="s">
        <v>18458</v>
      </c>
      <c r="F157">
        <v>250</v>
      </c>
      <c r="G157">
        <v>0</v>
      </c>
      <c r="H157" t="s">
        <v>645</v>
      </c>
      <c r="I157" t="s">
        <v>16326</v>
      </c>
      <c r="J157" t="s">
        <v>18459</v>
      </c>
      <c r="K157" t="s">
        <v>778</v>
      </c>
      <c r="L157" t="s">
        <v>9885</v>
      </c>
      <c r="M157" t="s">
        <v>18460</v>
      </c>
      <c r="N157" t="s">
        <v>637</v>
      </c>
      <c r="O157" t="s">
        <v>646</v>
      </c>
      <c r="P157" t="s">
        <v>26</v>
      </c>
      <c r="Q157" t="s">
        <v>647</v>
      </c>
      <c r="R157" t="s">
        <v>638</v>
      </c>
      <c r="S157" t="s">
        <v>18461</v>
      </c>
      <c r="T157" t="s">
        <v>18460</v>
      </c>
    </row>
    <row r="158" spans="1:20" x14ac:dyDescent="0.25">
      <c r="A158" t="s">
        <v>516</v>
      </c>
      <c r="B158" t="s">
        <v>120</v>
      </c>
      <c r="C158">
        <v>75</v>
      </c>
      <c r="D158">
        <v>2</v>
      </c>
      <c r="E158" t="s">
        <v>18462</v>
      </c>
      <c r="F158">
        <v>170</v>
      </c>
      <c r="G158">
        <v>20</v>
      </c>
      <c r="H158" t="s">
        <v>645</v>
      </c>
      <c r="I158" t="s">
        <v>3916</v>
      </c>
      <c r="J158" t="s">
        <v>18463</v>
      </c>
      <c r="K158" t="s">
        <v>849</v>
      </c>
      <c r="L158" t="s">
        <v>2234</v>
      </c>
      <c r="M158" t="s">
        <v>18444</v>
      </c>
      <c r="N158" t="s">
        <v>637</v>
      </c>
      <c r="O158" t="s">
        <v>646</v>
      </c>
      <c r="P158" t="s">
        <v>26</v>
      </c>
      <c r="Q158" t="s">
        <v>647</v>
      </c>
      <c r="R158" t="s">
        <v>638</v>
      </c>
      <c r="S158" t="s">
        <v>18464</v>
      </c>
      <c r="T158" t="s">
        <v>18465</v>
      </c>
    </row>
    <row r="159" spans="1:20" x14ac:dyDescent="0.25">
      <c r="A159" t="s">
        <v>77</v>
      </c>
      <c r="B159" t="s">
        <v>78</v>
      </c>
      <c r="C159">
        <v>27.5</v>
      </c>
      <c r="D159">
        <v>4</v>
      </c>
      <c r="E159" t="s">
        <v>18466</v>
      </c>
      <c r="F159">
        <v>165</v>
      </c>
      <c r="G159">
        <v>0</v>
      </c>
      <c r="H159" t="s">
        <v>645</v>
      </c>
      <c r="I159" t="s">
        <v>764</v>
      </c>
      <c r="J159" t="s">
        <v>18467</v>
      </c>
      <c r="K159" t="s">
        <v>9434</v>
      </c>
      <c r="L159" t="s">
        <v>4688</v>
      </c>
      <c r="M159" t="s">
        <v>18468</v>
      </c>
      <c r="N159" t="s">
        <v>637</v>
      </c>
      <c r="O159" t="s">
        <v>646</v>
      </c>
      <c r="P159" t="s">
        <v>26</v>
      </c>
      <c r="Q159" t="s">
        <v>647</v>
      </c>
      <c r="R159" t="s">
        <v>638</v>
      </c>
      <c r="S159" t="s">
        <v>18469</v>
      </c>
      <c r="T159" t="s">
        <v>18470</v>
      </c>
    </row>
    <row r="160" spans="1:20" x14ac:dyDescent="0.25">
      <c r="A160" t="s">
        <v>239</v>
      </c>
      <c r="B160" t="s">
        <v>245</v>
      </c>
      <c r="C160">
        <v>159</v>
      </c>
      <c r="D160">
        <v>1</v>
      </c>
      <c r="E160" t="s">
        <v>18471</v>
      </c>
      <c r="F160">
        <v>99</v>
      </c>
      <c r="G160">
        <v>0</v>
      </c>
      <c r="H160" t="s">
        <v>636</v>
      </c>
      <c r="I160" t="s">
        <v>8983</v>
      </c>
      <c r="J160" t="s">
        <v>3004</v>
      </c>
      <c r="K160" t="s">
        <v>637</v>
      </c>
      <c r="L160" t="s">
        <v>638</v>
      </c>
      <c r="M160" t="s">
        <v>18472</v>
      </c>
      <c r="N160" t="s">
        <v>637</v>
      </c>
      <c r="O160" t="s">
        <v>639</v>
      </c>
      <c r="P160" t="s">
        <v>5</v>
      </c>
      <c r="Q160" t="s">
        <v>640</v>
      </c>
      <c r="R160" t="s">
        <v>638</v>
      </c>
      <c r="S160" t="s">
        <v>18473</v>
      </c>
      <c r="T160" t="s">
        <v>18472</v>
      </c>
    </row>
    <row r="161" spans="1:20" x14ac:dyDescent="0.25">
      <c r="A161" t="s">
        <v>240</v>
      </c>
      <c r="B161" t="s">
        <v>2799</v>
      </c>
      <c r="C161">
        <v>109</v>
      </c>
      <c r="D161">
        <v>1</v>
      </c>
      <c r="E161" t="s">
        <v>18474</v>
      </c>
      <c r="F161">
        <v>121</v>
      </c>
      <c r="G161">
        <v>12</v>
      </c>
      <c r="H161" t="s">
        <v>645</v>
      </c>
      <c r="I161" t="s">
        <v>18475</v>
      </c>
      <c r="J161" t="s">
        <v>18476</v>
      </c>
      <c r="K161" t="s">
        <v>18477</v>
      </c>
      <c r="L161" t="s">
        <v>18478</v>
      </c>
      <c r="M161" t="s">
        <v>18479</v>
      </c>
      <c r="N161" t="s">
        <v>637</v>
      </c>
      <c r="O161" t="s">
        <v>664</v>
      </c>
      <c r="P161" t="s">
        <v>23</v>
      </c>
      <c r="Q161" t="s">
        <v>665</v>
      </c>
      <c r="R161" t="s">
        <v>638</v>
      </c>
      <c r="S161" t="s">
        <v>18480</v>
      </c>
      <c r="T161" t="s">
        <v>18479</v>
      </c>
    </row>
    <row r="162" spans="1:20" x14ac:dyDescent="0.25">
      <c r="A162" t="s">
        <v>22</v>
      </c>
      <c r="B162" t="s">
        <v>27</v>
      </c>
      <c r="C162">
        <v>80</v>
      </c>
      <c r="D162">
        <v>1</v>
      </c>
      <c r="E162" t="s">
        <v>18481</v>
      </c>
      <c r="F162">
        <v>80</v>
      </c>
      <c r="G162">
        <v>0</v>
      </c>
      <c r="H162" t="s">
        <v>645</v>
      </c>
      <c r="I162" t="s">
        <v>7291</v>
      </c>
      <c r="J162" t="s">
        <v>18482</v>
      </c>
      <c r="K162" t="s">
        <v>15102</v>
      </c>
      <c r="L162" t="s">
        <v>3766</v>
      </c>
      <c r="M162" t="s">
        <v>18483</v>
      </c>
      <c r="N162" t="s">
        <v>637</v>
      </c>
      <c r="O162" t="s">
        <v>646</v>
      </c>
      <c r="P162" t="s">
        <v>26</v>
      </c>
      <c r="Q162" t="s">
        <v>647</v>
      </c>
      <c r="R162" t="s">
        <v>638</v>
      </c>
      <c r="S162" t="s">
        <v>18484</v>
      </c>
      <c r="T162" t="s">
        <v>18485</v>
      </c>
    </row>
    <row r="163" spans="1:20" x14ac:dyDescent="0.25">
      <c r="A163" t="s">
        <v>16662</v>
      </c>
      <c r="B163" t="s">
        <v>10386</v>
      </c>
      <c r="C163">
        <v>99</v>
      </c>
      <c r="D163">
        <v>1</v>
      </c>
      <c r="E163" t="s">
        <v>18486</v>
      </c>
      <c r="F163">
        <v>89</v>
      </c>
      <c r="G163">
        <v>0</v>
      </c>
      <c r="H163" t="s">
        <v>636</v>
      </c>
      <c r="I163" t="s">
        <v>18487</v>
      </c>
      <c r="J163" t="s">
        <v>1797</v>
      </c>
      <c r="K163" t="s">
        <v>637</v>
      </c>
      <c r="L163" t="s">
        <v>638</v>
      </c>
      <c r="M163" t="s">
        <v>18488</v>
      </c>
      <c r="N163" t="s">
        <v>637</v>
      </c>
      <c r="O163" t="s">
        <v>639</v>
      </c>
      <c r="P163" t="s">
        <v>5</v>
      </c>
      <c r="Q163" t="s">
        <v>640</v>
      </c>
      <c r="R163" t="s">
        <v>638</v>
      </c>
      <c r="S163" t="s">
        <v>18489</v>
      </c>
      <c r="T163" t="s">
        <v>18488</v>
      </c>
    </row>
    <row r="164" spans="1:20" x14ac:dyDescent="0.25">
      <c r="A164" t="s">
        <v>18</v>
      </c>
      <c r="B164" t="s">
        <v>19</v>
      </c>
      <c r="C164">
        <v>66.666666666666671</v>
      </c>
      <c r="D164">
        <v>3</v>
      </c>
      <c r="E164" t="s">
        <v>18490</v>
      </c>
      <c r="F164">
        <v>119</v>
      </c>
      <c r="G164">
        <v>0</v>
      </c>
      <c r="H164" t="s">
        <v>645</v>
      </c>
      <c r="I164" t="s">
        <v>3553</v>
      </c>
      <c r="J164" t="s">
        <v>18491</v>
      </c>
      <c r="K164" t="s">
        <v>3824</v>
      </c>
      <c r="L164" t="s">
        <v>788</v>
      </c>
      <c r="M164" t="s">
        <v>18492</v>
      </c>
      <c r="N164" t="s">
        <v>637</v>
      </c>
      <c r="O164" t="s">
        <v>646</v>
      </c>
      <c r="P164" t="s">
        <v>26</v>
      </c>
      <c r="Q164" t="s">
        <v>647</v>
      </c>
      <c r="R164" t="s">
        <v>638</v>
      </c>
      <c r="S164" t="s">
        <v>18493</v>
      </c>
      <c r="T164" t="s">
        <v>18494</v>
      </c>
    </row>
    <row r="165" spans="1:20" x14ac:dyDescent="0.25">
      <c r="A165" t="s">
        <v>600</v>
      </c>
      <c r="B165" t="s">
        <v>601</v>
      </c>
      <c r="C165">
        <v>139</v>
      </c>
      <c r="D165">
        <v>1</v>
      </c>
      <c r="E165" t="s">
        <v>18495</v>
      </c>
      <c r="F165">
        <v>139</v>
      </c>
      <c r="G165">
        <v>0</v>
      </c>
      <c r="H165" t="s">
        <v>645</v>
      </c>
      <c r="I165" t="s">
        <v>787</v>
      </c>
      <c r="J165" t="s">
        <v>18496</v>
      </c>
      <c r="K165" t="s">
        <v>729</v>
      </c>
      <c r="L165" t="s">
        <v>4170</v>
      </c>
      <c r="M165" t="s">
        <v>18497</v>
      </c>
      <c r="N165" t="s">
        <v>637</v>
      </c>
      <c r="O165" t="s">
        <v>646</v>
      </c>
      <c r="P165" t="s">
        <v>26</v>
      </c>
      <c r="Q165" t="s">
        <v>647</v>
      </c>
      <c r="R165" t="s">
        <v>638</v>
      </c>
      <c r="S165" t="s">
        <v>18498</v>
      </c>
      <c r="T165" t="s">
        <v>18497</v>
      </c>
    </row>
    <row r="166" spans="1:20" x14ac:dyDescent="0.25">
      <c r="A166" t="s">
        <v>22</v>
      </c>
      <c r="B166" t="s">
        <v>27</v>
      </c>
      <c r="C166">
        <v>69.900000000000006</v>
      </c>
      <c r="D166">
        <v>10</v>
      </c>
      <c r="E166" t="s">
        <v>18499</v>
      </c>
      <c r="F166">
        <v>1397</v>
      </c>
      <c r="G166">
        <v>55</v>
      </c>
      <c r="H166" t="s">
        <v>645</v>
      </c>
      <c r="I166" t="s">
        <v>2409</v>
      </c>
      <c r="J166" t="s">
        <v>2410</v>
      </c>
      <c r="K166" t="s">
        <v>760</v>
      </c>
      <c r="L166" t="s">
        <v>2411</v>
      </c>
      <c r="M166" t="s">
        <v>18500</v>
      </c>
      <c r="N166" t="s">
        <v>637</v>
      </c>
      <c r="O166" t="s">
        <v>664</v>
      </c>
      <c r="P166" t="s">
        <v>23</v>
      </c>
      <c r="Q166" t="s">
        <v>665</v>
      </c>
      <c r="R166" t="s">
        <v>638</v>
      </c>
      <c r="S166" t="s">
        <v>18501</v>
      </c>
      <c r="T166" t="s">
        <v>18500</v>
      </c>
    </row>
    <row r="167" spans="1:20" x14ac:dyDescent="0.25">
      <c r="A167" t="s">
        <v>22</v>
      </c>
      <c r="B167" t="s">
        <v>27</v>
      </c>
      <c r="C167">
        <v>69.900000000000006</v>
      </c>
      <c r="D167">
        <v>10</v>
      </c>
      <c r="E167" t="s">
        <v>18499</v>
      </c>
      <c r="F167">
        <v>1397</v>
      </c>
      <c r="G167">
        <v>55</v>
      </c>
      <c r="H167" t="s">
        <v>645</v>
      </c>
      <c r="I167" t="s">
        <v>2409</v>
      </c>
      <c r="J167" t="s">
        <v>2410</v>
      </c>
      <c r="K167" t="s">
        <v>760</v>
      </c>
      <c r="L167" t="s">
        <v>2411</v>
      </c>
      <c r="M167" t="s">
        <v>18500</v>
      </c>
      <c r="N167" t="s">
        <v>637</v>
      </c>
      <c r="O167" t="s">
        <v>664</v>
      </c>
      <c r="P167" t="s">
        <v>23</v>
      </c>
      <c r="Q167" t="s">
        <v>665</v>
      </c>
      <c r="R167" t="s">
        <v>638</v>
      </c>
      <c r="S167" t="s">
        <v>18501</v>
      </c>
      <c r="T167" t="s">
        <v>18500</v>
      </c>
    </row>
    <row r="168" spans="1:20" x14ac:dyDescent="0.25">
      <c r="A168" t="s">
        <v>147</v>
      </c>
      <c r="B168" t="s">
        <v>148</v>
      </c>
      <c r="C168">
        <v>50</v>
      </c>
      <c r="D168">
        <v>6</v>
      </c>
      <c r="E168" t="s">
        <v>18502</v>
      </c>
      <c r="F168">
        <v>200</v>
      </c>
      <c r="G168">
        <v>0</v>
      </c>
      <c r="H168" t="s">
        <v>636</v>
      </c>
      <c r="I168" t="s">
        <v>18503</v>
      </c>
      <c r="J168" t="s">
        <v>2423</v>
      </c>
      <c r="K168" t="s">
        <v>637</v>
      </c>
      <c r="L168" t="s">
        <v>638</v>
      </c>
      <c r="M168" t="s">
        <v>18504</v>
      </c>
      <c r="N168" t="s">
        <v>637</v>
      </c>
      <c r="O168" t="s">
        <v>639</v>
      </c>
      <c r="P168" t="s">
        <v>5</v>
      </c>
      <c r="Q168" t="s">
        <v>640</v>
      </c>
      <c r="R168" t="s">
        <v>638</v>
      </c>
      <c r="S168" t="s">
        <v>18505</v>
      </c>
      <c r="T168" t="s">
        <v>18504</v>
      </c>
    </row>
    <row r="169" spans="1:20" x14ac:dyDescent="0.25">
      <c r="A169" t="s">
        <v>104</v>
      </c>
      <c r="B169" t="s">
        <v>105</v>
      </c>
      <c r="C169">
        <v>14</v>
      </c>
      <c r="D169">
        <v>1</v>
      </c>
      <c r="E169" t="s">
        <v>18506</v>
      </c>
      <c r="F169">
        <v>14</v>
      </c>
      <c r="G169">
        <v>0</v>
      </c>
      <c r="H169" t="s">
        <v>645</v>
      </c>
      <c r="I169" t="s">
        <v>3752</v>
      </c>
      <c r="J169" t="s">
        <v>18507</v>
      </c>
      <c r="K169" t="s">
        <v>744</v>
      </c>
      <c r="L169" t="s">
        <v>1753</v>
      </c>
      <c r="M169" t="s">
        <v>18508</v>
      </c>
      <c r="N169" t="s">
        <v>637</v>
      </c>
      <c r="O169" t="s">
        <v>646</v>
      </c>
      <c r="P169" t="s">
        <v>26</v>
      </c>
      <c r="Q169" t="s">
        <v>647</v>
      </c>
      <c r="R169" t="s">
        <v>638</v>
      </c>
      <c r="S169" t="s">
        <v>18509</v>
      </c>
      <c r="T169" t="s">
        <v>18508</v>
      </c>
    </row>
    <row r="170" spans="1:20" x14ac:dyDescent="0.25">
      <c r="A170" t="s">
        <v>147</v>
      </c>
      <c r="B170" t="s">
        <v>148</v>
      </c>
      <c r="C170">
        <v>50</v>
      </c>
      <c r="D170">
        <v>6</v>
      </c>
      <c r="E170" t="s">
        <v>18510</v>
      </c>
      <c r="F170">
        <v>200</v>
      </c>
      <c r="G170">
        <v>0</v>
      </c>
      <c r="H170" t="s">
        <v>636</v>
      </c>
      <c r="I170" t="s">
        <v>18511</v>
      </c>
      <c r="J170" t="s">
        <v>648</v>
      </c>
      <c r="K170" t="s">
        <v>637</v>
      </c>
      <c r="L170" t="s">
        <v>638</v>
      </c>
      <c r="M170" t="s">
        <v>18512</v>
      </c>
      <c r="N170" t="s">
        <v>637</v>
      </c>
      <c r="O170" t="s">
        <v>639</v>
      </c>
      <c r="P170" t="s">
        <v>5</v>
      </c>
      <c r="Q170" t="s">
        <v>640</v>
      </c>
      <c r="R170" t="s">
        <v>638</v>
      </c>
      <c r="S170" t="s">
        <v>18513</v>
      </c>
      <c r="T170" t="s">
        <v>18512</v>
      </c>
    </row>
    <row r="171" spans="1:20" x14ac:dyDescent="0.25">
      <c r="A171" t="s">
        <v>104</v>
      </c>
      <c r="B171" t="s">
        <v>105</v>
      </c>
      <c r="C171">
        <v>14</v>
      </c>
      <c r="D171">
        <v>1</v>
      </c>
      <c r="E171" t="s">
        <v>18514</v>
      </c>
      <c r="F171">
        <v>14</v>
      </c>
      <c r="G171">
        <v>0</v>
      </c>
      <c r="H171" t="s">
        <v>645</v>
      </c>
      <c r="I171" t="s">
        <v>18515</v>
      </c>
      <c r="J171" t="s">
        <v>18516</v>
      </c>
      <c r="K171" t="s">
        <v>720</v>
      </c>
      <c r="L171" t="s">
        <v>9035</v>
      </c>
      <c r="M171" t="s">
        <v>18517</v>
      </c>
      <c r="N171" t="s">
        <v>637</v>
      </c>
      <c r="O171" t="s">
        <v>646</v>
      </c>
      <c r="P171" t="s">
        <v>26</v>
      </c>
      <c r="Q171" t="s">
        <v>647</v>
      </c>
      <c r="R171" t="s">
        <v>638</v>
      </c>
      <c r="S171" t="s">
        <v>18518</v>
      </c>
      <c r="T171" t="s">
        <v>18517</v>
      </c>
    </row>
    <row r="172" spans="1:20" x14ac:dyDescent="0.25">
      <c r="A172" t="s">
        <v>22</v>
      </c>
      <c r="B172" t="s">
        <v>27</v>
      </c>
      <c r="C172">
        <v>99</v>
      </c>
      <c r="D172">
        <v>1</v>
      </c>
      <c r="E172" t="s">
        <v>18519</v>
      </c>
      <c r="F172">
        <v>99</v>
      </c>
      <c r="G172">
        <v>0</v>
      </c>
      <c r="H172" t="s">
        <v>645</v>
      </c>
      <c r="I172" t="s">
        <v>727</v>
      </c>
      <c r="J172" t="s">
        <v>18520</v>
      </c>
      <c r="K172" t="s">
        <v>3835</v>
      </c>
      <c r="L172" t="s">
        <v>5122</v>
      </c>
      <c r="M172" t="s">
        <v>18521</v>
      </c>
      <c r="N172" t="s">
        <v>637</v>
      </c>
      <c r="O172" t="s">
        <v>651</v>
      </c>
      <c r="P172" t="s">
        <v>26</v>
      </c>
      <c r="Q172" t="s">
        <v>647</v>
      </c>
      <c r="R172" t="s">
        <v>638</v>
      </c>
      <c r="S172" t="s">
        <v>18522</v>
      </c>
      <c r="T172" t="s">
        <v>18521</v>
      </c>
    </row>
    <row r="173" spans="1:20" x14ac:dyDescent="0.25">
      <c r="A173" t="s">
        <v>147</v>
      </c>
      <c r="B173" t="s">
        <v>148</v>
      </c>
      <c r="C173">
        <v>50</v>
      </c>
      <c r="D173">
        <v>6</v>
      </c>
      <c r="E173" t="s">
        <v>18523</v>
      </c>
      <c r="F173">
        <v>200</v>
      </c>
      <c r="G173">
        <v>0</v>
      </c>
      <c r="H173" t="s">
        <v>636</v>
      </c>
      <c r="I173" t="s">
        <v>18524</v>
      </c>
      <c r="J173" t="s">
        <v>653</v>
      </c>
      <c r="K173" t="s">
        <v>637</v>
      </c>
      <c r="L173" t="s">
        <v>638</v>
      </c>
      <c r="M173" t="s">
        <v>18525</v>
      </c>
      <c r="N173" t="s">
        <v>637</v>
      </c>
      <c r="O173" t="s">
        <v>643</v>
      </c>
      <c r="P173" t="s">
        <v>5</v>
      </c>
      <c r="Q173" t="s">
        <v>644</v>
      </c>
      <c r="R173" t="s">
        <v>638</v>
      </c>
      <c r="S173" t="s">
        <v>18526</v>
      </c>
      <c r="T173" t="s">
        <v>18527</v>
      </c>
    </row>
    <row r="174" spans="1:20" x14ac:dyDescent="0.25">
      <c r="A174" t="s">
        <v>104</v>
      </c>
      <c r="B174" t="s">
        <v>105</v>
      </c>
      <c r="C174">
        <v>14</v>
      </c>
      <c r="D174">
        <v>2</v>
      </c>
      <c r="E174" t="s">
        <v>18528</v>
      </c>
      <c r="F174">
        <v>32</v>
      </c>
      <c r="G174">
        <v>4</v>
      </c>
      <c r="H174" t="s">
        <v>645</v>
      </c>
      <c r="I174" t="s">
        <v>780</v>
      </c>
      <c r="J174" t="s">
        <v>18529</v>
      </c>
      <c r="K174" t="s">
        <v>6972</v>
      </c>
      <c r="L174" t="s">
        <v>695</v>
      </c>
      <c r="M174" t="s">
        <v>18530</v>
      </c>
      <c r="N174" t="s">
        <v>637</v>
      </c>
      <c r="O174" t="s">
        <v>646</v>
      </c>
      <c r="P174" t="s">
        <v>26</v>
      </c>
      <c r="Q174" t="s">
        <v>647</v>
      </c>
      <c r="R174" t="s">
        <v>638</v>
      </c>
      <c r="S174" t="s">
        <v>18531</v>
      </c>
      <c r="T174" t="s">
        <v>18532</v>
      </c>
    </row>
    <row r="175" spans="1:20" x14ac:dyDescent="0.25">
      <c r="A175" t="s">
        <v>516</v>
      </c>
      <c r="B175" t="s">
        <v>120</v>
      </c>
      <c r="C175">
        <v>75</v>
      </c>
      <c r="D175">
        <v>2</v>
      </c>
      <c r="E175" t="s">
        <v>18533</v>
      </c>
      <c r="F175">
        <v>170</v>
      </c>
      <c r="G175">
        <v>20</v>
      </c>
      <c r="H175" t="s">
        <v>645</v>
      </c>
      <c r="I175" t="s">
        <v>3916</v>
      </c>
      <c r="J175" t="s">
        <v>18534</v>
      </c>
      <c r="K175" t="s">
        <v>849</v>
      </c>
      <c r="L175" t="s">
        <v>2234</v>
      </c>
      <c r="M175" t="s">
        <v>18530</v>
      </c>
      <c r="N175" t="s">
        <v>637</v>
      </c>
      <c r="O175" t="s">
        <v>646</v>
      </c>
      <c r="P175" t="s">
        <v>26</v>
      </c>
      <c r="Q175" t="s">
        <v>647</v>
      </c>
      <c r="R175" t="s">
        <v>638</v>
      </c>
      <c r="S175" t="s">
        <v>18535</v>
      </c>
      <c r="T175" t="s">
        <v>18532</v>
      </c>
    </row>
    <row r="176" spans="1:20" x14ac:dyDescent="0.25">
      <c r="A176" t="s">
        <v>147</v>
      </c>
      <c r="B176" t="s">
        <v>148</v>
      </c>
      <c r="C176">
        <v>50</v>
      </c>
      <c r="D176">
        <v>6</v>
      </c>
      <c r="E176" t="s">
        <v>18536</v>
      </c>
      <c r="F176">
        <v>200</v>
      </c>
      <c r="G176">
        <v>0</v>
      </c>
      <c r="H176" t="s">
        <v>636</v>
      </c>
      <c r="I176" t="s">
        <v>18537</v>
      </c>
      <c r="J176" t="s">
        <v>702</v>
      </c>
      <c r="K176" t="s">
        <v>637</v>
      </c>
      <c r="L176" t="s">
        <v>638</v>
      </c>
      <c r="M176" t="s">
        <v>18532</v>
      </c>
      <c r="N176" t="s">
        <v>637</v>
      </c>
      <c r="O176" t="s">
        <v>643</v>
      </c>
      <c r="P176" t="s">
        <v>5</v>
      </c>
      <c r="Q176" t="s">
        <v>644</v>
      </c>
      <c r="R176" t="s">
        <v>638</v>
      </c>
      <c r="S176" t="s">
        <v>18538</v>
      </c>
      <c r="T176" t="s">
        <v>18532</v>
      </c>
    </row>
    <row r="177" spans="1:20" x14ac:dyDescent="0.25">
      <c r="A177" t="s">
        <v>147</v>
      </c>
      <c r="B177" t="s">
        <v>148</v>
      </c>
      <c r="C177">
        <v>50</v>
      </c>
      <c r="D177">
        <v>6</v>
      </c>
      <c r="E177" t="s">
        <v>18539</v>
      </c>
      <c r="F177">
        <v>200</v>
      </c>
      <c r="G177">
        <v>0</v>
      </c>
      <c r="H177" t="s">
        <v>636</v>
      </c>
      <c r="I177" t="s">
        <v>18540</v>
      </c>
      <c r="J177" t="s">
        <v>702</v>
      </c>
      <c r="K177" t="s">
        <v>637</v>
      </c>
      <c r="L177" t="s">
        <v>638</v>
      </c>
      <c r="M177" t="s">
        <v>18541</v>
      </c>
      <c r="N177" t="s">
        <v>637</v>
      </c>
      <c r="O177" t="s">
        <v>643</v>
      </c>
      <c r="P177" t="s">
        <v>5</v>
      </c>
      <c r="Q177" t="s">
        <v>644</v>
      </c>
      <c r="R177" t="s">
        <v>638</v>
      </c>
      <c r="S177" t="s">
        <v>18542</v>
      </c>
      <c r="T177" t="s">
        <v>18541</v>
      </c>
    </row>
    <row r="178" spans="1:20" x14ac:dyDescent="0.25">
      <c r="A178" t="s">
        <v>18</v>
      </c>
      <c r="B178" t="s">
        <v>19</v>
      </c>
      <c r="C178">
        <v>66.666666666666671</v>
      </c>
      <c r="D178">
        <v>3</v>
      </c>
      <c r="E178" t="s">
        <v>18543</v>
      </c>
      <c r="F178">
        <v>129</v>
      </c>
      <c r="G178">
        <v>0</v>
      </c>
      <c r="H178" t="s">
        <v>636</v>
      </c>
      <c r="I178" t="s">
        <v>18544</v>
      </c>
      <c r="J178" t="s">
        <v>686</v>
      </c>
      <c r="K178" t="s">
        <v>637</v>
      </c>
      <c r="L178" t="s">
        <v>638</v>
      </c>
      <c r="M178" t="s">
        <v>18541</v>
      </c>
      <c r="N178" t="s">
        <v>637</v>
      </c>
      <c r="O178" t="s">
        <v>639</v>
      </c>
      <c r="P178" t="s">
        <v>5</v>
      </c>
      <c r="Q178" t="s">
        <v>640</v>
      </c>
      <c r="R178" t="s">
        <v>638</v>
      </c>
      <c r="S178" t="s">
        <v>18545</v>
      </c>
      <c r="T178" t="s">
        <v>18541</v>
      </c>
    </row>
    <row r="179" spans="1:20" x14ac:dyDescent="0.25">
      <c r="A179" t="s">
        <v>594</v>
      </c>
      <c r="B179" t="s">
        <v>595</v>
      </c>
      <c r="C179">
        <v>50</v>
      </c>
      <c r="D179">
        <v>3</v>
      </c>
      <c r="E179" t="s">
        <v>18546</v>
      </c>
      <c r="F179">
        <v>100</v>
      </c>
      <c r="G179">
        <v>0</v>
      </c>
      <c r="H179" t="s">
        <v>636</v>
      </c>
      <c r="I179" t="s">
        <v>782</v>
      </c>
      <c r="J179" t="s">
        <v>1872</v>
      </c>
      <c r="K179" t="s">
        <v>637</v>
      </c>
      <c r="L179" t="s">
        <v>638</v>
      </c>
      <c r="M179" t="s">
        <v>18547</v>
      </c>
      <c r="N179" t="s">
        <v>637</v>
      </c>
      <c r="O179" t="s">
        <v>639</v>
      </c>
      <c r="P179" t="s">
        <v>5</v>
      </c>
      <c r="Q179" t="s">
        <v>640</v>
      </c>
      <c r="R179" t="s">
        <v>638</v>
      </c>
      <c r="S179" t="s">
        <v>18548</v>
      </c>
      <c r="T179" t="s">
        <v>18547</v>
      </c>
    </row>
    <row r="180" spans="1:20" x14ac:dyDescent="0.25">
      <c r="A180" t="s">
        <v>77</v>
      </c>
      <c r="B180" t="s">
        <v>78</v>
      </c>
      <c r="C180">
        <v>33.333333333333336</v>
      </c>
      <c r="D180">
        <v>3</v>
      </c>
      <c r="E180" t="s">
        <v>18549</v>
      </c>
      <c r="F180">
        <v>182.99</v>
      </c>
      <c r="G180">
        <v>48</v>
      </c>
      <c r="H180" t="s">
        <v>636</v>
      </c>
      <c r="I180" t="s">
        <v>18550</v>
      </c>
      <c r="J180" t="s">
        <v>687</v>
      </c>
      <c r="K180" t="s">
        <v>637</v>
      </c>
      <c r="L180" t="s">
        <v>638</v>
      </c>
      <c r="M180" t="s">
        <v>18547</v>
      </c>
      <c r="N180" t="s">
        <v>637</v>
      </c>
      <c r="O180" t="s">
        <v>643</v>
      </c>
      <c r="P180" t="s">
        <v>5</v>
      </c>
      <c r="Q180" t="s">
        <v>644</v>
      </c>
      <c r="R180" t="s">
        <v>638</v>
      </c>
      <c r="S180" t="s">
        <v>18551</v>
      </c>
      <c r="T180" t="s">
        <v>18552</v>
      </c>
    </row>
    <row r="181" spans="1:20" x14ac:dyDescent="0.25">
      <c r="A181" t="s">
        <v>147</v>
      </c>
      <c r="B181" t="s">
        <v>148</v>
      </c>
      <c r="C181">
        <v>40</v>
      </c>
      <c r="D181">
        <v>30</v>
      </c>
      <c r="E181" t="s">
        <v>18553</v>
      </c>
      <c r="F181">
        <v>990</v>
      </c>
      <c r="G181">
        <v>0</v>
      </c>
      <c r="H181" t="s">
        <v>636</v>
      </c>
      <c r="I181" t="s">
        <v>5180</v>
      </c>
      <c r="J181" t="s">
        <v>670</v>
      </c>
      <c r="K181" t="s">
        <v>637</v>
      </c>
      <c r="L181" t="s">
        <v>638</v>
      </c>
      <c r="M181" t="s">
        <v>18554</v>
      </c>
      <c r="N181" t="s">
        <v>637</v>
      </c>
      <c r="O181" t="s">
        <v>639</v>
      </c>
      <c r="P181" t="s">
        <v>5</v>
      </c>
      <c r="Q181" t="s">
        <v>640</v>
      </c>
      <c r="R181" t="s">
        <v>638</v>
      </c>
      <c r="S181" t="s">
        <v>18555</v>
      </c>
      <c r="T181" t="s">
        <v>18554</v>
      </c>
    </row>
    <row r="182" spans="1:20" x14ac:dyDescent="0.25">
      <c r="A182" t="s">
        <v>147</v>
      </c>
      <c r="B182" t="s">
        <v>148</v>
      </c>
      <c r="C182">
        <v>33.333333333333336</v>
      </c>
      <c r="D182">
        <v>3</v>
      </c>
      <c r="E182" t="s">
        <v>18556</v>
      </c>
      <c r="F182">
        <v>189</v>
      </c>
      <c r="G182">
        <v>0</v>
      </c>
      <c r="H182" t="s">
        <v>636</v>
      </c>
      <c r="I182" t="s">
        <v>18557</v>
      </c>
      <c r="J182" t="s">
        <v>678</v>
      </c>
      <c r="K182" t="s">
        <v>637</v>
      </c>
      <c r="L182" t="s">
        <v>638</v>
      </c>
      <c r="M182" t="s">
        <v>18558</v>
      </c>
      <c r="N182" t="s">
        <v>637</v>
      </c>
      <c r="O182" t="s">
        <v>643</v>
      </c>
      <c r="P182" t="s">
        <v>5</v>
      </c>
      <c r="Q182" t="s">
        <v>644</v>
      </c>
      <c r="R182" t="s">
        <v>638</v>
      </c>
      <c r="S182" t="s">
        <v>18559</v>
      </c>
      <c r="T182" t="s">
        <v>18558</v>
      </c>
    </row>
    <row r="183" spans="1:20" x14ac:dyDescent="0.25">
      <c r="A183" t="s">
        <v>101</v>
      </c>
      <c r="B183" t="s">
        <v>2139</v>
      </c>
      <c r="C183">
        <v>120</v>
      </c>
      <c r="D183">
        <v>1</v>
      </c>
      <c r="E183" t="s">
        <v>18556</v>
      </c>
      <c r="F183">
        <v>189</v>
      </c>
      <c r="G183">
        <v>0</v>
      </c>
      <c r="H183" t="s">
        <v>636</v>
      </c>
      <c r="I183" t="s">
        <v>18557</v>
      </c>
      <c r="J183" t="s">
        <v>678</v>
      </c>
      <c r="K183" t="s">
        <v>637</v>
      </c>
      <c r="L183" t="s">
        <v>638</v>
      </c>
      <c r="M183" t="s">
        <v>18558</v>
      </c>
      <c r="N183" t="s">
        <v>637</v>
      </c>
      <c r="O183" t="s">
        <v>643</v>
      </c>
      <c r="P183" t="s">
        <v>5</v>
      </c>
      <c r="Q183" t="s">
        <v>644</v>
      </c>
      <c r="R183" t="s">
        <v>638</v>
      </c>
      <c r="S183" t="s">
        <v>18559</v>
      </c>
      <c r="T183" t="s">
        <v>18558</v>
      </c>
    </row>
    <row r="184" spans="1:20" x14ac:dyDescent="0.25">
      <c r="A184" t="s">
        <v>147</v>
      </c>
      <c r="B184" t="s">
        <v>148</v>
      </c>
      <c r="C184">
        <v>33.333333333333336</v>
      </c>
      <c r="D184">
        <v>3</v>
      </c>
      <c r="E184" t="s">
        <v>18560</v>
      </c>
      <c r="F184">
        <v>199</v>
      </c>
      <c r="G184">
        <v>0</v>
      </c>
      <c r="H184" t="s">
        <v>636</v>
      </c>
      <c r="I184" t="s">
        <v>1822</v>
      </c>
      <c r="J184" t="s">
        <v>3188</v>
      </c>
      <c r="K184" t="s">
        <v>637</v>
      </c>
      <c r="L184" t="s">
        <v>638</v>
      </c>
      <c r="M184" t="s">
        <v>18561</v>
      </c>
      <c r="N184" t="s">
        <v>637</v>
      </c>
      <c r="O184" t="s">
        <v>639</v>
      </c>
      <c r="P184" t="s">
        <v>5</v>
      </c>
      <c r="Q184" t="s">
        <v>640</v>
      </c>
      <c r="R184" t="s">
        <v>638</v>
      </c>
      <c r="S184" t="s">
        <v>18562</v>
      </c>
      <c r="T184" t="s">
        <v>18561</v>
      </c>
    </row>
    <row r="185" spans="1:20" x14ac:dyDescent="0.25">
      <c r="A185" t="s">
        <v>239</v>
      </c>
      <c r="B185" t="s">
        <v>245</v>
      </c>
      <c r="C185">
        <v>159</v>
      </c>
      <c r="D185">
        <v>1</v>
      </c>
      <c r="E185" t="s">
        <v>18560</v>
      </c>
      <c r="F185">
        <v>199</v>
      </c>
      <c r="G185">
        <v>0</v>
      </c>
      <c r="H185" t="s">
        <v>636</v>
      </c>
      <c r="I185" t="s">
        <v>1822</v>
      </c>
      <c r="J185" t="s">
        <v>3188</v>
      </c>
      <c r="K185" t="s">
        <v>637</v>
      </c>
      <c r="L185" t="s">
        <v>638</v>
      </c>
      <c r="M185" t="s">
        <v>18561</v>
      </c>
      <c r="N185" t="s">
        <v>637</v>
      </c>
      <c r="O185" t="s">
        <v>639</v>
      </c>
      <c r="P185" t="s">
        <v>5</v>
      </c>
      <c r="Q185" t="s">
        <v>640</v>
      </c>
      <c r="R185" t="s">
        <v>638</v>
      </c>
      <c r="S185" t="s">
        <v>18562</v>
      </c>
      <c r="T185" t="s">
        <v>18561</v>
      </c>
    </row>
    <row r="186" spans="1:20" x14ac:dyDescent="0.25">
      <c r="A186" t="s">
        <v>147</v>
      </c>
      <c r="B186" t="s">
        <v>148</v>
      </c>
      <c r="C186">
        <v>50</v>
      </c>
      <c r="D186">
        <v>6</v>
      </c>
      <c r="E186" t="s">
        <v>18563</v>
      </c>
      <c r="F186">
        <v>200</v>
      </c>
      <c r="G186">
        <v>0</v>
      </c>
      <c r="H186" t="s">
        <v>636</v>
      </c>
      <c r="I186" t="s">
        <v>18564</v>
      </c>
      <c r="J186" t="s">
        <v>687</v>
      </c>
      <c r="K186" t="s">
        <v>637</v>
      </c>
      <c r="L186" t="s">
        <v>638</v>
      </c>
      <c r="M186" t="s">
        <v>18565</v>
      </c>
      <c r="N186" t="s">
        <v>637</v>
      </c>
      <c r="O186" t="s">
        <v>639</v>
      </c>
      <c r="P186" t="s">
        <v>5</v>
      </c>
      <c r="Q186" t="s">
        <v>640</v>
      </c>
      <c r="R186" t="s">
        <v>638</v>
      </c>
      <c r="S186" t="s">
        <v>18566</v>
      </c>
      <c r="T186" t="s">
        <v>18565</v>
      </c>
    </row>
    <row r="187" spans="1:20" x14ac:dyDescent="0.25">
      <c r="A187" t="s">
        <v>594</v>
      </c>
      <c r="B187" t="s">
        <v>595</v>
      </c>
      <c r="C187">
        <v>50</v>
      </c>
      <c r="D187">
        <v>3</v>
      </c>
      <c r="E187" t="s">
        <v>18567</v>
      </c>
      <c r="F187">
        <v>100</v>
      </c>
      <c r="G187">
        <v>0</v>
      </c>
      <c r="H187" t="s">
        <v>645</v>
      </c>
      <c r="I187" t="s">
        <v>18568</v>
      </c>
      <c r="J187" t="s">
        <v>18569</v>
      </c>
      <c r="K187" t="s">
        <v>18570</v>
      </c>
      <c r="L187" t="s">
        <v>18571</v>
      </c>
      <c r="M187" t="s">
        <v>18572</v>
      </c>
      <c r="N187" t="s">
        <v>3443</v>
      </c>
      <c r="O187" t="s">
        <v>698</v>
      </c>
      <c r="P187" t="s">
        <v>692</v>
      </c>
      <c r="Q187" t="s">
        <v>693</v>
      </c>
      <c r="R187" t="s">
        <v>638</v>
      </c>
      <c r="S187" t="s">
        <v>18573</v>
      </c>
      <c r="T187" t="s">
        <v>18572</v>
      </c>
    </row>
    <row r="188" spans="1:20" x14ac:dyDescent="0.25">
      <c r="A188" t="s">
        <v>147</v>
      </c>
      <c r="B188" t="s">
        <v>148</v>
      </c>
      <c r="C188">
        <v>33.333333333333336</v>
      </c>
      <c r="D188">
        <v>3</v>
      </c>
      <c r="E188" t="s">
        <v>18574</v>
      </c>
      <c r="F188">
        <v>100</v>
      </c>
      <c r="G188">
        <v>0</v>
      </c>
      <c r="H188" t="s">
        <v>636</v>
      </c>
      <c r="I188" t="s">
        <v>18575</v>
      </c>
      <c r="J188" t="s">
        <v>3188</v>
      </c>
      <c r="K188" t="s">
        <v>637</v>
      </c>
      <c r="L188" t="s">
        <v>638</v>
      </c>
      <c r="M188" t="s">
        <v>18576</v>
      </c>
      <c r="N188" t="s">
        <v>637</v>
      </c>
      <c r="O188" t="s">
        <v>639</v>
      </c>
      <c r="P188" t="s">
        <v>5</v>
      </c>
      <c r="Q188" t="s">
        <v>640</v>
      </c>
      <c r="R188" t="s">
        <v>638</v>
      </c>
      <c r="S188" t="s">
        <v>18577</v>
      </c>
      <c r="T188" t="s">
        <v>18576</v>
      </c>
    </row>
    <row r="189" spans="1:20" x14ac:dyDescent="0.25">
      <c r="A189" t="s">
        <v>16818</v>
      </c>
      <c r="B189" t="s">
        <v>13750</v>
      </c>
      <c r="C189">
        <v>100</v>
      </c>
      <c r="D189">
        <v>1</v>
      </c>
      <c r="E189" t="s">
        <v>18578</v>
      </c>
      <c r="F189">
        <v>199</v>
      </c>
      <c r="G189">
        <v>0</v>
      </c>
      <c r="H189" t="s">
        <v>645</v>
      </c>
      <c r="I189" t="s">
        <v>18579</v>
      </c>
      <c r="J189" t="s">
        <v>18580</v>
      </c>
      <c r="K189" t="s">
        <v>18581</v>
      </c>
      <c r="L189" t="s">
        <v>18582</v>
      </c>
      <c r="M189" t="s">
        <v>18583</v>
      </c>
      <c r="N189" t="s">
        <v>3443</v>
      </c>
      <c r="O189" t="s">
        <v>698</v>
      </c>
      <c r="P189" t="s">
        <v>692</v>
      </c>
      <c r="Q189" t="s">
        <v>693</v>
      </c>
      <c r="R189" t="s">
        <v>638</v>
      </c>
      <c r="S189" t="s">
        <v>18584</v>
      </c>
      <c r="T189" t="s">
        <v>18583</v>
      </c>
    </row>
    <row r="190" spans="1:20" x14ac:dyDescent="0.25">
      <c r="A190" t="s">
        <v>16479</v>
      </c>
      <c r="B190" t="s">
        <v>13745</v>
      </c>
      <c r="C190">
        <v>99</v>
      </c>
      <c r="D190">
        <v>1</v>
      </c>
      <c r="E190" t="s">
        <v>18578</v>
      </c>
      <c r="F190">
        <v>199</v>
      </c>
      <c r="G190">
        <v>0</v>
      </c>
      <c r="H190" t="s">
        <v>645</v>
      </c>
      <c r="I190" t="s">
        <v>18579</v>
      </c>
      <c r="J190" t="s">
        <v>18580</v>
      </c>
      <c r="K190" t="s">
        <v>18581</v>
      </c>
      <c r="L190" t="s">
        <v>18582</v>
      </c>
      <c r="M190" t="s">
        <v>18583</v>
      </c>
      <c r="N190" t="s">
        <v>3443</v>
      </c>
      <c r="O190" t="s">
        <v>698</v>
      </c>
      <c r="P190" t="s">
        <v>692</v>
      </c>
      <c r="Q190" t="s">
        <v>693</v>
      </c>
      <c r="R190" t="s">
        <v>638</v>
      </c>
      <c r="S190" t="s">
        <v>18584</v>
      </c>
      <c r="T190" t="s">
        <v>18583</v>
      </c>
    </row>
    <row r="191" spans="1:20" x14ac:dyDescent="0.25">
      <c r="A191" t="s">
        <v>594</v>
      </c>
      <c r="B191" t="s">
        <v>595</v>
      </c>
      <c r="C191">
        <v>50</v>
      </c>
      <c r="D191">
        <v>6</v>
      </c>
      <c r="E191" t="s">
        <v>18585</v>
      </c>
      <c r="F191">
        <v>200</v>
      </c>
      <c r="G191">
        <v>0</v>
      </c>
      <c r="H191" t="s">
        <v>636</v>
      </c>
      <c r="I191" t="s">
        <v>18586</v>
      </c>
      <c r="J191" t="s">
        <v>652</v>
      </c>
      <c r="K191" t="s">
        <v>637</v>
      </c>
      <c r="L191" t="s">
        <v>638</v>
      </c>
      <c r="M191" t="s">
        <v>18587</v>
      </c>
      <c r="N191" t="s">
        <v>637</v>
      </c>
      <c r="O191" t="s">
        <v>639</v>
      </c>
      <c r="P191" t="s">
        <v>5</v>
      </c>
      <c r="Q191" t="s">
        <v>640</v>
      </c>
      <c r="R191" t="s">
        <v>638</v>
      </c>
      <c r="S191" t="s">
        <v>18588</v>
      </c>
      <c r="T191" t="s">
        <v>18587</v>
      </c>
    </row>
    <row r="192" spans="1:20" x14ac:dyDescent="0.25">
      <c r="A192" t="s">
        <v>16479</v>
      </c>
      <c r="B192" t="s">
        <v>13745</v>
      </c>
      <c r="C192">
        <v>0</v>
      </c>
      <c r="D192">
        <v>1</v>
      </c>
      <c r="E192" t="s">
        <v>18589</v>
      </c>
      <c r="F192">
        <v>0</v>
      </c>
      <c r="G192">
        <v>0</v>
      </c>
      <c r="H192" t="s">
        <v>655</v>
      </c>
      <c r="I192" t="s">
        <v>11524</v>
      </c>
      <c r="J192" t="s">
        <v>648</v>
      </c>
      <c r="K192" t="s">
        <v>637</v>
      </c>
      <c r="L192" t="s">
        <v>638</v>
      </c>
      <c r="M192" t="s">
        <v>18590</v>
      </c>
      <c r="N192" t="s">
        <v>637</v>
      </c>
      <c r="O192" t="s">
        <v>643</v>
      </c>
      <c r="P192" t="s">
        <v>5</v>
      </c>
      <c r="Q192" t="s">
        <v>644</v>
      </c>
      <c r="R192" t="s">
        <v>638</v>
      </c>
      <c r="S192" t="s">
        <v>18591</v>
      </c>
      <c r="T192" t="s">
        <v>18590</v>
      </c>
    </row>
    <row r="193" spans="1:20" x14ac:dyDescent="0.25">
      <c r="A193" t="s">
        <v>147</v>
      </c>
      <c r="B193" t="s">
        <v>148</v>
      </c>
      <c r="C193">
        <v>33.333333333333336</v>
      </c>
      <c r="D193">
        <v>3</v>
      </c>
      <c r="E193" t="s">
        <v>18592</v>
      </c>
      <c r="F193">
        <v>100</v>
      </c>
      <c r="G193">
        <v>0</v>
      </c>
      <c r="H193" t="s">
        <v>636</v>
      </c>
      <c r="I193" t="s">
        <v>18593</v>
      </c>
      <c r="J193" t="s">
        <v>642</v>
      </c>
      <c r="K193" t="s">
        <v>637</v>
      </c>
      <c r="L193" t="s">
        <v>638</v>
      </c>
      <c r="M193" t="s">
        <v>18594</v>
      </c>
      <c r="N193" t="s">
        <v>637</v>
      </c>
      <c r="O193" t="s">
        <v>639</v>
      </c>
      <c r="P193" t="s">
        <v>5</v>
      </c>
      <c r="Q193" t="s">
        <v>640</v>
      </c>
      <c r="R193" t="s">
        <v>638</v>
      </c>
      <c r="S193" t="s">
        <v>18595</v>
      </c>
      <c r="T193" t="s">
        <v>18594</v>
      </c>
    </row>
    <row r="194" spans="1:20" x14ac:dyDescent="0.25">
      <c r="A194" t="s">
        <v>147</v>
      </c>
      <c r="B194" t="s">
        <v>148</v>
      </c>
      <c r="C194">
        <v>0</v>
      </c>
      <c r="D194">
        <v>9</v>
      </c>
      <c r="E194" t="s">
        <v>18596</v>
      </c>
      <c r="F194">
        <v>0</v>
      </c>
      <c r="G194">
        <v>0</v>
      </c>
      <c r="H194" t="s">
        <v>645</v>
      </c>
      <c r="I194" t="s">
        <v>18597</v>
      </c>
      <c r="J194" t="s">
        <v>18598</v>
      </c>
      <c r="K194" t="s">
        <v>3544</v>
      </c>
      <c r="L194" t="s">
        <v>18599</v>
      </c>
      <c r="M194" t="s">
        <v>18594</v>
      </c>
      <c r="N194" t="s">
        <v>3443</v>
      </c>
      <c r="O194" t="s">
        <v>691</v>
      </c>
      <c r="P194" t="s">
        <v>692</v>
      </c>
      <c r="Q194" t="s">
        <v>693</v>
      </c>
      <c r="R194" t="s">
        <v>18600</v>
      </c>
      <c r="S194" t="s">
        <v>18601</v>
      </c>
      <c r="T194" t="s">
        <v>18594</v>
      </c>
    </row>
    <row r="195" spans="1:20" x14ac:dyDescent="0.25">
      <c r="A195" t="s">
        <v>16818</v>
      </c>
      <c r="B195" t="s">
        <v>13750</v>
      </c>
      <c r="C195">
        <v>60</v>
      </c>
      <c r="D195">
        <v>3</v>
      </c>
      <c r="E195" t="s">
        <v>18602</v>
      </c>
      <c r="F195">
        <v>380</v>
      </c>
      <c r="G195">
        <v>0</v>
      </c>
      <c r="H195" t="s">
        <v>645</v>
      </c>
      <c r="I195" t="s">
        <v>18603</v>
      </c>
      <c r="J195" t="s">
        <v>18604</v>
      </c>
      <c r="K195" t="s">
        <v>18605</v>
      </c>
      <c r="L195" t="s">
        <v>18606</v>
      </c>
      <c r="M195" t="s">
        <v>18607</v>
      </c>
      <c r="N195" t="s">
        <v>3443</v>
      </c>
      <c r="O195" t="s">
        <v>691</v>
      </c>
      <c r="P195" t="s">
        <v>5388</v>
      </c>
      <c r="Q195" t="s">
        <v>693</v>
      </c>
      <c r="R195" t="s">
        <v>638</v>
      </c>
      <c r="S195" t="s">
        <v>18608</v>
      </c>
      <c r="T195" t="s">
        <v>18609</v>
      </c>
    </row>
    <row r="196" spans="1:20" x14ac:dyDescent="0.25">
      <c r="A196" t="s">
        <v>101</v>
      </c>
      <c r="B196" t="s">
        <v>74</v>
      </c>
      <c r="C196">
        <v>100</v>
      </c>
      <c r="D196">
        <v>2</v>
      </c>
      <c r="E196" t="s">
        <v>18602</v>
      </c>
      <c r="F196">
        <v>380</v>
      </c>
      <c r="G196">
        <v>0</v>
      </c>
      <c r="H196" t="s">
        <v>645</v>
      </c>
      <c r="I196" t="s">
        <v>18603</v>
      </c>
      <c r="J196" t="s">
        <v>18604</v>
      </c>
      <c r="K196" t="s">
        <v>18605</v>
      </c>
      <c r="L196" t="s">
        <v>18606</v>
      </c>
      <c r="M196" t="s">
        <v>18607</v>
      </c>
      <c r="N196" t="s">
        <v>3443</v>
      </c>
      <c r="O196" t="s">
        <v>691</v>
      </c>
      <c r="P196" t="s">
        <v>5388</v>
      </c>
      <c r="Q196" t="s">
        <v>693</v>
      </c>
      <c r="R196" t="s">
        <v>638</v>
      </c>
      <c r="S196" t="s">
        <v>18608</v>
      </c>
      <c r="T196" t="s">
        <v>18609</v>
      </c>
    </row>
    <row r="197" spans="1:20" x14ac:dyDescent="0.25">
      <c r="A197" t="s">
        <v>239</v>
      </c>
      <c r="B197" t="s">
        <v>245</v>
      </c>
      <c r="C197">
        <v>159</v>
      </c>
      <c r="D197">
        <v>1</v>
      </c>
      <c r="E197" t="s">
        <v>18610</v>
      </c>
      <c r="F197">
        <v>99</v>
      </c>
      <c r="G197">
        <v>0</v>
      </c>
      <c r="H197" t="s">
        <v>636</v>
      </c>
      <c r="I197" t="s">
        <v>18611</v>
      </c>
      <c r="J197" t="s">
        <v>9065</v>
      </c>
      <c r="K197" t="s">
        <v>637</v>
      </c>
      <c r="L197" t="s">
        <v>638</v>
      </c>
      <c r="M197" t="s">
        <v>18612</v>
      </c>
      <c r="N197" t="s">
        <v>637</v>
      </c>
      <c r="O197" t="s">
        <v>643</v>
      </c>
      <c r="P197" t="s">
        <v>5</v>
      </c>
      <c r="Q197" t="s">
        <v>644</v>
      </c>
      <c r="R197" t="s">
        <v>638</v>
      </c>
      <c r="S197" t="s">
        <v>18613</v>
      </c>
      <c r="T197" t="s">
        <v>18614</v>
      </c>
    </row>
    <row r="198" spans="1:20" x14ac:dyDescent="0.25">
      <c r="A198" t="s">
        <v>18</v>
      </c>
      <c r="B198" t="s">
        <v>19</v>
      </c>
      <c r="C198">
        <v>66.666666666666671</v>
      </c>
      <c r="D198">
        <v>3</v>
      </c>
      <c r="E198" t="s">
        <v>18615</v>
      </c>
      <c r="F198">
        <v>100</v>
      </c>
      <c r="G198">
        <v>0</v>
      </c>
      <c r="H198" t="s">
        <v>636</v>
      </c>
      <c r="I198" t="s">
        <v>18616</v>
      </c>
      <c r="J198" t="s">
        <v>1784</v>
      </c>
      <c r="K198" t="s">
        <v>637</v>
      </c>
      <c r="L198" t="s">
        <v>638</v>
      </c>
      <c r="M198" t="s">
        <v>18617</v>
      </c>
      <c r="N198" t="s">
        <v>637</v>
      </c>
      <c r="O198" t="s">
        <v>639</v>
      </c>
      <c r="P198" t="s">
        <v>5</v>
      </c>
      <c r="Q198" t="s">
        <v>640</v>
      </c>
      <c r="R198" t="s">
        <v>638</v>
      </c>
      <c r="S198" t="s">
        <v>18618</v>
      </c>
      <c r="T198" t="s">
        <v>18617</v>
      </c>
    </row>
    <row r="199" spans="1:20" x14ac:dyDescent="0.25">
      <c r="A199" t="s">
        <v>594</v>
      </c>
      <c r="B199" t="s">
        <v>595</v>
      </c>
      <c r="C199">
        <v>50</v>
      </c>
      <c r="D199">
        <v>3</v>
      </c>
      <c r="E199" t="s">
        <v>18619</v>
      </c>
      <c r="F199">
        <v>100</v>
      </c>
      <c r="G199">
        <v>0</v>
      </c>
      <c r="H199" t="s">
        <v>636</v>
      </c>
      <c r="I199" t="s">
        <v>18620</v>
      </c>
      <c r="J199" t="s">
        <v>657</v>
      </c>
      <c r="K199" t="s">
        <v>637</v>
      </c>
      <c r="L199" t="s">
        <v>638</v>
      </c>
      <c r="M199" t="s">
        <v>18621</v>
      </c>
      <c r="N199" t="s">
        <v>637</v>
      </c>
      <c r="O199" t="s">
        <v>643</v>
      </c>
      <c r="P199" t="s">
        <v>5</v>
      </c>
      <c r="Q199" t="s">
        <v>644</v>
      </c>
      <c r="R199" t="s">
        <v>638</v>
      </c>
      <c r="S199" t="s">
        <v>18622</v>
      </c>
      <c r="T199" t="s">
        <v>18621</v>
      </c>
    </row>
    <row r="200" spans="1:20" x14ac:dyDescent="0.25">
      <c r="A200" t="s">
        <v>147</v>
      </c>
      <c r="B200" t="s">
        <v>148</v>
      </c>
      <c r="C200">
        <v>33.333333333333336</v>
      </c>
      <c r="D200">
        <v>3</v>
      </c>
      <c r="E200" t="s">
        <v>18623</v>
      </c>
      <c r="F200">
        <v>100</v>
      </c>
      <c r="G200">
        <v>0</v>
      </c>
      <c r="H200" t="s">
        <v>636</v>
      </c>
      <c r="I200" t="s">
        <v>18620</v>
      </c>
      <c r="J200" t="s">
        <v>657</v>
      </c>
      <c r="K200" t="s">
        <v>637</v>
      </c>
      <c r="L200" t="s">
        <v>638</v>
      </c>
      <c r="M200" t="s">
        <v>18624</v>
      </c>
      <c r="N200" t="s">
        <v>637</v>
      </c>
      <c r="O200" t="s">
        <v>643</v>
      </c>
      <c r="P200" t="s">
        <v>5</v>
      </c>
      <c r="Q200" t="s">
        <v>644</v>
      </c>
      <c r="R200" t="s">
        <v>638</v>
      </c>
      <c r="S200" t="s">
        <v>18625</v>
      </c>
      <c r="T200" t="s">
        <v>18624</v>
      </c>
    </row>
    <row r="201" spans="1:20" x14ac:dyDescent="0.25">
      <c r="A201" t="s">
        <v>147</v>
      </c>
      <c r="B201" t="s">
        <v>148</v>
      </c>
      <c r="C201">
        <v>33.333333333333336</v>
      </c>
      <c r="D201">
        <v>3</v>
      </c>
      <c r="E201" t="s">
        <v>18626</v>
      </c>
      <c r="F201">
        <v>100</v>
      </c>
      <c r="G201">
        <v>0</v>
      </c>
      <c r="H201" t="s">
        <v>636</v>
      </c>
      <c r="I201" t="s">
        <v>18627</v>
      </c>
      <c r="J201" t="s">
        <v>2240</v>
      </c>
      <c r="K201" t="s">
        <v>637</v>
      </c>
      <c r="L201" t="s">
        <v>638</v>
      </c>
      <c r="M201" t="s">
        <v>18628</v>
      </c>
      <c r="N201" t="s">
        <v>637</v>
      </c>
      <c r="O201" t="s">
        <v>639</v>
      </c>
      <c r="P201" t="s">
        <v>5</v>
      </c>
      <c r="Q201" t="s">
        <v>640</v>
      </c>
      <c r="R201" t="s">
        <v>638</v>
      </c>
      <c r="S201" t="s">
        <v>18629</v>
      </c>
      <c r="T201" t="s">
        <v>18628</v>
      </c>
    </row>
    <row r="202" spans="1:20" x14ac:dyDescent="0.25">
      <c r="A202" t="s">
        <v>594</v>
      </c>
      <c r="B202" t="s">
        <v>595</v>
      </c>
      <c r="C202">
        <v>50</v>
      </c>
      <c r="D202">
        <v>3</v>
      </c>
      <c r="E202" t="s">
        <v>18630</v>
      </c>
      <c r="F202">
        <v>100</v>
      </c>
      <c r="G202">
        <v>0</v>
      </c>
      <c r="H202" t="s">
        <v>645</v>
      </c>
      <c r="I202" t="s">
        <v>18631</v>
      </c>
      <c r="J202" t="s">
        <v>18632</v>
      </c>
      <c r="K202" t="s">
        <v>3795</v>
      </c>
      <c r="L202" t="s">
        <v>18633</v>
      </c>
      <c r="M202" t="s">
        <v>18634</v>
      </c>
      <c r="N202" t="s">
        <v>3443</v>
      </c>
      <c r="O202" t="s">
        <v>691</v>
      </c>
      <c r="P202" t="s">
        <v>692</v>
      </c>
      <c r="Q202" t="s">
        <v>693</v>
      </c>
      <c r="R202" t="s">
        <v>638</v>
      </c>
      <c r="S202" t="s">
        <v>18635</v>
      </c>
      <c r="T202" t="s">
        <v>18636</v>
      </c>
    </row>
    <row r="203" spans="1:20" x14ac:dyDescent="0.25">
      <c r="A203" t="s">
        <v>600</v>
      </c>
      <c r="B203" t="s">
        <v>601</v>
      </c>
      <c r="C203">
        <v>139</v>
      </c>
      <c r="D203">
        <v>1</v>
      </c>
      <c r="E203" t="s">
        <v>18637</v>
      </c>
      <c r="F203">
        <v>430</v>
      </c>
      <c r="G203">
        <v>0</v>
      </c>
      <c r="H203" t="s">
        <v>697</v>
      </c>
      <c r="I203" t="s">
        <v>18638</v>
      </c>
      <c r="J203" t="s">
        <v>18639</v>
      </c>
      <c r="K203" t="s">
        <v>12229</v>
      </c>
      <c r="L203" t="s">
        <v>18640</v>
      </c>
      <c r="M203" t="s">
        <v>18607</v>
      </c>
      <c r="N203" t="s">
        <v>3443</v>
      </c>
      <c r="O203" t="s">
        <v>698</v>
      </c>
      <c r="P203" t="s">
        <v>692</v>
      </c>
      <c r="Q203" t="s">
        <v>693</v>
      </c>
      <c r="R203" t="s">
        <v>638</v>
      </c>
      <c r="S203" t="s">
        <v>18641</v>
      </c>
      <c r="T203" t="s">
        <v>18607</v>
      </c>
    </row>
    <row r="204" spans="1:20" x14ac:dyDescent="0.25">
      <c r="A204" t="s">
        <v>241</v>
      </c>
      <c r="B204" t="s">
        <v>247</v>
      </c>
      <c r="C204">
        <v>139</v>
      </c>
      <c r="D204">
        <v>1</v>
      </c>
      <c r="E204" t="s">
        <v>18637</v>
      </c>
      <c r="F204">
        <v>430</v>
      </c>
      <c r="G204">
        <v>0</v>
      </c>
      <c r="H204" t="s">
        <v>697</v>
      </c>
      <c r="I204" t="s">
        <v>18638</v>
      </c>
      <c r="J204" t="s">
        <v>18639</v>
      </c>
      <c r="K204" t="s">
        <v>12229</v>
      </c>
      <c r="L204" t="s">
        <v>18640</v>
      </c>
      <c r="M204" t="s">
        <v>18607</v>
      </c>
      <c r="N204" t="s">
        <v>3443</v>
      </c>
      <c r="O204" t="s">
        <v>698</v>
      </c>
      <c r="P204" t="s">
        <v>692</v>
      </c>
      <c r="Q204" t="s">
        <v>693</v>
      </c>
      <c r="R204" t="s">
        <v>638</v>
      </c>
      <c r="S204" t="s">
        <v>18641</v>
      </c>
      <c r="T204" t="s">
        <v>18607</v>
      </c>
    </row>
    <row r="205" spans="1:20" x14ac:dyDescent="0.25">
      <c r="A205" t="s">
        <v>240</v>
      </c>
      <c r="B205" t="s">
        <v>246</v>
      </c>
      <c r="C205">
        <v>139</v>
      </c>
      <c r="D205">
        <v>1</v>
      </c>
      <c r="E205" t="s">
        <v>18637</v>
      </c>
      <c r="F205">
        <v>430</v>
      </c>
      <c r="G205">
        <v>0</v>
      </c>
      <c r="H205" t="s">
        <v>697</v>
      </c>
      <c r="I205" t="s">
        <v>18638</v>
      </c>
      <c r="J205" t="s">
        <v>18639</v>
      </c>
      <c r="K205" t="s">
        <v>12229</v>
      </c>
      <c r="L205" t="s">
        <v>18640</v>
      </c>
      <c r="M205" t="s">
        <v>18607</v>
      </c>
      <c r="N205" t="s">
        <v>3443</v>
      </c>
      <c r="O205" t="s">
        <v>698</v>
      </c>
      <c r="P205" t="s">
        <v>692</v>
      </c>
      <c r="Q205" t="s">
        <v>693</v>
      </c>
      <c r="R205" t="s">
        <v>638</v>
      </c>
      <c r="S205" t="s">
        <v>18641</v>
      </c>
      <c r="T205" t="s">
        <v>18607</v>
      </c>
    </row>
    <row r="206" spans="1:20" x14ac:dyDescent="0.25">
      <c r="A206" t="s">
        <v>239</v>
      </c>
      <c r="B206" t="s">
        <v>245</v>
      </c>
      <c r="C206">
        <v>139</v>
      </c>
      <c r="D206">
        <v>1</v>
      </c>
      <c r="E206" t="s">
        <v>18637</v>
      </c>
      <c r="F206">
        <v>430</v>
      </c>
      <c r="G206">
        <v>0</v>
      </c>
      <c r="H206" t="s">
        <v>697</v>
      </c>
      <c r="I206" t="s">
        <v>18638</v>
      </c>
      <c r="J206" t="s">
        <v>18639</v>
      </c>
      <c r="K206" t="s">
        <v>12229</v>
      </c>
      <c r="L206" t="s">
        <v>18640</v>
      </c>
      <c r="M206" t="s">
        <v>18607</v>
      </c>
      <c r="N206" t="s">
        <v>3443</v>
      </c>
      <c r="O206" t="s">
        <v>698</v>
      </c>
      <c r="P206" t="s">
        <v>692</v>
      </c>
      <c r="Q206" t="s">
        <v>693</v>
      </c>
      <c r="R206" t="s">
        <v>638</v>
      </c>
      <c r="S206" t="s">
        <v>18641</v>
      </c>
      <c r="T206" t="s">
        <v>18607</v>
      </c>
    </row>
    <row r="207" spans="1:20" x14ac:dyDescent="0.25">
      <c r="A207" t="s">
        <v>594</v>
      </c>
      <c r="B207" t="s">
        <v>595</v>
      </c>
      <c r="C207">
        <v>50</v>
      </c>
      <c r="D207">
        <v>3</v>
      </c>
      <c r="E207" t="s">
        <v>18642</v>
      </c>
      <c r="F207">
        <v>100</v>
      </c>
      <c r="G207">
        <v>0</v>
      </c>
      <c r="H207" t="s">
        <v>636</v>
      </c>
      <c r="I207" t="s">
        <v>714</v>
      </c>
      <c r="J207" t="s">
        <v>642</v>
      </c>
      <c r="K207" t="s">
        <v>637</v>
      </c>
      <c r="L207" t="s">
        <v>638</v>
      </c>
      <c r="M207" t="s">
        <v>18643</v>
      </c>
      <c r="N207" t="s">
        <v>637</v>
      </c>
      <c r="O207" t="s">
        <v>643</v>
      </c>
      <c r="P207" t="s">
        <v>5</v>
      </c>
      <c r="Q207" t="s">
        <v>644</v>
      </c>
      <c r="R207" t="s">
        <v>638</v>
      </c>
      <c r="S207" t="s">
        <v>18644</v>
      </c>
      <c r="T207" t="s">
        <v>18643</v>
      </c>
    </row>
    <row r="208" spans="1:20" x14ac:dyDescent="0.25">
      <c r="A208" t="s">
        <v>18</v>
      </c>
      <c r="B208" t="s">
        <v>19</v>
      </c>
      <c r="C208">
        <v>66.666666666666671</v>
      </c>
      <c r="D208">
        <v>3</v>
      </c>
      <c r="E208" t="s">
        <v>18645</v>
      </c>
      <c r="F208">
        <v>100</v>
      </c>
      <c r="G208">
        <v>0</v>
      </c>
      <c r="H208" t="s">
        <v>636</v>
      </c>
      <c r="I208" t="s">
        <v>18646</v>
      </c>
      <c r="J208" t="s">
        <v>650</v>
      </c>
      <c r="K208" t="s">
        <v>637</v>
      </c>
      <c r="L208" t="s">
        <v>638</v>
      </c>
      <c r="M208" t="s">
        <v>18607</v>
      </c>
      <c r="N208" t="s">
        <v>637</v>
      </c>
      <c r="O208" t="s">
        <v>643</v>
      </c>
      <c r="P208" t="s">
        <v>5</v>
      </c>
      <c r="Q208" t="s">
        <v>644</v>
      </c>
      <c r="R208" t="s">
        <v>638</v>
      </c>
      <c r="S208" t="s">
        <v>18647</v>
      </c>
      <c r="T208" t="s">
        <v>18643</v>
      </c>
    </row>
    <row r="209" spans="1:20" x14ac:dyDescent="0.25">
      <c r="A209" t="s">
        <v>594</v>
      </c>
      <c r="B209" t="s">
        <v>595</v>
      </c>
      <c r="C209">
        <v>50</v>
      </c>
      <c r="D209">
        <v>3</v>
      </c>
      <c r="E209" t="s">
        <v>18648</v>
      </c>
      <c r="F209">
        <v>101</v>
      </c>
      <c r="G209">
        <v>1</v>
      </c>
      <c r="H209" t="s">
        <v>636</v>
      </c>
      <c r="I209" t="s">
        <v>18649</v>
      </c>
      <c r="J209" t="s">
        <v>658</v>
      </c>
      <c r="K209" t="s">
        <v>637</v>
      </c>
      <c r="L209" t="s">
        <v>638</v>
      </c>
      <c r="M209" t="s">
        <v>18634</v>
      </c>
      <c r="N209" t="s">
        <v>637</v>
      </c>
      <c r="O209" t="s">
        <v>639</v>
      </c>
      <c r="P209" t="s">
        <v>5</v>
      </c>
      <c r="Q209" t="s">
        <v>640</v>
      </c>
      <c r="R209" t="s">
        <v>638</v>
      </c>
      <c r="S209" t="s">
        <v>18650</v>
      </c>
      <c r="T209" t="s">
        <v>18651</v>
      </c>
    </row>
    <row r="210" spans="1:20" x14ac:dyDescent="0.25">
      <c r="A210" t="s">
        <v>600</v>
      </c>
      <c r="B210" t="s">
        <v>690</v>
      </c>
      <c r="C210">
        <v>82.4</v>
      </c>
      <c r="D210">
        <v>1</v>
      </c>
      <c r="E210" t="s">
        <v>18652</v>
      </c>
      <c r="F210">
        <v>90.9</v>
      </c>
      <c r="G210">
        <v>8.5</v>
      </c>
      <c r="H210" t="s">
        <v>663</v>
      </c>
      <c r="I210" t="s">
        <v>18653</v>
      </c>
      <c r="J210" t="s">
        <v>18654</v>
      </c>
      <c r="K210" t="s">
        <v>13208</v>
      </c>
      <c r="L210" t="s">
        <v>18655</v>
      </c>
      <c r="M210" t="s">
        <v>18634</v>
      </c>
      <c r="N210" t="s">
        <v>637</v>
      </c>
      <c r="O210" t="s">
        <v>664</v>
      </c>
      <c r="P210" t="s">
        <v>23</v>
      </c>
      <c r="Q210" t="s">
        <v>665</v>
      </c>
      <c r="R210" t="s">
        <v>638</v>
      </c>
      <c r="S210" t="s">
        <v>18656</v>
      </c>
      <c r="T210" t="s">
        <v>18634</v>
      </c>
    </row>
    <row r="211" spans="1:20" x14ac:dyDescent="0.25">
      <c r="A211" t="s">
        <v>104</v>
      </c>
      <c r="B211" t="s">
        <v>105</v>
      </c>
      <c r="C211">
        <v>14</v>
      </c>
      <c r="D211">
        <v>1</v>
      </c>
      <c r="E211" t="s">
        <v>18657</v>
      </c>
      <c r="F211">
        <v>14</v>
      </c>
      <c r="G211">
        <v>0</v>
      </c>
      <c r="H211" t="s">
        <v>645</v>
      </c>
      <c r="I211" t="s">
        <v>8530</v>
      </c>
      <c r="J211" t="s">
        <v>8531</v>
      </c>
      <c r="K211" t="s">
        <v>8532</v>
      </c>
      <c r="L211" t="s">
        <v>726</v>
      </c>
      <c r="M211" t="s">
        <v>18617</v>
      </c>
      <c r="N211" t="s">
        <v>637</v>
      </c>
      <c r="O211" t="s">
        <v>646</v>
      </c>
      <c r="P211" t="s">
        <v>26</v>
      </c>
      <c r="Q211" t="s">
        <v>647</v>
      </c>
      <c r="R211" t="s">
        <v>638</v>
      </c>
      <c r="S211" t="s">
        <v>18658</v>
      </c>
      <c r="T211" t="s">
        <v>18659</v>
      </c>
    </row>
    <row r="212" spans="1:20" x14ac:dyDescent="0.25">
      <c r="A212" t="s">
        <v>594</v>
      </c>
      <c r="B212" t="s">
        <v>595</v>
      </c>
      <c r="C212">
        <v>50</v>
      </c>
      <c r="D212">
        <v>3</v>
      </c>
      <c r="E212" t="s">
        <v>18660</v>
      </c>
      <c r="F212">
        <v>100</v>
      </c>
      <c r="G212">
        <v>0</v>
      </c>
      <c r="H212" t="s">
        <v>636</v>
      </c>
      <c r="I212" t="s">
        <v>18661</v>
      </c>
      <c r="J212" t="s">
        <v>702</v>
      </c>
      <c r="K212" t="s">
        <v>637</v>
      </c>
      <c r="L212" t="s">
        <v>638</v>
      </c>
      <c r="M212" t="s">
        <v>18662</v>
      </c>
      <c r="N212" t="s">
        <v>637</v>
      </c>
      <c r="O212" t="s">
        <v>639</v>
      </c>
      <c r="P212" t="s">
        <v>5</v>
      </c>
      <c r="Q212" t="s">
        <v>640</v>
      </c>
      <c r="R212" t="s">
        <v>638</v>
      </c>
      <c r="S212" t="s">
        <v>18663</v>
      </c>
      <c r="T212" t="s">
        <v>18662</v>
      </c>
    </row>
    <row r="213" spans="1:20" x14ac:dyDescent="0.25">
      <c r="A213" t="s">
        <v>22</v>
      </c>
      <c r="B213" t="s">
        <v>27</v>
      </c>
      <c r="C213">
        <v>80</v>
      </c>
      <c r="D213">
        <v>3</v>
      </c>
      <c r="E213" t="s">
        <v>18664</v>
      </c>
      <c r="F213">
        <v>240</v>
      </c>
      <c r="G213">
        <v>0</v>
      </c>
      <c r="H213" t="s">
        <v>645</v>
      </c>
      <c r="I213" t="s">
        <v>18665</v>
      </c>
      <c r="J213" t="s">
        <v>18666</v>
      </c>
      <c r="K213" t="s">
        <v>701</v>
      </c>
      <c r="L213" t="s">
        <v>5807</v>
      </c>
      <c r="M213" t="s">
        <v>18634</v>
      </c>
      <c r="N213" t="s">
        <v>637</v>
      </c>
      <c r="O213" t="s">
        <v>646</v>
      </c>
      <c r="P213" t="s">
        <v>26</v>
      </c>
      <c r="Q213" t="s">
        <v>647</v>
      </c>
      <c r="R213" t="s">
        <v>638</v>
      </c>
      <c r="S213" t="s">
        <v>18667</v>
      </c>
      <c r="T213" t="s">
        <v>18668</v>
      </c>
    </row>
    <row r="214" spans="1:20" x14ac:dyDescent="0.25">
      <c r="A214" t="s">
        <v>600</v>
      </c>
      <c r="B214" t="s">
        <v>601</v>
      </c>
      <c r="C214">
        <v>139</v>
      </c>
      <c r="D214">
        <v>4</v>
      </c>
      <c r="E214" t="s">
        <v>18669</v>
      </c>
      <c r="F214">
        <v>430</v>
      </c>
      <c r="G214">
        <v>0</v>
      </c>
      <c r="H214" t="s">
        <v>697</v>
      </c>
      <c r="I214" t="s">
        <v>18423</v>
      </c>
      <c r="J214" t="s">
        <v>18424</v>
      </c>
      <c r="K214" t="s">
        <v>763</v>
      </c>
      <c r="L214" t="s">
        <v>1194</v>
      </c>
      <c r="M214" t="s">
        <v>18668</v>
      </c>
      <c r="N214" t="s">
        <v>3443</v>
      </c>
      <c r="O214" t="s">
        <v>698</v>
      </c>
      <c r="P214" t="s">
        <v>692</v>
      </c>
      <c r="Q214" t="s">
        <v>693</v>
      </c>
      <c r="R214" t="s">
        <v>638</v>
      </c>
      <c r="S214" t="s">
        <v>18670</v>
      </c>
      <c r="T214" t="s">
        <v>18671</v>
      </c>
    </row>
    <row r="215" spans="1:20" x14ac:dyDescent="0.25">
      <c r="A215" t="s">
        <v>240</v>
      </c>
      <c r="B215" t="s">
        <v>246</v>
      </c>
      <c r="C215">
        <v>139</v>
      </c>
      <c r="D215">
        <v>2</v>
      </c>
      <c r="E215" t="s">
        <v>18672</v>
      </c>
      <c r="F215">
        <v>215</v>
      </c>
      <c r="G215">
        <v>0</v>
      </c>
      <c r="H215" t="s">
        <v>697</v>
      </c>
      <c r="I215" t="s">
        <v>18673</v>
      </c>
      <c r="J215" t="s">
        <v>18674</v>
      </c>
      <c r="K215" t="s">
        <v>4839</v>
      </c>
      <c r="L215" t="s">
        <v>18675</v>
      </c>
      <c r="M215" t="s">
        <v>18671</v>
      </c>
      <c r="N215" t="s">
        <v>3443</v>
      </c>
      <c r="O215" t="s">
        <v>698</v>
      </c>
      <c r="P215" t="s">
        <v>692</v>
      </c>
      <c r="Q215" t="s">
        <v>693</v>
      </c>
      <c r="R215" t="s">
        <v>638</v>
      </c>
      <c r="S215" t="s">
        <v>18676</v>
      </c>
      <c r="T215" t="s">
        <v>18677</v>
      </c>
    </row>
    <row r="216" spans="1:20" x14ac:dyDescent="0.25">
      <c r="A216" t="s">
        <v>239</v>
      </c>
      <c r="B216" t="s">
        <v>690</v>
      </c>
      <c r="C216">
        <v>87.2</v>
      </c>
      <c r="D216">
        <v>1</v>
      </c>
      <c r="E216" t="s">
        <v>18678</v>
      </c>
      <c r="F216">
        <v>181.4</v>
      </c>
      <c r="G216">
        <v>7</v>
      </c>
      <c r="H216" t="s">
        <v>663</v>
      </c>
      <c r="I216" t="s">
        <v>18679</v>
      </c>
      <c r="J216" t="s">
        <v>18680</v>
      </c>
      <c r="K216" t="s">
        <v>18681</v>
      </c>
      <c r="L216" t="s">
        <v>18682</v>
      </c>
      <c r="M216" t="s">
        <v>18677</v>
      </c>
      <c r="N216" t="s">
        <v>637</v>
      </c>
      <c r="O216" t="s">
        <v>664</v>
      </c>
      <c r="P216" t="s">
        <v>23</v>
      </c>
      <c r="Q216" t="s">
        <v>665</v>
      </c>
      <c r="R216" t="s">
        <v>638</v>
      </c>
      <c r="S216" t="s">
        <v>18683</v>
      </c>
      <c r="T216" t="s">
        <v>18677</v>
      </c>
    </row>
    <row r="217" spans="1:20" x14ac:dyDescent="0.25">
      <c r="A217" t="s">
        <v>241</v>
      </c>
      <c r="B217" t="s">
        <v>690</v>
      </c>
      <c r="C217">
        <v>87.2</v>
      </c>
      <c r="D217">
        <v>1</v>
      </c>
      <c r="E217" t="s">
        <v>18678</v>
      </c>
      <c r="F217">
        <v>181.4</v>
      </c>
      <c r="G217">
        <v>7</v>
      </c>
      <c r="H217" t="s">
        <v>663</v>
      </c>
      <c r="I217" t="s">
        <v>18679</v>
      </c>
      <c r="J217" t="s">
        <v>18680</v>
      </c>
      <c r="K217" t="s">
        <v>18681</v>
      </c>
      <c r="L217" t="s">
        <v>18682</v>
      </c>
      <c r="M217" t="s">
        <v>18677</v>
      </c>
      <c r="N217" t="s">
        <v>637</v>
      </c>
      <c r="O217" t="s">
        <v>664</v>
      </c>
      <c r="P217" t="s">
        <v>23</v>
      </c>
      <c r="Q217" t="s">
        <v>665</v>
      </c>
      <c r="R217" t="s">
        <v>638</v>
      </c>
      <c r="S217" t="s">
        <v>18683</v>
      </c>
      <c r="T217" t="s">
        <v>18677</v>
      </c>
    </row>
    <row r="218" spans="1:20" x14ac:dyDescent="0.25">
      <c r="A218" t="s">
        <v>594</v>
      </c>
      <c r="B218" t="s">
        <v>595</v>
      </c>
      <c r="C218">
        <v>50</v>
      </c>
      <c r="D218">
        <v>3</v>
      </c>
      <c r="E218" t="s">
        <v>18684</v>
      </c>
      <c r="F218">
        <v>100</v>
      </c>
      <c r="G218">
        <v>0</v>
      </c>
      <c r="H218" t="s">
        <v>645</v>
      </c>
      <c r="I218" t="s">
        <v>18685</v>
      </c>
      <c r="J218" t="s">
        <v>18686</v>
      </c>
      <c r="K218" t="s">
        <v>18687</v>
      </c>
      <c r="L218" t="s">
        <v>18688</v>
      </c>
      <c r="M218" t="s">
        <v>18689</v>
      </c>
      <c r="N218" t="s">
        <v>3443</v>
      </c>
      <c r="O218" t="s">
        <v>691</v>
      </c>
      <c r="P218" t="s">
        <v>692</v>
      </c>
      <c r="Q218" t="s">
        <v>693</v>
      </c>
      <c r="R218" t="s">
        <v>638</v>
      </c>
      <c r="S218" t="s">
        <v>18690</v>
      </c>
      <c r="T218" t="s">
        <v>18677</v>
      </c>
    </row>
    <row r="219" spans="1:20" x14ac:dyDescent="0.25">
      <c r="A219" t="s">
        <v>16818</v>
      </c>
      <c r="B219" t="s">
        <v>13750</v>
      </c>
      <c r="C219">
        <v>100</v>
      </c>
      <c r="D219">
        <v>1</v>
      </c>
      <c r="E219" t="s">
        <v>18691</v>
      </c>
      <c r="F219">
        <v>199</v>
      </c>
      <c r="G219">
        <v>0</v>
      </c>
      <c r="H219" t="s">
        <v>645</v>
      </c>
      <c r="I219" t="s">
        <v>18692</v>
      </c>
      <c r="J219" t="s">
        <v>18693</v>
      </c>
      <c r="K219" t="s">
        <v>3703</v>
      </c>
      <c r="L219" t="s">
        <v>18694</v>
      </c>
      <c r="M219" t="s">
        <v>18695</v>
      </c>
      <c r="N219" t="s">
        <v>3443</v>
      </c>
      <c r="O219" t="s">
        <v>698</v>
      </c>
      <c r="P219" t="s">
        <v>692</v>
      </c>
      <c r="Q219" t="s">
        <v>693</v>
      </c>
      <c r="R219" t="s">
        <v>638</v>
      </c>
      <c r="S219" t="s">
        <v>18696</v>
      </c>
      <c r="T219" t="s">
        <v>18695</v>
      </c>
    </row>
    <row r="220" spans="1:20" x14ac:dyDescent="0.25">
      <c r="A220" t="s">
        <v>16479</v>
      </c>
      <c r="B220" t="s">
        <v>13745</v>
      </c>
      <c r="C220">
        <v>99</v>
      </c>
      <c r="D220">
        <v>1</v>
      </c>
      <c r="E220" t="s">
        <v>18691</v>
      </c>
      <c r="F220">
        <v>199</v>
      </c>
      <c r="G220">
        <v>0</v>
      </c>
      <c r="H220" t="s">
        <v>645</v>
      </c>
      <c r="I220" t="s">
        <v>18692</v>
      </c>
      <c r="J220" t="s">
        <v>18693</v>
      </c>
      <c r="K220" t="s">
        <v>3703</v>
      </c>
      <c r="L220" t="s">
        <v>18694</v>
      </c>
      <c r="M220" t="s">
        <v>18695</v>
      </c>
      <c r="N220" t="s">
        <v>3443</v>
      </c>
      <c r="O220" t="s">
        <v>698</v>
      </c>
      <c r="P220" t="s">
        <v>692</v>
      </c>
      <c r="Q220" t="s">
        <v>693</v>
      </c>
      <c r="R220" t="s">
        <v>638</v>
      </c>
      <c r="S220" t="s">
        <v>18696</v>
      </c>
      <c r="T220" t="s">
        <v>18695</v>
      </c>
    </row>
    <row r="221" spans="1:20" x14ac:dyDescent="0.25">
      <c r="A221" t="s">
        <v>16818</v>
      </c>
      <c r="B221" t="s">
        <v>13750</v>
      </c>
      <c r="C221">
        <v>100</v>
      </c>
      <c r="D221">
        <v>1</v>
      </c>
      <c r="E221" t="s">
        <v>18697</v>
      </c>
      <c r="F221">
        <v>199</v>
      </c>
      <c r="G221">
        <v>0</v>
      </c>
      <c r="H221" t="s">
        <v>645</v>
      </c>
      <c r="I221" t="s">
        <v>18698</v>
      </c>
      <c r="J221" t="s">
        <v>18699</v>
      </c>
      <c r="K221" t="s">
        <v>18700</v>
      </c>
      <c r="L221" t="s">
        <v>18701</v>
      </c>
      <c r="M221" t="s">
        <v>18702</v>
      </c>
      <c r="N221" t="s">
        <v>3443</v>
      </c>
      <c r="O221" t="s">
        <v>698</v>
      </c>
      <c r="P221" t="s">
        <v>692</v>
      </c>
      <c r="Q221" t="s">
        <v>693</v>
      </c>
      <c r="R221" t="s">
        <v>638</v>
      </c>
      <c r="S221" t="s">
        <v>18703</v>
      </c>
      <c r="T221" t="s">
        <v>18702</v>
      </c>
    </row>
    <row r="222" spans="1:20" x14ac:dyDescent="0.25">
      <c r="A222" t="s">
        <v>16479</v>
      </c>
      <c r="B222" t="s">
        <v>13745</v>
      </c>
      <c r="C222">
        <v>99</v>
      </c>
      <c r="D222">
        <v>1</v>
      </c>
      <c r="E222" t="s">
        <v>18697</v>
      </c>
      <c r="F222">
        <v>199</v>
      </c>
      <c r="G222">
        <v>0</v>
      </c>
      <c r="H222" t="s">
        <v>645</v>
      </c>
      <c r="I222" t="s">
        <v>18698</v>
      </c>
      <c r="J222" t="s">
        <v>18699</v>
      </c>
      <c r="K222" t="s">
        <v>18700</v>
      </c>
      <c r="L222" t="s">
        <v>18701</v>
      </c>
      <c r="M222" t="s">
        <v>18702</v>
      </c>
      <c r="N222" t="s">
        <v>3443</v>
      </c>
      <c r="O222" t="s">
        <v>698</v>
      </c>
      <c r="P222" t="s">
        <v>692</v>
      </c>
      <c r="Q222" t="s">
        <v>693</v>
      </c>
      <c r="R222" t="s">
        <v>638</v>
      </c>
      <c r="S222" t="s">
        <v>18703</v>
      </c>
      <c r="T222" t="s">
        <v>18702</v>
      </c>
    </row>
    <row r="223" spans="1:20" x14ac:dyDescent="0.25">
      <c r="A223" t="s">
        <v>16662</v>
      </c>
      <c r="B223" t="s">
        <v>10386</v>
      </c>
      <c r="C223">
        <v>90</v>
      </c>
      <c r="D223">
        <v>2</v>
      </c>
      <c r="E223" t="s">
        <v>18704</v>
      </c>
      <c r="F223">
        <v>179</v>
      </c>
      <c r="G223">
        <v>0</v>
      </c>
      <c r="H223" t="s">
        <v>645</v>
      </c>
      <c r="I223" t="s">
        <v>18705</v>
      </c>
      <c r="J223" t="s">
        <v>18706</v>
      </c>
      <c r="K223" t="s">
        <v>744</v>
      </c>
      <c r="L223" t="s">
        <v>18707</v>
      </c>
      <c r="M223" t="s">
        <v>18708</v>
      </c>
      <c r="N223" t="s">
        <v>3443</v>
      </c>
      <c r="O223" t="s">
        <v>691</v>
      </c>
      <c r="P223" t="s">
        <v>692</v>
      </c>
      <c r="Q223" t="s">
        <v>693</v>
      </c>
      <c r="R223" t="s">
        <v>638</v>
      </c>
      <c r="S223" t="s">
        <v>18709</v>
      </c>
      <c r="T223" t="s">
        <v>18710</v>
      </c>
    </row>
    <row r="224" spans="1:20" x14ac:dyDescent="0.25">
      <c r="A224" t="s">
        <v>16818</v>
      </c>
      <c r="B224" t="s">
        <v>13750</v>
      </c>
      <c r="C224">
        <v>100</v>
      </c>
      <c r="D224">
        <v>1</v>
      </c>
      <c r="E224" t="s">
        <v>18711</v>
      </c>
      <c r="F224">
        <v>199</v>
      </c>
      <c r="G224">
        <v>0</v>
      </c>
      <c r="H224" t="s">
        <v>645</v>
      </c>
      <c r="I224" t="s">
        <v>18712</v>
      </c>
      <c r="J224" t="s">
        <v>18713</v>
      </c>
      <c r="K224" t="s">
        <v>729</v>
      </c>
      <c r="L224" t="s">
        <v>18714</v>
      </c>
      <c r="M224" t="s">
        <v>18715</v>
      </c>
      <c r="N224" t="s">
        <v>3443</v>
      </c>
      <c r="O224" t="s">
        <v>698</v>
      </c>
      <c r="P224" t="s">
        <v>692</v>
      </c>
      <c r="Q224" t="s">
        <v>693</v>
      </c>
      <c r="R224" t="s">
        <v>638</v>
      </c>
      <c r="S224" t="s">
        <v>18716</v>
      </c>
      <c r="T224" t="s">
        <v>18715</v>
      </c>
    </row>
    <row r="225" spans="1:20" x14ac:dyDescent="0.25">
      <c r="A225" t="s">
        <v>16479</v>
      </c>
      <c r="B225" t="s">
        <v>13745</v>
      </c>
      <c r="C225">
        <v>99</v>
      </c>
      <c r="D225">
        <v>1</v>
      </c>
      <c r="E225" t="s">
        <v>18711</v>
      </c>
      <c r="F225">
        <v>199</v>
      </c>
      <c r="G225">
        <v>0</v>
      </c>
      <c r="H225" t="s">
        <v>645</v>
      </c>
      <c r="I225" t="s">
        <v>18712</v>
      </c>
      <c r="J225" t="s">
        <v>18713</v>
      </c>
      <c r="K225" t="s">
        <v>729</v>
      </c>
      <c r="L225" t="s">
        <v>18714</v>
      </c>
      <c r="M225" t="s">
        <v>18715</v>
      </c>
      <c r="N225" t="s">
        <v>3443</v>
      </c>
      <c r="O225" t="s">
        <v>698</v>
      </c>
      <c r="P225" t="s">
        <v>692</v>
      </c>
      <c r="Q225" t="s">
        <v>693</v>
      </c>
      <c r="R225" t="s">
        <v>638</v>
      </c>
      <c r="S225" t="s">
        <v>18716</v>
      </c>
      <c r="T225" t="s">
        <v>18715</v>
      </c>
    </row>
    <row r="226" spans="1:20" x14ac:dyDescent="0.25">
      <c r="A226" t="s">
        <v>16662</v>
      </c>
      <c r="B226" t="s">
        <v>10386</v>
      </c>
      <c r="C226">
        <v>90</v>
      </c>
      <c r="D226">
        <v>2</v>
      </c>
      <c r="E226" t="s">
        <v>18717</v>
      </c>
      <c r="F226">
        <v>179</v>
      </c>
      <c r="G226">
        <v>0</v>
      </c>
      <c r="H226" t="s">
        <v>645</v>
      </c>
      <c r="I226" t="s">
        <v>18718</v>
      </c>
      <c r="J226" t="s">
        <v>18719</v>
      </c>
      <c r="K226" t="s">
        <v>16020</v>
      </c>
      <c r="L226" t="s">
        <v>18720</v>
      </c>
      <c r="M226" t="s">
        <v>18721</v>
      </c>
      <c r="N226" t="s">
        <v>3443</v>
      </c>
      <c r="O226" t="s">
        <v>698</v>
      </c>
      <c r="P226" t="s">
        <v>692</v>
      </c>
      <c r="Q226" t="s">
        <v>693</v>
      </c>
      <c r="R226" t="s">
        <v>638</v>
      </c>
      <c r="S226" t="s">
        <v>18722</v>
      </c>
      <c r="T226" t="s">
        <v>18721</v>
      </c>
    </row>
    <row r="227" spans="1:20" x14ac:dyDescent="0.25">
      <c r="A227" t="s">
        <v>16662</v>
      </c>
      <c r="B227" t="s">
        <v>10386</v>
      </c>
      <c r="C227">
        <v>90</v>
      </c>
      <c r="D227">
        <v>2</v>
      </c>
      <c r="E227" t="s">
        <v>18723</v>
      </c>
      <c r="F227">
        <v>179</v>
      </c>
      <c r="G227">
        <v>0</v>
      </c>
      <c r="H227" t="s">
        <v>645</v>
      </c>
      <c r="I227" t="s">
        <v>18724</v>
      </c>
      <c r="J227" t="s">
        <v>18725</v>
      </c>
      <c r="K227" t="s">
        <v>9610</v>
      </c>
      <c r="L227" t="s">
        <v>18726</v>
      </c>
      <c r="M227" t="s">
        <v>18727</v>
      </c>
      <c r="N227" t="s">
        <v>3443</v>
      </c>
      <c r="O227" t="s">
        <v>698</v>
      </c>
      <c r="P227" t="s">
        <v>692</v>
      </c>
      <c r="Q227" t="s">
        <v>693</v>
      </c>
      <c r="R227" t="s">
        <v>638</v>
      </c>
      <c r="S227" t="s">
        <v>18728</v>
      </c>
      <c r="T227" t="s">
        <v>18727</v>
      </c>
    </row>
    <row r="228" spans="1:20" x14ac:dyDescent="0.25">
      <c r="A228" t="s">
        <v>22</v>
      </c>
      <c r="B228" t="s">
        <v>27</v>
      </c>
      <c r="C228">
        <v>80</v>
      </c>
      <c r="D228">
        <v>3</v>
      </c>
      <c r="E228" t="s">
        <v>18729</v>
      </c>
      <c r="F228">
        <v>240</v>
      </c>
      <c r="G228">
        <v>0</v>
      </c>
      <c r="H228" t="s">
        <v>645</v>
      </c>
      <c r="I228" t="s">
        <v>18665</v>
      </c>
      <c r="J228" t="s">
        <v>18666</v>
      </c>
      <c r="K228" t="s">
        <v>701</v>
      </c>
      <c r="L228" t="s">
        <v>5807</v>
      </c>
      <c r="M228" t="s">
        <v>18634</v>
      </c>
      <c r="N228" t="s">
        <v>637</v>
      </c>
      <c r="O228" t="s">
        <v>646</v>
      </c>
      <c r="P228" t="s">
        <v>26</v>
      </c>
      <c r="Q228" t="s">
        <v>647</v>
      </c>
      <c r="R228" t="s">
        <v>638</v>
      </c>
      <c r="S228" t="s">
        <v>18730</v>
      </c>
      <c r="T228" t="s">
        <v>18731</v>
      </c>
    </row>
    <row r="229" spans="1:20" x14ac:dyDescent="0.25">
      <c r="A229" t="s">
        <v>16818</v>
      </c>
      <c r="B229" t="s">
        <v>13750</v>
      </c>
      <c r="C229">
        <v>99</v>
      </c>
      <c r="D229">
        <v>1</v>
      </c>
      <c r="E229" t="s">
        <v>18732</v>
      </c>
      <c r="F229">
        <v>299</v>
      </c>
      <c r="G229">
        <v>0</v>
      </c>
      <c r="H229" t="s">
        <v>645</v>
      </c>
      <c r="I229" t="s">
        <v>18733</v>
      </c>
      <c r="J229" t="s">
        <v>18734</v>
      </c>
      <c r="K229" t="s">
        <v>1888</v>
      </c>
      <c r="L229" t="s">
        <v>18735</v>
      </c>
      <c r="M229" t="s">
        <v>18736</v>
      </c>
      <c r="N229" t="s">
        <v>3443</v>
      </c>
      <c r="O229" t="s">
        <v>691</v>
      </c>
      <c r="P229" t="s">
        <v>692</v>
      </c>
      <c r="Q229" t="s">
        <v>693</v>
      </c>
      <c r="R229" t="s">
        <v>638</v>
      </c>
      <c r="S229" t="s">
        <v>18737</v>
      </c>
      <c r="T229" t="s">
        <v>18738</v>
      </c>
    </row>
    <row r="230" spans="1:20" x14ac:dyDescent="0.25">
      <c r="A230" t="s">
        <v>16479</v>
      </c>
      <c r="B230" t="s">
        <v>13745</v>
      </c>
      <c r="C230">
        <v>99</v>
      </c>
      <c r="D230">
        <v>1</v>
      </c>
      <c r="E230" t="s">
        <v>18732</v>
      </c>
      <c r="F230">
        <v>299</v>
      </c>
      <c r="G230">
        <v>0</v>
      </c>
      <c r="H230" t="s">
        <v>645</v>
      </c>
      <c r="I230" t="s">
        <v>18733</v>
      </c>
      <c r="J230" t="s">
        <v>18734</v>
      </c>
      <c r="K230" t="s">
        <v>1888</v>
      </c>
      <c r="L230" t="s">
        <v>18735</v>
      </c>
      <c r="M230" t="s">
        <v>18736</v>
      </c>
      <c r="N230" t="s">
        <v>3443</v>
      </c>
      <c r="O230" t="s">
        <v>691</v>
      </c>
      <c r="P230" t="s">
        <v>692</v>
      </c>
      <c r="Q230" t="s">
        <v>693</v>
      </c>
      <c r="R230" t="s">
        <v>638</v>
      </c>
      <c r="S230" t="s">
        <v>18737</v>
      </c>
      <c r="T230" t="s">
        <v>18738</v>
      </c>
    </row>
    <row r="231" spans="1:20" x14ac:dyDescent="0.25">
      <c r="A231" t="s">
        <v>594</v>
      </c>
      <c r="B231" t="s">
        <v>595</v>
      </c>
      <c r="C231">
        <v>50</v>
      </c>
      <c r="D231">
        <v>3</v>
      </c>
      <c r="E231" t="s">
        <v>18732</v>
      </c>
      <c r="F231">
        <v>299</v>
      </c>
      <c r="G231">
        <v>0</v>
      </c>
      <c r="H231" t="s">
        <v>645</v>
      </c>
      <c r="I231" t="s">
        <v>18733</v>
      </c>
      <c r="J231" t="s">
        <v>18734</v>
      </c>
      <c r="K231" t="s">
        <v>1888</v>
      </c>
      <c r="L231" t="s">
        <v>18735</v>
      </c>
      <c r="M231" t="s">
        <v>18736</v>
      </c>
      <c r="N231" t="s">
        <v>3443</v>
      </c>
      <c r="O231" t="s">
        <v>691</v>
      </c>
      <c r="P231" t="s">
        <v>692</v>
      </c>
      <c r="Q231" t="s">
        <v>693</v>
      </c>
      <c r="R231" t="s">
        <v>638</v>
      </c>
      <c r="S231" t="s">
        <v>18737</v>
      </c>
      <c r="T231" t="s">
        <v>18738</v>
      </c>
    </row>
    <row r="232" spans="1:20" x14ac:dyDescent="0.25">
      <c r="A232" t="s">
        <v>594</v>
      </c>
      <c r="B232" t="s">
        <v>595</v>
      </c>
      <c r="C232">
        <v>50</v>
      </c>
      <c r="D232">
        <v>3</v>
      </c>
      <c r="E232" t="s">
        <v>18739</v>
      </c>
      <c r="F232">
        <v>299</v>
      </c>
      <c r="G232">
        <v>0</v>
      </c>
      <c r="H232" t="s">
        <v>645</v>
      </c>
      <c r="I232" t="s">
        <v>18740</v>
      </c>
      <c r="J232" t="s">
        <v>18741</v>
      </c>
      <c r="K232" t="s">
        <v>3380</v>
      </c>
      <c r="L232" t="s">
        <v>18742</v>
      </c>
      <c r="M232" t="s">
        <v>18743</v>
      </c>
      <c r="N232" t="s">
        <v>3443</v>
      </c>
      <c r="O232" t="s">
        <v>691</v>
      </c>
      <c r="P232" t="s">
        <v>692</v>
      </c>
      <c r="Q232" t="s">
        <v>693</v>
      </c>
      <c r="R232" t="s">
        <v>638</v>
      </c>
      <c r="S232" t="s">
        <v>18744</v>
      </c>
      <c r="T232" t="s">
        <v>18745</v>
      </c>
    </row>
    <row r="233" spans="1:20" x14ac:dyDescent="0.25">
      <c r="A233" t="s">
        <v>16818</v>
      </c>
      <c r="B233" t="s">
        <v>13750</v>
      </c>
      <c r="C233">
        <v>99</v>
      </c>
      <c r="D233">
        <v>1</v>
      </c>
      <c r="E233" t="s">
        <v>18739</v>
      </c>
      <c r="F233">
        <v>299</v>
      </c>
      <c r="G233">
        <v>0</v>
      </c>
      <c r="H233" t="s">
        <v>645</v>
      </c>
      <c r="I233" t="s">
        <v>18740</v>
      </c>
      <c r="J233" t="s">
        <v>18741</v>
      </c>
      <c r="K233" t="s">
        <v>3380</v>
      </c>
      <c r="L233" t="s">
        <v>18742</v>
      </c>
      <c r="M233" t="s">
        <v>18743</v>
      </c>
      <c r="N233" t="s">
        <v>3443</v>
      </c>
      <c r="O233" t="s">
        <v>691</v>
      </c>
      <c r="P233" t="s">
        <v>692</v>
      </c>
      <c r="Q233" t="s">
        <v>693</v>
      </c>
      <c r="R233" t="s">
        <v>638</v>
      </c>
      <c r="S233" t="s">
        <v>18744</v>
      </c>
      <c r="T233" t="s">
        <v>18745</v>
      </c>
    </row>
    <row r="234" spans="1:20" x14ac:dyDescent="0.25">
      <c r="A234" t="s">
        <v>16479</v>
      </c>
      <c r="B234" t="s">
        <v>13745</v>
      </c>
      <c r="C234">
        <v>99</v>
      </c>
      <c r="D234">
        <v>1</v>
      </c>
      <c r="E234" t="s">
        <v>18739</v>
      </c>
      <c r="F234">
        <v>299</v>
      </c>
      <c r="G234">
        <v>0</v>
      </c>
      <c r="H234" t="s">
        <v>645</v>
      </c>
      <c r="I234" t="s">
        <v>18740</v>
      </c>
      <c r="J234" t="s">
        <v>18741</v>
      </c>
      <c r="K234" t="s">
        <v>3380</v>
      </c>
      <c r="L234" t="s">
        <v>18742</v>
      </c>
      <c r="M234" t="s">
        <v>18743</v>
      </c>
      <c r="N234" t="s">
        <v>3443</v>
      </c>
      <c r="O234" t="s">
        <v>691</v>
      </c>
      <c r="P234" t="s">
        <v>692</v>
      </c>
      <c r="Q234" t="s">
        <v>693</v>
      </c>
      <c r="R234" t="s">
        <v>638</v>
      </c>
      <c r="S234" t="s">
        <v>18744</v>
      </c>
      <c r="T234" t="s">
        <v>18745</v>
      </c>
    </row>
    <row r="235" spans="1:20" x14ac:dyDescent="0.25">
      <c r="A235" t="s">
        <v>16818</v>
      </c>
      <c r="B235" t="s">
        <v>13750</v>
      </c>
      <c r="C235">
        <v>100</v>
      </c>
      <c r="D235">
        <v>1</v>
      </c>
      <c r="E235" t="s">
        <v>18746</v>
      </c>
      <c r="F235">
        <v>199</v>
      </c>
      <c r="G235">
        <v>0</v>
      </c>
      <c r="H235" t="s">
        <v>645</v>
      </c>
      <c r="I235" t="s">
        <v>18747</v>
      </c>
      <c r="J235" t="s">
        <v>18748</v>
      </c>
      <c r="K235" t="s">
        <v>3857</v>
      </c>
      <c r="L235" t="s">
        <v>18749</v>
      </c>
      <c r="M235" t="s">
        <v>18750</v>
      </c>
      <c r="N235" t="s">
        <v>3443</v>
      </c>
      <c r="O235" t="s">
        <v>698</v>
      </c>
      <c r="P235" t="s">
        <v>692</v>
      </c>
      <c r="Q235" t="s">
        <v>693</v>
      </c>
      <c r="R235" t="s">
        <v>638</v>
      </c>
      <c r="S235" t="s">
        <v>18751</v>
      </c>
      <c r="T235" t="s">
        <v>18750</v>
      </c>
    </row>
    <row r="236" spans="1:20" x14ac:dyDescent="0.25">
      <c r="A236" t="s">
        <v>16479</v>
      </c>
      <c r="B236" t="s">
        <v>13745</v>
      </c>
      <c r="C236">
        <v>99</v>
      </c>
      <c r="D236">
        <v>1</v>
      </c>
      <c r="E236" t="s">
        <v>18746</v>
      </c>
      <c r="F236">
        <v>199</v>
      </c>
      <c r="G236">
        <v>0</v>
      </c>
      <c r="H236" t="s">
        <v>645</v>
      </c>
      <c r="I236" t="s">
        <v>18747</v>
      </c>
      <c r="J236" t="s">
        <v>18748</v>
      </c>
      <c r="K236" t="s">
        <v>3857</v>
      </c>
      <c r="L236" t="s">
        <v>18749</v>
      </c>
      <c r="M236" t="s">
        <v>18750</v>
      </c>
      <c r="N236" t="s">
        <v>3443</v>
      </c>
      <c r="O236" t="s">
        <v>698</v>
      </c>
      <c r="P236" t="s">
        <v>692</v>
      </c>
      <c r="Q236" t="s">
        <v>693</v>
      </c>
      <c r="R236" t="s">
        <v>638</v>
      </c>
      <c r="S236" t="s">
        <v>18751</v>
      </c>
      <c r="T236" t="s">
        <v>18750</v>
      </c>
    </row>
    <row r="237" spans="1:20" x14ac:dyDescent="0.25">
      <c r="A237" t="s">
        <v>16818</v>
      </c>
      <c r="B237" t="s">
        <v>13750</v>
      </c>
      <c r="C237">
        <v>100</v>
      </c>
      <c r="D237">
        <v>1</v>
      </c>
      <c r="E237" t="s">
        <v>18752</v>
      </c>
      <c r="F237">
        <v>199</v>
      </c>
      <c r="G237">
        <v>0</v>
      </c>
      <c r="H237" t="s">
        <v>645</v>
      </c>
      <c r="I237" t="s">
        <v>18753</v>
      </c>
      <c r="J237" t="s">
        <v>18754</v>
      </c>
      <c r="K237" t="s">
        <v>10005</v>
      </c>
      <c r="L237" t="s">
        <v>18755</v>
      </c>
      <c r="M237" t="s">
        <v>18756</v>
      </c>
      <c r="N237" t="s">
        <v>3443</v>
      </c>
      <c r="O237" t="s">
        <v>698</v>
      </c>
      <c r="P237" t="s">
        <v>692</v>
      </c>
      <c r="Q237" t="s">
        <v>693</v>
      </c>
      <c r="R237" t="s">
        <v>638</v>
      </c>
      <c r="S237" t="s">
        <v>18757</v>
      </c>
      <c r="T237" t="s">
        <v>18758</v>
      </c>
    </row>
    <row r="238" spans="1:20" x14ac:dyDescent="0.25">
      <c r="A238" t="s">
        <v>16479</v>
      </c>
      <c r="B238" t="s">
        <v>13745</v>
      </c>
      <c r="C238">
        <v>99</v>
      </c>
      <c r="D238">
        <v>1</v>
      </c>
      <c r="E238" t="s">
        <v>18752</v>
      </c>
      <c r="F238">
        <v>199</v>
      </c>
      <c r="G238">
        <v>0</v>
      </c>
      <c r="H238" t="s">
        <v>645</v>
      </c>
      <c r="I238" t="s">
        <v>18753</v>
      </c>
      <c r="J238" t="s">
        <v>18754</v>
      </c>
      <c r="K238" t="s">
        <v>10005</v>
      </c>
      <c r="L238" t="s">
        <v>18755</v>
      </c>
      <c r="M238" t="s">
        <v>18756</v>
      </c>
      <c r="N238" t="s">
        <v>3443</v>
      </c>
      <c r="O238" t="s">
        <v>698</v>
      </c>
      <c r="P238" t="s">
        <v>692</v>
      </c>
      <c r="Q238" t="s">
        <v>693</v>
      </c>
      <c r="R238" t="s">
        <v>638</v>
      </c>
      <c r="S238" t="s">
        <v>18757</v>
      </c>
      <c r="T238" t="s">
        <v>18758</v>
      </c>
    </row>
    <row r="239" spans="1:20" x14ac:dyDescent="0.25">
      <c r="A239" t="s">
        <v>16818</v>
      </c>
      <c r="B239" t="s">
        <v>13750</v>
      </c>
      <c r="C239">
        <v>100</v>
      </c>
      <c r="D239">
        <v>1</v>
      </c>
      <c r="E239" t="s">
        <v>18759</v>
      </c>
      <c r="F239">
        <v>199</v>
      </c>
      <c r="G239">
        <v>0</v>
      </c>
      <c r="H239" t="s">
        <v>645</v>
      </c>
      <c r="I239" t="s">
        <v>18760</v>
      </c>
      <c r="J239" t="s">
        <v>18761</v>
      </c>
      <c r="K239" t="s">
        <v>4521</v>
      </c>
      <c r="L239" t="s">
        <v>18762</v>
      </c>
      <c r="M239" t="s">
        <v>18763</v>
      </c>
      <c r="N239" t="s">
        <v>3443</v>
      </c>
      <c r="O239" t="s">
        <v>691</v>
      </c>
      <c r="P239" t="s">
        <v>692</v>
      </c>
      <c r="Q239" t="s">
        <v>693</v>
      </c>
      <c r="R239" t="s">
        <v>638</v>
      </c>
      <c r="S239" t="s">
        <v>18764</v>
      </c>
      <c r="T239" t="s">
        <v>18765</v>
      </c>
    </row>
    <row r="240" spans="1:20" x14ac:dyDescent="0.25">
      <c r="A240" t="s">
        <v>16479</v>
      </c>
      <c r="B240" t="s">
        <v>13745</v>
      </c>
      <c r="C240">
        <v>99</v>
      </c>
      <c r="D240">
        <v>1</v>
      </c>
      <c r="E240" t="s">
        <v>18759</v>
      </c>
      <c r="F240">
        <v>199</v>
      </c>
      <c r="G240">
        <v>0</v>
      </c>
      <c r="H240" t="s">
        <v>645</v>
      </c>
      <c r="I240" t="s">
        <v>18760</v>
      </c>
      <c r="J240" t="s">
        <v>18761</v>
      </c>
      <c r="K240" t="s">
        <v>4521</v>
      </c>
      <c r="L240" t="s">
        <v>18762</v>
      </c>
      <c r="M240" t="s">
        <v>18763</v>
      </c>
      <c r="N240" t="s">
        <v>3443</v>
      </c>
      <c r="O240" t="s">
        <v>691</v>
      </c>
      <c r="P240" t="s">
        <v>692</v>
      </c>
      <c r="Q240" t="s">
        <v>693</v>
      </c>
      <c r="R240" t="s">
        <v>638</v>
      </c>
      <c r="S240" t="s">
        <v>18764</v>
      </c>
      <c r="T240" t="s">
        <v>18765</v>
      </c>
    </row>
    <row r="241" spans="1:20" x14ac:dyDescent="0.25">
      <c r="A241" t="s">
        <v>16818</v>
      </c>
      <c r="B241" t="s">
        <v>13750</v>
      </c>
      <c r="C241">
        <v>100</v>
      </c>
      <c r="D241">
        <v>1</v>
      </c>
      <c r="E241" t="s">
        <v>18766</v>
      </c>
      <c r="F241">
        <v>199</v>
      </c>
      <c r="G241">
        <v>0</v>
      </c>
      <c r="H241" t="s">
        <v>645</v>
      </c>
      <c r="I241" t="s">
        <v>18767</v>
      </c>
      <c r="J241" t="s">
        <v>18768</v>
      </c>
      <c r="K241" t="s">
        <v>778</v>
      </c>
      <c r="L241" t="s">
        <v>18769</v>
      </c>
      <c r="M241" t="s">
        <v>18770</v>
      </c>
      <c r="N241" t="s">
        <v>3443</v>
      </c>
      <c r="O241" t="s">
        <v>698</v>
      </c>
      <c r="P241" t="s">
        <v>692</v>
      </c>
      <c r="Q241" t="s">
        <v>693</v>
      </c>
      <c r="R241" t="s">
        <v>638</v>
      </c>
      <c r="S241" t="s">
        <v>18771</v>
      </c>
      <c r="T241" t="s">
        <v>18770</v>
      </c>
    </row>
    <row r="242" spans="1:20" x14ac:dyDescent="0.25">
      <c r="A242" t="s">
        <v>16479</v>
      </c>
      <c r="B242" t="s">
        <v>13745</v>
      </c>
      <c r="C242">
        <v>99</v>
      </c>
      <c r="D242">
        <v>1</v>
      </c>
      <c r="E242" t="s">
        <v>18766</v>
      </c>
      <c r="F242">
        <v>199</v>
      </c>
      <c r="G242">
        <v>0</v>
      </c>
      <c r="H242" t="s">
        <v>645</v>
      </c>
      <c r="I242" t="s">
        <v>18767</v>
      </c>
      <c r="J242" t="s">
        <v>18768</v>
      </c>
      <c r="K242" t="s">
        <v>778</v>
      </c>
      <c r="L242" t="s">
        <v>18769</v>
      </c>
      <c r="M242" t="s">
        <v>18770</v>
      </c>
      <c r="N242" t="s">
        <v>3443</v>
      </c>
      <c r="O242" t="s">
        <v>698</v>
      </c>
      <c r="P242" t="s">
        <v>692</v>
      </c>
      <c r="Q242" t="s">
        <v>693</v>
      </c>
      <c r="R242" t="s">
        <v>638</v>
      </c>
      <c r="S242" t="s">
        <v>18771</v>
      </c>
      <c r="T242" t="s">
        <v>18770</v>
      </c>
    </row>
    <row r="243" spans="1:20" x14ac:dyDescent="0.25">
      <c r="A243" t="s">
        <v>594</v>
      </c>
      <c r="B243" t="s">
        <v>595</v>
      </c>
      <c r="C243">
        <v>50</v>
      </c>
      <c r="D243">
        <v>6</v>
      </c>
      <c r="E243" t="s">
        <v>18772</v>
      </c>
      <c r="F243">
        <v>200</v>
      </c>
      <c r="G243">
        <v>0</v>
      </c>
      <c r="H243" t="s">
        <v>645</v>
      </c>
      <c r="I243" t="s">
        <v>14947</v>
      </c>
      <c r="J243" t="s">
        <v>14948</v>
      </c>
      <c r="K243" t="s">
        <v>729</v>
      </c>
      <c r="L243" t="s">
        <v>14949</v>
      </c>
      <c r="M243" t="s">
        <v>17513</v>
      </c>
      <c r="N243" t="s">
        <v>3443</v>
      </c>
      <c r="O243" t="s">
        <v>691</v>
      </c>
      <c r="P243" t="s">
        <v>692</v>
      </c>
      <c r="Q243" t="s">
        <v>693</v>
      </c>
      <c r="R243" t="s">
        <v>638</v>
      </c>
      <c r="S243" t="s">
        <v>18773</v>
      </c>
      <c r="T243" t="s">
        <v>18774</v>
      </c>
    </row>
    <row r="244" spans="1:20" x14ac:dyDescent="0.25">
      <c r="A244" t="s">
        <v>147</v>
      </c>
      <c r="B244" t="s">
        <v>148</v>
      </c>
      <c r="C244">
        <v>33.333333333333336</v>
      </c>
      <c r="D244">
        <v>3</v>
      </c>
      <c r="E244" t="s">
        <v>18775</v>
      </c>
      <c r="F244">
        <v>100</v>
      </c>
      <c r="G244">
        <v>0</v>
      </c>
      <c r="H244" t="s">
        <v>655</v>
      </c>
      <c r="I244" t="s">
        <v>18776</v>
      </c>
      <c r="J244" t="s">
        <v>648</v>
      </c>
      <c r="K244" t="s">
        <v>637</v>
      </c>
      <c r="L244" t="s">
        <v>638</v>
      </c>
      <c r="M244" t="s">
        <v>18777</v>
      </c>
      <c r="N244" t="s">
        <v>637</v>
      </c>
      <c r="O244" t="s">
        <v>639</v>
      </c>
      <c r="P244" t="s">
        <v>5</v>
      </c>
      <c r="Q244" t="s">
        <v>640</v>
      </c>
      <c r="R244" t="s">
        <v>638</v>
      </c>
      <c r="S244" t="s">
        <v>18778</v>
      </c>
      <c r="T244" t="s">
        <v>18779</v>
      </c>
    </row>
    <row r="245" spans="1:20" x14ac:dyDescent="0.25">
      <c r="A245" t="s">
        <v>16662</v>
      </c>
      <c r="B245" t="s">
        <v>10386</v>
      </c>
      <c r="C245">
        <v>90</v>
      </c>
      <c r="D245">
        <v>2</v>
      </c>
      <c r="E245" t="s">
        <v>18780</v>
      </c>
      <c r="F245">
        <v>179</v>
      </c>
      <c r="G245">
        <v>0</v>
      </c>
      <c r="H245" t="s">
        <v>645</v>
      </c>
      <c r="I245" t="s">
        <v>18781</v>
      </c>
      <c r="J245" t="s">
        <v>18782</v>
      </c>
      <c r="K245" t="s">
        <v>3857</v>
      </c>
      <c r="L245" t="s">
        <v>18783</v>
      </c>
      <c r="M245" t="s">
        <v>18777</v>
      </c>
      <c r="N245" t="s">
        <v>3443</v>
      </c>
      <c r="O245" t="s">
        <v>698</v>
      </c>
      <c r="P245" t="s">
        <v>692</v>
      </c>
      <c r="Q245" t="s">
        <v>693</v>
      </c>
      <c r="R245" t="s">
        <v>638</v>
      </c>
      <c r="S245" t="s">
        <v>18784</v>
      </c>
      <c r="T245" t="s">
        <v>18785</v>
      </c>
    </row>
    <row r="246" spans="1:20" x14ac:dyDescent="0.25">
      <c r="A246" t="s">
        <v>594</v>
      </c>
      <c r="B246" t="s">
        <v>595</v>
      </c>
      <c r="C246">
        <v>50</v>
      </c>
      <c r="D246">
        <v>3</v>
      </c>
      <c r="E246" t="s">
        <v>18786</v>
      </c>
      <c r="F246">
        <v>100</v>
      </c>
      <c r="G246">
        <v>0</v>
      </c>
      <c r="H246" t="s">
        <v>645</v>
      </c>
      <c r="I246" t="s">
        <v>18787</v>
      </c>
      <c r="J246" t="s">
        <v>18788</v>
      </c>
      <c r="K246" t="s">
        <v>688</v>
      </c>
      <c r="L246" t="s">
        <v>18789</v>
      </c>
      <c r="M246" t="s">
        <v>18790</v>
      </c>
      <c r="N246" t="s">
        <v>3443</v>
      </c>
      <c r="O246" t="s">
        <v>698</v>
      </c>
      <c r="P246" t="s">
        <v>692</v>
      </c>
      <c r="Q246" t="s">
        <v>693</v>
      </c>
      <c r="R246" t="s">
        <v>638</v>
      </c>
      <c r="S246" t="s">
        <v>18791</v>
      </c>
      <c r="T246" t="s">
        <v>18790</v>
      </c>
    </row>
    <row r="247" spans="1:20" x14ac:dyDescent="0.25">
      <c r="A247" t="s">
        <v>600</v>
      </c>
      <c r="B247" t="s">
        <v>601</v>
      </c>
      <c r="C247">
        <v>139</v>
      </c>
      <c r="D247">
        <v>1</v>
      </c>
      <c r="E247" t="s">
        <v>18792</v>
      </c>
      <c r="F247">
        <v>215</v>
      </c>
      <c r="G247">
        <v>0</v>
      </c>
      <c r="H247" t="s">
        <v>697</v>
      </c>
      <c r="I247" t="s">
        <v>18793</v>
      </c>
      <c r="J247" t="s">
        <v>18794</v>
      </c>
      <c r="K247" t="s">
        <v>3824</v>
      </c>
      <c r="L247" t="s">
        <v>18795</v>
      </c>
      <c r="M247" t="s">
        <v>18689</v>
      </c>
      <c r="N247" t="s">
        <v>3443</v>
      </c>
      <c r="O247" t="s">
        <v>698</v>
      </c>
      <c r="P247" t="s">
        <v>692</v>
      </c>
      <c r="Q247" t="s">
        <v>693</v>
      </c>
      <c r="R247" t="s">
        <v>638</v>
      </c>
      <c r="S247" t="s">
        <v>18796</v>
      </c>
      <c r="T247" t="s">
        <v>18689</v>
      </c>
    </row>
    <row r="248" spans="1:20" x14ac:dyDescent="0.25">
      <c r="A248" t="s">
        <v>240</v>
      </c>
      <c r="B248" t="s">
        <v>246</v>
      </c>
      <c r="C248">
        <v>139</v>
      </c>
      <c r="D248">
        <v>1</v>
      </c>
      <c r="E248" t="s">
        <v>18792</v>
      </c>
      <c r="F248">
        <v>215</v>
      </c>
      <c r="G248">
        <v>0</v>
      </c>
      <c r="H248" t="s">
        <v>697</v>
      </c>
      <c r="I248" t="s">
        <v>18793</v>
      </c>
      <c r="J248" t="s">
        <v>18794</v>
      </c>
      <c r="K248" t="s">
        <v>3824</v>
      </c>
      <c r="L248" t="s">
        <v>18795</v>
      </c>
      <c r="M248" t="s">
        <v>18689</v>
      </c>
      <c r="N248" t="s">
        <v>3443</v>
      </c>
      <c r="O248" t="s">
        <v>698</v>
      </c>
      <c r="P248" t="s">
        <v>692</v>
      </c>
      <c r="Q248" t="s">
        <v>693</v>
      </c>
      <c r="R248" t="s">
        <v>638</v>
      </c>
      <c r="S248" t="s">
        <v>18796</v>
      </c>
      <c r="T248" t="s">
        <v>18689</v>
      </c>
    </row>
    <row r="249" spans="1:20" x14ac:dyDescent="0.25">
      <c r="A249" t="s">
        <v>147</v>
      </c>
      <c r="B249" t="s">
        <v>148</v>
      </c>
      <c r="C249">
        <v>50</v>
      </c>
      <c r="D249">
        <v>6</v>
      </c>
      <c r="E249" t="s">
        <v>18797</v>
      </c>
      <c r="F249">
        <v>200</v>
      </c>
      <c r="G249">
        <v>0</v>
      </c>
      <c r="H249" t="s">
        <v>636</v>
      </c>
      <c r="I249" t="s">
        <v>18798</v>
      </c>
      <c r="J249" t="s">
        <v>666</v>
      </c>
      <c r="K249" t="s">
        <v>637</v>
      </c>
      <c r="L249" t="s">
        <v>638</v>
      </c>
      <c r="M249" t="s">
        <v>18799</v>
      </c>
      <c r="N249" t="s">
        <v>637</v>
      </c>
      <c r="O249" t="s">
        <v>639</v>
      </c>
      <c r="P249" t="s">
        <v>5</v>
      </c>
      <c r="Q249" t="s">
        <v>640</v>
      </c>
      <c r="R249" t="s">
        <v>638</v>
      </c>
      <c r="S249" t="s">
        <v>18800</v>
      </c>
      <c r="T249" t="s">
        <v>18799</v>
      </c>
    </row>
    <row r="250" spans="1:20" x14ac:dyDescent="0.25">
      <c r="A250" t="s">
        <v>147</v>
      </c>
      <c r="B250" t="s">
        <v>148</v>
      </c>
      <c r="C250">
        <v>50</v>
      </c>
      <c r="D250">
        <v>6</v>
      </c>
      <c r="E250" t="s">
        <v>18801</v>
      </c>
      <c r="F250">
        <v>200</v>
      </c>
      <c r="G250">
        <v>0</v>
      </c>
      <c r="H250" t="s">
        <v>636</v>
      </c>
      <c r="I250" t="s">
        <v>18802</v>
      </c>
      <c r="J250" t="s">
        <v>642</v>
      </c>
      <c r="K250" t="s">
        <v>637</v>
      </c>
      <c r="L250" t="s">
        <v>638</v>
      </c>
      <c r="M250" t="s">
        <v>18803</v>
      </c>
      <c r="N250" t="s">
        <v>637</v>
      </c>
      <c r="O250" t="s">
        <v>643</v>
      </c>
      <c r="P250" t="s">
        <v>5</v>
      </c>
      <c r="Q250" t="s">
        <v>644</v>
      </c>
      <c r="R250" t="s">
        <v>638</v>
      </c>
      <c r="S250" t="s">
        <v>18804</v>
      </c>
      <c r="T250" t="s">
        <v>18803</v>
      </c>
    </row>
    <row r="251" spans="1:20" x14ac:dyDescent="0.25">
      <c r="A251" t="s">
        <v>147</v>
      </c>
      <c r="B251" t="s">
        <v>148</v>
      </c>
      <c r="C251">
        <v>50</v>
      </c>
      <c r="D251">
        <v>6</v>
      </c>
      <c r="E251" t="s">
        <v>18805</v>
      </c>
      <c r="F251">
        <v>200</v>
      </c>
      <c r="G251">
        <v>0</v>
      </c>
      <c r="H251" t="s">
        <v>636</v>
      </c>
      <c r="I251" t="s">
        <v>18806</v>
      </c>
      <c r="J251" t="s">
        <v>1827</v>
      </c>
      <c r="K251" t="s">
        <v>637</v>
      </c>
      <c r="L251" t="s">
        <v>638</v>
      </c>
      <c r="M251" t="s">
        <v>18807</v>
      </c>
      <c r="N251" t="s">
        <v>637</v>
      </c>
      <c r="O251" t="s">
        <v>639</v>
      </c>
      <c r="P251" t="s">
        <v>5</v>
      </c>
      <c r="Q251" t="s">
        <v>640</v>
      </c>
      <c r="R251" t="s">
        <v>638</v>
      </c>
      <c r="S251" t="s">
        <v>18808</v>
      </c>
      <c r="T251" t="s">
        <v>18807</v>
      </c>
    </row>
    <row r="252" spans="1:20" x14ac:dyDescent="0.25">
      <c r="A252" t="s">
        <v>22</v>
      </c>
      <c r="B252" t="s">
        <v>27</v>
      </c>
      <c r="C252">
        <v>80</v>
      </c>
      <c r="D252">
        <v>3</v>
      </c>
      <c r="E252" t="s">
        <v>18809</v>
      </c>
      <c r="F252">
        <v>240</v>
      </c>
      <c r="G252">
        <v>0</v>
      </c>
      <c r="H252" t="s">
        <v>645</v>
      </c>
      <c r="I252" t="s">
        <v>18810</v>
      </c>
      <c r="J252" t="s">
        <v>18811</v>
      </c>
      <c r="K252" t="s">
        <v>18812</v>
      </c>
      <c r="L252" t="s">
        <v>2664</v>
      </c>
      <c r="M252" t="s">
        <v>18813</v>
      </c>
      <c r="N252" t="s">
        <v>637</v>
      </c>
      <c r="O252" t="s">
        <v>646</v>
      </c>
      <c r="P252" t="s">
        <v>26</v>
      </c>
      <c r="Q252" t="s">
        <v>647</v>
      </c>
      <c r="R252" t="s">
        <v>638</v>
      </c>
      <c r="S252" t="s">
        <v>18814</v>
      </c>
      <c r="T252" t="s">
        <v>18813</v>
      </c>
    </row>
    <row r="253" spans="1:20" x14ac:dyDescent="0.25">
      <c r="A253" t="s">
        <v>147</v>
      </c>
      <c r="B253" t="s">
        <v>148</v>
      </c>
      <c r="C253">
        <v>50</v>
      </c>
      <c r="D253">
        <v>6</v>
      </c>
      <c r="E253" t="s">
        <v>18815</v>
      </c>
      <c r="F253">
        <v>200</v>
      </c>
      <c r="G253">
        <v>0</v>
      </c>
      <c r="H253" t="s">
        <v>636</v>
      </c>
      <c r="I253" t="s">
        <v>18816</v>
      </c>
      <c r="J253" t="s">
        <v>683</v>
      </c>
      <c r="K253" t="s">
        <v>637</v>
      </c>
      <c r="L253" t="s">
        <v>638</v>
      </c>
      <c r="M253" t="s">
        <v>18817</v>
      </c>
      <c r="N253" t="s">
        <v>637</v>
      </c>
      <c r="O253" t="s">
        <v>643</v>
      </c>
      <c r="P253" t="s">
        <v>5</v>
      </c>
      <c r="Q253" t="s">
        <v>644</v>
      </c>
      <c r="R253" t="s">
        <v>638</v>
      </c>
      <c r="S253" t="s">
        <v>18818</v>
      </c>
      <c r="T253" t="s">
        <v>18817</v>
      </c>
    </row>
    <row r="254" spans="1:20" x14ac:dyDescent="0.25">
      <c r="A254" t="s">
        <v>22</v>
      </c>
      <c r="B254" t="s">
        <v>27</v>
      </c>
      <c r="C254">
        <v>80</v>
      </c>
      <c r="D254">
        <v>3</v>
      </c>
      <c r="E254" t="s">
        <v>18819</v>
      </c>
      <c r="F254">
        <v>240</v>
      </c>
      <c r="G254">
        <v>0</v>
      </c>
      <c r="H254" t="s">
        <v>645</v>
      </c>
      <c r="I254" t="s">
        <v>18810</v>
      </c>
      <c r="J254" t="s">
        <v>18811</v>
      </c>
      <c r="K254" t="s">
        <v>18812</v>
      </c>
      <c r="L254" t="s">
        <v>2664</v>
      </c>
      <c r="M254" t="s">
        <v>18820</v>
      </c>
      <c r="N254" t="s">
        <v>637</v>
      </c>
      <c r="O254" t="s">
        <v>646</v>
      </c>
      <c r="P254" t="s">
        <v>26</v>
      </c>
      <c r="Q254" t="s">
        <v>647</v>
      </c>
      <c r="R254" t="s">
        <v>638</v>
      </c>
      <c r="S254" t="s">
        <v>18821</v>
      </c>
      <c r="T254" t="s">
        <v>18822</v>
      </c>
    </row>
    <row r="255" spans="1:20" x14ac:dyDescent="0.25">
      <c r="A255" t="s">
        <v>147</v>
      </c>
      <c r="B255" t="s">
        <v>148</v>
      </c>
      <c r="C255">
        <v>50</v>
      </c>
      <c r="D255">
        <v>6</v>
      </c>
      <c r="E255" t="s">
        <v>18823</v>
      </c>
      <c r="F255">
        <v>200</v>
      </c>
      <c r="G255">
        <v>0</v>
      </c>
      <c r="H255" t="s">
        <v>636</v>
      </c>
      <c r="I255" t="s">
        <v>1779</v>
      </c>
      <c r="J255" t="s">
        <v>676</v>
      </c>
      <c r="K255" t="s">
        <v>637</v>
      </c>
      <c r="L255" t="s">
        <v>638</v>
      </c>
      <c r="M255" t="s">
        <v>18824</v>
      </c>
      <c r="N255" t="s">
        <v>637</v>
      </c>
      <c r="O255" t="s">
        <v>643</v>
      </c>
      <c r="P255" t="s">
        <v>5</v>
      </c>
      <c r="Q255" t="s">
        <v>644</v>
      </c>
      <c r="R255" t="s">
        <v>638</v>
      </c>
      <c r="S255" t="s">
        <v>18825</v>
      </c>
      <c r="T255" t="s">
        <v>18824</v>
      </c>
    </row>
    <row r="256" spans="1:20" x14ac:dyDescent="0.25">
      <c r="A256" t="s">
        <v>147</v>
      </c>
      <c r="B256" t="s">
        <v>148</v>
      </c>
      <c r="C256">
        <v>50</v>
      </c>
      <c r="D256">
        <v>6</v>
      </c>
      <c r="E256" t="s">
        <v>18826</v>
      </c>
      <c r="F256">
        <v>200</v>
      </c>
      <c r="G256">
        <v>0</v>
      </c>
      <c r="H256" t="s">
        <v>636</v>
      </c>
      <c r="I256" t="s">
        <v>18827</v>
      </c>
      <c r="J256" t="s">
        <v>2423</v>
      </c>
      <c r="K256" t="s">
        <v>637</v>
      </c>
      <c r="L256" t="s">
        <v>638</v>
      </c>
      <c r="M256" t="s">
        <v>18828</v>
      </c>
      <c r="N256" t="s">
        <v>637</v>
      </c>
      <c r="O256" t="s">
        <v>643</v>
      </c>
      <c r="P256" t="s">
        <v>5</v>
      </c>
      <c r="Q256" t="s">
        <v>644</v>
      </c>
      <c r="R256" t="s">
        <v>638</v>
      </c>
      <c r="S256" t="s">
        <v>18829</v>
      </c>
      <c r="T256" t="s">
        <v>18828</v>
      </c>
    </row>
    <row r="257" spans="1:20" x14ac:dyDescent="0.25">
      <c r="A257" t="s">
        <v>147</v>
      </c>
      <c r="B257" t="s">
        <v>148</v>
      </c>
      <c r="C257">
        <v>50</v>
      </c>
      <c r="D257">
        <v>6</v>
      </c>
      <c r="E257" t="s">
        <v>18830</v>
      </c>
      <c r="F257">
        <v>200</v>
      </c>
      <c r="G257">
        <v>0</v>
      </c>
      <c r="H257" t="s">
        <v>636</v>
      </c>
      <c r="I257" t="s">
        <v>16428</v>
      </c>
      <c r="J257" t="s">
        <v>16429</v>
      </c>
      <c r="K257" t="s">
        <v>637</v>
      </c>
      <c r="L257" t="s">
        <v>638</v>
      </c>
      <c r="M257" t="s">
        <v>18831</v>
      </c>
      <c r="N257" t="s">
        <v>637</v>
      </c>
      <c r="O257" t="s">
        <v>639</v>
      </c>
      <c r="P257" t="s">
        <v>5</v>
      </c>
      <c r="Q257" t="s">
        <v>640</v>
      </c>
      <c r="R257" t="s">
        <v>638</v>
      </c>
      <c r="S257" t="s">
        <v>18832</v>
      </c>
      <c r="T257" t="s">
        <v>18831</v>
      </c>
    </row>
    <row r="258" spans="1:20" x14ac:dyDescent="0.25">
      <c r="A258" t="s">
        <v>600</v>
      </c>
      <c r="B258" t="s">
        <v>690</v>
      </c>
      <c r="C258">
        <v>109</v>
      </c>
      <c r="D258">
        <v>1</v>
      </c>
      <c r="E258" t="s">
        <v>18833</v>
      </c>
      <c r="F258">
        <v>154</v>
      </c>
      <c r="G258">
        <v>45</v>
      </c>
      <c r="H258" t="s">
        <v>663</v>
      </c>
      <c r="I258" t="s">
        <v>18834</v>
      </c>
      <c r="J258" t="s">
        <v>18835</v>
      </c>
      <c r="K258" t="s">
        <v>8969</v>
      </c>
      <c r="L258" t="s">
        <v>18836</v>
      </c>
      <c r="M258" t="s">
        <v>18837</v>
      </c>
      <c r="N258" t="s">
        <v>637</v>
      </c>
      <c r="O258" t="s">
        <v>664</v>
      </c>
      <c r="P258" t="s">
        <v>23</v>
      </c>
      <c r="Q258" t="s">
        <v>665</v>
      </c>
      <c r="R258" t="s">
        <v>638</v>
      </c>
      <c r="S258" t="s">
        <v>18838</v>
      </c>
      <c r="T258" t="s">
        <v>18839</v>
      </c>
    </row>
    <row r="259" spans="1:20" x14ac:dyDescent="0.25">
      <c r="A259" t="s">
        <v>147</v>
      </c>
      <c r="B259" t="s">
        <v>148</v>
      </c>
      <c r="C259">
        <v>50</v>
      </c>
      <c r="D259">
        <v>12</v>
      </c>
      <c r="E259" t="s">
        <v>18840</v>
      </c>
      <c r="F259">
        <v>400</v>
      </c>
      <c r="G259">
        <v>0</v>
      </c>
      <c r="H259" t="s">
        <v>636</v>
      </c>
      <c r="I259" t="s">
        <v>18841</v>
      </c>
      <c r="J259" t="s">
        <v>648</v>
      </c>
      <c r="K259" t="s">
        <v>637</v>
      </c>
      <c r="L259" t="s">
        <v>638</v>
      </c>
      <c r="M259" t="s">
        <v>18842</v>
      </c>
      <c r="N259" t="s">
        <v>637</v>
      </c>
      <c r="O259" t="s">
        <v>639</v>
      </c>
      <c r="P259" t="s">
        <v>5</v>
      </c>
      <c r="Q259" t="s">
        <v>640</v>
      </c>
      <c r="R259" t="s">
        <v>638</v>
      </c>
      <c r="S259" t="s">
        <v>18843</v>
      </c>
      <c r="T259" t="s">
        <v>18844</v>
      </c>
    </row>
    <row r="260" spans="1:20" x14ac:dyDescent="0.25">
      <c r="A260" t="s">
        <v>77</v>
      </c>
      <c r="B260" t="s">
        <v>78</v>
      </c>
      <c r="C260">
        <v>33.333333333333336</v>
      </c>
      <c r="D260">
        <v>3</v>
      </c>
      <c r="E260" t="s">
        <v>18845</v>
      </c>
      <c r="F260">
        <v>134.99</v>
      </c>
      <c r="G260">
        <v>0</v>
      </c>
      <c r="H260" t="s">
        <v>636</v>
      </c>
      <c r="I260" t="s">
        <v>18846</v>
      </c>
      <c r="J260" t="s">
        <v>653</v>
      </c>
      <c r="K260" t="s">
        <v>637</v>
      </c>
      <c r="L260" t="s">
        <v>638</v>
      </c>
      <c r="M260" t="s">
        <v>18847</v>
      </c>
      <c r="N260" t="s">
        <v>637</v>
      </c>
      <c r="O260" t="s">
        <v>643</v>
      </c>
      <c r="P260" t="s">
        <v>5</v>
      </c>
      <c r="Q260" t="s">
        <v>644</v>
      </c>
      <c r="R260" t="s">
        <v>638</v>
      </c>
      <c r="S260" t="s">
        <v>18848</v>
      </c>
      <c r="T260" t="s">
        <v>18849</v>
      </c>
    </row>
    <row r="261" spans="1:20" x14ac:dyDescent="0.25">
      <c r="A261" t="s">
        <v>22</v>
      </c>
      <c r="B261" t="s">
        <v>213</v>
      </c>
      <c r="C261">
        <v>42.16</v>
      </c>
      <c r="D261">
        <v>1</v>
      </c>
      <c r="E261" t="s">
        <v>18850</v>
      </c>
      <c r="F261">
        <v>49.16</v>
      </c>
      <c r="G261">
        <v>7</v>
      </c>
      <c r="H261" t="s">
        <v>663</v>
      </c>
      <c r="I261" t="s">
        <v>18851</v>
      </c>
      <c r="J261" t="s">
        <v>18852</v>
      </c>
      <c r="K261" t="s">
        <v>3361</v>
      </c>
      <c r="L261" t="s">
        <v>18853</v>
      </c>
      <c r="M261" t="s">
        <v>18854</v>
      </c>
      <c r="N261" t="s">
        <v>637</v>
      </c>
      <c r="O261" t="s">
        <v>664</v>
      </c>
      <c r="P261" t="s">
        <v>23</v>
      </c>
      <c r="Q261" t="s">
        <v>665</v>
      </c>
      <c r="R261" t="s">
        <v>638</v>
      </c>
      <c r="S261" t="s">
        <v>18855</v>
      </c>
      <c r="T261" t="s">
        <v>18854</v>
      </c>
    </row>
    <row r="262" spans="1:20" x14ac:dyDescent="0.25">
      <c r="A262" t="s">
        <v>22</v>
      </c>
      <c r="B262" t="s">
        <v>213</v>
      </c>
      <c r="C262">
        <v>64</v>
      </c>
      <c r="D262">
        <v>1</v>
      </c>
      <c r="E262" t="s">
        <v>18856</v>
      </c>
      <c r="F262">
        <v>144</v>
      </c>
      <c r="G262">
        <v>0</v>
      </c>
      <c r="H262" t="s">
        <v>663</v>
      </c>
      <c r="I262" t="s">
        <v>18857</v>
      </c>
      <c r="J262" t="s">
        <v>18858</v>
      </c>
      <c r="K262" t="s">
        <v>1683</v>
      </c>
      <c r="L262" t="s">
        <v>18859</v>
      </c>
      <c r="M262" t="s">
        <v>18860</v>
      </c>
      <c r="N262" t="s">
        <v>637</v>
      </c>
      <c r="O262" t="s">
        <v>664</v>
      </c>
      <c r="P262" t="s">
        <v>23</v>
      </c>
      <c r="Q262" t="s">
        <v>665</v>
      </c>
      <c r="R262" t="s">
        <v>638</v>
      </c>
      <c r="S262" t="s">
        <v>18861</v>
      </c>
      <c r="T262" t="s">
        <v>18862</v>
      </c>
    </row>
    <row r="263" spans="1:20" x14ac:dyDescent="0.25">
      <c r="A263" t="s">
        <v>101</v>
      </c>
      <c r="B263" t="s">
        <v>3820</v>
      </c>
      <c r="C263">
        <v>80</v>
      </c>
      <c r="D263">
        <v>1</v>
      </c>
      <c r="E263" t="s">
        <v>18856</v>
      </c>
      <c r="F263">
        <v>144</v>
      </c>
      <c r="G263">
        <v>0</v>
      </c>
      <c r="H263" t="s">
        <v>663</v>
      </c>
      <c r="I263" t="s">
        <v>18857</v>
      </c>
      <c r="J263" t="s">
        <v>18858</v>
      </c>
      <c r="K263" t="s">
        <v>1683</v>
      </c>
      <c r="L263" t="s">
        <v>18859</v>
      </c>
      <c r="M263" t="s">
        <v>18860</v>
      </c>
      <c r="N263" t="s">
        <v>637</v>
      </c>
      <c r="O263" t="s">
        <v>664</v>
      </c>
      <c r="P263" t="s">
        <v>23</v>
      </c>
      <c r="Q263" t="s">
        <v>665</v>
      </c>
      <c r="R263" t="s">
        <v>638</v>
      </c>
      <c r="S263" t="s">
        <v>18861</v>
      </c>
      <c r="T263" t="s">
        <v>18862</v>
      </c>
    </row>
    <row r="264" spans="1:20" x14ac:dyDescent="0.25">
      <c r="A264" t="s">
        <v>77</v>
      </c>
      <c r="B264" t="s">
        <v>78</v>
      </c>
      <c r="C264">
        <v>27.5</v>
      </c>
      <c r="D264">
        <v>4</v>
      </c>
      <c r="E264" t="s">
        <v>18863</v>
      </c>
      <c r="F264">
        <v>165</v>
      </c>
      <c r="G264">
        <v>0</v>
      </c>
      <c r="H264" t="s">
        <v>645</v>
      </c>
      <c r="I264" t="s">
        <v>816</v>
      </c>
      <c r="J264" t="s">
        <v>10762</v>
      </c>
      <c r="K264" t="s">
        <v>1960</v>
      </c>
      <c r="L264" t="s">
        <v>786</v>
      </c>
      <c r="M264" t="s">
        <v>18864</v>
      </c>
      <c r="N264" t="s">
        <v>637</v>
      </c>
      <c r="O264" t="s">
        <v>646</v>
      </c>
      <c r="P264" t="s">
        <v>26</v>
      </c>
      <c r="Q264" t="s">
        <v>647</v>
      </c>
      <c r="R264" t="s">
        <v>638</v>
      </c>
      <c r="S264" t="s">
        <v>18865</v>
      </c>
      <c r="T264" t="s">
        <v>18866</v>
      </c>
    </row>
    <row r="265" spans="1:20" x14ac:dyDescent="0.25">
      <c r="A265" t="s">
        <v>147</v>
      </c>
      <c r="B265" t="s">
        <v>148</v>
      </c>
      <c r="C265">
        <v>50</v>
      </c>
      <c r="D265">
        <v>6</v>
      </c>
      <c r="E265" t="s">
        <v>18867</v>
      </c>
      <c r="F265">
        <v>235</v>
      </c>
      <c r="G265">
        <v>35</v>
      </c>
      <c r="H265" t="s">
        <v>636</v>
      </c>
      <c r="I265" t="s">
        <v>18868</v>
      </c>
      <c r="J265" t="s">
        <v>657</v>
      </c>
      <c r="K265" t="s">
        <v>637</v>
      </c>
      <c r="L265" t="s">
        <v>638</v>
      </c>
      <c r="M265" t="s">
        <v>18869</v>
      </c>
      <c r="N265" t="s">
        <v>637</v>
      </c>
      <c r="O265" t="s">
        <v>639</v>
      </c>
      <c r="P265" t="s">
        <v>5</v>
      </c>
      <c r="Q265" t="s">
        <v>640</v>
      </c>
      <c r="R265" t="s">
        <v>638</v>
      </c>
      <c r="S265" t="s">
        <v>18870</v>
      </c>
      <c r="T265" t="s">
        <v>18869</v>
      </c>
    </row>
    <row r="266" spans="1:20" x14ac:dyDescent="0.25">
      <c r="A266" t="s">
        <v>22</v>
      </c>
      <c r="B266" t="s">
        <v>27</v>
      </c>
      <c r="C266">
        <v>69.900000000000006</v>
      </c>
      <c r="D266">
        <v>20</v>
      </c>
      <c r="E266" t="s">
        <v>18871</v>
      </c>
      <c r="F266">
        <v>1600</v>
      </c>
      <c r="G266">
        <v>0</v>
      </c>
      <c r="H266" t="s">
        <v>645</v>
      </c>
      <c r="I266" t="s">
        <v>18872</v>
      </c>
      <c r="J266" t="s">
        <v>18873</v>
      </c>
      <c r="K266" t="s">
        <v>18874</v>
      </c>
      <c r="L266" t="s">
        <v>2669</v>
      </c>
      <c r="M266" t="s">
        <v>18869</v>
      </c>
      <c r="N266" t="s">
        <v>637</v>
      </c>
      <c r="O266" t="s">
        <v>646</v>
      </c>
      <c r="P266" t="s">
        <v>26</v>
      </c>
      <c r="Q266" t="s">
        <v>647</v>
      </c>
      <c r="R266" t="s">
        <v>638</v>
      </c>
      <c r="S266" t="s">
        <v>18875</v>
      </c>
      <c r="T266" t="s">
        <v>18869</v>
      </c>
    </row>
    <row r="267" spans="1:20" x14ac:dyDescent="0.25">
      <c r="A267" t="s">
        <v>239</v>
      </c>
      <c r="B267" t="s">
        <v>690</v>
      </c>
      <c r="C267">
        <v>36.71</v>
      </c>
      <c r="D267">
        <v>2</v>
      </c>
      <c r="E267" t="s">
        <v>18876</v>
      </c>
      <c r="F267">
        <v>80.42</v>
      </c>
      <c r="G267">
        <v>7</v>
      </c>
      <c r="H267" t="s">
        <v>663</v>
      </c>
      <c r="I267" t="s">
        <v>18877</v>
      </c>
      <c r="J267" t="s">
        <v>18878</v>
      </c>
      <c r="K267" t="s">
        <v>6596</v>
      </c>
      <c r="L267" t="s">
        <v>18879</v>
      </c>
      <c r="M267" t="s">
        <v>18880</v>
      </c>
      <c r="N267" t="s">
        <v>637</v>
      </c>
      <c r="O267" t="s">
        <v>664</v>
      </c>
      <c r="P267" t="s">
        <v>23</v>
      </c>
      <c r="Q267" t="s">
        <v>665</v>
      </c>
      <c r="R267" t="s">
        <v>638</v>
      </c>
      <c r="S267" t="s">
        <v>18881</v>
      </c>
      <c r="T267" t="s">
        <v>18882</v>
      </c>
    </row>
    <row r="268" spans="1:20" x14ac:dyDescent="0.25">
      <c r="A268" t="s">
        <v>116</v>
      </c>
      <c r="B268" t="s">
        <v>117</v>
      </c>
      <c r="C268">
        <v>12</v>
      </c>
      <c r="D268">
        <v>30</v>
      </c>
      <c r="E268" t="s">
        <v>18883</v>
      </c>
      <c r="F268">
        <v>420</v>
      </c>
      <c r="G268">
        <v>0</v>
      </c>
      <c r="H268" t="s">
        <v>645</v>
      </c>
      <c r="I268" t="s">
        <v>3848</v>
      </c>
      <c r="J268" t="s">
        <v>18884</v>
      </c>
      <c r="K268" t="s">
        <v>2965</v>
      </c>
      <c r="L268" t="s">
        <v>3836</v>
      </c>
      <c r="M268" t="s">
        <v>18885</v>
      </c>
      <c r="N268" t="s">
        <v>637</v>
      </c>
      <c r="O268" t="s">
        <v>646</v>
      </c>
      <c r="P268" t="s">
        <v>26</v>
      </c>
      <c r="Q268" t="s">
        <v>647</v>
      </c>
      <c r="R268" t="s">
        <v>638</v>
      </c>
      <c r="S268" t="s">
        <v>18886</v>
      </c>
      <c r="T268" t="s">
        <v>18885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0C7CF-7492-4C01-A991-5B152FE19629}">
  <sheetPr>
    <tabColor rgb="FFFF6699"/>
  </sheetPr>
  <dimension ref="A1:V352"/>
  <sheetViews>
    <sheetView zoomScale="70" zoomScaleNormal="70" workbookViewId="0">
      <pane xSplit="2" ySplit="1" topLeftCell="T2" activePane="bottomRight" state="frozen"/>
      <selection activeCell="Q237" sqref="Q237"/>
      <selection pane="topRight" activeCell="Q237" sqref="Q237"/>
      <selection pane="bottomLeft" activeCell="Q237" sqref="Q237"/>
      <selection pane="bottomRight" activeCell="U323" sqref="U323"/>
    </sheetView>
  </sheetViews>
  <sheetFormatPr defaultRowHeight="15" x14ac:dyDescent="0.25"/>
  <cols>
    <col min="2" max="2" width="103.1796875" bestFit="1" customWidth="1"/>
    <col min="20" max="20" width="15.6328125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617</v>
      </c>
      <c r="C1" t="s">
        <v>618</v>
      </c>
      <c r="D1" t="s">
        <v>1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J1" t="s">
        <v>624</v>
      </c>
      <c r="K1" t="s">
        <v>625</v>
      </c>
      <c r="L1" t="s">
        <v>626</v>
      </c>
      <c r="M1" t="s">
        <v>627</v>
      </c>
      <c r="N1" t="s">
        <v>628</v>
      </c>
      <c r="O1" t="s">
        <v>629</v>
      </c>
      <c r="P1" t="s">
        <v>630</v>
      </c>
      <c r="Q1" t="s">
        <v>631</v>
      </c>
      <c r="R1" t="s">
        <v>2</v>
      </c>
      <c r="S1" t="s">
        <v>632</v>
      </c>
      <c r="T1" t="s">
        <v>633</v>
      </c>
      <c r="U1" s="49" t="s">
        <v>722</v>
      </c>
      <c r="V1" t="s">
        <v>724</v>
      </c>
    </row>
    <row r="2" spans="1:22" x14ac:dyDescent="0.25">
      <c r="A2" t="s">
        <v>239</v>
      </c>
      <c r="B2" t="s">
        <v>2799</v>
      </c>
      <c r="C2">
        <v>95.66</v>
      </c>
      <c r="D2">
        <v>1</v>
      </c>
      <c r="E2" t="s">
        <v>18887</v>
      </c>
      <c r="F2">
        <v>313</v>
      </c>
      <c r="G2">
        <v>26</v>
      </c>
      <c r="H2" t="s">
        <v>645</v>
      </c>
      <c r="I2" t="s">
        <v>3378</v>
      </c>
      <c r="J2" t="s">
        <v>3379</v>
      </c>
      <c r="K2" t="s">
        <v>3380</v>
      </c>
      <c r="L2" t="s">
        <v>3381</v>
      </c>
      <c r="M2" t="s">
        <v>18888</v>
      </c>
      <c r="N2" t="s">
        <v>637</v>
      </c>
      <c r="O2" t="s">
        <v>664</v>
      </c>
      <c r="P2" t="s">
        <v>23</v>
      </c>
      <c r="Q2" t="s">
        <v>665</v>
      </c>
      <c r="R2" t="s">
        <v>638</v>
      </c>
      <c r="S2" t="s">
        <v>637</v>
      </c>
      <c r="T2" t="s">
        <v>18888</v>
      </c>
      <c r="U2" s="50" t="s">
        <v>147</v>
      </c>
      <c r="V2">
        <v>868</v>
      </c>
    </row>
    <row r="3" spans="1:22" x14ac:dyDescent="0.25">
      <c r="A3" t="s">
        <v>239</v>
      </c>
      <c r="B3" t="s">
        <v>2799</v>
      </c>
      <c r="C3">
        <v>95.67</v>
      </c>
      <c r="D3">
        <v>2</v>
      </c>
      <c r="E3" t="s">
        <v>18887</v>
      </c>
      <c r="F3">
        <v>313</v>
      </c>
      <c r="G3">
        <v>26</v>
      </c>
      <c r="H3" t="s">
        <v>645</v>
      </c>
      <c r="I3" t="s">
        <v>3378</v>
      </c>
      <c r="J3" t="s">
        <v>3379</v>
      </c>
      <c r="K3" t="s">
        <v>3380</v>
      </c>
      <c r="L3" t="s">
        <v>3381</v>
      </c>
      <c r="M3" t="s">
        <v>18888</v>
      </c>
      <c r="N3" t="s">
        <v>637</v>
      </c>
      <c r="O3" t="s">
        <v>664</v>
      </c>
      <c r="P3" t="s">
        <v>23</v>
      </c>
      <c r="Q3" t="s">
        <v>665</v>
      </c>
      <c r="R3" t="s">
        <v>638</v>
      </c>
      <c r="S3" t="s">
        <v>637</v>
      </c>
      <c r="T3" t="s">
        <v>18888</v>
      </c>
      <c r="U3" s="51" t="s">
        <v>148</v>
      </c>
      <c r="V3">
        <v>868</v>
      </c>
    </row>
    <row r="4" spans="1:22" x14ac:dyDescent="0.25">
      <c r="A4" t="s">
        <v>77</v>
      </c>
      <c r="B4" t="s">
        <v>78</v>
      </c>
      <c r="C4">
        <v>33.333333333333336</v>
      </c>
      <c r="D4">
        <v>3</v>
      </c>
      <c r="E4" t="s">
        <v>18889</v>
      </c>
      <c r="F4">
        <v>182.99</v>
      </c>
      <c r="G4">
        <v>48</v>
      </c>
      <c r="H4" t="s">
        <v>636</v>
      </c>
      <c r="I4" t="s">
        <v>18890</v>
      </c>
      <c r="J4" t="s">
        <v>2441</v>
      </c>
      <c r="K4" t="s">
        <v>637</v>
      </c>
      <c r="L4" t="s">
        <v>638</v>
      </c>
      <c r="M4" t="s">
        <v>18891</v>
      </c>
      <c r="N4" t="s">
        <v>637</v>
      </c>
      <c r="O4" t="s">
        <v>643</v>
      </c>
      <c r="P4" t="s">
        <v>5</v>
      </c>
      <c r="Q4" t="s">
        <v>644</v>
      </c>
      <c r="R4" t="s">
        <v>638</v>
      </c>
      <c r="S4" t="s">
        <v>637</v>
      </c>
      <c r="T4" t="s">
        <v>18891</v>
      </c>
      <c r="U4" s="50" t="s">
        <v>16479</v>
      </c>
      <c r="V4">
        <v>31</v>
      </c>
    </row>
    <row r="5" spans="1:22" x14ac:dyDescent="0.25">
      <c r="A5" t="s">
        <v>147</v>
      </c>
      <c r="B5" t="s">
        <v>148</v>
      </c>
      <c r="C5">
        <v>33.333333333333336</v>
      </c>
      <c r="D5">
        <v>3</v>
      </c>
      <c r="E5" t="s">
        <v>18892</v>
      </c>
      <c r="F5">
        <v>100</v>
      </c>
      <c r="G5">
        <v>0</v>
      </c>
      <c r="H5" t="s">
        <v>655</v>
      </c>
      <c r="I5" t="s">
        <v>18893</v>
      </c>
      <c r="J5" t="s">
        <v>2178</v>
      </c>
      <c r="K5" t="s">
        <v>637</v>
      </c>
      <c r="L5" t="s">
        <v>638</v>
      </c>
      <c r="M5" t="s">
        <v>18894</v>
      </c>
      <c r="N5" t="s">
        <v>637</v>
      </c>
      <c r="O5" t="s">
        <v>639</v>
      </c>
      <c r="P5" t="s">
        <v>5</v>
      </c>
      <c r="Q5" t="s">
        <v>640</v>
      </c>
      <c r="R5" t="s">
        <v>638</v>
      </c>
      <c r="S5" t="s">
        <v>637</v>
      </c>
      <c r="T5" t="s">
        <v>18894</v>
      </c>
      <c r="U5" s="51" t="s">
        <v>13745</v>
      </c>
      <c r="V5">
        <v>31</v>
      </c>
    </row>
    <row r="6" spans="1:22" x14ac:dyDescent="0.25">
      <c r="A6" t="s">
        <v>77</v>
      </c>
      <c r="B6" t="s">
        <v>78</v>
      </c>
      <c r="C6">
        <v>49</v>
      </c>
      <c r="D6">
        <v>1</v>
      </c>
      <c r="E6" t="s">
        <v>18895</v>
      </c>
      <c r="F6">
        <v>49</v>
      </c>
      <c r="G6">
        <v>0</v>
      </c>
      <c r="H6" t="s">
        <v>645</v>
      </c>
      <c r="I6" t="s">
        <v>3752</v>
      </c>
      <c r="J6" t="s">
        <v>18896</v>
      </c>
      <c r="K6" t="s">
        <v>18897</v>
      </c>
      <c r="L6" t="s">
        <v>4688</v>
      </c>
      <c r="M6" t="s">
        <v>18898</v>
      </c>
      <c r="N6" t="s">
        <v>637</v>
      </c>
      <c r="O6" t="s">
        <v>646</v>
      </c>
      <c r="P6" t="s">
        <v>26</v>
      </c>
      <c r="Q6" t="s">
        <v>647</v>
      </c>
      <c r="R6" t="s">
        <v>638</v>
      </c>
      <c r="S6" t="s">
        <v>637</v>
      </c>
      <c r="T6" t="s">
        <v>18899</v>
      </c>
      <c r="U6" s="50" t="s">
        <v>16818</v>
      </c>
      <c r="V6">
        <v>21</v>
      </c>
    </row>
    <row r="7" spans="1:22" x14ac:dyDescent="0.25">
      <c r="A7" t="s">
        <v>240</v>
      </c>
      <c r="B7" t="s">
        <v>2799</v>
      </c>
      <c r="C7">
        <v>0</v>
      </c>
      <c r="D7">
        <v>1</v>
      </c>
      <c r="E7" t="s">
        <v>18900</v>
      </c>
      <c r="F7">
        <v>11</v>
      </c>
      <c r="G7">
        <v>11</v>
      </c>
      <c r="H7" t="s">
        <v>645</v>
      </c>
      <c r="I7" t="s">
        <v>18901</v>
      </c>
      <c r="J7" t="s">
        <v>18902</v>
      </c>
      <c r="K7" t="s">
        <v>2498</v>
      </c>
      <c r="L7" t="s">
        <v>18903</v>
      </c>
      <c r="M7" t="s">
        <v>18904</v>
      </c>
      <c r="N7" t="s">
        <v>637</v>
      </c>
      <c r="O7" t="s">
        <v>664</v>
      </c>
      <c r="P7" t="s">
        <v>23</v>
      </c>
      <c r="Q7" t="s">
        <v>665</v>
      </c>
      <c r="R7" t="s">
        <v>638</v>
      </c>
      <c r="S7" t="s">
        <v>637</v>
      </c>
      <c r="T7" t="s">
        <v>18904</v>
      </c>
      <c r="U7" s="51" t="s">
        <v>13750</v>
      </c>
      <c r="V7">
        <v>21</v>
      </c>
    </row>
    <row r="8" spans="1:22" x14ac:dyDescent="0.25">
      <c r="A8" t="s">
        <v>147</v>
      </c>
      <c r="B8" t="s">
        <v>148</v>
      </c>
      <c r="C8">
        <v>50</v>
      </c>
      <c r="D8">
        <v>6</v>
      </c>
      <c r="E8" t="s">
        <v>18905</v>
      </c>
      <c r="F8">
        <v>200</v>
      </c>
      <c r="G8">
        <v>0</v>
      </c>
      <c r="H8" t="s">
        <v>636</v>
      </c>
      <c r="I8" t="s">
        <v>18906</v>
      </c>
      <c r="J8" t="s">
        <v>642</v>
      </c>
      <c r="K8" t="s">
        <v>637</v>
      </c>
      <c r="L8" t="s">
        <v>638</v>
      </c>
      <c r="M8" t="s">
        <v>18907</v>
      </c>
      <c r="N8" t="s">
        <v>637</v>
      </c>
      <c r="O8" t="s">
        <v>639</v>
      </c>
      <c r="P8" t="s">
        <v>5</v>
      </c>
      <c r="Q8" t="s">
        <v>640</v>
      </c>
      <c r="R8" t="s">
        <v>638</v>
      </c>
      <c r="S8" t="s">
        <v>637</v>
      </c>
      <c r="T8" t="s">
        <v>18907</v>
      </c>
      <c r="U8" s="50" t="s">
        <v>22</v>
      </c>
      <c r="V8">
        <v>55</v>
      </c>
    </row>
    <row r="9" spans="1:22" x14ac:dyDescent="0.25">
      <c r="A9" t="s">
        <v>239</v>
      </c>
      <c r="B9" t="s">
        <v>245</v>
      </c>
      <c r="C9">
        <v>159</v>
      </c>
      <c r="D9">
        <v>1</v>
      </c>
      <c r="E9" t="s">
        <v>18908</v>
      </c>
      <c r="F9">
        <v>159</v>
      </c>
      <c r="G9">
        <v>0</v>
      </c>
      <c r="H9" t="s">
        <v>636</v>
      </c>
      <c r="I9" t="s">
        <v>18909</v>
      </c>
      <c r="J9" t="s">
        <v>2441</v>
      </c>
      <c r="K9" t="s">
        <v>637</v>
      </c>
      <c r="L9" t="s">
        <v>638</v>
      </c>
      <c r="M9" t="s">
        <v>18910</v>
      </c>
      <c r="N9" t="s">
        <v>637</v>
      </c>
      <c r="O9" t="s">
        <v>643</v>
      </c>
      <c r="P9" t="s">
        <v>5</v>
      </c>
      <c r="Q9" t="s">
        <v>644</v>
      </c>
      <c r="R9" t="s">
        <v>638</v>
      </c>
      <c r="S9" t="s">
        <v>637</v>
      </c>
      <c r="T9" t="s">
        <v>18910</v>
      </c>
      <c r="U9" s="51" t="s">
        <v>4578</v>
      </c>
      <c r="V9">
        <v>1</v>
      </c>
    </row>
    <row r="10" spans="1:22" x14ac:dyDescent="0.25">
      <c r="A10" t="s">
        <v>147</v>
      </c>
      <c r="B10" t="s">
        <v>148</v>
      </c>
      <c r="C10">
        <v>33.333333333333336</v>
      </c>
      <c r="D10">
        <v>3</v>
      </c>
      <c r="E10" t="s">
        <v>18911</v>
      </c>
      <c r="F10">
        <v>100</v>
      </c>
      <c r="G10">
        <v>0</v>
      </c>
      <c r="H10" t="s">
        <v>655</v>
      </c>
      <c r="I10" t="s">
        <v>15687</v>
      </c>
      <c r="J10" t="s">
        <v>700</v>
      </c>
      <c r="K10" t="s">
        <v>637</v>
      </c>
      <c r="L10" t="s">
        <v>638</v>
      </c>
      <c r="M10" t="s">
        <v>18912</v>
      </c>
      <c r="N10" t="s">
        <v>637</v>
      </c>
      <c r="O10" t="s">
        <v>639</v>
      </c>
      <c r="P10" t="s">
        <v>5</v>
      </c>
      <c r="Q10" t="s">
        <v>640</v>
      </c>
      <c r="R10" t="s">
        <v>638</v>
      </c>
      <c r="S10" t="s">
        <v>637</v>
      </c>
      <c r="T10" t="s">
        <v>18912</v>
      </c>
      <c r="U10" s="51" t="s">
        <v>213</v>
      </c>
      <c r="V10">
        <v>2</v>
      </c>
    </row>
    <row r="11" spans="1:22" x14ac:dyDescent="0.25">
      <c r="A11" t="s">
        <v>147</v>
      </c>
      <c r="B11" t="s">
        <v>148</v>
      </c>
      <c r="C11">
        <v>33.333333333333336</v>
      </c>
      <c r="D11">
        <v>3</v>
      </c>
      <c r="E11" t="s">
        <v>18913</v>
      </c>
      <c r="F11">
        <v>100</v>
      </c>
      <c r="G11">
        <v>0</v>
      </c>
      <c r="H11" t="s">
        <v>655</v>
      </c>
      <c r="I11" t="s">
        <v>18914</v>
      </c>
      <c r="J11" t="s">
        <v>662</v>
      </c>
      <c r="K11" t="s">
        <v>637</v>
      </c>
      <c r="L11" t="s">
        <v>638</v>
      </c>
      <c r="M11" t="s">
        <v>18915</v>
      </c>
      <c r="N11" t="s">
        <v>637</v>
      </c>
      <c r="O11" t="s">
        <v>639</v>
      </c>
      <c r="P11" t="s">
        <v>5</v>
      </c>
      <c r="Q11" t="s">
        <v>640</v>
      </c>
      <c r="R11" t="s">
        <v>638</v>
      </c>
      <c r="S11" t="s">
        <v>637</v>
      </c>
      <c r="T11" t="s">
        <v>18915</v>
      </c>
      <c r="U11" s="51" t="s">
        <v>27</v>
      </c>
      <c r="V11">
        <v>52</v>
      </c>
    </row>
    <row r="12" spans="1:22" x14ac:dyDescent="0.25">
      <c r="A12" t="s">
        <v>16479</v>
      </c>
      <c r="B12" t="s">
        <v>13745</v>
      </c>
      <c r="C12">
        <v>99</v>
      </c>
      <c r="D12">
        <v>1</v>
      </c>
      <c r="E12" t="s">
        <v>18916</v>
      </c>
      <c r="F12">
        <v>0</v>
      </c>
      <c r="G12">
        <v>0</v>
      </c>
      <c r="H12" t="s">
        <v>636</v>
      </c>
      <c r="I12" t="s">
        <v>18917</v>
      </c>
      <c r="J12" t="s">
        <v>700</v>
      </c>
      <c r="K12" t="s">
        <v>637</v>
      </c>
      <c r="L12" t="s">
        <v>638</v>
      </c>
      <c r="M12" t="s">
        <v>18918</v>
      </c>
      <c r="N12" t="s">
        <v>637</v>
      </c>
      <c r="O12" t="s">
        <v>643</v>
      </c>
      <c r="P12" t="s">
        <v>5</v>
      </c>
      <c r="Q12" t="s">
        <v>644</v>
      </c>
      <c r="R12" t="s">
        <v>638</v>
      </c>
      <c r="S12" t="s">
        <v>637</v>
      </c>
      <c r="T12" t="s">
        <v>18918</v>
      </c>
      <c r="U12" s="50" t="s">
        <v>18</v>
      </c>
      <c r="V12">
        <v>55</v>
      </c>
    </row>
    <row r="13" spans="1:22" x14ac:dyDescent="0.25">
      <c r="A13" t="s">
        <v>16818</v>
      </c>
      <c r="B13" t="s">
        <v>13750</v>
      </c>
      <c r="C13">
        <v>99</v>
      </c>
      <c r="D13">
        <v>1</v>
      </c>
      <c r="E13" t="s">
        <v>18916</v>
      </c>
      <c r="F13">
        <v>0</v>
      </c>
      <c r="G13">
        <v>0</v>
      </c>
      <c r="H13" t="s">
        <v>636</v>
      </c>
      <c r="I13" t="s">
        <v>18917</v>
      </c>
      <c r="J13" t="s">
        <v>700</v>
      </c>
      <c r="K13" t="s">
        <v>637</v>
      </c>
      <c r="L13" t="s">
        <v>638</v>
      </c>
      <c r="M13" t="s">
        <v>18918</v>
      </c>
      <c r="N13" t="s">
        <v>637</v>
      </c>
      <c r="O13" t="s">
        <v>643</v>
      </c>
      <c r="P13" t="s">
        <v>5</v>
      </c>
      <c r="Q13" t="s">
        <v>644</v>
      </c>
      <c r="R13" t="s">
        <v>638</v>
      </c>
      <c r="S13" t="s">
        <v>637</v>
      </c>
      <c r="T13" t="s">
        <v>18918</v>
      </c>
      <c r="U13" s="51" t="s">
        <v>19</v>
      </c>
      <c r="V13">
        <v>55</v>
      </c>
    </row>
    <row r="14" spans="1:22" x14ac:dyDescent="0.25">
      <c r="A14" t="s">
        <v>16479</v>
      </c>
      <c r="B14" t="s">
        <v>13745</v>
      </c>
      <c r="C14">
        <v>99</v>
      </c>
      <c r="D14">
        <v>2</v>
      </c>
      <c r="E14" t="s">
        <v>18919</v>
      </c>
      <c r="F14">
        <v>0</v>
      </c>
      <c r="G14">
        <v>0</v>
      </c>
      <c r="H14" t="s">
        <v>636</v>
      </c>
      <c r="I14" t="s">
        <v>18920</v>
      </c>
      <c r="J14" t="s">
        <v>667</v>
      </c>
      <c r="K14" t="s">
        <v>637</v>
      </c>
      <c r="L14" t="s">
        <v>638</v>
      </c>
      <c r="M14" t="s">
        <v>18918</v>
      </c>
      <c r="N14" t="s">
        <v>637</v>
      </c>
      <c r="O14" t="s">
        <v>643</v>
      </c>
      <c r="P14" t="s">
        <v>5</v>
      </c>
      <c r="Q14" t="s">
        <v>644</v>
      </c>
      <c r="R14" t="s">
        <v>638</v>
      </c>
      <c r="S14" t="s">
        <v>637</v>
      </c>
      <c r="T14" t="s">
        <v>18918</v>
      </c>
      <c r="U14" s="50" t="s">
        <v>101</v>
      </c>
      <c r="V14">
        <v>5</v>
      </c>
    </row>
    <row r="15" spans="1:22" x14ac:dyDescent="0.25">
      <c r="A15" t="s">
        <v>16479</v>
      </c>
      <c r="B15" t="s">
        <v>13745</v>
      </c>
      <c r="C15">
        <v>99</v>
      </c>
      <c r="D15">
        <v>1</v>
      </c>
      <c r="E15" t="s">
        <v>18921</v>
      </c>
      <c r="F15">
        <v>0</v>
      </c>
      <c r="G15">
        <v>0</v>
      </c>
      <c r="H15" t="s">
        <v>636</v>
      </c>
      <c r="I15" t="s">
        <v>18922</v>
      </c>
      <c r="J15" t="s">
        <v>682</v>
      </c>
      <c r="K15" t="s">
        <v>637</v>
      </c>
      <c r="L15" t="s">
        <v>638</v>
      </c>
      <c r="M15" t="s">
        <v>18918</v>
      </c>
      <c r="N15" t="s">
        <v>637</v>
      </c>
      <c r="O15" t="s">
        <v>643</v>
      </c>
      <c r="P15" t="s">
        <v>5</v>
      </c>
      <c r="Q15" t="s">
        <v>644</v>
      </c>
      <c r="R15" t="s">
        <v>638</v>
      </c>
      <c r="S15" t="s">
        <v>637</v>
      </c>
      <c r="T15" t="s">
        <v>18918</v>
      </c>
      <c r="U15" s="51" t="s">
        <v>74</v>
      </c>
      <c r="V15">
        <v>5</v>
      </c>
    </row>
    <row r="16" spans="1:22" x14ac:dyDescent="0.25">
      <c r="A16" t="s">
        <v>16818</v>
      </c>
      <c r="B16" t="s">
        <v>13750</v>
      </c>
      <c r="C16">
        <v>99</v>
      </c>
      <c r="D16">
        <v>1</v>
      </c>
      <c r="E16" t="s">
        <v>18921</v>
      </c>
      <c r="F16">
        <v>0</v>
      </c>
      <c r="G16">
        <v>0</v>
      </c>
      <c r="H16" t="s">
        <v>636</v>
      </c>
      <c r="I16" t="s">
        <v>18922</v>
      </c>
      <c r="J16" t="s">
        <v>682</v>
      </c>
      <c r="K16" t="s">
        <v>637</v>
      </c>
      <c r="L16" t="s">
        <v>638</v>
      </c>
      <c r="M16" t="s">
        <v>18918</v>
      </c>
      <c r="N16" t="s">
        <v>637</v>
      </c>
      <c r="O16" t="s">
        <v>643</v>
      </c>
      <c r="P16" t="s">
        <v>5</v>
      </c>
      <c r="Q16" t="s">
        <v>644</v>
      </c>
      <c r="R16" t="s">
        <v>638</v>
      </c>
      <c r="S16" t="s">
        <v>637</v>
      </c>
      <c r="T16" t="s">
        <v>18918</v>
      </c>
      <c r="U16" s="50" t="s">
        <v>72</v>
      </c>
      <c r="V16">
        <v>3</v>
      </c>
    </row>
    <row r="17" spans="1:22" x14ac:dyDescent="0.25">
      <c r="A17" t="s">
        <v>147</v>
      </c>
      <c r="B17" t="s">
        <v>148</v>
      </c>
      <c r="C17">
        <v>33.333333333333336</v>
      </c>
      <c r="D17">
        <v>3</v>
      </c>
      <c r="E17" t="s">
        <v>18923</v>
      </c>
      <c r="F17">
        <v>100</v>
      </c>
      <c r="G17">
        <v>0</v>
      </c>
      <c r="H17" t="s">
        <v>655</v>
      </c>
      <c r="I17" t="s">
        <v>18924</v>
      </c>
      <c r="J17" t="s">
        <v>1872</v>
      </c>
      <c r="K17" t="s">
        <v>637</v>
      </c>
      <c r="L17" t="s">
        <v>638</v>
      </c>
      <c r="M17" t="s">
        <v>18925</v>
      </c>
      <c r="N17" t="s">
        <v>637</v>
      </c>
      <c r="O17" t="s">
        <v>639</v>
      </c>
      <c r="P17" t="s">
        <v>5</v>
      </c>
      <c r="Q17" t="s">
        <v>640</v>
      </c>
      <c r="R17" t="s">
        <v>638</v>
      </c>
      <c r="S17" t="s">
        <v>637</v>
      </c>
      <c r="T17" t="s">
        <v>18925</v>
      </c>
      <c r="U17" s="51" t="s">
        <v>108</v>
      </c>
      <c r="V17">
        <v>2</v>
      </c>
    </row>
    <row r="18" spans="1:22" x14ac:dyDescent="0.25">
      <c r="A18" t="s">
        <v>147</v>
      </c>
      <c r="B18" t="s">
        <v>148</v>
      </c>
      <c r="C18">
        <v>33.333333333333336</v>
      </c>
      <c r="D18">
        <v>3</v>
      </c>
      <c r="E18" t="s">
        <v>18926</v>
      </c>
      <c r="F18">
        <v>100</v>
      </c>
      <c r="G18">
        <v>0</v>
      </c>
      <c r="H18" t="s">
        <v>655</v>
      </c>
      <c r="I18" t="s">
        <v>18927</v>
      </c>
      <c r="J18" t="s">
        <v>1735</v>
      </c>
      <c r="K18" t="s">
        <v>637</v>
      </c>
      <c r="L18" t="s">
        <v>638</v>
      </c>
      <c r="M18" t="s">
        <v>18928</v>
      </c>
      <c r="N18" t="s">
        <v>637</v>
      </c>
      <c r="O18" t="s">
        <v>639</v>
      </c>
      <c r="P18" t="s">
        <v>5</v>
      </c>
      <c r="Q18" t="s">
        <v>640</v>
      </c>
      <c r="R18" t="s">
        <v>638</v>
      </c>
      <c r="S18" t="s">
        <v>637</v>
      </c>
      <c r="T18" t="s">
        <v>18928</v>
      </c>
      <c r="U18" s="51" t="s">
        <v>716</v>
      </c>
      <c r="V18">
        <v>1</v>
      </c>
    </row>
    <row r="19" spans="1:22" x14ac:dyDescent="0.25">
      <c r="A19" t="s">
        <v>147</v>
      </c>
      <c r="B19" t="s">
        <v>148</v>
      </c>
      <c r="C19">
        <v>33.333333333333336</v>
      </c>
      <c r="D19">
        <v>3</v>
      </c>
      <c r="E19" t="s">
        <v>18929</v>
      </c>
      <c r="F19">
        <v>100</v>
      </c>
      <c r="G19">
        <v>0</v>
      </c>
      <c r="H19" t="s">
        <v>655</v>
      </c>
      <c r="I19" t="s">
        <v>18930</v>
      </c>
      <c r="J19" t="s">
        <v>669</v>
      </c>
      <c r="K19" t="s">
        <v>637</v>
      </c>
      <c r="L19" t="s">
        <v>638</v>
      </c>
      <c r="M19" t="s">
        <v>18931</v>
      </c>
      <c r="N19" t="s">
        <v>637</v>
      </c>
      <c r="O19" t="s">
        <v>639</v>
      </c>
      <c r="P19" t="s">
        <v>5</v>
      </c>
      <c r="Q19" t="s">
        <v>640</v>
      </c>
      <c r="R19" t="s">
        <v>638</v>
      </c>
      <c r="S19" t="s">
        <v>637</v>
      </c>
      <c r="T19" t="s">
        <v>18931</v>
      </c>
      <c r="U19" s="50" t="s">
        <v>16662</v>
      </c>
      <c r="V19">
        <v>5</v>
      </c>
    </row>
    <row r="20" spans="1:22" x14ac:dyDescent="0.25">
      <c r="A20" t="s">
        <v>16479</v>
      </c>
      <c r="B20" t="s">
        <v>13745</v>
      </c>
      <c r="C20">
        <v>200</v>
      </c>
      <c r="D20">
        <v>1</v>
      </c>
      <c r="E20" t="s">
        <v>18932</v>
      </c>
      <c r="F20">
        <v>99</v>
      </c>
      <c r="G20">
        <v>0</v>
      </c>
      <c r="H20" t="s">
        <v>636</v>
      </c>
      <c r="I20" t="s">
        <v>3875</v>
      </c>
      <c r="J20" t="s">
        <v>648</v>
      </c>
      <c r="K20" t="s">
        <v>637</v>
      </c>
      <c r="L20" t="s">
        <v>638</v>
      </c>
      <c r="M20" t="s">
        <v>18933</v>
      </c>
      <c r="N20" t="s">
        <v>637</v>
      </c>
      <c r="O20" t="s">
        <v>639</v>
      </c>
      <c r="P20" t="s">
        <v>5</v>
      </c>
      <c r="Q20" t="s">
        <v>640</v>
      </c>
      <c r="R20" t="s">
        <v>638</v>
      </c>
      <c r="S20" t="s">
        <v>637</v>
      </c>
      <c r="T20" t="s">
        <v>18933</v>
      </c>
      <c r="U20" s="51" t="s">
        <v>10386</v>
      </c>
      <c r="V20">
        <v>5</v>
      </c>
    </row>
    <row r="21" spans="1:22" x14ac:dyDescent="0.25">
      <c r="A21" t="s">
        <v>147</v>
      </c>
      <c r="B21" t="s">
        <v>148</v>
      </c>
      <c r="C21">
        <v>33.333333333333336</v>
      </c>
      <c r="D21">
        <v>3</v>
      </c>
      <c r="E21" t="s">
        <v>18934</v>
      </c>
      <c r="F21">
        <v>100</v>
      </c>
      <c r="G21">
        <v>0</v>
      </c>
      <c r="H21" t="s">
        <v>655</v>
      </c>
      <c r="I21" t="s">
        <v>18935</v>
      </c>
      <c r="J21" t="s">
        <v>648</v>
      </c>
      <c r="K21" t="s">
        <v>637</v>
      </c>
      <c r="L21" t="s">
        <v>638</v>
      </c>
      <c r="M21" t="s">
        <v>18936</v>
      </c>
      <c r="N21" t="s">
        <v>637</v>
      </c>
      <c r="O21" t="s">
        <v>639</v>
      </c>
      <c r="P21" t="s">
        <v>5</v>
      </c>
      <c r="Q21" t="s">
        <v>640</v>
      </c>
      <c r="R21" t="s">
        <v>638</v>
      </c>
      <c r="S21" t="s">
        <v>637</v>
      </c>
      <c r="T21" t="s">
        <v>18936</v>
      </c>
      <c r="U21" s="50" t="s">
        <v>14</v>
      </c>
      <c r="V21">
        <v>2</v>
      </c>
    </row>
    <row r="22" spans="1:22" x14ac:dyDescent="0.25">
      <c r="A22" t="s">
        <v>22</v>
      </c>
      <c r="B22" t="s">
        <v>27</v>
      </c>
      <c r="C22">
        <v>80</v>
      </c>
      <c r="D22">
        <v>1</v>
      </c>
      <c r="E22" t="s">
        <v>18937</v>
      </c>
      <c r="F22">
        <v>80</v>
      </c>
      <c r="G22">
        <v>0</v>
      </c>
      <c r="H22" t="s">
        <v>645</v>
      </c>
      <c r="I22" t="s">
        <v>780</v>
      </c>
      <c r="J22" t="s">
        <v>801</v>
      </c>
      <c r="K22" t="s">
        <v>743</v>
      </c>
      <c r="L22" t="s">
        <v>773</v>
      </c>
      <c r="M22" t="s">
        <v>18938</v>
      </c>
      <c r="N22" t="s">
        <v>637</v>
      </c>
      <c r="O22" t="s">
        <v>646</v>
      </c>
      <c r="P22" t="s">
        <v>26</v>
      </c>
      <c r="Q22" t="s">
        <v>647</v>
      </c>
      <c r="R22" t="s">
        <v>638</v>
      </c>
      <c r="S22" t="s">
        <v>637</v>
      </c>
      <c r="T22" t="s">
        <v>18939</v>
      </c>
      <c r="U22" s="51" t="s">
        <v>15</v>
      </c>
      <c r="V22">
        <v>2</v>
      </c>
    </row>
    <row r="23" spans="1:22" x14ac:dyDescent="0.25">
      <c r="A23" t="s">
        <v>600</v>
      </c>
      <c r="B23" t="s">
        <v>601</v>
      </c>
      <c r="C23">
        <v>159</v>
      </c>
      <c r="D23">
        <v>1</v>
      </c>
      <c r="E23" t="s">
        <v>18940</v>
      </c>
      <c r="F23">
        <v>190.5</v>
      </c>
      <c r="G23">
        <v>0</v>
      </c>
      <c r="H23" t="s">
        <v>655</v>
      </c>
      <c r="I23" t="s">
        <v>18941</v>
      </c>
      <c r="J23" t="s">
        <v>652</v>
      </c>
      <c r="K23" t="s">
        <v>637</v>
      </c>
      <c r="L23" t="s">
        <v>638</v>
      </c>
      <c r="M23" t="s">
        <v>18942</v>
      </c>
      <c r="N23" t="s">
        <v>637</v>
      </c>
      <c r="O23" t="s">
        <v>639</v>
      </c>
      <c r="P23" t="s">
        <v>5</v>
      </c>
      <c r="Q23" t="s">
        <v>640</v>
      </c>
      <c r="R23" t="s">
        <v>638</v>
      </c>
      <c r="S23" t="s">
        <v>18943</v>
      </c>
      <c r="T23" t="s">
        <v>18942</v>
      </c>
      <c r="U23" s="50" t="s">
        <v>10</v>
      </c>
      <c r="V23">
        <v>2</v>
      </c>
    </row>
    <row r="24" spans="1:22" x14ac:dyDescent="0.25">
      <c r="A24" t="s">
        <v>239</v>
      </c>
      <c r="B24" t="s">
        <v>245</v>
      </c>
      <c r="C24">
        <v>159</v>
      </c>
      <c r="D24">
        <v>1</v>
      </c>
      <c r="E24" t="s">
        <v>18940</v>
      </c>
      <c r="F24">
        <v>190.5</v>
      </c>
      <c r="G24">
        <v>0</v>
      </c>
      <c r="H24" t="s">
        <v>655</v>
      </c>
      <c r="I24" t="s">
        <v>18941</v>
      </c>
      <c r="J24" t="s">
        <v>652</v>
      </c>
      <c r="K24" t="s">
        <v>637</v>
      </c>
      <c r="L24" t="s">
        <v>638</v>
      </c>
      <c r="M24" t="s">
        <v>18942</v>
      </c>
      <c r="N24" t="s">
        <v>637</v>
      </c>
      <c r="O24" t="s">
        <v>639</v>
      </c>
      <c r="P24" t="s">
        <v>5</v>
      </c>
      <c r="Q24" t="s">
        <v>640</v>
      </c>
      <c r="R24" t="s">
        <v>638</v>
      </c>
      <c r="S24" t="s">
        <v>18943</v>
      </c>
      <c r="T24" t="s">
        <v>18942</v>
      </c>
      <c r="U24" s="51" t="s">
        <v>11</v>
      </c>
      <c r="V24">
        <v>2</v>
      </c>
    </row>
    <row r="25" spans="1:22" x14ac:dyDescent="0.25">
      <c r="A25" t="s">
        <v>16818</v>
      </c>
      <c r="B25" t="s">
        <v>13750</v>
      </c>
      <c r="C25">
        <v>200</v>
      </c>
      <c r="D25">
        <v>1</v>
      </c>
      <c r="E25" t="s">
        <v>18944</v>
      </c>
      <c r="F25">
        <v>198</v>
      </c>
      <c r="G25">
        <v>0</v>
      </c>
      <c r="H25" t="s">
        <v>636</v>
      </c>
      <c r="I25" t="s">
        <v>18945</v>
      </c>
      <c r="J25" t="s">
        <v>5718</v>
      </c>
      <c r="K25" t="s">
        <v>637</v>
      </c>
      <c r="L25" t="s">
        <v>638</v>
      </c>
      <c r="M25" t="s">
        <v>18942</v>
      </c>
      <c r="N25" t="s">
        <v>637</v>
      </c>
      <c r="O25" t="s">
        <v>639</v>
      </c>
      <c r="P25" t="s">
        <v>5</v>
      </c>
      <c r="Q25" t="s">
        <v>640</v>
      </c>
      <c r="R25" t="s">
        <v>638</v>
      </c>
      <c r="S25" t="s">
        <v>637</v>
      </c>
      <c r="T25" t="s">
        <v>18942</v>
      </c>
      <c r="U25" s="50" t="s">
        <v>239</v>
      </c>
      <c r="V25">
        <v>20</v>
      </c>
    </row>
    <row r="26" spans="1:22" x14ac:dyDescent="0.25">
      <c r="A26" t="s">
        <v>16479</v>
      </c>
      <c r="B26" t="s">
        <v>13745</v>
      </c>
      <c r="C26">
        <v>200</v>
      </c>
      <c r="D26">
        <v>1</v>
      </c>
      <c r="E26" t="s">
        <v>18944</v>
      </c>
      <c r="F26">
        <v>198</v>
      </c>
      <c r="G26">
        <v>0</v>
      </c>
      <c r="H26" t="s">
        <v>636</v>
      </c>
      <c r="I26" t="s">
        <v>18945</v>
      </c>
      <c r="J26" t="s">
        <v>5718</v>
      </c>
      <c r="K26" t="s">
        <v>637</v>
      </c>
      <c r="L26" t="s">
        <v>638</v>
      </c>
      <c r="M26" t="s">
        <v>18942</v>
      </c>
      <c r="N26" t="s">
        <v>637</v>
      </c>
      <c r="O26" t="s">
        <v>639</v>
      </c>
      <c r="P26" t="s">
        <v>5</v>
      </c>
      <c r="Q26" t="s">
        <v>640</v>
      </c>
      <c r="R26" t="s">
        <v>638</v>
      </c>
      <c r="S26" t="s">
        <v>637</v>
      </c>
      <c r="T26" t="s">
        <v>18942</v>
      </c>
      <c r="U26" s="51" t="s">
        <v>245</v>
      </c>
      <c r="V26">
        <v>14</v>
      </c>
    </row>
    <row r="27" spans="1:22" x14ac:dyDescent="0.25">
      <c r="A27" t="s">
        <v>594</v>
      </c>
      <c r="B27" t="s">
        <v>595</v>
      </c>
      <c r="C27">
        <v>50</v>
      </c>
      <c r="D27">
        <v>3</v>
      </c>
      <c r="E27" t="s">
        <v>18946</v>
      </c>
      <c r="F27">
        <v>100</v>
      </c>
      <c r="G27">
        <v>0</v>
      </c>
      <c r="H27" t="s">
        <v>636</v>
      </c>
      <c r="I27" t="s">
        <v>3073</v>
      </c>
      <c r="J27" t="s">
        <v>648</v>
      </c>
      <c r="K27" t="s">
        <v>637</v>
      </c>
      <c r="L27" t="s">
        <v>638</v>
      </c>
      <c r="M27" t="s">
        <v>18947</v>
      </c>
      <c r="N27" t="s">
        <v>637</v>
      </c>
      <c r="O27" t="s">
        <v>639</v>
      </c>
      <c r="P27" t="s">
        <v>5</v>
      </c>
      <c r="Q27" t="s">
        <v>640</v>
      </c>
      <c r="R27" t="s">
        <v>638</v>
      </c>
      <c r="S27" t="s">
        <v>637</v>
      </c>
      <c r="T27" t="s">
        <v>18947</v>
      </c>
      <c r="U27" s="51" t="s">
        <v>2799</v>
      </c>
      <c r="V27">
        <v>3</v>
      </c>
    </row>
    <row r="28" spans="1:22" x14ac:dyDescent="0.25">
      <c r="A28" t="s">
        <v>72</v>
      </c>
      <c r="B28" t="s">
        <v>716</v>
      </c>
      <c r="C28">
        <v>93</v>
      </c>
      <c r="D28">
        <v>1</v>
      </c>
      <c r="E28" t="s">
        <v>18948</v>
      </c>
      <c r="F28">
        <v>93</v>
      </c>
      <c r="G28">
        <v>0</v>
      </c>
      <c r="H28" t="s">
        <v>645</v>
      </c>
      <c r="I28" t="s">
        <v>6856</v>
      </c>
      <c r="J28" t="s">
        <v>6857</v>
      </c>
      <c r="K28" t="s">
        <v>6858</v>
      </c>
      <c r="L28" t="s">
        <v>2607</v>
      </c>
      <c r="M28" t="s">
        <v>18949</v>
      </c>
      <c r="N28" t="s">
        <v>637</v>
      </c>
      <c r="O28" t="s">
        <v>646</v>
      </c>
      <c r="P28" t="s">
        <v>26</v>
      </c>
      <c r="Q28" t="s">
        <v>647</v>
      </c>
      <c r="R28" t="s">
        <v>638</v>
      </c>
      <c r="S28" t="s">
        <v>637</v>
      </c>
      <c r="T28" t="s">
        <v>18950</v>
      </c>
      <c r="U28" s="51" t="s">
        <v>690</v>
      </c>
      <c r="V28">
        <v>3</v>
      </c>
    </row>
    <row r="29" spans="1:22" x14ac:dyDescent="0.25">
      <c r="A29" t="s">
        <v>147</v>
      </c>
      <c r="B29" t="s">
        <v>148</v>
      </c>
      <c r="C29">
        <v>33.333333333333336</v>
      </c>
      <c r="D29">
        <v>3</v>
      </c>
      <c r="E29" t="s">
        <v>18951</v>
      </c>
      <c r="F29">
        <v>100</v>
      </c>
      <c r="G29">
        <v>0</v>
      </c>
      <c r="H29" t="s">
        <v>655</v>
      </c>
      <c r="I29" t="s">
        <v>18952</v>
      </c>
      <c r="J29" t="s">
        <v>648</v>
      </c>
      <c r="K29" t="s">
        <v>637</v>
      </c>
      <c r="L29" t="s">
        <v>638</v>
      </c>
      <c r="M29" t="s">
        <v>18950</v>
      </c>
      <c r="N29" t="s">
        <v>637</v>
      </c>
      <c r="O29" t="s">
        <v>639</v>
      </c>
      <c r="P29" t="s">
        <v>5</v>
      </c>
      <c r="Q29" t="s">
        <v>640</v>
      </c>
      <c r="R29" t="s">
        <v>638</v>
      </c>
      <c r="S29" t="s">
        <v>637</v>
      </c>
      <c r="T29" t="s">
        <v>18950</v>
      </c>
      <c r="U29" s="50" t="s">
        <v>240</v>
      </c>
      <c r="V29">
        <v>14</v>
      </c>
    </row>
    <row r="30" spans="1:22" x14ac:dyDescent="0.25">
      <c r="A30" t="s">
        <v>147</v>
      </c>
      <c r="B30" t="s">
        <v>148</v>
      </c>
      <c r="C30">
        <v>50</v>
      </c>
      <c r="D30">
        <v>6</v>
      </c>
      <c r="E30" t="s">
        <v>18953</v>
      </c>
      <c r="F30">
        <v>200</v>
      </c>
      <c r="G30">
        <v>0</v>
      </c>
      <c r="H30" t="s">
        <v>636</v>
      </c>
      <c r="I30" t="s">
        <v>18954</v>
      </c>
      <c r="J30" t="s">
        <v>682</v>
      </c>
      <c r="K30" t="s">
        <v>637</v>
      </c>
      <c r="L30" t="s">
        <v>638</v>
      </c>
      <c r="M30" t="s">
        <v>18955</v>
      </c>
      <c r="N30" t="s">
        <v>637</v>
      </c>
      <c r="O30" t="s">
        <v>639</v>
      </c>
      <c r="P30" t="s">
        <v>5</v>
      </c>
      <c r="Q30" t="s">
        <v>640</v>
      </c>
      <c r="R30" t="s">
        <v>638</v>
      </c>
      <c r="S30" t="s">
        <v>637</v>
      </c>
      <c r="T30" t="s">
        <v>18955</v>
      </c>
      <c r="U30" s="51" t="s">
        <v>246</v>
      </c>
      <c r="V30">
        <v>11</v>
      </c>
    </row>
    <row r="31" spans="1:22" x14ac:dyDescent="0.25">
      <c r="A31" t="s">
        <v>16479</v>
      </c>
      <c r="B31" t="s">
        <v>13745</v>
      </c>
      <c r="C31">
        <v>200</v>
      </c>
      <c r="D31">
        <v>1</v>
      </c>
      <c r="E31" t="s">
        <v>18956</v>
      </c>
      <c r="F31">
        <v>99</v>
      </c>
      <c r="G31">
        <v>0</v>
      </c>
      <c r="H31" t="s">
        <v>636</v>
      </c>
      <c r="I31" t="s">
        <v>18957</v>
      </c>
      <c r="J31" t="s">
        <v>648</v>
      </c>
      <c r="K31" t="s">
        <v>637</v>
      </c>
      <c r="L31" t="s">
        <v>638</v>
      </c>
      <c r="M31" t="s">
        <v>18958</v>
      </c>
      <c r="N31" t="s">
        <v>637</v>
      </c>
      <c r="O31" t="s">
        <v>643</v>
      </c>
      <c r="P31" t="s">
        <v>5</v>
      </c>
      <c r="Q31" t="s">
        <v>644</v>
      </c>
      <c r="R31" t="s">
        <v>638</v>
      </c>
      <c r="S31" t="s">
        <v>637</v>
      </c>
      <c r="T31" t="s">
        <v>18959</v>
      </c>
      <c r="U31" s="51" t="s">
        <v>2799</v>
      </c>
      <c r="V31">
        <v>3</v>
      </c>
    </row>
    <row r="32" spans="1:22" x14ac:dyDescent="0.25">
      <c r="A32" t="s">
        <v>147</v>
      </c>
      <c r="B32" t="s">
        <v>148</v>
      </c>
      <c r="C32">
        <v>50</v>
      </c>
      <c r="D32">
        <v>12</v>
      </c>
      <c r="E32" t="s">
        <v>18960</v>
      </c>
      <c r="F32">
        <v>400</v>
      </c>
      <c r="G32">
        <v>0</v>
      </c>
      <c r="H32" t="s">
        <v>636</v>
      </c>
      <c r="I32" t="s">
        <v>717</v>
      </c>
      <c r="J32" t="s">
        <v>648</v>
      </c>
      <c r="K32" t="s">
        <v>637</v>
      </c>
      <c r="L32" t="s">
        <v>638</v>
      </c>
      <c r="M32" t="s">
        <v>18959</v>
      </c>
      <c r="N32" t="s">
        <v>637</v>
      </c>
      <c r="O32" t="s">
        <v>639</v>
      </c>
      <c r="P32" t="s">
        <v>5</v>
      </c>
      <c r="Q32" t="s">
        <v>640</v>
      </c>
      <c r="R32" t="s">
        <v>638</v>
      </c>
      <c r="S32" t="s">
        <v>18961</v>
      </c>
      <c r="T32" t="s">
        <v>18959</v>
      </c>
      <c r="U32" s="50" t="s">
        <v>241</v>
      </c>
      <c r="V32">
        <v>8</v>
      </c>
    </row>
    <row r="33" spans="1:22" x14ac:dyDescent="0.25">
      <c r="A33" t="s">
        <v>147</v>
      </c>
      <c r="B33" t="s">
        <v>148</v>
      </c>
      <c r="C33">
        <v>50</v>
      </c>
      <c r="D33">
        <v>6</v>
      </c>
      <c r="E33" t="s">
        <v>18962</v>
      </c>
      <c r="F33">
        <v>200</v>
      </c>
      <c r="G33">
        <v>0</v>
      </c>
      <c r="H33" t="s">
        <v>636</v>
      </c>
      <c r="I33" t="s">
        <v>18963</v>
      </c>
      <c r="J33" t="s">
        <v>5229</v>
      </c>
      <c r="K33" t="s">
        <v>637</v>
      </c>
      <c r="L33" t="s">
        <v>638</v>
      </c>
      <c r="M33" t="s">
        <v>18964</v>
      </c>
      <c r="N33" t="s">
        <v>637</v>
      </c>
      <c r="O33" t="s">
        <v>639</v>
      </c>
      <c r="P33" t="s">
        <v>5</v>
      </c>
      <c r="Q33" t="s">
        <v>640</v>
      </c>
      <c r="R33" t="s">
        <v>638</v>
      </c>
      <c r="S33" t="s">
        <v>637</v>
      </c>
      <c r="T33" t="s">
        <v>18964</v>
      </c>
      <c r="U33" s="51" t="s">
        <v>247</v>
      </c>
      <c r="V33">
        <v>6</v>
      </c>
    </row>
    <row r="34" spans="1:22" x14ac:dyDescent="0.25">
      <c r="A34" t="s">
        <v>147</v>
      </c>
      <c r="B34" t="s">
        <v>148</v>
      </c>
      <c r="C34">
        <v>33.333333333333336</v>
      </c>
      <c r="D34">
        <v>3</v>
      </c>
      <c r="E34" t="s">
        <v>18965</v>
      </c>
      <c r="F34">
        <v>100</v>
      </c>
      <c r="G34">
        <v>0</v>
      </c>
      <c r="H34" t="s">
        <v>655</v>
      </c>
      <c r="I34" t="s">
        <v>18966</v>
      </c>
      <c r="J34" t="s">
        <v>642</v>
      </c>
      <c r="K34" t="s">
        <v>637</v>
      </c>
      <c r="L34" t="s">
        <v>638</v>
      </c>
      <c r="M34" t="s">
        <v>18964</v>
      </c>
      <c r="N34" t="s">
        <v>637</v>
      </c>
      <c r="O34" t="s">
        <v>639</v>
      </c>
      <c r="P34" t="s">
        <v>5</v>
      </c>
      <c r="Q34" t="s">
        <v>640</v>
      </c>
      <c r="R34" t="s">
        <v>638</v>
      </c>
      <c r="S34" t="s">
        <v>637</v>
      </c>
      <c r="T34" t="s">
        <v>18964</v>
      </c>
      <c r="U34" s="51" t="s">
        <v>2799</v>
      </c>
      <c r="V34">
        <v>2</v>
      </c>
    </row>
    <row r="35" spans="1:22" x14ac:dyDescent="0.25">
      <c r="A35" t="s">
        <v>147</v>
      </c>
      <c r="B35" t="s">
        <v>148</v>
      </c>
      <c r="C35">
        <v>50</v>
      </c>
      <c r="D35">
        <v>6</v>
      </c>
      <c r="E35" t="s">
        <v>18967</v>
      </c>
      <c r="F35">
        <v>200</v>
      </c>
      <c r="G35">
        <v>0</v>
      </c>
      <c r="H35" t="s">
        <v>636</v>
      </c>
      <c r="I35" t="s">
        <v>18968</v>
      </c>
      <c r="J35" t="s">
        <v>648</v>
      </c>
      <c r="K35" t="s">
        <v>637</v>
      </c>
      <c r="L35" t="s">
        <v>638</v>
      </c>
      <c r="M35" t="s">
        <v>18969</v>
      </c>
      <c r="N35" t="s">
        <v>637</v>
      </c>
      <c r="O35" t="s">
        <v>639</v>
      </c>
      <c r="P35" t="s">
        <v>5</v>
      </c>
      <c r="Q35" t="s">
        <v>640</v>
      </c>
      <c r="R35" t="s">
        <v>638</v>
      </c>
      <c r="S35" t="s">
        <v>637</v>
      </c>
      <c r="T35" t="s">
        <v>18969</v>
      </c>
      <c r="U35" s="50" t="s">
        <v>600</v>
      </c>
      <c r="V35">
        <v>9</v>
      </c>
    </row>
    <row r="36" spans="1:22" x14ac:dyDescent="0.25">
      <c r="A36" t="s">
        <v>147</v>
      </c>
      <c r="B36" t="s">
        <v>148</v>
      </c>
      <c r="C36">
        <v>33.333333333333336</v>
      </c>
      <c r="D36">
        <v>3</v>
      </c>
      <c r="E36" t="s">
        <v>18970</v>
      </c>
      <c r="F36">
        <v>100</v>
      </c>
      <c r="G36">
        <v>0</v>
      </c>
      <c r="H36" t="s">
        <v>655</v>
      </c>
      <c r="I36" t="s">
        <v>18971</v>
      </c>
      <c r="J36" t="s">
        <v>648</v>
      </c>
      <c r="K36" t="s">
        <v>637</v>
      </c>
      <c r="L36" t="s">
        <v>638</v>
      </c>
      <c r="M36" t="s">
        <v>18972</v>
      </c>
      <c r="N36" t="s">
        <v>637</v>
      </c>
      <c r="O36" t="s">
        <v>639</v>
      </c>
      <c r="P36" t="s">
        <v>5</v>
      </c>
      <c r="Q36" t="s">
        <v>640</v>
      </c>
      <c r="R36" t="s">
        <v>638</v>
      </c>
      <c r="S36" t="s">
        <v>637</v>
      </c>
      <c r="T36" t="s">
        <v>18972</v>
      </c>
      <c r="U36" s="51" t="s">
        <v>601</v>
      </c>
      <c r="V36">
        <v>9</v>
      </c>
    </row>
    <row r="37" spans="1:22" x14ac:dyDescent="0.25">
      <c r="A37" t="s">
        <v>147</v>
      </c>
      <c r="B37" t="s">
        <v>148</v>
      </c>
      <c r="C37">
        <v>33.333333333333336</v>
      </c>
      <c r="D37">
        <v>3</v>
      </c>
      <c r="E37" t="s">
        <v>18973</v>
      </c>
      <c r="F37">
        <v>100</v>
      </c>
      <c r="G37">
        <v>0</v>
      </c>
      <c r="H37" t="s">
        <v>655</v>
      </c>
      <c r="I37" t="s">
        <v>18974</v>
      </c>
      <c r="J37" t="s">
        <v>1872</v>
      </c>
      <c r="K37" t="s">
        <v>637</v>
      </c>
      <c r="L37" t="s">
        <v>638</v>
      </c>
      <c r="M37" t="s">
        <v>18975</v>
      </c>
      <c r="N37" t="s">
        <v>637</v>
      </c>
      <c r="O37" t="s">
        <v>639</v>
      </c>
      <c r="P37" t="s">
        <v>5</v>
      </c>
      <c r="Q37" t="s">
        <v>640</v>
      </c>
      <c r="R37" t="s">
        <v>638</v>
      </c>
      <c r="S37" t="s">
        <v>637</v>
      </c>
      <c r="T37" t="s">
        <v>18976</v>
      </c>
      <c r="U37" s="50" t="s">
        <v>77</v>
      </c>
      <c r="V37">
        <v>24</v>
      </c>
    </row>
    <row r="38" spans="1:22" x14ac:dyDescent="0.25">
      <c r="A38" t="s">
        <v>18</v>
      </c>
      <c r="B38" t="s">
        <v>19</v>
      </c>
      <c r="C38">
        <v>66.666666666666671</v>
      </c>
      <c r="D38">
        <v>3</v>
      </c>
      <c r="E38" t="s">
        <v>18977</v>
      </c>
      <c r="F38">
        <v>129</v>
      </c>
      <c r="G38">
        <v>0</v>
      </c>
      <c r="H38" t="s">
        <v>645</v>
      </c>
      <c r="I38" t="s">
        <v>10654</v>
      </c>
      <c r="J38" t="s">
        <v>18978</v>
      </c>
      <c r="K38" t="s">
        <v>9808</v>
      </c>
      <c r="L38" t="s">
        <v>6716</v>
      </c>
      <c r="M38" t="s">
        <v>18979</v>
      </c>
      <c r="N38" t="s">
        <v>637</v>
      </c>
      <c r="O38" t="s">
        <v>646</v>
      </c>
      <c r="P38" t="s">
        <v>26</v>
      </c>
      <c r="Q38" t="s">
        <v>647</v>
      </c>
      <c r="R38" t="s">
        <v>638</v>
      </c>
      <c r="S38" t="s">
        <v>637</v>
      </c>
      <c r="T38" t="s">
        <v>18979</v>
      </c>
      <c r="U38" s="51" t="s">
        <v>78</v>
      </c>
      <c r="V38">
        <v>24</v>
      </c>
    </row>
    <row r="39" spans="1:22" x14ac:dyDescent="0.25">
      <c r="A39" t="s">
        <v>18</v>
      </c>
      <c r="B39" t="s">
        <v>19</v>
      </c>
      <c r="C39">
        <v>66.666666666666671</v>
      </c>
      <c r="D39">
        <v>3</v>
      </c>
      <c r="E39" t="s">
        <v>18980</v>
      </c>
      <c r="F39">
        <v>129</v>
      </c>
      <c r="G39">
        <v>0</v>
      </c>
      <c r="H39" t="s">
        <v>645</v>
      </c>
      <c r="I39" t="s">
        <v>774</v>
      </c>
      <c r="J39" t="s">
        <v>18981</v>
      </c>
      <c r="K39" t="s">
        <v>8727</v>
      </c>
      <c r="L39" t="s">
        <v>711</v>
      </c>
      <c r="M39" t="s">
        <v>18982</v>
      </c>
      <c r="N39" t="s">
        <v>637</v>
      </c>
      <c r="O39" t="s">
        <v>646</v>
      </c>
      <c r="P39" t="s">
        <v>26</v>
      </c>
      <c r="Q39" t="s">
        <v>647</v>
      </c>
      <c r="R39" t="s">
        <v>638</v>
      </c>
      <c r="S39" t="s">
        <v>637</v>
      </c>
      <c r="T39" t="s">
        <v>18982</v>
      </c>
      <c r="U39" s="50" t="s">
        <v>594</v>
      </c>
      <c r="V39">
        <v>48</v>
      </c>
    </row>
    <row r="40" spans="1:22" x14ac:dyDescent="0.25">
      <c r="A40" t="s">
        <v>147</v>
      </c>
      <c r="B40" t="s">
        <v>148</v>
      </c>
      <c r="C40">
        <v>50</v>
      </c>
      <c r="D40">
        <v>6</v>
      </c>
      <c r="E40" t="s">
        <v>18983</v>
      </c>
      <c r="F40">
        <v>200</v>
      </c>
      <c r="G40">
        <v>0</v>
      </c>
      <c r="H40" t="s">
        <v>636</v>
      </c>
      <c r="I40" t="s">
        <v>18984</v>
      </c>
      <c r="J40" t="s">
        <v>652</v>
      </c>
      <c r="K40" t="s">
        <v>637</v>
      </c>
      <c r="L40" t="s">
        <v>638</v>
      </c>
      <c r="M40" t="s">
        <v>18985</v>
      </c>
      <c r="N40" t="s">
        <v>637</v>
      </c>
      <c r="O40" t="s">
        <v>639</v>
      </c>
      <c r="P40" t="s">
        <v>5</v>
      </c>
      <c r="Q40" t="s">
        <v>640</v>
      </c>
      <c r="R40" t="s">
        <v>638</v>
      </c>
      <c r="S40" t="s">
        <v>637</v>
      </c>
      <c r="T40" t="s">
        <v>18985</v>
      </c>
      <c r="U40" s="51" t="s">
        <v>595</v>
      </c>
      <c r="V40">
        <v>48</v>
      </c>
    </row>
    <row r="41" spans="1:22" x14ac:dyDescent="0.25">
      <c r="A41" t="s">
        <v>147</v>
      </c>
      <c r="B41" t="s">
        <v>148</v>
      </c>
      <c r="C41">
        <v>50</v>
      </c>
      <c r="D41">
        <v>6</v>
      </c>
      <c r="E41" t="s">
        <v>18986</v>
      </c>
      <c r="F41">
        <v>200</v>
      </c>
      <c r="G41">
        <v>0</v>
      </c>
      <c r="H41" t="s">
        <v>636</v>
      </c>
      <c r="I41" t="s">
        <v>18987</v>
      </c>
      <c r="J41" t="s">
        <v>1872</v>
      </c>
      <c r="K41" t="s">
        <v>637</v>
      </c>
      <c r="L41" t="s">
        <v>638</v>
      </c>
      <c r="M41" t="s">
        <v>18988</v>
      </c>
      <c r="N41" t="s">
        <v>637</v>
      </c>
      <c r="O41" t="s">
        <v>643</v>
      </c>
      <c r="P41" t="s">
        <v>5</v>
      </c>
      <c r="Q41" t="s">
        <v>644</v>
      </c>
      <c r="R41" t="s">
        <v>638</v>
      </c>
      <c r="S41" t="s">
        <v>637</v>
      </c>
      <c r="T41" t="s">
        <v>18988</v>
      </c>
      <c r="U41" s="50" t="s">
        <v>116</v>
      </c>
      <c r="V41">
        <v>70</v>
      </c>
    </row>
    <row r="42" spans="1:22" x14ac:dyDescent="0.25">
      <c r="A42" t="s">
        <v>147</v>
      </c>
      <c r="B42" t="s">
        <v>148</v>
      </c>
      <c r="C42">
        <v>33.333333333333336</v>
      </c>
      <c r="D42">
        <v>3</v>
      </c>
      <c r="E42" t="s">
        <v>18989</v>
      </c>
      <c r="F42">
        <v>100</v>
      </c>
      <c r="G42">
        <v>0</v>
      </c>
      <c r="H42" t="s">
        <v>655</v>
      </c>
      <c r="I42" t="s">
        <v>18990</v>
      </c>
      <c r="J42" t="s">
        <v>2240</v>
      </c>
      <c r="K42" t="s">
        <v>637</v>
      </c>
      <c r="L42" t="s">
        <v>638</v>
      </c>
      <c r="M42" t="s">
        <v>18991</v>
      </c>
      <c r="N42" t="s">
        <v>637</v>
      </c>
      <c r="O42" t="s">
        <v>643</v>
      </c>
      <c r="P42" t="s">
        <v>5</v>
      </c>
      <c r="Q42" t="s">
        <v>644</v>
      </c>
      <c r="R42" t="s">
        <v>638</v>
      </c>
      <c r="S42" t="s">
        <v>637</v>
      </c>
      <c r="T42" t="s">
        <v>18991</v>
      </c>
      <c r="U42" s="51" t="s">
        <v>117</v>
      </c>
      <c r="V42">
        <v>70</v>
      </c>
    </row>
    <row r="43" spans="1:22" x14ac:dyDescent="0.25">
      <c r="A43" t="s">
        <v>147</v>
      </c>
      <c r="B43" t="s">
        <v>148</v>
      </c>
      <c r="C43">
        <v>50</v>
      </c>
      <c r="D43">
        <v>6</v>
      </c>
      <c r="E43" t="s">
        <v>18992</v>
      </c>
      <c r="F43">
        <v>200</v>
      </c>
      <c r="G43">
        <v>0</v>
      </c>
      <c r="H43" t="s">
        <v>636</v>
      </c>
      <c r="I43" t="s">
        <v>14710</v>
      </c>
      <c r="J43" t="s">
        <v>675</v>
      </c>
      <c r="K43" t="s">
        <v>637</v>
      </c>
      <c r="L43" t="s">
        <v>638</v>
      </c>
      <c r="M43" t="s">
        <v>18991</v>
      </c>
      <c r="N43" t="s">
        <v>637</v>
      </c>
      <c r="O43" t="s">
        <v>639</v>
      </c>
      <c r="P43" t="s">
        <v>5</v>
      </c>
      <c r="Q43" t="s">
        <v>640</v>
      </c>
      <c r="R43" t="s">
        <v>638</v>
      </c>
      <c r="S43" t="s">
        <v>637</v>
      </c>
      <c r="T43" t="s">
        <v>18991</v>
      </c>
      <c r="U43" s="50" t="s">
        <v>723</v>
      </c>
      <c r="V43">
        <v>1240</v>
      </c>
    </row>
    <row r="44" spans="1:22" x14ac:dyDescent="0.25">
      <c r="A44" t="s">
        <v>147</v>
      </c>
      <c r="B44" t="s">
        <v>148</v>
      </c>
      <c r="C44">
        <v>33.333333333333336</v>
      </c>
      <c r="D44">
        <v>3</v>
      </c>
      <c r="E44" t="s">
        <v>18993</v>
      </c>
      <c r="F44">
        <v>100</v>
      </c>
      <c r="G44">
        <v>0</v>
      </c>
      <c r="H44" t="s">
        <v>655</v>
      </c>
      <c r="I44" t="s">
        <v>18994</v>
      </c>
      <c r="J44" t="s">
        <v>682</v>
      </c>
      <c r="K44" t="s">
        <v>637</v>
      </c>
      <c r="L44" t="s">
        <v>638</v>
      </c>
      <c r="M44" t="s">
        <v>18995</v>
      </c>
      <c r="N44" t="s">
        <v>637</v>
      </c>
      <c r="O44" t="s">
        <v>643</v>
      </c>
      <c r="P44" t="s">
        <v>5</v>
      </c>
      <c r="Q44" t="s">
        <v>644</v>
      </c>
      <c r="R44" t="s">
        <v>638</v>
      </c>
      <c r="S44" t="s">
        <v>637</v>
      </c>
      <c r="T44" t="s">
        <v>18995</v>
      </c>
    </row>
    <row r="45" spans="1:22" x14ac:dyDescent="0.25">
      <c r="A45" t="s">
        <v>147</v>
      </c>
      <c r="B45" t="s">
        <v>148</v>
      </c>
      <c r="C45">
        <v>33.333333333333336</v>
      </c>
      <c r="D45">
        <v>3</v>
      </c>
      <c r="E45" t="s">
        <v>18996</v>
      </c>
      <c r="F45">
        <v>129</v>
      </c>
      <c r="G45">
        <v>29</v>
      </c>
      <c r="H45" t="s">
        <v>655</v>
      </c>
      <c r="I45" t="s">
        <v>18997</v>
      </c>
      <c r="J45" t="s">
        <v>1797</v>
      </c>
      <c r="K45" t="s">
        <v>637</v>
      </c>
      <c r="L45" t="s">
        <v>638</v>
      </c>
      <c r="M45" t="s">
        <v>18998</v>
      </c>
      <c r="N45" t="s">
        <v>637</v>
      </c>
      <c r="O45" t="s">
        <v>639</v>
      </c>
      <c r="P45" t="s">
        <v>5</v>
      </c>
      <c r="Q45" t="s">
        <v>640</v>
      </c>
      <c r="R45" t="s">
        <v>638</v>
      </c>
      <c r="S45" t="s">
        <v>637</v>
      </c>
      <c r="T45" t="s">
        <v>18998</v>
      </c>
    </row>
    <row r="46" spans="1:22" x14ac:dyDescent="0.25">
      <c r="A46" t="s">
        <v>72</v>
      </c>
      <c r="B46" t="s">
        <v>108</v>
      </c>
      <c r="C46">
        <v>66</v>
      </c>
      <c r="D46">
        <v>1</v>
      </c>
      <c r="E46" t="s">
        <v>18999</v>
      </c>
      <c r="F46">
        <v>249</v>
      </c>
      <c r="G46">
        <v>0</v>
      </c>
      <c r="H46" t="s">
        <v>645</v>
      </c>
      <c r="I46" t="s">
        <v>19000</v>
      </c>
      <c r="J46" t="s">
        <v>19001</v>
      </c>
      <c r="K46" t="s">
        <v>19002</v>
      </c>
      <c r="L46" t="s">
        <v>793</v>
      </c>
      <c r="M46" t="s">
        <v>18998</v>
      </c>
      <c r="N46" t="s">
        <v>637</v>
      </c>
      <c r="O46" t="s">
        <v>646</v>
      </c>
      <c r="P46" t="s">
        <v>26</v>
      </c>
      <c r="Q46" t="s">
        <v>647</v>
      </c>
      <c r="R46" t="s">
        <v>638</v>
      </c>
      <c r="S46" t="s">
        <v>637</v>
      </c>
      <c r="T46" t="s">
        <v>18998</v>
      </c>
    </row>
    <row r="47" spans="1:22" x14ac:dyDescent="0.25">
      <c r="A47" t="s">
        <v>101</v>
      </c>
      <c r="B47" t="s">
        <v>74</v>
      </c>
      <c r="C47">
        <v>66</v>
      </c>
      <c r="D47">
        <v>1</v>
      </c>
      <c r="E47" t="s">
        <v>18999</v>
      </c>
      <c r="F47">
        <v>249</v>
      </c>
      <c r="G47">
        <v>0</v>
      </c>
      <c r="H47" t="s">
        <v>645</v>
      </c>
      <c r="I47" t="s">
        <v>19000</v>
      </c>
      <c r="J47" t="s">
        <v>19001</v>
      </c>
      <c r="K47" t="s">
        <v>19002</v>
      </c>
      <c r="L47" t="s">
        <v>793</v>
      </c>
      <c r="M47" t="s">
        <v>18998</v>
      </c>
      <c r="N47" t="s">
        <v>637</v>
      </c>
      <c r="O47" t="s">
        <v>646</v>
      </c>
      <c r="P47" t="s">
        <v>26</v>
      </c>
      <c r="Q47" t="s">
        <v>647</v>
      </c>
      <c r="R47" t="s">
        <v>638</v>
      </c>
      <c r="S47" t="s">
        <v>637</v>
      </c>
      <c r="T47" t="s">
        <v>18998</v>
      </c>
    </row>
    <row r="48" spans="1:22" x14ac:dyDescent="0.25">
      <c r="A48" t="s">
        <v>22</v>
      </c>
      <c r="B48" t="s">
        <v>27</v>
      </c>
      <c r="C48">
        <v>67</v>
      </c>
      <c r="D48">
        <v>1</v>
      </c>
      <c r="E48" t="s">
        <v>18999</v>
      </c>
      <c r="F48">
        <v>249</v>
      </c>
      <c r="G48">
        <v>0</v>
      </c>
      <c r="H48" t="s">
        <v>645</v>
      </c>
      <c r="I48" t="s">
        <v>19000</v>
      </c>
      <c r="J48" t="s">
        <v>19001</v>
      </c>
      <c r="K48" t="s">
        <v>19002</v>
      </c>
      <c r="L48" t="s">
        <v>793</v>
      </c>
      <c r="M48" t="s">
        <v>18998</v>
      </c>
      <c r="N48" t="s">
        <v>637</v>
      </c>
      <c r="O48" t="s">
        <v>646</v>
      </c>
      <c r="P48" t="s">
        <v>26</v>
      </c>
      <c r="Q48" t="s">
        <v>647</v>
      </c>
      <c r="R48" t="s">
        <v>638</v>
      </c>
      <c r="S48" t="s">
        <v>637</v>
      </c>
      <c r="T48" t="s">
        <v>18998</v>
      </c>
    </row>
    <row r="49" spans="1:20" x14ac:dyDescent="0.25">
      <c r="A49" t="s">
        <v>239</v>
      </c>
      <c r="B49" t="s">
        <v>690</v>
      </c>
      <c r="C49">
        <v>93.74</v>
      </c>
      <c r="D49">
        <v>1</v>
      </c>
      <c r="E49" t="s">
        <v>19003</v>
      </c>
      <c r="F49">
        <v>93.74</v>
      </c>
      <c r="G49">
        <v>0</v>
      </c>
      <c r="H49" t="s">
        <v>663</v>
      </c>
      <c r="I49" t="s">
        <v>19004</v>
      </c>
      <c r="J49" t="s">
        <v>19005</v>
      </c>
      <c r="K49" t="s">
        <v>785</v>
      </c>
      <c r="L49" t="s">
        <v>19006</v>
      </c>
      <c r="M49" t="s">
        <v>19007</v>
      </c>
      <c r="N49" t="s">
        <v>637</v>
      </c>
      <c r="O49" t="s">
        <v>664</v>
      </c>
      <c r="P49" t="s">
        <v>23</v>
      </c>
      <c r="Q49" t="s">
        <v>665</v>
      </c>
      <c r="R49" t="s">
        <v>638</v>
      </c>
      <c r="S49" t="s">
        <v>637</v>
      </c>
      <c r="T49" t="s">
        <v>19007</v>
      </c>
    </row>
    <row r="50" spans="1:20" x14ac:dyDescent="0.25">
      <c r="A50" t="s">
        <v>16479</v>
      </c>
      <c r="B50" t="s">
        <v>13745</v>
      </c>
      <c r="C50">
        <v>200</v>
      </c>
      <c r="D50">
        <v>1</v>
      </c>
      <c r="E50" t="s">
        <v>19008</v>
      </c>
      <c r="F50">
        <v>99</v>
      </c>
      <c r="G50">
        <v>0</v>
      </c>
      <c r="H50" t="s">
        <v>655</v>
      </c>
      <c r="I50" t="s">
        <v>19009</v>
      </c>
      <c r="J50" t="s">
        <v>650</v>
      </c>
      <c r="K50" t="s">
        <v>637</v>
      </c>
      <c r="L50" t="s">
        <v>638</v>
      </c>
      <c r="M50" t="s">
        <v>19010</v>
      </c>
      <c r="N50" t="s">
        <v>637</v>
      </c>
      <c r="O50" t="s">
        <v>639</v>
      </c>
      <c r="P50" t="s">
        <v>5</v>
      </c>
      <c r="Q50" t="s">
        <v>640</v>
      </c>
      <c r="R50" t="s">
        <v>638</v>
      </c>
      <c r="S50" t="s">
        <v>637</v>
      </c>
      <c r="T50" t="s">
        <v>19011</v>
      </c>
    </row>
    <row r="51" spans="1:20" x14ac:dyDescent="0.25">
      <c r="A51" t="s">
        <v>147</v>
      </c>
      <c r="B51" t="s">
        <v>148</v>
      </c>
      <c r="C51">
        <v>33.333333333333336</v>
      </c>
      <c r="D51">
        <v>3</v>
      </c>
      <c r="E51" t="s">
        <v>19012</v>
      </c>
      <c r="F51">
        <v>138</v>
      </c>
      <c r="G51">
        <v>38</v>
      </c>
      <c r="H51" t="s">
        <v>655</v>
      </c>
      <c r="I51" t="s">
        <v>19013</v>
      </c>
      <c r="J51" t="s">
        <v>676</v>
      </c>
      <c r="K51" t="s">
        <v>637</v>
      </c>
      <c r="L51" t="s">
        <v>638</v>
      </c>
      <c r="M51" t="s">
        <v>19014</v>
      </c>
      <c r="N51" t="s">
        <v>637</v>
      </c>
      <c r="O51" t="s">
        <v>643</v>
      </c>
      <c r="P51" t="s">
        <v>5</v>
      </c>
      <c r="Q51" t="s">
        <v>644</v>
      </c>
      <c r="R51" t="s">
        <v>638</v>
      </c>
      <c r="S51" t="s">
        <v>637</v>
      </c>
      <c r="T51" t="s">
        <v>19014</v>
      </c>
    </row>
    <row r="52" spans="1:20" x14ac:dyDescent="0.25">
      <c r="A52" t="s">
        <v>147</v>
      </c>
      <c r="B52" t="s">
        <v>148</v>
      </c>
      <c r="C52">
        <v>33.333333333333336</v>
      </c>
      <c r="D52">
        <v>3</v>
      </c>
      <c r="E52" t="s">
        <v>19015</v>
      </c>
      <c r="F52">
        <v>100</v>
      </c>
      <c r="G52">
        <v>0</v>
      </c>
      <c r="H52" t="s">
        <v>655</v>
      </c>
      <c r="I52" t="s">
        <v>19016</v>
      </c>
      <c r="J52" t="s">
        <v>648</v>
      </c>
      <c r="K52" t="s">
        <v>637</v>
      </c>
      <c r="L52" t="s">
        <v>638</v>
      </c>
      <c r="M52" t="s">
        <v>19017</v>
      </c>
      <c r="N52" t="s">
        <v>637</v>
      </c>
      <c r="O52" t="s">
        <v>639</v>
      </c>
      <c r="P52" t="s">
        <v>5</v>
      </c>
      <c r="Q52" t="s">
        <v>640</v>
      </c>
      <c r="R52" t="s">
        <v>638</v>
      </c>
      <c r="S52" t="s">
        <v>637</v>
      </c>
      <c r="T52" t="s">
        <v>19017</v>
      </c>
    </row>
    <row r="53" spans="1:20" x14ac:dyDescent="0.25">
      <c r="A53" t="s">
        <v>16479</v>
      </c>
      <c r="B53" t="s">
        <v>13745</v>
      </c>
      <c r="C53">
        <v>200</v>
      </c>
      <c r="D53">
        <v>1</v>
      </c>
      <c r="E53" t="s">
        <v>19018</v>
      </c>
      <c r="F53">
        <v>99</v>
      </c>
      <c r="G53">
        <v>0</v>
      </c>
      <c r="H53" t="s">
        <v>636</v>
      </c>
      <c r="I53" t="s">
        <v>19019</v>
      </c>
      <c r="J53" t="s">
        <v>696</v>
      </c>
      <c r="K53" t="s">
        <v>637</v>
      </c>
      <c r="L53" t="s">
        <v>638</v>
      </c>
      <c r="M53" t="s">
        <v>19020</v>
      </c>
      <c r="N53" t="s">
        <v>637</v>
      </c>
      <c r="O53" t="s">
        <v>643</v>
      </c>
      <c r="P53" t="s">
        <v>5</v>
      </c>
      <c r="Q53" t="s">
        <v>644</v>
      </c>
      <c r="R53" t="s">
        <v>638</v>
      </c>
      <c r="S53" t="s">
        <v>637</v>
      </c>
      <c r="T53" t="s">
        <v>19020</v>
      </c>
    </row>
    <row r="54" spans="1:20" x14ac:dyDescent="0.25">
      <c r="A54" t="s">
        <v>147</v>
      </c>
      <c r="B54" t="s">
        <v>148</v>
      </c>
      <c r="C54">
        <v>33.333333333333336</v>
      </c>
      <c r="D54">
        <v>3</v>
      </c>
      <c r="E54" t="s">
        <v>19021</v>
      </c>
      <c r="F54">
        <v>100</v>
      </c>
      <c r="G54">
        <v>0</v>
      </c>
      <c r="H54" t="s">
        <v>655</v>
      </c>
      <c r="I54" t="s">
        <v>19022</v>
      </c>
      <c r="J54" t="s">
        <v>1827</v>
      </c>
      <c r="K54" t="s">
        <v>637</v>
      </c>
      <c r="L54" t="s">
        <v>638</v>
      </c>
      <c r="M54" t="s">
        <v>19023</v>
      </c>
      <c r="N54" t="s">
        <v>637</v>
      </c>
      <c r="O54" t="s">
        <v>639</v>
      </c>
      <c r="P54" t="s">
        <v>5</v>
      </c>
      <c r="Q54" t="s">
        <v>640</v>
      </c>
      <c r="R54" t="s">
        <v>638</v>
      </c>
      <c r="S54" t="s">
        <v>637</v>
      </c>
      <c r="T54" t="s">
        <v>19023</v>
      </c>
    </row>
    <row r="55" spans="1:20" x14ac:dyDescent="0.25">
      <c r="A55" t="s">
        <v>147</v>
      </c>
      <c r="B55" t="s">
        <v>148</v>
      </c>
      <c r="C55">
        <v>33.333333333333336</v>
      </c>
      <c r="D55">
        <v>3</v>
      </c>
      <c r="E55" t="s">
        <v>19024</v>
      </c>
      <c r="F55">
        <v>100</v>
      </c>
      <c r="G55">
        <v>0</v>
      </c>
      <c r="H55" t="s">
        <v>655</v>
      </c>
      <c r="I55" t="s">
        <v>19025</v>
      </c>
      <c r="J55" t="s">
        <v>653</v>
      </c>
      <c r="K55" t="s">
        <v>637</v>
      </c>
      <c r="L55" t="s">
        <v>638</v>
      </c>
      <c r="M55" t="s">
        <v>19026</v>
      </c>
      <c r="N55" t="s">
        <v>637</v>
      </c>
      <c r="O55" t="s">
        <v>639</v>
      </c>
      <c r="P55" t="s">
        <v>5</v>
      </c>
      <c r="Q55" t="s">
        <v>640</v>
      </c>
      <c r="R55" t="s">
        <v>638</v>
      </c>
      <c r="S55" t="s">
        <v>637</v>
      </c>
      <c r="T55" t="s">
        <v>19026</v>
      </c>
    </row>
    <row r="56" spans="1:20" x14ac:dyDescent="0.25">
      <c r="A56" t="s">
        <v>147</v>
      </c>
      <c r="B56" t="s">
        <v>148</v>
      </c>
      <c r="C56">
        <v>33.333333333333336</v>
      </c>
      <c r="D56">
        <v>3</v>
      </c>
      <c r="E56" t="s">
        <v>19027</v>
      </c>
      <c r="F56">
        <v>100</v>
      </c>
      <c r="G56">
        <v>0</v>
      </c>
      <c r="H56" t="s">
        <v>655</v>
      </c>
      <c r="I56" t="s">
        <v>19028</v>
      </c>
      <c r="J56" t="s">
        <v>2423</v>
      </c>
      <c r="K56" t="s">
        <v>637</v>
      </c>
      <c r="L56" t="s">
        <v>638</v>
      </c>
      <c r="M56" t="s">
        <v>19029</v>
      </c>
      <c r="N56" t="s">
        <v>637</v>
      </c>
      <c r="O56" t="s">
        <v>639</v>
      </c>
      <c r="P56" t="s">
        <v>5</v>
      </c>
      <c r="Q56" t="s">
        <v>640</v>
      </c>
      <c r="R56" t="s">
        <v>638</v>
      </c>
      <c r="S56" t="s">
        <v>637</v>
      </c>
      <c r="T56" t="s">
        <v>19029</v>
      </c>
    </row>
    <row r="57" spans="1:20" x14ac:dyDescent="0.25">
      <c r="A57" t="s">
        <v>72</v>
      </c>
      <c r="B57" t="s">
        <v>108</v>
      </c>
      <c r="C57">
        <v>66</v>
      </c>
      <c r="D57">
        <v>1</v>
      </c>
      <c r="E57" t="s">
        <v>19030</v>
      </c>
      <c r="F57">
        <v>249</v>
      </c>
      <c r="G57">
        <v>0</v>
      </c>
      <c r="H57" t="s">
        <v>645</v>
      </c>
      <c r="I57" t="s">
        <v>12031</v>
      </c>
      <c r="J57" t="s">
        <v>19031</v>
      </c>
      <c r="K57" t="s">
        <v>19032</v>
      </c>
      <c r="L57" t="s">
        <v>791</v>
      </c>
      <c r="M57" t="s">
        <v>19033</v>
      </c>
      <c r="N57" t="s">
        <v>637</v>
      </c>
      <c r="O57" t="s">
        <v>646</v>
      </c>
      <c r="P57" t="s">
        <v>26</v>
      </c>
      <c r="Q57" t="s">
        <v>647</v>
      </c>
      <c r="R57" t="s">
        <v>638</v>
      </c>
      <c r="S57" t="s">
        <v>637</v>
      </c>
      <c r="T57" t="s">
        <v>19034</v>
      </c>
    </row>
    <row r="58" spans="1:20" x14ac:dyDescent="0.25">
      <c r="A58" t="s">
        <v>101</v>
      </c>
      <c r="B58" t="s">
        <v>74</v>
      </c>
      <c r="C58">
        <v>66</v>
      </c>
      <c r="D58">
        <v>1</v>
      </c>
      <c r="E58" t="s">
        <v>19030</v>
      </c>
      <c r="F58">
        <v>249</v>
      </c>
      <c r="G58">
        <v>0</v>
      </c>
      <c r="H58" t="s">
        <v>645</v>
      </c>
      <c r="I58" t="s">
        <v>12031</v>
      </c>
      <c r="J58" t="s">
        <v>19031</v>
      </c>
      <c r="K58" t="s">
        <v>19032</v>
      </c>
      <c r="L58" t="s">
        <v>791</v>
      </c>
      <c r="M58" t="s">
        <v>19033</v>
      </c>
      <c r="N58" t="s">
        <v>637</v>
      </c>
      <c r="O58" t="s">
        <v>646</v>
      </c>
      <c r="P58" t="s">
        <v>26</v>
      </c>
      <c r="Q58" t="s">
        <v>647</v>
      </c>
      <c r="R58" t="s">
        <v>638</v>
      </c>
      <c r="S58" t="s">
        <v>637</v>
      </c>
      <c r="T58" t="s">
        <v>19034</v>
      </c>
    </row>
    <row r="59" spans="1:20" x14ac:dyDescent="0.25">
      <c r="A59" t="s">
        <v>22</v>
      </c>
      <c r="B59" t="s">
        <v>27</v>
      </c>
      <c r="C59">
        <v>67</v>
      </c>
      <c r="D59">
        <v>1</v>
      </c>
      <c r="E59" t="s">
        <v>19030</v>
      </c>
      <c r="F59">
        <v>249</v>
      </c>
      <c r="G59">
        <v>0</v>
      </c>
      <c r="H59" t="s">
        <v>645</v>
      </c>
      <c r="I59" t="s">
        <v>12031</v>
      </c>
      <c r="J59" t="s">
        <v>19031</v>
      </c>
      <c r="K59" t="s">
        <v>19032</v>
      </c>
      <c r="L59" t="s">
        <v>791</v>
      </c>
      <c r="M59" t="s">
        <v>19033</v>
      </c>
      <c r="N59" t="s">
        <v>637</v>
      </c>
      <c r="O59" t="s">
        <v>646</v>
      </c>
      <c r="P59" t="s">
        <v>26</v>
      </c>
      <c r="Q59" t="s">
        <v>647</v>
      </c>
      <c r="R59" t="s">
        <v>638</v>
      </c>
      <c r="S59" t="s">
        <v>637</v>
      </c>
      <c r="T59" t="s">
        <v>19034</v>
      </c>
    </row>
    <row r="60" spans="1:20" x14ac:dyDescent="0.25">
      <c r="A60" t="s">
        <v>147</v>
      </c>
      <c r="B60" t="s">
        <v>148</v>
      </c>
      <c r="C60">
        <v>33.333333333333336</v>
      </c>
      <c r="D60">
        <v>3</v>
      </c>
      <c r="E60" t="s">
        <v>19035</v>
      </c>
      <c r="F60">
        <v>100</v>
      </c>
      <c r="G60">
        <v>0</v>
      </c>
      <c r="H60" t="s">
        <v>655</v>
      </c>
      <c r="I60" t="s">
        <v>19036</v>
      </c>
      <c r="J60" t="s">
        <v>648</v>
      </c>
      <c r="K60" t="s">
        <v>637</v>
      </c>
      <c r="L60" t="s">
        <v>638</v>
      </c>
      <c r="M60" t="s">
        <v>19037</v>
      </c>
      <c r="N60" t="s">
        <v>637</v>
      </c>
      <c r="O60" t="s">
        <v>639</v>
      </c>
      <c r="P60" t="s">
        <v>5</v>
      </c>
      <c r="Q60" t="s">
        <v>640</v>
      </c>
      <c r="R60" t="s">
        <v>638</v>
      </c>
      <c r="S60" t="s">
        <v>637</v>
      </c>
      <c r="T60" t="s">
        <v>19034</v>
      </c>
    </row>
    <row r="61" spans="1:20" x14ac:dyDescent="0.25">
      <c r="A61" t="s">
        <v>147</v>
      </c>
      <c r="B61" t="s">
        <v>148</v>
      </c>
      <c r="C61">
        <v>33.333333333333336</v>
      </c>
      <c r="D61">
        <v>9</v>
      </c>
      <c r="E61" t="s">
        <v>19038</v>
      </c>
      <c r="F61">
        <v>292.5</v>
      </c>
      <c r="G61">
        <v>0</v>
      </c>
      <c r="H61" t="s">
        <v>655</v>
      </c>
      <c r="I61" t="s">
        <v>19039</v>
      </c>
      <c r="J61" t="s">
        <v>2423</v>
      </c>
      <c r="K61" t="s">
        <v>637</v>
      </c>
      <c r="L61" t="s">
        <v>638</v>
      </c>
      <c r="M61" t="s">
        <v>19040</v>
      </c>
      <c r="N61" t="s">
        <v>637</v>
      </c>
      <c r="O61" t="s">
        <v>639</v>
      </c>
      <c r="P61" t="s">
        <v>5</v>
      </c>
      <c r="Q61" t="s">
        <v>640</v>
      </c>
      <c r="R61" t="s">
        <v>638</v>
      </c>
      <c r="S61" t="s">
        <v>19041</v>
      </c>
      <c r="T61" t="s">
        <v>19040</v>
      </c>
    </row>
    <row r="62" spans="1:20" x14ac:dyDescent="0.25">
      <c r="A62" t="s">
        <v>147</v>
      </c>
      <c r="B62" t="s">
        <v>148</v>
      </c>
      <c r="C62">
        <v>33.333333333333336</v>
      </c>
      <c r="D62">
        <v>3</v>
      </c>
      <c r="E62" t="s">
        <v>19042</v>
      </c>
      <c r="F62">
        <v>100</v>
      </c>
      <c r="G62">
        <v>0</v>
      </c>
      <c r="H62" t="s">
        <v>655</v>
      </c>
      <c r="I62" t="s">
        <v>19043</v>
      </c>
      <c r="J62" t="s">
        <v>1987</v>
      </c>
      <c r="K62" t="s">
        <v>637</v>
      </c>
      <c r="L62" t="s">
        <v>638</v>
      </c>
      <c r="M62" t="s">
        <v>19044</v>
      </c>
      <c r="N62" t="s">
        <v>637</v>
      </c>
      <c r="O62" t="s">
        <v>639</v>
      </c>
      <c r="P62" t="s">
        <v>5</v>
      </c>
      <c r="Q62" t="s">
        <v>640</v>
      </c>
      <c r="R62" t="s">
        <v>638</v>
      </c>
      <c r="S62" t="s">
        <v>637</v>
      </c>
      <c r="T62" t="s">
        <v>19044</v>
      </c>
    </row>
    <row r="63" spans="1:20" x14ac:dyDescent="0.25">
      <c r="A63" t="s">
        <v>147</v>
      </c>
      <c r="B63" t="s">
        <v>148</v>
      </c>
      <c r="C63">
        <v>33.333333333333336</v>
      </c>
      <c r="D63">
        <v>3</v>
      </c>
      <c r="E63" t="s">
        <v>19045</v>
      </c>
      <c r="F63">
        <v>110</v>
      </c>
      <c r="G63">
        <v>10</v>
      </c>
      <c r="H63" t="s">
        <v>655</v>
      </c>
      <c r="I63" t="s">
        <v>19046</v>
      </c>
      <c r="J63" t="s">
        <v>683</v>
      </c>
      <c r="K63" t="s">
        <v>637</v>
      </c>
      <c r="L63" t="s">
        <v>638</v>
      </c>
      <c r="M63" t="s">
        <v>19047</v>
      </c>
      <c r="N63" t="s">
        <v>637</v>
      </c>
      <c r="O63" t="s">
        <v>639</v>
      </c>
      <c r="P63" t="s">
        <v>5</v>
      </c>
      <c r="Q63" t="s">
        <v>640</v>
      </c>
      <c r="R63" t="s">
        <v>638</v>
      </c>
      <c r="S63" t="s">
        <v>637</v>
      </c>
      <c r="T63" t="s">
        <v>19047</v>
      </c>
    </row>
    <row r="64" spans="1:20" x14ac:dyDescent="0.25">
      <c r="A64" t="s">
        <v>16662</v>
      </c>
      <c r="B64" t="s">
        <v>10386</v>
      </c>
      <c r="C64">
        <v>99</v>
      </c>
      <c r="D64">
        <v>1</v>
      </c>
      <c r="E64" t="s">
        <v>19048</v>
      </c>
      <c r="F64">
        <v>89</v>
      </c>
      <c r="G64">
        <v>0</v>
      </c>
      <c r="H64" t="s">
        <v>636</v>
      </c>
      <c r="I64" t="s">
        <v>3583</v>
      </c>
      <c r="J64" t="s">
        <v>2395</v>
      </c>
      <c r="K64" t="s">
        <v>637</v>
      </c>
      <c r="L64" t="s">
        <v>638</v>
      </c>
      <c r="M64" t="s">
        <v>19049</v>
      </c>
      <c r="N64" t="s">
        <v>637</v>
      </c>
      <c r="O64" t="s">
        <v>639</v>
      </c>
      <c r="P64" t="s">
        <v>5</v>
      </c>
      <c r="Q64" t="s">
        <v>640</v>
      </c>
      <c r="R64" t="s">
        <v>638</v>
      </c>
      <c r="S64" t="s">
        <v>637</v>
      </c>
      <c r="T64" t="s">
        <v>19049</v>
      </c>
    </row>
    <row r="65" spans="1:20" x14ac:dyDescent="0.25">
      <c r="A65" t="s">
        <v>147</v>
      </c>
      <c r="B65" t="s">
        <v>148</v>
      </c>
      <c r="C65">
        <v>33.333333333333336</v>
      </c>
      <c r="D65">
        <v>3</v>
      </c>
      <c r="E65" t="s">
        <v>19050</v>
      </c>
      <c r="F65">
        <v>100</v>
      </c>
      <c r="G65">
        <v>0</v>
      </c>
      <c r="H65" t="s">
        <v>655</v>
      </c>
      <c r="I65" t="s">
        <v>8227</v>
      </c>
      <c r="J65" t="s">
        <v>684</v>
      </c>
      <c r="K65" t="s">
        <v>637</v>
      </c>
      <c r="L65" t="s">
        <v>638</v>
      </c>
      <c r="M65" t="s">
        <v>19051</v>
      </c>
      <c r="N65" t="s">
        <v>637</v>
      </c>
      <c r="O65" t="s">
        <v>639</v>
      </c>
      <c r="P65" t="s">
        <v>5</v>
      </c>
      <c r="Q65" t="s">
        <v>640</v>
      </c>
      <c r="R65" t="s">
        <v>638</v>
      </c>
      <c r="S65" t="s">
        <v>637</v>
      </c>
      <c r="T65" t="s">
        <v>19052</v>
      </c>
    </row>
    <row r="66" spans="1:20" x14ac:dyDescent="0.25">
      <c r="A66" t="s">
        <v>77</v>
      </c>
      <c r="B66" t="s">
        <v>78</v>
      </c>
      <c r="C66">
        <v>27.5</v>
      </c>
      <c r="D66">
        <v>4</v>
      </c>
      <c r="E66" t="s">
        <v>19053</v>
      </c>
      <c r="F66">
        <v>181</v>
      </c>
      <c r="G66">
        <v>16</v>
      </c>
      <c r="H66" t="s">
        <v>645</v>
      </c>
      <c r="I66" t="s">
        <v>2452</v>
      </c>
      <c r="J66" t="s">
        <v>19054</v>
      </c>
      <c r="K66" t="s">
        <v>2617</v>
      </c>
      <c r="L66" t="s">
        <v>4476</v>
      </c>
      <c r="M66" t="s">
        <v>19055</v>
      </c>
      <c r="N66" t="s">
        <v>637</v>
      </c>
      <c r="O66" t="s">
        <v>651</v>
      </c>
      <c r="P66" t="s">
        <v>26</v>
      </c>
      <c r="Q66" t="s">
        <v>647</v>
      </c>
      <c r="R66" t="s">
        <v>638</v>
      </c>
      <c r="S66" t="s">
        <v>637</v>
      </c>
      <c r="T66" t="s">
        <v>19056</v>
      </c>
    </row>
    <row r="67" spans="1:20" x14ac:dyDescent="0.25">
      <c r="A67" t="s">
        <v>241</v>
      </c>
      <c r="B67" t="s">
        <v>247</v>
      </c>
      <c r="C67">
        <v>159</v>
      </c>
      <c r="D67">
        <v>1</v>
      </c>
      <c r="E67" t="s">
        <v>19057</v>
      </c>
      <c r="F67">
        <v>99</v>
      </c>
      <c r="G67">
        <v>0</v>
      </c>
      <c r="H67" t="s">
        <v>655</v>
      </c>
      <c r="I67" t="s">
        <v>19058</v>
      </c>
      <c r="J67" t="s">
        <v>648</v>
      </c>
      <c r="K67" t="s">
        <v>637</v>
      </c>
      <c r="L67" t="s">
        <v>638</v>
      </c>
      <c r="M67" t="s">
        <v>19059</v>
      </c>
      <c r="N67" t="s">
        <v>637</v>
      </c>
      <c r="O67" t="s">
        <v>639</v>
      </c>
      <c r="P67" t="s">
        <v>5</v>
      </c>
      <c r="Q67" t="s">
        <v>640</v>
      </c>
      <c r="R67" t="s">
        <v>638</v>
      </c>
      <c r="S67" t="s">
        <v>19060</v>
      </c>
      <c r="T67" t="s">
        <v>19059</v>
      </c>
    </row>
    <row r="68" spans="1:20" x14ac:dyDescent="0.25">
      <c r="A68" t="s">
        <v>18</v>
      </c>
      <c r="B68" t="s">
        <v>19</v>
      </c>
      <c r="C68">
        <v>66.666666666666671</v>
      </c>
      <c r="D68">
        <v>3</v>
      </c>
      <c r="E68" t="s">
        <v>19061</v>
      </c>
      <c r="F68">
        <v>129</v>
      </c>
      <c r="G68">
        <v>0</v>
      </c>
      <c r="H68" t="s">
        <v>645</v>
      </c>
      <c r="I68" t="s">
        <v>862</v>
      </c>
      <c r="J68" t="s">
        <v>19062</v>
      </c>
      <c r="K68" t="s">
        <v>19063</v>
      </c>
      <c r="L68" t="s">
        <v>9035</v>
      </c>
      <c r="M68" t="s">
        <v>19059</v>
      </c>
      <c r="N68" t="s">
        <v>637</v>
      </c>
      <c r="O68" t="s">
        <v>646</v>
      </c>
      <c r="P68" t="s">
        <v>26</v>
      </c>
      <c r="Q68" t="s">
        <v>647</v>
      </c>
      <c r="R68" t="s">
        <v>638</v>
      </c>
      <c r="S68" t="s">
        <v>637</v>
      </c>
      <c r="T68" t="s">
        <v>19064</v>
      </c>
    </row>
    <row r="69" spans="1:20" x14ac:dyDescent="0.25">
      <c r="A69" t="s">
        <v>147</v>
      </c>
      <c r="B69" t="s">
        <v>148</v>
      </c>
      <c r="C69">
        <v>33.333333333333336</v>
      </c>
      <c r="D69">
        <v>3</v>
      </c>
      <c r="E69" t="s">
        <v>19065</v>
      </c>
      <c r="F69">
        <v>100</v>
      </c>
      <c r="G69">
        <v>0</v>
      </c>
      <c r="H69" t="s">
        <v>655</v>
      </c>
      <c r="I69" t="s">
        <v>19066</v>
      </c>
      <c r="J69" t="s">
        <v>1827</v>
      </c>
      <c r="K69" t="s">
        <v>637</v>
      </c>
      <c r="L69" t="s">
        <v>638</v>
      </c>
      <c r="M69" t="s">
        <v>19067</v>
      </c>
      <c r="N69" t="s">
        <v>637</v>
      </c>
      <c r="O69" t="s">
        <v>643</v>
      </c>
      <c r="P69" t="s">
        <v>5</v>
      </c>
      <c r="Q69" t="s">
        <v>644</v>
      </c>
      <c r="R69" t="s">
        <v>638</v>
      </c>
      <c r="S69" t="s">
        <v>637</v>
      </c>
      <c r="T69" t="s">
        <v>19067</v>
      </c>
    </row>
    <row r="70" spans="1:20" x14ac:dyDescent="0.25">
      <c r="A70" t="s">
        <v>16479</v>
      </c>
      <c r="B70" t="s">
        <v>13745</v>
      </c>
      <c r="C70">
        <v>99</v>
      </c>
      <c r="D70">
        <v>1</v>
      </c>
      <c r="E70" t="s">
        <v>19068</v>
      </c>
      <c r="F70">
        <v>171.5</v>
      </c>
      <c r="G70">
        <v>0</v>
      </c>
      <c r="H70" t="s">
        <v>655</v>
      </c>
      <c r="I70" t="s">
        <v>19069</v>
      </c>
      <c r="J70" t="s">
        <v>2136</v>
      </c>
      <c r="K70" t="s">
        <v>637</v>
      </c>
      <c r="L70" t="s">
        <v>638</v>
      </c>
      <c r="M70" t="s">
        <v>19070</v>
      </c>
      <c r="N70" t="s">
        <v>637</v>
      </c>
      <c r="O70" t="s">
        <v>643</v>
      </c>
      <c r="P70" t="s">
        <v>5</v>
      </c>
      <c r="Q70" t="s">
        <v>644</v>
      </c>
      <c r="R70" t="s">
        <v>638</v>
      </c>
      <c r="S70" t="s">
        <v>637</v>
      </c>
      <c r="T70" t="s">
        <v>19070</v>
      </c>
    </row>
    <row r="71" spans="1:20" x14ac:dyDescent="0.25">
      <c r="A71" t="s">
        <v>16818</v>
      </c>
      <c r="B71" t="s">
        <v>13750</v>
      </c>
      <c r="C71">
        <v>99</v>
      </c>
      <c r="D71">
        <v>1</v>
      </c>
      <c r="E71" t="s">
        <v>19068</v>
      </c>
      <c r="F71">
        <v>171.5</v>
      </c>
      <c r="G71">
        <v>0</v>
      </c>
      <c r="H71" t="s">
        <v>655</v>
      </c>
      <c r="I71" t="s">
        <v>19069</v>
      </c>
      <c r="J71" t="s">
        <v>2136</v>
      </c>
      <c r="K71" t="s">
        <v>637</v>
      </c>
      <c r="L71" t="s">
        <v>638</v>
      </c>
      <c r="M71" t="s">
        <v>19070</v>
      </c>
      <c r="N71" t="s">
        <v>637</v>
      </c>
      <c r="O71" t="s">
        <v>643</v>
      </c>
      <c r="P71" t="s">
        <v>5</v>
      </c>
      <c r="Q71" t="s">
        <v>644</v>
      </c>
      <c r="R71" t="s">
        <v>638</v>
      </c>
      <c r="S71" t="s">
        <v>637</v>
      </c>
      <c r="T71" t="s">
        <v>19070</v>
      </c>
    </row>
    <row r="72" spans="1:20" x14ac:dyDescent="0.25">
      <c r="A72" t="s">
        <v>147</v>
      </c>
      <c r="B72" t="s">
        <v>148</v>
      </c>
      <c r="C72">
        <v>50</v>
      </c>
      <c r="D72">
        <v>6</v>
      </c>
      <c r="E72" t="s">
        <v>19071</v>
      </c>
      <c r="F72">
        <v>350</v>
      </c>
      <c r="G72">
        <v>0</v>
      </c>
      <c r="H72" t="s">
        <v>636</v>
      </c>
      <c r="I72" t="s">
        <v>638</v>
      </c>
      <c r="J72" t="s">
        <v>638</v>
      </c>
      <c r="K72" t="s">
        <v>637</v>
      </c>
      <c r="L72" t="s">
        <v>638</v>
      </c>
      <c r="M72" t="s">
        <v>637</v>
      </c>
      <c r="N72" t="s">
        <v>637</v>
      </c>
      <c r="O72" t="s">
        <v>9688</v>
      </c>
      <c r="P72" t="s">
        <v>5</v>
      </c>
      <c r="Q72" t="s">
        <v>637</v>
      </c>
      <c r="R72" t="s">
        <v>638</v>
      </c>
      <c r="S72" t="s">
        <v>637</v>
      </c>
      <c r="T72" t="s">
        <v>19072</v>
      </c>
    </row>
    <row r="73" spans="1:20" x14ac:dyDescent="0.25">
      <c r="A73" t="s">
        <v>147</v>
      </c>
      <c r="B73" t="s">
        <v>148</v>
      </c>
      <c r="C73">
        <v>33.333333333333336</v>
      </c>
      <c r="D73">
        <v>3</v>
      </c>
      <c r="E73" t="s">
        <v>19073</v>
      </c>
      <c r="F73">
        <v>100</v>
      </c>
      <c r="G73">
        <v>0</v>
      </c>
      <c r="H73" t="s">
        <v>655</v>
      </c>
      <c r="I73" t="s">
        <v>19074</v>
      </c>
      <c r="J73" t="s">
        <v>1852</v>
      </c>
      <c r="K73" t="s">
        <v>637</v>
      </c>
      <c r="L73" t="s">
        <v>638</v>
      </c>
      <c r="M73" t="s">
        <v>19075</v>
      </c>
      <c r="N73" t="s">
        <v>637</v>
      </c>
      <c r="O73" t="s">
        <v>639</v>
      </c>
      <c r="P73" t="s">
        <v>5</v>
      </c>
      <c r="Q73" t="s">
        <v>640</v>
      </c>
      <c r="R73" t="s">
        <v>638</v>
      </c>
      <c r="S73" t="s">
        <v>637</v>
      </c>
      <c r="T73" t="s">
        <v>19075</v>
      </c>
    </row>
    <row r="74" spans="1:20" x14ac:dyDescent="0.25">
      <c r="A74" t="s">
        <v>147</v>
      </c>
      <c r="B74" t="s">
        <v>148</v>
      </c>
      <c r="C74">
        <v>50</v>
      </c>
      <c r="D74">
        <v>6</v>
      </c>
      <c r="E74" t="s">
        <v>19076</v>
      </c>
      <c r="F74">
        <v>200</v>
      </c>
      <c r="G74">
        <v>0</v>
      </c>
      <c r="H74" t="s">
        <v>636</v>
      </c>
      <c r="I74" t="s">
        <v>19077</v>
      </c>
      <c r="J74" t="s">
        <v>648</v>
      </c>
      <c r="K74" t="s">
        <v>637</v>
      </c>
      <c r="L74" t="s">
        <v>638</v>
      </c>
      <c r="M74" t="s">
        <v>19078</v>
      </c>
      <c r="N74" t="s">
        <v>637</v>
      </c>
      <c r="O74" t="s">
        <v>643</v>
      </c>
      <c r="P74" t="s">
        <v>5</v>
      </c>
      <c r="Q74" t="s">
        <v>644</v>
      </c>
      <c r="R74" t="s">
        <v>638</v>
      </c>
      <c r="S74" t="s">
        <v>637</v>
      </c>
      <c r="T74" t="s">
        <v>19078</v>
      </c>
    </row>
    <row r="75" spans="1:20" x14ac:dyDescent="0.25">
      <c r="A75" t="s">
        <v>594</v>
      </c>
      <c r="B75" t="s">
        <v>595</v>
      </c>
      <c r="C75">
        <v>50</v>
      </c>
      <c r="D75">
        <v>3</v>
      </c>
      <c r="E75" t="s">
        <v>19079</v>
      </c>
      <c r="F75">
        <v>100</v>
      </c>
      <c r="G75">
        <v>0</v>
      </c>
      <c r="H75" t="s">
        <v>636</v>
      </c>
      <c r="I75" t="s">
        <v>19080</v>
      </c>
      <c r="J75" t="s">
        <v>700</v>
      </c>
      <c r="K75" t="s">
        <v>637</v>
      </c>
      <c r="L75" t="s">
        <v>638</v>
      </c>
      <c r="M75" t="s">
        <v>19081</v>
      </c>
      <c r="N75" t="s">
        <v>637</v>
      </c>
      <c r="O75" t="s">
        <v>639</v>
      </c>
      <c r="P75" t="s">
        <v>5</v>
      </c>
      <c r="Q75" t="s">
        <v>640</v>
      </c>
      <c r="R75" t="s">
        <v>638</v>
      </c>
      <c r="S75" t="s">
        <v>637</v>
      </c>
      <c r="T75" t="s">
        <v>19082</v>
      </c>
    </row>
    <row r="76" spans="1:20" x14ac:dyDescent="0.25">
      <c r="A76" t="s">
        <v>147</v>
      </c>
      <c r="B76" t="s">
        <v>148</v>
      </c>
      <c r="C76">
        <v>33.333333333333336</v>
      </c>
      <c r="D76">
        <v>3</v>
      </c>
      <c r="E76" t="s">
        <v>19083</v>
      </c>
      <c r="F76">
        <v>100</v>
      </c>
      <c r="G76">
        <v>0</v>
      </c>
      <c r="H76" t="s">
        <v>655</v>
      </c>
      <c r="I76" t="s">
        <v>19084</v>
      </c>
      <c r="J76" t="s">
        <v>1987</v>
      </c>
      <c r="K76" t="s">
        <v>637</v>
      </c>
      <c r="L76" t="s">
        <v>638</v>
      </c>
      <c r="M76" t="s">
        <v>19081</v>
      </c>
      <c r="N76" t="s">
        <v>637</v>
      </c>
      <c r="O76" t="s">
        <v>639</v>
      </c>
      <c r="P76" t="s">
        <v>5</v>
      </c>
      <c r="Q76" t="s">
        <v>640</v>
      </c>
      <c r="R76" t="s">
        <v>638</v>
      </c>
      <c r="S76" t="s">
        <v>637</v>
      </c>
      <c r="T76" t="s">
        <v>19081</v>
      </c>
    </row>
    <row r="77" spans="1:20" x14ac:dyDescent="0.25">
      <c r="A77" t="s">
        <v>147</v>
      </c>
      <c r="B77" t="s">
        <v>148</v>
      </c>
      <c r="C77">
        <v>33.333333333333336</v>
      </c>
      <c r="D77">
        <v>3</v>
      </c>
      <c r="E77" t="s">
        <v>19085</v>
      </c>
      <c r="F77">
        <v>100</v>
      </c>
      <c r="G77">
        <v>0</v>
      </c>
      <c r="H77" t="s">
        <v>655</v>
      </c>
      <c r="I77" t="s">
        <v>638</v>
      </c>
      <c r="J77" t="s">
        <v>638</v>
      </c>
      <c r="K77" t="s">
        <v>637</v>
      </c>
      <c r="L77" t="s">
        <v>638</v>
      </c>
      <c r="M77" t="s">
        <v>637</v>
      </c>
      <c r="N77" t="s">
        <v>637</v>
      </c>
      <c r="O77" t="s">
        <v>2891</v>
      </c>
      <c r="P77" t="s">
        <v>5</v>
      </c>
      <c r="Q77" t="s">
        <v>637</v>
      </c>
      <c r="R77" t="s">
        <v>638</v>
      </c>
      <c r="S77" t="s">
        <v>637</v>
      </c>
      <c r="T77" t="s">
        <v>19086</v>
      </c>
    </row>
    <row r="78" spans="1:20" x14ac:dyDescent="0.25">
      <c r="A78" t="s">
        <v>147</v>
      </c>
      <c r="B78" t="s">
        <v>148</v>
      </c>
      <c r="C78">
        <v>50</v>
      </c>
      <c r="D78">
        <v>6</v>
      </c>
      <c r="E78" t="s">
        <v>19087</v>
      </c>
      <c r="F78">
        <v>200</v>
      </c>
      <c r="G78">
        <v>0</v>
      </c>
      <c r="H78" t="s">
        <v>636</v>
      </c>
      <c r="I78" t="s">
        <v>19088</v>
      </c>
      <c r="J78" t="s">
        <v>7986</v>
      </c>
      <c r="K78" t="s">
        <v>637</v>
      </c>
      <c r="L78" t="s">
        <v>638</v>
      </c>
      <c r="M78" t="s">
        <v>19089</v>
      </c>
      <c r="N78" t="s">
        <v>637</v>
      </c>
      <c r="O78" t="s">
        <v>639</v>
      </c>
      <c r="P78" t="s">
        <v>5</v>
      </c>
      <c r="Q78" t="s">
        <v>640</v>
      </c>
      <c r="R78" t="s">
        <v>638</v>
      </c>
      <c r="S78" t="s">
        <v>637</v>
      </c>
      <c r="T78" t="s">
        <v>19089</v>
      </c>
    </row>
    <row r="79" spans="1:20" x14ac:dyDescent="0.25">
      <c r="A79" t="s">
        <v>147</v>
      </c>
      <c r="B79" t="s">
        <v>148</v>
      </c>
      <c r="C79">
        <v>50</v>
      </c>
      <c r="D79">
        <v>6</v>
      </c>
      <c r="E79" t="s">
        <v>19090</v>
      </c>
      <c r="F79">
        <v>200</v>
      </c>
      <c r="G79">
        <v>0</v>
      </c>
      <c r="H79" t="s">
        <v>636</v>
      </c>
      <c r="I79" t="s">
        <v>19091</v>
      </c>
      <c r="J79" t="s">
        <v>705</v>
      </c>
      <c r="K79" t="s">
        <v>637</v>
      </c>
      <c r="L79" t="s">
        <v>638</v>
      </c>
      <c r="M79" t="s">
        <v>19092</v>
      </c>
      <c r="N79" t="s">
        <v>637</v>
      </c>
      <c r="O79" t="s">
        <v>643</v>
      </c>
      <c r="P79" t="s">
        <v>5</v>
      </c>
      <c r="Q79" t="s">
        <v>644</v>
      </c>
      <c r="R79" t="s">
        <v>638</v>
      </c>
      <c r="S79" t="s">
        <v>637</v>
      </c>
      <c r="T79" t="s">
        <v>19092</v>
      </c>
    </row>
    <row r="80" spans="1:20" x14ac:dyDescent="0.25">
      <c r="A80" t="s">
        <v>16479</v>
      </c>
      <c r="B80" t="s">
        <v>13745</v>
      </c>
      <c r="C80">
        <v>99</v>
      </c>
      <c r="D80">
        <v>1</v>
      </c>
      <c r="E80" t="s">
        <v>19093</v>
      </c>
      <c r="F80">
        <v>179</v>
      </c>
      <c r="G80">
        <v>0</v>
      </c>
      <c r="H80" t="s">
        <v>655</v>
      </c>
      <c r="I80" t="s">
        <v>19094</v>
      </c>
      <c r="J80" t="s">
        <v>658</v>
      </c>
      <c r="K80" t="s">
        <v>637</v>
      </c>
      <c r="L80" t="s">
        <v>638</v>
      </c>
      <c r="M80" t="s">
        <v>19095</v>
      </c>
      <c r="N80" t="s">
        <v>637</v>
      </c>
      <c r="O80" t="s">
        <v>643</v>
      </c>
      <c r="P80" t="s">
        <v>5</v>
      </c>
      <c r="Q80" t="s">
        <v>644</v>
      </c>
      <c r="R80" t="s">
        <v>638</v>
      </c>
      <c r="S80" t="s">
        <v>637</v>
      </c>
      <c r="T80" t="s">
        <v>19095</v>
      </c>
    </row>
    <row r="81" spans="1:20" x14ac:dyDescent="0.25">
      <c r="A81" t="s">
        <v>16818</v>
      </c>
      <c r="B81" t="s">
        <v>13750</v>
      </c>
      <c r="C81">
        <v>99</v>
      </c>
      <c r="D81">
        <v>1</v>
      </c>
      <c r="E81" t="s">
        <v>19093</v>
      </c>
      <c r="F81">
        <v>179</v>
      </c>
      <c r="G81">
        <v>0</v>
      </c>
      <c r="H81" t="s">
        <v>655</v>
      </c>
      <c r="I81" t="s">
        <v>19094</v>
      </c>
      <c r="J81" t="s">
        <v>658</v>
      </c>
      <c r="K81" t="s">
        <v>637</v>
      </c>
      <c r="L81" t="s">
        <v>638</v>
      </c>
      <c r="M81" t="s">
        <v>19095</v>
      </c>
      <c r="N81" t="s">
        <v>637</v>
      </c>
      <c r="O81" t="s">
        <v>643</v>
      </c>
      <c r="P81" t="s">
        <v>5</v>
      </c>
      <c r="Q81" t="s">
        <v>644</v>
      </c>
      <c r="R81" t="s">
        <v>638</v>
      </c>
      <c r="S81" t="s">
        <v>637</v>
      </c>
      <c r="T81" t="s">
        <v>19095</v>
      </c>
    </row>
    <row r="82" spans="1:20" x14ac:dyDescent="0.25">
      <c r="A82" t="s">
        <v>147</v>
      </c>
      <c r="B82" t="s">
        <v>148</v>
      </c>
      <c r="C82">
        <v>33.333333333333336</v>
      </c>
      <c r="D82">
        <v>3</v>
      </c>
      <c r="E82" t="s">
        <v>19096</v>
      </c>
      <c r="F82">
        <v>100</v>
      </c>
      <c r="G82">
        <v>0</v>
      </c>
      <c r="H82" t="s">
        <v>655</v>
      </c>
      <c r="I82" t="s">
        <v>19097</v>
      </c>
      <c r="J82" t="s">
        <v>686</v>
      </c>
      <c r="K82" t="s">
        <v>637</v>
      </c>
      <c r="L82" t="s">
        <v>638</v>
      </c>
      <c r="M82" t="s">
        <v>19098</v>
      </c>
      <c r="N82" t="s">
        <v>637</v>
      </c>
      <c r="O82" t="s">
        <v>639</v>
      </c>
      <c r="P82" t="s">
        <v>5</v>
      </c>
      <c r="Q82" t="s">
        <v>640</v>
      </c>
      <c r="R82" t="s">
        <v>638</v>
      </c>
      <c r="S82" t="s">
        <v>637</v>
      </c>
      <c r="T82" t="s">
        <v>19098</v>
      </c>
    </row>
    <row r="83" spans="1:20" x14ac:dyDescent="0.25">
      <c r="A83" t="s">
        <v>147</v>
      </c>
      <c r="B83" t="s">
        <v>148</v>
      </c>
      <c r="C83">
        <v>33.333333333333336</v>
      </c>
      <c r="D83">
        <v>3</v>
      </c>
      <c r="E83" t="s">
        <v>19099</v>
      </c>
      <c r="F83">
        <v>100</v>
      </c>
      <c r="G83">
        <v>0</v>
      </c>
      <c r="H83" t="s">
        <v>655</v>
      </c>
      <c r="I83" t="s">
        <v>19100</v>
      </c>
      <c r="J83" t="s">
        <v>648</v>
      </c>
      <c r="K83" t="s">
        <v>637</v>
      </c>
      <c r="L83" t="s">
        <v>638</v>
      </c>
      <c r="M83" t="s">
        <v>19101</v>
      </c>
      <c r="N83" t="s">
        <v>637</v>
      </c>
      <c r="O83" t="s">
        <v>639</v>
      </c>
      <c r="P83" t="s">
        <v>5</v>
      </c>
      <c r="Q83" t="s">
        <v>640</v>
      </c>
      <c r="R83" t="s">
        <v>638</v>
      </c>
      <c r="S83" t="s">
        <v>637</v>
      </c>
      <c r="T83" t="s">
        <v>19101</v>
      </c>
    </row>
    <row r="84" spans="1:20" x14ac:dyDescent="0.25">
      <c r="A84" t="s">
        <v>147</v>
      </c>
      <c r="B84" t="s">
        <v>148</v>
      </c>
      <c r="C84">
        <v>33.333333333333336</v>
      </c>
      <c r="D84">
        <v>3</v>
      </c>
      <c r="E84" t="s">
        <v>19102</v>
      </c>
      <c r="F84">
        <v>100</v>
      </c>
      <c r="G84">
        <v>0</v>
      </c>
      <c r="H84" t="s">
        <v>655</v>
      </c>
      <c r="I84" t="s">
        <v>19100</v>
      </c>
      <c r="J84" t="s">
        <v>667</v>
      </c>
      <c r="K84" t="s">
        <v>637</v>
      </c>
      <c r="L84" t="s">
        <v>638</v>
      </c>
      <c r="M84" t="s">
        <v>19103</v>
      </c>
      <c r="N84" t="s">
        <v>637</v>
      </c>
      <c r="O84" t="s">
        <v>639</v>
      </c>
      <c r="P84" t="s">
        <v>5</v>
      </c>
      <c r="Q84" t="s">
        <v>640</v>
      </c>
      <c r="R84" t="s">
        <v>638</v>
      </c>
      <c r="S84" t="s">
        <v>637</v>
      </c>
      <c r="T84" t="s">
        <v>19103</v>
      </c>
    </row>
    <row r="85" spans="1:20" x14ac:dyDescent="0.25">
      <c r="A85" t="s">
        <v>22</v>
      </c>
      <c r="B85" t="s">
        <v>27</v>
      </c>
      <c r="C85">
        <v>66.333333333333329</v>
      </c>
      <c r="D85">
        <v>3</v>
      </c>
      <c r="E85" t="s">
        <v>19104</v>
      </c>
      <c r="F85">
        <v>250</v>
      </c>
      <c r="G85">
        <v>0</v>
      </c>
      <c r="H85" t="s">
        <v>645</v>
      </c>
      <c r="I85" t="s">
        <v>19105</v>
      </c>
      <c r="J85" t="s">
        <v>19106</v>
      </c>
      <c r="K85" t="s">
        <v>19107</v>
      </c>
      <c r="L85" t="s">
        <v>725</v>
      </c>
      <c r="M85" t="s">
        <v>19108</v>
      </c>
      <c r="N85" t="s">
        <v>637</v>
      </c>
      <c r="O85" t="s">
        <v>646</v>
      </c>
      <c r="P85" t="s">
        <v>26</v>
      </c>
      <c r="Q85" t="s">
        <v>647</v>
      </c>
      <c r="R85" t="s">
        <v>638</v>
      </c>
      <c r="S85" t="s">
        <v>637</v>
      </c>
      <c r="T85" t="s">
        <v>19108</v>
      </c>
    </row>
    <row r="86" spans="1:20" x14ac:dyDescent="0.25">
      <c r="A86" t="s">
        <v>147</v>
      </c>
      <c r="B86" t="s">
        <v>148</v>
      </c>
      <c r="C86">
        <v>33.333333333333336</v>
      </c>
      <c r="D86">
        <v>3</v>
      </c>
      <c r="E86" t="s">
        <v>19109</v>
      </c>
      <c r="F86">
        <v>100</v>
      </c>
      <c r="G86">
        <v>0</v>
      </c>
      <c r="H86" t="s">
        <v>655</v>
      </c>
      <c r="I86" t="s">
        <v>19110</v>
      </c>
      <c r="J86" t="s">
        <v>9065</v>
      </c>
      <c r="K86" t="s">
        <v>637</v>
      </c>
      <c r="L86" t="s">
        <v>638</v>
      </c>
      <c r="M86" t="s">
        <v>19108</v>
      </c>
      <c r="N86" t="s">
        <v>637</v>
      </c>
      <c r="O86" t="s">
        <v>654</v>
      </c>
      <c r="P86" t="s">
        <v>5</v>
      </c>
      <c r="Q86" t="s">
        <v>640</v>
      </c>
      <c r="R86" t="s">
        <v>638</v>
      </c>
      <c r="S86" t="s">
        <v>19111</v>
      </c>
      <c r="T86" t="s">
        <v>19108</v>
      </c>
    </row>
    <row r="87" spans="1:20" x14ac:dyDescent="0.25">
      <c r="A87" t="s">
        <v>147</v>
      </c>
      <c r="B87" t="s">
        <v>148</v>
      </c>
      <c r="C87">
        <v>33.333333333333336</v>
      </c>
      <c r="D87">
        <v>3</v>
      </c>
      <c r="E87" t="s">
        <v>19112</v>
      </c>
      <c r="F87">
        <v>138</v>
      </c>
      <c r="G87">
        <v>38</v>
      </c>
      <c r="H87" t="s">
        <v>655</v>
      </c>
      <c r="I87" t="s">
        <v>19113</v>
      </c>
      <c r="J87" t="s">
        <v>2136</v>
      </c>
      <c r="K87" t="s">
        <v>637</v>
      </c>
      <c r="L87" t="s">
        <v>638</v>
      </c>
      <c r="M87" t="s">
        <v>19108</v>
      </c>
      <c r="N87" t="s">
        <v>637</v>
      </c>
      <c r="O87" t="s">
        <v>639</v>
      </c>
      <c r="P87" t="s">
        <v>5</v>
      </c>
      <c r="Q87" t="s">
        <v>640</v>
      </c>
      <c r="R87" t="s">
        <v>638</v>
      </c>
      <c r="S87" t="s">
        <v>637</v>
      </c>
      <c r="T87" t="s">
        <v>19108</v>
      </c>
    </row>
    <row r="88" spans="1:20" x14ac:dyDescent="0.25">
      <c r="A88" t="s">
        <v>16818</v>
      </c>
      <c r="B88" t="s">
        <v>13750</v>
      </c>
      <c r="C88">
        <v>200</v>
      </c>
      <c r="D88">
        <v>1</v>
      </c>
      <c r="E88" t="s">
        <v>19114</v>
      </c>
      <c r="F88">
        <v>99</v>
      </c>
      <c r="G88">
        <v>0</v>
      </c>
      <c r="H88" t="s">
        <v>636</v>
      </c>
      <c r="I88" t="s">
        <v>19115</v>
      </c>
      <c r="J88" t="s">
        <v>3188</v>
      </c>
      <c r="K88" t="s">
        <v>637</v>
      </c>
      <c r="L88" t="s">
        <v>638</v>
      </c>
      <c r="M88" t="s">
        <v>19116</v>
      </c>
      <c r="N88" t="s">
        <v>637</v>
      </c>
      <c r="O88" t="s">
        <v>639</v>
      </c>
      <c r="P88" t="s">
        <v>5</v>
      </c>
      <c r="Q88" t="s">
        <v>640</v>
      </c>
      <c r="R88" t="s">
        <v>638</v>
      </c>
      <c r="S88" t="s">
        <v>637</v>
      </c>
      <c r="T88" t="s">
        <v>19116</v>
      </c>
    </row>
    <row r="89" spans="1:20" x14ac:dyDescent="0.25">
      <c r="A89" t="s">
        <v>16479</v>
      </c>
      <c r="B89" t="s">
        <v>13745</v>
      </c>
      <c r="C89">
        <v>99</v>
      </c>
      <c r="D89">
        <v>1</v>
      </c>
      <c r="E89" t="s">
        <v>19117</v>
      </c>
      <c r="F89">
        <v>179</v>
      </c>
      <c r="G89">
        <v>0</v>
      </c>
      <c r="H89" t="s">
        <v>655</v>
      </c>
      <c r="I89" t="s">
        <v>19118</v>
      </c>
      <c r="J89" t="s">
        <v>662</v>
      </c>
      <c r="K89" t="s">
        <v>637</v>
      </c>
      <c r="L89" t="s">
        <v>638</v>
      </c>
      <c r="M89" t="s">
        <v>19119</v>
      </c>
      <c r="N89" t="s">
        <v>637</v>
      </c>
      <c r="O89" t="s">
        <v>639</v>
      </c>
      <c r="P89" t="s">
        <v>5</v>
      </c>
      <c r="Q89" t="s">
        <v>640</v>
      </c>
      <c r="R89" t="s">
        <v>638</v>
      </c>
      <c r="S89" t="s">
        <v>637</v>
      </c>
      <c r="T89" t="s">
        <v>19119</v>
      </c>
    </row>
    <row r="90" spans="1:20" x14ac:dyDescent="0.25">
      <c r="A90" t="s">
        <v>16818</v>
      </c>
      <c r="B90" t="s">
        <v>13750</v>
      </c>
      <c r="C90">
        <v>99</v>
      </c>
      <c r="D90">
        <v>1</v>
      </c>
      <c r="E90" t="s">
        <v>19117</v>
      </c>
      <c r="F90">
        <v>179</v>
      </c>
      <c r="G90">
        <v>0</v>
      </c>
      <c r="H90" t="s">
        <v>655</v>
      </c>
      <c r="I90" t="s">
        <v>19118</v>
      </c>
      <c r="J90" t="s">
        <v>662</v>
      </c>
      <c r="K90" t="s">
        <v>637</v>
      </c>
      <c r="L90" t="s">
        <v>638</v>
      </c>
      <c r="M90" t="s">
        <v>19119</v>
      </c>
      <c r="N90" t="s">
        <v>637</v>
      </c>
      <c r="O90" t="s">
        <v>639</v>
      </c>
      <c r="P90" t="s">
        <v>5</v>
      </c>
      <c r="Q90" t="s">
        <v>640</v>
      </c>
      <c r="R90" t="s">
        <v>638</v>
      </c>
      <c r="S90" t="s">
        <v>637</v>
      </c>
      <c r="T90" t="s">
        <v>19119</v>
      </c>
    </row>
    <row r="91" spans="1:20" x14ac:dyDescent="0.25">
      <c r="A91" t="s">
        <v>22</v>
      </c>
      <c r="B91" t="s">
        <v>27</v>
      </c>
      <c r="C91">
        <v>66.333333333333329</v>
      </c>
      <c r="D91">
        <v>3</v>
      </c>
      <c r="E91" t="s">
        <v>19120</v>
      </c>
      <c r="F91">
        <v>257</v>
      </c>
      <c r="G91">
        <v>7</v>
      </c>
      <c r="H91" t="s">
        <v>645</v>
      </c>
      <c r="I91" t="s">
        <v>19121</v>
      </c>
      <c r="J91" t="s">
        <v>19122</v>
      </c>
      <c r="K91" t="s">
        <v>19123</v>
      </c>
      <c r="L91" t="s">
        <v>725</v>
      </c>
      <c r="M91" t="s">
        <v>19124</v>
      </c>
      <c r="N91" t="s">
        <v>637</v>
      </c>
      <c r="O91" t="s">
        <v>646</v>
      </c>
      <c r="P91" t="s">
        <v>26</v>
      </c>
      <c r="Q91" t="s">
        <v>647</v>
      </c>
      <c r="R91" t="s">
        <v>638</v>
      </c>
      <c r="S91" t="s">
        <v>637</v>
      </c>
      <c r="T91" t="s">
        <v>19124</v>
      </c>
    </row>
    <row r="92" spans="1:20" x14ac:dyDescent="0.25">
      <c r="A92" t="s">
        <v>147</v>
      </c>
      <c r="B92" t="s">
        <v>148</v>
      </c>
      <c r="C92">
        <v>50</v>
      </c>
      <c r="D92">
        <v>6</v>
      </c>
      <c r="E92" t="s">
        <v>19125</v>
      </c>
      <c r="F92">
        <v>200</v>
      </c>
      <c r="G92">
        <v>0</v>
      </c>
      <c r="H92" t="s">
        <v>636</v>
      </c>
      <c r="I92" t="s">
        <v>19126</v>
      </c>
      <c r="J92" t="s">
        <v>3029</v>
      </c>
      <c r="K92" t="s">
        <v>637</v>
      </c>
      <c r="L92" t="s">
        <v>638</v>
      </c>
      <c r="M92" t="s">
        <v>19124</v>
      </c>
      <c r="N92" t="s">
        <v>637</v>
      </c>
      <c r="O92" t="s">
        <v>639</v>
      </c>
      <c r="P92" t="s">
        <v>5</v>
      </c>
      <c r="Q92" t="s">
        <v>640</v>
      </c>
      <c r="R92" t="s">
        <v>638</v>
      </c>
      <c r="S92" t="s">
        <v>637</v>
      </c>
      <c r="T92" t="s">
        <v>19124</v>
      </c>
    </row>
    <row r="93" spans="1:20" x14ac:dyDescent="0.25">
      <c r="A93" t="s">
        <v>147</v>
      </c>
      <c r="B93" t="s">
        <v>148</v>
      </c>
      <c r="C93">
        <v>33.333333333333336</v>
      </c>
      <c r="D93">
        <v>3</v>
      </c>
      <c r="E93" t="s">
        <v>19127</v>
      </c>
      <c r="F93">
        <v>100</v>
      </c>
      <c r="G93">
        <v>0</v>
      </c>
      <c r="H93" t="s">
        <v>655</v>
      </c>
      <c r="I93" t="s">
        <v>19128</v>
      </c>
      <c r="J93" t="s">
        <v>653</v>
      </c>
      <c r="K93" t="s">
        <v>637</v>
      </c>
      <c r="L93" t="s">
        <v>638</v>
      </c>
      <c r="M93" t="s">
        <v>19129</v>
      </c>
      <c r="N93" t="s">
        <v>637</v>
      </c>
      <c r="O93" t="s">
        <v>639</v>
      </c>
      <c r="P93" t="s">
        <v>5</v>
      </c>
      <c r="Q93" t="s">
        <v>640</v>
      </c>
      <c r="R93" t="s">
        <v>638</v>
      </c>
      <c r="S93" t="s">
        <v>637</v>
      </c>
      <c r="T93" t="s">
        <v>19129</v>
      </c>
    </row>
    <row r="94" spans="1:20" x14ac:dyDescent="0.25">
      <c r="A94" t="s">
        <v>16479</v>
      </c>
      <c r="B94" t="s">
        <v>13745</v>
      </c>
      <c r="C94">
        <v>200</v>
      </c>
      <c r="D94">
        <v>1</v>
      </c>
      <c r="E94" t="s">
        <v>19130</v>
      </c>
      <c r="F94">
        <v>99</v>
      </c>
      <c r="G94">
        <v>0</v>
      </c>
      <c r="H94" t="s">
        <v>636</v>
      </c>
      <c r="I94" t="s">
        <v>19131</v>
      </c>
      <c r="J94" t="s">
        <v>648</v>
      </c>
      <c r="K94" t="s">
        <v>637</v>
      </c>
      <c r="L94" t="s">
        <v>638</v>
      </c>
      <c r="M94" t="s">
        <v>19132</v>
      </c>
      <c r="N94" t="s">
        <v>637</v>
      </c>
      <c r="O94" t="s">
        <v>643</v>
      </c>
      <c r="P94" t="s">
        <v>5</v>
      </c>
      <c r="Q94" t="s">
        <v>644</v>
      </c>
      <c r="R94" t="s">
        <v>638</v>
      </c>
      <c r="S94" t="s">
        <v>637</v>
      </c>
      <c r="T94" t="s">
        <v>19132</v>
      </c>
    </row>
    <row r="95" spans="1:20" x14ac:dyDescent="0.25">
      <c r="A95" t="s">
        <v>147</v>
      </c>
      <c r="B95" t="s">
        <v>148</v>
      </c>
      <c r="C95">
        <v>50</v>
      </c>
      <c r="D95">
        <v>6</v>
      </c>
      <c r="E95" t="s">
        <v>19133</v>
      </c>
      <c r="F95">
        <v>200</v>
      </c>
      <c r="G95">
        <v>0</v>
      </c>
      <c r="H95" t="s">
        <v>636</v>
      </c>
      <c r="I95" t="s">
        <v>19134</v>
      </c>
      <c r="J95" t="s">
        <v>705</v>
      </c>
      <c r="K95" t="s">
        <v>637</v>
      </c>
      <c r="L95" t="s">
        <v>638</v>
      </c>
      <c r="M95" t="s">
        <v>19132</v>
      </c>
      <c r="N95" t="s">
        <v>637</v>
      </c>
      <c r="O95" t="s">
        <v>639</v>
      </c>
      <c r="P95" t="s">
        <v>5</v>
      </c>
      <c r="Q95" t="s">
        <v>640</v>
      </c>
      <c r="R95" t="s">
        <v>638</v>
      </c>
      <c r="S95" t="s">
        <v>637</v>
      </c>
      <c r="T95" t="s">
        <v>19132</v>
      </c>
    </row>
    <row r="96" spans="1:20" x14ac:dyDescent="0.25">
      <c r="A96" t="s">
        <v>147</v>
      </c>
      <c r="B96" t="s">
        <v>148</v>
      </c>
      <c r="C96">
        <v>33.333333333333336</v>
      </c>
      <c r="D96">
        <v>6</v>
      </c>
      <c r="E96" t="s">
        <v>19135</v>
      </c>
      <c r="F96">
        <v>200</v>
      </c>
      <c r="G96">
        <v>0</v>
      </c>
      <c r="H96" t="s">
        <v>655</v>
      </c>
      <c r="I96" t="s">
        <v>19136</v>
      </c>
      <c r="J96" t="s">
        <v>670</v>
      </c>
      <c r="K96" t="s">
        <v>637</v>
      </c>
      <c r="L96" t="s">
        <v>638</v>
      </c>
      <c r="M96" t="s">
        <v>19137</v>
      </c>
      <c r="N96" t="s">
        <v>637</v>
      </c>
      <c r="O96" t="s">
        <v>639</v>
      </c>
      <c r="P96" t="s">
        <v>5</v>
      </c>
      <c r="Q96" t="s">
        <v>640</v>
      </c>
      <c r="R96" t="s">
        <v>638</v>
      </c>
      <c r="S96" t="s">
        <v>637</v>
      </c>
      <c r="T96" t="s">
        <v>19137</v>
      </c>
    </row>
    <row r="97" spans="1:20" x14ac:dyDescent="0.25">
      <c r="A97" t="s">
        <v>594</v>
      </c>
      <c r="B97" t="s">
        <v>595</v>
      </c>
      <c r="C97">
        <v>50</v>
      </c>
      <c r="D97">
        <v>3</v>
      </c>
      <c r="E97" t="s">
        <v>19138</v>
      </c>
      <c r="F97">
        <v>100</v>
      </c>
      <c r="G97">
        <v>0</v>
      </c>
      <c r="H97" t="s">
        <v>636</v>
      </c>
      <c r="I97" t="s">
        <v>19139</v>
      </c>
      <c r="J97" t="s">
        <v>2178</v>
      </c>
      <c r="K97" t="s">
        <v>637</v>
      </c>
      <c r="L97" t="s">
        <v>638</v>
      </c>
      <c r="M97" t="s">
        <v>19140</v>
      </c>
      <c r="N97" t="s">
        <v>637</v>
      </c>
      <c r="O97" t="s">
        <v>639</v>
      </c>
      <c r="P97" t="s">
        <v>5</v>
      </c>
      <c r="Q97" t="s">
        <v>640</v>
      </c>
      <c r="R97" t="s">
        <v>638</v>
      </c>
      <c r="S97" t="s">
        <v>637</v>
      </c>
      <c r="T97" t="s">
        <v>19140</v>
      </c>
    </row>
    <row r="98" spans="1:20" x14ac:dyDescent="0.25">
      <c r="A98" t="s">
        <v>147</v>
      </c>
      <c r="B98" t="s">
        <v>148</v>
      </c>
      <c r="C98">
        <v>50</v>
      </c>
      <c r="D98">
        <v>6</v>
      </c>
      <c r="E98" t="s">
        <v>19141</v>
      </c>
      <c r="F98">
        <v>208</v>
      </c>
      <c r="G98">
        <v>8</v>
      </c>
      <c r="H98" t="s">
        <v>636</v>
      </c>
      <c r="I98" t="s">
        <v>19142</v>
      </c>
      <c r="J98" t="s">
        <v>2178</v>
      </c>
      <c r="K98" t="s">
        <v>637</v>
      </c>
      <c r="L98" t="s">
        <v>638</v>
      </c>
      <c r="M98" t="s">
        <v>19143</v>
      </c>
      <c r="N98" t="s">
        <v>637</v>
      </c>
      <c r="O98" t="s">
        <v>639</v>
      </c>
      <c r="P98" t="s">
        <v>5</v>
      </c>
      <c r="Q98" t="s">
        <v>640</v>
      </c>
      <c r="R98" t="s">
        <v>638</v>
      </c>
      <c r="S98" t="s">
        <v>637</v>
      </c>
      <c r="T98" t="s">
        <v>19143</v>
      </c>
    </row>
    <row r="99" spans="1:20" x14ac:dyDescent="0.25">
      <c r="A99" t="s">
        <v>147</v>
      </c>
      <c r="B99" t="s">
        <v>148</v>
      </c>
      <c r="C99">
        <v>33.333333333333336</v>
      </c>
      <c r="D99">
        <v>3</v>
      </c>
      <c r="E99" t="s">
        <v>19144</v>
      </c>
      <c r="F99">
        <v>100</v>
      </c>
      <c r="G99">
        <v>0</v>
      </c>
      <c r="H99" t="s">
        <v>655</v>
      </c>
      <c r="I99" t="s">
        <v>19145</v>
      </c>
      <c r="J99" t="s">
        <v>3188</v>
      </c>
      <c r="K99" t="s">
        <v>637</v>
      </c>
      <c r="L99" t="s">
        <v>638</v>
      </c>
      <c r="M99" t="s">
        <v>19146</v>
      </c>
      <c r="N99" t="s">
        <v>637</v>
      </c>
      <c r="O99" t="s">
        <v>639</v>
      </c>
      <c r="P99" t="s">
        <v>5</v>
      </c>
      <c r="Q99" t="s">
        <v>640</v>
      </c>
      <c r="R99" t="s">
        <v>638</v>
      </c>
      <c r="S99" t="s">
        <v>637</v>
      </c>
      <c r="T99" t="s">
        <v>19146</v>
      </c>
    </row>
    <row r="100" spans="1:20" x14ac:dyDescent="0.25">
      <c r="A100" t="s">
        <v>147</v>
      </c>
      <c r="B100" t="s">
        <v>148</v>
      </c>
      <c r="C100">
        <v>33.333333333333336</v>
      </c>
      <c r="D100">
        <v>3</v>
      </c>
      <c r="E100" t="s">
        <v>19147</v>
      </c>
      <c r="F100">
        <v>100</v>
      </c>
      <c r="G100">
        <v>0</v>
      </c>
      <c r="H100" t="s">
        <v>655</v>
      </c>
      <c r="I100" t="s">
        <v>19148</v>
      </c>
      <c r="J100" t="s">
        <v>1862</v>
      </c>
      <c r="K100" t="s">
        <v>637</v>
      </c>
      <c r="L100" t="s">
        <v>638</v>
      </c>
      <c r="M100" t="s">
        <v>19149</v>
      </c>
      <c r="N100" t="s">
        <v>637</v>
      </c>
      <c r="O100" t="s">
        <v>639</v>
      </c>
      <c r="P100" t="s">
        <v>5</v>
      </c>
      <c r="Q100" t="s">
        <v>640</v>
      </c>
      <c r="R100" t="s">
        <v>638</v>
      </c>
      <c r="S100" t="s">
        <v>637</v>
      </c>
      <c r="T100" t="s">
        <v>19149</v>
      </c>
    </row>
    <row r="101" spans="1:20" x14ac:dyDescent="0.25">
      <c r="A101" t="s">
        <v>147</v>
      </c>
      <c r="B101" t="s">
        <v>148</v>
      </c>
      <c r="C101">
        <v>33.333333333333336</v>
      </c>
      <c r="D101">
        <v>3</v>
      </c>
      <c r="E101" t="s">
        <v>19150</v>
      </c>
      <c r="F101">
        <v>100</v>
      </c>
      <c r="G101">
        <v>0</v>
      </c>
      <c r="H101" t="s">
        <v>655</v>
      </c>
      <c r="I101" t="s">
        <v>19151</v>
      </c>
      <c r="J101" t="s">
        <v>2240</v>
      </c>
      <c r="K101" t="s">
        <v>637</v>
      </c>
      <c r="L101" t="s">
        <v>638</v>
      </c>
      <c r="M101" t="s">
        <v>19152</v>
      </c>
      <c r="N101" t="s">
        <v>637</v>
      </c>
      <c r="O101" t="s">
        <v>639</v>
      </c>
      <c r="P101" t="s">
        <v>5</v>
      </c>
      <c r="Q101" t="s">
        <v>640</v>
      </c>
      <c r="R101" t="s">
        <v>638</v>
      </c>
      <c r="S101" t="s">
        <v>637</v>
      </c>
      <c r="T101" t="s">
        <v>19152</v>
      </c>
    </row>
    <row r="102" spans="1:20" x14ac:dyDescent="0.25">
      <c r="A102" t="s">
        <v>147</v>
      </c>
      <c r="B102" t="s">
        <v>148</v>
      </c>
      <c r="C102">
        <v>50</v>
      </c>
      <c r="D102">
        <v>6</v>
      </c>
      <c r="E102" t="s">
        <v>19153</v>
      </c>
      <c r="F102">
        <v>200</v>
      </c>
      <c r="G102">
        <v>0</v>
      </c>
      <c r="H102" t="s">
        <v>636</v>
      </c>
      <c r="I102" t="s">
        <v>19154</v>
      </c>
      <c r="J102" t="s">
        <v>3004</v>
      </c>
      <c r="K102" t="s">
        <v>637</v>
      </c>
      <c r="L102" t="s">
        <v>638</v>
      </c>
      <c r="M102" t="s">
        <v>19155</v>
      </c>
      <c r="N102" t="s">
        <v>637</v>
      </c>
      <c r="O102" t="s">
        <v>639</v>
      </c>
      <c r="P102" t="s">
        <v>5</v>
      </c>
      <c r="Q102" t="s">
        <v>640</v>
      </c>
      <c r="R102" t="s">
        <v>638</v>
      </c>
      <c r="S102" t="s">
        <v>637</v>
      </c>
      <c r="T102" t="s">
        <v>19155</v>
      </c>
    </row>
    <row r="103" spans="1:20" x14ac:dyDescent="0.25">
      <c r="A103" t="s">
        <v>147</v>
      </c>
      <c r="B103" t="s">
        <v>148</v>
      </c>
      <c r="C103">
        <v>33.333333333333336</v>
      </c>
      <c r="D103">
        <v>3</v>
      </c>
      <c r="E103" t="s">
        <v>19156</v>
      </c>
      <c r="F103">
        <v>100</v>
      </c>
      <c r="G103">
        <v>0</v>
      </c>
      <c r="H103" t="s">
        <v>655</v>
      </c>
      <c r="I103" t="s">
        <v>19157</v>
      </c>
      <c r="J103" t="s">
        <v>650</v>
      </c>
      <c r="K103" t="s">
        <v>637</v>
      </c>
      <c r="L103" t="s">
        <v>638</v>
      </c>
      <c r="M103" t="s">
        <v>19158</v>
      </c>
      <c r="N103" t="s">
        <v>637</v>
      </c>
      <c r="O103" t="s">
        <v>639</v>
      </c>
      <c r="P103" t="s">
        <v>5</v>
      </c>
      <c r="Q103" t="s">
        <v>640</v>
      </c>
      <c r="R103" t="s">
        <v>638</v>
      </c>
      <c r="S103" t="s">
        <v>637</v>
      </c>
      <c r="T103" t="s">
        <v>19159</v>
      </c>
    </row>
    <row r="104" spans="1:20" x14ac:dyDescent="0.25">
      <c r="A104" t="s">
        <v>147</v>
      </c>
      <c r="B104" t="s">
        <v>148</v>
      </c>
      <c r="C104">
        <v>50</v>
      </c>
      <c r="D104">
        <v>6</v>
      </c>
      <c r="E104" t="s">
        <v>19160</v>
      </c>
      <c r="F104">
        <v>200</v>
      </c>
      <c r="G104">
        <v>0</v>
      </c>
      <c r="H104" t="s">
        <v>636</v>
      </c>
      <c r="I104" t="s">
        <v>11424</v>
      </c>
      <c r="J104" t="s">
        <v>686</v>
      </c>
      <c r="K104" t="s">
        <v>637</v>
      </c>
      <c r="L104" t="s">
        <v>638</v>
      </c>
      <c r="M104" t="s">
        <v>19161</v>
      </c>
      <c r="N104" t="s">
        <v>637</v>
      </c>
      <c r="O104" t="s">
        <v>639</v>
      </c>
      <c r="P104" t="s">
        <v>5</v>
      </c>
      <c r="Q104" t="s">
        <v>640</v>
      </c>
      <c r="R104" t="s">
        <v>638</v>
      </c>
      <c r="S104" t="s">
        <v>637</v>
      </c>
      <c r="T104" t="s">
        <v>19162</v>
      </c>
    </row>
    <row r="105" spans="1:20" x14ac:dyDescent="0.25">
      <c r="A105" t="s">
        <v>16479</v>
      </c>
      <c r="B105" t="s">
        <v>13745</v>
      </c>
      <c r="C105">
        <v>99</v>
      </c>
      <c r="D105">
        <v>1</v>
      </c>
      <c r="E105" t="s">
        <v>19163</v>
      </c>
      <c r="F105">
        <v>0</v>
      </c>
      <c r="G105">
        <v>0</v>
      </c>
      <c r="H105" t="s">
        <v>655</v>
      </c>
      <c r="I105" t="s">
        <v>5247</v>
      </c>
      <c r="J105" t="s">
        <v>653</v>
      </c>
      <c r="K105" t="s">
        <v>637</v>
      </c>
      <c r="L105" t="s">
        <v>638</v>
      </c>
      <c r="M105" t="s">
        <v>19161</v>
      </c>
      <c r="N105" t="s">
        <v>637</v>
      </c>
      <c r="O105" t="s">
        <v>643</v>
      </c>
      <c r="P105" t="s">
        <v>5</v>
      </c>
      <c r="Q105" t="s">
        <v>644</v>
      </c>
      <c r="R105" t="s">
        <v>638</v>
      </c>
      <c r="S105" t="s">
        <v>637</v>
      </c>
      <c r="T105" t="s">
        <v>19161</v>
      </c>
    </row>
    <row r="106" spans="1:20" x14ac:dyDescent="0.25">
      <c r="A106" t="s">
        <v>16818</v>
      </c>
      <c r="B106" t="s">
        <v>13750</v>
      </c>
      <c r="C106">
        <v>99</v>
      </c>
      <c r="D106">
        <v>1</v>
      </c>
      <c r="E106" t="s">
        <v>19163</v>
      </c>
      <c r="F106">
        <v>0</v>
      </c>
      <c r="G106">
        <v>0</v>
      </c>
      <c r="H106" t="s">
        <v>655</v>
      </c>
      <c r="I106" t="s">
        <v>5247</v>
      </c>
      <c r="J106" t="s">
        <v>653</v>
      </c>
      <c r="K106" t="s">
        <v>637</v>
      </c>
      <c r="L106" t="s">
        <v>638</v>
      </c>
      <c r="M106" t="s">
        <v>19161</v>
      </c>
      <c r="N106" t="s">
        <v>637</v>
      </c>
      <c r="O106" t="s">
        <v>643</v>
      </c>
      <c r="P106" t="s">
        <v>5</v>
      </c>
      <c r="Q106" t="s">
        <v>644</v>
      </c>
      <c r="R106" t="s">
        <v>638</v>
      </c>
      <c r="S106" t="s">
        <v>637</v>
      </c>
      <c r="T106" t="s">
        <v>19161</v>
      </c>
    </row>
    <row r="107" spans="1:20" x14ac:dyDescent="0.25">
      <c r="A107" t="s">
        <v>16479</v>
      </c>
      <c r="B107" t="s">
        <v>13745</v>
      </c>
      <c r="C107">
        <v>99</v>
      </c>
      <c r="D107">
        <v>1</v>
      </c>
      <c r="E107" t="s">
        <v>19164</v>
      </c>
      <c r="F107">
        <v>0</v>
      </c>
      <c r="G107">
        <v>0</v>
      </c>
      <c r="H107" t="s">
        <v>655</v>
      </c>
      <c r="I107" t="s">
        <v>19165</v>
      </c>
      <c r="J107" t="s">
        <v>666</v>
      </c>
      <c r="K107" t="s">
        <v>637</v>
      </c>
      <c r="L107" t="s">
        <v>638</v>
      </c>
      <c r="M107" t="s">
        <v>19161</v>
      </c>
      <c r="N107" t="s">
        <v>637</v>
      </c>
      <c r="O107" t="s">
        <v>643</v>
      </c>
      <c r="P107" t="s">
        <v>5</v>
      </c>
      <c r="Q107" t="s">
        <v>644</v>
      </c>
      <c r="R107" t="s">
        <v>638</v>
      </c>
      <c r="S107" t="s">
        <v>637</v>
      </c>
      <c r="T107" t="s">
        <v>19161</v>
      </c>
    </row>
    <row r="108" spans="1:20" x14ac:dyDescent="0.25">
      <c r="A108" t="s">
        <v>16818</v>
      </c>
      <c r="B108" t="s">
        <v>13750</v>
      </c>
      <c r="C108">
        <v>99</v>
      </c>
      <c r="D108">
        <v>1</v>
      </c>
      <c r="E108" t="s">
        <v>19164</v>
      </c>
      <c r="F108">
        <v>0</v>
      </c>
      <c r="G108">
        <v>0</v>
      </c>
      <c r="H108" t="s">
        <v>655</v>
      </c>
      <c r="I108" t="s">
        <v>19165</v>
      </c>
      <c r="J108" t="s">
        <v>666</v>
      </c>
      <c r="K108" t="s">
        <v>637</v>
      </c>
      <c r="L108" t="s">
        <v>638</v>
      </c>
      <c r="M108" t="s">
        <v>19161</v>
      </c>
      <c r="N108" t="s">
        <v>637</v>
      </c>
      <c r="O108" t="s">
        <v>643</v>
      </c>
      <c r="P108" t="s">
        <v>5</v>
      </c>
      <c r="Q108" t="s">
        <v>644</v>
      </c>
      <c r="R108" t="s">
        <v>638</v>
      </c>
      <c r="S108" t="s">
        <v>637</v>
      </c>
      <c r="T108" t="s">
        <v>19161</v>
      </c>
    </row>
    <row r="109" spans="1:20" x14ac:dyDescent="0.25">
      <c r="A109" t="s">
        <v>16479</v>
      </c>
      <c r="B109" t="s">
        <v>13745</v>
      </c>
      <c r="C109">
        <v>99</v>
      </c>
      <c r="D109">
        <v>2</v>
      </c>
      <c r="E109" t="s">
        <v>19166</v>
      </c>
      <c r="F109">
        <v>0</v>
      </c>
      <c r="G109">
        <v>0</v>
      </c>
      <c r="H109" t="s">
        <v>655</v>
      </c>
      <c r="I109" t="s">
        <v>782</v>
      </c>
      <c r="J109" t="s">
        <v>675</v>
      </c>
      <c r="K109" t="s">
        <v>637</v>
      </c>
      <c r="L109" t="s">
        <v>638</v>
      </c>
      <c r="M109" t="s">
        <v>19161</v>
      </c>
      <c r="N109" t="s">
        <v>637</v>
      </c>
      <c r="O109" t="s">
        <v>643</v>
      </c>
      <c r="P109" t="s">
        <v>5</v>
      </c>
      <c r="Q109" t="s">
        <v>644</v>
      </c>
      <c r="R109" t="s">
        <v>638</v>
      </c>
      <c r="S109" t="s">
        <v>637</v>
      </c>
      <c r="T109" t="s">
        <v>19161</v>
      </c>
    </row>
    <row r="110" spans="1:20" x14ac:dyDescent="0.25">
      <c r="A110" t="s">
        <v>16479</v>
      </c>
      <c r="B110" t="s">
        <v>13745</v>
      </c>
      <c r="C110">
        <v>99</v>
      </c>
      <c r="D110">
        <v>1</v>
      </c>
      <c r="E110" t="s">
        <v>19167</v>
      </c>
      <c r="F110">
        <v>0</v>
      </c>
      <c r="G110">
        <v>0</v>
      </c>
      <c r="H110" t="s">
        <v>655</v>
      </c>
      <c r="I110" t="s">
        <v>19168</v>
      </c>
      <c r="J110" t="s">
        <v>648</v>
      </c>
      <c r="K110" t="s">
        <v>637</v>
      </c>
      <c r="L110" t="s">
        <v>638</v>
      </c>
      <c r="M110" t="s">
        <v>19161</v>
      </c>
      <c r="N110" t="s">
        <v>637</v>
      </c>
      <c r="O110" t="s">
        <v>643</v>
      </c>
      <c r="P110" t="s">
        <v>5</v>
      </c>
      <c r="Q110" t="s">
        <v>644</v>
      </c>
      <c r="R110" t="s">
        <v>638</v>
      </c>
      <c r="S110" t="s">
        <v>637</v>
      </c>
      <c r="T110" t="s">
        <v>19161</v>
      </c>
    </row>
    <row r="111" spans="1:20" x14ac:dyDescent="0.25">
      <c r="A111" t="s">
        <v>16818</v>
      </c>
      <c r="B111" t="s">
        <v>13750</v>
      </c>
      <c r="C111">
        <v>99</v>
      </c>
      <c r="D111">
        <v>1</v>
      </c>
      <c r="E111" t="s">
        <v>19167</v>
      </c>
      <c r="F111">
        <v>0</v>
      </c>
      <c r="G111">
        <v>0</v>
      </c>
      <c r="H111" t="s">
        <v>655</v>
      </c>
      <c r="I111" t="s">
        <v>19168</v>
      </c>
      <c r="J111" t="s">
        <v>648</v>
      </c>
      <c r="K111" t="s">
        <v>637</v>
      </c>
      <c r="L111" t="s">
        <v>638</v>
      </c>
      <c r="M111" t="s">
        <v>19161</v>
      </c>
      <c r="N111" t="s">
        <v>637</v>
      </c>
      <c r="O111" t="s">
        <v>643</v>
      </c>
      <c r="P111" t="s">
        <v>5</v>
      </c>
      <c r="Q111" t="s">
        <v>644</v>
      </c>
      <c r="R111" t="s">
        <v>638</v>
      </c>
      <c r="S111" t="s">
        <v>637</v>
      </c>
      <c r="T111" t="s">
        <v>19161</v>
      </c>
    </row>
    <row r="112" spans="1:20" x14ac:dyDescent="0.25">
      <c r="A112" t="s">
        <v>147</v>
      </c>
      <c r="B112" t="s">
        <v>148</v>
      </c>
      <c r="C112">
        <v>50</v>
      </c>
      <c r="D112">
        <v>6</v>
      </c>
      <c r="E112" t="s">
        <v>19169</v>
      </c>
      <c r="F112">
        <v>200</v>
      </c>
      <c r="G112">
        <v>0</v>
      </c>
      <c r="H112" t="s">
        <v>636</v>
      </c>
      <c r="I112" t="s">
        <v>19170</v>
      </c>
      <c r="J112" t="s">
        <v>672</v>
      </c>
      <c r="K112" t="s">
        <v>637</v>
      </c>
      <c r="L112" t="s">
        <v>638</v>
      </c>
      <c r="M112" t="s">
        <v>19171</v>
      </c>
      <c r="N112" t="s">
        <v>637</v>
      </c>
      <c r="O112" t="s">
        <v>639</v>
      </c>
      <c r="P112" t="s">
        <v>5</v>
      </c>
      <c r="Q112" t="s">
        <v>640</v>
      </c>
      <c r="R112" t="s">
        <v>638</v>
      </c>
      <c r="S112" t="s">
        <v>637</v>
      </c>
      <c r="T112" t="s">
        <v>19172</v>
      </c>
    </row>
    <row r="113" spans="1:20" x14ac:dyDescent="0.25">
      <c r="A113" t="s">
        <v>239</v>
      </c>
      <c r="B113" t="s">
        <v>690</v>
      </c>
      <c r="C113">
        <v>34.020000000000003</v>
      </c>
      <c r="D113">
        <v>2</v>
      </c>
      <c r="E113" t="s">
        <v>19173</v>
      </c>
      <c r="F113">
        <v>75.040000000000006</v>
      </c>
      <c r="G113">
        <v>7</v>
      </c>
      <c r="H113" t="s">
        <v>663</v>
      </c>
      <c r="I113" t="s">
        <v>19174</v>
      </c>
      <c r="J113" t="s">
        <v>19175</v>
      </c>
      <c r="K113" t="s">
        <v>6596</v>
      </c>
      <c r="L113" t="s">
        <v>19176</v>
      </c>
      <c r="M113" t="s">
        <v>19177</v>
      </c>
      <c r="N113" t="s">
        <v>637</v>
      </c>
      <c r="O113" t="s">
        <v>664</v>
      </c>
      <c r="P113" t="s">
        <v>23</v>
      </c>
      <c r="Q113" t="s">
        <v>665</v>
      </c>
      <c r="R113" t="s">
        <v>638</v>
      </c>
      <c r="S113" t="s">
        <v>637</v>
      </c>
      <c r="T113" t="s">
        <v>19177</v>
      </c>
    </row>
    <row r="114" spans="1:20" x14ac:dyDescent="0.25">
      <c r="A114" t="s">
        <v>147</v>
      </c>
      <c r="B114" t="s">
        <v>148</v>
      </c>
      <c r="C114">
        <v>33.333333333333336</v>
      </c>
      <c r="D114">
        <v>3</v>
      </c>
      <c r="E114" t="s">
        <v>19178</v>
      </c>
      <c r="F114">
        <v>100</v>
      </c>
      <c r="G114">
        <v>0</v>
      </c>
      <c r="H114" t="s">
        <v>655</v>
      </c>
      <c r="I114" t="s">
        <v>19179</v>
      </c>
      <c r="J114" t="s">
        <v>675</v>
      </c>
      <c r="K114" t="s">
        <v>637</v>
      </c>
      <c r="L114" t="s">
        <v>638</v>
      </c>
      <c r="M114" t="s">
        <v>19180</v>
      </c>
      <c r="N114" t="s">
        <v>637</v>
      </c>
      <c r="O114" t="s">
        <v>639</v>
      </c>
      <c r="P114" t="s">
        <v>5</v>
      </c>
      <c r="Q114" t="s">
        <v>640</v>
      </c>
      <c r="R114" t="s">
        <v>638</v>
      </c>
      <c r="S114" t="s">
        <v>637</v>
      </c>
      <c r="T114" t="s">
        <v>19177</v>
      </c>
    </row>
    <row r="115" spans="1:20" x14ac:dyDescent="0.25">
      <c r="A115" t="s">
        <v>101</v>
      </c>
      <c r="B115" t="s">
        <v>74</v>
      </c>
      <c r="C115">
        <v>97</v>
      </c>
      <c r="D115">
        <v>1</v>
      </c>
      <c r="E115" t="s">
        <v>19181</v>
      </c>
      <c r="F115">
        <v>337</v>
      </c>
      <c r="G115">
        <v>0</v>
      </c>
      <c r="H115" t="s">
        <v>645</v>
      </c>
      <c r="I115" t="s">
        <v>11593</v>
      </c>
      <c r="J115" t="s">
        <v>19182</v>
      </c>
      <c r="K115" t="s">
        <v>18581</v>
      </c>
      <c r="L115" t="s">
        <v>711</v>
      </c>
      <c r="M115" t="s">
        <v>19177</v>
      </c>
      <c r="N115" t="s">
        <v>637</v>
      </c>
      <c r="O115" t="s">
        <v>646</v>
      </c>
      <c r="P115" t="s">
        <v>26</v>
      </c>
      <c r="Q115" t="s">
        <v>647</v>
      </c>
      <c r="R115" t="s">
        <v>638</v>
      </c>
      <c r="S115" t="s">
        <v>637</v>
      </c>
      <c r="T115" t="s">
        <v>19177</v>
      </c>
    </row>
    <row r="116" spans="1:20" x14ac:dyDescent="0.25">
      <c r="A116" t="s">
        <v>22</v>
      </c>
      <c r="B116" t="s">
        <v>27</v>
      </c>
      <c r="C116">
        <v>80</v>
      </c>
      <c r="D116">
        <v>3</v>
      </c>
      <c r="E116" t="s">
        <v>19181</v>
      </c>
      <c r="F116">
        <v>337</v>
      </c>
      <c r="G116">
        <v>0</v>
      </c>
      <c r="H116" t="s">
        <v>645</v>
      </c>
      <c r="I116" t="s">
        <v>11593</v>
      </c>
      <c r="J116" t="s">
        <v>19182</v>
      </c>
      <c r="K116" t="s">
        <v>18581</v>
      </c>
      <c r="L116" t="s">
        <v>711</v>
      </c>
      <c r="M116" t="s">
        <v>19177</v>
      </c>
      <c r="N116" t="s">
        <v>637</v>
      </c>
      <c r="O116" t="s">
        <v>646</v>
      </c>
      <c r="P116" t="s">
        <v>26</v>
      </c>
      <c r="Q116" t="s">
        <v>647</v>
      </c>
      <c r="R116" t="s">
        <v>638</v>
      </c>
      <c r="S116" t="s">
        <v>637</v>
      </c>
      <c r="T116" t="s">
        <v>19177</v>
      </c>
    </row>
    <row r="117" spans="1:20" x14ac:dyDescent="0.25">
      <c r="A117" t="s">
        <v>18</v>
      </c>
      <c r="B117" t="s">
        <v>19</v>
      </c>
      <c r="C117">
        <v>66.666666666666671</v>
      </c>
      <c r="D117">
        <v>3</v>
      </c>
      <c r="E117" t="s">
        <v>19183</v>
      </c>
      <c r="F117">
        <v>119</v>
      </c>
      <c r="G117">
        <v>0</v>
      </c>
      <c r="H117" t="s">
        <v>645</v>
      </c>
      <c r="I117" t="s">
        <v>19184</v>
      </c>
      <c r="J117" t="s">
        <v>19185</v>
      </c>
      <c r="K117" t="s">
        <v>15290</v>
      </c>
      <c r="L117" t="s">
        <v>1814</v>
      </c>
      <c r="M117" t="s">
        <v>19186</v>
      </c>
      <c r="N117" t="s">
        <v>637</v>
      </c>
      <c r="O117" t="s">
        <v>646</v>
      </c>
      <c r="P117" t="s">
        <v>26</v>
      </c>
      <c r="Q117" t="s">
        <v>647</v>
      </c>
      <c r="R117" t="s">
        <v>638</v>
      </c>
      <c r="S117" t="s">
        <v>637</v>
      </c>
      <c r="T117" t="s">
        <v>19186</v>
      </c>
    </row>
    <row r="118" spans="1:20" x14ac:dyDescent="0.25">
      <c r="A118" t="s">
        <v>22</v>
      </c>
      <c r="B118" t="s">
        <v>27</v>
      </c>
      <c r="C118">
        <v>120</v>
      </c>
      <c r="D118">
        <v>1</v>
      </c>
      <c r="E118" t="s">
        <v>19187</v>
      </c>
      <c r="F118">
        <v>120</v>
      </c>
      <c r="G118">
        <v>0</v>
      </c>
      <c r="H118" t="s">
        <v>636</v>
      </c>
      <c r="I118" t="s">
        <v>19188</v>
      </c>
      <c r="J118" t="s">
        <v>658</v>
      </c>
      <c r="K118" t="s">
        <v>637</v>
      </c>
      <c r="L118" t="s">
        <v>638</v>
      </c>
      <c r="M118" t="s">
        <v>19189</v>
      </c>
      <c r="N118" t="s">
        <v>637</v>
      </c>
      <c r="O118" t="s">
        <v>656</v>
      </c>
      <c r="P118" t="s">
        <v>5</v>
      </c>
      <c r="Q118" t="s">
        <v>644</v>
      </c>
      <c r="R118" t="s">
        <v>638</v>
      </c>
      <c r="S118" t="s">
        <v>19190</v>
      </c>
      <c r="T118" t="s">
        <v>19191</v>
      </c>
    </row>
    <row r="119" spans="1:20" x14ac:dyDescent="0.25">
      <c r="A119" t="s">
        <v>147</v>
      </c>
      <c r="B119" t="s">
        <v>148</v>
      </c>
      <c r="C119">
        <v>50</v>
      </c>
      <c r="D119">
        <v>6</v>
      </c>
      <c r="E119" t="s">
        <v>19192</v>
      </c>
      <c r="F119">
        <v>200</v>
      </c>
      <c r="G119">
        <v>0</v>
      </c>
      <c r="H119" t="s">
        <v>636</v>
      </c>
      <c r="I119" t="s">
        <v>19193</v>
      </c>
      <c r="J119" t="s">
        <v>648</v>
      </c>
      <c r="K119" t="s">
        <v>637</v>
      </c>
      <c r="L119" t="s">
        <v>638</v>
      </c>
      <c r="M119" t="s">
        <v>19194</v>
      </c>
      <c r="N119" t="s">
        <v>637</v>
      </c>
      <c r="O119" t="s">
        <v>639</v>
      </c>
      <c r="P119" t="s">
        <v>5</v>
      </c>
      <c r="Q119" t="s">
        <v>640</v>
      </c>
      <c r="R119" t="s">
        <v>638</v>
      </c>
      <c r="S119" t="s">
        <v>637</v>
      </c>
      <c r="T119" t="s">
        <v>19194</v>
      </c>
    </row>
    <row r="120" spans="1:20" x14ac:dyDescent="0.25">
      <c r="A120" t="s">
        <v>147</v>
      </c>
      <c r="B120" t="s">
        <v>148</v>
      </c>
      <c r="C120">
        <v>50</v>
      </c>
      <c r="D120">
        <v>6</v>
      </c>
      <c r="E120" t="s">
        <v>19195</v>
      </c>
      <c r="F120">
        <v>200</v>
      </c>
      <c r="G120">
        <v>0</v>
      </c>
      <c r="H120" t="s">
        <v>636</v>
      </c>
      <c r="I120" t="s">
        <v>19196</v>
      </c>
      <c r="J120" t="s">
        <v>666</v>
      </c>
      <c r="K120" t="s">
        <v>637</v>
      </c>
      <c r="L120" t="s">
        <v>638</v>
      </c>
      <c r="M120" t="s">
        <v>19197</v>
      </c>
      <c r="N120" t="s">
        <v>637</v>
      </c>
      <c r="O120" t="s">
        <v>639</v>
      </c>
      <c r="P120" t="s">
        <v>5</v>
      </c>
      <c r="Q120" t="s">
        <v>640</v>
      </c>
      <c r="R120" t="s">
        <v>638</v>
      </c>
      <c r="S120" t="s">
        <v>637</v>
      </c>
      <c r="T120" t="s">
        <v>19197</v>
      </c>
    </row>
    <row r="121" spans="1:20" x14ac:dyDescent="0.25">
      <c r="A121" t="s">
        <v>147</v>
      </c>
      <c r="B121" t="s">
        <v>148</v>
      </c>
      <c r="C121">
        <v>33.333333333333336</v>
      </c>
      <c r="D121">
        <v>3</v>
      </c>
      <c r="E121" t="s">
        <v>19198</v>
      </c>
      <c r="F121">
        <v>100</v>
      </c>
      <c r="G121">
        <v>0</v>
      </c>
      <c r="H121" t="s">
        <v>655</v>
      </c>
      <c r="I121" t="s">
        <v>19199</v>
      </c>
      <c r="J121" t="s">
        <v>648</v>
      </c>
      <c r="K121" t="s">
        <v>637</v>
      </c>
      <c r="L121" t="s">
        <v>638</v>
      </c>
      <c r="M121" t="s">
        <v>19200</v>
      </c>
      <c r="N121" t="s">
        <v>637</v>
      </c>
      <c r="O121" t="s">
        <v>639</v>
      </c>
      <c r="P121" t="s">
        <v>5</v>
      </c>
      <c r="Q121" t="s">
        <v>640</v>
      </c>
      <c r="R121" t="s">
        <v>638</v>
      </c>
      <c r="S121" t="s">
        <v>637</v>
      </c>
      <c r="T121" t="s">
        <v>19200</v>
      </c>
    </row>
    <row r="122" spans="1:20" x14ac:dyDescent="0.25">
      <c r="A122" t="s">
        <v>147</v>
      </c>
      <c r="B122" t="s">
        <v>148</v>
      </c>
      <c r="C122">
        <v>50</v>
      </c>
      <c r="D122">
        <v>6</v>
      </c>
      <c r="E122" t="s">
        <v>19201</v>
      </c>
      <c r="F122">
        <v>200</v>
      </c>
      <c r="G122">
        <v>0</v>
      </c>
      <c r="H122" t="s">
        <v>636</v>
      </c>
      <c r="I122" t="s">
        <v>4754</v>
      </c>
      <c r="J122" t="s">
        <v>648</v>
      </c>
      <c r="K122" t="s">
        <v>637</v>
      </c>
      <c r="L122" t="s">
        <v>638</v>
      </c>
      <c r="M122" t="s">
        <v>19202</v>
      </c>
      <c r="N122" t="s">
        <v>637</v>
      </c>
      <c r="O122" t="s">
        <v>639</v>
      </c>
      <c r="P122" t="s">
        <v>5</v>
      </c>
      <c r="Q122" t="s">
        <v>640</v>
      </c>
      <c r="R122" t="s">
        <v>638</v>
      </c>
      <c r="S122" t="s">
        <v>637</v>
      </c>
      <c r="T122" t="s">
        <v>19202</v>
      </c>
    </row>
    <row r="123" spans="1:20" x14ac:dyDescent="0.25">
      <c r="A123" t="s">
        <v>147</v>
      </c>
      <c r="B123" t="s">
        <v>148</v>
      </c>
      <c r="C123">
        <v>50</v>
      </c>
      <c r="D123">
        <v>6</v>
      </c>
      <c r="E123" t="s">
        <v>19203</v>
      </c>
      <c r="F123">
        <v>200</v>
      </c>
      <c r="G123">
        <v>0</v>
      </c>
      <c r="H123" t="s">
        <v>636</v>
      </c>
      <c r="I123" t="s">
        <v>19204</v>
      </c>
      <c r="J123" t="s">
        <v>5229</v>
      </c>
      <c r="K123" t="s">
        <v>637</v>
      </c>
      <c r="L123" t="s">
        <v>638</v>
      </c>
      <c r="M123" t="s">
        <v>19205</v>
      </c>
      <c r="N123" t="s">
        <v>637</v>
      </c>
      <c r="O123" t="s">
        <v>639</v>
      </c>
      <c r="P123" t="s">
        <v>5</v>
      </c>
      <c r="Q123" t="s">
        <v>640</v>
      </c>
      <c r="R123" t="s">
        <v>638</v>
      </c>
      <c r="S123" t="s">
        <v>637</v>
      </c>
      <c r="T123" t="s">
        <v>19206</v>
      </c>
    </row>
    <row r="124" spans="1:20" x14ac:dyDescent="0.25">
      <c r="A124" t="s">
        <v>147</v>
      </c>
      <c r="B124" t="s">
        <v>148</v>
      </c>
      <c r="C124">
        <v>50</v>
      </c>
      <c r="D124">
        <v>6</v>
      </c>
      <c r="E124" t="s">
        <v>19207</v>
      </c>
      <c r="F124">
        <v>200</v>
      </c>
      <c r="G124">
        <v>0</v>
      </c>
      <c r="H124" t="s">
        <v>636</v>
      </c>
      <c r="I124" t="s">
        <v>19208</v>
      </c>
      <c r="J124" t="s">
        <v>5229</v>
      </c>
      <c r="K124" t="s">
        <v>637</v>
      </c>
      <c r="L124" t="s">
        <v>638</v>
      </c>
      <c r="M124" t="s">
        <v>19209</v>
      </c>
      <c r="N124" t="s">
        <v>637</v>
      </c>
      <c r="O124" t="s">
        <v>639</v>
      </c>
      <c r="P124" t="s">
        <v>5</v>
      </c>
      <c r="Q124" t="s">
        <v>640</v>
      </c>
      <c r="R124" t="s">
        <v>638</v>
      </c>
      <c r="S124" t="s">
        <v>637</v>
      </c>
      <c r="T124" t="s">
        <v>19209</v>
      </c>
    </row>
    <row r="125" spans="1:20" x14ac:dyDescent="0.25">
      <c r="A125" t="s">
        <v>18</v>
      </c>
      <c r="B125" t="s">
        <v>19</v>
      </c>
      <c r="C125">
        <v>66.666666666666671</v>
      </c>
      <c r="D125">
        <v>6</v>
      </c>
      <c r="E125" t="s">
        <v>19210</v>
      </c>
      <c r="F125">
        <v>258</v>
      </c>
      <c r="G125">
        <v>0</v>
      </c>
      <c r="H125" t="s">
        <v>645</v>
      </c>
      <c r="I125" t="s">
        <v>768</v>
      </c>
      <c r="J125" t="s">
        <v>19211</v>
      </c>
      <c r="K125" t="s">
        <v>19212</v>
      </c>
      <c r="L125" t="s">
        <v>2625</v>
      </c>
      <c r="M125" t="s">
        <v>19213</v>
      </c>
      <c r="N125" t="s">
        <v>637</v>
      </c>
      <c r="O125" t="s">
        <v>646</v>
      </c>
      <c r="P125" t="s">
        <v>26</v>
      </c>
      <c r="Q125" t="s">
        <v>647</v>
      </c>
      <c r="R125" t="s">
        <v>638</v>
      </c>
      <c r="S125" t="s">
        <v>637</v>
      </c>
      <c r="T125" t="s">
        <v>19214</v>
      </c>
    </row>
    <row r="126" spans="1:20" x14ac:dyDescent="0.25">
      <c r="A126" t="s">
        <v>147</v>
      </c>
      <c r="B126" t="s">
        <v>148</v>
      </c>
      <c r="C126">
        <v>50</v>
      </c>
      <c r="D126">
        <v>6</v>
      </c>
      <c r="E126" t="s">
        <v>19215</v>
      </c>
      <c r="F126">
        <v>200</v>
      </c>
      <c r="G126">
        <v>0</v>
      </c>
      <c r="H126" t="s">
        <v>636</v>
      </c>
      <c r="I126" t="s">
        <v>19216</v>
      </c>
      <c r="J126" t="s">
        <v>9065</v>
      </c>
      <c r="K126" t="s">
        <v>637</v>
      </c>
      <c r="L126" t="s">
        <v>638</v>
      </c>
      <c r="M126" t="s">
        <v>19217</v>
      </c>
      <c r="N126" t="s">
        <v>637</v>
      </c>
      <c r="O126" t="s">
        <v>654</v>
      </c>
      <c r="P126" t="s">
        <v>5</v>
      </c>
      <c r="Q126" t="s">
        <v>640</v>
      </c>
      <c r="R126" t="s">
        <v>638</v>
      </c>
      <c r="S126" t="s">
        <v>19218</v>
      </c>
      <c r="T126" t="s">
        <v>19217</v>
      </c>
    </row>
    <row r="127" spans="1:20" x14ac:dyDescent="0.25">
      <c r="A127" t="s">
        <v>147</v>
      </c>
      <c r="B127" t="s">
        <v>148</v>
      </c>
      <c r="C127">
        <v>50</v>
      </c>
      <c r="D127">
        <v>6</v>
      </c>
      <c r="E127" t="s">
        <v>19219</v>
      </c>
      <c r="F127">
        <v>200</v>
      </c>
      <c r="G127">
        <v>0</v>
      </c>
      <c r="H127" t="s">
        <v>636</v>
      </c>
      <c r="I127" t="s">
        <v>19220</v>
      </c>
      <c r="J127" t="s">
        <v>2051</v>
      </c>
      <c r="K127" t="s">
        <v>637</v>
      </c>
      <c r="L127" t="s">
        <v>638</v>
      </c>
      <c r="M127" t="s">
        <v>19221</v>
      </c>
      <c r="N127" t="s">
        <v>637</v>
      </c>
      <c r="O127" t="s">
        <v>639</v>
      </c>
      <c r="P127" t="s">
        <v>5</v>
      </c>
      <c r="Q127" t="s">
        <v>640</v>
      </c>
      <c r="R127" t="s">
        <v>638</v>
      </c>
      <c r="S127" t="s">
        <v>637</v>
      </c>
      <c r="T127" t="s">
        <v>19221</v>
      </c>
    </row>
    <row r="128" spans="1:20" x14ac:dyDescent="0.25">
      <c r="A128" t="s">
        <v>147</v>
      </c>
      <c r="B128" t="s">
        <v>148</v>
      </c>
      <c r="C128">
        <v>50</v>
      </c>
      <c r="D128">
        <v>6</v>
      </c>
      <c r="E128" t="s">
        <v>19222</v>
      </c>
      <c r="F128">
        <v>208</v>
      </c>
      <c r="G128">
        <v>8</v>
      </c>
      <c r="H128" t="s">
        <v>636</v>
      </c>
      <c r="I128" t="s">
        <v>19223</v>
      </c>
      <c r="J128" t="s">
        <v>2178</v>
      </c>
      <c r="K128" t="s">
        <v>637</v>
      </c>
      <c r="L128" t="s">
        <v>638</v>
      </c>
      <c r="M128" t="s">
        <v>19224</v>
      </c>
      <c r="N128" t="s">
        <v>637</v>
      </c>
      <c r="O128" t="s">
        <v>639</v>
      </c>
      <c r="P128" t="s">
        <v>5</v>
      </c>
      <c r="Q128" t="s">
        <v>640</v>
      </c>
      <c r="R128" t="s">
        <v>638</v>
      </c>
      <c r="S128" t="s">
        <v>637</v>
      </c>
      <c r="T128" t="s">
        <v>19224</v>
      </c>
    </row>
    <row r="129" spans="1:20" x14ac:dyDescent="0.25">
      <c r="A129" t="s">
        <v>16479</v>
      </c>
      <c r="B129" t="s">
        <v>13745</v>
      </c>
      <c r="C129">
        <v>200</v>
      </c>
      <c r="D129">
        <v>1</v>
      </c>
      <c r="E129" t="s">
        <v>19225</v>
      </c>
      <c r="F129">
        <v>99</v>
      </c>
      <c r="G129">
        <v>0</v>
      </c>
      <c r="H129" t="s">
        <v>636</v>
      </c>
      <c r="I129" t="s">
        <v>19226</v>
      </c>
      <c r="J129" t="s">
        <v>669</v>
      </c>
      <c r="K129" t="s">
        <v>637</v>
      </c>
      <c r="L129" t="s">
        <v>638</v>
      </c>
      <c r="M129" t="s">
        <v>19227</v>
      </c>
      <c r="N129" t="s">
        <v>637</v>
      </c>
      <c r="O129" t="s">
        <v>643</v>
      </c>
      <c r="P129" t="s">
        <v>5</v>
      </c>
      <c r="Q129" t="s">
        <v>644</v>
      </c>
      <c r="R129" t="s">
        <v>638</v>
      </c>
      <c r="S129" t="s">
        <v>637</v>
      </c>
      <c r="T129" t="s">
        <v>19228</v>
      </c>
    </row>
    <row r="130" spans="1:20" x14ac:dyDescent="0.25">
      <c r="A130" t="s">
        <v>147</v>
      </c>
      <c r="B130" t="s">
        <v>148</v>
      </c>
      <c r="C130">
        <v>50</v>
      </c>
      <c r="D130">
        <v>6</v>
      </c>
      <c r="E130" t="s">
        <v>19229</v>
      </c>
      <c r="F130">
        <v>200</v>
      </c>
      <c r="G130">
        <v>0</v>
      </c>
      <c r="H130" t="s">
        <v>636</v>
      </c>
      <c r="I130" t="s">
        <v>19230</v>
      </c>
      <c r="J130" t="s">
        <v>682</v>
      </c>
      <c r="K130" t="s">
        <v>637</v>
      </c>
      <c r="L130" t="s">
        <v>638</v>
      </c>
      <c r="M130" t="s">
        <v>19231</v>
      </c>
      <c r="N130" t="s">
        <v>637</v>
      </c>
      <c r="O130" t="s">
        <v>639</v>
      </c>
      <c r="P130" t="s">
        <v>5</v>
      </c>
      <c r="Q130" t="s">
        <v>640</v>
      </c>
      <c r="R130" t="s">
        <v>638</v>
      </c>
      <c r="S130" t="s">
        <v>637</v>
      </c>
      <c r="T130" t="s">
        <v>19228</v>
      </c>
    </row>
    <row r="131" spans="1:20" x14ac:dyDescent="0.25">
      <c r="A131" t="s">
        <v>147</v>
      </c>
      <c r="B131" t="s">
        <v>148</v>
      </c>
      <c r="C131">
        <v>50</v>
      </c>
      <c r="D131">
        <v>6</v>
      </c>
      <c r="E131" t="s">
        <v>19232</v>
      </c>
      <c r="F131">
        <v>200</v>
      </c>
      <c r="G131">
        <v>0</v>
      </c>
      <c r="H131" t="s">
        <v>636</v>
      </c>
      <c r="I131" t="s">
        <v>19233</v>
      </c>
      <c r="J131" t="s">
        <v>648</v>
      </c>
      <c r="K131" t="s">
        <v>637</v>
      </c>
      <c r="L131" t="s">
        <v>638</v>
      </c>
      <c r="M131" t="s">
        <v>19231</v>
      </c>
      <c r="N131" t="s">
        <v>637</v>
      </c>
      <c r="O131" t="s">
        <v>639</v>
      </c>
      <c r="P131" t="s">
        <v>5</v>
      </c>
      <c r="Q131" t="s">
        <v>640</v>
      </c>
      <c r="R131" t="s">
        <v>638</v>
      </c>
      <c r="S131" t="s">
        <v>637</v>
      </c>
      <c r="T131" t="s">
        <v>19231</v>
      </c>
    </row>
    <row r="132" spans="1:20" x14ac:dyDescent="0.25">
      <c r="A132" t="s">
        <v>147</v>
      </c>
      <c r="B132" t="s">
        <v>148</v>
      </c>
      <c r="C132">
        <v>33.333333333333336</v>
      </c>
      <c r="D132">
        <v>3</v>
      </c>
      <c r="E132" t="s">
        <v>19234</v>
      </c>
      <c r="F132">
        <v>100</v>
      </c>
      <c r="G132">
        <v>0</v>
      </c>
      <c r="H132" t="s">
        <v>655</v>
      </c>
      <c r="I132" t="s">
        <v>19235</v>
      </c>
      <c r="J132" t="s">
        <v>3116</v>
      </c>
      <c r="K132" t="s">
        <v>637</v>
      </c>
      <c r="L132" t="s">
        <v>638</v>
      </c>
      <c r="M132" t="s">
        <v>19236</v>
      </c>
      <c r="N132" t="s">
        <v>637</v>
      </c>
      <c r="O132" t="s">
        <v>639</v>
      </c>
      <c r="P132" t="s">
        <v>5</v>
      </c>
      <c r="Q132" t="s">
        <v>640</v>
      </c>
      <c r="R132" t="s">
        <v>638</v>
      </c>
      <c r="S132" t="s">
        <v>637</v>
      </c>
      <c r="T132" t="s">
        <v>19236</v>
      </c>
    </row>
    <row r="133" spans="1:20" x14ac:dyDescent="0.25">
      <c r="A133" t="s">
        <v>147</v>
      </c>
      <c r="B133" t="s">
        <v>148</v>
      </c>
      <c r="C133">
        <v>50</v>
      </c>
      <c r="D133">
        <v>6</v>
      </c>
      <c r="E133" t="s">
        <v>19237</v>
      </c>
      <c r="F133">
        <v>200</v>
      </c>
      <c r="G133">
        <v>0</v>
      </c>
      <c r="H133" t="s">
        <v>636</v>
      </c>
      <c r="I133" t="s">
        <v>19238</v>
      </c>
      <c r="J133" t="s">
        <v>675</v>
      </c>
      <c r="K133" t="s">
        <v>637</v>
      </c>
      <c r="L133" t="s">
        <v>638</v>
      </c>
      <c r="M133" t="s">
        <v>19239</v>
      </c>
      <c r="N133" t="s">
        <v>637</v>
      </c>
      <c r="O133" t="s">
        <v>639</v>
      </c>
      <c r="P133" t="s">
        <v>5</v>
      </c>
      <c r="Q133" t="s">
        <v>640</v>
      </c>
      <c r="R133" t="s">
        <v>638</v>
      </c>
      <c r="S133" t="s">
        <v>637</v>
      </c>
      <c r="T133" t="s">
        <v>19239</v>
      </c>
    </row>
    <row r="134" spans="1:20" x14ac:dyDescent="0.25">
      <c r="A134" t="s">
        <v>147</v>
      </c>
      <c r="B134" t="s">
        <v>148</v>
      </c>
      <c r="C134">
        <v>33.333333333333336</v>
      </c>
      <c r="D134">
        <v>3</v>
      </c>
      <c r="E134" t="s">
        <v>19240</v>
      </c>
      <c r="F134">
        <v>100</v>
      </c>
      <c r="G134">
        <v>0</v>
      </c>
      <c r="H134" t="s">
        <v>655</v>
      </c>
      <c r="I134" t="s">
        <v>19241</v>
      </c>
      <c r="J134" t="s">
        <v>657</v>
      </c>
      <c r="K134" t="s">
        <v>637</v>
      </c>
      <c r="L134" t="s">
        <v>638</v>
      </c>
      <c r="M134" t="s">
        <v>19242</v>
      </c>
      <c r="N134" t="s">
        <v>637</v>
      </c>
      <c r="O134" t="s">
        <v>639</v>
      </c>
      <c r="P134" t="s">
        <v>5</v>
      </c>
      <c r="Q134" t="s">
        <v>640</v>
      </c>
      <c r="R134" t="s">
        <v>638</v>
      </c>
      <c r="S134" t="s">
        <v>637</v>
      </c>
      <c r="T134" t="s">
        <v>19242</v>
      </c>
    </row>
    <row r="135" spans="1:20" x14ac:dyDescent="0.25">
      <c r="A135" t="s">
        <v>77</v>
      </c>
      <c r="B135" t="s">
        <v>78</v>
      </c>
      <c r="C135">
        <v>27.5</v>
      </c>
      <c r="D135">
        <v>4</v>
      </c>
      <c r="E135" t="s">
        <v>19243</v>
      </c>
      <c r="F135">
        <v>165</v>
      </c>
      <c r="G135">
        <v>0</v>
      </c>
      <c r="H135" t="s">
        <v>645</v>
      </c>
      <c r="I135" t="s">
        <v>2221</v>
      </c>
      <c r="J135" t="s">
        <v>2222</v>
      </c>
      <c r="K135" t="s">
        <v>2223</v>
      </c>
      <c r="L135" t="s">
        <v>2224</v>
      </c>
      <c r="M135" t="s">
        <v>19244</v>
      </c>
      <c r="N135" t="s">
        <v>637</v>
      </c>
      <c r="O135" t="s">
        <v>651</v>
      </c>
      <c r="P135" t="s">
        <v>26</v>
      </c>
      <c r="Q135" t="s">
        <v>647</v>
      </c>
      <c r="R135" t="s">
        <v>638</v>
      </c>
      <c r="S135" t="s">
        <v>637</v>
      </c>
      <c r="T135" t="s">
        <v>19245</v>
      </c>
    </row>
    <row r="136" spans="1:20" x14ac:dyDescent="0.25">
      <c r="A136" t="s">
        <v>147</v>
      </c>
      <c r="B136" t="s">
        <v>148</v>
      </c>
      <c r="C136">
        <v>50</v>
      </c>
      <c r="D136">
        <v>6</v>
      </c>
      <c r="E136" t="s">
        <v>19246</v>
      </c>
      <c r="F136">
        <v>200</v>
      </c>
      <c r="G136">
        <v>0</v>
      </c>
      <c r="H136" t="s">
        <v>636</v>
      </c>
      <c r="I136" t="s">
        <v>19247</v>
      </c>
      <c r="J136" t="s">
        <v>657</v>
      </c>
      <c r="K136" t="s">
        <v>637</v>
      </c>
      <c r="L136" t="s">
        <v>638</v>
      </c>
      <c r="M136" t="s">
        <v>19248</v>
      </c>
      <c r="N136" t="s">
        <v>637</v>
      </c>
      <c r="O136" t="s">
        <v>643</v>
      </c>
      <c r="P136" t="s">
        <v>5</v>
      </c>
      <c r="Q136" t="s">
        <v>644</v>
      </c>
      <c r="R136" t="s">
        <v>638</v>
      </c>
      <c r="S136" t="s">
        <v>637</v>
      </c>
      <c r="T136" t="s">
        <v>19249</v>
      </c>
    </row>
    <row r="137" spans="1:20" x14ac:dyDescent="0.25">
      <c r="A137" t="s">
        <v>147</v>
      </c>
      <c r="B137" t="s">
        <v>148</v>
      </c>
      <c r="C137">
        <v>50</v>
      </c>
      <c r="D137">
        <v>6</v>
      </c>
      <c r="E137" t="s">
        <v>19250</v>
      </c>
      <c r="F137">
        <v>200</v>
      </c>
      <c r="G137">
        <v>0</v>
      </c>
      <c r="H137" t="s">
        <v>636</v>
      </c>
      <c r="I137" t="s">
        <v>18806</v>
      </c>
      <c r="J137" t="s">
        <v>1827</v>
      </c>
      <c r="K137" t="s">
        <v>637</v>
      </c>
      <c r="L137" t="s">
        <v>638</v>
      </c>
      <c r="M137" t="s">
        <v>19251</v>
      </c>
      <c r="N137" t="s">
        <v>637</v>
      </c>
      <c r="O137" t="s">
        <v>639</v>
      </c>
      <c r="P137" t="s">
        <v>5</v>
      </c>
      <c r="Q137" t="s">
        <v>640</v>
      </c>
      <c r="R137" t="s">
        <v>638</v>
      </c>
      <c r="S137" t="s">
        <v>637</v>
      </c>
      <c r="T137" t="s">
        <v>19251</v>
      </c>
    </row>
    <row r="138" spans="1:20" x14ac:dyDescent="0.25">
      <c r="A138" t="s">
        <v>147</v>
      </c>
      <c r="B138" t="s">
        <v>148</v>
      </c>
      <c r="C138">
        <v>50</v>
      </c>
      <c r="D138">
        <v>6</v>
      </c>
      <c r="E138" t="s">
        <v>19252</v>
      </c>
      <c r="F138">
        <v>200</v>
      </c>
      <c r="G138">
        <v>0</v>
      </c>
      <c r="H138" t="s">
        <v>636</v>
      </c>
      <c r="I138" t="s">
        <v>19253</v>
      </c>
      <c r="J138" t="s">
        <v>19254</v>
      </c>
      <c r="K138" t="s">
        <v>637</v>
      </c>
      <c r="L138" t="s">
        <v>638</v>
      </c>
      <c r="M138" t="s">
        <v>19255</v>
      </c>
      <c r="N138" t="s">
        <v>637</v>
      </c>
      <c r="O138" t="s">
        <v>639</v>
      </c>
      <c r="P138" t="s">
        <v>5</v>
      </c>
      <c r="Q138" t="s">
        <v>640</v>
      </c>
      <c r="R138" t="s">
        <v>638</v>
      </c>
      <c r="S138" t="s">
        <v>637</v>
      </c>
      <c r="T138" t="s">
        <v>19255</v>
      </c>
    </row>
    <row r="139" spans="1:20" x14ac:dyDescent="0.25">
      <c r="A139" t="s">
        <v>147</v>
      </c>
      <c r="B139" t="s">
        <v>148</v>
      </c>
      <c r="C139">
        <v>50</v>
      </c>
      <c r="D139">
        <v>6</v>
      </c>
      <c r="E139" t="s">
        <v>19256</v>
      </c>
      <c r="F139">
        <v>200</v>
      </c>
      <c r="G139">
        <v>0</v>
      </c>
      <c r="H139" t="s">
        <v>636</v>
      </c>
      <c r="I139" t="s">
        <v>19257</v>
      </c>
      <c r="J139" t="s">
        <v>686</v>
      </c>
      <c r="K139" t="s">
        <v>637</v>
      </c>
      <c r="L139" t="s">
        <v>638</v>
      </c>
      <c r="M139" t="s">
        <v>19258</v>
      </c>
      <c r="N139" t="s">
        <v>637</v>
      </c>
      <c r="O139" t="s">
        <v>639</v>
      </c>
      <c r="P139" t="s">
        <v>5</v>
      </c>
      <c r="Q139" t="s">
        <v>640</v>
      </c>
      <c r="R139" t="s">
        <v>638</v>
      </c>
      <c r="S139" t="s">
        <v>637</v>
      </c>
      <c r="T139" t="s">
        <v>19258</v>
      </c>
    </row>
    <row r="140" spans="1:20" x14ac:dyDescent="0.25">
      <c r="A140" t="s">
        <v>594</v>
      </c>
      <c r="B140" t="s">
        <v>595</v>
      </c>
      <c r="C140">
        <v>50</v>
      </c>
      <c r="D140">
        <v>3</v>
      </c>
      <c r="E140" t="s">
        <v>19259</v>
      </c>
      <c r="F140">
        <v>100</v>
      </c>
      <c r="G140">
        <v>0</v>
      </c>
      <c r="H140" t="s">
        <v>645</v>
      </c>
      <c r="I140" t="s">
        <v>19260</v>
      </c>
      <c r="J140" t="s">
        <v>19261</v>
      </c>
      <c r="K140" t="s">
        <v>7587</v>
      </c>
      <c r="L140" t="s">
        <v>19262</v>
      </c>
      <c r="M140" t="s">
        <v>19263</v>
      </c>
      <c r="N140" t="s">
        <v>761</v>
      </c>
      <c r="O140" t="s">
        <v>698</v>
      </c>
      <c r="P140" t="s">
        <v>692</v>
      </c>
      <c r="Q140" t="s">
        <v>693</v>
      </c>
      <c r="R140" t="s">
        <v>638</v>
      </c>
      <c r="S140" t="s">
        <v>637</v>
      </c>
      <c r="T140" t="s">
        <v>19264</v>
      </c>
    </row>
    <row r="141" spans="1:20" x14ac:dyDescent="0.25">
      <c r="A141" t="s">
        <v>16662</v>
      </c>
      <c r="B141" t="s">
        <v>10386</v>
      </c>
      <c r="C141">
        <v>89.5</v>
      </c>
      <c r="D141">
        <v>2</v>
      </c>
      <c r="E141" t="s">
        <v>19265</v>
      </c>
      <c r="F141">
        <v>179</v>
      </c>
      <c r="G141">
        <v>0</v>
      </c>
      <c r="H141" t="s">
        <v>645</v>
      </c>
      <c r="I141" t="s">
        <v>19266</v>
      </c>
      <c r="J141" t="s">
        <v>19267</v>
      </c>
      <c r="K141" t="s">
        <v>10745</v>
      </c>
      <c r="L141" t="s">
        <v>19268</v>
      </c>
      <c r="M141" t="s">
        <v>19269</v>
      </c>
      <c r="N141" t="s">
        <v>761</v>
      </c>
      <c r="O141" t="s">
        <v>691</v>
      </c>
      <c r="P141" t="s">
        <v>692</v>
      </c>
      <c r="Q141" t="s">
        <v>693</v>
      </c>
      <c r="R141" t="s">
        <v>638</v>
      </c>
      <c r="S141" t="s">
        <v>637</v>
      </c>
      <c r="T141" t="s">
        <v>19270</v>
      </c>
    </row>
    <row r="142" spans="1:20" x14ac:dyDescent="0.25">
      <c r="A142" t="s">
        <v>22</v>
      </c>
      <c r="B142" t="s">
        <v>27</v>
      </c>
      <c r="C142">
        <v>66.333333333333329</v>
      </c>
      <c r="D142">
        <v>3</v>
      </c>
      <c r="E142" t="s">
        <v>19271</v>
      </c>
      <c r="F142">
        <v>220</v>
      </c>
      <c r="G142">
        <v>0</v>
      </c>
      <c r="H142" t="s">
        <v>655</v>
      </c>
      <c r="I142" t="s">
        <v>7786</v>
      </c>
      <c r="J142" t="s">
        <v>1970</v>
      </c>
      <c r="K142" t="s">
        <v>637</v>
      </c>
      <c r="L142" t="s">
        <v>638</v>
      </c>
      <c r="M142" t="s">
        <v>19272</v>
      </c>
      <c r="N142" t="s">
        <v>637</v>
      </c>
      <c r="O142" t="s">
        <v>639</v>
      </c>
      <c r="P142" t="s">
        <v>5</v>
      </c>
      <c r="Q142" t="s">
        <v>640</v>
      </c>
      <c r="R142" t="s">
        <v>638</v>
      </c>
      <c r="S142" t="s">
        <v>637</v>
      </c>
      <c r="T142" t="s">
        <v>19272</v>
      </c>
    </row>
    <row r="143" spans="1:20" x14ac:dyDescent="0.25">
      <c r="A143" t="s">
        <v>240</v>
      </c>
      <c r="B143" t="s">
        <v>246</v>
      </c>
      <c r="C143">
        <v>139</v>
      </c>
      <c r="D143">
        <v>2</v>
      </c>
      <c r="E143" t="s">
        <v>19273</v>
      </c>
      <c r="F143">
        <v>215</v>
      </c>
      <c r="G143">
        <v>0</v>
      </c>
      <c r="H143" t="s">
        <v>697</v>
      </c>
      <c r="I143" t="s">
        <v>11278</v>
      </c>
      <c r="J143" t="s">
        <v>19274</v>
      </c>
      <c r="K143" t="s">
        <v>718</v>
      </c>
      <c r="L143" t="s">
        <v>11280</v>
      </c>
      <c r="M143" t="s">
        <v>19275</v>
      </c>
      <c r="N143" t="s">
        <v>761</v>
      </c>
      <c r="O143" t="s">
        <v>698</v>
      </c>
      <c r="P143" t="s">
        <v>692</v>
      </c>
      <c r="Q143" t="s">
        <v>693</v>
      </c>
      <c r="R143" t="s">
        <v>638</v>
      </c>
      <c r="S143" t="s">
        <v>637</v>
      </c>
      <c r="T143" t="s">
        <v>19275</v>
      </c>
    </row>
    <row r="144" spans="1:20" x14ac:dyDescent="0.25">
      <c r="A144" t="s">
        <v>594</v>
      </c>
      <c r="B144" t="s">
        <v>595</v>
      </c>
      <c r="C144">
        <v>50</v>
      </c>
      <c r="D144">
        <v>3</v>
      </c>
      <c r="E144" t="s">
        <v>19276</v>
      </c>
      <c r="F144">
        <v>100</v>
      </c>
      <c r="G144">
        <v>0</v>
      </c>
      <c r="H144" t="s">
        <v>645</v>
      </c>
      <c r="I144" t="s">
        <v>19277</v>
      </c>
      <c r="J144" t="s">
        <v>19278</v>
      </c>
      <c r="K144" t="s">
        <v>8800</v>
      </c>
      <c r="L144" t="s">
        <v>19279</v>
      </c>
      <c r="M144" t="s">
        <v>19280</v>
      </c>
      <c r="N144" t="s">
        <v>761</v>
      </c>
      <c r="O144" t="s">
        <v>698</v>
      </c>
      <c r="P144" t="s">
        <v>692</v>
      </c>
      <c r="Q144" t="s">
        <v>693</v>
      </c>
      <c r="R144" t="s">
        <v>638</v>
      </c>
      <c r="S144" t="s">
        <v>637</v>
      </c>
      <c r="T144" t="s">
        <v>19281</v>
      </c>
    </row>
    <row r="145" spans="1:20" x14ac:dyDescent="0.25">
      <c r="A145" t="s">
        <v>147</v>
      </c>
      <c r="B145" t="s">
        <v>148</v>
      </c>
      <c r="C145">
        <v>50</v>
      </c>
      <c r="D145">
        <v>6</v>
      </c>
      <c r="E145" t="s">
        <v>19282</v>
      </c>
      <c r="F145">
        <v>200</v>
      </c>
      <c r="G145">
        <v>0</v>
      </c>
      <c r="H145" t="s">
        <v>636</v>
      </c>
      <c r="I145" t="s">
        <v>19283</v>
      </c>
      <c r="J145" t="s">
        <v>657</v>
      </c>
      <c r="K145" t="s">
        <v>637</v>
      </c>
      <c r="L145" t="s">
        <v>638</v>
      </c>
      <c r="M145" t="s">
        <v>19281</v>
      </c>
      <c r="N145" t="s">
        <v>637</v>
      </c>
      <c r="O145" t="s">
        <v>639</v>
      </c>
      <c r="P145" t="s">
        <v>5</v>
      </c>
      <c r="Q145" t="s">
        <v>640</v>
      </c>
      <c r="R145" t="s">
        <v>638</v>
      </c>
      <c r="S145" t="s">
        <v>637</v>
      </c>
      <c r="T145" t="s">
        <v>19281</v>
      </c>
    </row>
    <row r="146" spans="1:20" x14ac:dyDescent="0.25">
      <c r="A146" t="s">
        <v>594</v>
      </c>
      <c r="B146" t="s">
        <v>595</v>
      </c>
      <c r="C146">
        <v>50</v>
      </c>
      <c r="D146">
        <v>3</v>
      </c>
      <c r="E146" t="s">
        <v>19284</v>
      </c>
      <c r="F146">
        <v>100</v>
      </c>
      <c r="G146">
        <v>0</v>
      </c>
      <c r="H146" t="s">
        <v>645</v>
      </c>
      <c r="I146" t="s">
        <v>1434</v>
      </c>
      <c r="J146" t="s">
        <v>1435</v>
      </c>
      <c r="K146" t="s">
        <v>798</v>
      </c>
      <c r="L146" t="s">
        <v>1436</v>
      </c>
      <c r="M146" t="s">
        <v>19281</v>
      </c>
      <c r="N146" t="s">
        <v>761</v>
      </c>
      <c r="O146" t="s">
        <v>698</v>
      </c>
      <c r="P146" t="s">
        <v>692</v>
      </c>
      <c r="Q146" t="s">
        <v>693</v>
      </c>
      <c r="R146" t="s">
        <v>638</v>
      </c>
      <c r="S146" t="s">
        <v>637</v>
      </c>
      <c r="T146" t="s">
        <v>19285</v>
      </c>
    </row>
    <row r="147" spans="1:20" x14ac:dyDescent="0.25">
      <c r="A147" t="s">
        <v>16818</v>
      </c>
      <c r="B147" t="s">
        <v>13750</v>
      </c>
      <c r="C147">
        <v>200</v>
      </c>
      <c r="D147">
        <v>1</v>
      </c>
      <c r="E147" t="s">
        <v>19286</v>
      </c>
      <c r="F147">
        <v>199</v>
      </c>
      <c r="G147">
        <v>0</v>
      </c>
      <c r="H147" t="s">
        <v>645</v>
      </c>
      <c r="I147" t="s">
        <v>19287</v>
      </c>
      <c r="J147" t="s">
        <v>19288</v>
      </c>
      <c r="K147" t="s">
        <v>744</v>
      </c>
      <c r="L147" t="s">
        <v>19289</v>
      </c>
      <c r="M147" t="s">
        <v>19290</v>
      </c>
      <c r="N147" t="s">
        <v>761</v>
      </c>
      <c r="O147" t="s">
        <v>698</v>
      </c>
      <c r="P147" t="s">
        <v>692</v>
      </c>
      <c r="Q147" t="s">
        <v>693</v>
      </c>
      <c r="R147" t="s">
        <v>638</v>
      </c>
      <c r="S147" t="s">
        <v>637</v>
      </c>
      <c r="T147" t="s">
        <v>19290</v>
      </c>
    </row>
    <row r="148" spans="1:20" x14ac:dyDescent="0.25">
      <c r="A148" t="s">
        <v>16479</v>
      </c>
      <c r="B148" t="s">
        <v>13745</v>
      </c>
      <c r="C148">
        <v>200</v>
      </c>
      <c r="D148">
        <v>1</v>
      </c>
      <c r="E148" t="s">
        <v>19286</v>
      </c>
      <c r="F148">
        <v>199</v>
      </c>
      <c r="G148">
        <v>0</v>
      </c>
      <c r="H148" t="s">
        <v>645</v>
      </c>
      <c r="I148" t="s">
        <v>19287</v>
      </c>
      <c r="J148" t="s">
        <v>19288</v>
      </c>
      <c r="K148" t="s">
        <v>744</v>
      </c>
      <c r="L148" t="s">
        <v>19289</v>
      </c>
      <c r="M148" t="s">
        <v>19290</v>
      </c>
      <c r="N148" t="s">
        <v>761</v>
      </c>
      <c r="O148" t="s">
        <v>698</v>
      </c>
      <c r="P148" t="s">
        <v>692</v>
      </c>
      <c r="Q148" t="s">
        <v>693</v>
      </c>
      <c r="R148" t="s">
        <v>638</v>
      </c>
      <c r="S148" t="s">
        <v>637</v>
      </c>
      <c r="T148" t="s">
        <v>19290</v>
      </c>
    </row>
    <row r="149" spans="1:20" x14ac:dyDescent="0.25">
      <c r="A149" t="s">
        <v>147</v>
      </c>
      <c r="B149" t="s">
        <v>148</v>
      </c>
      <c r="C149">
        <v>50</v>
      </c>
      <c r="D149">
        <v>6</v>
      </c>
      <c r="E149" t="s">
        <v>19291</v>
      </c>
      <c r="F149">
        <v>200</v>
      </c>
      <c r="G149">
        <v>0</v>
      </c>
      <c r="H149" t="s">
        <v>636</v>
      </c>
      <c r="I149" t="s">
        <v>19292</v>
      </c>
      <c r="J149" t="s">
        <v>687</v>
      </c>
      <c r="K149" t="s">
        <v>637</v>
      </c>
      <c r="L149" t="s">
        <v>638</v>
      </c>
      <c r="M149" t="s">
        <v>19269</v>
      </c>
      <c r="N149" t="s">
        <v>637</v>
      </c>
      <c r="O149" t="s">
        <v>639</v>
      </c>
      <c r="P149" t="s">
        <v>5</v>
      </c>
      <c r="Q149" t="s">
        <v>640</v>
      </c>
      <c r="R149" t="s">
        <v>638</v>
      </c>
      <c r="S149" t="s">
        <v>637</v>
      </c>
      <c r="T149" t="s">
        <v>19269</v>
      </c>
    </row>
    <row r="150" spans="1:20" x14ac:dyDescent="0.25">
      <c r="A150" t="s">
        <v>147</v>
      </c>
      <c r="B150" t="s">
        <v>148</v>
      </c>
      <c r="C150">
        <v>33.333333333333336</v>
      </c>
      <c r="D150">
        <v>3</v>
      </c>
      <c r="E150" t="s">
        <v>19293</v>
      </c>
      <c r="F150">
        <v>100</v>
      </c>
      <c r="G150">
        <v>0</v>
      </c>
      <c r="H150" t="s">
        <v>655</v>
      </c>
      <c r="I150" t="s">
        <v>19294</v>
      </c>
      <c r="J150" t="s">
        <v>684</v>
      </c>
      <c r="K150" t="s">
        <v>637</v>
      </c>
      <c r="L150" t="s">
        <v>638</v>
      </c>
      <c r="M150" t="s">
        <v>19295</v>
      </c>
      <c r="N150" t="s">
        <v>637</v>
      </c>
      <c r="O150" t="s">
        <v>639</v>
      </c>
      <c r="P150" t="s">
        <v>5</v>
      </c>
      <c r="Q150" t="s">
        <v>640</v>
      </c>
      <c r="R150" t="s">
        <v>638</v>
      </c>
      <c r="S150" t="s">
        <v>637</v>
      </c>
      <c r="T150" t="s">
        <v>19295</v>
      </c>
    </row>
    <row r="151" spans="1:20" x14ac:dyDescent="0.25">
      <c r="A151" t="s">
        <v>241</v>
      </c>
      <c r="B151" t="s">
        <v>247</v>
      </c>
      <c r="C151">
        <v>139</v>
      </c>
      <c r="D151">
        <v>1</v>
      </c>
      <c r="E151" t="s">
        <v>19296</v>
      </c>
      <c r="F151">
        <v>215</v>
      </c>
      <c r="G151">
        <v>0</v>
      </c>
      <c r="H151" t="s">
        <v>697</v>
      </c>
      <c r="I151" t="s">
        <v>19297</v>
      </c>
      <c r="J151" t="s">
        <v>19298</v>
      </c>
      <c r="K151" t="s">
        <v>7352</v>
      </c>
      <c r="L151" t="s">
        <v>19299</v>
      </c>
      <c r="M151" t="s">
        <v>19269</v>
      </c>
      <c r="N151" t="s">
        <v>761</v>
      </c>
      <c r="O151" t="s">
        <v>698</v>
      </c>
      <c r="P151" t="s">
        <v>692</v>
      </c>
      <c r="Q151" t="s">
        <v>693</v>
      </c>
      <c r="R151" t="s">
        <v>638</v>
      </c>
      <c r="S151" t="s">
        <v>637</v>
      </c>
      <c r="T151" t="s">
        <v>19295</v>
      </c>
    </row>
    <row r="152" spans="1:20" x14ac:dyDescent="0.25">
      <c r="A152" t="s">
        <v>240</v>
      </c>
      <c r="B152" t="s">
        <v>246</v>
      </c>
      <c r="C152">
        <v>139</v>
      </c>
      <c r="D152">
        <v>1</v>
      </c>
      <c r="E152" t="s">
        <v>19296</v>
      </c>
      <c r="F152">
        <v>215</v>
      </c>
      <c r="G152">
        <v>0</v>
      </c>
      <c r="H152" t="s">
        <v>697</v>
      </c>
      <c r="I152" t="s">
        <v>19297</v>
      </c>
      <c r="J152" t="s">
        <v>19298</v>
      </c>
      <c r="K152" t="s">
        <v>7352</v>
      </c>
      <c r="L152" t="s">
        <v>19299</v>
      </c>
      <c r="M152" t="s">
        <v>19269</v>
      </c>
      <c r="N152" t="s">
        <v>761</v>
      </c>
      <c r="O152" t="s">
        <v>698</v>
      </c>
      <c r="P152" t="s">
        <v>692</v>
      </c>
      <c r="Q152" t="s">
        <v>693</v>
      </c>
      <c r="R152" t="s">
        <v>638</v>
      </c>
      <c r="S152" t="s">
        <v>637</v>
      </c>
      <c r="T152" t="s">
        <v>19295</v>
      </c>
    </row>
    <row r="153" spans="1:20" x14ac:dyDescent="0.25">
      <c r="A153" t="s">
        <v>239</v>
      </c>
      <c r="B153" t="s">
        <v>245</v>
      </c>
      <c r="C153">
        <v>159</v>
      </c>
      <c r="D153">
        <v>1</v>
      </c>
      <c r="E153" t="s">
        <v>19300</v>
      </c>
      <c r="F153">
        <v>167</v>
      </c>
      <c r="G153">
        <v>8</v>
      </c>
      <c r="H153" t="s">
        <v>636</v>
      </c>
      <c r="I153" t="s">
        <v>19301</v>
      </c>
      <c r="J153" t="s">
        <v>3029</v>
      </c>
      <c r="K153" t="s">
        <v>637</v>
      </c>
      <c r="L153" t="s">
        <v>638</v>
      </c>
      <c r="M153" t="s">
        <v>19302</v>
      </c>
      <c r="N153" t="s">
        <v>637</v>
      </c>
      <c r="O153" t="s">
        <v>643</v>
      </c>
      <c r="P153" t="s">
        <v>5</v>
      </c>
      <c r="Q153" t="s">
        <v>644</v>
      </c>
      <c r="R153" t="s">
        <v>638</v>
      </c>
      <c r="S153" t="s">
        <v>637</v>
      </c>
      <c r="T153" t="s">
        <v>19302</v>
      </c>
    </row>
    <row r="154" spans="1:20" x14ac:dyDescent="0.25">
      <c r="A154" t="s">
        <v>147</v>
      </c>
      <c r="B154" t="s">
        <v>148</v>
      </c>
      <c r="C154">
        <v>50</v>
      </c>
      <c r="D154">
        <v>6</v>
      </c>
      <c r="E154" t="s">
        <v>19303</v>
      </c>
      <c r="F154">
        <v>200</v>
      </c>
      <c r="G154">
        <v>0</v>
      </c>
      <c r="H154" t="s">
        <v>636</v>
      </c>
      <c r="I154" t="s">
        <v>3789</v>
      </c>
      <c r="J154" t="s">
        <v>2061</v>
      </c>
      <c r="K154" t="s">
        <v>637</v>
      </c>
      <c r="L154" t="s">
        <v>638</v>
      </c>
      <c r="M154" t="s">
        <v>19304</v>
      </c>
      <c r="N154" t="s">
        <v>637</v>
      </c>
      <c r="O154" t="s">
        <v>639</v>
      </c>
      <c r="P154" t="s">
        <v>5</v>
      </c>
      <c r="Q154" t="s">
        <v>640</v>
      </c>
      <c r="R154" t="s">
        <v>638</v>
      </c>
      <c r="S154" t="s">
        <v>637</v>
      </c>
      <c r="T154" t="s">
        <v>19304</v>
      </c>
    </row>
    <row r="155" spans="1:20" x14ac:dyDescent="0.25">
      <c r="A155" t="s">
        <v>147</v>
      </c>
      <c r="B155" t="s">
        <v>148</v>
      </c>
      <c r="C155">
        <v>33.333333333333336</v>
      </c>
      <c r="D155">
        <v>3</v>
      </c>
      <c r="E155" t="s">
        <v>19305</v>
      </c>
      <c r="F155">
        <v>100</v>
      </c>
      <c r="G155">
        <v>0</v>
      </c>
      <c r="H155" t="s">
        <v>655</v>
      </c>
      <c r="I155" t="s">
        <v>19306</v>
      </c>
      <c r="J155" t="s">
        <v>653</v>
      </c>
      <c r="K155" t="s">
        <v>637</v>
      </c>
      <c r="L155" t="s">
        <v>638</v>
      </c>
      <c r="M155" t="s">
        <v>19304</v>
      </c>
      <c r="N155" t="s">
        <v>637</v>
      </c>
      <c r="O155" t="s">
        <v>643</v>
      </c>
      <c r="P155" t="s">
        <v>5</v>
      </c>
      <c r="Q155" t="s">
        <v>644</v>
      </c>
      <c r="R155" t="s">
        <v>638</v>
      </c>
      <c r="S155" t="s">
        <v>637</v>
      </c>
      <c r="T155" t="s">
        <v>19304</v>
      </c>
    </row>
    <row r="156" spans="1:20" x14ac:dyDescent="0.25">
      <c r="A156" t="s">
        <v>147</v>
      </c>
      <c r="B156" t="s">
        <v>148</v>
      </c>
      <c r="C156">
        <v>50</v>
      </c>
      <c r="D156">
        <v>6</v>
      </c>
      <c r="E156" t="s">
        <v>19307</v>
      </c>
      <c r="F156">
        <v>200</v>
      </c>
      <c r="G156">
        <v>0</v>
      </c>
      <c r="H156" t="s">
        <v>636</v>
      </c>
      <c r="I156" t="s">
        <v>19308</v>
      </c>
      <c r="J156" t="s">
        <v>5229</v>
      </c>
      <c r="K156" t="s">
        <v>637</v>
      </c>
      <c r="L156" t="s">
        <v>638</v>
      </c>
      <c r="M156" t="s">
        <v>19309</v>
      </c>
      <c r="N156" t="s">
        <v>637</v>
      </c>
      <c r="O156" t="s">
        <v>643</v>
      </c>
      <c r="P156" t="s">
        <v>5</v>
      </c>
      <c r="Q156" t="s">
        <v>644</v>
      </c>
      <c r="R156" t="s">
        <v>638</v>
      </c>
      <c r="S156" t="s">
        <v>637</v>
      </c>
      <c r="T156" t="s">
        <v>19309</v>
      </c>
    </row>
    <row r="157" spans="1:20" x14ac:dyDescent="0.25">
      <c r="A157" t="s">
        <v>240</v>
      </c>
      <c r="B157" t="s">
        <v>246</v>
      </c>
      <c r="C157">
        <v>159</v>
      </c>
      <c r="D157">
        <v>1</v>
      </c>
      <c r="E157" t="s">
        <v>19310</v>
      </c>
      <c r="F157">
        <v>188</v>
      </c>
      <c r="G157">
        <v>29</v>
      </c>
      <c r="H157" t="s">
        <v>636</v>
      </c>
      <c r="I157" t="s">
        <v>19311</v>
      </c>
      <c r="J157" t="s">
        <v>641</v>
      </c>
      <c r="K157" t="s">
        <v>637</v>
      </c>
      <c r="L157" t="s">
        <v>638</v>
      </c>
      <c r="M157" t="s">
        <v>19312</v>
      </c>
      <c r="N157" t="s">
        <v>637</v>
      </c>
      <c r="O157" t="s">
        <v>643</v>
      </c>
      <c r="P157" t="s">
        <v>5</v>
      </c>
      <c r="Q157" t="s">
        <v>644</v>
      </c>
      <c r="R157" t="s">
        <v>638</v>
      </c>
      <c r="S157" t="s">
        <v>637</v>
      </c>
      <c r="T157" t="s">
        <v>19312</v>
      </c>
    </row>
    <row r="158" spans="1:20" x14ac:dyDescent="0.25">
      <c r="A158" t="s">
        <v>22</v>
      </c>
      <c r="B158" t="s">
        <v>27</v>
      </c>
      <c r="C158">
        <v>120</v>
      </c>
      <c r="D158">
        <v>1</v>
      </c>
      <c r="E158" t="s">
        <v>19313</v>
      </c>
      <c r="F158">
        <v>89</v>
      </c>
      <c r="G158">
        <v>0</v>
      </c>
      <c r="H158" t="s">
        <v>636</v>
      </c>
      <c r="I158" t="s">
        <v>19314</v>
      </c>
      <c r="J158" t="s">
        <v>648</v>
      </c>
      <c r="K158" t="s">
        <v>637</v>
      </c>
      <c r="L158" t="s">
        <v>638</v>
      </c>
      <c r="M158" t="s">
        <v>19315</v>
      </c>
      <c r="N158" t="s">
        <v>637</v>
      </c>
      <c r="O158" t="s">
        <v>643</v>
      </c>
      <c r="P158" t="s">
        <v>5</v>
      </c>
      <c r="Q158" t="s">
        <v>644</v>
      </c>
      <c r="R158" t="s">
        <v>638</v>
      </c>
      <c r="S158" t="s">
        <v>637</v>
      </c>
      <c r="T158" t="s">
        <v>19316</v>
      </c>
    </row>
    <row r="159" spans="1:20" x14ac:dyDescent="0.25">
      <c r="A159" t="s">
        <v>22</v>
      </c>
      <c r="B159" t="s">
        <v>27</v>
      </c>
      <c r="C159">
        <v>99</v>
      </c>
      <c r="D159">
        <v>3</v>
      </c>
      <c r="E159" t="s">
        <v>19317</v>
      </c>
      <c r="F159">
        <v>297</v>
      </c>
      <c r="G159">
        <v>0</v>
      </c>
      <c r="H159" t="s">
        <v>645</v>
      </c>
      <c r="I159" t="s">
        <v>12572</v>
      </c>
      <c r="J159" t="s">
        <v>19318</v>
      </c>
      <c r="K159" t="s">
        <v>19319</v>
      </c>
      <c r="L159" t="s">
        <v>695</v>
      </c>
      <c r="M159" t="s">
        <v>19320</v>
      </c>
      <c r="N159" t="s">
        <v>637</v>
      </c>
      <c r="O159" t="s">
        <v>646</v>
      </c>
      <c r="P159" t="s">
        <v>26</v>
      </c>
      <c r="Q159" t="s">
        <v>647</v>
      </c>
      <c r="R159" t="s">
        <v>638</v>
      </c>
      <c r="S159" t="s">
        <v>637</v>
      </c>
      <c r="T159" t="s">
        <v>19316</v>
      </c>
    </row>
    <row r="160" spans="1:20" x14ac:dyDescent="0.25">
      <c r="A160" t="s">
        <v>147</v>
      </c>
      <c r="B160" t="s">
        <v>148</v>
      </c>
      <c r="C160">
        <v>50</v>
      </c>
      <c r="D160">
        <v>6</v>
      </c>
      <c r="E160" t="s">
        <v>19321</v>
      </c>
      <c r="F160">
        <v>200</v>
      </c>
      <c r="G160">
        <v>0</v>
      </c>
      <c r="H160" t="s">
        <v>636</v>
      </c>
      <c r="I160" t="s">
        <v>19322</v>
      </c>
      <c r="J160" t="s">
        <v>705</v>
      </c>
      <c r="K160" t="s">
        <v>637</v>
      </c>
      <c r="L160" t="s">
        <v>638</v>
      </c>
      <c r="M160" t="s">
        <v>19323</v>
      </c>
      <c r="N160" t="s">
        <v>637</v>
      </c>
      <c r="O160" t="s">
        <v>639</v>
      </c>
      <c r="P160" t="s">
        <v>5</v>
      </c>
      <c r="Q160" t="s">
        <v>640</v>
      </c>
      <c r="R160" t="s">
        <v>638</v>
      </c>
      <c r="S160" t="s">
        <v>637</v>
      </c>
      <c r="T160" t="s">
        <v>19324</v>
      </c>
    </row>
    <row r="161" spans="1:20" x14ac:dyDescent="0.25">
      <c r="A161" t="s">
        <v>147</v>
      </c>
      <c r="B161" t="s">
        <v>148</v>
      </c>
      <c r="C161">
        <v>33.333333333333336</v>
      </c>
      <c r="D161">
        <v>3</v>
      </c>
      <c r="E161" t="s">
        <v>19325</v>
      </c>
      <c r="F161">
        <v>100</v>
      </c>
      <c r="G161">
        <v>0</v>
      </c>
      <c r="H161" t="s">
        <v>636</v>
      </c>
      <c r="I161" t="s">
        <v>19326</v>
      </c>
      <c r="J161" t="s">
        <v>4810</v>
      </c>
      <c r="K161" t="s">
        <v>637</v>
      </c>
      <c r="L161" t="s">
        <v>638</v>
      </c>
      <c r="M161" t="s">
        <v>19327</v>
      </c>
      <c r="N161" t="s">
        <v>637</v>
      </c>
      <c r="O161" t="s">
        <v>639</v>
      </c>
      <c r="P161" t="s">
        <v>5</v>
      </c>
      <c r="Q161" t="s">
        <v>640</v>
      </c>
      <c r="R161" t="s">
        <v>638</v>
      </c>
      <c r="S161" t="s">
        <v>637</v>
      </c>
      <c r="T161" t="s">
        <v>19323</v>
      </c>
    </row>
    <row r="162" spans="1:20" x14ac:dyDescent="0.25">
      <c r="A162" t="s">
        <v>22</v>
      </c>
      <c r="B162" t="s">
        <v>27</v>
      </c>
      <c r="C162">
        <v>80</v>
      </c>
      <c r="D162">
        <v>1</v>
      </c>
      <c r="E162" t="s">
        <v>19328</v>
      </c>
      <c r="F162">
        <v>80</v>
      </c>
      <c r="G162">
        <v>0</v>
      </c>
      <c r="H162" t="s">
        <v>645</v>
      </c>
      <c r="I162" t="s">
        <v>727</v>
      </c>
      <c r="J162" t="s">
        <v>19329</v>
      </c>
      <c r="K162" t="s">
        <v>7796</v>
      </c>
      <c r="L162" t="s">
        <v>824</v>
      </c>
      <c r="M162" t="s">
        <v>19330</v>
      </c>
      <c r="N162" t="s">
        <v>637</v>
      </c>
      <c r="O162" t="s">
        <v>646</v>
      </c>
      <c r="P162" t="s">
        <v>26</v>
      </c>
      <c r="Q162" t="s">
        <v>647</v>
      </c>
      <c r="R162" t="s">
        <v>638</v>
      </c>
      <c r="S162" t="s">
        <v>637</v>
      </c>
      <c r="T162" t="s">
        <v>19331</v>
      </c>
    </row>
    <row r="163" spans="1:20" x14ac:dyDescent="0.25">
      <c r="A163" t="s">
        <v>147</v>
      </c>
      <c r="B163" t="s">
        <v>148</v>
      </c>
      <c r="C163">
        <v>50</v>
      </c>
      <c r="D163">
        <v>6</v>
      </c>
      <c r="E163" t="s">
        <v>19332</v>
      </c>
      <c r="F163">
        <v>200</v>
      </c>
      <c r="G163">
        <v>0</v>
      </c>
      <c r="H163" t="s">
        <v>636</v>
      </c>
      <c r="I163" t="s">
        <v>19333</v>
      </c>
      <c r="J163" t="s">
        <v>2020</v>
      </c>
      <c r="K163" t="s">
        <v>637</v>
      </c>
      <c r="L163" t="s">
        <v>638</v>
      </c>
      <c r="M163" t="s">
        <v>19334</v>
      </c>
      <c r="N163" t="s">
        <v>637</v>
      </c>
      <c r="O163" t="s">
        <v>639</v>
      </c>
      <c r="P163" t="s">
        <v>5</v>
      </c>
      <c r="Q163" t="s">
        <v>640</v>
      </c>
      <c r="R163" t="s">
        <v>638</v>
      </c>
      <c r="S163" t="s">
        <v>637</v>
      </c>
      <c r="T163" t="s">
        <v>19335</v>
      </c>
    </row>
    <row r="164" spans="1:20" x14ac:dyDescent="0.25">
      <c r="A164" t="s">
        <v>147</v>
      </c>
      <c r="B164" t="s">
        <v>148</v>
      </c>
      <c r="C164">
        <v>33.333333333333336</v>
      </c>
      <c r="D164">
        <v>3</v>
      </c>
      <c r="E164" t="s">
        <v>19336</v>
      </c>
      <c r="F164">
        <v>129</v>
      </c>
      <c r="G164">
        <v>29</v>
      </c>
      <c r="H164" t="s">
        <v>655</v>
      </c>
      <c r="I164" t="s">
        <v>19337</v>
      </c>
      <c r="J164" t="s">
        <v>1827</v>
      </c>
      <c r="K164" t="s">
        <v>637</v>
      </c>
      <c r="L164" t="s">
        <v>638</v>
      </c>
      <c r="M164" t="s">
        <v>19338</v>
      </c>
      <c r="N164" t="s">
        <v>637</v>
      </c>
      <c r="O164" t="s">
        <v>639</v>
      </c>
      <c r="P164" t="s">
        <v>5</v>
      </c>
      <c r="Q164" t="s">
        <v>640</v>
      </c>
      <c r="R164" t="s">
        <v>638</v>
      </c>
      <c r="S164" t="s">
        <v>637</v>
      </c>
      <c r="T164" t="s">
        <v>19339</v>
      </c>
    </row>
    <row r="165" spans="1:20" x14ac:dyDescent="0.25">
      <c r="A165" t="s">
        <v>147</v>
      </c>
      <c r="B165" t="s">
        <v>148</v>
      </c>
      <c r="C165">
        <v>50</v>
      </c>
      <c r="D165">
        <v>6</v>
      </c>
      <c r="E165" t="s">
        <v>19340</v>
      </c>
      <c r="F165">
        <v>235</v>
      </c>
      <c r="G165">
        <v>35</v>
      </c>
      <c r="H165" t="s">
        <v>636</v>
      </c>
      <c r="I165" t="s">
        <v>19341</v>
      </c>
      <c r="J165" t="s">
        <v>653</v>
      </c>
      <c r="K165" t="s">
        <v>637</v>
      </c>
      <c r="L165" t="s">
        <v>638</v>
      </c>
      <c r="M165" t="s">
        <v>19342</v>
      </c>
      <c r="N165" t="s">
        <v>637</v>
      </c>
      <c r="O165" t="s">
        <v>639</v>
      </c>
      <c r="P165" t="s">
        <v>5</v>
      </c>
      <c r="Q165" t="s">
        <v>640</v>
      </c>
      <c r="R165" t="s">
        <v>638</v>
      </c>
      <c r="S165" t="s">
        <v>637</v>
      </c>
      <c r="T165" t="s">
        <v>19342</v>
      </c>
    </row>
    <row r="166" spans="1:20" x14ac:dyDescent="0.25">
      <c r="A166" t="s">
        <v>147</v>
      </c>
      <c r="B166" t="s">
        <v>148</v>
      </c>
      <c r="C166">
        <v>50</v>
      </c>
      <c r="D166">
        <v>6</v>
      </c>
      <c r="E166" t="s">
        <v>19343</v>
      </c>
      <c r="F166">
        <v>200</v>
      </c>
      <c r="G166">
        <v>0</v>
      </c>
      <c r="H166" t="s">
        <v>636</v>
      </c>
      <c r="I166" t="s">
        <v>19344</v>
      </c>
      <c r="J166" t="s">
        <v>5229</v>
      </c>
      <c r="K166" t="s">
        <v>637</v>
      </c>
      <c r="L166" t="s">
        <v>638</v>
      </c>
      <c r="M166" t="s">
        <v>19345</v>
      </c>
      <c r="N166" t="s">
        <v>637</v>
      </c>
      <c r="O166" t="s">
        <v>639</v>
      </c>
      <c r="P166" t="s">
        <v>5</v>
      </c>
      <c r="Q166" t="s">
        <v>640</v>
      </c>
      <c r="R166" t="s">
        <v>638</v>
      </c>
      <c r="S166" t="s">
        <v>637</v>
      </c>
      <c r="T166" t="s">
        <v>19345</v>
      </c>
    </row>
    <row r="167" spans="1:20" x14ac:dyDescent="0.25">
      <c r="A167" t="s">
        <v>147</v>
      </c>
      <c r="B167" t="s">
        <v>148</v>
      </c>
      <c r="C167">
        <v>50</v>
      </c>
      <c r="D167">
        <v>6</v>
      </c>
      <c r="E167" t="s">
        <v>19346</v>
      </c>
      <c r="F167">
        <v>200</v>
      </c>
      <c r="G167">
        <v>0</v>
      </c>
      <c r="H167" t="s">
        <v>636</v>
      </c>
      <c r="I167" t="s">
        <v>19347</v>
      </c>
      <c r="J167" t="s">
        <v>686</v>
      </c>
      <c r="K167" t="s">
        <v>637</v>
      </c>
      <c r="L167" t="s">
        <v>638</v>
      </c>
      <c r="M167" t="s">
        <v>19345</v>
      </c>
      <c r="N167" t="s">
        <v>637</v>
      </c>
      <c r="O167" t="s">
        <v>639</v>
      </c>
      <c r="P167" t="s">
        <v>5</v>
      </c>
      <c r="Q167" t="s">
        <v>640</v>
      </c>
      <c r="R167" t="s">
        <v>638</v>
      </c>
      <c r="S167" t="s">
        <v>637</v>
      </c>
      <c r="T167" t="s">
        <v>19345</v>
      </c>
    </row>
    <row r="168" spans="1:20" x14ac:dyDescent="0.25">
      <c r="A168" t="s">
        <v>147</v>
      </c>
      <c r="B168" t="s">
        <v>148</v>
      </c>
      <c r="C168">
        <v>33.333333333333336</v>
      </c>
      <c r="D168">
        <v>3</v>
      </c>
      <c r="E168" t="s">
        <v>19348</v>
      </c>
      <c r="F168">
        <v>100</v>
      </c>
      <c r="G168">
        <v>0</v>
      </c>
      <c r="H168" t="s">
        <v>636</v>
      </c>
      <c r="I168" t="s">
        <v>6181</v>
      </c>
      <c r="J168" t="s">
        <v>681</v>
      </c>
      <c r="K168" t="s">
        <v>637</v>
      </c>
      <c r="L168" t="s">
        <v>638</v>
      </c>
      <c r="M168" t="s">
        <v>19349</v>
      </c>
      <c r="N168" t="s">
        <v>637</v>
      </c>
      <c r="O168" t="s">
        <v>639</v>
      </c>
      <c r="P168" t="s">
        <v>5</v>
      </c>
      <c r="Q168" t="s">
        <v>640</v>
      </c>
      <c r="R168" t="s">
        <v>638</v>
      </c>
      <c r="S168" t="s">
        <v>637</v>
      </c>
      <c r="T168" t="s">
        <v>19349</v>
      </c>
    </row>
    <row r="169" spans="1:20" x14ac:dyDescent="0.25">
      <c r="A169" t="s">
        <v>147</v>
      </c>
      <c r="B169" t="s">
        <v>148</v>
      </c>
      <c r="C169">
        <v>40</v>
      </c>
      <c r="D169">
        <v>10</v>
      </c>
      <c r="E169" t="s">
        <v>19350</v>
      </c>
      <c r="F169">
        <v>353.5</v>
      </c>
      <c r="G169">
        <v>11</v>
      </c>
      <c r="H169" t="s">
        <v>655</v>
      </c>
      <c r="I169" t="s">
        <v>3493</v>
      </c>
      <c r="J169" t="s">
        <v>675</v>
      </c>
      <c r="K169" t="s">
        <v>637</v>
      </c>
      <c r="L169" t="s">
        <v>638</v>
      </c>
      <c r="M169" t="s">
        <v>19351</v>
      </c>
      <c r="N169" t="s">
        <v>637</v>
      </c>
      <c r="O169" t="s">
        <v>639</v>
      </c>
      <c r="P169" t="s">
        <v>5</v>
      </c>
      <c r="Q169" t="s">
        <v>640</v>
      </c>
      <c r="R169" t="s">
        <v>638</v>
      </c>
      <c r="S169" t="s">
        <v>19352</v>
      </c>
      <c r="T169" t="s">
        <v>19351</v>
      </c>
    </row>
    <row r="170" spans="1:20" x14ac:dyDescent="0.25">
      <c r="A170" t="s">
        <v>147</v>
      </c>
      <c r="B170" t="s">
        <v>148</v>
      </c>
      <c r="C170">
        <v>33.333333333333336</v>
      </c>
      <c r="D170">
        <v>3</v>
      </c>
      <c r="E170" t="s">
        <v>19353</v>
      </c>
      <c r="F170">
        <v>100</v>
      </c>
      <c r="G170">
        <v>0</v>
      </c>
      <c r="H170" t="s">
        <v>655</v>
      </c>
      <c r="I170" t="s">
        <v>19354</v>
      </c>
      <c r="J170" t="s">
        <v>648</v>
      </c>
      <c r="K170" t="s">
        <v>637</v>
      </c>
      <c r="L170" t="s">
        <v>638</v>
      </c>
      <c r="M170" t="s">
        <v>19355</v>
      </c>
      <c r="N170" t="s">
        <v>637</v>
      </c>
      <c r="O170" t="s">
        <v>639</v>
      </c>
      <c r="P170" t="s">
        <v>5</v>
      </c>
      <c r="Q170" t="s">
        <v>640</v>
      </c>
      <c r="R170" t="s">
        <v>638</v>
      </c>
      <c r="S170" t="s">
        <v>637</v>
      </c>
      <c r="T170" t="s">
        <v>19355</v>
      </c>
    </row>
    <row r="171" spans="1:20" x14ac:dyDescent="0.25">
      <c r="A171" t="s">
        <v>147</v>
      </c>
      <c r="B171" t="s">
        <v>148</v>
      </c>
      <c r="C171">
        <v>50</v>
      </c>
      <c r="D171">
        <v>6</v>
      </c>
      <c r="E171" t="s">
        <v>19356</v>
      </c>
      <c r="F171">
        <v>200</v>
      </c>
      <c r="G171">
        <v>0</v>
      </c>
      <c r="H171" t="s">
        <v>636</v>
      </c>
      <c r="I171" t="s">
        <v>16886</v>
      </c>
      <c r="J171" t="s">
        <v>700</v>
      </c>
      <c r="K171" t="s">
        <v>637</v>
      </c>
      <c r="L171" t="s">
        <v>638</v>
      </c>
      <c r="M171" t="s">
        <v>19357</v>
      </c>
      <c r="N171" t="s">
        <v>637</v>
      </c>
      <c r="O171" t="s">
        <v>639</v>
      </c>
      <c r="P171" t="s">
        <v>5</v>
      </c>
      <c r="Q171" t="s">
        <v>640</v>
      </c>
      <c r="R171" t="s">
        <v>638</v>
      </c>
      <c r="S171" t="s">
        <v>637</v>
      </c>
      <c r="T171" t="s">
        <v>19357</v>
      </c>
    </row>
    <row r="172" spans="1:20" x14ac:dyDescent="0.25">
      <c r="A172" t="s">
        <v>147</v>
      </c>
      <c r="B172" t="s">
        <v>148</v>
      </c>
      <c r="C172">
        <v>50</v>
      </c>
      <c r="D172">
        <v>6</v>
      </c>
      <c r="E172" t="s">
        <v>19358</v>
      </c>
      <c r="F172">
        <v>200</v>
      </c>
      <c r="G172">
        <v>0</v>
      </c>
      <c r="H172" t="s">
        <v>636</v>
      </c>
      <c r="I172" t="s">
        <v>19359</v>
      </c>
      <c r="J172" t="s">
        <v>648</v>
      </c>
      <c r="K172" t="s">
        <v>637</v>
      </c>
      <c r="L172" t="s">
        <v>638</v>
      </c>
      <c r="M172" t="s">
        <v>19360</v>
      </c>
      <c r="N172" t="s">
        <v>637</v>
      </c>
      <c r="O172" t="s">
        <v>639</v>
      </c>
      <c r="P172" t="s">
        <v>5</v>
      </c>
      <c r="Q172" t="s">
        <v>640</v>
      </c>
      <c r="R172" t="s">
        <v>638</v>
      </c>
      <c r="S172" t="s">
        <v>637</v>
      </c>
      <c r="T172" t="s">
        <v>19357</v>
      </c>
    </row>
    <row r="173" spans="1:20" x14ac:dyDescent="0.25">
      <c r="A173" t="s">
        <v>147</v>
      </c>
      <c r="B173" t="s">
        <v>148</v>
      </c>
      <c r="C173">
        <v>50</v>
      </c>
      <c r="D173">
        <v>6</v>
      </c>
      <c r="E173" t="s">
        <v>19361</v>
      </c>
      <c r="F173">
        <v>200</v>
      </c>
      <c r="G173">
        <v>0</v>
      </c>
      <c r="H173" t="s">
        <v>636</v>
      </c>
      <c r="I173" t="s">
        <v>9147</v>
      </c>
      <c r="J173" t="s">
        <v>675</v>
      </c>
      <c r="K173" t="s">
        <v>637</v>
      </c>
      <c r="L173" t="s">
        <v>638</v>
      </c>
      <c r="M173" t="s">
        <v>19362</v>
      </c>
      <c r="N173" t="s">
        <v>637</v>
      </c>
      <c r="O173" t="s">
        <v>639</v>
      </c>
      <c r="P173" t="s">
        <v>5</v>
      </c>
      <c r="Q173" t="s">
        <v>640</v>
      </c>
      <c r="R173" t="s">
        <v>638</v>
      </c>
      <c r="S173" t="s">
        <v>637</v>
      </c>
      <c r="T173" t="s">
        <v>19362</v>
      </c>
    </row>
    <row r="174" spans="1:20" x14ac:dyDescent="0.25">
      <c r="A174" t="s">
        <v>147</v>
      </c>
      <c r="B174" t="s">
        <v>148</v>
      </c>
      <c r="C174">
        <v>50</v>
      </c>
      <c r="D174">
        <v>6</v>
      </c>
      <c r="E174" t="s">
        <v>19363</v>
      </c>
      <c r="F174">
        <v>200</v>
      </c>
      <c r="G174">
        <v>0</v>
      </c>
      <c r="H174" t="s">
        <v>636</v>
      </c>
      <c r="I174" t="s">
        <v>19364</v>
      </c>
      <c r="J174" t="s">
        <v>666</v>
      </c>
      <c r="K174" t="s">
        <v>637</v>
      </c>
      <c r="L174" t="s">
        <v>638</v>
      </c>
      <c r="M174" t="s">
        <v>19365</v>
      </c>
      <c r="N174" t="s">
        <v>637</v>
      </c>
      <c r="O174" t="s">
        <v>639</v>
      </c>
      <c r="P174" t="s">
        <v>5</v>
      </c>
      <c r="Q174" t="s">
        <v>640</v>
      </c>
      <c r="R174" t="s">
        <v>638</v>
      </c>
      <c r="S174" t="s">
        <v>637</v>
      </c>
      <c r="T174" t="s">
        <v>19365</v>
      </c>
    </row>
    <row r="175" spans="1:20" x14ac:dyDescent="0.25">
      <c r="A175" t="s">
        <v>147</v>
      </c>
      <c r="B175" t="s">
        <v>148</v>
      </c>
      <c r="C175">
        <v>33.333333333333336</v>
      </c>
      <c r="D175">
        <v>3</v>
      </c>
      <c r="E175" t="s">
        <v>19366</v>
      </c>
      <c r="F175">
        <v>100</v>
      </c>
      <c r="G175">
        <v>0</v>
      </c>
      <c r="H175" t="s">
        <v>655</v>
      </c>
      <c r="I175" t="s">
        <v>19367</v>
      </c>
      <c r="J175" t="s">
        <v>2091</v>
      </c>
      <c r="K175" t="s">
        <v>637</v>
      </c>
      <c r="L175" t="s">
        <v>638</v>
      </c>
      <c r="M175" t="s">
        <v>19368</v>
      </c>
      <c r="N175" t="s">
        <v>637</v>
      </c>
      <c r="O175" t="s">
        <v>639</v>
      </c>
      <c r="P175" t="s">
        <v>5</v>
      </c>
      <c r="Q175" t="s">
        <v>640</v>
      </c>
      <c r="R175" t="s">
        <v>638</v>
      </c>
      <c r="S175" t="s">
        <v>637</v>
      </c>
      <c r="T175" t="s">
        <v>19368</v>
      </c>
    </row>
    <row r="176" spans="1:20" x14ac:dyDescent="0.25">
      <c r="A176" t="s">
        <v>147</v>
      </c>
      <c r="B176" t="s">
        <v>148</v>
      </c>
      <c r="C176">
        <v>50</v>
      </c>
      <c r="D176">
        <v>6</v>
      </c>
      <c r="E176" t="s">
        <v>19369</v>
      </c>
      <c r="F176">
        <v>350</v>
      </c>
      <c r="G176">
        <v>0</v>
      </c>
      <c r="H176" t="s">
        <v>636</v>
      </c>
      <c r="I176" t="s">
        <v>19370</v>
      </c>
      <c r="J176" t="s">
        <v>668</v>
      </c>
      <c r="K176" t="s">
        <v>637</v>
      </c>
      <c r="L176" t="s">
        <v>638</v>
      </c>
      <c r="M176" t="s">
        <v>19371</v>
      </c>
      <c r="N176" t="s">
        <v>637</v>
      </c>
      <c r="O176" t="s">
        <v>639</v>
      </c>
      <c r="P176" t="s">
        <v>5</v>
      </c>
      <c r="Q176" t="s">
        <v>640</v>
      </c>
      <c r="R176" t="s">
        <v>638</v>
      </c>
      <c r="S176" t="s">
        <v>637</v>
      </c>
      <c r="T176" t="s">
        <v>19368</v>
      </c>
    </row>
    <row r="177" spans="1:20" x14ac:dyDescent="0.25">
      <c r="A177" t="s">
        <v>240</v>
      </c>
      <c r="B177" t="s">
        <v>246</v>
      </c>
      <c r="C177">
        <v>159</v>
      </c>
      <c r="D177">
        <v>4</v>
      </c>
      <c r="E177" t="s">
        <v>19372</v>
      </c>
      <c r="F177">
        <v>396</v>
      </c>
      <c r="G177">
        <v>0</v>
      </c>
      <c r="H177" t="s">
        <v>636</v>
      </c>
      <c r="I177" t="s">
        <v>836</v>
      </c>
      <c r="J177" t="s">
        <v>837</v>
      </c>
      <c r="K177" t="s">
        <v>637</v>
      </c>
      <c r="L177" t="s">
        <v>638</v>
      </c>
      <c r="M177" t="s">
        <v>19371</v>
      </c>
      <c r="N177" t="s">
        <v>637</v>
      </c>
      <c r="O177" t="s">
        <v>639</v>
      </c>
      <c r="P177" t="s">
        <v>5</v>
      </c>
      <c r="Q177" t="s">
        <v>640</v>
      </c>
      <c r="R177" t="s">
        <v>638</v>
      </c>
      <c r="S177" t="s">
        <v>637</v>
      </c>
      <c r="T177" t="s">
        <v>19371</v>
      </c>
    </row>
    <row r="178" spans="1:20" x14ac:dyDescent="0.25">
      <c r="A178" t="s">
        <v>147</v>
      </c>
      <c r="B178" t="s">
        <v>148</v>
      </c>
      <c r="C178">
        <v>50</v>
      </c>
      <c r="D178">
        <v>6</v>
      </c>
      <c r="E178" t="s">
        <v>19373</v>
      </c>
      <c r="F178">
        <v>200</v>
      </c>
      <c r="G178">
        <v>0</v>
      </c>
      <c r="H178" t="s">
        <v>636</v>
      </c>
      <c r="I178" t="s">
        <v>19374</v>
      </c>
      <c r="J178" t="s">
        <v>1784</v>
      </c>
      <c r="K178" t="s">
        <v>637</v>
      </c>
      <c r="L178" t="s">
        <v>638</v>
      </c>
      <c r="M178" t="s">
        <v>19375</v>
      </c>
      <c r="N178" t="s">
        <v>637</v>
      </c>
      <c r="O178" t="s">
        <v>639</v>
      </c>
      <c r="P178" t="s">
        <v>5</v>
      </c>
      <c r="Q178" t="s">
        <v>640</v>
      </c>
      <c r="R178" t="s">
        <v>638</v>
      </c>
      <c r="S178" t="s">
        <v>637</v>
      </c>
      <c r="T178" t="s">
        <v>19375</v>
      </c>
    </row>
    <row r="179" spans="1:20" x14ac:dyDescent="0.25">
      <c r="A179" t="s">
        <v>16662</v>
      </c>
      <c r="B179" t="s">
        <v>10386</v>
      </c>
      <c r="C179">
        <v>89.5</v>
      </c>
      <c r="D179">
        <v>2</v>
      </c>
      <c r="E179" t="s">
        <v>19376</v>
      </c>
      <c r="F179">
        <v>328</v>
      </c>
      <c r="G179">
        <v>0</v>
      </c>
      <c r="H179" t="s">
        <v>645</v>
      </c>
      <c r="I179" t="s">
        <v>2855</v>
      </c>
      <c r="J179" t="s">
        <v>19377</v>
      </c>
      <c r="K179" t="s">
        <v>7496</v>
      </c>
      <c r="L179" t="s">
        <v>5122</v>
      </c>
      <c r="M179" t="s">
        <v>19375</v>
      </c>
      <c r="N179" t="s">
        <v>637</v>
      </c>
      <c r="O179" t="s">
        <v>646</v>
      </c>
      <c r="P179" t="s">
        <v>26</v>
      </c>
      <c r="Q179" t="s">
        <v>647</v>
      </c>
      <c r="R179" t="s">
        <v>638</v>
      </c>
      <c r="S179" t="s">
        <v>19378</v>
      </c>
      <c r="T179" t="s">
        <v>19375</v>
      </c>
    </row>
    <row r="180" spans="1:20" x14ac:dyDescent="0.25">
      <c r="A180" t="s">
        <v>239</v>
      </c>
      <c r="B180" t="s">
        <v>245</v>
      </c>
      <c r="C180">
        <v>139</v>
      </c>
      <c r="D180">
        <v>1</v>
      </c>
      <c r="E180" t="s">
        <v>19376</v>
      </c>
      <c r="F180">
        <v>328</v>
      </c>
      <c r="G180">
        <v>0</v>
      </c>
      <c r="H180" t="s">
        <v>645</v>
      </c>
      <c r="I180" t="s">
        <v>2855</v>
      </c>
      <c r="J180" t="s">
        <v>19377</v>
      </c>
      <c r="K180" t="s">
        <v>7496</v>
      </c>
      <c r="L180" t="s">
        <v>5122</v>
      </c>
      <c r="M180" t="s">
        <v>19375</v>
      </c>
      <c r="N180" t="s">
        <v>637</v>
      </c>
      <c r="O180" t="s">
        <v>646</v>
      </c>
      <c r="P180" t="s">
        <v>26</v>
      </c>
      <c r="Q180" t="s">
        <v>647</v>
      </c>
      <c r="R180" t="s">
        <v>638</v>
      </c>
      <c r="S180" t="s">
        <v>19378</v>
      </c>
      <c r="T180" t="s">
        <v>19375</v>
      </c>
    </row>
    <row r="181" spans="1:20" x14ac:dyDescent="0.25">
      <c r="A181" t="s">
        <v>14</v>
      </c>
      <c r="B181" t="s">
        <v>15</v>
      </c>
      <c r="C181">
        <v>54.5</v>
      </c>
      <c r="D181">
        <v>2</v>
      </c>
      <c r="E181" t="s">
        <v>19379</v>
      </c>
      <c r="F181">
        <v>121</v>
      </c>
      <c r="G181">
        <v>12</v>
      </c>
      <c r="H181" t="s">
        <v>663</v>
      </c>
      <c r="I181" t="s">
        <v>19380</v>
      </c>
      <c r="J181" t="s">
        <v>19381</v>
      </c>
      <c r="K181" t="s">
        <v>19382</v>
      </c>
      <c r="L181" t="s">
        <v>19383</v>
      </c>
      <c r="M181" t="s">
        <v>19384</v>
      </c>
      <c r="N181" t="s">
        <v>637</v>
      </c>
      <c r="O181" t="s">
        <v>664</v>
      </c>
      <c r="P181" t="s">
        <v>23</v>
      </c>
      <c r="Q181" t="s">
        <v>665</v>
      </c>
      <c r="R181" t="s">
        <v>638</v>
      </c>
      <c r="S181" t="s">
        <v>19385</v>
      </c>
      <c r="T181" t="s">
        <v>19384</v>
      </c>
    </row>
    <row r="182" spans="1:20" x14ac:dyDescent="0.25">
      <c r="A182" t="s">
        <v>147</v>
      </c>
      <c r="B182" t="s">
        <v>148</v>
      </c>
      <c r="C182">
        <v>33.333333333333336</v>
      </c>
      <c r="D182">
        <v>6</v>
      </c>
      <c r="E182" t="s">
        <v>19386</v>
      </c>
      <c r="F182">
        <v>192.5</v>
      </c>
      <c r="G182">
        <v>0</v>
      </c>
      <c r="H182" t="s">
        <v>655</v>
      </c>
      <c r="I182" t="s">
        <v>19387</v>
      </c>
      <c r="J182" t="s">
        <v>672</v>
      </c>
      <c r="K182" t="s">
        <v>637</v>
      </c>
      <c r="L182" t="s">
        <v>638</v>
      </c>
      <c r="M182" t="s">
        <v>19388</v>
      </c>
      <c r="N182" t="s">
        <v>637</v>
      </c>
      <c r="O182" t="s">
        <v>639</v>
      </c>
      <c r="P182" t="s">
        <v>5</v>
      </c>
      <c r="Q182" t="s">
        <v>640</v>
      </c>
      <c r="R182" t="s">
        <v>638</v>
      </c>
      <c r="S182" t="s">
        <v>637</v>
      </c>
      <c r="T182" t="s">
        <v>19388</v>
      </c>
    </row>
    <row r="183" spans="1:20" x14ac:dyDescent="0.25">
      <c r="A183" t="s">
        <v>147</v>
      </c>
      <c r="B183" t="s">
        <v>148</v>
      </c>
      <c r="C183">
        <v>50</v>
      </c>
      <c r="D183">
        <v>6</v>
      </c>
      <c r="E183" t="s">
        <v>19389</v>
      </c>
      <c r="F183">
        <v>200</v>
      </c>
      <c r="G183">
        <v>0</v>
      </c>
      <c r="H183" t="s">
        <v>636</v>
      </c>
      <c r="I183" t="s">
        <v>19390</v>
      </c>
      <c r="J183" t="s">
        <v>682</v>
      </c>
      <c r="K183" t="s">
        <v>637</v>
      </c>
      <c r="L183" t="s">
        <v>638</v>
      </c>
      <c r="M183" t="s">
        <v>19388</v>
      </c>
      <c r="N183" t="s">
        <v>637</v>
      </c>
      <c r="O183" t="s">
        <v>639</v>
      </c>
      <c r="P183" t="s">
        <v>5</v>
      </c>
      <c r="Q183" t="s">
        <v>640</v>
      </c>
      <c r="R183" t="s">
        <v>638</v>
      </c>
      <c r="S183" t="s">
        <v>637</v>
      </c>
      <c r="T183" t="s">
        <v>19388</v>
      </c>
    </row>
    <row r="184" spans="1:20" x14ac:dyDescent="0.25">
      <c r="A184" t="s">
        <v>147</v>
      </c>
      <c r="B184" t="s">
        <v>148</v>
      </c>
      <c r="C184">
        <v>50</v>
      </c>
      <c r="D184">
        <v>6</v>
      </c>
      <c r="E184" t="s">
        <v>19391</v>
      </c>
      <c r="F184">
        <v>200</v>
      </c>
      <c r="G184">
        <v>0</v>
      </c>
      <c r="H184" t="s">
        <v>636</v>
      </c>
      <c r="I184" t="s">
        <v>19392</v>
      </c>
      <c r="J184" t="s">
        <v>712</v>
      </c>
      <c r="K184" t="s">
        <v>637</v>
      </c>
      <c r="L184" t="s">
        <v>638</v>
      </c>
      <c r="M184" t="s">
        <v>19393</v>
      </c>
      <c r="N184" t="s">
        <v>637</v>
      </c>
      <c r="O184" t="s">
        <v>639</v>
      </c>
      <c r="P184" t="s">
        <v>5</v>
      </c>
      <c r="Q184" t="s">
        <v>640</v>
      </c>
      <c r="R184" t="s">
        <v>638</v>
      </c>
      <c r="S184" t="s">
        <v>637</v>
      </c>
      <c r="T184" t="s">
        <v>19393</v>
      </c>
    </row>
    <row r="185" spans="1:20" x14ac:dyDescent="0.25">
      <c r="A185" t="s">
        <v>147</v>
      </c>
      <c r="B185" t="s">
        <v>148</v>
      </c>
      <c r="C185">
        <v>50</v>
      </c>
      <c r="D185">
        <v>6</v>
      </c>
      <c r="E185" t="s">
        <v>19394</v>
      </c>
      <c r="F185">
        <v>200</v>
      </c>
      <c r="G185">
        <v>0</v>
      </c>
      <c r="H185" t="s">
        <v>636</v>
      </c>
      <c r="I185" t="s">
        <v>8018</v>
      </c>
      <c r="J185" t="s">
        <v>672</v>
      </c>
      <c r="K185" t="s">
        <v>637</v>
      </c>
      <c r="L185" t="s">
        <v>638</v>
      </c>
      <c r="M185" t="s">
        <v>19395</v>
      </c>
      <c r="N185" t="s">
        <v>637</v>
      </c>
      <c r="O185" t="s">
        <v>639</v>
      </c>
      <c r="P185" t="s">
        <v>5</v>
      </c>
      <c r="Q185" t="s">
        <v>640</v>
      </c>
      <c r="R185" t="s">
        <v>638</v>
      </c>
      <c r="S185" t="s">
        <v>637</v>
      </c>
      <c r="T185" t="s">
        <v>19395</v>
      </c>
    </row>
    <row r="186" spans="1:20" x14ac:dyDescent="0.25">
      <c r="A186" t="s">
        <v>147</v>
      </c>
      <c r="B186" t="s">
        <v>148</v>
      </c>
      <c r="C186">
        <v>50</v>
      </c>
      <c r="D186">
        <v>6</v>
      </c>
      <c r="E186" t="s">
        <v>19396</v>
      </c>
      <c r="F186">
        <v>200</v>
      </c>
      <c r="G186">
        <v>0</v>
      </c>
      <c r="H186" t="s">
        <v>636</v>
      </c>
      <c r="I186" t="s">
        <v>19397</v>
      </c>
      <c r="J186" t="s">
        <v>2136</v>
      </c>
      <c r="K186" t="s">
        <v>637</v>
      </c>
      <c r="L186" t="s">
        <v>638</v>
      </c>
      <c r="M186" t="s">
        <v>19395</v>
      </c>
      <c r="N186" t="s">
        <v>637</v>
      </c>
      <c r="O186" t="s">
        <v>639</v>
      </c>
      <c r="P186" t="s">
        <v>5</v>
      </c>
      <c r="Q186" t="s">
        <v>640</v>
      </c>
      <c r="R186" t="s">
        <v>638</v>
      </c>
      <c r="S186" t="s">
        <v>637</v>
      </c>
      <c r="T186" t="s">
        <v>19395</v>
      </c>
    </row>
    <row r="187" spans="1:20" x14ac:dyDescent="0.25">
      <c r="A187" t="s">
        <v>147</v>
      </c>
      <c r="B187" t="s">
        <v>148</v>
      </c>
      <c r="C187">
        <v>50</v>
      </c>
      <c r="D187">
        <v>6</v>
      </c>
      <c r="E187" t="s">
        <v>19398</v>
      </c>
      <c r="F187">
        <v>200</v>
      </c>
      <c r="G187">
        <v>0</v>
      </c>
      <c r="H187" t="s">
        <v>636</v>
      </c>
      <c r="I187" t="s">
        <v>19399</v>
      </c>
      <c r="J187" t="s">
        <v>1862</v>
      </c>
      <c r="K187" t="s">
        <v>637</v>
      </c>
      <c r="L187" t="s">
        <v>638</v>
      </c>
      <c r="M187" t="s">
        <v>19400</v>
      </c>
      <c r="N187" t="s">
        <v>637</v>
      </c>
      <c r="O187" t="s">
        <v>639</v>
      </c>
      <c r="P187" t="s">
        <v>5</v>
      </c>
      <c r="Q187" t="s">
        <v>640</v>
      </c>
      <c r="R187" t="s">
        <v>638</v>
      </c>
      <c r="S187" t="s">
        <v>637</v>
      </c>
      <c r="T187" t="s">
        <v>19400</v>
      </c>
    </row>
    <row r="188" spans="1:20" x14ac:dyDescent="0.25">
      <c r="A188" t="s">
        <v>147</v>
      </c>
      <c r="B188" t="s">
        <v>148</v>
      </c>
      <c r="C188">
        <v>33.333333333333336</v>
      </c>
      <c r="D188">
        <v>3</v>
      </c>
      <c r="E188" t="s">
        <v>19401</v>
      </c>
      <c r="F188">
        <v>100</v>
      </c>
      <c r="G188">
        <v>0</v>
      </c>
      <c r="H188" t="s">
        <v>655</v>
      </c>
      <c r="I188" t="s">
        <v>19402</v>
      </c>
      <c r="J188" t="s">
        <v>676</v>
      </c>
      <c r="K188" t="s">
        <v>637</v>
      </c>
      <c r="L188" t="s">
        <v>638</v>
      </c>
      <c r="M188" t="s">
        <v>19403</v>
      </c>
      <c r="N188" t="s">
        <v>637</v>
      </c>
      <c r="O188" t="s">
        <v>639</v>
      </c>
      <c r="P188" t="s">
        <v>5</v>
      </c>
      <c r="Q188" t="s">
        <v>640</v>
      </c>
      <c r="R188" t="s">
        <v>638</v>
      </c>
      <c r="S188" t="s">
        <v>637</v>
      </c>
      <c r="T188" t="s">
        <v>19403</v>
      </c>
    </row>
    <row r="189" spans="1:20" x14ac:dyDescent="0.25">
      <c r="A189" t="s">
        <v>16479</v>
      </c>
      <c r="B189" t="s">
        <v>13745</v>
      </c>
      <c r="C189">
        <v>99</v>
      </c>
      <c r="D189">
        <v>1</v>
      </c>
      <c r="E189" t="s">
        <v>19404</v>
      </c>
      <c r="F189">
        <v>279</v>
      </c>
      <c r="G189">
        <v>0</v>
      </c>
      <c r="H189" t="s">
        <v>636</v>
      </c>
      <c r="I189" t="s">
        <v>19405</v>
      </c>
      <c r="J189" t="s">
        <v>2136</v>
      </c>
      <c r="K189" t="s">
        <v>637</v>
      </c>
      <c r="L189" t="s">
        <v>638</v>
      </c>
      <c r="M189" t="s">
        <v>19406</v>
      </c>
      <c r="N189" t="s">
        <v>637</v>
      </c>
      <c r="O189" t="s">
        <v>639</v>
      </c>
      <c r="P189" t="s">
        <v>5</v>
      </c>
      <c r="Q189" t="s">
        <v>640</v>
      </c>
      <c r="R189" t="s">
        <v>638</v>
      </c>
      <c r="S189" t="s">
        <v>637</v>
      </c>
      <c r="T189" t="s">
        <v>19406</v>
      </c>
    </row>
    <row r="190" spans="1:20" x14ac:dyDescent="0.25">
      <c r="A190" t="s">
        <v>16818</v>
      </c>
      <c r="B190" t="s">
        <v>13750</v>
      </c>
      <c r="C190">
        <v>99</v>
      </c>
      <c r="D190">
        <v>1</v>
      </c>
      <c r="E190" t="s">
        <v>19404</v>
      </c>
      <c r="F190">
        <v>279</v>
      </c>
      <c r="G190">
        <v>0</v>
      </c>
      <c r="H190" t="s">
        <v>636</v>
      </c>
      <c r="I190" t="s">
        <v>19405</v>
      </c>
      <c r="J190" t="s">
        <v>2136</v>
      </c>
      <c r="K190" t="s">
        <v>637</v>
      </c>
      <c r="L190" t="s">
        <v>638</v>
      </c>
      <c r="M190" t="s">
        <v>19406</v>
      </c>
      <c r="N190" t="s">
        <v>637</v>
      </c>
      <c r="O190" t="s">
        <v>639</v>
      </c>
      <c r="P190" t="s">
        <v>5</v>
      </c>
      <c r="Q190" t="s">
        <v>640</v>
      </c>
      <c r="R190" t="s">
        <v>638</v>
      </c>
      <c r="S190" t="s">
        <v>637</v>
      </c>
      <c r="T190" t="s">
        <v>19406</v>
      </c>
    </row>
    <row r="191" spans="1:20" x14ac:dyDescent="0.25">
      <c r="A191" t="s">
        <v>594</v>
      </c>
      <c r="B191" t="s">
        <v>595</v>
      </c>
      <c r="C191">
        <v>50</v>
      </c>
      <c r="D191">
        <v>3</v>
      </c>
      <c r="E191" t="s">
        <v>19404</v>
      </c>
      <c r="F191">
        <v>279</v>
      </c>
      <c r="G191">
        <v>0</v>
      </c>
      <c r="H191" t="s">
        <v>636</v>
      </c>
      <c r="I191" t="s">
        <v>19405</v>
      </c>
      <c r="J191" t="s">
        <v>2136</v>
      </c>
      <c r="K191" t="s">
        <v>637</v>
      </c>
      <c r="L191" t="s">
        <v>638</v>
      </c>
      <c r="M191" t="s">
        <v>19406</v>
      </c>
      <c r="N191" t="s">
        <v>637</v>
      </c>
      <c r="O191" t="s">
        <v>639</v>
      </c>
      <c r="P191" t="s">
        <v>5</v>
      </c>
      <c r="Q191" t="s">
        <v>640</v>
      </c>
      <c r="R191" t="s">
        <v>638</v>
      </c>
      <c r="S191" t="s">
        <v>637</v>
      </c>
      <c r="T191" t="s">
        <v>19406</v>
      </c>
    </row>
    <row r="192" spans="1:20" x14ac:dyDescent="0.25">
      <c r="A192" t="s">
        <v>147</v>
      </c>
      <c r="B192" t="s">
        <v>148</v>
      </c>
      <c r="C192">
        <v>50</v>
      </c>
      <c r="D192">
        <v>6</v>
      </c>
      <c r="E192" t="s">
        <v>19407</v>
      </c>
      <c r="F192">
        <v>200</v>
      </c>
      <c r="G192">
        <v>0</v>
      </c>
      <c r="H192" t="s">
        <v>636</v>
      </c>
      <c r="I192" t="s">
        <v>19408</v>
      </c>
      <c r="J192" t="s">
        <v>683</v>
      </c>
      <c r="K192" t="s">
        <v>637</v>
      </c>
      <c r="L192" t="s">
        <v>638</v>
      </c>
      <c r="M192" t="s">
        <v>19409</v>
      </c>
      <c r="N192" t="s">
        <v>637</v>
      </c>
      <c r="O192" t="s">
        <v>639</v>
      </c>
      <c r="P192" t="s">
        <v>5</v>
      </c>
      <c r="Q192" t="s">
        <v>640</v>
      </c>
      <c r="R192" t="s">
        <v>638</v>
      </c>
      <c r="S192" t="s">
        <v>637</v>
      </c>
      <c r="T192" t="s">
        <v>19409</v>
      </c>
    </row>
    <row r="193" spans="1:20" x14ac:dyDescent="0.25">
      <c r="A193" t="s">
        <v>147</v>
      </c>
      <c r="B193" t="s">
        <v>148</v>
      </c>
      <c r="C193">
        <v>50</v>
      </c>
      <c r="D193">
        <v>6</v>
      </c>
      <c r="E193" t="s">
        <v>19410</v>
      </c>
      <c r="F193">
        <v>200</v>
      </c>
      <c r="G193">
        <v>0</v>
      </c>
      <c r="H193" t="s">
        <v>636</v>
      </c>
      <c r="I193" t="s">
        <v>19411</v>
      </c>
      <c r="J193" t="s">
        <v>657</v>
      </c>
      <c r="K193" t="s">
        <v>637</v>
      </c>
      <c r="L193" t="s">
        <v>638</v>
      </c>
      <c r="M193" t="s">
        <v>19412</v>
      </c>
      <c r="N193" t="s">
        <v>637</v>
      </c>
      <c r="O193" t="s">
        <v>639</v>
      </c>
      <c r="P193" t="s">
        <v>5</v>
      </c>
      <c r="Q193" t="s">
        <v>640</v>
      </c>
      <c r="R193" t="s">
        <v>638</v>
      </c>
      <c r="S193" t="s">
        <v>637</v>
      </c>
      <c r="T193" t="s">
        <v>19412</v>
      </c>
    </row>
    <row r="194" spans="1:20" x14ac:dyDescent="0.25">
      <c r="A194" t="s">
        <v>22</v>
      </c>
      <c r="B194" t="s">
        <v>27</v>
      </c>
      <c r="C194">
        <v>120</v>
      </c>
      <c r="D194">
        <v>1</v>
      </c>
      <c r="E194" t="s">
        <v>19413</v>
      </c>
      <c r="F194">
        <v>89</v>
      </c>
      <c r="G194">
        <v>0</v>
      </c>
      <c r="H194" t="s">
        <v>636</v>
      </c>
      <c r="I194" t="s">
        <v>6102</v>
      </c>
      <c r="J194" t="s">
        <v>649</v>
      </c>
      <c r="K194" t="s">
        <v>637</v>
      </c>
      <c r="L194" t="s">
        <v>638</v>
      </c>
      <c r="M194" t="s">
        <v>19414</v>
      </c>
      <c r="N194" t="s">
        <v>637</v>
      </c>
      <c r="O194" t="s">
        <v>639</v>
      </c>
      <c r="P194" t="s">
        <v>5</v>
      </c>
      <c r="Q194" t="s">
        <v>640</v>
      </c>
      <c r="R194" t="s">
        <v>638</v>
      </c>
      <c r="S194" t="s">
        <v>637</v>
      </c>
      <c r="T194" t="s">
        <v>19414</v>
      </c>
    </row>
    <row r="195" spans="1:20" x14ac:dyDescent="0.25">
      <c r="A195" t="s">
        <v>147</v>
      </c>
      <c r="B195" t="s">
        <v>148</v>
      </c>
      <c r="C195">
        <v>50</v>
      </c>
      <c r="D195">
        <v>6</v>
      </c>
      <c r="E195" t="s">
        <v>19415</v>
      </c>
      <c r="F195">
        <v>200</v>
      </c>
      <c r="G195">
        <v>0</v>
      </c>
      <c r="H195" t="s">
        <v>636</v>
      </c>
      <c r="I195" t="s">
        <v>19416</v>
      </c>
      <c r="J195" t="s">
        <v>657</v>
      </c>
      <c r="K195" t="s">
        <v>637</v>
      </c>
      <c r="L195" t="s">
        <v>638</v>
      </c>
      <c r="M195" t="s">
        <v>19417</v>
      </c>
      <c r="N195" t="s">
        <v>637</v>
      </c>
      <c r="O195" t="s">
        <v>639</v>
      </c>
      <c r="P195" t="s">
        <v>5</v>
      </c>
      <c r="Q195" t="s">
        <v>640</v>
      </c>
      <c r="R195" t="s">
        <v>638</v>
      </c>
      <c r="S195" t="s">
        <v>19418</v>
      </c>
      <c r="T195" t="s">
        <v>19417</v>
      </c>
    </row>
    <row r="196" spans="1:20" x14ac:dyDescent="0.25">
      <c r="A196" t="s">
        <v>147</v>
      </c>
      <c r="B196" t="s">
        <v>148</v>
      </c>
      <c r="C196">
        <v>50</v>
      </c>
      <c r="D196">
        <v>6</v>
      </c>
      <c r="E196" t="s">
        <v>19419</v>
      </c>
      <c r="F196">
        <v>208</v>
      </c>
      <c r="G196">
        <v>8</v>
      </c>
      <c r="H196" t="s">
        <v>636</v>
      </c>
      <c r="I196" t="s">
        <v>19420</v>
      </c>
      <c r="J196" t="s">
        <v>709</v>
      </c>
      <c r="K196" t="s">
        <v>637</v>
      </c>
      <c r="L196" t="s">
        <v>638</v>
      </c>
      <c r="M196" t="s">
        <v>19421</v>
      </c>
      <c r="N196" t="s">
        <v>637</v>
      </c>
      <c r="O196" t="s">
        <v>639</v>
      </c>
      <c r="P196" t="s">
        <v>5</v>
      </c>
      <c r="Q196" t="s">
        <v>640</v>
      </c>
      <c r="R196" t="s">
        <v>638</v>
      </c>
      <c r="S196" t="s">
        <v>19422</v>
      </c>
      <c r="T196" t="s">
        <v>19421</v>
      </c>
    </row>
    <row r="197" spans="1:20" x14ac:dyDescent="0.25">
      <c r="A197" t="s">
        <v>147</v>
      </c>
      <c r="B197" t="s">
        <v>148</v>
      </c>
      <c r="C197">
        <v>33.333333333333336</v>
      </c>
      <c r="D197">
        <v>3</v>
      </c>
      <c r="E197" t="s">
        <v>19423</v>
      </c>
      <c r="F197">
        <v>110</v>
      </c>
      <c r="G197">
        <v>10</v>
      </c>
      <c r="H197" t="s">
        <v>655</v>
      </c>
      <c r="I197" t="s">
        <v>2298</v>
      </c>
      <c r="J197" t="s">
        <v>670</v>
      </c>
      <c r="K197" t="s">
        <v>637</v>
      </c>
      <c r="L197" t="s">
        <v>638</v>
      </c>
      <c r="M197" t="s">
        <v>19424</v>
      </c>
      <c r="N197" t="s">
        <v>637</v>
      </c>
      <c r="O197" t="s">
        <v>639</v>
      </c>
      <c r="P197" t="s">
        <v>5</v>
      </c>
      <c r="Q197" t="s">
        <v>640</v>
      </c>
      <c r="R197" t="s">
        <v>638</v>
      </c>
      <c r="S197" t="s">
        <v>637</v>
      </c>
      <c r="T197" t="s">
        <v>19424</v>
      </c>
    </row>
    <row r="198" spans="1:20" x14ac:dyDescent="0.25">
      <c r="A198" t="s">
        <v>147</v>
      </c>
      <c r="B198" t="s">
        <v>148</v>
      </c>
      <c r="C198">
        <v>33.333333333333336</v>
      </c>
      <c r="D198">
        <v>3</v>
      </c>
      <c r="E198" t="s">
        <v>19425</v>
      </c>
      <c r="F198">
        <v>100</v>
      </c>
      <c r="G198">
        <v>0</v>
      </c>
      <c r="H198" t="s">
        <v>636</v>
      </c>
      <c r="I198" t="s">
        <v>19426</v>
      </c>
      <c r="J198" t="s">
        <v>675</v>
      </c>
      <c r="K198" t="s">
        <v>637</v>
      </c>
      <c r="L198" t="s">
        <v>638</v>
      </c>
      <c r="M198" t="s">
        <v>19427</v>
      </c>
      <c r="N198" t="s">
        <v>637</v>
      </c>
      <c r="O198" t="s">
        <v>639</v>
      </c>
      <c r="P198" t="s">
        <v>5</v>
      </c>
      <c r="Q198" t="s">
        <v>640</v>
      </c>
      <c r="R198" t="s">
        <v>19428</v>
      </c>
      <c r="S198" t="s">
        <v>19429</v>
      </c>
      <c r="T198" t="s">
        <v>19427</v>
      </c>
    </row>
    <row r="199" spans="1:20" x14ac:dyDescent="0.25">
      <c r="A199" t="s">
        <v>147</v>
      </c>
      <c r="B199" t="s">
        <v>148</v>
      </c>
      <c r="C199">
        <v>50</v>
      </c>
      <c r="D199">
        <v>6</v>
      </c>
      <c r="E199" t="s">
        <v>19430</v>
      </c>
      <c r="F199">
        <v>200</v>
      </c>
      <c r="G199">
        <v>0</v>
      </c>
      <c r="H199" t="s">
        <v>636</v>
      </c>
      <c r="I199" t="s">
        <v>19431</v>
      </c>
      <c r="J199" t="s">
        <v>642</v>
      </c>
      <c r="K199" t="s">
        <v>637</v>
      </c>
      <c r="L199" t="s">
        <v>638</v>
      </c>
      <c r="M199" t="s">
        <v>19432</v>
      </c>
      <c r="N199" t="s">
        <v>637</v>
      </c>
      <c r="O199" t="s">
        <v>639</v>
      </c>
      <c r="P199" t="s">
        <v>5</v>
      </c>
      <c r="Q199" t="s">
        <v>640</v>
      </c>
      <c r="R199" t="s">
        <v>638</v>
      </c>
      <c r="S199" t="s">
        <v>19433</v>
      </c>
      <c r="T199" t="s">
        <v>19434</v>
      </c>
    </row>
    <row r="200" spans="1:20" x14ac:dyDescent="0.25">
      <c r="A200" t="s">
        <v>147</v>
      </c>
      <c r="B200" t="s">
        <v>148</v>
      </c>
      <c r="C200">
        <v>50</v>
      </c>
      <c r="D200">
        <v>6</v>
      </c>
      <c r="E200" t="s">
        <v>19435</v>
      </c>
      <c r="F200">
        <v>200</v>
      </c>
      <c r="G200">
        <v>0</v>
      </c>
      <c r="H200" t="s">
        <v>636</v>
      </c>
      <c r="I200" t="s">
        <v>19436</v>
      </c>
      <c r="J200" t="s">
        <v>676</v>
      </c>
      <c r="K200" t="s">
        <v>637</v>
      </c>
      <c r="L200" t="s">
        <v>638</v>
      </c>
      <c r="M200" t="s">
        <v>19437</v>
      </c>
      <c r="N200" t="s">
        <v>637</v>
      </c>
      <c r="O200" t="s">
        <v>639</v>
      </c>
      <c r="P200" t="s">
        <v>5</v>
      </c>
      <c r="Q200" t="s">
        <v>640</v>
      </c>
      <c r="R200" t="s">
        <v>638</v>
      </c>
      <c r="S200" t="s">
        <v>19438</v>
      </c>
      <c r="T200" t="s">
        <v>19437</v>
      </c>
    </row>
    <row r="201" spans="1:20" x14ac:dyDescent="0.25">
      <c r="A201" t="s">
        <v>594</v>
      </c>
      <c r="B201" t="s">
        <v>595</v>
      </c>
      <c r="C201">
        <v>50</v>
      </c>
      <c r="D201">
        <v>3</v>
      </c>
      <c r="E201" t="s">
        <v>19439</v>
      </c>
      <c r="F201">
        <v>100</v>
      </c>
      <c r="G201">
        <v>0</v>
      </c>
      <c r="H201" t="s">
        <v>636</v>
      </c>
      <c r="I201" t="s">
        <v>19440</v>
      </c>
      <c r="J201" t="s">
        <v>650</v>
      </c>
      <c r="K201" t="s">
        <v>637</v>
      </c>
      <c r="L201" t="s">
        <v>638</v>
      </c>
      <c r="M201" t="s">
        <v>19437</v>
      </c>
      <c r="N201" t="s">
        <v>637</v>
      </c>
      <c r="O201" t="s">
        <v>639</v>
      </c>
      <c r="P201" t="s">
        <v>5</v>
      </c>
      <c r="Q201" t="s">
        <v>640</v>
      </c>
      <c r="R201" t="s">
        <v>638</v>
      </c>
      <c r="S201" t="s">
        <v>637</v>
      </c>
      <c r="T201" t="s">
        <v>19437</v>
      </c>
    </row>
    <row r="202" spans="1:20" x14ac:dyDescent="0.25">
      <c r="A202" t="s">
        <v>147</v>
      </c>
      <c r="B202" t="s">
        <v>148</v>
      </c>
      <c r="C202">
        <v>50</v>
      </c>
      <c r="D202">
        <v>6</v>
      </c>
      <c r="E202" t="s">
        <v>19441</v>
      </c>
      <c r="F202">
        <v>200</v>
      </c>
      <c r="G202">
        <v>0</v>
      </c>
      <c r="H202" t="s">
        <v>636</v>
      </c>
      <c r="I202" t="s">
        <v>19442</v>
      </c>
      <c r="J202" t="s">
        <v>648</v>
      </c>
      <c r="K202" t="s">
        <v>637</v>
      </c>
      <c r="L202" t="s">
        <v>638</v>
      </c>
      <c r="M202" t="s">
        <v>19443</v>
      </c>
      <c r="N202" t="s">
        <v>637</v>
      </c>
      <c r="O202" t="s">
        <v>639</v>
      </c>
      <c r="P202" t="s">
        <v>5</v>
      </c>
      <c r="Q202" t="s">
        <v>640</v>
      </c>
      <c r="R202" t="s">
        <v>638</v>
      </c>
      <c r="S202" t="s">
        <v>19444</v>
      </c>
      <c r="T202" t="s">
        <v>19443</v>
      </c>
    </row>
    <row r="203" spans="1:20" x14ac:dyDescent="0.25">
      <c r="A203" t="s">
        <v>600</v>
      </c>
      <c r="B203" t="s">
        <v>601</v>
      </c>
      <c r="C203">
        <v>159</v>
      </c>
      <c r="D203">
        <v>5</v>
      </c>
      <c r="E203" t="s">
        <v>19445</v>
      </c>
      <c r="F203">
        <v>487.5</v>
      </c>
      <c r="G203">
        <v>0</v>
      </c>
      <c r="H203" t="s">
        <v>655</v>
      </c>
      <c r="I203" t="s">
        <v>19446</v>
      </c>
      <c r="J203" t="s">
        <v>648</v>
      </c>
      <c r="K203" t="s">
        <v>637</v>
      </c>
      <c r="L203" t="s">
        <v>638</v>
      </c>
      <c r="M203" t="s">
        <v>19447</v>
      </c>
      <c r="N203" t="s">
        <v>637</v>
      </c>
      <c r="O203" t="s">
        <v>639</v>
      </c>
      <c r="P203" t="s">
        <v>5</v>
      </c>
      <c r="Q203" t="s">
        <v>640</v>
      </c>
      <c r="R203" t="s">
        <v>638</v>
      </c>
      <c r="S203" t="s">
        <v>637</v>
      </c>
      <c r="T203" t="s">
        <v>19448</v>
      </c>
    </row>
    <row r="204" spans="1:20" x14ac:dyDescent="0.25">
      <c r="A204" t="s">
        <v>147</v>
      </c>
      <c r="B204" t="s">
        <v>148</v>
      </c>
      <c r="C204">
        <v>50</v>
      </c>
      <c r="D204">
        <v>6</v>
      </c>
      <c r="E204" t="s">
        <v>19449</v>
      </c>
      <c r="F204">
        <v>200</v>
      </c>
      <c r="G204">
        <v>0</v>
      </c>
      <c r="H204" t="s">
        <v>636</v>
      </c>
      <c r="I204" t="s">
        <v>19450</v>
      </c>
      <c r="J204" t="s">
        <v>1872</v>
      </c>
      <c r="K204" t="s">
        <v>637</v>
      </c>
      <c r="L204" t="s">
        <v>638</v>
      </c>
      <c r="M204" t="s">
        <v>19451</v>
      </c>
      <c r="N204" t="s">
        <v>637</v>
      </c>
      <c r="O204" t="s">
        <v>639</v>
      </c>
      <c r="P204" t="s">
        <v>5</v>
      </c>
      <c r="Q204" t="s">
        <v>640</v>
      </c>
      <c r="R204" t="s">
        <v>638</v>
      </c>
      <c r="S204" t="s">
        <v>19452</v>
      </c>
      <c r="T204" t="s">
        <v>19451</v>
      </c>
    </row>
    <row r="205" spans="1:20" x14ac:dyDescent="0.25">
      <c r="A205" t="s">
        <v>147</v>
      </c>
      <c r="B205" t="s">
        <v>148</v>
      </c>
      <c r="C205">
        <v>50</v>
      </c>
      <c r="D205">
        <v>6</v>
      </c>
      <c r="E205" t="s">
        <v>19453</v>
      </c>
      <c r="F205">
        <v>200</v>
      </c>
      <c r="G205">
        <v>0</v>
      </c>
      <c r="H205" t="s">
        <v>636</v>
      </c>
      <c r="I205" t="s">
        <v>19454</v>
      </c>
      <c r="J205" t="s">
        <v>662</v>
      </c>
      <c r="K205" t="s">
        <v>637</v>
      </c>
      <c r="L205" t="s">
        <v>638</v>
      </c>
      <c r="M205" t="s">
        <v>19451</v>
      </c>
      <c r="N205" t="s">
        <v>637</v>
      </c>
      <c r="O205" t="s">
        <v>639</v>
      </c>
      <c r="P205" t="s">
        <v>5</v>
      </c>
      <c r="Q205" t="s">
        <v>640</v>
      </c>
      <c r="R205" t="s">
        <v>638</v>
      </c>
      <c r="S205" t="s">
        <v>19455</v>
      </c>
      <c r="T205" t="s">
        <v>19451</v>
      </c>
    </row>
    <row r="206" spans="1:20" x14ac:dyDescent="0.25">
      <c r="A206" t="s">
        <v>147</v>
      </c>
      <c r="B206" t="s">
        <v>148</v>
      </c>
      <c r="C206">
        <v>33.333333333333336</v>
      </c>
      <c r="D206">
        <v>3</v>
      </c>
      <c r="E206" t="s">
        <v>19456</v>
      </c>
      <c r="F206">
        <v>100</v>
      </c>
      <c r="G206">
        <v>0</v>
      </c>
      <c r="H206" t="s">
        <v>636</v>
      </c>
      <c r="I206" t="s">
        <v>638</v>
      </c>
      <c r="J206" t="s">
        <v>638</v>
      </c>
      <c r="K206" t="s">
        <v>637</v>
      </c>
      <c r="L206" t="s">
        <v>638</v>
      </c>
      <c r="M206" t="s">
        <v>637</v>
      </c>
      <c r="N206" t="s">
        <v>637</v>
      </c>
      <c r="O206" t="s">
        <v>9688</v>
      </c>
      <c r="P206" t="s">
        <v>5</v>
      </c>
      <c r="Q206" t="s">
        <v>637</v>
      </c>
      <c r="R206" t="s">
        <v>638</v>
      </c>
      <c r="S206" t="s">
        <v>637</v>
      </c>
      <c r="T206" t="s">
        <v>19457</v>
      </c>
    </row>
    <row r="207" spans="1:20" x14ac:dyDescent="0.25">
      <c r="A207" t="s">
        <v>147</v>
      </c>
      <c r="B207" t="s">
        <v>148</v>
      </c>
      <c r="C207">
        <v>33.333333333333336</v>
      </c>
      <c r="D207">
        <v>3</v>
      </c>
      <c r="E207" t="s">
        <v>19458</v>
      </c>
      <c r="F207">
        <v>100</v>
      </c>
      <c r="G207">
        <v>0</v>
      </c>
      <c r="H207" t="s">
        <v>636</v>
      </c>
      <c r="I207" t="s">
        <v>6389</v>
      </c>
      <c r="J207" t="s">
        <v>657</v>
      </c>
      <c r="K207" t="s">
        <v>637</v>
      </c>
      <c r="L207" t="s">
        <v>638</v>
      </c>
      <c r="M207" t="s">
        <v>19457</v>
      </c>
      <c r="N207" t="s">
        <v>637</v>
      </c>
      <c r="O207" t="s">
        <v>639</v>
      </c>
      <c r="P207" t="s">
        <v>5</v>
      </c>
      <c r="Q207" t="s">
        <v>640</v>
      </c>
      <c r="R207" t="s">
        <v>638</v>
      </c>
      <c r="S207" t="s">
        <v>637</v>
      </c>
      <c r="T207" t="s">
        <v>19457</v>
      </c>
    </row>
    <row r="208" spans="1:20" x14ac:dyDescent="0.25">
      <c r="A208" t="s">
        <v>22</v>
      </c>
      <c r="B208" t="s">
        <v>27</v>
      </c>
      <c r="C208">
        <v>80</v>
      </c>
      <c r="D208">
        <v>2</v>
      </c>
      <c r="E208" t="s">
        <v>19459</v>
      </c>
      <c r="F208">
        <v>160</v>
      </c>
      <c r="G208">
        <v>0</v>
      </c>
      <c r="H208" t="s">
        <v>645</v>
      </c>
      <c r="I208" t="s">
        <v>3900</v>
      </c>
      <c r="J208" t="s">
        <v>19460</v>
      </c>
      <c r="K208" t="s">
        <v>5483</v>
      </c>
      <c r="L208" t="s">
        <v>742</v>
      </c>
      <c r="M208" t="s">
        <v>19461</v>
      </c>
      <c r="N208" t="s">
        <v>637</v>
      </c>
      <c r="O208" t="s">
        <v>646</v>
      </c>
      <c r="P208" t="s">
        <v>26</v>
      </c>
      <c r="Q208" t="s">
        <v>647</v>
      </c>
      <c r="R208" t="s">
        <v>638</v>
      </c>
      <c r="S208" t="s">
        <v>637</v>
      </c>
      <c r="T208" t="s">
        <v>19462</v>
      </c>
    </row>
    <row r="209" spans="1:20" x14ac:dyDescent="0.25">
      <c r="A209" t="s">
        <v>147</v>
      </c>
      <c r="B209" t="s">
        <v>148</v>
      </c>
      <c r="C209">
        <v>50</v>
      </c>
      <c r="D209">
        <v>6</v>
      </c>
      <c r="E209" t="s">
        <v>19463</v>
      </c>
      <c r="F209">
        <v>182</v>
      </c>
      <c r="G209">
        <v>0</v>
      </c>
      <c r="H209" t="s">
        <v>636</v>
      </c>
      <c r="I209" t="s">
        <v>638</v>
      </c>
      <c r="J209" t="s">
        <v>638</v>
      </c>
      <c r="K209" t="s">
        <v>637</v>
      </c>
      <c r="L209" t="s">
        <v>638</v>
      </c>
      <c r="M209" t="s">
        <v>637</v>
      </c>
      <c r="N209" t="s">
        <v>637</v>
      </c>
      <c r="O209" t="s">
        <v>2891</v>
      </c>
      <c r="P209" t="s">
        <v>5</v>
      </c>
      <c r="Q209" t="s">
        <v>637</v>
      </c>
      <c r="R209" t="s">
        <v>638</v>
      </c>
      <c r="S209" t="s">
        <v>637</v>
      </c>
      <c r="T209" t="s">
        <v>19464</v>
      </c>
    </row>
    <row r="210" spans="1:20" x14ac:dyDescent="0.25">
      <c r="A210" t="s">
        <v>18</v>
      </c>
      <c r="B210" t="s">
        <v>19</v>
      </c>
      <c r="C210">
        <v>66.666666666666671</v>
      </c>
      <c r="D210">
        <v>3</v>
      </c>
      <c r="E210" t="s">
        <v>19465</v>
      </c>
      <c r="F210">
        <v>100</v>
      </c>
      <c r="G210">
        <v>0</v>
      </c>
      <c r="H210" t="s">
        <v>636</v>
      </c>
      <c r="I210" t="s">
        <v>19466</v>
      </c>
      <c r="J210" t="s">
        <v>675</v>
      </c>
      <c r="K210" t="s">
        <v>637</v>
      </c>
      <c r="L210" t="s">
        <v>638</v>
      </c>
      <c r="M210" t="s">
        <v>19467</v>
      </c>
      <c r="N210" t="s">
        <v>637</v>
      </c>
      <c r="O210" t="s">
        <v>639</v>
      </c>
      <c r="P210" t="s">
        <v>5</v>
      </c>
      <c r="Q210" t="s">
        <v>640</v>
      </c>
      <c r="R210" t="s">
        <v>638</v>
      </c>
      <c r="S210" t="s">
        <v>637</v>
      </c>
      <c r="T210" t="s">
        <v>19467</v>
      </c>
    </row>
    <row r="211" spans="1:20" x14ac:dyDescent="0.25">
      <c r="A211" t="s">
        <v>239</v>
      </c>
      <c r="B211" t="s">
        <v>245</v>
      </c>
      <c r="C211">
        <v>159</v>
      </c>
      <c r="D211">
        <v>1</v>
      </c>
      <c r="E211" t="s">
        <v>19468</v>
      </c>
      <c r="F211">
        <v>99</v>
      </c>
      <c r="G211">
        <v>0</v>
      </c>
      <c r="H211" t="s">
        <v>636</v>
      </c>
      <c r="I211" t="s">
        <v>19469</v>
      </c>
      <c r="J211" t="s">
        <v>700</v>
      </c>
      <c r="K211" t="s">
        <v>637</v>
      </c>
      <c r="L211" t="s">
        <v>638</v>
      </c>
      <c r="M211" t="s">
        <v>19470</v>
      </c>
      <c r="N211" t="s">
        <v>637</v>
      </c>
      <c r="O211" t="s">
        <v>639</v>
      </c>
      <c r="P211" t="s">
        <v>5</v>
      </c>
      <c r="Q211" t="s">
        <v>640</v>
      </c>
      <c r="R211" t="s">
        <v>638</v>
      </c>
      <c r="S211" t="s">
        <v>637</v>
      </c>
      <c r="T211" t="s">
        <v>19470</v>
      </c>
    </row>
    <row r="212" spans="1:20" x14ac:dyDescent="0.25">
      <c r="A212" t="s">
        <v>594</v>
      </c>
      <c r="B212" t="s">
        <v>595</v>
      </c>
      <c r="C212">
        <v>50</v>
      </c>
      <c r="D212">
        <v>3</v>
      </c>
      <c r="E212" t="s">
        <v>19471</v>
      </c>
      <c r="F212">
        <v>100</v>
      </c>
      <c r="G212">
        <v>0</v>
      </c>
      <c r="H212" t="s">
        <v>636</v>
      </c>
      <c r="I212" t="s">
        <v>19472</v>
      </c>
      <c r="J212" t="s">
        <v>648</v>
      </c>
      <c r="K212" t="s">
        <v>637</v>
      </c>
      <c r="L212" t="s">
        <v>638</v>
      </c>
      <c r="M212" t="s">
        <v>19473</v>
      </c>
      <c r="N212" t="s">
        <v>637</v>
      </c>
      <c r="O212" t="s">
        <v>639</v>
      </c>
      <c r="P212" t="s">
        <v>5</v>
      </c>
      <c r="Q212" t="s">
        <v>640</v>
      </c>
      <c r="R212" t="s">
        <v>638</v>
      </c>
      <c r="S212" t="s">
        <v>637</v>
      </c>
      <c r="T212" t="s">
        <v>19473</v>
      </c>
    </row>
    <row r="213" spans="1:20" x14ac:dyDescent="0.25">
      <c r="A213" t="s">
        <v>16818</v>
      </c>
      <c r="B213" t="s">
        <v>13750</v>
      </c>
      <c r="C213">
        <v>99</v>
      </c>
      <c r="D213">
        <v>2</v>
      </c>
      <c r="E213" t="s">
        <v>19474</v>
      </c>
      <c r="F213">
        <v>179</v>
      </c>
      <c r="G213">
        <v>0</v>
      </c>
      <c r="H213" t="s">
        <v>636</v>
      </c>
      <c r="I213" t="s">
        <v>19475</v>
      </c>
      <c r="J213" t="s">
        <v>1827</v>
      </c>
      <c r="K213" t="s">
        <v>637</v>
      </c>
      <c r="L213" t="s">
        <v>638</v>
      </c>
      <c r="M213" t="s">
        <v>19476</v>
      </c>
      <c r="N213" t="s">
        <v>637</v>
      </c>
      <c r="O213" t="s">
        <v>639</v>
      </c>
      <c r="P213" t="s">
        <v>5</v>
      </c>
      <c r="Q213" t="s">
        <v>640</v>
      </c>
      <c r="R213" t="s">
        <v>638</v>
      </c>
      <c r="S213" t="s">
        <v>637</v>
      </c>
      <c r="T213" t="s">
        <v>19476</v>
      </c>
    </row>
    <row r="214" spans="1:20" x14ac:dyDescent="0.25">
      <c r="A214" t="s">
        <v>147</v>
      </c>
      <c r="B214" t="s">
        <v>148</v>
      </c>
      <c r="C214">
        <v>50</v>
      </c>
      <c r="D214">
        <v>6</v>
      </c>
      <c r="E214" t="s">
        <v>19477</v>
      </c>
      <c r="F214">
        <v>200</v>
      </c>
      <c r="G214">
        <v>0</v>
      </c>
      <c r="H214" t="s">
        <v>636</v>
      </c>
      <c r="I214" t="s">
        <v>19478</v>
      </c>
      <c r="J214" t="s">
        <v>650</v>
      </c>
      <c r="K214" t="s">
        <v>637</v>
      </c>
      <c r="L214" t="s">
        <v>638</v>
      </c>
      <c r="M214" t="s">
        <v>19476</v>
      </c>
      <c r="N214" t="s">
        <v>637</v>
      </c>
      <c r="O214" t="s">
        <v>639</v>
      </c>
      <c r="P214" t="s">
        <v>5</v>
      </c>
      <c r="Q214" t="s">
        <v>640</v>
      </c>
      <c r="R214" t="s">
        <v>638</v>
      </c>
      <c r="S214" t="s">
        <v>19479</v>
      </c>
      <c r="T214" t="s">
        <v>19476</v>
      </c>
    </row>
    <row r="215" spans="1:20" x14ac:dyDescent="0.25">
      <c r="A215" t="s">
        <v>147</v>
      </c>
      <c r="B215" t="s">
        <v>148</v>
      </c>
      <c r="C215">
        <v>33.333333333333336</v>
      </c>
      <c r="D215">
        <v>3</v>
      </c>
      <c r="E215" t="s">
        <v>19480</v>
      </c>
      <c r="F215">
        <v>100</v>
      </c>
      <c r="G215">
        <v>0</v>
      </c>
      <c r="H215" t="s">
        <v>655</v>
      </c>
      <c r="I215" t="s">
        <v>19481</v>
      </c>
      <c r="J215" t="s">
        <v>650</v>
      </c>
      <c r="K215" t="s">
        <v>637</v>
      </c>
      <c r="L215" t="s">
        <v>638</v>
      </c>
      <c r="M215" t="s">
        <v>19476</v>
      </c>
      <c r="N215" t="s">
        <v>637</v>
      </c>
      <c r="O215" t="s">
        <v>639</v>
      </c>
      <c r="P215" t="s">
        <v>5</v>
      </c>
      <c r="Q215" t="s">
        <v>640</v>
      </c>
      <c r="R215" t="s">
        <v>638</v>
      </c>
      <c r="S215" t="s">
        <v>637</v>
      </c>
      <c r="T215" t="s">
        <v>19476</v>
      </c>
    </row>
    <row r="216" spans="1:20" x14ac:dyDescent="0.25">
      <c r="A216" t="s">
        <v>239</v>
      </c>
      <c r="B216" t="s">
        <v>245</v>
      </c>
      <c r="C216">
        <v>159</v>
      </c>
      <c r="D216">
        <v>1</v>
      </c>
      <c r="E216" t="s">
        <v>19482</v>
      </c>
      <c r="F216">
        <v>99</v>
      </c>
      <c r="G216">
        <v>0</v>
      </c>
      <c r="H216" t="s">
        <v>636</v>
      </c>
      <c r="I216" t="s">
        <v>19475</v>
      </c>
      <c r="J216" t="s">
        <v>1827</v>
      </c>
      <c r="K216" t="s">
        <v>637</v>
      </c>
      <c r="L216" t="s">
        <v>638</v>
      </c>
      <c r="M216" t="s">
        <v>19476</v>
      </c>
      <c r="N216" t="s">
        <v>637</v>
      </c>
      <c r="O216" t="s">
        <v>639</v>
      </c>
      <c r="P216" t="s">
        <v>5</v>
      </c>
      <c r="Q216" t="s">
        <v>640</v>
      </c>
      <c r="R216" t="s">
        <v>638</v>
      </c>
      <c r="S216" t="s">
        <v>637</v>
      </c>
      <c r="T216" t="s">
        <v>19476</v>
      </c>
    </row>
    <row r="217" spans="1:20" x14ac:dyDescent="0.25">
      <c r="A217" t="s">
        <v>147</v>
      </c>
      <c r="B217" t="s">
        <v>148</v>
      </c>
      <c r="C217">
        <v>50</v>
      </c>
      <c r="D217">
        <v>6</v>
      </c>
      <c r="E217" t="s">
        <v>19483</v>
      </c>
      <c r="F217">
        <v>182</v>
      </c>
      <c r="G217">
        <v>0</v>
      </c>
      <c r="H217" t="s">
        <v>636</v>
      </c>
      <c r="I217" t="s">
        <v>19484</v>
      </c>
      <c r="J217" t="s">
        <v>3029</v>
      </c>
      <c r="K217" t="s">
        <v>637</v>
      </c>
      <c r="L217" t="s">
        <v>638</v>
      </c>
      <c r="M217" t="s">
        <v>19485</v>
      </c>
      <c r="N217" t="s">
        <v>637</v>
      </c>
      <c r="O217" t="s">
        <v>643</v>
      </c>
      <c r="P217" t="s">
        <v>5</v>
      </c>
      <c r="Q217" t="s">
        <v>644</v>
      </c>
      <c r="R217" t="s">
        <v>638</v>
      </c>
      <c r="S217" t="s">
        <v>637</v>
      </c>
      <c r="T217" t="s">
        <v>19485</v>
      </c>
    </row>
    <row r="218" spans="1:20" x14ac:dyDescent="0.25">
      <c r="A218" t="s">
        <v>594</v>
      </c>
      <c r="B218" t="s">
        <v>595</v>
      </c>
      <c r="C218">
        <v>50</v>
      </c>
      <c r="D218">
        <v>3</v>
      </c>
      <c r="E218" t="s">
        <v>19486</v>
      </c>
      <c r="F218">
        <v>100</v>
      </c>
      <c r="G218">
        <v>0</v>
      </c>
      <c r="H218" t="s">
        <v>636</v>
      </c>
      <c r="I218" t="s">
        <v>19487</v>
      </c>
      <c r="J218" t="s">
        <v>3116</v>
      </c>
      <c r="K218" t="s">
        <v>637</v>
      </c>
      <c r="L218" t="s">
        <v>638</v>
      </c>
      <c r="M218" t="s">
        <v>19488</v>
      </c>
      <c r="N218" t="s">
        <v>637</v>
      </c>
      <c r="O218" t="s">
        <v>643</v>
      </c>
      <c r="P218" t="s">
        <v>5</v>
      </c>
      <c r="Q218" t="s">
        <v>644</v>
      </c>
      <c r="R218" t="s">
        <v>638</v>
      </c>
      <c r="S218" t="s">
        <v>637</v>
      </c>
      <c r="T218" t="s">
        <v>19488</v>
      </c>
    </row>
    <row r="219" spans="1:20" x14ac:dyDescent="0.25">
      <c r="A219" t="s">
        <v>16479</v>
      </c>
      <c r="B219" t="s">
        <v>13745</v>
      </c>
      <c r="C219">
        <v>99</v>
      </c>
      <c r="D219">
        <v>2</v>
      </c>
      <c r="E219" t="s">
        <v>19489</v>
      </c>
      <c r="F219">
        <v>149</v>
      </c>
      <c r="G219">
        <v>0</v>
      </c>
      <c r="H219" t="s">
        <v>636</v>
      </c>
      <c r="I219" t="s">
        <v>19490</v>
      </c>
      <c r="J219" t="s">
        <v>684</v>
      </c>
      <c r="K219" t="s">
        <v>637</v>
      </c>
      <c r="L219" t="s">
        <v>638</v>
      </c>
      <c r="M219" t="s">
        <v>19491</v>
      </c>
      <c r="N219" t="s">
        <v>637</v>
      </c>
      <c r="O219" t="s">
        <v>639</v>
      </c>
      <c r="P219" t="s">
        <v>5</v>
      </c>
      <c r="Q219" t="s">
        <v>640</v>
      </c>
      <c r="R219" t="s">
        <v>638</v>
      </c>
      <c r="S219" t="s">
        <v>637</v>
      </c>
      <c r="T219" t="s">
        <v>19491</v>
      </c>
    </row>
    <row r="220" spans="1:20" x14ac:dyDescent="0.25">
      <c r="A220" t="s">
        <v>16479</v>
      </c>
      <c r="B220" t="s">
        <v>13745</v>
      </c>
      <c r="C220">
        <v>99</v>
      </c>
      <c r="D220">
        <v>1</v>
      </c>
      <c r="E220" t="s">
        <v>19492</v>
      </c>
      <c r="F220">
        <v>149</v>
      </c>
      <c r="G220">
        <v>0</v>
      </c>
      <c r="H220" t="s">
        <v>636</v>
      </c>
      <c r="I220" t="s">
        <v>19493</v>
      </c>
      <c r="J220" t="s">
        <v>2441</v>
      </c>
      <c r="K220" t="s">
        <v>637</v>
      </c>
      <c r="L220" t="s">
        <v>638</v>
      </c>
      <c r="M220" t="s">
        <v>19494</v>
      </c>
      <c r="N220" t="s">
        <v>637</v>
      </c>
      <c r="O220" t="s">
        <v>639</v>
      </c>
      <c r="P220" t="s">
        <v>5</v>
      </c>
      <c r="Q220" t="s">
        <v>640</v>
      </c>
      <c r="R220" t="s">
        <v>638</v>
      </c>
      <c r="S220" t="s">
        <v>637</v>
      </c>
      <c r="T220" t="s">
        <v>19494</v>
      </c>
    </row>
    <row r="221" spans="1:20" x14ac:dyDescent="0.25">
      <c r="A221" t="s">
        <v>16818</v>
      </c>
      <c r="B221" t="s">
        <v>13750</v>
      </c>
      <c r="C221">
        <v>99</v>
      </c>
      <c r="D221">
        <v>1</v>
      </c>
      <c r="E221" t="s">
        <v>19492</v>
      </c>
      <c r="F221">
        <v>149</v>
      </c>
      <c r="G221">
        <v>0</v>
      </c>
      <c r="H221" t="s">
        <v>636</v>
      </c>
      <c r="I221" t="s">
        <v>19493</v>
      </c>
      <c r="J221" t="s">
        <v>2441</v>
      </c>
      <c r="K221" t="s">
        <v>637</v>
      </c>
      <c r="L221" t="s">
        <v>638</v>
      </c>
      <c r="M221" t="s">
        <v>19494</v>
      </c>
      <c r="N221" t="s">
        <v>637</v>
      </c>
      <c r="O221" t="s">
        <v>639</v>
      </c>
      <c r="P221" t="s">
        <v>5</v>
      </c>
      <c r="Q221" t="s">
        <v>640</v>
      </c>
      <c r="R221" t="s">
        <v>638</v>
      </c>
      <c r="S221" t="s">
        <v>637</v>
      </c>
      <c r="T221" t="s">
        <v>19494</v>
      </c>
    </row>
    <row r="222" spans="1:20" x14ac:dyDescent="0.25">
      <c r="A222" t="s">
        <v>147</v>
      </c>
      <c r="B222" t="s">
        <v>148</v>
      </c>
      <c r="C222">
        <v>50</v>
      </c>
      <c r="D222">
        <v>6</v>
      </c>
      <c r="E222" t="s">
        <v>19495</v>
      </c>
      <c r="F222">
        <v>200</v>
      </c>
      <c r="G222">
        <v>0</v>
      </c>
      <c r="H222" t="s">
        <v>636</v>
      </c>
      <c r="I222" t="s">
        <v>19496</v>
      </c>
      <c r="J222" t="s">
        <v>1852</v>
      </c>
      <c r="K222" t="s">
        <v>637</v>
      </c>
      <c r="L222" t="s">
        <v>638</v>
      </c>
      <c r="M222" t="s">
        <v>19494</v>
      </c>
      <c r="N222" t="s">
        <v>637</v>
      </c>
      <c r="O222" t="s">
        <v>639</v>
      </c>
      <c r="P222" t="s">
        <v>5</v>
      </c>
      <c r="Q222" t="s">
        <v>640</v>
      </c>
      <c r="R222" t="s">
        <v>638</v>
      </c>
      <c r="S222" t="s">
        <v>19497</v>
      </c>
      <c r="T222" t="s">
        <v>19494</v>
      </c>
    </row>
    <row r="223" spans="1:20" x14ac:dyDescent="0.25">
      <c r="A223" t="s">
        <v>147</v>
      </c>
      <c r="B223" t="s">
        <v>148</v>
      </c>
      <c r="C223">
        <v>33.333333333333336</v>
      </c>
      <c r="D223">
        <v>3</v>
      </c>
      <c r="E223" t="s">
        <v>19498</v>
      </c>
      <c r="F223">
        <v>100</v>
      </c>
      <c r="G223">
        <v>0</v>
      </c>
      <c r="H223" t="s">
        <v>655</v>
      </c>
      <c r="I223" t="s">
        <v>19499</v>
      </c>
      <c r="J223" t="s">
        <v>682</v>
      </c>
      <c r="K223" t="s">
        <v>637</v>
      </c>
      <c r="L223" t="s">
        <v>638</v>
      </c>
      <c r="M223" t="s">
        <v>19500</v>
      </c>
      <c r="N223" t="s">
        <v>637</v>
      </c>
      <c r="O223" t="s">
        <v>639</v>
      </c>
      <c r="P223" t="s">
        <v>5</v>
      </c>
      <c r="Q223" t="s">
        <v>640</v>
      </c>
      <c r="R223" t="s">
        <v>638</v>
      </c>
      <c r="S223" t="s">
        <v>637</v>
      </c>
      <c r="T223" t="s">
        <v>19501</v>
      </c>
    </row>
    <row r="224" spans="1:20" x14ac:dyDescent="0.25">
      <c r="A224" t="s">
        <v>16479</v>
      </c>
      <c r="B224" t="s">
        <v>13745</v>
      </c>
      <c r="C224">
        <v>99</v>
      </c>
      <c r="D224">
        <v>1</v>
      </c>
      <c r="E224" t="s">
        <v>19502</v>
      </c>
      <c r="F224">
        <v>149</v>
      </c>
      <c r="G224">
        <v>0</v>
      </c>
      <c r="H224" t="s">
        <v>636</v>
      </c>
      <c r="I224" t="s">
        <v>19503</v>
      </c>
      <c r="J224" t="s">
        <v>671</v>
      </c>
      <c r="K224" t="s">
        <v>637</v>
      </c>
      <c r="L224" t="s">
        <v>638</v>
      </c>
      <c r="M224" t="s">
        <v>19500</v>
      </c>
      <c r="N224" t="s">
        <v>637</v>
      </c>
      <c r="O224" t="s">
        <v>639</v>
      </c>
      <c r="P224" t="s">
        <v>5</v>
      </c>
      <c r="Q224" t="s">
        <v>640</v>
      </c>
      <c r="R224" t="s">
        <v>638</v>
      </c>
      <c r="S224" t="s">
        <v>637</v>
      </c>
      <c r="T224" t="s">
        <v>19500</v>
      </c>
    </row>
    <row r="225" spans="1:20" x14ac:dyDescent="0.25">
      <c r="A225" t="s">
        <v>16818</v>
      </c>
      <c r="B225" t="s">
        <v>13750</v>
      </c>
      <c r="C225">
        <v>99</v>
      </c>
      <c r="D225">
        <v>1</v>
      </c>
      <c r="E225" t="s">
        <v>19502</v>
      </c>
      <c r="F225">
        <v>149</v>
      </c>
      <c r="G225">
        <v>0</v>
      </c>
      <c r="H225" t="s">
        <v>636</v>
      </c>
      <c r="I225" t="s">
        <v>19503</v>
      </c>
      <c r="J225" t="s">
        <v>671</v>
      </c>
      <c r="K225" t="s">
        <v>637</v>
      </c>
      <c r="L225" t="s">
        <v>638</v>
      </c>
      <c r="M225" t="s">
        <v>19500</v>
      </c>
      <c r="N225" t="s">
        <v>637</v>
      </c>
      <c r="O225" t="s">
        <v>639</v>
      </c>
      <c r="P225" t="s">
        <v>5</v>
      </c>
      <c r="Q225" t="s">
        <v>640</v>
      </c>
      <c r="R225" t="s">
        <v>638</v>
      </c>
      <c r="S225" t="s">
        <v>637</v>
      </c>
      <c r="T225" t="s">
        <v>19500</v>
      </c>
    </row>
    <row r="226" spans="1:20" x14ac:dyDescent="0.25">
      <c r="A226" t="s">
        <v>16479</v>
      </c>
      <c r="B226" t="s">
        <v>13745</v>
      </c>
      <c r="C226">
        <v>99</v>
      </c>
      <c r="D226">
        <v>4</v>
      </c>
      <c r="E226" t="s">
        <v>19504</v>
      </c>
      <c r="F226">
        <v>596</v>
      </c>
      <c r="G226">
        <v>0</v>
      </c>
      <c r="H226" t="s">
        <v>636</v>
      </c>
      <c r="I226" t="s">
        <v>836</v>
      </c>
      <c r="J226" t="s">
        <v>837</v>
      </c>
      <c r="K226" t="s">
        <v>637</v>
      </c>
      <c r="L226" t="s">
        <v>638</v>
      </c>
      <c r="M226" t="s">
        <v>19500</v>
      </c>
      <c r="N226" t="s">
        <v>637</v>
      </c>
      <c r="O226" t="s">
        <v>639</v>
      </c>
      <c r="P226" t="s">
        <v>5</v>
      </c>
      <c r="Q226" t="s">
        <v>640</v>
      </c>
      <c r="R226" t="s">
        <v>638</v>
      </c>
      <c r="S226" t="s">
        <v>637</v>
      </c>
      <c r="T226" t="s">
        <v>19500</v>
      </c>
    </row>
    <row r="227" spans="1:20" x14ac:dyDescent="0.25">
      <c r="A227" t="s">
        <v>16818</v>
      </c>
      <c r="B227" t="s">
        <v>13750</v>
      </c>
      <c r="C227">
        <v>99</v>
      </c>
      <c r="D227">
        <v>4</v>
      </c>
      <c r="E227" t="s">
        <v>19504</v>
      </c>
      <c r="F227">
        <v>596</v>
      </c>
      <c r="G227">
        <v>0</v>
      </c>
      <c r="H227" t="s">
        <v>636</v>
      </c>
      <c r="I227" t="s">
        <v>836</v>
      </c>
      <c r="J227" t="s">
        <v>837</v>
      </c>
      <c r="K227" t="s">
        <v>637</v>
      </c>
      <c r="L227" t="s">
        <v>638</v>
      </c>
      <c r="M227" t="s">
        <v>19500</v>
      </c>
      <c r="N227" t="s">
        <v>637</v>
      </c>
      <c r="O227" t="s">
        <v>639</v>
      </c>
      <c r="P227" t="s">
        <v>5</v>
      </c>
      <c r="Q227" t="s">
        <v>640</v>
      </c>
      <c r="R227" t="s">
        <v>638</v>
      </c>
      <c r="S227" t="s">
        <v>637</v>
      </c>
      <c r="T227" t="s">
        <v>19500</v>
      </c>
    </row>
    <row r="228" spans="1:20" x14ac:dyDescent="0.25">
      <c r="A228" t="s">
        <v>147</v>
      </c>
      <c r="B228" t="s">
        <v>148</v>
      </c>
      <c r="C228">
        <v>50</v>
      </c>
      <c r="D228">
        <v>6</v>
      </c>
      <c r="E228" t="s">
        <v>19505</v>
      </c>
      <c r="F228">
        <v>200</v>
      </c>
      <c r="G228">
        <v>0</v>
      </c>
      <c r="H228" t="s">
        <v>636</v>
      </c>
      <c r="I228" t="s">
        <v>19506</v>
      </c>
      <c r="J228" t="s">
        <v>1797</v>
      </c>
      <c r="K228" t="s">
        <v>637</v>
      </c>
      <c r="L228" t="s">
        <v>638</v>
      </c>
      <c r="M228" t="s">
        <v>19500</v>
      </c>
      <c r="N228" t="s">
        <v>637</v>
      </c>
      <c r="O228" t="s">
        <v>643</v>
      </c>
      <c r="P228" t="s">
        <v>5</v>
      </c>
      <c r="Q228" t="s">
        <v>644</v>
      </c>
      <c r="R228" t="s">
        <v>638</v>
      </c>
      <c r="S228" t="s">
        <v>637</v>
      </c>
      <c r="T228" t="s">
        <v>19500</v>
      </c>
    </row>
    <row r="229" spans="1:20" x14ac:dyDescent="0.25">
      <c r="A229" t="s">
        <v>147</v>
      </c>
      <c r="B229" t="s">
        <v>148</v>
      </c>
      <c r="C229">
        <v>50</v>
      </c>
      <c r="D229">
        <v>6</v>
      </c>
      <c r="E229" t="s">
        <v>19507</v>
      </c>
      <c r="F229">
        <v>200</v>
      </c>
      <c r="G229">
        <v>0</v>
      </c>
      <c r="H229" t="s">
        <v>636</v>
      </c>
      <c r="I229" t="s">
        <v>19508</v>
      </c>
      <c r="J229" t="s">
        <v>2423</v>
      </c>
      <c r="K229" t="s">
        <v>637</v>
      </c>
      <c r="L229" t="s">
        <v>638</v>
      </c>
      <c r="M229" t="s">
        <v>19509</v>
      </c>
      <c r="N229" t="s">
        <v>637</v>
      </c>
      <c r="O229" t="s">
        <v>639</v>
      </c>
      <c r="P229" t="s">
        <v>5</v>
      </c>
      <c r="Q229" t="s">
        <v>640</v>
      </c>
      <c r="R229" t="s">
        <v>638</v>
      </c>
      <c r="S229" t="s">
        <v>637</v>
      </c>
      <c r="T229" t="s">
        <v>19509</v>
      </c>
    </row>
    <row r="230" spans="1:20" x14ac:dyDescent="0.25">
      <c r="A230" t="s">
        <v>18</v>
      </c>
      <c r="B230" t="s">
        <v>19</v>
      </c>
      <c r="C230">
        <v>66.666666666666671</v>
      </c>
      <c r="D230">
        <v>3</v>
      </c>
      <c r="E230" t="s">
        <v>19510</v>
      </c>
      <c r="F230">
        <v>100</v>
      </c>
      <c r="G230">
        <v>0</v>
      </c>
      <c r="H230" t="s">
        <v>636</v>
      </c>
      <c r="I230" t="s">
        <v>19511</v>
      </c>
      <c r="J230" t="s">
        <v>657</v>
      </c>
      <c r="K230" t="s">
        <v>637</v>
      </c>
      <c r="L230" t="s">
        <v>638</v>
      </c>
      <c r="M230" t="s">
        <v>19512</v>
      </c>
      <c r="N230" t="s">
        <v>637</v>
      </c>
      <c r="O230" t="s">
        <v>639</v>
      </c>
      <c r="P230" t="s">
        <v>5</v>
      </c>
      <c r="Q230" t="s">
        <v>640</v>
      </c>
      <c r="R230" t="s">
        <v>638</v>
      </c>
      <c r="S230" t="s">
        <v>637</v>
      </c>
      <c r="T230" t="s">
        <v>19512</v>
      </c>
    </row>
    <row r="231" spans="1:20" x14ac:dyDescent="0.25">
      <c r="A231" t="s">
        <v>241</v>
      </c>
      <c r="B231" t="s">
        <v>247</v>
      </c>
      <c r="C231">
        <v>159</v>
      </c>
      <c r="D231">
        <v>1</v>
      </c>
      <c r="E231" t="s">
        <v>19513</v>
      </c>
      <c r="F231">
        <v>198</v>
      </c>
      <c r="G231">
        <v>0</v>
      </c>
      <c r="H231" t="s">
        <v>636</v>
      </c>
      <c r="I231" t="s">
        <v>19514</v>
      </c>
      <c r="J231" t="s">
        <v>642</v>
      </c>
      <c r="K231" t="s">
        <v>637</v>
      </c>
      <c r="L231" t="s">
        <v>638</v>
      </c>
      <c r="M231" t="s">
        <v>19515</v>
      </c>
      <c r="N231" t="s">
        <v>637</v>
      </c>
      <c r="O231" t="s">
        <v>643</v>
      </c>
      <c r="P231" t="s">
        <v>5</v>
      </c>
      <c r="Q231" t="s">
        <v>644</v>
      </c>
      <c r="R231" t="s">
        <v>638</v>
      </c>
      <c r="S231" t="s">
        <v>19516</v>
      </c>
      <c r="T231" t="s">
        <v>19515</v>
      </c>
    </row>
    <row r="232" spans="1:20" x14ac:dyDescent="0.25">
      <c r="A232" t="s">
        <v>239</v>
      </c>
      <c r="B232" t="s">
        <v>245</v>
      </c>
      <c r="C232">
        <v>159</v>
      </c>
      <c r="D232">
        <v>1</v>
      </c>
      <c r="E232" t="s">
        <v>19513</v>
      </c>
      <c r="F232">
        <v>198</v>
      </c>
      <c r="G232">
        <v>0</v>
      </c>
      <c r="H232" t="s">
        <v>636</v>
      </c>
      <c r="I232" t="s">
        <v>19514</v>
      </c>
      <c r="J232" t="s">
        <v>642</v>
      </c>
      <c r="K232" t="s">
        <v>637</v>
      </c>
      <c r="L232" t="s">
        <v>638</v>
      </c>
      <c r="M232" t="s">
        <v>19515</v>
      </c>
      <c r="N232" t="s">
        <v>637</v>
      </c>
      <c r="O232" t="s">
        <v>643</v>
      </c>
      <c r="P232" t="s">
        <v>5</v>
      </c>
      <c r="Q232" t="s">
        <v>644</v>
      </c>
      <c r="R232" t="s">
        <v>638</v>
      </c>
      <c r="S232" t="s">
        <v>19516</v>
      </c>
      <c r="T232" t="s">
        <v>19515</v>
      </c>
    </row>
    <row r="233" spans="1:20" x14ac:dyDescent="0.25">
      <c r="A233" t="s">
        <v>241</v>
      </c>
      <c r="B233" t="s">
        <v>247</v>
      </c>
      <c r="C233">
        <v>159</v>
      </c>
      <c r="D233">
        <v>1</v>
      </c>
      <c r="E233" t="s">
        <v>19517</v>
      </c>
      <c r="F233">
        <v>99</v>
      </c>
      <c r="G233">
        <v>0</v>
      </c>
      <c r="H233" t="s">
        <v>636</v>
      </c>
      <c r="I233" t="s">
        <v>19518</v>
      </c>
      <c r="J233" t="s">
        <v>648</v>
      </c>
      <c r="K233" t="s">
        <v>637</v>
      </c>
      <c r="L233" t="s">
        <v>638</v>
      </c>
      <c r="M233" t="s">
        <v>19519</v>
      </c>
      <c r="N233" t="s">
        <v>637</v>
      </c>
      <c r="O233" t="s">
        <v>639</v>
      </c>
      <c r="P233" t="s">
        <v>5</v>
      </c>
      <c r="Q233" t="s">
        <v>640</v>
      </c>
      <c r="R233" t="s">
        <v>638</v>
      </c>
      <c r="S233" t="s">
        <v>19520</v>
      </c>
      <c r="T233" t="s">
        <v>19519</v>
      </c>
    </row>
    <row r="234" spans="1:20" x14ac:dyDescent="0.25">
      <c r="A234" t="s">
        <v>147</v>
      </c>
      <c r="B234" t="s">
        <v>148</v>
      </c>
      <c r="C234">
        <v>33.333333333333336</v>
      </c>
      <c r="D234">
        <v>3</v>
      </c>
      <c r="E234" t="s">
        <v>19521</v>
      </c>
      <c r="F234">
        <v>100</v>
      </c>
      <c r="G234">
        <v>0</v>
      </c>
      <c r="H234" t="s">
        <v>636</v>
      </c>
      <c r="I234" t="s">
        <v>19522</v>
      </c>
      <c r="J234" t="s">
        <v>19523</v>
      </c>
      <c r="K234" t="s">
        <v>637</v>
      </c>
      <c r="L234" t="s">
        <v>638</v>
      </c>
      <c r="M234" t="s">
        <v>19524</v>
      </c>
      <c r="N234" t="s">
        <v>637</v>
      </c>
      <c r="O234" t="s">
        <v>639</v>
      </c>
      <c r="P234" t="s">
        <v>5</v>
      </c>
      <c r="Q234" t="s">
        <v>640</v>
      </c>
      <c r="R234" t="s">
        <v>638</v>
      </c>
      <c r="S234" t="s">
        <v>637</v>
      </c>
      <c r="T234" t="s">
        <v>19524</v>
      </c>
    </row>
    <row r="235" spans="1:20" x14ac:dyDescent="0.25">
      <c r="A235" t="s">
        <v>600</v>
      </c>
      <c r="B235" t="s">
        <v>601</v>
      </c>
      <c r="C235">
        <v>159</v>
      </c>
      <c r="D235">
        <v>1</v>
      </c>
      <c r="E235" t="s">
        <v>19525</v>
      </c>
      <c r="F235">
        <v>99</v>
      </c>
      <c r="G235">
        <v>0</v>
      </c>
      <c r="H235" t="s">
        <v>636</v>
      </c>
      <c r="I235" t="s">
        <v>19526</v>
      </c>
      <c r="J235" t="s">
        <v>648</v>
      </c>
      <c r="K235" t="s">
        <v>637</v>
      </c>
      <c r="L235" t="s">
        <v>638</v>
      </c>
      <c r="M235" t="s">
        <v>19524</v>
      </c>
      <c r="N235" t="s">
        <v>637</v>
      </c>
      <c r="O235" t="s">
        <v>643</v>
      </c>
      <c r="P235" t="s">
        <v>5</v>
      </c>
      <c r="Q235" t="s">
        <v>644</v>
      </c>
      <c r="R235" t="s">
        <v>638</v>
      </c>
      <c r="S235" t="s">
        <v>19527</v>
      </c>
      <c r="T235" t="s">
        <v>19524</v>
      </c>
    </row>
    <row r="236" spans="1:20" x14ac:dyDescent="0.25">
      <c r="A236" t="s">
        <v>241</v>
      </c>
      <c r="B236" t="s">
        <v>247</v>
      </c>
      <c r="C236">
        <v>159</v>
      </c>
      <c r="D236">
        <v>1</v>
      </c>
      <c r="E236" t="s">
        <v>19528</v>
      </c>
      <c r="F236">
        <v>99</v>
      </c>
      <c r="G236">
        <v>0</v>
      </c>
      <c r="H236" t="s">
        <v>636</v>
      </c>
      <c r="I236" t="s">
        <v>19529</v>
      </c>
      <c r="J236" t="s">
        <v>676</v>
      </c>
      <c r="K236" t="s">
        <v>637</v>
      </c>
      <c r="L236" t="s">
        <v>638</v>
      </c>
      <c r="M236" t="s">
        <v>19530</v>
      </c>
      <c r="N236" t="s">
        <v>637</v>
      </c>
      <c r="O236" t="s">
        <v>639</v>
      </c>
      <c r="P236" t="s">
        <v>5</v>
      </c>
      <c r="Q236" t="s">
        <v>640</v>
      </c>
      <c r="R236" t="s">
        <v>638</v>
      </c>
      <c r="S236" t="s">
        <v>19531</v>
      </c>
      <c r="T236" t="s">
        <v>19524</v>
      </c>
    </row>
    <row r="237" spans="1:20" x14ac:dyDescent="0.25">
      <c r="A237" t="s">
        <v>18</v>
      </c>
      <c r="B237" t="s">
        <v>19</v>
      </c>
      <c r="C237">
        <v>66.666666666666671</v>
      </c>
      <c r="D237">
        <v>3</v>
      </c>
      <c r="E237" t="s">
        <v>19532</v>
      </c>
      <c r="F237">
        <v>100</v>
      </c>
      <c r="G237">
        <v>0</v>
      </c>
      <c r="H237" t="s">
        <v>636</v>
      </c>
      <c r="I237" t="s">
        <v>19533</v>
      </c>
      <c r="J237" t="s">
        <v>675</v>
      </c>
      <c r="K237" t="s">
        <v>637</v>
      </c>
      <c r="L237" t="s">
        <v>638</v>
      </c>
      <c r="M237" t="s">
        <v>19530</v>
      </c>
      <c r="N237" t="s">
        <v>637</v>
      </c>
      <c r="O237" t="s">
        <v>643</v>
      </c>
      <c r="P237" t="s">
        <v>5</v>
      </c>
      <c r="Q237" t="s">
        <v>644</v>
      </c>
      <c r="R237" t="s">
        <v>638</v>
      </c>
      <c r="S237" t="s">
        <v>637</v>
      </c>
      <c r="T237" t="s">
        <v>19524</v>
      </c>
    </row>
    <row r="238" spans="1:20" x14ac:dyDescent="0.25">
      <c r="A238" t="s">
        <v>239</v>
      </c>
      <c r="B238" t="s">
        <v>245</v>
      </c>
      <c r="C238">
        <v>159</v>
      </c>
      <c r="D238">
        <v>1</v>
      </c>
      <c r="E238" t="s">
        <v>19534</v>
      </c>
      <c r="F238">
        <v>99</v>
      </c>
      <c r="G238">
        <v>0</v>
      </c>
      <c r="H238" t="s">
        <v>636</v>
      </c>
      <c r="I238" t="s">
        <v>5152</v>
      </c>
      <c r="J238" t="s">
        <v>2178</v>
      </c>
      <c r="K238" t="s">
        <v>637</v>
      </c>
      <c r="L238" t="s">
        <v>638</v>
      </c>
      <c r="M238" t="s">
        <v>19535</v>
      </c>
      <c r="N238" t="s">
        <v>637</v>
      </c>
      <c r="O238" t="s">
        <v>639</v>
      </c>
      <c r="P238" t="s">
        <v>5</v>
      </c>
      <c r="Q238" t="s">
        <v>640</v>
      </c>
      <c r="R238" t="s">
        <v>638</v>
      </c>
      <c r="S238" t="s">
        <v>637</v>
      </c>
      <c r="T238" t="s">
        <v>19530</v>
      </c>
    </row>
    <row r="239" spans="1:20" x14ac:dyDescent="0.25">
      <c r="A239" t="s">
        <v>600</v>
      </c>
      <c r="B239" t="s">
        <v>601</v>
      </c>
      <c r="C239">
        <v>159</v>
      </c>
      <c r="D239">
        <v>1</v>
      </c>
      <c r="E239" t="s">
        <v>19536</v>
      </c>
      <c r="F239">
        <v>99</v>
      </c>
      <c r="G239">
        <v>0</v>
      </c>
      <c r="H239" t="s">
        <v>636</v>
      </c>
      <c r="I239" t="s">
        <v>19537</v>
      </c>
      <c r="J239" t="s">
        <v>657</v>
      </c>
      <c r="K239" t="s">
        <v>637</v>
      </c>
      <c r="L239" t="s">
        <v>638</v>
      </c>
      <c r="M239" t="s">
        <v>19535</v>
      </c>
      <c r="N239" t="s">
        <v>637</v>
      </c>
      <c r="O239" t="s">
        <v>639</v>
      </c>
      <c r="P239" t="s">
        <v>5</v>
      </c>
      <c r="Q239" t="s">
        <v>640</v>
      </c>
      <c r="R239" t="s">
        <v>638</v>
      </c>
      <c r="S239" t="s">
        <v>19538</v>
      </c>
      <c r="T239" t="s">
        <v>19530</v>
      </c>
    </row>
    <row r="240" spans="1:20" x14ac:dyDescent="0.25">
      <c r="A240" t="s">
        <v>18</v>
      </c>
      <c r="B240" t="s">
        <v>19</v>
      </c>
      <c r="C240">
        <v>66.666666666666671</v>
      </c>
      <c r="D240">
        <v>3</v>
      </c>
      <c r="E240" t="s">
        <v>19539</v>
      </c>
      <c r="F240">
        <v>103</v>
      </c>
      <c r="G240">
        <v>3</v>
      </c>
      <c r="H240" t="s">
        <v>636</v>
      </c>
      <c r="I240" t="s">
        <v>19540</v>
      </c>
      <c r="J240" t="s">
        <v>1970</v>
      </c>
      <c r="K240" t="s">
        <v>637</v>
      </c>
      <c r="L240" t="s">
        <v>638</v>
      </c>
      <c r="M240" t="s">
        <v>19541</v>
      </c>
      <c r="N240" t="s">
        <v>637</v>
      </c>
      <c r="O240" t="s">
        <v>639</v>
      </c>
      <c r="P240" t="s">
        <v>5</v>
      </c>
      <c r="Q240" t="s">
        <v>640</v>
      </c>
      <c r="R240" t="s">
        <v>638</v>
      </c>
      <c r="S240" t="s">
        <v>637</v>
      </c>
      <c r="T240" t="s">
        <v>19530</v>
      </c>
    </row>
    <row r="241" spans="1:20" x14ac:dyDescent="0.25">
      <c r="A241" t="s">
        <v>22</v>
      </c>
      <c r="B241" t="s">
        <v>27</v>
      </c>
      <c r="C241">
        <v>120</v>
      </c>
      <c r="D241">
        <v>1</v>
      </c>
      <c r="E241" t="s">
        <v>19542</v>
      </c>
      <c r="F241">
        <v>89</v>
      </c>
      <c r="G241">
        <v>0</v>
      </c>
      <c r="H241" t="s">
        <v>636</v>
      </c>
      <c r="I241" t="s">
        <v>19543</v>
      </c>
      <c r="J241" t="s">
        <v>2240</v>
      </c>
      <c r="K241" t="s">
        <v>637</v>
      </c>
      <c r="L241" t="s">
        <v>638</v>
      </c>
      <c r="M241" t="s">
        <v>19541</v>
      </c>
      <c r="N241" t="s">
        <v>637</v>
      </c>
      <c r="O241" t="s">
        <v>643</v>
      </c>
      <c r="P241" t="s">
        <v>5</v>
      </c>
      <c r="Q241" t="s">
        <v>644</v>
      </c>
      <c r="R241" t="s">
        <v>638</v>
      </c>
      <c r="S241" t="s">
        <v>637</v>
      </c>
      <c r="T241" t="s">
        <v>19530</v>
      </c>
    </row>
    <row r="242" spans="1:20" x14ac:dyDescent="0.25">
      <c r="A242" t="s">
        <v>147</v>
      </c>
      <c r="B242" t="s">
        <v>148</v>
      </c>
      <c r="C242">
        <v>33.333333333333336</v>
      </c>
      <c r="D242">
        <v>3</v>
      </c>
      <c r="E242" t="s">
        <v>19544</v>
      </c>
      <c r="F242">
        <v>100</v>
      </c>
      <c r="G242">
        <v>0</v>
      </c>
      <c r="H242" t="s">
        <v>636</v>
      </c>
      <c r="I242" t="s">
        <v>19545</v>
      </c>
      <c r="J242" t="s">
        <v>642</v>
      </c>
      <c r="K242" t="s">
        <v>637</v>
      </c>
      <c r="L242" t="s">
        <v>638</v>
      </c>
      <c r="M242" t="s">
        <v>19546</v>
      </c>
      <c r="N242" t="s">
        <v>637</v>
      </c>
      <c r="O242" t="s">
        <v>639</v>
      </c>
      <c r="P242" t="s">
        <v>5</v>
      </c>
      <c r="Q242" t="s">
        <v>640</v>
      </c>
      <c r="R242" t="s">
        <v>638</v>
      </c>
      <c r="S242" t="s">
        <v>637</v>
      </c>
      <c r="T242" t="s">
        <v>19530</v>
      </c>
    </row>
    <row r="243" spans="1:20" x14ac:dyDescent="0.25">
      <c r="A243" t="s">
        <v>22</v>
      </c>
      <c r="B243" t="s">
        <v>27</v>
      </c>
      <c r="C243">
        <v>120</v>
      </c>
      <c r="D243">
        <v>6</v>
      </c>
      <c r="E243" t="s">
        <v>19547</v>
      </c>
      <c r="F243">
        <v>534</v>
      </c>
      <c r="G243">
        <v>0</v>
      </c>
      <c r="H243" t="s">
        <v>636</v>
      </c>
      <c r="I243" t="s">
        <v>19548</v>
      </c>
      <c r="J243" t="s">
        <v>9065</v>
      </c>
      <c r="K243" t="s">
        <v>637</v>
      </c>
      <c r="L243" t="s">
        <v>638</v>
      </c>
      <c r="M243" t="s">
        <v>19549</v>
      </c>
      <c r="N243" t="s">
        <v>637</v>
      </c>
      <c r="O243" t="s">
        <v>654</v>
      </c>
      <c r="P243" t="s">
        <v>5</v>
      </c>
      <c r="Q243" t="s">
        <v>640</v>
      </c>
      <c r="R243" t="s">
        <v>638</v>
      </c>
      <c r="S243" t="s">
        <v>19550</v>
      </c>
      <c r="T243" t="s">
        <v>19535</v>
      </c>
    </row>
    <row r="244" spans="1:20" x14ac:dyDescent="0.25">
      <c r="A244" t="s">
        <v>239</v>
      </c>
      <c r="B244" t="s">
        <v>245</v>
      </c>
      <c r="C244">
        <v>159</v>
      </c>
      <c r="D244">
        <v>1</v>
      </c>
      <c r="E244" t="s">
        <v>19551</v>
      </c>
      <c r="F244">
        <v>99</v>
      </c>
      <c r="G244">
        <v>0</v>
      </c>
      <c r="H244" t="s">
        <v>636</v>
      </c>
      <c r="I244" t="s">
        <v>19552</v>
      </c>
      <c r="J244" t="s">
        <v>649</v>
      </c>
      <c r="K244" t="s">
        <v>637</v>
      </c>
      <c r="L244" t="s">
        <v>638</v>
      </c>
      <c r="M244" t="s">
        <v>19549</v>
      </c>
      <c r="N244" t="s">
        <v>637</v>
      </c>
      <c r="O244" t="s">
        <v>639</v>
      </c>
      <c r="P244" t="s">
        <v>5</v>
      </c>
      <c r="Q244" t="s">
        <v>640</v>
      </c>
      <c r="R244" t="s">
        <v>638</v>
      </c>
      <c r="S244" t="s">
        <v>637</v>
      </c>
      <c r="T244" t="s">
        <v>19535</v>
      </c>
    </row>
    <row r="245" spans="1:20" x14ac:dyDescent="0.25">
      <c r="A245" t="s">
        <v>147</v>
      </c>
      <c r="B245" t="s">
        <v>148</v>
      </c>
      <c r="C245">
        <v>33.333333333333336</v>
      </c>
      <c r="D245">
        <v>3</v>
      </c>
      <c r="E245" t="s">
        <v>19553</v>
      </c>
      <c r="F245">
        <v>100</v>
      </c>
      <c r="G245">
        <v>0</v>
      </c>
      <c r="H245" t="s">
        <v>636</v>
      </c>
      <c r="I245" t="s">
        <v>19554</v>
      </c>
      <c r="J245" t="s">
        <v>1784</v>
      </c>
      <c r="K245" t="s">
        <v>637</v>
      </c>
      <c r="L245" t="s">
        <v>638</v>
      </c>
      <c r="M245" t="s">
        <v>19549</v>
      </c>
      <c r="N245" t="s">
        <v>637</v>
      </c>
      <c r="O245" t="s">
        <v>639</v>
      </c>
      <c r="P245" t="s">
        <v>5</v>
      </c>
      <c r="Q245" t="s">
        <v>640</v>
      </c>
      <c r="R245" t="s">
        <v>638</v>
      </c>
      <c r="S245" t="s">
        <v>637</v>
      </c>
      <c r="T245" t="s">
        <v>19535</v>
      </c>
    </row>
    <row r="246" spans="1:20" x14ac:dyDescent="0.25">
      <c r="A246" t="s">
        <v>147</v>
      </c>
      <c r="B246" t="s">
        <v>148</v>
      </c>
      <c r="C246">
        <v>50</v>
      </c>
      <c r="D246">
        <v>6</v>
      </c>
      <c r="E246" t="s">
        <v>19555</v>
      </c>
      <c r="F246">
        <v>200</v>
      </c>
      <c r="G246">
        <v>0</v>
      </c>
      <c r="H246" t="s">
        <v>636</v>
      </c>
      <c r="I246" t="s">
        <v>19556</v>
      </c>
      <c r="J246" t="s">
        <v>705</v>
      </c>
      <c r="K246" t="s">
        <v>637</v>
      </c>
      <c r="L246" t="s">
        <v>638</v>
      </c>
      <c r="M246" t="s">
        <v>19549</v>
      </c>
      <c r="N246" t="s">
        <v>637</v>
      </c>
      <c r="O246" t="s">
        <v>639</v>
      </c>
      <c r="P246" t="s">
        <v>5</v>
      </c>
      <c r="Q246" t="s">
        <v>640</v>
      </c>
      <c r="R246" t="s">
        <v>638</v>
      </c>
      <c r="S246" t="s">
        <v>637</v>
      </c>
      <c r="T246" t="s">
        <v>19535</v>
      </c>
    </row>
    <row r="247" spans="1:20" x14ac:dyDescent="0.25">
      <c r="A247" t="s">
        <v>147</v>
      </c>
      <c r="B247" t="s">
        <v>148</v>
      </c>
      <c r="C247">
        <v>50</v>
      </c>
      <c r="D247">
        <v>6</v>
      </c>
      <c r="E247" t="s">
        <v>19557</v>
      </c>
      <c r="F247">
        <v>200</v>
      </c>
      <c r="G247">
        <v>0</v>
      </c>
      <c r="H247" t="s">
        <v>636</v>
      </c>
      <c r="I247" t="s">
        <v>19558</v>
      </c>
      <c r="J247" t="s">
        <v>642</v>
      </c>
      <c r="K247" t="s">
        <v>637</v>
      </c>
      <c r="L247" t="s">
        <v>638</v>
      </c>
      <c r="M247" t="s">
        <v>19559</v>
      </c>
      <c r="N247" t="s">
        <v>637</v>
      </c>
      <c r="O247" t="s">
        <v>639</v>
      </c>
      <c r="P247" t="s">
        <v>5</v>
      </c>
      <c r="Q247" t="s">
        <v>640</v>
      </c>
      <c r="R247" t="s">
        <v>638</v>
      </c>
      <c r="S247" t="s">
        <v>637</v>
      </c>
      <c r="T247" t="s">
        <v>19535</v>
      </c>
    </row>
    <row r="248" spans="1:20" x14ac:dyDescent="0.25">
      <c r="A248" t="s">
        <v>147</v>
      </c>
      <c r="B248" t="s">
        <v>148</v>
      </c>
      <c r="C248">
        <v>33.333333333333336</v>
      </c>
      <c r="D248">
        <v>3</v>
      </c>
      <c r="E248" t="s">
        <v>19560</v>
      </c>
      <c r="F248">
        <v>102</v>
      </c>
      <c r="G248">
        <v>2</v>
      </c>
      <c r="H248" t="s">
        <v>655</v>
      </c>
      <c r="I248" t="s">
        <v>19561</v>
      </c>
      <c r="J248" t="s">
        <v>2240</v>
      </c>
      <c r="K248" t="s">
        <v>637</v>
      </c>
      <c r="L248" t="s">
        <v>638</v>
      </c>
      <c r="M248" t="s">
        <v>19562</v>
      </c>
      <c r="N248" t="s">
        <v>637</v>
      </c>
      <c r="O248" t="s">
        <v>639</v>
      </c>
      <c r="P248" t="s">
        <v>5</v>
      </c>
      <c r="Q248" t="s">
        <v>640</v>
      </c>
      <c r="R248" t="s">
        <v>638</v>
      </c>
      <c r="S248" t="s">
        <v>637</v>
      </c>
      <c r="T248" t="s">
        <v>19546</v>
      </c>
    </row>
    <row r="249" spans="1:20" x14ac:dyDescent="0.25">
      <c r="A249" t="s">
        <v>147</v>
      </c>
      <c r="B249" t="s">
        <v>148</v>
      </c>
      <c r="C249">
        <v>50</v>
      </c>
      <c r="D249">
        <v>6</v>
      </c>
      <c r="E249" t="s">
        <v>19563</v>
      </c>
      <c r="F249">
        <v>200</v>
      </c>
      <c r="G249">
        <v>0</v>
      </c>
      <c r="H249" t="s">
        <v>636</v>
      </c>
      <c r="I249" t="s">
        <v>19564</v>
      </c>
      <c r="J249" t="s">
        <v>684</v>
      </c>
      <c r="K249" t="s">
        <v>637</v>
      </c>
      <c r="L249" t="s">
        <v>638</v>
      </c>
      <c r="M249" t="s">
        <v>19565</v>
      </c>
      <c r="N249" t="s">
        <v>637</v>
      </c>
      <c r="O249" t="s">
        <v>639</v>
      </c>
      <c r="P249" t="s">
        <v>5</v>
      </c>
      <c r="Q249" t="s">
        <v>640</v>
      </c>
      <c r="R249" t="s">
        <v>638</v>
      </c>
      <c r="S249" t="s">
        <v>637</v>
      </c>
      <c r="T249" t="s">
        <v>19549</v>
      </c>
    </row>
    <row r="250" spans="1:20" x14ac:dyDescent="0.25">
      <c r="A250" t="s">
        <v>147</v>
      </c>
      <c r="B250" t="s">
        <v>148</v>
      </c>
      <c r="C250">
        <v>50</v>
      </c>
      <c r="D250">
        <v>6</v>
      </c>
      <c r="E250" t="s">
        <v>19566</v>
      </c>
      <c r="F250">
        <v>200</v>
      </c>
      <c r="G250">
        <v>0</v>
      </c>
      <c r="H250" t="s">
        <v>636</v>
      </c>
      <c r="I250" t="s">
        <v>13211</v>
      </c>
      <c r="J250" t="s">
        <v>652</v>
      </c>
      <c r="K250" t="s">
        <v>637</v>
      </c>
      <c r="L250" t="s">
        <v>638</v>
      </c>
      <c r="M250" t="s">
        <v>19567</v>
      </c>
      <c r="N250" t="s">
        <v>637</v>
      </c>
      <c r="O250" t="s">
        <v>639</v>
      </c>
      <c r="P250" t="s">
        <v>5</v>
      </c>
      <c r="Q250" t="s">
        <v>640</v>
      </c>
      <c r="R250" t="s">
        <v>638</v>
      </c>
      <c r="S250" t="s">
        <v>637</v>
      </c>
      <c r="T250" t="s">
        <v>19568</v>
      </c>
    </row>
    <row r="251" spans="1:20" x14ac:dyDescent="0.25">
      <c r="A251" t="s">
        <v>594</v>
      </c>
      <c r="B251" t="s">
        <v>595</v>
      </c>
      <c r="C251">
        <v>50</v>
      </c>
      <c r="D251">
        <v>3</v>
      </c>
      <c r="E251" t="s">
        <v>19569</v>
      </c>
      <c r="F251">
        <v>100</v>
      </c>
      <c r="G251">
        <v>0</v>
      </c>
      <c r="H251" t="s">
        <v>636</v>
      </c>
      <c r="I251" t="s">
        <v>19570</v>
      </c>
      <c r="J251" t="s">
        <v>658</v>
      </c>
      <c r="K251" t="s">
        <v>637</v>
      </c>
      <c r="L251" t="s">
        <v>638</v>
      </c>
      <c r="M251" t="s">
        <v>19571</v>
      </c>
      <c r="N251" t="s">
        <v>637</v>
      </c>
      <c r="O251" t="s">
        <v>639</v>
      </c>
      <c r="P251" t="s">
        <v>5</v>
      </c>
      <c r="Q251" t="s">
        <v>640</v>
      </c>
      <c r="R251" t="s">
        <v>638</v>
      </c>
      <c r="S251" t="s">
        <v>637</v>
      </c>
      <c r="T251" t="s">
        <v>19571</v>
      </c>
    </row>
    <row r="252" spans="1:20" x14ac:dyDescent="0.25">
      <c r="A252" t="s">
        <v>147</v>
      </c>
      <c r="B252" t="s">
        <v>148</v>
      </c>
      <c r="C252">
        <v>50</v>
      </c>
      <c r="D252">
        <v>6</v>
      </c>
      <c r="E252" t="s">
        <v>19572</v>
      </c>
      <c r="F252">
        <v>200</v>
      </c>
      <c r="G252">
        <v>0</v>
      </c>
      <c r="H252" t="s">
        <v>636</v>
      </c>
      <c r="I252" t="s">
        <v>19573</v>
      </c>
      <c r="J252" t="s">
        <v>661</v>
      </c>
      <c r="K252" t="s">
        <v>637</v>
      </c>
      <c r="L252" t="s">
        <v>638</v>
      </c>
      <c r="M252" t="s">
        <v>19571</v>
      </c>
      <c r="N252" t="s">
        <v>637</v>
      </c>
      <c r="O252" t="s">
        <v>639</v>
      </c>
      <c r="P252" t="s">
        <v>5</v>
      </c>
      <c r="Q252" t="s">
        <v>640</v>
      </c>
      <c r="R252" t="s">
        <v>638</v>
      </c>
      <c r="S252" t="s">
        <v>637</v>
      </c>
      <c r="T252" t="s">
        <v>19571</v>
      </c>
    </row>
    <row r="253" spans="1:20" x14ac:dyDescent="0.25">
      <c r="A253" t="s">
        <v>16479</v>
      </c>
      <c r="B253" t="s">
        <v>13745</v>
      </c>
      <c r="C253">
        <v>99</v>
      </c>
      <c r="D253">
        <v>1</v>
      </c>
      <c r="E253" t="s">
        <v>19574</v>
      </c>
      <c r="F253">
        <v>171.5</v>
      </c>
      <c r="G253">
        <v>0</v>
      </c>
      <c r="H253" t="s">
        <v>655</v>
      </c>
      <c r="I253" t="s">
        <v>19575</v>
      </c>
      <c r="J253" t="s">
        <v>7942</v>
      </c>
      <c r="K253" t="s">
        <v>637</v>
      </c>
      <c r="L253" t="s">
        <v>638</v>
      </c>
      <c r="M253" t="s">
        <v>19576</v>
      </c>
      <c r="N253" t="s">
        <v>637</v>
      </c>
      <c r="O253" t="s">
        <v>643</v>
      </c>
      <c r="P253" t="s">
        <v>5</v>
      </c>
      <c r="Q253" t="s">
        <v>644</v>
      </c>
      <c r="R253" t="s">
        <v>638</v>
      </c>
      <c r="S253" t="s">
        <v>637</v>
      </c>
      <c r="T253" t="s">
        <v>19576</v>
      </c>
    </row>
    <row r="254" spans="1:20" x14ac:dyDescent="0.25">
      <c r="A254" t="s">
        <v>16818</v>
      </c>
      <c r="B254" t="s">
        <v>13750</v>
      </c>
      <c r="C254">
        <v>99</v>
      </c>
      <c r="D254">
        <v>1</v>
      </c>
      <c r="E254" t="s">
        <v>19574</v>
      </c>
      <c r="F254">
        <v>171.5</v>
      </c>
      <c r="G254">
        <v>0</v>
      </c>
      <c r="H254" t="s">
        <v>655</v>
      </c>
      <c r="I254" t="s">
        <v>19575</v>
      </c>
      <c r="J254" t="s">
        <v>7942</v>
      </c>
      <c r="K254" t="s">
        <v>637</v>
      </c>
      <c r="L254" t="s">
        <v>638</v>
      </c>
      <c r="M254" t="s">
        <v>19576</v>
      </c>
      <c r="N254" t="s">
        <v>637</v>
      </c>
      <c r="O254" t="s">
        <v>643</v>
      </c>
      <c r="P254" t="s">
        <v>5</v>
      </c>
      <c r="Q254" t="s">
        <v>644</v>
      </c>
      <c r="R254" t="s">
        <v>638</v>
      </c>
      <c r="S254" t="s">
        <v>637</v>
      </c>
      <c r="T254" t="s">
        <v>19576</v>
      </c>
    </row>
    <row r="255" spans="1:20" x14ac:dyDescent="0.25">
      <c r="A255" t="s">
        <v>147</v>
      </c>
      <c r="B255" t="s">
        <v>148</v>
      </c>
      <c r="C255">
        <v>50</v>
      </c>
      <c r="D255">
        <v>6</v>
      </c>
      <c r="E255" t="s">
        <v>19577</v>
      </c>
      <c r="F255">
        <v>200</v>
      </c>
      <c r="G255">
        <v>0</v>
      </c>
      <c r="H255" t="s">
        <v>636</v>
      </c>
      <c r="I255" t="s">
        <v>19578</v>
      </c>
      <c r="J255" t="s">
        <v>2080</v>
      </c>
      <c r="K255" t="s">
        <v>637</v>
      </c>
      <c r="L255" t="s">
        <v>638</v>
      </c>
      <c r="M255" t="s">
        <v>19579</v>
      </c>
      <c r="N255" t="s">
        <v>637</v>
      </c>
      <c r="O255" t="s">
        <v>643</v>
      </c>
      <c r="P255" t="s">
        <v>5</v>
      </c>
      <c r="Q255" t="s">
        <v>644</v>
      </c>
      <c r="R255" t="s">
        <v>638</v>
      </c>
      <c r="S255" t="s">
        <v>637</v>
      </c>
      <c r="T255" t="s">
        <v>19576</v>
      </c>
    </row>
    <row r="256" spans="1:20" x14ac:dyDescent="0.25">
      <c r="A256" t="s">
        <v>147</v>
      </c>
      <c r="B256" t="s">
        <v>148</v>
      </c>
      <c r="C256">
        <v>50</v>
      </c>
      <c r="D256">
        <v>6</v>
      </c>
      <c r="E256" t="s">
        <v>19580</v>
      </c>
      <c r="F256">
        <v>200</v>
      </c>
      <c r="G256">
        <v>0</v>
      </c>
      <c r="H256" t="s">
        <v>636</v>
      </c>
      <c r="I256" t="s">
        <v>19581</v>
      </c>
      <c r="J256" t="s">
        <v>657</v>
      </c>
      <c r="K256" t="s">
        <v>637</v>
      </c>
      <c r="L256" t="s">
        <v>638</v>
      </c>
      <c r="M256" t="s">
        <v>19582</v>
      </c>
      <c r="N256" t="s">
        <v>637</v>
      </c>
      <c r="O256" t="s">
        <v>639</v>
      </c>
      <c r="P256" t="s">
        <v>5</v>
      </c>
      <c r="Q256" t="s">
        <v>640</v>
      </c>
      <c r="R256" t="s">
        <v>638</v>
      </c>
      <c r="S256" t="s">
        <v>637</v>
      </c>
      <c r="T256" t="s">
        <v>19582</v>
      </c>
    </row>
    <row r="257" spans="1:20" x14ac:dyDescent="0.25">
      <c r="A257" t="s">
        <v>147</v>
      </c>
      <c r="B257" t="s">
        <v>148</v>
      </c>
      <c r="C257">
        <v>33.333333333333336</v>
      </c>
      <c r="D257">
        <v>3</v>
      </c>
      <c r="E257" t="s">
        <v>19583</v>
      </c>
      <c r="F257">
        <v>100</v>
      </c>
      <c r="G257">
        <v>0</v>
      </c>
      <c r="H257" t="s">
        <v>655</v>
      </c>
      <c r="I257" t="s">
        <v>15417</v>
      </c>
      <c r="J257" t="s">
        <v>653</v>
      </c>
      <c r="K257" t="s">
        <v>637</v>
      </c>
      <c r="L257" t="s">
        <v>638</v>
      </c>
      <c r="M257" t="s">
        <v>19582</v>
      </c>
      <c r="N257" t="s">
        <v>637</v>
      </c>
      <c r="O257" t="s">
        <v>639</v>
      </c>
      <c r="P257" t="s">
        <v>5</v>
      </c>
      <c r="Q257" t="s">
        <v>640</v>
      </c>
      <c r="R257" t="s">
        <v>638</v>
      </c>
      <c r="S257" t="s">
        <v>637</v>
      </c>
      <c r="T257" t="s">
        <v>19582</v>
      </c>
    </row>
    <row r="258" spans="1:20" x14ac:dyDescent="0.25">
      <c r="A258" t="s">
        <v>116</v>
      </c>
      <c r="B258" t="s">
        <v>117</v>
      </c>
      <c r="C258">
        <v>12</v>
      </c>
      <c r="D258">
        <v>50</v>
      </c>
      <c r="E258" t="s">
        <v>19584</v>
      </c>
      <c r="F258">
        <v>700</v>
      </c>
      <c r="G258">
        <v>0</v>
      </c>
      <c r="H258" t="s">
        <v>645</v>
      </c>
      <c r="I258" t="s">
        <v>19585</v>
      </c>
      <c r="J258" t="s">
        <v>19586</v>
      </c>
      <c r="K258" t="s">
        <v>19587</v>
      </c>
      <c r="L258" t="s">
        <v>824</v>
      </c>
      <c r="M258" t="s">
        <v>19588</v>
      </c>
      <c r="N258" t="s">
        <v>637</v>
      </c>
      <c r="O258" t="s">
        <v>646</v>
      </c>
      <c r="P258" t="s">
        <v>26</v>
      </c>
      <c r="Q258" t="s">
        <v>647</v>
      </c>
      <c r="R258" t="s">
        <v>638</v>
      </c>
      <c r="S258" t="s">
        <v>637</v>
      </c>
      <c r="T258" t="s">
        <v>19588</v>
      </c>
    </row>
    <row r="259" spans="1:20" x14ac:dyDescent="0.25">
      <c r="A259" t="s">
        <v>147</v>
      </c>
      <c r="B259" t="s">
        <v>148</v>
      </c>
      <c r="C259">
        <v>50</v>
      </c>
      <c r="D259">
        <v>6</v>
      </c>
      <c r="E259" t="s">
        <v>19589</v>
      </c>
      <c r="F259">
        <v>200</v>
      </c>
      <c r="G259">
        <v>0</v>
      </c>
      <c r="H259" t="s">
        <v>636</v>
      </c>
      <c r="I259" t="s">
        <v>19590</v>
      </c>
      <c r="J259" t="s">
        <v>648</v>
      </c>
      <c r="K259" t="s">
        <v>637</v>
      </c>
      <c r="L259" t="s">
        <v>638</v>
      </c>
      <c r="M259" t="s">
        <v>19588</v>
      </c>
      <c r="N259" t="s">
        <v>637</v>
      </c>
      <c r="O259" t="s">
        <v>639</v>
      </c>
      <c r="P259" t="s">
        <v>5</v>
      </c>
      <c r="Q259" t="s">
        <v>640</v>
      </c>
      <c r="R259" t="s">
        <v>638</v>
      </c>
      <c r="S259" t="s">
        <v>637</v>
      </c>
      <c r="T259" t="s">
        <v>19588</v>
      </c>
    </row>
    <row r="260" spans="1:20" x14ac:dyDescent="0.25">
      <c r="A260" t="s">
        <v>147</v>
      </c>
      <c r="B260" t="s">
        <v>148</v>
      </c>
      <c r="C260">
        <v>33.333333333333336</v>
      </c>
      <c r="D260">
        <v>3</v>
      </c>
      <c r="E260" t="s">
        <v>19591</v>
      </c>
      <c r="F260">
        <v>100</v>
      </c>
      <c r="G260">
        <v>0</v>
      </c>
      <c r="H260" t="s">
        <v>655</v>
      </c>
      <c r="I260" t="s">
        <v>19592</v>
      </c>
      <c r="J260" t="s">
        <v>675</v>
      </c>
      <c r="K260" t="s">
        <v>637</v>
      </c>
      <c r="L260" t="s">
        <v>638</v>
      </c>
      <c r="M260" t="s">
        <v>19593</v>
      </c>
      <c r="N260" t="s">
        <v>637</v>
      </c>
      <c r="O260" t="s">
        <v>639</v>
      </c>
      <c r="P260" t="s">
        <v>5</v>
      </c>
      <c r="Q260" t="s">
        <v>640</v>
      </c>
      <c r="R260" t="s">
        <v>638</v>
      </c>
      <c r="S260" t="s">
        <v>637</v>
      </c>
      <c r="T260" t="s">
        <v>19593</v>
      </c>
    </row>
    <row r="261" spans="1:20" x14ac:dyDescent="0.25">
      <c r="A261" t="s">
        <v>147</v>
      </c>
      <c r="B261" t="s">
        <v>148</v>
      </c>
      <c r="C261">
        <v>50</v>
      </c>
      <c r="D261">
        <v>6</v>
      </c>
      <c r="E261" t="s">
        <v>19594</v>
      </c>
      <c r="F261">
        <v>200</v>
      </c>
      <c r="G261">
        <v>0</v>
      </c>
      <c r="H261" t="s">
        <v>636</v>
      </c>
      <c r="I261" t="s">
        <v>19595</v>
      </c>
      <c r="J261" t="s">
        <v>687</v>
      </c>
      <c r="K261" t="s">
        <v>637</v>
      </c>
      <c r="L261" t="s">
        <v>638</v>
      </c>
      <c r="M261" t="s">
        <v>19596</v>
      </c>
      <c r="N261" t="s">
        <v>637</v>
      </c>
      <c r="O261" t="s">
        <v>639</v>
      </c>
      <c r="P261" t="s">
        <v>5</v>
      </c>
      <c r="Q261" t="s">
        <v>640</v>
      </c>
      <c r="R261" t="s">
        <v>638</v>
      </c>
      <c r="S261" t="s">
        <v>637</v>
      </c>
      <c r="T261" t="s">
        <v>19596</v>
      </c>
    </row>
    <row r="262" spans="1:20" x14ac:dyDescent="0.25">
      <c r="A262" t="s">
        <v>147</v>
      </c>
      <c r="B262" t="s">
        <v>148</v>
      </c>
      <c r="C262">
        <v>50</v>
      </c>
      <c r="D262">
        <v>6</v>
      </c>
      <c r="E262" t="s">
        <v>19597</v>
      </c>
      <c r="F262">
        <v>200</v>
      </c>
      <c r="G262">
        <v>0</v>
      </c>
      <c r="H262" t="s">
        <v>636</v>
      </c>
      <c r="I262" t="s">
        <v>19598</v>
      </c>
      <c r="J262" t="s">
        <v>675</v>
      </c>
      <c r="K262" t="s">
        <v>637</v>
      </c>
      <c r="L262" t="s">
        <v>638</v>
      </c>
      <c r="M262" t="s">
        <v>19596</v>
      </c>
      <c r="N262" t="s">
        <v>637</v>
      </c>
      <c r="O262" t="s">
        <v>639</v>
      </c>
      <c r="P262" t="s">
        <v>5</v>
      </c>
      <c r="Q262" t="s">
        <v>640</v>
      </c>
      <c r="R262" t="s">
        <v>638</v>
      </c>
      <c r="S262" t="s">
        <v>637</v>
      </c>
      <c r="T262" t="s">
        <v>19596</v>
      </c>
    </row>
    <row r="263" spans="1:20" x14ac:dyDescent="0.25">
      <c r="A263" t="s">
        <v>147</v>
      </c>
      <c r="B263" t="s">
        <v>148</v>
      </c>
      <c r="C263">
        <v>33.333333333333336</v>
      </c>
      <c r="D263">
        <v>3</v>
      </c>
      <c r="E263" t="s">
        <v>19599</v>
      </c>
      <c r="F263">
        <v>110</v>
      </c>
      <c r="G263">
        <v>10</v>
      </c>
      <c r="H263" t="s">
        <v>655</v>
      </c>
      <c r="I263" t="s">
        <v>19600</v>
      </c>
      <c r="J263" t="s">
        <v>1872</v>
      </c>
      <c r="K263" t="s">
        <v>637</v>
      </c>
      <c r="L263" t="s">
        <v>638</v>
      </c>
      <c r="M263" t="s">
        <v>19601</v>
      </c>
      <c r="N263" t="s">
        <v>637</v>
      </c>
      <c r="O263" t="s">
        <v>639</v>
      </c>
      <c r="P263" t="s">
        <v>5</v>
      </c>
      <c r="Q263" t="s">
        <v>640</v>
      </c>
      <c r="R263" t="s">
        <v>638</v>
      </c>
      <c r="S263" t="s">
        <v>637</v>
      </c>
      <c r="T263" t="s">
        <v>19601</v>
      </c>
    </row>
    <row r="264" spans="1:20" x14ac:dyDescent="0.25">
      <c r="A264" t="s">
        <v>240</v>
      </c>
      <c r="B264" t="s">
        <v>246</v>
      </c>
      <c r="C264">
        <v>139</v>
      </c>
      <c r="D264">
        <v>1</v>
      </c>
      <c r="E264" t="s">
        <v>19602</v>
      </c>
      <c r="F264">
        <v>278</v>
      </c>
      <c r="G264">
        <v>0</v>
      </c>
      <c r="H264" t="s">
        <v>645</v>
      </c>
      <c r="I264" t="s">
        <v>19105</v>
      </c>
      <c r="J264" t="s">
        <v>19603</v>
      </c>
      <c r="K264" t="s">
        <v>785</v>
      </c>
      <c r="L264" t="s">
        <v>734</v>
      </c>
      <c r="M264" t="s">
        <v>19604</v>
      </c>
      <c r="N264" t="s">
        <v>637</v>
      </c>
      <c r="O264" t="s">
        <v>646</v>
      </c>
      <c r="P264" t="s">
        <v>26</v>
      </c>
      <c r="Q264" t="s">
        <v>647</v>
      </c>
      <c r="R264" t="s">
        <v>638</v>
      </c>
      <c r="S264" t="s">
        <v>19605</v>
      </c>
      <c r="T264" t="s">
        <v>19604</v>
      </c>
    </row>
    <row r="265" spans="1:20" x14ac:dyDescent="0.25">
      <c r="A265" t="s">
        <v>239</v>
      </c>
      <c r="B265" t="s">
        <v>245</v>
      </c>
      <c r="C265">
        <v>139</v>
      </c>
      <c r="D265">
        <v>1</v>
      </c>
      <c r="E265" t="s">
        <v>19602</v>
      </c>
      <c r="F265">
        <v>278</v>
      </c>
      <c r="G265">
        <v>0</v>
      </c>
      <c r="H265" t="s">
        <v>645</v>
      </c>
      <c r="I265" t="s">
        <v>19105</v>
      </c>
      <c r="J265" t="s">
        <v>19603</v>
      </c>
      <c r="K265" t="s">
        <v>785</v>
      </c>
      <c r="L265" t="s">
        <v>734</v>
      </c>
      <c r="M265" t="s">
        <v>19604</v>
      </c>
      <c r="N265" t="s">
        <v>637</v>
      </c>
      <c r="O265" t="s">
        <v>646</v>
      </c>
      <c r="P265" t="s">
        <v>26</v>
      </c>
      <c r="Q265" t="s">
        <v>647</v>
      </c>
      <c r="R265" t="s">
        <v>638</v>
      </c>
      <c r="S265" t="s">
        <v>19605</v>
      </c>
      <c r="T265" t="s">
        <v>19606</v>
      </c>
    </row>
    <row r="266" spans="1:20" x14ac:dyDescent="0.25">
      <c r="A266" t="s">
        <v>147</v>
      </c>
      <c r="B266" t="s">
        <v>148</v>
      </c>
      <c r="C266">
        <v>33.333333333333336</v>
      </c>
      <c r="D266">
        <v>3</v>
      </c>
      <c r="E266" t="s">
        <v>19607</v>
      </c>
      <c r="F266">
        <v>100</v>
      </c>
      <c r="G266">
        <v>0</v>
      </c>
      <c r="H266" t="s">
        <v>655</v>
      </c>
      <c r="I266" t="s">
        <v>19608</v>
      </c>
      <c r="J266" t="s">
        <v>648</v>
      </c>
      <c r="K266" t="s">
        <v>637</v>
      </c>
      <c r="L266" t="s">
        <v>638</v>
      </c>
      <c r="M266" t="s">
        <v>19609</v>
      </c>
      <c r="N266" t="s">
        <v>637</v>
      </c>
      <c r="O266" t="s">
        <v>639</v>
      </c>
      <c r="P266" t="s">
        <v>5</v>
      </c>
      <c r="Q266" t="s">
        <v>640</v>
      </c>
      <c r="R266" t="s">
        <v>638</v>
      </c>
      <c r="S266" t="s">
        <v>637</v>
      </c>
      <c r="T266" t="s">
        <v>19609</v>
      </c>
    </row>
    <row r="267" spans="1:20" x14ac:dyDescent="0.25">
      <c r="A267" t="s">
        <v>77</v>
      </c>
      <c r="B267" t="s">
        <v>78</v>
      </c>
      <c r="C267">
        <v>27.5</v>
      </c>
      <c r="D267">
        <v>4</v>
      </c>
      <c r="E267" t="s">
        <v>19610</v>
      </c>
      <c r="F267">
        <v>165</v>
      </c>
      <c r="G267">
        <v>0</v>
      </c>
      <c r="H267" t="s">
        <v>645</v>
      </c>
      <c r="I267" t="s">
        <v>19611</v>
      </c>
      <c r="J267" t="s">
        <v>19612</v>
      </c>
      <c r="K267" t="s">
        <v>5121</v>
      </c>
      <c r="L267" t="s">
        <v>8812</v>
      </c>
      <c r="M267" t="s">
        <v>19613</v>
      </c>
      <c r="N267" t="s">
        <v>637</v>
      </c>
      <c r="O267" t="s">
        <v>646</v>
      </c>
      <c r="P267" t="s">
        <v>26</v>
      </c>
      <c r="Q267" t="s">
        <v>647</v>
      </c>
      <c r="R267" t="s">
        <v>638</v>
      </c>
      <c r="S267" t="s">
        <v>637</v>
      </c>
      <c r="T267" t="s">
        <v>19613</v>
      </c>
    </row>
    <row r="268" spans="1:20" x14ac:dyDescent="0.25">
      <c r="A268" t="s">
        <v>16479</v>
      </c>
      <c r="B268" t="s">
        <v>13745</v>
      </c>
      <c r="C268">
        <v>200</v>
      </c>
      <c r="D268">
        <v>1</v>
      </c>
      <c r="E268" t="s">
        <v>19614</v>
      </c>
      <c r="F268">
        <v>99</v>
      </c>
      <c r="G268">
        <v>0</v>
      </c>
      <c r="H268" t="s">
        <v>655</v>
      </c>
      <c r="I268" t="s">
        <v>19615</v>
      </c>
      <c r="J268" t="s">
        <v>650</v>
      </c>
      <c r="K268" t="s">
        <v>637</v>
      </c>
      <c r="L268" t="s">
        <v>638</v>
      </c>
      <c r="M268" t="s">
        <v>19616</v>
      </c>
      <c r="N268" t="s">
        <v>637</v>
      </c>
      <c r="O268" t="s">
        <v>643</v>
      </c>
      <c r="P268" t="s">
        <v>5</v>
      </c>
      <c r="Q268" t="s">
        <v>644</v>
      </c>
      <c r="R268" t="s">
        <v>638</v>
      </c>
      <c r="S268" t="s">
        <v>637</v>
      </c>
      <c r="T268" t="s">
        <v>19616</v>
      </c>
    </row>
    <row r="269" spans="1:20" x14ac:dyDescent="0.25">
      <c r="A269" t="s">
        <v>147</v>
      </c>
      <c r="B269" t="s">
        <v>148</v>
      </c>
      <c r="C269">
        <v>50</v>
      </c>
      <c r="D269">
        <v>6</v>
      </c>
      <c r="E269" t="s">
        <v>19617</v>
      </c>
      <c r="F269">
        <v>208</v>
      </c>
      <c r="G269">
        <v>8</v>
      </c>
      <c r="H269" t="s">
        <v>636</v>
      </c>
      <c r="I269" t="s">
        <v>19618</v>
      </c>
      <c r="J269" t="s">
        <v>732</v>
      </c>
      <c r="K269" t="s">
        <v>637</v>
      </c>
      <c r="L269" t="s">
        <v>638</v>
      </c>
      <c r="M269" t="s">
        <v>19619</v>
      </c>
      <c r="N269" t="s">
        <v>637</v>
      </c>
      <c r="O269" t="s">
        <v>639</v>
      </c>
      <c r="P269" t="s">
        <v>5</v>
      </c>
      <c r="Q269" t="s">
        <v>640</v>
      </c>
      <c r="R269" t="s">
        <v>638</v>
      </c>
      <c r="S269" t="s">
        <v>637</v>
      </c>
      <c r="T269" t="s">
        <v>19620</v>
      </c>
    </row>
    <row r="270" spans="1:20" x14ac:dyDescent="0.25">
      <c r="A270" t="s">
        <v>147</v>
      </c>
      <c r="B270" t="s">
        <v>148</v>
      </c>
      <c r="C270">
        <v>33.333333333333336</v>
      </c>
      <c r="D270">
        <v>3</v>
      </c>
      <c r="E270" t="s">
        <v>19621</v>
      </c>
      <c r="F270">
        <v>100</v>
      </c>
      <c r="G270">
        <v>0</v>
      </c>
      <c r="H270" t="s">
        <v>655</v>
      </c>
      <c r="I270" t="s">
        <v>19622</v>
      </c>
      <c r="J270" t="s">
        <v>650</v>
      </c>
      <c r="K270" t="s">
        <v>637</v>
      </c>
      <c r="L270" t="s">
        <v>638</v>
      </c>
      <c r="M270" t="s">
        <v>19623</v>
      </c>
      <c r="N270" t="s">
        <v>637</v>
      </c>
      <c r="O270" t="s">
        <v>654</v>
      </c>
      <c r="P270" t="s">
        <v>5</v>
      </c>
      <c r="Q270" t="s">
        <v>640</v>
      </c>
      <c r="R270" t="s">
        <v>638</v>
      </c>
      <c r="S270" t="s">
        <v>19624</v>
      </c>
      <c r="T270" t="s">
        <v>19623</v>
      </c>
    </row>
    <row r="271" spans="1:20" x14ac:dyDescent="0.25">
      <c r="A271" t="s">
        <v>147</v>
      </c>
      <c r="B271" t="s">
        <v>148</v>
      </c>
      <c r="C271">
        <v>33.333333333333336</v>
      </c>
      <c r="D271">
        <v>3</v>
      </c>
      <c r="E271" t="s">
        <v>19625</v>
      </c>
      <c r="F271">
        <v>100</v>
      </c>
      <c r="G271">
        <v>0</v>
      </c>
      <c r="H271" t="s">
        <v>655</v>
      </c>
      <c r="I271" t="s">
        <v>19626</v>
      </c>
      <c r="J271" t="s">
        <v>682</v>
      </c>
      <c r="K271" t="s">
        <v>637</v>
      </c>
      <c r="L271" t="s">
        <v>638</v>
      </c>
      <c r="M271" t="s">
        <v>19627</v>
      </c>
      <c r="N271" t="s">
        <v>637</v>
      </c>
      <c r="O271" t="s">
        <v>643</v>
      </c>
      <c r="P271" t="s">
        <v>5</v>
      </c>
      <c r="Q271" t="s">
        <v>644</v>
      </c>
      <c r="R271" t="s">
        <v>638</v>
      </c>
      <c r="S271" t="s">
        <v>637</v>
      </c>
      <c r="T271" t="s">
        <v>19627</v>
      </c>
    </row>
    <row r="272" spans="1:20" x14ac:dyDescent="0.25">
      <c r="A272" t="s">
        <v>147</v>
      </c>
      <c r="B272" t="s">
        <v>148</v>
      </c>
      <c r="C272">
        <v>33.333333333333336</v>
      </c>
      <c r="D272">
        <v>3</v>
      </c>
      <c r="E272" t="s">
        <v>19628</v>
      </c>
      <c r="F272">
        <v>100</v>
      </c>
      <c r="G272">
        <v>0</v>
      </c>
      <c r="H272" t="s">
        <v>655</v>
      </c>
      <c r="I272" t="s">
        <v>19629</v>
      </c>
      <c r="J272" t="s">
        <v>1862</v>
      </c>
      <c r="K272" t="s">
        <v>637</v>
      </c>
      <c r="L272" t="s">
        <v>638</v>
      </c>
      <c r="M272" t="s">
        <v>19630</v>
      </c>
      <c r="N272" t="s">
        <v>637</v>
      </c>
      <c r="O272" t="s">
        <v>639</v>
      </c>
      <c r="P272" t="s">
        <v>5</v>
      </c>
      <c r="Q272" t="s">
        <v>640</v>
      </c>
      <c r="R272" t="s">
        <v>638</v>
      </c>
      <c r="S272" t="s">
        <v>637</v>
      </c>
      <c r="T272" t="s">
        <v>19630</v>
      </c>
    </row>
    <row r="273" spans="1:20" x14ac:dyDescent="0.25">
      <c r="A273" t="s">
        <v>147</v>
      </c>
      <c r="B273" t="s">
        <v>148</v>
      </c>
      <c r="C273">
        <v>33.333333333333336</v>
      </c>
      <c r="D273">
        <v>3</v>
      </c>
      <c r="E273" t="s">
        <v>19631</v>
      </c>
      <c r="F273">
        <v>100</v>
      </c>
      <c r="G273">
        <v>0</v>
      </c>
      <c r="H273" t="s">
        <v>655</v>
      </c>
      <c r="I273" t="s">
        <v>19632</v>
      </c>
      <c r="J273" t="s">
        <v>657</v>
      </c>
      <c r="K273" t="s">
        <v>637</v>
      </c>
      <c r="L273" t="s">
        <v>638</v>
      </c>
      <c r="M273" t="s">
        <v>19633</v>
      </c>
      <c r="N273" t="s">
        <v>637</v>
      </c>
      <c r="O273" t="s">
        <v>639</v>
      </c>
      <c r="P273" t="s">
        <v>5</v>
      </c>
      <c r="Q273" t="s">
        <v>640</v>
      </c>
      <c r="R273" t="s">
        <v>638</v>
      </c>
      <c r="S273" t="s">
        <v>637</v>
      </c>
      <c r="T273" t="s">
        <v>19633</v>
      </c>
    </row>
    <row r="274" spans="1:20" x14ac:dyDescent="0.25">
      <c r="A274" t="s">
        <v>18</v>
      </c>
      <c r="B274" t="s">
        <v>19</v>
      </c>
      <c r="C274">
        <v>66.666666666666671</v>
      </c>
      <c r="D274">
        <v>3</v>
      </c>
      <c r="E274" t="s">
        <v>19634</v>
      </c>
      <c r="F274">
        <v>119</v>
      </c>
      <c r="G274">
        <v>0</v>
      </c>
      <c r="H274" t="s">
        <v>645</v>
      </c>
      <c r="I274" t="s">
        <v>19635</v>
      </c>
      <c r="J274" t="s">
        <v>19636</v>
      </c>
      <c r="K274" t="s">
        <v>19637</v>
      </c>
      <c r="L274" t="s">
        <v>1689</v>
      </c>
      <c r="M274" t="s">
        <v>19638</v>
      </c>
      <c r="N274" t="s">
        <v>637</v>
      </c>
      <c r="O274" t="s">
        <v>646</v>
      </c>
      <c r="P274" t="s">
        <v>26</v>
      </c>
      <c r="Q274" t="s">
        <v>647</v>
      </c>
      <c r="R274" t="s">
        <v>638</v>
      </c>
      <c r="S274" t="s">
        <v>637</v>
      </c>
      <c r="T274" t="s">
        <v>19639</v>
      </c>
    </row>
    <row r="275" spans="1:20" x14ac:dyDescent="0.25">
      <c r="A275" t="s">
        <v>240</v>
      </c>
      <c r="B275" t="s">
        <v>2799</v>
      </c>
      <c r="C275">
        <v>109</v>
      </c>
      <c r="D275">
        <v>1</v>
      </c>
      <c r="E275" t="s">
        <v>19640</v>
      </c>
      <c r="F275">
        <v>140</v>
      </c>
      <c r="G275">
        <v>31</v>
      </c>
      <c r="H275" t="s">
        <v>645</v>
      </c>
      <c r="I275" t="s">
        <v>19641</v>
      </c>
      <c r="J275" t="s">
        <v>19642</v>
      </c>
      <c r="K275" t="s">
        <v>19643</v>
      </c>
      <c r="L275" t="s">
        <v>19644</v>
      </c>
      <c r="M275" t="s">
        <v>19645</v>
      </c>
      <c r="N275" t="s">
        <v>637</v>
      </c>
      <c r="O275" t="s">
        <v>664</v>
      </c>
      <c r="P275" t="s">
        <v>23</v>
      </c>
      <c r="Q275" t="s">
        <v>665</v>
      </c>
      <c r="R275" t="s">
        <v>638</v>
      </c>
      <c r="S275" t="s">
        <v>637</v>
      </c>
      <c r="T275" t="s">
        <v>19646</v>
      </c>
    </row>
    <row r="276" spans="1:20" x14ac:dyDescent="0.25">
      <c r="A276" t="s">
        <v>239</v>
      </c>
      <c r="B276" t="s">
        <v>245</v>
      </c>
      <c r="C276">
        <v>159</v>
      </c>
      <c r="D276">
        <v>1</v>
      </c>
      <c r="E276" t="s">
        <v>19647</v>
      </c>
      <c r="F276">
        <v>159</v>
      </c>
      <c r="G276">
        <v>0</v>
      </c>
      <c r="H276" t="s">
        <v>636</v>
      </c>
      <c r="I276" t="s">
        <v>19648</v>
      </c>
      <c r="J276" t="s">
        <v>3004</v>
      </c>
      <c r="K276" t="s">
        <v>637</v>
      </c>
      <c r="L276" t="s">
        <v>638</v>
      </c>
      <c r="M276" t="s">
        <v>19646</v>
      </c>
      <c r="N276" t="s">
        <v>637</v>
      </c>
      <c r="O276" t="s">
        <v>639</v>
      </c>
      <c r="P276" t="s">
        <v>5</v>
      </c>
      <c r="Q276" t="s">
        <v>640</v>
      </c>
      <c r="R276" t="s">
        <v>638</v>
      </c>
      <c r="S276" t="s">
        <v>637</v>
      </c>
      <c r="T276" t="s">
        <v>19646</v>
      </c>
    </row>
    <row r="277" spans="1:20" x14ac:dyDescent="0.25">
      <c r="A277" t="s">
        <v>22</v>
      </c>
      <c r="B277" t="s">
        <v>27</v>
      </c>
      <c r="C277">
        <v>80</v>
      </c>
      <c r="D277">
        <v>2</v>
      </c>
      <c r="E277" t="s">
        <v>19649</v>
      </c>
      <c r="F277">
        <v>160</v>
      </c>
      <c r="G277">
        <v>0</v>
      </c>
      <c r="H277" t="s">
        <v>645</v>
      </c>
      <c r="I277" t="s">
        <v>19650</v>
      </c>
      <c r="J277" t="s">
        <v>19651</v>
      </c>
      <c r="K277" t="s">
        <v>6758</v>
      </c>
      <c r="L277" t="s">
        <v>2275</v>
      </c>
      <c r="M277" t="s">
        <v>19652</v>
      </c>
      <c r="N277" t="s">
        <v>637</v>
      </c>
      <c r="O277" t="s">
        <v>646</v>
      </c>
      <c r="P277" t="s">
        <v>26</v>
      </c>
      <c r="Q277" t="s">
        <v>647</v>
      </c>
      <c r="R277" t="s">
        <v>638</v>
      </c>
      <c r="S277" t="s">
        <v>637</v>
      </c>
      <c r="T277" t="s">
        <v>19652</v>
      </c>
    </row>
    <row r="278" spans="1:20" x14ac:dyDescent="0.25">
      <c r="A278" t="s">
        <v>22</v>
      </c>
      <c r="B278" t="s">
        <v>213</v>
      </c>
      <c r="C278">
        <v>64</v>
      </c>
      <c r="D278">
        <v>1</v>
      </c>
      <c r="E278" t="s">
        <v>19653</v>
      </c>
      <c r="F278">
        <v>73</v>
      </c>
      <c r="G278">
        <v>9</v>
      </c>
      <c r="H278" t="s">
        <v>663</v>
      </c>
      <c r="I278" t="s">
        <v>19654</v>
      </c>
      <c r="J278" t="s">
        <v>19655</v>
      </c>
      <c r="K278" t="s">
        <v>2498</v>
      </c>
      <c r="L278" t="s">
        <v>19656</v>
      </c>
      <c r="M278" t="s">
        <v>19657</v>
      </c>
      <c r="N278" t="s">
        <v>637</v>
      </c>
      <c r="O278" t="s">
        <v>664</v>
      </c>
      <c r="P278" t="s">
        <v>23</v>
      </c>
      <c r="Q278" t="s">
        <v>665</v>
      </c>
      <c r="R278" t="s">
        <v>638</v>
      </c>
      <c r="S278" t="s">
        <v>19658</v>
      </c>
      <c r="T278" t="s">
        <v>19657</v>
      </c>
    </row>
    <row r="279" spans="1:20" x14ac:dyDescent="0.25">
      <c r="A279" t="s">
        <v>147</v>
      </c>
      <c r="B279" t="s">
        <v>148</v>
      </c>
      <c r="C279">
        <v>50</v>
      </c>
      <c r="D279">
        <v>6</v>
      </c>
      <c r="E279" t="s">
        <v>19659</v>
      </c>
      <c r="F279">
        <v>200</v>
      </c>
      <c r="G279">
        <v>0</v>
      </c>
      <c r="H279" t="s">
        <v>636</v>
      </c>
      <c r="I279" t="s">
        <v>18027</v>
      </c>
      <c r="J279" t="s">
        <v>666</v>
      </c>
      <c r="K279" t="s">
        <v>637</v>
      </c>
      <c r="L279" t="s">
        <v>638</v>
      </c>
      <c r="M279" t="s">
        <v>19660</v>
      </c>
      <c r="N279" t="s">
        <v>637</v>
      </c>
      <c r="O279" t="s">
        <v>639</v>
      </c>
      <c r="P279" t="s">
        <v>5</v>
      </c>
      <c r="Q279" t="s">
        <v>640</v>
      </c>
      <c r="R279" t="s">
        <v>638</v>
      </c>
      <c r="S279" t="s">
        <v>637</v>
      </c>
      <c r="T279" t="s">
        <v>19657</v>
      </c>
    </row>
    <row r="280" spans="1:20" x14ac:dyDescent="0.25">
      <c r="A280" t="s">
        <v>22</v>
      </c>
      <c r="B280" t="s">
        <v>27</v>
      </c>
      <c r="C280">
        <v>69.900000000000006</v>
      </c>
      <c r="D280">
        <v>10</v>
      </c>
      <c r="E280" t="s">
        <v>19661</v>
      </c>
      <c r="F280">
        <v>622.76</v>
      </c>
      <c r="G280">
        <v>68</v>
      </c>
      <c r="H280" t="s">
        <v>663</v>
      </c>
      <c r="I280" t="s">
        <v>19662</v>
      </c>
      <c r="J280" t="s">
        <v>19663</v>
      </c>
      <c r="K280" t="s">
        <v>4108</v>
      </c>
      <c r="L280" t="s">
        <v>19664</v>
      </c>
      <c r="M280" t="s">
        <v>19665</v>
      </c>
      <c r="N280" t="s">
        <v>637</v>
      </c>
      <c r="O280" t="s">
        <v>664</v>
      </c>
      <c r="P280" t="s">
        <v>23</v>
      </c>
      <c r="Q280" t="s">
        <v>665</v>
      </c>
      <c r="R280" t="s">
        <v>638</v>
      </c>
      <c r="S280" t="s">
        <v>19666</v>
      </c>
      <c r="T280" t="s">
        <v>19665</v>
      </c>
    </row>
    <row r="281" spans="1:20" x14ac:dyDescent="0.25">
      <c r="A281" t="s">
        <v>116</v>
      </c>
      <c r="B281" t="s">
        <v>117</v>
      </c>
      <c r="C281">
        <v>12</v>
      </c>
      <c r="D281">
        <v>20</v>
      </c>
      <c r="E281" t="s">
        <v>19667</v>
      </c>
      <c r="F281">
        <v>280</v>
      </c>
      <c r="G281">
        <v>0</v>
      </c>
      <c r="H281" t="s">
        <v>645</v>
      </c>
      <c r="I281" t="s">
        <v>13130</v>
      </c>
      <c r="J281" t="s">
        <v>19668</v>
      </c>
      <c r="K281" t="s">
        <v>7480</v>
      </c>
      <c r="L281" t="s">
        <v>4476</v>
      </c>
      <c r="M281" t="s">
        <v>637</v>
      </c>
      <c r="N281" t="s">
        <v>637</v>
      </c>
      <c r="O281" t="s">
        <v>638</v>
      </c>
      <c r="P281" t="s">
        <v>26</v>
      </c>
      <c r="Q281" t="s">
        <v>637</v>
      </c>
      <c r="R281" t="s">
        <v>638</v>
      </c>
      <c r="S281" t="s">
        <v>637</v>
      </c>
      <c r="T281" t="s">
        <v>19669</v>
      </c>
    </row>
    <row r="282" spans="1:20" x14ac:dyDescent="0.25">
      <c r="A282" t="s">
        <v>147</v>
      </c>
      <c r="B282" t="s">
        <v>148</v>
      </c>
      <c r="C282">
        <v>33.333333333333336</v>
      </c>
      <c r="D282">
        <v>3</v>
      </c>
      <c r="E282" t="s">
        <v>19670</v>
      </c>
      <c r="F282">
        <v>100</v>
      </c>
      <c r="G282">
        <v>0</v>
      </c>
      <c r="H282" t="s">
        <v>655</v>
      </c>
      <c r="I282" t="s">
        <v>19671</v>
      </c>
      <c r="J282" t="s">
        <v>662</v>
      </c>
      <c r="K282" t="s">
        <v>637</v>
      </c>
      <c r="L282" t="s">
        <v>638</v>
      </c>
      <c r="M282" t="s">
        <v>19672</v>
      </c>
      <c r="N282" t="s">
        <v>637</v>
      </c>
      <c r="O282" t="s">
        <v>639</v>
      </c>
      <c r="P282" t="s">
        <v>5</v>
      </c>
      <c r="Q282" t="s">
        <v>640</v>
      </c>
      <c r="R282" t="s">
        <v>638</v>
      </c>
      <c r="S282" t="s">
        <v>19673</v>
      </c>
      <c r="T282" t="s">
        <v>19672</v>
      </c>
    </row>
    <row r="283" spans="1:20" x14ac:dyDescent="0.25">
      <c r="A283" t="s">
        <v>18</v>
      </c>
      <c r="B283" t="s">
        <v>19</v>
      </c>
      <c r="C283">
        <v>66.666666666666671</v>
      </c>
      <c r="D283">
        <v>3</v>
      </c>
      <c r="E283" t="s">
        <v>19674</v>
      </c>
      <c r="F283">
        <v>119</v>
      </c>
      <c r="G283">
        <v>0</v>
      </c>
      <c r="H283" t="s">
        <v>645</v>
      </c>
      <c r="I283" t="s">
        <v>19675</v>
      </c>
      <c r="J283" t="s">
        <v>19676</v>
      </c>
      <c r="K283" t="s">
        <v>19677</v>
      </c>
      <c r="L283" t="s">
        <v>8753</v>
      </c>
      <c r="M283" t="s">
        <v>19678</v>
      </c>
      <c r="N283" t="s">
        <v>637</v>
      </c>
      <c r="O283" t="s">
        <v>646</v>
      </c>
      <c r="P283" t="s">
        <v>26</v>
      </c>
      <c r="Q283" t="s">
        <v>647</v>
      </c>
      <c r="R283" t="s">
        <v>638</v>
      </c>
      <c r="S283" t="s">
        <v>19679</v>
      </c>
      <c r="T283" t="s">
        <v>19678</v>
      </c>
    </row>
    <row r="284" spans="1:20" x14ac:dyDescent="0.25">
      <c r="A284" t="s">
        <v>147</v>
      </c>
      <c r="B284" t="s">
        <v>148</v>
      </c>
      <c r="C284">
        <v>33.333333333333336</v>
      </c>
      <c r="D284">
        <v>3</v>
      </c>
      <c r="E284" t="s">
        <v>19680</v>
      </c>
      <c r="F284">
        <v>428</v>
      </c>
      <c r="G284">
        <v>0</v>
      </c>
      <c r="H284" t="s">
        <v>645</v>
      </c>
      <c r="I284" t="s">
        <v>19681</v>
      </c>
      <c r="J284" t="s">
        <v>19682</v>
      </c>
      <c r="K284" t="s">
        <v>743</v>
      </c>
      <c r="L284" t="s">
        <v>5640</v>
      </c>
      <c r="M284" t="s">
        <v>19683</v>
      </c>
      <c r="N284" t="s">
        <v>637</v>
      </c>
      <c r="O284" t="s">
        <v>646</v>
      </c>
      <c r="P284" t="s">
        <v>26</v>
      </c>
      <c r="Q284" t="s">
        <v>647</v>
      </c>
      <c r="R284" t="s">
        <v>638</v>
      </c>
      <c r="S284" t="s">
        <v>19684</v>
      </c>
      <c r="T284" t="s">
        <v>19685</v>
      </c>
    </row>
    <row r="285" spans="1:20" x14ac:dyDescent="0.25">
      <c r="A285" t="s">
        <v>18</v>
      </c>
      <c r="B285" t="s">
        <v>19</v>
      </c>
      <c r="C285">
        <v>66.666666666666671</v>
      </c>
      <c r="D285">
        <v>3</v>
      </c>
      <c r="E285" t="s">
        <v>19680</v>
      </c>
      <c r="F285">
        <v>428</v>
      </c>
      <c r="G285">
        <v>0</v>
      </c>
      <c r="H285" t="s">
        <v>645</v>
      </c>
      <c r="I285" t="s">
        <v>19681</v>
      </c>
      <c r="J285" t="s">
        <v>19682</v>
      </c>
      <c r="K285" t="s">
        <v>743</v>
      </c>
      <c r="L285" t="s">
        <v>5640</v>
      </c>
      <c r="M285" t="s">
        <v>19683</v>
      </c>
      <c r="N285" t="s">
        <v>637</v>
      </c>
      <c r="O285" t="s">
        <v>646</v>
      </c>
      <c r="P285" t="s">
        <v>26</v>
      </c>
      <c r="Q285" t="s">
        <v>647</v>
      </c>
      <c r="R285" t="s">
        <v>638</v>
      </c>
      <c r="S285" t="s">
        <v>19684</v>
      </c>
      <c r="T285" t="s">
        <v>19685</v>
      </c>
    </row>
    <row r="286" spans="1:20" x14ac:dyDescent="0.25">
      <c r="A286" t="s">
        <v>22</v>
      </c>
      <c r="B286" t="s">
        <v>27</v>
      </c>
      <c r="C286">
        <v>80</v>
      </c>
      <c r="D286">
        <v>2</v>
      </c>
      <c r="E286" t="s">
        <v>19680</v>
      </c>
      <c r="F286">
        <v>428</v>
      </c>
      <c r="G286">
        <v>0</v>
      </c>
      <c r="H286" t="s">
        <v>645</v>
      </c>
      <c r="I286" t="s">
        <v>19681</v>
      </c>
      <c r="J286" t="s">
        <v>19682</v>
      </c>
      <c r="K286" t="s">
        <v>743</v>
      </c>
      <c r="L286" t="s">
        <v>5640</v>
      </c>
      <c r="M286" t="s">
        <v>19683</v>
      </c>
      <c r="N286" t="s">
        <v>637</v>
      </c>
      <c r="O286" t="s">
        <v>646</v>
      </c>
      <c r="P286" t="s">
        <v>26</v>
      </c>
      <c r="Q286" t="s">
        <v>647</v>
      </c>
      <c r="R286" t="s">
        <v>638</v>
      </c>
      <c r="S286" t="s">
        <v>19684</v>
      </c>
      <c r="T286" t="s">
        <v>19685</v>
      </c>
    </row>
    <row r="287" spans="1:20" x14ac:dyDescent="0.25">
      <c r="A287" t="s">
        <v>147</v>
      </c>
      <c r="B287" t="s">
        <v>148</v>
      </c>
      <c r="C287">
        <v>33.333333333333336</v>
      </c>
      <c r="D287">
        <v>6</v>
      </c>
      <c r="E287" t="s">
        <v>19686</v>
      </c>
      <c r="F287">
        <v>192.5</v>
      </c>
      <c r="G287">
        <v>0</v>
      </c>
      <c r="H287" t="s">
        <v>655</v>
      </c>
      <c r="I287" t="s">
        <v>19687</v>
      </c>
      <c r="J287" t="s">
        <v>658</v>
      </c>
      <c r="K287" t="s">
        <v>637</v>
      </c>
      <c r="L287" t="s">
        <v>638</v>
      </c>
      <c r="M287" t="s">
        <v>19688</v>
      </c>
      <c r="N287" t="s">
        <v>637</v>
      </c>
      <c r="O287" t="s">
        <v>639</v>
      </c>
      <c r="P287" t="s">
        <v>5</v>
      </c>
      <c r="Q287" t="s">
        <v>640</v>
      </c>
      <c r="R287" t="s">
        <v>638</v>
      </c>
      <c r="S287" t="s">
        <v>19689</v>
      </c>
      <c r="T287" t="s">
        <v>19688</v>
      </c>
    </row>
    <row r="288" spans="1:20" x14ac:dyDescent="0.25">
      <c r="A288" t="s">
        <v>147</v>
      </c>
      <c r="B288" t="s">
        <v>148</v>
      </c>
      <c r="C288">
        <v>33.333333333333336</v>
      </c>
      <c r="D288">
        <v>3</v>
      </c>
      <c r="E288" t="s">
        <v>19690</v>
      </c>
      <c r="F288">
        <v>100</v>
      </c>
      <c r="G288">
        <v>0</v>
      </c>
      <c r="H288" t="s">
        <v>655</v>
      </c>
      <c r="I288" t="s">
        <v>19691</v>
      </c>
      <c r="J288" t="s">
        <v>676</v>
      </c>
      <c r="K288" t="s">
        <v>637</v>
      </c>
      <c r="L288" t="s">
        <v>638</v>
      </c>
      <c r="M288" t="s">
        <v>19692</v>
      </c>
      <c r="N288" t="s">
        <v>637</v>
      </c>
      <c r="O288" t="s">
        <v>639</v>
      </c>
      <c r="P288" t="s">
        <v>5</v>
      </c>
      <c r="Q288" t="s">
        <v>640</v>
      </c>
      <c r="R288" t="s">
        <v>638</v>
      </c>
      <c r="S288" t="s">
        <v>19693</v>
      </c>
      <c r="T288" t="s">
        <v>19692</v>
      </c>
    </row>
    <row r="289" spans="1:20" x14ac:dyDescent="0.25">
      <c r="A289" t="s">
        <v>147</v>
      </c>
      <c r="B289" t="s">
        <v>148</v>
      </c>
      <c r="C289">
        <v>50</v>
      </c>
      <c r="D289">
        <v>6</v>
      </c>
      <c r="E289" t="s">
        <v>19694</v>
      </c>
      <c r="F289">
        <v>182</v>
      </c>
      <c r="G289">
        <v>0</v>
      </c>
      <c r="H289" t="s">
        <v>636</v>
      </c>
      <c r="I289" t="s">
        <v>18557</v>
      </c>
      <c r="J289" t="s">
        <v>6643</v>
      </c>
      <c r="K289" t="s">
        <v>637</v>
      </c>
      <c r="L289" t="s">
        <v>638</v>
      </c>
      <c r="M289" t="s">
        <v>19695</v>
      </c>
      <c r="N289" t="s">
        <v>637</v>
      </c>
      <c r="O289" t="s">
        <v>639</v>
      </c>
      <c r="P289" t="s">
        <v>5</v>
      </c>
      <c r="Q289" t="s">
        <v>640</v>
      </c>
      <c r="R289" t="s">
        <v>638</v>
      </c>
      <c r="S289" t="s">
        <v>19696</v>
      </c>
      <c r="T289" t="s">
        <v>19695</v>
      </c>
    </row>
    <row r="290" spans="1:20" x14ac:dyDescent="0.25">
      <c r="A290" t="s">
        <v>22</v>
      </c>
      <c r="B290" t="s">
        <v>27</v>
      </c>
      <c r="C290">
        <v>80</v>
      </c>
      <c r="D290">
        <v>2</v>
      </c>
      <c r="E290" t="s">
        <v>19697</v>
      </c>
      <c r="F290">
        <v>160</v>
      </c>
      <c r="G290">
        <v>0</v>
      </c>
      <c r="H290" t="s">
        <v>645</v>
      </c>
      <c r="I290" t="s">
        <v>12561</v>
      </c>
      <c r="J290" t="s">
        <v>19698</v>
      </c>
      <c r="K290" t="s">
        <v>1960</v>
      </c>
      <c r="L290" t="s">
        <v>762</v>
      </c>
      <c r="M290" t="s">
        <v>19699</v>
      </c>
      <c r="N290" t="s">
        <v>637</v>
      </c>
      <c r="O290" t="s">
        <v>646</v>
      </c>
      <c r="P290" t="s">
        <v>26</v>
      </c>
      <c r="Q290" t="s">
        <v>647</v>
      </c>
      <c r="R290" t="s">
        <v>638</v>
      </c>
      <c r="S290" t="s">
        <v>19700</v>
      </c>
      <c r="T290" t="s">
        <v>19701</v>
      </c>
    </row>
    <row r="291" spans="1:20" x14ac:dyDescent="0.25">
      <c r="A291" t="s">
        <v>147</v>
      </c>
      <c r="B291" t="s">
        <v>148</v>
      </c>
      <c r="C291">
        <v>50</v>
      </c>
      <c r="D291">
        <v>6</v>
      </c>
      <c r="E291" t="s">
        <v>19702</v>
      </c>
      <c r="F291">
        <v>200</v>
      </c>
      <c r="G291">
        <v>0</v>
      </c>
      <c r="H291" t="s">
        <v>636</v>
      </c>
      <c r="I291" t="s">
        <v>19703</v>
      </c>
      <c r="J291" t="s">
        <v>648</v>
      </c>
      <c r="K291" t="s">
        <v>637</v>
      </c>
      <c r="L291" t="s">
        <v>638</v>
      </c>
      <c r="M291" t="s">
        <v>19704</v>
      </c>
      <c r="N291" t="s">
        <v>637</v>
      </c>
      <c r="O291" t="s">
        <v>639</v>
      </c>
      <c r="P291" t="s">
        <v>5</v>
      </c>
      <c r="Q291" t="s">
        <v>640</v>
      </c>
      <c r="R291" t="s">
        <v>638</v>
      </c>
      <c r="S291" t="s">
        <v>19705</v>
      </c>
      <c r="T291" t="s">
        <v>19704</v>
      </c>
    </row>
    <row r="292" spans="1:20" x14ac:dyDescent="0.25">
      <c r="A292" t="s">
        <v>594</v>
      </c>
      <c r="B292" t="s">
        <v>595</v>
      </c>
      <c r="C292">
        <v>50</v>
      </c>
      <c r="D292">
        <v>3</v>
      </c>
      <c r="E292" t="s">
        <v>19706</v>
      </c>
      <c r="F292">
        <v>100</v>
      </c>
      <c r="G292">
        <v>0</v>
      </c>
      <c r="H292" t="s">
        <v>636</v>
      </c>
      <c r="I292" t="s">
        <v>638</v>
      </c>
      <c r="J292" t="s">
        <v>638</v>
      </c>
      <c r="K292" t="s">
        <v>637</v>
      </c>
      <c r="L292" t="s">
        <v>638</v>
      </c>
      <c r="M292" t="s">
        <v>637</v>
      </c>
      <c r="N292" t="s">
        <v>637</v>
      </c>
      <c r="O292" t="s">
        <v>9688</v>
      </c>
      <c r="P292" t="s">
        <v>5</v>
      </c>
      <c r="Q292" t="s">
        <v>637</v>
      </c>
      <c r="R292" t="s">
        <v>638</v>
      </c>
      <c r="S292" t="s">
        <v>637</v>
      </c>
      <c r="T292" t="s">
        <v>19704</v>
      </c>
    </row>
    <row r="293" spans="1:20" x14ac:dyDescent="0.25">
      <c r="A293" t="s">
        <v>77</v>
      </c>
      <c r="B293" t="s">
        <v>78</v>
      </c>
      <c r="C293">
        <v>33.333333333333336</v>
      </c>
      <c r="D293">
        <v>3</v>
      </c>
      <c r="E293" t="s">
        <v>19707</v>
      </c>
      <c r="F293">
        <v>134.99</v>
      </c>
      <c r="G293">
        <v>0</v>
      </c>
      <c r="H293" t="s">
        <v>636</v>
      </c>
      <c r="I293" t="s">
        <v>19708</v>
      </c>
      <c r="J293" t="s">
        <v>687</v>
      </c>
      <c r="K293" t="s">
        <v>637</v>
      </c>
      <c r="L293" t="s">
        <v>638</v>
      </c>
      <c r="M293" t="s">
        <v>19709</v>
      </c>
      <c r="N293" t="s">
        <v>637</v>
      </c>
      <c r="O293" t="s">
        <v>639</v>
      </c>
      <c r="P293" t="s">
        <v>5</v>
      </c>
      <c r="Q293" t="s">
        <v>640</v>
      </c>
      <c r="R293" t="s">
        <v>638</v>
      </c>
      <c r="S293" t="s">
        <v>19710</v>
      </c>
      <c r="T293" t="s">
        <v>19704</v>
      </c>
    </row>
    <row r="294" spans="1:20" x14ac:dyDescent="0.25">
      <c r="A294" t="s">
        <v>147</v>
      </c>
      <c r="B294" t="s">
        <v>148</v>
      </c>
      <c r="C294">
        <v>50</v>
      </c>
      <c r="D294">
        <v>6</v>
      </c>
      <c r="E294" t="s">
        <v>19711</v>
      </c>
      <c r="F294">
        <v>182</v>
      </c>
      <c r="G294">
        <v>0</v>
      </c>
      <c r="H294" t="s">
        <v>636</v>
      </c>
      <c r="I294" t="s">
        <v>19712</v>
      </c>
      <c r="J294" t="s">
        <v>678</v>
      </c>
      <c r="K294" t="s">
        <v>637</v>
      </c>
      <c r="L294" t="s">
        <v>638</v>
      </c>
      <c r="M294" t="s">
        <v>19713</v>
      </c>
      <c r="N294" t="s">
        <v>637</v>
      </c>
      <c r="O294" t="s">
        <v>639</v>
      </c>
      <c r="P294" t="s">
        <v>5</v>
      </c>
      <c r="Q294" t="s">
        <v>640</v>
      </c>
      <c r="R294" t="s">
        <v>638</v>
      </c>
      <c r="S294" t="s">
        <v>19714</v>
      </c>
      <c r="T294" t="s">
        <v>19709</v>
      </c>
    </row>
    <row r="295" spans="1:20" x14ac:dyDescent="0.25">
      <c r="A295" t="s">
        <v>594</v>
      </c>
      <c r="B295" t="s">
        <v>595</v>
      </c>
      <c r="C295">
        <v>50</v>
      </c>
      <c r="D295">
        <v>3</v>
      </c>
      <c r="E295" t="s">
        <v>19715</v>
      </c>
      <c r="F295">
        <v>100</v>
      </c>
      <c r="G295">
        <v>0</v>
      </c>
      <c r="H295" t="s">
        <v>645</v>
      </c>
      <c r="I295" t="s">
        <v>10766</v>
      </c>
      <c r="J295" t="s">
        <v>19716</v>
      </c>
      <c r="K295" t="s">
        <v>19717</v>
      </c>
      <c r="L295" t="s">
        <v>762</v>
      </c>
      <c r="M295" t="s">
        <v>19718</v>
      </c>
      <c r="N295" t="s">
        <v>637</v>
      </c>
      <c r="O295" t="s">
        <v>646</v>
      </c>
      <c r="P295" t="s">
        <v>26</v>
      </c>
      <c r="Q295" t="s">
        <v>647</v>
      </c>
      <c r="R295" t="s">
        <v>638</v>
      </c>
      <c r="S295" t="s">
        <v>19719</v>
      </c>
      <c r="T295" t="s">
        <v>19720</v>
      </c>
    </row>
    <row r="296" spans="1:20" x14ac:dyDescent="0.25">
      <c r="A296" t="s">
        <v>147</v>
      </c>
      <c r="B296" t="s">
        <v>148</v>
      </c>
      <c r="C296">
        <v>33.333333333333336</v>
      </c>
      <c r="D296">
        <v>3</v>
      </c>
      <c r="E296" t="s">
        <v>19721</v>
      </c>
      <c r="F296">
        <v>100</v>
      </c>
      <c r="G296">
        <v>0</v>
      </c>
      <c r="H296" t="s">
        <v>655</v>
      </c>
      <c r="I296" t="s">
        <v>19722</v>
      </c>
      <c r="J296" t="s">
        <v>5718</v>
      </c>
      <c r="K296" t="s">
        <v>637</v>
      </c>
      <c r="L296" t="s">
        <v>638</v>
      </c>
      <c r="M296" t="s">
        <v>19723</v>
      </c>
      <c r="N296" t="s">
        <v>637</v>
      </c>
      <c r="O296" t="s">
        <v>639</v>
      </c>
      <c r="P296" t="s">
        <v>5</v>
      </c>
      <c r="Q296" t="s">
        <v>640</v>
      </c>
      <c r="R296" t="s">
        <v>638</v>
      </c>
      <c r="S296" t="s">
        <v>19724</v>
      </c>
      <c r="T296" t="s">
        <v>19723</v>
      </c>
    </row>
    <row r="297" spans="1:20" x14ac:dyDescent="0.25">
      <c r="A297" t="s">
        <v>241</v>
      </c>
      <c r="B297" t="s">
        <v>2799</v>
      </c>
      <c r="C297">
        <v>98.1</v>
      </c>
      <c r="D297">
        <v>1</v>
      </c>
      <c r="E297" t="s">
        <v>19725</v>
      </c>
      <c r="F297">
        <v>106.1</v>
      </c>
      <c r="G297">
        <v>8</v>
      </c>
      <c r="H297" t="s">
        <v>645</v>
      </c>
      <c r="I297" t="s">
        <v>19726</v>
      </c>
      <c r="J297" t="s">
        <v>19727</v>
      </c>
      <c r="K297" t="s">
        <v>9102</v>
      </c>
      <c r="L297" t="s">
        <v>19728</v>
      </c>
      <c r="M297" t="s">
        <v>19729</v>
      </c>
      <c r="N297" t="s">
        <v>637</v>
      </c>
      <c r="O297" t="s">
        <v>664</v>
      </c>
      <c r="P297" t="s">
        <v>23</v>
      </c>
      <c r="Q297" t="s">
        <v>665</v>
      </c>
      <c r="R297" t="s">
        <v>638</v>
      </c>
      <c r="S297" t="s">
        <v>19730</v>
      </c>
      <c r="T297" t="s">
        <v>19729</v>
      </c>
    </row>
    <row r="298" spans="1:20" x14ac:dyDescent="0.25">
      <c r="A298" t="s">
        <v>147</v>
      </c>
      <c r="B298" t="s">
        <v>148</v>
      </c>
      <c r="C298">
        <v>50</v>
      </c>
      <c r="D298">
        <v>6</v>
      </c>
      <c r="E298" t="s">
        <v>19731</v>
      </c>
      <c r="F298">
        <v>200</v>
      </c>
      <c r="G298">
        <v>0</v>
      </c>
      <c r="H298" t="s">
        <v>636</v>
      </c>
      <c r="I298" t="s">
        <v>19732</v>
      </c>
      <c r="J298" t="s">
        <v>648</v>
      </c>
      <c r="K298" t="s">
        <v>637</v>
      </c>
      <c r="L298" t="s">
        <v>638</v>
      </c>
      <c r="M298" t="s">
        <v>19733</v>
      </c>
      <c r="N298" t="s">
        <v>637</v>
      </c>
      <c r="O298" t="s">
        <v>639</v>
      </c>
      <c r="P298" t="s">
        <v>5</v>
      </c>
      <c r="Q298" t="s">
        <v>640</v>
      </c>
      <c r="R298" t="s">
        <v>638</v>
      </c>
      <c r="S298" t="s">
        <v>19734</v>
      </c>
      <c r="T298" t="s">
        <v>19733</v>
      </c>
    </row>
    <row r="299" spans="1:20" x14ac:dyDescent="0.25">
      <c r="A299" t="s">
        <v>147</v>
      </c>
      <c r="B299" t="s">
        <v>148</v>
      </c>
      <c r="C299">
        <v>33.333333333333336</v>
      </c>
      <c r="D299">
        <v>3</v>
      </c>
      <c r="E299" t="s">
        <v>19735</v>
      </c>
      <c r="F299">
        <v>100</v>
      </c>
      <c r="G299">
        <v>0</v>
      </c>
      <c r="H299" t="s">
        <v>636</v>
      </c>
      <c r="I299" t="s">
        <v>638</v>
      </c>
      <c r="J299" t="s">
        <v>638</v>
      </c>
      <c r="K299" t="s">
        <v>637</v>
      </c>
      <c r="L299" t="s">
        <v>638</v>
      </c>
      <c r="M299" t="s">
        <v>637</v>
      </c>
      <c r="N299" t="s">
        <v>637</v>
      </c>
      <c r="O299" t="s">
        <v>9688</v>
      </c>
      <c r="P299" t="s">
        <v>5</v>
      </c>
      <c r="Q299" t="s">
        <v>637</v>
      </c>
      <c r="R299" t="s">
        <v>638</v>
      </c>
      <c r="S299" t="s">
        <v>637</v>
      </c>
      <c r="T299" t="s">
        <v>19736</v>
      </c>
    </row>
    <row r="300" spans="1:20" x14ac:dyDescent="0.25">
      <c r="A300" t="s">
        <v>18</v>
      </c>
      <c r="B300" t="s">
        <v>19</v>
      </c>
      <c r="C300">
        <v>33</v>
      </c>
      <c r="D300">
        <v>10</v>
      </c>
      <c r="E300" t="s">
        <v>19737</v>
      </c>
      <c r="F300">
        <v>409</v>
      </c>
      <c r="G300">
        <v>10</v>
      </c>
      <c r="H300" t="s">
        <v>645</v>
      </c>
      <c r="I300" t="s">
        <v>19738</v>
      </c>
      <c r="J300" t="s">
        <v>19739</v>
      </c>
      <c r="K300" t="s">
        <v>2336</v>
      </c>
      <c r="L300" t="s">
        <v>3754</v>
      </c>
      <c r="M300" t="s">
        <v>19740</v>
      </c>
      <c r="N300" t="s">
        <v>637</v>
      </c>
      <c r="O300" t="s">
        <v>646</v>
      </c>
      <c r="P300" t="s">
        <v>26</v>
      </c>
      <c r="Q300" t="s">
        <v>647</v>
      </c>
      <c r="R300" t="s">
        <v>638</v>
      </c>
      <c r="S300" t="s">
        <v>19741</v>
      </c>
      <c r="T300" t="s">
        <v>19740</v>
      </c>
    </row>
    <row r="301" spans="1:20" x14ac:dyDescent="0.25">
      <c r="A301" t="s">
        <v>594</v>
      </c>
      <c r="B301" t="s">
        <v>595</v>
      </c>
      <c r="C301">
        <v>50</v>
      </c>
      <c r="D301">
        <v>3</v>
      </c>
      <c r="E301" t="s">
        <v>19742</v>
      </c>
      <c r="F301">
        <v>200</v>
      </c>
      <c r="G301">
        <v>0</v>
      </c>
      <c r="H301" t="s">
        <v>636</v>
      </c>
      <c r="I301" t="s">
        <v>19743</v>
      </c>
      <c r="J301" t="s">
        <v>686</v>
      </c>
      <c r="K301" t="s">
        <v>637</v>
      </c>
      <c r="L301" t="s">
        <v>638</v>
      </c>
      <c r="M301" t="s">
        <v>19744</v>
      </c>
      <c r="N301" t="s">
        <v>637</v>
      </c>
      <c r="O301" t="s">
        <v>643</v>
      </c>
      <c r="P301" t="s">
        <v>5</v>
      </c>
      <c r="Q301" t="s">
        <v>644</v>
      </c>
      <c r="R301" t="s">
        <v>638</v>
      </c>
      <c r="S301" t="s">
        <v>19745</v>
      </c>
      <c r="T301" t="s">
        <v>19744</v>
      </c>
    </row>
    <row r="302" spans="1:20" x14ac:dyDescent="0.25">
      <c r="A302" t="s">
        <v>18</v>
      </c>
      <c r="B302" t="s">
        <v>19</v>
      </c>
      <c r="C302">
        <v>66.666666666666671</v>
      </c>
      <c r="D302">
        <v>3</v>
      </c>
      <c r="E302" t="s">
        <v>19742</v>
      </c>
      <c r="F302">
        <v>200</v>
      </c>
      <c r="G302">
        <v>0</v>
      </c>
      <c r="H302" t="s">
        <v>636</v>
      </c>
      <c r="I302" t="s">
        <v>19743</v>
      </c>
      <c r="J302" t="s">
        <v>686</v>
      </c>
      <c r="K302" t="s">
        <v>637</v>
      </c>
      <c r="L302" t="s">
        <v>638</v>
      </c>
      <c r="M302" t="s">
        <v>19744</v>
      </c>
      <c r="N302" t="s">
        <v>637</v>
      </c>
      <c r="O302" t="s">
        <v>643</v>
      </c>
      <c r="P302" t="s">
        <v>5</v>
      </c>
      <c r="Q302" t="s">
        <v>644</v>
      </c>
      <c r="R302" t="s">
        <v>638</v>
      </c>
      <c r="S302" t="s">
        <v>19745</v>
      </c>
      <c r="T302" t="s">
        <v>19744</v>
      </c>
    </row>
    <row r="303" spans="1:20" x14ac:dyDescent="0.25">
      <c r="A303" t="s">
        <v>147</v>
      </c>
      <c r="B303" t="s">
        <v>148</v>
      </c>
      <c r="C303">
        <v>50</v>
      </c>
      <c r="D303">
        <v>6</v>
      </c>
      <c r="E303" t="s">
        <v>19746</v>
      </c>
      <c r="F303">
        <v>200</v>
      </c>
      <c r="G303">
        <v>0</v>
      </c>
      <c r="H303" t="s">
        <v>636</v>
      </c>
      <c r="I303" t="s">
        <v>19747</v>
      </c>
      <c r="J303" t="s">
        <v>709</v>
      </c>
      <c r="K303" t="s">
        <v>637</v>
      </c>
      <c r="L303" t="s">
        <v>638</v>
      </c>
      <c r="M303" t="s">
        <v>19748</v>
      </c>
      <c r="N303" t="s">
        <v>637</v>
      </c>
      <c r="O303" t="s">
        <v>643</v>
      </c>
      <c r="P303" t="s">
        <v>5</v>
      </c>
      <c r="Q303" t="s">
        <v>644</v>
      </c>
      <c r="R303" t="s">
        <v>638</v>
      </c>
      <c r="S303" t="s">
        <v>19749</v>
      </c>
      <c r="T303" t="s">
        <v>19750</v>
      </c>
    </row>
    <row r="304" spans="1:20" x14ac:dyDescent="0.25">
      <c r="A304" t="s">
        <v>594</v>
      </c>
      <c r="B304" t="s">
        <v>595</v>
      </c>
      <c r="C304">
        <v>50</v>
      </c>
      <c r="D304">
        <v>3</v>
      </c>
      <c r="E304" t="s">
        <v>19751</v>
      </c>
      <c r="F304">
        <v>100</v>
      </c>
      <c r="G304">
        <v>0</v>
      </c>
      <c r="H304" t="s">
        <v>636</v>
      </c>
      <c r="I304" t="s">
        <v>19752</v>
      </c>
      <c r="J304" t="s">
        <v>3188</v>
      </c>
      <c r="K304" t="s">
        <v>637</v>
      </c>
      <c r="L304" t="s">
        <v>638</v>
      </c>
      <c r="M304" t="s">
        <v>19753</v>
      </c>
      <c r="N304" t="s">
        <v>637</v>
      </c>
      <c r="O304" t="s">
        <v>639</v>
      </c>
      <c r="P304" t="s">
        <v>5</v>
      </c>
      <c r="Q304" t="s">
        <v>640</v>
      </c>
      <c r="R304" t="s">
        <v>638</v>
      </c>
      <c r="S304" t="s">
        <v>19754</v>
      </c>
      <c r="T304" t="s">
        <v>19753</v>
      </c>
    </row>
    <row r="305" spans="1:20" x14ac:dyDescent="0.25">
      <c r="A305" t="s">
        <v>147</v>
      </c>
      <c r="B305" t="s">
        <v>148</v>
      </c>
      <c r="C305">
        <v>50</v>
      </c>
      <c r="D305">
        <v>6</v>
      </c>
      <c r="E305" t="s">
        <v>19755</v>
      </c>
      <c r="F305">
        <v>200</v>
      </c>
      <c r="G305">
        <v>0</v>
      </c>
      <c r="H305" t="s">
        <v>636</v>
      </c>
      <c r="I305" t="s">
        <v>19756</v>
      </c>
      <c r="J305" t="s">
        <v>3052</v>
      </c>
      <c r="K305" t="s">
        <v>637</v>
      </c>
      <c r="L305" t="s">
        <v>638</v>
      </c>
      <c r="M305" t="s">
        <v>19757</v>
      </c>
      <c r="N305" t="s">
        <v>637</v>
      </c>
      <c r="O305" t="s">
        <v>639</v>
      </c>
      <c r="P305" t="s">
        <v>5</v>
      </c>
      <c r="Q305" t="s">
        <v>640</v>
      </c>
      <c r="R305" t="s">
        <v>638</v>
      </c>
      <c r="S305" t="s">
        <v>19758</v>
      </c>
      <c r="T305" t="s">
        <v>19753</v>
      </c>
    </row>
    <row r="306" spans="1:20" x14ac:dyDescent="0.25">
      <c r="A306" t="s">
        <v>147</v>
      </c>
      <c r="B306" t="s">
        <v>148</v>
      </c>
      <c r="C306">
        <v>33.333333333333336</v>
      </c>
      <c r="D306">
        <v>3</v>
      </c>
      <c r="E306" t="s">
        <v>19759</v>
      </c>
      <c r="F306">
        <v>100</v>
      </c>
      <c r="G306">
        <v>0</v>
      </c>
      <c r="H306" t="s">
        <v>636</v>
      </c>
      <c r="I306" t="s">
        <v>19760</v>
      </c>
      <c r="J306" t="s">
        <v>642</v>
      </c>
      <c r="K306" t="s">
        <v>637</v>
      </c>
      <c r="L306" t="s">
        <v>638</v>
      </c>
      <c r="M306" t="s">
        <v>19761</v>
      </c>
      <c r="N306" t="s">
        <v>637</v>
      </c>
      <c r="O306" t="s">
        <v>639</v>
      </c>
      <c r="P306" t="s">
        <v>5</v>
      </c>
      <c r="Q306" t="s">
        <v>640</v>
      </c>
      <c r="R306" t="s">
        <v>638</v>
      </c>
      <c r="S306" t="s">
        <v>19762</v>
      </c>
      <c r="T306" t="s">
        <v>19761</v>
      </c>
    </row>
    <row r="307" spans="1:20" x14ac:dyDescent="0.25">
      <c r="A307" t="s">
        <v>147</v>
      </c>
      <c r="B307" t="s">
        <v>148</v>
      </c>
      <c r="C307">
        <v>33.333333333333336</v>
      </c>
      <c r="D307">
        <v>3</v>
      </c>
      <c r="E307" t="s">
        <v>19763</v>
      </c>
      <c r="F307">
        <v>100</v>
      </c>
      <c r="G307">
        <v>0</v>
      </c>
      <c r="H307" t="s">
        <v>636</v>
      </c>
      <c r="I307" t="s">
        <v>19764</v>
      </c>
      <c r="J307" t="s">
        <v>2240</v>
      </c>
      <c r="K307" t="s">
        <v>637</v>
      </c>
      <c r="L307" t="s">
        <v>638</v>
      </c>
      <c r="M307" t="s">
        <v>18931</v>
      </c>
      <c r="N307" t="s">
        <v>637</v>
      </c>
      <c r="O307" t="s">
        <v>643</v>
      </c>
      <c r="P307" t="s">
        <v>5</v>
      </c>
      <c r="Q307" t="s">
        <v>644</v>
      </c>
      <c r="R307" t="s">
        <v>19765</v>
      </c>
      <c r="S307" t="s">
        <v>19766</v>
      </c>
      <c r="T307" t="s">
        <v>19767</v>
      </c>
    </row>
    <row r="308" spans="1:20" x14ac:dyDescent="0.25">
      <c r="A308" t="s">
        <v>594</v>
      </c>
      <c r="B308" t="s">
        <v>595</v>
      </c>
      <c r="C308">
        <v>50</v>
      </c>
      <c r="D308">
        <v>3</v>
      </c>
      <c r="E308" t="s">
        <v>19768</v>
      </c>
      <c r="F308">
        <v>100</v>
      </c>
      <c r="G308">
        <v>0</v>
      </c>
      <c r="H308" t="s">
        <v>645</v>
      </c>
      <c r="I308" t="s">
        <v>5396</v>
      </c>
      <c r="J308" t="s">
        <v>19769</v>
      </c>
      <c r="K308" t="s">
        <v>2606</v>
      </c>
      <c r="L308" t="s">
        <v>1708</v>
      </c>
      <c r="M308" t="s">
        <v>19770</v>
      </c>
      <c r="N308" t="s">
        <v>637</v>
      </c>
      <c r="O308" t="s">
        <v>646</v>
      </c>
      <c r="P308" t="s">
        <v>26</v>
      </c>
      <c r="Q308" t="s">
        <v>647</v>
      </c>
      <c r="R308" t="s">
        <v>638</v>
      </c>
      <c r="S308" t="s">
        <v>19771</v>
      </c>
      <c r="T308" t="s">
        <v>19770</v>
      </c>
    </row>
    <row r="309" spans="1:20" x14ac:dyDescent="0.25">
      <c r="A309" t="s">
        <v>147</v>
      </c>
      <c r="B309" t="s">
        <v>148</v>
      </c>
      <c r="C309">
        <v>33.333333333333336</v>
      </c>
      <c r="D309">
        <v>3</v>
      </c>
      <c r="E309" t="s">
        <v>19772</v>
      </c>
      <c r="F309">
        <v>100</v>
      </c>
      <c r="G309">
        <v>0</v>
      </c>
      <c r="H309" t="s">
        <v>655</v>
      </c>
      <c r="I309" t="s">
        <v>19773</v>
      </c>
      <c r="J309" t="s">
        <v>1797</v>
      </c>
      <c r="K309" t="s">
        <v>637</v>
      </c>
      <c r="L309" t="s">
        <v>638</v>
      </c>
      <c r="M309" t="s">
        <v>19774</v>
      </c>
      <c r="N309" t="s">
        <v>637</v>
      </c>
      <c r="O309" t="s">
        <v>639</v>
      </c>
      <c r="P309" t="s">
        <v>5</v>
      </c>
      <c r="Q309" t="s">
        <v>640</v>
      </c>
      <c r="R309" t="s">
        <v>638</v>
      </c>
      <c r="S309" t="s">
        <v>19775</v>
      </c>
      <c r="T309" t="s">
        <v>19774</v>
      </c>
    </row>
    <row r="310" spans="1:20" x14ac:dyDescent="0.25">
      <c r="A310" t="s">
        <v>239</v>
      </c>
      <c r="B310" t="s">
        <v>245</v>
      </c>
      <c r="C310">
        <v>159</v>
      </c>
      <c r="D310">
        <v>1</v>
      </c>
      <c r="E310" t="s">
        <v>19776</v>
      </c>
      <c r="F310">
        <v>99</v>
      </c>
      <c r="G310">
        <v>0</v>
      </c>
      <c r="H310" t="s">
        <v>636</v>
      </c>
      <c r="I310" t="s">
        <v>11428</v>
      </c>
      <c r="J310" t="s">
        <v>642</v>
      </c>
      <c r="K310" t="s">
        <v>637</v>
      </c>
      <c r="L310" t="s">
        <v>638</v>
      </c>
      <c r="M310" t="s">
        <v>19774</v>
      </c>
      <c r="N310" t="s">
        <v>637</v>
      </c>
      <c r="O310" t="s">
        <v>639</v>
      </c>
      <c r="P310" t="s">
        <v>5</v>
      </c>
      <c r="Q310" t="s">
        <v>640</v>
      </c>
      <c r="R310" t="s">
        <v>638</v>
      </c>
      <c r="S310" t="s">
        <v>19777</v>
      </c>
      <c r="T310" t="s">
        <v>19774</v>
      </c>
    </row>
    <row r="311" spans="1:20" x14ac:dyDescent="0.25">
      <c r="A311" t="s">
        <v>147</v>
      </c>
      <c r="B311" t="s">
        <v>148</v>
      </c>
      <c r="C311">
        <v>50</v>
      </c>
      <c r="D311">
        <v>6</v>
      </c>
      <c r="E311" t="s">
        <v>19778</v>
      </c>
      <c r="F311">
        <v>200</v>
      </c>
      <c r="G311">
        <v>0</v>
      </c>
      <c r="H311" t="s">
        <v>636</v>
      </c>
      <c r="I311" t="s">
        <v>12171</v>
      </c>
      <c r="J311" t="s">
        <v>657</v>
      </c>
      <c r="K311" t="s">
        <v>637</v>
      </c>
      <c r="L311" t="s">
        <v>638</v>
      </c>
      <c r="M311" t="s">
        <v>19779</v>
      </c>
      <c r="N311" t="s">
        <v>637</v>
      </c>
      <c r="O311" t="s">
        <v>639</v>
      </c>
      <c r="P311" t="s">
        <v>5</v>
      </c>
      <c r="Q311" t="s">
        <v>640</v>
      </c>
      <c r="R311" t="s">
        <v>638</v>
      </c>
      <c r="S311" t="s">
        <v>19780</v>
      </c>
      <c r="T311" t="s">
        <v>19779</v>
      </c>
    </row>
    <row r="312" spans="1:20" x14ac:dyDescent="0.25">
      <c r="A312" t="s">
        <v>147</v>
      </c>
      <c r="B312" t="s">
        <v>148</v>
      </c>
      <c r="C312">
        <v>33.333333333333336</v>
      </c>
      <c r="D312">
        <v>3</v>
      </c>
      <c r="E312" t="s">
        <v>19781</v>
      </c>
      <c r="F312">
        <v>100</v>
      </c>
      <c r="G312">
        <v>0</v>
      </c>
      <c r="H312" t="s">
        <v>655</v>
      </c>
      <c r="I312" t="s">
        <v>19782</v>
      </c>
      <c r="J312" t="s">
        <v>9065</v>
      </c>
      <c r="K312" t="s">
        <v>637</v>
      </c>
      <c r="L312" t="s">
        <v>638</v>
      </c>
      <c r="M312" t="s">
        <v>19783</v>
      </c>
      <c r="N312" t="s">
        <v>637</v>
      </c>
      <c r="O312" t="s">
        <v>639</v>
      </c>
      <c r="P312" t="s">
        <v>5</v>
      </c>
      <c r="Q312" t="s">
        <v>640</v>
      </c>
      <c r="R312" t="s">
        <v>638</v>
      </c>
      <c r="S312" t="s">
        <v>19784</v>
      </c>
      <c r="T312" t="s">
        <v>19783</v>
      </c>
    </row>
    <row r="313" spans="1:20" x14ac:dyDescent="0.25">
      <c r="A313" t="s">
        <v>22</v>
      </c>
      <c r="B313" t="s">
        <v>213</v>
      </c>
      <c r="C313">
        <v>56.8</v>
      </c>
      <c r="D313">
        <v>1</v>
      </c>
      <c r="E313" t="s">
        <v>19785</v>
      </c>
      <c r="F313">
        <v>65.8</v>
      </c>
      <c r="G313">
        <v>9</v>
      </c>
      <c r="H313" t="s">
        <v>663</v>
      </c>
      <c r="I313" t="s">
        <v>19786</v>
      </c>
      <c r="J313" t="s">
        <v>19787</v>
      </c>
      <c r="K313" t="s">
        <v>19788</v>
      </c>
      <c r="L313" t="s">
        <v>19789</v>
      </c>
      <c r="M313" t="s">
        <v>19790</v>
      </c>
      <c r="N313" t="s">
        <v>637</v>
      </c>
      <c r="O313" t="s">
        <v>664</v>
      </c>
      <c r="P313" t="s">
        <v>23</v>
      </c>
      <c r="Q313" t="s">
        <v>665</v>
      </c>
      <c r="R313" t="s">
        <v>638</v>
      </c>
      <c r="S313" t="s">
        <v>19791</v>
      </c>
      <c r="T313" t="s">
        <v>19790</v>
      </c>
    </row>
    <row r="314" spans="1:20" x14ac:dyDescent="0.25">
      <c r="A314" t="s">
        <v>147</v>
      </c>
      <c r="B314" t="s">
        <v>148</v>
      </c>
      <c r="C314">
        <v>33.333333333333336</v>
      </c>
      <c r="D314">
        <v>3</v>
      </c>
      <c r="E314" t="s">
        <v>19792</v>
      </c>
      <c r="F314">
        <v>100</v>
      </c>
      <c r="G314">
        <v>0</v>
      </c>
      <c r="H314" t="s">
        <v>655</v>
      </c>
      <c r="I314" t="s">
        <v>19793</v>
      </c>
      <c r="J314" t="s">
        <v>1970</v>
      </c>
      <c r="K314" t="s">
        <v>637</v>
      </c>
      <c r="L314" t="s">
        <v>638</v>
      </c>
      <c r="M314" t="s">
        <v>19794</v>
      </c>
      <c r="N314" t="s">
        <v>637</v>
      </c>
      <c r="O314" t="s">
        <v>643</v>
      </c>
      <c r="P314" t="s">
        <v>5</v>
      </c>
      <c r="Q314" t="s">
        <v>644</v>
      </c>
      <c r="R314" t="s">
        <v>638</v>
      </c>
      <c r="S314" t="s">
        <v>19795</v>
      </c>
      <c r="T314" t="s">
        <v>19794</v>
      </c>
    </row>
    <row r="315" spans="1:20" x14ac:dyDescent="0.25">
      <c r="A315" t="s">
        <v>147</v>
      </c>
      <c r="B315" t="s">
        <v>148</v>
      </c>
      <c r="C315">
        <v>33.333333333333336</v>
      </c>
      <c r="D315">
        <v>3</v>
      </c>
      <c r="E315" t="s">
        <v>19796</v>
      </c>
      <c r="F315">
        <v>100</v>
      </c>
      <c r="G315">
        <v>0</v>
      </c>
      <c r="H315" t="s">
        <v>655</v>
      </c>
      <c r="I315" t="s">
        <v>19797</v>
      </c>
      <c r="J315" t="s">
        <v>709</v>
      </c>
      <c r="K315" t="s">
        <v>637</v>
      </c>
      <c r="L315" t="s">
        <v>638</v>
      </c>
      <c r="M315" t="s">
        <v>19798</v>
      </c>
      <c r="N315" t="s">
        <v>637</v>
      </c>
      <c r="O315" t="s">
        <v>639</v>
      </c>
      <c r="P315" t="s">
        <v>5</v>
      </c>
      <c r="Q315" t="s">
        <v>640</v>
      </c>
      <c r="R315" t="s">
        <v>638</v>
      </c>
      <c r="S315" t="s">
        <v>19799</v>
      </c>
      <c r="T315" t="s">
        <v>19800</v>
      </c>
    </row>
    <row r="316" spans="1:20" x14ac:dyDescent="0.25">
      <c r="A316" t="s">
        <v>147</v>
      </c>
      <c r="B316" t="s">
        <v>148</v>
      </c>
      <c r="C316">
        <v>33.333333333333336</v>
      </c>
      <c r="D316">
        <v>3</v>
      </c>
      <c r="E316" t="s">
        <v>19801</v>
      </c>
      <c r="F316">
        <v>100</v>
      </c>
      <c r="G316">
        <v>0</v>
      </c>
      <c r="H316" t="s">
        <v>655</v>
      </c>
      <c r="I316" t="s">
        <v>19802</v>
      </c>
      <c r="J316" t="s">
        <v>648</v>
      </c>
      <c r="K316" t="s">
        <v>637</v>
      </c>
      <c r="L316" t="s">
        <v>638</v>
      </c>
      <c r="M316" t="s">
        <v>19803</v>
      </c>
      <c r="N316" t="s">
        <v>637</v>
      </c>
      <c r="O316" t="s">
        <v>639</v>
      </c>
      <c r="P316" t="s">
        <v>5</v>
      </c>
      <c r="Q316" t="s">
        <v>640</v>
      </c>
      <c r="R316" t="s">
        <v>638</v>
      </c>
      <c r="S316" t="s">
        <v>19804</v>
      </c>
      <c r="T316" t="s">
        <v>19803</v>
      </c>
    </row>
    <row r="317" spans="1:20" x14ac:dyDescent="0.25">
      <c r="A317" t="s">
        <v>147</v>
      </c>
      <c r="B317" t="s">
        <v>148</v>
      </c>
      <c r="C317">
        <v>33.333333333333336</v>
      </c>
      <c r="D317">
        <v>3</v>
      </c>
      <c r="E317" t="s">
        <v>19805</v>
      </c>
      <c r="F317">
        <v>100</v>
      </c>
      <c r="G317">
        <v>0</v>
      </c>
      <c r="H317" t="s">
        <v>655</v>
      </c>
      <c r="I317" t="s">
        <v>19806</v>
      </c>
      <c r="J317" t="s">
        <v>675</v>
      </c>
      <c r="K317" t="s">
        <v>637</v>
      </c>
      <c r="L317" t="s">
        <v>638</v>
      </c>
      <c r="M317" t="s">
        <v>19807</v>
      </c>
      <c r="N317" t="s">
        <v>637</v>
      </c>
      <c r="O317" t="s">
        <v>639</v>
      </c>
      <c r="P317" t="s">
        <v>5</v>
      </c>
      <c r="Q317" t="s">
        <v>640</v>
      </c>
      <c r="R317" t="s">
        <v>638</v>
      </c>
      <c r="S317" t="s">
        <v>19808</v>
      </c>
      <c r="T317" t="s">
        <v>19807</v>
      </c>
    </row>
    <row r="318" spans="1:20" x14ac:dyDescent="0.25">
      <c r="A318" t="s">
        <v>147</v>
      </c>
      <c r="B318" t="s">
        <v>148</v>
      </c>
      <c r="C318">
        <v>33.333333333333336</v>
      </c>
      <c r="D318">
        <v>3</v>
      </c>
      <c r="E318" t="s">
        <v>19809</v>
      </c>
      <c r="F318">
        <v>100</v>
      </c>
      <c r="G318">
        <v>0</v>
      </c>
      <c r="H318" t="s">
        <v>655</v>
      </c>
      <c r="I318" t="s">
        <v>19810</v>
      </c>
      <c r="J318" t="s">
        <v>1797</v>
      </c>
      <c r="K318" t="s">
        <v>637</v>
      </c>
      <c r="L318" t="s">
        <v>638</v>
      </c>
      <c r="M318" t="s">
        <v>19811</v>
      </c>
      <c r="N318" t="s">
        <v>637</v>
      </c>
      <c r="O318" t="s">
        <v>639</v>
      </c>
      <c r="P318" t="s">
        <v>5</v>
      </c>
      <c r="Q318" t="s">
        <v>640</v>
      </c>
      <c r="R318" t="s">
        <v>638</v>
      </c>
      <c r="S318" t="s">
        <v>19812</v>
      </c>
      <c r="T318" t="s">
        <v>19811</v>
      </c>
    </row>
    <row r="319" spans="1:20" x14ac:dyDescent="0.25">
      <c r="A319" t="s">
        <v>18</v>
      </c>
      <c r="B319" t="s">
        <v>19</v>
      </c>
      <c r="C319">
        <v>66.666666666666671</v>
      </c>
      <c r="D319">
        <v>3</v>
      </c>
      <c r="E319" t="s">
        <v>19813</v>
      </c>
      <c r="F319">
        <v>100</v>
      </c>
      <c r="G319">
        <v>0</v>
      </c>
      <c r="H319" t="s">
        <v>655</v>
      </c>
      <c r="I319" t="s">
        <v>8628</v>
      </c>
      <c r="J319" t="s">
        <v>5310</v>
      </c>
      <c r="K319" t="s">
        <v>637</v>
      </c>
      <c r="L319" t="s">
        <v>638</v>
      </c>
      <c r="M319" t="s">
        <v>19814</v>
      </c>
      <c r="N319" t="s">
        <v>637</v>
      </c>
      <c r="O319" t="s">
        <v>639</v>
      </c>
      <c r="P319" t="s">
        <v>5</v>
      </c>
      <c r="Q319" t="s">
        <v>640</v>
      </c>
      <c r="R319" t="s">
        <v>638</v>
      </c>
      <c r="S319" t="s">
        <v>19815</v>
      </c>
      <c r="T319" t="s">
        <v>19814</v>
      </c>
    </row>
    <row r="320" spans="1:20" x14ac:dyDescent="0.25">
      <c r="A320" t="s">
        <v>147</v>
      </c>
      <c r="B320" t="s">
        <v>148</v>
      </c>
      <c r="C320">
        <v>33.333333333333336</v>
      </c>
      <c r="D320">
        <v>3</v>
      </c>
      <c r="E320" t="s">
        <v>19816</v>
      </c>
      <c r="F320">
        <v>100</v>
      </c>
      <c r="G320">
        <v>0</v>
      </c>
      <c r="H320" t="s">
        <v>655</v>
      </c>
      <c r="I320" t="s">
        <v>8018</v>
      </c>
      <c r="J320" t="s">
        <v>648</v>
      </c>
      <c r="K320" t="s">
        <v>637</v>
      </c>
      <c r="L320" t="s">
        <v>638</v>
      </c>
      <c r="M320" t="s">
        <v>19817</v>
      </c>
      <c r="N320" t="s">
        <v>637</v>
      </c>
      <c r="O320" t="s">
        <v>639</v>
      </c>
      <c r="P320" t="s">
        <v>5</v>
      </c>
      <c r="Q320" t="s">
        <v>640</v>
      </c>
      <c r="R320" t="s">
        <v>638</v>
      </c>
      <c r="S320" t="s">
        <v>19818</v>
      </c>
      <c r="T320" t="s">
        <v>19817</v>
      </c>
    </row>
    <row r="321" spans="1:20" x14ac:dyDescent="0.25">
      <c r="A321" t="s">
        <v>147</v>
      </c>
      <c r="B321" t="s">
        <v>148</v>
      </c>
      <c r="C321">
        <v>33.333333333333336</v>
      </c>
      <c r="D321">
        <v>3</v>
      </c>
      <c r="E321" t="s">
        <v>19819</v>
      </c>
      <c r="F321">
        <v>100</v>
      </c>
      <c r="G321">
        <v>0</v>
      </c>
      <c r="H321" t="s">
        <v>655</v>
      </c>
      <c r="I321" t="s">
        <v>19820</v>
      </c>
      <c r="J321" t="s">
        <v>6008</v>
      </c>
      <c r="K321" t="s">
        <v>637</v>
      </c>
      <c r="L321" t="s">
        <v>638</v>
      </c>
      <c r="M321" t="s">
        <v>19821</v>
      </c>
      <c r="N321" t="s">
        <v>637</v>
      </c>
      <c r="O321" t="s">
        <v>639</v>
      </c>
      <c r="P321" t="s">
        <v>5</v>
      </c>
      <c r="Q321" t="s">
        <v>640</v>
      </c>
      <c r="R321" t="s">
        <v>638</v>
      </c>
      <c r="S321" t="s">
        <v>19822</v>
      </c>
      <c r="T321" t="s">
        <v>19821</v>
      </c>
    </row>
    <row r="322" spans="1:20" x14ac:dyDescent="0.25">
      <c r="A322" t="s">
        <v>22</v>
      </c>
      <c r="B322" t="s">
        <v>27</v>
      </c>
      <c r="C322">
        <v>80</v>
      </c>
      <c r="D322">
        <v>1</v>
      </c>
      <c r="E322" t="s">
        <v>19823</v>
      </c>
      <c r="F322">
        <v>80</v>
      </c>
      <c r="G322">
        <v>0</v>
      </c>
      <c r="H322" t="s">
        <v>645</v>
      </c>
      <c r="I322" t="s">
        <v>3880</v>
      </c>
      <c r="J322" t="s">
        <v>19824</v>
      </c>
      <c r="K322" t="s">
        <v>19825</v>
      </c>
      <c r="L322" t="s">
        <v>788</v>
      </c>
      <c r="M322" t="s">
        <v>19826</v>
      </c>
      <c r="N322" t="s">
        <v>637</v>
      </c>
      <c r="O322" t="s">
        <v>646</v>
      </c>
      <c r="P322" t="s">
        <v>26</v>
      </c>
      <c r="Q322" t="s">
        <v>647</v>
      </c>
      <c r="R322" t="s">
        <v>638</v>
      </c>
      <c r="S322" t="s">
        <v>19827</v>
      </c>
      <c r="T322" t="s">
        <v>19826</v>
      </c>
    </row>
    <row r="323" spans="1:20" x14ac:dyDescent="0.25">
      <c r="A323" t="s">
        <v>22</v>
      </c>
      <c r="B323" t="s">
        <v>27</v>
      </c>
      <c r="C323">
        <v>80</v>
      </c>
      <c r="D323">
        <v>1</v>
      </c>
      <c r="E323" t="s">
        <v>19828</v>
      </c>
      <c r="F323">
        <v>80</v>
      </c>
      <c r="G323">
        <v>0</v>
      </c>
      <c r="H323" t="s">
        <v>645</v>
      </c>
      <c r="I323" t="s">
        <v>19829</v>
      </c>
      <c r="J323" t="s">
        <v>19830</v>
      </c>
      <c r="K323" t="s">
        <v>794</v>
      </c>
      <c r="L323" t="s">
        <v>726</v>
      </c>
      <c r="M323" t="s">
        <v>19831</v>
      </c>
      <c r="N323" t="s">
        <v>637</v>
      </c>
      <c r="O323" t="s">
        <v>646</v>
      </c>
      <c r="P323" t="s">
        <v>26</v>
      </c>
      <c r="Q323" t="s">
        <v>647</v>
      </c>
      <c r="R323" t="s">
        <v>638</v>
      </c>
      <c r="S323" t="s">
        <v>19832</v>
      </c>
      <c r="T323" t="s">
        <v>19831</v>
      </c>
    </row>
    <row r="324" spans="1:20" x14ac:dyDescent="0.25">
      <c r="A324" t="s">
        <v>147</v>
      </c>
      <c r="B324" t="s">
        <v>148</v>
      </c>
      <c r="C324">
        <v>33.333333333333336</v>
      </c>
      <c r="D324">
        <v>3</v>
      </c>
      <c r="E324" t="s">
        <v>19833</v>
      </c>
      <c r="F324">
        <v>100</v>
      </c>
      <c r="G324">
        <v>0</v>
      </c>
      <c r="H324" t="s">
        <v>655</v>
      </c>
      <c r="I324" t="s">
        <v>2546</v>
      </c>
      <c r="J324" t="s">
        <v>666</v>
      </c>
      <c r="K324" t="s">
        <v>637</v>
      </c>
      <c r="L324" t="s">
        <v>638</v>
      </c>
      <c r="M324" t="s">
        <v>19834</v>
      </c>
      <c r="N324" t="s">
        <v>637</v>
      </c>
      <c r="O324" t="s">
        <v>639</v>
      </c>
      <c r="P324" t="s">
        <v>5</v>
      </c>
      <c r="Q324" t="s">
        <v>640</v>
      </c>
      <c r="R324" t="s">
        <v>638</v>
      </c>
      <c r="S324" t="s">
        <v>19835</v>
      </c>
      <c r="T324" t="s">
        <v>19834</v>
      </c>
    </row>
    <row r="325" spans="1:20" x14ac:dyDescent="0.25">
      <c r="A325" t="s">
        <v>240</v>
      </c>
      <c r="B325" t="s">
        <v>2799</v>
      </c>
      <c r="C325">
        <v>98.01</v>
      </c>
      <c r="D325">
        <v>1</v>
      </c>
      <c r="E325" t="s">
        <v>19836</v>
      </c>
      <c r="F325">
        <v>105.01</v>
      </c>
      <c r="G325">
        <v>7</v>
      </c>
      <c r="H325" t="s">
        <v>645</v>
      </c>
      <c r="I325" t="s">
        <v>19837</v>
      </c>
      <c r="J325" t="s">
        <v>19838</v>
      </c>
      <c r="K325" t="s">
        <v>2606</v>
      </c>
      <c r="L325" t="s">
        <v>19839</v>
      </c>
      <c r="M325" t="s">
        <v>19840</v>
      </c>
      <c r="N325" t="s">
        <v>637</v>
      </c>
      <c r="O325" t="s">
        <v>664</v>
      </c>
      <c r="P325" t="s">
        <v>23</v>
      </c>
      <c r="Q325" t="s">
        <v>665</v>
      </c>
      <c r="R325" t="s">
        <v>638</v>
      </c>
      <c r="S325" t="s">
        <v>637</v>
      </c>
      <c r="T325" t="s">
        <v>19840</v>
      </c>
    </row>
    <row r="326" spans="1:20" x14ac:dyDescent="0.25">
      <c r="A326" t="s">
        <v>147</v>
      </c>
      <c r="B326" t="s">
        <v>148</v>
      </c>
      <c r="C326">
        <v>33.333333333333336</v>
      </c>
      <c r="D326">
        <v>6</v>
      </c>
      <c r="E326" t="s">
        <v>19841</v>
      </c>
      <c r="F326">
        <v>192.5</v>
      </c>
      <c r="G326">
        <v>0</v>
      </c>
      <c r="H326" t="s">
        <v>655</v>
      </c>
      <c r="I326" t="s">
        <v>12875</v>
      </c>
      <c r="J326" t="s">
        <v>642</v>
      </c>
      <c r="K326" t="s">
        <v>637</v>
      </c>
      <c r="L326" t="s">
        <v>638</v>
      </c>
      <c r="M326" t="s">
        <v>19842</v>
      </c>
      <c r="N326" t="s">
        <v>637</v>
      </c>
      <c r="O326" t="s">
        <v>639</v>
      </c>
      <c r="P326" t="s">
        <v>5</v>
      </c>
      <c r="Q326" t="s">
        <v>640</v>
      </c>
      <c r="R326" t="s">
        <v>638</v>
      </c>
      <c r="S326" t="s">
        <v>19843</v>
      </c>
      <c r="T326" t="s">
        <v>19842</v>
      </c>
    </row>
    <row r="327" spans="1:20" x14ac:dyDescent="0.25">
      <c r="A327" t="s">
        <v>147</v>
      </c>
      <c r="B327" t="s">
        <v>148</v>
      </c>
      <c r="C327">
        <v>50</v>
      </c>
      <c r="D327">
        <v>6</v>
      </c>
      <c r="E327" t="s">
        <v>19844</v>
      </c>
      <c r="F327">
        <v>200</v>
      </c>
      <c r="G327">
        <v>0</v>
      </c>
      <c r="H327" t="s">
        <v>636</v>
      </c>
      <c r="I327" t="s">
        <v>6738</v>
      </c>
      <c r="J327" t="s">
        <v>653</v>
      </c>
      <c r="K327" t="s">
        <v>637</v>
      </c>
      <c r="L327" t="s">
        <v>638</v>
      </c>
      <c r="M327" t="s">
        <v>19845</v>
      </c>
      <c r="N327" t="s">
        <v>637</v>
      </c>
      <c r="O327" t="s">
        <v>639</v>
      </c>
      <c r="P327" t="s">
        <v>5</v>
      </c>
      <c r="Q327" t="s">
        <v>640</v>
      </c>
      <c r="R327" t="s">
        <v>638</v>
      </c>
      <c r="S327" t="s">
        <v>19846</v>
      </c>
      <c r="T327" t="s">
        <v>19845</v>
      </c>
    </row>
    <row r="328" spans="1:20" x14ac:dyDescent="0.25">
      <c r="A328" t="s">
        <v>10</v>
      </c>
      <c r="B328" t="s">
        <v>11</v>
      </c>
      <c r="C328">
        <v>54.5</v>
      </c>
      <c r="D328">
        <v>2</v>
      </c>
      <c r="E328" t="s">
        <v>19847</v>
      </c>
      <c r="F328">
        <v>113.45</v>
      </c>
      <c r="G328">
        <v>24.4</v>
      </c>
      <c r="H328" t="s">
        <v>645</v>
      </c>
      <c r="I328" t="s">
        <v>19848</v>
      </c>
      <c r="J328" t="s">
        <v>19849</v>
      </c>
      <c r="K328" t="s">
        <v>771</v>
      </c>
      <c r="L328" t="s">
        <v>19850</v>
      </c>
      <c r="M328" t="s">
        <v>19851</v>
      </c>
      <c r="N328" t="s">
        <v>637</v>
      </c>
      <c r="O328" t="s">
        <v>664</v>
      </c>
      <c r="P328" t="s">
        <v>23</v>
      </c>
      <c r="Q328" t="s">
        <v>665</v>
      </c>
      <c r="R328" t="s">
        <v>638</v>
      </c>
      <c r="S328" t="s">
        <v>19852</v>
      </c>
      <c r="T328" t="s">
        <v>19851</v>
      </c>
    </row>
    <row r="329" spans="1:20" x14ac:dyDescent="0.25">
      <c r="A329" t="s">
        <v>147</v>
      </c>
      <c r="B329" t="s">
        <v>148</v>
      </c>
      <c r="C329">
        <v>33.333333333333336</v>
      </c>
      <c r="D329">
        <v>3</v>
      </c>
      <c r="E329" t="s">
        <v>19853</v>
      </c>
      <c r="F329">
        <v>100</v>
      </c>
      <c r="G329">
        <v>0</v>
      </c>
      <c r="H329" t="s">
        <v>655</v>
      </c>
      <c r="I329" t="s">
        <v>19854</v>
      </c>
      <c r="J329" t="s">
        <v>684</v>
      </c>
      <c r="K329" t="s">
        <v>637</v>
      </c>
      <c r="L329" t="s">
        <v>638</v>
      </c>
      <c r="M329" t="s">
        <v>19855</v>
      </c>
      <c r="N329" t="s">
        <v>637</v>
      </c>
      <c r="O329" t="s">
        <v>639</v>
      </c>
      <c r="P329" t="s">
        <v>5</v>
      </c>
      <c r="Q329" t="s">
        <v>640</v>
      </c>
      <c r="R329" t="s">
        <v>638</v>
      </c>
      <c r="S329" t="s">
        <v>19856</v>
      </c>
      <c r="T329" t="s">
        <v>19857</v>
      </c>
    </row>
    <row r="330" spans="1:20" x14ac:dyDescent="0.25">
      <c r="A330" t="s">
        <v>147</v>
      </c>
      <c r="B330" t="s">
        <v>148</v>
      </c>
      <c r="C330">
        <v>33.333333333333336</v>
      </c>
      <c r="D330">
        <v>3</v>
      </c>
      <c r="E330" t="s">
        <v>19858</v>
      </c>
      <c r="F330">
        <v>100</v>
      </c>
      <c r="G330">
        <v>0</v>
      </c>
      <c r="H330" t="s">
        <v>655</v>
      </c>
      <c r="I330" t="s">
        <v>2715</v>
      </c>
      <c r="J330" t="s">
        <v>649</v>
      </c>
      <c r="K330" t="s">
        <v>637</v>
      </c>
      <c r="L330" t="s">
        <v>638</v>
      </c>
      <c r="M330" t="s">
        <v>19859</v>
      </c>
      <c r="N330" t="s">
        <v>637</v>
      </c>
      <c r="O330" t="s">
        <v>639</v>
      </c>
      <c r="P330" t="s">
        <v>5</v>
      </c>
      <c r="Q330" t="s">
        <v>640</v>
      </c>
      <c r="R330" t="s">
        <v>638</v>
      </c>
      <c r="S330" t="s">
        <v>19860</v>
      </c>
      <c r="T330" t="s">
        <v>19859</v>
      </c>
    </row>
    <row r="331" spans="1:20" x14ac:dyDescent="0.25">
      <c r="A331" t="s">
        <v>147</v>
      </c>
      <c r="B331" t="s">
        <v>148</v>
      </c>
      <c r="C331">
        <v>50</v>
      </c>
      <c r="D331">
        <v>12</v>
      </c>
      <c r="E331" t="s">
        <v>19861</v>
      </c>
      <c r="F331">
        <v>400</v>
      </c>
      <c r="G331">
        <v>0</v>
      </c>
      <c r="H331" t="s">
        <v>636</v>
      </c>
      <c r="I331" t="s">
        <v>19862</v>
      </c>
      <c r="J331" t="s">
        <v>657</v>
      </c>
      <c r="K331" t="s">
        <v>637</v>
      </c>
      <c r="L331" t="s">
        <v>638</v>
      </c>
      <c r="M331" t="s">
        <v>19863</v>
      </c>
      <c r="N331" t="s">
        <v>637</v>
      </c>
      <c r="O331" t="s">
        <v>643</v>
      </c>
      <c r="P331" t="s">
        <v>5</v>
      </c>
      <c r="Q331" t="s">
        <v>644</v>
      </c>
      <c r="R331" t="s">
        <v>638</v>
      </c>
      <c r="S331" t="s">
        <v>19864</v>
      </c>
      <c r="T331" t="s">
        <v>19865</v>
      </c>
    </row>
    <row r="332" spans="1:20" x14ac:dyDescent="0.25">
      <c r="A332" t="s">
        <v>77</v>
      </c>
      <c r="B332" t="s">
        <v>78</v>
      </c>
      <c r="C332">
        <v>49</v>
      </c>
      <c r="D332">
        <v>1</v>
      </c>
      <c r="E332" t="s">
        <v>19866</v>
      </c>
      <c r="F332">
        <v>49</v>
      </c>
      <c r="G332">
        <v>0</v>
      </c>
      <c r="H332" t="s">
        <v>645</v>
      </c>
      <c r="I332" t="s">
        <v>19867</v>
      </c>
      <c r="J332" t="s">
        <v>19868</v>
      </c>
      <c r="K332" t="s">
        <v>19869</v>
      </c>
      <c r="L332" t="s">
        <v>788</v>
      </c>
      <c r="M332" t="s">
        <v>19870</v>
      </c>
      <c r="N332" t="s">
        <v>637</v>
      </c>
      <c r="O332" t="s">
        <v>646</v>
      </c>
      <c r="P332" t="s">
        <v>26</v>
      </c>
      <c r="Q332" t="s">
        <v>647</v>
      </c>
      <c r="R332" t="s">
        <v>638</v>
      </c>
      <c r="S332" t="s">
        <v>19871</v>
      </c>
      <c r="T332" t="s">
        <v>19872</v>
      </c>
    </row>
    <row r="333" spans="1:20" x14ac:dyDescent="0.25">
      <c r="A333" t="s">
        <v>22</v>
      </c>
      <c r="B333" t="s">
        <v>27</v>
      </c>
      <c r="C333">
        <v>90</v>
      </c>
      <c r="D333">
        <v>2</v>
      </c>
      <c r="E333" t="s">
        <v>19873</v>
      </c>
      <c r="F333">
        <v>187</v>
      </c>
      <c r="G333">
        <v>7</v>
      </c>
      <c r="H333" t="s">
        <v>663</v>
      </c>
      <c r="I333" t="s">
        <v>19874</v>
      </c>
      <c r="J333" t="s">
        <v>19875</v>
      </c>
      <c r="K333" t="s">
        <v>3534</v>
      </c>
      <c r="L333" t="s">
        <v>19876</v>
      </c>
      <c r="M333" t="s">
        <v>19877</v>
      </c>
      <c r="N333" t="s">
        <v>637</v>
      </c>
      <c r="O333" t="s">
        <v>664</v>
      </c>
      <c r="P333" t="s">
        <v>23</v>
      </c>
      <c r="Q333" t="s">
        <v>665</v>
      </c>
      <c r="R333" t="s">
        <v>638</v>
      </c>
      <c r="S333" t="s">
        <v>19878</v>
      </c>
      <c r="T333" t="s">
        <v>19877</v>
      </c>
    </row>
    <row r="334" spans="1:20" x14ac:dyDescent="0.25">
      <c r="A334" t="s">
        <v>77</v>
      </c>
      <c r="B334" t="s">
        <v>78</v>
      </c>
      <c r="C334">
        <v>27.5</v>
      </c>
      <c r="D334">
        <v>4</v>
      </c>
      <c r="E334" t="s">
        <v>19879</v>
      </c>
      <c r="F334">
        <v>181</v>
      </c>
      <c r="G334">
        <v>16</v>
      </c>
      <c r="H334" t="s">
        <v>645</v>
      </c>
      <c r="I334" t="s">
        <v>19880</v>
      </c>
      <c r="J334" t="s">
        <v>19881</v>
      </c>
      <c r="K334" t="s">
        <v>6875</v>
      </c>
      <c r="L334" t="s">
        <v>3919</v>
      </c>
      <c r="M334" t="s">
        <v>19882</v>
      </c>
      <c r="N334" t="s">
        <v>637</v>
      </c>
      <c r="O334" t="s">
        <v>646</v>
      </c>
      <c r="P334" t="s">
        <v>26</v>
      </c>
      <c r="Q334" t="s">
        <v>647</v>
      </c>
      <c r="R334" t="s">
        <v>638</v>
      </c>
      <c r="S334" t="s">
        <v>637</v>
      </c>
      <c r="T334" t="s">
        <v>19883</v>
      </c>
    </row>
    <row r="335" spans="1:20" x14ac:dyDescent="0.25">
      <c r="A335" t="s">
        <v>147</v>
      </c>
      <c r="B335" t="s">
        <v>148</v>
      </c>
      <c r="C335">
        <v>33.333333333333336</v>
      </c>
      <c r="D335">
        <v>3</v>
      </c>
      <c r="E335" t="s">
        <v>19884</v>
      </c>
      <c r="F335">
        <v>100</v>
      </c>
      <c r="G335">
        <v>0</v>
      </c>
      <c r="H335" t="s">
        <v>655</v>
      </c>
      <c r="I335" t="s">
        <v>19885</v>
      </c>
      <c r="J335" t="s">
        <v>19886</v>
      </c>
      <c r="K335" t="s">
        <v>637</v>
      </c>
      <c r="L335" t="s">
        <v>638</v>
      </c>
      <c r="M335" t="s">
        <v>19887</v>
      </c>
      <c r="N335" t="s">
        <v>637</v>
      </c>
      <c r="O335" t="s">
        <v>639</v>
      </c>
      <c r="P335" t="s">
        <v>5</v>
      </c>
      <c r="Q335" t="s">
        <v>640</v>
      </c>
      <c r="R335" t="s">
        <v>638</v>
      </c>
      <c r="S335" t="s">
        <v>19888</v>
      </c>
      <c r="T335" t="s">
        <v>19887</v>
      </c>
    </row>
    <row r="336" spans="1:20" x14ac:dyDescent="0.25">
      <c r="A336" t="s">
        <v>600</v>
      </c>
      <c r="B336" t="s">
        <v>601</v>
      </c>
      <c r="C336">
        <v>119</v>
      </c>
      <c r="D336">
        <v>1</v>
      </c>
      <c r="E336" t="s">
        <v>19889</v>
      </c>
      <c r="F336">
        <v>559</v>
      </c>
      <c r="G336">
        <v>0</v>
      </c>
      <c r="H336" t="s">
        <v>645</v>
      </c>
      <c r="I336" t="s">
        <v>803</v>
      </c>
      <c r="J336" t="s">
        <v>19890</v>
      </c>
      <c r="K336" t="s">
        <v>19891</v>
      </c>
      <c r="L336" t="s">
        <v>781</v>
      </c>
      <c r="M336" t="s">
        <v>19892</v>
      </c>
      <c r="N336" t="s">
        <v>637</v>
      </c>
      <c r="O336" t="s">
        <v>646</v>
      </c>
      <c r="P336" t="s">
        <v>26</v>
      </c>
      <c r="Q336" t="s">
        <v>647</v>
      </c>
      <c r="R336" t="s">
        <v>638</v>
      </c>
      <c r="S336" t="s">
        <v>19893</v>
      </c>
      <c r="T336" t="s">
        <v>19892</v>
      </c>
    </row>
    <row r="337" spans="1:20" x14ac:dyDescent="0.25">
      <c r="A337" t="s">
        <v>241</v>
      </c>
      <c r="B337" t="s">
        <v>247</v>
      </c>
      <c r="C337">
        <v>119</v>
      </c>
      <c r="D337">
        <v>1</v>
      </c>
      <c r="E337" t="s">
        <v>19889</v>
      </c>
      <c r="F337">
        <v>559</v>
      </c>
      <c r="G337">
        <v>0</v>
      </c>
      <c r="H337" t="s">
        <v>645</v>
      </c>
      <c r="I337" t="s">
        <v>803</v>
      </c>
      <c r="J337" t="s">
        <v>19890</v>
      </c>
      <c r="K337" t="s">
        <v>19891</v>
      </c>
      <c r="L337" t="s">
        <v>781</v>
      </c>
      <c r="M337" t="s">
        <v>19892</v>
      </c>
      <c r="N337" t="s">
        <v>637</v>
      </c>
      <c r="O337" t="s">
        <v>646</v>
      </c>
      <c r="P337" t="s">
        <v>26</v>
      </c>
      <c r="Q337" t="s">
        <v>647</v>
      </c>
      <c r="R337" t="s">
        <v>638</v>
      </c>
      <c r="S337" t="s">
        <v>19893</v>
      </c>
      <c r="T337" t="s">
        <v>19892</v>
      </c>
    </row>
    <row r="338" spans="1:20" x14ac:dyDescent="0.25">
      <c r="A338" t="s">
        <v>240</v>
      </c>
      <c r="B338" t="s">
        <v>246</v>
      </c>
      <c r="C338">
        <v>119</v>
      </c>
      <c r="D338">
        <v>1</v>
      </c>
      <c r="E338" t="s">
        <v>19889</v>
      </c>
      <c r="F338">
        <v>559</v>
      </c>
      <c r="G338">
        <v>0</v>
      </c>
      <c r="H338" t="s">
        <v>645</v>
      </c>
      <c r="I338" t="s">
        <v>803</v>
      </c>
      <c r="J338" t="s">
        <v>19890</v>
      </c>
      <c r="K338" t="s">
        <v>19891</v>
      </c>
      <c r="L338" t="s">
        <v>781</v>
      </c>
      <c r="M338" t="s">
        <v>19892</v>
      </c>
      <c r="N338" t="s">
        <v>637</v>
      </c>
      <c r="O338" t="s">
        <v>646</v>
      </c>
      <c r="P338" t="s">
        <v>26</v>
      </c>
      <c r="Q338" t="s">
        <v>647</v>
      </c>
      <c r="R338" t="s">
        <v>638</v>
      </c>
      <c r="S338" t="s">
        <v>19893</v>
      </c>
      <c r="T338" t="s">
        <v>19892</v>
      </c>
    </row>
    <row r="339" spans="1:20" x14ac:dyDescent="0.25">
      <c r="A339" t="s">
        <v>239</v>
      </c>
      <c r="B339" t="s">
        <v>245</v>
      </c>
      <c r="C339">
        <v>120</v>
      </c>
      <c r="D339">
        <v>1</v>
      </c>
      <c r="E339" t="s">
        <v>19889</v>
      </c>
      <c r="F339">
        <v>559</v>
      </c>
      <c r="G339">
        <v>0</v>
      </c>
      <c r="H339" t="s">
        <v>645</v>
      </c>
      <c r="I339" t="s">
        <v>803</v>
      </c>
      <c r="J339" t="s">
        <v>19890</v>
      </c>
      <c r="K339" t="s">
        <v>19891</v>
      </c>
      <c r="L339" t="s">
        <v>781</v>
      </c>
      <c r="M339" t="s">
        <v>19892</v>
      </c>
      <c r="N339" t="s">
        <v>637</v>
      </c>
      <c r="O339" t="s">
        <v>646</v>
      </c>
      <c r="P339" t="s">
        <v>26</v>
      </c>
      <c r="Q339" t="s">
        <v>647</v>
      </c>
      <c r="R339" t="s">
        <v>638</v>
      </c>
      <c r="S339" t="s">
        <v>19893</v>
      </c>
      <c r="T339" t="s">
        <v>19892</v>
      </c>
    </row>
    <row r="340" spans="1:20" x14ac:dyDescent="0.25">
      <c r="A340" t="s">
        <v>147</v>
      </c>
      <c r="B340" t="s">
        <v>148</v>
      </c>
      <c r="C340">
        <v>33.333333333333336</v>
      </c>
      <c r="D340">
        <v>3</v>
      </c>
      <c r="E340" t="s">
        <v>19894</v>
      </c>
      <c r="F340">
        <v>100</v>
      </c>
      <c r="G340">
        <v>0</v>
      </c>
      <c r="H340" t="s">
        <v>655</v>
      </c>
      <c r="I340" t="s">
        <v>19895</v>
      </c>
      <c r="J340" t="s">
        <v>700</v>
      </c>
      <c r="K340" t="s">
        <v>637</v>
      </c>
      <c r="L340" t="s">
        <v>638</v>
      </c>
      <c r="M340" t="s">
        <v>19896</v>
      </c>
      <c r="N340" t="s">
        <v>637</v>
      </c>
      <c r="O340" t="s">
        <v>639</v>
      </c>
      <c r="P340" t="s">
        <v>5</v>
      </c>
      <c r="Q340" t="s">
        <v>640</v>
      </c>
      <c r="R340" t="s">
        <v>638</v>
      </c>
      <c r="S340" t="s">
        <v>19897</v>
      </c>
      <c r="T340" t="s">
        <v>19896</v>
      </c>
    </row>
    <row r="341" spans="1:20" x14ac:dyDescent="0.25">
      <c r="A341" t="s">
        <v>101</v>
      </c>
      <c r="B341" t="s">
        <v>74</v>
      </c>
      <c r="C341">
        <v>85</v>
      </c>
      <c r="D341">
        <v>1</v>
      </c>
      <c r="E341" t="s">
        <v>19898</v>
      </c>
      <c r="F341">
        <v>85</v>
      </c>
      <c r="G341">
        <v>0</v>
      </c>
      <c r="H341" t="s">
        <v>645</v>
      </c>
      <c r="I341" t="s">
        <v>19899</v>
      </c>
      <c r="J341" t="s">
        <v>19900</v>
      </c>
      <c r="K341" t="s">
        <v>783</v>
      </c>
      <c r="L341" t="s">
        <v>788</v>
      </c>
      <c r="M341" t="s">
        <v>19901</v>
      </c>
      <c r="N341" t="s">
        <v>637</v>
      </c>
      <c r="O341" t="s">
        <v>646</v>
      </c>
      <c r="P341" t="s">
        <v>26</v>
      </c>
      <c r="Q341" t="s">
        <v>647</v>
      </c>
      <c r="R341" t="s">
        <v>638</v>
      </c>
      <c r="S341" t="s">
        <v>19902</v>
      </c>
      <c r="T341" t="s">
        <v>19903</v>
      </c>
    </row>
    <row r="342" spans="1:20" x14ac:dyDescent="0.25">
      <c r="A342" t="s">
        <v>147</v>
      </c>
      <c r="B342" t="s">
        <v>148</v>
      </c>
      <c r="C342">
        <v>33.333333333333336</v>
      </c>
      <c r="D342">
        <v>3</v>
      </c>
      <c r="E342" t="s">
        <v>19904</v>
      </c>
      <c r="F342">
        <v>100</v>
      </c>
      <c r="G342">
        <v>0</v>
      </c>
      <c r="H342" t="s">
        <v>655</v>
      </c>
      <c r="I342" t="s">
        <v>19905</v>
      </c>
      <c r="J342" t="s">
        <v>648</v>
      </c>
      <c r="K342" t="s">
        <v>637</v>
      </c>
      <c r="L342" t="s">
        <v>638</v>
      </c>
      <c r="M342" t="s">
        <v>19906</v>
      </c>
      <c r="N342" t="s">
        <v>637</v>
      </c>
      <c r="O342" t="s">
        <v>639</v>
      </c>
      <c r="P342" t="s">
        <v>5</v>
      </c>
      <c r="Q342" t="s">
        <v>640</v>
      </c>
      <c r="R342" t="s">
        <v>638</v>
      </c>
      <c r="S342" t="s">
        <v>19907</v>
      </c>
      <c r="T342" t="s">
        <v>19906</v>
      </c>
    </row>
    <row r="343" spans="1:20" x14ac:dyDescent="0.25">
      <c r="A343" t="s">
        <v>147</v>
      </c>
      <c r="B343" t="s">
        <v>148</v>
      </c>
      <c r="C343">
        <v>33.333333333333336</v>
      </c>
      <c r="D343">
        <v>3</v>
      </c>
      <c r="E343" t="s">
        <v>19908</v>
      </c>
      <c r="F343">
        <v>101</v>
      </c>
      <c r="G343">
        <v>1</v>
      </c>
      <c r="H343" t="s">
        <v>655</v>
      </c>
      <c r="I343" t="s">
        <v>19909</v>
      </c>
      <c r="J343" t="s">
        <v>658</v>
      </c>
      <c r="K343" t="s">
        <v>637</v>
      </c>
      <c r="L343" t="s">
        <v>638</v>
      </c>
      <c r="M343" t="s">
        <v>19910</v>
      </c>
      <c r="N343" t="s">
        <v>637</v>
      </c>
      <c r="O343" t="s">
        <v>639</v>
      </c>
      <c r="P343" t="s">
        <v>5</v>
      </c>
      <c r="Q343" t="s">
        <v>640</v>
      </c>
      <c r="R343" t="s">
        <v>638</v>
      </c>
      <c r="S343" t="s">
        <v>19911</v>
      </c>
      <c r="T343" t="s">
        <v>19910</v>
      </c>
    </row>
    <row r="344" spans="1:20" x14ac:dyDescent="0.25">
      <c r="A344" t="s">
        <v>241</v>
      </c>
      <c r="B344" t="s">
        <v>2799</v>
      </c>
      <c r="C344">
        <v>109</v>
      </c>
      <c r="D344">
        <v>1</v>
      </c>
      <c r="E344" t="s">
        <v>19912</v>
      </c>
      <c r="F344">
        <v>117</v>
      </c>
      <c r="G344">
        <v>8</v>
      </c>
      <c r="H344" t="s">
        <v>645</v>
      </c>
      <c r="I344" t="s">
        <v>19913</v>
      </c>
      <c r="J344" t="s">
        <v>19914</v>
      </c>
      <c r="K344" t="s">
        <v>9896</v>
      </c>
      <c r="L344" t="s">
        <v>19915</v>
      </c>
      <c r="M344" t="s">
        <v>19916</v>
      </c>
      <c r="N344" t="s">
        <v>637</v>
      </c>
      <c r="O344" t="s">
        <v>664</v>
      </c>
      <c r="P344" t="s">
        <v>23</v>
      </c>
      <c r="Q344" t="s">
        <v>665</v>
      </c>
      <c r="R344" t="s">
        <v>638</v>
      </c>
      <c r="S344" t="s">
        <v>19917</v>
      </c>
      <c r="T344" t="s">
        <v>19916</v>
      </c>
    </row>
    <row r="345" spans="1:20" x14ac:dyDescent="0.25">
      <c r="A345" t="s">
        <v>22</v>
      </c>
      <c r="B345" t="s">
        <v>4578</v>
      </c>
      <c r="C345">
        <v>68</v>
      </c>
      <c r="D345">
        <v>1</v>
      </c>
      <c r="E345" t="s">
        <v>19918</v>
      </c>
      <c r="F345">
        <v>68</v>
      </c>
      <c r="G345">
        <v>0</v>
      </c>
      <c r="H345" t="s">
        <v>645</v>
      </c>
      <c r="I345" t="s">
        <v>19919</v>
      </c>
      <c r="J345" t="s">
        <v>19920</v>
      </c>
      <c r="K345" t="s">
        <v>7159</v>
      </c>
      <c r="L345" t="s">
        <v>19921</v>
      </c>
      <c r="M345" t="s">
        <v>19922</v>
      </c>
      <c r="N345" t="s">
        <v>637</v>
      </c>
      <c r="O345" t="s">
        <v>664</v>
      </c>
      <c r="P345" t="s">
        <v>23</v>
      </c>
      <c r="Q345" t="s">
        <v>665</v>
      </c>
      <c r="R345" t="s">
        <v>638</v>
      </c>
      <c r="S345" t="s">
        <v>19923</v>
      </c>
      <c r="T345" t="s">
        <v>19922</v>
      </c>
    </row>
    <row r="346" spans="1:20" x14ac:dyDescent="0.25">
      <c r="A346" t="s">
        <v>101</v>
      </c>
      <c r="B346" t="s">
        <v>74</v>
      </c>
      <c r="C346">
        <v>85</v>
      </c>
      <c r="D346">
        <v>1</v>
      </c>
      <c r="E346" t="s">
        <v>19924</v>
      </c>
      <c r="F346">
        <v>85</v>
      </c>
      <c r="G346">
        <v>0</v>
      </c>
      <c r="H346" t="s">
        <v>645</v>
      </c>
      <c r="I346" t="s">
        <v>19925</v>
      </c>
      <c r="J346" t="s">
        <v>19926</v>
      </c>
      <c r="K346" t="s">
        <v>3824</v>
      </c>
      <c r="L346" t="s">
        <v>835</v>
      </c>
      <c r="M346" t="s">
        <v>19927</v>
      </c>
      <c r="N346" t="s">
        <v>637</v>
      </c>
      <c r="O346" t="s">
        <v>646</v>
      </c>
      <c r="P346" t="s">
        <v>26</v>
      </c>
      <c r="Q346" t="s">
        <v>647</v>
      </c>
      <c r="R346" t="s">
        <v>638</v>
      </c>
      <c r="S346" t="s">
        <v>19928</v>
      </c>
      <c r="T346" t="s">
        <v>19929</v>
      </c>
    </row>
    <row r="347" spans="1:20" x14ac:dyDescent="0.25">
      <c r="A347" t="s">
        <v>22</v>
      </c>
      <c r="B347" t="s">
        <v>27</v>
      </c>
      <c r="C347">
        <v>80</v>
      </c>
      <c r="D347">
        <v>1</v>
      </c>
      <c r="E347" t="s">
        <v>19930</v>
      </c>
      <c r="F347">
        <v>80</v>
      </c>
      <c r="G347">
        <v>0</v>
      </c>
      <c r="H347" t="s">
        <v>645</v>
      </c>
      <c r="I347" t="s">
        <v>3916</v>
      </c>
      <c r="J347" t="s">
        <v>7468</v>
      </c>
      <c r="K347" t="s">
        <v>688</v>
      </c>
      <c r="L347" t="s">
        <v>7230</v>
      </c>
      <c r="M347" t="s">
        <v>19931</v>
      </c>
      <c r="N347" t="s">
        <v>637</v>
      </c>
      <c r="O347" t="s">
        <v>646</v>
      </c>
      <c r="P347" t="s">
        <v>26</v>
      </c>
      <c r="Q347" t="s">
        <v>647</v>
      </c>
      <c r="R347" t="s">
        <v>638</v>
      </c>
      <c r="S347" t="s">
        <v>19932</v>
      </c>
      <c r="T347" t="s">
        <v>19931</v>
      </c>
    </row>
    <row r="348" spans="1:20" x14ac:dyDescent="0.25">
      <c r="A348" t="s">
        <v>147</v>
      </c>
      <c r="B348" t="s">
        <v>148</v>
      </c>
      <c r="C348">
        <v>33.333333333333336</v>
      </c>
      <c r="D348">
        <v>3</v>
      </c>
      <c r="E348" t="s">
        <v>19933</v>
      </c>
      <c r="F348">
        <v>100</v>
      </c>
      <c r="G348">
        <v>0</v>
      </c>
      <c r="H348" t="s">
        <v>655</v>
      </c>
      <c r="I348" t="s">
        <v>19934</v>
      </c>
      <c r="J348" t="s">
        <v>648</v>
      </c>
      <c r="K348" t="s">
        <v>637</v>
      </c>
      <c r="L348" t="s">
        <v>638</v>
      </c>
      <c r="M348" t="s">
        <v>19935</v>
      </c>
      <c r="N348" t="s">
        <v>637</v>
      </c>
      <c r="O348" t="s">
        <v>639</v>
      </c>
      <c r="P348" t="s">
        <v>5</v>
      </c>
      <c r="Q348" t="s">
        <v>640</v>
      </c>
      <c r="R348" t="s">
        <v>638</v>
      </c>
      <c r="S348" t="s">
        <v>19936</v>
      </c>
      <c r="T348" t="s">
        <v>19937</v>
      </c>
    </row>
    <row r="349" spans="1:20" x14ac:dyDescent="0.25">
      <c r="A349" t="s">
        <v>147</v>
      </c>
      <c r="B349" t="s">
        <v>148</v>
      </c>
      <c r="C349">
        <v>33.333333333333336</v>
      </c>
      <c r="D349">
        <v>3</v>
      </c>
      <c r="E349" t="s">
        <v>19938</v>
      </c>
      <c r="F349">
        <v>100</v>
      </c>
      <c r="G349">
        <v>0</v>
      </c>
      <c r="H349" t="s">
        <v>655</v>
      </c>
      <c r="I349" t="s">
        <v>19939</v>
      </c>
      <c r="J349" t="s">
        <v>668</v>
      </c>
      <c r="K349" t="s">
        <v>637</v>
      </c>
      <c r="L349" t="s">
        <v>638</v>
      </c>
      <c r="M349" t="s">
        <v>19940</v>
      </c>
      <c r="N349" t="s">
        <v>637</v>
      </c>
      <c r="O349" t="s">
        <v>643</v>
      </c>
      <c r="P349" t="s">
        <v>5</v>
      </c>
      <c r="Q349" t="s">
        <v>644</v>
      </c>
      <c r="R349" t="s">
        <v>638</v>
      </c>
      <c r="S349" t="s">
        <v>19941</v>
      </c>
      <c r="T349" t="s">
        <v>19940</v>
      </c>
    </row>
    <row r="350" spans="1:20" x14ac:dyDescent="0.25">
      <c r="A350" t="s">
        <v>147</v>
      </c>
      <c r="B350" t="s">
        <v>148</v>
      </c>
      <c r="C350">
        <v>33.333333333333336</v>
      </c>
      <c r="D350">
        <v>3</v>
      </c>
      <c r="E350" t="s">
        <v>19942</v>
      </c>
      <c r="F350">
        <v>100</v>
      </c>
      <c r="G350">
        <v>0</v>
      </c>
      <c r="H350" t="s">
        <v>655</v>
      </c>
      <c r="I350" t="s">
        <v>19943</v>
      </c>
      <c r="J350" t="s">
        <v>661</v>
      </c>
      <c r="K350" t="s">
        <v>637</v>
      </c>
      <c r="L350" t="s">
        <v>638</v>
      </c>
      <c r="M350" t="s">
        <v>19944</v>
      </c>
      <c r="N350" t="s">
        <v>637</v>
      </c>
      <c r="O350" t="s">
        <v>639</v>
      </c>
      <c r="P350" t="s">
        <v>5</v>
      </c>
      <c r="Q350" t="s">
        <v>640</v>
      </c>
      <c r="R350" t="s">
        <v>638</v>
      </c>
      <c r="S350" t="s">
        <v>19945</v>
      </c>
      <c r="T350" t="s">
        <v>19946</v>
      </c>
    </row>
    <row r="351" spans="1:20" x14ac:dyDescent="0.25">
      <c r="A351" t="s">
        <v>240</v>
      </c>
      <c r="B351" t="s">
        <v>246</v>
      </c>
      <c r="C351">
        <v>139</v>
      </c>
      <c r="D351">
        <v>1</v>
      </c>
      <c r="E351" t="s">
        <v>19947</v>
      </c>
      <c r="F351">
        <v>278</v>
      </c>
      <c r="G351">
        <v>0</v>
      </c>
      <c r="H351" t="s">
        <v>645</v>
      </c>
      <c r="I351" t="s">
        <v>10766</v>
      </c>
      <c r="J351" t="s">
        <v>19948</v>
      </c>
      <c r="K351" t="s">
        <v>4012</v>
      </c>
      <c r="L351" t="s">
        <v>742</v>
      </c>
      <c r="M351" t="s">
        <v>19946</v>
      </c>
      <c r="N351" t="s">
        <v>637</v>
      </c>
      <c r="O351" t="s">
        <v>646</v>
      </c>
      <c r="P351" t="s">
        <v>26</v>
      </c>
      <c r="Q351" t="s">
        <v>647</v>
      </c>
      <c r="R351" t="s">
        <v>638</v>
      </c>
      <c r="S351" t="s">
        <v>19949</v>
      </c>
      <c r="T351" t="s">
        <v>19946</v>
      </c>
    </row>
    <row r="352" spans="1:20" x14ac:dyDescent="0.25">
      <c r="A352" t="s">
        <v>239</v>
      </c>
      <c r="B352" t="s">
        <v>245</v>
      </c>
      <c r="C352">
        <v>139</v>
      </c>
      <c r="D352">
        <v>1</v>
      </c>
      <c r="E352" t="s">
        <v>19947</v>
      </c>
      <c r="F352">
        <v>278</v>
      </c>
      <c r="G352">
        <v>0</v>
      </c>
      <c r="H352" t="s">
        <v>645</v>
      </c>
      <c r="I352" t="s">
        <v>10766</v>
      </c>
      <c r="J352" t="s">
        <v>19948</v>
      </c>
      <c r="K352" t="s">
        <v>4012</v>
      </c>
      <c r="L352" t="s">
        <v>742</v>
      </c>
      <c r="M352" t="s">
        <v>19946</v>
      </c>
      <c r="N352" t="s">
        <v>637</v>
      </c>
      <c r="O352" t="s">
        <v>646</v>
      </c>
      <c r="P352" t="s">
        <v>26</v>
      </c>
      <c r="Q352" t="s">
        <v>647</v>
      </c>
      <c r="R352" t="s">
        <v>638</v>
      </c>
      <c r="S352" t="s">
        <v>19949</v>
      </c>
      <c r="T352" t="s">
        <v>19946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FEE0-677F-4720-BDE9-D436A564DA69}">
  <sheetPr>
    <tabColor rgb="FFFF6699"/>
    <pageSetUpPr fitToPage="1"/>
  </sheetPr>
  <dimension ref="A1:V313"/>
  <sheetViews>
    <sheetView zoomScale="70" zoomScaleNormal="70" workbookViewId="0">
      <pane xSplit="2" ySplit="1" topLeftCell="S14" activePane="bottomRight" state="frozen"/>
      <selection activeCell="Q237" sqref="Q237"/>
      <selection pane="topRight" activeCell="Q237" sqref="Q237"/>
      <selection pane="bottomLeft" activeCell="Q237" sqref="Q237"/>
      <selection pane="bottomRight" activeCell="U283" sqref="U283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617</v>
      </c>
      <c r="C1" t="s">
        <v>618</v>
      </c>
      <c r="D1" t="s">
        <v>1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J1" t="s">
        <v>624</v>
      </c>
      <c r="K1" t="s">
        <v>625</v>
      </c>
      <c r="L1" t="s">
        <v>626</v>
      </c>
      <c r="M1" t="s">
        <v>627</v>
      </c>
      <c r="N1" t="s">
        <v>628</v>
      </c>
      <c r="O1" t="s">
        <v>629</v>
      </c>
      <c r="P1" t="s">
        <v>630</v>
      </c>
      <c r="Q1" t="s">
        <v>631</v>
      </c>
      <c r="R1" t="s">
        <v>2</v>
      </c>
      <c r="S1" t="s">
        <v>632</v>
      </c>
      <c r="T1" t="s">
        <v>633</v>
      </c>
      <c r="U1" s="49" t="s">
        <v>722</v>
      </c>
      <c r="V1" t="s">
        <v>724</v>
      </c>
    </row>
    <row r="2" spans="1:22" x14ac:dyDescent="0.25">
      <c r="A2" t="s">
        <v>147</v>
      </c>
      <c r="B2" t="s">
        <v>148</v>
      </c>
      <c r="C2">
        <v>50</v>
      </c>
      <c r="D2">
        <v>6</v>
      </c>
      <c r="E2" t="s">
        <v>19957</v>
      </c>
      <c r="F2">
        <v>200</v>
      </c>
      <c r="G2">
        <v>0</v>
      </c>
      <c r="H2" t="s">
        <v>636</v>
      </c>
      <c r="I2" t="s">
        <v>19958</v>
      </c>
      <c r="J2" t="s">
        <v>675</v>
      </c>
      <c r="K2" t="s">
        <v>637</v>
      </c>
      <c r="L2" t="s">
        <v>638</v>
      </c>
      <c r="M2" t="s">
        <v>19959</v>
      </c>
      <c r="N2" t="s">
        <v>637</v>
      </c>
      <c r="O2" t="s">
        <v>639</v>
      </c>
      <c r="P2" t="s">
        <v>5</v>
      </c>
      <c r="Q2" t="s">
        <v>640</v>
      </c>
      <c r="R2" t="s">
        <v>19960</v>
      </c>
      <c r="S2" t="s">
        <v>19961</v>
      </c>
      <c r="T2" t="s">
        <v>19959</v>
      </c>
      <c r="U2" s="50" t="s">
        <v>147</v>
      </c>
      <c r="V2">
        <v>655</v>
      </c>
    </row>
    <row r="3" spans="1:22" x14ac:dyDescent="0.25">
      <c r="A3" t="s">
        <v>147</v>
      </c>
      <c r="B3" t="s">
        <v>148</v>
      </c>
      <c r="C3">
        <v>33.333333333333336</v>
      </c>
      <c r="D3">
        <v>3</v>
      </c>
      <c r="E3" t="s">
        <v>19962</v>
      </c>
      <c r="F3">
        <v>100</v>
      </c>
      <c r="G3">
        <v>0</v>
      </c>
      <c r="H3" t="s">
        <v>655</v>
      </c>
      <c r="I3" t="s">
        <v>19963</v>
      </c>
      <c r="J3" t="s">
        <v>649</v>
      </c>
      <c r="K3" t="s">
        <v>637</v>
      </c>
      <c r="L3" t="s">
        <v>638</v>
      </c>
      <c r="M3" t="s">
        <v>19964</v>
      </c>
      <c r="N3" t="s">
        <v>637</v>
      </c>
      <c r="O3" t="s">
        <v>643</v>
      </c>
      <c r="P3" t="s">
        <v>5</v>
      </c>
      <c r="Q3" t="s">
        <v>644</v>
      </c>
      <c r="R3" t="s">
        <v>638</v>
      </c>
      <c r="S3" t="s">
        <v>637</v>
      </c>
      <c r="T3" t="s">
        <v>19964</v>
      </c>
      <c r="U3" s="51" t="s">
        <v>148</v>
      </c>
      <c r="V3">
        <v>655</v>
      </c>
    </row>
    <row r="4" spans="1:22" x14ac:dyDescent="0.25">
      <c r="A4" t="s">
        <v>147</v>
      </c>
      <c r="B4" t="s">
        <v>148</v>
      </c>
      <c r="C4">
        <v>33.333333333333336</v>
      </c>
      <c r="D4">
        <v>3</v>
      </c>
      <c r="E4" t="s">
        <v>19965</v>
      </c>
      <c r="F4">
        <v>103</v>
      </c>
      <c r="G4">
        <v>3</v>
      </c>
      <c r="H4" t="s">
        <v>655</v>
      </c>
      <c r="I4" t="s">
        <v>19966</v>
      </c>
      <c r="J4" t="s">
        <v>3004</v>
      </c>
      <c r="K4" t="s">
        <v>637</v>
      </c>
      <c r="L4" t="s">
        <v>638</v>
      </c>
      <c r="M4" t="s">
        <v>19967</v>
      </c>
      <c r="N4" t="s">
        <v>637</v>
      </c>
      <c r="O4" t="s">
        <v>639</v>
      </c>
      <c r="P4" t="s">
        <v>5</v>
      </c>
      <c r="Q4" t="s">
        <v>640</v>
      </c>
      <c r="R4" t="s">
        <v>638</v>
      </c>
      <c r="S4" t="s">
        <v>19968</v>
      </c>
      <c r="T4" t="s">
        <v>19967</v>
      </c>
      <c r="U4" s="50" t="s">
        <v>16479</v>
      </c>
      <c r="V4">
        <v>23</v>
      </c>
    </row>
    <row r="5" spans="1:22" x14ac:dyDescent="0.25">
      <c r="A5" t="s">
        <v>239</v>
      </c>
      <c r="B5" t="s">
        <v>2799</v>
      </c>
      <c r="C5">
        <v>109</v>
      </c>
      <c r="D5">
        <v>1</v>
      </c>
      <c r="E5" t="s">
        <v>19969</v>
      </c>
      <c r="F5">
        <v>154</v>
      </c>
      <c r="G5">
        <v>45</v>
      </c>
      <c r="H5" t="s">
        <v>645</v>
      </c>
      <c r="I5" t="s">
        <v>19970</v>
      </c>
      <c r="J5" t="s">
        <v>19971</v>
      </c>
      <c r="K5" t="s">
        <v>738</v>
      </c>
      <c r="L5" t="s">
        <v>19972</v>
      </c>
      <c r="M5" t="s">
        <v>19973</v>
      </c>
      <c r="N5" t="s">
        <v>637</v>
      </c>
      <c r="O5" t="s">
        <v>664</v>
      </c>
      <c r="P5" t="s">
        <v>23</v>
      </c>
      <c r="Q5" t="s">
        <v>665</v>
      </c>
      <c r="R5" t="s">
        <v>638</v>
      </c>
      <c r="S5" t="s">
        <v>19974</v>
      </c>
      <c r="T5" t="s">
        <v>19973</v>
      </c>
      <c r="U5" s="51" t="s">
        <v>13745</v>
      </c>
      <c r="V5">
        <v>23</v>
      </c>
    </row>
    <row r="6" spans="1:22" x14ac:dyDescent="0.25">
      <c r="A6" t="s">
        <v>101</v>
      </c>
      <c r="B6" t="s">
        <v>2139</v>
      </c>
      <c r="C6">
        <v>120</v>
      </c>
      <c r="D6">
        <v>1</v>
      </c>
      <c r="E6" t="s">
        <v>19975</v>
      </c>
      <c r="F6">
        <v>130</v>
      </c>
      <c r="G6">
        <v>10</v>
      </c>
      <c r="H6" t="s">
        <v>636</v>
      </c>
      <c r="I6" t="s">
        <v>19976</v>
      </c>
      <c r="J6" t="s">
        <v>1970</v>
      </c>
      <c r="K6" t="s">
        <v>637</v>
      </c>
      <c r="L6" t="s">
        <v>638</v>
      </c>
      <c r="M6" t="s">
        <v>19973</v>
      </c>
      <c r="N6" t="s">
        <v>637</v>
      </c>
      <c r="O6" t="s">
        <v>639</v>
      </c>
      <c r="P6" t="s">
        <v>5</v>
      </c>
      <c r="Q6" t="s">
        <v>640</v>
      </c>
      <c r="R6" t="s">
        <v>638</v>
      </c>
      <c r="S6" t="s">
        <v>19977</v>
      </c>
      <c r="T6" t="s">
        <v>19973</v>
      </c>
      <c r="U6" s="50" t="s">
        <v>16818</v>
      </c>
      <c r="V6">
        <v>12</v>
      </c>
    </row>
    <row r="7" spans="1:22" x14ac:dyDescent="0.25">
      <c r="A7" t="s">
        <v>147</v>
      </c>
      <c r="B7" t="s">
        <v>148</v>
      </c>
      <c r="C7">
        <v>33.333333333333336</v>
      </c>
      <c r="D7">
        <v>3</v>
      </c>
      <c r="E7" t="s">
        <v>19978</v>
      </c>
      <c r="F7">
        <v>100</v>
      </c>
      <c r="G7">
        <v>0</v>
      </c>
      <c r="H7" t="s">
        <v>655</v>
      </c>
      <c r="I7" t="s">
        <v>19979</v>
      </c>
      <c r="J7" t="s">
        <v>2080</v>
      </c>
      <c r="K7" t="s">
        <v>637</v>
      </c>
      <c r="L7" t="s">
        <v>638</v>
      </c>
      <c r="M7" t="s">
        <v>19980</v>
      </c>
      <c r="N7" t="s">
        <v>637</v>
      </c>
      <c r="O7" t="s">
        <v>643</v>
      </c>
      <c r="P7" t="s">
        <v>5</v>
      </c>
      <c r="Q7" t="s">
        <v>644</v>
      </c>
      <c r="R7" t="s">
        <v>638</v>
      </c>
      <c r="S7" t="s">
        <v>19981</v>
      </c>
      <c r="T7" t="s">
        <v>19980</v>
      </c>
      <c r="U7" s="51" t="s">
        <v>13750</v>
      </c>
      <c r="V7">
        <v>12</v>
      </c>
    </row>
    <row r="8" spans="1:22" x14ac:dyDescent="0.25">
      <c r="A8" t="s">
        <v>147</v>
      </c>
      <c r="B8" t="s">
        <v>148</v>
      </c>
      <c r="C8">
        <v>33.333333333333336</v>
      </c>
      <c r="D8">
        <v>3</v>
      </c>
      <c r="E8" t="s">
        <v>19982</v>
      </c>
      <c r="F8">
        <v>100</v>
      </c>
      <c r="G8">
        <v>0</v>
      </c>
      <c r="H8" t="s">
        <v>655</v>
      </c>
      <c r="I8" t="s">
        <v>3073</v>
      </c>
      <c r="J8" t="s">
        <v>648</v>
      </c>
      <c r="K8" t="s">
        <v>637</v>
      </c>
      <c r="L8" t="s">
        <v>638</v>
      </c>
      <c r="M8" t="s">
        <v>19983</v>
      </c>
      <c r="N8" t="s">
        <v>637</v>
      </c>
      <c r="O8" t="s">
        <v>639</v>
      </c>
      <c r="P8" t="s">
        <v>5</v>
      </c>
      <c r="Q8" t="s">
        <v>640</v>
      </c>
      <c r="R8" t="s">
        <v>638</v>
      </c>
      <c r="S8" t="s">
        <v>19984</v>
      </c>
      <c r="T8" t="s">
        <v>19983</v>
      </c>
      <c r="U8" s="50" t="s">
        <v>99</v>
      </c>
      <c r="V8">
        <v>20</v>
      </c>
    </row>
    <row r="9" spans="1:22" x14ac:dyDescent="0.25">
      <c r="A9" t="s">
        <v>147</v>
      </c>
      <c r="B9" t="s">
        <v>148</v>
      </c>
      <c r="C9">
        <v>50</v>
      </c>
      <c r="D9">
        <v>6</v>
      </c>
      <c r="E9" t="s">
        <v>19985</v>
      </c>
      <c r="F9">
        <v>200</v>
      </c>
      <c r="G9">
        <v>0</v>
      </c>
      <c r="H9" t="s">
        <v>636</v>
      </c>
      <c r="I9" t="s">
        <v>19986</v>
      </c>
      <c r="J9" t="s">
        <v>658</v>
      </c>
      <c r="K9" t="s">
        <v>637</v>
      </c>
      <c r="L9" t="s">
        <v>638</v>
      </c>
      <c r="M9" t="s">
        <v>19987</v>
      </c>
      <c r="N9" t="s">
        <v>637</v>
      </c>
      <c r="O9" t="s">
        <v>643</v>
      </c>
      <c r="P9" t="s">
        <v>5</v>
      </c>
      <c r="Q9" t="s">
        <v>644</v>
      </c>
      <c r="R9" t="s">
        <v>638</v>
      </c>
      <c r="S9" t="s">
        <v>19988</v>
      </c>
      <c r="T9" t="s">
        <v>19987</v>
      </c>
      <c r="U9" s="51" t="s">
        <v>100</v>
      </c>
      <c r="V9">
        <v>20</v>
      </c>
    </row>
    <row r="10" spans="1:22" x14ac:dyDescent="0.25">
      <c r="A10" t="s">
        <v>147</v>
      </c>
      <c r="B10" t="s">
        <v>148</v>
      </c>
      <c r="C10">
        <v>33.333333333333336</v>
      </c>
      <c r="D10">
        <v>3</v>
      </c>
      <c r="E10" t="s">
        <v>19989</v>
      </c>
      <c r="F10">
        <v>100</v>
      </c>
      <c r="G10">
        <v>0</v>
      </c>
      <c r="H10" t="s">
        <v>655</v>
      </c>
      <c r="I10" t="s">
        <v>13526</v>
      </c>
      <c r="J10" t="s">
        <v>1827</v>
      </c>
      <c r="K10" t="s">
        <v>637</v>
      </c>
      <c r="L10" t="s">
        <v>638</v>
      </c>
      <c r="M10" t="s">
        <v>19990</v>
      </c>
      <c r="N10" t="s">
        <v>637</v>
      </c>
      <c r="O10" t="s">
        <v>639</v>
      </c>
      <c r="P10" t="s">
        <v>5</v>
      </c>
      <c r="Q10" t="s">
        <v>640</v>
      </c>
      <c r="R10" t="s">
        <v>638</v>
      </c>
      <c r="S10" t="s">
        <v>19991</v>
      </c>
      <c r="T10" t="s">
        <v>19990</v>
      </c>
      <c r="U10" s="50" t="s">
        <v>22</v>
      </c>
      <c r="V10">
        <v>38</v>
      </c>
    </row>
    <row r="11" spans="1:22" x14ac:dyDescent="0.25">
      <c r="A11" t="s">
        <v>77</v>
      </c>
      <c r="B11" t="s">
        <v>78</v>
      </c>
      <c r="C11">
        <v>49</v>
      </c>
      <c r="D11">
        <v>1</v>
      </c>
      <c r="E11" t="s">
        <v>19992</v>
      </c>
      <c r="F11">
        <v>49</v>
      </c>
      <c r="G11">
        <v>0</v>
      </c>
      <c r="H11" t="s">
        <v>645</v>
      </c>
      <c r="I11" t="s">
        <v>727</v>
      </c>
      <c r="J11" t="s">
        <v>19993</v>
      </c>
      <c r="K11" t="s">
        <v>8515</v>
      </c>
      <c r="L11" t="s">
        <v>3754</v>
      </c>
      <c r="M11" t="s">
        <v>19994</v>
      </c>
      <c r="N11" t="s">
        <v>637</v>
      </c>
      <c r="O11" t="s">
        <v>646</v>
      </c>
      <c r="P11" t="s">
        <v>26</v>
      </c>
      <c r="Q11" t="s">
        <v>647</v>
      </c>
      <c r="R11" t="s">
        <v>638</v>
      </c>
      <c r="S11" t="s">
        <v>19995</v>
      </c>
      <c r="T11" t="s">
        <v>19996</v>
      </c>
      <c r="U11" s="51" t="s">
        <v>4578</v>
      </c>
      <c r="V11">
        <v>2</v>
      </c>
    </row>
    <row r="12" spans="1:22" x14ac:dyDescent="0.25">
      <c r="A12" t="s">
        <v>147</v>
      </c>
      <c r="B12" t="s">
        <v>148</v>
      </c>
      <c r="C12">
        <v>50</v>
      </c>
      <c r="D12">
        <v>6</v>
      </c>
      <c r="E12" t="s">
        <v>19997</v>
      </c>
      <c r="F12">
        <v>200</v>
      </c>
      <c r="G12">
        <v>0</v>
      </c>
      <c r="H12" t="s">
        <v>636</v>
      </c>
      <c r="I12" t="s">
        <v>19998</v>
      </c>
      <c r="J12" t="s">
        <v>1797</v>
      </c>
      <c r="K12" t="s">
        <v>637</v>
      </c>
      <c r="L12" t="s">
        <v>638</v>
      </c>
      <c r="M12" t="s">
        <v>19999</v>
      </c>
      <c r="N12" t="s">
        <v>637</v>
      </c>
      <c r="O12" t="s">
        <v>639</v>
      </c>
      <c r="P12" t="s">
        <v>5</v>
      </c>
      <c r="Q12" t="s">
        <v>640</v>
      </c>
      <c r="R12" t="s">
        <v>638</v>
      </c>
      <c r="S12" t="s">
        <v>20000</v>
      </c>
      <c r="T12" t="s">
        <v>19999</v>
      </c>
      <c r="U12" s="51" t="s">
        <v>213</v>
      </c>
      <c r="V12">
        <v>2</v>
      </c>
    </row>
    <row r="13" spans="1:22" x14ac:dyDescent="0.25">
      <c r="A13" t="s">
        <v>147</v>
      </c>
      <c r="B13" t="s">
        <v>148</v>
      </c>
      <c r="C13">
        <v>33.333333333333336</v>
      </c>
      <c r="D13">
        <v>3</v>
      </c>
      <c r="E13" t="s">
        <v>20001</v>
      </c>
      <c r="F13">
        <v>100</v>
      </c>
      <c r="G13">
        <v>0</v>
      </c>
      <c r="H13" t="s">
        <v>655</v>
      </c>
      <c r="I13" t="s">
        <v>4186</v>
      </c>
      <c r="J13" t="s">
        <v>661</v>
      </c>
      <c r="K13" t="s">
        <v>637</v>
      </c>
      <c r="L13" t="s">
        <v>638</v>
      </c>
      <c r="M13" t="s">
        <v>20002</v>
      </c>
      <c r="N13" t="s">
        <v>637</v>
      </c>
      <c r="O13" t="s">
        <v>643</v>
      </c>
      <c r="P13" t="s">
        <v>5</v>
      </c>
      <c r="Q13" t="s">
        <v>644</v>
      </c>
      <c r="R13" t="s">
        <v>638</v>
      </c>
      <c r="S13" t="s">
        <v>20003</v>
      </c>
      <c r="T13" t="s">
        <v>20002</v>
      </c>
      <c r="U13" s="51" t="s">
        <v>27</v>
      </c>
      <c r="V13">
        <v>34</v>
      </c>
    </row>
    <row r="14" spans="1:22" x14ac:dyDescent="0.25">
      <c r="A14" t="s">
        <v>147</v>
      </c>
      <c r="B14" t="s">
        <v>148</v>
      </c>
      <c r="C14">
        <v>50</v>
      </c>
      <c r="D14">
        <v>6</v>
      </c>
      <c r="E14" t="s">
        <v>20004</v>
      </c>
      <c r="F14">
        <v>200</v>
      </c>
      <c r="G14">
        <v>0</v>
      </c>
      <c r="H14" t="s">
        <v>636</v>
      </c>
      <c r="I14" t="s">
        <v>20005</v>
      </c>
      <c r="J14" t="s">
        <v>700</v>
      </c>
      <c r="K14" t="s">
        <v>637</v>
      </c>
      <c r="L14" t="s">
        <v>638</v>
      </c>
      <c r="M14" t="s">
        <v>20006</v>
      </c>
      <c r="N14" t="s">
        <v>637</v>
      </c>
      <c r="O14" t="s">
        <v>639</v>
      </c>
      <c r="P14" t="s">
        <v>5</v>
      </c>
      <c r="Q14" t="s">
        <v>640</v>
      </c>
      <c r="R14" t="s">
        <v>638</v>
      </c>
      <c r="S14" t="s">
        <v>20007</v>
      </c>
      <c r="T14" t="s">
        <v>20006</v>
      </c>
      <c r="U14" s="50" t="s">
        <v>18</v>
      </c>
      <c r="V14">
        <v>71</v>
      </c>
    </row>
    <row r="15" spans="1:22" x14ac:dyDescent="0.25">
      <c r="A15" t="s">
        <v>147</v>
      </c>
      <c r="B15" t="s">
        <v>148</v>
      </c>
      <c r="C15">
        <v>50</v>
      </c>
      <c r="D15">
        <v>6</v>
      </c>
      <c r="E15" t="s">
        <v>20008</v>
      </c>
      <c r="F15">
        <v>200</v>
      </c>
      <c r="G15">
        <v>0</v>
      </c>
      <c r="H15" t="s">
        <v>636</v>
      </c>
      <c r="I15" t="s">
        <v>18169</v>
      </c>
      <c r="J15" t="s">
        <v>662</v>
      </c>
      <c r="K15" t="s">
        <v>637</v>
      </c>
      <c r="L15" t="s">
        <v>638</v>
      </c>
      <c r="M15" t="s">
        <v>20009</v>
      </c>
      <c r="N15" t="s">
        <v>637</v>
      </c>
      <c r="O15" t="s">
        <v>639</v>
      </c>
      <c r="P15" t="s">
        <v>5</v>
      </c>
      <c r="Q15" t="s">
        <v>640</v>
      </c>
      <c r="R15" t="s">
        <v>638</v>
      </c>
      <c r="S15" t="s">
        <v>20010</v>
      </c>
      <c r="T15" t="s">
        <v>20009</v>
      </c>
      <c r="U15" s="51" t="s">
        <v>19</v>
      </c>
      <c r="V15">
        <v>71</v>
      </c>
    </row>
    <row r="16" spans="1:22" x14ac:dyDescent="0.25">
      <c r="A16" t="s">
        <v>147</v>
      </c>
      <c r="B16" t="s">
        <v>148</v>
      </c>
      <c r="C16">
        <v>50</v>
      </c>
      <c r="D16">
        <v>6</v>
      </c>
      <c r="E16" t="s">
        <v>20011</v>
      </c>
      <c r="F16">
        <v>200</v>
      </c>
      <c r="G16">
        <v>0</v>
      </c>
      <c r="H16" t="s">
        <v>636</v>
      </c>
      <c r="I16" t="s">
        <v>20012</v>
      </c>
      <c r="J16" t="s">
        <v>683</v>
      </c>
      <c r="K16" t="s">
        <v>637</v>
      </c>
      <c r="L16" t="s">
        <v>638</v>
      </c>
      <c r="M16" t="s">
        <v>20013</v>
      </c>
      <c r="N16" t="s">
        <v>637</v>
      </c>
      <c r="O16" t="s">
        <v>639</v>
      </c>
      <c r="P16" t="s">
        <v>5</v>
      </c>
      <c r="Q16" t="s">
        <v>640</v>
      </c>
      <c r="R16" t="s">
        <v>638</v>
      </c>
      <c r="S16" t="s">
        <v>20014</v>
      </c>
      <c r="T16" t="s">
        <v>20015</v>
      </c>
      <c r="U16" s="50" t="s">
        <v>101</v>
      </c>
      <c r="V16">
        <v>8</v>
      </c>
    </row>
    <row r="17" spans="1:22" x14ac:dyDescent="0.25">
      <c r="A17" t="s">
        <v>147</v>
      </c>
      <c r="B17" t="s">
        <v>148</v>
      </c>
      <c r="C17">
        <v>50</v>
      </c>
      <c r="D17">
        <v>6</v>
      </c>
      <c r="E17" t="s">
        <v>20016</v>
      </c>
      <c r="F17">
        <v>200</v>
      </c>
      <c r="G17">
        <v>0</v>
      </c>
      <c r="H17" t="s">
        <v>636</v>
      </c>
      <c r="I17" t="s">
        <v>20017</v>
      </c>
      <c r="J17" t="s">
        <v>1872</v>
      </c>
      <c r="K17" t="s">
        <v>637</v>
      </c>
      <c r="L17" t="s">
        <v>638</v>
      </c>
      <c r="M17" t="s">
        <v>20018</v>
      </c>
      <c r="N17" t="s">
        <v>637</v>
      </c>
      <c r="O17" t="s">
        <v>643</v>
      </c>
      <c r="P17" t="s">
        <v>5</v>
      </c>
      <c r="Q17" t="s">
        <v>644</v>
      </c>
      <c r="R17" t="s">
        <v>638</v>
      </c>
      <c r="S17" t="s">
        <v>20019</v>
      </c>
      <c r="T17" t="s">
        <v>20018</v>
      </c>
      <c r="U17" s="51" t="s">
        <v>2139</v>
      </c>
      <c r="V17">
        <v>2</v>
      </c>
    </row>
    <row r="18" spans="1:22" x14ac:dyDescent="0.25">
      <c r="A18" t="s">
        <v>147</v>
      </c>
      <c r="B18" t="s">
        <v>148</v>
      </c>
      <c r="C18">
        <v>33.333333333333336</v>
      </c>
      <c r="D18">
        <v>3</v>
      </c>
      <c r="E18" t="s">
        <v>20020</v>
      </c>
      <c r="F18">
        <v>100</v>
      </c>
      <c r="G18">
        <v>0</v>
      </c>
      <c r="H18" t="s">
        <v>655</v>
      </c>
      <c r="I18" t="s">
        <v>14074</v>
      </c>
      <c r="J18" t="s">
        <v>649</v>
      </c>
      <c r="K18" t="s">
        <v>637</v>
      </c>
      <c r="L18" t="s">
        <v>638</v>
      </c>
      <c r="M18" t="s">
        <v>20021</v>
      </c>
      <c r="N18" t="s">
        <v>637</v>
      </c>
      <c r="O18" t="s">
        <v>639</v>
      </c>
      <c r="P18" t="s">
        <v>5</v>
      </c>
      <c r="Q18" t="s">
        <v>640</v>
      </c>
      <c r="R18" t="s">
        <v>638</v>
      </c>
      <c r="S18" t="s">
        <v>20022</v>
      </c>
      <c r="T18" t="s">
        <v>20021</v>
      </c>
      <c r="U18" s="51" t="s">
        <v>74</v>
      </c>
      <c r="V18">
        <v>6</v>
      </c>
    </row>
    <row r="19" spans="1:22" x14ac:dyDescent="0.25">
      <c r="A19" t="s">
        <v>147</v>
      </c>
      <c r="B19" t="s">
        <v>148</v>
      </c>
      <c r="C19">
        <v>50</v>
      </c>
      <c r="D19">
        <v>6</v>
      </c>
      <c r="E19" t="s">
        <v>20023</v>
      </c>
      <c r="F19">
        <v>200</v>
      </c>
      <c r="G19">
        <v>0</v>
      </c>
      <c r="H19" t="s">
        <v>636</v>
      </c>
      <c r="I19" t="s">
        <v>20024</v>
      </c>
      <c r="J19" t="s">
        <v>650</v>
      </c>
      <c r="K19" t="s">
        <v>637</v>
      </c>
      <c r="L19" t="s">
        <v>638</v>
      </c>
      <c r="M19" t="s">
        <v>20021</v>
      </c>
      <c r="N19" t="s">
        <v>637</v>
      </c>
      <c r="O19" t="s">
        <v>639</v>
      </c>
      <c r="P19" t="s">
        <v>5</v>
      </c>
      <c r="Q19" t="s">
        <v>640</v>
      </c>
      <c r="R19" t="s">
        <v>638</v>
      </c>
      <c r="S19" t="s">
        <v>20025</v>
      </c>
      <c r="T19" t="s">
        <v>20021</v>
      </c>
      <c r="U19" s="50" t="s">
        <v>72</v>
      </c>
      <c r="V19">
        <v>3</v>
      </c>
    </row>
    <row r="20" spans="1:22" x14ac:dyDescent="0.25">
      <c r="A20" t="s">
        <v>147</v>
      </c>
      <c r="B20" t="s">
        <v>148</v>
      </c>
      <c r="C20">
        <v>50</v>
      </c>
      <c r="D20">
        <v>6</v>
      </c>
      <c r="E20" t="s">
        <v>20026</v>
      </c>
      <c r="F20">
        <v>200</v>
      </c>
      <c r="G20">
        <v>0</v>
      </c>
      <c r="H20" t="s">
        <v>636</v>
      </c>
      <c r="I20" t="s">
        <v>20027</v>
      </c>
      <c r="J20" t="s">
        <v>3029</v>
      </c>
      <c r="K20" t="s">
        <v>637</v>
      </c>
      <c r="L20" t="s">
        <v>638</v>
      </c>
      <c r="M20" t="s">
        <v>20028</v>
      </c>
      <c r="N20" t="s">
        <v>637</v>
      </c>
      <c r="O20" t="s">
        <v>639</v>
      </c>
      <c r="P20" t="s">
        <v>5</v>
      </c>
      <c r="Q20" t="s">
        <v>640</v>
      </c>
      <c r="R20" t="s">
        <v>638</v>
      </c>
      <c r="S20" t="s">
        <v>20029</v>
      </c>
      <c r="T20" t="s">
        <v>20028</v>
      </c>
      <c r="U20" s="51" t="s">
        <v>108</v>
      </c>
      <c r="V20">
        <v>1</v>
      </c>
    </row>
    <row r="21" spans="1:22" x14ac:dyDescent="0.25">
      <c r="A21" t="s">
        <v>18</v>
      </c>
      <c r="B21" t="s">
        <v>19</v>
      </c>
      <c r="C21">
        <v>66.666666666666671</v>
      </c>
      <c r="D21">
        <v>3</v>
      </c>
      <c r="E21" t="s">
        <v>20030</v>
      </c>
      <c r="F21">
        <v>129</v>
      </c>
      <c r="G21">
        <v>0</v>
      </c>
      <c r="H21" t="s">
        <v>636</v>
      </c>
      <c r="I21" t="s">
        <v>8628</v>
      </c>
      <c r="J21" t="s">
        <v>5310</v>
      </c>
      <c r="K21" t="s">
        <v>637</v>
      </c>
      <c r="L21" t="s">
        <v>638</v>
      </c>
      <c r="M21" t="s">
        <v>20031</v>
      </c>
      <c r="N21" t="s">
        <v>637</v>
      </c>
      <c r="O21" t="s">
        <v>639</v>
      </c>
      <c r="P21" t="s">
        <v>5</v>
      </c>
      <c r="Q21" t="s">
        <v>640</v>
      </c>
      <c r="R21" t="s">
        <v>638</v>
      </c>
      <c r="S21" t="s">
        <v>20032</v>
      </c>
      <c r="T21" t="s">
        <v>20031</v>
      </c>
      <c r="U21" s="51" t="s">
        <v>716</v>
      </c>
      <c r="V21">
        <v>2</v>
      </c>
    </row>
    <row r="22" spans="1:22" x14ac:dyDescent="0.25">
      <c r="A22" t="s">
        <v>147</v>
      </c>
      <c r="B22" t="s">
        <v>148</v>
      </c>
      <c r="C22">
        <v>50</v>
      </c>
      <c r="D22">
        <v>6</v>
      </c>
      <c r="E22" t="s">
        <v>20033</v>
      </c>
      <c r="F22">
        <v>200</v>
      </c>
      <c r="G22">
        <v>0</v>
      </c>
      <c r="H22" t="s">
        <v>636</v>
      </c>
      <c r="I22" t="s">
        <v>20034</v>
      </c>
      <c r="J22" t="s">
        <v>676</v>
      </c>
      <c r="K22" t="s">
        <v>637</v>
      </c>
      <c r="L22" t="s">
        <v>638</v>
      </c>
      <c r="M22" t="s">
        <v>20035</v>
      </c>
      <c r="N22" t="s">
        <v>637</v>
      </c>
      <c r="O22" t="s">
        <v>639</v>
      </c>
      <c r="P22" t="s">
        <v>5</v>
      </c>
      <c r="Q22" t="s">
        <v>640</v>
      </c>
      <c r="R22" t="s">
        <v>638</v>
      </c>
      <c r="S22" t="s">
        <v>20036</v>
      </c>
      <c r="T22" t="s">
        <v>20035</v>
      </c>
      <c r="U22" s="50" t="s">
        <v>16662</v>
      </c>
      <c r="V22">
        <v>3</v>
      </c>
    </row>
    <row r="23" spans="1:22" x14ac:dyDescent="0.25">
      <c r="A23" t="s">
        <v>241</v>
      </c>
      <c r="B23" t="s">
        <v>247</v>
      </c>
      <c r="C23">
        <v>159</v>
      </c>
      <c r="D23">
        <v>1</v>
      </c>
      <c r="E23" t="s">
        <v>20037</v>
      </c>
      <c r="F23">
        <v>99</v>
      </c>
      <c r="G23">
        <v>0</v>
      </c>
      <c r="H23" t="s">
        <v>655</v>
      </c>
      <c r="I23" t="s">
        <v>20038</v>
      </c>
      <c r="J23" t="s">
        <v>657</v>
      </c>
      <c r="K23" t="s">
        <v>637</v>
      </c>
      <c r="L23" t="s">
        <v>638</v>
      </c>
      <c r="M23" t="s">
        <v>20039</v>
      </c>
      <c r="N23" t="s">
        <v>637</v>
      </c>
      <c r="O23" t="s">
        <v>643</v>
      </c>
      <c r="P23" t="s">
        <v>5</v>
      </c>
      <c r="Q23" t="s">
        <v>644</v>
      </c>
      <c r="R23" t="s">
        <v>638</v>
      </c>
      <c r="S23" t="s">
        <v>20040</v>
      </c>
      <c r="T23" t="s">
        <v>20041</v>
      </c>
      <c r="U23" s="51" t="s">
        <v>10386</v>
      </c>
      <c r="V23">
        <v>3</v>
      </c>
    </row>
    <row r="24" spans="1:22" x14ac:dyDescent="0.25">
      <c r="A24" t="s">
        <v>600</v>
      </c>
      <c r="B24" t="s">
        <v>2799</v>
      </c>
      <c r="C24">
        <v>87.2</v>
      </c>
      <c r="D24">
        <v>1</v>
      </c>
      <c r="E24" t="s">
        <v>20042</v>
      </c>
      <c r="F24">
        <v>174.4</v>
      </c>
      <c r="G24">
        <v>0</v>
      </c>
      <c r="H24" t="s">
        <v>645</v>
      </c>
      <c r="I24" t="s">
        <v>20043</v>
      </c>
      <c r="J24" t="s">
        <v>20044</v>
      </c>
      <c r="K24" t="s">
        <v>3352</v>
      </c>
      <c r="L24" t="s">
        <v>20045</v>
      </c>
      <c r="M24" t="s">
        <v>20041</v>
      </c>
      <c r="N24" t="s">
        <v>637</v>
      </c>
      <c r="O24" t="s">
        <v>664</v>
      </c>
      <c r="P24" t="s">
        <v>23</v>
      </c>
      <c r="Q24" t="s">
        <v>665</v>
      </c>
      <c r="R24" t="s">
        <v>638</v>
      </c>
      <c r="S24" t="s">
        <v>20046</v>
      </c>
      <c r="T24" t="s">
        <v>20041</v>
      </c>
      <c r="U24" s="50" t="s">
        <v>14</v>
      </c>
      <c r="V24">
        <v>4</v>
      </c>
    </row>
    <row r="25" spans="1:22" x14ac:dyDescent="0.25">
      <c r="A25" t="s">
        <v>241</v>
      </c>
      <c r="B25" t="s">
        <v>2799</v>
      </c>
      <c r="C25">
        <v>87.2</v>
      </c>
      <c r="D25">
        <v>1</v>
      </c>
      <c r="E25" t="s">
        <v>20042</v>
      </c>
      <c r="F25">
        <v>174.4</v>
      </c>
      <c r="G25">
        <v>0</v>
      </c>
      <c r="H25" t="s">
        <v>645</v>
      </c>
      <c r="I25" t="s">
        <v>20043</v>
      </c>
      <c r="J25" t="s">
        <v>20044</v>
      </c>
      <c r="K25" t="s">
        <v>3352</v>
      </c>
      <c r="L25" t="s">
        <v>20045</v>
      </c>
      <c r="M25" t="s">
        <v>20041</v>
      </c>
      <c r="N25" t="s">
        <v>637</v>
      </c>
      <c r="O25" t="s">
        <v>664</v>
      </c>
      <c r="P25" t="s">
        <v>23</v>
      </c>
      <c r="Q25" t="s">
        <v>665</v>
      </c>
      <c r="R25" t="s">
        <v>638</v>
      </c>
      <c r="S25" t="s">
        <v>20046</v>
      </c>
      <c r="T25" t="s">
        <v>20041</v>
      </c>
      <c r="U25" s="51" t="s">
        <v>15</v>
      </c>
      <c r="V25">
        <v>4</v>
      </c>
    </row>
    <row r="26" spans="1:22" x14ac:dyDescent="0.25">
      <c r="A26" t="s">
        <v>600</v>
      </c>
      <c r="B26" t="s">
        <v>690</v>
      </c>
      <c r="C26">
        <v>103.55</v>
      </c>
      <c r="D26">
        <v>1</v>
      </c>
      <c r="E26" t="s">
        <v>20047</v>
      </c>
      <c r="F26">
        <v>216.1</v>
      </c>
      <c r="G26">
        <v>9</v>
      </c>
      <c r="H26" t="s">
        <v>663</v>
      </c>
      <c r="I26" t="s">
        <v>20048</v>
      </c>
      <c r="J26" t="s">
        <v>20049</v>
      </c>
      <c r="K26" t="s">
        <v>6345</v>
      </c>
      <c r="L26" t="s">
        <v>20050</v>
      </c>
      <c r="M26" t="s">
        <v>20051</v>
      </c>
      <c r="N26" t="s">
        <v>637</v>
      </c>
      <c r="O26" t="s">
        <v>664</v>
      </c>
      <c r="P26" t="s">
        <v>23</v>
      </c>
      <c r="Q26" t="s">
        <v>665</v>
      </c>
      <c r="R26" t="s">
        <v>638</v>
      </c>
      <c r="S26" t="s">
        <v>637</v>
      </c>
      <c r="T26" t="s">
        <v>20051</v>
      </c>
      <c r="U26" s="50" t="s">
        <v>239</v>
      </c>
      <c r="V26">
        <v>21</v>
      </c>
    </row>
    <row r="27" spans="1:22" x14ac:dyDescent="0.25">
      <c r="A27" t="s">
        <v>239</v>
      </c>
      <c r="B27" t="s">
        <v>690</v>
      </c>
      <c r="C27">
        <v>103.55</v>
      </c>
      <c r="D27">
        <v>1</v>
      </c>
      <c r="E27" t="s">
        <v>20047</v>
      </c>
      <c r="F27">
        <v>216.1</v>
      </c>
      <c r="G27">
        <v>9</v>
      </c>
      <c r="H27" t="s">
        <v>663</v>
      </c>
      <c r="I27" t="s">
        <v>20048</v>
      </c>
      <c r="J27" t="s">
        <v>20049</v>
      </c>
      <c r="K27" t="s">
        <v>6345</v>
      </c>
      <c r="L27" t="s">
        <v>20050</v>
      </c>
      <c r="M27" t="s">
        <v>20051</v>
      </c>
      <c r="N27" t="s">
        <v>637</v>
      </c>
      <c r="O27" t="s">
        <v>664</v>
      </c>
      <c r="P27" t="s">
        <v>23</v>
      </c>
      <c r="Q27" t="s">
        <v>665</v>
      </c>
      <c r="R27" t="s">
        <v>638</v>
      </c>
      <c r="S27" t="s">
        <v>637</v>
      </c>
      <c r="T27" t="s">
        <v>20051</v>
      </c>
      <c r="U27" s="51" t="s">
        <v>245</v>
      </c>
      <c r="V27">
        <v>19</v>
      </c>
    </row>
    <row r="28" spans="1:22" x14ac:dyDescent="0.25">
      <c r="A28" t="s">
        <v>77</v>
      </c>
      <c r="B28" t="s">
        <v>78</v>
      </c>
      <c r="C28">
        <v>33.333333333333336</v>
      </c>
      <c r="D28">
        <v>3</v>
      </c>
      <c r="E28" t="s">
        <v>20052</v>
      </c>
      <c r="F28">
        <v>134.99</v>
      </c>
      <c r="G28">
        <v>0</v>
      </c>
      <c r="H28" t="s">
        <v>636</v>
      </c>
      <c r="I28" t="s">
        <v>20053</v>
      </c>
      <c r="J28" t="s">
        <v>5718</v>
      </c>
      <c r="K28" t="s">
        <v>637</v>
      </c>
      <c r="L28" t="s">
        <v>638</v>
      </c>
      <c r="M28" t="s">
        <v>20054</v>
      </c>
      <c r="N28" t="s">
        <v>637</v>
      </c>
      <c r="O28" t="s">
        <v>639</v>
      </c>
      <c r="P28" t="s">
        <v>5</v>
      </c>
      <c r="Q28" t="s">
        <v>640</v>
      </c>
      <c r="R28" t="s">
        <v>638</v>
      </c>
      <c r="S28" t="s">
        <v>20055</v>
      </c>
      <c r="T28" t="s">
        <v>20054</v>
      </c>
      <c r="U28" s="51" t="s">
        <v>2799</v>
      </c>
      <c r="V28">
        <v>1</v>
      </c>
    </row>
    <row r="29" spans="1:22" x14ac:dyDescent="0.25">
      <c r="A29" t="s">
        <v>147</v>
      </c>
      <c r="B29" t="s">
        <v>148</v>
      </c>
      <c r="C29">
        <v>50</v>
      </c>
      <c r="D29">
        <v>6</v>
      </c>
      <c r="E29" t="s">
        <v>20056</v>
      </c>
      <c r="F29">
        <v>200</v>
      </c>
      <c r="G29">
        <v>0</v>
      </c>
      <c r="H29" t="s">
        <v>636</v>
      </c>
      <c r="I29" t="s">
        <v>20057</v>
      </c>
      <c r="J29" t="s">
        <v>675</v>
      </c>
      <c r="K29" t="s">
        <v>637</v>
      </c>
      <c r="L29" t="s">
        <v>638</v>
      </c>
      <c r="M29" t="s">
        <v>20058</v>
      </c>
      <c r="N29" t="s">
        <v>637</v>
      </c>
      <c r="O29" t="s">
        <v>639</v>
      </c>
      <c r="P29" t="s">
        <v>5</v>
      </c>
      <c r="Q29" t="s">
        <v>640</v>
      </c>
      <c r="R29" t="s">
        <v>638</v>
      </c>
      <c r="S29" t="s">
        <v>20059</v>
      </c>
      <c r="T29" t="s">
        <v>20058</v>
      </c>
      <c r="U29" s="51" t="s">
        <v>690</v>
      </c>
      <c r="V29">
        <v>1</v>
      </c>
    </row>
    <row r="30" spans="1:22" x14ac:dyDescent="0.25">
      <c r="A30" t="s">
        <v>240</v>
      </c>
      <c r="B30" t="s">
        <v>246</v>
      </c>
      <c r="C30">
        <v>159</v>
      </c>
      <c r="D30">
        <v>1</v>
      </c>
      <c r="E30" t="s">
        <v>20060</v>
      </c>
      <c r="F30">
        <v>99</v>
      </c>
      <c r="G30">
        <v>0</v>
      </c>
      <c r="H30" t="s">
        <v>655</v>
      </c>
      <c r="I30" t="s">
        <v>8158</v>
      </c>
      <c r="J30" t="s">
        <v>668</v>
      </c>
      <c r="K30" t="s">
        <v>637</v>
      </c>
      <c r="L30" t="s">
        <v>638</v>
      </c>
      <c r="M30" t="s">
        <v>20061</v>
      </c>
      <c r="N30" t="s">
        <v>637</v>
      </c>
      <c r="O30" t="s">
        <v>639</v>
      </c>
      <c r="P30" t="s">
        <v>5</v>
      </c>
      <c r="Q30" t="s">
        <v>640</v>
      </c>
      <c r="R30" t="s">
        <v>638</v>
      </c>
      <c r="S30" t="s">
        <v>20062</v>
      </c>
      <c r="T30" t="s">
        <v>20061</v>
      </c>
      <c r="U30" s="50" t="s">
        <v>240</v>
      </c>
      <c r="V30">
        <v>19</v>
      </c>
    </row>
    <row r="31" spans="1:22" x14ac:dyDescent="0.25">
      <c r="A31" t="s">
        <v>22</v>
      </c>
      <c r="B31" t="s">
        <v>27</v>
      </c>
      <c r="C31">
        <v>66.333333333333329</v>
      </c>
      <c r="D31">
        <v>3</v>
      </c>
      <c r="E31" t="s">
        <v>20063</v>
      </c>
      <c r="F31">
        <v>212.5</v>
      </c>
      <c r="G31">
        <v>0</v>
      </c>
      <c r="H31" t="s">
        <v>655</v>
      </c>
      <c r="I31" t="s">
        <v>1857</v>
      </c>
      <c r="J31" t="s">
        <v>678</v>
      </c>
      <c r="K31" t="s">
        <v>637</v>
      </c>
      <c r="L31" t="s">
        <v>638</v>
      </c>
      <c r="M31" t="s">
        <v>20064</v>
      </c>
      <c r="N31" t="s">
        <v>637</v>
      </c>
      <c r="O31" t="s">
        <v>639</v>
      </c>
      <c r="P31" t="s">
        <v>5</v>
      </c>
      <c r="Q31" t="s">
        <v>640</v>
      </c>
      <c r="R31" t="s">
        <v>638</v>
      </c>
      <c r="S31" t="s">
        <v>20065</v>
      </c>
      <c r="T31" t="s">
        <v>20066</v>
      </c>
      <c r="U31" s="51" t="s">
        <v>246</v>
      </c>
      <c r="V31">
        <v>10</v>
      </c>
    </row>
    <row r="32" spans="1:22" x14ac:dyDescent="0.25">
      <c r="A32" t="s">
        <v>147</v>
      </c>
      <c r="B32" t="s">
        <v>148</v>
      </c>
      <c r="C32">
        <v>50</v>
      </c>
      <c r="D32">
        <v>6</v>
      </c>
      <c r="E32" t="s">
        <v>20067</v>
      </c>
      <c r="F32">
        <v>200</v>
      </c>
      <c r="G32">
        <v>0</v>
      </c>
      <c r="H32" t="s">
        <v>636</v>
      </c>
      <c r="I32" t="s">
        <v>20068</v>
      </c>
      <c r="J32" t="s">
        <v>20069</v>
      </c>
      <c r="K32" t="s">
        <v>637</v>
      </c>
      <c r="L32" t="s">
        <v>638</v>
      </c>
      <c r="M32" t="s">
        <v>20070</v>
      </c>
      <c r="N32" t="s">
        <v>637</v>
      </c>
      <c r="O32" t="s">
        <v>639</v>
      </c>
      <c r="P32" t="s">
        <v>5</v>
      </c>
      <c r="Q32" t="s">
        <v>640</v>
      </c>
      <c r="R32" t="s">
        <v>638</v>
      </c>
      <c r="S32" t="s">
        <v>20071</v>
      </c>
      <c r="T32" t="s">
        <v>20070</v>
      </c>
      <c r="U32" s="51" t="s">
        <v>2799</v>
      </c>
      <c r="V32">
        <v>2</v>
      </c>
    </row>
    <row r="33" spans="1:22" x14ac:dyDescent="0.25">
      <c r="A33" t="s">
        <v>147</v>
      </c>
      <c r="B33" t="s">
        <v>148</v>
      </c>
      <c r="C33">
        <v>33.333333333333336</v>
      </c>
      <c r="D33">
        <v>3</v>
      </c>
      <c r="E33" t="s">
        <v>20072</v>
      </c>
      <c r="F33">
        <v>138</v>
      </c>
      <c r="G33">
        <v>38</v>
      </c>
      <c r="H33" t="s">
        <v>655</v>
      </c>
      <c r="I33" t="s">
        <v>20073</v>
      </c>
      <c r="J33" t="s">
        <v>675</v>
      </c>
      <c r="K33" t="s">
        <v>637</v>
      </c>
      <c r="L33" t="s">
        <v>638</v>
      </c>
      <c r="M33" t="s">
        <v>20074</v>
      </c>
      <c r="N33" t="s">
        <v>637</v>
      </c>
      <c r="O33" t="s">
        <v>639</v>
      </c>
      <c r="P33" t="s">
        <v>5</v>
      </c>
      <c r="Q33" t="s">
        <v>640</v>
      </c>
      <c r="R33" t="s">
        <v>638</v>
      </c>
      <c r="S33" t="s">
        <v>20075</v>
      </c>
      <c r="T33" t="s">
        <v>20074</v>
      </c>
      <c r="U33" s="51" t="s">
        <v>690</v>
      </c>
      <c r="V33">
        <v>7</v>
      </c>
    </row>
    <row r="34" spans="1:22" x14ac:dyDescent="0.25">
      <c r="A34" t="s">
        <v>600</v>
      </c>
      <c r="B34" t="s">
        <v>601</v>
      </c>
      <c r="C34">
        <v>159</v>
      </c>
      <c r="D34">
        <v>1</v>
      </c>
      <c r="E34" t="s">
        <v>20076</v>
      </c>
      <c r="F34">
        <v>190.5</v>
      </c>
      <c r="G34">
        <v>0</v>
      </c>
      <c r="H34" t="s">
        <v>655</v>
      </c>
      <c r="I34" t="s">
        <v>20077</v>
      </c>
      <c r="J34" t="s">
        <v>648</v>
      </c>
      <c r="K34" t="s">
        <v>637</v>
      </c>
      <c r="L34" t="s">
        <v>638</v>
      </c>
      <c r="M34" t="s">
        <v>20078</v>
      </c>
      <c r="N34" t="s">
        <v>637</v>
      </c>
      <c r="O34" t="s">
        <v>643</v>
      </c>
      <c r="P34" t="s">
        <v>5</v>
      </c>
      <c r="Q34" t="s">
        <v>644</v>
      </c>
      <c r="R34" t="s">
        <v>638</v>
      </c>
      <c r="S34" t="s">
        <v>20079</v>
      </c>
      <c r="T34" t="s">
        <v>20078</v>
      </c>
      <c r="U34" s="50" t="s">
        <v>241</v>
      </c>
      <c r="V34">
        <v>17</v>
      </c>
    </row>
    <row r="35" spans="1:22" x14ac:dyDescent="0.25">
      <c r="A35" t="s">
        <v>239</v>
      </c>
      <c r="B35" t="s">
        <v>245</v>
      </c>
      <c r="C35">
        <v>159</v>
      </c>
      <c r="D35">
        <v>1</v>
      </c>
      <c r="E35" t="s">
        <v>20076</v>
      </c>
      <c r="F35">
        <v>190.5</v>
      </c>
      <c r="G35">
        <v>0</v>
      </c>
      <c r="H35" t="s">
        <v>655</v>
      </c>
      <c r="I35" t="s">
        <v>20077</v>
      </c>
      <c r="J35" t="s">
        <v>648</v>
      </c>
      <c r="K35" t="s">
        <v>637</v>
      </c>
      <c r="L35" t="s">
        <v>638</v>
      </c>
      <c r="M35" t="s">
        <v>20078</v>
      </c>
      <c r="N35" t="s">
        <v>637</v>
      </c>
      <c r="O35" t="s">
        <v>643</v>
      </c>
      <c r="P35" t="s">
        <v>5</v>
      </c>
      <c r="Q35" t="s">
        <v>644</v>
      </c>
      <c r="R35" t="s">
        <v>638</v>
      </c>
      <c r="S35" t="s">
        <v>20079</v>
      </c>
      <c r="T35" t="s">
        <v>20078</v>
      </c>
      <c r="U35" s="51" t="s">
        <v>247</v>
      </c>
      <c r="V35">
        <v>13</v>
      </c>
    </row>
    <row r="36" spans="1:22" x14ac:dyDescent="0.25">
      <c r="A36" t="s">
        <v>241</v>
      </c>
      <c r="B36" t="s">
        <v>247</v>
      </c>
      <c r="C36">
        <v>159</v>
      </c>
      <c r="D36">
        <v>1</v>
      </c>
      <c r="E36" t="s">
        <v>20080</v>
      </c>
      <c r="F36">
        <v>99</v>
      </c>
      <c r="G36">
        <v>0</v>
      </c>
      <c r="H36" t="s">
        <v>655</v>
      </c>
      <c r="I36" t="s">
        <v>20081</v>
      </c>
      <c r="J36" t="s">
        <v>672</v>
      </c>
      <c r="K36" t="s">
        <v>637</v>
      </c>
      <c r="L36" t="s">
        <v>638</v>
      </c>
      <c r="M36" t="s">
        <v>20082</v>
      </c>
      <c r="N36" t="s">
        <v>637</v>
      </c>
      <c r="O36" t="s">
        <v>639</v>
      </c>
      <c r="P36" t="s">
        <v>5</v>
      </c>
      <c r="Q36" t="s">
        <v>640</v>
      </c>
      <c r="R36" t="s">
        <v>638</v>
      </c>
      <c r="S36" t="s">
        <v>20083</v>
      </c>
      <c r="T36" t="s">
        <v>20082</v>
      </c>
      <c r="U36" s="51" t="s">
        <v>2799</v>
      </c>
      <c r="V36">
        <v>2</v>
      </c>
    </row>
    <row r="37" spans="1:22" x14ac:dyDescent="0.25">
      <c r="A37" t="s">
        <v>147</v>
      </c>
      <c r="B37" t="s">
        <v>148</v>
      </c>
      <c r="C37">
        <v>33.333333333333336</v>
      </c>
      <c r="D37">
        <v>3</v>
      </c>
      <c r="E37" t="s">
        <v>20084</v>
      </c>
      <c r="F37">
        <v>100</v>
      </c>
      <c r="G37">
        <v>0</v>
      </c>
      <c r="H37" t="s">
        <v>655</v>
      </c>
      <c r="I37" t="s">
        <v>20085</v>
      </c>
      <c r="J37" t="s">
        <v>2423</v>
      </c>
      <c r="K37" t="s">
        <v>637</v>
      </c>
      <c r="L37" t="s">
        <v>638</v>
      </c>
      <c r="M37" t="s">
        <v>20086</v>
      </c>
      <c r="N37" t="s">
        <v>637</v>
      </c>
      <c r="O37" t="s">
        <v>639</v>
      </c>
      <c r="P37" t="s">
        <v>5</v>
      </c>
      <c r="Q37" t="s">
        <v>640</v>
      </c>
      <c r="R37" t="s">
        <v>638</v>
      </c>
      <c r="S37" t="s">
        <v>20087</v>
      </c>
      <c r="T37" t="s">
        <v>20086</v>
      </c>
      <c r="U37" s="51" t="s">
        <v>690</v>
      </c>
      <c r="V37">
        <v>2</v>
      </c>
    </row>
    <row r="38" spans="1:22" x14ac:dyDescent="0.25">
      <c r="A38" t="s">
        <v>147</v>
      </c>
      <c r="B38" t="s">
        <v>148</v>
      </c>
      <c r="C38">
        <v>33.333333333333336</v>
      </c>
      <c r="D38">
        <v>3</v>
      </c>
      <c r="E38" t="s">
        <v>20088</v>
      </c>
      <c r="F38">
        <v>100</v>
      </c>
      <c r="G38">
        <v>0</v>
      </c>
      <c r="H38" t="s">
        <v>655</v>
      </c>
      <c r="I38" t="s">
        <v>20089</v>
      </c>
      <c r="J38" t="s">
        <v>678</v>
      </c>
      <c r="K38" t="s">
        <v>637</v>
      </c>
      <c r="L38" t="s">
        <v>638</v>
      </c>
      <c r="M38" t="s">
        <v>20090</v>
      </c>
      <c r="N38" t="s">
        <v>637</v>
      </c>
      <c r="O38" t="s">
        <v>639</v>
      </c>
      <c r="P38" t="s">
        <v>5</v>
      </c>
      <c r="Q38" t="s">
        <v>640</v>
      </c>
      <c r="R38" t="s">
        <v>638</v>
      </c>
      <c r="S38" t="s">
        <v>20091</v>
      </c>
      <c r="T38" t="s">
        <v>20090</v>
      </c>
      <c r="U38" s="50" t="s">
        <v>600</v>
      </c>
      <c r="V38">
        <v>8</v>
      </c>
    </row>
    <row r="39" spans="1:22" x14ac:dyDescent="0.25">
      <c r="A39" t="s">
        <v>147</v>
      </c>
      <c r="B39" t="s">
        <v>148</v>
      </c>
      <c r="C39">
        <v>50</v>
      </c>
      <c r="D39">
        <v>6</v>
      </c>
      <c r="E39" t="s">
        <v>20092</v>
      </c>
      <c r="F39">
        <v>200</v>
      </c>
      <c r="G39">
        <v>0</v>
      </c>
      <c r="H39" t="s">
        <v>636</v>
      </c>
      <c r="I39" t="s">
        <v>20093</v>
      </c>
      <c r="J39" t="s">
        <v>658</v>
      </c>
      <c r="K39" t="s">
        <v>637</v>
      </c>
      <c r="L39" t="s">
        <v>638</v>
      </c>
      <c r="M39" t="s">
        <v>20094</v>
      </c>
      <c r="N39" t="s">
        <v>637</v>
      </c>
      <c r="O39" t="s">
        <v>654</v>
      </c>
      <c r="P39" t="s">
        <v>5</v>
      </c>
      <c r="Q39" t="s">
        <v>640</v>
      </c>
      <c r="R39" t="s">
        <v>638</v>
      </c>
      <c r="S39" t="s">
        <v>20095</v>
      </c>
      <c r="T39" t="s">
        <v>20096</v>
      </c>
      <c r="U39" s="51" t="s">
        <v>601</v>
      </c>
      <c r="V39">
        <v>6</v>
      </c>
    </row>
    <row r="40" spans="1:22" x14ac:dyDescent="0.25">
      <c r="A40" t="s">
        <v>101</v>
      </c>
      <c r="B40" t="s">
        <v>74</v>
      </c>
      <c r="C40">
        <v>99</v>
      </c>
      <c r="D40">
        <v>3</v>
      </c>
      <c r="E40" t="s">
        <v>20097</v>
      </c>
      <c r="F40">
        <v>297</v>
      </c>
      <c r="G40">
        <v>0</v>
      </c>
      <c r="H40" t="s">
        <v>645</v>
      </c>
      <c r="I40" t="s">
        <v>2273</v>
      </c>
      <c r="J40" t="s">
        <v>20098</v>
      </c>
      <c r="K40" t="s">
        <v>2827</v>
      </c>
      <c r="L40" t="s">
        <v>765</v>
      </c>
      <c r="M40" t="s">
        <v>20099</v>
      </c>
      <c r="N40" t="s">
        <v>637</v>
      </c>
      <c r="O40" t="s">
        <v>646</v>
      </c>
      <c r="P40" t="s">
        <v>26</v>
      </c>
      <c r="Q40" t="s">
        <v>647</v>
      </c>
      <c r="R40" t="s">
        <v>638</v>
      </c>
      <c r="S40" t="s">
        <v>20100</v>
      </c>
      <c r="T40" t="s">
        <v>20099</v>
      </c>
      <c r="U40" s="51" t="s">
        <v>2799</v>
      </c>
      <c r="V40">
        <v>1</v>
      </c>
    </row>
    <row r="41" spans="1:22" x14ac:dyDescent="0.25">
      <c r="A41" t="s">
        <v>147</v>
      </c>
      <c r="B41" t="s">
        <v>148</v>
      </c>
      <c r="C41">
        <v>50</v>
      </c>
      <c r="D41">
        <v>6</v>
      </c>
      <c r="E41" t="s">
        <v>20101</v>
      </c>
      <c r="F41">
        <v>200</v>
      </c>
      <c r="G41">
        <v>0</v>
      </c>
      <c r="H41" t="s">
        <v>636</v>
      </c>
      <c r="I41" t="s">
        <v>20102</v>
      </c>
      <c r="J41" t="s">
        <v>8002</v>
      </c>
      <c r="K41" t="s">
        <v>637</v>
      </c>
      <c r="L41" t="s">
        <v>638</v>
      </c>
      <c r="M41" t="s">
        <v>20103</v>
      </c>
      <c r="N41" t="s">
        <v>637</v>
      </c>
      <c r="O41" t="s">
        <v>639</v>
      </c>
      <c r="P41" t="s">
        <v>5</v>
      </c>
      <c r="Q41" t="s">
        <v>640</v>
      </c>
      <c r="R41" t="s">
        <v>638</v>
      </c>
      <c r="S41" t="s">
        <v>20104</v>
      </c>
      <c r="T41" t="s">
        <v>20103</v>
      </c>
      <c r="U41" s="51" t="s">
        <v>690</v>
      </c>
      <c r="V41">
        <v>1</v>
      </c>
    </row>
    <row r="42" spans="1:22" x14ac:dyDescent="0.25">
      <c r="A42" t="s">
        <v>147</v>
      </c>
      <c r="B42" t="s">
        <v>148</v>
      </c>
      <c r="C42">
        <v>50</v>
      </c>
      <c r="D42">
        <v>6</v>
      </c>
      <c r="E42" t="s">
        <v>20105</v>
      </c>
      <c r="F42">
        <v>200</v>
      </c>
      <c r="G42">
        <v>0</v>
      </c>
      <c r="H42" t="s">
        <v>636</v>
      </c>
      <c r="I42" t="s">
        <v>20106</v>
      </c>
      <c r="J42" t="s">
        <v>648</v>
      </c>
      <c r="K42" t="s">
        <v>637</v>
      </c>
      <c r="L42" t="s">
        <v>638</v>
      </c>
      <c r="M42" t="s">
        <v>20107</v>
      </c>
      <c r="N42" t="s">
        <v>637</v>
      </c>
      <c r="O42" t="s">
        <v>639</v>
      </c>
      <c r="P42" t="s">
        <v>5</v>
      </c>
      <c r="Q42" t="s">
        <v>640</v>
      </c>
      <c r="R42" t="s">
        <v>638</v>
      </c>
      <c r="S42" t="s">
        <v>20108</v>
      </c>
      <c r="T42" t="s">
        <v>20107</v>
      </c>
      <c r="U42" s="50" t="s">
        <v>3</v>
      </c>
      <c r="V42">
        <v>3</v>
      </c>
    </row>
    <row r="43" spans="1:22" x14ac:dyDescent="0.25">
      <c r="A43" t="s">
        <v>147</v>
      </c>
      <c r="B43" t="s">
        <v>148</v>
      </c>
      <c r="C43">
        <v>33.333333333333336</v>
      </c>
      <c r="D43">
        <v>3</v>
      </c>
      <c r="E43" t="s">
        <v>20109</v>
      </c>
      <c r="F43">
        <v>100</v>
      </c>
      <c r="G43">
        <v>0</v>
      </c>
      <c r="H43" t="s">
        <v>655</v>
      </c>
      <c r="I43" t="s">
        <v>18104</v>
      </c>
      <c r="J43" t="s">
        <v>650</v>
      </c>
      <c r="K43" t="s">
        <v>637</v>
      </c>
      <c r="L43" t="s">
        <v>638</v>
      </c>
      <c r="M43" t="s">
        <v>20110</v>
      </c>
      <c r="N43" t="s">
        <v>637</v>
      </c>
      <c r="O43" t="s">
        <v>639</v>
      </c>
      <c r="P43" t="s">
        <v>5</v>
      </c>
      <c r="Q43" t="s">
        <v>640</v>
      </c>
      <c r="R43" t="s">
        <v>638</v>
      </c>
      <c r="S43" t="s">
        <v>20111</v>
      </c>
      <c r="T43" t="s">
        <v>20110</v>
      </c>
      <c r="U43" s="51" t="s">
        <v>4</v>
      </c>
      <c r="V43">
        <v>3</v>
      </c>
    </row>
    <row r="44" spans="1:22" x14ac:dyDescent="0.25">
      <c r="A44" t="s">
        <v>239</v>
      </c>
      <c r="B44" t="s">
        <v>245</v>
      </c>
      <c r="C44">
        <v>139</v>
      </c>
      <c r="D44">
        <v>1</v>
      </c>
      <c r="E44" t="s">
        <v>20112</v>
      </c>
      <c r="F44">
        <v>139</v>
      </c>
      <c r="G44">
        <v>0</v>
      </c>
      <c r="H44" t="s">
        <v>645</v>
      </c>
      <c r="I44" t="s">
        <v>18283</v>
      </c>
      <c r="J44" t="s">
        <v>20113</v>
      </c>
      <c r="K44" t="s">
        <v>4534</v>
      </c>
      <c r="L44" t="s">
        <v>730</v>
      </c>
      <c r="M44" t="s">
        <v>20114</v>
      </c>
      <c r="N44" t="s">
        <v>637</v>
      </c>
      <c r="O44" t="s">
        <v>646</v>
      </c>
      <c r="P44" t="s">
        <v>26</v>
      </c>
      <c r="Q44" t="s">
        <v>647</v>
      </c>
      <c r="R44" t="s">
        <v>638</v>
      </c>
      <c r="S44" t="s">
        <v>20115</v>
      </c>
      <c r="T44" t="s">
        <v>20114</v>
      </c>
      <c r="U44" s="50" t="s">
        <v>77</v>
      </c>
      <c r="V44">
        <v>19</v>
      </c>
    </row>
    <row r="45" spans="1:22" x14ac:dyDescent="0.25">
      <c r="A45" t="s">
        <v>147</v>
      </c>
      <c r="B45" t="s">
        <v>148</v>
      </c>
      <c r="C45">
        <v>50</v>
      </c>
      <c r="D45">
        <v>6</v>
      </c>
      <c r="E45" t="s">
        <v>20116</v>
      </c>
      <c r="F45">
        <v>200</v>
      </c>
      <c r="G45">
        <v>0</v>
      </c>
      <c r="H45" t="s">
        <v>636</v>
      </c>
      <c r="I45" t="s">
        <v>20117</v>
      </c>
      <c r="J45" t="s">
        <v>2020</v>
      </c>
      <c r="K45" t="s">
        <v>637</v>
      </c>
      <c r="L45" t="s">
        <v>638</v>
      </c>
      <c r="M45" t="s">
        <v>20118</v>
      </c>
      <c r="N45" t="s">
        <v>637</v>
      </c>
      <c r="O45" t="s">
        <v>639</v>
      </c>
      <c r="P45" t="s">
        <v>5</v>
      </c>
      <c r="Q45" t="s">
        <v>640</v>
      </c>
      <c r="R45" t="s">
        <v>638</v>
      </c>
      <c r="S45" t="s">
        <v>20119</v>
      </c>
      <c r="T45" t="s">
        <v>20118</v>
      </c>
      <c r="U45" s="51" t="s">
        <v>78</v>
      </c>
      <c r="V45">
        <v>19</v>
      </c>
    </row>
    <row r="46" spans="1:22" x14ac:dyDescent="0.25">
      <c r="A46" t="s">
        <v>147</v>
      </c>
      <c r="B46" t="s">
        <v>148</v>
      </c>
      <c r="C46">
        <v>50</v>
      </c>
      <c r="D46">
        <v>6</v>
      </c>
      <c r="E46" t="s">
        <v>20120</v>
      </c>
      <c r="F46">
        <v>200</v>
      </c>
      <c r="G46">
        <v>0</v>
      </c>
      <c r="H46" t="s">
        <v>636</v>
      </c>
      <c r="I46" t="s">
        <v>20121</v>
      </c>
      <c r="J46" t="s">
        <v>696</v>
      </c>
      <c r="K46" t="s">
        <v>637</v>
      </c>
      <c r="L46" t="s">
        <v>638</v>
      </c>
      <c r="M46" t="s">
        <v>20122</v>
      </c>
      <c r="N46" t="s">
        <v>637</v>
      </c>
      <c r="O46" t="s">
        <v>639</v>
      </c>
      <c r="P46" t="s">
        <v>5</v>
      </c>
      <c r="Q46" t="s">
        <v>640</v>
      </c>
      <c r="R46" t="s">
        <v>638</v>
      </c>
      <c r="S46" t="s">
        <v>20123</v>
      </c>
      <c r="T46" t="s">
        <v>20124</v>
      </c>
      <c r="U46" s="50" t="s">
        <v>594</v>
      </c>
      <c r="V46">
        <v>54</v>
      </c>
    </row>
    <row r="47" spans="1:22" x14ac:dyDescent="0.25">
      <c r="A47" t="s">
        <v>22</v>
      </c>
      <c r="B47" t="s">
        <v>27</v>
      </c>
      <c r="C47">
        <v>80</v>
      </c>
      <c r="D47">
        <v>1</v>
      </c>
      <c r="E47" t="s">
        <v>20125</v>
      </c>
      <c r="F47">
        <v>80</v>
      </c>
      <c r="G47">
        <v>0</v>
      </c>
      <c r="H47" t="s">
        <v>645</v>
      </c>
      <c r="I47" t="s">
        <v>10487</v>
      </c>
      <c r="J47" t="s">
        <v>20126</v>
      </c>
      <c r="K47" t="s">
        <v>820</v>
      </c>
      <c r="L47" t="s">
        <v>2087</v>
      </c>
      <c r="M47" t="s">
        <v>20127</v>
      </c>
      <c r="N47" t="s">
        <v>637</v>
      </c>
      <c r="O47" t="s">
        <v>646</v>
      </c>
      <c r="P47" t="s">
        <v>26</v>
      </c>
      <c r="Q47" t="s">
        <v>647</v>
      </c>
      <c r="R47" t="s">
        <v>638</v>
      </c>
      <c r="S47" t="s">
        <v>20128</v>
      </c>
      <c r="T47" t="s">
        <v>20127</v>
      </c>
      <c r="U47" s="51" t="s">
        <v>595</v>
      </c>
      <c r="V47">
        <v>54</v>
      </c>
    </row>
    <row r="48" spans="1:22" x14ac:dyDescent="0.25">
      <c r="A48" t="s">
        <v>147</v>
      </c>
      <c r="B48" t="s">
        <v>148</v>
      </c>
      <c r="C48">
        <v>33.333333333333336</v>
      </c>
      <c r="D48">
        <v>3</v>
      </c>
      <c r="E48" t="s">
        <v>20129</v>
      </c>
      <c r="F48">
        <v>100</v>
      </c>
      <c r="G48">
        <v>0</v>
      </c>
      <c r="H48" t="s">
        <v>655</v>
      </c>
      <c r="I48" t="s">
        <v>20130</v>
      </c>
      <c r="J48" t="s">
        <v>687</v>
      </c>
      <c r="K48" t="s">
        <v>637</v>
      </c>
      <c r="L48" t="s">
        <v>638</v>
      </c>
      <c r="M48" t="s">
        <v>20131</v>
      </c>
      <c r="N48" t="s">
        <v>637</v>
      </c>
      <c r="O48" t="s">
        <v>639</v>
      </c>
      <c r="P48" t="s">
        <v>5</v>
      </c>
      <c r="Q48" t="s">
        <v>640</v>
      </c>
      <c r="R48" t="s">
        <v>638</v>
      </c>
      <c r="S48" t="s">
        <v>20132</v>
      </c>
      <c r="T48" t="s">
        <v>20133</v>
      </c>
      <c r="U48" s="50" t="s">
        <v>723</v>
      </c>
      <c r="V48">
        <v>978</v>
      </c>
    </row>
    <row r="49" spans="1:20" x14ac:dyDescent="0.25">
      <c r="A49" t="s">
        <v>147</v>
      </c>
      <c r="B49" t="s">
        <v>148</v>
      </c>
      <c r="C49">
        <v>50</v>
      </c>
      <c r="D49">
        <v>6</v>
      </c>
      <c r="E49" t="s">
        <v>20134</v>
      </c>
      <c r="F49">
        <v>200</v>
      </c>
      <c r="G49">
        <v>0</v>
      </c>
      <c r="H49" t="s">
        <v>636</v>
      </c>
      <c r="I49" t="s">
        <v>20135</v>
      </c>
      <c r="J49" t="s">
        <v>678</v>
      </c>
      <c r="K49" t="s">
        <v>637</v>
      </c>
      <c r="L49" t="s">
        <v>638</v>
      </c>
      <c r="M49" t="s">
        <v>20136</v>
      </c>
      <c r="N49" t="s">
        <v>637</v>
      </c>
      <c r="O49" t="s">
        <v>639</v>
      </c>
      <c r="P49" t="s">
        <v>5</v>
      </c>
      <c r="Q49" t="s">
        <v>640</v>
      </c>
      <c r="R49" t="s">
        <v>638</v>
      </c>
      <c r="S49" t="s">
        <v>20137</v>
      </c>
      <c r="T49" t="s">
        <v>20138</v>
      </c>
    </row>
    <row r="50" spans="1:20" x14ac:dyDescent="0.25">
      <c r="A50" t="s">
        <v>241</v>
      </c>
      <c r="B50" t="s">
        <v>247</v>
      </c>
      <c r="C50">
        <v>159</v>
      </c>
      <c r="D50">
        <v>1</v>
      </c>
      <c r="E50" t="s">
        <v>20139</v>
      </c>
      <c r="F50">
        <v>190.5</v>
      </c>
      <c r="G50">
        <v>0</v>
      </c>
      <c r="H50" t="s">
        <v>655</v>
      </c>
      <c r="I50" t="s">
        <v>20140</v>
      </c>
      <c r="J50" t="s">
        <v>683</v>
      </c>
      <c r="K50" t="s">
        <v>637</v>
      </c>
      <c r="L50" t="s">
        <v>638</v>
      </c>
      <c r="M50" t="s">
        <v>20141</v>
      </c>
      <c r="N50" t="s">
        <v>637</v>
      </c>
      <c r="O50" t="s">
        <v>639</v>
      </c>
      <c r="P50" t="s">
        <v>5</v>
      </c>
      <c r="Q50" t="s">
        <v>640</v>
      </c>
      <c r="R50" t="s">
        <v>638</v>
      </c>
      <c r="S50" t="s">
        <v>20142</v>
      </c>
      <c r="T50" t="s">
        <v>20141</v>
      </c>
    </row>
    <row r="51" spans="1:20" x14ac:dyDescent="0.25">
      <c r="A51" t="s">
        <v>239</v>
      </c>
      <c r="B51" t="s">
        <v>245</v>
      </c>
      <c r="C51">
        <v>159</v>
      </c>
      <c r="D51">
        <v>1</v>
      </c>
      <c r="E51" t="s">
        <v>20139</v>
      </c>
      <c r="F51">
        <v>190.5</v>
      </c>
      <c r="G51">
        <v>0</v>
      </c>
      <c r="H51" t="s">
        <v>655</v>
      </c>
      <c r="I51" t="s">
        <v>20140</v>
      </c>
      <c r="J51" t="s">
        <v>683</v>
      </c>
      <c r="K51" t="s">
        <v>637</v>
      </c>
      <c r="L51" t="s">
        <v>638</v>
      </c>
      <c r="M51" t="s">
        <v>20141</v>
      </c>
      <c r="N51" t="s">
        <v>637</v>
      </c>
      <c r="O51" t="s">
        <v>639</v>
      </c>
      <c r="P51" t="s">
        <v>5</v>
      </c>
      <c r="Q51" t="s">
        <v>640</v>
      </c>
      <c r="R51" t="s">
        <v>638</v>
      </c>
      <c r="S51" t="s">
        <v>20142</v>
      </c>
      <c r="T51" t="s">
        <v>20141</v>
      </c>
    </row>
    <row r="52" spans="1:20" x14ac:dyDescent="0.25">
      <c r="A52" t="s">
        <v>600</v>
      </c>
      <c r="B52" t="s">
        <v>601</v>
      </c>
      <c r="C52">
        <v>139</v>
      </c>
      <c r="D52">
        <v>1</v>
      </c>
      <c r="E52" t="s">
        <v>20143</v>
      </c>
      <c r="F52">
        <v>391.5</v>
      </c>
      <c r="G52">
        <v>0</v>
      </c>
      <c r="H52" t="s">
        <v>655</v>
      </c>
      <c r="I52" t="s">
        <v>20144</v>
      </c>
      <c r="J52" t="s">
        <v>705</v>
      </c>
      <c r="K52" t="s">
        <v>637</v>
      </c>
      <c r="L52" t="s">
        <v>638</v>
      </c>
      <c r="M52" t="s">
        <v>20145</v>
      </c>
      <c r="N52" t="s">
        <v>637</v>
      </c>
      <c r="O52" t="s">
        <v>639</v>
      </c>
      <c r="P52" t="s">
        <v>5</v>
      </c>
      <c r="Q52" t="s">
        <v>640</v>
      </c>
      <c r="R52" t="s">
        <v>638</v>
      </c>
      <c r="S52" t="s">
        <v>20146</v>
      </c>
      <c r="T52" t="s">
        <v>20145</v>
      </c>
    </row>
    <row r="53" spans="1:20" x14ac:dyDescent="0.25">
      <c r="A53" t="s">
        <v>241</v>
      </c>
      <c r="B53" t="s">
        <v>247</v>
      </c>
      <c r="C53">
        <v>139</v>
      </c>
      <c r="D53">
        <v>1</v>
      </c>
      <c r="E53" t="s">
        <v>20143</v>
      </c>
      <c r="F53">
        <v>391.5</v>
      </c>
      <c r="G53">
        <v>0</v>
      </c>
      <c r="H53" t="s">
        <v>655</v>
      </c>
      <c r="I53" t="s">
        <v>20144</v>
      </c>
      <c r="J53" t="s">
        <v>705</v>
      </c>
      <c r="K53" t="s">
        <v>637</v>
      </c>
      <c r="L53" t="s">
        <v>638</v>
      </c>
      <c r="M53" t="s">
        <v>20145</v>
      </c>
      <c r="N53" t="s">
        <v>637</v>
      </c>
      <c r="O53" t="s">
        <v>639</v>
      </c>
      <c r="P53" t="s">
        <v>5</v>
      </c>
      <c r="Q53" t="s">
        <v>640</v>
      </c>
      <c r="R53" t="s">
        <v>638</v>
      </c>
      <c r="S53" t="s">
        <v>20146</v>
      </c>
      <c r="T53" t="s">
        <v>20145</v>
      </c>
    </row>
    <row r="54" spans="1:20" x14ac:dyDescent="0.25">
      <c r="A54" t="s">
        <v>240</v>
      </c>
      <c r="B54" t="s">
        <v>246</v>
      </c>
      <c r="C54">
        <v>139</v>
      </c>
      <c r="D54">
        <v>1</v>
      </c>
      <c r="E54" t="s">
        <v>20143</v>
      </c>
      <c r="F54">
        <v>391.5</v>
      </c>
      <c r="G54">
        <v>0</v>
      </c>
      <c r="H54" t="s">
        <v>655</v>
      </c>
      <c r="I54" t="s">
        <v>20144</v>
      </c>
      <c r="J54" t="s">
        <v>705</v>
      </c>
      <c r="K54" t="s">
        <v>637</v>
      </c>
      <c r="L54" t="s">
        <v>638</v>
      </c>
      <c r="M54" t="s">
        <v>20145</v>
      </c>
      <c r="N54" t="s">
        <v>637</v>
      </c>
      <c r="O54" t="s">
        <v>639</v>
      </c>
      <c r="P54" t="s">
        <v>5</v>
      </c>
      <c r="Q54" t="s">
        <v>640</v>
      </c>
      <c r="R54" t="s">
        <v>638</v>
      </c>
      <c r="S54" t="s">
        <v>20146</v>
      </c>
      <c r="T54" t="s">
        <v>20145</v>
      </c>
    </row>
    <row r="55" spans="1:20" x14ac:dyDescent="0.25">
      <c r="A55" t="s">
        <v>239</v>
      </c>
      <c r="B55" t="s">
        <v>245</v>
      </c>
      <c r="C55">
        <v>139</v>
      </c>
      <c r="D55">
        <v>1</v>
      </c>
      <c r="E55" t="s">
        <v>20143</v>
      </c>
      <c r="F55">
        <v>391.5</v>
      </c>
      <c r="G55">
        <v>0</v>
      </c>
      <c r="H55" t="s">
        <v>655</v>
      </c>
      <c r="I55" t="s">
        <v>20144</v>
      </c>
      <c r="J55" t="s">
        <v>705</v>
      </c>
      <c r="K55" t="s">
        <v>637</v>
      </c>
      <c r="L55" t="s">
        <v>638</v>
      </c>
      <c r="M55" t="s">
        <v>20145</v>
      </c>
      <c r="N55" t="s">
        <v>637</v>
      </c>
      <c r="O55" t="s">
        <v>639</v>
      </c>
      <c r="P55" t="s">
        <v>5</v>
      </c>
      <c r="Q55" t="s">
        <v>640</v>
      </c>
      <c r="R55" t="s">
        <v>638</v>
      </c>
      <c r="S55" t="s">
        <v>20146</v>
      </c>
      <c r="T55" t="s">
        <v>20145</v>
      </c>
    </row>
    <row r="56" spans="1:20" x14ac:dyDescent="0.25">
      <c r="A56" t="s">
        <v>22</v>
      </c>
      <c r="B56" t="s">
        <v>27</v>
      </c>
      <c r="C56">
        <v>66.333333333333329</v>
      </c>
      <c r="D56">
        <v>3</v>
      </c>
      <c r="E56" t="s">
        <v>20147</v>
      </c>
      <c r="F56">
        <v>220</v>
      </c>
      <c r="G56">
        <v>0</v>
      </c>
      <c r="H56" t="s">
        <v>655</v>
      </c>
      <c r="I56" t="s">
        <v>20148</v>
      </c>
      <c r="J56" t="s">
        <v>653</v>
      </c>
      <c r="K56" t="s">
        <v>637</v>
      </c>
      <c r="L56" t="s">
        <v>638</v>
      </c>
      <c r="M56" t="s">
        <v>20149</v>
      </c>
      <c r="N56" t="s">
        <v>637</v>
      </c>
      <c r="O56" t="s">
        <v>643</v>
      </c>
      <c r="P56" t="s">
        <v>5</v>
      </c>
      <c r="Q56" t="s">
        <v>644</v>
      </c>
      <c r="R56" t="s">
        <v>638</v>
      </c>
      <c r="S56" t="s">
        <v>20150</v>
      </c>
      <c r="T56" t="s">
        <v>20151</v>
      </c>
    </row>
    <row r="57" spans="1:20" x14ac:dyDescent="0.25">
      <c r="A57" t="s">
        <v>147</v>
      </c>
      <c r="B57" t="s">
        <v>148</v>
      </c>
      <c r="C57">
        <v>33.333333333333336</v>
      </c>
      <c r="D57">
        <v>3</v>
      </c>
      <c r="E57" t="s">
        <v>20152</v>
      </c>
      <c r="F57">
        <v>100</v>
      </c>
      <c r="G57">
        <v>0</v>
      </c>
      <c r="H57" t="s">
        <v>655</v>
      </c>
      <c r="I57" t="s">
        <v>20153</v>
      </c>
      <c r="J57" t="s">
        <v>1872</v>
      </c>
      <c r="K57" t="s">
        <v>637</v>
      </c>
      <c r="L57" t="s">
        <v>638</v>
      </c>
      <c r="M57" t="s">
        <v>20154</v>
      </c>
      <c r="N57" t="s">
        <v>637</v>
      </c>
      <c r="O57" t="s">
        <v>643</v>
      </c>
      <c r="P57" t="s">
        <v>5</v>
      </c>
      <c r="Q57" t="s">
        <v>644</v>
      </c>
      <c r="R57" t="s">
        <v>638</v>
      </c>
      <c r="S57" t="s">
        <v>20155</v>
      </c>
      <c r="T57" t="s">
        <v>20154</v>
      </c>
    </row>
    <row r="58" spans="1:20" x14ac:dyDescent="0.25">
      <c r="A58" t="s">
        <v>147</v>
      </c>
      <c r="B58" t="s">
        <v>148</v>
      </c>
      <c r="C58">
        <v>33.333333333333336</v>
      </c>
      <c r="D58">
        <v>3</v>
      </c>
      <c r="E58" t="s">
        <v>20156</v>
      </c>
      <c r="F58">
        <v>100</v>
      </c>
      <c r="G58">
        <v>0</v>
      </c>
      <c r="H58" t="s">
        <v>655</v>
      </c>
      <c r="I58" t="s">
        <v>20157</v>
      </c>
      <c r="J58" t="s">
        <v>642</v>
      </c>
      <c r="K58" t="s">
        <v>637</v>
      </c>
      <c r="L58" t="s">
        <v>638</v>
      </c>
      <c r="M58" t="s">
        <v>20158</v>
      </c>
      <c r="N58" t="s">
        <v>637</v>
      </c>
      <c r="O58" t="s">
        <v>639</v>
      </c>
      <c r="P58" t="s">
        <v>5</v>
      </c>
      <c r="Q58" t="s">
        <v>640</v>
      </c>
      <c r="R58" t="s">
        <v>638</v>
      </c>
      <c r="S58" t="s">
        <v>20159</v>
      </c>
      <c r="T58" t="s">
        <v>20158</v>
      </c>
    </row>
    <row r="59" spans="1:20" x14ac:dyDescent="0.25">
      <c r="A59" t="s">
        <v>147</v>
      </c>
      <c r="B59" t="s">
        <v>148</v>
      </c>
      <c r="C59">
        <v>50</v>
      </c>
      <c r="D59">
        <v>6</v>
      </c>
      <c r="E59" t="s">
        <v>20160</v>
      </c>
      <c r="F59">
        <v>200</v>
      </c>
      <c r="G59">
        <v>0</v>
      </c>
      <c r="H59" t="s">
        <v>636</v>
      </c>
      <c r="I59" t="s">
        <v>20161</v>
      </c>
      <c r="J59" t="s">
        <v>642</v>
      </c>
      <c r="K59" t="s">
        <v>637</v>
      </c>
      <c r="L59" t="s">
        <v>638</v>
      </c>
      <c r="M59" t="s">
        <v>20162</v>
      </c>
      <c r="N59" t="s">
        <v>637</v>
      </c>
      <c r="O59" t="s">
        <v>639</v>
      </c>
      <c r="P59" t="s">
        <v>5</v>
      </c>
      <c r="Q59" t="s">
        <v>640</v>
      </c>
      <c r="R59" t="s">
        <v>638</v>
      </c>
      <c r="S59" t="s">
        <v>20163</v>
      </c>
      <c r="T59" t="s">
        <v>20162</v>
      </c>
    </row>
    <row r="60" spans="1:20" x14ac:dyDescent="0.25">
      <c r="A60" t="s">
        <v>147</v>
      </c>
      <c r="B60" t="s">
        <v>148</v>
      </c>
      <c r="C60">
        <v>33.333333333333336</v>
      </c>
      <c r="D60">
        <v>3</v>
      </c>
      <c r="E60" t="s">
        <v>20164</v>
      </c>
      <c r="F60">
        <v>100</v>
      </c>
      <c r="G60">
        <v>0</v>
      </c>
      <c r="H60" t="s">
        <v>655</v>
      </c>
      <c r="I60" t="s">
        <v>20165</v>
      </c>
      <c r="J60" t="s">
        <v>2325</v>
      </c>
      <c r="K60" t="s">
        <v>637</v>
      </c>
      <c r="L60" t="s">
        <v>638</v>
      </c>
      <c r="M60" t="s">
        <v>20166</v>
      </c>
      <c r="N60" t="s">
        <v>637</v>
      </c>
      <c r="O60" t="s">
        <v>639</v>
      </c>
      <c r="P60" t="s">
        <v>5</v>
      </c>
      <c r="Q60" t="s">
        <v>640</v>
      </c>
      <c r="R60" t="s">
        <v>638</v>
      </c>
      <c r="S60" t="s">
        <v>20167</v>
      </c>
      <c r="T60" t="s">
        <v>20166</v>
      </c>
    </row>
    <row r="61" spans="1:20" x14ac:dyDescent="0.25">
      <c r="A61" t="s">
        <v>22</v>
      </c>
      <c r="B61" t="s">
        <v>27</v>
      </c>
      <c r="C61">
        <v>66.333333333333329</v>
      </c>
      <c r="D61">
        <v>3</v>
      </c>
      <c r="E61" t="s">
        <v>20168</v>
      </c>
      <c r="F61">
        <v>250</v>
      </c>
      <c r="G61">
        <v>0</v>
      </c>
      <c r="H61" t="s">
        <v>645</v>
      </c>
      <c r="I61" t="s">
        <v>20169</v>
      </c>
      <c r="J61" t="s">
        <v>20170</v>
      </c>
      <c r="K61" t="s">
        <v>2288</v>
      </c>
      <c r="L61" t="s">
        <v>741</v>
      </c>
      <c r="M61" t="s">
        <v>20171</v>
      </c>
      <c r="N61" t="s">
        <v>637</v>
      </c>
      <c r="O61" t="s">
        <v>646</v>
      </c>
      <c r="P61" t="s">
        <v>26</v>
      </c>
      <c r="Q61" t="s">
        <v>647</v>
      </c>
      <c r="R61" t="s">
        <v>638</v>
      </c>
      <c r="S61" t="s">
        <v>20172</v>
      </c>
      <c r="T61" t="s">
        <v>20171</v>
      </c>
    </row>
    <row r="62" spans="1:20" x14ac:dyDescent="0.25">
      <c r="A62" t="s">
        <v>240</v>
      </c>
      <c r="B62" t="s">
        <v>246</v>
      </c>
      <c r="C62">
        <v>159</v>
      </c>
      <c r="D62">
        <v>1</v>
      </c>
      <c r="E62" t="s">
        <v>20173</v>
      </c>
      <c r="F62">
        <v>388.5</v>
      </c>
      <c r="G62">
        <v>0</v>
      </c>
      <c r="H62" t="s">
        <v>655</v>
      </c>
      <c r="I62" t="s">
        <v>20174</v>
      </c>
      <c r="J62" t="s">
        <v>683</v>
      </c>
      <c r="K62" t="s">
        <v>637</v>
      </c>
      <c r="L62" t="s">
        <v>638</v>
      </c>
      <c r="M62" t="s">
        <v>20175</v>
      </c>
      <c r="N62" t="s">
        <v>637</v>
      </c>
      <c r="O62" t="s">
        <v>639</v>
      </c>
      <c r="P62" t="s">
        <v>5</v>
      </c>
      <c r="Q62" t="s">
        <v>640</v>
      </c>
      <c r="R62" t="s">
        <v>638</v>
      </c>
      <c r="S62" t="s">
        <v>20176</v>
      </c>
      <c r="T62" t="s">
        <v>20175</v>
      </c>
    </row>
    <row r="63" spans="1:20" x14ac:dyDescent="0.25">
      <c r="A63" t="s">
        <v>239</v>
      </c>
      <c r="B63" t="s">
        <v>245</v>
      </c>
      <c r="C63">
        <v>159</v>
      </c>
      <c r="D63">
        <v>1</v>
      </c>
      <c r="E63" t="s">
        <v>20173</v>
      </c>
      <c r="F63">
        <v>388.5</v>
      </c>
      <c r="G63">
        <v>0</v>
      </c>
      <c r="H63" t="s">
        <v>655</v>
      </c>
      <c r="I63" t="s">
        <v>20174</v>
      </c>
      <c r="J63" t="s">
        <v>683</v>
      </c>
      <c r="K63" t="s">
        <v>637</v>
      </c>
      <c r="L63" t="s">
        <v>638</v>
      </c>
      <c r="M63" t="s">
        <v>20175</v>
      </c>
      <c r="N63" t="s">
        <v>637</v>
      </c>
      <c r="O63" t="s">
        <v>639</v>
      </c>
      <c r="P63" t="s">
        <v>5</v>
      </c>
      <c r="Q63" t="s">
        <v>640</v>
      </c>
      <c r="R63" t="s">
        <v>638</v>
      </c>
      <c r="S63" t="s">
        <v>20176</v>
      </c>
      <c r="T63" t="s">
        <v>20175</v>
      </c>
    </row>
    <row r="64" spans="1:20" x14ac:dyDescent="0.25">
      <c r="A64" t="s">
        <v>240</v>
      </c>
      <c r="B64" t="s">
        <v>246</v>
      </c>
      <c r="C64">
        <v>159</v>
      </c>
      <c r="D64">
        <v>1</v>
      </c>
      <c r="E64" t="s">
        <v>20173</v>
      </c>
      <c r="F64">
        <v>388.5</v>
      </c>
      <c r="G64">
        <v>0</v>
      </c>
      <c r="H64" t="s">
        <v>655</v>
      </c>
      <c r="I64" t="s">
        <v>20174</v>
      </c>
      <c r="J64" t="s">
        <v>683</v>
      </c>
      <c r="K64" t="s">
        <v>637</v>
      </c>
      <c r="L64" t="s">
        <v>638</v>
      </c>
      <c r="M64" t="s">
        <v>20175</v>
      </c>
      <c r="N64" t="s">
        <v>637</v>
      </c>
      <c r="O64" t="s">
        <v>639</v>
      </c>
      <c r="P64" t="s">
        <v>5</v>
      </c>
      <c r="Q64" t="s">
        <v>640</v>
      </c>
      <c r="R64" t="s">
        <v>638</v>
      </c>
      <c r="S64" t="s">
        <v>20176</v>
      </c>
      <c r="T64" t="s">
        <v>20175</v>
      </c>
    </row>
    <row r="65" spans="1:20" x14ac:dyDescent="0.25">
      <c r="A65" t="s">
        <v>239</v>
      </c>
      <c r="B65" t="s">
        <v>245</v>
      </c>
      <c r="C65">
        <v>159</v>
      </c>
      <c r="D65">
        <v>1</v>
      </c>
      <c r="E65" t="s">
        <v>20173</v>
      </c>
      <c r="F65">
        <v>388.5</v>
      </c>
      <c r="G65">
        <v>0</v>
      </c>
      <c r="H65" t="s">
        <v>655</v>
      </c>
      <c r="I65" t="s">
        <v>20174</v>
      </c>
      <c r="J65" t="s">
        <v>683</v>
      </c>
      <c r="K65" t="s">
        <v>637</v>
      </c>
      <c r="L65" t="s">
        <v>638</v>
      </c>
      <c r="M65" t="s">
        <v>20175</v>
      </c>
      <c r="N65" t="s">
        <v>637</v>
      </c>
      <c r="O65" t="s">
        <v>639</v>
      </c>
      <c r="P65" t="s">
        <v>5</v>
      </c>
      <c r="Q65" t="s">
        <v>640</v>
      </c>
      <c r="R65" t="s">
        <v>638</v>
      </c>
      <c r="S65" t="s">
        <v>20176</v>
      </c>
      <c r="T65" t="s">
        <v>20175</v>
      </c>
    </row>
    <row r="66" spans="1:20" x14ac:dyDescent="0.25">
      <c r="A66" t="s">
        <v>147</v>
      </c>
      <c r="B66" t="s">
        <v>148</v>
      </c>
      <c r="C66">
        <v>50</v>
      </c>
      <c r="D66">
        <v>6</v>
      </c>
      <c r="E66" t="s">
        <v>20177</v>
      </c>
      <c r="F66">
        <v>258.7</v>
      </c>
      <c r="G66">
        <v>26</v>
      </c>
      <c r="H66" t="s">
        <v>645</v>
      </c>
      <c r="I66" t="s">
        <v>20178</v>
      </c>
      <c r="J66" t="s">
        <v>20179</v>
      </c>
      <c r="K66" t="s">
        <v>3703</v>
      </c>
      <c r="L66" t="s">
        <v>20180</v>
      </c>
      <c r="M66" t="s">
        <v>20181</v>
      </c>
      <c r="N66" t="s">
        <v>637</v>
      </c>
      <c r="O66" t="s">
        <v>664</v>
      </c>
      <c r="P66" t="s">
        <v>23</v>
      </c>
      <c r="Q66" t="s">
        <v>665</v>
      </c>
      <c r="R66" t="s">
        <v>638</v>
      </c>
      <c r="S66" t="s">
        <v>20182</v>
      </c>
      <c r="T66" t="s">
        <v>20181</v>
      </c>
    </row>
    <row r="67" spans="1:20" x14ac:dyDescent="0.25">
      <c r="A67" t="s">
        <v>147</v>
      </c>
      <c r="B67" t="s">
        <v>148</v>
      </c>
      <c r="C67">
        <v>50</v>
      </c>
      <c r="D67">
        <v>6</v>
      </c>
      <c r="E67" t="s">
        <v>20183</v>
      </c>
      <c r="F67">
        <v>200</v>
      </c>
      <c r="G67">
        <v>0</v>
      </c>
      <c r="H67" t="s">
        <v>636</v>
      </c>
      <c r="I67" t="s">
        <v>20184</v>
      </c>
      <c r="J67" t="s">
        <v>5718</v>
      </c>
      <c r="K67" t="s">
        <v>637</v>
      </c>
      <c r="L67" t="s">
        <v>638</v>
      </c>
      <c r="M67" t="s">
        <v>20185</v>
      </c>
      <c r="N67" t="s">
        <v>637</v>
      </c>
      <c r="O67" t="s">
        <v>639</v>
      </c>
      <c r="P67" t="s">
        <v>5</v>
      </c>
      <c r="Q67" t="s">
        <v>640</v>
      </c>
      <c r="R67" t="s">
        <v>638</v>
      </c>
      <c r="S67" t="s">
        <v>20186</v>
      </c>
      <c r="T67" t="s">
        <v>20185</v>
      </c>
    </row>
    <row r="68" spans="1:20" x14ac:dyDescent="0.25">
      <c r="A68" t="s">
        <v>240</v>
      </c>
      <c r="B68" t="s">
        <v>246</v>
      </c>
      <c r="C68">
        <v>139</v>
      </c>
      <c r="D68">
        <v>1</v>
      </c>
      <c r="E68" t="s">
        <v>20187</v>
      </c>
      <c r="F68">
        <v>139</v>
      </c>
      <c r="G68">
        <v>0</v>
      </c>
      <c r="H68" t="s">
        <v>645</v>
      </c>
      <c r="I68" t="s">
        <v>20188</v>
      </c>
      <c r="J68" t="s">
        <v>20189</v>
      </c>
      <c r="K68" t="s">
        <v>1894</v>
      </c>
      <c r="L68" t="s">
        <v>3851</v>
      </c>
      <c r="M68" t="s">
        <v>20190</v>
      </c>
      <c r="N68" t="s">
        <v>637</v>
      </c>
      <c r="O68" t="s">
        <v>646</v>
      </c>
      <c r="P68" t="s">
        <v>26</v>
      </c>
      <c r="Q68" t="s">
        <v>647</v>
      </c>
      <c r="R68" t="s">
        <v>638</v>
      </c>
      <c r="S68" t="s">
        <v>20191</v>
      </c>
      <c r="T68" t="s">
        <v>20190</v>
      </c>
    </row>
    <row r="69" spans="1:20" x14ac:dyDescent="0.25">
      <c r="A69" t="s">
        <v>101</v>
      </c>
      <c r="B69" t="s">
        <v>74</v>
      </c>
      <c r="C69">
        <v>85</v>
      </c>
      <c r="D69">
        <v>1</v>
      </c>
      <c r="E69" t="s">
        <v>20192</v>
      </c>
      <c r="F69">
        <v>85</v>
      </c>
      <c r="G69">
        <v>0</v>
      </c>
      <c r="H69" t="s">
        <v>645</v>
      </c>
      <c r="I69" t="s">
        <v>20193</v>
      </c>
      <c r="J69" t="s">
        <v>20194</v>
      </c>
      <c r="K69" t="s">
        <v>11101</v>
      </c>
      <c r="L69" t="s">
        <v>1814</v>
      </c>
      <c r="M69" t="s">
        <v>20195</v>
      </c>
      <c r="N69" t="s">
        <v>637</v>
      </c>
      <c r="O69" t="s">
        <v>646</v>
      </c>
      <c r="P69" t="s">
        <v>26</v>
      </c>
      <c r="Q69" t="s">
        <v>647</v>
      </c>
      <c r="R69" t="s">
        <v>638</v>
      </c>
      <c r="S69" t="s">
        <v>20196</v>
      </c>
      <c r="T69" t="s">
        <v>20197</v>
      </c>
    </row>
    <row r="70" spans="1:20" x14ac:dyDescent="0.25">
      <c r="A70" t="s">
        <v>147</v>
      </c>
      <c r="B70" t="s">
        <v>148</v>
      </c>
      <c r="C70">
        <v>65</v>
      </c>
      <c r="D70">
        <v>9</v>
      </c>
      <c r="E70" t="s">
        <v>20198</v>
      </c>
      <c r="F70">
        <v>352.2</v>
      </c>
      <c r="G70">
        <v>33</v>
      </c>
      <c r="H70" t="s">
        <v>645</v>
      </c>
      <c r="I70" t="s">
        <v>20199</v>
      </c>
      <c r="J70" t="s">
        <v>20200</v>
      </c>
      <c r="K70" t="s">
        <v>738</v>
      </c>
      <c r="L70" t="s">
        <v>20201</v>
      </c>
      <c r="M70" t="s">
        <v>20202</v>
      </c>
      <c r="N70" t="s">
        <v>637</v>
      </c>
      <c r="O70" t="s">
        <v>664</v>
      </c>
      <c r="P70" t="s">
        <v>23</v>
      </c>
      <c r="Q70" t="s">
        <v>665</v>
      </c>
      <c r="R70" t="s">
        <v>638</v>
      </c>
      <c r="S70" t="s">
        <v>20203</v>
      </c>
      <c r="T70" t="s">
        <v>20202</v>
      </c>
    </row>
    <row r="71" spans="1:20" x14ac:dyDescent="0.25">
      <c r="A71" t="s">
        <v>147</v>
      </c>
      <c r="B71" t="s">
        <v>148</v>
      </c>
      <c r="C71">
        <v>50</v>
      </c>
      <c r="D71">
        <v>6</v>
      </c>
      <c r="E71" t="s">
        <v>20204</v>
      </c>
      <c r="F71">
        <v>200</v>
      </c>
      <c r="G71">
        <v>0</v>
      </c>
      <c r="H71" t="s">
        <v>636</v>
      </c>
      <c r="I71" t="s">
        <v>20205</v>
      </c>
      <c r="J71" t="s">
        <v>653</v>
      </c>
      <c r="K71" t="s">
        <v>637</v>
      </c>
      <c r="L71" t="s">
        <v>638</v>
      </c>
      <c r="M71" t="s">
        <v>20206</v>
      </c>
      <c r="N71" t="s">
        <v>637</v>
      </c>
      <c r="O71" t="s">
        <v>639</v>
      </c>
      <c r="P71" t="s">
        <v>5</v>
      </c>
      <c r="Q71" t="s">
        <v>640</v>
      </c>
      <c r="R71" t="s">
        <v>638</v>
      </c>
      <c r="S71" t="s">
        <v>20207</v>
      </c>
      <c r="T71" t="s">
        <v>20208</v>
      </c>
    </row>
    <row r="72" spans="1:20" x14ac:dyDescent="0.25">
      <c r="A72" t="s">
        <v>600</v>
      </c>
      <c r="B72" t="s">
        <v>601</v>
      </c>
      <c r="C72">
        <v>159</v>
      </c>
      <c r="D72">
        <v>1</v>
      </c>
      <c r="E72" t="s">
        <v>20209</v>
      </c>
      <c r="F72">
        <v>99</v>
      </c>
      <c r="G72">
        <v>0</v>
      </c>
      <c r="H72" t="s">
        <v>655</v>
      </c>
      <c r="I72" t="s">
        <v>20210</v>
      </c>
      <c r="J72" t="s">
        <v>681</v>
      </c>
      <c r="K72" t="s">
        <v>637</v>
      </c>
      <c r="L72" t="s">
        <v>638</v>
      </c>
      <c r="M72" t="s">
        <v>20211</v>
      </c>
      <c r="N72" t="s">
        <v>637</v>
      </c>
      <c r="O72" t="s">
        <v>639</v>
      </c>
      <c r="P72" t="s">
        <v>5</v>
      </c>
      <c r="Q72" t="s">
        <v>640</v>
      </c>
      <c r="R72" t="s">
        <v>638</v>
      </c>
      <c r="S72" t="s">
        <v>20212</v>
      </c>
      <c r="T72" t="s">
        <v>20211</v>
      </c>
    </row>
    <row r="73" spans="1:20" x14ac:dyDescent="0.25">
      <c r="A73" t="s">
        <v>147</v>
      </c>
      <c r="B73" t="s">
        <v>148</v>
      </c>
      <c r="C73">
        <v>50</v>
      </c>
      <c r="D73">
        <v>6</v>
      </c>
      <c r="E73" t="s">
        <v>20213</v>
      </c>
      <c r="F73">
        <v>200</v>
      </c>
      <c r="G73">
        <v>0</v>
      </c>
      <c r="H73" t="s">
        <v>636</v>
      </c>
      <c r="I73" t="s">
        <v>2282</v>
      </c>
      <c r="J73" t="s">
        <v>653</v>
      </c>
      <c r="K73" t="s">
        <v>637</v>
      </c>
      <c r="L73" t="s">
        <v>638</v>
      </c>
      <c r="M73" t="s">
        <v>20214</v>
      </c>
      <c r="N73" t="s">
        <v>637</v>
      </c>
      <c r="O73" t="s">
        <v>639</v>
      </c>
      <c r="P73" t="s">
        <v>5</v>
      </c>
      <c r="Q73" t="s">
        <v>640</v>
      </c>
      <c r="R73" t="s">
        <v>10523</v>
      </c>
      <c r="S73" t="s">
        <v>20215</v>
      </c>
      <c r="T73" t="s">
        <v>20214</v>
      </c>
    </row>
    <row r="74" spans="1:20" x14ac:dyDescent="0.25">
      <c r="A74" t="s">
        <v>101</v>
      </c>
      <c r="B74" t="s">
        <v>74</v>
      </c>
      <c r="C74">
        <v>85</v>
      </c>
      <c r="D74">
        <v>1</v>
      </c>
      <c r="E74" t="s">
        <v>20216</v>
      </c>
      <c r="F74">
        <v>85</v>
      </c>
      <c r="G74">
        <v>0</v>
      </c>
      <c r="H74" t="s">
        <v>645</v>
      </c>
      <c r="I74" t="s">
        <v>807</v>
      </c>
      <c r="J74" t="s">
        <v>20217</v>
      </c>
      <c r="K74" t="s">
        <v>20218</v>
      </c>
      <c r="L74" t="s">
        <v>740</v>
      </c>
      <c r="M74" t="s">
        <v>20219</v>
      </c>
      <c r="N74" t="s">
        <v>637</v>
      </c>
      <c r="O74" t="s">
        <v>646</v>
      </c>
      <c r="P74" t="s">
        <v>26</v>
      </c>
      <c r="Q74" t="s">
        <v>647</v>
      </c>
      <c r="R74" t="s">
        <v>638</v>
      </c>
      <c r="S74" t="s">
        <v>20220</v>
      </c>
      <c r="T74" t="s">
        <v>20221</v>
      </c>
    </row>
    <row r="75" spans="1:20" x14ac:dyDescent="0.25">
      <c r="A75" t="s">
        <v>77</v>
      </c>
      <c r="B75" t="s">
        <v>78</v>
      </c>
      <c r="C75">
        <v>33.333333333333336</v>
      </c>
      <c r="D75">
        <v>3</v>
      </c>
      <c r="E75" t="s">
        <v>20222</v>
      </c>
      <c r="F75">
        <v>134.99</v>
      </c>
      <c r="G75">
        <v>0</v>
      </c>
      <c r="H75" t="s">
        <v>636</v>
      </c>
      <c r="I75" t="s">
        <v>12911</v>
      </c>
      <c r="J75" t="s">
        <v>666</v>
      </c>
      <c r="K75" t="s">
        <v>637</v>
      </c>
      <c r="L75" t="s">
        <v>638</v>
      </c>
      <c r="M75" t="s">
        <v>20223</v>
      </c>
      <c r="N75" t="s">
        <v>637</v>
      </c>
      <c r="O75" t="s">
        <v>639</v>
      </c>
      <c r="P75" t="s">
        <v>5</v>
      </c>
      <c r="Q75" t="s">
        <v>640</v>
      </c>
      <c r="R75" t="s">
        <v>638</v>
      </c>
      <c r="S75" t="s">
        <v>20224</v>
      </c>
      <c r="T75" t="s">
        <v>20223</v>
      </c>
    </row>
    <row r="76" spans="1:20" x14ac:dyDescent="0.25">
      <c r="A76" t="s">
        <v>239</v>
      </c>
      <c r="B76" t="s">
        <v>245</v>
      </c>
      <c r="C76">
        <v>139</v>
      </c>
      <c r="D76">
        <v>1</v>
      </c>
      <c r="E76" t="s">
        <v>20225</v>
      </c>
      <c r="F76">
        <v>139</v>
      </c>
      <c r="G76">
        <v>0</v>
      </c>
      <c r="H76" t="s">
        <v>645</v>
      </c>
      <c r="I76" t="s">
        <v>20226</v>
      </c>
      <c r="J76" t="s">
        <v>20227</v>
      </c>
      <c r="K76" t="s">
        <v>4616</v>
      </c>
      <c r="L76" t="s">
        <v>4170</v>
      </c>
      <c r="M76" t="s">
        <v>20228</v>
      </c>
      <c r="N76" t="s">
        <v>637</v>
      </c>
      <c r="O76" t="s">
        <v>651</v>
      </c>
      <c r="P76" t="s">
        <v>26</v>
      </c>
      <c r="Q76" t="s">
        <v>647</v>
      </c>
      <c r="R76" t="s">
        <v>638</v>
      </c>
      <c r="S76" t="s">
        <v>20229</v>
      </c>
      <c r="T76" t="s">
        <v>20228</v>
      </c>
    </row>
    <row r="77" spans="1:20" x14ac:dyDescent="0.25">
      <c r="A77" t="s">
        <v>241</v>
      </c>
      <c r="B77" t="s">
        <v>247</v>
      </c>
      <c r="C77">
        <v>159</v>
      </c>
      <c r="D77">
        <v>1</v>
      </c>
      <c r="E77" t="s">
        <v>20230</v>
      </c>
      <c r="F77">
        <v>239</v>
      </c>
      <c r="G77">
        <v>0</v>
      </c>
      <c r="H77" t="s">
        <v>645</v>
      </c>
      <c r="I77" t="s">
        <v>20231</v>
      </c>
      <c r="J77" t="s">
        <v>20232</v>
      </c>
      <c r="K77" t="s">
        <v>20233</v>
      </c>
      <c r="L77" t="s">
        <v>824</v>
      </c>
      <c r="M77" t="s">
        <v>20234</v>
      </c>
      <c r="N77" t="s">
        <v>637</v>
      </c>
      <c r="O77" t="s">
        <v>646</v>
      </c>
      <c r="P77" t="s">
        <v>26</v>
      </c>
      <c r="Q77" t="s">
        <v>647</v>
      </c>
      <c r="R77" t="s">
        <v>638</v>
      </c>
      <c r="S77" t="s">
        <v>20235</v>
      </c>
      <c r="T77" t="s">
        <v>20236</v>
      </c>
    </row>
    <row r="78" spans="1:20" x14ac:dyDescent="0.25">
      <c r="A78" t="s">
        <v>22</v>
      </c>
      <c r="B78" t="s">
        <v>27</v>
      </c>
      <c r="C78">
        <v>80</v>
      </c>
      <c r="D78">
        <v>1</v>
      </c>
      <c r="E78" t="s">
        <v>20230</v>
      </c>
      <c r="F78">
        <v>239</v>
      </c>
      <c r="G78">
        <v>0</v>
      </c>
      <c r="H78" t="s">
        <v>645</v>
      </c>
      <c r="I78" t="s">
        <v>20231</v>
      </c>
      <c r="J78" t="s">
        <v>20232</v>
      </c>
      <c r="K78" t="s">
        <v>20233</v>
      </c>
      <c r="L78" t="s">
        <v>824</v>
      </c>
      <c r="M78" t="s">
        <v>20234</v>
      </c>
      <c r="N78" t="s">
        <v>637</v>
      </c>
      <c r="O78" t="s">
        <v>646</v>
      </c>
      <c r="P78" t="s">
        <v>26</v>
      </c>
      <c r="Q78" t="s">
        <v>647</v>
      </c>
      <c r="R78" t="s">
        <v>638</v>
      </c>
      <c r="S78" t="s">
        <v>20235</v>
      </c>
      <c r="T78" t="s">
        <v>20236</v>
      </c>
    </row>
    <row r="79" spans="1:20" x14ac:dyDescent="0.25">
      <c r="A79" t="s">
        <v>147</v>
      </c>
      <c r="B79" t="s">
        <v>148</v>
      </c>
      <c r="C79">
        <v>33.333333333333336</v>
      </c>
      <c r="D79">
        <v>3</v>
      </c>
      <c r="E79" t="s">
        <v>20237</v>
      </c>
      <c r="F79">
        <v>100</v>
      </c>
      <c r="G79">
        <v>0</v>
      </c>
      <c r="H79" t="s">
        <v>655</v>
      </c>
      <c r="I79" t="s">
        <v>20238</v>
      </c>
      <c r="J79" t="s">
        <v>642</v>
      </c>
      <c r="K79" t="s">
        <v>637</v>
      </c>
      <c r="L79" t="s">
        <v>638</v>
      </c>
      <c r="M79" t="s">
        <v>20239</v>
      </c>
      <c r="N79" t="s">
        <v>637</v>
      </c>
      <c r="O79" t="s">
        <v>643</v>
      </c>
      <c r="P79" t="s">
        <v>5</v>
      </c>
      <c r="Q79" t="s">
        <v>644</v>
      </c>
      <c r="R79" t="s">
        <v>638</v>
      </c>
      <c r="S79" t="s">
        <v>20240</v>
      </c>
      <c r="T79" t="s">
        <v>20239</v>
      </c>
    </row>
    <row r="80" spans="1:20" x14ac:dyDescent="0.25">
      <c r="A80" t="s">
        <v>147</v>
      </c>
      <c r="B80" t="s">
        <v>148</v>
      </c>
      <c r="C80">
        <v>50</v>
      </c>
      <c r="D80">
        <v>6</v>
      </c>
      <c r="E80" t="s">
        <v>20241</v>
      </c>
      <c r="F80">
        <v>200</v>
      </c>
      <c r="G80">
        <v>0</v>
      </c>
      <c r="H80" t="s">
        <v>636</v>
      </c>
      <c r="I80" t="s">
        <v>20242</v>
      </c>
      <c r="J80" t="s">
        <v>1970</v>
      </c>
      <c r="K80" t="s">
        <v>637</v>
      </c>
      <c r="L80" t="s">
        <v>638</v>
      </c>
      <c r="M80" t="s">
        <v>20243</v>
      </c>
      <c r="N80" t="s">
        <v>637</v>
      </c>
      <c r="O80" t="s">
        <v>639</v>
      </c>
      <c r="P80" t="s">
        <v>5</v>
      </c>
      <c r="Q80" t="s">
        <v>640</v>
      </c>
      <c r="R80" t="s">
        <v>638</v>
      </c>
      <c r="S80" t="s">
        <v>637</v>
      </c>
      <c r="T80" t="s">
        <v>20243</v>
      </c>
    </row>
    <row r="81" spans="1:20" x14ac:dyDescent="0.25">
      <c r="A81" t="s">
        <v>241</v>
      </c>
      <c r="B81" t="s">
        <v>247</v>
      </c>
      <c r="C81">
        <v>159</v>
      </c>
      <c r="D81">
        <v>1</v>
      </c>
      <c r="E81" t="s">
        <v>20244</v>
      </c>
      <c r="F81">
        <v>159</v>
      </c>
      <c r="G81">
        <v>0</v>
      </c>
      <c r="H81" t="s">
        <v>636</v>
      </c>
      <c r="I81" t="s">
        <v>20245</v>
      </c>
      <c r="J81" t="s">
        <v>653</v>
      </c>
      <c r="K81" t="s">
        <v>637</v>
      </c>
      <c r="L81" t="s">
        <v>638</v>
      </c>
      <c r="M81" t="s">
        <v>20246</v>
      </c>
      <c r="N81" t="s">
        <v>637</v>
      </c>
      <c r="O81" t="s">
        <v>643</v>
      </c>
      <c r="P81" t="s">
        <v>5</v>
      </c>
      <c r="Q81" t="s">
        <v>644</v>
      </c>
      <c r="R81" t="s">
        <v>638</v>
      </c>
      <c r="S81" t="s">
        <v>20247</v>
      </c>
      <c r="T81" t="s">
        <v>20246</v>
      </c>
    </row>
    <row r="82" spans="1:20" x14ac:dyDescent="0.25">
      <c r="A82" t="s">
        <v>147</v>
      </c>
      <c r="B82" t="s">
        <v>148</v>
      </c>
      <c r="C82">
        <v>33.333333333333336</v>
      </c>
      <c r="D82">
        <v>3</v>
      </c>
      <c r="E82" t="s">
        <v>20248</v>
      </c>
      <c r="F82">
        <v>100</v>
      </c>
      <c r="G82">
        <v>0</v>
      </c>
      <c r="H82" t="s">
        <v>655</v>
      </c>
      <c r="I82" t="s">
        <v>20249</v>
      </c>
      <c r="J82" t="s">
        <v>649</v>
      </c>
      <c r="K82" t="s">
        <v>637</v>
      </c>
      <c r="L82" t="s">
        <v>638</v>
      </c>
      <c r="M82" t="s">
        <v>20250</v>
      </c>
      <c r="N82" t="s">
        <v>637</v>
      </c>
      <c r="O82" t="s">
        <v>639</v>
      </c>
      <c r="P82" t="s">
        <v>5</v>
      </c>
      <c r="Q82" t="s">
        <v>640</v>
      </c>
      <c r="R82" t="s">
        <v>638</v>
      </c>
      <c r="S82" t="s">
        <v>637</v>
      </c>
      <c r="T82" t="s">
        <v>20250</v>
      </c>
    </row>
    <row r="83" spans="1:20" x14ac:dyDescent="0.25">
      <c r="A83" t="s">
        <v>77</v>
      </c>
      <c r="B83" t="s">
        <v>78</v>
      </c>
      <c r="C83">
        <v>27.5</v>
      </c>
      <c r="D83">
        <v>4</v>
      </c>
      <c r="E83" t="s">
        <v>20251</v>
      </c>
      <c r="F83">
        <v>165</v>
      </c>
      <c r="G83">
        <v>0</v>
      </c>
      <c r="H83" t="s">
        <v>645</v>
      </c>
      <c r="I83" t="s">
        <v>2221</v>
      </c>
      <c r="J83" t="s">
        <v>2222</v>
      </c>
      <c r="K83" t="s">
        <v>2223</v>
      </c>
      <c r="L83" t="s">
        <v>2224</v>
      </c>
      <c r="M83" t="s">
        <v>20236</v>
      </c>
      <c r="N83" t="s">
        <v>637</v>
      </c>
      <c r="O83" t="s">
        <v>651</v>
      </c>
      <c r="P83" t="s">
        <v>26</v>
      </c>
      <c r="Q83" t="s">
        <v>647</v>
      </c>
      <c r="R83" t="s">
        <v>638</v>
      </c>
      <c r="S83" t="s">
        <v>20252</v>
      </c>
      <c r="T83" t="s">
        <v>20253</v>
      </c>
    </row>
    <row r="84" spans="1:20" x14ac:dyDescent="0.25">
      <c r="A84" t="s">
        <v>147</v>
      </c>
      <c r="B84" t="s">
        <v>148</v>
      </c>
      <c r="C84">
        <v>50</v>
      </c>
      <c r="D84">
        <v>6</v>
      </c>
      <c r="E84" t="s">
        <v>20254</v>
      </c>
      <c r="F84">
        <v>200</v>
      </c>
      <c r="G84">
        <v>0</v>
      </c>
      <c r="H84" t="s">
        <v>636</v>
      </c>
      <c r="I84" t="s">
        <v>20255</v>
      </c>
      <c r="J84" t="s">
        <v>668</v>
      </c>
      <c r="K84" t="s">
        <v>637</v>
      </c>
      <c r="L84" t="s">
        <v>638</v>
      </c>
      <c r="M84" t="s">
        <v>20256</v>
      </c>
      <c r="N84" t="s">
        <v>637</v>
      </c>
      <c r="O84" t="s">
        <v>639</v>
      </c>
      <c r="P84" t="s">
        <v>5</v>
      </c>
      <c r="Q84" t="s">
        <v>640</v>
      </c>
      <c r="R84" t="s">
        <v>638</v>
      </c>
      <c r="S84" t="s">
        <v>637</v>
      </c>
      <c r="T84" t="s">
        <v>20257</v>
      </c>
    </row>
    <row r="85" spans="1:20" x14ac:dyDescent="0.25">
      <c r="A85" t="s">
        <v>147</v>
      </c>
      <c r="B85" t="s">
        <v>148</v>
      </c>
      <c r="C85">
        <v>50</v>
      </c>
      <c r="D85">
        <v>6</v>
      </c>
      <c r="E85" t="s">
        <v>20258</v>
      </c>
      <c r="F85">
        <v>200</v>
      </c>
      <c r="G85">
        <v>0</v>
      </c>
      <c r="H85" t="s">
        <v>636</v>
      </c>
      <c r="I85" t="s">
        <v>20259</v>
      </c>
      <c r="J85" t="s">
        <v>648</v>
      </c>
      <c r="K85" t="s">
        <v>637</v>
      </c>
      <c r="L85" t="s">
        <v>638</v>
      </c>
      <c r="M85" t="s">
        <v>20256</v>
      </c>
      <c r="N85" t="s">
        <v>637</v>
      </c>
      <c r="O85" t="s">
        <v>639</v>
      </c>
      <c r="P85" t="s">
        <v>5</v>
      </c>
      <c r="Q85" t="s">
        <v>640</v>
      </c>
      <c r="R85" t="s">
        <v>638</v>
      </c>
      <c r="S85" t="s">
        <v>637</v>
      </c>
      <c r="T85" t="s">
        <v>20256</v>
      </c>
    </row>
    <row r="86" spans="1:20" x14ac:dyDescent="0.25">
      <c r="A86" t="s">
        <v>77</v>
      </c>
      <c r="B86" t="s">
        <v>78</v>
      </c>
      <c r="C86">
        <v>27.5</v>
      </c>
      <c r="D86">
        <v>4</v>
      </c>
      <c r="E86" t="s">
        <v>20260</v>
      </c>
      <c r="F86">
        <v>187</v>
      </c>
      <c r="G86">
        <v>67</v>
      </c>
      <c r="H86" t="s">
        <v>645</v>
      </c>
      <c r="I86" t="s">
        <v>20261</v>
      </c>
      <c r="J86" t="s">
        <v>20262</v>
      </c>
      <c r="K86" t="s">
        <v>2417</v>
      </c>
      <c r="L86" t="s">
        <v>20263</v>
      </c>
      <c r="M86" t="s">
        <v>20264</v>
      </c>
      <c r="N86" t="s">
        <v>637</v>
      </c>
      <c r="O86" t="s">
        <v>664</v>
      </c>
      <c r="P86" t="s">
        <v>23</v>
      </c>
      <c r="Q86" t="s">
        <v>665</v>
      </c>
      <c r="R86" t="s">
        <v>638</v>
      </c>
      <c r="S86" t="s">
        <v>20265</v>
      </c>
      <c r="T86" t="s">
        <v>20264</v>
      </c>
    </row>
    <row r="87" spans="1:20" x14ac:dyDescent="0.25">
      <c r="A87" t="s">
        <v>239</v>
      </c>
      <c r="B87" t="s">
        <v>245</v>
      </c>
      <c r="C87">
        <v>139</v>
      </c>
      <c r="D87">
        <v>1</v>
      </c>
      <c r="E87" t="s">
        <v>20266</v>
      </c>
      <c r="F87">
        <v>139</v>
      </c>
      <c r="G87">
        <v>0</v>
      </c>
      <c r="H87" t="s">
        <v>645</v>
      </c>
      <c r="I87" t="s">
        <v>6432</v>
      </c>
      <c r="J87" t="s">
        <v>20267</v>
      </c>
      <c r="K87" t="s">
        <v>706</v>
      </c>
      <c r="L87" t="s">
        <v>6685</v>
      </c>
      <c r="M87" t="s">
        <v>20268</v>
      </c>
      <c r="N87" t="s">
        <v>637</v>
      </c>
      <c r="O87" t="s">
        <v>646</v>
      </c>
      <c r="P87" t="s">
        <v>26</v>
      </c>
      <c r="Q87" t="s">
        <v>647</v>
      </c>
      <c r="R87" t="s">
        <v>638</v>
      </c>
      <c r="S87" t="s">
        <v>20269</v>
      </c>
      <c r="T87" t="s">
        <v>20270</v>
      </c>
    </row>
    <row r="88" spans="1:20" x14ac:dyDescent="0.25">
      <c r="A88" t="s">
        <v>18</v>
      </c>
      <c r="B88" t="s">
        <v>19</v>
      </c>
      <c r="C88">
        <v>66.666666666666671</v>
      </c>
      <c r="D88">
        <v>3</v>
      </c>
      <c r="E88" t="s">
        <v>20271</v>
      </c>
      <c r="F88">
        <v>129</v>
      </c>
      <c r="G88">
        <v>0</v>
      </c>
      <c r="H88" t="s">
        <v>636</v>
      </c>
      <c r="I88" t="s">
        <v>20272</v>
      </c>
      <c r="J88" t="s">
        <v>657</v>
      </c>
      <c r="K88" t="s">
        <v>637</v>
      </c>
      <c r="L88" t="s">
        <v>638</v>
      </c>
      <c r="M88" t="s">
        <v>20270</v>
      </c>
      <c r="N88" t="s">
        <v>637</v>
      </c>
      <c r="O88" t="s">
        <v>639</v>
      </c>
      <c r="P88" t="s">
        <v>5</v>
      </c>
      <c r="Q88" t="s">
        <v>640</v>
      </c>
      <c r="R88" t="s">
        <v>638</v>
      </c>
      <c r="S88" t="s">
        <v>20273</v>
      </c>
      <c r="T88" t="s">
        <v>20270</v>
      </c>
    </row>
    <row r="89" spans="1:20" x14ac:dyDescent="0.25">
      <c r="A89" t="s">
        <v>147</v>
      </c>
      <c r="B89" t="s">
        <v>148</v>
      </c>
      <c r="C89">
        <v>33.333333333333336</v>
      </c>
      <c r="D89">
        <v>3</v>
      </c>
      <c r="E89" t="s">
        <v>20274</v>
      </c>
      <c r="F89">
        <v>100</v>
      </c>
      <c r="G89">
        <v>0</v>
      </c>
      <c r="H89" t="s">
        <v>655</v>
      </c>
      <c r="I89" t="s">
        <v>20275</v>
      </c>
      <c r="J89" t="s">
        <v>1970</v>
      </c>
      <c r="K89" t="s">
        <v>637</v>
      </c>
      <c r="L89" t="s">
        <v>638</v>
      </c>
      <c r="M89" t="s">
        <v>20276</v>
      </c>
      <c r="N89" t="s">
        <v>637</v>
      </c>
      <c r="O89" t="s">
        <v>639</v>
      </c>
      <c r="P89" t="s">
        <v>5</v>
      </c>
      <c r="Q89" t="s">
        <v>640</v>
      </c>
      <c r="R89" t="s">
        <v>638</v>
      </c>
      <c r="S89" t="s">
        <v>20277</v>
      </c>
      <c r="T89" t="s">
        <v>20276</v>
      </c>
    </row>
    <row r="90" spans="1:20" x14ac:dyDescent="0.25">
      <c r="A90" t="s">
        <v>147</v>
      </c>
      <c r="B90" t="s">
        <v>148</v>
      </c>
      <c r="C90">
        <v>33.333333333333336</v>
      </c>
      <c r="D90">
        <v>3</v>
      </c>
      <c r="E90" t="s">
        <v>20278</v>
      </c>
      <c r="F90">
        <v>103</v>
      </c>
      <c r="G90">
        <v>3</v>
      </c>
      <c r="H90" t="s">
        <v>655</v>
      </c>
      <c r="I90" t="s">
        <v>20279</v>
      </c>
      <c r="J90" t="s">
        <v>652</v>
      </c>
      <c r="K90" t="s">
        <v>637</v>
      </c>
      <c r="L90" t="s">
        <v>638</v>
      </c>
      <c r="M90" t="s">
        <v>20280</v>
      </c>
      <c r="N90" t="s">
        <v>637</v>
      </c>
      <c r="O90" t="s">
        <v>639</v>
      </c>
      <c r="P90" t="s">
        <v>5</v>
      </c>
      <c r="Q90" t="s">
        <v>640</v>
      </c>
      <c r="R90" t="s">
        <v>638</v>
      </c>
      <c r="S90" t="s">
        <v>637</v>
      </c>
      <c r="T90" t="s">
        <v>20280</v>
      </c>
    </row>
    <row r="91" spans="1:20" x14ac:dyDescent="0.25">
      <c r="A91" t="s">
        <v>147</v>
      </c>
      <c r="B91" t="s">
        <v>148</v>
      </c>
      <c r="C91">
        <v>33.333333333333336</v>
      </c>
      <c r="D91">
        <v>3</v>
      </c>
      <c r="E91" t="s">
        <v>20281</v>
      </c>
      <c r="F91">
        <v>100</v>
      </c>
      <c r="G91">
        <v>0</v>
      </c>
      <c r="H91" t="s">
        <v>655</v>
      </c>
      <c r="I91" t="s">
        <v>20282</v>
      </c>
      <c r="J91" t="s">
        <v>653</v>
      </c>
      <c r="K91" t="s">
        <v>637</v>
      </c>
      <c r="L91" t="s">
        <v>638</v>
      </c>
      <c r="M91" t="s">
        <v>20283</v>
      </c>
      <c r="N91" t="s">
        <v>637</v>
      </c>
      <c r="O91" t="s">
        <v>639</v>
      </c>
      <c r="P91" t="s">
        <v>5</v>
      </c>
      <c r="Q91" t="s">
        <v>640</v>
      </c>
      <c r="R91" t="s">
        <v>638</v>
      </c>
      <c r="S91" t="s">
        <v>637</v>
      </c>
      <c r="T91" t="s">
        <v>20283</v>
      </c>
    </row>
    <row r="92" spans="1:20" x14ac:dyDescent="0.25">
      <c r="A92" t="s">
        <v>147</v>
      </c>
      <c r="B92" t="s">
        <v>148</v>
      </c>
      <c r="C92">
        <v>33.333333333333336</v>
      </c>
      <c r="D92">
        <v>6</v>
      </c>
      <c r="E92" t="s">
        <v>20284</v>
      </c>
      <c r="F92">
        <v>192.5</v>
      </c>
      <c r="G92">
        <v>0</v>
      </c>
      <c r="H92" t="s">
        <v>655</v>
      </c>
      <c r="I92" t="s">
        <v>638</v>
      </c>
      <c r="J92" t="s">
        <v>638</v>
      </c>
      <c r="K92" t="s">
        <v>637</v>
      </c>
      <c r="L92" t="s">
        <v>638</v>
      </c>
      <c r="M92" t="s">
        <v>637</v>
      </c>
      <c r="N92" t="s">
        <v>637</v>
      </c>
      <c r="O92" t="s">
        <v>2891</v>
      </c>
      <c r="P92" t="s">
        <v>5</v>
      </c>
      <c r="Q92" t="s">
        <v>637</v>
      </c>
      <c r="R92" t="s">
        <v>638</v>
      </c>
      <c r="S92" t="s">
        <v>637</v>
      </c>
      <c r="T92" t="s">
        <v>20285</v>
      </c>
    </row>
    <row r="93" spans="1:20" x14ac:dyDescent="0.25">
      <c r="A93" t="s">
        <v>147</v>
      </c>
      <c r="B93" t="s">
        <v>148</v>
      </c>
      <c r="C93">
        <v>33.333333333333336</v>
      </c>
      <c r="D93">
        <v>3</v>
      </c>
      <c r="E93" t="s">
        <v>20286</v>
      </c>
      <c r="F93">
        <v>100</v>
      </c>
      <c r="G93">
        <v>0</v>
      </c>
      <c r="H93" t="s">
        <v>655</v>
      </c>
      <c r="I93" t="s">
        <v>20287</v>
      </c>
      <c r="J93" t="s">
        <v>707</v>
      </c>
      <c r="K93" t="s">
        <v>637</v>
      </c>
      <c r="L93" t="s">
        <v>638</v>
      </c>
      <c r="M93" t="s">
        <v>20288</v>
      </c>
      <c r="N93" t="s">
        <v>637</v>
      </c>
      <c r="O93" t="s">
        <v>639</v>
      </c>
      <c r="P93" t="s">
        <v>5</v>
      </c>
      <c r="Q93" t="s">
        <v>640</v>
      </c>
      <c r="R93" t="s">
        <v>638</v>
      </c>
      <c r="S93" t="s">
        <v>637</v>
      </c>
      <c r="T93" t="s">
        <v>20288</v>
      </c>
    </row>
    <row r="94" spans="1:20" x14ac:dyDescent="0.25">
      <c r="A94" t="s">
        <v>147</v>
      </c>
      <c r="B94" t="s">
        <v>148</v>
      </c>
      <c r="C94">
        <v>33.333333333333336</v>
      </c>
      <c r="D94">
        <v>3</v>
      </c>
      <c r="E94" t="s">
        <v>20289</v>
      </c>
      <c r="F94">
        <v>111</v>
      </c>
      <c r="G94">
        <v>11</v>
      </c>
      <c r="H94" t="s">
        <v>655</v>
      </c>
      <c r="I94" t="s">
        <v>20290</v>
      </c>
      <c r="J94" t="s">
        <v>648</v>
      </c>
      <c r="K94" t="s">
        <v>637</v>
      </c>
      <c r="L94" t="s">
        <v>638</v>
      </c>
      <c r="M94" t="s">
        <v>20291</v>
      </c>
      <c r="N94" t="s">
        <v>637</v>
      </c>
      <c r="O94" t="s">
        <v>639</v>
      </c>
      <c r="P94" t="s">
        <v>5</v>
      </c>
      <c r="Q94" t="s">
        <v>640</v>
      </c>
      <c r="R94" t="s">
        <v>638</v>
      </c>
      <c r="S94" t="s">
        <v>637</v>
      </c>
      <c r="T94" t="s">
        <v>20291</v>
      </c>
    </row>
    <row r="95" spans="1:20" x14ac:dyDescent="0.25">
      <c r="A95" t="s">
        <v>240</v>
      </c>
      <c r="B95" t="s">
        <v>246</v>
      </c>
      <c r="C95">
        <v>159</v>
      </c>
      <c r="D95">
        <v>2</v>
      </c>
      <c r="E95" t="s">
        <v>20292</v>
      </c>
      <c r="F95">
        <v>190.5</v>
      </c>
      <c r="G95">
        <v>0</v>
      </c>
      <c r="H95" t="s">
        <v>655</v>
      </c>
      <c r="I95" t="s">
        <v>638</v>
      </c>
      <c r="J95" t="s">
        <v>638</v>
      </c>
      <c r="K95" t="s">
        <v>637</v>
      </c>
      <c r="L95" t="s">
        <v>638</v>
      </c>
      <c r="M95" t="s">
        <v>637</v>
      </c>
      <c r="N95" t="s">
        <v>637</v>
      </c>
      <c r="O95" t="s">
        <v>2891</v>
      </c>
      <c r="P95" t="s">
        <v>5</v>
      </c>
      <c r="Q95" t="s">
        <v>637</v>
      </c>
      <c r="R95" t="s">
        <v>638</v>
      </c>
      <c r="S95" t="s">
        <v>637</v>
      </c>
      <c r="T95" t="s">
        <v>20293</v>
      </c>
    </row>
    <row r="96" spans="1:20" x14ac:dyDescent="0.25">
      <c r="A96" t="s">
        <v>147</v>
      </c>
      <c r="B96" t="s">
        <v>148</v>
      </c>
      <c r="C96">
        <v>33.333333333333336</v>
      </c>
      <c r="D96">
        <v>3</v>
      </c>
      <c r="E96" t="s">
        <v>20294</v>
      </c>
      <c r="F96">
        <v>100</v>
      </c>
      <c r="G96">
        <v>0</v>
      </c>
      <c r="H96" t="s">
        <v>655</v>
      </c>
      <c r="I96" t="s">
        <v>20295</v>
      </c>
      <c r="J96" t="s">
        <v>682</v>
      </c>
      <c r="K96" t="s">
        <v>637</v>
      </c>
      <c r="L96" t="s">
        <v>638</v>
      </c>
      <c r="M96" t="s">
        <v>20296</v>
      </c>
      <c r="N96" t="s">
        <v>637</v>
      </c>
      <c r="O96" t="s">
        <v>639</v>
      </c>
      <c r="P96" t="s">
        <v>5</v>
      </c>
      <c r="Q96" t="s">
        <v>640</v>
      </c>
      <c r="R96" t="s">
        <v>638</v>
      </c>
      <c r="S96" t="s">
        <v>637</v>
      </c>
      <c r="T96" t="s">
        <v>20296</v>
      </c>
    </row>
    <row r="97" spans="1:20" x14ac:dyDescent="0.25">
      <c r="A97" t="s">
        <v>240</v>
      </c>
      <c r="B97" t="s">
        <v>690</v>
      </c>
      <c r="C97">
        <v>73.86</v>
      </c>
      <c r="D97">
        <v>1</v>
      </c>
      <c r="E97" t="s">
        <v>20297</v>
      </c>
      <c r="F97">
        <v>484.2</v>
      </c>
      <c r="G97">
        <v>41</v>
      </c>
      <c r="H97" t="s">
        <v>663</v>
      </c>
      <c r="I97" t="s">
        <v>20298</v>
      </c>
      <c r="J97" t="s">
        <v>20299</v>
      </c>
      <c r="K97" t="s">
        <v>6814</v>
      </c>
      <c r="L97" t="s">
        <v>20300</v>
      </c>
      <c r="M97" t="s">
        <v>20296</v>
      </c>
      <c r="N97" t="s">
        <v>637</v>
      </c>
      <c r="O97" t="s">
        <v>664</v>
      </c>
      <c r="P97" t="s">
        <v>23</v>
      </c>
      <c r="Q97" t="s">
        <v>665</v>
      </c>
      <c r="R97" t="s">
        <v>638</v>
      </c>
      <c r="S97" t="s">
        <v>637</v>
      </c>
      <c r="T97" t="s">
        <v>20296</v>
      </c>
    </row>
    <row r="98" spans="1:20" x14ac:dyDescent="0.25">
      <c r="A98" t="s">
        <v>240</v>
      </c>
      <c r="B98" t="s">
        <v>690</v>
      </c>
      <c r="C98">
        <v>73.86</v>
      </c>
      <c r="D98">
        <v>1</v>
      </c>
      <c r="E98" t="s">
        <v>20297</v>
      </c>
      <c r="F98">
        <v>484.2</v>
      </c>
      <c r="G98">
        <v>41</v>
      </c>
      <c r="H98" t="s">
        <v>663</v>
      </c>
      <c r="I98" t="s">
        <v>20298</v>
      </c>
      <c r="J98" t="s">
        <v>20299</v>
      </c>
      <c r="K98" t="s">
        <v>6814</v>
      </c>
      <c r="L98" t="s">
        <v>20300</v>
      </c>
      <c r="M98" t="s">
        <v>20296</v>
      </c>
      <c r="N98" t="s">
        <v>637</v>
      </c>
      <c r="O98" t="s">
        <v>664</v>
      </c>
      <c r="P98" t="s">
        <v>23</v>
      </c>
      <c r="Q98" t="s">
        <v>665</v>
      </c>
      <c r="R98" t="s">
        <v>638</v>
      </c>
      <c r="S98" t="s">
        <v>637</v>
      </c>
      <c r="T98" t="s">
        <v>20296</v>
      </c>
    </row>
    <row r="99" spans="1:20" x14ac:dyDescent="0.25">
      <c r="A99" t="s">
        <v>240</v>
      </c>
      <c r="B99" t="s">
        <v>690</v>
      </c>
      <c r="C99">
        <v>73.87</v>
      </c>
      <c r="D99">
        <v>4</v>
      </c>
      <c r="E99" t="s">
        <v>20297</v>
      </c>
      <c r="F99">
        <v>484.2</v>
      </c>
      <c r="G99">
        <v>41</v>
      </c>
      <c r="H99" t="s">
        <v>663</v>
      </c>
      <c r="I99" t="s">
        <v>20298</v>
      </c>
      <c r="J99" t="s">
        <v>20299</v>
      </c>
      <c r="K99" t="s">
        <v>6814</v>
      </c>
      <c r="L99" t="s">
        <v>20300</v>
      </c>
      <c r="M99" t="s">
        <v>20296</v>
      </c>
      <c r="N99" t="s">
        <v>637</v>
      </c>
      <c r="O99" t="s">
        <v>664</v>
      </c>
      <c r="P99" t="s">
        <v>23</v>
      </c>
      <c r="Q99" t="s">
        <v>665</v>
      </c>
      <c r="R99" t="s">
        <v>638</v>
      </c>
      <c r="S99" t="s">
        <v>637</v>
      </c>
      <c r="T99" t="s">
        <v>20296</v>
      </c>
    </row>
    <row r="100" spans="1:20" x14ac:dyDescent="0.25">
      <c r="A100" t="s">
        <v>147</v>
      </c>
      <c r="B100" t="s">
        <v>148</v>
      </c>
      <c r="C100">
        <v>33.333333333333336</v>
      </c>
      <c r="D100">
        <v>3</v>
      </c>
      <c r="E100" t="s">
        <v>20301</v>
      </c>
      <c r="F100">
        <v>100</v>
      </c>
      <c r="G100">
        <v>0</v>
      </c>
      <c r="H100" t="s">
        <v>655</v>
      </c>
      <c r="I100" t="s">
        <v>20302</v>
      </c>
      <c r="J100" t="s">
        <v>705</v>
      </c>
      <c r="K100" t="s">
        <v>637</v>
      </c>
      <c r="L100" t="s">
        <v>638</v>
      </c>
      <c r="M100" t="s">
        <v>20303</v>
      </c>
      <c r="N100" t="s">
        <v>637</v>
      </c>
      <c r="O100" t="s">
        <v>639</v>
      </c>
      <c r="P100" t="s">
        <v>5</v>
      </c>
      <c r="Q100" t="s">
        <v>640</v>
      </c>
      <c r="R100" t="s">
        <v>638</v>
      </c>
      <c r="S100" t="s">
        <v>637</v>
      </c>
      <c r="T100" t="s">
        <v>20303</v>
      </c>
    </row>
    <row r="101" spans="1:20" x14ac:dyDescent="0.25">
      <c r="A101" t="s">
        <v>239</v>
      </c>
      <c r="B101" t="s">
        <v>245</v>
      </c>
      <c r="C101">
        <v>159</v>
      </c>
      <c r="D101">
        <v>1</v>
      </c>
      <c r="E101" t="s">
        <v>20304</v>
      </c>
      <c r="F101">
        <v>99</v>
      </c>
      <c r="G101">
        <v>0</v>
      </c>
      <c r="H101" t="s">
        <v>636</v>
      </c>
      <c r="I101" t="s">
        <v>20305</v>
      </c>
      <c r="J101" t="s">
        <v>700</v>
      </c>
      <c r="K101" t="s">
        <v>637</v>
      </c>
      <c r="L101" t="s">
        <v>638</v>
      </c>
      <c r="M101" t="s">
        <v>20306</v>
      </c>
      <c r="N101" t="s">
        <v>637</v>
      </c>
      <c r="O101" t="s">
        <v>639</v>
      </c>
      <c r="P101" t="s">
        <v>5</v>
      </c>
      <c r="Q101" t="s">
        <v>640</v>
      </c>
      <c r="R101" t="s">
        <v>638</v>
      </c>
      <c r="S101" t="s">
        <v>20307</v>
      </c>
      <c r="T101" t="s">
        <v>20306</v>
      </c>
    </row>
    <row r="102" spans="1:20" x14ac:dyDescent="0.25">
      <c r="A102" t="s">
        <v>147</v>
      </c>
      <c r="B102" t="s">
        <v>148</v>
      </c>
      <c r="C102">
        <v>33.333333333333336</v>
      </c>
      <c r="D102">
        <v>3</v>
      </c>
      <c r="E102" t="s">
        <v>20308</v>
      </c>
      <c r="F102">
        <v>100</v>
      </c>
      <c r="G102">
        <v>0</v>
      </c>
      <c r="H102" t="s">
        <v>655</v>
      </c>
      <c r="I102" t="s">
        <v>20309</v>
      </c>
      <c r="J102" t="s">
        <v>652</v>
      </c>
      <c r="K102" t="s">
        <v>637</v>
      </c>
      <c r="L102" t="s">
        <v>638</v>
      </c>
      <c r="M102" t="s">
        <v>20310</v>
      </c>
      <c r="N102" t="s">
        <v>637</v>
      </c>
      <c r="O102" t="s">
        <v>639</v>
      </c>
      <c r="P102" t="s">
        <v>5</v>
      </c>
      <c r="Q102" t="s">
        <v>640</v>
      </c>
      <c r="R102" t="s">
        <v>638</v>
      </c>
      <c r="S102" t="s">
        <v>637</v>
      </c>
      <c r="T102" t="s">
        <v>20310</v>
      </c>
    </row>
    <row r="103" spans="1:20" x14ac:dyDescent="0.25">
      <c r="A103" t="s">
        <v>147</v>
      </c>
      <c r="B103" t="s">
        <v>148</v>
      </c>
      <c r="C103">
        <v>33.333333333333336</v>
      </c>
      <c r="D103">
        <v>3</v>
      </c>
      <c r="E103" t="s">
        <v>20311</v>
      </c>
      <c r="F103">
        <v>103</v>
      </c>
      <c r="G103">
        <v>3</v>
      </c>
      <c r="H103" t="s">
        <v>655</v>
      </c>
      <c r="I103" t="s">
        <v>20312</v>
      </c>
      <c r="J103" t="s">
        <v>1852</v>
      </c>
      <c r="K103" t="s">
        <v>637</v>
      </c>
      <c r="L103" t="s">
        <v>638</v>
      </c>
      <c r="M103" t="s">
        <v>20310</v>
      </c>
      <c r="N103" t="s">
        <v>637</v>
      </c>
      <c r="O103" t="s">
        <v>643</v>
      </c>
      <c r="P103" t="s">
        <v>5</v>
      </c>
      <c r="Q103" t="s">
        <v>644</v>
      </c>
      <c r="R103" t="s">
        <v>638</v>
      </c>
      <c r="S103" t="s">
        <v>637</v>
      </c>
      <c r="T103" t="s">
        <v>20310</v>
      </c>
    </row>
    <row r="104" spans="1:20" x14ac:dyDescent="0.25">
      <c r="A104" t="s">
        <v>147</v>
      </c>
      <c r="B104" t="s">
        <v>148</v>
      </c>
      <c r="C104">
        <v>33.333333333333336</v>
      </c>
      <c r="D104">
        <v>3</v>
      </c>
      <c r="E104" t="s">
        <v>20313</v>
      </c>
      <c r="F104">
        <v>100</v>
      </c>
      <c r="G104">
        <v>0</v>
      </c>
      <c r="H104" t="s">
        <v>655</v>
      </c>
      <c r="I104" t="s">
        <v>20314</v>
      </c>
      <c r="J104" t="s">
        <v>2330</v>
      </c>
      <c r="K104" t="s">
        <v>637</v>
      </c>
      <c r="L104" t="s">
        <v>638</v>
      </c>
      <c r="M104" t="s">
        <v>20315</v>
      </c>
      <c r="N104" t="s">
        <v>637</v>
      </c>
      <c r="O104" t="s">
        <v>639</v>
      </c>
      <c r="P104" t="s">
        <v>5</v>
      </c>
      <c r="Q104" t="s">
        <v>640</v>
      </c>
      <c r="R104" t="s">
        <v>638</v>
      </c>
      <c r="S104" t="s">
        <v>637</v>
      </c>
      <c r="T104" t="s">
        <v>20315</v>
      </c>
    </row>
    <row r="105" spans="1:20" x14ac:dyDescent="0.25">
      <c r="A105" t="s">
        <v>147</v>
      </c>
      <c r="B105" t="s">
        <v>148</v>
      </c>
      <c r="C105">
        <v>33.333333333333336</v>
      </c>
      <c r="D105">
        <v>3</v>
      </c>
      <c r="E105" t="s">
        <v>20316</v>
      </c>
      <c r="F105">
        <v>100</v>
      </c>
      <c r="G105">
        <v>0</v>
      </c>
      <c r="H105" t="s">
        <v>655</v>
      </c>
      <c r="I105" t="s">
        <v>20317</v>
      </c>
      <c r="J105" t="s">
        <v>648</v>
      </c>
      <c r="K105" t="s">
        <v>637</v>
      </c>
      <c r="L105" t="s">
        <v>638</v>
      </c>
      <c r="M105" t="s">
        <v>20318</v>
      </c>
      <c r="N105" t="s">
        <v>637</v>
      </c>
      <c r="O105" t="s">
        <v>639</v>
      </c>
      <c r="P105" t="s">
        <v>5</v>
      </c>
      <c r="Q105" t="s">
        <v>640</v>
      </c>
      <c r="R105" t="s">
        <v>638</v>
      </c>
      <c r="S105" t="s">
        <v>637</v>
      </c>
      <c r="T105" t="s">
        <v>20318</v>
      </c>
    </row>
    <row r="106" spans="1:20" x14ac:dyDescent="0.25">
      <c r="A106" t="s">
        <v>241</v>
      </c>
      <c r="B106" t="s">
        <v>247</v>
      </c>
      <c r="C106">
        <v>159</v>
      </c>
      <c r="D106">
        <v>1</v>
      </c>
      <c r="E106" t="s">
        <v>20319</v>
      </c>
      <c r="F106">
        <v>297</v>
      </c>
      <c r="G106">
        <v>0</v>
      </c>
      <c r="H106" t="s">
        <v>636</v>
      </c>
      <c r="I106" t="s">
        <v>20320</v>
      </c>
      <c r="J106" t="s">
        <v>2325</v>
      </c>
      <c r="K106" t="s">
        <v>637</v>
      </c>
      <c r="L106" t="s">
        <v>638</v>
      </c>
      <c r="M106" t="s">
        <v>20321</v>
      </c>
      <c r="N106" t="s">
        <v>637</v>
      </c>
      <c r="O106" t="s">
        <v>643</v>
      </c>
      <c r="P106" t="s">
        <v>5</v>
      </c>
      <c r="Q106" t="s">
        <v>644</v>
      </c>
      <c r="R106" t="s">
        <v>638</v>
      </c>
      <c r="S106" t="s">
        <v>20322</v>
      </c>
      <c r="T106" t="s">
        <v>20321</v>
      </c>
    </row>
    <row r="107" spans="1:20" x14ac:dyDescent="0.25">
      <c r="A107" t="s">
        <v>600</v>
      </c>
      <c r="B107" t="s">
        <v>601</v>
      </c>
      <c r="C107">
        <v>159</v>
      </c>
      <c r="D107">
        <v>1</v>
      </c>
      <c r="E107" t="s">
        <v>20319</v>
      </c>
      <c r="F107">
        <v>297</v>
      </c>
      <c r="G107">
        <v>0</v>
      </c>
      <c r="H107" t="s">
        <v>636</v>
      </c>
      <c r="I107" t="s">
        <v>20320</v>
      </c>
      <c r="J107" t="s">
        <v>2325</v>
      </c>
      <c r="K107" t="s">
        <v>637</v>
      </c>
      <c r="L107" t="s">
        <v>638</v>
      </c>
      <c r="M107" t="s">
        <v>20321</v>
      </c>
      <c r="N107" t="s">
        <v>637</v>
      </c>
      <c r="O107" t="s">
        <v>643</v>
      </c>
      <c r="P107" t="s">
        <v>5</v>
      </c>
      <c r="Q107" t="s">
        <v>644</v>
      </c>
      <c r="R107" t="s">
        <v>638</v>
      </c>
      <c r="S107" t="s">
        <v>20322</v>
      </c>
      <c r="T107" t="s">
        <v>20321</v>
      </c>
    </row>
    <row r="108" spans="1:20" x14ac:dyDescent="0.25">
      <c r="A108" t="s">
        <v>239</v>
      </c>
      <c r="B108" t="s">
        <v>245</v>
      </c>
      <c r="C108">
        <v>159</v>
      </c>
      <c r="D108">
        <v>1</v>
      </c>
      <c r="E108" t="s">
        <v>20319</v>
      </c>
      <c r="F108">
        <v>297</v>
      </c>
      <c r="G108">
        <v>0</v>
      </c>
      <c r="H108" t="s">
        <v>636</v>
      </c>
      <c r="I108" t="s">
        <v>20320</v>
      </c>
      <c r="J108" t="s">
        <v>2325</v>
      </c>
      <c r="K108" t="s">
        <v>637</v>
      </c>
      <c r="L108" t="s">
        <v>638</v>
      </c>
      <c r="M108" t="s">
        <v>20321</v>
      </c>
      <c r="N108" t="s">
        <v>637</v>
      </c>
      <c r="O108" t="s">
        <v>643</v>
      </c>
      <c r="P108" t="s">
        <v>5</v>
      </c>
      <c r="Q108" t="s">
        <v>644</v>
      </c>
      <c r="R108" t="s">
        <v>638</v>
      </c>
      <c r="S108" t="s">
        <v>20322</v>
      </c>
      <c r="T108" t="s">
        <v>20321</v>
      </c>
    </row>
    <row r="109" spans="1:20" x14ac:dyDescent="0.25">
      <c r="A109" t="s">
        <v>239</v>
      </c>
      <c r="B109" t="s">
        <v>245</v>
      </c>
      <c r="C109">
        <v>159</v>
      </c>
      <c r="D109">
        <v>1</v>
      </c>
      <c r="E109" t="s">
        <v>20323</v>
      </c>
      <c r="F109">
        <v>99</v>
      </c>
      <c r="G109">
        <v>0</v>
      </c>
      <c r="H109" t="s">
        <v>636</v>
      </c>
      <c r="I109" t="s">
        <v>20324</v>
      </c>
      <c r="J109" t="s">
        <v>648</v>
      </c>
      <c r="K109" t="s">
        <v>637</v>
      </c>
      <c r="L109" t="s">
        <v>638</v>
      </c>
      <c r="M109" t="s">
        <v>20325</v>
      </c>
      <c r="N109" t="s">
        <v>637</v>
      </c>
      <c r="O109" t="s">
        <v>643</v>
      </c>
      <c r="P109" t="s">
        <v>5</v>
      </c>
      <c r="Q109" t="s">
        <v>644</v>
      </c>
      <c r="R109" t="s">
        <v>638</v>
      </c>
      <c r="S109" t="s">
        <v>20326</v>
      </c>
      <c r="T109" t="s">
        <v>20325</v>
      </c>
    </row>
    <row r="110" spans="1:20" x14ac:dyDescent="0.25">
      <c r="A110" t="s">
        <v>147</v>
      </c>
      <c r="B110" t="s">
        <v>148</v>
      </c>
      <c r="C110">
        <v>33.333333333333336</v>
      </c>
      <c r="D110">
        <v>3</v>
      </c>
      <c r="E110" t="s">
        <v>20327</v>
      </c>
      <c r="F110">
        <v>100</v>
      </c>
      <c r="G110">
        <v>0</v>
      </c>
      <c r="H110" t="s">
        <v>655</v>
      </c>
      <c r="I110" t="s">
        <v>20328</v>
      </c>
      <c r="J110" t="s">
        <v>648</v>
      </c>
      <c r="K110" t="s">
        <v>637</v>
      </c>
      <c r="L110" t="s">
        <v>638</v>
      </c>
      <c r="M110" t="s">
        <v>20329</v>
      </c>
      <c r="N110" t="s">
        <v>637</v>
      </c>
      <c r="O110" t="s">
        <v>639</v>
      </c>
      <c r="P110" t="s">
        <v>5</v>
      </c>
      <c r="Q110" t="s">
        <v>640</v>
      </c>
      <c r="R110" t="s">
        <v>638</v>
      </c>
      <c r="S110" t="s">
        <v>637</v>
      </c>
      <c r="T110" t="s">
        <v>20329</v>
      </c>
    </row>
    <row r="111" spans="1:20" x14ac:dyDescent="0.25">
      <c r="A111" t="s">
        <v>147</v>
      </c>
      <c r="B111" t="s">
        <v>148</v>
      </c>
      <c r="C111">
        <v>33.333333333333336</v>
      </c>
      <c r="D111">
        <v>3</v>
      </c>
      <c r="E111" t="s">
        <v>20330</v>
      </c>
      <c r="F111">
        <v>100</v>
      </c>
      <c r="G111">
        <v>0</v>
      </c>
      <c r="H111" t="s">
        <v>655</v>
      </c>
      <c r="I111" t="s">
        <v>6634</v>
      </c>
      <c r="J111" t="s">
        <v>648</v>
      </c>
      <c r="K111" t="s">
        <v>637</v>
      </c>
      <c r="L111" t="s">
        <v>638</v>
      </c>
      <c r="M111" t="s">
        <v>20331</v>
      </c>
      <c r="N111" t="s">
        <v>637</v>
      </c>
      <c r="O111" t="s">
        <v>639</v>
      </c>
      <c r="P111" t="s">
        <v>5</v>
      </c>
      <c r="Q111" t="s">
        <v>640</v>
      </c>
      <c r="R111" t="s">
        <v>638</v>
      </c>
      <c r="S111" t="s">
        <v>637</v>
      </c>
      <c r="T111" t="s">
        <v>20331</v>
      </c>
    </row>
    <row r="112" spans="1:20" x14ac:dyDescent="0.25">
      <c r="A112" t="s">
        <v>147</v>
      </c>
      <c r="B112" t="s">
        <v>148</v>
      </c>
      <c r="C112">
        <v>50</v>
      </c>
      <c r="D112">
        <v>6</v>
      </c>
      <c r="E112" t="s">
        <v>20332</v>
      </c>
      <c r="F112">
        <v>200</v>
      </c>
      <c r="G112">
        <v>0</v>
      </c>
      <c r="H112" t="s">
        <v>636</v>
      </c>
      <c r="I112" t="s">
        <v>20333</v>
      </c>
      <c r="J112" t="s">
        <v>669</v>
      </c>
      <c r="K112" t="s">
        <v>637</v>
      </c>
      <c r="L112" t="s">
        <v>638</v>
      </c>
      <c r="M112" t="s">
        <v>20334</v>
      </c>
      <c r="N112" t="s">
        <v>637</v>
      </c>
      <c r="O112" t="s">
        <v>639</v>
      </c>
      <c r="P112" t="s">
        <v>5</v>
      </c>
      <c r="Q112" t="s">
        <v>640</v>
      </c>
      <c r="R112" t="s">
        <v>638</v>
      </c>
      <c r="S112" t="s">
        <v>637</v>
      </c>
      <c r="T112" t="s">
        <v>20334</v>
      </c>
    </row>
    <row r="113" spans="1:20" x14ac:dyDescent="0.25">
      <c r="A113" t="s">
        <v>147</v>
      </c>
      <c r="B113" t="s">
        <v>148</v>
      </c>
      <c r="C113">
        <v>33.333333333333336</v>
      </c>
      <c r="D113">
        <v>3</v>
      </c>
      <c r="E113" t="s">
        <v>20335</v>
      </c>
      <c r="F113">
        <v>100</v>
      </c>
      <c r="G113">
        <v>0</v>
      </c>
      <c r="H113" t="s">
        <v>655</v>
      </c>
      <c r="I113" t="s">
        <v>12886</v>
      </c>
      <c r="J113" t="s">
        <v>650</v>
      </c>
      <c r="K113" t="s">
        <v>637</v>
      </c>
      <c r="L113" t="s">
        <v>638</v>
      </c>
      <c r="M113" t="s">
        <v>20336</v>
      </c>
      <c r="N113" t="s">
        <v>637</v>
      </c>
      <c r="O113" t="s">
        <v>639</v>
      </c>
      <c r="P113" t="s">
        <v>5</v>
      </c>
      <c r="Q113" t="s">
        <v>640</v>
      </c>
      <c r="R113" t="s">
        <v>638</v>
      </c>
      <c r="S113" t="s">
        <v>637</v>
      </c>
      <c r="T113" t="s">
        <v>20336</v>
      </c>
    </row>
    <row r="114" spans="1:20" x14ac:dyDescent="0.25">
      <c r="A114" t="s">
        <v>147</v>
      </c>
      <c r="B114" t="s">
        <v>148</v>
      </c>
      <c r="C114">
        <v>50</v>
      </c>
      <c r="D114">
        <v>6</v>
      </c>
      <c r="E114" t="s">
        <v>20337</v>
      </c>
      <c r="F114">
        <v>200</v>
      </c>
      <c r="G114">
        <v>0</v>
      </c>
      <c r="H114" t="s">
        <v>636</v>
      </c>
      <c r="I114" t="s">
        <v>20338</v>
      </c>
      <c r="J114" t="s">
        <v>648</v>
      </c>
      <c r="K114" t="s">
        <v>637</v>
      </c>
      <c r="L114" t="s">
        <v>638</v>
      </c>
      <c r="M114" t="s">
        <v>20339</v>
      </c>
      <c r="N114" t="s">
        <v>637</v>
      </c>
      <c r="O114" t="s">
        <v>643</v>
      </c>
      <c r="P114" t="s">
        <v>5</v>
      </c>
      <c r="Q114" t="s">
        <v>644</v>
      </c>
      <c r="R114" t="s">
        <v>638</v>
      </c>
      <c r="S114" t="s">
        <v>637</v>
      </c>
      <c r="T114" t="s">
        <v>20339</v>
      </c>
    </row>
    <row r="115" spans="1:20" x14ac:dyDescent="0.25">
      <c r="A115" t="s">
        <v>147</v>
      </c>
      <c r="B115" t="s">
        <v>148</v>
      </c>
      <c r="C115">
        <v>33.333333333333336</v>
      </c>
      <c r="D115">
        <v>3</v>
      </c>
      <c r="E115" t="s">
        <v>20340</v>
      </c>
      <c r="F115">
        <v>100</v>
      </c>
      <c r="G115">
        <v>0</v>
      </c>
      <c r="H115" t="s">
        <v>655</v>
      </c>
      <c r="I115" t="s">
        <v>20341</v>
      </c>
      <c r="J115" t="s">
        <v>648</v>
      </c>
      <c r="K115" t="s">
        <v>637</v>
      </c>
      <c r="L115" t="s">
        <v>638</v>
      </c>
      <c r="M115" t="s">
        <v>20342</v>
      </c>
      <c r="N115" t="s">
        <v>637</v>
      </c>
      <c r="O115" t="s">
        <v>639</v>
      </c>
      <c r="P115" t="s">
        <v>5</v>
      </c>
      <c r="Q115" t="s">
        <v>640</v>
      </c>
      <c r="R115" t="s">
        <v>638</v>
      </c>
      <c r="S115" t="s">
        <v>637</v>
      </c>
      <c r="T115" t="s">
        <v>20342</v>
      </c>
    </row>
    <row r="116" spans="1:20" x14ac:dyDescent="0.25">
      <c r="A116" t="s">
        <v>147</v>
      </c>
      <c r="B116" t="s">
        <v>148</v>
      </c>
      <c r="C116">
        <v>33.333333333333336</v>
      </c>
      <c r="D116">
        <v>3</v>
      </c>
      <c r="E116" t="s">
        <v>20343</v>
      </c>
      <c r="F116">
        <v>100</v>
      </c>
      <c r="G116">
        <v>0</v>
      </c>
      <c r="H116" t="s">
        <v>655</v>
      </c>
      <c r="I116" t="s">
        <v>20344</v>
      </c>
      <c r="J116" t="s">
        <v>653</v>
      </c>
      <c r="K116" t="s">
        <v>637</v>
      </c>
      <c r="L116" t="s">
        <v>638</v>
      </c>
      <c r="M116" t="s">
        <v>20345</v>
      </c>
      <c r="N116" t="s">
        <v>637</v>
      </c>
      <c r="O116" t="s">
        <v>639</v>
      </c>
      <c r="P116" t="s">
        <v>5</v>
      </c>
      <c r="Q116" t="s">
        <v>640</v>
      </c>
      <c r="R116" t="s">
        <v>638</v>
      </c>
      <c r="S116" t="s">
        <v>637</v>
      </c>
      <c r="T116" t="s">
        <v>20345</v>
      </c>
    </row>
    <row r="117" spans="1:20" x14ac:dyDescent="0.25">
      <c r="A117" t="s">
        <v>147</v>
      </c>
      <c r="B117" t="s">
        <v>148</v>
      </c>
      <c r="C117">
        <v>50</v>
      </c>
      <c r="D117">
        <v>6</v>
      </c>
      <c r="E117" t="s">
        <v>20346</v>
      </c>
      <c r="F117">
        <v>200</v>
      </c>
      <c r="G117">
        <v>0</v>
      </c>
      <c r="H117" t="s">
        <v>636</v>
      </c>
      <c r="I117" t="s">
        <v>20347</v>
      </c>
      <c r="J117" t="s">
        <v>2051</v>
      </c>
      <c r="K117" t="s">
        <v>637</v>
      </c>
      <c r="L117" t="s">
        <v>638</v>
      </c>
      <c r="M117" t="s">
        <v>20348</v>
      </c>
      <c r="N117" t="s">
        <v>637</v>
      </c>
      <c r="O117" t="s">
        <v>643</v>
      </c>
      <c r="P117" t="s">
        <v>5</v>
      </c>
      <c r="Q117" t="s">
        <v>644</v>
      </c>
      <c r="R117" t="s">
        <v>638</v>
      </c>
      <c r="S117" t="s">
        <v>637</v>
      </c>
      <c r="T117" t="s">
        <v>20348</v>
      </c>
    </row>
    <row r="118" spans="1:20" x14ac:dyDescent="0.25">
      <c r="A118" t="s">
        <v>147</v>
      </c>
      <c r="B118" t="s">
        <v>148</v>
      </c>
      <c r="C118">
        <v>33.333333333333336</v>
      </c>
      <c r="D118">
        <v>3</v>
      </c>
      <c r="E118" t="s">
        <v>20349</v>
      </c>
      <c r="F118">
        <v>100</v>
      </c>
      <c r="G118">
        <v>0</v>
      </c>
      <c r="H118" t="s">
        <v>655</v>
      </c>
      <c r="I118" t="s">
        <v>20350</v>
      </c>
      <c r="J118" t="s">
        <v>662</v>
      </c>
      <c r="K118" t="s">
        <v>637</v>
      </c>
      <c r="L118" t="s">
        <v>638</v>
      </c>
      <c r="M118" t="s">
        <v>20351</v>
      </c>
      <c r="N118" t="s">
        <v>637</v>
      </c>
      <c r="O118" t="s">
        <v>643</v>
      </c>
      <c r="P118" t="s">
        <v>5</v>
      </c>
      <c r="Q118" t="s">
        <v>644</v>
      </c>
      <c r="R118" t="s">
        <v>638</v>
      </c>
      <c r="S118" t="s">
        <v>637</v>
      </c>
      <c r="T118" t="s">
        <v>20352</v>
      </c>
    </row>
    <row r="119" spans="1:20" x14ac:dyDescent="0.25">
      <c r="A119" t="s">
        <v>147</v>
      </c>
      <c r="B119" t="s">
        <v>148</v>
      </c>
      <c r="C119">
        <v>50</v>
      </c>
      <c r="D119">
        <v>6</v>
      </c>
      <c r="E119" t="s">
        <v>20353</v>
      </c>
      <c r="F119">
        <v>200</v>
      </c>
      <c r="G119">
        <v>0</v>
      </c>
      <c r="H119" t="s">
        <v>636</v>
      </c>
      <c r="I119" t="s">
        <v>20354</v>
      </c>
      <c r="J119" t="s">
        <v>672</v>
      </c>
      <c r="K119" t="s">
        <v>637</v>
      </c>
      <c r="L119" t="s">
        <v>638</v>
      </c>
      <c r="M119" t="s">
        <v>20352</v>
      </c>
      <c r="N119" t="s">
        <v>637</v>
      </c>
      <c r="O119" t="s">
        <v>639</v>
      </c>
      <c r="P119" t="s">
        <v>5</v>
      </c>
      <c r="Q119" t="s">
        <v>640</v>
      </c>
      <c r="R119" t="s">
        <v>638</v>
      </c>
      <c r="S119" t="s">
        <v>637</v>
      </c>
      <c r="T119" t="s">
        <v>20352</v>
      </c>
    </row>
    <row r="120" spans="1:20" x14ac:dyDescent="0.25">
      <c r="A120" t="s">
        <v>147</v>
      </c>
      <c r="B120" t="s">
        <v>148</v>
      </c>
      <c r="C120">
        <v>50</v>
      </c>
      <c r="D120">
        <v>6</v>
      </c>
      <c r="E120" t="s">
        <v>20355</v>
      </c>
      <c r="F120">
        <v>200</v>
      </c>
      <c r="G120">
        <v>0</v>
      </c>
      <c r="H120" t="s">
        <v>636</v>
      </c>
      <c r="I120" t="s">
        <v>20356</v>
      </c>
      <c r="J120" t="s">
        <v>669</v>
      </c>
      <c r="K120" t="s">
        <v>637</v>
      </c>
      <c r="L120" t="s">
        <v>638</v>
      </c>
      <c r="M120" t="s">
        <v>20352</v>
      </c>
      <c r="N120" t="s">
        <v>637</v>
      </c>
      <c r="O120" t="s">
        <v>639</v>
      </c>
      <c r="P120" t="s">
        <v>5</v>
      </c>
      <c r="Q120" t="s">
        <v>640</v>
      </c>
      <c r="R120" t="s">
        <v>638</v>
      </c>
      <c r="S120" t="s">
        <v>637</v>
      </c>
      <c r="T120" t="s">
        <v>20352</v>
      </c>
    </row>
    <row r="121" spans="1:20" x14ac:dyDescent="0.25">
      <c r="A121" t="s">
        <v>241</v>
      </c>
      <c r="B121" t="s">
        <v>247</v>
      </c>
      <c r="C121">
        <v>159</v>
      </c>
      <c r="D121">
        <v>1</v>
      </c>
      <c r="E121" t="s">
        <v>20357</v>
      </c>
      <c r="F121">
        <v>99</v>
      </c>
      <c r="G121">
        <v>0</v>
      </c>
      <c r="H121" t="s">
        <v>655</v>
      </c>
      <c r="I121" t="s">
        <v>20358</v>
      </c>
      <c r="J121" t="s">
        <v>648</v>
      </c>
      <c r="K121" t="s">
        <v>637</v>
      </c>
      <c r="L121" t="s">
        <v>638</v>
      </c>
      <c r="M121" t="s">
        <v>20359</v>
      </c>
      <c r="N121" t="s">
        <v>637</v>
      </c>
      <c r="O121" t="s">
        <v>639</v>
      </c>
      <c r="P121" t="s">
        <v>5</v>
      </c>
      <c r="Q121" t="s">
        <v>640</v>
      </c>
      <c r="R121" t="s">
        <v>638</v>
      </c>
      <c r="S121" t="s">
        <v>20360</v>
      </c>
      <c r="T121" t="s">
        <v>20359</v>
      </c>
    </row>
    <row r="122" spans="1:20" x14ac:dyDescent="0.25">
      <c r="A122" t="s">
        <v>147</v>
      </c>
      <c r="B122" t="s">
        <v>148</v>
      </c>
      <c r="C122">
        <v>33.333333333333336</v>
      </c>
      <c r="D122">
        <v>3</v>
      </c>
      <c r="E122" t="s">
        <v>20361</v>
      </c>
      <c r="F122">
        <v>100</v>
      </c>
      <c r="G122">
        <v>0</v>
      </c>
      <c r="H122" t="s">
        <v>655</v>
      </c>
      <c r="I122" t="s">
        <v>20362</v>
      </c>
      <c r="J122" t="s">
        <v>650</v>
      </c>
      <c r="K122" t="s">
        <v>637</v>
      </c>
      <c r="L122" t="s">
        <v>638</v>
      </c>
      <c r="M122" t="s">
        <v>20363</v>
      </c>
      <c r="N122" t="s">
        <v>637</v>
      </c>
      <c r="O122" t="s">
        <v>639</v>
      </c>
      <c r="P122" t="s">
        <v>5</v>
      </c>
      <c r="Q122" t="s">
        <v>640</v>
      </c>
      <c r="R122" t="s">
        <v>638</v>
      </c>
      <c r="S122" t="s">
        <v>637</v>
      </c>
      <c r="T122" t="s">
        <v>20363</v>
      </c>
    </row>
    <row r="123" spans="1:20" x14ac:dyDescent="0.25">
      <c r="A123" t="s">
        <v>147</v>
      </c>
      <c r="B123" t="s">
        <v>148</v>
      </c>
      <c r="C123">
        <v>50</v>
      </c>
      <c r="D123">
        <v>6</v>
      </c>
      <c r="E123" t="s">
        <v>20364</v>
      </c>
      <c r="F123">
        <v>200</v>
      </c>
      <c r="G123">
        <v>0</v>
      </c>
      <c r="H123" t="s">
        <v>636</v>
      </c>
      <c r="I123" t="s">
        <v>20365</v>
      </c>
      <c r="J123" t="s">
        <v>1970</v>
      </c>
      <c r="K123" t="s">
        <v>637</v>
      </c>
      <c r="L123" t="s">
        <v>638</v>
      </c>
      <c r="M123" t="s">
        <v>20366</v>
      </c>
      <c r="N123" t="s">
        <v>637</v>
      </c>
      <c r="O123" t="s">
        <v>639</v>
      </c>
      <c r="P123" t="s">
        <v>5</v>
      </c>
      <c r="Q123" t="s">
        <v>640</v>
      </c>
      <c r="R123" t="s">
        <v>638</v>
      </c>
      <c r="S123" t="s">
        <v>637</v>
      </c>
      <c r="T123" t="s">
        <v>20366</v>
      </c>
    </row>
    <row r="124" spans="1:20" x14ac:dyDescent="0.25">
      <c r="A124" t="s">
        <v>147</v>
      </c>
      <c r="B124" t="s">
        <v>148</v>
      </c>
      <c r="C124">
        <v>50</v>
      </c>
      <c r="D124">
        <v>6</v>
      </c>
      <c r="E124" t="s">
        <v>20367</v>
      </c>
      <c r="F124">
        <v>200</v>
      </c>
      <c r="G124">
        <v>0</v>
      </c>
      <c r="H124" t="s">
        <v>636</v>
      </c>
      <c r="I124" t="s">
        <v>20368</v>
      </c>
      <c r="J124" t="s">
        <v>682</v>
      </c>
      <c r="K124" t="s">
        <v>637</v>
      </c>
      <c r="L124" t="s">
        <v>638</v>
      </c>
      <c r="M124" t="s">
        <v>20369</v>
      </c>
      <c r="N124" t="s">
        <v>637</v>
      </c>
      <c r="O124" t="s">
        <v>639</v>
      </c>
      <c r="P124" t="s">
        <v>5</v>
      </c>
      <c r="Q124" t="s">
        <v>640</v>
      </c>
      <c r="R124" t="s">
        <v>638</v>
      </c>
      <c r="S124" t="s">
        <v>637</v>
      </c>
      <c r="T124" t="s">
        <v>20370</v>
      </c>
    </row>
    <row r="125" spans="1:20" x14ac:dyDescent="0.25">
      <c r="A125" t="s">
        <v>147</v>
      </c>
      <c r="B125" t="s">
        <v>148</v>
      </c>
      <c r="C125">
        <v>50</v>
      </c>
      <c r="D125">
        <v>6</v>
      </c>
      <c r="E125" t="s">
        <v>20371</v>
      </c>
      <c r="F125">
        <v>200</v>
      </c>
      <c r="G125">
        <v>0</v>
      </c>
      <c r="H125" t="s">
        <v>636</v>
      </c>
      <c r="I125" t="s">
        <v>19322</v>
      </c>
      <c r="J125" t="s">
        <v>705</v>
      </c>
      <c r="K125" t="s">
        <v>637</v>
      </c>
      <c r="L125" t="s">
        <v>638</v>
      </c>
      <c r="M125" t="s">
        <v>20372</v>
      </c>
      <c r="N125" t="s">
        <v>637</v>
      </c>
      <c r="O125" t="s">
        <v>639</v>
      </c>
      <c r="P125" t="s">
        <v>5</v>
      </c>
      <c r="Q125" t="s">
        <v>640</v>
      </c>
      <c r="R125" t="s">
        <v>638</v>
      </c>
      <c r="S125" t="s">
        <v>637</v>
      </c>
      <c r="T125" t="s">
        <v>20372</v>
      </c>
    </row>
    <row r="126" spans="1:20" x14ac:dyDescent="0.25">
      <c r="A126" t="s">
        <v>147</v>
      </c>
      <c r="B126" t="s">
        <v>148</v>
      </c>
      <c r="C126">
        <v>33.333333333333336</v>
      </c>
      <c r="D126">
        <v>3</v>
      </c>
      <c r="E126" t="s">
        <v>20373</v>
      </c>
      <c r="F126">
        <v>100</v>
      </c>
      <c r="G126">
        <v>0</v>
      </c>
      <c r="H126" t="s">
        <v>655</v>
      </c>
      <c r="I126" t="s">
        <v>20374</v>
      </c>
      <c r="J126" t="s">
        <v>686</v>
      </c>
      <c r="K126" t="s">
        <v>637</v>
      </c>
      <c r="L126" t="s">
        <v>638</v>
      </c>
      <c r="M126" t="s">
        <v>20375</v>
      </c>
      <c r="N126" t="s">
        <v>637</v>
      </c>
      <c r="O126" t="s">
        <v>639</v>
      </c>
      <c r="P126" t="s">
        <v>5</v>
      </c>
      <c r="Q126" t="s">
        <v>640</v>
      </c>
      <c r="R126" t="s">
        <v>638</v>
      </c>
      <c r="S126" t="s">
        <v>637</v>
      </c>
      <c r="T126" t="s">
        <v>20376</v>
      </c>
    </row>
    <row r="127" spans="1:20" x14ac:dyDescent="0.25">
      <c r="A127" t="s">
        <v>18</v>
      </c>
      <c r="B127" t="s">
        <v>19</v>
      </c>
      <c r="C127">
        <v>66.666666666666671</v>
      </c>
      <c r="D127">
        <v>3</v>
      </c>
      <c r="E127" t="s">
        <v>20377</v>
      </c>
      <c r="F127">
        <v>100</v>
      </c>
      <c r="G127">
        <v>0</v>
      </c>
      <c r="H127" t="s">
        <v>636</v>
      </c>
      <c r="I127" t="s">
        <v>20378</v>
      </c>
      <c r="J127" t="s">
        <v>5025</v>
      </c>
      <c r="K127" t="s">
        <v>637</v>
      </c>
      <c r="L127" t="s">
        <v>638</v>
      </c>
      <c r="M127" t="s">
        <v>20379</v>
      </c>
      <c r="N127" t="s">
        <v>637</v>
      </c>
      <c r="O127" t="s">
        <v>643</v>
      </c>
      <c r="P127" t="s">
        <v>5</v>
      </c>
      <c r="Q127" t="s">
        <v>644</v>
      </c>
      <c r="R127" t="s">
        <v>638</v>
      </c>
      <c r="S127" t="s">
        <v>20380</v>
      </c>
      <c r="T127" t="s">
        <v>20379</v>
      </c>
    </row>
    <row r="128" spans="1:20" x14ac:dyDescent="0.25">
      <c r="A128" t="s">
        <v>147</v>
      </c>
      <c r="B128" t="s">
        <v>148</v>
      </c>
      <c r="C128">
        <v>33.333333333333336</v>
      </c>
      <c r="D128">
        <v>3</v>
      </c>
      <c r="E128" t="s">
        <v>20381</v>
      </c>
      <c r="F128">
        <v>100</v>
      </c>
      <c r="G128">
        <v>0</v>
      </c>
      <c r="H128" t="s">
        <v>636</v>
      </c>
      <c r="I128" t="s">
        <v>20382</v>
      </c>
      <c r="J128" t="s">
        <v>2240</v>
      </c>
      <c r="K128" t="s">
        <v>637</v>
      </c>
      <c r="L128" t="s">
        <v>638</v>
      </c>
      <c r="M128" t="s">
        <v>20383</v>
      </c>
      <c r="N128" t="s">
        <v>637</v>
      </c>
      <c r="O128" t="s">
        <v>643</v>
      </c>
      <c r="P128" t="s">
        <v>5</v>
      </c>
      <c r="Q128" t="s">
        <v>644</v>
      </c>
      <c r="R128" t="s">
        <v>638</v>
      </c>
      <c r="S128" t="s">
        <v>20384</v>
      </c>
      <c r="T128" t="s">
        <v>20383</v>
      </c>
    </row>
    <row r="129" spans="1:20" x14ac:dyDescent="0.25">
      <c r="A129" t="s">
        <v>18</v>
      </c>
      <c r="B129" t="s">
        <v>19</v>
      </c>
      <c r="C129">
        <v>66.666666666666671</v>
      </c>
      <c r="D129">
        <v>3</v>
      </c>
      <c r="E129" t="s">
        <v>20385</v>
      </c>
      <c r="F129">
        <v>200</v>
      </c>
      <c r="G129">
        <v>0</v>
      </c>
      <c r="H129" t="s">
        <v>636</v>
      </c>
      <c r="I129" t="s">
        <v>20386</v>
      </c>
      <c r="J129" t="s">
        <v>648</v>
      </c>
      <c r="K129" t="s">
        <v>637</v>
      </c>
      <c r="L129" t="s">
        <v>638</v>
      </c>
      <c r="M129" t="s">
        <v>20383</v>
      </c>
      <c r="N129" t="s">
        <v>637</v>
      </c>
      <c r="O129" t="s">
        <v>639</v>
      </c>
      <c r="P129" t="s">
        <v>5</v>
      </c>
      <c r="Q129" t="s">
        <v>640</v>
      </c>
      <c r="R129" t="s">
        <v>20387</v>
      </c>
      <c r="S129" t="s">
        <v>20388</v>
      </c>
      <c r="T129" t="s">
        <v>20383</v>
      </c>
    </row>
    <row r="130" spans="1:20" x14ac:dyDescent="0.25">
      <c r="A130" t="s">
        <v>147</v>
      </c>
      <c r="B130" t="s">
        <v>148</v>
      </c>
      <c r="C130">
        <v>33.333333333333336</v>
      </c>
      <c r="D130">
        <v>3</v>
      </c>
      <c r="E130" t="s">
        <v>20385</v>
      </c>
      <c r="F130">
        <v>200</v>
      </c>
      <c r="G130">
        <v>0</v>
      </c>
      <c r="H130" t="s">
        <v>636</v>
      </c>
      <c r="I130" t="s">
        <v>20386</v>
      </c>
      <c r="J130" t="s">
        <v>648</v>
      </c>
      <c r="K130" t="s">
        <v>637</v>
      </c>
      <c r="L130" t="s">
        <v>638</v>
      </c>
      <c r="M130" t="s">
        <v>20383</v>
      </c>
      <c r="N130" t="s">
        <v>637</v>
      </c>
      <c r="O130" t="s">
        <v>639</v>
      </c>
      <c r="P130" t="s">
        <v>5</v>
      </c>
      <c r="Q130" t="s">
        <v>640</v>
      </c>
      <c r="R130" t="s">
        <v>20387</v>
      </c>
      <c r="S130" t="s">
        <v>20388</v>
      </c>
      <c r="T130" t="s">
        <v>20383</v>
      </c>
    </row>
    <row r="131" spans="1:20" x14ac:dyDescent="0.25">
      <c r="A131" t="s">
        <v>3</v>
      </c>
      <c r="B131" t="s">
        <v>4</v>
      </c>
      <c r="C131">
        <v>33.333333333333336</v>
      </c>
      <c r="D131">
        <v>3</v>
      </c>
      <c r="E131" t="s">
        <v>20389</v>
      </c>
      <c r="F131">
        <v>100</v>
      </c>
      <c r="G131">
        <v>0</v>
      </c>
      <c r="H131" t="s">
        <v>636</v>
      </c>
      <c r="I131" t="s">
        <v>20390</v>
      </c>
      <c r="J131" t="s">
        <v>4151</v>
      </c>
      <c r="K131" t="s">
        <v>637</v>
      </c>
      <c r="L131" t="s">
        <v>638</v>
      </c>
      <c r="M131" t="s">
        <v>20391</v>
      </c>
      <c r="N131" t="s">
        <v>637</v>
      </c>
      <c r="O131" t="s">
        <v>639</v>
      </c>
      <c r="P131" t="s">
        <v>5</v>
      </c>
      <c r="Q131" t="s">
        <v>640</v>
      </c>
      <c r="R131" t="s">
        <v>638</v>
      </c>
      <c r="S131" t="s">
        <v>20392</v>
      </c>
      <c r="T131" t="s">
        <v>20391</v>
      </c>
    </row>
    <row r="132" spans="1:20" x14ac:dyDescent="0.25">
      <c r="A132" t="s">
        <v>147</v>
      </c>
      <c r="B132" t="s">
        <v>148</v>
      </c>
      <c r="C132">
        <v>33.333333333333336</v>
      </c>
      <c r="D132">
        <v>3</v>
      </c>
      <c r="E132" t="s">
        <v>20393</v>
      </c>
      <c r="F132">
        <v>100</v>
      </c>
      <c r="G132">
        <v>0</v>
      </c>
      <c r="H132" t="s">
        <v>636</v>
      </c>
      <c r="I132" t="s">
        <v>20394</v>
      </c>
      <c r="J132" t="s">
        <v>696</v>
      </c>
      <c r="K132" t="s">
        <v>637</v>
      </c>
      <c r="L132" t="s">
        <v>638</v>
      </c>
      <c r="M132" t="s">
        <v>20395</v>
      </c>
      <c r="N132" t="s">
        <v>637</v>
      </c>
      <c r="O132" t="s">
        <v>639</v>
      </c>
      <c r="P132" t="s">
        <v>5</v>
      </c>
      <c r="Q132" t="s">
        <v>640</v>
      </c>
      <c r="R132" t="s">
        <v>638</v>
      </c>
      <c r="S132" t="s">
        <v>20396</v>
      </c>
      <c r="T132" t="s">
        <v>20395</v>
      </c>
    </row>
    <row r="133" spans="1:20" x14ac:dyDescent="0.25">
      <c r="A133" t="s">
        <v>72</v>
      </c>
      <c r="B133" t="s">
        <v>716</v>
      </c>
      <c r="C133">
        <v>93</v>
      </c>
      <c r="D133">
        <v>1</v>
      </c>
      <c r="E133" t="s">
        <v>20397</v>
      </c>
      <c r="F133">
        <v>151</v>
      </c>
      <c r="G133">
        <v>0</v>
      </c>
      <c r="H133" t="s">
        <v>645</v>
      </c>
      <c r="I133" t="s">
        <v>20398</v>
      </c>
      <c r="J133" t="s">
        <v>20399</v>
      </c>
      <c r="K133" t="s">
        <v>18570</v>
      </c>
      <c r="L133" t="s">
        <v>2536</v>
      </c>
      <c r="M133" t="s">
        <v>20400</v>
      </c>
      <c r="N133" t="s">
        <v>637</v>
      </c>
      <c r="O133" t="s">
        <v>646</v>
      </c>
      <c r="P133" t="s">
        <v>26</v>
      </c>
      <c r="Q133" t="s">
        <v>647</v>
      </c>
      <c r="R133" t="s">
        <v>638</v>
      </c>
      <c r="S133" t="s">
        <v>20401</v>
      </c>
      <c r="T133" t="s">
        <v>20402</v>
      </c>
    </row>
    <row r="134" spans="1:20" x14ac:dyDescent="0.25">
      <c r="A134" t="s">
        <v>18</v>
      </c>
      <c r="B134" t="s">
        <v>19</v>
      </c>
      <c r="C134">
        <v>58</v>
      </c>
      <c r="D134">
        <v>1</v>
      </c>
      <c r="E134" t="s">
        <v>20397</v>
      </c>
      <c r="F134">
        <v>151</v>
      </c>
      <c r="G134">
        <v>0</v>
      </c>
      <c r="H134" t="s">
        <v>645</v>
      </c>
      <c r="I134" t="s">
        <v>20398</v>
      </c>
      <c r="J134" t="s">
        <v>20399</v>
      </c>
      <c r="K134" t="s">
        <v>18570</v>
      </c>
      <c r="L134" t="s">
        <v>2536</v>
      </c>
      <c r="M134" t="s">
        <v>20400</v>
      </c>
      <c r="N134" t="s">
        <v>637</v>
      </c>
      <c r="O134" t="s">
        <v>646</v>
      </c>
      <c r="P134" t="s">
        <v>26</v>
      </c>
      <c r="Q134" t="s">
        <v>647</v>
      </c>
      <c r="R134" t="s">
        <v>638</v>
      </c>
      <c r="S134" t="s">
        <v>20401</v>
      </c>
      <c r="T134" t="s">
        <v>20402</v>
      </c>
    </row>
    <row r="135" spans="1:20" x14ac:dyDescent="0.25">
      <c r="A135" t="s">
        <v>147</v>
      </c>
      <c r="B135" t="s">
        <v>148</v>
      </c>
      <c r="C135">
        <v>50</v>
      </c>
      <c r="D135">
        <v>6</v>
      </c>
      <c r="E135" t="s">
        <v>20403</v>
      </c>
      <c r="F135">
        <v>200</v>
      </c>
      <c r="G135">
        <v>0</v>
      </c>
      <c r="H135" t="s">
        <v>636</v>
      </c>
      <c r="I135" t="s">
        <v>6408</v>
      </c>
      <c r="J135" t="s">
        <v>684</v>
      </c>
      <c r="K135" t="s">
        <v>637</v>
      </c>
      <c r="L135" t="s">
        <v>638</v>
      </c>
      <c r="M135" t="s">
        <v>20404</v>
      </c>
      <c r="N135" t="s">
        <v>637</v>
      </c>
      <c r="O135" t="s">
        <v>643</v>
      </c>
      <c r="P135" t="s">
        <v>5</v>
      </c>
      <c r="Q135" t="s">
        <v>644</v>
      </c>
      <c r="R135" t="s">
        <v>638</v>
      </c>
      <c r="S135" t="s">
        <v>20405</v>
      </c>
      <c r="T135" t="s">
        <v>20404</v>
      </c>
    </row>
    <row r="136" spans="1:20" x14ac:dyDescent="0.25">
      <c r="A136" t="s">
        <v>18</v>
      </c>
      <c r="B136" t="s">
        <v>19</v>
      </c>
      <c r="C136">
        <v>66.666666666666671</v>
      </c>
      <c r="D136">
        <v>3</v>
      </c>
      <c r="E136" t="s">
        <v>20406</v>
      </c>
      <c r="F136">
        <v>100</v>
      </c>
      <c r="G136">
        <v>0</v>
      </c>
      <c r="H136" t="s">
        <v>655</v>
      </c>
      <c r="I136" t="s">
        <v>20407</v>
      </c>
      <c r="J136" t="s">
        <v>1797</v>
      </c>
      <c r="K136" t="s">
        <v>637</v>
      </c>
      <c r="L136" t="s">
        <v>638</v>
      </c>
      <c r="M136" t="s">
        <v>20408</v>
      </c>
      <c r="N136" t="s">
        <v>637</v>
      </c>
      <c r="O136" t="s">
        <v>639</v>
      </c>
      <c r="P136" t="s">
        <v>5</v>
      </c>
      <c r="Q136" t="s">
        <v>640</v>
      </c>
      <c r="R136" t="s">
        <v>638</v>
      </c>
      <c r="S136" t="s">
        <v>20409</v>
      </c>
      <c r="T136" t="s">
        <v>20408</v>
      </c>
    </row>
    <row r="137" spans="1:20" x14ac:dyDescent="0.25">
      <c r="A137" t="s">
        <v>147</v>
      </c>
      <c r="B137" t="s">
        <v>148</v>
      </c>
      <c r="C137">
        <v>33.333333333333336</v>
      </c>
      <c r="D137">
        <v>3</v>
      </c>
      <c r="E137" t="s">
        <v>20410</v>
      </c>
      <c r="F137">
        <v>100</v>
      </c>
      <c r="G137">
        <v>0</v>
      </c>
      <c r="H137" t="s">
        <v>636</v>
      </c>
      <c r="I137" t="s">
        <v>20411</v>
      </c>
      <c r="J137" t="s">
        <v>657</v>
      </c>
      <c r="K137" t="s">
        <v>637</v>
      </c>
      <c r="L137" t="s">
        <v>638</v>
      </c>
      <c r="M137" t="s">
        <v>20412</v>
      </c>
      <c r="N137" t="s">
        <v>637</v>
      </c>
      <c r="O137" t="s">
        <v>643</v>
      </c>
      <c r="P137" t="s">
        <v>5</v>
      </c>
      <c r="Q137" t="s">
        <v>644</v>
      </c>
      <c r="R137" t="s">
        <v>638</v>
      </c>
      <c r="S137" t="s">
        <v>20413</v>
      </c>
      <c r="T137" t="s">
        <v>20414</v>
      </c>
    </row>
    <row r="138" spans="1:20" x14ac:dyDescent="0.25">
      <c r="A138" t="s">
        <v>16479</v>
      </c>
      <c r="B138" t="s">
        <v>13745</v>
      </c>
      <c r="C138">
        <v>200</v>
      </c>
      <c r="D138">
        <v>1</v>
      </c>
      <c r="E138" t="s">
        <v>20415</v>
      </c>
      <c r="F138">
        <v>102</v>
      </c>
      <c r="G138">
        <v>3</v>
      </c>
      <c r="H138" t="s">
        <v>636</v>
      </c>
      <c r="I138" t="s">
        <v>20416</v>
      </c>
      <c r="J138" t="s">
        <v>649</v>
      </c>
      <c r="K138" t="s">
        <v>637</v>
      </c>
      <c r="L138" t="s">
        <v>638</v>
      </c>
      <c r="M138" t="s">
        <v>20414</v>
      </c>
      <c r="N138" t="s">
        <v>637</v>
      </c>
      <c r="O138" t="s">
        <v>639</v>
      </c>
      <c r="P138" t="s">
        <v>5</v>
      </c>
      <c r="Q138" t="s">
        <v>640</v>
      </c>
      <c r="R138" t="s">
        <v>638</v>
      </c>
      <c r="S138" t="s">
        <v>637</v>
      </c>
      <c r="T138" t="s">
        <v>20414</v>
      </c>
    </row>
    <row r="139" spans="1:20" x14ac:dyDescent="0.25">
      <c r="A139" t="s">
        <v>18</v>
      </c>
      <c r="B139" t="s">
        <v>19</v>
      </c>
      <c r="C139">
        <v>66.666666666666671</v>
      </c>
      <c r="D139">
        <v>3</v>
      </c>
      <c r="E139" t="s">
        <v>20417</v>
      </c>
      <c r="F139">
        <v>100</v>
      </c>
      <c r="G139">
        <v>0</v>
      </c>
      <c r="H139" t="s">
        <v>636</v>
      </c>
      <c r="I139" t="s">
        <v>20418</v>
      </c>
      <c r="J139" t="s">
        <v>670</v>
      </c>
      <c r="K139" t="s">
        <v>637</v>
      </c>
      <c r="L139" t="s">
        <v>638</v>
      </c>
      <c r="M139" t="s">
        <v>20419</v>
      </c>
      <c r="N139" t="s">
        <v>637</v>
      </c>
      <c r="O139" t="s">
        <v>639</v>
      </c>
      <c r="P139" t="s">
        <v>5</v>
      </c>
      <c r="Q139" t="s">
        <v>640</v>
      </c>
      <c r="R139" t="s">
        <v>638</v>
      </c>
      <c r="S139" t="s">
        <v>20420</v>
      </c>
      <c r="T139" t="s">
        <v>20421</v>
      </c>
    </row>
    <row r="140" spans="1:20" x14ac:dyDescent="0.25">
      <c r="A140" t="s">
        <v>147</v>
      </c>
      <c r="B140" t="s">
        <v>148</v>
      </c>
      <c r="C140">
        <v>33.333333333333336</v>
      </c>
      <c r="D140">
        <v>3</v>
      </c>
      <c r="E140" t="s">
        <v>20422</v>
      </c>
      <c r="F140">
        <v>100</v>
      </c>
      <c r="G140">
        <v>0</v>
      </c>
      <c r="H140" t="s">
        <v>636</v>
      </c>
      <c r="I140" t="s">
        <v>14074</v>
      </c>
      <c r="J140" t="s">
        <v>709</v>
      </c>
      <c r="K140" t="s">
        <v>637</v>
      </c>
      <c r="L140" t="s">
        <v>638</v>
      </c>
      <c r="M140" t="s">
        <v>20423</v>
      </c>
      <c r="N140" t="s">
        <v>637</v>
      </c>
      <c r="O140" t="s">
        <v>639</v>
      </c>
      <c r="P140" t="s">
        <v>5</v>
      </c>
      <c r="Q140" t="s">
        <v>640</v>
      </c>
      <c r="R140" t="s">
        <v>638</v>
      </c>
      <c r="S140" t="s">
        <v>20424</v>
      </c>
      <c r="T140" t="s">
        <v>20425</v>
      </c>
    </row>
    <row r="141" spans="1:20" x14ac:dyDescent="0.25">
      <c r="A141" t="s">
        <v>147</v>
      </c>
      <c r="B141" t="s">
        <v>148</v>
      </c>
      <c r="C141">
        <v>33.333333333333336</v>
      </c>
      <c r="D141">
        <v>3</v>
      </c>
      <c r="E141" t="s">
        <v>20426</v>
      </c>
      <c r="F141">
        <v>100</v>
      </c>
      <c r="G141">
        <v>0</v>
      </c>
      <c r="H141" t="s">
        <v>655</v>
      </c>
      <c r="I141" t="s">
        <v>2239</v>
      </c>
      <c r="J141" t="s">
        <v>648</v>
      </c>
      <c r="K141" t="s">
        <v>637</v>
      </c>
      <c r="L141" t="s">
        <v>638</v>
      </c>
      <c r="M141" t="s">
        <v>20423</v>
      </c>
      <c r="N141" t="s">
        <v>637</v>
      </c>
      <c r="O141" t="s">
        <v>639</v>
      </c>
      <c r="P141" t="s">
        <v>5</v>
      </c>
      <c r="Q141" t="s">
        <v>640</v>
      </c>
      <c r="R141" t="s">
        <v>638</v>
      </c>
      <c r="S141" t="s">
        <v>20427</v>
      </c>
      <c r="T141" t="s">
        <v>20423</v>
      </c>
    </row>
    <row r="142" spans="1:20" x14ac:dyDescent="0.25">
      <c r="A142" t="s">
        <v>18</v>
      </c>
      <c r="B142" t="s">
        <v>19</v>
      </c>
      <c r="C142">
        <v>66.666666666666671</v>
      </c>
      <c r="D142">
        <v>3</v>
      </c>
      <c r="E142" t="s">
        <v>20428</v>
      </c>
      <c r="F142">
        <v>100</v>
      </c>
      <c r="G142">
        <v>0</v>
      </c>
      <c r="H142" t="s">
        <v>636</v>
      </c>
      <c r="I142" t="s">
        <v>20429</v>
      </c>
      <c r="J142" t="s">
        <v>657</v>
      </c>
      <c r="K142" t="s">
        <v>637</v>
      </c>
      <c r="L142" t="s">
        <v>638</v>
      </c>
      <c r="M142" t="s">
        <v>20423</v>
      </c>
      <c r="N142" t="s">
        <v>637</v>
      </c>
      <c r="O142" t="s">
        <v>643</v>
      </c>
      <c r="P142" t="s">
        <v>5</v>
      </c>
      <c r="Q142" t="s">
        <v>644</v>
      </c>
      <c r="R142" t="s">
        <v>638</v>
      </c>
      <c r="S142" t="s">
        <v>20430</v>
      </c>
      <c r="T142" t="s">
        <v>20423</v>
      </c>
    </row>
    <row r="143" spans="1:20" x14ac:dyDescent="0.25">
      <c r="A143" t="s">
        <v>16479</v>
      </c>
      <c r="B143" t="s">
        <v>13745</v>
      </c>
      <c r="C143">
        <v>200</v>
      </c>
      <c r="D143">
        <v>1</v>
      </c>
      <c r="E143" t="s">
        <v>20431</v>
      </c>
      <c r="F143">
        <v>99</v>
      </c>
      <c r="G143">
        <v>0</v>
      </c>
      <c r="H143" t="s">
        <v>636</v>
      </c>
      <c r="I143" t="s">
        <v>20432</v>
      </c>
      <c r="J143" t="s">
        <v>648</v>
      </c>
      <c r="K143" t="s">
        <v>637</v>
      </c>
      <c r="L143" t="s">
        <v>638</v>
      </c>
      <c r="M143" t="s">
        <v>20433</v>
      </c>
      <c r="N143" t="s">
        <v>637</v>
      </c>
      <c r="O143" t="s">
        <v>639</v>
      </c>
      <c r="P143" t="s">
        <v>5</v>
      </c>
      <c r="Q143" t="s">
        <v>640</v>
      </c>
      <c r="R143" t="s">
        <v>638</v>
      </c>
      <c r="S143" t="s">
        <v>637</v>
      </c>
      <c r="T143" t="s">
        <v>20433</v>
      </c>
    </row>
    <row r="144" spans="1:20" x14ac:dyDescent="0.25">
      <c r="A144" t="s">
        <v>600</v>
      </c>
      <c r="B144" t="s">
        <v>601</v>
      </c>
      <c r="C144">
        <v>159</v>
      </c>
      <c r="D144">
        <v>1</v>
      </c>
      <c r="E144" t="s">
        <v>20434</v>
      </c>
      <c r="F144">
        <v>99</v>
      </c>
      <c r="G144">
        <v>0</v>
      </c>
      <c r="H144" t="s">
        <v>655</v>
      </c>
      <c r="I144" t="s">
        <v>20435</v>
      </c>
      <c r="J144" t="s">
        <v>1827</v>
      </c>
      <c r="K144" t="s">
        <v>637</v>
      </c>
      <c r="L144" t="s">
        <v>638</v>
      </c>
      <c r="M144" t="s">
        <v>20433</v>
      </c>
      <c r="N144" t="s">
        <v>637</v>
      </c>
      <c r="O144" t="s">
        <v>639</v>
      </c>
      <c r="P144" t="s">
        <v>5</v>
      </c>
      <c r="Q144" t="s">
        <v>640</v>
      </c>
      <c r="R144" t="s">
        <v>638</v>
      </c>
      <c r="S144" t="s">
        <v>20436</v>
      </c>
      <c r="T144" t="s">
        <v>20433</v>
      </c>
    </row>
    <row r="145" spans="1:20" x14ac:dyDescent="0.25">
      <c r="A145" t="s">
        <v>18</v>
      </c>
      <c r="B145" t="s">
        <v>19</v>
      </c>
      <c r="C145">
        <v>66.666666666666671</v>
      </c>
      <c r="D145">
        <v>3</v>
      </c>
      <c r="E145" t="s">
        <v>20437</v>
      </c>
      <c r="F145">
        <v>100</v>
      </c>
      <c r="G145">
        <v>0</v>
      </c>
      <c r="H145" t="s">
        <v>636</v>
      </c>
      <c r="I145" t="s">
        <v>20438</v>
      </c>
      <c r="J145" t="s">
        <v>2899</v>
      </c>
      <c r="K145" t="s">
        <v>637</v>
      </c>
      <c r="L145" t="s">
        <v>638</v>
      </c>
      <c r="M145" t="s">
        <v>20439</v>
      </c>
      <c r="N145" t="s">
        <v>637</v>
      </c>
      <c r="O145" t="s">
        <v>639</v>
      </c>
      <c r="P145" t="s">
        <v>5</v>
      </c>
      <c r="Q145" t="s">
        <v>640</v>
      </c>
      <c r="R145" t="s">
        <v>638</v>
      </c>
      <c r="S145" t="s">
        <v>20440</v>
      </c>
      <c r="T145" t="s">
        <v>20439</v>
      </c>
    </row>
    <row r="146" spans="1:20" x14ac:dyDescent="0.25">
      <c r="A146" t="s">
        <v>594</v>
      </c>
      <c r="B146" t="s">
        <v>595</v>
      </c>
      <c r="C146">
        <v>50</v>
      </c>
      <c r="D146">
        <v>3</v>
      </c>
      <c r="E146" t="s">
        <v>20441</v>
      </c>
      <c r="F146">
        <v>100</v>
      </c>
      <c r="G146">
        <v>0</v>
      </c>
      <c r="H146" t="s">
        <v>636</v>
      </c>
      <c r="I146" t="s">
        <v>638</v>
      </c>
      <c r="J146" t="s">
        <v>638</v>
      </c>
      <c r="K146" t="s">
        <v>637</v>
      </c>
      <c r="L146" t="s">
        <v>638</v>
      </c>
      <c r="M146" t="s">
        <v>637</v>
      </c>
      <c r="N146" t="s">
        <v>637</v>
      </c>
      <c r="O146" t="s">
        <v>2891</v>
      </c>
      <c r="P146" t="s">
        <v>5</v>
      </c>
      <c r="Q146" t="s">
        <v>637</v>
      </c>
      <c r="R146" t="s">
        <v>638</v>
      </c>
      <c r="S146" t="s">
        <v>637</v>
      </c>
      <c r="T146" t="s">
        <v>20442</v>
      </c>
    </row>
    <row r="147" spans="1:20" x14ac:dyDescent="0.25">
      <c r="A147" t="s">
        <v>594</v>
      </c>
      <c r="B147" t="s">
        <v>595</v>
      </c>
      <c r="C147">
        <v>50</v>
      </c>
      <c r="D147">
        <v>3</v>
      </c>
      <c r="E147" t="s">
        <v>20443</v>
      </c>
      <c r="F147">
        <v>210</v>
      </c>
      <c r="G147">
        <v>10</v>
      </c>
      <c r="H147" t="s">
        <v>636</v>
      </c>
      <c r="I147" t="s">
        <v>4796</v>
      </c>
      <c r="J147" t="s">
        <v>670</v>
      </c>
      <c r="K147" t="s">
        <v>637</v>
      </c>
      <c r="L147" t="s">
        <v>638</v>
      </c>
      <c r="M147" t="s">
        <v>20444</v>
      </c>
      <c r="N147" t="s">
        <v>637</v>
      </c>
      <c r="O147" t="s">
        <v>639</v>
      </c>
      <c r="P147" t="s">
        <v>5</v>
      </c>
      <c r="Q147" t="s">
        <v>640</v>
      </c>
      <c r="R147" t="s">
        <v>638</v>
      </c>
      <c r="S147" t="s">
        <v>637</v>
      </c>
      <c r="T147" t="s">
        <v>20444</v>
      </c>
    </row>
    <row r="148" spans="1:20" x14ac:dyDescent="0.25">
      <c r="A148" t="s">
        <v>18</v>
      </c>
      <c r="B148" t="s">
        <v>19</v>
      </c>
      <c r="C148">
        <v>66.666666666666671</v>
      </c>
      <c r="D148">
        <v>3</v>
      </c>
      <c r="E148" t="s">
        <v>20443</v>
      </c>
      <c r="F148">
        <v>210</v>
      </c>
      <c r="G148">
        <v>10</v>
      </c>
      <c r="H148" t="s">
        <v>636</v>
      </c>
      <c r="I148" t="s">
        <v>4796</v>
      </c>
      <c r="J148" t="s">
        <v>670</v>
      </c>
      <c r="K148" t="s">
        <v>637</v>
      </c>
      <c r="L148" t="s">
        <v>638</v>
      </c>
      <c r="M148" t="s">
        <v>20444</v>
      </c>
      <c r="N148" t="s">
        <v>637</v>
      </c>
      <c r="O148" t="s">
        <v>639</v>
      </c>
      <c r="P148" t="s">
        <v>5</v>
      </c>
      <c r="Q148" t="s">
        <v>640</v>
      </c>
      <c r="R148" t="s">
        <v>638</v>
      </c>
      <c r="S148" t="s">
        <v>637</v>
      </c>
      <c r="T148" t="s">
        <v>20444</v>
      </c>
    </row>
    <row r="149" spans="1:20" x14ac:dyDescent="0.25">
      <c r="A149" t="s">
        <v>18</v>
      </c>
      <c r="B149" t="s">
        <v>19</v>
      </c>
      <c r="C149">
        <v>66.666666666666671</v>
      </c>
      <c r="D149">
        <v>3</v>
      </c>
      <c r="E149" t="s">
        <v>20445</v>
      </c>
      <c r="F149">
        <v>100</v>
      </c>
      <c r="G149">
        <v>0</v>
      </c>
      <c r="H149" t="s">
        <v>655</v>
      </c>
      <c r="I149" t="s">
        <v>20446</v>
      </c>
      <c r="J149" t="s">
        <v>657</v>
      </c>
      <c r="K149" t="s">
        <v>637</v>
      </c>
      <c r="L149" t="s">
        <v>638</v>
      </c>
      <c r="M149" t="s">
        <v>20444</v>
      </c>
      <c r="N149" t="s">
        <v>637</v>
      </c>
      <c r="O149" t="s">
        <v>639</v>
      </c>
      <c r="P149" t="s">
        <v>5</v>
      </c>
      <c r="Q149" t="s">
        <v>640</v>
      </c>
      <c r="R149" t="s">
        <v>638</v>
      </c>
      <c r="S149" t="s">
        <v>20447</v>
      </c>
      <c r="T149" t="s">
        <v>20444</v>
      </c>
    </row>
    <row r="150" spans="1:20" x14ac:dyDescent="0.25">
      <c r="A150" t="s">
        <v>16479</v>
      </c>
      <c r="B150" t="s">
        <v>13745</v>
      </c>
      <c r="C150">
        <v>200</v>
      </c>
      <c r="D150">
        <v>1</v>
      </c>
      <c r="E150" t="s">
        <v>20448</v>
      </c>
      <c r="F150">
        <v>85</v>
      </c>
      <c r="G150">
        <v>0</v>
      </c>
      <c r="H150" t="s">
        <v>636</v>
      </c>
      <c r="I150" t="s">
        <v>20449</v>
      </c>
      <c r="J150" t="s">
        <v>675</v>
      </c>
      <c r="K150" t="s">
        <v>637</v>
      </c>
      <c r="L150" t="s">
        <v>638</v>
      </c>
      <c r="M150" t="s">
        <v>20444</v>
      </c>
      <c r="N150" t="s">
        <v>637</v>
      </c>
      <c r="O150" t="s">
        <v>643</v>
      </c>
      <c r="P150" t="s">
        <v>5</v>
      </c>
      <c r="Q150" t="s">
        <v>644</v>
      </c>
      <c r="R150" t="s">
        <v>638</v>
      </c>
      <c r="S150" t="s">
        <v>637</v>
      </c>
      <c r="T150" t="s">
        <v>20444</v>
      </c>
    </row>
    <row r="151" spans="1:20" x14ac:dyDescent="0.25">
      <c r="A151" t="s">
        <v>16479</v>
      </c>
      <c r="B151" t="s">
        <v>13745</v>
      </c>
      <c r="C151">
        <v>200</v>
      </c>
      <c r="D151">
        <v>1</v>
      </c>
      <c r="E151" t="s">
        <v>20450</v>
      </c>
      <c r="F151">
        <v>85</v>
      </c>
      <c r="G151">
        <v>0</v>
      </c>
      <c r="H151" t="s">
        <v>636</v>
      </c>
      <c r="I151" t="s">
        <v>20451</v>
      </c>
      <c r="J151" t="s">
        <v>700</v>
      </c>
      <c r="K151" t="s">
        <v>637</v>
      </c>
      <c r="L151" t="s">
        <v>638</v>
      </c>
      <c r="M151" t="s">
        <v>20452</v>
      </c>
      <c r="N151" t="s">
        <v>637</v>
      </c>
      <c r="O151" t="s">
        <v>639</v>
      </c>
      <c r="P151" t="s">
        <v>5</v>
      </c>
      <c r="Q151" t="s">
        <v>640</v>
      </c>
      <c r="R151" t="s">
        <v>638</v>
      </c>
      <c r="S151" t="s">
        <v>637</v>
      </c>
      <c r="T151" t="s">
        <v>20452</v>
      </c>
    </row>
    <row r="152" spans="1:20" x14ac:dyDescent="0.25">
      <c r="A152" t="s">
        <v>16479</v>
      </c>
      <c r="B152" t="s">
        <v>13745</v>
      </c>
      <c r="C152">
        <v>200</v>
      </c>
      <c r="D152">
        <v>1</v>
      </c>
      <c r="E152" t="s">
        <v>20453</v>
      </c>
      <c r="F152">
        <v>123</v>
      </c>
      <c r="G152">
        <v>38</v>
      </c>
      <c r="H152" t="s">
        <v>636</v>
      </c>
      <c r="I152" t="s">
        <v>20451</v>
      </c>
      <c r="J152" t="s">
        <v>700</v>
      </c>
      <c r="K152" t="s">
        <v>637</v>
      </c>
      <c r="L152" t="s">
        <v>638</v>
      </c>
      <c r="M152" t="s">
        <v>20454</v>
      </c>
      <c r="N152" t="s">
        <v>637</v>
      </c>
      <c r="O152" t="s">
        <v>639</v>
      </c>
      <c r="P152" t="s">
        <v>5</v>
      </c>
      <c r="Q152" t="s">
        <v>640</v>
      </c>
      <c r="R152" t="s">
        <v>638</v>
      </c>
      <c r="S152" t="s">
        <v>637</v>
      </c>
      <c r="T152" t="s">
        <v>20454</v>
      </c>
    </row>
    <row r="153" spans="1:20" x14ac:dyDescent="0.25">
      <c r="A153" t="s">
        <v>147</v>
      </c>
      <c r="B153" t="s">
        <v>148</v>
      </c>
      <c r="C153">
        <v>33.333333333333336</v>
      </c>
      <c r="D153">
        <v>3</v>
      </c>
      <c r="E153" t="s">
        <v>20455</v>
      </c>
      <c r="F153">
        <v>200</v>
      </c>
      <c r="G153">
        <v>0</v>
      </c>
      <c r="H153" t="s">
        <v>636</v>
      </c>
      <c r="I153" t="s">
        <v>20456</v>
      </c>
      <c r="J153" t="s">
        <v>678</v>
      </c>
      <c r="K153" t="s">
        <v>637</v>
      </c>
      <c r="L153" t="s">
        <v>638</v>
      </c>
      <c r="M153" t="s">
        <v>20457</v>
      </c>
      <c r="N153" t="s">
        <v>637</v>
      </c>
      <c r="O153" t="s">
        <v>639</v>
      </c>
      <c r="P153" t="s">
        <v>5</v>
      </c>
      <c r="Q153" t="s">
        <v>640</v>
      </c>
      <c r="R153" t="s">
        <v>638</v>
      </c>
      <c r="S153" t="s">
        <v>20458</v>
      </c>
      <c r="T153" t="s">
        <v>20459</v>
      </c>
    </row>
    <row r="154" spans="1:20" x14ac:dyDescent="0.25">
      <c r="A154" t="s">
        <v>18</v>
      </c>
      <c r="B154" t="s">
        <v>19</v>
      </c>
      <c r="C154">
        <v>66.666666666666671</v>
      </c>
      <c r="D154">
        <v>3</v>
      </c>
      <c r="E154" t="s">
        <v>20460</v>
      </c>
      <c r="F154">
        <v>100</v>
      </c>
      <c r="G154">
        <v>0</v>
      </c>
      <c r="H154" t="s">
        <v>636</v>
      </c>
      <c r="I154" t="s">
        <v>20461</v>
      </c>
      <c r="J154" t="s">
        <v>837</v>
      </c>
      <c r="K154" t="s">
        <v>637</v>
      </c>
      <c r="L154" t="s">
        <v>638</v>
      </c>
      <c r="M154" t="s">
        <v>20462</v>
      </c>
      <c r="N154" t="s">
        <v>637</v>
      </c>
      <c r="O154" t="s">
        <v>639</v>
      </c>
      <c r="P154" t="s">
        <v>5</v>
      </c>
      <c r="Q154" t="s">
        <v>640</v>
      </c>
      <c r="R154" t="s">
        <v>638</v>
      </c>
      <c r="S154" t="s">
        <v>20463</v>
      </c>
      <c r="T154" t="s">
        <v>20457</v>
      </c>
    </row>
    <row r="155" spans="1:20" x14ac:dyDescent="0.25">
      <c r="A155" t="s">
        <v>18</v>
      </c>
      <c r="B155" t="s">
        <v>19</v>
      </c>
      <c r="C155">
        <v>66.666666666666671</v>
      </c>
      <c r="D155">
        <v>3</v>
      </c>
      <c r="E155" t="s">
        <v>20464</v>
      </c>
      <c r="F155">
        <v>100</v>
      </c>
      <c r="G155">
        <v>0</v>
      </c>
      <c r="H155" t="s">
        <v>636</v>
      </c>
      <c r="I155" t="s">
        <v>20465</v>
      </c>
      <c r="J155" t="s">
        <v>653</v>
      </c>
      <c r="K155" t="s">
        <v>637</v>
      </c>
      <c r="L155" t="s">
        <v>638</v>
      </c>
      <c r="M155" t="s">
        <v>20466</v>
      </c>
      <c r="N155" t="s">
        <v>637</v>
      </c>
      <c r="O155" t="s">
        <v>639</v>
      </c>
      <c r="P155" t="s">
        <v>5</v>
      </c>
      <c r="Q155" t="s">
        <v>640</v>
      </c>
      <c r="R155" t="s">
        <v>638</v>
      </c>
      <c r="S155" t="s">
        <v>20467</v>
      </c>
      <c r="T155" t="s">
        <v>20457</v>
      </c>
    </row>
    <row r="156" spans="1:20" x14ac:dyDescent="0.25">
      <c r="A156" t="s">
        <v>594</v>
      </c>
      <c r="B156" t="s">
        <v>595</v>
      </c>
      <c r="C156">
        <v>50</v>
      </c>
      <c r="D156">
        <v>3</v>
      </c>
      <c r="E156" t="s">
        <v>20468</v>
      </c>
      <c r="F156">
        <v>100</v>
      </c>
      <c r="G156">
        <v>0</v>
      </c>
      <c r="H156" t="s">
        <v>636</v>
      </c>
      <c r="I156" t="s">
        <v>11369</v>
      </c>
      <c r="J156" t="s">
        <v>649</v>
      </c>
      <c r="K156" t="s">
        <v>637</v>
      </c>
      <c r="L156" t="s">
        <v>638</v>
      </c>
      <c r="M156" t="s">
        <v>20469</v>
      </c>
      <c r="N156" t="s">
        <v>637</v>
      </c>
      <c r="O156" t="s">
        <v>639</v>
      </c>
      <c r="P156" t="s">
        <v>5</v>
      </c>
      <c r="Q156" t="s">
        <v>640</v>
      </c>
      <c r="R156" t="s">
        <v>638</v>
      </c>
      <c r="S156" t="s">
        <v>637</v>
      </c>
      <c r="T156" t="s">
        <v>20457</v>
      </c>
    </row>
    <row r="157" spans="1:20" x14ac:dyDescent="0.25">
      <c r="A157" t="s">
        <v>18</v>
      </c>
      <c r="B157" t="s">
        <v>19</v>
      </c>
      <c r="C157">
        <v>66.666666666666671</v>
      </c>
      <c r="D157">
        <v>3</v>
      </c>
      <c r="E157" t="s">
        <v>20470</v>
      </c>
      <c r="F157">
        <v>100</v>
      </c>
      <c r="G157">
        <v>0</v>
      </c>
      <c r="H157" t="s">
        <v>636</v>
      </c>
      <c r="I157" t="s">
        <v>20471</v>
      </c>
      <c r="J157" t="s">
        <v>662</v>
      </c>
      <c r="K157" t="s">
        <v>637</v>
      </c>
      <c r="L157" t="s">
        <v>638</v>
      </c>
      <c r="M157" t="s">
        <v>20472</v>
      </c>
      <c r="N157" t="s">
        <v>637</v>
      </c>
      <c r="O157" t="s">
        <v>639</v>
      </c>
      <c r="P157" t="s">
        <v>5</v>
      </c>
      <c r="Q157" t="s">
        <v>640</v>
      </c>
      <c r="R157" t="s">
        <v>638</v>
      </c>
      <c r="S157" t="s">
        <v>20473</v>
      </c>
      <c r="T157" t="s">
        <v>20462</v>
      </c>
    </row>
    <row r="158" spans="1:20" x14ac:dyDescent="0.25">
      <c r="A158" t="s">
        <v>594</v>
      </c>
      <c r="B158" t="s">
        <v>595</v>
      </c>
      <c r="C158">
        <v>50</v>
      </c>
      <c r="D158">
        <v>3</v>
      </c>
      <c r="E158" t="s">
        <v>20474</v>
      </c>
      <c r="F158">
        <v>103</v>
      </c>
      <c r="G158">
        <v>3</v>
      </c>
      <c r="H158" t="s">
        <v>636</v>
      </c>
      <c r="I158" t="s">
        <v>20475</v>
      </c>
      <c r="J158" t="s">
        <v>1872</v>
      </c>
      <c r="K158" t="s">
        <v>637</v>
      </c>
      <c r="L158" t="s">
        <v>638</v>
      </c>
      <c r="M158" t="s">
        <v>20476</v>
      </c>
      <c r="N158" t="s">
        <v>637</v>
      </c>
      <c r="O158" t="s">
        <v>639</v>
      </c>
      <c r="P158" t="s">
        <v>5</v>
      </c>
      <c r="Q158" t="s">
        <v>640</v>
      </c>
      <c r="R158" t="s">
        <v>638</v>
      </c>
      <c r="S158" t="s">
        <v>637</v>
      </c>
      <c r="T158" t="s">
        <v>20477</v>
      </c>
    </row>
    <row r="159" spans="1:20" x14ac:dyDescent="0.25">
      <c r="A159" t="s">
        <v>241</v>
      </c>
      <c r="B159" t="s">
        <v>690</v>
      </c>
      <c r="C159">
        <v>103.55</v>
      </c>
      <c r="D159">
        <v>1</v>
      </c>
      <c r="E159" t="s">
        <v>20478</v>
      </c>
      <c r="F159">
        <v>214.1</v>
      </c>
      <c r="G159">
        <v>7</v>
      </c>
      <c r="H159" t="s">
        <v>663</v>
      </c>
      <c r="I159" t="s">
        <v>20479</v>
      </c>
      <c r="J159" t="s">
        <v>20480</v>
      </c>
      <c r="K159" t="s">
        <v>744</v>
      </c>
      <c r="L159" t="s">
        <v>20481</v>
      </c>
      <c r="M159" t="s">
        <v>20476</v>
      </c>
      <c r="N159" t="s">
        <v>637</v>
      </c>
      <c r="O159" t="s">
        <v>664</v>
      </c>
      <c r="P159" t="s">
        <v>23</v>
      </c>
      <c r="Q159" t="s">
        <v>665</v>
      </c>
      <c r="R159" t="s">
        <v>638</v>
      </c>
      <c r="S159" t="s">
        <v>637</v>
      </c>
      <c r="T159" t="s">
        <v>20476</v>
      </c>
    </row>
    <row r="160" spans="1:20" x14ac:dyDescent="0.25">
      <c r="A160" t="s">
        <v>240</v>
      </c>
      <c r="B160" t="s">
        <v>690</v>
      </c>
      <c r="C160">
        <v>103.55</v>
      </c>
      <c r="D160">
        <v>1</v>
      </c>
      <c r="E160" t="s">
        <v>20478</v>
      </c>
      <c r="F160">
        <v>214.1</v>
      </c>
      <c r="G160">
        <v>7</v>
      </c>
      <c r="H160" t="s">
        <v>663</v>
      </c>
      <c r="I160" t="s">
        <v>20479</v>
      </c>
      <c r="J160" t="s">
        <v>20480</v>
      </c>
      <c r="K160" t="s">
        <v>744</v>
      </c>
      <c r="L160" t="s">
        <v>20481</v>
      </c>
      <c r="M160" t="s">
        <v>20476</v>
      </c>
      <c r="N160" t="s">
        <v>637</v>
      </c>
      <c r="O160" t="s">
        <v>664</v>
      </c>
      <c r="P160" t="s">
        <v>23</v>
      </c>
      <c r="Q160" t="s">
        <v>665</v>
      </c>
      <c r="R160" t="s">
        <v>638</v>
      </c>
      <c r="S160" t="s">
        <v>637</v>
      </c>
      <c r="T160" t="s">
        <v>20476</v>
      </c>
    </row>
    <row r="161" spans="1:20" x14ac:dyDescent="0.25">
      <c r="A161" t="s">
        <v>241</v>
      </c>
      <c r="B161" t="s">
        <v>247</v>
      </c>
      <c r="C161">
        <v>159</v>
      </c>
      <c r="D161">
        <v>1</v>
      </c>
      <c r="E161" t="s">
        <v>20482</v>
      </c>
      <c r="F161">
        <v>159</v>
      </c>
      <c r="G161">
        <v>0</v>
      </c>
      <c r="H161" t="s">
        <v>636</v>
      </c>
      <c r="I161" t="s">
        <v>20483</v>
      </c>
      <c r="J161" t="s">
        <v>3004</v>
      </c>
      <c r="K161" t="s">
        <v>637</v>
      </c>
      <c r="L161" t="s">
        <v>638</v>
      </c>
      <c r="M161" t="s">
        <v>20484</v>
      </c>
      <c r="N161" t="s">
        <v>637</v>
      </c>
      <c r="O161" t="s">
        <v>639</v>
      </c>
      <c r="P161" t="s">
        <v>5</v>
      </c>
      <c r="Q161" t="s">
        <v>640</v>
      </c>
      <c r="R161" t="s">
        <v>638</v>
      </c>
      <c r="S161" t="s">
        <v>20485</v>
      </c>
      <c r="T161" t="s">
        <v>20484</v>
      </c>
    </row>
    <row r="162" spans="1:20" x14ac:dyDescent="0.25">
      <c r="A162" t="s">
        <v>239</v>
      </c>
      <c r="B162" t="s">
        <v>245</v>
      </c>
      <c r="C162">
        <v>159</v>
      </c>
      <c r="D162">
        <v>1</v>
      </c>
      <c r="E162" t="s">
        <v>20486</v>
      </c>
      <c r="F162">
        <v>99</v>
      </c>
      <c r="G162">
        <v>0</v>
      </c>
      <c r="H162" t="s">
        <v>655</v>
      </c>
      <c r="I162" t="s">
        <v>15746</v>
      </c>
      <c r="J162" t="s">
        <v>699</v>
      </c>
      <c r="K162" t="s">
        <v>637</v>
      </c>
      <c r="L162" t="s">
        <v>638</v>
      </c>
      <c r="M162" t="s">
        <v>20487</v>
      </c>
      <c r="N162" t="s">
        <v>637</v>
      </c>
      <c r="O162" t="s">
        <v>639</v>
      </c>
      <c r="P162" t="s">
        <v>5</v>
      </c>
      <c r="Q162" t="s">
        <v>640</v>
      </c>
      <c r="R162" t="s">
        <v>638</v>
      </c>
      <c r="S162" t="s">
        <v>20488</v>
      </c>
      <c r="T162" t="s">
        <v>20487</v>
      </c>
    </row>
    <row r="163" spans="1:20" x14ac:dyDescent="0.25">
      <c r="A163" t="s">
        <v>241</v>
      </c>
      <c r="B163" t="s">
        <v>247</v>
      </c>
      <c r="C163">
        <v>159</v>
      </c>
      <c r="D163">
        <v>1</v>
      </c>
      <c r="E163" t="s">
        <v>20489</v>
      </c>
      <c r="F163">
        <v>99</v>
      </c>
      <c r="G163">
        <v>0</v>
      </c>
      <c r="H163" t="s">
        <v>655</v>
      </c>
      <c r="I163" t="s">
        <v>20490</v>
      </c>
      <c r="J163" t="s">
        <v>713</v>
      </c>
      <c r="K163" t="s">
        <v>637</v>
      </c>
      <c r="L163" t="s">
        <v>638</v>
      </c>
      <c r="M163" t="s">
        <v>20491</v>
      </c>
      <c r="N163" t="s">
        <v>637</v>
      </c>
      <c r="O163" t="s">
        <v>639</v>
      </c>
      <c r="P163" t="s">
        <v>5</v>
      </c>
      <c r="Q163" t="s">
        <v>640</v>
      </c>
      <c r="R163" t="s">
        <v>638</v>
      </c>
      <c r="S163" t="s">
        <v>20492</v>
      </c>
      <c r="T163" t="s">
        <v>20491</v>
      </c>
    </row>
    <row r="164" spans="1:20" x14ac:dyDescent="0.25">
      <c r="A164" t="s">
        <v>600</v>
      </c>
      <c r="B164" t="s">
        <v>601</v>
      </c>
      <c r="C164">
        <v>159</v>
      </c>
      <c r="D164">
        <v>1</v>
      </c>
      <c r="E164" t="s">
        <v>20493</v>
      </c>
      <c r="F164">
        <v>109</v>
      </c>
      <c r="G164">
        <v>10</v>
      </c>
      <c r="H164" t="s">
        <v>655</v>
      </c>
      <c r="I164" t="s">
        <v>20494</v>
      </c>
      <c r="J164" t="s">
        <v>675</v>
      </c>
      <c r="K164" t="s">
        <v>637</v>
      </c>
      <c r="L164" t="s">
        <v>638</v>
      </c>
      <c r="M164" t="s">
        <v>20491</v>
      </c>
      <c r="N164" t="s">
        <v>637</v>
      </c>
      <c r="O164" t="s">
        <v>643</v>
      </c>
      <c r="P164" t="s">
        <v>5</v>
      </c>
      <c r="Q164" t="s">
        <v>644</v>
      </c>
      <c r="R164" t="s">
        <v>638</v>
      </c>
      <c r="S164" t="s">
        <v>20495</v>
      </c>
      <c r="T164" t="s">
        <v>20491</v>
      </c>
    </row>
    <row r="165" spans="1:20" x14ac:dyDescent="0.25">
      <c r="A165" t="s">
        <v>241</v>
      </c>
      <c r="B165" t="s">
        <v>690</v>
      </c>
      <c r="C165">
        <v>87.2</v>
      </c>
      <c r="D165">
        <v>1</v>
      </c>
      <c r="E165" t="s">
        <v>20496</v>
      </c>
      <c r="F165">
        <v>99.2</v>
      </c>
      <c r="G165">
        <v>12</v>
      </c>
      <c r="H165" t="s">
        <v>663</v>
      </c>
      <c r="I165" t="s">
        <v>7183</v>
      </c>
      <c r="J165" t="s">
        <v>20497</v>
      </c>
      <c r="K165" t="s">
        <v>2434</v>
      </c>
      <c r="L165" t="s">
        <v>20498</v>
      </c>
      <c r="M165" t="s">
        <v>20499</v>
      </c>
      <c r="N165" t="s">
        <v>637</v>
      </c>
      <c r="O165" t="s">
        <v>664</v>
      </c>
      <c r="P165" t="s">
        <v>23</v>
      </c>
      <c r="Q165" t="s">
        <v>665</v>
      </c>
      <c r="R165" t="s">
        <v>638</v>
      </c>
      <c r="S165" t="s">
        <v>637</v>
      </c>
      <c r="T165" t="s">
        <v>20500</v>
      </c>
    </row>
    <row r="166" spans="1:20" x14ac:dyDescent="0.25">
      <c r="A166" t="s">
        <v>147</v>
      </c>
      <c r="B166" t="s">
        <v>148</v>
      </c>
      <c r="C166">
        <v>33.333333333333336</v>
      </c>
      <c r="D166">
        <v>3</v>
      </c>
      <c r="E166" t="s">
        <v>20501</v>
      </c>
      <c r="F166">
        <v>100</v>
      </c>
      <c r="G166">
        <v>0</v>
      </c>
      <c r="H166" t="s">
        <v>655</v>
      </c>
      <c r="I166" t="s">
        <v>20502</v>
      </c>
      <c r="J166" t="s">
        <v>684</v>
      </c>
      <c r="K166" t="s">
        <v>637</v>
      </c>
      <c r="L166" t="s">
        <v>638</v>
      </c>
      <c r="M166" t="s">
        <v>20503</v>
      </c>
      <c r="N166" t="s">
        <v>637</v>
      </c>
      <c r="O166" t="s">
        <v>639</v>
      </c>
      <c r="P166" t="s">
        <v>5</v>
      </c>
      <c r="Q166" t="s">
        <v>640</v>
      </c>
      <c r="R166" t="s">
        <v>638</v>
      </c>
      <c r="S166" t="s">
        <v>20504</v>
      </c>
      <c r="T166" t="s">
        <v>20503</v>
      </c>
    </row>
    <row r="167" spans="1:20" x14ac:dyDescent="0.25">
      <c r="A167" t="s">
        <v>18</v>
      </c>
      <c r="B167" t="s">
        <v>19</v>
      </c>
      <c r="C167">
        <v>66.666666666666671</v>
      </c>
      <c r="D167">
        <v>3</v>
      </c>
      <c r="E167" t="s">
        <v>20505</v>
      </c>
      <c r="F167">
        <v>129</v>
      </c>
      <c r="G167">
        <v>0</v>
      </c>
      <c r="H167" t="s">
        <v>636</v>
      </c>
      <c r="I167" t="s">
        <v>20506</v>
      </c>
      <c r="J167" t="s">
        <v>648</v>
      </c>
      <c r="K167" t="s">
        <v>637</v>
      </c>
      <c r="L167" t="s">
        <v>638</v>
      </c>
      <c r="M167" t="s">
        <v>20507</v>
      </c>
      <c r="N167" t="s">
        <v>637</v>
      </c>
      <c r="O167" t="s">
        <v>639</v>
      </c>
      <c r="P167" t="s">
        <v>5</v>
      </c>
      <c r="Q167" t="s">
        <v>640</v>
      </c>
      <c r="R167" t="s">
        <v>638</v>
      </c>
      <c r="S167" t="s">
        <v>20508</v>
      </c>
      <c r="T167" t="s">
        <v>20507</v>
      </c>
    </row>
    <row r="168" spans="1:20" x14ac:dyDescent="0.25">
      <c r="A168" t="s">
        <v>240</v>
      </c>
      <c r="B168" t="s">
        <v>246</v>
      </c>
      <c r="C168">
        <v>159</v>
      </c>
      <c r="D168">
        <v>1</v>
      </c>
      <c r="E168" t="s">
        <v>20509</v>
      </c>
      <c r="F168">
        <v>99</v>
      </c>
      <c r="G168">
        <v>0</v>
      </c>
      <c r="H168" t="s">
        <v>655</v>
      </c>
      <c r="I168" t="s">
        <v>20510</v>
      </c>
      <c r="J168" t="s">
        <v>648</v>
      </c>
      <c r="K168" t="s">
        <v>637</v>
      </c>
      <c r="L168" t="s">
        <v>638</v>
      </c>
      <c r="M168" t="s">
        <v>20511</v>
      </c>
      <c r="N168" t="s">
        <v>637</v>
      </c>
      <c r="O168" t="s">
        <v>639</v>
      </c>
      <c r="P168" t="s">
        <v>5</v>
      </c>
      <c r="Q168" t="s">
        <v>640</v>
      </c>
      <c r="R168" t="s">
        <v>638</v>
      </c>
      <c r="S168" t="s">
        <v>20512</v>
      </c>
      <c r="T168" t="s">
        <v>20511</v>
      </c>
    </row>
    <row r="169" spans="1:20" x14ac:dyDescent="0.25">
      <c r="A169" t="s">
        <v>147</v>
      </c>
      <c r="B169" t="s">
        <v>148</v>
      </c>
      <c r="C169">
        <v>33.333333333333336</v>
      </c>
      <c r="D169">
        <v>3</v>
      </c>
      <c r="E169" t="s">
        <v>20513</v>
      </c>
      <c r="F169">
        <v>129</v>
      </c>
      <c r="G169">
        <v>29</v>
      </c>
      <c r="H169" t="s">
        <v>655</v>
      </c>
      <c r="I169" t="s">
        <v>20514</v>
      </c>
      <c r="J169" t="s">
        <v>1862</v>
      </c>
      <c r="K169" t="s">
        <v>637</v>
      </c>
      <c r="L169" t="s">
        <v>638</v>
      </c>
      <c r="M169" t="s">
        <v>20515</v>
      </c>
      <c r="N169" t="s">
        <v>637</v>
      </c>
      <c r="O169" t="s">
        <v>643</v>
      </c>
      <c r="P169" t="s">
        <v>5</v>
      </c>
      <c r="Q169" t="s">
        <v>644</v>
      </c>
      <c r="R169" t="s">
        <v>638</v>
      </c>
      <c r="S169" t="s">
        <v>20516</v>
      </c>
      <c r="T169" t="s">
        <v>20515</v>
      </c>
    </row>
    <row r="170" spans="1:20" x14ac:dyDescent="0.25">
      <c r="A170" t="s">
        <v>147</v>
      </c>
      <c r="B170" t="s">
        <v>148</v>
      </c>
      <c r="C170">
        <v>33.333333333333336</v>
      </c>
      <c r="D170">
        <v>3</v>
      </c>
      <c r="E170" t="s">
        <v>20517</v>
      </c>
      <c r="F170">
        <v>100</v>
      </c>
      <c r="G170">
        <v>0</v>
      </c>
      <c r="H170" t="s">
        <v>655</v>
      </c>
      <c r="I170" t="s">
        <v>20518</v>
      </c>
      <c r="J170" t="s">
        <v>2178</v>
      </c>
      <c r="K170" t="s">
        <v>637</v>
      </c>
      <c r="L170" t="s">
        <v>638</v>
      </c>
      <c r="M170" t="s">
        <v>20519</v>
      </c>
      <c r="N170" t="s">
        <v>637</v>
      </c>
      <c r="O170" t="s">
        <v>639</v>
      </c>
      <c r="P170" t="s">
        <v>5</v>
      </c>
      <c r="Q170" t="s">
        <v>640</v>
      </c>
      <c r="R170" t="s">
        <v>638</v>
      </c>
      <c r="S170" t="s">
        <v>20520</v>
      </c>
      <c r="T170" t="s">
        <v>20519</v>
      </c>
    </row>
    <row r="171" spans="1:20" x14ac:dyDescent="0.25">
      <c r="A171" t="s">
        <v>241</v>
      </c>
      <c r="B171" t="s">
        <v>247</v>
      </c>
      <c r="C171">
        <v>159</v>
      </c>
      <c r="D171">
        <v>1</v>
      </c>
      <c r="E171" t="s">
        <v>20521</v>
      </c>
      <c r="F171">
        <v>308</v>
      </c>
      <c r="G171">
        <v>10</v>
      </c>
      <c r="H171" t="s">
        <v>645</v>
      </c>
      <c r="I171" t="s">
        <v>2662</v>
      </c>
      <c r="J171" t="s">
        <v>20522</v>
      </c>
      <c r="K171" t="s">
        <v>6926</v>
      </c>
      <c r="L171" t="s">
        <v>3836</v>
      </c>
      <c r="M171" t="s">
        <v>20523</v>
      </c>
      <c r="N171" t="s">
        <v>637</v>
      </c>
      <c r="O171" t="s">
        <v>646</v>
      </c>
      <c r="P171" t="s">
        <v>26</v>
      </c>
      <c r="Q171" t="s">
        <v>647</v>
      </c>
      <c r="R171" t="s">
        <v>638</v>
      </c>
      <c r="S171" t="s">
        <v>20524</v>
      </c>
      <c r="T171" t="s">
        <v>20523</v>
      </c>
    </row>
    <row r="172" spans="1:20" x14ac:dyDescent="0.25">
      <c r="A172" t="s">
        <v>239</v>
      </c>
      <c r="B172" t="s">
        <v>245</v>
      </c>
      <c r="C172">
        <v>139</v>
      </c>
      <c r="D172">
        <v>1</v>
      </c>
      <c r="E172" t="s">
        <v>20521</v>
      </c>
      <c r="F172">
        <v>308</v>
      </c>
      <c r="G172">
        <v>10</v>
      </c>
      <c r="H172" t="s">
        <v>645</v>
      </c>
      <c r="I172" t="s">
        <v>2662</v>
      </c>
      <c r="J172" t="s">
        <v>20522</v>
      </c>
      <c r="K172" t="s">
        <v>6926</v>
      </c>
      <c r="L172" t="s">
        <v>3836</v>
      </c>
      <c r="M172" t="s">
        <v>20523</v>
      </c>
      <c r="N172" t="s">
        <v>637</v>
      </c>
      <c r="O172" t="s">
        <v>646</v>
      </c>
      <c r="P172" t="s">
        <v>26</v>
      </c>
      <c r="Q172" t="s">
        <v>647</v>
      </c>
      <c r="R172" t="s">
        <v>638</v>
      </c>
      <c r="S172" t="s">
        <v>20524</v>
      </c>
      <c r="T172" t="s">
        <v>20523</v>
      </c>
    </row>
    <row r="173" spans="1:20" x14ac:dyDescent="0.25">
      <c r="A173" t="s">
        <v>16479</v>
      </c>
      <c r="B173" t="s">
        <v>13745</v>
      </c>
      <c r="C173">
        <v>99</v>
      </c>
      <c r="D173">
        <v>1</v>
      </c>
      <c r="E173" t="s">
        <v>20525</v>
      </c>
      <c r="F173">
        <v>186</v>
      </c>
      <c r="G173">
        <v>7</v>
      </c>
      <c r="H173" t="s">
        <v>636</v>
      </c>
      <c r="I173" t="s">
        <v>20526</v>
      </c>
      <c r="J173" t="s">
        <v>650</v>
      </c>
      <c r="K173" t="s">
        <v>637</v>
      </c>
      <c r="L173" t="s">
        <v>638</v>
      </c>
      <c r="M173" t="s">
        <v>20527</v>
      </c>
      <c r="N173" t="s">
        <v>637</v>
      </c>
      <c r="O173" t="s">
        <v>643</v>
      </c>
      <c r="P173" t="s">
        <v>5</v>
      </c>
      <c r="Q173" t="s">
        <v>644</v>
      </c>
      <c r="R173" t="s">
        <v>638</v>
      </c>
      <c r="S173" t="s">
        <v>637</v>
      </c>
      <c r="T173" t="s">
        <v>20528</v>
      </c>
    </row>
    <row r="174" spans="1:20" x14ac:dyDescent="0.25">
      <c r="A174" t="s">
        <v>16818</v>
      </c>
      <c r="B174" t="s">
        <v>13750</v>
      </c>
      <c r="C174">
        <v>99</v>
      </c>
      <c r="D174">
        <v>1</v>
      </c>
      <c r="E174" t="s">
        <v>20525</v>
      </c>
      <c r="F174">
        <v>186</v>
      </c>
      <c r="G174">
        <v>7</v>
      </c>
      <c r="H174" t="s">
        <v>636</v>
      </c>
      <c r="I174" t="s">
        <v>20526</v>
      </c>
      <c r="J174" t="s">
        <v>650</v>
      </c>
      <c r="K174" t="s">
        <v>637</v>
      </c>
      <c r="L174" t="s">
        <v>638</v>
      </c>
      <c r="M174" t="s">
        <v>20527</v>
      </c>
      <c r="N174" t="s">
        <v>637</v>
      </c>
      <c r="O174" t="s">
        <v>643</v>
      </c>
      <c r="P174" t="s">
        <v>5</v>
      </c>
      <c r="Q174" t="s">
        <v>644</v>
      </c>
      <c r="R174" t="s">
        <v>638</v>
      </c>
      <c r="S174" t="s">
        <v>637</v>
      </c>
      <c r="T174" t="s">
        <v>20528</v>
      </c>
    </row>
    <row r="175" spans="1:20" x14ac:dyDescent="0.25">
      <c r="A175" t="s">
        <v>22</v>
      </c>
      <c r="B175" t="s">
        <v>27</v>
      </c>
      <c r="C175">
        <v>69.900000000000006</v>
      </c>
      <c r="D175">
        <v>10</v>
      </c>
      <c r="E175" t="s">
        <v>20529</v>
      </c>
      <c r="F175">
        <v>800</v>
      </c>
      <c r="G175">
        <v>0</v>
      </c>
      <c r="H175" t="s">
        <v>645</v>
      </c>
      <c r="I175" t="s">
        <v>768</v>
      </c>
      <c r="J175" t="s">
        <v>769</v>
      </c>
      <c r="K175" t="s">
        <v>758</v>
      </c>
      <c r="L175" t="s">
        <v>685</v>
      </c>
      <c r="M175" t="s">
        <v>20515</v>
      </c>
      <c r="N175" t="s">
        <v>637</v>
      </c>
      <c r="O175" t="s">
        <v>646</v>
      </c>
      <c r="P175" t="s">
        <v>26</v>
      </c>
      <c r="Q175" t="s">
        <v>647</v>
      </c>
      <c r="R175" t="s">
        <v>638</v>
      </c>
      <c r="S175" t="s">
        <v>20530</v>
      </c>
      <c r="T175" t="s">
        <v>20531</v>
      </c>
    </row>
    <row r="176" spans="1:20" x14ac:dyDescent="0.25">
      <c r="A176" t="s">
        <v>99</v>
      </c>
      <c r="B176" t="s">
        <v>100</v>
      </c>
      <c r="C176">
        <v>10</v>
      </c>
      <c r="D176">
        <v>20</v>
      </c>
      <c r="E176" t="s">
        <v>20532</v>
      </c>
      <c r="F176">
        <v>184.9</v>
      </c>
      <c r="G176">
        <v>7</v>
      </c>
      <c r="H176" t="s">
        <v>645</v>
      </c>
      <c r="I176" t="s">
        <v>20533</v>
      </c>
      <c r="J176" t="s">
        <v>20534</v>
      </c>
      <c r="K176" t="s">
        <v>5340</v>
      </c>
      <c r="L176" t="s">
        <v>20535</v>
      </c>
      <c r="M176" t="s">
        <v>20531</v>
      </c>
      <c r="N176" t="s">
        <v>637</v>
      </c>
      <c r="O176" t="s">
        <v>664</v>
      </c>
      <c r="P176" t="s">
        <v>23</v>
      </c>
      <c r="Q176" t="s">
        <v>665</v>
      </c>
      <c r="R176" t="s">
        <v>638</v>
      </c>
      <c r="S176" t="s">
        <v>20536</v>
      </c>
      <c r="T176" t="s">
        <v>20537</v>
      </c>
    </row>
    <row r="177" spans="1:20" x14ac:dyDescent="0.25">
      <c r="A177" t="s">
        <v>147</v>
      </c>
      <c r="B177" t="s">
        <v>148</v>
      </c>
      <c r="C177">
        <v>50</v>
      </c>
      <c r="D177">
        <v>6</v>
      </c>
      <c r="E177" t="s">
        <v>20538</v>
      </c>
      <c r="F177">
        <v>200</v>
      </c>
      <c r="G177">
        <v>0</v>
      </c>
      <c r="H177" t="s">
        <v>636</v>
      </c>
      <c r="I177" t="s">
        <v>20539</v>
      </c>
      <c r="J177" t="s">
        <v>3116</v>
      </c>
      <c r="K177" t="s">
        <v>637</v>
      </c>
      <c r="L177" t="s">
        <v>638</v>
      </c>
      <c r="M177" t="s">
        <v>20540</v>
      </c>
      <c r="N177" t="s">
        <v>637</v>
      </c>
      <c r="O177" t="s">
        <v>639</v>
      </c>
      <c r="P177" t="s">
        <v>5</v>
      </c>
      <c r="Q177" t="s">
        <v>640</v>
      </c>
      <c r="R177" t="s">
        <v>638</v>
      </c>
      <c r="S177" t="s">
        <v>20541</v>
      </c>
      <c r="T177" t="s">
        <v>20540</v>
      </c>
    </row>
    <row r="178" spans="1:20" x14ac:dyDescent="0.25">
      <c r="A178" t="s">
        <v>16479</v>
      </c>
      <c r="B178" t="s">
        <v>13745</v>
      </c>
      <c r="C178">
        <v>150</v>
      </c>
      <c r="D178">
        <v>1</v>
      </c>
      <c r="E178" t="s">
        <v>20542</v>
      </c>
      <c r="F178">
        <v>199</v>
      </c>
      <c r="G178">
        <v>0</v>
      </c>
      <c r="H178" t="s">
        <v>645</v>
      </c>
      <c r="I178" t="s">
        <v>15977</v>
      </c>
      <c r="J178" t="s">
        <v>15978</v>
      </c>
      <c r="K178" t="s">
        <v>6769</v>
      </c>
      <c r="L178" t="s">
        <v>15979</v>
      </c>
      <c r="M178" t="s">
        <v>20543</v>
      </c>
      <c r="N178" t="s">
        <v>761</v>
      </c>
      <c r="O178" t="s">
        <v>698</v>
      </c>
      <c r="P178" t="s">
        <v>692</v>
      </c>
      <c r="Q178" t="s">
        <v>693</v>
      </c>
      <c r="R178" t="s">
        <v>638</v>
      </c>
      <c r="S178" t="s">
        <v>637</v>
      </c>
      <c r="T178" t="s">
        <v>20544</v>
      </c>
    </row>
    <row r="179" spans="1:20" x14ac:dyDescent="0.25">
      <c r="A179" t="s">
        <v>16818</v>
      </c>
      <c r="B179" t="s">
        <v>13750</v>
      </c>
      <c r="C179">
        <v>150</v>
      </c>
      <c r="D179">
        <v>1</v>
      </c>
      <c r="E179" t="s">
        <v>20542</v>
      </c>
      <c r="F179">
        <v>199</v>
      </c>
      <c r="G179">
        <v>0</v>
      </c>
      <c r="H179" t="s">
        <v>645</v>
      </c>
      <c r="I179" t="s">
        <v>15977</v>
      </c>
      <c r="J179" t="s">
        <v>15978</v>
      </c>
      <c r="K179" t="s">
        <v>6769</v>
      </c>
      <c r="L179" t="s">
        <v>15979</v>
      </c>
      <c r="M179" t="s">
        <v>20543</v>
      </c>
      <c r="N179" t="s">
        <v>761</v>
      </c>
      <c r="O179" t="s">
        <v>698</v>
      </c>
      <c r="P179" t="s">
        <v>692</v>
      </c>
      <c r="Q179" t="s">
        <v>693</v>
      </c>
      <c r="R179" t="s">
        <v>638</v>
      </c>
      <c r="S179" t="s">
        <v>637</v>
      </c>
      <c r="T179" t="s">
        <v>20544</v>
      </c>
    </row>
    <row r="180" spans="1:20" x14ac:dyDescent="0.25">
      <c r="A180" t="s">
        <v>240</v>
      </c>
      <c r="B180" t="s">
        <v>246</v>
      </c>
      <c r="C180">
        <v>159</v>
      </c>
      <c r="D180">
        <v>1</v>
      </c>
      <c r="E180" t="s">
        <v>20545</v>
      </c>
      <c r="F180">
        <v>99</v>
      </c>
      <c r="G180">
        <v>0</v>
      </c>
      <c r="H180" t="s">
        <v>655</v>
      </c>
      <c r="I180" t="s">
        <v>4314</v>
      </c>
      <c r="J180" t="s">
        <v>666</v>
      </c>
      <c r="K180" t="s">
        <v>637</v>
      </c>
      <c r="L180" t="s">
        <v>638</v>
      </c>
      <c r="M180" t="s">
        <v>20546</v>
      </c>
      <c r="N180" t="s">
        <v>637</v>
      </c>
      <c r="O180" t="s">
        <v>639</v>
      </c>
      <c r="P180" t="s">
        <v>5</v>
      </c>
      <c r="Q180" t="s">
        <v>640</v>
      </c>
      <c r="R180" t="s">
        <v>638</v>
      </c>
      <c r="S180" t="s">
        <v>20547</v>
      </c>
      <c r="T180" t="s">
        <v>20546</v>
      </c>
    </row>
    <row r="181" spans="1:20" x14ac:dyDescent="0.25">
      <c r="A181" t="s">
        <v>594</v>
      </c>
      <c r="B181" t="s">
        <v>595</v>
      </c>
      <c r="C181">
        <v>50</v>
      </c>
      <c r="D181">
        <v>3</v>
      </c>
      <c r="E181" t="s">
        <v>20548</v>
      </c>
      <c r="F181">
        <v>100</v>
      </c>
      <c r="G181">
        <v>0</v>
      </c>
      <c r="H181" t="s">
        <v>645</v>
      </c>
      <c r="I181" t="s">
        <v>20549</v>
      </c>
      <c r="J181" t="s">
        <v>20550</v>
      </c>
      <c r="K181" t="s">
        <v>4108</v>
      </c>
      <c r="L181" t="s">
        <v>20551</v>
      </c>
      <c r="M181" t="s">
        <v>20552</v>
      </c>
      <c r="N181" t="s">
        <v>761</v>
      </c>
      <c r="O181" t="s">
        <v>691</v>
      </c>
      <c r="P181" t="s">
        <v>692</v>
      </c>
      <c r="Q181" t="s">
        <v>693</v>
      </c>
      <c r="R181" t="s">
        <v>638</v>
      </c>
      <c r="S181" t="s">
        <v>637</v>
      </c>
      <c r="T181" t="s">
        <v>20553</v>
      </c>
    </row>
    <row r="182" spans="1:20" x14ac:dyDescent="0.25">
      <c r="A182" t="s">
        <v>22</v>
      </c>
      <c r="B182" t="s">
        <v>27</v>
      </c>
      <c r="C182">
        <v>80</v>
      </c>
      <c r="D182">
        <v>1</v>
      </c>
      <c r="E182" t="s">
        <v>20554</v>
      </c>
      <c r="F182">
        <v>80</v>
      </c>
      <c r="G182">
        <v>0</v>
      </c>
      <c r="H182" t="s">
        <v>645</v>
      </c>
      <c r="I182" t="s">
        <v>8379</v>
      </c>
      <c r="J182" t="s">
        <v>20555</v>
      </c>
      <c r="K182" t="s">
        <v>688</v>
      </c>
      <c r="L182" t="s">
        <v>725</v>
      </c>
      <c r="M182" t="s">
        <v>20556</v>
      </c>
      <c r="N182" t="s">
        <v>637</v>
      </c>
      <c r="O182" t="s">
        <v>646</v>
      </c>
      <c r="P182" t="s">
        <v>26</v>
      </c>
      <c r="Q182" t="s">
        <v>647</v>
      </c>
      <c r="R182" t="s">
        <v>638</v>
      </c>
      <c r="S182" t="s">
        <v>20557</v>
      </c>
      <c r="T182" t="s">
        <v>20556</v>
      </c>
    </row>
    <row r="183" spans="1:20" x14ac:dyDescent="0.25">
      <c r="A183" t="s">
        <v>101</v>
      </c>
      <c r="B183" t="s">
        <v>2139</v>
      </c>
      <c r="C183">
        <v>120</v>
      </c>
      <c r="D183">
        <v>1</v>
      </c>
      <c r="E183" t="s">
        <v>20558</v>
      </c>
      <c r="F183">
        <v>120</v>
      </c>
      <c r="G183">
        <v>0</v>
      </c>
      <c r="H183" t="s">
        <v>636</v>
      </c>
      <c r="I183" t="s">
        <v>20559</v>
      </c>
      <c r="J183" t="s">
        <v>658</v>
      </c>
      <c r="K183" t="s">
        <v>637</v>
      </c>
      <c r="L183" t="s">
        <v>638</v>
      </c>
      <c r="M183" t="s">
        <v>20560</v>
      </c>
      <c r="N183" t="s">
        <v>637</v>
      </c>
      <c r="O183" t="s">
        <v>639</v>
      </c>
      <c r="P183" t="s">
        <v>5</v>
      </c>
      <c r="Q183" t="s">
        <v>640</v>
      </c>
      <c r="R183" t="s">
        <v>638</v>
      </c>
      <c r="S183" t="s">
        <v>20561</v>
      </c>
      <c r="T183" t="s">
        <v>20560</v>
      </c>
    </row>
    <row r="184" spans="1:20" x14ac:dyDescent="0.25">
      <c r="A184" t="s">
        <v>239</v>
      </c>
      <c r="B184" t="s">
        <v>245</v>
      </c>
      <c r="C184">
        <v>159</v>
      </c>
      <c r="D184">
        <v>1</v>
      </c>
      <c r="E184" t="s">
        <v>20562</v>
      </c>
      <c r="F184">
        <v>102</v>
      </c>
      <c r="G184">
        <v>3</v>
      </c>
      <c r="H184" t="s">
        <v>655</v>
      </c>
      <c r="I184" t="s">
        <v>8158</v>
      </c>
      <c r="J184" t="s">
        <v>676</v>
      </c>
      <c r="K184" t="s">
        <v>637</v>
      </c>
      <c r="L184" t="s">
        <v>638</v>
      </c>
      <c r="M184" t="s">
        <v>20563</v>
      </c>
      <c r="N184" t="s">
        <v>637</v>
      </c>
      <c r="O184" t="s">
        <v>639</v>
      </c>
      <c r="P184" t="s">
        <v>5</v>
      </c>
      <c r="Q184" t="s">
        <v>640</v>
      </c>
      <c r="R184" t="s">
        <v>638</v>
      </c>
      <c r="S184" t="s">
        <v>20564</v>
      </c>
      <c r="T184" t="s">
        <v>20563</v>
      </c>
    </row>
    <row r="185" spans="1:20" x14ac:dyDescent="0.25">
      <c r="A185" t="s">
        <v>16818</v>
      </c>
      <c r="B185" t="s">
        <v>13750</v>
      </c>
      <c r="C185">
        <v>150</v>
      </c>
      <c r="D185">
        <v>1</v>
      </c>
      <c r="E185" t="s">
        <v>20565</v>
      </c>
      <c r="F185">
        <v>199</v>
      </c>
      <c r="G185">
        <v>0</v>
      </c>
      <c r="H185" t="s">
        <v>645</v>
      </c>
      <c r="I185" t="s">
        <v>20566</v>
      </c>
      <c r="J185" t="s">
        <v>20567</v>
      </c>
      <c r="K185" t="s">
        <v>701</v>
      </c>
      <c r="L185" t="s">
        <v>20568</v>
      </c>
      <c r="M185" t="s">
        <v>20552</v>
      </c>
      <c r="N185" t="s">
        <v>761</v>
      </c>
      <c r="O185" t="s">
        <v>698</v>
      </c>
      <c r="P185" t="s">
        <v>692</v>
      </c>
      <c r="Q185" t="s">
        <v>693</v>
      </c>
      <c r="R185" t="s">
        <v>638</v>
      </c>
      <c r="S185" t="s">
        <v>637</v>
      </c>
      <c r="T185" t="s">
        <v>20569</v>
      </c>
    </row>
    <row r="186" spans="1:20" x14ac:dyDescent="0.25">
      <c r="A186" t="s">
        <v>16479</v>
      </c>
      <c r="B186" t="s">
        <v>13745</v>
      </c>
      <c r="C186">
        <v>150</v>
      </c>
      <c r="D186">
        <v>1</v>
      </c>
      <c r="E186" t="s">
        <v>20565</v>
      </c>
      <c r="F186">
        <v>199</v>
      </c>
      <c r="G186">
        <v>0</v>
      </c>
      <c r="H186" t="s">
        <v>645</v>
      </c>
      <c r="I186" t="s">
        <v>20566</v>
      </c>
      <c r="J186" t="s">
        <v>20567</v>
      </c>
      <c r="K186" t="s">
        <v>701</v>
      </c>
      <c r="L186" t="s">
        <v>20568</v>
      </c>
      <c r="M186" t="s">
        <v>20552</v>
      </c>
      <c r="N186" t="s">
        <v>761</v>
      </c>
      <c r="O186" t="s">
        <v>698</v>
      </c>
      <c r="P186" t="s">
        <v>692</v>
      </c>
      <c r="Q186" t="s">
        <v>693</v>
      </c>
      <c r="R186" t="s">
        <v>638</v>
      </c>
      <c r="S186" t="s">
        <v>637</v>
      </c>
      <c r="T186" t="s">
        <v>20569</v>
      </c>
    </row>
    <row r="187" spans="1:20" x14ac:dyDescent="0.25">
      <c r="A187" t="s">
        <v>16818</v>
      </c>
      <c r="B187" t="s">
        <v>13750</v>
      </c>
      <c r="C187">
        <v>150</v>
      </c>
      <c r="D187">
        <v>1</v>
      </c>
      <c r="E187" t="s">
        <v>20570</v>
      </c>
      <c r="F187">
        <v>199</v>
      </c>
      <c r="G187">
        <v>0</v>
      </c>
      <c r="H187" t="s">
        <v>645</v>
      </c>
      <c r="I187" t="s">
        <v>20571</v>
      </c>
      <c r="J187" t="s">
        <v>20572</v>
      </c>
      <c r="K187" t="s">
        <v>3835</v>
      </c>
      <c r="L187" t="s">
        <v>20573</v>
      </c>
      <c r="M187" t="s">
        <v>20574</v>
      </c>
      <c r="N187" t="s">
        <v>761</v>
      </c>
      <c r="O187" t="s">
        <v>698</v>
      </c>
      <c r="P187" t="s">
        <v>692</v>
      </c>
      <c r="Q187" t="s">
        <v>693</v>
      </c>
      <c r="R187" t="s">
        <v>638</v>
      </c>
      <c r="S187" t="s">
        <v>637</v>
      </c>
      <c r="T187" t="s">
        <v>20575</v>
      </c>
    </row>
    <row r="188" spans="1:20" x14ac:dyDescent="0.25">
      <c r="A188" t="s">
        <v>16479</v>
      </c>
      <c r="B188" t="s">
        <v>13745</v>
      </c>
      <c r="C188">
        <v>150</v>
      </c>
      <c r="D188">
        <v>1</v>
      </c>
      <c r="E188" t="s">
        <v>20570</v>
      </c>
      <c r="F188">
        <v>199</v>
      </c>
      <c r="G188">
        <v>0</v>
      </c>
      <c r="H188" t="s">
        <v>645</v>
      </c>
      <c r="I188" t="s">
        <v>20571</v>
      </c>
      <c r="J188" t="s">
        <v>20572</v>
      </c>
      <c r="K188" t="s">
        <v>3835</v>
      </c>
      <c r="L188" t="s">
        <v>20573</v>
      </c>
      <c r="M188" t="s">
        <v>20574</v>
      </c>
      <c r="N188" t="s">
        <v>761</v>
      </c>
      <c r="O188" t="s">
        <v>698</v>
      </c>
      <c r="P188" t="s">
        <v>692</v>
      </c>
      <c r="Q188" t="s">
        <v>693</v>
      </c>
      <c r="R188" t="s">
        <v>638</v>
      </c>
      <c r="S188" t="s">
        <v>637</v>
      </c>
      <c r="T188" t="s">
        <v>20575</v>
      </c>
    </row>
    <row r="189" spans="1:20" x14ac:dyDescent="0.25">
      <c r="A189" t="s">
        <v>594</v>
      </c>
      <c r="B189" t="s">
        <v>595</v>
      </c>
      <c r="C189">
        <v>50</v>
      </c>
      <c r="D189">
        <v>3</v>
      </c>
      <c r="E189" t="s">
        <v>20576</v>
      </c>
      <c r="F189">
        <v>299</v>
      </c>
      <c r="G189">
        <v>0</v>
      </c>
      <c r="H189" t="s">
        <v>645</v>
      </c>
      <c r="I189" t="s">
        <v>20577</v>
      </c>
      <c r="J189" t="s">
        <v>20578</v>
      </c>
      <c r="K189" t="s">
        <v>758</v>
      </c>
      <c r="L189" t="s">
        <v>20579</v>
      </c>
      <c r="M189" t="s">
        <v>20580</v>
      </c>
      <c r="N189" t="s">
        <v>761</v>
      </c>
      <c r="O189" t="s">
        <v>698</v>
      </c>
      <c r="P189" t="s">
        <v>692</v>
      </c>
      <c r="Q189" t="s">
        <v>693</v>
      </c>
      <c r="R189" t="s">
        <v>638</v>
      </c>
      <c r="S189" t="s">
        <v>637</v>
      </c>
      <c r="T189" t="s">
        <v>20580</v>
      </c>
    </row>
    <row r="190" spans="1:20" x14ac:dyDescent="0.25">
      <c r="A190" t="s">
        <v>16818</v>
      </c>
      <c r="B190" t="s">
        <v>13750</v>
      </c>
      <c r="C190">
        <v>150</v>
      </c>
      <c r="D190">
        <v>1</v>
      </c>
      <c r="E190" t="s">
        <v>20576</v>
      </c>
      <c r="F190">
        <v>299</v>
      </c>
      <c r="G190">
        <v>0</v>
      </c>
      <c r="H190" t="s">
        <v>645</v>
      </c>
      <c r="I190" t="s">
        <v>20577</v>
      </c>
      <c r="J190" t="s">
        <v>20578</v>
      </c>
      <c r="K190" t="s">
        <v>758</v>
      </c>
      <c r="L190" t="s">
        <v>20579</v>
      </c>
      <c r="M190" t="s">
        <v>20580</v>
      </c>
      <c r="N190" t="s">
        <v>761</v>
      </c>
      <c r="O190" t="s">
        <v>698</v>
      </c>
      <c r="P190" t="s">
        <v>692</v>
      </c>
      <c r="Q190" t="s">
        <v>693</v>
      </c>
      <c r="R190" t="s">
        <v>638</v>
      </c>
      <c r="S190" t="s">
        <v>637</v>
      </c>
      <c r="T190" t="s">
        <v>20580</v>
      </c>
    </row>
    <row r="191" spans="1:20" x14ac:dyDescent="0.25">
      <c r="A191" t="s">
        <v>16479</v>
      </c>
      <c r="B191" t="s">
        <v>13745</v>
      </c>
      <c r="C191">
        <v>150</v>
      </c>
      <c r="D191">
        <v>1</v>
      </c>
      <c r="E191" t="s">
        <v>20576</v>
      </c>
      <c r="F191">
        <v>299</v>
      </c>
      <c r="G191">
        <v>0</v>
      </c>
      <c r="H191" t="s">
        <v>645</v>
      </c>
      <c r="I191" t="s">
        <v>20577</v>
      </c>
      <c r="J191" t="s">
        <v>20578</v>
      </c>
      <c r="K191" t="s">
        <v>758</v>
      </c>
      <c r="L191" t="s">
        <v>20579</v>
      </c>
      <c r="M191" t="s">
        <v>20580</v>
      </c>
      <c r="N191" t="s">
        <v>761</v>
      </c>
      <c r="O191" t="s">
        <v>698</v>
      </c>
      <c r="P191" t="s">
        <v>692</v>
      </c>
      <c r="Q191" t="s">
        <v>693</v>
      </c>
      <c r="R191" t="s">
        <v>638</v>
      </c>
      <c r="S191" t="s">
        <v>637</v>
      </c>
      <c r="T191" t="s">
        <v>20580</v>
      </c>
    </row>
    <row r="192" spans="1:20" x14ac:dyDescent="0.25">
      <c r="A192" t="s">
        <v>594</v>
      </c>
      <c r="B192" t="s">
        <v>595</v>
      </c>
      <c r="C192">
        <v>50</v>
      </c>
      <c r="D192">
        <v>3</v>
      </c>
      <c r="E192" t="s">
        <v>20581</v>
      </c>
      <c r="F192">
        <v>0</v>
      </c>
      <c r="G192">
        <v>0</v>
      </c>
      <c r="H192" t="s">
        <v>636</v>
      </c>
      <c r="I192" t="s">
        <v>20582</v>
      </c>
      <c r="J192" t="s">
        <v>1784</v>
      </c>
      <c r="K192" t="s">
        <v>637</v>
      </c>
      <c r="L192" t="s">
        <v>638</v>
      </c>
      <c r="M192" t="s">
        <v>20583</v>
      </c>
      <c r="N192" t="s">
        <v>637</v>
      </c>
      <c r="O192" t="s">
        <v>643</v>
      </c>
      <c r="P192" t="s">
        <v>5</v>
      </c>
      <c r="Q192" t="s">
        <v>644</v>
      </c>
      <c r="R192" t="s">
        <v>638</v>
      </c>
      <c r="S192" t="s">
        <v>20584</v>
      </c>
      <c r="T192" t="s">
        <v>20583</v>
      </c>
    </row>
    <row r="193" spans="1:20" x14ac:dyDescent="0.25">
      <c r="A193" t="s">
        <v>594</v>
      </c>
      <c r="B193" t="s">
        <v>595</v>
      </c>
      <c r="C193">
        <v>50</v>
      </c>
      <c r="D193">
        <v>3</v>
      </c>
      <c r="E193" t="s">
        <v>20585</v>
      </c>
      <c r="F193">
        <v>100</v>
      </c>
      <c r="G193">
        <v>0</v>
      </c>
      <c r="H193" t="s">
        <v>645</v>
      </c>
      <c r="I193" t="s">
        <v>20586</v>
      </c>
      <c r="J193" t="s">
        <v>20587</v>
      </c>
      <c r="K193" t="s">
        <v>2973</v>
      </c>
      <c r="L193" t="s">
        <v>20588</v>
      </c>
      <c r="M193" t="s">
        <v>20583</v>
      </c>
      <c r="N193" t="s">
        <v>761</v>
      </c>
      <c r="O193" t="s">
        <v>698</v>
      </c>
      <c r="P193" t="s">
        <v>692</v>
      </c>
      <c r="Q193" t="s">
        <v>693</v>
      </c>
      <c r="R193" t="s">
        <v>638</v>
      </c>
      <c r="S193" t="s">
        <v>637</v>
      </c>
      <c r="T193" t="s">
        <v>20583</v>
      </c>
    </row>
    <row r="194" spans="1:20" x14ac:dyDescent="0.25">
      <c r="A194" t="s">
        <v>594</v>
      </c>
      <c r="B194" t="s">
        <v>595</v>
      </c>
      <c r="C194">
        <v>50</v>
      </c>
      <c r="D194">
        <v>3</v>
      </c>
      <c r="E194" t="s">
        <v>20589</v>
      </c>
      <c r="F194">
        <v>299</v>
      </c>
      <c r="G194">
        <v>0</v>
      </c>
      <c r="H194" t="s">
        <v>645</v>
      </c>
      <c r="I194" t="s">
        <v>20590</v>
      </c>
      <c r="J194" t="s">
        <v>20591</v>
      </c>
      <c r="K194" t="s">
        <v>7206</v>
      </c>
      <c r="L194" t="s">
        <v>20592</v>
      </c>
      <c r="M194" t="s">
        <v>20593</v>
      </c>
      <c r="N194" t="s">
        <v>761</v>
      </c>
      <c r="O194" t="s">
        <v>698</v>
      </c>
      <c r="P194" t="s">
        <v>692</v>
      </c>
      <c r="Q194" t="s">
        <v>693</v>
      </c>
      <c r="R194" t="s">
        <v>638</v>
      </c>
      <c r="S194" t="s">
        <v>637</v>
      </c>
      <c r="T194" t="s">
        <v>20594</v>
      </c>
    </row>
    <row r="195" spans="1:20" x14ac:dyDescent="0.25">
      <c r="A195" t="s">
        <v>16818</v>
      </c>
      <c r="B195" t="s">
        <v>13750</v>
      </c>
      <c r="C195">
        <v>150</v>
      </c>
      <c r="D195">
        <v>1</v>
      </c>
      <c r="E195" t="s">
        <v>20589</v>
      </c>
      <c r="F195">
        <v>299</v>
      </c>
      <c r="G195">
        <v>0</v>
      </c>
      <c r="H195" t="s">
        <v>645</v>
      </c>
      <c r="I195" t="s">
        <v>20590</v>
      </c>
      <c r="J195" t="s">
        <v>20591</v>
      </c>
      <c r="K195" t="s">
        <v>7206</v>
      </c>
      <c r="L195" t="s">
        <v>20592</v>
      </c>
      <c r="M195" t="s">
        <v>20593</v>
      </c>
      <c r="N195" t="s">
        <v>761</v>
      </c>
      <c r="O195" t="s">
        <v>698</v>
      </c>
      <c r="P195" t="s">
        <v>692</v>
      </c>
      <c r="Q195" t="s">
        <v>693</v>
      </c>
      <c r="R195" t="s">
        <v>638</v>
      </c>
      <c r="S195" t="s">
        <v>637</v>
      </c>
      <c r="T195" t="s">
        <v>20594</v>
      </c>
    </row>
    <row r="196" spans="1:20" x14ac:dyDescent="0.25">
      <c r="A196" t="s">
        <v>16479</v>
      </c>
      <c r="B196" t="s">
        <v>13745</v>
      </c>
      <c r="C196">
        <v>150</v>
      </c>
      <c r="D196">
        <v>1</v>
      </c>
      <c r="E196" t="s">
        <v>20589</v>
      </c>
      <c r="F196">
        <v>299</v>
      </c>
      <c r="G196">
        <v>0</v>
      </c>
      <c r="H196" t="s">
        <v>645</v>
      </c>
      <c r="I196" t="s">
        <v>20590</v>
      </c>
      <c r="J196" t="s">
        <v>20591</v>
      </c>
      <c r="K196" t="s">
        <v>7206</v>
      </c>
      <c r="L196" t="s">
        <v>20592</v>
      </c>
      <c r="M196" t="s">
        <v>20593</v>
      </c>
      <c r="N196" t="s">
        <v>761</v>
      </c>
      <c r="O196" t="s">
        <v>698</v>
      </c>
      <c r="P196" t="s">
        <v>692</v>
      </c>
      <c r="Q196" t="s">
        <v>693</v>
      </c>
      <c r="R196" t="s">
        <v>638</v>
      </c>
      <c r="S196" t="s">
        <v>637</v>
      </c>
      <c r="T196" t="s">
        <v>20594</v>
      </c>
    </row>
    <row r="197" spans="1:20" x14ac:dyDescent="0.25">
      <c r="A197" t="s">
        <v>16818</v>
      </c>
      <c r="B197" t="s">
        <v>13750</v>
      </c>
      <c r="C197">
        <v>150</v>
      </c>
      <c r="D197">
        <v>1</v>
      </c>
      <c r="E197" t="s">
        <v>20595</v>
      </c>
      <c r="F197">
        <v>199</v>
      </c>
      <c r="G197">
        <v>0</v>
      </c>
      <c r="H197" t="s">
        <v>645</v>
      </c>
      <c r="I197" t="s">
        <v>14032</v>
      </c>
      <c r="J197" t="s">
        <v>14033</v>
      </c>
      <c r="K197" t="s">
        <v>12976</v>
      </c>
      <c r="L197" t="s">
        <v>14034</v>
      </c>
      <c r="M197" t="s">
        <v>20596</v>
      </c>
      <c r="N197" t="s">
        <v>761</v>
      </c>
      <c r="O197" t="s">
        <v>691</v>
      </c>
      <c r="P197" t="s">
        <v>692</v>
      </c>
      <c r="Q197" t="s">
        <v>693</v>
      </c>
      <c r="R197" t="s">
        <v>638</v>
      </c>
      <c r="S197" t="s">
        <v>637</v>
      </c>
      <c r="T197" t="s">
        <v>20597</v>
      </c>
    </row>
    <row r="198" spans="1:20" x14ac:dyDescent="0.25">
      <c r="A198" t="s">
        <v>16479</v>
      </c>
      <c r="B198" t="s">
        <v>13745</v>
      </c>
      <c r="C198">
        <v>150</v>
      </c>
      <c r="D198">
        <v>1</v>
      </c>
      <c r="E198" t="s">
        <v>20595</v>
      </c>
      <c r="F198">
        <v>199</v>
      </c>
      <c r="G198">
        <v>0</v>
      </c>
      <c r="H198" t="s">
        <v>645</v>
      </c>
      <c r="I198" t="s">
        <v>14032</v>
      </c>
      <c r="J198" t="s">
        <v>14033</v>
      </c>
      <c r="K198" t="s">
        <v>12976</v>
      </c>
      <c r="L198" t="s">
        <v>14034</v>
      </c>
      <c r="M198" t="s">
        <v>20596</v>
      </c>
      <c r="N198" t="s">
        <v>761</v>
      </c>
      <c r="O198" t="s">
        <v>691</v>
      </c>
      <c r="P198" t="s">
        <v>692</v>
      </c>
      <c r="Q198" t="s">
        <v>693</v>
      </c>
      <c r="R198" t="s">
        <v>638</v>
      </c>
      <c r="S198" t="s">
        <v>637</v>
      </c>
      <c r="T198" t="s">
        <v>20597</v>
      </c>
    </row>
    <row r="199" spans="1:20" x14ac:dyDescent="0.25">
      <c r="A199" t="s">
        <v>16479</v>
      </c>
      <c r="B199" t="s">
        <v>13745</v>
      </c>
      <c r="C199">
        <v>150</v>
      </c>
      <c r="D199">
        <v>1</v>
      </c>
      <c r="E199" t="s">
        <v>20598</v>
      </c>
      <c r="F199">
        <v>199</v>
      </c>
      <c r="G199">
        <v>0</v>
      </c>
      <c r="H199" t="s">
        <v>645</v>
      </c>
      <c r="I199" t="s">
        <v>20599</v>
      </c>
      <c r="J199" t="s">
        <v>20600</v>
      </c>
      <c r="K199" t="s">
        <v>8104</v>
      </c>
      <c r="L199" t="s">
        <v>20601</v>
      </c>
      <c r="M199" t="s">
        <v>20602</v>
      </c>
      <c r="N199" t="s">
        <v>761</v>
      </c>
      <c r="O199" t="s">
        <v>698</v>
      </c>
      <c r="P199" t="s">
        <v>692</v>
      </c>
      <c r="Q199" t="s">
        <v>693</v>
      </c>
      <c r="R199" t="s">
        <v>638</v>
      </c>
      <c r="S199" t="s">
        <v>637</v>
      </c>
      <c r="T199" t="s">
        <v>20603</v>
      </c>
    </row>
    <row r="200" spans="1:20" x14ac:dyDescent="0.25">
      <c r="A200" t="s">
        <v>16818</v>
      </c>
      <c r="B200" t="s">
        <v>13750</v>
      </c>
      <c r="C200">
        <v>150</v>
      </c>
      <c r="D200">
        <v>1</v>
      </c>
      <c r="E200" t="s">
        <v>20598</v>
      </c>
      <c r="F200">
        <v>199</v>
      </c>
      <c r="G200">
        <v>0</v>
      </c>
      <c r="H200" t="s">
        <v>645</v>
      </c>
      <c r="I200" t="s">
        <v>20599</v>
      </c>
      <c r="J200" t="s">
        <v>20600</v>
      </c>
      <c r="K200" t="s">
        <v>8104</v>
      </c>
      <c r="L200" t="s">
        <v>20601</v>
      </c>
      <c r="M200" t="s">
        <v>20602</v>
      </c>
      <c r="N200" t="s">
        <v>761</v>
      </c>
      <c r="O200" t="s">
        <v>698</v>
      </c>
      <c r="P200" t="s">
        <v>692</v>
      </c>
      <c r="Q200" t="s">
        <v>693</v>
      </c>
      <c r="R200" t="s">
        <v>638</v>
      </c>
      <c r="S200" t="s">
        <v>637</v>
      </c>
      <c r="T200" t="s">
        <v>20603</v>
      </c>
    </row>
    <row r="201" spans="1:20" x14ac:dyDescent="0.25">
      <c r="A201" t="s">
        <v>239</v>
      </c>
      <c r="B201" t="s">
        <v>245</v>
      </c>
      <c r="C201">
        <v>159</v>
      </c>
      <c r="D201">
        <v>1</v>
      </c>
      <c r="E201" t="s">
        <v>20604</v>
      </c>
      <c r="F201">
        <v>99</v>
      </c>
      <c r="G201">
        <v>0</v>
      </c>
      <c r="H201" t="s">
        <v>655</v>
      </c>
      <c r="I201" t="s">
        <v>20605</v>
      </c>
      <c r="J201" t="s">
        <v>1970</v>
      </c>
      <c r="K201" t="s">
        <v>637</v>
      </c>
      <c r="L201" t="s">
        <v>638</v>
      </c>
      <c r="M201" t="s">
        <v>20606</v>
      </c>
      <c r="N201" t="s">
        <v>637</v>
      </c>
      <c r="O201" t="s">
        <v>639</v>
      </c>
      <c r="P201" t="s">
        <v>5</v>
      </c>
      <c r="Q201" t="s">
        <v>640</v>
      </c>
      <c r="R201" t="s">
        <v>638</v>
      </c>
      <c r="S201" t="s">
        <v>20607</v>
      </c>
      <c r="T201" t="s">
        <v>20606</v>
      </c>
    </row>
    <row r="202" spans="1:20" x14ac:dyDescent="0.25">
      <c r="A202" t="s">
        <v>241</v>
      </c>
      <c r="B202" t="s">
        <v>2799</v>
      </c>
      <c r="C202">
        <v>109</v>
      </c>
      <c r="D202">
        <v>1</v>
      </c>
      <c r="E202" t="s">
        <v>20608</v>
      </c>
      <c r="F202">
        <v>117</v>
      </c>
      <c r="G202">
        <v>8</v>
      </c>
      <c r="H202" t="s">
        <v>645</v>
      </c>
      <c r="I202" t="s">
        <v>17093</v>
      </c>
      <c r="J202" t="s">
        <v>17094</v>
      </c>
      <c r="K202" t="s">
        <v>798</v>
      </c>
      <c r="L202" t="s">
        <v>17095</v>
      </c>
      <c r="M202" t="s">
        <v>20609</v>
      </c>
      <c r="N202" t="s">
        <v>637</v>
      </c>
      <c r="O202" t="s">
        <v>664</v>
      </c>
      <c r="P202" t="s">
        <v>23</v>
      </c>
      <c r="Q202" t="s">
        <v>665</v>
      </c>
      <c r="R202" t="s">
        <v>638</v>
      </c>
      <c r="S202" t="s">
        <v>20610</v>
      </c>
      <c r="T202" t="s">
        <v>20609</v>
      </c>
    </row>
    <row r="203" spans="1:20" x14ac:dyDescent="0.25">
      <c r="A203" t="s">
        <v>147</v>
      </c>
      <c r="B203" t="s">
        <v>148</v>
      </c>
      <c r="C203">
        <v>50</v>
      </c>
      <c r="D203">
        <v>6</v>
      </c>
      <c r="E203" t="s">
        <v>20611</v>
      </c>
      <c r="F203">
        <v>200</v>
      </c>
      <c r="G203">
        <v>0</v>
      </c>
      <c r="H203" t="s">
        <v>636</v>
      </c>
      <c r="I203" t="s">
        <v>20612</v>
      </c>
      <c r="J203" t="s">
        <v>2395</v>
      </c>
      <c r="K203" t="s">
        <v>637</v>
      </c>
      <c r="L203" t="s">
        <v>638</v>
      </c>
      <c r="M203" t="s">
        <v>20613</v>
      </c>
      <c r="N203" t="s">
        <v>637</v>
      </c>
      <c r="O203" t="s">
        <v>639</v>
      </c>
      <c r="P203" t="s">
        <v>5</v>
      </c>
      <c r="Q203" t="s">
        <v>640</v>
      </c>
      <c r="R203" t="s">
        <v>638</v>
      </c>
      <c r="S203" t="s">
        <v>20614</v>
      </c>
      <c r="T203" t="s">
        <v>20613</v>
      </c>
    </row>
    <row r="204" spans="1:20" x14ac:dyDescent="0.25">
      <c r="A204" t="s">
        <v>147</v>
      </c>
      <c r="B204" t="s">
        <v>148</v>
      </c>
      <c r="C204">
        <v>50</v>
      </c>
      <c r="D204">
        <v>6</v>
      </c>
      <c r="E204" t="s">
        <v>20615</v>
      </c>
      <c r="F204">
        <v>200</v>
      </c>
      <c r="G204">
        <v>0</v>
      </c>
      <c r="H204" t="s">
        <v>636</v>
      </c>
      <c r="I204" t="s">
        <v>1881</v>
      </c>
      <c r="J204" t="s">
        <v>1882</v>
      </c>
      <c r="K204" t="s">
        <v>637</v>
      </c>
      <c r="L204" t="s">
        <v>638</v>
      </c>
      <c r="M204" t="s">
        <v>20616</v>
      </c>
      <c r="N204" t="s">
        <v>637</v>
      </c>
      <c r="O204" t="s">
        <v>639</v>
      </c>
      <c r="P204" t="s">
        <v>5</v>
      </c>
      <c r="Q204" t="s">
        <v>640</v>
      </c>
      <c r="R204" t="s">
        <v>20617</v>
      </c>
      <c r="S204" t="s">
        <v>20618</v>
      </c>
      <c r="T204" t="s">
        <v>20619</v>
      </c>
    </row>
    <row r="205" spans="1:20" x14ac:dyDescent="0.25">
      <c r="A205" t="s">
        <v>18</v>
      </c>
      <c r="B205" t="s">
        <v>19</v>
      </c>
      <c r="C205">
        <v>33</v>
      </c>
      <c r="D205">
        <v>10</v>
      </c>
      <c r="E205" t="s">
        <v>20620</v>
      </c>
      <c r="F205">
        <v>399</v>
      </c>
      <c r="G205">
        <v>0</v>
      </c>
      <c r="H205" t="s">
        <v>636</v>
      </c>
      <c r="I205" t="s">
        <v>1881</v>
      </c>
      <c r="J205" t="s">
        <v>1882</v>
      </c>
      <c r="K205" t="s">
        <v>637</v>
      </c>
      <c r="L205" t="s">
        <v>638</v>
      </c>
      <c r="M205" t="s">
        <v>20621</v>
      </c>
      <c r="N205" t="s">
        <v>637</v>
      </c>
      <c r="O205" t="s">
        <v>639</v>
      </c>
      <c r="P205" t="s">
        <v>5</v>
      </c>
      <c r="Q205" t="s">
        <v>640</v>
      </c>
      <c r="R205" t="s">
        <v>638</v>
      </c>
      <c r="S205" t="s">
        <v>20622</v>
      </c>
      <c r="T205" t="s">
        <v>20621</v>
      </c>
    </row>
    <row r="206" spans="1:20" x14ac:dyDescent="0.25">
      <c r="A206" t="s">
        <v>147</v>
      </c>
      <c r="B206" t="s">
        <v>148</v>
      </c>
      <c r="C206">
        <v>50</v>
      </c>
      <c r="D206">
        <v>6</v>
      </c>
      <c r="E206" t="s">
        <v>20623</v>
      </c>
      <c r="F206">
        <v>200</v>
      </c>
      <c r="G206">
        <v>0</v>
      </c>
      <c r="H206" t="s">
        <v>636</v>
      </c>
      <c r="I206" t="s">
        <v>20624</v>
      </c>
      <c r="J206" t="s">
        <v>4810</v>
      </c>
      <c r="K206" t="s">
        <v>637</v>
      </c>
      <c r="L206" t="s">
        <v>638</v>
      </c>
      <c r="M206" t="s">
        <v>20625</v>
      </c>
      <c r="N206" t="s">
        <v>637</v>
      </c>
      <c r="O206" t="s">
        <v>643</v>
      </c>
      <c r="P206" t="s">
        <v>5</v>
      </c>
      <c r="Q206" t="s">
        <v>644</v>
      </c>
      <c r="R206" t="s">
        <v>638</v>
      </c>
      <c r="S206" t="s">
        <v>20626</v>
      </c>
      <c r="T206" t="s">
        <v>20625</v>
      </c>
    </row>
    <row r="207" spans="1:20" x14ac:dyDescent="0.25">
      <c r="A207" t="s">
        <v>147</v>
      </c>
      <c r="B207" t="s">
        <v>148</v>
      </c>
      <c r="C207">
        <v>50</v>
      </c>
      <c r="D207">
        <v>6</v>
      </c>
      <c r="E207" t="s">
        <v>20627</v>
      </c>
      <c r="F207">
        <v>200</v>
      </c>
      <c r="G207">
        <v>0</v>
      </c>
      <c r="H207" t="s">
        <v>636</v>
      </c>
      <c r="I207" t="s">
        <v>20628</v>
      </c>
      <c r="J207" t="s">
        <v>653</v>
      </c>
      <c r="K207" t="s">
        <v>637</v>
      </c>
      <c r="L207" t="s">
        <v>638</v>
      </c>
      <c r="M207" t="s">
        <v>20629</v>
      </c>
      <c r="N207" t="s">
        <v>637</v>
      </c>
      <c r="O207" t="s">
        <v>639</v>
      </c>
      <c r="P207" t="s">
        <v>5</v>
      </c>
      <c r="Q207" t="s">
        <v>640</v>
      </c>
      <c r="R207" t="s">
        <v>638</v>
      </c>
      <c r="S207" t="s">
        <v>20630</v>
      </c>
      <c r="T207" t="s">
        <v>20631</v>
      </c>
    </row>
    <row r="208" spans="1:20" x14ac:dyDescent="0.25">
      <c r="A208" t="s">
        <v>18</v>
      </c>
      <c r="B208" t="s">
        <v>19</v>
      </c>
      <c r="C208">
        <v>66.666666666666671</v>
      </c>
      <c r="D208">
        <v>3</v>
      </c>
      <c r="E208" t="s">
        <v>20632</v>
      </c>
      <c r="F208">
        <v>136</v>
      </c>
      <c r="G208">
        <v>7</v>
      </c>
      <c r="H208" t="s">
        <v>636</v>
      </c>
      <c r="I208" t="s">
        <v>20633</v>
      </c>
      <c r="J208" t="s">
        <v>648</v>
      </c>
      <c r="K208" t="s">
        <v>637</v>
      </c>
      <c r="L208" t="s">
        <v>638</v>
      </c>
      <c r="M208" t="s">
        <v>20629</v>
      </c>
      <c r="N208" t="s">
        <v>637</v>
      </c>
      <c r="O208" t="s">
        <v>639</v>
      </c>
      <c r="P208" t="s">
        <v>5</v>
      </c>
      <c r="Q208" t="s">
        <v>640</v>
      </c>
      <c r="R208" t="s">
        <v>638</v>
      </c>
      <c r="S208" t="s">
        <v>20634</v>
      </c>
      <c r="T208" t="s">
        <v>20629</v>
      </c>
    </row>
    <row r="209" spans="1:20" x14ac:dyDescent="0.25">
      <c r="A209" t="s">
        <v>22</v>
      </c>
      <c r="B209" t="s">
        <v>27</v>
      </c>
      <c r="C209">
        <v>120</v>
      </c>
      <c r="D209">
        <v>2</v>
      </c>
      <c r="E209" t="s">
        <v>20635</v>
      </c>
      <c r="F209">
        <v>190.5</v>
      </c>
      <c r="G209">
        <v>0</v>
      </c>
      <c r="H209" t="s">
        <v>655</v>
      </c>
      <c r="I209" t="s">
        <v>20636</v>
      </c>
      <c r="J209" t="s">
        <v>670</v>
      </c>
      <c r="K209" t="s">
        <v>637</v>
      </c>
      <c r="L209" t="s">
        <v>638</v>
      </c>
      <c r="M209" t="s">
        <v>20637</v>
      </c>
      <c r="N209" t="s">
        <v>637</v>
      </c>
      <c r="O209" t="s">
        <v>639</v>
      </c>
      <c r="P209" t="s">
        <v>5</v>
      </c>
      <c r="Q209" t="s">
        <v>640</v>
      </c>
      <c r="R209" t="s">
        <v>638</v>
      </c>
      <c r="S209" t="s">
        <v>20638</v>
      </c>
      <c r="T209" t="s">
        <v>20637</v>
      </c>
    </row>
    <row r="210" spans="1:20" x14ac:dyDescent="0.25">
      <c r="A210" t="s">
        <v>16479</v>
      </c>
      <c r="B210" t="s">
        <v>13745</v>
      </c>
      <c r="C210">
        <v>200</v>
      </c>
      <c r="D210">
        <v>1</v>
      </c>
      <c r="E210" t="s">
        <v>20639</v>
      </c>
      <c r="F210">
        <v>99</v>
      </c>
      <c r="G210">
        <v>0</v>
      </c>
      <c r="H210" t="s">
        <v>636</v>
      </c>
      <c r="I210" t="s">
        <v>20640</v>
      </c>
      <c r="J210" t="s">
        <v>648</v>
      </c>
      <c r="K210" t="s">
        <v>637</v>
      </c>
      <c r="L210" t="s">
        <v>638</v>
      </c>
      <c r="M210" t="s">
        <v>20641</v>
      </c>
      <c r="N210" t="s">
        <v>637</v>
      </c>
      <c r="O210" t="s">
        <v>643</v>
      </c>
      <c r="P210" t="s">
        <v>5</v>
      </c>
      <c r="Q210" t="s">
        <v>644</v>
      </c>
      <c r="R210" t="s">
        <v>638</v>
      </c>
      <c r="S210" t="s">
        <v>20642</v>
      </c>
      <c r="T210" t="s">
        <v>20641</v>
      </c>
    </row>
    <row r="211" spans="1:20" x14ac:dyDescent="0.25">
      <c r="A211" t="s">
        <v>147</v>
      </c>
      <c r="B211" t="s">
        <v>148</v>
      </c>
      <c r="C211">
        <v>50</v>
      </c>
      <c r="D211">
        <v>6</v>
      </c>
      <c r="E211" t="s">
        <v>20643</v>
      </c>
      <c r="F211">
        <v>200</v>
      </c>
      <c r="G211">
        <v>0</v>
      </c>
      <c r="H211" t="s">
        <v>636</v>
      </c>
      <c r="I211" t="s">
        <v>20644</v>
      </c>
      <c r="J211" t="s">
        <v>661</v>
      </c>
      <c r="K211" t="s">
        <v>637</v>
      </c>
      <c r="L211" t="s">
        <v>638</v>
      </c>
      <c r="M211" t="s">
        <v>20645</v>
      </c>
      <c r="N211" t="s">
        <v>637</v>
      </c>
      <c r="O211" t="s">
        <v>639</v>
      </c>
      <c r="P211" t="s">
        <v>5</v>
      </c>
      <c r="Q211" t="s">
        <v>640</v>
      </c>
      <c r="R211" t="s">
        <v>638</v>
      </c>
      <c r="S211" t="s">
        <v>20646</v>
      </c>
      <c r="T211" t="s">
        <v>20645</v>
      </c>
    </row>
    <row r="212" spans="1:20" x14ac:dyDescent="0.25">
      <c r="A212" t="s">
        <v>16479</v>
      </c>
      <c r="B212" t="s">
        <v>13745</v>
      </c>
      <c r="C212">
        <v>99</v>
      </c>
      <c r="D212">
        <v>1</v>
      </c>
      <c r="E212" t="s">
        <v>20647</v>
      </c>
      <c r="F212">
        <v>179</v>
      </c>
      <c r="G212">
        <v>0</v>
      </c>
      <c r="H212" t="s">
        <v>636</v>
      </c>
      <c r="I212" t="s">
        <v>20648</v>
      </c>
      <c r="J212" t="s">
        <v>648</v>
      </c>
      <c r="K212" t="s">
        <v>637</v>
      </c>
      <c r="L212" t="s">
        <v>638</v>
      </c>
      <c r="M212" t="s">
        <v>20649</v>
      </c>
      <c r="N212" t="s">
        <v>637</v>
      </c>
      <c r="O212" t="s">
        <v>639</v>
      </c>
      <c r="P212" t="s">
        <v>5</v>
      </c>
      <c r="Q212" t="s">
        <v>640</v>
      </c>
      <c r="R212" t="s">
        <v>638</v>
      </c>
      <c r="S212" t="s">
        <v>20650</v>
      </c>
      <c r="T212" t="s">
        <v>20649</v>
      </c>
    </row>
    <row r="213" spans="1:20" x14ac:dyDescent="0.25">
      <c r="A213" t="s">
        <v>16818</v>
      </c>
      <c r="B213" t="s">
        <v>13750</v>
      </c>
      <c r="C213">
        <v>99</v>
      </c>
      <c r="D213">
        <v>1</v>
      </c>
      <c r="E213" t="s">
        <v>20647</v>
      </c>
      <c r="F213">
        <v>179</v>
      </c>
      <c r="G213">
        <v>0</v>
      </c>
      <c r="H213" t="s">
        <v>636</v>
      </c>
      <c r="I213" t="s">
        <v>20648</v>
      </c>
      <c r="J213" t="s">
        <v>648</v>
      </c>
      <c r="K213" t="s">
        <v>637</v>
      </c>
      <c r="L213" t="s">
        <v>638</v>
      </c>
      <c r="M213" t="s">
        <v>20649</v>
      </c>
      <c r="N213" t="s">
        <v>637</v>
      </c>
      <c r="O213" t="s">
        <v>639</v>
      </c>
      <c r="P213" t="s">
        <v>5</v>
      </c>
      <c r="Q213" t="s">
        <v>640</v>
      </c>
      <c r="R213" t="s">
        <v>638</v>
      </c>
      <c r="S213" t="s">
        <v>20650</v>
      </c>
      <c r="T213" t="s">
        <v>20649</v>
      </c>
    </row>
    <row r="214" spans="1:20" x14ac:dyDescent="0.25">
      <c r="A214" t="s">
        <v>18</v>
      </c>
      <c r="B214" t="s">
        <v>19</v>
      </c>
      <c r="C214">
        <v>66.666666666666671</v>
      </c>
      <c r="D214">
        <v>3</v>
      </c>
      <c r="E214" t="s">
        <v>20651</v>
      </c>
      <c r="F214">
        <v>100</v>
      </c>
      <c r="G214">
        <v>0</v>
      </c>
      <c r="H214" t="s">
        <v>655</v>
      </c>
      <c r="I214" t="s">
        <v>20652</v>
      </c>
      <c r="J214" t="s">
        <v>657</v>
      </c>
      <c r="K214" t="s">
        <v>637</v>
      </c>
      <c r="L214" t="s">
        <v>638</v>
      </c>
      <c r="M214" t="s">
        <v>20653</v>
      </c>
      <c r="N214" t="s">
        <v>637</v>
      </c>
      <c r="O214" t="s">
        <v>639</v>
      </c>
      <c r="P214" t="s">
        <v>5</v>
      </c>
      <c r="Q214" t="s">
        <v>640</v>
      </c>
      <c r="R214" t="s">
        <v>638</v>
      </c>
      <c r="S214" t="s">
        <v>20654</v>
      </c>
      <c r="T214" t="s">
        <v>20653</v>
      </c>
    </row>
    <row r="215" spans="1:20" x14ac:dyDescent="0.25">
      <c r="A215" t="s">
        <v>240</v>
      </c>
      <c r="B215" t="s">
        <v>2799</v>
      </c>
      <c r="C215">
        <v>109</v>
      </c>
      <c r="D215">
        <v>1</v>
      </c>
      <c r="E215" t="s">
        <v>20655</v>
      </c>
      <c r="F215">
        <v>159</v>
      </c>
      <c r="G215">
        <v>50</v>
      </c>
      <c r="H215" t="s">
        <v>645</v>
      </c>
      <c r="I215" t="s">
        <v>20656</v>
      </c>
      <c r="J215" t="s">
        <v>20657</v>
      </c>
      <c r="K215" t="s">
        <v>3432</v>
      </c>
      <c r="L215" t="s">
        <v>20658</v>
      </c>
      <c r="M215" t="s">
        <v>20659</v>
      </c>
      <c r="N215" t="s">
        <v>637</v>
      </c>
      <c r="O215" t="s">
        <v>664</v>
      </c>
      <c r="P215" t="s">
        <v>23</v>
      </c>
      <c r="Q215" t="s">
        <v>665</v>
      </c>
      <c r="R215" t="s">
        <v>638</v>
      </c>
      <c r="S215" t="s">
        <v>20660</v>
      </c>
      <c r="T215" t="s">
        <v>20659</v>
      </c>
    </row>
    <row r="216" spans="1:20" x14ac:dyDescent="0.25">
      <c r="A216" t="s">
        <v>147</v>
      </c>
      <c r="B216" t="s">
        <v>148</v>
      </c>
      <c r="C216">
        <v>50</v>
      </c>
      <c r="D216">
        <v>12</v>
      </c>
      <c r="E216" t="s">
        <v>20661</v>
      </c>
      <c r="F216">
        <v>400</v>
      </c>
      <c r="G216">
        <v>0</v>
      </c>
      <c r="H216" t="s">
        <v>636</v>
      </c>
      <c r="I216" t="s">
        <v>20662</v>
      </c>
      <c r="J216" t="s">
        <v>20663</v>
      </c>
      <c r="K216" t="s">
        <v>637</v>
      </c>
      <c r="L216" t="s">
        <v>638</v>
      </c>
      <c r="M216" t="s">
        <v>20664</v>
      </c>
      <c r="N216" t="s">
        <v>637</v>
      </c>
      <c r="O216" t="s">
        <v>639</v>
      </c>
      <c r="P216" t="s">
        <v>5</v>
      </c>
      <c r="Q216" t="s">
        <v>640</v>
      </c>
      <c r="R216" t="s">
        <v>638</v>
      </c>
      <c r="S216" t="s">
        <v>20665</v>
      </c>
      <c r="T216" t="s">
        <v>20664</v>
      </c>
    </row>
    <row r="217" spans="1:20" x14ac:dyDescent="0.25">
      <c r="A217" t="s">
        <v>16479</v>
      </c>
      <c r="B217" t="s">
        <v>13745</v>
      </c>
      <c r="C217">
        <v>200</v>
      </c>
      <c r="D217">
        <v>1</v>
      </c>
      <c r="E217" t="s">
        <v>20666</v>
      </c>
      <c r="F217">
        <v>85</v>
      </c>
      <c r="G217">
        <v>0</v>
      </c>
      <c r="H217" t="s">
        <v>636</v>
      </c>
      <c r="I217" t="s">
        <v>20667</v>
      </c>
      <c r="J217" t="s">
        <v>657</v>
      </c>
      <c r="K217" t="s">
        <v>637</v>
      </c>
      <c r="L217" t="s">
        <v>638</v>
      </c>
      <c r="M217" t="s">
        <v>20668</v>
      </c>
      <c r="N217" t="s">
        <v>637</v>
      </c>
      <c r="O217" t="s">
        <v>639</v>
      </c>
      <c r="P217" t="s">
        <v>5</v>
      </c>
      <c r="Q217" t="s">
        <v>640</v>
      </c>
      <c r="R217" t="s">
        <v>638</v>
      </c>
      <c r="S217" t="s">
        <v>20669</v>
      </c>
      <c r="T217" t="s">
        <v>20668</v>
      </c>
    </row>
    <row r="218" spans="1:20" x14ac:dyDescent="0.25">
      <c r="A218" t="s">
        <v>16479</v>
      </c>
      <c r="B218" t="s">
        <v>13745</v>
      </c>
      <c r="C218">
        <v>200</v>
      </c>
      <c r="D218">
        <v>1</v>
      </c>
      <c r="E218" t="s">
        <v>20670</v>
      </c>
      <c r="F218">
        <v>85</v>
      </c>
      <c r="G218">
        <v>0</v>
      </c>
      <c r="H218" t="s">
        <v>636</v>
      </c>
      <c r="I218" t="s">
        <v>20671</v>
      </c>
      <c r="J218" t="s">
        <v>709</v>
      </c>
      <c r="K218" t="s">
        <v>637</v>
      </c>
      <c r="L218" t="s">
        <v>638</v>
      </c>
      <c r="M218" t="s">
        <v>20672</v>
      </c>
      <c r="N218" t="s">
        <v>637</v>
      </c>
      <c r="O218" t="s">
        <v>643</v>
      </c>
      <c r="P218" t="s">
        <v>5</v>
      </c>
      <c r="Q218" t="s">
        <v>644</v>
      </c>
      <c r="R218" t="s">
        <v>638</v>
      </c>
      <c r="S218" t="s">
        <v>20673</v>
      </c>
      <c r="T218" t="s">
        <v>20672</v>
      </c>
    </row>
    <row r="219" spans="1:20" x14ac:dyDescent="0.25">
      <c r="A219" t="s">
        <v>18</v>
      </c>
      <c r="B219" t="s">
        <v>19</v>
      </c>
      <c r="C219">
        <v>66.666666666666671</v>
      </c>
      <c r="D219">
        <v>3</v>
      </c>
      <c r="E219" t="s">
        <v>20674</v>
      </c>
      <c r="F219">
        <v>200</v>
      </c>
      <c r="G219">
        <v>0</v>
      </c>
      <c r="H219" t="s">
        <v>636</v>
      </c>
      <c r="I219" t="s">
        <v>14300</v>
      </c>
      <c r="J219" t="s">
        <v>709</v>
      </c>
      <c r="K219" t="s">
        <v>637</v>
      </c>
      <c r="L219" t="s">
        <v>638</v>
      </c>
      <c r="M219" t="s">
        <v>20675</v>
      </c>
      <c r="N219" t="s">
        <v>637</v>
      </c>
      <c r="O219" t="s">
        <v>643</v>
      </c>
      <c r="P219" t="s">
        <v>5</v>
      </c>
      <c r="Q219" t="s">
        <v>644</v>
      </c>
      <c r="R219" t="s">
        <v>638</v>
      </c>
      <c r="S219" t="s">
        <v>20676</v>
      </c>
      <c r="T219" t="s">
        <v>20675</v>
      </c>
    </row>
    <row r="220" spans="1:20" x14ac:dyDescent="0.25">
      <c r="A220" t="s">
        <v>594</v>
      </c>
      <c r="B220" t="s">
        <v>595</v>
      </c>
      <c r="C220">
        <v>50</v>
      </c>
      <c r="D220">
        <v>3</v>
      </c>
      <c r="E220" t="s">
        <v>20674</v>
      </c>
      <c r="F220">
        <v>200</v>
      </c>
      <c r="G220">
        <v>0</v>
      </c>
      <c r="H220" t="s">
        <v>636</v>
      </c>
      <c r="I220" t="s">
        <v>14300</v>
      </c>
      <c r="J220" t="s">
        <v>709</v>
      </c>
      <c r="K220" t="s">
        <v>637</v>
      </c>
      <c r="L220" t="s">
        <v>638</v>
      </c>
      <c r="M220" t="s">
        <v>20675</v>
      </c>
      <c r="N220" t="s">
        <v>637</v>
      </c>
      <c r="O220" t="s">
        <v>643</v>
      </c>
      <c r="P220" t="s">
        <v>5</v>
      </c>
      <c r="Q220" t="s">
        <v>644</v>
      </c>
      <c r="R220" t="s">
        <v>638</v>
      </c>
      <c r="S220" t="s">
        <v>20676</v>
      </c>
      <c r="T220" t="s">
        <v>20675</v>
      </c>
    </row>
    <row r="221" spans="1:20" x14ac:dyDescent="0.25">
      <c r="A221" t="s">
        <v>594</v>
      </c>
      <c r="B221" t="s">
        <v>595</v>
      </c>
      <c r="C221">
        <v>50</v>
      </c>
      <c r="D221">
        <v>3</v>
      </c>
      <c r="E221" t="s">
        <v>20677</v>
      </c>
      <c r="F221">
        <v>100</v>
      </c>
      <c r="G221">
        <v>0</v>
      </c>
      <c r="H221" t="s">
        <v>636</v>
      </c>
      <c r="I221" t="s">
        <v>20678</v>
      </c>
      <c r="J221" t="s">
        <v>1862</v>
      </c>
      <c r="K221" t="s">
        <v>637</v>
      </c>
      <c r="L221" t="s">
        <v>638</v>
      </c>
      <c r="M221" t="s">
        <v>20679</v>
      </c>
      <c r="N221" t="s">
        <v>637</v>
      </c>
      <c r="O221" t="s">
        <v>639</v>
      </c>
      <c r="P221" t="s">
        <v>5</v>
      </c>
      <c r="Q221" t="s">
        <v>640</v>
      </c>
      <c r="R221" t="s">
        <v>638</v>
      </c>
      <c r="S221" t="s">
        <v>20680</v>
      </c>
      <c r="T221" t="s">
        <v>20679</v>
      </c>
    </row>
    <row r="222" spans="1:20" x14ac:dyDescent="0.25">
      <c r="A222" t="s">
        <v>147</v>
      </c>
      <c r="B222" t="s">
        <v>148</v>
      </c>
      <c r="C222">
        <v>50</v>
      </c>
      <c r="D222">
        <v>6</v>
      </c>
      <c r="E222" t="s">
        <v>20681</v>
      </c>
      <c r="F222">
        <v>200</v>
      </c>
      <c r="G222">
        <v>0</v>
      </c>
      <c r="H222" t="s">
        <v>636</v>
      </c>
      <c r="I222" t="s">
        <v>20682</v>
      </c>
      <c r="J222" t="s">
        <v>677</v>
      </c>
      <c r="K222" t="s">
        <v>637</v>
      </c>
      <c r="L222" t="s">
        <v>638</v>
      </c>
      <c r="M222" t="s">
        <v>20683</v>
      </c>
      <c r="N222" t="s">
        <v>637</v>
      </c>
      <c r="O222" t="s">
        <v>639</v>
      </c>
      <c r="P222" t="s">
        <v>5</v>
      </c>
      <c r="Q222" t="s">
        <v>640</v>
      </c>
      <c r="R222" t="s">
        <v>638</v>
      </c>
      <c r="S222" t="s">
        <v>20684</v>
      </c>
      <c r="T222" t="s">
        <v>20683</v>
      </c>
    </row>
    <row r="223" spans="1:20" x14ac:dyDescent="0.25">
      <c r="A223" t="s">
        <v>239</v>
      </c>
      <c r="B223" t="s">
        <v>245</v>
      </c>
      <c r="C223">
        <v>159</v>
      </c>
      <c r="D223">
        <v>1</v>
      </c>
      <c r="E223" t="s">
        <v>20685</v>
      </c>
      <c r="F223">
        <v>99</v>
      </c>
      <c r="G223">
        <v>0</v>
      </c>
      <c r="H223" t="s">
        <v>655</v>
      </c>
      <c r="I223" t="s">
        <v>20686</v>
      </c>
      <c r="J223" t="s">
        <v>657</v>
      </c>
      <c r="K223" t="s">
        <v>637</v>
      </c>
      <c r="L223" t="s">
        <v>638</v>
      </c>
      <c r="M223" t="s">
        <v>20687</v>
      </c>
      <c r="N223" t="s">
        <v>637</v>
      </c>
      <c r="O223" t="s">
        <v>639</v>
      </c>
      <c r="P223" t="s">
        <v>5</v>
      </c>
      <c r="Q223" t="s">
        <v>640</v>
      </c>
      <c r="R223" t="s">
        <v>638</v>
      </c>
      <c r="S223" t="s">
        <v>20688</v>
      </c>
      <c r="T223" t="s">
        <v>20687</v>
      </c>
    </row>
    <row r="224" spans="1:20" x14ac:dyDescent="0.25">
      <c r="A224" t="s">
        <v>240</v>
      </c>
      <c r="B224" t="s">
        <v>246</v>
      </c>
      <c r="C224">
        <v>159</v>
      </c>
      <c r="D224">
        <v>1</v>
      </c>
      <c r="E224" t="s">
        <v>20689</v>
      </c>
      <c r="F224">
        <v>198</v>
      </c>
      <c r="G224">
        <v>0</v>
      </c>
      <c r="H224" t="s">
        <v>636</v>
      </c>
      <c r="I224" t="s">
        <v>20690</v>
      </c>
      <c r="J224" t="s">
        <v>675</v>
      </c>
      <c r="K224" t="s">
        <v>637</v>
      </c>
      <c r="L224" t="s">
        <v>638</v>
      </c>
      <c r="M224" t="s">
        <v>20691</v>
      </c>
      <c r="N224" t="s">
        <v>637</v>
      </c>
      <c r="O224" t="s">
        <v>639</v>
      </c>
      <c r="P224" t="s">
        <v>5</v>
      </c>
      <c r="Q224" t="s">
        <v>640</v>
      </c>
      <c r="R224" t="s">
        <v>638</v>
      </c>
      <c r="S224" t="s">
        <v>20692</v>
      </c>
      <c r="T224" t="s">
        <v>20691</v>
      </c>
    </row>
    <row r="225" spans="1:20" x14ac:dyDescent="0.25">
      <c r="A225" t="s">
        <v>239</v>
      </c>
      <c r="B225" t="s">
        <v>245</v>
      </c>
      <c r="C225">
        <v>159</v>
      </c>
      <c r="D225">
        <v>1</v>
      </c>
      <c r="E225" t="s">
        <v>20689</v>
      </c>
      <c r="F225">
        <v>198</v>
      </c>
      <c r="G225">
        <v>0</v>
      </c>
      <c r="H225" t="s">
        <v>636</v>
      </c>
      <c r="I225" t="s">
        <v>20690</v>
      </c>
      <c r="J225" t="s">
        <v>675</v>
      </c>
      <c r="K225" t="s">
        <v>637</v>
      </c>
      <c r="L225" t="s">
        <v>638</v>
      </c>
      <c r="M225" t="s">
        <v>20691</v>
      </c>
      <c r="N225" t="s">
        <v>637</v>
      </c>
      <c r="O225" t="s">
        <v>639</v>
      </c>
      <c r="P225" t="s">
        <v>5</v>
      </c>
      <c r="Q225" t="s">
        <v>640</v>
      </c>
      <c r="R225" t="s">
        <v>638</v>
      </c>
      <c r="S225" t="s">
        <v>20692</v>
      </c>
      <c r="T225" t="s">
        <v>20691</v>
      </c>
    </row>
    <row r="226" spans="1:20" x14ac:dyDescent="0.25">
      <c r="A226" t="s">
        <v>147</v>
      </c>
      <c r="B226" t="s">
        <v>148</v>
      </c>
      <c r="C226">
        <v>33.333333333333336</v>
      </c>
      <c r="D226">
        <v>3</v>
      </c>
      <c r="E226" t="s">
        <v>20693</v>
      </c>
      <c r="F226">
        <v>100</v>
      </c>
      <c r="G226">
        <v>0</v>
      </c>
      <c r="H226" t="s">
        <v>636</v>
      </c>
      <c r="I226" t="s">
        <v>20694</v>
      </c>
      <c r="J226" t="s">
        <v>2070</v>
      </c>
      <c r="K226" t="s">
        <v>637</v>
      </c>
      <c r="L226" t="s">
        <v>638</v>
      </c>
      <c r="M226" t="s">
        <v>20695</v>
      </c>
      <c r="N226" t="s">
        <v>637</v>
      </c>
      <c r="O226" t="s">
        <v>639</v>
      </c>
      <c r="P226" t="s">
        <v>5</v>
      </c>
      <c r="Q226" t="s">
        <v>640</v>
      </c>
      <c r="R226" t="s">
        <v>638</v>
      </c>
      <c r="S226" t="s">
        <v>20696</v>
      </c>
      <c r="T226" t="s">
        <v>20691</v>
      </c>
    </row>
    <row r="227" spans="1:20" x14ac:dyDescent="0.25">
      <c r="A227" t="s">
        <v>16479</v>
      </c>
      <c r="B227" t="s">
        <v>13745</v>
      </c>
      <c r="C227">
        <v>99</v>
      </c>
      <c r="D227">
        <v>1</v>
      </c>
      <c r="E227" t="s">
        <v>20697</v>
      </c>
      <c r="F227">
        <v>159</v>
      </c>
      <c r="G227">
        <v>0</v>
      </c>
      <c r="H227" t="s">
        <v>636</v>
      </c>
      <c r="I227" t="s">
        <v>20698</v>
      </c>
      <c r="J227" t="s">
        <v>658</v>
      </c>
      <c r="K227" t="s">
        <v>637</v>
      </c>
      <c r="L227" t="s">
        <v>638</v>
      </c>
      <c r="M227" t="s">
        <v>20695</v>
      </c>
      <c r="N227" t="s">
        <v>637</v>
      </c>
      <c r="O227" t="s">
        <v>639</v>
      </c>
      <c r="P227" t="s">
        <v>5</v>
      </c>
      <c r="Q227" t="s">
        <v>640</v>
      </c>
      <c r="R227" t="s">
        <v>638</v>
      </c>
      <c r="S227" t="s">
        <v>20699</v>
      </c>
      <c r="T227" t="s">
        <v>20695</v>
      </c>
    </row>
    <row r="228" spans="1:20" x14ac:dyDescent="0.25">
      <c r="A228" t="s">
        <v>16818</v>
      </c>
      <c r="B228" t="s">
        <v>13750</v>
      </c>
      <c r="C228">
        <v>99</v>
      </c>
      <c r="D228">
        <v>1</v>
      </c>
      <c r="E228" t="s">
        <v>20697</v>
      </c>
      <c r="F228">
        <v>159</v>
      </c>
      <c r="G228">
        <v>0</v>
      </c>
      <c r="H228" t="s">
        <v>636</v>
      </c>
      <c r="I228" t="s">
        <v>20698</v>
      </c>
      <c r="J228" t="s">
        <v>658</v>
      </c>
      <c r="K228" t="s">
        <v>637</v>
      </c>
      <c r="L228" t="s">
        <v>638</v>
      </c>
      <c r="M228" t="s">
        <v>20695</v>
      </c>
      <c r="N228" t="s">
        <v>637</v>
      </c>
      <c r="O228" t="s">
        <v>639</v>
      </c>
      <c r="P228" t="s">
        <v>5</v>
      </c>
      <c r="Q228" t="s">
        <v>640</v>
      </c>
      <c r="R228" t="s">
        <v>638</v>
      </c>
      <c r="S228" t="s">
        <v>20699</v>
      </c>
      <c r="T228" t="s">
        <v>20695</v>
      </c>
    </row>
    <row r="229" spans="1:20" x14ac:dyDescent="0.25">
      <c r="A229" t="s">
        <v>147</v>
      </c>
      <c r="B229" t="s">
        <v>148</v>
      </c>
      <c r="C229">
        <v>50</v>
      </c>
      <c r="D229">
        <v>6</v>
      </c>
      <c r="E229" t="s">
        <v>20700</v>
      </c>
      <c r="F229">
        <v>200</v>
      </c>
      <c r="G229">
        <v>0</v>
      </c>
      <c r="H229" t="s">
        <v>636</v>
      </c>
      <c r="I229" t="s">
        <v>20701</v>
      </c>
      <c r="J229" t="s">
        <v>648</v>
      </c>
      <c r="K229" t="s">
        <v>637</v>
      </c>
      <c r="L229" t="s">
        <v>638</v>
      </c>
      <c r="M229" t="s">
        <v>20695</v>
      </c>
      <c r="N229" t="s">
        <v>637</v>
      </c>
      <c r="O229" t="s">
        <v>639</v>
      </c>
      <c r="P229" t="s">
        <v>5</v>
      </c>
      <c r="Q229" t="s">
        <v>640</v>
      </c>
      <c r="R229" t="s">
        <v>638</v>
      </c>
      <c r="S229" t="s">
        <v>20702</v>
      </c>
      <c r="T229" t="s">
        <v>20695</v>
      </c>
    </row>
    <row r="230" spans="1:20" x14ac:dyDescent="0.25">
      <c r="A230" t="s">
        <v>147</v>
      </c>
      <c r="B230" t="s">
        <v>148</v>
      </c>
      <c r="C230">
        <v>50</v>
      </c>
      <c r="D230">
        <v>6</v>
      </c>
      <c r="E230" t="s">
        <v>20703</v>
      </c>
      <c r="F230">
        <v>200</v>
      </c>
      <c r="G230">
        <v>0</v>
      </c>
      <c r="H230" t="s">
        <v>636</v>
      </c>
      <c r="I230" t="s">
        <v>8628</v>
      </c>
      <c r="J230" t="s">
        <v>5310</v>
      </c>
      <c r="K230" t="s">
        <v>637</v>
      </c>
      <c r="L230" t="s">
        <v>638</v>
      </c>
      <c r="M230" t="s">
        <v>20695</v>
      </c>
      <c r="N230" t="s">
        <v>637</v>
      </c>
      <c r="O230" t="s">
        <v>639</v>
      </c>
      <c r="P230" t="s">
        <v>5</v>
      </c>
      <c r="Q230" t="s">
        <v>640</v>
      </c>
      <c r="R230" t="s">
        <v>638</v>
      </c>
      <c r="S230" t="s">
        <v>20704</v>
      </c>
      <c r="T230" t="s">
        <v>20695</v>
      </c>
    </row>
    <row r="231" spans="1:20" x14ac:dyDescent="0.25">
      <c r="A231" t="s">
        <v>147</v>
      </c>
      <c r="B231" t="s">
        <v>148</v>
      </c>
      <c r="C231">
        <v>50</v>
      </c>
      <c r="D231">
        <v>6</v>
      </c>
      <c r="E231" t="s">
        <v>20705</v>
      </c>
      <c r="F231">
        <v>200</v>
      </c>
      <c r="G231">
        <v>0</v>
      </c>
      <c r="H231" t="s">
        <v>636</v>
      </c>
      <c r="I231" t="s">
        <v>8628</v>
      </c>
      <c r="J231" t="s">
        <v>5310</v>
      </c>
      <c r="K231" t="s">
        <v>637</v>
      </c>
      <c r="L231" t="s">
        <v>638</v>
      </c>
      <c r="M231" t="s">
        <v>20695</v>
      </c>
      <c r="N231" t="s">
        <v>637</v>
      </c>
      <c r="O231" t="s">
        <v>639</v>
      </c>
      <c r="P231" t="s">
        <v>5</v>
      </c>
      <c r="Q231" t="s">
        <v>640</v>
      </c>
      <c r="R231" t="s">
        <v>638</v>
      </c>
      <c r="S231" t="s">
        <v>20706</v>
      </c>
      <c r="T231" t="s">
        <v>20695</v>
      </c>
    </row>
    <row r="232" spans="1:20" x14ac:dyDescent="0.25">
      <c r="A232" t="s">
        <v>147</v>
      </c>
      <c r="B232" t="s">
        <v>148</v>
      </c>
      <c r="C232">
        <v>50</v>
      </c>
      <c r="D232">
        <v>6</v>
      </c>
      <c r="E232" t="s">
        <v>20707</v>
      </c>
      <c r="F232">
        <v>200</v>
      </c>
      <c r="G232">
        <v>0</v>
      </c>
      <c r="H232" t="s">
        <v>636</v>
      </c>
      <c r="I232" t="s">
        <v>8628</v>
      </c>
      <c r="J232" t="s">
        <v>5310</v>
      </c>
      <c r="K232" t="s">
        <v>637</v>
      </c>
      <c r="L232" t="s">
        <v>638</v>
      </c>
      <c r="M232" t="s">
        <v>20708</v>
      </c>
      <c r="N232" t="s">
        <v>637</v>
      </c>
      <c r="O232" t="s">
        <v>639</v>
      </c>
      <c r="P232" t="s">
        <v>5</v>
      </c>
      <c r="Q232" t="s">
        <v>640</v>
      </c>
      <c r="R232" t="s">
        <v>638</v>
      </c>
      <c r="S232" t="s">
        <v>20709</v>
      </c>
      <c r="T232" t="s">
        <v>20708</v>
      </c>
    </row>
    <row r="233" spans="1:20" x14ac:dyDescent="0.25">
      <c r="A233" t="s">
        <v>147</v>
      </c>
      <c r="B233" t="s">
        <v>148</v>
      </c>
      <c r="C233">
        <v>50</v>
      </c>
      <c r="D233">
        <v>6</v>
      </c>
      <c r="E233" t="s">
        <v>20710</v>
      </c>
      <c r="F233">
        <v>200</v>
      </c>
      <c r="G233">
        <v>0</v>
      </c>
      <c r="H233" t="s">
        <v>636</v>
      </c>
      <c r="I233" t="s">
        <v>20711</v>
      </c>
      <c r="J233" t="s">
        <v>652</v>
      </c>
      <c r="K233" t="s">
        <v>637</v>
      </c>
      <c r="L233" t="s">
        <v>638</v>
      </c>
      <c r="M233" t="s">
        <v>20712</v>
      </c>
      <c r="N233" t="s">
        <v>637</v>
      </c>
      <c r="O233" t="s">
        <v>639</v>
      </c>
      <c r="P233" t="s">
        <v>5</v>
      </c>
      <c r="Q233" t="s">
        <v>640</v>
      </c>
      <c r="R233" t="s">
        <v>638</v>
      </c>
      <c r="S233" t="s">
        <v>20713</v>
      </c>
      <c r="T233" t="s">
        <v>20712</v>
      </c>
    </row>
    <row r="234" spans="1:20" x14ac:dyDescent="0.25">
      <c r="A234" t="s">
        <v>239</v>
      </c>
      <c r="B234" t="s">
        <v>245</v>
      </c>
      <c r="C234">
        <v>159</v>
      </c>
      <c r="D234">
        <v>1</v>
      </c>
      <c r="E234" t="s">
        <v>20714</v>
      </c>
      <c r="F234">
        <v>99</v>
      </c>
      <c r="G234">
        <v>0</v>
      </c>
      <c r="H234" t="s">
        <v>655</v>
      </c>
      <c r="I234" t="s">
        <v>20715</v>
      </c>
      <c r="J234" t="s">
        <v>2330</v>
      </c>
      <c r="K234" t="s">
        <v>637</v>
      </c>
      <c r="L234" t="s">
        <v>638</v>
      </c>
      <c r="M234" t="s">
        <v>20716</v>
      </c>
      <c r="N234" t="s">
        <v>637</v>
      </c>
      <c r="O234" t="s">
        <v>639</v>
      </c>
      <c r="P234" t="s">
        <v>5</v>
      </c>
      <c r="Q234" t="s">
        <v>640</v>
      </c>
      <c r="R234" t="s">
        <v>638</v>
      </c>
      <c r="S234" t="s">
        <v>20717</v>
      </c>
      <c r="T234" t="s">
        <v>20716</v>
      </c>
    </row>
    <row r="235" spans="1:20" x14ac:dyDescent="0.25">
      <c r="A235" t="s">
        <v>147</v>
      </c>
      <c r="B235" t="s">
        <v>148</v>
      </c>
      <c r="C235">
        <v>33.333333333333336</v>
      </c>
      <c r="D235">
        <v>3</v>
      </c>
      <c r="E235" t="s">
        <v>20718</v>
      </c>
      <c r="F235">
        <v>100</v>
      </c>
      <c r="G235">
        <v>0</v>
      </c>
      <c r="H235" t="s">
        <v>636</v>
      </c>
      <c r="I235" t="s">
        <v>20719</v>
      </c>
      <c r="J235" t="s">
        <v>8015</v>
      </c>
      <c r="K235" t="s">
        <v>637</v>
      </c>
      <c r="L235" t="s">
        <v>638</v>
      </c>
      <c r="M235" t="s">
        <v>20720</v>
      </c>
      <c r="N235" t="s">
        <v>637</v>
      </c>
      <c r="O235" t="s">
        <v>643</v>
      </c>
      <c r="P235" t="s">
        <v>5</v>
      </c>
      <c r="Q235" t="s">
        <v>644</v>
      </c>
      <c r="R235" t="s">
        <v>638</v>
      </c>
      <c r="S235" t="s">
        <v>20721</v>
      </c>
      <c r="T235" t="s">
        <v>20720</v>
      </c>
    </row>
    <row r="236" spans="1:20" x14ac:dyDescent="0.25">
      <c r="A236" t="s">
        <v>241</v>
      </c>
      <c r="B236" t="s">
        <v>247</v>
      </c>
      <c r="C236">
        <v>159</v>
      </c>
      <c r="D236">
        <v>1</v>
      </c>
      <c r="E236" t="s">
        <v>20722</v>
      </c>
      <c r="F236">
        <v>99</v>
      </c>
      <c r="G236">
        <v>0</v>
      </c>
      <c r="H236" t="s">
        <v>655</v>
      </c>
      <c r="I236" t="s">
        <v>20715</v>
      </c>
      <c r="J236" t="s">
        <v>2330</v>
      </c>
      <c r="K236" t="s">
        <v>637</v>
      </c>
      <c r="L236" t="s">
        <v>638</v>
      </c>
      <c r="M236" t="s">
        <v>20720</v>
      </c>
      <c r="N236" t="s">
        <v>637</v>
      </c>
      <c r="O236" t="s">
        <v>639</v>
      </c>
      <c r="P236" t="s">
        <v>5</v>
      </c>
      <c r="Q236" t="s">
        <v>640</v>
      </c>
      <c r="R236" t="s">
        <v>638</v>
      </c>
      <c r="S236" t="s">
        <v>20723</v>
      </c>
      <c r="T236" t="s">
        <v>20720</v>
      </c>
    </row>
    <row r="237" spans="1:20" x14ac:dyDescent="0.25">
      <c r="A237" t="s">
        <v>147</v>
      </c>
      <c r="B237" t="s">
        <v>148</v>
      </c>
      <c r="C237">
        <v>33.333333333333336</v>
      </c>
      <c r="D237">
        <v>3</v>
      </c>
      <c r="E237" t="s">
        <v>20724</v>
      </c>
      <c r="F237">
        <v>100</v>
      </c>
      <c r="G237">
        <v>0</v>
      </c>
      <c r="H237" t="s">
        <v>636</v>
      </c>
      <c r="I237" t="s">
        <v>20725</v>
      </c>
      <c r="J237" t="s">
        <v>2051</v>
      </c>
      <c r="K237" t="s">
        <v>637</v>
      </c>
      <c r="L237" t="s">
        <v>638</v>
      </c>
      <c r="M237" t="s">
        <v>20726</v>
      </c>
      <c r="N237" t="s">
        <v>637</v>
      </c>
      <c r="O237" t="s">
        <v>639</v>
      </c>
      <c r="P237" t="s">
        <v>5</v>
      </c>
      <c r="Q237" t="s">
        <v>640</v>
      </c>
      <c r="R237" t="s">
        <v>20727</v>
      </c>
      <c r="S237" t="s">
        <v>20728</v>
      </c>
      <c r="T237" t="s">
        <v>20726</v>
      </c>
    </row>
    <row r="238" spans="1:20" x14ac:dyDescent="0.25">
      <c r="A238" t="s">
        <v>72</v>
      </c>
      <c r="B238" t="s">
        <v>716</v>
      </c>
      <c r="C238">
        <v>150</v>
      </c>
      <c r="D238">
        <v>1</v>
      </c>
      <c r="E238" t="s">
        <v>20729</v>
      </c>
      <c r="F238">
        <v>100</v>
      </c>
      <c r="G238">
        <v>0</v>
      </c>
      <c r="H238" t="s">
        <v>636</v>
      </c>
      <c r="I238" t="s">
        <v>20730</v>
      </c>
      <c r="J238" t="s">
        <v>1797</v>
      </c>
      <c r="K238" t="s">
        <v>637</v>
      </c>
      <c r="L238" t="s">
        <v>638</v>
      </c>
      <c r="M238" t="s">
        <v>20731</v>
      </c>
      <c r="N238" t="s">
        <v>637</v>
      </c>
      <c r="O238" t="s">
        <v>639</v>
      </c>
      <c r="P238" t="s">
        <v>5</v>
      </c>
      <c r="Q238" t="s">
        <v>640</v>
      </c>
      <c r="R238" t="s">
        <v>638</v>
      </c>
      <c r="S238" t="s">
        <v>20732</v>
      </c>
      <c r="T238" t="s">
        <v>20731</v>
      </c>
    </row>
    <row r="239" spans="1:20" x14ac:dyDescent="0.25">
      <c r="A239" t="s">
        <v>147</v>
      </c>
      <c r="B239" t="s">
        <v>148</v>
      </c>
      <c r="C239">
        <v>40</v>
      </c>
      <c r="D239">
        <v>10</v>
      </c>
      <c r="E239" t="s">
        <v>20733</v>
      </c>
      <c r="F239">
        <v>330</v>
      </c>
      <c r="G239">
        <v>0</v>
      </c>
      <c r="H239" t="s">
        <v>636</v>
      </c>
      <c r="I239" t="s">
        <v>20730</v>
      </c>
      <c r="J239" t="s">
        <v>1797</v>
      </c>
      <c r="K239" t="s">
        <v>637</v>
      </c>
      <c r="L239" t="s">
        <v>638</v>
      </c>
      <c r="M239" t="s">
        <v>20734</v>
      </c>
      <c r="N239" t="s">
        <v>637</v>
      </c>
      <c r="O239" t="s">
        <v>639</v>
      </c>
      <c r="P239" t="s">
        <v>5</v>
      </c>
      <c r="Q239" t="s">
        <v>640</v>
      </c>
      <c r="R239" t="s">
        <v>638</v>
      </c>
      <c r="S239" t="s">
        <v>20735</v>
      </c>
      <c r="T239" t="s">
        <v>20734</v>
      </c>
    </row>
    <row r="240" spans="1:20" x14ac:dyDescent="0.25">
      <c r="A240" t="s">
        <v>241</v>
      </c>
      <c r="B240" t="s">
        <v>247</v>
      </c>
      <c r="C240">
        <v>159</v>
      </c>
      <c r="D240">
        <v>1</v>
      </c>
      <c r="E240" t="s">
        <v>20736</v>
      </c>
      <c r="F240">
        <v>99</v>
      </c>
      <c r="G240">
        <v>0</v>
      </c>
      <c r="H240" t="s">
        <v>636</v>
      </c>
      <c r="I240" t="s">
        <v>20737</v>
      </c>
      <c r="J240" t="s">
        <v>4242</v>
      </c>
      <c r="K240" t="s">
        <v>637</v>
      </c>
      <c r="L240" t="s">
        <v>638</v>
      </c>
      <c r="M240" t="s">
        <v>20738</v>
      </c>
      <c r="N240" t="s">
        <v>637</v>
      </c>
      <c r="O240" t="s">
        <v>639</v>
      </c>
      <c r="P240" t="s">
        <v>5</v>
      </c>
      <c r="Q240" t="s">
        <v>640</v>
      </c>
      <c r="R240" t="s">
        <v>638</v>
      </c>
      <c r="S240" t="s">
        <v>20739</v>
      </c>
      <c r="T240" t="s">
        <v>20738</v>
      </c>
    </row>
    <row r="241" spans="1:20" x14ac:dyDescent="0.25">
      <c r="A241" t="s">
        <v>594</v>
      </c>
      <c r="B241" t="s">
        <v>595</v>
      </c>
      <c r="C241">
        <v>50</v>
      </c>
      <c r="D241">
        <v>3</v>
      </c>
      <c r="E241" t="s">
        <v>20740</v>
      </c>
      <c r="F241">
        <v>100</v>
      </c>
      <c r="G241">
        <v>0</v>
      </c>
      <c r="H241" t="s">
        <v>636</v>
      </c>
      <c r="I241" t="s">
        <v>20741</v>
      </c>
      <c r="J241" t="s">
        <v>669</v>
      </c>
      <c r="K241" t="s">
        <v>637</v>
      </c>
      <c r="L241" t="s">
        <v>638</v>
      </c>
      <c r="M241" t="s">
        <v>20742</v>
      </c>
      <c r="N241" t="s">
        <v>637</v>
      </c>
      <c r="O241" t="s">
        <v>639</v>
      </c>
      <c r="P241" t="s">
        <v>5</v>
      </c>
      <c r="Q241" t="s">
        <v>640</v>
      </c>
      <c r="R241" t="s">
        <v>638</v>
      </c>
      <c r="S241" t="s">
        <v>20743</v>
      </c>
      <c r="T241" t="s">
        <v>20742</v>
      </c>
    </row>
    <row r="242" spans="1:20" x14ac:dyDescent="0.25">
      <c r="A242" t="s">
        <v>147</v>
      </c>
      <c r="B242" t="s">
        <v>148</v>
      </c>
      <c r="C242">
        <v>33.333333333333336</v>
      </c>
      <c r="D242">
        <v>3</v>
      </c>
      <c r="E242" t="s">
        <v>20744</v>
      </c>
      <c r="F242">
        <v>100</v>
      </c>
      <c r="G242">
        <v>0</v>
      </c>
      <c r="H242" t="s">
        <v>636</v>
      </c>
      <c r="I242" t="s">
        <v>20745</v>
      </c>
      <c r="J242" t="s">
        <v>648</v>
      </c>
      <c r="K242" t="s">
        <v>637</v>
      </c>
      <c r="L242" t="s">
        <v>638</v>
      </c>
      <c r="M242" t="s">
        <v>20746</v>
      </c>
      <c r="N242" t="s">
        <v>637</v>
      </c>
      <c r="O242" t="s">
        <v>639</v>
      </c>
      <c r="P242" t="s">
        <v>5</v>
      </c>
      <c r="Q242" t="s">
        <v>640</v>
      </c>
      <c r="R242" t="s">
        <v>638</v>
      </c>
      <c r="S242" t="s">
        <v>20747</v>
      </c>
      <c r="T242" t="s">
        <v>20746</v>
      </c>
    </row>
    <row r="243" spans="1:20" x14ac:dyDescent="0.25">
      <c r="A243" t="s">
        <v>147</v>
      </c>
      <c r="B243" t="s">
        <v>148</v>
      </c>
      <c r="C243">
        <v>33.333333333333336</v>
      </c>
      <c r="D243">
        <v>3</v>
      </c>
      <c r="E243" t="s">
        <v>20748</v>
      </c>
      <c r="F243">
        <v>100</v>
      </c>
      <c r="G243">
        <v>0</v>
      </c>
      <c r="H243" t="s">
        <v>636</v>
      </c>
      <c r="I243" t="s">
        <v>20749</v>
      </c>
      <c r="J243" t="s">
        <v>668</v>
      </c>
      <c r="K243" t="s">
        <v>637</v>
      </c>
      <c r="L243" t="s">
        <v>638</v>
      </c>
      <c r="M243" t="s">
        <v>20750</v>
      </c>
      <c r="N243" t="s">
        <v>637</v>
      </c>
      <c r="O243" t="s">
        <v>639</v>
      </c>
      <c r="P243" t="s">
        <v>5</v>
      </c>
      <c r="Q243" t="s">
        <v>640</v>
      </c>
      <c r="R243" t="s">
        <v>638</v>
      </c>
      <c r="S243" t="s">
        <v>20751</v>
      </c>
      <c r="T243" t="s">
        <v>20750</v>
      </c>
    </row>
    <row r="244" spans="1:20" x14ac:dyDescent="0.25">
      <c r="A244" t="s">
        <v>147</v>
      </c>
      <c r="B244" t="s">
        <v>148</v>
      </c>
      <c r="C244">
        <v>33.333333333333336</v>
      </c>
      <c r="D244">
        <v>3</v>
      </c>
      <c r="E244" t="s">
        <v>20752</v>
      </c>
      <c r="F244">
        <v>100</v>
      </c>
      <c r="G244">
        <v>0</v>
      </c>
      <c r="H244" t="s">
        <v>636</v>
      </c>
      <c r="I244" t="s">
        <v>20753</v>
      </c>
      <c r="J244" t="s">
        <v>681</v>
      </c>
      <c r="K244" t="s">
        <v>637</v>
      </c>
      <c r="L244" t="s">
        <v>638</v>
      </c>
      <c r="M244" t="s">
        <v>20750</v>
      </c>
      <c r="N244" t="s">
        <v>637</v>
      </c>
      <c r="O244" t="s">
        <v>639</v>
      </c>
      <c r="P244" t="s">
        <v>5</v>
      </c>
      <c r="Q244" t="s">
        <v>640</v>
      </c>
      <c r="R244" t="s">
        <v>638</v>
      </c>
      <c r="S244" t="s">
        <v>20754</v>
      </c>
      <c r="T244" t="s">
        <v>20750</v>
      </c>
    </row>
    <row r="245" spans="1:20" x14ac:dyDescent="0.25">
      <c r="A245" t="s">
        <v>594</v>
      </c>
      <c r="B245" t="s">
        <v>595</v>
      </c>
      <c r="C245">
        <v>50</v>
      </c>
      <c r="D245">
        <v>3</v>
      </c>
      <c r="E245" t="s">
        <v>20755</v>
      </c>
      <c r="F245">
        <v>100</v>
      </c>
      <c r="G245">
        <v>0</v>
      </c>
      <c r="H245" t="s">
        <v>636</v>
      </c>
      <c r="I245" t="s">
        <v>20756</v>
      </c>
      <c r="J245" t="s">
        <v>2441</v>
      </c>
      <c r="K245" t="s">
        <v>637</v>
      </c>
      <c r="L245" t="s">
        <v>638</v>
      </c>
      <c r="M245" t="s">
        <v>20757</v>
      </c>
      <c r="N245" t="s">
        <v>637</v>
      </c>
      <c r="O245" t="s">
        <v>639</v>
      </c>
      <c r="P245" t="s">
        <v>5</v>
      </c>
      <c r="Q245" t="s">
        <v>640</v>
      </c>
      <c r="R245" t="s">
        <v>638</v>
      </c>
      <c r="S245" t="s">
        <v>20758</v>
      </c>
      <c r="T245" t="s">
        <v>20757</v>
      </c>
    </row>
    <row r="246" spans="1:20" x14ac:dyDescent="0.25">
      <c r="A246" t="s">
        <v>16479</v>
      </c>
      <c r="B246" t="s">
        <v>13745</v>
      </c>
      <c r="C246">
        <v>99</v>
      </c>
      <c r="D246">
        <v>1</v>
      </c>
      <c r="E246" t="s">
        <v>20759</v>
      </c>
      <c r="F246">
        <v>259</v>
      </c>
      <c r="G246">
        <v>0</v>
      </c>
      <c r="H246" t="s">
        <v>636</v>
      </c>
      <c r="I246" t="s">
        <v>20760</v>
      </c>
      <c r="J246" t="s">
        <v>3691</v>
      </c>
      <c r="K246" t="s">
        <v>637</v>
      </c>
      <c r="L246" t="s">
        <v>638</v>
      </c>
      <c r="M246" t="s">
        <v>20761</v>
      </c>
      <c r="N246" t="s">
        <v>637</v>
      </c>
      <c r="O246" t="s">
        <v>643</v>
      </c>
      <c r="P246" t="s">
        <v>5</v>
      </c>
      <c r="Q246" t="s">
        <v>644</v>
      </c>
      <c r="R246" t="s">
        <v>638</v>
      </c>
      <c r="S246" t="s">
        <v>20762</v>
      </c>
      <c r="T246" t="s">
        <v>20763</v>
      </c>
    </row>
    <row r="247" spans="1:20" x14ac:dyDescent="0.25">
      <c r="A247" t="s">
        <v>16818</v>
      </c>
      <c r="B247" t="s">
        <v>13750</v>
      </c>
      <c r="C247">
        <v>99</v>
      </c>
      <c r="D247">
        <v>1</v>
      </c>
      <c r="E247" t="s">
        <v>20759</v>
      </c>
      <c r="F247">
        <v>259</v>
      </c>
      <c r="G247">
        <v>0</v>
      </c>
      <c r="H247" t="s">
        <v>636</v>
      </c>
      <c r="I247" t="s">
        <v>20760</v>
      </c>
      <c r="J247" t="s">
        <v>3691</v>
      </c>
      <c r="K247" t="s">
        <v>637</v>
      </c>
      <c r="L247" t="s">
        <v>638</v>
      </c>
      <c r="M247" t="s">
        <v>20761</v>
      </c>
      <c r="N247" t="s">
        <v>637</v>
      </c>
      <c r="O247" t="s">
        <v>643</v>
      </c>
      <c r="P247" t="s">
        <v>5</v>
      </c>
      <c r="Q247" t="s">
        <v>644</v>
      </c>
      <c r="R247" t="s">
        <v>638</v>
      </c>
      <c r="S247" t="s">
        <v>20762</v>
      </c>
      <c r="T247" t="s">
        <v>20763</v>
      </c>
    </row>
    <row r="248" spans="1:20" x14ac:dyDescent="0.25">
      <c r="A248" t="s">
        <v>22</v>
      </c>
      <c r="B248" t="s">
        <v>27</v>
      </c>
      <c r="C248">
        <v>120</v>
      </c>
      <c r="D248">
        <v>1</v>
      </c>
      <c r="E248" t="s">
        <v>20759</v>
      </c>
      <c r="F248">
        <v>259</v>
      </c>
      <c r="G248">
        <v>0</v>
      </c>
      <c r="H248" t="s">
        <v>636</v>
      </c>
      <c r="I248" t="s">
        <v>20760</v>
      </c>
      <c r="J248" t="s">
        <v>3691</v>
      </c>
      <c r="K248" t="s">
        <v>637</v>
      </c>
      <c r="L248" t="s">
        <v>638</v>
      </c>
      <c r="M248" t="s">
        <v>20761</v>
      </c>
      <c r="N248" t="s">
        <v>637</v>
      </c>
      <c r="O248" t="s">
        <v>643</v>
      </c>
      <c r="P248" t="s">
        <v>5</v>
      </c>
      <c r="Q248" t="s">
        <v>644</v>
      </c>
      <c r="R248" t="s">
        <v>638</v>
      </c>
      <c r="S248" t="s">
        <v>20762</v>
      </c>
      <c r="T248" t="s">
        <v>20763</v>
      </c>
    </row>
    <row r="249" spans="1:20" x14ac:dyDescent="0.25">
      <c r="A249" t="s">
        <v>594</v>
      </c>
      <c r="B249" t="s">
        <v>595</v>
      </c>
      <c r="C249">
        <v>50</v>
      </c>
      <c r="D249">
        <v>3</v>
      </c>
      <c r="E249" t="s">
        <v>20764</v>
      </c>
      <c r="F249">
        <v>100</v>
      </c>
      <c r="G249">
        <v>0</v>
      </c>
      <c r="H249" t="s">
        <v>636</v>
      </c>
      <c r="I249" t="s">
        <v>20765</v>
      </c>
      <c r="J249" t="s">
        <v>677</v>
      </c>
      <c r="K249" t="s">
        <v>637</v>
      </c>
      <c r="L249" t="s">
        <v>638</v>
      </c>
      <c r="M249" t="s">
        <v>20763</v>
      </c>
      <c r="N249" t="s">
        <v>637</v>
      </c>
      <c r="O249" t="s">
        <v>639</v>
      </c>
      <c r="P249" t="s">
        <v>5</v>
      </c>
      <c r="Q249" t="s">
        <v>640</v>
      </c>
      <c r="R249" t="s">
        <v>638</v>
      </c>
      <c r="S249" t="s">
        <v>20766</v>
      </c>
      <c r="T249" t="s">
        <v>20763</v>
      </c>
    </row>
    <row r="250" spans="1:20" x14ac:dyDescent="0.25">
      <c r="A250" t="s">
        <v>16479</v>
      </c>
      <c r="B250" t="s">
        <v>13745</v>
      </c>
      <c r="C250">
        <v>99</v>
      </c>
      <c r="D250">
        <v>2</v>
      </c>
      <c r="E250" t="s">
        <v>20767</v>
      </c>
      <c r="F250">
        <v>159</v>
      </c>
      <c r="G250">
        <v>0</v>
      </c>
      <c r="H250" t="s">
        <v>636</v>
      </c>
      <c r="I250" t="s">
        <v>20768</v>
      </c>
      <c r="J250" t="s">
        <v>648</v>
      </c>
      <c r="K250" t="s">
        <v>637</v>
      </c>
      <c r="L250" t="s">
        <v>638</v>
      </c>
      <c r="M250" t="s">
        <v>20763</v>
      </c>
      <c r="N250" t="s">
        <v>637</v>
      </c>
      <c r="O250" t="s">
        <v>643</v>
      </c>
      <c r="P250" t="s">
        <v>5</v>
      </c>
      <c r="Q250" t="s">
        <v>644</v>
      </c>
      <c r="R250" t="s">
        <v>638</v>
      </c>
      <c r="S250" t="s">
        <v>20769</v>
      </c>
      <c r="T250" t="s">
        <v>20763</v>
      </c>
    </row>
    <row r="251" spans="1:20" x14ac:dyDescent="0.25">
      <c r="A251" t="s">
        <v>147</v>
      </c>
      <c r="B251" t="s">
        <v>148</v>
      </c>
      <c r="C251">
        <v>33.333333333333336</v>
      </c>
      <c r="D251">
        <v>6</v>
      </c>
      <c r="E251" t="s">
        <v>20770</v>
      </c>
      <c r="F251">
        <v>289</v>
      </c>
      <c r="G251">
        <v>0</v>
      </c>
      <c r="H251" t="s">
        <v>636</v>
      </c>
      <c r="I251" t="s">
        <v>4962</v>
      </c>
      <c r="J251" t="s">
        <v>3116</v>
      </c>
      <c r="K251" t="s">
        <v>637</v>
      </c>
      <c r="L251" t="s">
        <v>638</v>
      </c>
      <c r="M251" t="s">
        <v>20771</v>
      </c>
      <c r="N251" t="s">
        <v>637</v>
      </c>
      <c r="O251" t="s">
        <v>639</v>
      </c>
      <c r="P251" t="s">
        <v>5</v>
      </c>
      <c r="Q251" t="s">
        <v>640</v>
      </c>
      <c r="R251" t="s">
        <v>638</v>
      </c>
      <c r="S251" t="s">
        <v>637</v>
      </c>
      <c r="T251" t="s">
        <v>20772</v>
      </c>
    </row>
    <row r="252" spans="1:20" x14ac:dyDescent="0.25">
      <c r="A252" t="s">
        <v>16662</v>
      </c>
      <c r="B252" t="s">
        <v>10386</v>
      </c>
      <c r="C252">
        <v>99</v>
      </c>
      <c r="D252">
        <v>1</v>
      </c>
      <c r="E252" t="s">
        <v>20770</v>
      </c>
      <c r="F252">
        <v>289</v>
      </c>
      <c r="G252">
        <v>0</v>
      </c>
      <c r="H252" t="s">
        <v>636</v>
      </c>
      <c r="I252" t="s">
        <v>4962</v>
      </c>
      <c r="J252" t="s">
        <v>3116</v>
      </c>
      <c r="K252" t="s">
        <v>637</v>
      </c>
      <c r="L252" t="s">
        <v>638</v>
      </c>
      <c r="M252" t="s">
        <v>20771</v>
      </c>
      <c r="N252" t="s">
        <v>637</v>
      </c>
      <c r="O252" t="s">
        <v>639</v>
      </c>
      <c r="P252" t="s">
        <v>5</v>
      </c>
      <c r="Q252" t="s">
        <v>640</v>
      </c>
      <c r="R252" t="s">
        <v>638</v>
      </c>
      <c r="S252" t="s">
        <v>637</v>
      </c>
      <c r="T252" t="s">
        <v>20772</v>
      </c>
    </row>
    <row r="253" spans="1:20" x14ac:dyDescent="0.25">
      <c r="A253" t="s">
        <v>147</v>
      </c>
      <c r="B253" t="s">
        <v>148</v>
      </c>
      <c r="C253">
        <v>33.333333333333336</v>
      </c>
      <c r="D253">
        <v>3</v>
      </c>
      <c r="E253" t="s">
        <v>20773</v>
      </c>
      <c r="F253">
        <v>100</v>
      </c>
      <c r="G253">
        <v>0</v>
      </c>
      <c r="H253" t="s">
        <v>655</v>
      </c>
      <c r="I253" t="s">
        <v>20350</v>
      </c>
      <c r="J253" t="s">
        <v>662</v>
      </c>
      <c r="K253" t="s">
        <v>637</v>
      </c>
      <c r="L253" t="s">
        <v>638</v>
      </c>
      <c r="M253" t="s">
        <v>20772</v>
      </c>
      <c r="N253" t="s">
        <v>637</v>
      </c>
      <c r="O253" t="s">
        <v>643</v>
      </c>
      <c r="P253" t="s">
        <v>5</v>
      </c>
      <c r="Q253" t="s">
        <v>644</v>
      </c>
      <c r="R253" t="s">
        <v>638</v>
      </c>
      <c r="S253" t="s">
        <v>20774</v>
      </c>
      <c r="T253" t="s">
        <v>20771</v>
      </c>
    </row>
    <row r="254" spans="1:20" x14ac:dyDescent="0.25">
      <c r="A254" t="s">
        <v>147</v>
      </c>
      <c r="B254" t="s">
        <v>148</v>
      </c>
      <c r="C254">
        <v>33.333333333333336</v>
      </c>
      <c r="D254">
        <v>3</v>
      </c>
      <c r="E254" t="s">
        <v>20775</v>
      </c>
      <c r="F254">
        <v>100</v>
      </c>
      <c r="G254">
        <v>0</v>
      </c>
      <c r="H254" t="s">
        <v>636</v>
      </c>
      <c r="I254" t="s">
        <v>20776</v>
      </c>
      <c r="J254" t="s">
        <v>670</v>
      </c>
      <c r="K254" t="s">
        <v>637</v>
      </c>
      <c r="L254" t="s">
        <v>638</v>
      </c>
      <c r="M254" t="s">
        <v>20771</v>
      </c>
      <c r="N254" t="s">
        <v>637</v>
      </c>
      <c r="O254" t="s">
        <v>643</v>
      </c>
      <c r="P254" t="s">
        <v>5</v>
      </c>
      <c r="Q254" t="s">
        <v>644</v>
      </c>
      <c r="R254" t="s">
        <v>638</v>
      </c>
      <c r="S254" t="s">
        <v>20777</v>
      </c>
      <c r="T254" t="s">
        <v>20778</v>
      </c>
    </row>
    <row r="255" spans="1:20" x14ac:dyDescent="0.25">
      <c r="A255" t="s">
        <v>147</v>
      </c>
      <c r="B255" t="s">
        <v>148</v>
      </c>
      <c r="C255">
        <v>33.333333333333336</v>
      </c>
      <c r="D255">
        <v>3</v>
      </c>
      <c r="E255" t="s">
        <v>20779</v>
      </c>
      <c r="F255">
        <v>100</v>
      </c>
      <c r="G255">
        <v>0</v>
      </c>
      <c r="H255" t="s">
        <v>636</v>
      </c>
      <c r="I255" t="s">
        <v>20780</v>
      </c>
      <c r="J255" t="s">
        <v>683</v>
      </c>
      <c r="K255" t="s">
        <v>637</v>
      </c>
      <c r="L255" t="s">
        <v>638</v>
      </c>
      <c r="M255" t="s">
        <v>20781</v>
      </c>
      <c r="N255" t="s">
        <v>637</v>
      </c>
      <c r="O255" t="s">
        <v>643</v>
      </c>
      <c r="P255" t="s">
        <v>5</v>
      </c>
      <c r="Q255" t="s">
        <v>644</v>
      </c>
      <c r="R255" t="s">
        <v>638</v>
      </c>
      <c r="S255" t="s">
        <v>20782</v>
      </c>
      <c r="T255" t="s">
        <v>20783</v>
      </c>
    </row>
    <row r="256" spans="1:20" x14ac:dyDescent="0.25">
      <c r="A256" t="s">
        <v>147</v>
      </c>
      <c r="B256" t="s">
        <v>148</v>
      </c>
      <c r="C256">
        <v>33.333333333333336</v>
      </c>
      <c r="D256">
        <v>3</v>
      </c>
      <c r="E256" t="s">
        <v>20784</v>
      </c>
      <c r="F256">
        <v>100</v>
      </c>
      <c r="G256">
        <v>0</v>
      </c>
      <c r="H256" t="s">
        <v>636</v>
      </c>
      <c r="I256" t="s">
        <v>20785</v>
      </c>
      <c r="J256" t="s">
        <v>2240</v>
      </c>
      <c r="K256" t="s">
        <v>637</v>
      </c>
      <c r="L256" t="s">
        <v>638</v>
      </c>
      <c r="M256" t="s">
        <v>20786</v>
      </c>
      <c r="N256" t="s">
        <v>637</v>
      </c>
      <c r="O256" t="s">
        <v>643</v>
      </c>
      <c r="P256" t="s">
        <v>5</v>
      </c>
      <c r="Q256" t="s">
        <v>644</v>
      </c>
      <c r="R256" t="s">
        <v>638</v>
      </c>
      <c r="S256" t="s">
        <v>20787</v>
      </c>
      <c r="T256" t="s">
        <v>20788</v>
      </c>
    </row>
    <row r="257" spans="1:20" x14ac:dyDescent="0.25">
      <c r="A257" t="s">
        <v>147</v>
      </c>
      <c r="B257" t="s">
        <v>148</v>
      </c>
      <c r="C257">
        <v>33.333333333333336</v>
      </c>
      <c r="D257">
        <v>3</v>
      </c>
      <c r="E257" t="s">
        <v>20789</v>
      </c>
      <c r="F257">
        <v>100</v>
      </c>
      <c r="G257">
        <v>0</v>
      </c>
      <c r="H257" t="s">
        <v>636</v>
      </c>
      <c r="I257" t="s">
        <v>20790</v>
      </c>
      <c r="J257" t="s">
        <v>649</v>
      </c>
      <c r="K257" t="s">
        <v>637</v>
      </c>
      <c r="L257" t="s">
        <v>638</v>
      </c>
      <c r="M257" t="s">
        <v>20788</v>
      </c>
      <c r="N257" t="s">
        <v>637</v>
      </c>
      <c r="O257" t="s">
        <v>639</v>
      </c>
      <c r="P257" t="s">
        <v>5</v>
      </c>
      <c r="Q257" t="s">
        <v>640</v>
      </c>
      <c r="R257" t="s">
        <v>638</v>
      </c>
      <c r="S257" t="s">
        <v>20791</v>
      </c>
      <c r="T257" t="s">
        <v>20788</v>
      </c>
    </row>
    <row r="258" spans="1:20" x14ac:dyDescent="0.25">
      <c r="A258" t="s">
        <v>147</v>
      </c>
      <c r="B258" t="s">
        <v>148</v>
      </c>
      <c r="C258">
        <v>33.333333333333336</v>
      </c>
      <c r="D258">
        <v>3</v>
      </c>
      <c r="E258" t="s">
        <v>20792</v>
      </c>
      <c r="F258">
        <v>100</v>
      </c>
      <c r="G258">
        <v>0</v>
      </c>
      <c r="H258" t="s">
        <v>655</v>
      </c>
      <c r="I258" t="s">
        <v>20793</v>
      </c>
      <c r="J258" t="s">
        <v>648</v>
      </c>
      <c r="K258" t="s">
        <v>637</v>
      </c>
      <c r="L258" t="s">
        <v>638</v>
      </c>
      <c r="M258" t="s">
        <v>20794</v>
      </c>
      <c r="N258" t="s">
        <v>637</v>
      </c>
      <c r="O258" t="s">
        <v>639</v>
      </c>
      <c r="P258" t="s">
        <v>5</v>
      </c>
      <c r="Q258" t="s">
        <v>640</v>
      </c>
      <c r="R258" t="s">
        <v>638</v>
      </c>
      <c r="S258" t="s">
        <v>20795</v>
      </c>
      <c r="T258" t="s">
        <v>20788</v>
      </c>
    </row>
    <row r="259" spans="1:20" x14ac:dyDescent="0.25">
      <c r="A259" t="s">
        <v>147</v>
      </c>
      <c r="B259" t="s">
        <v>148</v>
      </c>
      <c r="C259">
        <v>50</v>
      </c>
      <c r="D259">
        <v>6</v>
      </c>
      <c r="E259" t="s">
        <v>20796</v>
      </c>
      <c r="F259">
        <v>200</v>
      </c>
      <c r="G259">
        <v>0</v>
      </c>
      <c r="H259" t="s">
        <v>636</v>
      </c>
      <c r="I259" t="s">
        <v>7010</v>
      </c>
      <c r="J259" t="s">
        <v>648</v>
      </c>
      <c r="K259" t="s">
        <v>637</v>
      </c>
      <c r="L259" t="s">
        <v>638</v>
      </c>
      <c r="M259" t="s">
        <v>20794</v>
      </c>
      <c r="N259" t="s">
        <v>637</v>
      </c>
      <c r="O259" t="s">
        <v>643</v>
      </c>
      <c r="P259" t="s">
        <v>5</v>
      </c>
      <c r="Q259" t="s">
        <v>644</v>
      </c>
      <c r="R259" t="s">
        <v>638</v>
      </c>
      <c r="S259" t="s">
        <v>20797</v>
      </c>
      <c r="T259" t="s">
        <v>20798</v>
      </c>
    </row>
    <row r="260" spans="1:20" x14ac:dyDescent="0.25">
      <c r="A260" t="s">
        <v>594</v>
      </c>
      <c r="B260" t="s">
        <v>595</v>
      </c>
      <c r="C260">
        <v>50</v>
      </c>
      <c r="D260">
        <v>3</v>
      </c>
      <c r="E260" t="s">
        <v>20799</v>
      </c>
      <c r="F260">
        <v>100</v>
      </c>
      <c r="G260">
        <v>0</v>
      </c>
      <c r="H260" t="s">
        <v>636</v>
      </c>
      <c r="I260" t="s">
        <v>16024</v>
      </c>
      <c r="J260" t="s">
        <v>1852</v>
      </c>
      <c r="K260" t="s">
        <v>637</v>
      </c>
      <c r="L260" t="s">
        <v>638</v>
      </c>
      <c r="M260" t="s">
        <v>20800</v>
      </c>
      <c r="N260" t="s">
        <v>637</v>
      </c>
      <c r="O260" t="s">
        <v>639</v>
      </c>
      <c r="P260" t="s">
        <v>5</v>
      </c>
      <c r="Q260" t="s">
        <v>640</v>
      </c>
      <c r="R260" t="s">
        <v>638</v>
      </c>
      <c r="S260" t="s">
        <v>20801</v>
      </c>
      <c r="T260" t="s">
        <v>20800</v>
      </c>
    </row>
    <row r="261" spans="1:20" x14ac:dyDescent="0.25">
      <c r="A261" t="s">
        <v>147</v>
      </c>
      <c r="B261" t="s">
        <v>148</v>
      </c>
      <c r="C261">
        <v>50</v>
      </c>
      <c r="D261">
        <v>6</v>
      </c>
      <c r="E261" t="s">
        <v>20802</v>
      </c>
      <c r="F261">
        <v>200</v>
      </c>
      <c r="G261">
        <v>0</v>
      </c>
      <c r="H261" t="s">
        <v>636</v>
      </c>
      <c r="I261" t="s">
        <v>20803</v>
      </c>
      <c r="J261" t="s">
        <v>1827</v>
      </c>
      <c r="K261" t="s">
        <v>637</v>
      </c>
      <c r="L261" t="s">
        <v>638</v>
      </c>
      <c r="M261" t="s">
        <v>20804</v>
      </c>
      <c r="N261" t="s">
        <v>637</v>
      </c>
      <c r="O261" t="s">
        <v>639</v>
      </c>
      <c r="P261" t="s">
        <v>5</v>
      </c>
      <c r="Q261" t="s">
        <v>640</v>
      </c>
      <c r="R261" t="s">
        <v>638</v>
      </c>
      <c r="S261" t="s">
        <v>20805</v>
      </c>
      <c r="T261" t="s">
        <v>20804</v>
      </c>
    </row>
    <row r="262" spans="1:20" x14ac:dyDescent="0.25">
      <c r="A262" t="s">
        <v>16479</v>
      </c>
      <c r="B262" t="s">
        <v>13745</v>
      </c>
      <c r="C262">
        <v>200</v>
      </c>
      <c r="D262">
        <v>1</v>
      </c>
      <c r="E262" t="s">
        <v>20806</v>
      </c>
      <c r="F262">
        <v>99</v>
      </c>
      <c r="G262">
        <v>0</v>
      </c>
      <c r="H262" t="s">
        <v>636</v>
      </c>
      <c r="I262" t="s">
        <v>20807</v>
      </c>
      <c r="J262" t="s">
        <v>650</v>
      </c>
      <c r="K262" t="s">
        <v>637</v>
      </c>
      <c r="L262" t="s">
        <v>638</v>
      </c>
      <c r="M262" t="s">
        <v>20808</v>
      </c>
      <c r="N262" t="s">
        <v>637</v>
      </c>
      <c r="O262" t="s">
        <v>639</v>
      </c>
      <c r="P262" t="s">
        <v>5</v>
      </c>
      <c r="Q262" t="s">
        <v>640</v>
      </c>
      <c r="R262" t="s">
        <v>638</v>
      </c>
      <c r="S262" t="s">
        <v>20809</v>
      </c>
      <c r="T262" t="s">
        <v>20808</v>
      </c>
    </row>
    <row r="263" spans="1:20" x14ac:dyDescent="0.25">
      <c r="A263" t="s">
        <v>594</v>
      </c>
      <c r="B263" t="s">
        <v>595</v>
      </c>
      <c r="C263">
        <v>50</v>
      </c>
      <c r="D263">
        <v>3</v>
      </c>
      <c r="E263" t="s">
        <v>20810</v>
      </c>
      <c r="F263">
        <v>0</v>
      </c>
      <c r="G263">
        <v>0</v>
      </c>
      <c r="H263" t="s">
        <v>636</v>
      </c>
      <c r="I263" t="s">
        <v>20811</v>
      </c>
      <c r="J263" t="s">
        <v>679</v>
      </c>
      <c r="K263" t="s">
        <v>637</v>
      </c>
      <c r="L263" t="s">
        <v>638</v>
      </c>
      <c r="M263" t="s">
        <v>20808</v>
      </c>
      <c r="N263" t="s">
        <v>637</v>
      </c>
      <c r="O263" t="s">
        <v>643</v>
      </c>
      <c r="P263" t="s">
        <v>5</v>
      </c>
      <c r="Q263" t="s">
        <v>644</v>
      </c>
      <c r="R263" t="s">
        <v>638</v>
      </c>
      <c r="S263" t="s">
        <v>20812</v>
      </c>
      <c r="T263" t="s">
        <v>20808</v>
      </c>
    </row>
    <row r="264" spans="1:20" x14ac:dyDescent="0.25">
      <c r="A264" t="s">
        <v>147</v>
      </c>
      <c r="B264" t="s">
        <v>148</v>
      </c>
      <c r="C264">
        <v>50</v>
      </c>
      <c r="D264">
        <v>6</v>
      </c>
      <c r="E264" t="s">
        <v>20813</v>
      </c>
      <c r="F264">
        <v>200</v>
      </c>
      <c r="G264">
        <v>0</v>
      </c>
      <c r="H264" t="s">
        <v>636</v>
      </c>
      <c r="I264" t="s">
        <v>20814</v>
      </c>
      <c r="J264" t="s">
        <v>681</v>
      </c>
      <c r="K264" t="s">
        <v>637</v>
      </c>
      <c r="L264" t="s">
        <v>638</v>
      </c>
      <c r="M264" t="s">
        <v>20815</v>
      </c>
      <c r="N264" t="s">
        <v>637</v>
      </c>
      <c r="O264" t="s">
        <v>643</v>
      </c>
      <c r="P264" t="s">
        <v>5</v>
      </c>
      <c r="Q264" t="s">
        <v>644</v>
      </c>
      <c r="R264" t="s">
        <v>638</v>
      </c>
      <c r="S264" t="s">
        <v>20816</v>
      </c>
      <c r="T264" t="s">
        <v>20817</v>
      </c>
    </row>
    <row r="265" spans="1:20" x14ac:dyDescent="0.25">
      <c r="A265" t="s">
        <v>16479</v>
      </c>
      <c r="B265" t="s">
        <v>13745</v>
      </c>
      <c r="C265">
        <v>99</v>
      </c>
      <c r="D265">
        <v>1</v>
      </c>
      <c r="E265" t="s">
        <v>20818</v>
      </c>
      <c r="F265">
        <v>0</v>
      </c>
      <c r="G265">
        <v>0</v>
      </c>
      <c r="H265" t="s">
        <v>655</v>
      </c>
      <c r="I265" t="s">
        <v>6472</v>
      </c>
      <c r="J265" t="s">
        <v>653</v>
      </c>
      <c r="K265" t="s">
        <v>637</v>
      </c>
      <c r="L265" t="s">
        <v>638</v>
      </c>
      <c r="M265" t="s">
        <v>20819</v>
      </c>
      <c r="N265" t="s">
        <v>637</v>
      </c>
      <c r="O265" t="s">
        <v>643</v>
      </c>
      <c r="P265" t="s">
        <v>5</v>
      </c>
      <c r="Q265" t="s">
        <v>644</v>
      </c>
      <c r="R265" t="s">
        <v>638</v>
      </c>
      <c r="S265" t="s">
        <v>20820</v>
      </c>
      <c r="T265" t="s">
        <v>20819</v>
      </c>
    </row>
    <row r="266" spans="1:20" x14ac:dyDescent="0.25">
      <c r="A266" t="s">
        <v>16818</v>
      </c>
      <c r="B266" t="s">
        <v>13750</v>
      </c>
      <c r="C266">
        <v>99</v>
      </c>
      <c r="D266">
        <v>1</v>
      </c>
      <c r="E266" t="s">
        <v>20818</v>
      </c>
      <c r="F266">
        <v>0</v>
      </c>
      <c r="G266">
        <v>0</v>
      </c>
      <c r="H266" t="s">
        <v>655</v>
      </c>
      <c r="I266" t="s">
        <v>6472</v>
      </c>
      <c r="J266" t="s">
        <v>653</v>
      </c>
      <c r="K266" t="s">
        <v>637</v>
      </c>
      <c r="L266" t="s">
        <v>638</v>
      </c>
      <c r="M266" t="s">
        <v>20819</v>
      </c>
      <c r="N266" t="s">
        <v>637</v>
      </c>
      <c r="O266" t="s">
        <v>643</v>
      </c>
      <c r="P266" t="s">
        <v>5</v>
      </c>
      <c r="Q266" t="s">
        <v>644</v>
      </c>
      <c r="R266" t="s">
        <v>638</v>
      </c>
      <c r="S266" t="s">
        <v>20820</v>
      </c>
      <c r="T266" t="s">
        <v>20819</v>
      </c>
    </row>
    <row r="267" spans="1:20" x14ac:dyDescent="0.25">
      <c r="A267" t="s">
        <v>16662</v>
      </c>
      <c r="B267" t="s">
        <v>10386</v>
      </c>
      <c r="C267">
        <v>89.5</v>
      </c>
      <c r="D267">
        <v>2</v>
      </c>
      <c r="E267" t="s">
        <v>20821</v>
      </c>
      <c r="F267">
        <v>159</v>
      </c>
      <c r="G267">
        <v>0</v>
      </c>
      <c r="H267" t="s">
        <v>636</v>
      </c>
      <c r="I267" t="s">
        <v>20822</v>
      </c>
      <c r="J267" t="s">
        <v>676</v>
      </c>
      <c r="K267" t="s">
        <v>637</v>
      </c>
      <c r="L267" t="s">
        <v>638</v>
      </c>
      <c r="M267" t="s">
        <v>20823</v>
      </c>
      <c r="N267" t="s">
        <v>637</v>
      </c>
      <c r="O267" t="s">
        <v>639</v>
      </c>
      <c r="P267" t="s">
        <v>5</v>
      </c>
      <c r="Q267" t="s">
        <v>640</v>
      </c>
      <c r="R267" t="s">
        <v>638</v>
      </c>
      <c r="S267" t="s">
        <v>637</v>
      </c>
      <c r="T267" t="s">
        <v>20823</v>
      </c>
    </row>
    <row r="268" spans="1:20" x14ac:dyDescent="0.25">
      <c r="A268" t="s">
        <v>18</v>
      </c>
      <c r="B268" t="s">
        <v>19</v>
      </c>
      <c r="C268">
        <v>66.666666666666671</v>
      </c>
      <c r="D268">
        <v>3</v>
      </c>
      <c r="E268" t="s">
        <v>20824</v>
      </c>
      <c r="F268">
        <v>119</v>
      </c>
      <c r="G268">
        <v>0</v>
      </c>
      <c r="H268" t="s">
        <v>645</v>
      </c>
      <c r="I268" t="s">
        <v>1812</v>
      </c>
      <c r="J268" t="s">
        <v>20825</v>
      </c>
      <c r="K268" t="s">
        <v>20826</v>
      </c>
      <c r="L268" t="s">
        <v>781</v>
      </c>
      <c r="M268" t="s">
        <v>20827</v>
      </c>
      <c r="N268" t="s">
        <v>637</v>
      </c>
      <c r="O268" t="s">
        <v>646</v>
      </c>
      <c r="P268" t="s">
        <v>26</v>
      </c>
      <c r="Q268" t="s">
        <v>647</v>
      </c>
      <c r="R268" t="s">
        <v>638</v>
      </c>
      <c r="S268" t="s">
        <v>20828</v>
      </c>
      <c r="T268" t="s">
        <v>20827</v>
      </c>
    </row>
    <row r="269" spans="1:20" x14ac:dyDescent="0.25">
      <c r="A269" t="s">
        <v>594</v>
      </c>
      <c r="B269" t="s">
        <v>595</v>
      </c>
      <c r="C269">
        <v>50</v>
      </c>
      <c r="D269">
        <v>6</v>
      </c>
      <c r="E269" t="s">
        <v>20829</v>
      </c>
      <c r="F269">
        <v>200</v>
      </c>
      <c r="G269">
        <v>0</v>
      </c>
      <c r="H269" t="s">
        <v>636</v>
      </c>
      <c r="I269" t="s">
        <v>20830</v>
      </c>
      <c r="J269" t="s">
        <v>2899</v>
      </c>
      <c r="K269" t="s">
        <v>637</v>
      </c>
      <c r="L269" t="s">
        <v>638</v>
      </c>
      <c r="M269" t="s">
        <v>20831</v>
      </c>
      <c r="N269" t="s">
        <v>637</v>
      </c>
      <c r="O269" t="s">
        <v>643</v>
      </c>
      <c r="P269" t="s">
        <v>5</v>
      </c>
      <c r="Q269" t="s">
        <v>644</v>
      </c>
      <c r="R269" t="s">
        <v>638</v>
      </c>
      <c r="S269" t="s">
        <v>20832</v>
      </c>
      <c r="T269" t="s">
        <v>20833</v>
      </c>
    </row>
    <row r="270" spans="1:20" x14ac:dyDescent="0.25">
      <c r="A270" t="s">
        <v>147</v>
      </c>
      <c r="B270" t="s">
        <v>148</v>
      </c>
      <c r="C270">
        <v>50</v>
      </c>
      <c r="D270">
        <v>6</v>
      </c>
      <c r="E270" t="s">
        <v>20834</v>
      </c>
      <c r="F270">
        <v>200</v>
      </c>
      <c r="G270">
        <v>0</v>
      </c>
      <c r="H270" t="s">
        <v>636</v>
      </c>
      <c r="I270" t="s">
        <v>9124</v>
      </c>
      <c r="J270" t="s">
        <v>642</v>
      </c>
      <c r="K270" t="s">
        <v>637</v>
      </c>
      <c r="L270" t="s">
        <v>638</v>
      </c>
      <c r="M270" t="s">
        <v>20835</v>
      </c>
      <c r="N270" t="s">
        <v>637</v>
      </c>
      <c r="O270" t="s">
        <v>639</v>
      </c>
      <c r="P270" t="s">
        <v>5</v>
      </c>
      <c r="Q270" t="s">
        <v>640</v>
      </c>
      <c r="R270" t="s">
        <v>638</v>
      </c>
      <c r="S270" t="s">
        <v>20836</v>
      </c>
      <c r="T270" t="s">
        <v>20835</v>
      </c>
    </row>
    <row r="271" spans="1:20" x14ac:dyDescent="0.25">
      <c r="A271" t="s">
        <v>147</v>
      </c>
      <c r="B271" t="s">
        <v>148</v>
      </c>
      <c r="C271">
        <v>33.333333333333336</v>
      </c>
      <c r="D271">
        <v>3</v>
      </c>
      <c r="E271" t="s">
        <v>20837</v>
      </c>
      <c r="F271">
        <v>100</v>
      </c>
      <c r="G271">
        <v>0</v>
      </c>
      <c r="H271" t="s">
        <v>655</v>
      </c>
      <c r="I271" t="s">
        <v>7010</v>
      </c>
      <c r="J271" t="s">
        <v>668</v>
      </c>
      <c r="K271" t="s">
        <v>637</v>
      </c>
      <c r="L271" t="s">
        <v>638</v>
      </c>
      <c r="M271" t="s">
        <v>20838</v>
      </c>
      <c r="N271" t="s">
        <v>637</v>
      </c>
      <c r="O271" t="s">
        <v>639</v>
      </c>
      <c r="P271" t="s">
        <v>5</v>
      </c>
      <c r="Q271" t="s">
        <v>640</v>
      </c>
      <c r="R271" t="s">
        <v>638</v>
      </c>
      <c r="S271" t="s">
        <v>20839</v>
      </c>
      <c r="T271" t="s">
        <v>20838</v>
      </c>
    </row>
    <row r="272" spans="1:20" x14ac:dyDescent="0.25">
      <c r="A272" t="s">
        <v>147</v>
      </c>
      <c r="B272" t="s">
        <v>148</v>
      </c>
      <c r="C272">
        <v>33.333333333333336</v>
      </c>
      <c r="D272">
        <v>3</v>
      </c>
      <c r="E272" t="s">
        <v>20840</v>
      </c>
      <c r="F272">
        <v>100</v>
      </c>
      <c r="G272">
        <v>0</v>
      </c>
      <c r="H272" t="s">
        <v>655</v>
      </c>
      <c r="I272" t="s">
        <v>20841</v>
      </c>
      <c r="J272" t="s">
        <v>702</v>
      </c>
      <c r="K272" t="s">
        <v>637</v>
      </c>
      <c r="L272" t="s">
        <v>638</v>
      </c>
      <c r="M272" t="s">
        <v>20838</v>
      </c>
      <c r="N272" t="s">
        <v>637</v>
      </c>
      <c r="O272" t="s">
        <v>643</v>
      </c>
      <c r="P272" t="s">
        <v>5</v>
      </c>
      <c r="Q272" t="s">
        <v>644</v>
      </c>
      <c r="R272" t="s">
        <v>638</v>
      </c>
      <c r="S272" t="s">
        <v>20842</v>
      </c>
      <c r="T272" t="s">
        <v>20843</v>
      </c>
    </row>
    <row r="273" spans="1:20" x14ac:dyDescent="0.25">
      <c r="A273" t="s">
        <v>18</v>
      </c>
      <c r="B273" t="s">
        <v>19</v>
      </c>
      <c r="C273">
        <v>66.666666666666671</v>
      </c>
      <c r="D273">
        <v>3</v>
      </c>
      <c r="E273" t="s">
        <v>20844</v>
      </c>
      <c r="F273">
        <v>129</v>
      </c>
      <c r="G273">
        <v>0</v>
      </c>
      <c r="H273" t="s">
        <v>636</v>
      </c>
      <c r="I273" t="s">
        <v>20845</v>
      </c>
      <c r="J273" t="s">
        <v>648</v>
      </c>
      <c r="K273" t="s">
        <v>637</v>
      </c>
      <c r="L273" t="s">
        <v>638</v>
      </c>
      <c r="M273" t="s">
        <v>20846</v>
      </c>
      <c r="N273" t="s">
        <v>637</v>
      </c>
      <c r="O273" t="s">
        <v>643</v>
      </c>
      <c r="P273" t="s">
        <v>5</v>
      </c>
      <c r="Q273" t="s">
        <v>644</v>
      </c>
      <c r="R273" t="s">
        <v>638</v>
      </c>
      <c r="S273" t="s">
        <v>20847</v>
      </c>
      <c r="T273" t="s">
        <v>20846</v>
      </c>
    </row>
    <row r="274" spans="1:20" x14ac:dyDescent="0.25">
      <c r="A274" t="s">
        <v>147</v>
      </c>
      <c r="B274" t="s">
        <v>148</v>
      </c>
      <c r="C274">
        <v>50</v>
      </c>
      <c r="D274">
        <v>6</v>
      </c>
      <c r="E274" t="s">
        <v>20848</v>
      </c>
      <c r="F274">
        <v>200</v>
      </c>
      <c r="G274">
        <v>0</v>
      </c>
      <c r="H274" t="s">
        <v>636</v>
      </c>
      <c r="I274" t="s">
        <v>20849</v>
      </c>
      <c r="J274" t="s">
        <v>1784</v>
      </c>
      <c r="K274" t="s">
        <v>637</v>
      </c>
      <c r="L274" t="s">
        <v>638</v>
      </c>
      <c r="M274" t="s">
        <v>20850</v>
      </c>
      <c r="N274" t="s">
        <v>637</v>
      </c>
      <c r="O274" t="s">
        <v>643</v>
      </c>
      <c r="P274" t="s">
        <v>5</v>
      </c>
      <c r="Q274" t="s">
        <v>644</v>
      </c>
      <c r="R274" t="s">
        <v>638</v>
      </c>
      <c r="S274" t="s">
        <v>20851</v>
      </c>
      <c r="T274" t="s">
        <v>20850</v>
      </c>
    </row>
    <row r="275" spans="1:20" x14ac:dyDescent="0.25">
      <c r="A275" t="s">
        <v>22</v>
      </c>
      <c r="B275" t="s">
        <v>27</v>
      </c>
      <c r="C275">
        <v>66.333333333333329</v>
      </c>
      <c r="D275">
        <v>3</v>
      </c>
      <c r="E275" t="s">
        <v>20852</v>
      </c>
      <c r="F275">
        <v>220</v>
      </c>
      <c r="G275">
        <v>0</v>
      </c>
      <c r="H275" t="s">
        <v>655</v>
      </c>
      <c r="I275" t="s">
        <v>11034</v>
      </c>
      <c r="J275" t="s">
        <v>3004</v>
      </c>
      <c r="K275" t="s">
        <v>637</v>
      </c>
      <c r="L275" t="s">
        <v>638</v>
      </c>
      <c r="M275" t="s">
        <v>20853</v>
      </c>
      <c r="N275" t="s">
        <v>637</v>
      </c>
      <c r="O275" t="s">
        <v>639</v>
      </c>
      <c r="P275" t="s">
        <v>5</v>
      </c>
      <c r="Q275" t="s">
        <v>640</v>
      </c>
      <c r="R275" t="s">
        <v>638</v>
      </c>
      <c r="S275" t="s">
        <v>20854</v>
      </c>
      <c r="T275" t="s">
        <v>20853</v>
      </c>
    </row>
    <row r="276" spans="1:20" x14ac:dyDescent="0.25">
      <c r="A276" t="s">
        <v>147</v>
      </c>
      <c r="B276" t="s">
        <v>148</v>
      </c>
      <c r="C276">
        <v>33.333333333333336</v>
      </c>
      <c r="D276">
        <v>3</v>
      </c>
      <c r="E276" t="s">
        <v>20855</v>
      </c>
      <c r="F276">
        <v>100</v>
      </c>
      <c r="G276">
        <v>0</v>
      </c>
      <c r="H276" t="s">
        <v>655</v>
      </c>
      <c r="I276" t="s">
        <v>20856</v>
      </c>
      <c r="J276" t="s">
        <v>661</v>
      </c>
      <c r="K276" t="s">
        <v>637</v>
      </c>
      <c r="L276" t="s">
        <v>638</v>
      </c>
      <c r="M276" t="s">
        <v>20857</v>
      </c>
      <c r="N276" t="s">
        <v>637</v>
      </c>
      <c r="O276" t="s">
        <v>639</v>
      </c>
      <c r="P276" t="s">
        <v>5</v>
      </c>
      <c r="Q276" t="s">
        <v>640</v>
      </c>
      <c r="R276" t="s">
        <v>638</v>
      </c>
      <c r="S276" t="s">
        <v>20858</v>
      </c>
      <c r="T276" t="s">
        <v>20857</v>
      </c>
    </row>
    <row r="277" spans="1:20" x14ac:dyDescent="0.25">
      <c r="A277" t="s">
        <v>72</v>
      </c>
      <c r="B277" t="s">
        <v>108</v>
      </c>
      <c r="C277">
        <v>66</v>
      </c>
      <c r="D277">
        <v>1</v>
      </c>
      <c r="E277" t="s">
        <v>20859</v>
      </c>
      <c r="F277">
        <v>249</v>
      </c>
      <c r="G277">
        <v>0</v>
      </c>
      <c r="H277" t="s">
        <v>645</v>
      </c>
      <c r="I277" t="s">
        <v>727</v>
      </c>
      <c r="J277" t="s">
        <v>20860</v>
      </c>
      <c r="K277" t="s">
        <v>6926</v>
      </c>
      <c r="L277" t="s">
        <v>1819</v>
      </c>
      <c r="M277" t="s">
        <v>20861</v>
      </c>
      <c r="N277" t="s">
        <v>637</v>
      </c>
      <c r="O277" t="s">
        <v>646</v>
      </c>
      <c r="P277" t="s">
        <v>26</v>
      </c>
      <c r="Q277" t="s">
        <v>647</v>
      </c>
      <c r="R277" t="s">
        <v>638</v>
      </c>
      <c r="S277" t="s">
        <v>20862</v>
      </c>
      <c r="T277" t="s">
        <v>20861</v>
      </c>
    </row>
    <row r="278" spans="1:20" x14ac:dyDescent="0.25">
      <c r="A278" t="s">
        <v>101</v>
      </c>
      <c r="B278" t="s">
        <v>74</v>
      </c>
      <c r="C278">
        <v>66</v>
      </c>
      <c r="D278">
        <v>1</v>
      </c>
      <c r="E278" t="s">
        <v>20859</v>
      </c>
      <c r="F278">
        <v>249</v>
      </c>
      <c r="G278">
        <v>0</v>
      </c>
      <c r="H278" t="s">
        <v>645</v>
      </c>
      <c r="I278" t="s">
        <v>727</v>
      </c>
      <c r="J278" t="s">
        <v>20860</v>
      </c>
      <c r="K278" t="s">
        <v>6926</v>
      </c>
      <c r="L278" t="s">
        <v>1819</v>
      </c>
      <c r="M278" t="s">
        <v>20861</v>
      </c>
      <c r="N278" t="s">
        <v>637</v>
      </c>
      <c r="O278" t="s">
        <v>646</v>
      </c>
      <c r="P278" t="s">
        <v>26</v>
      </c>
      <c r="Q278" t="s">
        <v>647</v>
      </c>
      <c r="R278" t="s">
        <v>638</v>
      </c>
      <c r="S278" t="s">
        <v>20862</v>
      </c>
      <c r="T278" t="s">
        <v>20861</v>
      </c>
    </row>
    <row r="279" spans="1:20" x14ac:dyDescent="0.25">
      <c r="A279" t="s">
        <v>22</v>
      </c>
      <c r="B279" t="s">
        <v>27</v>
      </c>
      <c r="C279">
        <v>67</v>
      </c>
      <c r="D279">
        <v>1</v>
      </c>
      <c r="E279" t="s">
        <v>20859</v>
      </c>
      <c r="F279">
        <v>249</v>
      </c>
      <c r="G279">
        <v>0</v>
      </c>
      <c r="H279" t="s">
        <v>645</v>
      </c>
      <c r="I279" t="s">
        <v>727</v>
      </c>
      <c r="J279" t="s">
        <v>20860</v>
      </c>
      <c r="K279" t="s">
        <v>6926</v>
      </c>
      <c r="L279" t="s">
        <v>1819</v>
      </c>
      <c r="M279" t="s">
        <v>20861</v>
      </c>
      <c r="N279" t="s">
        <v>637</v>
      </c>
      <c r="O279" t="s">
        <v>646</v>
      </c>
      <c r="P279" t="s">
        <v>26</v>
      </c>
      <c r="Q279" t="s">
        <v>647</v>
      </c>
      <c r="R279" t="s">
        <v>638</v>
      </c>
      <c r="S279" t="s">
        <v>20862</v>
      </c>
      <c r="T279" t="s">
        <v>20861</v>
      </c>
    </row>
    <row r="280" spans="1:20" x14ac:dyDescent="0.25">
      <c r="A280" t="s">
        <v>18</v>
      </c>
      <c r="B280" t="s">
        <v>19</v>
      </c>
      <c r="C280">
        <v>66.666666666666671</v>
      </c>
      <c r="D280">
        <v>3</v>
      </c>
      <c r="E280" t="s">
        <v>20863</v>
      </c>
      <c r="F280">
        <v>119</v>
      </c>
      <c r="G280">
        <v>0</v>
      </c>
      <c r="H280" t="s">
        <v>645</v>
      </c>
      <c r="I280" t="s">
        <v>20864</v>
      </c>
      <c r="J280" t="s">
        <v>20865</v>
      </c>
      <c r="K280" t="s">
        <v>2973</v>
      </c>
      <c r="L280" t="s">
        <v>2828</v>
      </c>
      <c r="M280" t="s">
        <v>20866</v>
      </c>
      <c r="N280" t="s">
        <v>637</v>
      </c>
      <c r="O280" t="s">
        <v>646</v>
      </c>
      <c r="P280" t="s">
        <v>26</v>
      </c>
      <c r="Q280" t="s">
        <v>647</v>
      </c>
      <c r="R280" t="s">
        <v>638</v>
      </c>
      <c r="S280" t="s">
        <v>20867</v>
      </c>
      <c r="T280" t="s">
        <v>20868</v>
      </c>
    </row>
    <row r="281" spans="1:20" x14ac:dyDescent="0.25">
      <c r="A281" t="s">
        <v>22</v>
      </c>
      <c r="B281" t="s">
        <v>27</v>
      </c>
      <c r="C281">
        <v>66.333333333333329</v>
      </c>
      <c r="D281">
        <v>3</v>
      </c>
      <c r="E281" t="s">
        <v>20869</v>
      </c>
      <c r="F281">
        <v>250</v>
      </c>
      <c r="G281">
        <v>0</v>
      </c>
      <c r="H281" t="s">
        <v>645</v>
      </c>
      <c r="I281" t="s">
        <v>20870</v>
      </c>
      <c r="J281" t="s">
        <v>20871</v>
      </c>
      <c r="K281" t="s">
        <v>6769</v>
      </c>
      <c r="L281" t="s">
        <v>757</v>
      </c>
      <c r="M281" t="s">
        <v>20872</v>
      </c>
      <c r="N281" t="s">
        <v>637</v>
      </c>
      <c r="O281" t="s">
        <v>646</v>
      </c>
      <c r="P281" t="s">
        <v>26</v>
      </c>
      <c r="Q281" t="s">
        <v>647</v>
      </c>
      <c r="R281" t="s">
        <v>638</v>
      </c>
      <c r="S281" t="s">
        <v>20873</v>
      </c>
      <c r="T281" t="s">
        <v>20874</v>
      </c>
    </row>
    <row r="282" spans="1:20" x14ac:dyDescent="0.25">
      <c r="A282" t="s">
        <v>147</v>
      </c>
      <c r="B282" t="s">
        <v>148</v>
      </c>
      <c r="C282">
        <v>50</v>
      </c>
      <c r="D282">
        <v>6</v>
      </c>
      <c r="E282" t="s">
        <v>20875</v>
      </c>
      <c r="F282">
        <v>200</v>
      </c>
      <c r="G282">
        <v>0</v>
      </c>
      <c r="H282" t="s">
        <v>636</v>
      </c>
      <c r="I282" t="s">
        <v>20876</v>
      </c>
      <c r="J282" t="s">
        <v>3052</v>
      </c>
      <c r="K282" t="s">
        <v>637</v>
      </c>
      <c r="L282" t="s">
        <v>638</v>
      </c>
      <c r="M282" t="s">
        <v>20877</v>
      </c>
      <c r="N282" t="s">
        <v>637</v>
      </c>
      <c r="O282" t="s">
        <v>639</v>
      </c>
      <c r="P282" t="s">
        <v>5</v>
      </c>
      <c r="Q282" t="s">
        <v>640</v>
      </c>
      <c r="R282" t="s">
        <v>638</v>
      </c>
      <c r="S282" t="s">
        <v>20878</v>
      </c>
      <c r="T282" t="s">
        <v>20877</v>
      </c>
    </row>
    <row r="283" spans="1:20" x14ac:dyDescent="0.25">
      <c r="A283" t="s">
        <v>147</v>
      </c>
      <c r="B283" t="s">
        <v>148</v>
      </c>
      <c r="C283">
        <v>50</v>
      </c>
      <c r="D283">
        <v>6</v>
      </c>
      <c r="E283" t="s">
        <v>20879</v>
      </c>
      <c r="F283">
        <v>200</v>
      </c>
      <c r="G283">
        <v>0</v>
      </c>
      <c r="H283" t="s">
        <v>636</v>
      </c>
      <c r="I283" t="s">
        <v>20880</v>
      </c>
      <c r="J283" t="s">
        <v>648</v>
      </c>
      <c r="K283" t="s">
        <v>637</v>
      </c>
      <c r="L283" t="s">
        <v>638</v>
      </c>
      <c r="M283" t="s">
        <v>20881</v>
      </c>
      <c r="N283" t="s">
        <v>637</v>
      </c>
      <c r="O283" t="s">
        <v>639</v>
      </c>
      <c r="P283" t="s">
        <v>5</v>
      </c>
      <c r="Q283" t="s">
        <v>640</v>
      </c>
      <c r="R283" t="s">
        <v>638</v>
      </c>
      <c r="S283" t="s">
        <v>20882</v>
      </c>
      <c r="T283" t="s">
        <v>20881</v>
      </c>
    </row>
    <row r="284" spans="1:20" x14ac:dyDescent="0.25">
      <c r="A284" t="s">
        <v>147</v>
      </c>
      <c r="B284" t="s">
        <v>148</v>
      </c>
      <c r="C284">
        <v>33.333333333333336</v>
      </c>
      <c r="D284">
        <v>3</v>
      </c>
      <c r="E284" t="s">
        <v>20883</v>
      </c>
      <c r="F284">
        <v>100</v>
      </c>
      <c r="G284">
        <v>0</v>
      </c>
      <c r="H284" t="s">
        <v>655</v>
      </c>
      <c r="I284" t="s">
        <v>20884</v>
      </c>
      <c r="J284" t="s">
        <v>681</v>
      </c>
      <c r="K284" t="s">
        <v>637</v>
      </c>
      <c r="L284" t="s">
        <v>638</v>
      </c>
      <c r="M284" t="s">
        <v>20885</v>
      </c>
      <c r="N284" t="s">
        <v>637</v>
      </c>
      <c r="O284" t="s">
        <v>639</v>
      </c>
      <c r="P284" t="s">
        <v>5</v>
      </c>
      <c r="Q284" t="s">
        <v>640</v>
      </c>
      <c r="R284" t="s">
        <v>638</v>
      </c>
      <c r="S284" t="s">
        <v>20886</v>
      </c>
      <c r="T284" t="s">
        <v>20885</v>
      </c>
    </row>
    <row r="285" spans="1:20" x14ac:dyDescent="0.25">
      <c r="A285" t="s">
        <v>147</v>
      </c>
      <c r="B285" t="s">
        <v>148</v>
      </c>
      <c r="C285">
        <v>33.333333333333336</v>
      </c>
      <c r="D285">
        <v>3</v>
      </c>
      <c r="E285" t="s">
        <v>20887</v>
      </c>
      <c r="F285">
        <v>100</v>
      </c>
      <c r="G285">
        <v>0</v>
      </c>
      <c r="H285" t="s">
        <v>655</v>
      </c>
      <c r="I285" t="s">
        <v>20888</v>
      </c>
      <c r="J285" t="s">
        <v>2051</v>
      </c>
      <c r="K285" t="s">
        <v>637</v>
      </c>
      <c r="L285" t="s">
        <v>638</v>
      </c>
      <c r="M285" t="s">
        <v>20889</v>
      </c>
      <c r="N285" t="s">
        <v>637</v>
      </c>
      <c r="O285" t="s">
        <v>643</v>
      </c>
      <c r="P285" t="s">
        <v>5</v>
      </c>
      <c r="Q285" t="s">
        <v>644</v>
      </c>
      <c r="R285" t="s">
        <v>638</v>
      </c>
      <c r="S285" t="s">
        <v>20890</v>
      </c>
      <c r="T285" t="s">
        <v>20889</v>
      </c>
    </row>
    <row r="286" spans="1:20" x14ac:dyDescent="0.25">
      <c r="A286" t="s">
        <v>147</v>
      </c>
      <c r="B286" t="s">
        <v>148</v>
      </c>
      <c r="C286">
        <v>33.333333333333336</v>
      </c>
      <c r="D286">
        <v>3</v>
      </c>
      <c r="E286" t="s">
        <v>20891</v>
      </c>
      <c r="F286">
        <v>100</v>
      </c>
      <c r="G286">
        <v>0</v>
      </c>
      <c r="H286" t="s">
        <v>655</v>
      </c>
      <c r="I286" t="s">
        <v>20892</v>
      </c>
      <c r="J286" t="s">
        <v>653</v>
      </c>
      <c r="K286" t="s">
        <v>637</v>
      </c>
      <c r="L286" t="s">
        <v>638</v>
      </c>
      <c r="M286" t="s">
        <v>20893</v>
      </c>
      <c r="N286" t="s">
        <v>637</v>
      </c>
      <c r="O286" t="s">
        <v>639</v>
      </c>
      <c r="P286" t="s">
        <v>5</v>
      </c>
      <c r="Q286" t="s">
        <v>640</v>
      </c>
      <c r="R286" t="s">
        <v>638</v>
      </c>
      <c r="S286" t="s">
        <v>20894</v>
      </c>
      <c r="T286" t="s">
        <v>20893</v>
      </c>
    </row>
    <row r="287" spans="1:20" x14ac:dyDescent="0.25">
      <c r="A287" t="s">
        <v>77</v>
      </c>
      <c r="B287" t="s">
        <v>78</v>
      </c>
      <c r="C287">
        <v>27.5</v>
      </c>
      <c r="D287">
        <v>4</v>
      </c>
      <c r="E287" t="s">
        <v>20895</v>
      </c>
      <c r="F287">
        <v>219</v>
      </c>
      <c r="G287">
        <v>54</v>
      </c>
      <c r="H287" t="s">
        <v>645</v>
      </c>
      <c r="I287" t="s">
        <v>20896</v>
      </c>
      <c r="J287" t="s">
        <v>20897</v>
      </c>
      <c r="K287" t="s">
        <v>809</v>
      </c>
      <c r="L287" t="s">
        <v>2191</v>
      </c>
      <c r="M287" t="s">
        <v>20893</v>
      </c>
      <c r="N287" t="s">
        <v>637</v>
      </c>
      <c r="O287" t="s">
        <v>646</v>
      </c>
      <c r="P287" t="s">
        <v>26</v>
      </c>
      <c r="Q287" t="s">
        <v>647</v>
      </c>
      <c r="R287" t="s">
        <v>638</v>
      </c>
      <c r="S287" t="s">
        <v>20898</v>
      </c>
      <c r="T287" t="s">
        <v>20899</v>
      </c>
    </row>
    <row r="288" spans="1:20" x14ac:dyDescent="0.25">
      <c r="A288" t="s">
        <v>147</v>
      </c>
      <c r="B288" t="s">
        <v>148</v>
      </c>
      <c r="C288">
        <v>50</v>
      </c>
      <c r="D288">
        <v>6</v>
      </c>
      <c r="E288" t="s">
        <v>20900</v>
      </c>
      <c r="F288">
        <v>200</v>
      </c>
      <c r="G288">
        <v>0</v>
      </c>
      <c r="H288" t="s">
        <v>636</v>
      </c>
      <c r="I288" t="s">
        <v>20901</v>
      </c>
      <c r="J288" t="s">
        <v>687</v>
      </c>
      <c r="K288" t="s">
        <v>637</v>
      </c>
      <c r="L288" t="s">
        <v>638</v>
      </c>
      <c r="M288" t="s">
        <v>20902</v>
      </c>
      <c r="N288" t="s">
        <v>637</v>
      </c>
      <c r="O288" t="s">
        <v>643</v>
      </c>
      <c r="P288" t="s">
        <v>5</v>
      </c>
      <c r="Q288" t="s">
        <v>644</v>
      </c>
      <c r="R288" t="s">
        <v>638</v>
      </c>
      <c r="S288" t="s">
        <v>20903</v>
      </c>
      <c r="T288" t="s">
        <v>20904</v>
      </c>
    </row>
    <row r="289" spans="1:20" x14ac:dyDescent="0.25">
      <c r="A289" t="s">
        <v>147</v>
      </c>
      <c r="B289" t="s">
        <v>148</v>
      </c>
      <c r="C289">
        <v>50</v>
      </c>
      <c r="D289">
        <v>6</v>
      </c>
      <c r="E289" t="s">
        <v>20905</v>
      </c>
      <c r="F289">
        <v>200</v>
      </c>
      <c r="G289">
        <v>0</v>
      </c>
      <c r="H289" t="s">
        <v>636</v>
      </c>
      <c r="I289" t="s">
        <v>20906</v>
      </c>
      <c r="J289" t="s">
        <v>650</v>
      </c>
      <c r="K289" t="s">
        <v>637</v>
      </c>
      <c r="L289" t="s">
        <v>638</v>
      </c>
      <c r="M289" t="s">
        <v>20907</v>
      </c>
      <c r="N289" t="s">
        <v>637</v>
      </c>
      <c r="O289" t="s">
        <v>639</v>
      </c>
      <c r="P289" t="s">
        <v>5</v>
      </c>
      <c r="Q289" t="s">
        <v>640</v>
      </c>
      <c r="R289" t="s">
        <v>638</v>
      </c>
      <c r="S289" t="s">
        <v>20908</v>
      </c>
      <c r="T289" t="s">
        <v>20907</v>
      </c>
    </row>
    <row r="290" spans="1:20" x14ac:dyDescent="0.25">
      <c r="A290" t="s">
        <v>14</v>
      </c>
      <c r="B290" t="s">
        <v>15</v>
      </c>
      <c r="C290">
        <v>54.5</v>
      </c>
      <c r="D290">
        <v>2</v>
      </c>
      <c r="E290" t="s">
        <v>20909</v>
      </c>
      <c r="F290">
        <v>254.38</v>
      </c>
      <c r="G290">
        <v>7</v>
      </c>
      <c r="H290" t="s">
        <v>663</v>
      </c>
      <c r="I290" t="s">
        <v>20910</v>
      </c>
      <c r="J290" t="s">
        <v>20911</v>
      </c>
      <c r="K290" t="s">
        <v>3835</v>
      </c>
      <c r="L290" t="s">
        <v>20912</v>
      </c>
      <c r="M290" t="s">
        <v>20913</v>
      </c>
      <c r="N290" t="s">
        <v>637</v>
      </c>
      <c r="O290" t="s">
        <v>664</v>
      </c>
      <c r="P290" t="s">
        <v>23</v>
      </c>
      <c r="Q290" t="s">
        <v>665</v>
      </c>
      <c r="R290" t="s">
        <v>638</v>
      </c>
      <c r="S290" t="s">
        <v>20914</v>
      </c>
      <c r="T290" t="s">
        <v>20913</v>
      </c>
    </row>
    <row r="291" spans="1:20" x14ac:dyDescent="0.25">
      <c r="A291" t="s">
        <v>22</v>
      </c>
      <c r="B291" t="s">
        <v>213</v>
      </c>
      <c r="C291">
        <v>71.95</v>
      </c>
      <c r="D291">
        <v>2</v>
      </c>
      <c r="E291" t="s">
        <v>20909</v>
      </c>
      <c r="F291">
        <v>254.38</v>
      </c>
      <c r="G291">
        <v>7</v>
      </c>
      <c r="H291" t="s">
        <v>663</v>
      </c>
      <c r="I291" t="s">
        <v>20910</v>
      </c>
      <c r="J291" t="s">
        <v>20911</v>
      </c>
      <c r="K291" t="s">
        <v>3835</v>
      </c>
      <c r="L291" t="s">
        <v>20912</v>
      </c>
      <c r="M291" t="s">
        <v>20913</v>
      </c>
      <c r="N291" t="s">
        <v>637</v>
      </c>
      <c r="O291" t="s">
        <v>664</v>
      </c>
      <c r="P291" t="s">
        <v>23</v>
      </c>
      <c r="Q291" t="s">
        <v>665</v>
      </c>
      <c r="R291" t="s">
        <v>638</v>
      </c>
      <c r="S291" t="s">
        <v>20914</v>
      </c>
      <c r="T291" t="s">
        <v>20913</v>
      </c>
    </row>
    <row r="292" spans="1:20" x14ac:dyDescent="0.25">
      <c r="A292" t="s">
        <v>147</v>
      </c>
      <c r="B292" t="s">
        <v>148</v>
      </c>
      <c r="C292">
        <v>50</v>
      </c>
      <c r="D292">
        <v>6</v>
      </c>
      <c r="E292" t="s">
        <v>20915</v>
      </c>
      <c r="F292">
        <v>200</v>
      </c>
      <c r="G292">
        <v>0</v>
      </c>
      <c r="H292" t="s">
        <v>636</v>
      </c>
      <c r="I292" t="s">
        <v>20916</v>
      </c>
      <c r="J292" t="s">
        <v>1797</v>
      </c>
      <c r="K292" t="s">
        <v>637</v>
      </c>
      <c r="L292" t="s">
        <v>638</v>
      </c>
      <c r="M292" t="s">
        <v>20917</v>
      </c>
      <c r="N292" t="s">
        <v>637</v>
      </c>
      <c r="O292" t="s">
        <v>639</v>
      </c>
      <c r="P292" t="s">
        <v>5</v>
      </c>
      <c r="Q292" t="s">
        <v>640</v>
      </c>
      <c r="R292" t="s">
        <v>638</v>
      </c>
      <c r="S292" t="s">
        <v>20918</v>
      </c>
      <c r="T292" t="s">
        <v>20917</v>
      </c>
    </row>
    <row r="293" spans="1:20" x14ac:dyDescent="0.25">
      <c r="A293" t="s">
        <v>147</v>
      </c>
      <c r="B293" t="s">
        <v>148</v>
      </c>
      <c r="C293">
        <v>50</v>
      </c>
      <c r="D293">
        <v>6</v>
      </c>
      <c r="E293" t="s">
        <v>20919</v>
      </c>
      <c r="F293">
        <v>200</v>
      </c>
      <c r="G293">
        <v>0</v>
      </c>
      <c r="H293" t="s">
        <v>636</v>
      </c>
      <c r="I293" t="s">
        <v>20920</v>
      </c>
      <c r="J293" t="s">
        <v>652</v>
      </c>
      <c r="K293" t="s">
        <v>637</v>
      </c>
      <c r="L293" t="s">
        <v>638</v>
      </c>
      <c r="M293" t="s">
        <v>20921</v>
      </c>
      <c r="N293" t="s">
        <v>637</v>
      </c>
      <c r="O293" t="s">
        <v>639</v>
      </c>
      <c r="P293" t="s">
        <v>5</v>
      </c>
      <c r="Q293" t="s">
        <v>640</v>
      </c>
      <c r="R293" t="s">
        <v>638</v>
      </c>
      <c r="S293" t="s">
        <v>20922</v>
      </c>
      <c r="T293" t="s">
        <v>20921</v>
      </c>
    </row>
    <row r="294" spans="1:20" x14ac:dyDescent="0.25">
      <c r="A294" t="s">
        <v>147</v>
      </c>
      <c r="B294" t="s">
        <v>148</v>
      </c>
      <c r="C294">
        <v>50</v>
      </c>
      <c r="D294">
        <v>6</v>
      </c>
      <c r="E294" t="s">
        <v>20923</v>
      </c>
      <c r="F294">
        <v>200</v>
      </c>
      <c r="G294">
        <v>0</v>
      </c>
      <c r="H294" t="s">
        <v>636</v>
      </c>
      <c r="I294" t="s">
        <v>20924</v>
      </c>
      <c r="J294" t="s">
        <v>648</v>
      </c>
      <c r="K294" t="s">
        <v>637</v>
      </c>
      <c r="L294" t="s">
        <v>638</v>
      </c>
      <c r="M294" t="s">
        <v>20925</v>
      </c>
      <c r="N294" t="s">
        <v>637</v>
      </c>
      <c r="O294" t="s">
        <v>639</v>
      </c>
      <c r="P294" t="s">
        <v>5</v>
      </c>
      <c r="Q294" t="s">
        <v>640</v>
      </c>
      <c r="R294" t="s">
        <v>638</v>
      </c>
      <c r="S294" t="s">
        <v>20926</v>
      </c>
      <c r="T294" t="s">
        <v>20925</v>
      </c>
    </row>
    <row r="295" spans="1:20" x14ac:dyDescent="0.25">
      <c r="A295" t="s">
        <v>147</v>
      </c>
      <c r="B295" t="s">
        <v>148</v>
      </c>
      <c r="C295">
        <v>50</v>
      </c>
      <c r="D295">
        <v>6</v>
      </c>
      <c r="E295" t="s">
        <v>20927</v>
      </c>
      <c r="F295">
        <v>200</v>
      </c>
      <c r="G295">
        <v>0</v>
      </c>
      <c r="H295" t="s">
        <v>636</v>
      </c>
      <c r="I295" t="s">
        <v>20928</v>
      </c>
      <c r="J295" t="s">
        <v>2080</v>
      </c>
      <c r="K295" t="s">
        <v>637</v>
      </c>
      <c r="L295" t="s">
        <v>638</v>
      </c>
      <c r="M295" t="s">
        <v>20929</v>
      </c>
      <c r="N295" t="s">
        <v>637</v>
      </c>
      <c r="O295" t="s">
        <v>639</v>
      </c>
      <c r="P295" t="s">
        <v>5</v>
      </c>
      <c r="Q295" t="s">
        <v>640</v>
      </c>
      <c r="R295" t="s">
        <v>638</v>
      </c>
      <c r="S295" t="s">
        <v>20930</v>
      </c>
      <c r="T295" t="s">
        <v>20929</v>
      </c>
    </row>
    <row r="296" spans="1:20" x14ac:dyDescent="0.25">
      <c r="A296" t="s">
        <v>239</v>
      </c>
      <c r="B296" t="s">
        <v>245</v>
      </c>
      <c r="C296">
        <v>139</v>
      </c>
      <c r="D296">
        <v>1</v>
      </c>
      <c r="E296" t="s">
        <v>20931</v>
      </c>
      <c r="F296">
        <v>174</v>
      </c>
      <c r="G296">
        <v>35</v>
      </c>
      <c r="H296" t="s">
        <v>645</v>
      </c>
      <c r="I296" t="s">
        <v>20932</v>
      </c>
      <c r="J296" t="s">
        <v>20933</v>
      </c>
      <c r="K296" t="s">
        <v>1664</v>
      </c>
      <c r="L296" t="s">
        <v>728</v>
      </c>
      <c r="M296" t="s">
        <v>20934</v>
      </c>
      <c r="N296" t="s">
        <v>637</v>
      </c>
      <c r="O296" t="s">
        <v>646</v>
      </c>
      <c r="P296" t="s">
        <v>26</v>
      </c>
      <c r="Q296" t="s">
        <v>647</v>
      </c>
      <c r="R296" t="s">
        <v>638</v>
      </c>
      <c r="S296" t="s">
        <v>20935</v>
      </c>
      <c r="T296" t="s">
        <v>20934</v>
      </c>
    </row>
    <row r="297" spans="1:20" x14ac:dyDescent="0.25">
      <c r="A297" t="s">
        <v>147</v>
      </c>
      <c r="B297" t="s">
        <v>148</v>
      </c>
      <c r="C297">
        <v>33.333333333333336</v>
      </c>
      <c r="D297">
        <v>3</v>
      </c>
      <c r="E297" t="s">
        <v>20936</v>
      </c>
      <c r="F297">
        <v>100</v>
      </c>
      <c r="G297">
        <v>0</v>
      </c>
      <c r="H297" t="s">
        <v>655</v>
      </c>
      <c r="I297" t="s">
        <v>20937</v>
      </c>
      <c r="J297" t="s">
        <v>652</v>
      </c>
      <c r="K297" t="s">
        <v>637</v>
      </c>
      <c r="L297" t="s">
        <v>638</v>
      </c>
      <c r="M297" t="s">
        <v>20938</v>
      </c>
      <c r="N297" t="s">
        <v>637</v>
      </c>
      <c r="O297" t="s">
        <v>639</v>
      </c>
      <c r="P297" t="s">
        <v>5</v>
      </c>
      <c r="Q297" t="s">
        <v>640</v>
      </c>
      <c r="R297" t="s">
        <v>638</v>
      </c>
      <c r="S297" t="s">
        <v>20939</v>
      </c>
      <c r="T297" t="s">
        <v>20938</v>
      </c>
    </row>
    <row r="298" spans="1:20" x14ac:dyDescent="0.25">
      <c r="A298" t="s">
        <v>147</v>
      </c>
      <c r="B298" t="s">
        <v>148</v>
      </c>
      <c r="C298">
        <v>33.333333333333336</v>
      </c>
      <c r="D298">
        <v>3</v>
      </c>
      <c r="E298" t="s">
        <v>20940</v>
      </c>
      <c r="F298">
        <v>100</v>
      </c>
      <c r="G298">
        <v>0</v>
      </c>
      <c r="H298" t="s">
        <v>655</v>
      </c>
      <c r="I298" t="s">
        <v>20941</v>
      </c>
      <c r="J298" t="s">
        <v>650</v>
      </c>
      <c r="K298" t="s">
        <v>637</v>
      </c>
      <c r="L298" t="s">
        <v>638</v>
      </c>
      <c r="M298" t="s">
        <v>20942</v>
      </c>
      <c r="N298" t="s">
        <v>637</v>
      </c>
      <c r="O298" t="s">
        <v>639</v>
      </c>
      <c r="P298" t="s">
        <v>5</v>
      </c>
      <c r="Q298" t="s">
        <v>640</v>
      </c>
      <c r="R298" t="s">
        <v>638</v>
      </c>
      <c r="S298" t="s">
        <v>20943</v>
      </c>
      <c r="T298" t="s">
        <v>20942</v>
      </c>
    </row>
    <row r="299" spans="1:20" x14ac:dyDescent="0.25">
      <c r="A299" t="s">
        <v>147</v>
      </c>
      <c r="B299" t="s">
        <v>148</v>
      </c>
      <c r="C299">
        <v>33.333333333333336</v>
      </c>
      <c r="D299">
        <v>3</v>
      </c>
      <c r="E299" t="s">
        <v>20944</v>
      </c>
      <c r="F299">
        <v>100</v>
      </c>
      <c r="G299">
        <v>0</v>
      </c>
      <c r="H299" t="s">
        <v>655</v>
      </c>
      <c r="I299" t="s">
        <v>20945</v>
      </c>
      <c r="J299" t="s">
        <v>650</v>
      </c>
      <c r="K299" t="s">
        <v>637</v>
      </c>
      <c r="L299" t="s">
        <v>638</v>
      </c>
      <c r="M299" t="s">
        <v>20946</v>
      </c>
      <c r="N299" t="s">
        <v>637</v>
      </c>
      <c r="O299" t="s">
        <v>639</v>
      </c>
      <c r="P299" t="s">
        <v>5</v>
      </c>
      <c r="Q299" t="s">
        <v>640</v>
      </c>
      <c r="R299" t="s">
        <v>20947</v>
      </c>
      <c r="S299" t="s">
        <v>20948</v>
      </c>
      <c r="T299" t="s">
        <v>20946</v>
      </c>
    </row>
    <row r="300" spans="1:20" x14ac:dyDescent="0.25">
      <c r="A300" t="s">
        <v>147</v>
      </c>
      <c r="B300" t="s">
        <v>148</v>
      </c>
      <c r="C300">
        <v>50</v>
      </c>
      <c r="D300">
        <v>6</v>
      </c>
      <c r="E300" t="s">
        <v>20949</v>
      </c>
      <c r="F300">
        <v>200</v>
      </c>
      <c r="G300">
        <v>0</v>
      </c>
      <c r="H300" t="s">
        <v>636</v>
      </c>
      <c r="I300" t="s">
        <v>16413</v>
      </c>
      <c r="J300" t="s">
        <v>700</v>
      </c>
      <c r="K300" t="s">
        <v>637</v>
      </c>
      <c r="L300" t="s">
        <v>638</v>
      </c>
      <c r="M300" t="s">
        <v>20950</v>
      </c>
      <c r="N300" t="s">
        <v>637</v>
      </c>
      <c r="O300" t="s">
        <v>643</v>
      </c>
      <c r="P300" t="s">
        <v>5</v>
      </c>
      <c r="Q300" t="s">
        <v>644</v>
      </c>
      <c r="R300" t="s">
        <v>638</v>
      </c>
      <c r="S300" t="s">
        <v>20951</v>
      </c>
      <c r="T300" t="s">
        <v>20950</v>
      </c>
    </row>
    <row r="301" spans="1:20" x14ac:dyDescent="0.25">
      <c r="A301" t="s">
        <v>147</v>
      </c>
      <c r="B301" t="s">
        <v>148</v>
      </c>
      <c r="C301">
        <v>50</v>
      </c>
      <c r="D301">
        <v>6</v>
      </c>
      <c r="E301" t="s">
        <v>20952</v>
      </c>
      <c r="F301">
        <v>200</v>
      </c>
      <c r="G301">
        <v>0</v>
      </c>
      <c r="H301" t="s">
        <v>636</v>
      </c>
      <c r="I301" t="s">
        <v>20953</v>
      </c>
      <c r="J301" t="s">
        <v>648</v>
      </c>
      <c r="K301" t="s">
        <v>637</v>
      </c>
      <c r="L301" t="s">
        <v>638</v>
      </c>
      <c r="M301" t="s">
        <v>20954</v>
      </c>
      <c r="N301" t="s">
        <v>637</v>
      </c>
      <c r="O301" t="s">
        <v>639</v>
      </c>
      <c r="P301" t="s">
        <v>5</v>
      </c>
      <c r="Q301" t="s">
        <v>640</v>
      </c>
      <c r="R301" t="s">
        <v>638</v>
      </c>
      <c r="S301" t="s">
        <v>20955</v>
      </c>
      <c r="T301" t="s">
        <v>20954</v>
      </c>
    </row>
    <row r="302" spans="1:20" x14ac:dyDescent="0.25">
      <c r="A302" t="s">
        <v>147</v>
      </c>
      <c r="B302" t="s">
        <v>148</v>
      </c>
      <c r="C302">
        <v>50</v>
      </c>
      <c r="D302">
        <v>6</v>
      </c>
      <c r="E302" t="s">
        <v>20956</v>
      </c>
      <c r="F302">
        <v>200</v>
      </c>
      <c r="G302">
        <v>0</v>
      </c>
      <c r="H302" t="s">
        <v>636</v>
      </c>
      <c r="I302" t="s">
        <v>20957</v>
      </c>
      <c r="J302" t="s">
        <v>732</v>
      </c>
      <c r="K302" t="s">
        <v>637</v>
      </c>
      <c r="L302" t="s">
        <v>638</v>
      </c>
      <c r="M302" t="s">
        <v>20958</v>
      </c>
      <c r="N302" t="s">
        <v>637</v>
      </c>
      <c r="O302" t="s">
        <v>639</v>
      </c>
      <c r="P302" t="s">
        <v>5</v>
      </c>
      <c r="Q302" t="s">
        <v>640</v>
      </c>
      <c r="R302" t="s">
        <v>638</v>
      </c>
      <c r="S302" t="s">
        <v>20959</v>
      </c>
      <c r="T302" t="s">
        <v>20958</v>
      </c>
    </row>
    <row r="303" spans="1:20" x14ac:dyDescent="0.25">
      <c r="A303" t="s">
        <v>147</v>
      </c>
      <c r="B303" t="s">
        <v>148</v>
      </c>
      <c r="C303">
        <v>50</v>
      </c>
      <c r="D303">
        <v>6</v>
      </c>
      <c r="E303" t="s">
        <v>20960</v>
      </c>
      <c r="F303">
        <v>200</v>
      </c>
      <c r="G303">
        <v>0</v>
      </c>
      <c r="H303" t="s">
        <v>636</v>
      </c>
      <c r="I303" t="s">
        <v>16417</v>
      </c>
      <c r="J303" t="s">
        <v>2051</v>
      </c>
      <c r="K303" t="s">
        <v>637</v>
      </c>
      <c r="L303" t="s">
        <v>638</v>
      </c>
      <c r="M303" t="s">
        <v>20961</v>
      </c>
      <c r="N303" t="s">
        <v>637</v>
      </c>
      <c r="O303" t="s">
        <v>643</v>
      </c>
      <c r="P303" t="s">
        <v>5</v>
      </c>
      <c r="Q303" t="s">
        <v>644</v>
      </c>
      <c r="R303" t="s">
        <v>638</v>
      </c>
      <c r="S303" t="s">
        <v>20962</v>
      </c>
      <c r="T303" t="s">
        <v>20963</v>
      </c>
    </row>
    <row r="304" spans="1:20" x14ac:dyDescent="0.25">
      <c r="A304" t="s">
        <v>147</v>
      </c>
      <c r="B304" t="s">
        <v>148</v>
      </c>
      <c r="C304">
        <v>50</v>
      </c>
      <c r="D304">
        <v>6</v>
      </c>
      <c r="E304" t="s">
        <v>20964</v>
      </c>
      <c r="F304">
        <v>200</v>
      </c>
      <c r="G304">
        <v>0</v>
      </c>
      <c r="H304" t="s">
        <v>636</v>
      </c>
      <c r="I304" t="s">
        <v>20965</v>
      </c>
      <c r="J304" t="s">
        <v>1970</v>
      </c>
      <c r="K304" t="s">
        <v>637</v>
      </c>
      <c r="L304" t="s">
        <v>638</v>
      </c>
      <c r="M304" t="s">
        <v>20963</v>
      </c>
      <c r="N304" t="s">
        <v>637</v>
      </c>
      <c r="O304" t="s">
        <v>639</v>
      </c>
      <c r="P304" t="s">
        <v>5</v>
      </c>
      <c r="Q304" t="s">
        <v>640</v>
      </c>
      <c r="R304" t="s">
        <v>638</v>
      </c>
      <c r="S304" t="s">
        <v>20966</v>
      </c>
      <c r="T304" t="s">
        <v>20963</v>
      </c>
    </row>
    <row r="305" spans="1:20" x14ac:dyDescent="0.25">
      <c r="A305" t="s">
        <v>240</v>
      </c>
      <c r="B305" t="s">
        <v>2799</v>
      </c>
      <c r="C305">
        <v>87.2</v>
      </c>
      <c r="D305">
        <v>1</v>
      </c>
      <c r="E305" t="s">
        <v>20967</v>
      </c>
      <c r="F305">
        <v>100.2</v>
      </c>
      <c r="G305">
        <v>13</v>
      </c>
      <c r="H305" t="s">
        <v>645</v>
      </c>
      <c r="I305" t="s">
        <v>20968</v>
      </c>
      <c r="J305" t="s">
        <v>20969</v>
      </c>
      <c r="K305" t="s">
        <v>1752</v>
      </c>
      <c r="L305" t="s">
        <v>20970</v>
      </c>
      <c r="M305" t="s">
        <v>20971</v>
      </c>
      <c r="N305" t="s">
        <v>637</v>
      </c>
      <c r="O305" t="s">
        <v>664</v>
      </c>
      <c r="P305" t="s">
        <v>23</v>
      </c>
      <c r="Q305" t="s">
        <v>665</v>
      </c>
      <c r="R305" t="s">
        <v>638</v>
      </c>
      <c r="S305" t="s">
        <v>20972</v>
      </c>
      <c r="T305" t="s">
        <v>20971</v>
      </c>
    </row>
    <row r="306" spans="1:20" x14ac:dyDescent="0.25">
      <c r="A306" t="s">
        <v>147</v>
      </c>
      <c r="B306" t="s">
        <v>148</v>
      </c>
      <c r="C306">
        <v>33.333333333333336</v>
      </c>
      <c r="D306">
        <v>3</v>
      </c>
      <c r="E306" t="s">
        <v>20973</v>
      </c>
      <c r="F306">
        <v>100</v>
      </c>
      <c r="G306">
        <v>0</v>
      </c>
      <c r="H306" t="s">
        <v>655</v>
      </c>
      <c r="I306" t="s">
        <v>20974</v>
      </c>
      <c r="J306" t="s">
        <v>653</v>
      </c>
      <c r="K306" t="s">
        <v>637</v>
      </c>
      <c r="L306" t="s">
        <v>638</v>
      </c>
      <c r="M306" t="s">
        <v>20975</v>
      </c>
      <c r="N306" t="s">
        <v>637</v>
      </c>
      <c r="O306" t="s">
        <v>639</v>
      </c>
      <c r="P306" t="s">
        <v>5</v>
      </c>
      <c r="Q306" t="s">
        <v>640</v>
      </c>
      <c r="R306" t="s">
        <v>638</v>
      </c>
      <c r="S306" t="s">
        <v>20976</v>
      </c>
      <c r="T306" t="s">
        <v>20975</v>
      </c>
    </row>
    <row r="307" spans="1:20" x14ac:dyDescent="0.25">
      <c r="A307" t="s">
        <v>147</v>
      </c>
      <c r="B307" t="s">
        <v>148</v>
      </c>
      <c r="C307">
        <v>50</v>
      </c>
      <c r="D307">
        <v>6</v>
      </c>
      <c r="E307" t="s">
        <v>20977</v>
      </c>
      <c r="F307">
        <v>200</v>
      </c>
      <c r="G307">
        <v>0</v>
      </c>
      <c r="H307" t="s">
        <v>636</v>
      </c>
      <c r="I307" t="s">
        <v>20978</v>
      </c>
      <c r="J307" t="s">
        <v>686</v>
      </c>
      <c r="K307" t="s">
        <v>637</v>
      </c>
      <c r="L307" t="s">
        <v>638</v>
      </c>
      <c r="M307" t="s">
        <v>20979</v>
      </c>
      <c r="N307" t="s">
        <v>637</v>
      </c>
      <c r="O307" t="s">
        <v>643</v>
      </c>
      <c r="P307" t="s">
        <v>5</v>
      </c>
      <c r="Q307" t="s">
        <v>644</v>
      </c>
      <c r="R307" t="s">
        <v>638</v>
      </c>
      <c r="S307" t="s">
        <v>20980</v>
      </c>
      <c r="T307" t="s">
        <v>20981</v>
      </c>
    </row>
    <row r="308" spans="1:20" x14ac:dyDescent="0.25">
      <c r="A308" t="s">
        <v>22</v>
      </c>
      <c r="B308" t="s">
        <v>4578</v>
      </c>
      <c r="C308">
        <v>60.2</v>
      </c>
      <c r="D308">
        <v>1</v>
      </c>
      <c r="E308" t="s">
        <v>20982</v>
      </c>
      <c r="F308">
        <v>69.2</v>
      </c>
      <c r="G308">
        <v>9</v>
      </c>
      <c r="H308" t="s">
        <v>645</v>
      </c>
      <c r="I308" t="s">
        <v>11950</v>
      </c>
      <c r="J308" t="s">
        <v>11951</v>
      </c>
      <c r="K308" t="s">
        <v>706</v>
      </c>
      <c r="L308" t="s">
        <v>11952</v>
      </c>
      <c r="M308" t="s">
        <v>20983</v>
      </c>
      <c r="N308" t="s">
        <v>637</v>
      </c>
      <c r="O308" t="s">
        <v>664</v>
      </c>
      <c r="P308" t="s">
        <v>23</v>
      </c>
      <c r="Q308" t="s">
        <v>665</v>
      </c>
      <c r="R308" t="s">
        <v>638</v>
      </c>
      <c r="S308" t="s">
        <v>20984</v>
      </c>
      <c r="T308" t="s">
        <v>20983</v>
      </c>
    </row>
    <row r="309" spans="1:20" x14ac:dyDescent="0.25">
      <c r="A309" t="s">
        <v>147</v>
      </c>
      <c r="B309" t="s">
        <v>148</v>
      </c>
      <c r="C309">
        <v>50</v>
      </c>
      <c r="D309">
        <v>6</v>
      </c>
      <c r="E309" t="s">
        <v>20985</v>
      </c>
      <c r="F309">
        <v>200</v>
      </c>
      <c r="G309">
        <v>0</v>
      </c>
      <c r="H309" t="s">
        <v>636</v>
      </c>
      <c r="I309" t="s">
        <v>20986</v>
      </c>
      <c r="J309" t="s">
        <v>667</v>
      </c>
      <c r="K309" t="s">
        <v>637</v>
      </c>
      <c r="L309" t="s">
        <v>638</v>
      </c>
      <c r="M309" t="s">
        <v>20987</v>
      </c>
      <c r="N309" t="s">
        <v>637</v>
      </c>
      <c r="O309" t="s">
        <v>639</v>
      </c>
      <c r="P309" t="s">
        <v>5</v>
      </c>
      <c r="Q309" t="s">
        <v>640</v>
      </c>
      <c r="R309" t="s">
        <v>638</v>
      </c>
      <c r="S309" t="s">
        <v>20988</v>
      </c>
      <c r="T309" t="s">
        <v>20983</v>
      </c>
    </row>
    <row r="310" spans="1:20" x14ac:dyDescent="0.25">
      <c r="A310" t="s">
        <v>22</v>
      </c>
      <c r="B310" t="s">
        <v>4578</v>
      </c>
      <c r="C310">
        <v>68</v>
      </c>
      <c r="D310">
        <v>1</v>
      </c>
      <c r="E310" t="s">
        <v>20989</v>
      </c>
      <c r="F310">
        <v>77</v>
      </c>
      <c r="G310">
        <v>9</v>
      </c>
      <c r="H310" t="s">
        <v>645</v>
      </c>
      <c r="I310" t="s">
        <v>20990</v>
      </c>
      <c r="J310" t="s">
        <v>20991</v>
      </c>
      <c r="K310" t="s">
        <v>11758</v>
      </c>
      <c r="L310" t="s">
        <v>20992</v>
      </c>
      <c r="M310" t="s">
        <v>20993</v>
      </c>
      <c r="N310" t="s">
        <v>637</v>
      </c>
      <c r="O310" t="s">
        <v>664</v>
      </c>
      <c r="P310" t="s">
        <v>23</v>
      </c>
      <c r="Q310" t="s">
        <v>665</v>
      </c>
      <c r="R310" t="s">
        <v>638</v>
      </c>
      <c r="S310" t="s">
        <v>20994</v>
      </c>
      <c r="T310" t="s">
        <v>20993</v>
      </c>
    </row>
    <row r="311" spans="1:20" x14ac:dyDescent="0.25">
      <c r="A311" t="s">
        <v>14</v>
      </c>
      <c r="B311" t="s">
        <v>15</v>
      </c>
      <c r="C311">
        <v>59</v>
      </c>
      <c r="D311">
        <v>2</v>
      </c>
      <c r="E311" t="s">
        <v>20995</v>
      </c>
      <c r="F311">
        <v>307</v>
      </c>
      <c r="G311">
        <v>29</v>
      </c>
      <c r="H311" t="s">
        <v>645</v>
      </c>
      <c r="I311" t="s">
        <v>13130</v>
      </c>
      <c r="J311" t="s">
        <v>19668</v>
      </c>
      <c r="K311" t="s">
        <v>7480</v>
      </c>
      <c r="L311" t="s">
        <v>4476</v>
      </c>
      <c r="M311" t="s">
        <v>20993</v>
      </c>
      <c r="N311" t="s">
        <v>637</v>
      </c>
      <c r="O311" t="s">
        <v>646</v>
      </c>
      <c r="P311" t="s">
        <v>26</v>
      </c>
      <c r="Q311" t="s">
        <v>647</v>
      </c>
      <c r="R311" t="s">
        <v>638</v>
      </c>
      <c r="S311" t="s">
        <v>20996</v>
      </c>
      <c r="T311" t="s">
        <v>20993</v>
      </c>
    </row>
    <row r="312" spans="1:20" x14ac:dyDescent="0.25">
      <c r="A312" t="s">
        <v>22</v>
      </c>
      <c r="B312" t="s">
        <v>27</v>
      </c>
      <c r="C312">
        <v>80</v>
      </c>
      <c r="D312">
        <v>2</v>
      </c>
      <c r="E312" t="s">
        <v>20995</v>
      </c>
      <c r="F312">
        <v>307</v>
      </c>
      <c r="G312">
        <v>29</v>
      </c>
      <c r="H312" t="s">
        <v>645</v>
      </c>
      <c r="I312" t="s">
        <v>13130</v>
      </c>
      <c r="J312" t="s">
        <v>19668</v>
      </c>
      <c r="K312" t="s">
        <v>7480</v>
      </c>
      <c r="L312" t="s">
        <v>4476</v>
      </c>
      <c r="M312" t="s">
        <v>20993</v>
      </c>
      <c r="N312" t="s">
        <v>637</v>
      </c>
      <c r="O312" t="s">
        <v>646</v>
      </c>
      <c r="P312" t="s">
        <v>26</v>
      </c>
      <c r="Q312" t="s">
        <v>647</v>
      </c>
      <c r="R312" t="s">
        <v>638</v>
      </c>
      <c r="S312" t="s">
        <v>20996</v>
      </c>
      <c r="T312" t="s">
        <v>20993</v>
      </c>
    </row>
    <row r="313" spans="1:20" x14ac:dyDescent="0.25">
      <c r="A313" t="s">
        <v>147</v>
      </c>
      <c r="B313" t="s">
        <v>148</v>
      </c>
      <c r="C313">
        <v>50</v>
      </c>
      <c r="D313">
        <v>6</v>
      </c>
      <c r="E313" t="s">
        <v>20997</v>
      </c>
      <c r="F313">
        <v>200</v>
      </c>
      <c r="G313">
        <v>0</v>
      </c>
      <c r="H313" t="s">
        <v>636</v>
      </c>
      <c r="I313" t="s">
        <v>20998</v>
      </c>
      <c r="J313" t="s">
        <v>683</v>
      </c>
      <c r="K313" t="s">
        <v>637</v>
      </c>
      <c r="L313" t="s">
        <v>638</v>
      </c>
      <c r="M313" t="s">
        <v>20999</v>
      </c>
      <c r="N313" t="s">
        <v>637</v>
      </c>
      <c r="O313" t="s">
        <v>639</v>
      </c>
      <c r="P313" t="s">
        <v>5</v>
      </c>
      <c r="Q313" t="s">
        <v>640</v>
      </c>
      <c r="R313" t="s">
        <v>638</v>
      </c>
      <c r="S313" t="s">
        <v>21000</v>
      </c>
      <c r="T313" t="s">
        <v>21001</v>
      </c>
    </row>
  </sheetData>
  <pageMargins left="0.7" right="0.7" top="0.75" bottom="0.75" header="0.3" footer="0.3"/>
  <pageSetup paperSize="9" scale="30" fitToHeight="0" orientation="landscape" horizontalDpi="0" verticalDpi="0"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F2F10-0108-43D7-BD4B-34BCA5A571D4}">
  <sheetPr>
    <tabColor rgb="FFFF6699"/>
  </sheetPr>
  <dimension ref="A1:V249"/>
  <sheetViews>
    <sheetView zoomScale="70" zoomScaleNormal="70" workbookViewId="0">
      <pane xSplit="2" ySplit="1" topLeftCell="T208" activePane="bottomRight" state="frozen"/>
      <selection activeCell="Q237" sqref="Q237"/>
      <selection pane="topRight" activeCell="Q237" sqref="Q237"/>
      <selection pane="bottomLeft" activeCell="Q237" sqref="Q237"/>
      <selection pane="bottomRight" activeCell="U219" sqref="U219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8.9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617</v>
      </c>
      <c r="C1" t="s">
        <v>618</v>
      </c>
      <c r="D1" t="s">
        <v>1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J1" t="s">
        <v>624</v>
      </c>
      <c r="K1" t="s">
        <v>625</v>
      </c>
      <c r="L1" t="s">
        <v>626</v>
      </c>
      <c r="M1" t="s">
        <v>627</v>
      </c>
      <c r="N1" t="s">
        <v>628</v>
      </c>
      <c r="O1" t="s">
        <v>629</v>
      </c>
      <c r="P1" t="s">
        <v>630</v>
      </c>
      <c r="Q1" t="s">
        <v>631</v>
      </c>
      <c r="R1" t="s">
        <v>2</v>
      </c>
      <c r="S1" t="s">
        <v>632</v>
      </c>
      <c r="T1" t="s">
        <v>633</v>
      </c>
      <c r="U1" s="49" t="s">
        <v>722</v>
      </c>
      <c r="V1" t="s">
        <v>724</v>
      </c>
    </row>
    <row r="2" spans="1:22" x14ac:dyDescent="0.25">
      <c r="A2" t="s">
        <v>147</v>
      </c>
      <c r="B2" t="s">
        <v>148</v>
      </c>
      <c r="C2">
        <v>33.333333333333336</v>
      </c>
      <c r="D2">
        <v>3</v>
      </c>
      <c r="E2" t="s">
        <v>21002</v>
      </c>
      <c r="F2">
        <v>103</v>
      </c>
      <c r="G2">
        <v>3</v>
      </c>
      <c r="H2" t="s">
        <v>655</v>
      </c>
      <c r="I2" t="s">
        <v>21003</v>
      </c>
      <c r="J2" t="s">
        <v>642</v>
      </c>
      <c r="K2" t="s">
        <v>637</v>
      </c>
      <c r="L2" t="s">
        <v>638</v>
      </c>
      <c r="M2" t="s">
        <v>21004</v>
      </c>
      <c r="N2" t="s">
        <v>637</v>
      </c>
      <c r="O2" t="s">
        <v>639</v>
      </c>
      <c r="P2" t="s">
        <v>5</v>
      </c>
      <c r="Q2" t="s">
        <v>640</v>
      </c>
      <c r="R2" t="s">
        <v>638</v>
      </c>
      <c r="S2" t="s">
        <v>21005</v>
      </c>
      <c r="T2" t="s">
        <v>21004</v>
      </c>
      <c r="U2" s="50" t="s">
        <v>147</v>
      </c>
      <c r="V2">
        <v>657</v>
      </c>
    </row>
    <row r="3" spans="1:22" x14ac:dyDescent="0.25">
      <c r="A3" t="s">
        <v>77</v>
      </c>
      <c r="B3" t="s">
        <v>78</v>
      </c>
      <c r="C3">
        <v>33.333333333333336</v>
      </c>
      <c r="D3">
        <v>3</v>
      </c>
      <c r="E3" t="s">
        <v>21006</v>
      </c>
      <c r="F3">
        <v>134.99</v>
      </c>
      <c r="G3">
        <v>0</v>
      </c>
      <c r="H3" t="s">
        <v>636</v>
      </c>
      <c r="I3" t="s">
        <v>21007</v>
      </c>
      <c r="J3" t="s">
        <v>649</v>
      </c>
      <c r="K3" t="s">
        <v>637</v>
      </c>
      <c r="L3" t="s">
        <v>638</v>
      </c>
      <c r="M3" t="s">
        <v>21008</v>
      </c>
      <c r="N3" t="s">
        <v>637</v>
      </c>
      <c r="O3" t="s">
        <v>639</v>
      </c>
      <c r="P3" t="s">
        <v>5</v>
      </c>
      <c r="Q3" t="s">
        <v>640</v>
      </c>
      <c r="R3" t="s">
        <v>638</v>
      </c>
      <c r="S3" t="s">
        <v>21009</v>
      </c>
      <c r="T3" t="s">
        <v>21008</v>
      </c>
      <c r="U3" s="51" t="s">
        <v>148</v>
      </c>
      <c r="V3">
        <v>657</v>
      </c>
    </row>
    <row r="4" spans="1:22" x14ac:dyDescent="0.25">
      <c r="A4" t="s">
        <v>241</v>
      </c>
      <c r="B4" t="s">
        <v>247</v>
      </c>
      <c r="C4">
        <v>159</v>
      </c>
      <c r="D4">
        <v>1</v>
      </c>
      <c r="E4" t="s">
        <v>21010</v>
      </c>
      <c r="F4">
        <v>129</v>
      </c>
      <c r="G4">
        <v>0</v>
      </c>
      <c r="H4" t="s">
        <v>636</v>
      </c>
      <c r="I4" t="s">
        <v>21011</v>
      </c>
      <c r="J4" t="s">
        <v>1827</v>
      </c>
      <c r="K4" t="s">
        <v>637</v>
      </c>
      <c r="L4" t="s">
        <v>638</v>
      </c>
      <c r="M4" t="s">
        <v>21012</v>
      </c>
      <c r="N4" t="s">
        <v>637</v>
      </c>
      <c r="O4" t="s">
        <v>639</v>
      </c>
      <c r="P4" t="s">
        <v>5</v>
      </c>
      <c r="Q4" t="s">
        <v>640</v>
      </c>
      <c r="R4" t="s">
        <v>638</v>
      </c>
      <c r="S4" t="s">
        <v>21013</v>
      </c>
      <c r="T4" t="s">
        <v>21012</v>
      </c>
      <c r="U4" s="50" t="s">
        <v>99</v>
      </c>
      <c r="V4">
        <v>10</v>
      </c>
    </row>
    <row r="5" spans="1:22" x14ac:dyDescent="0.25">
      <c r="A5" t="s">
        <v>147</v>
      </c>
      <c r="B5" t="s">
        <v>148</v>
      </c>
      <c r="C5">
        <v>50</v>
      </c>
      <c r="D5">
        <v>6</v>
      </c>
      <c r="E5" t="s">
        <v>21014</v>
      </c>
      <c r="F5">
        <v>200</v>
      </c>
      <c r="G5">
        <v>0</v>
      </c>
      <c r="H5" t="s">
        <v>636</v>
      </c>
      <c r="I5" t="s">
        <v>21015</v>
      </c>
      <c r="J5" t="s">
        <v>2240</v>
      </c>
      <c r="K5" t="s">
        <v>637</v>
      </c>
      <c r="L5" t="s">
        <v>638</v>
      </c>
      <c r="M5" t="s">
        <v>21016</v>
      </c>
      <c r="N5" t="s">
        <v>637</v>
      </c>
      <c r="O5" t="s">
        <v>639</v>
      </c>
      <c r="P5" t="s">
        <v>5</v>
      </c>
      <c r="Q5" t="s">
        <v>640</v>
      </c>
      <c r="R5" t="s">
        <v>638</v>
      </c>
      <c r="S5" t="s">
        <v>21017</v>
      </c>
      <c r="T5" t="s">
        <v>21016</v>
      </c>
      <c r="U5" s="51" t="s">
        <v>100</v>
      </c>
      <c r="V5">
        <v>10</v>
      </c>
    </row>
    <row r="6" spans="1:22" x14ac:dyDescent="0.25">
      <c r="A6" t="s">
        <v>594</v>
      </c>
      <c r="B6" t="s">
        <v>595</v>
      </c>
      <c r="C6">
        <v>50</v>
      </c>
      <c r="D6">
        <v>3</v>
      </c>
      <c r="E6" t="s">
        <v>21018</v>
      </c>
      <c r="F6">
        <v>100</v>
      </c>
      <c r="G6">
        <v>0</v>
      </c>
      <c r="H6" t="s">
        <v>645</v>
      </c>
      <c r="I6" t="s">
        <v>7772</v>
      </c>
      <c r="J6" t="s">
        <v>21019</v>
      </c>
      <c r="K6" t="s">
        <v>21020</v>
      </c>
      <c r="L6" t="s">
        <v>6685</v>
      </c>
      <c r="M6" t="s">
        <v>21021</v>
      </c>
      <c r="N6" t="s">
        <v>637</v>
      </c>
      <c r="O6" t="s">
        <v>646</v>
      </c>
      <c r="P6" t="s">
        <v>26</v>
      </c>
      <c r="Q6" t="s">
        <v>647</v>
      </c>
      <c r="R6" t="s">
        <v>638</v>
      </c>
      <c r="S6" t="s">
        <v>21022</v>
      </c>
      <c r="T6" t="s">
        <v>21023</v>
      </c>
      <c r="U6" s="50" t="s">
        <v>22</v>
      </c>
      <c r="V6">
        <v>45</v>
      </c>
    </row>
    <row r="7" spans="1:22" x14ac:dyDescent="0.25">
      <c r="A7" t="s">
        <v>240</v>
      </c>
      <c r="B7" t="s">
        <v>246</v>
      </c>
      <c r="C7">
        <v>159</v>
      </c>
      <c r="D7">
        <v>1</v>
      </c>
      <c r="E7" t="s">
        <v>21024</v>
      </c>
      <c r="F7">
        <v>129</v>
      </c>
      <c r="G7">
        <v>0</v>
      </c>
      <c r="H7" t="s">
        <v>636</v>
      </c>
      <c r="I7" t="s">
        <v>21025</v>
      </c>
      <c r="J7" t="s">
        <v>2441</v>
      </c>
      <c r="K7" t="s">
        <v>637</v>
      </c>
      <c r="L7" t="s">
        <v>638</v>
      </c>
      <c r="M7" t="s">
        <v>21026</v>
      </c>
      <c r="N7" t="s">
        <v>637</v>
      </c>
      <c r="O7" t="s">
        <v>639</v>
      </c>
      <c r="P7" t="s">
        <v>5</v>
      </c>
      <c r="Q7" t="s">
        <v>640</v>
      </c>
      <c r="R7" t="s">
        <v>638</v>
      </c>
      <c r="S7" t="s">
        <v>21027</v>
      </c>
      <c r="T7" t="s">
        <v>21028</v>
      </c>
      <c r="U7" s="51" t="s">
        <v>27</v>
      </c>
      <c r="V7">
        <v>45</v>
      </c>
    </row>
    <row r="8" spans="1:22" x14ac:dyDescent="0.25">
      <c r="A8" t="s">
        <v>147</v>
      </c>
      <c r="B8" t="s">
        <v>148</v>
      </c>
      <c r="C8">
        <v>33.333333333333336</v>
      </c>
      <c r="D8">
        <v>3</v>
      </c>
      <c r="E8" t="s">
        <v>21029</v>
      </c>
      <c r="F8">
        <v>100</v>
      </c>
      <c r="G8">
        <v>0</v>
      </c>
      <c r="H8" t="s">
        <v>655</v>
      </c>
      <c r="I8" t="s">
        <v>21030</v>
      </c>
      <c r="J8" t="s">
        <v>648</v>
      </c>
      <c r="K8" t="s">
        <v>637</v>
      </c>
      <c r="L8" t="s">
        <v>638</v>
      </c>
      <c r="M8" t="s">
        <v>21031</v>
      </c>
      <c r="N8" t="s">
        <v>637</v>
      </c>
      <c r="O8" t="s">
        <v>639</v>
      </c>
      <c r="P8" t="s">
        <v>5</v>
      </c>
      <c r="Q8" t="s">
        <v>640</v>
      </c>
      <c r="R8" t="s">
        <v>638</v>
      </c>
      <c r="S8" t="s">
        <v>21032</v>
      </c>
      <c r="T8" t="s">
        <v>21031</v>
      </c>
      <c r="U8" s="50" t="s">
        <v>18</v>
      </c>
      <c r="V8">
        <v>94</v>
      </c>
    </row>
    <row r="9" spans="1:22" x14ac:dyDescent="0.25">
      <c r="A9" t="s">
        <v>147</v>
      </c>
      <c r="B9" t="s">
        <v>148</v>
      </c>
      <c r="C9">
        <v>50</v>
      </c>
      <c r="D9">
        <v>6</v>
      </c>
      <c r="E9" t="s">
        <v>21033</v>
      </c>
      <c r="F9">
        <v>200</v>
      </c>
      <c r="G9">
        <v>0</v>
      </c>
      <c r="H9" t="s">
        <v>636</v>
      </c>
      <c r="I9" t="s">
        <v>21034</v>
      </c>
      <c r="J9" t="s">
        <v>675</v>
      </c>
      <c r="K9" t="s">
        <v>637</v>
      </c>
      <c r="L9" t="s">
        <v>638</v>
      </c>
      <c r="M9" t="s">
        <v>21035</v>
      </c>
      <c r="N9" t="s">
        <v>637</v>
      </c>
      <c r="O9" t="s">
        <v>643</v>
      </c>
      <c r="P9" t="s">
        <v>5</v>
      </c>
      <c r="Q9" t="s">
        <v>644</v>
      </c>
      <c r="R9" t="s">
        <v>638</v>
      </c>
      <c r="S9" t="s">
        <v>21036</v>
      </c>
      <c r="T9" t="s">
        <v>21035</v>
      </c>
      <c r="U9" s="51" t="s">
        <v>19</v>
      </c>
      <c r="V9">
        <v>94</v>
      </c>
    </row>
    <row r="10" spans="1:22" x14ac:dyDescent="0.25">
      <c r="A10" t="s">
        <v>147</v>
      </c>
      <c r="B10" t="s">
        <v>148</v>
      </c>
      <c r="C10">
        <v>33.333333333333336</v>
      </c>
      <c r="D10">
        <v>3</v>
      </c>
      <c r="E10" t="s">
        <v>21037</v>
      </c>
      <c r="F10">
        <v>100</v>
      </c>
      <c r="G10">
        <v>0</v>
      </c>
      <c r="H10" t="s">
        <v>655</v>
      </c>
      <c r="I10" t="s">
        <v>782</v>
      </c>
      <c r="J10" t="s">
        <v>684</v>
      </c>
      <c r="K10" t="s">
        <v>637</v>
      </c>
      <c r="L10" t="s">
        <v>638</v>
      </c>
      <c r="M10" t="s">
        <v>21035</v>
      </c>
      <c r="N10" t="s">
        <v>637</v>
      </c>
      <c r="O10" t="s">
        <v>639</v>
      </c>
      <c r="P10" t="s">
        <v>5</v>
      </c>
      <c r="Q10" t="s">
        <v>640</v>
      </c>
      <c r="R10" t="s">
        <v>638</v>
      </c>
      <c r="S10" t="s">
        <v>21038</v>
      </c>
      <c r="T10" t="s">
        <v>21035</v>
      </c>
      <c r="U10" s="50" t="s">
        <v>101</v>
      </c>
      <c r="V10">
        <v>9</v>
      </c>
    </row>
    <row r="11" spans="1:22" x14ac:dyDescent="0.25">
      <c r="A11" t="s">
        <v>147</v>
      </c>
      <c r="B11" t="s">
        <v>148</v>
      </c>
      <c r="C11">
        <v>33.333333333333336</v>
      </c>
      <c r="D11">
        <v>3</v>
      </c>
      <c r="E11" t="s">
        <v>21039</v>
      </c>
      <c r="F11">
        <v>100</v>
      </c>
      <c r="G11">
        <v>0</v>
      </c>
      <c r="H11" t="s">
        <v>655</v>
      </c>
      <c r="I11" t="s">
        <v>21040</v>
      </c>
      <c r="J11" t="s">
        <v>682</v>
      </c>
      <c r="K11" t="s">
        <v>637</v>
      </c>
      <c r="L11" t="s">
        <v>638</v>
      </c>
      <c r="M11" t="s">
        <v>21041</v>
      </c>
      <c r="N11" t="s">
        <v>637</v>
      </c>
      <c r="O11" t="s">
        <v>643</v>
      </c>
      <c r="P11" t="s">
        <v>5</v>
      </c>
      <c r="Q11" t="s">
        <v>644</v>
      </c>
      <c r="R11" t="s">
        <v>638</v>
      </c>
      <c r="S11" t="s">
        <v>21042</v>
      </c>
      <c r="T11" t="s">
        <v>21041</v>
      </c>
      <c r="U11" s="51" t="s">
        <v>74</v>
      </c>
      <c r="V11">
        <v>9</v>
      </c>
    </row>
    <row r="12" spans="1:22" x14ac:dyDescent="0.25">
      <c r="A12" t="s">
        <v>147</v>
      </c>
      <c r="B12" t="s">
        <v>148</v>
      </c>
      <c r="C12">
        <v>33.333333333333336</v>
      </c>
      <c r="D12">
        <v>3</v>
      </c>
      <c r="E12" t="s">
        <v>21043</v>
      </c>
      <c r="F12">
        <v>138</v>
      </c>
      <c r="G12">
        <v>38</v>
      </c>
      <c r="H12" t="s">
        <v>655</v>
      </c>
      <c r="I12" t="s">
        <v>21044</v>
      </c>
      <c r="J12" t="s">
        <v>676</v>
      </c>
      <c r="K12" t="s">
        <v>637</v>
      </c>
      <c r="L12" t="s">
        <v>638</v>
      </c>
      <c r="M12" t="s">
        <v>21045</v>
      </c>
      <c r="N12" t="s">
        <v>637</v>
      </c>
      <c r="O12" t="s">
        <v>639</v>
      </c>
      <c r="P12" t="s">
        <v>5</v>
      </c>
      <c r="Q12" t="s">
        <v>640</v>
      </c>
      <c r="R12" t="s">
        <v>638</v>
      </c>
      <c r="S12" t="s">
        <v>21046</v>
      </c>
      <c r="T12" t="s">
        <v>21045</v>
      </c>
      <c r="U12" s="50" t="s">
        <v>72</v>
      </c>
      <c r="V12">
        <v>6</v>
      </c>
    </row>
    <row r="13" spans="1:22" x14ac:dyDescent="0.25">
      <c r="A13" t="s">
        <v>147</v>
      </c>
      <c r="B13" t="s">
        <v>148</v>
      </c>
      <c r="C13">
        <v>50</v>
      </c>
      <c r="D13">
        <v>6</v>
      </c>
      <c r="E13" t="s">
        <v>21047</v>
      </c>
      <c r="F13">
        <v>200</v>
      </c>
      <c r="G13">
        <v>0</v>
      </c>
      <c r="H13" t="s">
        <v>636</v>
      </c>
      <c r="I13" t="s">
        <v>21048</v>
      </c>
      <c r="J13" t="s">
        <v>642</v>
      </c>
      <c r="K13" t="s">
        <v>637</v>
      </c>
      <c r="L13" t="s">
        <v>638</v>
      </c>
      <c r="M13" t="s">
        <v>21049</v>
      </c>
      <c r="N13" t="s">
        <v>637</v>
      </c>
      <c r="O13" t="s">
        <v>643</v>
      </c>
      <c r="P13" t="s">
        <v>5</v>
      </c>
      <c r="Q13" t="s">
        <v>644</v>
      </c>
      <c r="R13" t="s">
        <v>638</v>
      </c>
      <c r="S13" t="s">
        <v>21050</v>
      </c>
      <c r="T13" t="s">
        <v>21051</v>
      </c>
      <c r="U13" s="51" t="s">
        <v>108</v>
      </c>
      <c r="V13">
        <v>1</v>
      </c>
    </row>
    <row r="14" spans="1:22" x14ac:dyDescent="0.25">
      <c r="A14" t="s">
        <v>147</v>
      </c>
      <c r="B14" t="s">
        <v>148</v>
      </c>
      <c r="C14">
        <v>50</v>
      </c>
      <c r="D14">
        <v>6</v>
      </c>
      <c r="E14" t="s">
        <v>21052</v>
      </c>
      <c r="F14">
        <v>200</v>
      </c>
      <c r="G14">
        <v>0</v>
      </c>
      <c r="H14" t="s">
        <v>636</v>
      </c>
      <c r="I14" t="s">
        <v>21053</v>
      </c>
      <c r="J14" t="s">
        <v>648</v>
      </c>
      <c r="K14" t="s">
        <v>637</v>
      </c>
      <c r="L14" t="s">
        <v>638</v>
      </c>
      <c r="M14" t="s">
        <v>21054</v>
      </c>
      <c r="N14" t="s">
        <v>637</v>
      </c>
      <c r="O14" t="s">
        <v>643</v>
      </c>
      <c r="P14" t="s">
        <v>5</v>
      </c>
      <c r="Q14" t="s">
        <v>644</v>
      </c>
      <c r="R14" t="s">
        <v>638</v>
      </c>
      <c r="S14" t="s">
        <v>21055</v>
      </c>
      <c r="T14" t="s">
        <v>21054</v>
      </c>
      <c r="U14" s="51" t="s">
        <v>716</v>
      </c>
      <c r="V14">
        <v>5</v>
      </c>
    </row>
    <row r="15" spans="1:22" x14ac:dyDescent="0.25">
      <c r="A15" t="s">
        <v>147</v>
      </c>
      <c r="B15" t="s">
        <v>148</v>
      </c>
      <c r="C15">
        <v>50</v>
      </c>
      <c r="D15">
        <v>6</v>
      </c>
      <c r="E15" t="s">
        <v>21056</v>
      </c>
      <c r="F15">
        <v>200</v>
      </c>
      <c r="G15">
        <v>0</v>
      </c>
      <c r="H15" t="s">
        <v>636</v>
      </c>
      <c r="I15" t="s">
        <v>4796</v>
      </c>
      <c r="J15" t="s">
        <v>675</v>
      </c>
      <c r="K15" t="s">
        <v>637</v>
      </c>
      <c r="L15" t="s">
        <v>638</v>
      </c>
      <c r="M15" t="s">
        <v>21057</v>
      </c>
      <c r="N15" t="s">
        <v>637</v>
      </c>
      <c r="O15" t="s">
        <v>639</v>
      </c>
      <c r="P15" t="s">
        <v>5</v>
      </c>
      <c r="Q15" t="s">
        <v>640</v>
      </c>
      <c r="R15" t="s">
        <v>638</v>
      </c>
      <c r="S15" t="s">
        <v>21058</v>
      </c>
      <c r="T15" t="s">
        <v>21057</v>
      </c>
      <c r="U15" s="50" t="s">
        <v>14</v>
      </c>
      <c r="V15">
        <v>1</v>
      </c>
    </row>
    <row r="16" spans="1:22" x14ac:dyDescent="0.25">
      <c r="A16" t="s">
        <v>72</v>
      </c>
      <c r="B16" t="s">
        <v>716</v>
      </c>
      <c r="C16">
        <v>150</v>
      </c>
      <c r="D16">
        <v>1</v>
      </c>
      <c r="E16" t="s">
        <v>21059</v>
      </c>
      <c r="F16">
        <v>100</v>
      </c>
      <c r="G16">
        <v>0</v>
      </c>
      <c r="H16" t="s">
        <v>636</v>
      </c>
      <c r="I16" t="s">
        <v>21060</v>
      </c>
      <c r="J16" t="s">
        <v>676</v>
      </c>
      <c r="K16" t="s">
        <v>637</v>
      </c>
      <c r="L16" t="s">
        <v>638</v>
      </c>
      <c r="M16" t="s">
        <v>21061</v>
      </c>
      <c r="N16" t="s">
        <v>637</v>
      </c>
      <c r="O16" t="s">
        <v>643</v>
      </c>
      <c r="P16" t="s">
        <v>5</v>
      </c>
      <c r="Q16" t="s">
        <v>644</v>
      </c>
      <c r="R16" t="s">
        <v>638</v>
      </c>
      <c r="S16" t="s">
        <v>21062</v>
      </c>
      <c r="T16" t="s">
        <v>21061</v>
      </c>
      <c r="U16" s="51" t="s">
        <v>15</v>
      </c>
      <c r="V16">
        <v>1</v>
      </c>
    </row>
    <row r="17" spans="1:22" x14ac:dyDescent="0.25">
      <c r="A17" t="s">
        <v>147</v>
      </c>
      <c r="B17" t="s">
        <v>148</v>
      </c>
      <c r="C17">
        <v>33.333333333333336</v>
      </c>
      <c r="D17">
        <v>3</v>
      </c>
      <c r="E17" t="s">
        <v>21063</v>
      </c>
      <c r="F17">
        <v>100</v>
      </c>
      <c r="G17">
        <v>0</v>
      </c>
      <c r="H17" t="s">
        <v>655</v>
      </c>
      <c r="I17" t="s">
        <v>21064</v>
      </c>
      <c r="J17" t="s">
        <v>2423</v>
      </c>
      <c r="K17" t="s">
        <v>637</v>
      </c>
      <c r="L17" t="s">
        <v>638</v>
      </c>
      <c r="M17" t="s">
        <v>21065</v>
      </c>
      <c r="N17" t="s">
        <v>637</v>
      </c>
      <c r="O17" t="s">
        <v>639</v>
      </c>
      <c r="P17" t="s">
        <v>5</v>
      </c>
      <c r="Q17" t="s">
        <v>640</v>
      </c>
      <c r="R17" t="s">
        <v>638</v>
      </c>
      <c r="S17" t="s">
        <v>21066</v>
      </c>
      <c r="T17" t="s">
        <v>21065</v>
      </c>
      <c r="U17" s="50" t="s">
        <v>239</v>
      </c>
      <c r="V17">
        <v>15</v>
      </c>
    </row>
    <row r="18" spans="1:22" x14ac:dyDescent="0.25">
      <c r="A18" t="s">
        <v>147</v>
      </c>
      <c r="B18" t="s">
        <v>148</v>
      </c>
      <c r="C18">
        <v>33.333333333333336</v>
      </c>
      <c r="D18">
        <v>3</v>
      </c>
      <c r="E18" t="s">
        <v>21067</v>
      </c>
      <c r="F18">
        <v>100</v>
      </c>
      <c r="G18">
        <v>0</v>
      </c>
      <c r="H18" t="s">
        <v>655</v>
      </c>
      <c r="I18" t="s">
        <v>21068</v>
      </c>
      <c r="J18" t="s">
        <v>658</v>
      </c>
      <c r="K18" t="s">
        <v>637</v>
      </c>
      <c r="L18" t="s">
        <v>638</v>
      </c>
      <c r="M18" t="s">
        <v>21069</v>
      </c>
      <c r="N18" t="s">
        <v>637</v>
      </c>
      <c r="O18" t="s">
        <v>643</v>
      </c>
      <c r="P18" t="s">
        <v>5</v>
      </c>
      <c r="Q18" t="s">
        <v>644</v>
      </c>
      <c r="R18" t="s">
        <v>638</v>
      </c>
      <c r="S18" t="s">
        <v>21070</v>
      </c>
      <c r="T18" t="s">
        <v>21071</v>
      </c>
      <c r="U18" s="51" t="s">
        <v>3382</v>
      </c>
      <c r="V18">
        <v>1</v>
      </c>
    </row>
    <row r="19" spans="1:22" x14ac:dyDescent="0.25">
      <c r="A19" t="s">
        <v>147</v>
      </c>
      <c r="B19" t="s">
        <v>148</v>
      </c>
      <c r="C19">
        <v>50</v>
      </c>
      <c r="D19">
        <v>6</v>
      </c>
      <c r="E19" t="s">
        <v>21072</v>
      </c>
      <c r="F19">
        <v>200</v>
      </c>
      <c r="G19">
        <v>0</v>
      </c>
      <c r="H19" t="s">
        <v>636</v>
      </c>
      <c r="I19" t="s">
        <v>21073</v>
      </c>
      <c r="J19" t="s">
        <v>5718</v>
      </c>
      <c r="K19" t="s">
        <v>637</v>
      </c>
      <c r="L19" t="s">
        <v>638</v>
      </c>
      <c r="M19" t="s">
        <v>21074</v>
      </c>
      <c r="N19" t="s">
        <v>637</v>
      </c>
      <c r="O19" t="s">
        <v>639</v>
      </c>
      <c r="P19" t="s">
        <v>5</v>
      </c>
      <c r="Q19" t="s">
        <v>640</v>
      </c>
      <c r="R19" t="s">
        <v>638</v>
      </c>
      <c r="S19" t="s">
        <v>21075</v>
      </c>
      <c r="T19" t="s">
        <v>21074</v>
      </c>
      <c r="U19" s="51" t="s">
        <v>245</v>
      </c>
      <c r="V19">
        <v>11</v>
      </c>
    </row>
    <row r="20" spans="1:22" x14ac:dyDescent="0.25">
      <c r="A20" t="s">
        <v>147</v>
      </c>
      <c r="B20" t="s">
        <v>148</v>
      </c>
      <c r="C20">
        <v>33.333333333333336</v>
      </c>
      <c r="D20">
        <v>3</v>
      </c>
      <c r="E20" t="s">
        <v>21076</v>
      </c>
      <c r="F20">
        <v>103</v>
      </c>
      <c r="G20">
        <v>3</v>
      </c>
      <c r="H20" t="s">
        <v>655</v>
      </c>
      <c r="I20" t="s">
        <v>21077</v>
      </c>
      <c r="J20" t="s">
        <v>653</v>
      </c>
      <c r="K20" t="s">
        <v>637</v>
      </c>
      <c r="L20" t="s">
        <v>638</v>
      </c>
      <c r="M20" t="s">
        <v>21078</v>
      </c>
      <c r="N20" t="s">
        <v>637</v>
      </c>
      <c r="O20" t="s">
        <v>643</v>
      </c>
      <c r="P20" t="s">
        <v>5</v>
      </c>
      <c r="Q20" t="s">
        <v>644</v>
      </c>
      <c r="R20" t="s">
        <v>638</v>
      </c>
      <c r="S20" t="s">
        <v>21079</v>
      </c>
      <c r="T20" t="s">
        <v>21080</v>
      </c>
      <c r="U20" s="51" t="s">
        <v>2799</v>
      </c>
      <c r="V20">
        <v>3</v>
      </c>
    </row>
    <row r="21" spans="1:22" x14ac:dyDescent="0.25">
      <c r="A21" t="s">
        <v>147</v>
      </c>
      <c r="B21" t="s">
        <v>148</v>
      </c>
      <c r="C21">
        <v>50</v>
      </c>
      <c r="D21">
        <v>6</v>
      </c>
      <c r="E21" t="s">
        <v>21081</v>
      </c>
      <c r="F21">
        <v>200</v>
      </c>
      <c r="G21">
        <v>0</v>
      </c>
      <c r="H21" t="s">
        <v>636</v>
      </c>
      <c r="I21" t="s">
        <v>21082</v>
      </c>
      <c r="J21" t="s">
        <v>5203</v>
      </c>
      <c r="K21" t="s">
        <v>637</v>
      </c>
      <c r="L21" t="s">
        <v>638</v>
      </c>
      <c r="M21" t="s">
        <v>21083</v>
      </c>
      <c r="N21" t="s">
        <v>637</v>
      </c>
      <c r="O21" t="s">
        <v>643</v>
      </c>
      <c r="P21" t="s">
        <v>5</v>
      </c>
      <c r="Q21" t="s">
        <v>644</v>
      </c>
      <c r="R21" t="s">
        <v>21084</v>
      </c>
      <c r="S21" t="s">
        <v>21085</v>
      </c>
      <c r="T21" t="s">
        <v>21083</v>
      </c>
      <c r="U21" s="50" t="s">
        <v>240</v>
      </c>
      <c r="V21">
        <v>26</v>
      </c>
    </row>
    <row r="22" spans="1:22" x14ac:dyDescent="0.25">
      <c r="A22" t="s">
        <v>239</v>
      </c>
      <c r="B22" t="s">
        <v>245</v>
      </c>
      <c r="C22">
        <v>162</v>
      </c>
      <c r="D22">
        <v>1</v>
      </c>
      <c r="E22" t="s">
        <v>21086</v>
      </c>
      <c r="F22">
        <v>192.5</v>
      </c>
      <c r="G22">
        <v>0</v>
      </c>
      <c r="H22" t="s">
        <v>655</v>
      </c>
      <c r="I22" t="s">
        <v>21082</v>
      </c>
      <c r="J22" t="s">
        <v>5203</v>
      </c>
      <c r="K22" t="s">
        <v>637</v>
      </c>
      <c r="L22" t="s">
        <v>638</v>
      </c>
      <c r="M22" t="s">
        <v>21083</v>
      </c>
      <c r="N22" t="s">
        <v>637</v>
      </c>
      <c r="O22" t="s">
        <v>643</v>
      </c>
      <c r="P22" t="s">
        <v>5</v>
      </c>
      <c r="Q22" t="s">
        <v>644</v>
      </c>
      <c r="R22" t="s">
        <v>638</v>
      </c>
      <c r="S22" t="s">
        <v>21087</v>
      </c>
      <c r="T22" t="s">
        <v>21083</v>
      </c>
      <c r="U22" s="51" t="s">
        <v>246</v>
      </c>
      <c r="V22">
        <v>16</v>
      </c>
    </row>
    <row r="23" spans="1:22" x14ac:dyDescent="0.25">
      <c r="A23" t="s">
        <v>101</v>
      </c>
      <c r="B23" t="s">
        <v>74</v>
      </c>
      <c r="C23">
        <v>117</v>
      </c>
      <c r="D23">
        <v>1</v>
      </c>
      <c r="E23" t="s">
        <v>21086</v>
      </c>
      <c r="F23">
        <v>192.5</v>
      </c>
      <c r="G23">
        <v>0</v>
      </c>
      <c r="H23" t="s">
        <v>655</v>
      </c>
      <c r="I23" t="s">
        <v>21082</v>
      </c>
      <c r="J23" t="s">
        <v>5203</v>
      </c>
      <c r="K23" t="s">
        <v>637</v>
      </c>
      <c r="L23" t="s">
        <v>638</v>
      </c>
      <c r="M23" t="s">
        <v>21083</v>
      </c>
      <c r="N23" t="s">
        <v>637</v>
      </c>
      <c r="O23" t="s">
        <v>643</v>
      </c>
      <c r="P23" t="s">
        <v>5</v>
      </c>
      <c r="Q23" t="s">
        <v>644</v>
      </c>
      <c r="R23" t="s">
        <v>638</v>
      </c>
      <c r="S23" t="s">
        <v>21087</v>
      </c>
      <c r="T23" t="s">
        <v>21083</v>
      </c>
      <c r="U23" s="51" t="s">
        <v>2799</v>
      </c>
      <c r="V23">
        <v>10</v>
      </c>
    </row>
    <row r="24" spans="1:22" x14ac:dyDescent="0.25">
      <c r="A24" t="s">
        <v>147</v>
      </c>
      <c r="B24" t="s">
        <v>148</v>
      </c>
      <c r="C24">
        <v>33.333333333333336</v>
      </c>
      <c r="D24">
        <v>3</v>
      </c>
      <c r="E24" t="s">
        <v>21088</v>
      </c>
      <c r="F24">
        <v>100</v>
      </c>
      <c r="G24">
        <v>0</v>
      </c>
      <c r="H24" t="s">
        <v>655</v>
      </c>
      <c r="I24" t="s">
        <v>21089</v>
      </c>
      <c r="J24" t="s">
        <v>648</v>
      </c>
      <c r="K24" t="s">
        <v>637</v>
      </c>
      <c r="L24" t="s">
        <v>638</v>
      </c>
      <c r="M24" t="s">
        <v>21090</v>
      </c>
      <c r="N24" t="s">
        <v>637</v>
      </c>
      <c r="O24" t="s">
        <v>639</v>
      </c>
      <c r="P24" t="s">
        <v>5</v>
      </c>
      <c r="Q24" t="s">
        <v>640</v>
      </c>
      <c r="R24" t="s">
        <v>638</v>
      </c>
      <c r="S24" t="s">
        <v>21091</v>
      </c>
      <c r="T24" t="s">
        <v>21090</v>
      </c>
      <c r="U24" s="50" t="s">
        <v>241</v>
      </c>
      <c r="V24">
        <v>6</v>
      </c>
    </row>
    <row r="25" spans="1:22" x14ac:dyDescent="0.25">
      <c r="A25" t="s">
        <v>147</v>
      </c>
      <c r="B25" t="s">
        <v>148</v>
      </c>
      <c r="C25">
        <v>33.333333333333336</v>
      </c>
      <c r="D25">
        <v>3</v>
      </c>
      <c r="E25" t="s">
        <v>21092</v>
      </c>
      <c r="F25">
        <v>118</v>
      </c>
      <c r="G25">
        <v>18</v>
      </c>
      <c r="H25" t="s">
        <v>655</v>
      </c>
      <c r="I25" t="s">
        <v>21093</v>
      </c>
      <c r="J25" t="s">
        <v>2070</v>
      </c>
      <c r="K25" t="s">
        <v>637</v>
      </c>
      <c r="L25" t="s">
        <v>638</v>
      </c>
      <c r="M25" t="s">
        <v>21090</v>
      </c>
      <c r="N25" t="s">
        <v>637</v>
      </c>
      <c r="O25" t="s">
        <v>639</v>
      </c>
      <c r="P25" t="s">
        <v>5</v>
      </c>
      <c r="Q25" t="s">
        <v>640</v>
      </c>
      <c r="R25" t="s">
        <v>638</v>
      </c>
      <c r="S25" t="s">
        <v>21094</v>
      </c>
      <c r="T25" t="s">
        <v>21090</v>
      </c>
      <c r="U25" s="51" t="s">
        <v>247</v>
      </c>
      <c r="V25">
        <v>6</v>
      </c>
    </row>
    <row r="26" spans="1:22" x14ac:dyDescent="0.25">
      <c r="A26" t="s">
        <v>147</v>
      </c>
      <c r="B26" t="s">
        <v>148</v>
      </c>
      <c r="C26">
        <v>33.333333333333336</v>
      </c>
      <c r="D26">
        <v>3</v>
      </c>
      <c r="E26" t="s">
        <v>21095</v>
      </c>
      <c r="F26">
        <v>100</v>
      </c>
      <c r="G26">
        <v>0</v>
      </c>
      <c r="H26" t="s">
        <v>655</v>
      </c>
      <c r="I26" t="s">
        <v>21096</v>
      </c>
      <c r="J26" t="s">
        <v>2240</v>
      </c>
      <c r="K26" t="s">
        <v>637</v>
      </c>
      <c r="L26" t="s">
        <v>638</v>
      </c>
      <c r="M26" t="s">
        <v>21097</v>
      </c>
      <c r="N26" t="s">
        <v>637</v>
      </c>
      <c r="O26" t="s">
        <v>639</v>
      </c>
      <c r="P26" t="s">
        <v>5</v>
      </c>
      <c r="Q26" t="s">
        <v>640</v>
      </c>
      <c r="R26" t="s">
        <v>638</v>
      </c>
      <c r="S26" t="s">
        <v>21098</v>
      </c>
      <c r="T26" t="s">
        <v>21097</v>
      </c>
      <c r="U26" s="50" t="s">
        <v>600</v>
      </c>
      <c r="V26">
        <v>5</v>
      </c>
    </row>
    <row r="27" spans="1:22" x14ac:dyDescent="0.25">
      <c r="A27" t="s">
        <v>147</v>
      </c>
      <c r="B27" t="s">
        <v>148</v>
      </c>
      <c r="C27">
        <v>33.333333333333336</v>
      </c>
      <c r="D27">
        <v>3</v>
      </c>
      <c r="E27" t="s">
        <v>21099</v>
      </c>
      <c r="F27">
        <v>100</v>
      </c>
      <c r="G27">
        <v>0</v>
      </c>
      <c r="H27" t="s">
        <v>655</v>
      </c>
      <c r="I27" t="s">
        <v>21100</v>
      </c>
      <c r="J27" t="s">
        <v>678</v>
      </c>
      <c r="K27" t="s">
        <v>637</v>
      </c>
      <c r="L27" t="s">
        <v>638</v>
      </c>
      <c r="M27" t="s">
        <v>21101</v>
      </c>
      <c r="N27" t="s">
        <v>637</v>
      </c>
      <c r="O27" t="s">
        <v>639</v>
      </c>
      <c r="P27" t="s">
        <v>5</v>
      </c>
      <c r="Q27" t="s">
        <v>640</v>
      </c>
      <c r="R27" t="s">
        <v>638</v>
      </c>
      <c r="S27" t="s">
        <v>21102</v>
      </c>
      <c r="T27" t="s">
        <v>21101</v>
      </c>
      <c r="U27" s="51" t="s">
        <v>601</v>
      </c>
      <c r="V27">
        <v>4</v>
      </c>
    </row>
    <row r="28" spans="1:22" x14ac:dyDescent="0.25">
      <c r="A28" t="s">
        <v>147</v>
      </c>
      <c r="B28" t="s">
        <v>148</v>
      </c>
      <c r="C28">
        <v>50</v>
      </c>
      <c r="D28">
        <v>6</v>
      </c>
      <c r="E28" t="s">
        <v>21103</v>
      </c>
      <c r="F28">
        <v>200</v>
      </c>
      <c r="G28">
        <v>0</v>
      </c>
      <c r="H28" t="s">
        <v>636</v>
      </c>
      <c r="I28" t="s">
        <v>21104</v>
      </c>
      <c r="J28" t="s">
        <v>2178</v>
      </c>
      <c r="K28" t="s">
        <v>637</v>
      </c>
      <c r="L28" t="s">
        <v>638</v>
      </c>
      <c r="M28" t="s">
        <v>21105</v>
      </c>
      <c r="N28" t="s">
        <v>637</v>
      </c>
      <c r="O28" t="s">
        <v>639</v>
      </c>
      <c r="P28" t="s">
        <v>5</v>
      </c>
      <c r="Q28" t="s">
        <v>640</v>
      </c>
      <c r="R28" t="s">
        <v>638</v>
      </c>
      <c r="S28" t="s">
        <v>21106</v>
      </c>
      <c r="T28" t="s">
        <v>21107</v>
      </c>
      <c r="U28" s="51" t="s">
        <v>2799</v>
      </c>
      <c r="V28">
        <v>1</v>
      </c>
    </row>
    <row r="29" spans="1:22" x14ac:dyDescent="0.25">
      <c r="A29" t="s">
        <v>147</v>
      </c>
      <c r="B29" t="s">
        <v>148</v>
      </c>
      <c r="C29">
        <v>33.333333333333336</v>
      </c>
      <c r="D29">
        <v>3</v>
      </c>
      <c r="E29" t="s">
        <v>21108</v>
      </c>
      <c r="F29">
        <v>110</v>
      </c>
      <c r="G29">
        <v>10</v>
      </c>
      <c r="H29" t="s">
        <v>655</v>
      </c>
      <c r="I29" t="s">
        <v>21109</v>
      </c>
      <c r="J29" t="s">
        <v>670</v>
      </c>
      <c r="K29" t="s">
        <v>637</v>
      </c>
      <c r="L29" t="s">
        <v>638</v>
      </c>
      <c r="M29" t="s">
        <v>21110</v>
      </c>
      <c r="N29" t="s">
        <v>637</v>
      </c>
      <c r="O29" t="s">
        <v>639</v>
      </c>
      <c r="P29" t="s">
        <v>5</v>
      </c>
      <c r="Q29" t="s">
        <v>640</v>
      </c>
      <c r="R29" t="s">
        <v>638</v>
      </c>
      <c r="S29" t="s">
        <v>21111</v>
      </c>
      <c r="T29" t="s">
        <v>21112</v>
      </c>
      <c r="U29" s="50" t="s">
        <v>77</v>
      </c>
      <c r="V29">
        <v>38</v>
      </c>
    </row>
    <row r="30" spans="1:22" x14ac:dyDescent="0.25">
      <c r="A30" t="s">
        <v>147</v>
      </c>
      <c r="B30" t="s">
        <v>148</v>
      </c>
      <c r="C30">
        <v>33.333333333333336</v>
      </c>
      <c r="D30">
        <v>3</v>
      </c>
      <c r="E30" t="s">
        <v>21113</v>
      </c>
      <c r="F30">
        <v>100</v>
      </c>
      <c r="G30">
        <v>0</v>
      </c>
      <c r="H30" t="s">
        <v>655</v>
      </c>
      <c r="I30" t="s">
        <v>21114</v>
      </c>
      <c r="J30" t="s">
        <v>5203</v>
      </c>
      <c r="K30" t="s">
        <v>637</v>
      </c>
      <c r="L30" t="s">
        <v>638</v>
      </c>
      <c r="M30" t="s">
        <v>21115</v>
      </c>
      <c r="N30" t="s">
        <v>637</v>
      </c>
      <c r="O30" t="s">
        <v>639</v>
      </c>
      <c r="P30" t="s">
        <v>5</v>
      </c>
      <c r="Q30" t="s">
        <v>640</v>
      </c>
      <c r="R30" t="s">
        <v>638</v>
      </c>
      <c r="S30" t="s">
        <v>21116</v>
      </c>
      <c r="T30" t="s">
        <v>21115</v>
      </c>
      <c r="U30" s="51" t="s">
        <v>78</v>
      </c>
      <c r="V30">
        <v>38</v>
      </c>
    </row>
    <row r="31" spans="1:22" x14ac:dyDescent="0.25">
      <c r="A31" t="s">
        <v>147</v>
      </c>
      <c r="B31" t="s">
        <v>148</v>
      </c>
      <c r="C31">
        <v>33.333333333333336</v>
      </c>
      <c r="D31">
        <v>3</v>
      </c>
      <c r="E31" t="s">
        <v>21117</v>
      </c>
      <c r="F31">
        <v>100</v>
      </c>
      <c r="G31">
        <v>0</v>
      </c>
      <c r="H31" t="s">
        <v>655</v>
      </c>
      <c r="I31" t="s">
        <v>21118</v>
      </c>
      <c r="J31" t="s">
        <v>649</v>
      </c>
      <c r="K31" t="s">
        <v>637</v>
      </c>
      <c r="L31" t="s">
        <v>638</v>
      </c>
      <c r="M31" t="s">
        <v>21119</v>
      </c>
      <c r="N31" t="s">
        <v>637</v>
      </c>
      <c r="O31" t="s">
        <v>639</v>
      </c>
      <c r="P31" t="s">
        <v>5</v>
      </c>
      <c r="Q31" t="s">
        <v>640</v>
      </c>
      <c r="R31" t="s">
        <v>638</v>
      </c>
      <c r="S31" t="s">
        <v>21120</v>
      </c>
      <c r="T31" t="s">
        <v>21119</v>
      </c>
      <c r="U31" s="50" t="s">
        <v>594</v>
      </c>
      <c r="V31">
        <v>6</v>
      </c>
    </row>
    <row r="32" spans="1:22" x14ac:dyDescent="0.25">
      <c r="A32" t="s">
        <v>147</v>
      </c>
      <c r="B32" t="s">
        <v>148</v>
      </c>
      <c r="C32">
        <v>33.333333333333336</v>
      </c>
      <c r="D32">
        <v>3</v>
      </c>
      <c r="E32" t="s">
        <v>21121</v>
      </c>
      <c r="F32">
        <v>100</v>
      </c>
      <c r="G32">
        <v>0</v>
      </c>
      <c r="H32" t="s">
        <v>655</v>
      </c>
      <c r="I32" t="s">
        <v>8628</v>
      </c>
      <c r="J32" t="s">
        <v>5310</v>
      </c>
      <c r="K32" t="s">
        <v>637</v>
      </c>
      <c r="L32" t="s">
        <v>638</v>
      </c>
      <c r="M32" t="s">
        <v>21122</v>
      </c>
      <c r="N32" t="s">
        <v>637</v>
      </c>
      <c r="O32" t="s">
        <v>643</v>
      </c>
      <c r="P32" t="s">
        <v>5</v>
      </c>
      <c r="Q32" t="s">
        <v>644</v>
      </c>
      <c r="R32" t="s">
        <v>638</v>
      </c>
      <c r="S32" t="s">
        <v>21123</v>
      </c>
      <c r="T32" t="s">
        <v>21124</v>
      </c>
      <c r="U32" s="51" t="s">
        <v>595</v>
      </c>
      <c r="V32">
        <v>6</v>
      </c>
    </row>
    <row r="33" spans="1:22" x14ac:dyDescent="0.25">
      <c r="A33" t="s">
        <v>147</v>
      </c>
      <c r="B33" t="s">
        <v>148</v>
      </c>
      <c r="C33">
        <v>50</v>
      </c>
      <c r="D33">
        <v>6</v>
      </c>
      <c r="E33" t="s">
        <v>21125</v>
      </c>
      <c r="F33">
        <v>200</v>
      </c>
      <c r="G33">
        <v>0</v>
      </c>
      <c r="H33" t="s">
        <v>636</v>
      </c>
      <c r="I33" t="s">
        <v>21126</v>
      </c>
      <c r="J33" t="s">
        <v>696</v>
      </c>
      <c r="K33" t="s">
        <v>637</v>
      </c>
      <c r="L33" t="s">
        <v>638</v>
      </c>
      <c r="M33" t="s">
        <v>21127</v>
      </c>
      <c r="N33" t="s">
        <v>637</v>
      </c>
      <c r="O33" t="s">
        <v>639</v>
      </c>
      <c r="P33" t="s">
        <v>5</v>
      </c>
      <c r="Q33" t="s">
        <v>640</v>
      </c>
      <c r="R33" t="s">
        <v>638</v>
      </c>
      <c r="S33" t="s">
        <v>21128</v>
      </c>
      <c r="T33" t="s">
        <v>21127</v>
      </c>
      <c r="U33" s="50" t="s">
        <v>116</v>
      </c>
      <c r="V33">
        <v>50</v>
      </c>
    </row>
    <row r="34" spans="1:22" x14ac:dyDescent="0.25">
      <c r="A34" t="s">
        <v>22</v>
      </c>
      <c r="B34" t="s">
        <v>27</v>
      </c>
      <c r="C34">
        <v>66.333333333333329</v>
      </c>
      <c r="D34">
        <v>3</v>
      </c>
      <c r="E34" t="s">
        <v>21129</v>
      </c>
      <c r="F34">
        <v>250</v>
      </c>
      <c r="G34">
        <v>0</v>
      </c>
      <c r="H34" t="s">
        <v>636</v>
      </c>
      <c r="I34" t="s">
        <v>8628</v>
      </c>
      <c r="J34" t="s">
        <v>5310</v>
      </c>
      <c r="K34" t="s">
        <v>637</v>
      </c>
      <c r="L34" t="s">
        <v>638</v>
      </c>
      <c r="M34" t="s">
        <v>21127</v>
      </c>
      <c r="N34" t="s">
        <v>637</v>
      </c>
      <c r="O34" t="s">
        <v>639</v>
      </c>
      <c r="P34" t="s">
        <v>5</v>
      </c>
      <c r="Q34" t="s">
        <v>640</v>
      </c>
      <c r="R34" t="s">
        <v>638</v>
      </c>
      <c r="S34" t="s">
        <v>21130</v>
      </c>
      <c r="T34" t="s">
        <v>21127</v>
      </c>
      <c r="U34" s="51" t="s">
        <v>117</v>
      </c>
      <c r="V34">
        <v>50</v>
      </c>
    </row>
    <row r="35" spans="1:22" x14ac:dyDescent="0.25">
      <c r="A35" t="s">
        <v>147</v>
      </c>
      <c r="B35" t="s">
        <v>148</v>
      </c>
      <c r="C35">
        <v>50</v>
      </c>
      <c r="D35">
        <v>6</v>
      </c>
      <c r="E35" t="s">
        <v>21131</v>
      </c>
      <c r="F35">
        <v>200</v>
      </c>
      <c r="G35">
        <v>0</v>
      </c>
      <c r="H35" t="s">
        <v>636</v>
      </c>
      <c r="I35" t="s">
        <v>19154</v>
      </c>
      <c r="J35" t="s">
        <v>3004</v>
      </c>
      <c r="K35" t="s">
        <v>637</v>
      </c>
      <c r="L35" t="s">
        <v>638</v>
      </c>
      <c r="M35" t="s">
        <v>21127</v>
      </c>
      <c r="N35" t="s">
        <v>637</v>
      </c>
      <c r="O35" t="s">
        <v>639</v>
      </c>
      <c r="P35" t="s">
        <v>5</v>
      </c>
      <c r="Q35" t="s">
        <v>640</v>
      </c>
      <c r="R35" t="s">
        <v>638</v>
      </c>
      <c r="S35" t="s">
        <v>21132</v>
      </c>
      <c r="T35" t="s">
        <v>21127</v>
      </c>
      <c r="U35" s="50" t="s">
        <v>723</v>
      </c>
      <c r="V35">
        <v>968</v>
      </c>
    </row>
    <row r="36" spans="1:22" x14ac:dyDescent="0.25">
      <c r="A36" t="s">
        <v>147</v>
      </c>
      <c r="B36" t="s">
        <v>148</v>
      </c>
      <c r="C36">
        <v>50</v>
      </c>
      <c r="D36">
        <v>6</v>
      </c>
      <c r="E36" t="s">
        <v>21133</v>
      </c>
      <c r="F36">
        <v>200</v>
      </c>
      <c r="G36">
        <v>0</v>
      </c>
      <c r="H36" t="s">
        <v>636</v>
      </c>
      <c r="I36" t="s">
        <v>21134</v>
      </c>
      <c r="J36" t="s">
        <v>670</v>
      </c>
      <c r="K36" t="s">
        <v>637</v>
      </c>
      <c r="L36" t="s">
        <v>638</v>
      </c>
      <c r="M36" t="s">
        <v>21135</v>
      </c>
      <c r="N36" t="s">
        <v>637</v>
      </c>
      <c r="O36" t="s">
        <v>643</v>
      </c>
      <c r="P36" t="s">
        <v>5</v>
      </c>
      <c r="Q36" t="s">
        <v>644</v>
      </c>
      <c r="R36" t="s">
        <v>638</v>
      </c>
      <c r="S36" t="s">
        <v>21136</v>
      </c>
      <c r="T36" t="s">
        <v>21137</v>
      </c>
    </row>
    <row r="37" spans="1:22" x14ac:dyDescent="0.25">
      <c r="A37" t="s">
        <v>77</v>
      </c>
      <c r="B37" t="s">
        <v>78</v>
      </c>
      <c r="C37">
        <v>27.5</v>
      </c>
      <c r="D37">
        <v>4</v>
      </c>
      <c r="E37" t="s">
        <v>21138</v>
      </c>
      <c r="F37">
        <v>137</v>
      </c>
      <c r="G37">
        <v>29</v>
      </c>
      <c r="H37" t="s">
        <v>645</v>
      </c>
      <c r="I37" t="s">
        <v>21139</v>
      </c>
      <c r="J37" t="s">
        <v>21140</v>
      </c>
      <c r="K37" t="s">
        <v>814</v>
      </c>
      <c r="L37" t="s">
        <v>21141</v>
      </c>
      <c r="M37" t="s">
        <v>21142</v>
      </c>
      <c r="N37" t="s">
        <v>637</v>
      </c>
      <c r="O37" t="s">
        <v>664</v>
      </c>
      <c r="P37" t="s">
        <v>23</v>
      </c>
      <c r="Q37" t="s">
        <v>665</v>
      </c>
      <c r="R37" t="s">
        <v>638</v>
      </c>
      <c r="S37" t="s">
        <v>21143</v>
      </c>
      <c r="T37" t="s">
        <v>21142</v>
      </c>
    </row>
    <row r="38" spans="1:22" x14ac:dyDescent="0.25">
      <c r="A38" t="s">
        <v>147</v>
      </c>
      <c r="B38" t="s">
        <v>148</v>
      </c>
      <c r="C38">
        <v>33.333333333333336</v>
      </c>
      <c r="D38">
        <v>3</v>
      </c>
      <c r="E38" t="s">
        <v>21144</v>
      </c>
      <c r="F38">
        <v>100</v>
      </c>
      <c r="G38">
        <v>0</v>
      </c>
      <c r="H38" t="s">
        <v>655</v>
      </c>
      <c r="I38" t="s">
        <v>2969</v>
      </c>
      <c r="J38" t="s">
        <v>648</v>
      </c>
      <c r="K38" t="s">
        <v>637</v>
      </c>
      <c r="L38" t="s">
        <v>638</v>
      </c>
      <c r="M38" t="s">
        <v>21145</v>
      </c>
      <c r="N38" t="s">
        <v>637</v>
      </c>
      <c r="O38" t="s">
        <v>643</v>
      </c>
      <c r="P38" t="s">
        <v>5</v>
      </c>
      <c r="Q38" t="s">
        <v>644</v>
      </c>
      <c r="R38" t="s">
        <v>638</v>
      </c>
      <c r="S38" t="s">
        <v>21146</v>
      </c>
      <c r="T38" t="s">
        <v>21147</v>
      </c>
    </row>
    <row r="39" spans="1:22" x14ac:dyDescent="0.25">
      <c r="A39" t="s">
        <v>147</v>
      </c>
      <c r="B39" t="s">
        <v>148</v>
      </c>
      <c r="C39">
        <v>33.333333333333336</v>
      </c>
      <c r="D39">
        <v>3</v>
      </c>
      <c r="E39" t="s">
        <v>21148</v>
      </c>
      <c r="F39">
        <v>100</v>
      </c>
      <c r="G39">
        <v>0</v>
      </c>
      <c r="H39" t="s">
        <v>655</v>
      </c>
      <c r="I39" t="s">
        <v>21149</v>
      </c>
      <c r="J39" t="s">
        <v>675</v>
      </c>
      <c r="K39" t="s">
        <v>637</v>
      </c>
      <c r="L39" t="s">
        <v>638</v>
      </c>
      <c r="M39" t="s">
        <v>21150</v>
      </c>
      <c r="N39" t="s">
        <v>637</v>
      </c>
      <c r="O39" t="s">
        <v>639</v>
      </c>
      <c r="P39" t="s">
        <v>5</v>
      </c>
      <c r="Q39" t="s">
        <v>640</v>
      </c>
      <c r="R39" t="s">
        <v>638</v>
      </c>
      <c r="S39" t="s">
        <v>21151</v>
      </c>
      <c r="T39" t="s">
        <v>21150</v>
      </c>
    </row>
    <row r="40" spans="1:22" x14ac:dyDescent="0.25">
      <c r="A40" t="s">
        <v>147</v>
      </c>
      <c r="B40" t="s">
        <v>148</v>
      </c>
      <c r="C40">
        <v>33.333333333333336</v>
      </c>
      <c r="D40">
        <v>3</v>
      </c>
      <c r="E40" t="s">
        <v>21152</v>
      </c>
      <c r="F40">
        <v>100</v>
      </c>
      <c r="G40">
        <v>0</v>
      </c>
      <c r="H40" t="s">
        <v>655</v>
      </c>
      <c r="I40" t="s">
        <v>21153</v>
      </c>
      <c r="J40" t="s">
        <v>1872</v>
      </c>
      <c r="K40" t="s">
        <v>637</v>
      </c>
      <c r="L40" t="s">
        <v>638</v>
      </c>
      <c r="M40" t="s">
        <v>21154</v>
      </c>
      <c r="N40" t="s">
        <v>637</v>
      </c>
      <c r="O40" t="s">
        <v>639</v>
      </c>
      <c r="P40" t="s">
        <v>5</v>
      </c>
      <c r="Q40" t="s">
        <v>640</v>
      </c>
      <c r="R40" t="s">
        <v>638</v>
      </c>
      <c r="S40" t="s">
        <v>21155</v>
      </c>
      <c r="T40" t="s">
        <v>21154</v>
      </c>
    </row>
    <row r="41" spans="1:22" x14ac:dyDescent="0.25">
      <c r="A41" t="s">
        <v>147</v>
      </c>
      <c r="B41" t="s">
        <v>148</v>
      </c>
      <c r="C41">
        <v>33.333333333333336</v>
      </c>
      <c r="D41">
        <v>3</v>
      </c>
      <c r="E41" t="s">
        <v>21156</v>
      </c>
      <c r="F41">
        <v>138</v>
      </c>
      <c r="G41">
        <v>38</v>
      </c>
      <c r="H41" t="s">
        <v>655</v>
      </c>
      <c r="I41" t="s">
        <v>21157</v>
      </c>
      <c r="J41" t="s">
        <v>1852</v>
      </c>
      <c r="K41" t="s">
        <v>637</v>
      </c>
      <c r="L41" t="s">
        <v>638</v>
      </c>
      <c r="M41" t="s">
        <v>21158</v>
      </c>
      <c r="N41" t="s">
        <v>637</v>
      </c>
      <c r="O41" t="s">
        <v>639</v>
      </c>
      <c r="P41" t="s">
        <v>5</v>
      </c>
      <c r="Q41" t="s">
        <v>640</v>
      </c>
      <c r="R41" t="s">
        <v>638</v>
      </c>
      <c r="S41" t="s">
        <v>21159</v>
      </c>
      <c r="T41" t="s">
        <v>21158</v>
      </c>
    </row>
    <row r="42" spans="1:22" x14ac:dyDescent="0.25">
      <c r="A42" t="s">
        <v>147</v>
      </c>
      <c r="B42" t="s">
        <v>148</v>
      </c>
      <c r="C42">
        <v>33.333333333333336</v>
      </c>
      <c r="D42">
        <v>3</v>
      </c>
      <c r="E42" t="s">
        <v>21160</v>
      </c>
      <c r="F42">
        <v>103</v>
      </c>
      <c r="G42">
        <v>3</v>
      </c>
      <c r="H42" t="s">
        <v>655</v>
      </c>
      <c r="I42" t="s">
        <v>21161</v>
      </c>
      <c r="J42" t="s">
        <v>642</v>
      </c>
      <c r="K42" t="s">
        <v>637</v>
      </c>
      <c r="L42" t="s">
        <v>638</v>
      </c>
      <c r="M42" t="s">
        <v>21162</v>
      </c>
      <c r="N42" t="s">
        <v>637</v>
      </c>
      <c r="O42" t="s">
        <v>639</v>
      </c>
      <c r="P42" t="s">
        <v>5</v>
      </c>
      <c r="Q42" t="s">
        <v>640</v>
      </c>
      <c r="R42" t="s">
        <v>638</v>
      </c>
      <c r="S42" t="s">
        <v>21163</v>
      </c>
      <c r="T42" t="s">
        <v>21158</v>
      </c>
    </row>
    <row r="43" spans="1:22" x14ac:dyDescent="0.25">
      <c r="A43" t="s">
        <v>147</v>
      </c>
      <c r="B43" t="s">
        <v>148</v>
      </c>
      <c r="C43">
        <v>33.333333333333336</v>
      </c>
      <c r="D43">
        <v>3</v>
      </c>
      <c r="E43" t="s">
        <v>21164</v>
      </c>
      <c r="F43">
        <v>100</v>
      </c>
      <c r="G43">
        <v>0</v>
      </c>
      <c r="H43" t="s">
        <v>655</v>
      </c>
      <c r="I43" t="s">
        <v>21165</v>
      </c>
      <c r="J43" t="s">
        <v>648</v>
      </c>
      <c r="K43" t="s">
        <v>637</v>
      </c>
      <c r="L43" t="s">
        <v>638</v>
      </c>
      <c r="M43" t="s">
        <v>21166</v>
      </c>
      <c r="N43" t="s">
        <v>637</v>
      </c>
      <c r="O43" t="s">
        <v>639</v>
      </c>
      <c r="P43" t="s">
        <v>5</v>
      </c>
      <c r="Q43" t="s">
        <v>640</v>
      </c>
      <c r="R43" t="s">
        <v>638</v>
      </c>
      <c r="S43" t="s">
        <v>21167</v>
      </c>
      <c r="T43" t="s">
        <v>21166</v>
      </c>
    </row>
    <row r="44" spans="1:22" x14ac:dyDescent="0.25">
      <c r="A44" t="s">
        <v>147</v>
      </c>
      <c r="B44" t="s">
        <v>148</v>
      </c>
      <c r="C44">
        <v>33.333333333333336</v>
      </c>
      <c r="D44">
        <v>3</v>
      </c>
      <c r="E44" t="s">
        <v>21168</v>
      </c>
      <c r="F44">
        <v>100</v>
      </c>
      <c r="G44">
        <v>0</v>
      </c>
      <c r="H44" t="s">
        <v>655</v>
      </c>
      <c r="I44" t="s">
        <v>21169</v>
      </c>
      <c r="J44" t="s">
        <v>1827</v>
      </c>
      <c r="K44" t="s">
        <v>637</v>
      </c>
      <c r="L44" t="s">
        <v>638</v>
      </c>
      <c r="M44" t="s">
        <v>21170</v>
      </c>
      <c r="N44" t="s">
        <v>637</v>
      </c>
      <c r="O44" t="s">
        <v>639</v>
      </c>
      <c r="P44" t="s">
        <v>5</v>
      </c>
      <c r="Q44" t="s">
        <v>640</v>
      </c>
      <c r="R44" t="s">
        <v>638</v>
      </c>
      <c r="S44" t="s">
        <v>21171</v>
      </c>
      <c r="T44" t="s">
        <v>21170</v>
      </c>
    </row>
    <row r="45" spans="1:22" x14ac:dyDescent="0.25">
      <c r="A45" t="s">
        <v>22</v>
      </c>
      <c r="B45" t="s">
        <v>27</v>
      </c>
      <c r="C45">
        <v>80</v>
      </c>
      <c r="D45">
        <v>2</v>
      </c>
      <c r="E45" t="s">
        <v>21172</v>
      </c>
      <c r="F45">
        <v>160</v>
      </c>
      <c r="G45">
        <v>0</v>
      </c>
      <c r="H45" t="s">
        <v>645</v>
      </c>
      <c r="I45" t="s">
        <v>21173</v>
      </c>
      <c r="J45" t="s">
        <v>21174</v>
      </c>
      <c r="K45" t="s">
        <v>2498</v>
      </c>
      <c r="L45" t="s">
        <v>734</v>
      </c>
      <c r="M45" t="s">
        <v>21175</v>
      </c>
      <c r="N45" t="s">
        <v>637</v>
      </c>
      <c r="O45" t="s">
        <v>646</v>
      </c>
      <c r="P45" t="s">
        <v>26</v>
      </c>
      <c r="Q45" t="s">
        <v>647</v>
      </c>
      <c r="R45" t="s">
        <v>638</v>
      </c>
      <c r="S45" t="s">
        <v>21176</v>
      </c>
      <c r="T45" t="s">
        <v>21175</v>
      </c>
    </row>
    <row r="46" spans="1:22" x14ac:dyDescent="0.25">
      <c r="A46" t="s">
        <v>147</v>
      </c>
      <c r="B46" t="s">
        <v>148</v>
      </c>
      <c r="C46">
        <v>33.333333333333336</v>
      </c>
      <c r="D46">
        <v>6</v>
      </c>
      <c r="E46" t="s">
        <v>21177</v>
      </c>
      <c r="F46">
        <v>200</v>
      </c>
      <c r="G46">
        <v>0</v>
      </c>
      <c r="H46" t="s">
        <v>655</v>
      </c>
      <c r="I46" t="s">
        <v>21178</v>
      </c>
      <c r="J46" t="s">
        <v>683</v>
      </c>
      <c r="K46" t="s">
        <v>637</v>
      </c>
      <c r="L46" t="s">
        <v>638</v>
      </c>
      <c r="M46" t="s">
        <v>21179</v>
      </c>
      <c r="N46" t="s">
        <v>637</v>
      </c>
      <c r="O46" t="s">
        <v>643</v>
      </c>
      <c r="P46" t="s">
        <v>5</v>
      </c>
      <c r="Q46" t="s">
        <v>644</v>
      </c>
      <c r="R46" t="s">
        <v>638</v>
      </c>
      <c r="S46" t="s">
        <v>21180</v>
      </c>
      <c r="T46" t="s">
        <v>21179</v>
      </c>
    </row>
    <row r="47" spans="1:22" x14ac:dyDescent="0.25">
      <c r="A47" t="s">
        <v>18</v>
      </c>
      <c r="B47" t="s">
        <v>19</v>
      </c>
      <c r="C47">
        <v>66.666666666666671</v>
      </c>
      <c r="D47">
        <v>3</v>
      </c>
      <c r="E47" t="s">
        <v>21181</v>
      </c>
      <c r="F47">
        <v>329</v>
      </c>
      <c r="G47">
        <v>0</v>
      </c>
      <c r="H47" t="s">
        <v>636</v>
      </c>
      <c r="I47" t="s">
        <v>21182</v>
      </c>
      <c r="J47" t="s">
        <v>696</v>
      </c>
      <c r="K47" t="s">
        <v>637</v>
      </c>
      <c r="L47" t="s">
        <v>638</v>
      </c>
      <c r="M47" t="s">
        <v>21183</v>
      </c>
      <c r="N47" t="s">
        <v>637</v>
      </c>
      <c r="O47" t="s">
        <v>643</v>
      </c>
      <c r="P47" t="s">
        <v>5</v>
      </c>
      <c r="Q47" t="s">
        <v>644</v>
      </c>
      <c r="R47" t="s">
        <v>638</v>
      </c>
      <c r="S47" t="s">
        <v>21184</v>
      </c>
      <c r="T47" t="s">
        <v>21185</v>
      </c>
    </row>
    <row r="48" spans="1:22" x14ac:dyDescent="0.25">
      <c r="A48" t="s">
        <v>72</v>
      </c>
      <c r="B48" t="s">
        <v>716</v>
      </c>
      <c r="C48">
        <v>150</v>
      </c>
      <c r="D48">
        <v>2</v>
      </c>
      <c r="E48" t="s">
        <v>21181</v>
      </c>
      <c r="F48">
        <v>329</v>
      </c>
      <c r="G48">
        <v>0</v>
      </c>
      <c r="H48" t="s">
        <v>636</v>
      </c>
      <c r="I48" t="s">
        <v>21182</v>
      </c>
      <c r="J48" t="s">
        <v>696</v>
      </c>
      <c r="K48" t="s">
        <v>637</v>
      </c>
      <c r="L48" t="s">
        <v>638</v>
      </c>
      <c r="M48" t="s">
        <v>21183</v>
      </c>
      <c r="N48" t="s">
        <v>637</v>
      </c>
      <c r="O48" t="s">
        <v>643</v>
      </c>
      <c r="P48" t="s">
        <v>5</v>
      </c>
      <c r="Q48" t="s">
        <v>644</v>
      </c>
      <c r="R48" t="s">
        <v>638</v>
      </c>
      <c r="S48" t="s">
        <v>21184</v>
      </c>
      <c r="T48" t="s">
        <v>21185</v>
      </c>
    </row>
    <row r="49" spans="1:20" x14ac:dyDescent="0.25">
      <c r="A49" t="s">
        <v>147</v>
      </c>
      <c r="B49" t="s">
        <v>148</v>
      </c>
      <c r="C49">
        <v>33.333333333333336</v>
      </c>
      <c r="D49">
        <v>3</v>
      </c>
      <c r="E49" t="s">
        <v>21186</v>
      </c>
      <c r="F49">
        <v>100</v>
      </c>
      <c r="G49">
        <v>0</v>
      </c>
      <c r="H49" t="s">
        <v>655</v>
      </c>
      <c r="I49" t="s">
        <v>21187</v>
      </c>
      <c r="J49" t="s">
        <v>661</v>
      </c>
      <c r="K49" t="s">
        <v>637</v>
      </c>
      <c r="L49" t="s">
        <v>638</v>
      </c>
      <c r="M49" t="s">
        <v>21188</v>
      </c>
      <c r="N49" t="s">
        <v>637</v>
      </c>
      <c r="O49" t="s">
        <v>639</v>
      </c>
      <c r="P49" t="s">
        <v>5</v>
      </c>
      <c r="Q49" t="s">
        <v>640</v>
      </c>
      <c r="R49" t="s">
        <v>638</v>
      </c>
      <c r="S49" t="s">
        <v>21189</v>
      </c>
      <c r="T49" t="s">
        <v>21188</v>
      </c>
    </row>
    <row r="50" spans="1:20" x14ac:dyDescent="0.25">
      <c r="A50" t="s">
        <v>147</v>
      </c>
      <c r="B50" t="s">
        <v>148</v>
      </c>
      <c r="C50">
        <v>33.333333333333336</v>
      </c>
      <c r="D50">
        <v>3</v>
      </c>
      <c r="E50" t="s">
        <v>21190</v>
      </c>
      <c r="F50">
        <v>110</v>
      </c>
      <c r="G50">
        <v>10</v>
      </c>
      <c r="H50" t="s">
        <v>655</v>
      </c>
      <c r="I50" t="s">
        <v>21191</v>
      </c>
      <c r="J50" t="s">
        <v>649</v>
      </c>
      <c r="K50" t="s">
        <v>637</v>
      </c>
      <c r="L50" t="s">
        <v>638</v>
      </c>
      <c r="M50" t="s">
        <v>21192</v>
      </c>
      <c r="N50" t="s">
        <v>637</v>
      </c>
      <c r="O50" t="s">
        <v>639</v>
      </c>
      <c r="P50" t="s">
        <v>5</v>
      </c>
      <c r="Q50" t="s">
        <v>640</v>
      </c>
      <c r="R50" t="s">
        <v>638</v>
      </c>
      <c r="S50" t="s">
        <v>21193</v>
      </c>
      <c r="T50" t="s">
        <v>21192</v>
      </c>
    </row>
    <row r="51" spans="1:20" x14ac:dyDescent="0.25">
      <c r="A51" t="s">
        <v>147</v>
      </c>
      <c r="B51" t="s">
        <v>148</v>
      </c>
      <c r="C51">
        <v>50</v>
      </c>
      <c r="D51">
        <v>6</v>
      </c>
      <c r="E51" t="s">
        <v>21194</v>
      </c>
      <c r="F51">
        <v>200</v>
      </c>
      <c r="G51">
        <v>0</v>
      </c>
      <c r="H51" t="s">
        <v>636</v>
      </c>
      <c r="I51" t="s">
        <v>21195</v>
      </c>
      <c r="J51" t="s">
        <v>648</v>
      </c>
      <c r="K51" t="s">
        <v>637</v>
      </c>
      <c r="L51" t="s">
        <v>638</v>
      </c>
      <c r="M51" t="s">
        <v>21196</v>
      </c>
      <c r="N51" t="s">
        <v>637</v>
      </c>
      <c r="O51" t="s">
        <v>643</v>
      </c>
      <c r="P51" t="s">
        <v>5</v>
      </c>
      <c r="Q51" t="s">
        <v>644</v>
      </c>
      <c r="R51" t="s">
        <v>638</v>
      </c>
      <c r="S51" t="s">
        <v>21197</v>
      </c>
      <c r="T51" t="s">
        <v>21196</v>
      </c>
    </row>
    <row r="52" spans="1:20" x14ac:dyDescent="0.25">
      <c r="A52" t="s">
        <v>147</v>
      </c>
      <c r="B52" t="s">
        <v>148</v>
      </c>
      <c r="C52">
        <v>33.333333333333336</v>
      </c>
      <c r="D52">
        <v>3</v>
      </c>
      <c r="E52" t="s">
        <v>21198</v>
      </c>
      <c r="F52">
        <v>100</v>
      </c>
      <c r="G52">
        <v>0</v>
      </c>
      <c r="H52" t="s">
        <v>655</v>
      </c>
      <c r="I52" t="s">
        <v>21199</v>
      </c>
      <c r="J52" t="s">
        <v>641</v>
      </c>
      <c r="K52" t="s">
        <v>637</v>
      </c>
      <c r="L52" t="s">
        <v>638</v>
      </c>
      <c r="M52" t="s">
        <v>21200</v>
      </c>
      <c r="N52" t="s">
        <v>637</v>
      </c>
      <c r="O52" t="s">
        <v>639</v>
      </c>
      <c r="P52" t="s">
        <v>5</v>
      </c>
      <c r="Q52" t="s">
        <v>640</v>
      </c>
      <c r="R52" t="s">
        <v>638</v>
      </c>
      <c r="S52" t="s">
        <v>21201</v>
      </c>
      <c r="T52" t="s">
        <v>21200</v>
      </c>
    </row>
    <row r="53" spans="1:20" x14ac:dyDescent="0.25">
      <c r="A53" t="s">
        <v>239</v>
      </c>
      <c r="B53" t="s">
        <v>245</v>
      </c>
      <c r="C53">
        <v>159</v>
      </c>
      <c r="D53">
        <v>1</v>
      </c>
      <c r="E53" t="s">
        <v>21202</v>
      </c>
      <c r="F53">
        <v>132</v>
      </c>
      <c r="G53">
        <v>3</v>
      </c>
      <c r="H53" t="s">
        <v>636</v>
      </c>
      <c r="I53" t="s">
        <v>21203</v>
      </c>
      <c r="J53" t="s">
        <v>2020</v>
      </c>
      <c r="K53" t="s">
        <v>637</v>
      </c>
      <c r="L53" t="s">
        <v>638</v>
      </c>
      <c r="M53" t="s">
        <v>21204</v>
      </c>
      <c r="N53" t="s">
        <v>637</v>
      </c>
      <c r="O53" t="s">
        <v>639</v>
      </c>
      <c r="P53" t="s">
        <v>5</v>
      </c>
      <c r="Q53" t="s">
        <v>640</v>
      </c>
      <c r="R53" t="s">
        <v>638</v>
      </c>
      <c r="S53" t="s">
        <v>21205</v>
      </c>
      <c r="T53" t="s">
        <v>21204</v>
      </c>
    </row>
    <row r="54" spans="1:20" x14ac:dyDescent="0.25">
      <c r="A54" t="s">
        <v>147</v>
      </c>
      <c r="B54" t="s">
        <v>148</v>
      </c>
      <c r="C54">
        <v>33.333333333333336</v>
      </c>
      <c r="D54">
        <v>3</v>
      </c>
      <c r="E54" t="s">
        <v>21206</v>
      </c>
      <c r="F54">
        <v>100</v>
      </c>
      <c r="G54">
        <v>0</v>
      </c>
      <c r="H54" t="s">
        <v>655</v>
      </c>
      <c r="I54" t="s">
        <v>21207</v>
      </c>
      <c r="J54" t="s">
        <v>650</v>
      </c>
      <c r="K54" t="s">
        <v>637</v>
      </c>
      <c r="L54" t="s">
        <v>638</v>
      </c>
      <c r="M54" t="s">
        <v>21208</v>
      </c>
      <c r="N54" t="s">
        <v>637</v>
      </c>
      <c r="O54" t="s">
        <v>639</v>
      </c>
      <c r="P54" t="s">
        <v>5</v>
      </c>
      <c r="Q54" t="s">
        <v>640</v>
      </c>
      <c r="R54" t="s">
        <v>638</v>
      </c>
      <c r="S54" t="s">
        <v>21209</v>
      </c>
      <c r="T54" t="s">
        <v>21208</v>
      </c>
    </row>
    <row r="55" spans="1:20" x14ac:dyDescent="0.25">
      <c r="A55" t="s">
        <v>22</v>
      </c>
      <c r="B55" t="s">
        <v>27</v>
      </c>
      <c r="C55">
        <v>66.333333333333329</v>
      </c>
      <c r="D55">
        <v>3</v>
      </c>
      <c r="E55" t="s">
        <v>21210</v>
      </c>
      <c r="F55">
        <v>250</v>
      </c>
      <c r="G55">
        <v>0</v>
      </c>
      <c r="H55" t="s">
        <v>645</v>
      </c>
      <c r="I55" t="s">
        <v>4674</v>
      </c>
      <c r="J55" t="s">
        <v>21211</v>
      </c>
      <c r="K55" t="s">
        <v>729</v>
      </c>
      <c r="L55" t="s">
        <v>3919</v>
      </c>
      <c r="M55" t="s">
        <v>21212</v>
      </c>
      <c r="N55" t="s">
        <v>637</v>
      </c>
      <c r="O55" t="s">
        <v>646</v>
      </c>
      <c r="P55" t="s">
        <v>26</v>
      </c>
      <c r="Q55" t="s">
        <v>647</v>
      </c>
      <c r="R55" t="s">
        <v>638</v>
      </c>
      <c r="S55" t="s">
        <v>21213</v>
      </c>
      <c r="T55" t="s">
        <v>21214</v>
      </c>
    </row>
    <row r="56" spans="1:20" x14ac:dyDescent="0.25">
      <c r="A56" t="s">
        <v>147</v>
      </c>
      <c r="B56" t="s">
        <v>148</v>
      </c>
      <c r="C56">
        <v>50</v>
      </c>
      <c r="D56">
        <v>12</v>
      </c>
      <c r="E56" t="s">
        <v>21215</v>
      </c>
      <c r="F56">
        <v>400</v>
      </c>
      <c r="G56">
        <v>0</v>
      </c>
      <c r="H56" t="s">
        <v>636</v>
      </c>
      <c r="I56" t="s">
        <v>21216</v>
      </c>
      <c r="J56" t="s">
        <v>4160</v>
      </c>
      <c r="K56" t="s">
        <v>637</v>
      </c>
      <c r="L56" t="s">
        <v>638</v>
      </c>
      <c r="M56" t="s">
        <v>21217</v>
      </c>
      <c r="N56" t="s">
        <v>637</v>
      </c>
      <c r="O56" t="s">
        <v>639</v>
      </c>
      <c r="P56" t="s">
        <v>5</v>
      </c>
      <c r="Q56" t="s">
        <v>640</v>
      </c>
      <c r="R56" t="s">
        <v>638</v>
      </c>
      <c r="S56" t="s">
        <v>21218</v>
      </c>
      <c r="T56" t="s">
        <v>21217</v>
      </c>
    </row>
    <row r="57" spans="1:20" x14ac:dyDescent="0.25">
      <c r="A57" t="s">
        <v>18</v>
      </c>
      <c r="B57" t="s">
        <v>19</v>
      </c>
      <c r="C57">
        <v>33</v>
      </c>
      <c r="D57">
        <v>10</v>
      </c>
      <c r="E57" t="s">
        <v>21219</v>
      </c>
      <c r="F57">
        <v>322.5</v>
      </c>
      <c r="G57">
        <v>0</v>
      </c>
      <c r="H57" t="s">
        <v>655</v>
      </c>
      <c r="I57" t="s">
        <v>21220</v>
      </c>
      <c r="J57" t="s">
        <v>667</v>
      </c>
      <c r="K57" t="s">
        <v>637</v>
      </c>
      <c r="L57" t="s">
        <v>638</v>
      </c>
      <c r="M57" t="s">
        <v>21221</v>
      </c>
      <c r="N57" t="s">
        <v>637</v>
      </c>
      <c r="O57" t="s">
        <v>639</v>
      </c>
      <c r="P57" t="s">
        <v>5</v>
      </c>
      <c r="Q57" t="s">
        <v>640</v>
      </c>
      <c r="R57" t="s">
        <v>638</v>
      </c>
      <c r="S57" t="s">
        <v>21222</v>
      </c>
      <c r="T57" t="s">
        <v>21221</v>
      </c>
    </row>
    <row r="58" spans="1:20" x14ac:dyDescent="0.25">
      <c r="A58" t="s">
        <v>147</v>
      </c>
      <c r="B58" t="s">
        <v>148</v>
      </c>
      <c r="C58">
        <v>33.333333333333336</v>
      </c>
      <c r="D58">
        <v>3</v>
      </c>
      <c r="E58" t="s">
        <v>21223</v>
      </c>
      <c r="F58">
        <v>100</v>
      </c>
      <c r="G58">
        <v>0</v>
      </c>
      <c r="H58" t="s">
        <v>655</v>
      </c>
      <c r="I58" t="s">
        <v>21224</v>
      </c>
      <c r="J58" t="s">
        <v>1797</v>
      </c>
      <c r="K58" t="s">
        <v>637</v>
      </c>
      <c r="L58" t="s">
        <v>638</v>
      </c>
      <c r="M58" t="s">
        <v>21225</v>
      </c>
      <c r="N58" t="s">
        <v>637</v>
      </c>
      <c r="O58" t="s">
        <v>639</v>
      </c>
      <c r="P58" t="s">
        <v>5</v>
      </c>
      <c r="Q58" t="s">
        <v>640</v>
      </c>
      <c r="R58" t="s">
        <v>638</v>
      </c>
      <c r="S58" t="s">
        <v>21226</v>
      </c>
      <c r="T58" t="s">
        <v>21225</v>
      </c>
    </row>
    <row r="59" spans="1:20" x14ac:dyDescent="0.25">
      <c r="A59" t="s">
        <v>18</v>
      </c>
      <c r="B59" t="s">
        <v>19</v>
      </c>
      <c r="C59">
        <v>66.666666666666671</v>
      </c>
      <c r="D59">
        <v>3</v>
      </c>
      <c r="E59" t="s">
        <v>21227</v>
      </c>
      <c r="F59">
        <v>119</v>
      </c>
      <c r="G59">
        <v>0</v>
      </c>
      <c r="H59" t="s">
        <v>645</v>
      </c>
      <c r="I59" t="s">
        <v>21228</v>
      </c>
      <c r="J59" t="s">
        <v>21229</v>
      </c>
      <c r="K59" t="s">
        <v>798</v>
      </c>
      <c r="L59" t="s">
        <v>6685</v>
      </c>
      <c r="M59" t="s">
        <v>21225</v>
      </c>
      <c r="N59" t="s">
        <v>637</v>
      </c>
      <c r="O59" t="s">
        <v>646</v>
      </c>
      <c r="P59" t="s">
        <v>26</v>
      </c>
      <c r="Q59" t="s">
        <v>647</v>
      </c>
      <c r="R59" t="s">
        <v>638</v>
      </c>
      <c r="S59" t="s">
        <v>21230</v>
      </c>
      <c r="T59" t="s">
        <v>21225</v>
      </c>
    </row>
    <row r="60" spans="1:20" x14ac:dyDescent="0.25">
      <c r="A60" t="s">
        <v>147</v>
      </c>
      <c r="B60" t="s">
        <v>148</v>
      </c>
      <c r="C60">
        <v>33.333333333333336</v>
      </c>
      <c r="D60">
        <v>3</v>
      </c>
      <c r="E60" t="s">
        <v>21231</v>
      </c>
      <c r="F60">
        <v>100</v>
      </c>
      <c r="G60">
        <v>0</v>
      </c>
      <c r="H60" t="s">
        <v>655</v>
      </c>
      <c r="I60" t="s">
        <v>21232</v>
      </c>
      <c r="J60" t="s">
        <v>648</v>
      </c>
      <c r="K60" t="s">
        <v>637</v>
      </c>
      <c r="L60" t="s">
        <v>638</v>
      </c>
      <c r="M60" t="s">
        <v>21233</v>
      </c>
      <c r="N60" t="s">
        <v>637</v>
      </c>
      <c r="O60" t="s">
        <v>639</v>
      </c>
      <c r="P60" t="s">
        <v>5</v>
      </c>
      <c r="Q60" t="s">
        <v>640</v>
      </c>
      <c r="R60" t="s">
        <v>638</v>
      </c>
      <c r="S60" t="s">
        <v>21234</v>
      </c>
      <c r="T60" t="s">
        <v>21233</v>
      </c>
    </row>
    <row r="61" spans="1:20" x14ac:dyDescent="0.25">
      <c r="A61" t="s">
        <v>600</v>
      </c>
      <c r="B61" t="s">
        <v>601</v>
      </c>
      <c r="C61">
        <v>119</v>
      </c>
      <c r="D61">
        <v>1</v>
      </c>
      <c r="E61" t="s">
        <v>21235</v>
      </c>
      <c r="F61">
        <v>953</v>
      </c>
      <c r="G61">
        <v>17</v>
      </c>
      <c r="H61" t="s">
        <v>645</v>
      </c>
      <c r="I61" t="s">
        <v>5119</v>
      </c>
      <c r="J61" t="s">
        <v>21236</v>
      </c>
      <c r="K61" t="s">
        <v>21237</v>
      </c>
      <c r="L61" t="s">
        <v>4476</v>
      </c>
      <c r="M61" t="s">
        <v>21238</v>
      </c>
      <c r="N61" t="s">
        <v>637</v>
      </c>
      <c r="O61" t="s">
        <v>646</v>
      </c>
      <c r="P61" t="s">
        <v>26</v>
      </c>
      <c r="Q61" t="s">
        <v>647</v>
      </c>
      <c r="R61" t="s">
        <v>638</v>
      </c>
      <c r="S61" t="s">
        <v>21239</v>
      </c>
      <c r="T61" t="s">
        <v>21240</v>
      </c>
    </row>
    <row r="62" spans="1:20" x14ac:dyDescent="0.25">
      <c r="A62" t="s">
        <v>241</v>
      </c>
      <c r="B62" t="s">
        <v>247</v>
      </c>
      <c r="C62">
        <v>119</v>
      </c>
      <c r="D62">
        <v>1</v>
      </c>
      <c r="E62" t="s">
        <v>21235</v>
      </c>
      <c r="F62">
        <v>953</v>
      </c>
      <c r="G62">
        <v>17</v>
      </c>
      <c r="H62" t="s">
        <v>645</v>
      </c>
      <c r="I62" t="s">
        <v>5119</v>
      </c>
      <c r="J62" t="s">
        <v>21236</v>
      </c>
      <c r="K62" t="s">
        <v>21237</v>
      </c>
      <c r="L62" t="s">
        <v>4476</v>
      </c>
      <c r="M62" t="s">
        <v>21238</v>
      </c>
      <c r="N62" t="s">
        <v>637</v>
      </c>
      <c r="O62" t="s">
        <v>646</v>
      </c>
      <c r="P62" t="s">
        <v>26</v>
      </c>
      <c r="Q62" t="s">
        <v>647</v>
      </c>
      <c r="R62" t="s">
        <v>638</v>
      </c>
      <c r="S62" t="s">
        <v>21239</v>
      </c>
      <c r="T62" t="s">
        <v>21240</v>
      </c>
    </row>
    <row r="63" spans="1:20" x14ac:dyDescent="0.25">
      <c r="A63" t="s">
        <v>240</v>
      </c>
      <c r="B63" t="s">
        <v>246</v>
      </c>
      <c r="C63">
        <v>119</v>
      </c>
      <c r="D63">
        <v>1</v>
      </c>
      <c r="E63" t="s">
        <v>21235</v>
      </c>
      <c r="F63">
        <v>953</v>
      </c>
      <c r="G63">
        <v>17</v>
      </c>
      <c r="H63" t="s">
        <v>645</v>
      </c>
      <c r="I63" t="s">
        <v>5119</v>
      </c>
      <c r="J63" t="s">
        <v>21236</v>
      </c>
      <c r="K63" t="s">
        <v>21237</v>
      </c>
      <c r="L63" t="s">
        <v>4476</v>
      </c>
      <c r="M63" t="s">
        <v>21238</v>
      </c>
      <c r="N63" t="s">
        <v>637</v>
      </c>
      <c r="O63" t="s">
        <v>646</v>
      </c>
      <c r="P63" t="s">
        <v>26</v>
      </c>
      <c r="Q63" t="s">
        <v>647</v>
      </c>
      <c r="R63" t="s">
        <v>638</v>
      </c>
      <c r="S63" t="s">
        <v>21239</v>
      </c>
      <c r="T63" t="s">
        <v>21240</v>
      </c>
    </row>
    <row r="64" spans="1:20" x14ac:dyDescent="0.25">
      <c r="A64" t="s">
        <v>239</v>
      </c>
      <c r="B64" t="s">
        <v>245</v>
      </c>
      <c r="C64">
        <v>120</v>
      </c>
      <c r="D64">
        <v>1</v>
      </c>
      <c r="E64" t="s">
        <v>21235</v>
      </c>
      <c r="F64">
        <v>953</v>
      </c>
      <c r="G64">
        <v>17</v>
      </c>
      <c r="H64" t="s">
        <v>645</v>
      </c>
      <c r="I64" t="s">
        <v>5119</v>
      </c>
      <c r="J64" t="s">
        <v>21236</v>
      </c>
      <c r="K64" t="s">
        <v>21237</v>
      </c>
      <c r="L64" t="s">
        <v>4476</v>
      </c>
      <c r="M64" t="s">
        <v>21238</v>
      </c>
      <c r="N64" t="s">
        <v>637</v>
      </c>
      <c r="O64" t="s">
        <v>646</v>
      </c>
      <c r="P64" t="s">
        <v>26</v>
      </c>
      <c r="Q64" t="s">
        <v>647</v>
      </c>
      <c r="R64" t="s">
        <v>638</v>
      </c>
      <c r="S64" t="s">
        <v>21239</v>
      </c>
      <c r="T64" t="s">
        <v>21240</v>
      </c>
    </row>
    <row r="65" spans="1:20" x14ac:dyDescent="0.25">
      <c r="A65" t="s">
        <v>241</v>
      </c>
      <c r="B65" t="s">
        <v>247</v>
      </c>
      <c r="C65">
        <v>159</v>
      </c>
      <c r="D65">
        <v>1</v>
      </c>
      <c r="E65" t="s">
        <v>21235</v>
      </c>
      <c r="F65">
        <v>953</v>
      </c>
      <c r="G65">
        <v>17</v>
      </c>
      <c r="H65" t="s">
        <v>645</v>
      </c>
      <c r="I65" t="s">
        <v>5119</v>
      </c>
      <c r="J65" t="s">
        <v>21236</v>
      </c>
      <c r="K65" t="s">
        <v>21237</v>
      </c>
      <c r="L65" t="s">
        <v>4476</v>
      </c>
      <c r="M65" t="s">
        <v>21238</v>
      </c>
      <c r="N65" t="s">
        <v>637</v>
      </c>
      <c r="O65" t="s">
        <v>646</v>
      </c>
      <c r="P65" t="s">
        <v>26</v>
      </c>
      <c r="Q65" t="s">
        <v>647</v>
      </c>
      <c r="R65" t="s">
        <v>638</v>
      </c>
      <c r="S65" t="s">
        <v>21239</v>
      </c>
      <c r="T65" t="s">
        <v>21240</v>
      </c>
    </row>
    <row r="66" spans="1:20" x14ac:dyDescent="0.25">
      <c r="A66" t="s">
        <v>240</v>
      </c>
      <c r="B66" t="s">
        <v>246</v>
      </c>
      <c r="C66">
        <v>139</v>
      </c>
      <c r="D66">
        <v>1</v>
      </c>
      <c r="E66" t="s">
        <v>21235</v>
      </c>
      <c r="F66">
        <v>953</v>
      </c>
      <c r="G66">
        <v>17</v>
      </c>
      <c r="H66" t="s">
        <v>645</v>
      </c>
      <c r="I66" t="s">
        <v>5119</v>
      </c>
      <c r="J66" t="s">
        <v>21236</v>
      </c>
      <c r="K66" t="s">
        <v>21237</v>
      </c>
      <c r="L66" t="s">
        <v>4476</v>
      </c>
      <c r="M66" t="s">
        <v>21238</v>
      </c>
      <c r="N66" t="s">
        <v>637</v>
      </c>
      <c r="O66" t="s">
        <v>646</v>
      </c>
      <c r="P66" t="s">
        <v>26</v>
      </c>
      <c r="Q66" t="s">
        <v>647</v>
      </c>
      <c r="R66" t="s">
        <v>638</v>
      </c>
      <c r="S66" t="s">
        <v>21239</v>
      </c>
      <c r="T66" t="s">
        <v>21240</v>
      </c>
    </row>
    <row r="67" spans="1:20" x14ac:dyDescent="0.25">
      <c r="A67" t="s">
        <v>239</v>
      </c>
      <c r="B67" t="s">
        <v>245</v>
      </c>
      <c r="C67">
        <v>139</v>
      </c>
      <c r="D67">
        <v>1</v>
      </c>
      <c r="E67" t="s">
        <v>21235</v>
      </c>
      <c r="F67">
        <v>953</v>
      </c>
      <c r="G67">
        <v>17</v>
      </c>
      <c r="H67" t="s">
        <v>645</v>
      </c>
      <c r="I67" t="s">
        <v>5119</v>
      </c>
      <c r="J67" t="s">
        <v>21236</v>
      </c>
      <c r="K67" t="s">
        <v>21237</v>
      </c>
      <c r="L67" t="s">
        <v>4476</v>
      </c>
      <c r="M67" t="s">
        <v>21238</v>
      </c>
      <c r="N67" t="s">
        <v>637</v>
      </c>
      <c r="O67" t="s">
        <v>646</v>
      </c>
      <c r="P67" t="s">
        <v>26</v>
      </c>
      <c r="Q67" t="s">
        <v>647</v>
      </c>
      <c r="R67" t="s">
        <v>638</v>
      </c>
      <c r="S67" t="s">
        <v>21239</v>
      </c>
      <c r="T67" t="s">
        <v>21240</v>
      </c>
    </row>
    <row r="68" spans="1:20" x14ac:dyDescent="0.25">
      <c r="A68" t="s">
        <v>147</v>
      </c>
      <c r="B68" t="s">
        <v>148</v>
      </c>
      <c r="C68">
        <v>33.333333333333336</v>
      </c>
      <c r="D68">
        <v>3</v>
      </c>
      <c r="E68" t="s">
        <v>21241</v>
      </c>
      <c r="F68">
        <v>100</v>
      </c>
      <c r="G68">
        <v>0</v>
      </c>
      <c r="H68" t="s">
        <v>655</v>
      </c>
      <c r="I68" t="s">
        <v>21242</v>
      </c>
      <c r="J68" t="s">
        <v>658</v>
      </c>
      <c r="K68" t="s">
        <v>637</v>
      </c>
      <c r="L68" t="s">
        <v>638</v>
      </c>
      <c r="M68" t="s">
        <v>21243</v>
      </c>
      <c r="N68" t="s">
        <v>637</v>
      </c>
      <c r="O68" t="s">
        <v>639</v>
      </c>
      <c r="P68" t="s">
        <v>5</v>
      </c>
      <c r="Q68" t="s">
        <v>640</v>
      </c>
      <c r="R68" t="s">
        <v>638</v>
      </c>
      <c r="S68" t="s">
        <v>21244</v>
      </c>
      <c r="T68" t="s">
        <v>21243</v>
      </c>
    </row>
    <row r="69" spans="1:20" x14ac:dyDescent="0.25">
      <c r="A69" t="s">
        <v>147</v>
      </c>
      <c r="B69" t="s">
        <v>148</v>
      </c>
      <c r="C69">
        <v>33.333333333333336</v>
      </c>
      <c r="D69">
        <v>3</v>
      </c>
      <c r="E69" t="s">
        <v>21245</v>
      </c>
      <c r="F69">
        <v>100</v>
      </c>
      <c r="G69">
        <v>0</v>
      </c>
      <c r="H69" t="s">
        <v>655</v>
      </c>
      <c r="I69" t="s">
        <v>21246</v>
      </c>
      <c r="J69" t="s">
        <v>648</v>
      </c>
      <c r="K69" t="s">
        <v>637</v>
      </c>
      <c r="L69" t="s">
        <v>638</v>
      </c>
      <c r="M69" t="s">
        <v>21247</v>
      </c>
      <c r="N69" t="s">
        <v>637</v>
      </c>
      <c r="O69" t="s">
        <v>643</v>
      </c>
      <c r="P69" t="s">
        <v>5</v>
      </c>
      <c r="Q69" t="s">
        <v>644</v>
      </c>
      <c r="R69" t="s">
        <v>638</v>
      </c>
      <c r="S69" t="s">
        <v>21248</v>
      </c>
      <c r="T69" t="s">
        <v>21247</v>
      </c>
    </row>
    <row r="70" spans="1:20" x14ac:dyDescent="0.25">
      <c r="A70" t="s">
        <v>77</v>
      </c>
      <c r="B70" t="s">
        <v>78</v>
      </c>
      <c r="C70">
        <v>33.333333333333336</v>
      </c>
      <c r="D70">
        <v>3</v>
      </c>
      <c r="E70" t="s">
        <v>21249</v>
      </c>
      <c r="F70">
        <v>134.99</v>
      </c>
      <c r="G70">
        <v>0</v>
      </c>
      <c r="H70" t="s">
        <v>636</v>
      </c>
      <c r="I70" t="s">
        <v>21250</v>
      </c>
      <c r="J70" t="s">
        <v>686</v>
      </c>
      <c r="K70" t="s">
        <v>637</v>
      </c>
      <c r="L70" t="s">
        <v>638</v>
      </c>
      <c r="M70" t="s">
        <v>21251</v>
      </c>
      <c r="N70" t="s">
        <v>637</v>
      </c>
      <c r="O70" t="s">
        <v>643</v>
      </c>
      <c r="P70" t="s">
        <v>5</v>
      </c>
      <c r="Q70" t="s">
        <v>644</v>
      </c>
      <c r="R70" t="s">
        <v>638</v>
      </c>
      <c r="S70" t="s">
        <v>21252</v>
      </c>
      <c r="T70" t="s">
        <v>21251</v>
      </c>
    </row>
    <row r="71" spans="1:20" x14ac:dyDescent="0.25">
      <c r="A71" t="s">
        <v>147</v>
      </c>
      <c r="B71" t="s">
        <v>148</v>
      </c>
      <c r="C71">
        <v>50</v>
      </c>
      <c r="D71">
        <v>6</v>
      </c>
      <c r="E71" t="s">
        <v>21253</v>
      </c>
      <c r="F71">
        <v>200</v>
      </c>
      <c r="G71">
        <v>0</v>
      </c>
      <c r="H71" t="s">
        <v>636</v>
      </c>
      <c r="I71" t="s">
        <v>10708</v>
      </c>
      <c r="J71" t="s">
        <v>648</v>
      </c>
      <c r="K71" t="s">
        <v>637</v>
      </c>
      <c r="L71" t="s">
        <v>638</v>
      </c>
      <c r="M71" t="s">
        <v>21254</v>
      </c>
      <c r="N71" t="s">
        <v>637</v>
      </c>
      <c r="O71" t="s">
        <v>639</v>
      </c>
      <c r="P71" t="s">
        <v>5</v>
      </c>
      <c r="Q71" t="s">
        <v>640</v>
      </c>
      <c r="R71" t="s">
        <v>638</v>
      </c>
      <c r="S71" t="s">
        <v>21255</v>
      </c>
      <c r="T71" t="s">
        <v>21251</v>
      </c>
    </row>
    <row r="72" spans="1:20" x14ac:dyDescent="0.25">
      <c r="A72" t="s">
        <v>147</v>
      </c>
      <c r="B72" t="s">
        <v>148</v>
      </c>
      <c r="C72">
        <v>33.333333333333336</v>
      </c>
      <c r="D72">
        <v>3</v>
      </c>
      <c r="E72" t="s">
        <v>21256</v>
      </c>
      <c r="F72">
        <v>100</v>
      </c>
      <c r="G72">
        <v>0</v>
      </c>
      <c r="H72" t="s">
        <v>655</v>
      </c>
      <c r="I72" t="s">
        <v>21257</v>
      </c>
      <c r="J72" t="s">
        <v>684</v>
      </c>
      <c r="K72" t="s">
        <v>637</v>
      </c>
      <c r="L72" t="s">
        <v>638</v>
      </c>
      <c r="M72" t="s">
        <v>21258</v>
      </c>
      <c r="N72" t="s">
        <v>637</v>
      </c>
      <c r="O72" t="s">
        <v>639</v>
      </c>
      <c r="P72" t="s">
        <v>5</v>
      </c>
      <c r="Q72" t="s">
        <v>640</v>
      </c>
      <c r="R72" t="s">
        <v>638</v>
      </c>
      <c r="S72" t="s">
        <v>21259</v>
      </c>
      <c r="T72" t="s">
        <v>21258</v>
      </c>
    </row>
    <row r="73" spans="1:20" x14ac:dyDescent="0.25">
      <c r="A73" t="s">
        <v>147</v>
      </c>
      <c r="B73" t="s">
        <v>148</v>
      </c>
      <c r="C73">
        <v>33.333333333333336</v>
      </c>
      <c r="D73">
        <v>3</v>
      </c>
      <c r="E73" t="s">
        <v>21260</v>
      </c>
      <c r="F73">
        <v>100</v>
      </c>
      <c r="G73">
        <v>0</v>
      </c>
      <c r="H73" t="s">
        <v>655</v>
      </c>
      <c r="I73" t="s">
        <v>21261</v>
      </c>
      <c r="J73" t="s">
        <v>2240</v>
      </c>
      <c r="K73" t="s">
        <v>637</v>
      </c>
      <c r="L73" t="s">
        <v>638</v>
      </c>
      <c r="M73" t="s">
        <v>21262</v>
      </c>
      <c r="N73" t="s">
        <v>637</v>
      </c>
      <c r="O73" t="s">
        <v>639</v>
      </c>
      <c r="P73" t="s">
        <v>5</v>
      </c>
      <c r="Q73" t="s">
        <v>640</v>
      </c>
      <c r="R73" t="s">
        <v>638</v>
      </c>
      <c r="S73" t="s">
        <v>21263</v>
      </c>
      <c r="T73" t="s">
        <v>21262</v>
      </c>
    </row>
    <row r="74" spans="1:20" x14ac:dyDescent="0.25">
      <c r="A74" t="s">
        <v>147</v>
      </c>
      <c r="B74" t="s">
        <v>148</v>
      </c>
      <c r="C74">
        <v>50</v>
      </c>
      <c r="D74">
        <v>6</v>
      </c>
      <c r="E74" t="s">
        <v>21264</v>
      </c>
      <c r="F74">
        <v>200</v>
      </c>
      <c r="G74">
        <v>0</v>
      </c>
      <c r="H74" t="s">
        <v>636</v>
      </c>
      <c r="I74" t="s">
        <v>21265</v>
      </c>
      <c r="J74" t="s">
        <v>1852</v>
      </c>
      <c r="K74" t="s">
        <v>637</v>
      </c>
      <c r="L74" t="s">
        <v>638</v>
      </c>
      <c r="M74" t="s">
        <v>21266</v>
      </c>
      <c r="N74" t="s">
        <v>637</v>
      </c>
      <c r="O74" t="s">
        <v>639</v>
      </c>
      <c r="P74" t="s">
        <v>5</v>
      </c>
      <c r="Q74" t="s">
        <v>640</v>
      </c>
      <c r="R74" t="s">
        <v>638</v>
      </c>
      <c r="S74" t="s">
        <v>21267</v>
      </c>
      <c r="T74" t="s">
        <v>21268</v>
      </c>
    </row>
    <row r="75" spans="1:20" x14ac:dyDescent="0.25">
      <c r="A75" t="s">
        <v>240</v>
      </c>
      <c r="B75" t="s">
        <v>246</v>
      </c>
      <c r="C75">
        <v>139</v>
      </c>
      <c r="D75">
        <v>2</v>
      </c>
      <c r="E75" t="s">
        <v>21269</v>
      </c>
      <c r="F75">
        <v>215</v>
      </c>
      <c r="G75">
        <v>0</v>
      </c>
      <c r="H75" t="s">
        <v>697</v>
      </c>
      <c r="I75" t="s">
        <v>21270</v>
      </c>
      <c r="J75" t="s">
        <v>21271</v>
      </c>
      <c r="K75" t="s">
        <v>1700</v>
      </c>
      <c r="L75" t="s">
        <v>21272</v>
      </c>
      <c r="M75" t="s">
        <v>21273</v>
      </c>
      <c r="N75" t="s">
        <v>761</v>
      </c>
      <c r="O75" t="s">
        <v>691</v>
      </c>
      <c r="P75" t="s">
        <v>692</v>
      </c>
      <c r="Q75" t="s">
        <v>693</v>
      </c>
      <c r="R75" t="s">
        <v>638</v>
      </c>
      <c r="S75" t="s">
        <v>21274</v>
      </c>
      <c r="T75" t="s">
        <v>21266</v>
      </c>
    </row>
    <row r="76" spans="1:20" x14ac:dyDescent="0.25">
      <c r="A76" t="s">
        <v>18</v>
      </c>
      <c r="B76" t="s">
        <v>19</v>
      </c>
      <c r="C76">
        <v>66.666666666666671</v>
      </c>
      <c r="D76">
        <v>3</v>
      </c>
      <c r="E76" t="s">
        <v>21275</v>
      </c>
      <c r="F76">
        <v>200</v>
      </c>
      <c r="G76">
        <v>0</v>
      </c>
      <c r="H76" t="s">
        <v>636</v>
      </c>
      <c r="I76" t="s">
        <v>21276</v>
      </c>
      <c r="J76" t="s">
        <v>648</v>
      </c>
      <c r="K76" t="s">
        <v>637</v>
      </c>
      <c r="L76" t="s">
        <v>638</v>
      </c>
      <c r="M76" t="s">
        <v>21277</v>
      </c>
      <c r="N76" t="s">
        <v>637</v>
      </c>
      <c r="O76" t="s">
        <v>639</v>
      </c>
      <c r="P76" t="s">
        <v>5</v>
      </c>
      <c r="Q76" t="s">
        <v>640</v>
      </c>
      <c r="R76" t="s">
        <v>638</v>
      </c>
      <c r="S76" t="s">
        <v>21278</v>
      </c>
      <c r="T76" t="s">
        <v>21277</v>
      </c>
    </row>
    <row r="77" spans="1:20" x14ac:dyDescent="0.25">
      <c r="A77" t="s">
        <v>147</v>
      </c>
      <c r="B77" t="s">
        <v>148</v>
      </c>
      <c r="C77">
        <v>33.333333333333336</v>
      </c>
      <c r="D77">
        <v>3</v>
      </c>
      <c r="E77" t="s">
        <v>21275</v>
      </c>
      <c r="F77">
        <v>200</v>
      </c>
      <c r="G77">
        <v>0</v>
      </c>
      <c r="H77" t="s">
        <v>636</v>
      </c>
      <c r="I77" t="s">
        <v>21276</v>
      </c>
      <c r="J77" t="s">
        <v>648</v>
      </c>
      <c r="K77" t="s">
        <v>637</v>
      </c>
      <c r="L77" t="s">
        <v>638</v>
      </c>
      <c r="M77" t="s">
        <v>21277</v>
      </c>
      <c r="N77" t="s">
        <v>637</v>
      </c>
      <c r="O77" t="s">
        <v>639</v>
      </c>
      <c r="P77" t="s">
        <v>5</v>
      </c>
      <c r="Q77" t="s">
        <v>640</v>
      </c>
      <c r="R77" t="s">
        <v>638</v>
      </c>
      <c r="S77" t="s">
        <v>21278</v>
      </c>
      <c r="T77" t="s">
        <v>21277</v>
      </c>
    </row>
    <row r="78" spans="1:20" x14ac:dyDescent="0.25">
      <c r="A78" t="s">
        <v>147</v>
      </c>
      <c r="B78" t="s">
        <v>148</v>
      </c>
      <c r="C78">
        <v>33.333333333333336</v>
      </c>
      <c r="D78">
        <v>3</v>
      </c>
      <c r="E78" t="s">
        <v>21279</v>
      </c>
      <c r="F78">
        <v>100</v>
      </c>
      <c r="G78">
        <v>0</v>
      </c>
      <c r="H78" t="s">
        <v>636</v>
      </c>
      <c r="I78" t="s">
        <v>21280</v>
      </c>
      <c r="J78" t="s">
        <v>709</v>
      </c>
      <c r="K78" t="s">
        <v>637</v>
      </c>
      <c r="L78" t="s">
        <v>638</v>
      </c>
      <c r="M78" t="s">
        <v>21281</v>
      </c>
      <c r="N78" t="s">
        <v>637</v>
      </c>
      <c r="O78" t="s">
        <v>643</v>
      </c>
      <c r="P78" t="s">
        <v>5</v>
      </c>
      <c r="Q78" t="s">
        <v>644</v>
      </c>
      <c r="R78" t="s">
        <v>638</v>
      </c>
      <c r="S78" t="s">
        <v>21282</v>
      </c>
      <c r="T78" t="s">
        <v>21281</v>
      </c>
    </row>
    <row r="79" spans="1:20" x14ac:dyDescent="0.25">
      <c r="A79" t="s">
        <v>241</v>
      </c>
      <c r="B79" t="s">
        <v>247</v>
      </c>
      <c r="C79">
        <v>159</v>
      </c>
      <c r="D79">
        <v>1</v>
      </c>
      <c r="E79" t="s">
        <v>21283</v>
      </c>
      <c r="F79">
        <v>197</v>
      </c>
      <c r="G79">
        <v>38</v>
      </c>
      <c r="H79" t="s">
        <v>645</v>
      </c>
      <c r="I79" t="s">
        <v>21284</v>
      </c>
      <c r="J79" t="s">
        <v>21285</v>
      </c>
      <c r="K79" t="s">
        <v>1664</v>
      </c>
      <c r="L79" t="s">
        <v>1689</v>
      </c>
      <c r="M79" t="s">
        <v>21286</v>
      </c>
      <c r="N79" t="s">
        <v>637</v>
      </c>
      <c r="O79" t="s">
        <v>646</v>
      </c>
      <c r="P79" t="s">
        <v>26</v>
      </c>
      <c r="Q79" t="s">
        <v>647</v>
      </c>
      <c r="R79" t="s">
        <v>638</v>
      </c>
      <c r="S79" t="s">
        <v>21287</v>
      </c>
      <c r="T79" t="s">
        <v>21288</v>
      </c>
    </row>
    <row r="80" spans="1:20" x14ac:dyDescent="0.25">
      <c r="A80" t="s">
        <v>600</v>
      </c>
      <c r="B80" t="s">
        <v>601</v>
      </c>
      <c r="C80">
        <v>139</v>
      </c>
      <c r="D80">
        <v>1</v>
      </c>
      <c r="E80" t="s">
        <v>21289</v>
      </c>
      <c r="F80">
        <v>732</v>
      </c>
      <c r="G80">
        <v>91</v>
      </c>
      <c r="H80" t="s">
        <v>645</v>
      </c>
      <c r="I80" t="s">
        <v>21284</v>
      </c>
      <c r="J80" t="s">
        <v>21285</v>
      </c>
      <c r="K80" t="s">
        <v>1664</v>
      </c>
      <c r="L80" t="s">
        <v>1689</v>
      </c>
      <c r="M80" t="s">
        <v>21286</v>
      </c>
      <c r="N80" t="s">
        <v>637</v>
      </c>
      <c r="O80" t="s">
        <v>646</v>
      </c>
      <c r="P80" t="s">
        <v>26</v>
      </c>
      <c r="Q80" t="s">
        <v>647</v>
      </c>
      <c r="R80" t="s">
        <v>638</v>
      </c>
      <c r="S80" t="s">
        <v>21290</v>
      </c>
      <c r="T80" t="s">
        <v>21288</v>
      </c>
    </row>
    <row r="81" spans="1:20" x14ac:dyDescent="0.25">
      <c r="A81" t="s">
        <v>240</v>
      </c>
      <c r="B81" t="s">
        <v>246</v>
      </c>
      <c r="C81">
        <v>139</v>
      </c>
      <c r="D81">
        <v>1</v>
      </c>
      <c r="E81" t="s">
        <v>21289</v>
      </c>
      <c r="F81">
        <v>732</v>
      </c>
      <c r="G81">
        <v>91</v>
      </c>
      <c r="H81" t="s">
        <v>645</v>
      </c>
      <c r="I81" t="s">
        <v>21284</v>
      </c>
      <c r="J81" t="s">
        <v>21285</v>
      </c>
      <c r="K81" t="s">
        <v>1664</v>
      </c>
      <c r="L81" t="s">
        <v>1689</v>
      </c>
      <c r="M81" t="s">
        <v>21286</v>
      </c>
      <c r="N81" t="s">
        <v>637</v>
      </c>
      <c r="O81" t="s">
        <v>646</v>
      </c>
      <c r="P81" t="s">
        <v>26</v>
      </c>
      <c r="Q81" t="s">
        <v>647</v>
      </c>
      <c r="R81" t="s">
        <v>638</v>
      </c>
      <c r="S81" t="s">
        <v>21290</v>
      </c>
      <c r="T81" t="s">
        <v>21288</v>
      </c>
    </row>
    <row r="82" spans="1:20" x14ac:dyDescent="0.25">
      <c r="A82" t="s">
        <v>239</v>
      </c>
      <c r="B82" t="s">
        <v>245</v>
      </c>
      <c r="C82">
        <v>139</v>
      </c>
      <c r="D82">
        <v>2</v>
      </c>
      <c r="E82" t="s">
        <v>21289</v>
      </c>
      <c r="F82">
        <v>732</v>
      </c>
      <c r="G82">
        <v>91</v>
      </c>
      <c r="H82" t="s">
        <v>645</v>
      </c>
      <c r="I82" t="s">
        <v>21284</v>
      </c>
      <c r="J82" t="s">
        <v>21285</v>
      </c>
      <c r="K82" t="s">
        <v>1664</v>
      </c>
      <c r="L82" t="s">
        <v>1689</v>
      </c>
      <c r="M82" t="s">
        <v>21286</v>
      </c>
      <c r="N82" t="s">
        <v>637</v>
      </c>
      <c r="O82" t="s">
        <v>646</v>
      </c>
      <c r="P82" t="s">
        <v>26</v>
      </c>
      <c r="Q82" t="s">
        <v>647</v>
      </c>
      <c r="R82" t="s">
        <v>638</v>
      </c>
      <c r="S82" t="s">
        <v>21290</v>
      </c>
      <c r="T82" t="s">
        <v>21288</v>
      </c>
    </row>
    <row r="83" spans="1:20" x14ac:dyDescent="0.25">
      <c r="A83" t="s">
        <v>101</v>
      </c>
      <c r="B83" t="s">
        <v>74</v>
      </c>
      <c r="C83">
        <v>85</v>
      </c>
      <c r="D83">
        <v>1</v>
      </c>
      <c r="E83" t="s">
        <v>21289</v>
      </c>
      <c r="F83">
        <v>732</v>
      </c>
      <c r="G83">
        <v>91</v>
      </c>
      <c r="H83" t="s">
        <v>645</v>
      </c>
      <c r="I83" t="s">
        <v>21284</v>
      </c>
      <c r="J83" t="s">
        <v>21285</v>
      </c>
      <c r="K83" t="s">
        <v>1664</v>
      </c>
      <c r="L83" t="s">
        <v>1689</v>
      </c>
      <c r="M83" t="s">
        <v>21286</v>
      </c>
      <c r="N83" t="s">
        <v>637</v>
      </c>
      <c r="O83" t="s">
        <v>646</v>
      </c>
      <c r="P83" t="s">
        <v>26</v>
      </c>
      <c r="Q83" t="s">
        <v>647</v>
      </c>
      <c r="R83" t="s">
        <v>638</v>
      </c>
      <c r="S83" t="s">
        <v>21290</v>
      </c>
      <c r="T83" t="s">
        <v>21288</v>
      </c>
    </row>
    <row r="84" spans="1:20" x14ac:dyDescent="0.25">
      <c r="A84" t="s">
        <v>147</v>
      </c>
      <c r="B84" t="s">
        <v>148</v>
      </c>
      <c r="C84">
        <v>33.333333333333336</v>
      </c>
      <c r="D84">
        <v>3</v>
      </c>
      <c r="E84" t="s">
        <v>21291</v>
      </c>
      <c r="F84">
        <v>149</v>
      </c>
      <c r="G84">
        <v>0</v>
      </c>
      <c r="H84" t="s">
        <v>645</v>
      </c>
      <c r="I84" t="s">
        <v>12364</v>
      </c>
      <c r="J84" t="s">
        <v>12365</v>
      </c>
      <c r="K84" t="s">
        <v>12366</v>
      </c>
      <c r="L84" t="s">
        <v>7452</v>
      </c>
      <c r="M84" t="s">
        <v>21292</v>
      </c>
      <c r="N84" t="s">
        <v>637</v>
      </c>
      <c r="O84" t="s">
        <v>646</v>
      </c>
      <c r="P84" t="s">
        <v>26</v>
      </c>
      <c r="Q84" t="s">
        <v>647</v>
      </c>
      <c r="R84" t="s">
        <v>638</v>
      </c>
      <c r="S84" t="s">
        <v>21293</v>
      </c>
      <c r="T84" t="s">
        <v>21292</v>
      </c>
    </row>
    <row r="85" spans="1:20" x14ac:dyDescent="0.25">
      <c r="A85" t="s">
        <v>147</v>
      </c>
      <c r="B85" t="s">
        <v>148</v>
      </c>
      <c r="C85">
        <v>50</v>
      </c>
      <c r="D85">
        <v>6</v>
      </c>
      <c r="E85" t="s">
        <v>21294</v>
      </c>
      <c r="F85">
        <v>300</v>
      </c>
      <c r="G85">
        <v>0</v>
      </c>
      <c r="H85" t="s">
        <v>636</v>
      </c>
      <c r="I85" t="s">
        <v>21295</v>
      </c>
      <c r="J85" t="s">
        <v>3691</v>
      </c>
      <c r="K85" t="s">
        <v>637</v>
      </c>
      <c r="L85" t="s">
        <v>638</v>
      </c>
      <c r="M85" t="s">
        <v>21296</v>
      </c>
      <c r="N85" t="s">
        <v>637</v>
      </c>
      <c r="O85" t="s">
        <v>643</v>
      </c>
      <c r="P85" t="s">
        <v>5</v>
      </c>
      <c r="Q85" t="s">
        <v>644</v>
      </c>
      <c r="R85" t="s">
        <v>638</v>
      </c>
      <c r="S85" t="s">
        <v>21297</v>
      </c>
      <c r="T85" t="s">
        <v>21298</v>
      </c>
    </row>
    <row r="86" spans="1:20" x14ac:dyDescent="0.25">
      <c r="A86" t="s">
        <v>147</v>
      </c>
      <c r="B86" t="s">
        <v>148</v>
      </c>
      <c r="C86">
        <v>33.333333333333336</v>
      </c>
      <c r="D86">
        <v>3</v>
      </c>
      <c r="E86" t="s">
        <v>21294</v>
      </c>
      <c r="F86">
        <v>300</v>
      </c>
      <c r="G86">
        <v>0</v>
      </c>
      <c r="H86" t="s">
        <v>636</v>
      </c>
      <c r="I86" t="s">
        <v>21295</v>
      </c>
      <c r="J86" t="s">
        <v>3691</v>
      </c>
      <c r="K86" t="s">
        <v>637</v>
      </c>
      <c r="L86" t="s">
        <v>638</v>
      </c>
      <c r="M86" t="s">
        <v>21296</v>
      </c>
      <c r="N86" t="s">
        <v>637</v>
      </c>
      <c r="O86" t="s">
        <v>643</v>
      </c>
      <c r="P86" t="s">
        <v>5</v>
      </c>
      <c r="Q86" t="s">
        <v>644</v>
      </c>
      <c r="R86" t="s">
        <v>638</v>
      </c>
      <c r="S86" t="s">
        <v>21297</v>
      </c>
      <c r="T86" t="s">
        <v>21298</v>
      </c>
    </row>
    <row r="87" spans="1:20" x14ac:dyDescent="0.25">
      <c r="A87" t="s">
        <v>147</v>
      </c>
      <c r="B87" t="s">
        <v>148</v>
      </c>
      <c r="C87">
        <v>33.333333333333336</v>
      </c>
      <c r="D87">
        <v>3</v>
      </c>
      <c r="E87" t="s">
        <v>21299</v>
      </c>
      <c r="F87">
        <v>106</v>
      </c>
      <c r="G87">
        <v>6</v>
      </c>
      <c r="H87" t="s">
        <v>655</v>
      </c>
      <c r="I87" t="s">
        <v>21300</v>
      </c>
      <c r="J87" t="s">
        <v>709</v>
      </c>
      <c r="K87" t="s">
        <v>637</v>
      </c>
      <c r="L87" t="s">
        <v>638</v>
      </c>
      <c r="M87" t="s">
        <v>21301</v>
      </c>
      <c r="N87" t="s">
        <v>637</v>
      </c>
      <c r="O87" t="s">
        <v>639</v>
      </c>
      <c r="P87" t="s">
        <v>5</v>
      </c>
      <c r="Q87" t="s">
        <v>640</v>
      </c>
      <c r="R87" t="s">
        <v>638</v>
      </c>
      <c r="S87" t="s">
        <v>21302</v>
      </c>
      <c r="T87" t="s">
        <v>21301</v>
      </c>
    </row>
    <row r="88" spans="1:20" x14ac:dyDescent="0.25">
      <c r="A88" t="s">
        <v>147</v>
      </c>
      <c r="B88" t="s">
        <v>148</v>
      </c>
      <c r="C88">
        <v>33.333333333333336</v>
      </c>
      <c r="D88">
        <v>3</v>
      </c>
      <c r="E88" t="s">
        <v>21303</v>
      </c>
      <c r="F88">
        <v>100</v>
      </c>
      <c r="G88">
        <v>0</v>
      </c>
      <c r="H88" t="s">
        <v>655</v>
      </c>
      <c r="I88" t="s">
        <v>2298</v>
      </c>
      <c r="J88" t="s">
        <v>642</v>
      </c>
      <c r="K88" t="s">
        <v>637</v>
      </c>
      <c r="L88" t="s">
        <v>638</v>
      </c>
      <c r="M88" t="s">
        <v>21304</v>
      </c>
      <c r="N88" t="s">
        <v>637</v>
      </c>
      <c r="O88" t="s">
        <v>639</v>
      </c>
      <c r="P88" t="s">
        <v>5</v>
      </c>
      <c r="Q88" t="s">
        <v>640</v>
      </c>
      <c r="R88" t="s">
        <v>638</v>
      </c>
      <c r="S88" t="s">
        <v>21305</v>
      </c>
      <c r="T88" t="s">
        <v>21304</v>
      </c>
    </row>
    <row r="89" spans="1:20" x14ac:dyDescent="0.25">
      <c r="A89" t="s">
        <v>18</v>
      </c>
      <c r="B89" t="s">
        <v>19</v>
      </c>
      <c r="C89">
        <v>66.666666666666671</v>
      </c>
      <c r="D89">
        <v>3</v>
      </c>
      <c r="E89" t="s">
        <v>21306</v>
      </c>
      <c r="F89">
        <v>100</v>
      </c>
      <c r="G89">
        <v>0</v>
      </c>
      <c r="H89" t="s">
        <v>636</v>
      </c>
      <c r="I89" t="s">
        <v>21307</v>
      </c>
      <c r="J89" t="s">
        <v>649</v>
      </c>
      <c r="K89" t="s">
        <v>637</v>
      </c>
      <c r="L89" t="s">
        <v>638</v>
      </c>
      <c r="M89" t="s">
        <v>21308</v>
      </c>
      <c r="N89" t="s">
        <v>637</v>
      </c>
      <c r="O89" t="s">
        <v>643</v>
      </c>
      <c r="P89" t="s">
        <v>5</v>
      </c>
      <c r="Q89" t="s">
        <v>644</v>
      </c>
      <c r="R89" t="s">
        <v>638</v>
      </c>
      <c r="S89" t="s">
        <v>21309</v>
      </c>
      <c r="T89" t="s">
        <v>21310</v>
      </c>
    </row>
    <row r="90" spans="1:20" x14ac:dyDescent="0.25">
      <c r="A90" t="s">
        <v>77</v>
      </c>
      <c r="B90" t="s">
        <v>78</v>
      </c>
      <c r="C90">
        <v>27.5</v>
      </c>
      <c r="D90">
        <v>4</v>
      </c>
      <c r="E90" t="s">
        <v>21311</v>
      </c>
      <c r="F90">
        <v>124</v>
      </c>
      <c r="G90">
        <v>28</v>
      </c>
      <c r="H90" t="s">
        <v>645</v>
      </c>
      <c r="I90" t="s">
        <v>21312</v>
      </c>
      <c r="J90" t="s">
        <v>21313</v>
      </c>
      <c r="K90" t="s">
        <v>11101</v>
      </c>
      <c r="L90" t="s">
        <v>21314</v>
      </c>
      <c r="M90" t="s">
        <v>21310</v>
      </c>
      <c r="N90" t="s">
        <v>637</v>
      </c>
      <c r="O90" t="s">
        <v>664</v>
      </c>
      <c r="P90" t="s">
        <v>23</v>
      </c>
      <c r="Q90" t="s">
        <v>665</v>
      </c>
      <c r="R90" t="s">
        <v>638</v>
      </c>
      <c r="S90" t="s">
        <v>21315</v>
      </c>
      <c r="T90" t="s">
        <v>21310</v>
      </c>
    </row>
    <row r="91" spans="1:20" x14ac:dyDescent="0.25">
      <c r="A91" t="s">
        <v>147</v>
      </c>
      <c r="B91" t="s">
        <v>148</v>
      </c>
      <c r="C91">
        <v>33.333333333333336</v>
      </c>
      <c r="D91">
        <v>3</v>
      </c>
      <c r="E91" t="s">
        <v>21316</v>
      </c>
      <c r="F91">
        <v>100</v>
      </c>
      <c r="G91">
        <v>0</v>
      </c>
      <c r="H91" t="s">
        <v>636</v>
      </c>
      <c r="I91" t="s">
        <v>21317</v>
      </c>
      <c r="J91" t="s">
        <v>683</v>
      </c>
      <c r="K91" t="s">
        <v>637</v>
      </c>
      <c r="L91" t="s">
        <v>638</v>
      </c>
      <c r="M91" t="s">
        <v>21310</v>
      </c>
      <c r="N91" t="s">
        <v>637</v>
      </c>
      <c r="O91" t="s">
        <v>643</v>
      </c>
      <c r="P91" t="s">
        <v>5</v>
      </c>
      <c r="Q91" t="s">
        <v>644</v>
      </c>
      <c r="R91" t="s">
        <v>638</v>
      </c>
      <c r="S91" t="s">
        <v>21318</v>
      </c>
      <c r="T91" t="s">
        <v>21310</v>
      </c>
    </row>
    <row r="92" spans="1:20" x14ac:dyDescent="0.25">
      <c r="A92" t="s">
        <v>600</v>
      </c>
      <c r="B92" t="s">
        <v>601</v>
      </c>
      <c r="C92">
        <v>159</v>
      </c>
      <c r="D92">
        <v>1</v>
      </c>
      <c r="E92" t="s">
        <v>21319</v>
      </c>
      <c r="F92">
        <v>99</v>
      </c>
      <c r="G92">
        <v>0</v>
      </c>
      <c r="H92" t="s">
        <v>636</v>
      </c>
      <c r="I92" t="s">
        <v>21320</v>
      </c>
      <c r="J92" t="s">
        <v>653</v>
      </c>
      <c r="K92" t="s">
        <v>637</v>
      </c>
      <c r="L92" t="s">
        <v>638</v>
      </c>
      <c r="M92" t="s">
        <v>21321</v>
      </c>
      <c r="N92" t="s">
        <v>637</v>
      </c>
      <c r="O92" t="s">
        <v>643</v>
      </c>
      <c r="P92" t="s">
        <v>5</v>
      </c>
      <c r="Q92" t="s">
        <v>644</v>
      </c>
      <c r="R92" t="s">
        <v>638</v>
      </c>
      <c r="S92" t="s">
        <v>21322</v>
      </c>
      <c r="T92" t="s">
        <v>21321</v>
      </c>
    </row>
    <row r="93" spans="1:20" x14ac:dyDescent="0.25">
      <c r="A93" t="s">
        <v>147</v>
      </c>
      <c r="B93" t="s">
        <v>148</v>
      </c>
      <c r="C93">
        <v>33.333333333333336</v>
      </c>
      <c r="D93">
        <v>3</v>
      </c>
      <c r="E93" t="s">
        <v>21323</v>
      </c>
      <c r="F93">
        <v>100</v>
      </c>
      <c r="G93">
        <v>0</v>
      </c>
      <c r="H93" t="s">
        <v>655</v>
      </c>
      <c r="I93" t="s">
        <v>21324</v>
      </c>
      <c r="J93" t="s">
        <v>642</v>
      </c>
      <c r="K93" t="s">
        <v>637</v>
      </c>
      <c r="L93" t="s">
        <v>638</v>
      </c>
      <c r="M93" t="s">
        <v>21325</v>
      </c>
      <c r="N93" t="s">
        <v>637</v>
      </c>
      <c r="O93" t="s">
        <v>639</v>
      </c>
      <c r="P93" t="s">
        <v>5</v>
      </c>
      <c r="Q93" t="s">
        <v>640</v>
      </c>
      <c r="R93" t="s">
        <v>638</v>
      </c>
      <c r="S93" t="s">
        <v>21326</v>
      </c>
      <c r="T93" t="s">
        <v>21325</v>
      </c>
    </row>
    <row r="94" spans="1:20" x14ac:dyDescent="0.25">
      <c r="A94" t="s">
        <v>147</v>
      </c>
      <c r="B94" t="s">
        <v>148</v>
      </c>
      <c r="C94">
        <v>50</v>
      </c>
      <c r="D94">
        <v>6</v>
      </c>
      <c r="E94" t="s">
        <v>21327</v>
      </c>
      <c r="F94">
        <v>200</v>
      </c>
      <c r="G94">
        <v>0</v>
      </c>
      <c r="H94" t="s">
        <v>636</v>
      </c>
      <c r="I94" t="s">
        <v>21328</v>
      </c>
      <c r="J94" t="s">
        <v>1872</v>
      </c>
      <c r="K94" t="s">
        <v>637</v>
      </c>
      <c r="L94" t="s">
        <v>638</v>
      </c>
      <c r="M94" t="s">
        <v>21329</v>
      </c>
      <c r="N94" t="s">
        <v>637</v>
      </c>
      <c r="O94" t="s">
        <v>639</v>
      </c>
      <c r="P94" t="s">
        <v>5</v>
      </c>
      <c r="Q94" t="s">
        <v>640</v>
      </c>
      <c r="R94" t="s">
        <v>638</v>
      </c>
      <c r="S94" t="s">
        <v>21330</v>
      </c>
      <c r="T94" t="s">
        <v>21329</v>
      </c>
    </row>
    <row r="95" spans="1:20" x14ac:dyDescent="0.25">
      <c r="A95" t="s">
        <v>147</v>
      </c>
      <c r="B95" t="s">
        <v>148</v>
      </c>
      <c r="C95">
        <v>33.333333333333336</v>
      </c>
      <c r="D95">
        <v>3</v>
      </c>
      <c r="E95" t="s">
        <v>21331</v>
      </c>
      <c r="F95">
        <v>100</v>
      </c>
      <c r="G95">
        <v>0</v>
      </c>
      <c r="H95" t="s">
        <v>636</v>
      </c>
      <c r="I95" t="s">
        <v>21332</v>
      </c>
      <c r="J95" t="s">
        <v>648</v>
      </c>
      <c r="K95" t="s">
        <v>637</v>
      </c>
      <c r="L95" t="s">
        <v>638</v>
      </c>
      <c r="M95" t="s">
        <v>21333</v>
      </c>
      <c r="N95" t="s">
        <v>637</v>
      </c>
      <c r="O95" t="s">
        <v>643</v>
      </c>
      <c r="P95" t="s">
        <v>5</v>
      </c>
      <c r="Q95" t="s">
        <v>644</v>
      </c>
      <c r="R95" t="s">
        <v>638</v>
      </c>
      <c r="S95" t="s">
        <v>21334</v>
      </c>
      <c r="T95" t="s">
        <v>21333</v>
      </c>
    </row>
    <row r="96" spans="1:20" x14ac:dyDescent="0.25">
      <c r="A96" t="s">
        <v>147</v>
      </c>
      <c r="B96" t="s">
        <v>148</v>
      </c>
      <c r="C96">
        <v>50</v>
      </c>
      <c r="D96">
        <v>6</v>
      </c>
      <c r="E96" t="s">
        <v>21335</v>
      </c>
      <c r="F96">
        <v>200</v>
      </c>
      <c r="G96">
        <v>0</v>
      </c>
      <c r="H96" t="s">
        <v>636</v>
      </c>
      <c r="I96" t="s">
        <v>21336</v>
      </c>
      <c r="J96" t="s">
        <v>657</v>
      </c>
      <c r="K96" t="s">
        <v>637</v>
      </c>
      <c r="L96" t="s">
        <v>638</v>
      </c>
      <c r="M96" t="s">
        <v>21337</v>
      </c>
      <c r="N96" t="s">
        <v>637</v>
      </c>
      <c r="O96" t="s">
        <v>639</v>
      </c>
      <c r="P96" t="s">
        <v>5</v>
      </c>
      <c r="Q96" t="s">
        <v>640</v>
      </c>
      <c r="R96" t="s">
        <v>638</v>
      </c>
      <c r="S96" t="s">
        <v>21338</v>
      </c>
      <c r="T96" t="s">
        <v>21337</v>
      </c>
    </row>
    <row r="97" spans="1:20" x14ac:dyDescent="0.25">
      <c r="A97" t="s">
        <v>147</v>
      </c>
      <c r="B97" t="s">
        <v>148</v>
      </c>
      <c r="C97">
        <v>33.333333333333336</v>
      </c>
      <c r="D97">
        <v>3</v>
      </c>
      <c r="E97" t="s">
        <v>21339</v>
      </c>
      <c r="F97">
        <v>100</v>
      </c>
      <c r="G97">
        <v>0</v>
      </c>
      <c r="H97" t="s">
        <v>655</v>
      </c>
      <c r="I97" t="s">
        <v>1822</v>
      </c>
      <c r="J97" t="s">
        <v>1797</v>
      </c>
      <c r="K97" t="s">
        <v>637</v>
      </c>
      <c r="L97" t="s">
        <v>638</v>
      </c>
      <c r="M97" t="s">
        <v>21337</v>
      </c>
      <c r="N97" t="s">
        <v>637</v>
      </c>
      <c r="O97" t="s">
        <v>639</v>
      </c>
      <c r="P97" t="s">
        <v>5</v>
      </c>
      <c r="Q97" t="s">
        <v>640</v>
      </c>
      <c r="R97" t="s">
        <v>638</v>
      </c>
      <c r="S97" t="s">
        <v>21340</v>
      </c>
      <c r="T97" t="s">
        <v>21337</v>
      </c>
    </row>
    <row r="98" spans="1:20" x14ac:dyDescent="0.25">
      <c r="A98" t="s">
        <v>147</v>
      </c>
      <c r="B98" t="s">
        <v>148</v>
      </c>
      <c r="C98">
        <v>50</v>
      </c>
      <c r="D98">
        <v>6</v>
      </c>
      <c r="E98" t="s">
        <v>21341</v>
      </c>
      <c r="F98">
        <v>200</v>
      </c>
      <c r="G98">
        <v>0</v>
      </c>
      <c r="H98" t="s">
        <v>636</v>
      </c>
      <c r="I98" t="s">
        <v>2282</v>
      </c>
      <c r="J98" t="s">
        <v>653</v>
      </c>
      <c r="K98" t="s">
        <v>637</v>
      </c>
      <c r="L98" t="s">
        <v>638</v>
      </c>
      <c r="M98" t="s">
        <v>21342</v>
      </c>
      <c r="N98" t="s">
        <v>637</v>
      </c>
      <c r="O98" t="s">
        <v>639</v>
      </c>
      <c r="P98" t="s">
        <v>5</v>
      </c>
      <c r="Q98" t="s">
        <v>640</v>
      </c>
      <c r="R98" t="s">
        <v>21343</v>
      </c>
      <c r="S98" t="s">
        <v>21344</v>
      </c>
      <c r="T98" t="s">
        <v>21342</v>
      </c>
    </row>
    <row r="99" spans="1:20" x14ac:dyDescent="0.25">
      <c r="A99" t="s">
        <v>147</v>
      </c>
      <c r="B99" t="s">
        <v>148</v>
      </c>
      <c r="C99">
        <v>33.333333333333336</v>
      </c>
      <c r="D99">
        <v>3</v>
      </c>
      <c r="E99" t="s">
        <v>21345</v>
      </c>
      <c r="F99">
        <v>100</v>
      </c>
      <c r="G99">
        <v>0</v>
      </c>
      <c r="H99" t="s">
        <v>655</v>
      </c>
      <c r="I99" t="s">
        <v>2298</v>
      </c>
      <c r="J99" t="s">
        <v>2240</v>
      </c>
      <c r="K99" t="s">
        <v>637</v>
      </c>
      <c r="L99" t="s">
        <v>638</v>
      </c>
      <c r="M99" t="s">
        <v>21346</v>
      </c>
      <c r="N99" t="s">
        <v>637</v>
      </c>
      <c r="O99" t="s">
        <v>639</v>
      </c>
      <c r="P99" t="s">
        <v>5</v>
      </c>
      <c r="Q99" t="s">
        <v>640</v>
      </c>
      <c r="R99" t="s">
        <v>638</v>
      </c>
      <c r="S99" t="s">
        <v>21347</v>
      </c>
      <c r="T99" t="s">
        <v>21346</v>
      </c>
    </row>
    <row r="100" spans="1:20" x14ac:dyDescent="0.25">
      <c r="A100" t="s">
        <v>22</v>
      </c>
      <c r="B100" t="s">
        <v>27</v>
      </c>
      <c r="C100">
        <v>66.333333333333329</v>
      </c>
      <c r="D100">
        <v>3</v>
      </c>
      <c r="E100" t="s">
        <v>21348</v>
      </c>
      <c r="F100">
        <v>343</v>
      </c>
      <c r="G100">
        <v>0</v>
      </c>
      <c r="H100" t="s">
        <v>645</v>
      </c>
      <c r="I100" t="s">
        <v>15638</v>
      </c>
      <c r="J100" t="s">
        <v>21349</v>
      </c>
      <c r="K100" t="s">
        <v>776</v>
      </c>
      <c r="L100" t="s">
        <v>5280</v>
      </c>
      <c r="M100" t="s">
        <v>21350</v>
      </c>
      <c r="N100" t="s">
        <v>637</v>
      </c>
      <c r="O100" t="s">
        <v>646</v>
      </c>
      <c r="P100" t="s">
        <v>26</v>
      </c>
      <c r="Q100" t="s">
        <v>647</v>
      </c>
      <c r="R100" t="s">
        <v>638</v>
      </c>
      <c r="S100" t="s">
        <v>21351</v>
      </c>
      <c r="T100" t="s">
        <v>21350</v>
      </c>
    </row>
    <row r="101" spans="1:20" x14ac:dyDescent="0.25">
      <c r="A101" t="s">
        <v>72</v>
      </c>
      <c r="B101" t="s">
        <v>716</v>
      </c>
      <c r="C101">
        <v>93</v>
      </c>
      <c r="D101">
        <v>1</v>
      </c>
      <c r="E101" t="s">
        <v>21348</v>
      </c>
      <c r="F101">
        <v>343</v>
      </c>
      <c r="G101">
        <v>0</v>
      </c>
      <c r="H101" t="s">
        <v>645</v>
      </c>
      <c r="I101" t="s">
        <v>15638</v>
      </c>
      <c r="J101" t="s">
        <v>21349</v>
      </c>
      <c r="K101" t="s">
        <v>776</v>
      </c>
      <c r="L101" t="s">
        <v>5280</v>
      </c>
      <c r="M101" t="s">
        <v>21350</v>
      </c>
      <c r="N101" t="s">
        <v>637</v>
      </c>
      <c r="O101" t="s">
        <v>646</v>
      </c>
      <c r="P101" t="s">
        <v>26</v>
      </c>
      <c r="Q101" t="s">
        <v>647</v>
      </c>
      <c r="R101" t="s">
        <v>638</v>
      </c>
      <c r="S101" t="s">
        <v>21351</v>
      </c>
      <c r="T101" t="s">
        <v>21350</v>
      </c>
    </row>
    <row r="102" spans="1:20" x14ac:dyDescent="0.25">
      <c r="A102" t="s">
        <v>147</v>
      </c>
      <c r="B102" t="s">
        <v>148</v>
      </c>
      <c r="C102">
        <v>50</v>
      </c>
      <c r="D102">
        <v>6</v>
      </c>
      <c r="E102" t="s">
        <v>21352</v>
      </c>
      <c r="F102">
        <v>200</v>
      </c>
      <c r="G102">
        <v>0</v>
      </c>
      <c r="H102" t="s">
        <v>636</v>
      </c>
      <c r="I102" t="s">
        <v>21353</v>
      </c>
      <c r="J102" t="s">
        <v>1797</v>
      </c>
      <c r="K102" t="s">
        <v>637</v>
      </c>
      <c r="L102" t="s">
        <v>638</v>
      </c>
      <c r="M102" t="s">
        <v>21354</v>
      </c>
      <c r="N102" t="s">
        <v>637</v>
      </c>
      <c r="O102" t="s">
        <v>639</v>
      </c>
      <c r="P102" t="s">
        <v>5</v>
      </c>
      <c r="Q102" t="s">
        <v>640</v>
      </c>
      <c r="R102" t="s">
        <v>638</v>
      </c>
      <c r="S102" t="s">
        <v>21355</v>
      </c>
      <c r="T102" t="s">
        <v>21354</v>
      </c>
    </row>
    <row r="103" spans="1:20" x14ac:dyDescent="0.25">
      <c r="A103" t="s">
        <v>147</v>
      </c>
      <c r="B103" t="s">
        <v>148</v>
      </c>
      <c r="C103">
        <v>50</v>
      </c>
      <c r="D103">
        <v>6</v>
      </c>
      <c r="E103" t="s">
        <v>21356</v>
      </c>
      <c r="F103">
        <v>200</v>
      </c>
      <c r="G103">
        <v>0</v>
      </c>
      <c r="H103" t="s">
        <v>636</v>
      </c>
      <c r="I103" t="s">
        <v>21357</v>
      </c>
      <c r="J103" t="s">
        <v>699</v>
      </c>
      <c r="K103" t="s">
        <v>637</v>
      </c>
      <c r="L103" t="s">
        <v>638</v>
      </c>
      <c r="M103" t="s">
        <v>21354</v>
      </c>
      <c r="N103" t="s">
        <v>637</v>
      </c>
      <c r="O103" t="s">
        <v>643</v>
      </c>
      <c r="P103" t="s">
        <v>5</v>
      </c>
      <c r="Q103" t="s">
        <v>644</v>
      </c>
      <c r="R103" t="s">
        <v>638</v>
      </c>
      <c r="S103" t="s">
        <v>21358</v>
      </c>
      <c r="T103" t="s">
        <v>21359</v>
      </c>
    </row>
    <row r="104" spans="1:20" x14ac:dyDescent="0.25">
      <c r="A104" t="s">
        <v>72</v>
      </c>
      <c r="B104" t="s">
        <v>716</v>
      </c>
      <c r="C104">
        <v>99</v>
      </c>
      <c r="D104">
        <v>1</v>
      </c>
      <c r="E104" t="s">
        <v>21360</v>
      </c>
      <c r="F104">
        <v>99</v>
      </c>
      <c r="G104">
        <v>0</v>
      </c>
      <c r="H104" t="s">
        <v>645</v>
      </c>
      <c r="I104" t="s">
        <v>15638</v>
      </c>
      <c r="J104" t="s">
        <v>21349</v>
      </c>
      <c r="K104" t="s">
        <v>776</v>
      </c>
      <c r="L104" t="s">
        <v>5280</v>
      </c>
      <c r="M104" t="s">
        <v>21361</v>
      </c>
      <c r="N104" t="s">
        <v>637</v>
      </c>
      <c r="O104" t="s">
        <v>646</v>
      </c>
      <c r="P104" t="s">
        <v>26</v>
      </c>
      <c r="Q104" t="s">
        <v>647</v>
      </c>
      <c r="R104" t="s">
        <v>638</v>
      </c>
      <c r="S104" t="s">
        <v>21362</v>
      </c>
      <c r="T104" t="s">
        <v>21361</v>
      </c>
    </row>
    <row r="105" spans="1:20" x14ac:dyDescent="0.25">
      <c r="A105" t="s">
        <v>240</v>
      </c>
      <c r="B105" t="s">
        <v>246</v>
      </c>
      <c r="C105">
        <v>159</v>
      </c>
      <c r="D105">
        <v>1</v>
      </c>
      <c r="E105" t="s">
        <v>21363</v>
      </c>
      <c r="F105">
        <v>99</v>
      </c>
      <c r="G105">
        <v>0</v>
      </c>
      <c r="H105" t="s">
        <v>636</v>
      </c>
      <c r="I105" t="s">
        <v>10599</v>
      </c>
      <c r="J105" t="s">
        <v>653</v>
      </c>
      <c r="K105" t="s">
        <v>637</v>
      </c>
      <c r="L105" t="s">
        <v>638</v>
      </c>
      <c r="M105" t="s">
        <v>21364</v>
      </c>
      <c r="N105" t="s">
        <v>637</v>
      </c>
      <c r="O105" t="s">
        <v>643</v>
      </c>
      <c r="P105" t="s">
        <v>5</v>
      </c>
      <c r="Q105" t="s">
        <v>644</v>
      </c>
      <c r="R105" t="s">
        <v>638</v>
      </c>
      <c r="S105" t="s">
        <v>21365</v>
      </c>
      <c r="T105" t="s">
        <v>21364</v>
      </c>
    </row>
    <row r="106" spans="1:20" x14ac:dyDescent="0.25">
      <c r="A106" t="s">
        <v>594</v>
      </c>
      <c r="B106" t="s">
        <v>595</v>
      </c>
      <c r="C106">
        <v>50</v>
      </c>
      <c r="D106">
        <v>3</v>
      </c>
      <c r="E106" t="s">
        <v>21366</v>
      </c>
      <c r="F106">
        <v>100</v>
      </c>
      <c r="G106">
        <v>0</v>
      </c>
      <c r="H106" t="s">
        <v>636</v>
      </c>
      <c r="I106" t="s">
        <v>21367</v>
      </c>
      <c r="J106" t="s">
        <v>648</v>
      </c>
      <c r="K106" t="s">
        <v>637</v>
      </c>
      <c r="L106" t="s">
        <v>638</v>
      </c>
      <c r="M106" t="s">
        <v>21368</v>
      </c>
      <c r="N106" t="s">
        <v>637</v>
      </c>
      <c r="O106" t="s">
        <v>639</v>
      </c>
      <c r="P106" t="s">
        <v>5</v>
      </c>
      <c r="Q106" t="s">
        <v>640</v>
      </c>
      <c r="R106" t="s">
        <v>638</v>
      </c>
      <c r="S106" t="s">
        <v>21369</v>
      </c>
      <c r="T106" t="s">
        <v>21368</v>
      </c>
    </row>
    <row r="107" spans="1:20" x14ac:dyDescent="0.25">
      <c r="A107" t="s">
        <v>147</v>
      </c>
      <c r="B107" t="s">
        <v>148</v>
      </c>
      <c r="C107">
        <v>50</v>
      </c>
      <c r="D107">
        <v>6</v>
      </c>
      <c r="E107" t="s">
        <v>21370</v>
      </c>
      <c r="F107">
        <v>458</v>
      </c>
      <c r="G107">
        <v>0</v>
      </c>
      <c r="H107" t="s">
        <v>636</v>
      </c>
      <c r="I107" t="s">
        <v>21371</v>
      </c>
      <c r="J107" t="s">
        <v>1970</v>
      </c>
      <c r="K107" t="s">
        <v>637</v>
      </c>
      <c r="L107" t="s">
        <v>638</v>
      </c>
      <c r="M107" t="s">
        <v>21372</v>
      </c>
      <c r="N107" t="s">
        <v>637</v>
      </c>
      <c r="O107" t="s">
        <v>643</v>
      </c>
      <c r="P107" t="s">
        <v>5</v>
      </c>
      <c r="Q107" t="s">
        <v>644</v>
      </c>
      <c r="R107" t="s">
        <v>638</v>
      </c>
      <c r="S107" t="s">
        <v>21373</v>
      </c>
      <c r="T107" t="s">
        <v>21372</v>
      </c>
    </row>
    <row r="108" spans="1:20" x14ac:dyDescent="0.25">
      <c r="A108" t="s">
        <v>240</v>
      </c>
      <c r="B108" t="s">
        <v>246</v>
      </c>
      <c r="C108">
        <v>159</v>
      </c>
      <c r="D108">
        <v>2</v>
      </c>
      <c r="E108" t="s">
        <v>21370</v>
      </c>
      <c r="F108">
        <v>458</v>
      </c>
      <c r="G108">
        <v>0</v>
      </c>
      <c r="H108" t="s">
        <v>636</v>
      </c>
      <c r="I108" t="s">
        <v>21371</v>
      </c>
      <c r="J108" t="s">
        <v>1970</v>
      </c>
      <c r="K108" t="s">
        <v>637</v>
      </c>
      <c r="L108" t="s">
        <v>638</v>
      </c>
      <c r="M108" t="s">
        <v>21372</v>
      </c>
      <c r="N108" t="s">
        <v>637</v>
      </c>
      <c r="O108" t="s">
        <v>643</v>
      </c>
      <c r="P108" t="s">
        <v>5</v>
      </c>
      <c r="Q108" t="s">
        <v>644</v>
      </c>
      <c r="R108" t="s">
        <v>638</v>
      </c>
      <c r="S108" t="s">
        <v>21373</v>
      </c>
      <c r="T108" t="s">
        <v>21372</v>
      </c>
    </row>
    <row r="109" spans="1:20" x14ac:dyDescent="0.25">
      <c r="A109" t="s">
        <v>147</v>
      </c>
      <c r="B109" t="s">
        <v>148</v>
      </c>
      <c r="C109">
        <v>50</v>
      </c>
      <c r="D109">
        <v>6</v>
      </c>
      <c r="E109" t="s">
        <v>21374</v>
      </c>
      <c r="F109">
        <v>200</v>
      </c>
      <c r="G109">
        <v>0</v>
      </c>
      <c r="H109" t="s">
        <v>636</v>
      </c>
      <c r="I109" t="s">
        <v>21375</v>
      </c>
      <c r="J109" t="s">
        <v>700</v>
      </c>
      <c r="K109" t="s">
        <v>637</v>
      </c>
      <c r="L109" t="s">
        <v>638</v>
      </c>
      <c r="M109" t="s">
        <v>21376</v>
      </c>
      <c r="N109" t="s">
        <v>637</v>
      </c>
      <c r="O109" t="s">
        <v>639</v>
      </c>
      <c r="P109" t="s">
        <v>5</v>
      </c>
      <c r="Q109" t="s">
        <v>640</v>
      </c>
      <c r="R109" t="s">
        <v>638</v>
      </c>
      <c r="S109" t="s">
        <v>21377</v>
      </c>
      <c r="T109" t="s">
        <v>21376</v>
      </c>
    </row>
    <row r="110" spans="1:20" x14ac:dyDescent="0.25">
      <c r="A110" t="s">
        <v>147</v>
      </c>
      <c r="B110" t="s">
        <v>148</v>
      </c>
      <c r="C110">
        <v>50</v>
      </c>
      <c r="D110">
        <v>6</v>
      </c>
      <c r="E110" t="s">
        <v>21378</v>
      </c>
      <c r="F110">
        <v>200</v>
      </c>
      <c r="G110">
        <v>0</v>
      </c>
      <c r="H110" t="s">
        <v>636</v>
      </c>
      <c r="I110" t="s">
        <v>21379</v>
      </c>
      <c r="J110" t="s">
        <v>2240</v>
      </c>
      <c r="K110" t="s">
        <v>637</v>
      </c>
      <c r="L110" t="s">
        <v>638</v>
      </c>
      <c r="M110" t="s">
        <v>21376</v>
      </c>
      <c r="N110" t="s">
        <v>637</v>
      </c>
      <c r="O110" t="s">
        <v>639</v>
      </c>
      <c r="P110" t="s">
        <v>5</v>
      </c>
      <c r="Q110" t="s">
        <v>640</v>
      </c>
      <c r="R110" t="s">
        <v>638</v>
      </c>
      <c r="S110" t="s">
        <v>21380</v>
      </c>
      <c r="T110" t="s">
        <v>21376</v>
      </c>
    </row>
    <row r="111" spans="1:20" x14ac:dyDescent="0.25">
      <c r="A111" t="s">
        <v>147</v>
      </c>
      <c r="B111" t="s">
        <v>148</v>
      </c>
      <c r="C111">
        <v>33.333333333333336</v>
      </c>
      <c r="D111">
        <v>3</v>
      </c>
      <c r="E111" t="s">
        <v>21381</v>
      </c>
      <c r="F111">
        <v>199</v>
      </c>
      <c r="G111">
        <v>0</v>
      </c>
      <c r="H111" t="s">
        <v>636</v>
      </c>
      <c r="I111" t="s">
        <v>19493</v>
      </c>
      <c r="J111" t="s">
        <v>2441</v>
      </c>
      <c r="K111" t="s">
        <v>637</v>
      </c>
      <c r="L111" t="s">
        <v>638</v>
      </c>
      <c r="M111" t="s">
        <v>21382</v>
      </c>
      <c r="N111" t="s">
        <v>637</v>
      </c>
      <c r="O111" t="s">
        <v>639</v>
      </c>
      <c r="P111" t="s">
        <v>5</v>
      </c>
      <c r="Q111" t="s">
        <v>640</v>
      </c>
      <c r="R111" t="s">
        <v>21383</v>
      </c>
      <c r="S111" t="s">
        <v>21384</v>
      </c>
      <c r="T111" t="s">
        <v>21385</v>
      </c>
    </row>
    <row r="112" spans="1:20" x14ac:dyDescent="0.25">
      <c r="A112" t="s">
        <v>239</v>
      </c>
      <c r="B112" t="s">
        <v>245</v>
      </c>
      <c r="C112">
        <v>159</v>
      </c>
      <c r="D112">
        <v>1</v>
      </c>
      <c r="E112" t="s">
        <v>21381</v>
      </c>
      <c r="F112">
        <v>199</v>
      </c>
      <c r="G112">
        <v>0</v>
      </c>
      <c r="H112" t="s">
        <v>636</v>
      </c>
      <c r="I112" t="s">
        <v>19493</v>
      </c>
      <c r="J112" t="s">
        <v>2441</v>
      </c>
      <c r="K112" t="s">
        <v>637</v>
      </c>
      <c r="L112" t="s">
        <v>638</v>
      </c>
      <c r="M112" t="s">
        <v>21382</v>
      </c>
      <c r="N112" t="s">
        <v>637</v>
      </c>
      <c r="O112" t="s">
        <v>639</v>
      </c>
      <c r="P112" t="s">
        <v>5</v>
      </c>
      <c r="Q112" t="s">
        <v>640</v>
      </c>
      <c r="R112" t="s">
        <v>21383</v>
      </c>
      <c r="S112" t="s">
        <v>21384</v>
      </c>
      <c r="T112" t="s">
        <v>21385</v>
      </c>
    </row>
    <row r="113" spans="1:20" x14ac:dyDescent="0.25">
      <c r="A113" t="s">
        <v>147</v>
      </c>
      <c r="B113" t="s">
        <v>148</v>
      </c>
      <c r="C113">
        <v>33.333333333333336</v>
      </c>
      <c r="D113">
        <v>3</v>
      </c>
      <c r="E113" t="s">
        <v>21386</v>
      </c>
      <c r="F113">
        <v>100</v>
      </c>
      <c r="G113">
        <v>0</v>
      </c>
      <c r="H113" t="s">
        <v>636</v>
      </c>
      <c r="I113" t="s">
        <v>21387</v>
      </c>
      <c r="J113" t="s">
        <v>667</v>
      </c>
      <c r="K113" t="s">
        <v>637</v>
      </c>
      <c r="L113" t="s">
        <v>638</v>
      </c>
      <c r="M113" t="s">
        <v>21388</v>
      </c>
      <c r="N113" t="s">
        <v>637</v>
      </c>
      <c r="O113" t="s">
        <v>639</v>
      </c>
      <c r="P113" t="s">
        <v>5</v>
      </c>
      <c r="Q113" t="s">
        <v>640</v>
      </c>
      <c r="R113" t="s">
        <v>638</v>
      </c>
      <c r="S113" t="s">
        <v>21389</v>
      </c>
      <c r="T113" t="s">
        <v>21388</v>
      </c>
    </row>
    <row r="114" spans="1:20" x14ac:dyDescent="0.25">
      <c r="A114" t="s">
        <v>147</v>
      </c>
      <c r="B114" t="s">
        <v>148</v>
      </c>
      <c r="C114">
        <v>50</v>
      </c>
      <c r="D114">
        <v>6</v>
      </c>
      <c r="E114" t="s">
        <v>21390</v>
      </c>
      <c r="F114">
        <v>200</v>
      </c>
      <c r="G114">
        <v>0</v>
      </c>
      <c r="H114" t="s">
        <v>636</v>
      </c>
      <c r="I114" t="s">
        <v>21391</v>
      </c>
      <c r="J114" t="s">
        <v>648</v>
      </c>
      <c r="K114" t="s">
        <v>637</v>
      </c>
      <c r="L114" t="s">
        <v>638</v>
      </c>
      <c r="M114" t="s">
        <v>21392</v>
      </c>
      <c r="N114" t="s">
        <v>637</v>
      </c>
      <c r="O114" t="s">
        <v>639</v>
      </c>
      <c r="P114" t="s">
        <v>5</v>
      </c>
      <c r="Q114" t="s">
        <v>640</v>
      </c>
      <c r="R114" t="s">
        <v>638</v>
      </c>
      <c r="S114" t="s">
        <v>21393</v>
      </c>
      <c r="T114" t="s">
        <v>21392</v>
      </c>
    </row>
    <row r="115" spans="1:20" x14ac:dyDescent="0.25">
      <c r="A115" t="s">
        <v>18</v>
      </c>
      <c r="B115" t="s">
        <v>19</v>
      </c>
      <c r="C115">
        <v>66.666666666666671</v>
      </c>
      <c r="D115">
        <v>3</v>
      </c>
      <c r="E115" t="s">
        <v>21394</v>
      </c>
      <c r="F115">
        <v>200</v>
      </c>
      <c r="G115">
        <v>0</v>
      </c>
      <c r="H115" t="s">
        <v>636</v>
      </c>
      <c r="I115" t="s">
        <v>21395</v>
      </c>
      <c r="J115" t="s">
        <v>3188</v>
      </c>
      <c r="K115" t="s">
        <v>637</v>
      </c>
      <c r="L115" t="s">
        <v>638</v>
      </c>
      <c r="M115" t="s">
        <v>21396</v>
      </c>
      <c r="N115" t="s">
        <v>637</v>
      </c>
      <c r="O115" t="s">
        <v>639</v>
      </c>
      <c r="P115" t="s">
        <v>5</v>
      </c>
      <c r="Q115" t="s">
        <v>640</v>
      </c>
      <c r="R115" t="s">
        <v>21397</v>
      </c>
      <c r="S115" t="s">
        <v>21398</v>
      </c>
      <c r="T115" t="s">
        <v>21396</v>
      </c>
    </row>
    <row r="116" spans="1:20" x14ac:dyDescent="0.25">
      <c r="A116" t="s">
        <v>147</v>
      </c>
      <c r="B116" t="s">
        <v>148</v>
      </c>
      <c r="C116">
        <v>33.333333333333336</v>
      </c>
      <c r="D116">
        <v>3</v>
      </c>
      <c r="E116" t="s">
        <v>21394</v>
      </c>
      <c r="F116">
        <v>200</v>
      </c>
      <c r="G116">
        <v>0</v>
      </c>
      <c r="H116" t="s">
        <v>636</v>
      </c>
      <c r="I116" t="s">
        <v>21395</v>
      </c>
      <c r="J116" t="s">
        <v>3188</v>
      </c>
      <c r="K116" t="s">
        <v>637</v>
      </c>
      <c r="L116" t="s">
        <v>638</v>
      </c>
      <c r="M116" t="s">
        <v>21396</v>
      </c>
      <c r="N116" t="s">
        <v>637</v>
      </c>
      <c r="O116" t="s">
        <v>639</v>
      </c>
      <c r="P116" t="s">
        <v>5</v>
      </c>
      <c r="Q116" t="s">
        <v>640</v>
      </c>
      <c r="R116" t="s">
        <v>21397</v>
      </c>
      <c r="S116" t="s">
        <v>21398</v>
      </c>
      <c r="T116" t="s">
        <v>21396</v>
      </c>
    </row>
    <row r="117" spans="1:20" x14ac:dyDescent="0.25">
      <c r="A117" t="s">
        <v>18</v>
      </c>
      <c r="B117" t="s">
        <v>19</v>
      </c>
      <c r="C117">
        <v>66.666666666666671</v>
      </c>
      <c r="D117">
        <v>3</v>
      </c>
      <c r="E117" t="s">
        <v>21399</v>
      </c>
      <c r="F117">
        <v>100</v>
      </c>
      <c r="G117">
        <v>0</v>
      </c>
      <c r="H117" t="s">
        <v>655</v>
      </c>
      <c r="I117" t="s">
        <v>3454</v>
      </c>
      <c r="J117" t="s">
        <v>658</v>
      </c>
      <c r="K117" t="s">
        <v>637</v>
      </c>
      <c r="L117" t="s">
        <v>638</v>
      </c>
      <c r="M117" t="s">
        <v>21396</v>
      </c>
      <c r="N117" t="s">
        <v>637</v>
      </c>
      <c r="O117" t="s">
        <v>639</v>
      </c>
      <c r="P117" t="s">
        <v>5</v>
      </c>
      <c r="Q117" t="s">
        <v>640</v>
      </c>
      <c r="R117" t="s">
        <v>638</v>
      </c>
      <c r="S117" t="s">
        <v>21400</v>
      </c>
      <c r="T117" t="s">
        <v>21396</v>
      </c>
    </row>
    <row r="118" spans="1:20" x14ac:dyDescent="0.25">
      <c r="A118" t="s">
        <v>147</v>
      </c>
      <c r="B118" t="s">
        <v>148</v>
      </c>
      <c r="C118">
        <v>50</v>
      </c>
      <c r="D118">
        <v>6</v>
      </c>
      <c r="E118" t="s">
        <v>21401</v>
      </c>
      <c r="F118">
        <v>200</v>
      </c>
      <c r="G118">
        <v>0</v>
      </c>
      <c r="H118" t="s">
        <v>636</v>
      </c>
      <c r="I118" t="s">
        <v>21402</v>
      </c>
      <c r="J118" t="s">
        <v>666</v>
      </c>
      <c r="K118" t="s">
        <v>637</v>
      </c>
      <c r="L118" t="s">
        <v>638</v>
      </c>
      <c r="M118" t="s">
        <v>21403</v>
      </c>
      <c r="N118" t="s">
        <v>637</v>
      </c>
      <c r="O118" t="s">
        <v>639</v>
      </c>
      <c r="P118" t="s">
        <v>5</v>
      </c>
      <c r="Q118" t="s">
        <v>640</v>
      </c>
      <c r="R118" t="s">
        <v>638</v>
      </c>
      <c r="S118" t="s">
        <v>21404</v>
      </c>
      <c r="T118" t="s">
        <v>21403</v>
      </c>
    </row>
    <row r="119" spans="1:20" x14ac:dyDescent="0.25">
      <c r="A119" t="s">
        <v>147</v>
      </c>
      <c r="B119" t="s">
        <v>148</v>
      </c>
      <c r="C119">
        <v>33.333333333333336</v>
      </c>
      <c r="D119">
        <v>3</v>
      </c>
      <c r="E119" t="s">
        <v>21405</v>
      </c>
      <c r="F119">
        <v>100</v>
      </c>
      <c r="G119">
        <v>0</v>
      </c>
      <c r="H119" t="s">
        <v>655</v>
      </c>
      <c r="I119" t="s">
        <v>21406</v>
      </c>
      <c r="J119" t="s">
        <v>5229</v>
      </c>
      <c r="K119" t="s">
        <v>637</v>
      </c>
      <c r="L119" t="s">
        <v>638</v>
      </c>
      <c r="M119" t="s">
        <v>21407</v>
      </c>
      <c r="N119" t="s">
        <v>637</v>
      </c>
      <c r="O119" t="s">
        <v>639</v>
      </c>
      <c r="P119" t="s">
        <v>5</v>
      </c>
      <c r="Q119" t="s">
        <v>640</v>
      </c>
      <c r="R119" t="s">
        <v>638</v>
      </c>
      <c r="S119" t="s">
        <v>21408</v>
      </c>
      <c r="T119" t="s">
        <v>21407</v>
      </c>
    </row>
    <row r="120" spans="1:20" x14ac:dyDescent="0.25">
      <c r="A120" t="s">
        <v>147</v>
      </c>
      <c r="B120" t="s">
        <v>148</v>
      </c>
      <c r="C120">
        <v>33.333333333333336</v>
      </c>
      <c r="D120">
        <v>3</v>
      </c>
      <c r="E120" t="s">
        <v>21409</v>
      </c>
      <c r="F120">
        <v>110</v>
      </c>
      <c r="G120">
        <v>10</v>
      </c>
      <c r="H120" t="s">
        <v>655</v>
      </c>
      <c r="I120" t="s">
        <v>21410</v>
      </c>
      <c r="J120" t="s">
        <v>5229</v>
      </c>
      <c r="K120" t="s">
        <v>637</v>
      </c>
      <c r="L120" t="s">
        <v>638</v>
      </c>
      <c r="M120" t="s">
        <v>21411</v>
      </c>
      <c r="N120" t="s">
        <v>637</v>
      </c>
      <c r="O120" t="s">
        <v>639</v>
      </c>
      <c r="P120" t="s">
        <v>5</v>
      </c>
      <c r="Q120" t="s">
        <v>640</v>
      </c>
      <c r="R120" t="s">
        <v>638</v>
      </c>
      <c r="S120" t="s">
        <v>21412</v>
      </c>
      <c r="T120" t="s">
        <v>21411</v>
      </c>
    </row>
    <row r="121" spans="1:20" x14ac:dyDescent="0.25">
      <c r="A121" t="s">
        <v>147</v>
      </c>
      <c r="B121" t="s">
        <v>148</v>
      </c>
      <c r="C121">
        <v>33.333333333333336</v>
      </c>
      <c r="D121">
        <v>3</v>
      </c>
      <c r="E121" t="s">
        <v>21413</v>
      </c>
      <c r="F121">
        <v>135</v>
      </c>
      <c r="G121">
        <v>35</v>
      </c>
      <c r="H121" t="s">
        <v>655</v>
      </c>
      <c r="I121" t="s">
        <v>21414</v>
      </c>
      <c r="J121" t="s">
        <v>648</v>
      </c>
      <c r="K121" t="s">
        <v>637</v>
      </c>
      <c r="L121" t="s">
        <v>638</v>
      </c>
      <c r="M121" t="s">
        <v>21415</v>
      </c>
      <c r="N121" t="s">
        <v>637</v>
      </c>
      <c r="O121" t="s">
        <v>639</v>
      </c>
      <c r="P121" t="s">
        <v>5</v>
      </c>
      <c r="Q121" t="s">
        <v>640</v>
      </c>
      <c r="R121" t="s">
        <v>638</v>
      </c>
      <c r="S121" t="s">
        <v>21416</v>
      </c>
      <c r="T121" t="s">
        <v>21415</v>
      </c>
    </row>
    <row r="122" spans="1:20" x14ac:dyDescent="0.25">
      <c r="A122" t="s">
        <v>147</v>
      </c>
      <c r="B122" t="s">
        <v>148</v>
      </c>
      <c r="C122">
        <v>33.333333333333336</v>
      </c>
      <c r="D122">
        <v>3</v>
      </c>
      <c r="E122" t="s">
        <v>21417</v>
      </c>
      <c r="F122">
        <v>100</v>
      </c>
      <c r="G122">
        <v>0</v>
      </c>
      <c r="H122" t="s">
        <v>655</v>
      </c>
      <c r="I122" t="s">
        <v>21418</v>
      </c>
      <c r="J122" t="s">
        <v>648</v>
      </c>
      <c r="K122" t="s">
        <v>637</v>
      </c>
      <c r="L122" t="s">
        <v>638</v>
      </c>
      <c r="M122" t="s">
        <v>21419</v>
      </c>
      <c r="N122" t="s">
        <v>637</v>
      </c>
      <c r="O122" t="s">
        <v>639</v>
      </c>
      <c r="P122" t="s">
        <v>5</v>
      </c>
      <c r="Q122" t="s">
        <v>640</v>
      </c>
      <c r="R122" t="s">
        <v>638</v>
      </c>
      <c r="S122" t="s">
        <v>21420</v>
      </c>
      <c r="T122" t="s">
        <v>21419</v>
      </c>
    </row>
    <row r="123" spans="1:20" x14ac:dyDescent="0.25">
      <c r="A123" t="s">
        <v>147</v>
      </c>
      <c r="B123" t="s">
        <v>148</v>
      </c>
      <c r="C123">
        <v>33.333333333333336</v>
      </c>
      <c r="D123">
        <v>3</v>
      </c>
      <c r="E123" t="s">
        <v>21421</v>
      </c>
      <c r="F123">
        <v>100</v>
      </c>
      <c r="G123">
        <v>0</v>
      </c>
      <c r="H123" t="s">
        <v>636</v>
      </c>
      <c r="I123" t="s">
        <v>21422</v>
      </c>
      <c r="J123" t="s">
        <v>657</v>
      </c>
      <c r="K123" t="s">
        <v>637</v>
      </c>
      <c r="L123" t="s">
        <v>638</v>
      </c>
      <c r="M123" t="s">
        <v>21419</v>
      </c>
      <c r="N123" t="s">
        <v>637</v>
      </c>
      <c r="O123" t="s">
        <v>639</v>
      </c>
      <c r="P123" t="s">
        <v>5</v>
      </c>
      <c r="Q123" t="s">
        <v>640</v>
      </c>
      <c r="R123" t="s">
        <v>21423</v>
      </c>
      <c r="S123" t="s">
        <v>21424</v>
      </c>
      <c r="T123" t="s">
        <v>21419</v>
      </c>
    </row>
    <row r="124" spans="1:20" x14ac:dyDescent="0.25">
      <c r="A124" t="s">
        <v>147</v>
      </c>
      <c r="B124" t="s">
        <v>148</v>
      </c>
      <c r="C124">
        <v>33.333333333333336</v>
      </c>
      <c r="D124">
        <v>3</v>
      </c>
      <c r="E124" t="s">
        <v>21425</v>
      </c>
      <c r="F124">
        <v>100</v>
      </c>
      <c r="G124">
        <v>0</v>
      </c>
      <c r="H124" t="s">
        <v>636</v>
      </c>
      <c r="I124" t="s">
        <v>21426</v>
      </c>
      <c r="J124" t="s">
        <v>21427</v>
      </c>
      <c r="K124" t="s">
        <v>637</v>
      </c>
      <c r="L124" t="s">
        <v>638</v>
      </c>
      <c r="M124" t="s">
        <v>21428</v>
      </c>
      <c r="N124" t="s">
        <v>637</v>
      </c>
      <c r="O124" t="s">
        <v>643</v>
      </c>
      <c r="P124" t="s">
        <v>5</v>
      </c>
      <c r="Q124" t="s">
        <v>644</v>
      </c>
      <c r="R124" t="s">
        <v>638</v>
      </c>
      <c r="S124" t="s">
        <v>21429</v>
      </c>
      <c r="T124" t="s">
        <v>21430</v>
      </c>
    </row>
    <row r="125" spans="1:20" x14ac:dyDescent="0.25">
      <c r="A125" t="s">
        <v>147</v>
      </c>
      <c r="B125" t="s">
        <v>148</v>
      </c>
      <c r="C125">
        <v>50</v>
      </c>
      <c r="D125">
        <v>6</v>
      </c>
      <c r="E125" t="s">
        <v>21431</v>
      </c>
      <c r="F125">
        <v>200</v>
      </c>
      <c r="G125">
        <v>0</v>
      </c>
      <c r="H125" t="s">
        <v>636</v>
      </c>
      <c r="I125" t="s">
        <v>21432</v>
      </c>
      <c r="J125" t="s">
        <v>670</v>
      </c>
      <c r="K125" t="s">
        <v>637</v>
      </c>
      <c r="L125" t="s">
        <v>638</v>
      </c>
      <c r="M125" t="s">
        <v>21433</v>
      </c>
      <c r="N125" t="s">
        <v>637</v>
      </c>
      <c r="O125" t="s">
        <v>639</v>
      </c>
      <c r="P125" t="s">
        <v>5</v>
      </c>
      <c r="Q125" t="s">
        <v>640</v>
      </c>
      <c r="R125" t="s">
        <v>638</v>
      </c>
      <c r="S125" t="s">
        <v>21434</v>
      </c>
      <c r="T125" t="s">
        <v>21433</v>
      </c>
    </row>
    <row r="126" spans="1:20" x14ac:dyDescent="0.25">
      <c r="A126" t="s">
        <v>147</v>
      </c>
      <c r="B126" t="s">
        <v>148</v>
      </c>
      <c r="C126">
        <v>33.333333333333336</v>
      </c>
      <c r="D126">
        <v>3</v>
      </c>
      <c r="E126" t="s">
        <v>21435</v>
      </c>
      <c r="F126">
        <v>100</v>
      </c>
      <c r="G126">
        <v>0</v>
      </c>
      <c r="H126" t="s">
        <v>655</v>
      </c>
      <c r="I126" t="s">
        <v>21436</v>
      </c>
      <c r="J126" t="s">
        <v>1827</v>
      </c>
      <c r="K126" t="s">
        <v>637</v>
      </c>
      <c r="L126" t="s">
        <v>638</v>
      </c>
      <c r="M126" t="s">
        <v>21433</v>
      </c>
      <c r="N126" t="s">
        <v>637</v>
      </c>
      <c r="O126" t="s">
        <v>639</v>
      </c>
      <c r="P126" t="s">
        <v>5</v>
      </c>
      <c r="Q126" t="s">
        <v>640</v>
      </c>
      <c r="R126" t="s">
        <v>638</v>
      </c>
      <c r="S126" t="s">
        <v>21437</v>
      </c>
      <c r="T126" t="s">
        <v>21433</v>
      </c>
    </row>
    <row r="127" spans="1:20" x14ac:dyDescent="0.25">
      <c r="A127" t="s">
        <v>147</v>
      </c>
      <c r="B127" t="s">
        <v>148</v>
      </c>
      <c r="C127">
        <v>33.333333333333336</v>
      </c>
      <c r="D127">
        <v>3</v>
      </c>
      <c r="E127" t="s">
        <v>21438</v>
      </c>
      <c r="F127">
        <v>100</v>
      </c>
      <c r="G127">
        <v>0</v>
      </c>
      <c r="H127" t="s">
        <v>655</v>
      </c>
      <c r="I127" t="s">
        <v>21439</v>
      </c>
      <c r="J127" t="s">
        <v>2136</v>
      </c>
      <c r="K127" t="s">
        <v>637</v>
      </c>
      <c r="L127" t="s">
        <v>638</v>
      </c>
      <c r="M127" t="s">
        <v>21440</v>
      </c>
      <c r="N127" t="s">
        <v>637</v>
      </c>
      <c r="O127" t="s">
        <v>639</v>
      </c>
      <c r="P127" t="s">
        <v>5</v>
      </c>
      <c r="Q127" t="s">
        <v>640</v>
      </c>
      <c r="R127" t="s">
        <v>638</v>
      </c>
      <c r="S127" t="s">
        <v>21441</v>
      </c>
      <c r="T127" t="s">
        <v>21440</v>
      </c>
    </row>
    <row r="128" spans="1:20" x14ac:dyDescent="0.25">
      <c r="A128" t="s">
        <v>240</v>
      </c>
      <c r="B128" t="s">
        <v>246</v>
      </c>
      <c r="C128">
        <v>159</v>
      </c>
      <c r="D128">
        <v>1</v>
      </c>
      <c r="E128" t="s">
        <v>21442</v>
      </c>
      <c r="F128">
        <v>151.5</v>
      </c>
      <c r="G128">
        <v>0</v>
      </c>
      <c r="H128" t="s">
        <v>655</v>
      </c>
      <c r="I128" t="s">
        <v>21443</v>
      </c>
      <c r="J128" t="s">
        <v>648</v>
      </c>
      <c r="K128" t="s">
        <v>637</v>
      </c>
      <c r="L128" t="s">
        <v>638</v>
      </c>
      <c r="M128" t="s">
        <v>21444</v>
      </c>
      <c r="N128" t="s">
        <v>637</v>
      </c>
      <c r="O128" t="s">
        <v>639</v>
      </c>
      <c r="P128" t="s">
        <v>5</v>
      </c>
      <c r="Q128" t="s">
        <v>640</v>
      </c>
      <c r="R128" t="s">
        <v>638</v>
      </c>
      <c r="S128" t="s">
        <v>21445</v>
      </c>
      <c r="T128" t="s">
        <v>21444</v>
      </c>
    </row>
    <row r="129" spans="1:20" x14ac:dyDescent="0.25">
      <c r="A129" t="s">
        <v>147</v>
      </c>
      <c r="B129" t="s">
        <v>148</v>
      </c>
      <c r="C129">
        <v>33.333333333333336</v>
      </c>
      <c r="D129">
        <v>3</v>
      </c>
      <c r="E129" t="s">
        <v>21446</v>
      </c>
      <c r="F129">
        <v>100</v>
      </c>
      <c r="G129">
        <v>0</v>
      </c>
      <c r="H129" t="s">
        <v>655</v>
      </c>
      <c r="I129" t="s">
        <v>21447</v>
      </c>
      <c r="J129" t="s">
        <v>687</v>
      </c>
      <c r="K129" t="s">
        <v>637</v>
      </c>
      <c r="L129" t="s">
        <v>638</v>
      </c>
      <c r="M129" t="s">
        <v>21448</v>
      </c>
      <c r="N129" t="s">
        <v>637</v>
      </c>
      <c r="O129" t="s">
        <v>643</v>
      </c>
      <c r="P129" t="s">
        <v>5</v>
      </c>
      <c r="Q129" t="s">
        <v>644</v>
      </c>
      <c r="R129" t="s">
        <v>638</v>
      </c>
      <c r="S129" t="s">
        <v>21449</v>
      </c>
      <c r="T129" t="s">
        <v>21448</v>
      </c>
    </row>
    <row r="130" spans="1:20" x14ac:dyDescent="0.25">
      <c r="A130" t="s">
        <v>147</v>
      </c>
      <c r="B130" t="s">
        <v>148</v>
      </c>
      <c r="C130">
        <v>33.333333333333336</v>
      </c>
      <c r="D130">
        <v>3</v>
      </c>
      <c r="E130" t="s">
        <v>21450</v>
      </c>
      <c r="F130">
        <v>100</v>
      </c>
      <c r="G130">
        <v>0</v>
      </c>
      <c r="H130" t="s">
        <v>655</v>
      </c>
      <c r="I130" t="s">
        <v>21451</v>
      </c>
      <c r="J130" t="s">
        <v>667</v>
      </c>
      <c r="K130" t="s">
        <v>637</v>
      </c>
      <c r="L130" t="s">
        <v>638</v>
      </c>
      <c r="M130" t="s">
        <v>21452</v>
      </c>
      <c r="N130" t="s">
        <v>637</v>
      </c>
      <c r="O130" t="s">
        <v>654</v>
      </c>
      <c r="P130" t="s">
        <v>5</v>
      </c>
      <c r="Q130" t="s">
        <v>640</v>
      </c>
      <c r="R130" t="s">
        <v>638</v>
      </c>
      <c r="S130" t="s">
        <v>21453</v>
      </c>
      <c r="T130" t="s">
        <v>21452</v>
      </c>
    </row>
    <row r="131" spans="1:20" x14ac:dyDescent="0.25">
      <c r="A131" t="s">
        <v>240</v>
      </c>
      <c r="B131" t="s">
        <v>246</v>
      </c>
      <c r="C131">
        <v>139</v>
      </c>
      <c r="D131">
        <v>1</v>
      </c>
      <c r="E131" t="s">
        <v>21454</v>
      </c>
      <c r="F131">
        <v>215</v>
      </c>
      <c r="G131">
        <v>0</v>
      </c>
      <c r="H131" t="s">
        <v>697</v>
      </c>
      <c r="I131" t="s">
        <v>21455</v>
      </c>
      <c r="J131" t="s">
        <v>21456</v>
      </c>
      <c r="K131" t="s">
        <v>3909</v>
      </c>
      <c r="L131" t="s">
        <v>21457</v>
      </c>
      <c r="M131" t="s">
        <v>21458</v>
      </c>
      <c r="N131" t="s">
        <v>3443</v>
      </c>
      <c r="O131" t="s">
        <v>698</v>
      </c>
      <c r="P131" t="s">
        <v>692</v>
      </c>
      <c r="Q131" t="s">
        <v>693</v>
      </c>
      <c r="R131" t="s">
        <v>638</v>
      </c>
      <c r="S131" t="s">
        <v>21459</v>
      </c>
      <c r="T131" t="s">
        <v>21458</v>
      </c>
    </row>
    <row r="132" spans="1:20" x14ac:dyDescent="0.25">
      <c r="A132" t="s">
        <v>239</v>
      </c>
      <c r="B132" t="s">
        <v>245</v>
      </c>
      <c r="C132">
        <v>139</v>
      </c>
      <c r="D132">
        <v>1</v>
      </c>
      <c r="E132" t="s">
        <v>21454</v>
      </c>
      <c r="F132">
        <v>215</v>
      </c>
      <c r="G132">
        <v>0</v>
      </c>
      <c r="H132" t="s">
        <v>697</v>
      </c>
      <c r="I132" t="s">
        <v>21455</v>
      </c>
      <c r="J132" t="s">
        <v>21456</v>
      </c>
      <c r="K132" t="s">
        <v>3909</v>
      </c>
      <c r="L132" t="s">
        <v>21457</v>
      </c>
      <c r="M132" t="s">
        <v>21458</v>
      </c>
      <c r="N132" t="s">
        <v>3443</v>
      </c>
      <c r="O132" t="s">
        <v>698</v>
      </c>
      <c r="P132" t="s">
        <v>692</v>
      </c>
      <c r="Q132" t="s">
        <v>693</v>
      </c>
      <c r="R132" t="s">
        <v>638</v>
      </c>
      <c r="S132" t="s">
        <v>21459</v>
      </c>
      <c r="T132" t="s">
        <v>21458</v>
      </c>
    </row>
    <row r="133" spans="1:20" x14ac:dyDescent="0.25">
      <c r="A133" t="s">
        <v>147</v>
      </c>
      <c r="B133" t="s">
        <v>148</v>
      </c>
      <c r="C133">
        <v>50</v>
      </c>
      <c r="D133">
        <v>6</v>
      </c>
      <c r="E133" t="s">
        <v>21460</v>
      </c>
      <c r="F133">
        <v>200</v>
      </c>
      <c r="G133">
        <v>0</v>
      </c>
      <c r="H133" t="s">
        <v>636</v>
      </c>
      <c r="I133" t="s">
        <v>21461</v>
      </c>
      <c r="J133" t="s">
        <v>700</v>
      </c>
      <c r="K133" t="s">
        <v>637</v>
      </c>
      <c r="L133" t="s">
        <v>638</v>
      </c>
      <c r="M133" t="s">
        <v>21458</v>
      </c>
      <c r="N133" t="s">
        <v>637</v>
      </c>
      <c r="O133" t="s">
        <v>639</v>
      </c>
      <c r="P133" t="s">
        <v>5</v>
      </c>
      <c r="Q133" t="s">
        <v>640</v>
      </c>
      <c r="R133" t="s">
        <v>638</v>
      </c>
      <c r="S133" t="s">
        <v>21462</v>
      </c>
      <c r="T133" t="s">
        <v>21458</v>
      </c>
    </row>
    <row r="134" spans="1:20" x14ac:dyDescent="0.25">
      <c r="A134" t="s">
        <v>147</v>
      </c>
      <c r="B134" t="s">
        <v>148</v>
      </c>
      <c r="C134">
        <v>50</v>
      </c>
      <c r="D134">
        <v>6</v>
      </c>
      <c r="E134" t="s">
        <v>21463</v>
      </c>
      <c r="F134">
        <v>200</v>
      </c>
      <c r="G134">
        <v>0</v>
      </c>
      <c r="H134" t="s">
        <v>636</v>
      </c>
      <c r="I134" t="s">
        <v>21464</v>
      </c>
      <c r="J134" t="s">
        <v>4160</v>
      </c>
      <c r="K134" t="s">
        <v>637</v>
      </c>
      <c r="L134" t="s">
        <v>638</v>
      </c>
      <c r="M134" t="s">
        <v>21465</v>
      </c>
      <c r="N134" t="s">
        <v>637</v>
      </c>
      <c r="O134" t="s">
        <v>643</v>
      </c>
      <c r="P134" t="s">
        <v>5</v>
      </c>
      <c r="Q134" t="s">
        <v>644</v>
      </c>
      <c r="R134" t="s">
        <v>638</v>
      </c>
      <c r="S134" t="s">
        <v>21466</v>
      </c>
      <c r="T134" t="s">
        <v>21465</v>
      </c>
    </row>
    <row r="135" spans="1:20" x14ac:dyDescent="0.25">
      <c r="A135" t="s">
        <v>147</v>
      </c>
      <c r="B135" t="s">
        <v>148</v>
      </c>
      <c r="C135">
        <v>50</v>
      </c>
      <c r="D135">
        <v>6</v>
      </c>
      <c r="E135" t="s">
        <v>21467</v>
      </c>
      <c r="F135">
        <v>200</v>
      </c>
      <c r="G135">
        <v>0</v>
      </c>
      <c r="H135" t="s">
        <v>636</v>
      </c>
      <c r="I135" t="s">
        <v>21468</v>
      </c>
      <c r="J135" t="s">
        <v>642</v>
      </c>
      <c r="K135" t="s">
        <v>637</v>
      </c>
      <c r="L135" t="s">
        <v>638</v>
      </c>
      <c r="M135" t="s">
        <v>21469</v>
      </c>
      <c r="N135" t="s">
        <v>637</v>
      </c>
      <c r="O135" t="s">
        <v>639</v>
      </c>
      <c r="P135" t="s">
        <v>5</v>
      </c>
      <c r="Q135" t="s">
        <v>640</v>
      </c>
      <c r="R135" t="s">
        <v>638</v>
      </c>
      <c r="S135" t="s">
        <v>21470</v>
      </c>
      <c r="T135" t="s">
        <v>21469</v>
      </c>
    </row>
    <row r="136" spans="1:20" x14ac:dyDescent="0.25">
      <c r="A136" t="s">
        <v>147</v>
      </c>
      <c r="B136" t="s">
        <v>148</v>
      </c>
      <c r="C136">
        <v>33.333333333333336</v>
      </c>
      <c r="D136">
        <v>3</v>
      </c>
      <c r="E136" t="s">
        <v>21471</v>
      </c>
      <c r="F136">
        <v>100</v>
      </c>
      <c r="G136">
        <v>0</v>
      </c>
      <c r="H136" t="s">
        <v>655</v>
      </c>
      <c r="I136" t="s">
        <v>2992</v>
      </c>
      <c r="J136" t="s">
        <v>648</v>
      </c>
      <c r="K136" t="s">
        <v>637</v>
      </c>
      <c r="L136" t="s">
        <v>638</v>
      </c>
      <c r="M136" t="s">
        <v>21469</v>
      </c>
      <c r="N136" t="s">
        <v>637</v>
      </c>
      <c r="O136" t="s">
        <v>639</v>
      </c>
      <c r="P136" t="s">
        <v>5</v>
      </c>
      <c r="Q136" t="s">
        <v>640</v>
      </c>
      <c r="R136" t="s">
        <v>638</v>
      </c>
      <c r="S136" t="s">
        <v>21472</v>
      </c>
      <c r="T136" t="s">
        <v>21469</v>
      </c>
    </row>
    <row r="137" spans="1:20" x14ac:dyDescent="0.25">
      <c r="A137" t="s">
        <v>147</v>
      </c>
      <c r="B137" t="s">
        <v>148</v>
      </c>
      <c r="C137">
        <v>33.333333333333336</v>
      </c>
      <c r="D137">
        <v>3</v>
      </c>
      <c r="E137" t="s">
        <v>21473</v>
      </c>
      <c r="F137">
        <v>100</v>
      </c>
      <c r="G137">
        <v>0</v>
      </c>
      <c r="H137" t="s">
        <v>655</v>
      </c>
      <c r="I137" t="s">
        <v>21474</v>
      </c>
      <c r="J137" t="s">
        <v>21475</v>
      </c>
      <c r="K137" t="s">
        <v>637</v>
      </c>
      <c r="L137" t="s">
        <v>638</v>
      </c>
      <c r="M137" t="s">
        <v>21476</v>
      </c>
      <c r="N137" t="s">
        <v>637</v>
      </c>
      <c r="O137" t="s">
        <v>639</v>
      </c>
      <c r="P137" t="s">
        <v>5</v>
      </c>
      <c r="Q137" t="s">
        <v>640</v>
      </c>
      <c r="R137" t="s">
        <v>638</v>
      </c>
      <c r="S137" t="s">
        <v>21477</v>
      </c>
      <c r="T137" t="s">
        <v>21476</v>
      </c>
    </row>
    <row r="138" spans="1:20" x14ac:dyDescent="0.25">
      <c r="A138" t="s">
        <v>77</v>
      </c>
      <c r="B138" t="s">
        <v>78</v>
      </c>
      <c r="C138">
        <v>33.333333333333336</v>
      </c>
      <c r="D138">
        <v>3</v>
      </c>
      <c r="E138" t="s">
        <v>21478</v>
      </c>
      <c r="F138">
        <v>134.99</v>
      </c>
      <c r="G138">
        <v>0</v>
      </c>
      <c r="H138" t="s">
        <v>636</v>
      </c>
      <c r="I138" t="s">
        <v>21479</v>
      </c>
      <c r="J138" t="s">
        <v>668</v>
      </c>
      <c r="K138" t="s">
        <v>637</v>
      </c>
      <c r="L138" t="s">
        <v>638</v>
      </c>
      <c r="M138" t="s">
        <v>21476</v>
      </c>
      <c r="N138" t="s">
        <v>637</v>
      </c>
      <c r="O138" t="s">
        <v>639</v>
      </c>
      <c r="P138" t="s">
        <v>5</v>
      </c>
      <c r="Q138" t="s">
        <v>640</v>
      </c>
      <c r="R138" t="s">
        <v>638</v>
      </c>
      <c r="S138" t="s">
        <v>21480</v>
      </c>
      <c r="T138" t="s">
        <v>21476</v>
      </c>
    </row>
    <row r="139" spans="1:20" x14ac:dyDescent="0.25">
      <c r="A139" t="s">
        <v>147</v>
      </c>
      <c r="B139" t="s">
        <v>148</v>
      </c>
      <c r="C139">
        <v>50</v>
      </c>
      <c r="D139">
        <v>6</v>
      </c>
      <c r="E139" t="s">
        <v>21481</v>
      </c>
      <c r="F139">
        <v>200</v>
      </c>
      <c r="G139">
        <v>0</v>
      </c>
      <c r="H139" t="s">
        <v>636</v>
      </c>
      <c r="I139" t="s">
        <v>21482</v>
      </c>
      <c r="J139" t="s">
        <v>2240</v>
      </c>
      <c r="K139" t="s">
        <v>637</v>
      </c>
      <c r="L139" t="s">
        <v>638</v>
      </c>
      <c r="M139" t="s">
        <v>21483</v>
      </c>
      <c r="N139" t="s">
        <v>637</v>
      </c>
      <c r="O139" t="s">
        <v>639</v>
      </c>
      <c r="P139" t="s">
        <v>5</v>
      </c>
      <c r="Q139" t="s">
        <v>640</v>
      </c>
      <c r="R139" t="s">
        <v>638</v>
      </c>
      <c r="S139" t="s">
        <v>21484</v>
      </c>
      <c r="T139" t="s">
        <v>21485</v>
      </c>
    </row>
    <row r="140" spans="1:20" x14ac:dyDescent="0.25">
      <c r="A140" t="s">
        <v>147</v>
      </c>
      <c r="B140" t="s">
        <v>148</v>
      </c>
      <c r="C140">
        <v>33.333333333333336</v>
      </c>
      <c r="D140">
        <v>3</v>
      </c>
      <c r="E140" t="s">
        <v>21486</v>
      </c>
      <c r="F140">
        <v>100</v>
      </c>
      <c r="G140">
        <v>0</v>
      </c>
      <c r="H140" t="s">
        <v>655</v>
      </c>
      <c r="I140" t="s">
        <v>20749</v>
      </c>
      <c r="J140" t="s">
        <v>668</v>
      </c>
      <c r="K140" t="s">
        <v>637</v>
      </c>
      <c r="L140" t="s">
        <v>638</v>
      </c>
      <c r="M140" t="s">
        <v>21487</v>
      </c>
      <c r="N140" t="s">
        <v>637</v>
      </c>
      <c r="O140" t="s">
        <v>639</v>
      </c>
      <c r="P140" t="s">
        <v>5</v>
      </c>
      <c r="Q140" t="s">
        <v>640</v>
      </c>
      <c r="R140" t="s">
        <v>638</v>
      </c>
      <c r="S140" t="s">
        <v>21488</v>
      </c>
      <c r="T140" t="s">
        <v>21489</v>
      </c>
    </row>
    <row r="141" spans="1:20" x14ac:dyDescent="0.25">
      <c r="A141" t="s">
        <v>239</v>
      </c>
      <c r="B141" t="s">
        <v>245</v>
      </c>
      <c r="C141">
        <v>139</v>
      </c>
      <c r="D141">
        <v>2</v>
      </c>
      <c r="E141" t="s">
        <v>21490</v>
      </c>
      <c r="F141">
        <v>215</v>
      </c>
      <c r="G141">
        <v>0</v>
      </c>
      <c r="H141" t="s">
        <v>697</v>
      </c>
      <c r="I141" t="s">
        <v>21491</v>
      </c>
      <c r="J141" t="s">
        <v>21492</v>
      </c>
      <c r="K141" t="s">
        <v>21020</v>
      </c>
      <c r="L141" t="s">
        <v>21493</v>
      </c>
      <c r="M141" t="s">
        <v>21494</v>
      </c>
      <c r="N141" t="s">
        <v>3443</v>
      </c>
      <c r="O141" t="s">
        <v>691</v>
      </c>
      <c r="P141" t="s">
        <v>692</v>
      </c>
      <c r="Q141" t="s">
        <v>693</v>
      </c>
      <c r="R141" t="s">
        <v>638</v>
      </c>
      <c r="S141" t="s">
        <v>21495</v>
      </c>
      <c r="T141" t="s">
        <v>21496</v>
      </c>
    </row>
    <row r="142" spans="1:20" x14ac:dyDescent="0.25">
      <c r="A142" t="s">
        <v>240</v>
      </c>
      <c r="B142" t="s">
        <v>246</v>
      </c>
      <c r="C142">
        <v>139</v>
      </c>
      <c r="D142">
        <v>2</v>
      </c>
      <c r="E142" t="s">
        <v>21497</v>
      </c>
      <c r="F142">
        <v>215</v>
      </c>
      <c r="G142">
        <v>0</v>
      </c>
      <c r="H142" t="s">
        <v>697</v>
      </c>
      <c r="I142" t="s">
        <v>21498</v>
      </c>
      <c r="J142" t="s">
        <v>21499</v>
      </c>
      <c r="K142" t="s">
        <v>16020</v>
      </c>
      <c r="L142" t="s">
        <v>21500</v>
      </c>
      <c r="M142" t="s">
        <v>21501</v>
      </c>
      <c r="N142" t="s">
        <v>3443</v>
      </c>
      <c r="O142" t="s">
        <v>698</v>
      </c>
      <c r="P142" t="s">
        <v>692</v>
      </c>
      <c r="Q142" t="s">
        <v>693</v>
      </c>
      <c r="R142" t="s">
        <v>638</v>
      </c>
      <c r="S142" t="s">
        <v>21502</v>
      </c>
      <c r="T142" t="s">
        <v>21503</v>
      </c>
    </row>
    <row r="143" spans="1:20" x14ac:dyDescent="0.25">
      <c r="A143" t="s">
        <v>147</v>
      </c>
      <c r="B143" t="s">
        <v>148</v>
      </c>
      <c r="C143">
        <v>33.333333333333336</v>
      </c>
      <c r="D143">
        <v>3</v>
      </c>
      <c r="E143" t="s">
        <v>21504</v>
      </c>
      <c r="F143">
        <v>100</v>
      </c>
      <c r="G143">
        <v>0</v>
      </c>
      <c r="H143" t="s">
        <v>655</v>
      </c>
      <c r="I143" t="s">
        <v>21505</v>
      </c>
      <c r="J143" t="s">
        <v>1852</v>
      </c>
      <c r="K143" t="s">
        <v>637</v>
      </c>
      <c r="L143" t="s">
        <v>638</v>
      </c>
      <c r="M143" t="s">
        <v>21506</v>
      </c>
      <c r="N143" t="s">
        <v>637</v>
      </c>
      <c r="O143" t="s">
        <v>639</v>
      </c>
      <c r="P143" t="s">
        <v>5</v>
      </c>
      <c r="Q143" t="s">
        <v>640</v>
      </c>
      <c r="R143" t="s">
        <v>638</v>
      </c>
      <c r="S143" t="s">
        <v>21507</v>
      </c>
      <c r="T143" t="s">
        <v>21506</v>
      </c>
    </row>
    <row r="144" spans="1:20" x14ac:dyDescent="0.25">
      <c r="A144" t="s">
        <v>101</v>
      </c>
      <c r="B144" t="s">
        <v>74</v>
      </c>
      <c r="C144">
        <v>83.333333333333329</v>
      </c>
      <c r="D144">
        <v>3</v>
      </c>
      <c r="E144" t="s">
        <v>21508</v>
      </c>
      <c r="F144">
        <v>309</v>
      </c>
      <c r="G144">
        <v>0</v>
      </c>
      <c r="H144" t="s">
        <v>645</v>
      </c>
      <c r="I144" t="s">
        <v>21509</v>
      </c>
      <c r="J144" t="s">
        <v>21510</v>
      </c>
      <c r="K144" t="s">
        <v>688</v>
      </c>
      <c r="L144" t="s">
        <v>742</v>
      </c>
      <c r="M144" t="s">
        <v>21511</v>
      </c>
      <c r="N144" t="s">
        <v>637</v>
      </c>
      <c r="O144" t="s">
        <v>646</v>
      </c>
      <c r="P144" t="s">
        <v>26</v>
      </c>
      <c r="Q144" t="s">
        <v>647</v>
      </c>
      <c r="R144" t="s">
        <v>638</v>
      </c>
      <c r="S144" t="s">
        <v>21512</v>
      </c>
      <c r="T144" t="s">
        <v>21513</v>
      </c>
    </row>
    <row r="145" spans="1:20" x14ac:dyDescent="0.25">
      <c r="A145" t="s">
        <v>14</v>
      </c>
      <c r="B145" t="s">
        <v>15</v>
      </c>
      <c r="C145">
        <v>59</v>
      </c>
      <c r="D145">
        <v>1</v>
      </c>
      <c r="E145" t="s">
        <v>21508</v>
      </c>
      <c r="F145">
        <v>309</v>
      </c>
      <c r="G145">
        <v>0</v>
      </c>
      <c r="H145" t="s">
        <v>645</v>
      </c>
      <c r="I145" t="s">
        <v>21509</v>
      </c>
      <c r="J145" t="s">
        <v>21510</v>
      </c>
      <c r="K145" t="s">
        <v>688</v>
      </c>
      <c r="L145" t="s">
        <v>742</v>
      </c>
      <c r="M145" t="s">
        <v>21511</v>
      </c>
      <c r="N145" t="s">
        <v>637</v>
      </c>
      <c r="O145" t="s">
        <v>646</v>
      </c>
      <c r="P145" t="s">
        <v>26</v>
      </c>
      <c r="Q145" t="s">
        <v>647</v>
      </c>
      <c r="R145" t="s">
        <v>638</v>
      </c>
      <c r="S145" t="s">
        <v>21512</v>
      </c>
      <c r="T145" t="s">
        <v>21513</v>
      </c>
    </row>
    <row r="146" spans="1:20" x14ac:dyDescent="0.25">
      <c r="A146" t="s">
        <v>77</v>
      </c>
      <c r="B146" t="s">
        <v>78</v>
      </c>
      <c r="C146">
        <v>35</v>
      </c>
      <c r="D146">
        <v>8</v>
      </c>
      <c r="E146" t="s">
        <v>21514</v>
      </c>
      <c r="F146">
        <v>328</v>
      </c>
      <c r="G146">
        <v>0</v>
      </c>
      <c r="H146" t="s">
        <v>645</v>
      </c>
      <c r="I146" t="s">
        <v>753</v>
      </c>
      <c r="J146" t="s">
        <v>2215</v>
      </c>
      <c r="K146" t="s">
        <v>2216</v>
      </c>
      <c r="L146" t="s">
        <v>741</v>
      </c>
      <c r="M146" t="s">
        <v>21515</v>
      </c>
      <c r="N146" t="s">
        <v>637</v>
      </c>
      <c r="O146" t="s">
        <v>646</v>
      </c>
      <c r="P146" t="s">
        <v>26</v>
      </c>
      <c r="Q146" t="s">
        <v>647</v>
      </c>
      <c r="R146" t="s">
        <v>638</v>
      </c>
      <c r="S146" t="s">
        <v>21516</v>
      </c>
      <c r="T146" t="s">
        <v>21517</v>
      </c>
    </row>
    <row r="147" spans="1:20" x14ac:dyDescent="0.25">
      <c r="A147" t="s">
        <v>147</v>
      </c>
      <c r="B147" t="s">
        <v>148</v>
      </c>
      <c r="C147">
        <v>50</v>
      </c>
      <c r="D147">
        <v>12</v>
      </c>
      <c r="E147" t="s">
        <v>21518</v>
      </c>
      <c r="F147">
        <v>400</v>
      </c>
      <c r="G147">
        <v>0</v>
      </c>
      <c r="H147" t="s">
        <v>636</v>
      </c>
      <c r="I147" t="s">
        <v>6546</v>
      </c>
      <c r="J147" t="s">
        <v>648</v>
      </c>
      <c r="K147" t="s">
        <v>637</v>
      </c>
      <c r="L147" t="s">
        <v>638</v>
      </c>
      <c r="M147" t="s">
        <v>21517</v>
      </c>
      <c r="N147" t="s">
        <v>637</v>
      </c>
      <c r="O147" t="s">
        <v>643</v>
      </c>
      <c r="P147" t="s">
        <v>5</v>
      </c>
      <c r="Q147" t="s">
        <v>644</v>
      </c>
      <c r="R147" t="s">
        <v>638</v>
      </c>
      <c r="S147" t="s">
        <v>21519</v>
      </c>
      <c r="T147" t="s">
        <v>21520</v>
      </c>
    </row>
    <row r="148" spans="1:20" x14ac:dyDescent="0.25">
      <c r="A148" t="s">
        <v>147</v>
      </c>
      <c r="B148" t="s">
        <v>148</v>
      </c>
      <c r="C148">
        <v>50</v>
      </c>
      <c r="D148">
        <v>6</v>
      </c>
      <c r="E148" t="s">
        <v>21521</v>
      </c>
      <c r="F148">
        <v>200</v>
      </c>
      <c r="G148">
        <v>0</v>
      </c>
      <c r="H148" t="s">
        <v>636</v>
      </c>
      <c r="I148" t="s">
        <v>21522</v>
      </c>
      <c r="J148" t="s">
        <v>652</v>
      </c>
      <c r="K148" t="s">
        <v>637</v>
      </c>
      <c r="L148" t="s">
        <v>638</v>
      </c>
      <c r="M148" t="s">
        <v>21523</v>
      </c>
      <c r="N148" t="s">
        <v>637</v>
      </c>
      <c r="O148" t="s">
        <v>639</v>
      </c>
      <c r="P148" t="s">
        <v>5</v>
      </c>
      <c r="Q148" t="s">
        <v>640</v>
      </c>
      <c r="R148" t="s">
        <v>638</v>
      </c>
      <c r="S148" t="s">
        <v>21524</v>
      </c>
      <c r="T148" t="s">
        <v>21523</v>
      </c>
    </row>
    <row r="149" spans="1:20" x14ac:dyDescent="0.25">
      <c r="A149" t="s">
        <v>147</v>
      </c>
      <c r="B149" t="s">
        <v>148</v>
      </c>
      <c r="C149">
        <v>33.333333333333336</v>
      </c>
      <c r="D149">
        <v>3</v>
      </c>
      <c r="E149" t="s">
        <v>21525</v>
      </c>
      <c r="F149">
        <v>110</v>
      </c>
      <c r="G149">
        <v>10</v>
      </c>
      <c r="H149" t="s">
        <v>655</v>
      </c>
      <c r="I149" t="s">
        <v>21526</v>
      </c>
      <c r="J149" t="s">
        <v>675</v>
      </c>
      <c r="K149" t="s">
        <v>637</v>
      </c>
      <c r="L149" t="s">
        <v>638</v>
      </c>
      <c r="M149" t="s">
        <v>21527</v>
      </c>
      <c r="N149" t="s">
        <v>637</v>
      </c>
      <c r="O149" t="s">
        <v>639</v>
      </c>
      <c r="P149" t="s">
        <v>5</v>
      </c>
      <c r="Q149" t="s">
        <v>640</v>
      </c>
      <c r="R149" t="s">
        <v>638</v>
      </c>
      <c r="S149" t="s">
        <v>21528</v>
      </c>
      <c r="T149" t="s">
        <v>21527</v>
      </c>
    </row>
    <row r="150" spans="1:20" x14ac:dyDescent="0.25">
      <c r="A150" t="s">
        <v>147</v>
      </c>
      <c r="B150" t="s">
        <v>148</v>
      </c>
      <c r="C150">
        <v>50</v>
      </c>
      <c r="D150">
        <v>6</v>
      </c>
      <c r="E150" t="s">
        <v>21529</v>
      </c>
      <c r="F150">
        <v>200</v>
      </c>
      <c r="G150">
        <v>0</v>
      </c>
      <c r="H150" t="s">
        <v>636</v>
      </c>
      <c r="I150" t="s">
        <v>782</v>
      </c>
      <c r="J150" t="s">
        <v>653</v>
      </c>
      <c r="K150" t="s">
        <v>637</v>
      </c>
      <c r="L150" t="s">
        <v>638</v>
      </c>
      <c r="M150" t="s">
        <v>21530</v>
      </c>
      <c r="N150" t="s">
        <v>637</v>
      </c>
      <c r="O150" t="s">
        <v>639</v>
      </c>
      <c r="P150" t="s">
        <v>5</v>
      </c>
      <c r="Q150" t="s">
        <v>640</v>
      </c>
      <c r="R150" t="s">
        <v>638</v>
      </c>
      <c r="S150" t="s">
        <v>21531</v>
      </c>
      <c r="T150" t="s">
        <v>21530</v>
      </c>
    </row>
    <row r="151" spans="1:20" x14ac:dyDescent="0.25">
      <c r="A151" t="s">
        <v>147</v>
      </c>
      <c r="B151" t="s">
        <v>148</v>
      </c>
      <c r="C151">
        <v>33.333333333333336</v>
      </c>
      <c r="D151">
        <v>3</v>
      </c>
      <c r="E151" t="s">
        <v>21532</v>
      </c>
      <c r="F151">
        <v>100</v>
      </c>
      <c r="G151">
        <v>0</v>
      </c>
      <c r="H151" t="s">
        <v>655</v>
      </c>
      <c r="I151" t="s">
        <v>21533</v>
      </c>
      <c r="J151" t="s">
        <v>658</v>
      </c>
      <c r="K151" t="s">
        <v>637</v>
      </c>
      <c r="L151" t="s">
        <v>638</v>
      </c>
      <c r="M151" t="s">
        <v>21534</v>
      </c>
      <c r="N151" t="s">
        <v>637</v>
      </c>
      <c r="O151" t="s">
        <v>639</v>
      </c>
      <c r="P151" t="s">
        <v>5</v>
      </c>
      <c r="Q151" t="s">
        <v>640</v>
      </c>
      <c r="R151" t="s">
        <v>638</v>
      </c>
      <c r="S151" t="s">
        <v>21535</v>
      </c>
      <c r="T151" t="s">
        <v>21534</v>
      </c>
    </row>
    <row r="152" spans="1:20" x14ac:dyDescent="0.25">
      <c r="A152" t="s">
        <v>147</v>
      </c>
      <c r="B152" t="s">
        <v>148</v>
      </c>
      <c r="C152">
        <v>50</v>
      </c>
      <c r="D152">
        <v>6</v>
      </c>
      <c r="E152" t="s">
        <v>21536</v>
      </c>
      <c r="F152">
        <v>200</v>
      </c>
      <c r="G152">
        <v>0</v>
      </c>
      <c r="H152" t="s">
        <v>636</v>
      </c>
      <c r="I152" t="s">
        <v>21537</v>
      </c>
      <c r="J152" t="s">
        <v>648</v>
      </c>
      <c r="K152" t="s">
        <v>637</v>
      </c>
      <c r="L152" t="s">
        <v>638</v>
      </c>
      <c r="M152" t="s">
        <v>21538</v>
      </c>
      <c r="N152" t="s">
        <v>637</v>
      </c>
      <c r="O152" t="s">
        <v>639</v>
      </c>
      <c r="P152" t="s">
        <v>5</v>
      </c>
      <c r="Q152" t="s">
        <v>640</v>
      </c>
      <c r="R152" t="s">
        <v>21539</v>
      </c>
      <c r="S152" t="s">
        <v>21540</v>
      </c>
      <c r="T152" t="s">
        <v>21538</v>
      </c>
    </row>
    <row r="153" spans="1:20" x14ac:dyDescent="0.25">
      <c r="A153" t="s">
        <v>147</v>
      </c>
      <c r="B153" t="s">
        <v>148</v>
      </c>
      <c r="C153">
        <v>33.333333333333336</v>
      </c>
      <c r="D153">
        <v>3</v>
      </c>
      <c r="E153" t="s">
        <v>21541</v>
      </c>
      <c r="F153">
        <v>103</v>
      </c>
      <c r="G153">
        <v>3</v>
      </c>
      <c r="H153" t="s">
        <v>655</v>
      </c>
      <c r="I153" t="s">
        <v>21542</v>
      </c>
      <c r="J153" t="s">
        <v>642</v>
      </c>
      <c r="K153" t="s">
        <v>637</v>
      </c>
      <c r="L153" t="s">
        <v>638</v>
      </c>
      <c r="M153" t="s">
        <v>21543</v>
      </c>
      <c r="N153" t="s">
        <v>637</v>
      </c>
      <c r="O153" t="s">
        <v>639</v>
      </c>
      <c r="P153" t="s">
        <v>5</v>
      </c>
      <c r="Q153" t="s">
        <v>640</v>
      </c>
      <c r="R153" t="s">
        <v>638</v>
      </c>
      <c r="S153" t="s">
        <v>21544</v>
      </c>
      <c r="T153" t="s">
        <v>21543</v>
      </c>
    </row>
    <row r="154" spans="1:20" x14ac:dyDescent="0.25">
      <c r="A154" t="s">
        <v>147</v>
      </c>
      <c r="B154" t="s">
        <v>148</v>
      </c>
      <c r="C154">
        <v>50</v>
      </c>
      <c r="D154">
        <v>6</v>
      </c>
      <c r="E154" t="s">
        <v>21545</v>
      </c>
      <c r="F154">
        <v>200</v>
      </c>
      <c r="G154">
        <v>0</v>
      </c>
      <c r="H154" t="s">
        <v>636</v>
      </c>
      <c r="I154" t="s">
        <v>21546</v>
      </c>
      <c r="J154" t="s">
        <v>709</v>
      </c>
      <c r="K154" t="s">
        <v>637</v>
      </c>
      <c r="L154" t="s">
        <v>638</v>
      </c>
      <c r="M154" t="s">
        <v>21547</v>
      </c>
      <c r="N154" t="s">
        <v>637</v>
      </c>
      <c r="O154" t="s">
        <v>639</v>
      </c>
      <c r="P154" t="s">
        <v>5</v>
      </c>
      <c r="Q154" t="s">
        <v>640</v>
      </c>
      <c r="R154" t="s">
        <v>638</v>
      </c>
      <c r="S154" t="s">
        <v>21548</v>
      </c>
      <c r="T154" t="s">
        <v>21547</v>
      </c>
    </row>
    <row r="155" spans="1:20" x14ac:dyDescent="0.25">
      <c r="A155" t="s">
        <v>240</v>
      </c>
      <c r="B155" t="s">
        <v>246</v>
      </c>
      <c r="C155">
        <v>0</v>
      </c>
      <c r="D155">
        <v>1</v>
      </c>
      <c r="E155" t="s">
        <v>21549</v>
      </c>
      <c r="F155">
        <v>0</v>
      </c>
      <c r="G155">
        <v>0</v>
      </c>
      <c r="H155" t="s">
        <v>655</v>
      </c>
      <c r="I155" t="s">
        <v>5562</v>
      </c>
      <c r="J155" t="s">
        <v>642</v>
      </c>
      <c r="K155" t="s">
        <v>637</v>
      </c>
      <c r="L155" t="s">
        <v>638</v>
      </c>
      <c r="M155" t="s">
        <v>21550</v>
      </c>
      <c r="N155" t="s">
        <v>637</v>
      </c>
      <c r="O155" t="s">
        <v>643</v>
      </c>
      <c r="P155" t="s">
        <v>5</v>
      </c>
      <c r="Q155" t="s">
        <v>644</v>
      </c>
      <c r="R155" t="s">
        <v>638</v>
      </c>
      <c r="S155" t="s">
        <v>21551</v>
      </c>
      <c r="T155" t="s">
        <v>21550</v>
      </c>
    </row>
    <row r="156" spans="1:20" x14ac:dyDescent="0.25">
      <c r="A156" t="s">
        <v>240</v>
      </c>
      <c r="B156" t="s">
        <v>246</v>
      </c>
      <c r="C156">
        <v>0</v>
      </c>
      <c r="D156">
        <v>1</v>
      </c>
      <c r="E156" t="s">
        <v>21552</v>
      </c>
      <c r="F156">
        <v>0</v>
      </c>
      <c r="G156">
        <v>0</v>
      </c>
      <c r="H156" t="s">
        <v>655</v>
      </c>
      <c r="I156" t="s">
        <v>21553</v>
      </c>
      <c r="J156" t="s">
        <v>5718</v>
      </c>
      <c r="K156" t="s">
        <v>637</v>
      </c>
      <c r="L156" t="s">
        <v>638</v>
      </c>
      <c r="M156" t="s">
        <v>21550</v>
      </c>
      <c r="N156" t="s">
        <v>637</v>
      </c>
      <c r="O156" t="s">
        <v>643</v>
      </c>
      <c r="P156" t="s">
        <v>5</v>
      </c>
      <c r="Q156" t="s">
        <v>644</v>
      </c>
      <c r="R156" t="s">
        <v>638</v>
      </c>
      <c r="S156" t="s">
        <v>21554</v>
      </c>
      <c r="T156" t="s">
        <v>21550</v>
      </c>
    </row>
    <row r="157" spans="1:20" x14ac:dyDescent="0.25">
      <c r="A157" t="s">
        <v>116</v>
      </c>
      <c r="B157" t="s">
        <v>117</v>
      </c>
      <c r="C157">
        <v>12</v>
      </c>
      <c r="D157">
        <v>30</v>
      </c>
      <c r="E157" t="s">
        <v>21555</v>
      </c>
      <c r="F157">
        <v>360</v>
      </c>
      <c r="G157">
        <v>0</v>
      </c>
      <c r="H157" t="s">
        <v>636</v>
      </c>
      <c r="I157" t="s">
        <v>21556</v>
      </c>
      <c r="J157" t="s">
        <v>677</v>
      </c>
      <c r="K157" t="s">
        <v>637</v>
      </c>
      <c r="L157" t="s">
        <v>638</v>
      </c>
      <c r="M157" t="s">
        <v>21557</v>
      </c>
      <c r="N157" t="s">
        <v>637</v>
      </c>
      <c r="O157" t="s">
        <v>643</v>
      </c>
      <c r="P157" t="s">
        <v>5</v>
      </c>
      <c r="Q157" t="s">
        <v>644</v>
      </c>
      <c r="R157" t="s">
        <v>638</v>
      </c>
      <c r="S157" t="s">
        <v>21558</v>
      </c>
      <c r="T157" t="s">
        <v>21557</v>
      </c>
    </row>
    <row r="158" spans="1:20" x14ac:dyDescent="0.25">
      <c r="A158" t="s">
        <v>147</v>
      </c>
      <c r="B158" t="s">
        <v>148</v>
      </c>
      <c r="C158">
        <v>33.333333333333336</v>
      </c>
      <c r="D158">
        <v>3</v>
      </c>
      <c r="E158" t="s">
        <v>21559</v>
      </c>
      <c r="F158">
        <v>200</v>
      </c>
      <c r="G158">
        <v>0</v>
      </c>
      <c r="H158" t="s">
        <v>636</v>
      </c>
      <c r="I158" t="s">
        <v>21560</v>
      </c>
      <c r="J158" t="s">
        <v>700</v>
      </c>
      <c r="K158" t="s">
        <v>637</v>
      </c>
      <c r="L158" t="s">
        <v>638</v>
      </c>
      <c r="M158" t="s">
        <v>21561</v>
      </c>
      <c r="N158" t="s">
        <v>637</v>
      </c>
      <c r="O158" t="s">
        <v>639</v>
      </c>
      <c r="P158" t="s">
        <v>5</v>
      </c>
      <c r="Q158" t="s">
        <v>640</v>
      </c>
      <c r="R158" t="s">
        <v>638</v>
      </c>
      <c r="S158" t="s">
        <v>21562</v>
      </c>
      <c r="T158" t="s">
        <v>21561</v>
      </c>
    </row>
    <row r="159" spans="1:20" x14ac:dyDescent="0.25">
      <c r="A159" t="s">
        <v>147</v>
      </c>
      <c r="B159" t="s">
        <v>148</v>
      </c>
      <c r="C159">
        <v>50</v>
      </c>
      <c r="D159">
        <v>6</v>
      </c>
      <c r="E159" t="s">
        <v>21563</v>
      </c>
      <c r="F159">
        <v>200</v>
      </c>
      <c r="G159">
        <v>0</v>
      </c>
      <c r="H159" t="s">
        <v>636</v>
      </c>
      <c r="I159" t="s">
        <v>19337</v>
      </c>
      <c r="J159" t="s">
        <v>1827</v>
      </c>
      <c r="K159" t="s">
        <v>637</v>
      </c>
      <c r="L159" t="s">
        <v>638</v>
      </c>
      <c r="M159" t="s">
        <v>21564</v>
      </c>
      <c r="N159" t="s">
        <v>637</v>
      </c>
      <c r="O159" t="s">
        <v>639</v>
      </c>
      <c r="P159" t="s">
        <v>5</v>
      </c>
      <c r="Q159" t="s">
        <v>640</v>
      </c>
      <c r="R159" t="s">
        <v>638</v>
      </c>
      <c r="S159" t="s">
        <v>21565</v>
      </c>
      <c r="T159" t="s">
        <v>21564</v>
      </c>
    </row>
    <row r="160" spans="1:20" x14ac:dyDescent="0.25">
      <c r="A160" t="s">
        <v>147</v>
      </c>
      <c r="B160" t="s">
        <v>148</v>
      </c>
      <c r="C160">
        <v>33.333333333333336</v>
      </c>
      <c r="D160">
        <v>3</v>
      </c>
      <c r="E160" t="s">
        <v>21566</v>
      </c>
      <c r="F160">
        <v>100</v>
      </c>
      <c r="G160">
        <v>0</v>
      </c>
      <c r="H160" t="s">
        <v>655</v>
      </c>
      <c r="I160" t="s">
        <v>21567</v>
      </c>
      <c r="J160" t="s">
        <v>689</v>
      </c>
      <c r="K160" t="s">
        <v>637</v>
      </c>
      <c r="L160" t="s">
        <v>638</v>
      </c>
      <c r="M160" t="s">
        <v>21568</v>
      </c>
      <c r="N160" t="s">
        <v>637</v>
      </c>
      <c r="O160" t="s">
        <v>639</v>
      </c>
      <c r="P160" t="s">
        <v>5</v>
      </c>
      <c r="Q160" t="s">
        <v>640</v>
      </c>
      <c r="R160" t="s">
        <v>638</v>
      </c>
      <c r="S160" t="s">
        <v>21569</v>
      </c>
      <c r="T160" t="s">
        <v>21568</v>
      </c>
    </row>
    <row r="161" spans="1:20" x14ac:dyDescent="0.25">
      <c r="A161" t="s">
        <v>147</v>
      </c>
      <c r="B161" t="s">
        <v>148</v>
      </c>
      <c r="C161">
        <v>33.333333333333336</v>
      </c>
      <c r="D161">
        <v>6</v>
      </c>
      <c r="E161" t="s">
        <v>21570</v>
      </c>
      <c r="F161">
        <v>192.5</v>
      </c>
      <c r="G161">
        <v>0</v>
      </c>
      <c r="H161" t="s">
        <v>655</v>
      </c>
      <c r="I161" t="s">
        <v>21571</v>
      </c>
      <c r="J161" t="s">
        <v>3165</v>
      </c>
      <c r="K161" t="s">
        <v>637</v>
      </c>
      <c r="L161" t="s">
        <v>638</v>
      </c>
      <c r="M161" t="s">
        <v>21572</v>
      </c>
      <c r="N161" t="s">
        <v>637</v>
      </c>
      <c r="O161" t="s">
        <v>639</v>
      </c>
      <c r="P161" t="s">
        <v>5</v>
      </c>
      <c r="Q161" t="s">
        <v>640</v>
      </c>
      <c r="R161" t="s">
        <v>638</v>
      </c>
      <c r="S161" t="s">
        <v>21573</v>
      </c>
      <c r="T161" t="s">
        <v>21572</v>
      </c>
    </row>
    <row r="162" spans="1:20" x14ac:dyDescent="0.25">
      <c r="A162" t="s">
        <v>77</v>
      </c>
      <c r="B162" t="s">
        <v>78</v>
      </c>
      <c r="C162">
        <v>27.5</v>
      </c>
      <c r="D162">
        <v>4</v>
      </c>
      <c r="E162" t="s">
        <v>21574</v>
      </c>
      <c r="F162">
        <v>169</v>
      </c>
      <c r="G162">
        <v>4</v>
      </c>
      <c r="H162" t="s">
        <v>645</v>
      </c>
      <c r="I162" t="s">
        <v>21575</v>
      </c>
      <c r="J162" t="s">
        <v>21576</v>
      </c>
      <c r="K162" t="s">
        <v>4636</v>
      </c>
      <c r="L162" t="s">
        <v>3945</v>
      </c>
      <c r="M162" t="s">
        <v>21577</v>
      </c>
      <c r="N162" t="s">
        <v>637</v>
      </c>
      <c r="O162" t="s">
        <v>646</v>
      </c>
      <c r="P162" t="s">
        <v>26</v>
      </c>
      <c r="Q162" t="s">
        <v>647</v>
      </c>
      <c r="R162" t="s">
        <v>638</v>
      </c>
      <c r="S162" t="s">
        <v>21578</v>
      </c>
      <c r="T162" t="s">
        <v>21579</v>
      </c>
    </row>
    <row r="163" spans="1:20" x14ac:dyDescent="0.25">
      <c r="A163" t="s">
        <v>147</v>
      </c>
      <c r="B163" t="s">
        <v>148</v>
      </c>
      <c r="C163">
        <v>50</v>
      </c>
      <c r="D163">
        <v>6</v>
      </c>
      <c r="E163" t="s">
        <v>21580</v>
      </c>
      <c r="F163">
        <v>200</v>
      </c>
      <c r="G163">
        <v>0</v>
      </c>
      <c r="H163" t="s">
        <v>636</v>
      </c>
      <c r="I163" t="s">
        <v>21581</v>
      </c>
      <c r="J163" t="s">
        <v>670</v>
      </c>
      <c r="K163" t="s">
        <v>637</v>
      </c>
      <c r="L163" t="s">
        <v>638</v>
      </c>
      <c r="M163" t="s">
        <v>21582</v>
      </c>
      <c r="N163" t="s">
        <v>637</v>
      </c>
      <c r="O163" t="s">
        <v>639</v>
      </c>
      <c r="P163" t="s">
        <v>5</v>
      </c>
      <c r="Q163" t="s">
        <v>640</v>
      </c>
      <c r="R163" t="s">
        <v>638</v>
      </c>
      <c r="S163" t="s">
        <v>21583</v>
      </c>
      <c r="T163" t="s">
        <v>21582</v>
      </c>
    </row>
    <row r="164" spans="1:20" x14ac:dyDescent="0.25">
      <c r="A164" t="s">
        <v>147</v>
      </c>
      <c r="B164" t="s">
        <v>148</v>
      </c>
      <c r="C164">
        <v>50</v>
      </c>
      <c r="D164">
        <v>6</v>
      </c>
      <c r="E164" t="s">
        <v>21584</v>
      </c>
      <c r="F164">
        <v>200</v>
      </c>
      <c r="G164">
        <v>0</v>
      </c>
      <c r="H164" t="s">
        <v>636</v>
      </c>
      <c r="I164" t="s">
        <v>21585</v>
      </c>
      <c r="J164" t="s">
        <v>653</v>
      </c>
      <c r="K164" t="s">
        <v>637</v>
      </c>
      <c r="L164" t="s">
        <v>638</v>
      </c>
      <c r="M164" t="s">
        <v>21586</v>
      </c>
      <c r="N164" t="s">
        <v>637</v>
      </c>
      <c r="O164" t="s">
        <v>639</v>
      </c>
      <c r="P164" t="s">
        <v>5</v>
      </c>
      <c r="Q164" t="s">
        <v>640</v>
      </c>
      <c r="R164" t="s">
        <v>638</v>
      </c>
      <c r="S164" t="s">
        <v>21587</v>
      </c>
      <c r="T164" t="s">
        <v>21586</v>
      </c>
    </row>
    <row r="165" spans="1:20" x14ac:dyDescent="0.25">
      <c r="A165" t="s">
        <v>147</v>
      </c>
      <c r="B165" t="s">
        <v>148</v>
      </c>
      <c r="C165">
        <v>50</v>
      </c>
      <c r="D165">
        <v>6</v>
      </c>
      <c r="E165" t="s">
        <v>21588</v>
      </c>
      <c r="F165">
        <v>200</v>
      </c>
      <c r="G165">
        <v>0</v>
      </c>
      <c r="H165" t="s">
        <v>636</v>
      </c>
      <c r="I165" t="s">
        <v>21589</v>
      </c>
      <c r="J165" t="s">
        <v>709</v>
      </c>
      <c r="K165" t="s">
        <v>637</v>
      </c>
      <c r="L165" t="s">
        <v>638</v>
      </c>
      <c r="M165" t="s">
        <v>21590</v>
      </c>
      <c r="N165" t="s">
        <v>637</v>
      </c>
      <c r="O165" t="s">
        <v>639</v>
      </c>
      <c r="P165" t="s">
        <v>5</v>
      </c>
      <c r="Q165" t="s">
        <v>640</v>
      </c>
      <c r="R165" t="s">
        <v>638</v>
      </c>
      <c r="S165" t="s">
        <v>21591</v>
      </c>
      <c r="T165" t="s">
        <v>21590</v>
      </c>
    </row>
    <row r="166" spans="1:20" x14ac:dyDescent="0.25">
      <c r="A166" t="s">
        <v>18</v>
      </c>
      <c r="B166" t="s">
        <v>19</v>
      </c>
      <c r="C166">
        <v>66.666666666666671</v>
      </c>
      <c r="D166">
        <v>6</v>
      </c>
      <c r="E166" t="s">
        <v>21592</v>
      </c>
      <c r="F166">
        <v>258</v>
      </c>
      <c r="G166">
        <v>0</v>
      </c>
      <c r="H166" t="s">
        <v>645</v>
      </c>
      <c r="I166" t="s">
        <v>7614</v>
      </c>
      <c r="J166" t="s">
        <v>21593</v>
      </c>
      <c r="K166" t="s">
        <v>3760</v>
      </c>
      <c r="L166" t="s">
        <v>2261</v>
      </c>
      <c r="M166" t="s">
        <v>21594</v>
      </c>
      <c r="N166" t="s">
        <v>637</v>
      </c>
      <c r="O166" t="s">
        <v>646</v>
      </c>
      <c r="P166" t="s">
        <v>26</v>
      </c>
      <c r="Q166" t="s">
        <v>647</v>
      </c>
      <c r="R166" t="s">
        <v>638</v>
      </c>
      <c r="S166" t="s">
        <v>21595</v>
      </c>
      <c r="T166" t="s">
        <v>21594</v>
      </c>
    </row>
    <row r="167" spans="1:20" x14ac:dyDescent="0.25">
      <c r="A167" t="s">
        <v>77</v>
      </c>
      <c r="B167" t="s">
        <v>78</v>
      </c>
      <c r="C167">
        <v>27.5</v>
      </c>
      <c r="D167">
        <v>4</v>
      </c>
      <c r="E167" t="s">
        <v>21596</v>
      </c>
      <c r="F167">
        <v>125</v>
      </c>
      <c r="G167">
        <v>29</v>
      </c>
      <c r="H167" t="s">
        <v>645</v>
      </c>
      <c r="I167" t="s">
        <v>21597</v>
      </c>
      <c r="J167" t="s">
        <v>21598</v>
      </c>
      <c r="K167" t="s">
        <v>3909</v>
      </c>
      <c r="L167" t="s">
        <v>21599</v>
      </c>
      <c r="M167" t="s">
        <v>21600</v>
      </c>
      <c r="N167" t="s">
        <v>637</v>
      </c>
      <c r="O167" t="s">
        <v>664</v>
      </c>
      <c r="P167" t="s">
        <v>23</v>
      </c>
      <c r="Q167" t="s">
        <v>665</v>
      </c>
      <c r="R167" t="s">
        <v>638</v>
      </c>
      <c r="S167" t="s">
        <v>21601</v>
      </c>
      <c r="T167" t="s">
        <v>21602</v>
      </c>
    </row>
    <row r="168" spans="1:20" x14ac:dyDescent="0.25">
      <c r="A168" t="s">
        <v>147</v>
      </c>
      <c r="B168" t="s">
        <v>148</v>
      </c>
      <c r="C168">
        <v>50</v>
      </c>
      <c r="D168">
        <v>6</v>
      </c>
      <c r="E168" t="s">
        <v>21603</v>
      </c>
      <c r="F168">
        <v>200</v>
      </c>
      <c r="G168">
        <v>0</v>
      </c>
      <c r="H168" t="s">
        <v>636</v>
      </c>
      <c r="I168" t="s">
        <v>21604</v>
      </c>
      <c r="J168" t="s">
        <v>2061</v>
      </c>
      <c r="K168" t="s">
        <v>637</v>
      </c>
      <c r="L168" t="s">
        <v>638</v>
      </c>
      <c r="M168" t="s">
        <v>21605</v>
      </c>
      <c r="N168" t="s">
        <v>637</v>
      </c>
      <c r="O168" t="s">
        <v>639</v>
      </c>
      <c r="P168" t="s">
        <v>5</v>
      </c>
      <c r="Q168" t="s">
        <v>640</v>
      </c>
      <c r="R168" t="s">
        <v>638</v>
      </c>
      <c r="S168" t="s">
        <v>21606</v>
      </c>
      <c r="T168" t="s">
        <v>21605</v>
      </c>
    </row>
    <row r="169" spans="1:20" x14ac:dyDescent="0.25">
      <c r="A169" t="s">
        <v>101</v>
      </c>
      <c r="B169" t="s">
        <v>74</v>
      </c>
      <c r="C169">
        <v>83.333333333333329</v>
      </c>
      <c r="D169">
        <v>3</v>
      </c>
      <c r="E169" t="s">
        <v>21607</v>
      </c>
      <c r="F169">
        <v>1024</v>
      </c>
      <c r="G169">
        <v>0</v>
      </c>
      <c r="H169" t="s">
        <v>645</v>
      </c>
      <c r="I169" t="s">
        <v>21608</v>
      </c>
      <c r="J169" t="s">
        <v>21609</v>
      </c>
      <c r="K169" t="s">
        <v>21610</v>
      </c>
      <c r="L169" t="s">
        <v>824</v>
      </c>
      <c r="M169" t="s">
        <v>21605</v>
      </c>
      <c r="N169" t="s">
        <v>637</v>
      </c>
      <c r="O169" t="s">
        <v>646</v>
      </c>
      <c r="P169" t="s">
        <v>26</v>
      </c>
      <c r="Q169" t="s">
        <v>647</v>
      </c>
      <c r="R169" t="s">
        <v>638</v>
      </c>
      <c r="S169" t="s">
        <v>21611</v>
      </c>
      <c r="T169" t="s">
        <v>21605</v>
      </c>
    </row>
    <row r="170" spans="1:20" x14ac:dyDescent="0.25">
      <c r="A170" t="s">
        <v>18</v>
      </c>
      <c r="B170" t="s">
        <v>19</v>
      </c>
      <c r="C170">
        <v>66.666666666666671</v>
      </c>
      <c r="D170">
        <v>18</v>
      </c>
      <c r="E170" t="s">
        <v>21607</v>
      </c>
      <c r="F170">
        <v>1024</v>
      </c>
      <c r="G170">
        <v>0</v>
      </c>
      <c r="H170" t="s">
        <v>645</v>
      </c>
      <c r="I170" t="s">
        <v>21608</v>
      </c>
      <c r="J170" t="s">
        <v>21609</v>
      </c>
      <c r="K170" t="s">
        <v>21610</v>
      </c>
      <c r="L170" t="s">
        <v>824</v>
      </c>
      <c r="M170" t="s">
        <v>21605</v>
      </c>
      <c r="N170" t="s">
        <v>637</v>
      </c>
      <c r="O170" t="s">
        <v>646</v>
      </c>
      <c r="P170" t="s">
        <v>26</v>
      </c>
      <c r="Q170" t="s">
        <v>647</v>
      </c>
      <c r="R170" t="s">
        <v>638</v>
      </c>
      <c r="S170" t="s">
        <v>21611</v>
      </c>
      <c r="T170" t="s">
        <v>21605</v>
      </c>
    </row>
    <row r="171" spans="1:20" x14ac:dyDescent="0.25">
      <c r="A171" t="s">
        <v>147</v>
      </c>
      <c r="B171" t="s">
        <v>148</v>
      </c>
      <c r="C171">
        <v>50</v>
      </c>
      <c r="D171">
        <v>6</v>
      </c>
      <c r="E171" t="s">
        <v>21612</v>
      </c>
      <c r="F171">
        <v>200</v>
      </c>
      <c r="G171">
        <v>0</v>
      </c>
      <c r="H171" t="s">
        <v>636</v>
      </c>
      <c r="I171" t="s">
        <v>12396</v>
      </c>
      <c r="J171" t="s">
        <v>653</v>
      </c>
      <c r="K171" t="s">
        <v>637</v>
      </c>
      <c r="L171" t="s">
        <v>638</v>
      </c>
      <c r="M171" t="s">
        <v>21613</v>
      </c>
      <c r="N171" t="s">
        <v>637</v>
      </c>
      <c r="O171" t="s">
        <v>639</v>
      </c>
      <c r="P171" t="s">
        <v>5</v>
      </c>
      <c r="Q171" t="s">
        <v>640</v>
      </c>
      <c r="R171" t="s">
        <v>638</v>
      </c>
      <c r="S171" t="s">
        <v>21614</v>
      </c>
      <c r="T171" t="s">
        <v>21613</v>
      </c>
    </row>
    <row r="172" spans="1:20" x14ac:dyDescent="0.25">
      <c r="A172" t="s">
        <v>147</v>
      </c>
      <c r="B172" t="s">
        <v>148</v>
      </c>
      <c r="C172">
        <v>50</v>
      </c>
      <c r="D172">
        <v>6</v>
      </c>
      <c r="E172" t="s">
        <v>21615</v>
      </c>
      <c r="F172">
        <v>200</v>
      </c>
      <c r="G172">
        <v>0</v>
      </c>
      <c r="H172" t="s">
        <v>636</v>
      </c>
      <c r="I172" t="s">
        <v>21616</v>
      </c>
      <c r="J172" t="s">
        <v>671</v>
      </c>
      <c r="K172" t="s">
        <v>637</v>
      </c>
      <c r="L172" t="s">
        <v>638</v>
      </c>
      <c r="M172" t="s">
        <v>21617</v>
      </c>
      <c r="N172" t="s">
        <v>637</v>
      </c>
      <c r="O172" t="s">
        <v>639</v>
      </c>
      <c r="P172" t="s">
        <v>5</v>
      </c>
      <c r="Q172" t="s">
        <v>640</v>
      </c>
      <c r="R172" t="s">
        <v>638</v>
      </c>
      <c r="S172" t="s">
        <v>21618</v>
      </c>
      <c r="T172" t="s">
        <v>21617</v>
      </c>
    </row>
    <row r="173" spans="1:20" x14ac:dyDescent="0.25">
      <c r="A173" t="s">
        <v>147</v>
      </c>
      <c r="B173" t="s">
        <v>148</v>
      </c>
      <c r="C173">
        <v>50</v>
      </c>
      <c r="D173">
        <v>6</v>
      </c>
      <c r="E173" t="s">
        <v>21619</v>
      </c>
      <c r="F173">
        <v>200</v>
      </c>
      <c r="G173">
        <v>0</v>
      </c>
      <c r="H173" t="s">
        <v>636</v>
      </c>
      <c r="I173" t="s">
        <v>21620</v>
      </c>
      <c r="J173" t="s">
        <v>648</v>
      </c>
      <c r="K173" t="s">
        <v>637</v>
      </c>
      <c r="L173" t="s">
        <v>638</v>
      </c>
      <c r="M173" t="s">
        <v>21621</v>
      </c>
      <c r="N173" t="s">
        <v>637</v>
      </c>
      <c r="O173" t="s">
        <v>639</v>
      </c>
      <c r="P173" t="s">
        <v>5</v>
      </c>
      <c r="Q173" t="s">
        <v>640</v>
      </c>
      <c r="R173" t="s">
        <v>638</v>
      </c>
      <c r="S173" t="s">
        <v>21622</v>
      </c>
      <c r="T173" t="s">
        <v>21623</v>
      </c>
    </row>
    <row r="174" spans="1:20" x14ac:dyDescent="0.25">
      <c r="A174" t="s">
        <v>147</v>
      </c>
      <c r="B174" t="s">
        <v>148</v>
      </c>
      <c r="C174">
        <v>33.333333333333336</v>
      </c>
      <c r="D174">
        <v>6</v>
      </c>
      <c r="E174" t="s">
        <v>21624</v>
      </c>
      <c r="F174">
        <v>200</v>
      </c>
      <c r="G174">
        <v>0</v>
      </c>
      <c r="H174" t="s">
        <v>655</v>
      </c>
      <c r="I174" t="s">
        <v>21625</v>
      </c>
      <c r="J174" t="s">
        <v>648</v>
      </c>
      <c r="K174" t="s">
        <v>637</v>
      </c>
      <c r="L174" t="s">
        <v>638</v>
      </c>
      <c r="M174" t="s">
        <v>21626</v>
      </c>
      <c r="N174" t="s">
        <v>637</v>
      </c>
      <c r="O174" t="s">
        <v>643</v>
      </c>
      <c r="P174" t="s">
        <v>5</v>
      </c>
      <c r="Q174" t="s">
        <v>644</v>
      </c>
      <c r="R174" t="s">
        <v>638</v>
      </c>
      <c r="S174" t="s">
        <v>21627</v>
      </c>
      <c r="T174" t="s">
        <v>21626</v>
      </c>
    </row>
    <row r="175" spans="1:20" x14ac:dyDescent="0.25">
      <c r="A175" t="s">
        <v>22</v>
      </c>
      <c r="B175" t="s">
        <v>27</v>
      </c>
      <c r="C175">
        <v>100</v>
      </c>
      <c r="D175">
        <v>2</v>
      </c>
      <c r="E175" t="s">
        <v>21628</v>
      </c>
      <c r="F175">
        <v>220</v>
      </c>
      <c r="G175">
        <v>20</v>
      </c>
      <c r="H175" t="s">
        <v>645</v>
      </c>
      <c r="I175" t="s">
        <v>21629</v>
      </c>
      <c r="J175" t="s">
        <v>21630</v>
      </c>
      <c r="K175" t="s">
        <v>2965</v>
      </c>
      <c r="L175" t="s">
        <v>21631</v>
      </c>
      <c r="M175" t="s">
        <v>21632</v>
      </c>
      <c r="N175" t="s">
        <v>761</v>
      </c>
      <c r="O175" t="s">
        <v>691</v>
      </c>
      <c r="P175" t="s">
        <v>5388</v>
      </c>
      <c r="Q175" t="s">
        <v>693</v>
      </c>
      <c r="R175" t="s">
        <v>21633</v>
      </c>
      <c r="S175" t="s">
        <v>21634</v>
      </c>
      <c r="T175" t="s">
        <v>21635</v>
      </c>
    </row>
    <row r="176" spans="1:20" x14ac:dyDescent="0.25">
      <c r="A176" t="s">
        <v>22</v>
      </c>
      <c r="B176" t="s">
        <v>27</v>
      </c>
      <c r="C176">
        <v>100</v>
      </c>
      <c r="D176">
        <v>2</v>
      </c>
      <c r="E176" t="s">
        <v>21636</v>
      </c>
      <c r="F176">
        <v>220</v>
      </c>
      <c r="G176">
        <v>20</v>
      </c>
      <c r="H176" t="s">
        <v>645</v>
      </c>
      <c r="I176" t="s">
        <v>21637</v>
      </c>
      <c r="J176" t="s">
        <v>21638</v>
      </c>
      <c r="K176" t="s">
        <v>10752</v>
      </c>
      <c r="L176" t="s">
        <v>21639</v>
      </c>
      <c r="M176" t="s">
        <v>21632</v>
      </c>
      <c r="N176" t="s">
        <v>761</v>
      </c>
      <c r="O176" t="s">
        <v>691</v>
      </c>
      <c r="P176" t="s">
        <v>5388</v>
      </c>
      <c r="Q176" t="s">
        <v>693</v>
      </c>
      <c r="R176" t="s">
        <v>21633</v>
      </c>
      <c r="S176" t="s">
        <v>21640</v>
      </c>
      <c r="T176" t="s">
        <v>21641</v>
      </c>
    </row>
    <row r="177" spans="1:20" x14ac:dyDescent="0.25">
      <c r="A177" t="s">
        <v>18</v>
      </c>
      <c r="B177" t="s">
        <v>19</v>
      </c>
      <c r="C177">
        <v>66.666666666666671</v>
      </c>
      <c r="D177">
        <v>3</v>
      </c>
      <c r="E177" t="s">
        <v>21642</v>
      </c>
      <c r="F177">
        <v>100</v>
      </c>
      <c r="G177">
        <v>0</v>
      </c>
      <c r="H177" t="s">
        <v>655</v>
      </c>
      <c r="I177" t="s">
        <v>21643</v>
      </c>
      <c r="J177" t="s">
        <v>667</v>
      </c>
      <c r="K177" t="s">
        <v>637</v>
      </c>
      <c r="L177" t="s">
        <v>638</v>
      </c>
      <c r="M177" t="s">
        <v>21644</v>
      </c>
      <c r="N177" t="s">
        <v>637</v>
      </c>
      <c r="O177" t="s">
        <v>643</v>
      </c>
      <c r="P177" t="s">
        <v>5</v>
      </c>
      <c r="Q177" t="s">
        <v>644</v>
      </c>
      <c r="R177" t="s">
        <v>638</v>
      </c>
      <c r="S177" t="s">
        <v>21645</v>
      </c>
      <c r="T177" t="s">
        <v>21644</v>
      </c>
    </row>
    <row r="178" spans="1:20" x14ac:dyDescent="0.25">
      <c r="A178" t="s">
        <v>147</v>
      </c>
      <c r="B178" t="s">
        <v>148</v>
      </c>
      <c r="C178">
        <v>50</v>
      </c>
      <c r="D178">
        <v>6</v>
      </c>
      <c r="E178" t="s">
        <v>21646</v>
      </c>
      <c r="F178">
        <v>200</v>
      </c>
      <c r="G178">
        <v>0</v>
      </c>
      <c r="H178" t="s">
        <v>636</v>
      </c>
      <c r="I178" t="s">
        <v>1822</v>
      </c>
      <c r="J178" t="s">
        <v>818</v>
      </c>
      <c r="K178" t="s">
        <v>637</v>
      </c>
      <c r="L178" t="s">
        <v>638</v>
      </c>
      <c r="M178" t="s">
        <v>21647</v>
      </c>
      <c r="N178" t="s">
        <v>637</v>
      </c>
      <c r="O178" t="s">
        <v>643</v>
      </c>
      <c r="P178" t="s">
        <v>5</v>
      </c>
      <c r="Q178" t="s">
        <v>644</v>
      </c>
      <c r="R178" t="s">
        <v>638</v>
      </c>
      <c r="S178" t="s">
        <v>21648</v>
      </c>
      <c r="T178" t="s">
        <v>21647</v>
      </c>
    </row>
    <row r="179" spans="1:20" x14ac:dyDescent="0.25">
      <c r="A179" t="s">
        <v>147</v>
      </c>
      <c r="B179" t="s">
        <v>148</v>
      </c>
      <c r="C179">
        <v>33.333333333333336</v>
      </c>
      <c r="D179">
        <v>3</v>
      </c>
      <c r="E179" t="s">
        <v>21649</v>
      </c>
      <c r="F179">
        <v>100</v>
      </c>
      <c r="G179">
        <v>0</v>
      </c>
      <c r="H179" t="s">
        <v>636</v>
      </c>
      <c r="I179" t="s">
        <v>21650</v>
      </c>
      <c r="J179" t="s">
        <v>648</v>
      </c>
      <c r="K179" t="s">
        <v>637</v>
      </c>
      <c r="L179" t="s">
        <v>638</v>
      </c>
      <c r="M179" t="s">
        <v>21651</v>
      </c>
      <c r="N179" t="s">
        <v>637</v>
      </c>
      <c r="O179" t="s">
        <v>639</v>
      </c>
      <c r="P179" t="s">
        <v>5</v>
      </c>
      <c r="Q179" t="s">
        <v>640</v>
      </c>
      <c r="R179" t="s">
        <v>638</v>
      </c>
      <c r="S179" t="s">
        <v>21652</v>
      </c>
      <c r="T179" t="s">
        <v>21651</v>
      </c>
    </row>
    <row r="180" spans="1:20" x14ac:dyDescent="0.25">
      <c r="A180" t="s">
        <v>147</v>
      </c>
      <c r="B180" t="s">
        <v>148</v>
      </c>
      <c r="C180">
        <v>50</v>
      </c>
      <c r="D180">
        <v>6</v>
      </c>
      <c r="E180" t="s">
        <v>21653</v>
      </c>
      <c r="F180">
        <v>200</v>
      </c>
      <c r="G180">
        <v>0</v>
      </c>
      <c r="H180" t="s">
        <v>636</v>
      </c>
      <c r="I180" t="s">
        <v>5839</v>
      </c>
      <c r="J180" t="s">
        <v>1784</v>
      </c>
      <c r="K180" t="s">
        <v>637</v>
      </c>
      <c r="L180" t="s">
        <v>638</v>
      </c>
      <c r="M180" t="s">
        <v>21654</v>
      </c>
      <c r="N180" t="s">
        <v>637</v>
      </c>
      <c r="O180" t="s">
        <v>639</v>
      </c>
      <c r="P180" t="s">
        <v>5</v>
      </c>
      <c r="Q180" t="s">
        <v>640</v>
      </c>
      <c r="R180" t="s">
        <v>638</v>
      </c>
      <c r="S180" t="s">
        <v>21655</v>
      </c>
      <c r="T180" t="s">
        <v>21654</v>
      </c>
    </row>
    <row r="181" spans="1:20" x14ac:dyDescent="0.25">
      <c r="A181" t="s">
        <v>147</v>
      </c>
      <c r="B181" t="s">
        <v>148</v>
      </c>
      <c r="C181">
        <v>50</v>
      </c>
      <c r="D181">
        <v>6</v>
      </c>
      <c r="E181" t="s">
        <v>21656</v>
      </c>
      <c r="F181">
        <v>200</v>
      </c>
      <c r="G181">
        <v>0</v>
      </c>
      <c r="H181" t="s">
        <v>636</v>
      </c>
      <c r="I181" t="s">
        <v>21657</v>
      </c>
      <c r="J181" t="s">
        <v>700</v>
      </c>
      <c r="K181" t="s">
        <v>637</v>
      </c>
      <c r="L181" t="s">
        <v>638</v>
      </c>
      <c r="M181" t="s">
        <v>21658</v>
      </c>
      <c r="N181" t="s">
        <v>637</v>
      </c>
      <c r="O181" t="s">
        <v>639</v>
      </c>
      <c r="P181" t="s">
        <v>5</v>
      </c>
      <c r="Q181" t="s">
        <v>640</v>
      </c>
      <c r="R181" t="s">
        <v>638</v>
      </c>
      <c r="S181" t="s">
        <v>21659</v>
      </c>
      <c r="T181" t="s">
        <v>21658</v>
      </c>
    </row>
    <row r="182" spans="1:20" x14ac:dyDescent="0.25">
      <c r="A182" t="s">
        <v>147</v>
      </c>
      <c r="B182" t="s">
        <v>148</v>
      </c>
      <c r="C182">
        <v>50</v>
      </c>
      <c r="D182">
        <v>6</v>
      </c>
      <c r="E182" t="s">
        <v>21660</v>
      </c>
      <c r="F182">
        <v>200</v>
      </c>
      <c r="G182">
        <v>0</v>
      </c>
      <c r="H182" t="s">
        <v>636</v>
      </c>
      <c r="I182" t="s">
        <v>21661</v>
      </c>
      <c r="J182" t="s">
        <v>5310</v>
      </c>
      <c r="K182" t="s">
        <v>637</v>
      </c>
      <c r="L182" t="s">
        <v>638</v>
      </c>
      <c r="M182" t="s">
        <v>21662</v>
      </c>
      <c r="N182" t="s">
        <v>637</v>
      </c>
      <c r="O182" t="s">
        <v>639</v>
      </c>
      <c r="P182" t="s">
        <v>5</v>
      </c>
      <c r="Q182" t="s">
        <v>640</v>
      </c>
      <c r="R182" t="s">
        <v>638</v>
      </c>
      <c r="S182" t="s">
        <v>21663</v>
      </c>
      <c r="T182" t="s">
        <v>21662</v>
      </c>
    </row>
    <row r="183" spans="1:20" x14ac:dyDescent="0.25">
      <c r="A183" t="s">
        <v>18</v>
      </c>
      <c r="B183" t="s">
        <v>19</v>
      </c>
      <c r="C183">
        <v>66.666666666666671</v>
      </c>
      <c r="D183">
        <v>6</v>
      </c>
      <c r="E183" t="s">
        <v>21664</v>
      </c>
      <c r="F183">
        <v>200</v>
      </c>
      <c r="G183">
        <v>0</v>
      </c>
      <c r="H183" t="s">
        <v>636</v>
      </c>
      <c r="I183" t="s">
        <v>21665</v>
      </c>
      <c r="J183" t="s">
        <v>667</v>
      </c>
      <c r="K183" t="s">
        <v>637</v>
      </c>
      <c r="L183" t="s">
        <v>638</v>
      </c>
      <c r="M183" t="s">
        <v>21662</v>
      </c>
      <c r="N183" t="s">
        <v>637</v>
      </c>
      <c r="O183" t="s">
        <v>639</v>
      </c>
      <c r="P183" t="s">
        <v>5</v>
      </c>
      <c r="Q183" t="s">
        <v>640</v>
      </c>
      <c r="R183" t="s">
        <v>638</v>
      </c>
      <c r="S183" t="s">
        <v>21666</v>
      </c>
      <c r="T183" t="s">
        <v>21662</v>
      </c>
    </row>
    <row r="184" spans="1:20" x14ac:dyDescent="0.25">
      <c r="A184" t="s">
        <v>147</v>
      </c>
      <c r="B184" t="s">
        <v>148</v>
      </c>
      <c r="C184">
        <v>50</v>
      </c>
      <c r="D184">
        <v>6</v>
      </c>
      <c r="E184" t="s">
        <v>21667</v>
      </c>
      <c r="F184">
        <v>200</v>
      </c>
      <c r="G184">
        <v>0</v>
      </c>
      <c r="H184" t="s">
        <v>636</v>
      </c>
      <c r="I184" t="s">
        <v>21668</v>
      </c>
      <c r="J184" t="s">
        <v>678</v>
      </c>
      <c r="K184" t="s">
        <v>637</v>
      </c>
      <c r="L184" t="s">
        <v>638</v>
      </c>
      <c r="M184" t="s">
        <v>21669</v>
      </c>
      <c r="N184" t="s">
        <v>637</v>
      </c>
      <c r="O184" t="s">
        <v>639</v>
      </c>
      <c r="P184" t="s">
        <v>5</v>
      </c>
      <c r="Q184" t="s">
        <v>640</v>
      </c>
      <c r="R184" t="s">
        <v>21670</v>
      </c>
      <c r="S184" t="s">
        <v>21671</v>
      </c>
      <c r="T184" t="s">
        <v>21669</v>
      </c>
    </row>
    <row r="185" spans="1:20" x14ac:dyDescent="0.25">
      <c r="A185" t="s">
        <v>22</v>
      </c>
      <c r="B185" t="s">
        <v>27</v>
      </c>
      <c r="C185">
        <v>66.333333333333329</v>
      </c>
      <c r="D185">
        <v>6</v>
      </c>
      <c r="E185" t="s">
        <v>21672</v>
      </c>
      <c r="F185">
        <v>500</v>
      </c>
      <c r="G185">
        <v>0</v>
      </c>
      <c r="H185" t="s">
        <v>645</v>
      </c>
      <c r="I185" t="s">
        <v>2533</v>
      </c>
      <c r="J185" t="s">
        <v>21673</v>
      </c>
      <c r="K185" t="s">
        <v>15366</v>
      </c>
      <c r="L185" t="s">
        <v>730</v>
      </c>
      <c r="M185" t="s">
        <v>21674</v>
      </c>
      <c r="N185" t="s">
        <v>637</v>
      </c>
      <c r="O185" t="s">
        <v>646</v>
      </c>
      <c r="P185" t="s">
        <v>26</v>
      </c>
      <c r="Q185" t="s">
        <v>647</v>
      </c>
      <c r="R185" t="s">
        <v>638</v>
      </c>
      <c r="S185" t="s">
        <v>21675</v>
      </c>
      <c r="T185" t="s">
        <v>21676</v>
      </c>
    </row>
    <row r="186" spans="1:20" x14ac:dyDescent="0.25">
      <c r="A186" t="s">
        <v>18</v>
      </c>
      <c r="B186" t="s">
        <v>19</v>
      </c>
      <c r="C186">
        <v>66.666666666666671</v>
      </c>
      <c r="D186">
        <v>3</v>
      </c>
      <c r="E186" t="s">
        <v>21677</v>
      </c>
      <c r="F186">
        <v>100</v>
      </c>
      <c r="G186">
        <v>0</v>
      </c>
      <c r="H186" t="s">
        <v>636</v>
      </c>
      <c r="I186" t="s">
        <v>7978</v>
      </c>
      <c r="J186" t="s">
        <v>653</v>
      </c>
      <c r="K186" t="s">
        <v>637</v>
      </c>
      <c r="L186" t="s">
        <v>638</v>
      </c>
      <c r="M186" t="s">
        <v>21678</v>
      </c>
      <c r="N186" t="s">
        <v>637</v>
      </c>
      <c r="O186" t="s">
        <v>643</v>
      </c>
      <c r="P186" t="s">
        <v>5</v>
      </c>
      <c r="Q186" t="s">
        <v>644</v>
      </c>
      <c r="R186" t="s">
        <v>638</v>
      </c>
      <c r="S186" t="s">
        <v>21679</v>
      </c>
      <c r="T186" t="s">
        <v>21680</v>
      </c>
    </row>
    <row r="187" spans="1:20" x14ac:dyDescent="0.25">
      <c r="A187" t="s">
        <v>18</v>
      </c>
      <c r="B187" t="s">
        <v>19</v>
      </c>
      <c r="C187">
        <v>66.666666666666671</v>
      </c>
      <c r="D187">
        <v>12</v>
      </c>
      <c r="E187" t="s">
        <v>21681</v>
      </c>
      <c r="F187">
        <v>400</v>
      </c>
      <c r="G187">
        <v>0</v>
      </c>
      <c r="H187" t="s">
        <v>636</v>
      </c>
      <c r="I187" t="s">
        <v>13302</v>
      </c>
      <c r="J187" t="s">
        <v>649</v>
      </c>
      <c r="K187" t="s">
        <v>637</v>
      </c>
      <c r="L187" t="s">
        <v>638</v>
      </c>
      <c r="M187" t="s">
        <v>21682</v>
      </c>
      <c r="N187" t="s">
        <v>637</v>
      </c>
      <c r="O187" t="s">
        <v>639</v>
      </c>
      <c r="P187" t="s">
        <v>5</v>
      </c>
      <c r="Q187" t="s">
        <v>640</v>
      </c>
      <c r="R187" t="s">
        <v>638</v>
      </c>
      <c r="S187" t="s">
        <v>21683</v>
      </c>
      <c r="T187" t="s">
        <v>21682</v>
      </c>
    </row>
    <row r="188" spans="1:20" x14ac:dyDescent="0.25">
      <c r="A188" t="s">
        <v>22</v>
      </c>
      <c r="B188" t="s">
        <v>27</v>
      </c>
      <c r="C188">
        <v>66.333333333333329</v>
      </c>
      <c r="D188">
        <v>3</v>
      </c>
      <c r="E188" t="s">
        <v>21684</v>
      </c>
      <c r="F188">
        <v>250</v>
      </c>
      <c r="G188">
        <v>0</v>
      </c>
      <c r="H188" t="s">
        <v>636</v>
      </c>
      <c r="I188" t="s">
        <v>13302</v>
      </c>
      <c r="J188" t="s">
        <v>649</v>
      </c>
      <c r="K188" t="s">
        <v>637</v>
      </c>
      <c r="L188" t="s">
        <v>638</v>
      </c>
      <c r="M188" t="s">
        <v>21685</v>
      </c>
      <c r="N188" t="s">
        <v>637</v>
      </c>
      <c r="O188" t="s">
        <v>639</v>
      </c>
      <c r="P188" t="s">
        <v>5</v>
      </c>
      <c r="Q188" t="s">
        <v>640</v>
      </c>
      <c r="R188" t="s">
        <v>638</v>
      </c>
      <c r="S188" t="s">
        <v>21686</v>
      </c>
      <c r="T188" t="s">
        <v>21685</v>
      </c>
    </row>
    <row r="189" spans="1:20" x14ac:dyDescent="0.25">
      <c r="A189" t="s">
        <v>18</v>
      </c>
      <c r="B189" t="s">
        <v>19</v>
      </c>
      <c r="C189">
        <v>66.666666666666671</v>
      </c>
      <c r="D189">
        <v>3</v>
      </c>
      <c r="E189" t="s">
        <v>21687</v>
      </c>
      <c r="F189">
        <v>100</v>
      </c>
      <c r="G189">
        <v>0</v>
      </c>
      <c r="H189" t="s">
        <v>636</v>
      </c>
      <c r="I189" t="s">
        <v>21688</v>
      </c>
      <c r="J189" t="s">
        <v>666</v>
      </c>
      <c r="K189" t="s">
        <v>637</v>
      </c>
      <c r="L189" t="s">
        <v>638</v>
      </c>
      <c r="M189" t="s">
        <v>21685</v>
      </c>
      <c r="N189" t="s">
        <v>637</v>
      </c>
      <c r="O189" t="s">
        <v>643</v>
      </c>
      <c r="P189" t="s">
        <v>5</v>
      </c>
      <c r="Q189" t="s">
        <v>644</v>
      </c>
      <c r="R189" t="s">
        <v>638</v>
      </c>
      <c r="S189" t="s">
        <v>21689</v>
      </c>
      <c r="T189" t="s">
        <v>21690</v>
      </c>
    </row>
    <row r="190" spans="1:20" x14ac:dyDescent="0.25">
      <c r="A190" t="s">
        <v>147</v>
      </c>
      <c r="B190" t="s">
        <v>148</v>
      </c>
      <c r="C190">
        <v>50</v>
      </c>
      <c r="D190">
        <v>6</v>
      </c>
      <c r="E190" t="s">
        <v>21691</v>
      </c>
      <c r="F190">
        <v>200</v>
      </c>
      <c r="G190">
        <v>0</v>
      </c>
      <c r="H190" t="s">
        <v>636</v>
      </c>
      <c r="I190" t="s">
        <v>21692</v>
      </c>
      <c r="J190" t="s">
        <v>2240</v>
      </c>
      <c r="K190" t="s">
        <v>637</v>
      </c>
      <c r="L190" t="s">
        <v>638</v>
      </c>
      <c r="M190" t="s">
        <v>21693</v>
      </c>
      <c r="N190" t="s">
        <v>637</v>
      </c>
      <c r="O190" t="s">
        <v>639</v>
      </c>
      <c r="P190" t="s">
        <v>5</v>
      </c>
      <c r="Q190" t="s">
        <v>640</v>
      </c>
      <c r="R190" t="s">
        <v>638</v>
      </c>
      <c r="S190" t="s">
        <v>21694</v>
      </c>
      <c r="T190" t="s">
        <v>21693</v>
      </c>
    </row>
    <row r="191" spans="1:20" x14ac:dyDescent="0.25">
      <c r="A191" t="s">
        <v>147</v>
      </c>
      <c r="B191" t="s">
        <v>148</v>
      </c>
      <c r="C191">
        <v>50</v>
      </c>
      <c r="D191">
        <v>6</v>
      </c>
      <c r="E191" t="s">
        <v>21695</v>
      </c>
      <c r="F191">
        <v>200</v>
      </c>
      <c r="G191">
        <v>0</v>
      </c>
      <c r="H191" t="s">
        <v>636</v>
      </c>
      <c r="I191" t="s">
        <v>21696</v>
      </c>
      <c r="J191" t="s">
        <v>657</v>
      </c>
      <c r="K191" t="s">
        <v>637</v>
      </c>
      <c r="L191" t="s">
        <v>638</v>
      </c>
      <c r="M191" t="s">
        <v>21697</v>
      </c>
      <c r="N191" t="s">
        <v>637</v>
      </c>
      <c r="O191" t="s">
        <v>639</v>
      </c>
      <c r="P191" t="s">
        <v>5</v>
      </c>
      <c r="Q191" t="s">
        <v>640</v>
      </c>
      <c r="R191" t="s">
        <v>638</v>
      </c>
      <c r="S191" t="s">
        <v>21698</v>
      </c>
      <c r="T191" t="s">
        <v>21697</v>
      </c>
    </row>
    <row r="192" spans="1:20" x14ac:dyDescent="0.25">
      <c r="A192" t="s">
        <v>147</v>
      </c>
      <c r="B192" t="s">
        <v>148</v>
      </c>
      <c r="C192">
        <v>50</v>
      </c>
      <c r="D192">
        <v>6</v>
      </c>
      <c r="E192" t="s">
        <v>21699</v>
      </c>
      <c r="F192">
        <v>200</v>
      </c>
      <c r="G192">
        <v>0</v>
      </c>
      <c r="H192" t="s">
        <v>636</v>
      </c>
      <c r="I192" t="s">
        <v>21700</v>
      </c>
      <c r="J192" t="s">
        <v>8817</v>
      </c>
      <c r="K192" t="s">
        <v>637</v>
      </c>
      <c r="L192" t="s">
        <v>638</v>
      </c>
      <c r="M192" t="s">
        <v>21701</v>
      </c>
      <c r="N192" t="s">
        <v>637</v>
      </c>
      <c r="O192" t="s">
        <v>639</v>
      </c>
      <c r="P192" t="s">
        <v>5</v>
      </c>
      <c r="Q192" t="s">
        <v>640</v>
      </c>
      <c r="R192" t="s">
        <v>638</v>
      </c>
      <c r="S192" t="s">
        <v>21702</v>
      </c>
      <c r="T192" t="s">
        <v>21701</v>
      </c>
    </row>
    <row r="193" spans="1:20" x14ac:dyDescent="0.25">
      <c r="A193" t="s">
        <v>147</v>
      </c>
      <c r="B193" t="s">
        <v>148</v>
      </c>
      <c r="C193">
        <v>50</v>
      </c>
      <c r="D193">
        <v>12</v>
      </c>
      <c r="E193" t="s">
        <v>21703</v>
      </c>
      <c r="F193">
        <v>400</v>
      </c>
      <c r="G193">
        <v>0</v>
      </c>
      <c r="H193" t="s">
        <v>636</v>
      </c>
      <c r="I193" t="s">
        <v>21704</v>
      </c>
      <c r="J193" t="s">
        <v>657</v>
      </c>
      <c r="K193" t="s">
        <v>637</v>
      </c>
      <c r="L193" t="s">
        <v>638</v>
      </c>
      <c r="M193" t="s">
        <v>21705</v>
      </c>
      <c r="N193" t="s">
        <v>637</v>
      </c>
      <c r="O193" t="s">
        <v>643</v>
      </c>
      <c r="P193" t="s">
        <v>5</v>
      </c>
      <c r="Q193" t="s">
        <v>644</v>
      </c>
      <c r="R193" t="s">
        <v>638</v>
      </c>
      <c r="S193" t="s">
        <v>21706</v>
      </c>
      <c r="T193" t="s">
        <v>21705</v>
      </c>
    </row>
    <row r="194" spans="1:20" x14ac:dyDescent="0.25">
      <c r="A194" t="s">
        <v>147</v>
      </c>
      <c r="B194" t="s">
        <v>148</v>
      </c>
      <c r="C194">
        <v>50</v>
      </c>
      <c r="D194">
        <v>6</v>
      </c>
      <c r="E194" t="s">
        <v>21707</v>
      </c>
      <c r="F194">
        <v>200</v>
      </c>
      <c r="G194">
        <v>0</v>
      </c>
      <c r="H194" t="s">
        <v>636</v>
      </c>
      <c r="I194" t="s">
        <v>21708</v>
      </c>
      <c r="J194" t="s">
        <v>2423</v>
      </c>
      <c r="K194" t="s">
        <v>637</v>
      </c>
      <c r="L194" t="s">
        <v>638</v>
      </c>
      <c r="M194" t="s">
        <v>21709</v>
      </c>
      <c r="N194" t="s">
        <v>637</v>
      </c>
      <c r="O194" t="s">
        <v>643</v>
      </c>
      <c r="P194" t="s">
        <v>5</v>
      </c>
      <c r="Q194" t="s">
        <v>644</v>
      </c>
      <c r="R194" t="s">
        <v>638</v>
      </c>
      <c r="S194" t="s">
        <v>21710</v>
      </c>
      <c r="T194" t="s">
        <v>21709</v>
      </c>
    </row>
    <row r="195" spans="1:20" x14ac:dyDescent="0.25">
      <c r="A195" t="s">
        <v>147</v>
      </c>
      <c r="B195" t="s">
        <v>148</v>
      </c>
      <c r="C195">
        <v>50</v>
      </c>
      <c r="D195">
        <v>6</v>
      </c>
      <c r="E195" t="s">
        <v>21711</v>
      </c>
      <c r="F195">
        <v>200</v>
      </c>
      <c r="G195">
        <v>0</v>
      </c>
      <c r="H195" t="s">
        <v>636</v>
      </c>
      <c r="I195" t="s">
        <v>21712</v>
      </c>
      <c r="J195" t="s">
        <v>684</v>
      </c>
      <c r="K195" t="s">
        <v>637</v>
      </c>
      <c r="L195" t="s">
        <v>638</v>
      </c>
      <c r="M195" t="s">
        <v>21713</v>
      </c>
      <c r="N195" t="s">
        <v>637</v>
      </c>
      <c r="O195" t="s">
        <v>639</v>
      </c>
      <c r="P195" t="s">
        <v>5</v>
      </c>
      <c r="Q195" t="s">
        <v>640</v>
      </c>
      <c r="R195" t="s">
        <v>638</v>
      </c>
      <c r="S195" t="s">
        <v>21714</v>
      </c>
      <c r="T195" t="s">
        <v>21713</v>
      </c>
    </row>
    <row r="196" spans="1:20" x14ac:dyDescent="0.25">
      <c r="A196" t="s">
        <v>18</v>
      </c>
      <c r="B196" t="s">
        <v>19</v>
      </c>
      <c r="C196">
        <v>66.666666666666671</v>
      </c>
      <c r="D196">
        <v>3</v>
      </c>
      <c r="E196" t="s">
        <v>21715</v>
      </c>
      <c r="F196">
        <v>119</v>
      </c>
      <c r="G196">
        <v>0</v>
      </c>
      <c r="H196" t="s">
        <v>645</v>
      </c>
      <c r="I196" t="s">
        <v>16326</v>
      </c>
      <c r="J196" t="s">
        <v>21716</v>
      </c>
      <c r="K196" t="s">
        <v>4323</v>
      </c>
      <c r="L196" t="s">
        <v>2418</v>
      </c>
      <c r="M196" t="s">
        <v>21717</v>
      </c>
      <c r="N196" t="s">
        <v>637</v>
      </c>
      <c r="O196" t="s">
        <v>646</v>
      </c>
      <c r="P196" t="s">
        <v>26</v>
      </c>
      <c r="Q196" t="s">
        <v>647</v>
      </c>
      <c r="R196" t="s">
        <v>638</v>
      </c>
      <c r="S196" t="s">
        <v>21718</v>
      </c>
      <c r="T196" t="s">
        <v>21717</v>
      </c>
    </row>
    <row r="197" spans="1:20" x14ac:dyDescent="0.25">
      <c r="A197" t="s">
        <v>147</v>
      </c>
      <c r="B197" t="s">
        <v>148</v>
      </c>
      <c r="C197">
        <v>50</v>
      </c>
      <c r="D197">
        <v>6</v>
      </c>
      <c r="E197" t="s">
        <v>21719</v>
      </c>
      <c r="F197">
        <v>238</v>
      </c>
      <c r="G197">
        <v>38</v>
      </c>
      <c r="H197" t="s">
        <v>636</v>
      </c>
      <c r="I197" t="s">
        <v>21720</v>
      </c>
      <c r="J197" t="s">
        <v>668</v>
      </c>
      <c r="K197" t="s">
        <v>637</v>
      </c>
      <c r="L197" t="s">
        <v>638</v>
      </c>
      <c r="M197" t="s">
        <v>21721</v>
      </c>
      <c r="N197" t="s">
        <v>637</v>
      </c>
      <c r="O197" t="s">
        <v>639</v>
      </c>
      <c r="P197" t="s">
        <v>5</v>
      </c>
      <c r="Q197" t="s">
        <v>640</v>
      </c>
      <c r="R197" t="s">
        <v>638</v>
      </c>
      <c r="S197" t="s">
        <v>21722</v>
      </c>
      <c r="T197" t="s">
        <v>21721</v>
      </c>
    </row>
    <row r="198" spans="1:20" x14ac:dyDescent="0.25">
      <c r="A198" t="s">
        <v>22</v>
      </c>
      <c r="B198" t="s">
        <v>27</v>
      </c>
      <c r="C198">
        <v>120</v>
      </c>
      <c r="D198">
        <v>1</v>
      </c>
      <c r="E198" t="s">
        <v>21723</v>
      </c>
      <c r="F198">
        <v>99</v>
      </c>
      <c r="G198">
        <v>0</v>
      </c>
      <c r="H198" t="s">
        <v>655</v>
      </c>
      <c r="I198" t="s">
        <v>21724</v>
      </c>
      <c r="J198" t="s">
        <v>686</v>
      </c>
      <c r="K198" t="s">
        <v>637</v>
      </c>
      <c r="L198" t="s">
        <v>638</v>
      </c>
      <c r="M198" t="s">
        <v>21725</v>
      </c>
      <c r="N198" t="s">
        <v>637</v>
      </c>
      <c r="O198" t="s">
        <v>639</v>
      </c>
      <c r="P198" t="s">
        <v>5</v>
      </c>
      <c r="Q198" t="s">
        <v>640</v>
      </c>
      <c r="R198" t="s">
        <v>638</v>
      </c>
      <c r="S198" t="s">
        <v>21726</v>
      </c>
      <c r="T198" t="s">
        <v>21725</v>
      </c>
    </row>
    <row r="199" spans="1:20" x14ac:dyDescent="0.25">
      <c r="A199" t="s">
        <v>147</v>
      </c>
      <c r="B199" t="s">
        <v>148</v>
      </c>
      <c r="C199">
        <v>33.333333333333336</v>
      </c>
      <c r="D199">
        <v>3</v>
      </c>
      <c r="E199" t="s">
        <v>21727</v>
      </c>
      <c r="F199">
        <v>100</v>
      </c>
      <c r="G199">
        <v>0</v>
      </c>
      <c r="H199" t="s">
        <v>636</v>
      </c>
      <c r="I199" t="s">
        <v>21728</v>
      </c>
      <c r="J199" t="s">
        <v>648</v>
      </c>
      <c r="K199" t="s">
        <v>637</v>
      </c>
      <c r="L199" t="s">
        <v>638</v>
      </c>
      <c r="M199" t="s">
        <v>21729</v>
      </c>
      <c r="N199" t="s">
        <v>637</v>
      </c>
      <c r="O199" t="s">
        <v>643</v>
      </c>
      <c r="P199" t="s">
        <v>5</v>
      </c>
      <c r="Q199" t="s">
        <v>644</v>
      </c>
      <c r="R199" t="s">
        <v>21730</v>
      </c>
      <c r="S199" t="s">
        <v>21731</v>
      </c>
      <c r="T199" t="s">
        <v>21732</v>
      </c>
    </row>
    <row r="200" spans="1:20" x14ac:dyDescent="0.25">
      <c r="A200" t="s">
        <v>18</v>
      </c>
      <c r="B200" t="s">
        <v>19</v>
      </c>
      <c r="C200">
        <v>66.666666666666671</v>
      </c>
      <c r="D200">
        <v>3</v>
      </c>
      <c r="E200" t="s">
        <v>21733</v>
      </c>
      <c r="F200">
        <v>300</v>
      </c>
      <c r="G200">
        <v>0</v>
      </c>
      <c r="H200" t="s">
        <v>636</v>
      </c>
      <c r="I200" t="s">
        <v>21734</v>
      </c>
      <c r="J200" t="s">
        <v>648</v>
      </c>
      <c r="K200" t="s">
        <v>637</v>
      </c>
      <c r="L200" t="s">
        <v>638</v>
      </c>
      <c r="M200" t="s">
        <v>21735</v>
      </c>
      <c r="N200" t="s">
        <v>637</v>
      </c>
      <c r="O200" t="s">
        <v>639</v>
      </c>
      <c r="P200" t="s">
        <v>5</v>
      </c>
      <c r="Q200" t="s">
        <v>640</v>
      </c>
      <c r="R200" t="s">
        <v>638</v>
      </c>
      <c r="S200" t="s">
        <v>21736</v>
      </c>
      <c r="T200" t="s">
        <v>21735</v>
      </c>
    </row>
    <row r="201" spans="1:20" x14ac:dyDescent="0.25">
      <c r="A201" t="s">
        <v>147</v>
      </c>
      <c r="B201" t="s">
        <v>148</v>
      </c>
      <c r="C201">
        <v>50</v>
      </c>
      <c r="D201">
        <v>6</v>
      </c>
      <c r="E201" t="s">
        <v>21733</v>
      </c>
      <c r="F201">
        <v>300</v>
      </c>
      <c r="G201">
        <v>0</v>
      </c>
      <c r="H201" t="s">
        <v>636</v>
      </c>
      <c r="I201" t="s">
        <v>21734</v>
      </c>
      <c r="J201" t="s">
        <v>648</v>
      </c>
      <c r="K201" t="s">
        <v>637</v>
      </c>
      <c r="L201" t="s">
        <v>638</v>
      </c>
      <c r="M201" t="s">
        <v>21735</v>
      </c>
      <c r="N201" t="s">
        <v>637</v>
      </c>
      <c r="O201" t="s">
        <v>639</v>
      </c>
      <c r="P201" t="s">
        <v>5</v>
      </c>
      <c r="Q201" t="s">
        <v>640</v>
      </c>
      <c r="R201" t="s">
        <v>638</v>
      </c>
      <c r="S201" t="s">
        <v>21736</v>
      </c>
      <c r="T201" t="s">
        <v>21735</v>
      </c>
    </row>
    <row r="202" spans="1:20" x14ac:dyDescent="0.25">
      <c r="A202" t="s">
        <v>147</v>
      </c>
      <c r="B202" t="s">
        <v>148</v>
      </c>
      <c r="C202">
        <v>40</v>
      </c>
      <c r="D202">
        <v>10</v>
      </c>
      <c r="E202" t="s">
        <v>21737</v>
      </c>
      <c r="F202">
        <v>330</v>
      </c>
      <c r="G202">
        <v>0</v>
      </c>
      <c r="H202" t="s">
        <v>636</v>
      </c>
      <c r="I202" t="s">
        <v>21738</v>
      </c>
      <c r="J202" t="s">
        <v>681</v>
      </c>
      <c r="K202" t="s">
        <v>637</v>
      </c>
      <c r="L202" t="s">
        <v>638</v>
      </c>
      <c r="M202" t="s">
        <v>21739</v>
      </c>
      <c r="N202" t="s">
        <v>637</v>
      </c>
      <c r="O202" t="s">
        <v>639</v>
      </c>
      <c r="P202" t="s">
        <v>5</v>
      </c>
      <c r="Q202" t="s">
        <v>640</v>
      </c>
      <c r="R202" t="s">
        <v>638</v>
      </c>
      <c r="S202" t="s">
        <v>21740</v>
      </c>
      <c r="T202" t="s">
        <v>21739</v>
      </c>
    </row>
    <row r="203" spans="1:20" x14ac:dyDescent="0.25">
      <c r="A203" t="s">
        <v>241</v>
      </c>
      <c r="B203" t="s">
        <v>247</v>
      </c>
      <c r="C203">
        <v>159</v>
      </c>
      <c r="D203">
        <v>1</v>
      </c>
      <c r="E203" t="s">
        <v>21741</v>
      </c>
      <c r="F203">
        <v>134</v>
      </c>
      <c r="G203">
        <v>0</v>
      </c>
      <c r="H203" t="s">
        <v>636</v>
      </c>
      <c r="I203" t="s">
        <v>21742</v>
      </c>
      <c r="J203" t="s">
        <v>669</v>
      </c>
      <c r="K203" t="s">
        <v>637</v>
      </c>
      <c r="L203" t="s">
        <v>638</v>
      </c>
      <c r="M203" t="s">
        <v>21743</v>
      </c>
      <c r="N203" t="s">
        <v>637</v>
      </c>
      <c r="O203" t="s">
        <v>643</v>
      </c>
      <c r="P203" t="s">
        <v>5</v>
      </c>
      <c r="Q203" t="s">
        <v>644</v>
      </c>
      <c r="R203" t="s">
        <v>638</v>
      </c>
      <c r="S203" t="s">
        <v>21744</v>
      </c>
      <c r="T203" t="s">
        <v>21743</v>
      </c>
    </row>
    <row r="204" spans="1:20" x14ac:dyDescent="0.25">
      <c r="A204" t="s">
        <v>147</v>
      </c>
      <c r="B204" t="s">
        <v>148</v>
      </c>
      <c r="C204">
        <v>65</v>
      </c>
      <c r="D204">
        <v>1</v>
      </c>
      <c r="E204" t="s">
        <v>21741</v>
      </c>
      <c r="F204">
        <v>134</v>
      </c>
      <c r="G204">
        <v>0</v>
      </c>
      <c r="H204" t="s">
        <v>636</v>
      </c>
      <c r="I204" t="s">
        <v>21742</v>
      </c>
      <c r="J204" t="s">
        <v>669</v>
      </c>
      <c r="K204" t="s">
        <v>637</v>
      </c>
      <c r="L204" t="s">
        <v>638</v>
      </c>
      <c r="M204" t="s">
        <v>21743</v>
      </c>
      <c r="N204" t="s">
        <v>637</v>
      </c>
      <c r="O204" t="s">
        <v>643</v>
      </c>
      <c r="P204" t="s">
        <v>5</v>
      </c>
      <c r="Q204" t="s">
        <v>644</v>
      </c>
      <c r="R204" t="s">
        <v>638</v>
      </c>
      <c r="S204" t="s">
        <v>21744</v>
      </c>
      <c r="T204" t="s">
        <v>21743</v>
      </c>
    </row>
    <row r="205" spans="1:20" x14ac:dyDescent="0.25">
      <c r="A205" t="s">
        <v>147</v>
      </c>
      <c r="B205" t="s">
        <v>148</v>
      </c>
      <c r="C205">
        <v>50</v>
      </c>
      <c r="D205">
        <v>6</v>
      </c>
      <c r="E205" t="s">
        <v>21745</v>
      </c>
      <c r="F205">
        <v>200</v>
      </c>
      <c r="G205">
        <v>0</v>
      </c>
      <c r="H205" t="s">
        <v>636</v>
      </c>
      <c r="I205" t="s">
        <v>14840</v>
      </c>
      <c r="J205" t="s">
        <v>648</v>
      </c>
      <c r="K205" t="s">
        <v>637</v>
      </c>
      <c r="L205" t="s">
        <v>638</v>
      </c>
      <c r="M205" t="s">
        <v>21743</v>
      </c>
      <c r="N205" t="s">
        <v>637</v>
      </c>
      <c r="O205" t="s">
        <v>639</v>
      </c>
      <c r="P205" t="s">
        <v>5</v>
      </c>
      <c r="Q205" t="s">
        <v>640</v>
      </c>
      <c r="R205" t="s">
        <v>638</v>
      </c>
      <c r="S205" t="s">
        <v>21746</v>
      </c>
      <c r="T205" t="s">
        <v>21743</v>
      </c>
    </row>
    <row r="206" spans="1:20" x14ac:dyDescent="0.25">
      <c r="A206" t="s">
        <v>600</v>
      </c>
      <c r="B206" t="s">
        <v>2799</v>
      </c>
      <c r="C206">
        <v>109</v>
      </c>
      <c r="D206">
        <v>1</v>
      </c>
      <c r="E206" t="s">
        <v>21747</v>
      </c>
      <c r="F206">
        <v>135.36000000000001</v>
      </c>
      <c r="G206">
        <v>26.36</v>
      </c>
      <c r="H206" t="s">
        <v>645</v>
      </c>
      <c r="I206" t="s">
        <v>21748</v>
      </c>
      <c r="J206" t="s">
        <v>21749</v>
      </c>
      <c r="K206" t="s">
        <v>4636</v>
      </c>
      <c r="L206" t="s">
        <v>21750</v>
      </c>
      <c r="M206" t="s">
        <v>21751</v>
      </c>
      <c r="N206" t="s">
        <v>637</v>
      </c>
      <c r="O206" t="s">
        <v>664</v>
      </c>
      <c r="P206" t="s">
        <v>23</v>
      </c>
      <c r="Q206" t="s">
        <v>665</v>
      </c>
      <c r="R206" t="s">
        <v>638</v>
      </c>
      <c r="S206" t="s">
        <v>21752</v>
      </c>
      <c r="T206" t="s">
        <v>21751</v>
      </c>
    </row>
    <row r="207" spans="1:20" x14ac:dyDescent="0.25">
      <c r="A207" t="s">
        <v>147</v>
      </c>
      <c r="B207" t="s">
        <v>148</v>
      </c>
      <c r="C207">
        <v>50</v>
      </c>
      <c r="D207">
        <v>6</v>
      </c>
      <c r="E207" t="s">
        <v>21753</v>
      </c>
      <c r="F207">
        <v>200</v>
      </c>
      <c r="G207">
        <v>0</v>
      </c>
      <c r="H207" t="s">
        <v>636</v>
      </c>
      <c r="I207" t="s">
        <v>21754</v>
      </c>
      <c r="J207" t="s">
        <v>648</v>
      </c>
      <c r="K207" t="s">
        <v>637</v>
      </c>
      <c r="L207" t="s">
        <v>638</v>
      </c>
      <c r="M207" t="s">
        <v>21755</v>
      </c>
      <c r="N207" t="s">
        <v>637</v>
      </c>
      <c r="O207" t="s">
        <v>639</v>
      </c>
      <c r="P207" t="s">
        <v>5</v>
      </c>
      <c r="Q207" t="s">
        <v>640</v>
      </c>
      <c r="R207" t="s">
        <v>638</v>
      </c>
      <c r="S207" t="s">
        <v>21756</v>
      </c>
      <c r="T207" t="s">
        <v>21755</v>
      </c>
    </row>
    <row r="208" spans="1:20" x14ac:dyDescent="0.25">
      <c r="A208" t="s">
        <v>147</v>
      </c>
      <c r="B208" t="s">
        <v>148</v>
      </c>
      <c r="C208">
        <v>50</v>
      </c>
      <c r="D208">
        <v>6</v>
      </c>
      <c r="E208" t="s">
        <v>21757</v>
      </c>
      <c r="F208">
        <v>200</v>
      </c>
      <c r="G208">
        <v>0</v>
      </c>
      <c r="H208" t="s">
        <v>636</v>
      </c>
      <c r="I208" t="s">
        <v>21758</v>
      </c>
      <c r="J208" t="s">
        <v>648</v>
      </c>
      <c r="K208" t="s">
        <v>637</v>
      </c>
      <c r="L208" t="s">
        <v>638</v>
      </c>
      <c r="M208" t="s">
        <v>21759</v>
      </c>
      <c r="N208" t="s">
        <v>637</v>
      </c>
      <c r="O208" t="s">
        <v>643</v>
      </c>
      <c r="P208" t="s">
        <v>5</v>
      </c>
      <c r="Q208" t="s">
        <v>644</v>
      </c>
      <c r="R208" t="s">
        <v>638</v>
      </c>
      <c r="S208" t="s">
        <v>21760</v>
      </c>
      <c r="T208" t="s">
        <v>21759</v>
      </c>
    </row>
    <row r="209" spans="1:20" x14ac:dyDescent="0.25">
      <c r="A209" t="s">
        <v>22</v>
      </c>
      <c r="B209" t="s">
        <v>27</v>
      </c>
      <c r="C209">
        <v>66.333333333333329</v>
      </c>
      <c r="D209">
        <v>3</v>
      </c>
      <c r="E209" t="s">
        <v>21761</v>
      </c>
      <c r="F209">
        <v>212.5</v>
      </c>
      <c r="G209">
        <v>0</v>
      </c>
      <c r="H209" t="s">
        <v>655</v>
      </c>
      <c r="I209" t="s">
        <v>13307</v>
      </c>
      <c r="J209" t="s">
        <v>678</v>
      </c>
      <c r="K209" t="s">
        <v>637</v>
      </c>
      <c r="L209" t="s">
        <v>638</v>
      </c>
      <c r="M209" t="s">
        <v>21762</v>
      </c>
      <c r="N209" t="s">
        <v>637</v>
      </c>
      <c r="O209" t="s">
        <v>639</v>
      </c>
      <c r="P209" t="s">
        <v>5</v>
      </c>
      <c r="Q209" t="s">
        <v>640</v>
      </c>
      <c r="R209" t="s">
        <v>638</v>
      </c>
      <c r="S209" t="s">
        <v>21763</v>
      </c>
      <c r="T209" t="s">
        <v>21762</v>
      </c>
    </row>
    <row r="210" spans="1:20" x14ac:dyDescent="0.25">
      <c r="A210" t="s">
        <v>147</v>
      </c>
      <c r="B210" t="s">
        <v>148</v>
      </c>
      <c r="C210">
        <v>33.333333333333336</v>
      </c>
      <c r="D210">
        <v>3</v>
      </c>
      <c r="E210" t="s">
        <v>21764</v>
      </c>
      <c r="F210">
        <v>100</v>
      </c>
      <c r="G210">
        <v>0</v>
      </c>
      <c r="H210" t="s">
        <v>655</v>
      </c>
      <c r="I210" t="s">
        <v>21765</v>
      </c>
      <c r="J210" t="s">
        <v>670</v>
      </c>
      <c r="K210" t="s">
        <v>637</v>
      </c>
      <c r="L210" t="s">
        <v>638</v>
      </c>
      <c r="M210" t="s">
        <v>21766</v>
      </c>
      <c r="N210" t="s">
        <v>637</v>
      </c>
      <c r="O210" t="s">
        <v>639</v>
      </c>
      <c r="P210" t="s">
        <v>5</v>
      </c>
      <c r="Q210" t="s">
        <v>640</v>
      </c>
      <c r="R210" t="s">
        <v>638</v>
      </c>
      <c r="S210" t="s">
        <v>21767</v>
      </c>
      <c r="T210" t="s">
        <v>21766</v>
      </c>
    </row>
    <row r="211" spans="1:20" x14ac:dyDescent="0.25">
      <c r="A211" t="s">
        <v>147</v>
      </c>
      <c r="B211" t="s">
        <v>148</v>
      </c>
      <c r="C211">
        <v>33.333333333333336</v>
      </c>
      <c r="D211">
        <v>3</v>
      </c>
      <c r="E211" t="s">
        <v>21768</v>
      </c>
      <c r="F211">
        <v>100</v>
      </c>
      <c r="G211">
        <v>0</v>
      </c>
      <c r="H211" t="s">
        <v>655</v>
      </c>
      <c r="I211" t="s">
        <v>21712</v>
      </c>
      <c r="J211" t="s">
        <v>684</v>
      </c>
      <c r="K211" t="s">
        <v>637</v>
      </c>
      <c r="L211" t="s">
        <v>638</v>
      </c>
      <c r="M211" t="s">
        <v>21769</v>
      </c>
      <c r="N211" t="s">
        <v>637</v>
      </c>
      <c r="O211" t="s">
        <v>639</v>
      </c>
      <c r="P211" t="s">
        <v>5</v>
      </c>
      <c r="Q211" t="s">
        <v>640</v>
      </c>
      <c r="R211" t="s">
        <v>638</v>
      </c>
      <c r="S211" t="s">
        <v>21770</v>
      </c>
      <c r="T211" t="s">
        <v>21769</v>
      </c>
    </row>
    <row r="212" spans="1:20" x14ac:dyDescent="0.25">
      <c r="A212" t="s">
        <v>99</v>
      </c>
      <c r="B212" t="s">
        <v>100</v>
      </c>
      <c r="C212">
        <v>10</v>
      </c>
      <c r="D212">
        <v>10</v>
      </c>
      <c r="E212" t="s">
        <v>21771</v>
      </c>
      <c r="F212">
        <v>100</v>
      </c>
      <c r="G212">
        <v>0</v>
      </c>
      <c r="H212" t="s">
        <v>636</v>
      </c>
      <c r="I212" t="s">
        <v>21772</v>
      </c>
      <c r="J212" t="s">
        <v>670</v>
      </c>
      <c r="K212" t="s">
        <v>637</v>
      </c>
      <c r="L212" t="s">
        <v>638</v>
      </c>
      <c r="M212" t="s">
        <v>21773</v>
      </c>
      <c r="N212" t="s">
        <v>637</v>
      </c>
      <c r="O212" t="s">
        <v>643</v>
      </c>
      <c r="P212" t="s">
        <v>5</v>
      </c>
      <c r="Q212" t="s">
        <v>644</v>
      </c>
      <c r="R212" t="s">
        <v>638</v>
      </c>
      <c r="S212" t="s">
        <v>21774</v>
      </c>
      <c r="T212" t="s">
        <v>21773</v>
      </c>
    </row>
    <row r="213" spans="1:20" x14ac:dyDescent="0.25">
      <c r="A213" t="s">
        <v>600</v>
      </c>
      <c r="B213" t="s">
        <v>601</v>
      </c>
      <c r="C213">
        <v>139</v>
      </c>
      <c r="D213">
        <v>1</v>
      </c>
      <c r="E213" t="s">
        <v>21775</v>
      </c>
      <c r="F213">
        <v>311.7</v>
      </c>
      <c r="G213">
        <v>26</v>
      </c>
      <c r="H213" t="s">
        <v>645</v>
      </c>
      <c r="I213" t="s">
        <v>21776</v>
      </c>
      <c r="J213" t="s">
        <v>21777</v>
      </c>
      <c r="K213" t="s">
        <v>2253</v>
      </c>
      <c r="L213" t="s">
        <v>21778</v>
      </c>
      <c r="M213" t="s">
        <v>21779</v>
      </c>
      <c r="N213" t="s">
        <v>637</v>
      </c>
      <c r="O213" t="s">
        <v>664</v>
      </c>
      <c r="P213" t="s">
        <v>23</v>
      </c>
      <c r="Q213" t="s">
        <v>665</v>
      </c>
      <c r="R213" t="s">
        <v>638</v>
      </c>
      <c r="S213" t="s">
        <v>21780</v>
      </c>
      <c r="T213" t="s">
        <v>21779</v>
      </c>
    </row>
    <row r="214" spans="1:20" x14ac:dyDescent="0.25">
      <c r="A214" t="s">
        <v>241</v>
      </c>
      <c r="B214" t="s">
        <v>247</v>
      </c>
      <c r="C214">
        <v>139</v>
      </c>
      <c r="D214">
        <v>1</v>
      </c>
      <c r="E214" t="s">
        <v>21775</v>
      </c>
      <c r="F214">
        <v>311.7</v>
      </c>
      <c r="G214">
        <v>26</v>
      </c>
      <c r="H214" t="s">
        <v>645</v>
      </c>
      <c r="I214" t="s">
        <v>21776</v>
      </c>
      <c r="J214" t="s">
        <v>21777</v>
      </c>
      <c r="K214" t="s">
        <v>2253</v>
      </c>
      <c r="L214" t="s">
        <v>21778</v>
      </c>
      <c r="M214" t="s">
        <v>21779</v>
      </c>
      <c r="N214" t="s">
        <v>637</v>
      </c>
      <c r="O214" t="s">
        <v>664</v>
      </c>
      <c r="P214" t="s">
        <v>23</v>
      </c>
      <c r="Q214" t="s">
        <v>665</v>
      </c>
      <c r="R214" t="s">
        <v>638</v>
      </c>
      <c r="S214" t="s">
        <v>21780</v>
      </c>
      <c r="T214" t="s">
        <v>21779</v>
      </c>
    </row>
    <row r="215" spans="1:20" x14ac:dyDescent="0.25">
      <c r="A215" t="s">
        <v>240</v>
      </c>
      <c r="B215" t="s">
        <v>246</v>
      </c>
      <c r="C215">
        <v>139</v>
      </c>
      <c r="D215">
        <v>1</v>
      </c>
      <c r="E215" t="s">
        <v>21775</v>
      </c>
      <c r="F215">
        <v>311.7</v>
      </c>
      <c r="G215">
        <v>26</v>
      </c>
      <c r="H215" t="s">
        <v>645</v>
      </c>
      <c r="I215" t="s">
        <v>21776</v>
      </c>
      <c r="J215" t="s">
        <v>21777</v>
      </c>
      <c r="K215" t="s">
        <v>2253</v>
      </c>
      <c r="L215" t="s">
        <v>21778</v>
      </c>
      <c r="M215" t="s">
        <v>21779</v>
      </c>
      <c r="N215" t="s">
        <v>637</v>
      </c>
      <c r="O215" t="s">
        <v>664</v>
      </c>
      <c r="P215" t="s">
        <v>23</v>
      </c>
      <c r="Q215" t="s">
        <v>665</v>
      </c>
      <c r="R215" t="s">
        <v>638</v>
      </c>
      <c r="S215" t="s">
        <v>21780</v>
      </c>
      <c r="T215" t="s">
        <v>21779</v>
      </c>
    </row>
    <row r="216" spans="1:20" x14ac:dyDescent="0.25">
      <c r="A216" t="s">
        <v>239</v>
      </c>
      <c r="B216" t="s">
        <v>245</v>
      </c>
      <c r="C216">
        <v>139</v>
      </c>
      <c r="D216">
        <v>1</v>
      </c>
      <c r="E216" t="s">
        <v>21775</v>
      </c>
      <c r="F216">
        <v>311.7</v>
      </c>
      <c r="G216">
        <v>26</v>
      </c>
      <c r="H216" t="s">
        <v>645</v>
      </c>
      <c r="I216" t="s">
        <v>21776</v>
      </c>
      <c r="J216" t="s">
        <v>21777</v>
      </c>
      <c r="K216" t="s">
        <v>2253</v>
      </c>
      <c r="L216" t="s">
        <v>21778</v>
      </c>
      <c r="M216" t="s">
        <v>21779</v>
      </c>
      <c r="N216" t="s">
        <v>637</v>
      </c>
      <c r="O216" t="s">
        <v>664</v>
      </c>
      <c r="P216" t="s">
        <v>23</v>
      </c>
      <c r="Q216" t="s">
        <v>665</v>
      </c>
      <c r="R216" t="s">
        <v>638</v>
      </c>
      <c r="S216" t="s">
        <v>21780</v>
      </c>
      <c r="T216" t="s">
        <v>21779</v>
      </c>
    </row>
    <row r="217" spans="1:20" x14ac:dyDescent="0.25">
      <c r="A217" t="s">
        <v>72</v>
      </c>
      <c r="B217" t="s">
        <v>108</v>
      </c>
      <c r="C217">
        <v>66</v>
      </c>
      <c r="D217">
        <v>1</v>
      </c>
      <c r="E217" t="s">
        <v>21781</v>
      </c>
      <c r="F217">
        <v>249</v>
      </c>
      <c r="G217">
        <v>0</v>
      </c>
      <c r="H217" t="s">
        <v>645</v>
      </c>
      <c r="I217" t="s">
        <v>21782</v>
      </c>
      <c r="J217" t="s">
        <v>21783</v>
      </c>
      <c r="K217" t="s">
        <v>12392</v>
      </c>
      <c r="L217" t="s">
        <v>711</v>
      </c>
      <c r="M217" t="s">
        <v>21784</v>
      </c>
      <c r="N217" t="s">
        <v>637</v>
      </c>
      <c r="O217" t="s">
        <v>646</v>
      </c>
      <c r="P217" t="s">
        <v>26</v>
      </c>
      <c r="Q217" t="s">
        <v>647</v>
      </c>
      <c r="R217" t="s">
        <v>638</v>
      </c>
      <c r="S217" t="s">
        <v>21785</v>
      </c>
      <c r="T217" t="s">
        <v>21786</v>
      </c>
    </row>
    <row r="218" spans="1:20" x14ac:dyDescent="0.25">
      <c r="A218" t="s">
        <v>101</v>
      </c>
      <c r="B218" t="s">
        <v>74</v>
      </c>
      <c r="C218">
        <v>66</v>
      </c>
      <c r="D218">
        <v>1</v>
      </c>
      <c r="E218" t="s">
        <v>21781</v>
      </c>
      <c r="F218">
        <v>249</v>
      </c>
      <c r="G218">
        <v>0</v>
      </c>
      <c r="H218" t="s">
        <v>645</v>
      </c>
      <c r="I218" t="s">
        <v>21782</v>
      </c>
      <c r="J218" t="s">
        <v>21783</v>
      </c>
      <c r="K218" t="s">
        <v>12392</v>
      </c>
      <c r="L218" t="s">
        <v>711</v>
      </c>
      <c r="M218" t="s">
        <v>21784</v>
      </c>
      <c r="N218" t="s">
        <v>637</v>
      </c>
      <c r="O218" t="s">
        <v>646</v>
      </c>
      <c r="P218" t="s">
        <v>26</v>
      </c>
      <c r="Q218" t="s">
        <v>647</v>
      </c>
      <c r="R218" t="s">
        <v>638</v>
      </c>
      <c r="S218" t="s">
        <v>21785</v>
      </c>
      <c r="T218" t="s">
        <v>21786</v>
      </c>
    </row>
    <row r="219" spans="1:20" x14ac:dyDescent="0.25">
      <c r="A219" t="s">
        <v>22</v>
      </c>
      <c r="B219" t="s">
        <v>27</v>
      </c>
      <c r="C219">
        <v>67</v>
      </c>
      <c r="D219">
        <v>1</v>
      </c>
      <c r="E219" t="s">
        <v>21781</v>
      </c>
      <c r="F219">
        <v>249</v>
      </c>
      <c r="G219">
        <v>0</v>
      </c>
      <c r="H219" t="s">
        <v>645</v>
      </c>
      <c r="I219" t="s">
        <v>21782</v>
      </c>
      <c r="J219" t="s">
        <v>21783</v>
      </c>
      <c r="K219" t="s">
        <v>12392</v>
      </c>
      <c r="L219" t="s">
        <v>711</v>
      </c>
      <c r="M219" t="s">
        <v>21784</v>
      </c>
      <c r="N219" t="s">
        <v>637</v>
      </c>
      <c r="O219" t="s">
        <v>646</v>
      </c>
      <c r="P219" t="s">
        <v>26</v>
      </c>
      <c r="Q219" t="s">
        <v>647</v>
      </c>
      <c r="R219" t="s">
        <v>638</v>
      </c>
      <c r="S219" t="s">
        <v>21785</v>
      </c>
      <c r="T219" t="s">
        <v>21787</v>
      </c>
    </row>
    <row r="220" spans="1:20" x14ac:dyDescent="0.25">
      <c r="A220" t="s">
        <v>22</v>
      </c>
      <c r="B220" t="s">
        <v>27</v>
      </c>
      <c r="C220">
        <v>80</v>
      </c>
      <c r="D220">
        <v>2</v>
      </c>
      <c r="E220" t="s">
        <v>21788</v>
      </c>
      <c r="F220">
        <v>160</v>
      </c>
      <c r="G220">
        <v>0</v>
      </c>
      <c r="H220" t="s">
        <v>645</v>
      </c>
      <c r="I220" t="s">
        <v>727</v>
      </c>
      <c r="J220" t="s">
        <v>7698</v>
      </c>
      <c r="K220" t="s">
        <v>659</v>
      </c>
      <c r="L220" t="s">
        <v>5290</v>
      </c>
      <c r="M220" t="s">
        <v>21789</v>
      </c>
      <c r="N220" t="s">
        <v>637</v>
      </c>
      <c r="O220" t="s">
        <v>646</v>
      </c>
      <c r="P220" t="s">
        <v>26</v>
      </c>
      <c r="Q220" t="s">
        <v>647</v>
      </c>
      <c r="R220" t="s">
        <v>638</v>
      </c>
      <c r="S220" t="s">
        <v>21790</v>
      </c>
      <c r="T220" t="s">
        <v>21789</v>
      </c>
    </row>
    <row r="221" spans="1:20" x14ac:dyDescent="0.25">
      <c r="A221" t="s">
        <v>22</v>
      </c>
      <c r="B221" t="s">
        <v>27</v>
      </c>
      <c r="C221">
        <v>80</v>
      </c>
      <c r="D221">
        <v>1</v>
      </c>
      <c r="E221" t="s">
        <v>21791</v>
      </c>
      <c r="F221">
        <v>80</v>
      </c>
      <c r="G221">
        <v>0</v>
      </c>
      <c r="H221" t="s">
        <v>645</v>
      </c>
      <c r="I221" t="s">
        <v>21792</v>
      </c>
      <c r="J221" t="s">
        <v>21793</v>
      </c>
      <c r="K221" t="s">
        <v>16217</v>
      </c>
      <c r="L221" t="s">
        <v>2536</v>
      </c>
      <c r="M221" t="s">
        <v>21794</v>
      </c>
      <c r="N221" t="s">
        <v>637</v>
      </c>
      <c r="O221" t="s">
        <v>646</v>
      </c>
      <c r="P221" t="s">
        <v>26</v>
      </c>
      <c r="Q221" t="s">
        <v>647</v>
      </c>
      <c r="R221" t="s">
        <v>638</v>
      </c>
      <c r="S221" t="s">
        <v>21795</v>
      </c>
      <c r="T221" t="s">
        <v>21794</v>
      </c>
    </row>
    <row r="222" spans="1:20" x14ac:dyDescent="0.25">
      <c r="A222" t="s">
        <v>77</v>
      </c>
      <c r="B222" t="s">
        <v>78</v>
      </c>
      <c r="C222">
        <v>48</v>
      </c>
      <c r="D222">
        <v>1</v>
      </c>
      <c r="E222" t="s">
        <v>21796</v>
      </c>
      <c r="F222">
        <v>48</v>
      </c>
      <c r="G222">
        <v>0</v>
      </c>
      <c r="H222" t="s">
        <v>645</v>
      </c>
      <c r="I222" t="s">
        <v>6189</v>
      </c>
      <c r="J222" t="s">
        <v>21797</v>
      </c>
      <c r="K222" t="s">
        <v>21798</v>
      </c>
      <c r="L222" t="s">
        <v>2654</v>
      </c>
      <c r="M222" t="s">
        <v>21799</v>
      </c>
      <c r="N222" t="s">
        <v>637</v>
      </c>
      <c r="O222" t="s">
        <v>646</v>
      </c>
      <c r="P222" t="s">
        <v>26</v>
      </c>
      <c r="Q222" t="s">
        <v>647</v>
      </c>
      <c r="R222" t="s">
        <v>638</v>
      </c>
      <c r="S222" t="s">
        <v>21800</v>
      </c>
      <c r="T222" t="s">
        <v>21801</v>
      </c>
    </row>
    <row r="223" spans="1:20" x14ac:dyDescent="0.25">
      <c r="A223" t="s">
        <v>147</v>
      </c>
      <c r="B223" t="s">
        <v>148</v>
      </c>
      <c r="C223">
        <v>33.333333333333336</v>
      </c>
      <c r="D223">
        <v>3</v>
      </c>
      <c r="E223" t="s">
        <v>21802</v>
      </c>
      <c r="F223">
        <v>100</v>
      </c>
      <c r="G223">
        <v>0</v>
      </c>
      <c r="H223" t="s">
        <v>655</v>
      </c>
      <c r="I223" t="s">
        <v>21803</v>
      </c>
      <c r="J223" t="s">
        <v>648</v>
      </c>
      <c r="K223" t="s">
        <v>637</v>
      </c>
      <c r="L223" t="s">
        <v>638</v>
      </c>
      <c r="M223" t="s">
        <v>21801</v>
      </c>
      <c r="N223" t="s">
        <v>637</v>
      </c>
      <c r="O223" t="s">
        <v>643</v>
      </c>
      <c r="P223" t="s">
        <v>5</v>
      </c>
      <c r="Q223" t="s">
        <v>644</v>
      </c>
      <c r="R223" t="s">
        <v>638</v>
      </c>
      <c r="S223" t="s">
        <v>21804</v>
      </c>
      <c r="T223" t="s">
        <v>21801</v>
      </c>
    </row>
    <row r="224" spans="1:20" x14ac:dyDescent="0.25">
      <c r="A224" t="s">
        <v>22</v>
      </c>
      <c r="B224" t="s">
        <v>27</v>
      </c>
      <c r="C224">
        <v>80</v>
      </c>
      <c r="D224">
        <v>1</v>
      </c>
      <c r="E224" t="s">
        <v>21805</v>
      </c>
      <c r="F224">
        <v>80</v>
      </c>
      <c r="G224">
        <v>0</v>
      </c>
      <c r="H224" t="s">
        <v>645</v>
      </c>
      <c r="I224" t="s">
        <v>13534</v>
      </c>
      <c r="J224" t="s">
        <v>21806</v>
      </c>
      <c r="K224" t="s">
        <v>3014</v>
      </c>
      <c r="L224" t="s">
        <v>2275</v>
      </c>
      <c r="M224" t="s">
        <v>21807</v>
      </c>
      <c r="N224" t="s">
        <v>637</v>
      </c>
      <c r="O224" t="s">
        <v>646</v>
      </c>
      <c r="P224" t="s">
        <v>26</v>
      </c>
      <c r="Q224" t="s">
        <v>647</v>
      </c>
      <c r="R224" t="s">
        <v>638</v>
      </c>
      <c r="S224" t="s">
        <v>21808</v>
      </c>
      <c r="T224" t="s">
        <v>21809</v>
      </c>
    </row>
    <row r="225" spans="1:20" x14ac:dyDescent="0.25">
      <c r="A225" t="s">
        <v>147</v>
      </c>
      <c r="B225" t="s">
        <v>148</v>
      </c>
      <c r="C225">
        <v>40</v>
      </c>
      <c r="D225">
        <v>10</v>
      </c>
      <c r="E225" t="s">
        <v>21810</v>
      </c>
      <c r="F225">
        <v>342.5</v>
      </c>
      <c r="G225">
        <v>0</v>
      </c>
      <c r="H225" t="s">
        <v>655</v>
      </c>
      <c r="I225" t="s">
        <v>4774</v>
      </c>
      <c r="J225" t="s">
        <v>648</v>
      </c>
      <c r="K225" t="s">
        <v>637</v>
      </c>
      <c r="L225" t="s">
        <v>638</v>
      </c>
      <c r="M225" t="s">
        <v>21811</v>
      </c>
      <c r="N225" t="s">
        <v>637</v>
      </c>
      <c r="O225" t="s">
        <v>643</v>
      </c>
      <c r="P225" t="s">
        <v>5</v>
      </c>
      <c r="Q225" t="s">
        <v>644</v>
      </c>
      <c r="R225" t="s">
        <v>638</v>
      </c>
      <c r="S225" t="s">
        <v>21812</v>
      </c>
      <c r="T225" t="s">
        <v>21811</v>
      </c>
    </row>
    <row r="226" spans="1:20" x14ac:dyDescent="0.25">
      <c r="A226" t="s">
        <v>18</v>
      </c>
      <c r="B226" t="s">
        <v>19</v>
      </c>
      <c r="C226">
        <v>66.666666666666671</v>
      </c>
      <c r="D226">
        <v>6</v>
      </c>
      <c r="E226" t="s">
        <v>21813</v>
      </c>
      <c r="F226">
        <v>258</v>
      </c>
      <c r="G226">
        <v>0</v>
      </c>
      <c r="H226" t="s">
        <v>645</v>
      </c>
      <c r="I226" t="s">
        <v>21814</v>
      </c>
      <c r="J226" t="s">
        <v>21815</v>
      </c>
      <c r="K226" t="s">
        <v>21816</v>
      </c>
      <c r="L226" t="s">
        <v>3919</v>
      </c>
      <c r="M226" t="s">
        <v>21817</v>
      </c>
      <c r="N226" t="s">
        <v>637</v>
      </c>
      <c r="O226" t="s">
        <v>646</v>
      </c>
      <c r="P226" t="s">
        <v>26</v>
      </c>
      <c r="Q226" t="s">
        <v>647</v>
      </c>
      <c r="R226" t="s">
        <v>638</v>
      </c>
      <c r="S226" t="s">
        <v>21818</v>
      </c>
      <c r="T226" t="s">
        <v>21819</v>
      </c>
    </row>
    <row r="227" spans="1:20" x14ac:dyDescent="0.25">
      <c r="A227" t="s">
        <v>240</v>
      </c>
      <c r="B227" t="s">
        <v>2799</v>
      </c>
      <c r="C227">
        <v>103.55</v>
      </c>
      <c r="D227">
        <v>1</v>
      </c>
      <c r="E227" t="s">
        <v>21820</v>
      </c>
      <c r="F227">
        <v>216.1</v>
      </c>
      <c r="G227">
        <v>9</v>
      </c>
      <c r="H227" t="s">
        <v>645</v>
      </c>
      <c r="I227" t="s">
        <v>21821</v>
      </c>
      <c r="J227" t="s">
        <v>21822</v>
      </c>
      <c r="K227" t="s">
        <v>6926</v>
      </c>
      <c r="L227" t="s">
        <v>21823</v>
      </c>
      <c r="M227" t="s">
        <v>21824</v>
      </c>
      <c r="N227" t="s">
        <v>637</v>
      </c>
      <c r="O227" t="s">
        <v>664</v>
      </c>
      <c r="P227" t="s">
        <v>23</v>
      </c>
      <c r="Q227" t="s">
        <v>665</v>
      </c>
      <c r="R227" t="s">
        <v>638</v>
      </c>
      <c r="S227" t="s">
        <v>21825</v>
      </c>
      <c r="T227" t="s">
        <v>21824</v>
      </c>
    </row>
    <row r="228" spans="1:20" x14ac:dyDescent="0.25">
      <c r="A228" t="s">
        <v>239</v>
      </c>
      <c r="B228" t="s">
        <v>2799</v>
      </c>
      <c r="C228">
        <v>103.55</v>
      </c>
      <c r="D228">
        <v>1</v>
      </c>
      <c r="E228" t="s">
        <v>21820</v>
      </c>
      <c r="F228">
        <v>216.1</v>
      </c>
      <c r="G228">
        <v>9</v>
      </c>
      <c r="H228" t="s">
        <v>645</v>
      </c>
      <c r="I228" t="s">
        <v>21821</v>
      </c>
      <c r="J228" t="s">
        <v>21822</v>
      </c>
      <c r="K228" t="s">
        <v>6926</v>
      </c>
      <c r="L228" t="s">
        <v>21823</v>
      </c>
      <c r="M228" t="s">
        <v>21824</v>
      </c>
      <c r="N228" t="s">
        <v>637</v>
      </c>
      <c r="O228" t="s">
        <v>664</v>
      </c>
      <c r="P228" t="s">
        <v>23</v>
      </c>
      <c r="Q228" t="s">
        <v>665</v>
      </c>
      <c r="R228" t="s">
        <v>638</v>
      </c>
      <c r="S228" t="s">
        <v>21825</v>
      </c>
      <c r="T228" t="s">
        <v>21824</v>
      </c>
    </row>
    <row r="229" spans="1:20" x14ac:dyDescent="0.25">
      <c r="A229" t="s">
        <v>239</v>
      </c>
      <c r="B229" t="s">
        <v>2799</v>
      </c>
      <c r="C229">
        <v>87.2</v>
      </c>
      <c r="D229">
        <v>1</v>
      </c>
      <c r="E229" t="s">
        <v>21826</v>
      </c>
      <c r="F229">
        <v>87.2</v>
      </c>
      <c r="G229">
        <v>0</v>
      </c>
      <c r="H229" t="s">
        <v>645</v>
      </c>
      <c r="I229" t="s">
        <v>21827</v>
      </c>
      <c r="J229" t="s">
        <v>21828</v>
      </c>
      <c r="K229" t="s">
        <v>10924</v>
      </c>
      <c r="L229" t="s">
        <v>21829</v>
      </c>
      <c r="M229" t="s">
        <v>21830</v>
      </c>
      <c r="N229" t="s">
        <v>637</v>
      </c>
      <c r="O229" t="s">
        <v>664</v>
      </c>
      <c r="P229" t="s">
        <v>23</v>
      </c>
      <c r="Q229" t="s">
        <v>665</v>
      </c>
      <c r="R229" t="s">
        <v>638</v>
      </c>
      <c r="S229" t="s">
        <v>21831</v>
      </c>
      <c r="T229" t="s">
        <v>21830</v>
      </c>
    </row>
    <row r="230" spans="1:20" x14ac:dyDescent="0.25">
      <c r="A230" t="s">
        <v>240</v>
      </c>
      <c r="B230" t="s">
        <v>2799</v>
      </c>
      <c r="C230">
        <v>78.86</v>
      </c>
      <c r="D230">
        <v>1</v>
      </c>
      <c r="E230" t="s">
        <v>21832</v>
      </c>
      <c r="F230">
        <v>514.20000000000005</v>
      </c>
      <c r="G230">
        <v>41</v>
      </c>
      <c r="H230" t="s">
        <v>645</v>
      </c>
      <c r="I230" t="s">
        <v>20298</v>
      </c>
      <c r="J230" t="s">
        <v>20299</v>
      </c>
      <c r="K230" t="s">
        <v>6814</v>
      </c>
      <c r="L230" t="s">
        <v>20300</v>
      </c>
      <c r="M230" t="s">
        <v>21833</v>
      </c>
      <c r="N230" t="s">
        <v>637</v>
      </c>
      <c r="O230" t="s">
        <v>664</v>
      </c>
      <c r="P230" t="s">
        <v>23</v>
      </c>
      <c r="Q230" t="s">
        <v>665</v>
      </c>
      <c r="R230" t="s">
        <v>638</v>
      </c>
      <c r="S230" t="s">
        <v>21834</v>
      </c>
      <c r="T230" t="s">
        <v>21833</v>
      </c>
    </row>
    <row r="231" spans="1:20" x14ac:dyDescent="0.25">
      <c r="A231" t="s">
        <v>240</v>
      </c>
      <c r="B231" t="s">
        <v>2799</v>
      </c>
      <c r="C231">
        <v>78.86</v>
      </c>
      <c r="D231">
        <v>1</v>
      </c>
      <c r="E231" t="s">
        <v>21832</v>
      </c>
      <c r="F231">
        <v>514.20000000000005</v>
      </c>
      <c r="G231">
        <v>41</v>
      </c>
      <c r="H231" t="s">
        <v>645</v>
      </c>
      <c r="I231" t="s">
        <v>20298</v>
      </c>
      <c r="J231" t="s">
        <v>20299</v>
      </c>
      <c r="K231" t="s">
        <v>6814</v>
      </c>
      <c r="L231" t="s">
        <v>20300</v>
      </c>
      <c r="M231" t="s">
        <v>21833</v>
      </c>
      <c r="N231" t="s">
        <v>637</v>
      </c>
      <c r="O231" t="s">
        <v>664</v>
      </c>
      <c r="P231" t="s">
        <v>23</v>
      </c>
      <c r="Q231" t="s">
        <v>665</v>
      </c>
      <c r="R231" t="s">
        <v>638</v>
      </c>
      <c r="S231" t="s">
        <v>21834</v>
      </c>
      <c r="T231" t="s">
        <v>21833</v>
      </c>
    </row>
    <row r="232" spans="1:20" x14ac:dyDescent="0.25">
      <c r="A232" t="s">
        <v>240</v>
      </c>
      <c r="B232" t="s">
        <v>2799</v>
      </c>
      <c r="C232">
        <v>78.87</v>
      </c>
      <c r="D232">
        <v>4</v>
      </c>
      <c r="E232" t="s">
        <v>21832</v>
      </c>
      <c r="F232">
        <v>514.20000000000005</v>
      </c>
      <c r="G232">
        <v>41</v>
      </c>
      <c r="H232" t="s">
        <v>645</v>
      </c>
      <c r="I232" t="s">
        <v>20298</v>
      </c>
      <c r="J232" t="s">
        <v>20299</v>
      </c>
      <c r="K232" t="s">
        <v>6814</v>
      </c>
      <c r="L232" t="s">
        <v>20300</v>
      </c>
      <c r="M232" t="s">
        <v>21833</v>
      </c>
      <c r="N232" t="s">
        <v>637</v>
      </c>
      <c r="O232" t="s">
        <v>664</v>
      </c>
      <c r="P232" t="s">
        <v>23</v>
      </c>
      <c r="Q232" t="s">
        <v>665</v>
      </c>
      <c r="R232" t="s">
        <v>638</v>
      </c>
      <c r="S232" t="s">
        <v>21834</v>
      </c>
      <c r="T232" t="s">
        <v>21833</v>
      </c>
    </row>
    <row r="233" spans="1:20" x14ac:dyDescent="0.25">
      <c r="A233" t="s">
        <v>147</v>
      </c>
      <c r="B233" t="s">
        <v>148</v>
      </c>
      <c r="C233">
        <v>33.333333333333336</v>
      </c>
      <c r="D233">
        <v>3</v>
      </c>
      <c r="E233" t="s">
        <v>21835</v>
      </c>
      <c r="F233">
        <v>103</v>
      </c>
      <c r="G233">
        <v>3</v>
      </c>
      <c r="H233" t="s">
        <v>655</v>
      </c>
      <c r="I233" t="s">
        <v>21836</v>
      </c>
      <c r="J233" t="s">
        <v>715</v>
      </c>
      <c r="K233" t="s">
        <v>637</v>
      </c>
      <c r="L233" t="s">
        <v>638</v>
      </c>
      <c r="M233" t="s">
        <v>21837</v>
      </c>
      <c r="N233" t="s">
        <v>637</v>
      </c>
      <c r="O233" t="s">
        <v>639</v>
      </c>
      <c r="P233" t="s">
        <v>5</v>
      </c>
      <c r="Q233" t="s">
        <v>640</v>
      </c>
      <c r="R233" t="s">
        <v>638</v>
      </c>
      <c r="S233" t="s">
        <v>21838</v>
      </c>
      <c r="T233" t="s">
        <v>21837</v>
      </c>
    </row>
    <row r="234" spans="1:20" x14ac:dyDescent="0.25">
      <c r="A234" t="s">
        <v>239</v>
      </c>
      <c r="B234" t="s">
        <v>3382</v>
      </c>
      <c r="C234">
        <v>93.59</v>
      </c>
      <c r="D234">
        <v>1</v>
      </c>
      <c r="E234" t="s">
        <v>21839</v>
      </c>
      <c r="F234">
        <v>252.86</v>
      </c>
      <c r="G234">
        <v>30.47</v>
      </c>
      <c r="H234" t="s">
        <v>645</v>
      </c>
      <c r="I234" t="s">
        <v>21840</v>
      </c>
      <c r="J234" t="s">
        <v>21841</v>
      </c>
      <c r="K234" t="s">
        <v>688</v>
      </c>
      <c r="L234" t="s">
        <v>21842</v>
      </c>
      <c r="M234" t="s">
        <v>21843</v>
      </c>
      <c r="N234" t="s">
        <v>637</v>
      </c>
      <c r="O234" t="s">
        <v>664</v>
      </c>
      <c r="P234" t="s">
        <v>23</v>
      </c>
      <c r="Q234" t="s">
        <v>665</v>
      </c>
      <c r="R234" t="s">
        <v>638</v>
      </c>
      <c r="S234" t="s">
        <v>21844</v>
      </c>
      <c r="T234" t="s">
        <v>21843</v>
      </c>
    </row>
    <row r="235" spans="1:20" x14ac:dyDescent="0.25">
      <c r="A235" t="s">
        <v>18</v>
      </c>
      <c r="B235" t="s">
        <v>19</v>
      </c>
      <c r="C235">
        <v>66.666666666666671</v>
      </c>
      <c r="D235">
        <v>3</v>
      </c>
      <c r="E235" t="s">
        <v>21839</v>
      </c>
      <c r="F235">
        <v>252.86</v>
      </c>
      <c r="G235">
        <v>30.47</v>
      </c>
      <c r="H235" t="s">
        <v>645</v>
      </c>
      <c r="I235" t="s">
        <v>21840</v>
      </c>
      <c r="J235" t="s">
        <v>21841</v>
      </c>
      <c r="K235" t="s">
        <v>688</v>
      </c>
      <c r="L235" t="s">
        <v>21842</v>
      </c>
      <c r="M235" t="s">
        <v>21843</v>
      </c>
      <c r="N235" t="s">
        <v>637</v>
      </c>
      <c r="O235" t="s">
        <v>664</v>
      </c>
      <c r="P235" t="s">
        <v>23</v>
      </c>
      <c r="Q235" t="s">
        <v>665</v>
      </c>
      <c r="R235" t="s">
        <v>638</v>
      </c>
      <c r="S235" t="s">
        <v>21844</v>
      </c>
      <c r="T235" t="s">
        <v>21843</v>
      </c>
    </row>
    <row r="236" spans="1:20" x14ac:dyDescent="0.25">
      <c r="A236" t="s">
        <v>147</v>
      </c>
      <c r="B236" t="s">
        <v>148</v>
      </c>
      <c r="C236">
        <v>33.333333333333336</v>
      </c>
      <c r="D236">
        <v>3</v>
      </c>
      <c r="E236" t="s">
        <v>21845</v>
      </c>
      <c r="F236">
        <v>103</v>
      </c>
      <c r="G236">
        <v>3</v>
      </c>
      <c r="H236" t="s">
        <v>655</v>
      </c>
      <c r="I236" t="s">
        <v>21846</v>
      </c>
      <c r="J236" t="s">
        <v>672</v>
      </c>
      <c r="K236" t="s">
        <v>637</v>
      </c>
      <c r="L236" t="s">
        <v>638</v>
      </c>
      <c r="M236" t="s">
        <v>21847</v>
      </c>
      <c r="N236" t="s">
        <v>637</v>
      </c>
      <c r="O236" t="s">
        <v>639</v>
      </c>
      <c r="P236" t="s">
        <v>5</v>
      </c>
      <c r="Q236" t="s">
        <v>640</v>
      </c>
      <c r="R236" t="s">
        <v>638</v>
      </c>
      <c r="S236" t="s">
        <v>21848</v>
      </c>
      <c r="T236" t="s">
        <v>21847</v>
      </c>
    </row>
    <row r="237" spans="1:20" x14ac:dyDescent="0.25">
      <c r="A237" t="s">
        <v>22</v>
      </c>
      <c r="B237" t="s">
        <v>27</v>
      </c>
      <c r="C237">
        <v>80</v>
      </c>
      <c r="D237">
        <v>1</v>
      </c>
      <c r="E237" t="s">
        <v>21849</v>
      </c>
      <c r="F237">
        <v>80</v>
      </c>
      <c r="G237">
        <v>0</v>
      </c>
      <c r="H237" t="s">
        <v>645</v>
      </c>
      <c r="I237" t="s">
        <v>17767</v>
      </c>
      <c r="J237" t="s">
        <v>21850</v>
      </c>
      <c r="K237" t="s">
        <v>13191</v>
      </c>
      <c r="L237" t="s">
        <v>3512</v>
      </c>
      <c r="M237" t="s">
        <v>21851</v>
      </c>
      <c r="N237" t="s">
        <v>637</v>
      </c>
      <c r="O237" t="s">
        <v>646</v>
      </c>
      <c r="P237" t="s">
        <v>26</v>
      </c>
      <c r="Q237" t="s">
        <v>647</v>
      </c>
      <c r="R237" t="s">
        <v>638</v>
      </c>
      <c r="S237" t="s">
        <v>21852</v>
      </c>
      <c r="T237" t="s">
        <v>21853</v>
      </c>
    </row>
    <row r="238" spans="1:20" x14ac:dyDescent="0.25">
      <c r="A238" t="s">
        <v>22</v>
      </c>
      <c r="B238" t="s">
        <v>27</v>
      </c>
      <c r="C238">
        <v>80</v>
      </c>
      <c r="D238">
        <v>1</v>
      </c>
      <c r="E238" t="s">
        <v>21854</v>
      </c>
      <c r="F238">
        <v>80</v>
      </c>
      <c r="G238">
        <v>0</v>
      </c>
      <c r="H238" t="s">
        <v>645</v>
      </c>
      <c r="I238" t="s">
        <v>17767</v>
      </c>
      <c r="J238" t="s">
        <v>21850</v>
      </c>
      <c r="K238" t="s">
        <v>13191</v>
      </c>
      <c r="L238" t="s">
        <v>3512</v>
      </c>
      <c r="M238" t="s">
        <v>21855</v>
      </c>
      <c r="N238" t="s">
        <v>637</v>
      </c>
      <c r="O238" t="s">
        <v>646</v>
      </c>
      <c r="P238" t="s">
        <v>26</v>
      </c>
      <c r="Q238" t="s">
        <v>647</v>
      </c>
      <c r="R238" t="s">
        <v>638</v>
      </c>
      <c r="S238" t="s">
        <v>21856</v>
      </c>
      <c r="T238" t="s">
        <v>21857</v>
      </c>
    </row>
    <row r="239" spans="1:20" x14ac:dyDescent="0.25">
      <c r="A239" t="s">
        <v>147</v>
      </c>
      <c r="B239" t="s">
        <v>148</v>
      </c>
      <c r="C239">
        <v>33.333333333333336</v>
      </c>
      <c r="D239">
        <v>3</v>
      </c>
      <c r="E239" t="s">
        <v>21858</v>
      </c>
      <c r="F239">
        <v>100</v>
      </c>
      <c r="G239">
        <v>0</v>
      </c>
      <c r="H239" t="s">
        <v>655</v>
      </c>
      <c r="I239" t="s">
        <v>21859</v>
      </c>
      <c r="J239" t="s">
        <v>8817</v>
      </c>
      <c r="K239" t="s">
        <v>637</v>
      </c>
      <c r="L239" t="s">
        <v>638</v>
      </c>
      <c r="M239" t="s">
        <v>21860</v>
      </c>
      <c r="N239" t="s">
        <v>637</v>
      </c>
      <c r="O239" t="s">
        <v>643</v>
      </c>
      <c r="P239" t="s">
        <v>5</v>
      </c>
      <c r="Q239" t="s">
        <v>644</v>
      </c>
      <c r="R239" t="s">
        <v>638</v>
      </c>
      <c r="S239" t="s">
        <v>21861</v>
      </c>
      <c r="T239" t="s">
        <v>21860</v>
      </c>
    </row>
    <row r="240" spans="1:20" x14ac:dyDescent="0.25">
      <c r="A240" t="s">
        <v>147</v>
      </c>
      <c r="B240" t="s">
        <v>148</v>
      </c>
      <c r="C240">
        <v>33.333333333333336</v>
      </c>
      <c r="D240">
        <v>6</v>
      </c>
      <c r="E240" t="s">
        <v>21862</v>
      </c>
      <c r="F240">
        <v>192.5</v>
      </c>
      <c r="G240">
        <v>0</v>
      </c>
      <c r="H240" t="s">
        <v>655</v>
      </c>
      <c r="I240" t="s">
        <v>21863</v>
      </c>
      <c r="J240" t="s">
        <v>669</v>
      </c>
      <c r="K240" t="s">
        <v>637</v>
      </c>
      <c r="L240" t="s">
        <v>638</v>
      </c>
      <c r="M240" t="s">
        <v>21864</v>
      </c>
      <c r="N240" t="s">
        <v>637</v>
      </c>
      <c r="O240" t="s">
        <v>639</v>
      </c>
      <c r="P240" t="s">
        <v>5</v>
      </c>
      <c r="Q240" t="s">
        <v>640</v>
      </c>
      <c r="R240" t="s">
        <v>638</v>
      </c>
      <c r="S240" t="s">
        <v>21865</v>
      </c>
      <c r="T240" t="s">
        <v>21864</v>
      </c>
    </row>
    <row r="241" spans="1:20" x14ac:dyDescent="0.25">
      <c r="A241" t="s">
        <v>147</v>
      </c>
      <c r="B241" t="s">
        <v>148</v>
      </c>
      <c r="C241">
        <v>33.333333333333336</v>
      </c>
      <c r="D241">
        <v>3</v>
      </c>
      <c r="E241" t="s">
        <v>21866</v>
      </c>
      <c r="F241">
        <v>100</v>
      </c>
      <c r="G241">
        <v>0</v>
      </c>
      <c r="H241" t="s">
        <v>655</v>
      </c>
      <c r="I241" t="s">
        <v>21867</v>
      </c>
      <c r="J241" t="s">
        <v>673</v>
      </c>
      <c r="K241" t="s">
        <v>637</v>
      </c>
      <c r="L241" t="s">
        <v>638</v>
      </c>
      <c r="M241" t="s">
        <v>21868</v>
      </c>
      <c r="N241" t="s">
        <v>637</v>
      </c>
      <c r="O241" t="s">
        <v>643</v>
      </c>
      <c r="P241" t="s">
        <v>5</v>
      </c>
      <c r="Q241" t="s">
        <v>644</v>
      </c>
      <c r="R241" t="s">
        <v>638</v>
      </c>
      <c r="S241" t="s">
        <v>21869</v>
      </c>
      <c r="T241" t="s">
        <v>21870</v>
      </c>
    </row>
    <row r="242" spans="1:20" x14ac:dyDescent="0.25">
      <c r="A242" t="s">
        <v>22</v>
      </c>
      <c r="B242" t="s">
        <v>27</v>
      </c>
      <c r="C242">
        <v>69.900000000000006</v>
      </c>
      <c r="D242">
        <v>10</v>
      </c>
      <c r="E242" t="s">
        <v>21871</v>
      </c>
      <c r="F242">
        <v>839</v>
      </c>
      <c r="G242">
        <v>39</v>
      </c>
      <c r="H242" t="s">
        <v>645</v>
      </c>
      <c r="I242" t="s">
        <v>6714</v>
      </c>
      <c r="J242" t="s">
        <v>7660</v>
      </c>
      <c r="K242" t="s">
        <v>7661</v>
      </c>
      <c r="L242" t="s">
        <v>7662</v>
      </c>
      <c r="M242" t="s">
        <v>21872</v>
      </c>
      <c r="N242" t="s">
        <v>637</v>
      </c>
      <c r="O242" t="s">
        <v>646</v>
      </c>
      <c r="P242" t="s">
        <v>26</v>
      </c>
      <c r="Q242" t="s">
        <v>647</v>
      </c>
      <c r="R242" t="s">
        <v>638</v>
      </c>
      <c r="S242" t="s">
        <v>21873</v>
      </c>
      <c r="T242" t="s">
        <v>21874</v>
      </c>
    </row>
    <row r="243" spans="1:20" x14ac:dyDescent="0.25">
      <c r="A243" t="s">
        <v>240</v>
      </c>
      <c r="B243" t="s">
        <v>2799</v>
      </c>
      <c r="C243">
        <v>72.2</v>
      </c>
      <c r="D243">
        <v>3</v>
      </c>
      <c r="E243" t="s">
        <v>21875</v>
      </c>
      <c r="F243">
        <v>314.8</v>
      </c>
      <c r="G243">
        <v>26</v>
      </c>
      <c r="H243" t="s">
        <v>645</v>
      </c>
      <c r="I243" t="s">
        <v>21876</v>
      </c>
      <c r="J243" t="s">
        <v>21877</v>
      </c>
      <c r="K243" t="s">
        <v>21798</v>
      </c>
      <c r="L243" t="s">
        <v>21878</v>
      </c>
      <c r="M243" t="s">
        <v>21879</v>
      </c>
      <c r="N243" t="s">
        <v>637</v>
      </c>
      <c r="O243" t="s">
        <v>664</v>
      </c>
      <c r="P243" t="s">
        <v>23</v>
      </c>
      <c r="Q243" t="s">
        <v>665</v>
      </c>
      <c r="R243" t="s">
        <v>638</v>
      </c>
      <c r="S243" t="s">
        <v>21880</v>
      </c>
      <c r="T243" t="s">
        <v>21879</v>
      </c>
    </row>
    <row r="244" spans="1:20" x14ac:dyDescent="0.25">
      <c r="A244" t="s">
        <v>239</v>
      </c>
      <c r="B244" t="s">
        <v>2799</v>
      </c>
      <c r="C244">
        <v>72.2</v>
      </c>
      <c r="D244">
        <v>1</v>
      </c>
      <c r="E244" t="s">
        <v>21875</v>
      </c>
      <c r="F244">
        <v>314.8</v>
      </c>
      <c r="G244">
        <v>26</v>
      </c>
      <c r="H244" t="s">
        <v>645</v>
      </c>
      <c r="I244" t="s">
        <v>21876</v>
      </c>
      <c r="J244" t="s">
        <v>21877</v>
      </c>
      <c r="K244" t="s">
        <v>21798</v>
      </c>
      <c r="L244" t="s">
        <v>21878</v>
      </c>
      <c r="M244" t="s">
        <v>21879</v>
      </c>
      <c r="N244" t="s">
        <v>637</v>
      </c>
      <c r="O244" t="s">
        <v>664</v>
      </c>
      <c r="P244" t="s">
        <v>23</v>
      </c>
      <c r="Q244" t="s">
        <v>665</v>
      </c>
      <c r="R244" t="s">
        <v>638</v>
      </c>
      <c r="S244" t="s">
        <v>21880</v>
      </c>
      <c r="T244" t="s">
        <v>21879</v>
      </c>
    </row>
    <row r="245" spans="1:20" x14ac:dyDescent="0.25">
      <c r="A245" t="s">
        <v>116</v>
      </c>
      <c r="B245" t="s">
        <v>117</v>
      </c>
      <c r="C245">
        <v>12</v>
      </c>
      <c r="D245">
        <v>20</v>
      </c>
      <c r="E245" t="s">
        <v>21881</v>
      </c>
      <c r="F245">
        <v>280</v>
      </c>
      <c r="G245">
        <v>0</v>
      </c>
      <c r="H245" t="s">
        <v>636</v>
      </c>
      <c r="I245" t="s">
        <v>21882</v>
      </c>
      <c r="J245" t="s">
        <v>1827</v>
      </c>
      <c r="K245" t="s">
        <v>637</v>
      </c>
      <c r="L245" t="s">
        <v>638</v>
      </c>
      <c r="M245" t="s">
        <v>21883</v>
      </c>
      <c r="N245" t="s">
        <v>637</v>
      </c>
      <c r="O245" t="s">
        <v>643</v>
      </c>
      <c r="P245" t="s">
        <v>5</v>
      </c>
      <c r="Q245" t="s">
        <v>644</v>
      </c>
      <c r="R245" t="s">
        <v>638</v>
      </c>
      <c r="S245" t="s">
        <v>21884</v>
      </c>
      <c r="T245" t="s">
        <v>21879</v>
      </c>
    </row>
    <row r="246" spans="1:20" x14ac:dyDescent="0.25">
      <c r="A246" t="s">
        <v>147</v>
      </c>
      <c r="B246" t="s">
        <v>148</v>
      </c>
      <c r="C246">
        <v>33.333333333333336</v>
      </c>
      <c r="D246">
        <v>3</v>
      </c>
      <c r="E246" t="s">
        <v>21885</v>
      </c>
      <c r="F246">
        <v>100</v>
      </c>
      <c r="G246">
        <v>0</v>
      </c>
      <c r="H246" t="s">
        <v>655</v>
      </c>
      <c r="I246" t="s">
        <v>21886</v>
      </c>
      <c r="J246" t="s">
        <v>653</v>
      </c>
      <c r="K246" t="s">
        <v>637</v>
      </c>
      <c r="L246" t="s">
        <v>638</v>
      </c>
      <c r="M246" t="s">
        <v>21887</v>
      </c>
      <c r="N246" t="s">
        <v>637</v>
      </c>
      <c r="O246" t="s">
        <v>639</v>
      </c>
      <c r="P246" t="s">
        <v>5</v>
      </c>
      <c r="Q246" t="s">
        <v>640</v>
      </c>
      <c r="R246" t="s">
        <v>638</v>
      </c>
      <c r="S246" t="s">
        <v>21888</v>
      </c>
      <c r="T246" t="s">
        <v>21889</v>
      </c>
    </row>
    <row r="247" spans="1:20" x14ac:dyDescent="0.25">
      <c r="A247" t="s">
        <v>147</v>
      </c>
      <c r="B247" t="s">
        <v>148</v>
      </c>
      <c r="C247">
        <v>33.333333333333336</v>
      </c>
      <c r="D247">
        <v>3</v>
      </c>
      <c r="E247" t="s">
        <v>21890</v>
      </c>
      <c r="F247">
        <v>100</v>
      </c>
      <c r="G247">
        <v>0</v>
      </c>
      <c r="H247" t="s">
        <v>655</v>
      </c>
      <c r="I247" t="s">
        <v>21891</v>
      </c>
      <c r="J247" t="s">
        <v>700</v>
      </c>
      <c r="K247" t="s">
        <v>637</v>
      </c>
      <c r="L247" t="s">
        <v>638</v>
      </c>
      <c r="M247" t="s">
        <v>21887</v>
      </c>
      <c r="N247" t="s">
        <v>637</v>
      </c>
      <c r="O247" t="s">
        <v>639</v>
      </c>
      <c r="P247" t="s">
        <v>5</v>
      </c>
      <c r="Q247" t="s">
        <v>640</v>
      </c>
      <c r="R247" t="s">
        <v>638</v>
      </c>
      <c r="S247" t="s">
        <v>21892</v>
      </c>
      <c r="T247" t="s">
        <v>21889</v>
      </c>
    </row>
    <row r="248" spans="1:20" x14ac:dyDescent="0.25">
      <c r="A248" t="s">
        <v>77</v>
      </c>
      <c r="B248" t="s">
        <v>78</v>
      </c>
      <c r="C248">
        <v>27.5</v>
      </c>
      <c r="D248">
        <v>4</v>
      </c>
      <c r="E248" t="s">
        <v>21893</v>
      </c>
      <c r="F248">
        <v>165</v>
      </c>
      <c r="G248">
        <v>0</v>
      </c>
      <c r="H248" t="s">
        <v>645</v>
      </c>
      <c r="I248" t="s">
        <v>2267</v>
      </c>
      <c r="J248" t="s">
        <v>2268</v>
      </c>
      <c r="K248" t="s">
        <v>2223</v>
      </c>
      <c r="L248" t="s">
        <v>2224</v>
      </c>
      <c r="M248" t="s">
        <v>21894</v>
      </c>
      <c r="N248" t="s">
        <v>637</v>
      </c>
      <c r="O248" t="s">
        <v>651</v>
      </c>
      <c r="P248" t="s">
        <v>26</v>
      </c>
      <c r="Q248" t="s">
        <v>647</v>
      </c>
      <c r="R248" t="s">
        <v>638</v>
      </c>
      <c r="S248" t="s">
        <v>21895</v>
      </c>
      <c r="T248" t="s">
        <v>21894</v>
      </c>
    </row>
    <row r="249" spans="1:20" x14ac:dyDescent="0.25">
      <c r="A249" t="s">
        <v>147</v>
      </c>
      <c r="B249" t="s">
        <v>148</v>
      </c>
      <c r="C249">
        <v>33.333333333333336</v>
      </c>
      <c r="D249">
        <v>3</v>
      </c>
      <c r="E249" t="s">
        <v>21896</v>
      </c>
      <c r="F249">
        <v>100</v>
      </c>
      <c r="G249">
        <v>0</v>
      </c>
      <c r="H249" t="s">
        <v>655</v>
      </c>
      <c r="I249" t="s">
        <v>2298</v>
      </c>
      <c r="J249" t="s">
        <v>2178</v>
      </c>
      <c r="K249" t="s">
        <v>637</v>
      </c>
      <c r="L249" t="s">
        <v>638</v>
      </c>
      <c r="M249" t="s">
        <v>21897</v>
      </c>
      <c r="N249" t="s">
        <v>637</v>
      </c>
      <c r="O249" t="s">
        <v>639</v>
      </c>
      <c r="P249" t="s">
        <v>5</v>
      </c>
      <c r="Q249" t="s">
        <v>640</v>
      </c>
      <c r="R249" t="s">
        <v>638</v>
      </c>
      <c r="S249" t="s">
        <v>21898</v>
      </c>
      <c r="T249" t="s">
        <v>21897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1F127-5B5C-45A6-91B1-D1C725655C12}">
  <sheetPr>
    <tabColor rgb="FFFF6699"/>
  </sheetPr>
  <dimension ref="A1:V329"/>
  <sheetViews>
    <sheetView zoomScale="70" zoomScaleNormal="70" workbookViewId="0">
      <pane xSplit="2" ySplit="1" topLeftCell="U11" activePane="bottomRight" state="frozen"/>
      <selection activeCell="Q237" sqref="Q237"/>
      <selection pane="topRight" activeCell="Q237" sqref="Q237"/>
      <selection pane="bottomLeft" activeCell="Q237" sqref="Q237"/>
      <selection pane="bottomRight" activeCell="R27" sqref="R27:W30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8.9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617</v>
      </c>
      <c r="C1" t="s">
        <v>618</v>
      </c>
      <c r="D1" t="s">
        <v>1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J1" t="s">
        <v>624</v>
      </c>
      <c r="K1" t="s">
        <v>625</v>
      </c>
      <c r="L1" t="s">
        <v>626</v>
      </c>
      <c r="M1" t="s">
        <v>627</v>
      </c>
      <c r="N1" t="s">
        <v>628</v>
      </c>
      <c r="O1" t="s">
        <v>629</v>
      </c>
      <c r="P1" t="s">
        <v>630</v>
      </c>
      <c r="Q1" t="s">
        <v>631</v>
      </c>
      <c r="R1" t="s">
        <v>2</v>
      </c>
      <c r="S1" t="s">
        <v>632</v>
      </c>
      <c r="T1" t="s">
        <v>633</v>
      </c>
      <c r="U1" s="49" t="s">
        <v>722</v>
      </c>
      <c r="V1" t="s">
        <v>724</v>
      </c>
    </row>
    <row r="2" spans="1:22" x14ac:dyDescent="0.25">
      <c r="A2" t="s">
        <v>22</v>
      </c>
      <c r="B2" t="s">
        <v>27</v>
      </c>
      <c r="C2">
        <v>69.900000000000006</v>
      </c>
      <c r="D2">
        <v>30</v>
      </c>
      <c r="E2" t="s">
        <v>21899</v>
      </c>
      <c r="F2">
        <v>2400</v>
      </c>
      <c r="G2">
        <v>0</v>
      </c>
      <c r="H2" t="s">
        <v>645</v>
      </c>
      <c r="I2" t="s">
        <v>10324</v>
      </c>
      <c r="J2" t="s">
        <v>10471</v>
      </c>
      <c r="K2" t="s">
        <v>4534</v>
      </c>
      <c r="L2" t="s">
        <v>735</v>
      </c>
      <c r="M2" t="s">
        <v>21900</v>
      </c>
      <c r="N2" t="s">
        <v>637</v>
      </c>
      <c r="O2" t="s">
        <v>646</v>
      </c>
      <c r="P2" t="s">
        <v>26</v>
      </c>
      <c r="Q2" t="s">
        <v>647</v>
      </c>
      <c r="R2" t="s">
        <v>638</v>
      </c>
      <c r="S2" t="s">
        <v>21901</v>
      </c>
      <c r="T2" t="s">
        <v>21902</v>
      </c>
      <c r="U2" s="50" t="s">
        <v>147</v>
      </c>
      <c r="V2">
        <v>441</v>
      </c>
    </row>
    <row r="3" spans="1:22" x14ac:dyDescent="0.25">
      <c r="A3" t="s">
        <v>77</v>
      </c>
      <c r="B3" t="s">
        <v>78</v>
      </c>
      <c r="C3">
        <v>40</v>
      </c>
      <c r="D3">
        <v>1</v>
      </c>
      <c r="E3" t="s">
        <v>21903</v>
      </c>
      <c r="F3">
        <v>75</v>
      </c>
      <c r="G3">
        <v>35</v>
      </c>
      <c r="H3" t="s">
        <v>645</v>
      </c>
      <c r="I3" t="s">
        <v>6590</v>
      </c>
      <c r="J3" t="s">
        <v>21904</v>
      </c>
      <c r="K3" t="s">
        <v>1934</v>
      </c>
      <c r="L3" t="s">
        <v>733</v>
      </c>
      <c r="M3" t="s">
        <v>21905</v>
      </c>
      <c r="N3" t="s">
        <v>637</v>
      </c>
      <c r="O3" t="s">
        <v>646</v>
      </c>
      <c r="P3" t="s">
        <v>26</v>
      </c>
      <c r="Q3" t="s">
        <v>647</v>
      </c>
      <c r="R3" t="s">
        <v>638</v>
      </c>
      <c r="S3" t="s">
        <v>21906</v>
      </c>
      <c r="T3" t="s">
        <v>21907</v>
      </c>
      <c r="U3" s="51" t="s">
        <v>148</v>
      </c>
      <c r="V3">
        <v>441</v>
      </c>
    </row>
    <row r="4" spans="1:22" x14ac:dyDescent="0.25">
      <c r="A4" t="s">
        <v>147</v>
      </c>
      <c r="B4" t="s">
        <v>148</v>
      </c>
      <c r="C4">
        <v>50</v>
      </c>
      <c r="D4">
        <v>6</v>
      </c>
      <c r="E4" t="s">
        <v>21908</v>
      </c>
      <c r="F4">
        <v>200</v>
      </c>
      <c r="G4">
        <v>0</v>
      </c>
      <c r="H4" t="s">
        <v>636</v>
      </c>
      <c r="I4" t="s">
        <v>21909</v>
      </c>
      <c r="J4" t="s">
        <v>2240</v>
      </c>
      <c r="K4" t="s">
        <v>637</v>
      </c>
      <c r="L4" t="s">
        <v>638</v>
      </c>
      <c r="M4" t="s">
        <v>21910</v>
      </c>
      <c r="N4" t="s">
        <v>637</v>
      </c>
      <c r="O4" t="s">
        <v>639</v>
      </c>
      <c r="P4" t="s">
        <v>5</v>
      </c>
      <c r="Q4" t="s">
        <v>640</v>
      </c>
      <c r="R4" t="s">
        <v>638</v>
      </c>
      <c r="S4" t="s">
        <v>21911</v>
      </c>
      <c r="T4" t="s">
        <v>21910</v>
      </c>
      <c r="U4" s="50" t="s">
        <v>16479</v>
      </c>
      <c r="V4">
        <v>37</v>
      </c>
    </row>
    <row r="5" spans="1:22" x14ac:dyDescent="0.25">
      <c r="A5" t="s">
        <v>22</v>
      </c>
      <c r="B5" t="s">
        <v>27</v>
      </c>
      <c r="C5">
        <v>66.333333333333329</v>
      </c>
      <c r="D5">
        <v>6</v>
      </c>
      <c r="E5" t="s">
        <v>21912</v>
      </c>
      <c r="F5">
        <v>640</v>
      </c>
      <c r="G5">
        <v>0</v>
      </c>
      <c r="H5" t="s">
        <v>645</v>
      </c>
      <c r="I5" t="s">
        <v>727</v>
      </c>
      <c r="J5" t="s">
        <v>21913</v>
      </c>
      <c r="K5" t="s">
        <v>783</v>
      </c>
      <c r="L5" t="s">
        <v>5807</v>
      </c>
      <c r="M5" t="s">
        <v>21914</v>
      </c>
      <c r="N5" t="s">
        <v>637</v>
      </c>
      <c r="O5" t="s">
        <v>646</v>
      </c>
      <c r="P5" t="s">
        <v>26</v>
      </c>
      <c r="Q5" t="s">
        <v>647</v>
      </c>
      <c r="R5" t="s">
        <v>638</v>
      </c>
      <c r="S5" t="s">
        <v>637</v>
      </c>
      <c r="T5" t="s">
        <v>21915</v>
      </c>
      <c r="U5" s="51" t="s">
        <v>13745</v>
      </c>
      <c r="V5">
        <v>37</v>
      </c>
    </row>
    <row r="6" spans="1:22" x14ac:dyDescent="0.25">
      <c r="A6" t="s">
        <v>101</v>
      </c>
      <c r="B6" t="s">
        <v>74</v>
      </c>
      <c r="C6">
        <v>80</v>
      </c>
      <c r="D6">
        <v>2</v>
      </c>
      <c r="E6" t="s">
        <v>21912</v>
      </c>
      <c r="F6">
        <v>640</v>
      </c>
      <c r="G6">
        <v>0</v>
      </c>
      <c r="H6" t="s">
        <v>645</v>
      </c>
      <c r="I6" t="s">
        <v>727</v>
      </c>
      <c r="J6" t="s">
        <v>21913</v>
      </c>
      <c r="K6" t="s">
        <v>783</v>
      </c>
      <c r="L6" t="s">
        <v>5807</v>
      </c>
      <c r="M6" t="s">
        <v>21914</v>
      </c>
      <c r="N6" t="s">
        <v>637</v>
      </c>
      <c r="O6" t="s">
        <v>646</v>
      </c>
      <c r="P6" t="s">
        <v>26</v>
      </c>
      <c r="Q6" t="s">
        <v>647</v>
      </c>
      <c r="R6" t="s">
        <v>638</v>
      </c>
      <c r="S6" t="s">
        <v>637</v>
      </c>
      <c r="T6" t="s">
        <v>21915</v>
      </c>
      <c r="U6" s="50" t="s">
        <v>16818</v>
      </c>
      <c r="V6">
        <v>29</v>
      </c>
    </row>
    <row r="7" spans="1:22" x14ac:dyDescent="0.25">
      <c r="A7" t="s">
        <v>147</v>
      </c>
      <c r="B7" t="s">
        <v>148</v>
      </c>
      <c r="C7">
        <v>50</v>
      </c>
      <c r="D7">
        <v>6</v>
      </c>
      <c r="E7" t="s">
        <v>21916</v>
      </c>
      <c r="F7">
        <v>200</v>
      </c>
      <c r="G7">
        <v>0</v>
      </c>
      <c r="H7" t="s">
        <v>636</v>
      </c>
      <c r="I7" t="s">
        <v>21917</v>
      </c>
      <c r="J7" t="s">
        <v>2240</v>
      </c>
      <c r="K7" t="s">
        <v>637</v>
      </c>
      <c r="L7" t="s">
        <v>638</v>
      </c>
      <c r="M7" t="s">
        <v>21918</v>
      </c>
      <c r="N7" t="s">
        <v>637</v>
      </c>
      <c r="O7" t="s">
        <v>643</v>
      </c>
      <c r="P7" t="s">
        <v>5</v>
      </c>
      <c r="Q7" t="s">
        <v>644</v>
      </c>
      <c r="R7" t="s">
        <v>638</v>
      </c>
      <c r="S7" t="s">
        <v>21919</v>
      </c>
      <c r="T7" t="s">
        <v>21918</v>
      </c>
      <c r="U7" s="51" t="s">
        <v>13750</v>
      </c>
      <c r="V7">
        <v>29</v>
      </c>
    </row>
    <row r="8" spans="1:22" x14ac:dyDescent="0.25">
      <c r="A8" t="s">
        <v>239</v>
      </c>
      <c r="B8" t="s">
        <v>245</v>
      </c>
      <c r="C8">
        <v>159</v>
      </c>
      <c r="D8">
        <v>1</v>
      </c>
      <c r="E8" t="s">
        <v>21920</v>
      </c>
      <c r="F8">
        <v>129</v>
      </c>
      <c r="G8">
        <v>0</v>
      </c>
      <c r="H8" t="s">
        <v>636</v>
      </c>
      <c r="I8" t="s">
        <v>21921</v>
      </c>
      <c r="J8" t="s">
        <v>657</v>
      </c>
      <c r="K8" t="s">
        <v>637</v>
      </c>
      <c r="L8" t="s">
        <v>638</v>
      </c>
      <c r="M8" t="s">
        <v>21922</v>
      </c>
      <c r="N8" t="s">
        <v>637</v>
      </c>
      <c r="O8" t="s">
        <v>643</v>
      </c>
      <c r="P8" t="s">
        <v>5</v>
      </c>
      <c r="Q8" t="s">
        <v>644</v>
      </c>
      <c r="R8" t="s">
        <v>638</v>
      </c>
      <c r="S8" t="s">
        <v>21923</v>
      </c>
      <c r="T8" t="s">
        <v>21922</v>
      </c>
      <c r="U8" s="50" t="s">
        <v>99</v>
      </c>
      <c r="V8">
        <v>30</v>
      </c>
    </row>
    <row r="9" spans="1:22" x14ac:dyDescent="0.25">
      <c r="A9" t="s">
        <v>147</v>
      </c>
      <c r="B9" t="s">
        <v>148</v>
      </c>
      <c r="C9">
        <v>33.333333333333336</v>
      </c>
      <c r="D9">
        <v>3</v>
      </c>
      <c r="E9" t="s">
        <v>21924</v>
      </c>
      <c r="F9">
        <v>100</v>
      </c>
      <c r="G9">
        <v>0</v>
      </c>
      <c r="H9" t="s">
        <v>655</v>
      </c>
      <c r="I9" t="s">
        <v>21925</v>
      </c>
      <c r="J9" t="s">
        <v>1862</v>
      </c>
      <c r="K9" t="s">
        <v>637</v>
      </c>
      <c r="L9" t="s">
        <v>638</v>
      </c>
      <c r="M9" t="s">
        <v>21926</v>
      </c>
      <c r="N9" t="s">
        <v>637</v>
      </c>
      <c r="O9" t="s">
        <v>639</v>
      </c>
      <c r="P9" t="s">
        <v>5</v>
      </c>
      <c r="Q9" t="s">
        <v>640</v>
      </c>
      <c r="R9" t="s">
        <v>638</v>
      </c>
      <c r="S9" t="s">
        <v>21927</v>
      </c>
      <c r="T9" t="s">
        <v>21926</v>
      </c>
      <c r="U9" s="51" t="s">
        <v>100</v>
      </c>
      <c r="V9">
        <v>30</v>
      </c>
    </row>
    <row r="10" spans="1:22" x14ac:dyDescent="0.25">
      <c r="A10" t="s">
        <v>239</v>
      </c>
      <c r="B10" t="s">
        <v>245</v>
      </c>
      <c r="C10">
        <v>139</v>
      </c>
      <c r="D10">
        <v>1</v>
      </c>
      <c r="E10" t="s">
        <v>21928</v>
      </c>
      <c r="F10">
        <v>168</v>
      </c>
      <c r="G10">
        <v>29</v>
      </c>
      <c r="H10" t="s">
        <v>645</v>
      </c>
      <c r="I10" t="s">
        <v>827</v>
      </c>
      <c r="J10" t="s">
        <v>21929</v>
      </c>
      <c r="K10" t="s">
        <v>5112</v>
      </c>
      <c r="L10" t="s">
        <v>2784</v>
      </c>
      <c r="M10" t="s">
        <v>637</v>
      </c>
      <c r="N10" t="s">
        <v>637</v>
      </c>
      <c r="O10" t="s">
        <v>638</v>
      </c>
      <c r="P10" t="s">
        <v>26</v>
      </c>
      <c r="Q10" t="s">
        <v>637</v>
      </c>
      <c r="R10" t="s">
        <v>638</v>
      </c>
      <c r="S10" t="s">
        <v>637</v>
      </c>
      <c r="T10" t="s">
        <v>21926</v>
      </c>
      <c r="U10" s="50" t="s">
        <v>22</v>
      </c>
      <c r="V10">
        <v>148</v>
      </c>
    </row>
    <row r="11" spans="1:22" x14ac:dyDescent="0.25">
      <c r="A11" t="s">
        <v>241</v>
      </c>
      <c r="B11" t="s">
        <v>247</v>
      </c>
      <c r="C11">
        <v>159</v>
      </c>
      <c r="D11">
        <v>1</v>
      </c>
      <c r="E11" t="s">
        <v>21930</v>
      </c>
      <c r="F11">
        <v>129</v>
      </c>
      <c r="G11">
        <v>0</v>
      </c>
      <c r="H11" t="s">
        <v>636</v>
      </c>
      <c r="I11" t="s">
        <v>9160</v>
      </c>
      <c r="J11" t="s">
        <v>648</v>
      </c>
      <c r="K11" t="s">
        <v>637</v>
      </c>
      <c r="L11" t="s">
        <v>638</v>
      </c>
      <c r="M11" t="s">
        <v>21931</v>
      </c>
      <c r="N11" t="s">
        <v>637</v>
      </c>
      <c r="O11" t="s">
        <v>639</v>
      </c>
      <c r="P11" t="s">
        <v>5</v>
      </c>
      <c r="Q11" t="s">
        <v>640</v>
      </c>
      <c r="R11" t="s">
        <v>638</v>
      </c>
      <c r="S11" t="s">
        <v>21932</v>
      </c>
      <c r="T11" t="s">
        <v>21931</v>
      </c>
      <c r="U11" s="51" t="s">
        <v>27</v>
      </c>
      <c r="V11">
        <v>148</v>
      </c>
    </row>
    <row r="12" spans="1:22" x14ac:dyDescent="0.25">
      <c r="A12" t="s">
        <v>147</v>
      </c>
      <c r="B12" t="s">
        <v>148</v>
      </c>
      <c r="C12">
        <v>50</v>
      </c>
      <c r="D12">
        <v>6</v>
      </c>
      <c r="E12" t="s">
        <v>21933</v>
      </c>
      <c r="F12">
        <v>200</v>
      </c>
      <c r="G12">
        <v>0</v>
      </c>
      <c r="H12" t="s">
        <v>636</v>
      </c>
      <c r="I12" t="s">
        <v>21934</v>
      </c>
      <c r="J12" t="s">
        <v>648</v>
      </c>
      <c r="K12" t="s">
        <v>637</v>
      </c>
      <c r="L12" t="s">
        <v>638</v>
      </c>
      <c r="M12" t="s">
        <v>21935</v>
      </c>
      <c r="N12" t="s">
        <v>637</v>
      </c>
      <c r="O12" t="s">
        <v>643</v>
      </c>
      <c r="P12" t="s">
        <v>5</v>
      </c>
      <c r="Q12" t="s">
        <v>644</v>
      </c>
      <c r="R12" t="s">
        <v>638</v>
      </c>
      <c r="S12" t="s">
        <v>21936</v>
      </c>
      <c r="T12" t="s">
        <v>21935</v>
      </c>
      <c r="U12" s="50" t="s">
        <v>18</v>
      </c>
      <c r="V12">
        <v>85</v>
      </c>
    </row>
    <row r="13" spans="1:22" x14ac:dyDescent="0.25">
      <c r="A13" t="s">
        <v>240</v>
      </c>
      <c r="B13" t="s">
        <v>246</v>
      </c>
      <c r="C13">
        <v>159</v>
      </c>
      <c r="D13">
        <v>2</v>
      </c>
      <c r="E13" t="s">
        <v>21937</v>
      </c>
      <c r="F13">
        <v>258</v>
      </c>
      <c r="G13">
        <v>0</v>
      </c>
      <c r="H13" t="s">
        <v>636</v>
      </c>
      <c r="I13" t="s">
        <v>21938</v>
      </c>
      <c r="J13" t="s">
        <v>653</v>
      </c>
      <c r="K13" t="s">
        <v>637</v>
      </c>
      <c r="L13" t="s">
        <v>638</v>
      </c>
      <c r="M13" t="s">
        <v>21939</v>
      </c>
      <c r="N13" t="s">
        <v>637</v>
      </c>
      <c r="O13" t="s">
        <v>639</v>
      </c>
      <c r="P13" t="s">
        <v>5</v>
      </c>
      <c r="Q13" t="s">
        <v>640</v>
      </c>
      <c r="R13" t="s">
        <v>638</v>
      </c>
      <c r="S13" t="s">
        <v>21940</v>
      </c>
      <c r="T13" t="s">
        <v>21939</v>
      </c>
      <c r="U13" s="51" t="s">
        <v>19</v>
      </c>
      <c r="V13">
        <v>85</v>
      </c>
    </row>
    <row r="14" spans="1:22" x14ac:dyDescent="0.25">
      <c r="A14" t="s">
        <v>147</v>
      </c>
      <c r="B14" t="s">
        <v>148</v>
      </c>
      <c r="C14">
        <v>50</v>
      </c>
      <c r="D14">
        <v>6</v>
      </c>
      <c r="E14" t="s">
        <v>21941</v>
      </c>
      <c r="F14">
        <v>200</v>
      </c>
      <c r="G14">
        <v>0</v>
      </c>
      <c r="H14" t="s">
        <v>636</v>
      </c>
      <c r="I14" t="s">
        <v>21942</v>
      </c>
      <c r="J14" t="s">
        <v>3188</v>
      </c>
      <c r="K14" t="s">
        <v>637</v>
      </c>
      <c r="L14" t="s">
        <v>638</v>
      </c>
      <c r="M14" t="s">
        <v>21943</v>
      </c>
      <c r="N14" t="s">
        <v>637</v>
      </c>
      <c r="O14" t="s">
        <v>639</v>
      </c>
      <c r="P14" t="s">
        <v>5</v>
      </c>
      <c r="Q14" t="s">
        <v>640</v>
      </c>
      <c r="R14" t="s">
        <v>638</v>
      </c>
      <c r="S14" t="s">
        <v>21944</v>
      </c>
      <c r="T14" t="s">
        <v>21943</v>
      </c>
      <c r="U14" s="50" t="s">
        <v>101</v>
      </c>
      <c r="V14">
        <v>14</v>
      </c>
    </row>
    <row r="15" spans="1:22" x14ac:dyDescent="0.25">
      <c r="A15" t="s">
        <v>147</v>
      </c>
      <c r="B15" t="s">
        <v>148</v>
      </c>
      <c r="C15">
        <v>50</v>
      </c>
      <c r="D15">
        <v>6</v>
      </c>
      <c r="E15" t="s">
        <v>21945</v>
      </c>
      <c r="F15">
        <v>200</v>
      </c>
      <c r="G15">
        <v>0</v>
      </c>
      <c r="H15" t="s">
        <v>636</v>
      </c>
      <c r="I15" t="s">
        <v>21946</v>
      </c>
      <c r="J15" t="s">
        <v>667</v>
      </c>
      <c r="K15" t="s">
        <v>637</v>
      </c>
      <c r="L15" t="s">
        <v>638</v>
      </c>
      <c r="M15" t="s">
        <v>21947</v>
      </c>
      <c r="N15" t="s">
        <v>637</v>
      </c>
      <c r="O15" t="s">
        <v>639</v>
      </c>
      <c r="P15" t="s">
        <v>5</v>
      </c>
      <c r="Q15" t="s">
        <v>640</v>
      </c>
      <c r="R15" t="s">
        <v>638</v>
      </c>
      <c r="S15" t="s">
        <v>21948</v>
      </c>
      <c r="T15" t="s">
        <v>21947</v>
      </c>
      <c r="U15" s="51" t="s">
        <v>8192</v>
      </c>
      <c r="V15">
        <v>3</v>
      </c>
    </row>
    <row r="16" spans="1:22" x14ac:dyDescent="0.25">
      <c r="A16" t="s">
        <v>147</v>
      </c>
      <c r="B16" t="s">
        <v>148</v>
      </c>
      <c r="C16">
        <v>50</v>
      </c>
      <c r="D16">
        <v>6</v>
      </c>
      <c r="E16" t="s">
        <v>21949</v>
      </c>
      <c r="F16">
        <v>200</v>
      </c>
      <c r="G16">
        <v>0</v>
      </c>
      <c r="H16" t="s">
        <v>636</v>
      </c>
      <c r="I16" t="s">
        <v>21950</v>
      </c>
      <c r="J16" t="s">
        <v>5718</v>
      </c>
      <c r="K16" t="s">
        <v>637</v>
      </c>
      <c r="L16" t="s">
        <v>638</v>
      </c>
      <c r="M16" t="s">
        <v>21951</v>
      </c>
      <c r="N16" t="s">
        <v>637</v>
      </c>
      <c r="O16" t="s">
        <v>639</v>
      </c>
      <c r="P16" t="s">
        <v>5</v>
      </c>
      <c r="Q16" t="s">
        <v>640</v>
      </c>
      <c r="R16" t="s">
        <v>638</v>
      </c>
      <c r="S16" t="s">
        <v>21952</v>
      </c>
      <c r="T16" t="s">
        <v>21951</v>
      </c>
      <c r="U16" s="51" t="s">
        <v>74</v>
      </c>
      <c r="V16">
        <v>11</v>
      </c>
    </row>
    <row r="17" spans="1:22" x14ac:dyDescent="0.25">
      <c r="A17" t="s">
        <v>18</v>
      </c>
      <c r="B17" t="s">
        <v>19</v>
      </c>
      <c r="C17">
        <v>66.666666666666671</v>
      </c>
      <c r="D17">
        <v>3</v>
      </c>
      <c r="E17" t="s">
        <v>21953</v>
      </c>
      <c r="F17">
        <v>129</v>
      </c>
      <c r="G17">
        <v>0</v>
      </c>
      <c r="H17" t="s">
        <v>636</v>
      </c>
      <c r="I17" t="s">
        <v>21954</v>
      </c>
      <c r="J17" t="s">
        <v>1797</v>
      </c>
      <c r="K17" t="s">
        <v>637</v>
      </c>
      <c r="L17" t="s">
        <v>638</v>
      </c>
      <c r="M17" t="s">
        <v>21955</v>
      </c>
      <c r="N17" t="s">
        <v>637</v>
      </c>
      <c r="O17" t="s">
        <v>639</v>
      </c>
      <c r="P17" t="s">
        <v>5</v>
      </c>
      <c r="Q17" t="s">
        <v>640</v>
      </c>
      <c r="R17" t="s">
        <v>638</v>
      </c>
      <c r="S17" t="s">
        <v>21956</v>
      </c>
      <c r="T17" t="s">
        <v>21955</v>
      </c>
      <c r="U17" s="50" t="s">
        <v>72</v>
      </c>
      <c r="V17">
        <v>9</v>
      </c>
    </row>
    <row r="18" spans="1:22" x14ac:dyDescent="0.25">
      <c r="A18" t="s">
        <v>147</v>
      </c>
      <c r="B18" t="s">
        <v>148</v>
      </c>
      <c r="C18">
        <v>50</v>
      </c>
      <c r="D18">
        <v>6</v>
      </c>
      <c r="E18" t="s">
        <v>21957</v>
      </c>
      <c r="F18">
        <v>200</v>
      </c>
      <c r="G18">
        <v>0</v>
      </c>
      <c r="H18" t="s">
        <v>636</v>
      </c>
      <c r="I18" t="s">
        <v>21958</v>
      </c>
      <c r="J18" t="s">
        <v>648</v>
      </c>
      <c r="K18" t="s">
        <v>637</v>
      </c>
      <c r="L18" t="s">
        <v>638</v>
      </c>
      <c r="M18" t="s">
        <v>21959</v>
      </c>
      <c r="N18" t="s">
        <v>637</v>
      </c>
      <c r="O18" t="s">
        <v>639</v>
      </c>
      <c r="P18" t="s">
        <v>5</v>
      </c>
      <c r="Q18" t="s">
        <v>640</v>
      </c>
      <c r="R18" t="s">
        <v>638</v>
      </c>
      <c r="S18" t="s">
        <v>637</v>
      </c>
      <c r="T18" t="s">
        <v>21959</v>
      </c>
      <c r="U18" s="51" t="s">
        <v>108</v>
      </c>
      <c r="V18">
        <v>4</v>
      </c>
    </row>
    <row r="19" spans="1:22" x14ac:dyDescent="0.25">
      <c r="A19" t="s">
        <v>147</v>
      </c>
      <c r="B19" t="s">
        <v>148</v>
      </c>
      <c r="C19">
        <v>50</v>
      </c>
      <c r="D19">
        <v>12</v>
      </c>
      <c r="E19" t="s">
        <v>21960</v>
      </c>
      <c r="F19">
        <v>400</v>
      </c>
      <c r="G19">
        <v>0</v>
      </c>
      <c r="H19" t="s">
        <v>636</v>
      </c>
      <c r="I19" t="s">
        <v>21961</v>
      </c>
      <c r="J19" t="s">
        <v>4242</v>
      </c>
      <c r="K19" t="s">
        <v>637</v>
      </c>
      <c r="L19" t="s">
        <v>638</v>
      </c>
      <c r="M19" t="s">
        <v>21962</v>
      </c>
      <c r="N19" t="s">
        <v>637</v>
      </c>
      <c r="O19" t="s">
        <v>639</v>
      </c>
      <c r="P19" t="s">
        <v>5</v>
      </c>
      <c r="Q19" t="s">
        <v>640</v>
      </c>
      <c r="R19" t="s">
        <v>638</v>
      </c>
      <c r="S19" t="s">
        <v>21963</v>
      </c>
      <c r="T19" t="s">
        <v>21962</v>
      </c>
      <c r="U19" s="51" t="s">
        <v>716</v>
      </c>
      <c r="V19">
        <v>5</v>
      </c>
    </row>
    <row r="20" spans="1:22" x14ac:dyDescent="0.25">
      <c r="A20" t="s">
        <v>147</v>
      </c>
      <c r="B20" t="s">
        <v>148</v>
      </c>
      <c r="C20">
        <v>50</v>
      </c>
      <c r="D20">
        <v>6</v>
      </c>
      <c r="E20" t="s">
        <v>21964</v>
      </c>
      <c r="F20">
        <v>200</v>
      </c>
      <c r="G20">
        <v>0</v>
      </c>
      <c r="H20" t="s">
        <v>636</v>
      </c>
      <c r="I20" t="s">
        <v>21965</v>
      </c>
      <c r="J20" t="s">
        <v>649</v>
      </c>
      <c r="K20" t="s">
        <v>637</v>
      </c>
      <c r="L20" t="s">
        <v>638</v>
      </c>
      <c r="M20" t="s">
        <v>21966</v>
      </c>
      <c r="N20" t="s">
        <v>637</v>
      </c>
      <c r="O20" t="s">
        <v>643</v>
      </c>
      <c r="P20" t="s">
        <v>5</v>
      </c>
      <c r="Q20" t="s">
        <v>644</v>
      </c>
      <c r="R20" t="s">
        <v>638</v>
      </c>
      <c r="S20" t="s">
        <v>637</v>
      </c>
      <c r="T20" t="s">
        <v>21966</v>
      </c>
      <c r="U20" s="50" t="s">
        <v>16662</v>
      </c>
      <c r="V20">
        <v>11</v>
      </c>
    </row>
    <row r="21" spans="1:22" x14ac:dyDescent="0.25">
      <c r="A21" t="s">
        <v>22</v>
      </c>
      <c r="B21" t="s">
        <v>27</v>
      </c>
      <c r="C21">
        <v>66.333333333333329</v>
      </c>
      <c r="D21">
        <v>3</v>
      </c>
      <c r="E21" t="s">
        <v>21967</v>
      </c>
      <c r="F21">
        <v>465</v>
      </c>
      <c r="G21">
        <v>0</v>
      </c>
      <c r="H21" t="s">
        <v>655</v>
      </c>
      <c r="I21" t="s">
        <v>5305</v>
      </c>
      <c r="J21" t="s">
        <v>642</v>
      </c>
      <c r="K21" t="s">
        <v>637</v>
      </c>
      <c r="L21" t="s">
        <v>638</v>
      </c>
      <c r="M21" t="s">
        <v>21968</v>
      </c>
      <c r="N21" t="s">
        <v>637</v>
      </c>
      <c r="O21" t="s">
        <v>639</v>
      </c>
      <c r="P21" t="s">
        <v>5</v>
      </c>
      <c r="Q21" t="s">
        <v>640</v>
      </c>
      <c r="R21" t="s">
        <v>638</v>
      </c>
      <c r="S21" t="s">
        <v>21969</v>
      </c>
      <c r="T21" t="s">
        <v>21968</v>
      </c>
      <c r="U21" s="51" t="s">
        <v>10386</v>
      </c>
      <c r="V21">
        <v>11</v>
      </c>
    </row>
    <row r="22" spans="1:22" x14ac:dyDescent="0.25">
      <c r="A22" t="s">
        <v>101</v>
      </c>
      <c r="B22" t="s">
        <v>74</v>
      </c>
      <c r="C22">
        <v>83.333333333333329</v>
      </c>
      <c r="D22">
        <v>3</v>
      </c>
      <c r="E22" t="s">
        <v>21967</v>
      </c>
      <c r="F22">
        <v>465</v>
      </c>
      <c r="G22">
        <v>0</v>
      </c>
      <c r="H22" t="s">
        <v>655</v>
      </c>
      <c r="I22" t="s">
        <v>5305</v>
      </c>
      <c r="J22" t="s">
        <v>642</v>
      </c>
      <c r="K22" t="s">
        <v>637</v>
      </c>
      <c r="L22" t="s">
        <v>638</v>
      </c>
      <c r="M22" t="s">
        <v>21968</v>
      </c>
      <c r="N22" t="s">
        <v>637</v>
      </c>
      <c r="O22" t="s">
        <v>639</v>
      </c>
      <c r="P22" t="s">
        <v>5</v>
      </c>
      <c r="Q22" t="s">
        <v>640</v>
      </c>
      <c r="R22" t="s">
        <v>638</v>
      </c>
      <c r="S22" t="s">
        <v>21969</v>
      </c>
      <c r="T22" t="s">
        <v>21968</v>
      </c>
      <c r="U22" s="50" t="s">
        <v>14</v>
      </c>
      <c r="V22">
        <v>2</v>
      </c>
    </row>
    <row r="23" spans="1:22" x14ac:dyDescent="0.25">
      <c r="A23" t="s">
        <v>16479</v>
      </c>
      <c r="B23" t="s">
        <v>13745</v>
      </c>
      <c r="C23">
        <v>200</v>
      </c>
      <c r="D23">
        <v>1</v>
      </c>
      <c r="E23" t="s">
        <v>21970</v>
      </c>
      <c r="F23">
        <v>109</v>
      </c>
      <c r="G23">
        <v>10</v>
      </c>
      <c r="H23" t="s">
        <v>636</v>
      </c>
      <c r="I23" t="s">
        <v>21971</v>
      </c>
      <c r="J23" t="s">
        <v>3004</v>
      </c>
      <c r="K23" t="s">
        <v>637</v>
      </c>
      <c r="L23" t="s">
        <v>638</v>
      </c>
      <c r="M23" t="s">
        <v>21972</v>
      </c>
      <c r="N23" t="s">
        <v>637</v>
      </c>
      <c r="O23" t="s">
        <v>639</v>
      </c>
      <c r="P23" t="s">
        <v>5</v>
      </c>
      <c r="Q23" t="s">
        <v>640</v>
      </c>
      <c r="R23" t="s">
        <v>638</v>
      </c>
      <c r="S23" t="s">
        <v>21973</v>
      </c>
      <c r="T23" t="s">
        <v>21972</v>
      </c>
      <c r="U23" s="51" t="s">
        <v>15</v>
      </c>
      <c r="V23">
        <v>2</v>
      </c>
    </row>
    <row r="24" spans="1:22" x14ac:dyDescent="0.25">
      <c r="A24" t="s">
        <v>147</v>
      </c>
      <c r="B24" t="s">
        <v>148</v>
      </c>
      <c r="C24">
        <v>50</v>
      </c>
      <c r="D24">
        <v>30</v>
      </c>
      <c r="E24" t="s">
        <v>21974</v>
      </c>
      <c r="F24">
        <v>1000</v>
      </c>
      <c r="G24">
        <v>0</v>
      </c>
      <c r="H24" t="s">
        <v>636</v>
      </c>
      <c r="I24" t="s">
        <v>21975</v>
      </c>
      <c r="J24" t="s">
        <v>681</v>
      </c>
      <c r="K24" t="s">
        <v>637</v>
      </c>
      <c r="L24" t="s">
        <v>638</v>
      </c>
      <c r="M24" t="s">
        <v>21976</v>
      </c>
      <c r="N24" t="s">
        <v>637</v>
      </c>
      <c r="O24" t="s">
        <v>643</v>
      </c>
      <c r="P24" t="s">
        <v>5</v>
      </c>
      <c r="Q24" t="s">
        <v>644</v>
      </c>
      <c r="R24" t="s">
        <v>638</v>
      </c>
      <c r="S24" t="s">
        <v>21977</v>
      </c>
      <c r="T24" t="s">
        <v>21976</v>
      </c>
      <c r="U24" s="50" t="s">
        <v>10</v>
      </c>
      <c r="V24">
        <v>7</v>
      </c>
    </row>
    <row r="25" spans="1:22" x14ac:dyDescent="0.25">
      <c r="A25" t="s">
        <v>240</v>
      </c>
      <c r="B25" t="s">
        <v>246</v>
      </c>
      <c r="C25">
        <v>139</v>
      </c>
      <c r="D25">
        <v>1</v>
      </c>
      <c r="E25" t="s">
        <v>21978</v>
      </c>
      <c r="F25">
        <v>277</v>
      </c>
      <c r="G25">
        <v>0</v>
      </c>
      <c r="H25" t="s">
        <v>645</v>
      </c>
      <c r="I25" t="s">
        <v>2415</v>
      </c>
      <c r="J25" t="s">
        <v>21979</v>
      </c>
      <c r="K25" t="s">
        <v>21980</v>
      </c>
      <c r="L25" t="s">
        <v>3883</v>
      </c>
      <c r="M25" t="s">
        <v>21981</v>
      </c>
      <c r="N25" t="s">
        <v>637</v>
      </c>
      <c r="O25" t="s">
        <v>646</v>
      </c>
      <c r="P25" t="s">
        <v>26</v>
      </c>
      <c r="Q25" t="s">
        <v>647</v>
      </c>
      <c r="R25" t="s">
        <v>638</v>
      </c>
      <c r="S25" t="s">
        <v>637</v>
      </c>
      <c r="T25" t="s">
        <v>21981</v>
      </c>
      <c r="U25" s="51" t="s">
        <v>11</v>
      </c>
      <c r="V25">
        <v>7</v>
      </c>
    </row>
    <row r="26" spans="1:22" x14ac:dyDescent="0.25">
      <c r="A26" t="s">
        <v>18</v>
      </c>
      <c r="B26" t="s">
        <v>19</v>
      </c>
      <c r="C26">
        <v>58</v>
      </c>
      <c r="D26">
        <v>1</v>
      </c>
      <c r="E26" t="s">
        <v>21978</v>
      </c>
      <c r="F26">
        <v>277</v>
      </c>
      <c r="G26">
        <v>0</v>
      </c>
      <c r="H26" t="s">
        <v>645</v>
      </c>
      <c r="I26" t="s">
        <v>2415</v>
      </c>
      <c r="J26" t="s">
        <v>21979</v>
      </c>
      <c r="K26" t="s">
        <v>21980</v>
      </c>
      <c r="L26" t="s">
        <v>3883</v>
      </c>
      <c r="M26" t="s">
        <v>21981</v>
      </c>
      <c r="N26" t="s">
        <v>637</v>
      </c>
      <c r="O26" t="s">
        <v>646</v>
      </c>
      <c r="P26" t="s">
        <v>26</v>
      </c>
      <c r="Q26" t="s">
        <v>647</v>
      </c>
      <c r="R26" t="s">
        <v>638</v>
      </c>
      <c r="S26" t="s">
        <v>637</v>
      </c>
      <c r="T26" t="s">
        <v>21981</v>
      </c>
      <c r="U26" s="50" t="s">
        <v>239</v>
      </c>
      <c r="V26">
        <v>28</v>
      </c>
    </row>
    <row r="27" spans="1:22" x14ac:dyDescent="0.25">
      <c r="A27" t="s">
        <v>22</v>
      </c>
      <c r="B27" t="s">
        <v>27</v>
      </c>
      <c r="C27">
        <v>80</v>
      </c>
      <c r="D27">
        <v>1</v>
      </c>
      <c r="E27" t="s">
        <v>21978</v>
      </c>
      <c r="F27">
        <v>277</v>
      </c>
      <c r="G27">
        <v>0</v>
      </c>
      <c r="H27" t="s">
        <v>645</v>
      </c>
      <c r="I27" t="s">
        <v>2415</v>
      </c>
      <c r="J27" t="s">
        <v>21979</v>
      </c>
      <c r="K27" t="s">
        <v>21980</v>
      </c>
      <c r="L27" t="s">
        <v>3883</v>
      </c>
      <c r="M27" t="s">
        <v>21981</v>
      </c>
      <c r="N27" t="s">
        <v>637</v>
      </c>
      <c r="O27" t="s">
        <v>646</v>
      </c>
      <c r="P27" t="s">
        <v>26</v>
      </c>
      <c r="Q27" t="s">
        <v>647</v>
      </c>
      <c r="R27" t="s">
        <v>638</v>
      </c>
      <c r="S27" t="s">
        <v>637</v>
      </c>
      <c r="T27" t="s">
        <v>21981</v>
      </c>
      <c r="U27" s="51" t="s">
        <v>245</v>
      </c>
      <c r="V27">
        <v>23</v>
      </c>
    </row>
    <row r="28" spans="1:22" x14ac:dyDescent="0.25">
      <c r="A28" t="s">
        <v>147</v>
      </c>
      <c r="B28" t="s">
        <v>148</v>
      </c>
      <c r="C28">
        <v>50</v>
      </c>
      <c r="D28">
        <v>18</v>
      </c>
      <c r="E28" t="s">
        <v>21982</v>
      </c>
      <c r="F28">
        <v>600</v>
      </c>
      <c r="G28">
        <v>0</v>
      </c>
      <c r="H28" t="s">
        <v>636</v>
      </c>
      <c r="I28" t="s">
        <v>21983</v>
      </c>
      <c r="J28" t="s">
        <v>668</v>
      </c>
      <c r="K28" t="s">
        <v>637</v>
      </c>
      <c r="L28" t="s">
        <v>638</v>
      </c>
      <c r="M28" t="s">
        <v>21984</v>
      </c>
      <c r="N28" t="s">
        <v>637</v>
      </c>
      <c r="O28" t="s">
        <v>639</v>
      </c>
      <c r="P28" t="s">
        <v>5</v>
      </c>
      <c r="Q28" t="s">
        <v>640</v>
      </c>
      <c r="R28" t="s">
        <v>638</v>
      </c>
      <c r="S28" t="s">
        <v>21985</v>
      </c>
      <c r="T28" t="s">
        <v>21984</v>
      </c>
      <c r="U28" s="51" t="s">
        <v>2799</v>
      </c>
      <c r="V28">
        <v>5</v>
      </c>
    </row>
    <row r="29" spans="1:22" x14ac:dyDescent="0.25">
      <c r="A29" t="s">
        <v>147</v>
      </c>
      <c r="B29" t="s">
        <v>148</v>
      </c>
      <c r="C29">
        <v>33.333333333333336</v>
      </c>
      <c r="D29">
        <v>3</v>
      </c>
      <c r="E29" t="s">
        <v>21986</v>
      </c>
      <c r="F29">
        <v>100</v>
      </c>
      <c r="G29">
        <v>0</v>
      </c>
      <c r="H29" t="s">
        <v>655</v>
      </c>
      <c r="I29" t="s">
        <v>21987</v>
      </c>
      <c r="J29" t="s">
        <v>1872</v>
      </c>
      <c r="K29" t="s">
        <v>637</v>
      </c>
      <c r="L29" t="s">
        <v>638</v>
      </c>
      <c r="M29" t="s">
        <v>21988</v>
      </c>
      <c r="N29" t="s">
        <v>637</v>
      </c>
      <c r="O29" t="s">
        <v>639</v>
      </c>
      <c r="P29" t="s">
        <v>5</v>
      </c>
      <c r="Q29" t="s">
        <v>640</v>
      </c>
      <c r="R29" t="s">
        <v>638</v>
      </c>
      <c r="S29" t="s">
        <v>637</v>
      </c>
      <c r="T29" t="s">
        <v>21988</v>
      </c>
      <c r="U29" s="50" t="s">
        <v>240</v>
      </c>
      <c r="V29">
        <v>20</v>
      </c>
    </row>
    <row r="30" spans="1:22" x14ac:dyDescent="0.25">
      <c r="A30" t="s">
        <v>594</v>
      </c>
      <c r="B30" t="s">
        <v>595</v>
      </c>
      <c r="C30">
        <v>50</v>
      </c>
      <c r="D30">
        <v>3</v>
      </c>
      <c r="E30" t="s">
        <v>21989</v>
      </c>
      <c r="F30">
        <v>99</v>
      </c>
      <c r="G30">
        <v>0</v>
      </c>
      <c r="H30" t="s">
        <v>636</v>
      </c>
      <c r="I30" t="s">
        <v>21990</v>
      </c>
      <c r="J30" t="s">
        <v>2178</v>
      </c>
      <c r="K30" t="s">
        <v>637</v>
      </c>
      <c r="L30" t="s">
        <v>638</v>
      </c>
      <c r="M30" t="s">
        <v>21988</v>
      </c>
      <c r="N30" t="s">
        <v>637</v>
      </c>
      <c r="O30" t="s">
        <v>643</v>
      </c>
      <c r="P30" t="s">
        <v>5</v>
      </c>
      <c r="Q30" t="s">
        <v>644</v>
      </c>
      <c r="R30" t="s">
        <v>638</v>
      </c>
      <c r="S30" t="s">
        <v>637</v>
      </c>
      <c r="T30" t="s">
        <v>21988</v>
      </c>
      <c r="U30" s="51" t="s">
        <v>246</v>
      </c>
      <c r="V30">
        <v>19</v>
      </c>
    </row>
    <row r="31" spans="1:22" x14ac:dyDescent="0.25">
      <c r="A31" t="s">
        <v>147</v>
      </c>
      <c r="B31" t="s">
        <v>148</v>
      </c>
      <c r="C31">
        <v>33.333333333333336</v>
      </c>
      <c r="D31">
        <v>3</v>
      </c>
      <c r="E31" t="s">
        <v>21991</v>
      </c>
      <c r="F31">
        <v>100</v>
      </c>
      <c r="G31">
        <v>0</v>
      </c>
      <c r="H31" t="s">
        <v>655</v>
      </c>
      <c r="I31" t="s">
        <v>21992</v>
      </c>
      <c r="J31" t="s">
        <v>657</v>
      </c>
      <c r="K31" t="s">
        <v>637</v>
      </c>
      <c r="L31" t="s">
        <v>638</v>
      </c>
      <c r="M31" t="s">
        <v>21993</v>
      </c>
      <c r="N31" t="s">
        <v>637</v>
      </c>
      <c r="O31" t="s">
        <v>643</v>
      </c>
      <c r="P31" t="s">
        <v>5</v>
      </c>
      <c r="Q31" t="s">
        <v>644</v>
      </c>
      <c r="R31" t="s">
        <v>638</v>
      </c>
      <c r="S31" t="s">
        <v>637</v>
      </c>
      <c r="T31" t="s">
        <v>21993</v>
      </c>
      <c r="U31" s="51" t="s">
        <v>2799</v>
      </c>
      <c r="V31">
        <v>1</v>
      </c>
    </row>
    <row r="32" spans="1:22" x14ac:dyDescent="0.25">
      <c r="A32" t="s">
        <v>10</v>
      </c>
      <c r="B32" t="s">
        <v>11</v>
      </c>
      <c r="C32">
        <v>54</v>
      </c>
      <c r="D32">
        <v>1</v>
      </c>
      <c r="E32" t="s">
        <v>21994</v>
      </c>
      <c r="F32">
        <v>200.5</v>
      </c>
      <c r="G32">
        <v>0</v>
      </c>
      <c r="H32" t="s">
        <v>645</v>
      </c>
      <c r="I32" t="s">
        <v>21995</v>
      </c>
      <c r="J32" t="s">
        <v>21996</v>
      </c>
      <c r="K32" t="s">
        <v>21997</v>
      </c>
      <c r="L32" t="s">
        <v>21998</v>
      </c>
      <c r="M32" t="s">
        <v>21999</v>
      </c>
      <c r="N32" t="s">
        <v>637</v>
      </c>
      <c r="O32" t="s">
        <v>664</v>
      </c>
      <c r="P32" t="s">
        <v>23</v>
      </c>
      <c r="Q32" t="s">
        <v>665</v>
      </c>
      <c r="R32" t="s">
        <v>638</v>
      </c>
      <c r="S32" t="s">
        <v>637</v>
      </c>
      <c r="T32" t="s">
        <v>21999</v>
      </c>
      <c r="U32" s="50" t="s">
        <v>241</v>
      </c>
      <c r="V32">
        <v>23</v>
      </c>
    </row>
    <row r="33" spans="1:22" x14ac:dyDescent="0.25">
      <c r="A33" t="s">
        <v>14</v>
      </c>
      <c r="B33" t="s">
        <v>15</v>
      </c>
      <c r="C33">
        <v>55</v>
      </c>
      <c r="D33">
        <v>1</v>
      </c>
      <c r="E33" t="s">
        <v>21994</v>
      </c>
      <c r="F33">
        <v>200.5</v>
      </c>
      <c r="G33">
        <v>0</v>
      </c>
      <c r="H33" t="s">
        <v>645</v>
      </c>
      <c r="I33" t="s">
        <v>21995</v>
      </c>
      <c r="J33" t="s">
        <v>21996</v>
      </c>
      <c r="K33" t="s">
        <v>21997</v>
      </c>
      <c r="L33" t="s">
        <v>21998</v>
      </c>
      <c r="M33" t="s">
        <v>21999</v>
      </c>
      <c r="N33" t="s">
        <v>637</v>
      </c>
      <c r="O33" t="s">
        <v>664</v>
      </c>
      <c r="P33" t="s">
        <v>23</v>
      </c>
      <c r="Q33" t="s">
        <v>665</v>
      </c>
      <c r="R33" t="s">
        <v>638</v>
      </c>
      <c r="S33" t="s">
        <v>637</v>
      </c>
      <c r="T33" t="s">
        <v>21999</v>
      </c>
      <c r="U33" s="51" t="s">
        <v>3382</v>
      </c>
      <c r="V33">
        <v>1</v>
      </c>
    </row>
    <row r="34" spans="1:22" x14ac:dyDescent="0.25">
      <c r="A34" t="s">
        <v>239</v>
      </c>
      <c r="B34" t="s">
        <v>2799</v>
      </c>
      <c r="C34">
        <v>101.5</v>
      </c>
      <c r="D34">
        <v>1</v>
      </c>
      <c r="E34" t="s">
        <v>21994</v>
      </c>
      <c r="F34">
        <v>200.5</v>
      </c>
      <c r="G34">
        <v>0</v>
      </c>
      <c r="H34" t="s">
        <v>645</v>
      </c>
      <c r="I34" t="s">
        <v>21995</v>
      </c>
      <c r="J34" t="s">
        <v>21996</v>
      </c>
      <c r="K34" t="s">
        <v>21997</v>
      </c>
      <c r="L34" t="s">
        <v>21998</v>
      </c>
      <c r="M34" t="s">
        <v>21999</v>
      </c>
      <c r="N34" t="s">
        <v>637</v>
      </c>
      <c r="O34" t="s">
        <v>664</v>
      </c>
      <c r="P34" t="s">
        <v>23</v>
      </c>
      <c r="Q34" t="s">
        <v>665</v>
      </c>
      <c r="R34" t="s">
        <v>638</v>
      </c>
      <c r="S34" t="s">
        <v>637</v>
      </c>
      <c r="T34" t="s">
        <v>21999</v>
      </c>
      <c r="U34" s="51" t="s">
        <v>247</v>
      </c>
      <c r="V34">
        <v>17</v>
      </c>
    </row>
    <row r="35" spans="1:22" x14ac:dyDescent="0.25">
      <c r="A35" t="s">
        <v>10</v>
      </c>
      <c r="B35" t="s">
        <v>11</v>
      </c>
      <c r="C35">
        <v>54</v>
      </c>
      <c r="D35">
        <v>1</v>
      </c>
      <c r="E35" t="s">
        <v>22000</v>
      </c>
      <c r="F35">
        <v>215</v>
      </c>
      <c r="G35">
        <v>7</v>
      </c>
      <c r="H35" t="s">
        <v>645</v>
      </c>
      <c r="I35" t="s">
        <v>12786</v>
      </c>
      <c r="J35" t="s">
        <v>12787</v>
      </c>
      <c r="K35" t="s">
        <v>2478</v>
      </c>
      <c r="L35" t="s">
        <v>12788</v>
      </c>
      <c r="M35" t="s">
        <v>22001</v>
      </c>
      <c r="N35" t="s">
        <v>637</v>
      </c>
      <c r="O35" t="s">
        <v>664</v>
      </c>
      <c r="P35" t="s">
        <v>23</v>
      </c>
      <c r="Q35" t="s">
        <v>665</v>
      </c>
      <c r="R35" t="s">
        <v>638</v>
      </c>
      <c r="S35" t="s">
        <v>637</v>
      </c>
      <c r="T35" t="s">
        <v>22001</v>
      </c>
      <c r="U35" s="51" t="s">
        <v>2799</v>
      </c>
      <c r="V35">
        <v>5</v>
      </c>
    </row>
    <row r="36" spans="1:22" x14ac:dyDescent="0.25">
      <c r="A36" t="s">
        <v>14</v>
      </c>
      <c r="B36" t="s">
        <v>15</v>
      </c>
      <c r="C36">
        <v>55</v>
      </c>
      <c r="D36">
        <v>1</v>
      </c>
      <c r="E36" t="s">
        <v>22000</v>
      </c>
      <c r="F36">
        <v>215</v>
      </c>
      <c r="G36">
        <v>7</v>
      </c>
      <c r="H36" t="s">
        <v>645</v>
      </c>
      <c r="I36" t="s">
        <v>12786</v>
      </c>
      <c r="J36" t="s">
        <v>12787</v>
      </c>
      <c r="K36" t="s">
        <v>2478</v>
      </c>
      <c r="L36" t="s">
        <v>12788</v>
      </c>
      <c r="M36" t="s">
        <v>22001</v>
      </c>
      <c r="N36" t="s">
        <v>637</v>
      </c>
      <c r="O36" t="s">
        <v>664</v>
      </c>
      <c r="P36" t="s">
        <v>23</v>
      </c>
      <c r="Q36" t="s">
        <v>665</v>
      </c>
      <c r="R36" t="s">
        <v>638</v>
      </c>
      <c r="S36" t="s">
        <v>637</v>
      </c>
      <c r="T36" t="s">
        <v>22001</v>
      </c>
      <c r="U36" s="50" t="s">
        <v>600</v>
      </c>
      <c r="V36">
        <v>14</v>
      </c>
    </row>
    <row r="37" spans="1:22" x14ac:dyDescent="0.25">
      <c r="A37" t="s">
        <v>241</v>
      </c>
      <c r="B37" t="s">
        <v>2799</v>
      </c>
      <c r="C37">
        <v>109</v>
      </c>
      <c r="D37">
        <v>1</v>
      </c>
      <c r="E37" t="s">
        <v>22000</v>
      </c>
      <c r="F37">
        <v>215</v>
      </c>
      <c r="G37">
        <v>7</v>
      </c>
      <c r="H37" t="s">
        <v>645</v>
      </c>
      <c r="I37" t="s">
        <v>12786</v>
      </c>
      <c r="J37" t="s">
        <v>12787</v>
      </c>
      <c r="K37" t="s">
        <v>2478</v>
      </c>
      <c r="L37" t="s">
        <v>12788</v>
      </c>
      <c r="M37" t="s">
        <v>22001</v>
      </c>
      <c r="N37" t="s">
        <v>637</v>
      </c>
      <c r="O37" t="s">
        <v>664</v>
      </c>
      <c r="P37" t="s">
        <v>23</v>
      </c>
      <c r="Q37" t="s">
        <v>665</v>
      </c>
      <c r="R37" t="s">
        <v>638</v>
      </c>
      <c r="S37" t="s">
        <v>637</v>
      </c>
      <c r="T37" t="s">
        <v>22001</v>
      </c>
      <c r="U37" s="51" t="s">
        <v>601</v>
      </c>
      <c r="V37">
        <v>11</v>
      </c>
    </row>
    <row r="38" spans="1:22" x14ac:dyDescent="0.25">
      <c r="A38" t="s">
        <v>22</v>
      </c>
      <c r="B38" t="s">
        <v>27</v>
      </c>
      <c r="C38">
        <v>69.900000000000006</v>
      </c>
      <c r="D38">
        <v>40</v>
      </c>
      <c r="E38" t="s">
        <v>22002</v>
      </c>
      <c r="F38">
        <v>3200</v>
      </c>
      <c r="G38">
        <v>0</v>
      </c>
      <c r="H38" t="s">
        <v>645</v>
      </c>
      <c r="I38" t="s">
        <v>3793</v>
      </c>
      <c r="J38" t="s">
        <v>8751</v>
      </c>
      <c r="K38" t="s">
        <v>8752</v>
      </c>
      <c r="L38" t="s">
        <v>8753</v>
      </c>
      <c r="M38" t="s">
        <v>22001</v>
      </c>
      <c r="N38" t="s">
        <v>637</v>
      </c>
      <c r="O38" t="s">
        <v>8755</v>
      </c>
      <c r="P38" t="s">
        <v>26</v>
      </c>
      <c r="Q38" t="s">
        <v>647</v>
      </c>
      <c r="R38" t="s">
        <v>638</v>
      </c>
      <c r="S38" t="s">
        <v>22003</v>
      </c>
      <c r="T38" t="s">
        <v>22004</v>
      </c>
      <c r="U38" s="51" t="s">
        <v>2799</v>
      </c>
      <c r="V38">
        <v>3</v>
      </c>
    </row>
    <row r="39" spans="1:22" x14ac:dyDescent="0.25">
      <c r="A39" t="s">
        <v>147</v>
      </c>
      <c r="B39" t="s">
        <v>148</v>
      </c>
      <c r="C39">
        <v>50</v>
      </c>
      <c r="D39">
        <v>6</v>
      </c>
      <c r="E39" t="s">
        <v>22005</v>
      </c>
      <c r="F39">
        <v>200</v>
      </c>
      <c r="G39">
        <v>0</v>
      </c>
      <c r="H39" t="s">
        <v>636</v>
      </c>
      <c r="I39" t="s">
        <v>22006</v>
      </c>
      <c r="J39" t="s">
        <v>709</v>
      </c>
      <c r="K39" t="s">
        <v>637</v>
      </c>
      <c r="L39" t="s">
        <v>638</v>
      </c>
      <c r="M39" t="s">
        <v>22007</v>
      </c>
      <c r="N39" t="s">
        <v>637</v>
      </c>
      <c r="O39" t="s">
        <v>643</v>
      </c>
      <c r="P39" t="s">
        <v>5</v>
      </c>
      <c r="Q39" t="s">
        <v>644</v>
      </c>
      <c r="R39" t="s">
        <v>22008</v>
      </c>
      <c r="S39" t="s">
        <v>22009</v>
      </c>
      <c r="T39" t="s">
        <v>22007</v>
      </c>
      <c r="U39" s="50" t="s">
        <v>77</v>
      </c>
      <c r="V39">
        <v>33</v>
      </c>
    </row>
    <row r="40" spans="1:22" x14ac:dyDescent="0.25">
      <c r="A40" t="s">
        <v>241</v>
      </c>
      <c r="B40" t="s">
        <v>2799</v>
      </c>
      <c r="C40">
        <v>109</v>
      </c>
      <c r="D40">
        <v>1</v>
      </c>
      <c r="E40" t="s">
        <v>22010</v>
      </c>
      <c r="F40">
        <v>118</v>
      </c>
      <c r="G40">
        <v>9</v>
      </c>
      <c r="H40" t="s">
        <v>645</v>
      </c>
      <c r="I40" t="s">
        <v>22011</v>
      </c>
      <c r="J40" t="s">
        <v>22012</v>
      </c>
      <c r="K40" t="s">
        <v>1664</v>
      </c>
      <c r="L40" t="s">
        <v>22013</v>
      </c>
      <c r="M40" t="s">
        <v>22014</v>
      </c>
      <c r="N40" t="s">
        <v>637</v>
      </c>
      <c r="O40" t="s">
        <v>664</v>
      </c>
      <c r="P40" t="s">
        <v>23</v>
      </c>
      <c r="Q40" t="s">
        <v>665</v>
      </c>
      <c r="R40" t="s">
        <v>638</v>
      </c>
      <c r="S40" t="s">
        <v>22015</v>
      </c>
      <c r="T40" t="s">
        <v>22014</v>
      </c>
      <c r="U40" s="51" t="s">
        <v>78</v>
      </c>
      <c r="V40">
        <v>33</v>
      </c>
    </row>
    <row r="41" spans="1:22" x14ac:dyDescent="0.25">
      <c r="A41" t="s">
        <v>240</v>
      </c>
      <c r="B41" t="s">
        <v>246</v>
      </c>
      <c r="C41">
        <v>159</v>
      </c>
      <c r="D41">
        <v>1</v>
      </c>
      <c r="E41" t="s">
        <v>22016</v>
      </c>
      <c r="F41">
        <v>132</v>
      </c>
      <c r="G41">
        <v>3</v>
      </c>
      <c r="H41" t="s">
        <v>636</v>
      </c>
      <c r="I41" t="s">
        <v>22017</v>
      </c>
      <c r="J41" t="s">
        <v>669</v>
      </c>
      <c r="K41" t="s">
        <v>637</v>
      </c>
      <c r="L41" t="s">
        <v>638</v>
      </c>
      <c r="M41" t="s">
        <v>22014</v>
      </c>
      <c r="N41" t="s">
        <v>637</v>
      </c>
      <c r="O41" t="s">
        <v>643</v>
      </c>
      <c r="P41" t="s">
        <v>5</v>
      </c>
      <c r="Q41" t="s">
        <v>644</v>
      </c>
      <c r="R41" t="s">
        <v>638</v>
      </c>
      <c r="S41" t="s">
        <v>22018</v>
      </c>
      <c r="T41" t="s">
        <v>22019</v>
      </c>
      <c r="U41" s="50" t="s">
        <v>594</v>
      </c>
      <c r="V41">
        <v>57</v>
      </c>
    </row>
    <row r="42" spans="1:22" x14ac:dyDescent="0.25">
      <c r="A42" t="s">
        <v>16479</v>
      </c>
      <c r="B42" t="s">
        <v>13745</v>
      </c>
      <c r="C42">
        <v>99</v>
      </c>
      <c r="D42">
        <v>1</v>
      </c>
      <c r="E42" t="s">
        <v>22020</v>
      </c>
      <c r="F42">
        <v>220.5</v>
      </c>
      <c r="G42">
        <v>49</v>
      </c>
      <c r="H42" t="s">
        <v>655</v>
      </c>
      <c r="I42" t="s">
        <v>22021</v>
      </c>
      <c r="J42" t="s">
        <v>687</v>
      </c>
      <c r="K42" t="s">
        <v>637</v>
      </c>
      <c r="L42" t="s">
        <v>638</v>
      </c>
      <c r="M42" t="s">
        <v>22022</v>
      </c>
      <c r="N42" t="s">
        <v>637</v>
      </c>
      <c r="O42" t="s">
        <v>639</v>
      </c>
      <c r="P42" t="s">
        <v>5</v>
      </c>
      <c r="Q42" t="s">
        <v>640</v>
      </c>
      <c r="R42" t="s">
        <v>638</v>
      </c>
      <c r="S42" t="s">
        <v>637</v>
      </c>
      <c r="T42" t="s">
        <v>22022</v>
      </c>
      <c r="U42" s="51" t="s">
        <v>595</v>
      </c>
      <c r="V42">
        <v>57</v>
      </c>
    </row>
    <row r="43" spans="1:22" x14ac:dyDescent="0.25">
      <c r="A43" t="s">
        <v>16818</v>
      </c>
      <c r="B43" t="s">
        <v>13750</v>
      </c>
      <c r="C43">
        <v>99</v>
      </c>
      <c r="D43">
        <v>1</v>
      </c>
      <c r="E43" t="s">
        <v>22020</v>
      </c>
      <c r="F43">
        <v>220.5</v>
      </c>
      <c r="G43">
        <v>49</v>
      </c>
      <c r="H43" t="s">
        <v>655</v>
      </c>
      <c r="I43" t="s">
        <v>22021</v>
      </c>
      <c r="J43" t="s">
        <v>687</v>
      </c>
      <c r="K43" t="s">
        <v>637</v>
      </c>
      <c r="L43" t="s">
        <v>638</v>
      </c>
      <c r="M43" t="s">
        <v>22022</v>
      </c>
      <c r="N43" t="s">
        <v>637</v>
      </c>
      <c r="O43" t="s">
        <v>639</v>
      </c>
      <c r="P43" t="s">
        <v>5</v>
      </c>
      <c r="Q43" t="s">
        <v>640</v>
      </c>
      <c r="R43" t="s">
        <v>638</v>
      </c>
      <c r="S43" t="s">
        <v>637</v>
      </c>
      <c r="T43" t="s">
        <v>22022</v>
      </c>
      <c r="U43" s="50" t="s">
        <v>723</v>
      </c>
      <c r="V43">
        <v>988</v>
      </c>
    </row>
    <row r="44" spans="1:22" x14ac:dyDescent="0.25">
      <c r="A44" t="s">
        <v>77</v>
      </c>
      <c r="B44" t="s">
        <v>78</v>
      </c>
      <c r="C44">
        <v>33.333333333333336</v>
      </c>
      <c r="D44">
        <v>3</v>
      </c>
      <c r="E44" t="s">
        <v>22023</v>
      </c>
      <c r="F44">
        <v>182.99</v>
      </c>
      <c r="G44">
        <v>48</v>
      </c>
      <c r="H44" t="s">
        <v>636</v>
      </c>
      <c r="I44" t="s">
        <v>18550</v>
      </c>
      <c r="J44" t="s">
        <v>687</v>
      </c>
      <c r="K44" t="s">
        <v>637</v>
      </c>
      <c r="L44" t="s">
        <v>638</v>
      </c>
      <c r="M44" t="s">
        <v>22022</v>
      </c>
      <c r="N44" t="s">
        <v>637</v>
      </c>
      <c r="O44" t="s">
        <v>643</v>
      </c>
      <c r="P44" t="s">
        <v>5</v>
      </c>
      <c r="Q44" t="s">
        <v>644</v>
      </c>
      <c r="R44" t="s">
        <v>638</v>
      </c>
      <c r="S44" t="s">
        <v>22024</v>
      </c>
      <c r="T44" t="s">
        <v>22025</v>
      </c>
    </row>
    <row r="45" spans="1:22" x14ac:dyDescent="0.25">
      <c r="A45" t="s">
        <v>147</v>
      </c>
      <c r="B45" t="s">
        <v>148</v>
      </c>
      <c r="C45">
        <v>33.333333333333336</v>
      </c>
      <c r="D45">
        <v>9</v>
      </c>
      <c r="E45" t="s">
        <v>22026</v>
      </c>
      <c r="F45">
        <v>292.5</v>
      </c>
      <c r="G45">
        <v>0</v>
      </c>
      <c r="H45" t="s">
        <v>655</v>
      </c>
      <c r="I45" t="s">
        <v>4772</v>
      </c>
      <c r="J45" t="s">
        <v>661</v>
      </c>
      <c r="K45" t="s">
        <v>637</v>
      </c>
      <c r="L45" t="s">
        <v>638</v>
      </c>
      <c r="M45" t="s">
        <v>22027</v>
      </c>
      <c r="N45" t="s">
        <v>637</v>
      </c>
      <c r="O45" t="s">
        <v>639</v>
      </c>
      <c r="P45" t="s">
        <v>5</v>
      </c>
      <c r="Q45" t="s">
        <v>640</v>
      </c>
      <c r="R45" t="s">
        <v>638</v>
      </c>
      <c r="S45" t="s">
        <v>22028</v>
      </c>
      <c r="T45" t="s">
        <v>22027</v>
      </c>
    </row>
    <row r="46" spans="1:22" x14ac:dyDescent="0.25">
      <c r="A46" t="s">
        <v>101</v>
      </c>
      <c r="B46" t="s">
        <v>8192</v>
      </c>
      <c r="C46">
        <v>81.790000000000006</v>
      </c>
      <c r="D46">
        <v>3</v>
      </c>
      <c r="E46" t="s">
        <v>22029</v>
      </c>
      <c r="F46">
        <v>254.37</v>
      </c>
      <c r="G46">
        <v>9</v>
      </c>
      <c r="H46" t="s">
        <v>645</v>
      </c>
      <c r="I46" t="s">
        <v>11486</v>
      </c>
      <c r="J46" t="s">
        <v>11487</v>
      </c>
      <c r="K46" t="s">
        <v>3380</v>
      </c>
      <c r="L46" t="s">
        <v>11488</v>
      </c>
      <c r="M46" t="s">
        <v>22030</v>
      </c>
      <c r="N46" t="s">
        <v>637</v>
      </c>
      <c r="O46" t="s">
        <v>664</v>
      </c>
      <c r="P46" t="s">
        <v>23</v>
      </c>
      <c r="Q46" t="s">
        <v>665</v>
      </c>
      <c r="R46" t="s">
        <v>638</v>
      </c>
      <c r="S46" t="s">
        <v>22031</v>
      </c>
      <c r="T46" t="s">
        <v>22030</v>
      </c>
    </row>
    <row r="47" spans="1:22" x14ac:dyDescent="0.25">
      <c r="A47" t="s">
        <v>16818</v>
      </c>
      <c r="B47" t="s">
        <v>13750</v>
      </c>
      <c r="C47">
        <v>200</v>
      </c>
      <c r="D47">
        <v>1</v>
      </c>
      <c r="E47" t="s">
        <v>22032</v>
      </c>
      <c r="F47">
        <v>99</v>
      </c>
      <c r="G47">
        <v>0</v>
      </c>
      <c r="H47" t="s">
        <v>636</v>
      </c>
      <c r="I47" t="s">
        <v>22033</v>
      </c>
      <c r="J47" t="s">
        <v>2020</v>
      </c>
      <c r="K47" t="s">
        <v>637</v>
      </c>
      <c r="L47" t="s">
        <v>638</v>
      </c>
      <c r="M47" t="s">
        <v>22034</v>
      </c>
      <c r="N47" t="s">
        <v>637</v>
      </c>
      <c r="O47" t="s">
        <v>643</v>
      </c>
      <c r="P47" t="s">
        <v>5</v>
      </c>
      <c r="Q47" t="s">
        <v>644</v>
      </c>
      <c r="R47" t="s">
        <v>638</v>
      </c>
      <c r="S47" t="s">
        <v>22035</v>
      </c>
      <c r="T47" t="s">
        <v>22036</v>
      </c>
    </row>
    <row r="48" spans="1:22" x14ac:dyDescent="0.25">
      <c r="A48" t="s">
        <v>147</v>
      </c>
      <c r="B48" t="s">
        <v>148</v>
      </c>
      <c r="C48">
        <v>50</v>
      </c>
      <c r="D48">
        <v>6</v>
      </c>
      <c r="E48" t="s">
        <v>22037</v>
      </c>
      <c r="F48">
        <v>200</v>
      </c>
      <c r="G48">
        <v>0</v>
      </c>
      <c r="H48" t="s">
        <v>636</v>
      </c>
      <c r="I48" t="s">
        <v>22038</v>
      </c>
      <c r="J48" t="s">
        <v>675</v>
      </c>
      <c r="K48" t="s">
        <v>637</v>
      </c>
      <c r="L48" t="s">
        <v>638</v>
      </c>
      <c r="M48" t="s">
        <v>22036</v>
      </c>
      <c r="N48" t="s">
        <v>637</v>
      </c>
      <c r="O48" t="s">
        <v>639</v>
      </c>
      <c r="P48" t="s">
        <v>5</v>
      </c>
      <c r="Q48" t="s">
        <v>640</v>
      </c>
      <c r="R48" t="s">
        <v>638</v>
      </c>
      <c r="S48" t="s">
        <v>22039</v>
      </c>
      <c r="T48" t="s">
        <v>22036</v>
      </c>
    </row>
    <row r="49" spans="1:20" x14ac:dyDescent="0.25">
      <c r="A49" t="s">
        <v>16479</v>
      </c>
      <c r="B49" t="s">
        <v>13745</v>
      </c>
      <c r="C49">
        <v>99</v>
      </c>
      <c r="D49">
        <v>1</v>
      </c>
      <c r="E49" t="s">
        <v>22040</v>
      </c>
      <c r="F49">
        <v>179</v>
      </c>
      <c r="G49">
        <v>0</v>
      </c>
      <c r="H49" t="s">
        <v>636</v>
      </c>
      <c r="I49" t="s">
        <v>19131</v>
      </c>
      <c r="J49" t="s">
        <v>648</v>
      </c>
      <c r="K49" t="s">
        <v>637</v>
      </c>
      <c r="L49" t="s">
        <v>638</v>
      </c>
      <c r="M49" t="s">
        <v>22041</v>
      </c>
      <c r="N49" t="s">
        <v>637</v>
      </c>
      <c r="O49" t="s">
        <v>643</v>
      </c>
      <c r="P49" t="s">
        <v>5</v>
      </c>
      <c r="Q49" t="s">
        <v>644</v>
      </c>
      <c r="R49" t="s">
        <v>638</v>
      </c>
      <c r="S49" t="s">
        <v>22042</v>
      </c>
      <c r="T49" t="s">
        <v>22043</v>
      </c>
    </row>
    <row r="50" spans="1:20" x14ac:dyDescent="0.25">
      <c r="A50" t="s">
        <v>16818</v>
      </c>
      <c r="B50" t="s">
        <v>13750</v>
      </c>
      <c r="C50">
        <v>99</v>
      </c>
      <c r="D50">
        <v>1</v>
      </c>
      <c r="E50" t="s">
        <v>22040</v>
      </c>
      <c r="F50">
        <v>179</v>
      </c>
      <c r="G50">
        <v>0</v>
      </c>
      <c r="H50" t="s">
        <v>636</v>
      </c>
      <c r="I50" t="s">
        <v>19131</v>
      </c>
      <c r="J50" t="s">
        <v>648</v>
      </c>
      <c r="K50" t="s">
        <v>637</v>
      </c>
      <c r="L50" t="s">
        <v>638</v>
      </c>
      <c r="M50" t="s">
        <v>22041</v>
      </c>
      <c r="N50" t="s">
        <v>637</v>
      </c>
      <c r="O50" t="s">
        <v>643</v>
      </c>
      <c r="P50" t="s">
        <v>5</v>
      </c>
      <c r="Q50" t="s">
        <v>644</v>
      </c>
      <c r="R50" t="s">
        <v>638</v>
      </c>
      <c r="S50" t="s">
        <v>22042</v>
      </c>
      <c r="T50" t="s">
        <v>22043</v>
      </c>
    </row>
    <row r="51" spans="1:20" x14ac:dyDescent="0.25">
      <c r="A51" t="s">
        <v>16479</v>
      </c>
      <c r="B51" t="s">
        <v>13745</v>
      </c>
      <c r="C51">
        <v>99</v>
      </c>
      <c r="D51">
        <v>2</v>
      </c>
      <c r="E51" t="s">
        <v>22044</v>
      </c>
      <c r="F51">
        <v>267</v>
      </c>
      <c r="G51">
        <v>0</v>
      </c>
      <c r="H51" t="s">
        <v>636</v>
      </c>
      <c r="I51" t="s">
        <v>22045</v>
      </c>
      <c r="J51" t="s">
        <v>3052</v>
      </c>
      <c r="K51" t="s">
        <v>637</v>
      </c>
      <c r="L51" t="s">
        <v>638</v>
      </c>
      <c r="M51" t="s">
        <v>22043</v>
      </c>
      <c r="N51" t="s">
        <v>637</v>
      </c>
      <c r="O51" t="s">
        <v>639</v>
      </c>
      <c r="P51" t="s">
        <v>5</v>
      </c>
      <c r="Q51" t="s">
        <v>640</v>
      </c>
      <c r="R51" t="s">
        <v>638</v>
      </c>
      <c r="S51" t="s">
        <v>637</v>
      </c>
      <c r="T51" t="s">
        <v>22043</v>
      </c>
    </row>
    <row r="52" spans="1:20" x14ac:dyDescent="0.25">
      <c r="A52" t="s">
        <v>16662</v>
      </c>
      <c r="B52" t="s">
        <v>10386</v>
      </c>
      <c r="C52">
        <v>99</v>
      </c>
      <c r="D52">
        <v>1</v>
      </c>
      <c r="E52" t="s">
        <v>22044</v>
      </c>
      <c r="F52">
        <v>267</v>
      </c>
      <c r="G52">
        <v>0</v>
      </c>
      <c r="H52" t="s">
        <v>636</v>
      </c>
      <c r="I52" t="s">
        <v>22045</v>
      </c>
      <c r="J52" t="s">
        <v>3052</v>
      </c>
      <c r="K52" t="s">
        <v>637</v>
      </c>
      <c r="L52" t="s">
        <v>638</v>
      </c>
      <c r="M52" t="s">
        <v>22043</v>
      </c>
      <c r="N52" t="s">
        <v>637</v>
      </c>
      <c r="O52" t="s">
        <v>639</v>
      </c>
      <c r="P52" t="s">
        <v>5</v>
      </c>
      <c r="Q52" t="s">
        <v>640</v>
      </c>
      <c r="R52" t="s">
        <v>638</v>
      </c>
      <c r="S52" t="s">
        <v>637</v>
      </c>
      <c r="T52" t="s">
        <v>22043</v>
      </c>
    </row>
    <row r="53" spans="1:20" x14ac:dyDescent="0.25">
      <c r="A53" t="s">
        <v>147</v>
      </c>
      <c r="B53" t="s">
        <v>148</v>
      </c>
      <c r="C53">
        <v>50</v>
      </c>
      <c r="D53">
        <v>6</v>
      </c>
      <c r="E53" t="s">
        <v>22046</v>
      </c>
      <c r="F53">
        <v>200</v>
      </c>
      <c r="G53">
        <v>0</v>
      </c>
      <c r="H53" t="s">
        <v>636</v>
      </c>
      <c r="I53" t="s">
        <v>8557</v>
      </c>
      <c r="J53" t="s">
        <v>2178</v>
      </c>
      <c r="K53" t="s">
        <v>637</v>
      </c>
      <c r="L53" t="s">
        <v>638</v>
      </c>
      <c r="M53" t="s">
        <v>22047</v>
      </c>
      <c r="N53" t="s">
        <v>637</v>
      </c>
      <c r="O53" t="s">
        <v>639</v>
      </c>
      <c r="P53" t="s">
        <v>5</v>
      </c>
      <c r="Q53" t="s">
        <v>640</v>
      </c>
      <c r="R53" t="s">
        <v>638</v>
      </c>
      <c r="S53" t="s">
        <v>22048</v>
      </c>
      <c r="T53" t="s">
        <v>22047</v>
      </c>
    </row>
    <row r="54" spans="1:20" x14ac:dyDescent="0.25">
      <c r="A54" t="s">
        <v>18</v>
      </c>
      <c r="B54" t="s">
        <v>19</v>
      </c>
      <c r="C54">
        <v>66.666666666666671</v>
      </c>
      <c r="D54">
        <v>3</v>
      </c>
      <c r="E54" t="s">
        <v>22049</v>
      </c>
      <c r="F54">
        <v>129</v>
      </c>
      <c r="G54">
        <v>0</v>
      </c>
      <c r="H54" t="s">
        <v>636</v>
      </c>
      <c r="I54" t="s">
        <v>22050</v>
      </c>
      <c r="J54" t="s">
        <v>667</v>
      </c>
      <c r="K54" t="s">
        <v>637</v>
      </c>
      <c r="L54" t="s">
        <v>638</v>
      </c>
      <c r="M54" t="s">
        <v>22051</v>
      </c>
      <c r="N54" t="s">
        <v>637</v>
      </c>
      <c r="O54" t="s">
        <v>656</v>
      </c>
      <c r="P54" t="s">
        <v>5</v>
      </c>
      <c r="Q54" t="s">
        <v>644</v>
      </c>
      <c r="R54" t="s">
        <v>638</v>
      </c>
      <c r="S54" t="s">
        <v>22052</v>
      </c>
      <c r="T54" t="s">
        <v>22051</v>
      </c>
    </row>
    <row r="55" spans="1:20" x14ac:dyDescent="0.25">
      <c r="A55" t="s">
        <v>240</v>
      </c>
      <c r="B55" t="s">
        <v>246</v>
      </c>
      <c r="C55">
        <v>159</v>
      </c>
      <c r="D55">
        <v>1</v>
      </c>
      <c r="E55" t="s">
        <v>22053</v>
      </c>
      <c r="F55">
        <v>129</v>
      </c>
      <c r="G55">
        <v>0</v>
      </c>
      <c r="H55" t="s">
        <v>636</v>
      </c>
      <c r="I55" t="s">
        <v>22054</v>
      </c>
      <c r="J55" t="s">
        <v>648</v>
      </c>
      <c r="K55" t="s">
        <v>637</v>
      </c>
      <c r="L55" t="s">
        <v>638</v>
      </c>
      <c r="M55" t="s">
        <v>22055</v>
      </c>
      <c r="N55" t="s">
        <v>637</v>
      </c>
      <c r="O55" t="s">
        <v>639</v>
      </c>
      <c r="P55" t="s">
        <v>5</v>
      </c>
      <c r="Q55" t="s">
        <v>640</v>
      </c>
      <c r="R55" t="s">
        <v>638</v>
      </c>
      <c r="S55" t="s">
        <v>22056</v>
      </c>
      <c r="T55" t="s">
        <v>22055</v>
      </c>
    </row>
    <row r="56" spans="1:20" x14ac:dyDescent="0.25">
      <c r="A56" t="s">
        <v>77</v>
      </c>
      <c r="B56" t="s">
        <v>78</v>
      </c>
      <c r="C56">
        <v>40</v>
      </c>
      <c r="D56">
        <v>1</v>
      </c>
      <c r="E56" t="s">
        <v>22057</v>
      </c>
      <c r="F56">
        <v>40</v>
      </c>
      <c r="G56">
        <v>0</v>
      </c>
      <c r="H56" t="s">
        <v>645</v>
      </c>
      <c r="I56" t="s">
        <v>22058</v>
      </c>
      <c r="J56" t="s">
        <v>22059</v>
      </c>
      <c r="K56" t="s">
        <v>1752</v>
      </c>
      <c r="L56" t="s">
        <v>762</v>
      </c>
      <c r="M56" t="s">
        <v>22060</v>
      </c>
      <c r="N56" t="s">
        <v>637</v>
      </c>
      <c r="O56" t="s">
        <v>646</v>
      </c>
      <c r="P56" t="s">
        <v>26</v>
      </c>
      <c r="Q56" t="s">
        <v>647</v>
      </c>
      <c r="R56" t="s">
        <v>638</v>
      </c>
      <c r="S56" t="s">
        <v>22061</v>
      </c>
      <c r="T56" t="s">
        <v>22062</v>
      </c>
    </row>
    <row r="57" spans="1:20" x14ac:dyDescent="0.25">
      <c r="A57" t="s">
        <v>147</v>
      </c>
      <c r="B57" t="s">
        <v>148</v>
      </c>
      <c r="C57">
        <v>50</v>
      </c>
      <c r="D57">
        <v>6</v>
      </c>
      <c r="E57" t="s">
        <v>22063</v>
      </c>
      <c r="F57">
        <v>200</v>
      </c>
      <c r="G57">
        <v>0</v>
      </c>
      <c r="H57" t="s">
        <v>636</v>
      </c>
      <c r="I57" t="s">
        <v>2282</v>
      </c>
      <c r="J57" t="s">
        <v>653</v>
      </c>
      <c r="K57" t="s">
        <v>637</v>
      </c>
      <c r="L57" t="s">
        <v>638</v>
      </c>
      <c r="M57" t="s">
        <v>22064</v>
      </c>
      <c r="N57" t="s">
        <v>637</v>
      </c>
      <c r="O57" t="s">
        <v>654</v>
      </c>
      <c r="P57" t="s">
        <v>5</v>
      </c>
      <c r="Q57" t="s">
        <v>640</v>
      </c>
      <c r="R57" t="s">
        <v>15408</v>
      </c>
      <c r="S57" t="s">
        <v>22065</v>
      </c>
      <c r="T57" t="s">
        <v>22064</v>
      </c>
    </row>
    <row r="58" spans="1:20" x14ac:dyDescent="0.25">
      <c r="A58" t="s">
        <v>147</v>
      </c>
      <c r="B58" t="s">
        <v>148</v>
      </c>
      <c r="C58">
        <v>50</v>
      </c>
      <c r="D58">
        <v>6</v>
      </c>
      <c r="E58" t="s">
        <v>22066</v>
      </c>
      <c r="F58">
        <v>200</v>
      </c>
      <c r="G58">
        <v>0</v>
      </c>
      <c r="H58" t="s">
        <v>636</v>
      </c>
      <c r="I58" t="s">
        <v>22067</v>
      </c>
      <c r="J58" t="s">
        <v>1797</v>
      </c>
      <c r="K58" t="s">
        <v>637</v>
      </c>
      <c r="L58" t="s">
        <v>638</v>
      </c>
      <c r="M58" t="s">
        <v>22064</v>
      </c>
      <c r="N58" t="s">
        <v>637</v>
      </c>
      <c r="O58" t="s">
        <v>643</v>
      </c>
      <c r="P58" t="s">
        <v>5</v>
      </c>
      <c r="Q58" t="s">
        <v>644</v>
      </c>
      <c r="R58" t="s">
        <v>638</v>
      </c>
      <c r="S58" t="s">
        <v>22068</v>
      </c>
      <c r="T58" t="s">
        <v>22064</v>
      </c>
    </row>
    <row r="59" spans="1:20" x14ac:dyDescent="0.25">
      <c r="A59" t="s">
        <v>239</v>
      </c>
      <c r="B59" t="s">
        <v>245</v>
      </c>
      <c r="C59">
        <v>159</v>
      </c>
      <c r="D59">
        <v>1</v>
      </c>
      <c r="E59" t="s">
        <v>22069</v>
      </c>
      <c r="F59">
        <v>129</v>
      </c>
      <c r="G59">
        <v>0</v>
      </c>
      <c r="H59" t="s">
        <v>636</v>
      </c>
      <c r="I59" t="s">
        <v>22070</v>
      </c>
      <c r="J59" t="s">
        <v>2240</v>
      </c>
      <c r="K59" t="s">
        <v>637</v>
      </c>
      <c r="L59" t="s">
        <v>638</v>
      </c>
      <c r="M59" t="s">
        <v>22071</v>
      </c>
      <c r="N59" t="s">
        <v>637</v>
      </c>
      <c r="O59" t="s">
        <v>639</v>
      </c>
      <c r="P59" t="s">
        <v>5</v>
      </c>
      <c r="Q59" t="s">
        <v>640</v>
      </c>
      <c r="R59" t="s">
        <v>638</v>
      </c>
      <c r="S59" t="s">
        <v>22072</v>
      </c>
      <c r="T59" t="s">
        <v>22071</v>
      </c>
    </row>
    <row r="60" spans="1:20" x14ac:dyDescent="0.25">
      <c r="A60" t="s">
        <v>241</v>
      </c>
      <c r="B60" t="s">
        <v>247</v>
      </c>
      <c r="C60">
        <v>159</v>
      </c>
      <c r="D60">
        <v>1</v>
      </c>
      <c r="E60" t="s">
        <v>22073</v>
      </c>
      <c r="F60">
        <v>151.5</v>
      </c>
      <c r="G60">
        <v>0</v>
      </c>
      <c r="H60" t="s">
        <v>655</v>
      </c>
      <c r="I60" t="s">
        <v>22074</v>
      </c>
      <c r="J60" t="s">
        <v>679</v>
      </c>
      <c r="K60" t="s">
        <v>637</v>
      </c>
      <c r="L60" t="s">
        <v>638</v>
      </c>
      <c r="M60" t="s">
        <v>22075</v>
      </c>
      <c r="N60" t="s">
        <v>637</v>
      </c>
      <c r="O60" t="s">
        <v>639</v>
      </c>
      <c r="P60" t="s">
        <v>5</v>
      </c>
      <c r="Q60" t="s">
        <v>640</v>
      </c>
      <c r="R60" t="s">
        <v>638</v>
      </c>
      <c r="S60" t="s">
        <v>22076</v>
      </c>
      <c r="T60" t="s">
        <v>22075</v>
      </c>
    </row>
    <row r="61" spans="1:20" x14ac:dyDescent="0.25">
      <c r="A61" t="s">
        <v>147</v>
      </c>
      <c r="B61" t="s">
        <v>148</v>
      </c>
      <c r="C61">
        <v>50</v>
      </c>
      <c r="D61">
        <v>6</v>
      </c>
      <c r="E61" t="s">
        <v>22077</v>
      </c>
      <c r="F61">
        <v>200</v>
      </c>
      <c r="G61">
        <v>0</v>
      </c>
      <c r="H61" t="s">
        <v>636</v>
      </c>
      <c r="I61" t="s">
        <v>22078</v>
      </c>
      <c r="J61" t="s">
        <v>2441</v>
      </c>
      <c r="K61" t="s">
        <v>637</v>
      </c>
      <c r="L61" t="s">
        <v>638</v>
      </c>
      <c r="M61" t="s">
        <v>22079</v>
      </c>
      <c r="N61" t="s">
        <v>637</v>
      </c>
      <c r="O61" t="s">
        <v>643</v>
      </c>
      <c r="P61" t="s">
        <v>5</v>
      </c>
      <c r="Q61" t="s">
        <v>644</v>
      </c>
      <c r="R61" t="s">
        <v>638</v>
      </c>
      <c r="S61" t="s">
        <v>22080</v>
      </c>
      <c r="T61" t="s">
        <v>22079</v>
      </c>
    </row>
    <row r="62" spans="1:20" x14ac:dyDescent="0.25">
      <c r="A62" t="s">
        <v>147</v>
      </c>
      <c r="B62" t="s">
        <v>148</v>
      </c>
      <c r="C62">
        <v>50</v>
      </c>
      <c r="D62">
        <v>6</v>
      </c>
      <c r="E62" t="s">
        <v>22081</v>
      </c>
      <c r="F62">
        <v>200</v>
      </c>
      <c r="G62">
        <v>0</v>
      </c>
      <c r="H62" t="s">
        <v>636</v>
      </c>
      <c r="I62" t="s">
        <v>22082</v>
      </c>
      <c r="J62" t="s">
        <v>1970</v>
      </c>
      <c r="K62" t="s">
        <v>637</v>
      </c>
      <c r="L62" t="s">
        <v>638</v>
      </c>
      <c r="M62" t="s">
        <v>22083</v>
      </c>
      <c r="N62" t="s">
        <v>637</v>
      </c>
      <c r="O62" t="s">
        <v>643</v>
      </c>
      <c r="P62" t="s">
        <v>5</v>
      </c>
      <c r="Q62" t="s">
        <v>644</v>
      </c>
      <c r="R62" t="s">
        <v>638</v>
      </c>
      <c r="S62" t="s">
        <v>22084</v>
      </c>
      <c r="T62" t="s">
        <v>22083</v>
      </c>
    </row>
    <row r="63" spans="1:20" x14ac:dyDescent="0.25">
      <c r="A63" t="s">
        <v>22</v>
      </c>
      <c r="B63" t="s">
        <v>27</v>
      </c>
      <c r="C63">
        <v>85</v>
      </c>
      <c r="D63">
        <v>20</v>
      </c>
      <c r="E63" t="s">
        <v>22085</v>
      </c>
      <c r="F63">
        <v>1700</v>
      </c>
      <c r="G63">
        <v>0</v>
      </c>
      <c r="H63" t="s">
        <v>697</v>
      </c>
      <c r="I63" t="s">
        <v>4999</v>
      </c>
      <c r="J63" t="s">
        <v>5000</v>
      </c>
      <c r="K63" t="s">
        <v>5001</v>
      </c>
      <c r="L63" t="s">
        <v>5002</v>
      </c>
      <c r="M63" t="s">
        <v>22086</v>
      </c>
      <c r="N63" t="s">
        <v>637</v>
      </c>
      <c r="O63" t="s">
        <v>664</v>
      </c>
      <c r="P63" t="s">
        <v>23</v>
      </c>
      <c r="Q63" t="s">
        <v>665</v>
      </c>
      <c r="R63" t="s">
        <v>638</v>
      </c>
      <c r="S63" t="s">
        <v>22087</v>
      </c>
      <c r="T63" t="s">
        <v>22086</v>
      </c>
    </row>
    <row r="64" spans="1:20" x14ac:dyDescent="0.25">
      <c r="A64" t="s">
        <v>147</v>
      </c>
      <c r="B64" t="s">
        <v>148</v>
      </c>
      <c r="C64">
        <v>50</v>
      </c>
      <c r="D64">
        <v>6</v>
      </c>
      <c r="E64" t="s">
        <v>22088</v>
      </c>
      <c r="F64">
        <v>200</v>
      </c>
      <c r="G64">
        <v>0</v>
      </c>
      <c r="H64" t="s">
        <v>636</v>
      </c>
      <c r="I64" t="s">
        <v>22089</v>
      </c>
      <c r="J64" t="s">
        <v>648</v>
      </c>
      <c r="K64" t="s">
        <v>637</v>
      </c>
      <c r="L64" t="s">
        <v>638</v>
      </c>
      <c r="M64" t="s">
        <v>22090</v>
      </c>
      <c r="N64" t="s">
        <v>637</v>
      </c>
      <c r="O64" t="s">
        <v>643</v>
      </c>
      <c r="P64" t="s">
        <v>5</v>
      </c>
      <c r="Q64" t="s">
        <v>644</v>
      </c>
      <c r="R64" t="s">
        <v>638</v>
      </c>
      <c r="S64" t="s">
        <v>22091</v>
      </c>
      <c r="T64" t="s">
        <v>22090</v>
      </c>
    </row>
    <row r="65" spans="1:20" x14ac:dyDescent="0.25">
      <c r="A65" t="s">
        <v>594</v>
      </c>
      <c r="B65" t="s">
        <v>595</v>
      </c>
      <c r="C65">
        <v>50</v>
      </c>
      <c r="D65">
        <v>3</v>
      </c>
      <c r="E65" t="s">
        <v>22092</v>
      </c>
      <c r="F65">
        <v>99</v>
      </c>
      <c r="G65">
        <v>0</v>
      </c>
      <c r="H65" t="s">
        <v>636</v>
      </c>
      <c r="I65" t="s">
        <v>22093</v>
      </c>
      <c r="J65" t="s">
        <v>658</v>
      </c>
      <c r="K65" t="s">
        <v>637</v>
      </c>
      <c r="L65" t="s">
        <v>638</v>
      </c>
      <c r="M65" t="s">
        <v>22094</v>
      </c>
      <c r="N65" t="s">
        <v>637</v>
      </c>
      <c r="O65" t="s">
        <v>643</v>
      </c>
      <c r="P65" t="s">
        <v>5</v>
      </c>
      <c r="Q65" t="s">
        <v>644</v>
      </c>
      <c r="R65" t="s">
        <v>638</v>
      </c>
      <c r="S65" t="s">
        <v>637</v>
      </c>
      <c r="T65" t="s">
        <v>22095</v>
      </c>
    </row>
    <row r="66" spans="1:20" x14ac:dyDescent="0.25">
      <c r="A66" t="s">
        <v>18</v>
      </c>
      <c r="B66" t="s">
        <v>19</v>
      </c>
      <c r="C66">
        <v>66.666666666666671</v>
      </c>
      <c r="D66">
        <v>9</v>
      </c>
      <c r="E66" t="s">
        <v>22096</v>
      </c>
      <c r="F66">
        <v>387</v>
      </c>
      <c r="G66">
        <v>0</v>
      </c>
      <c r="H66" t="s">
        <v>636</v>
      </c>
      <c r="I66" t="s">
        <v>10518</v>
      </c>
      <c r="J66" t="s">
        <v>667</v>
      </c>
      <c r="K66" t="s">
        <v>637</v>
      </c>
      <c r="L66" t="s">
        <v>638</v>
      </c>
      <c r="M66" t="s">
        <v>22097</v>
      </c>
      <c r="N66" t="s">
        <v>637</v>
      </c>
      <c r="O66" t="s">
        <v>654</v>
      </c>
      <c r="P66" t="s">
        <v>5</v>
      </c>
      <c r="Q66" t="s">
        <v>640</v>
      </c>
      <c r="R66" t="s">
        <v>638</v>
      </c>
      <c r="S66" t="s">
        <v>22098</v>
      </c>
      <c r="T66" t="s">
        <v>22097</v>
      </c>
    </row>
    <row r="67" spans="1:20" x14ac:dyDescent="0.25">
      <c r="A67" t="s">
        <v>239</v>
      </c>
      <c r="B67" t="s">
        <v>2799</v>
      </c>
      <c r="C67">
        <v>109</v>
      </c>
      <c r="D67">
        <v>1</v>
      </c>
      <c r="E67" t="s">
        <v>22099</v>
      </c>
      <c r="F67">
        <v>109</v>
      </c>
      <c r="G67">
        <v>0</v>
      </c>
      <c r="H67" t="s">
        <v>645</v>
      </c>
      <c r="I67" t="s">
        <v>22100</v>
      </c>
      <c r="J67" t="s">
        <v>22101</v>
      </c>
      <c r="K67" t="s">
        <v>4044</v>
      </c>
      <c r="L67" t="s">
        <v>22102</v>
      </c>
      <c r="M67" t="s">
        <v>22103</v>
      </c>
      <c r="N67" t="s">
        <v>637</v>
      </c>
      <c r="O67" t="s">
        <v>664</v>
      </c>
      <c r="P67" t="s">
        <v>23</v>
      </c>
      <c r="Q67" t="s">
        <v>665</v>
      </c>
      <c r="R67" t="s">
        <v>638</v>
      </c>
      <c r="S67" t="s">
        <v>22104</v>
      </c>
      <c r="T67" t="s">
        <v>22103</v>
      </c>
    </row>
    <row r="68" spans="1:20" x14ac:dyDescent="0.25">
      <c r="A68" t="s">
        <v>147</v>
      </c>
      <c r="B68" t="s">
        <v>148</v>
      </c>
      <c r="C68">
        <v>50</v>
      </c>
      <c r="D68">
        <v>6</v>
      </c>
      <c r="E68" t="s">
        <v>22105</v>
      </c>
      <c r="F68">
        <v>200</v>
      </c>
      <c r="G68">
        <v>0</v>
      </c>
      <c r="H68" t="s">
        <v>636</v>
      </c>
      <c r="I68" t="s">
        <v>22106</v>
      </c>
      <c r="J68" t="s">
        <v>5025</v>
      </c>
      <c r="K68" t="s">
        <v>637</v>
      </c>
      <c r="L68" t="s">
        <v>638</v>
      </c>
      <c r="M68" t="s">
        <v>22107</v>
      </c>
      <c r="N68" t="s">
        <v>637</v>
      </c>
      <c r="O68" t="s">
        <v>643</v>
      </c>
      <c r="P68" t="s">
        <v>5</v>
      </c>
      <c r="Q68" t="s">
        <v>644</v>
      </c>
      <c r="R68" t="s">
        <v>638</v>
      </c>
      <c r="S68" t="s">
        <v>22108</v>
      </c>
      <c r="T68" t="s">
        <v>22107</v>
      </c>
    </row>
    <row r="69" spans="1:20" x14ac:dyDescent="0.25">
      <c r="A69" t="s">
        <v>77</v>
      </c>
      <c r="B69" t="s">
        <v>78</v>
      </c>
      <c r="C69">
        <v>33.333333333333336</v>
      </c>
      <c r="D69">
        <v>3</v>
      </c>
      <c r="E69" t="s">
        <v>22109</v>
      </c>
      <c r="F69">
        <v>134.99</v>
      </c>
      <c r="G69">
        <v>0</v>
      </c>
      <c r="H69" t="s">
        <v>636</v>
      </c>
      <c r="I69" t="s">
        <v>22110</v>
      </c>
      <c r="J69" t="s">
        <v>675</v>
      </c>
      <c r="K69" t="s">
        <v>637</v>
      </c>
      <c r="L69" t="s">
        <v>638</v>
      </c>
      <c r="M69" t="s">
        <v>22107</v>
      </c>
      <c r="N69" t="s">
        <v>637</v>
      </c>
      <c r="O69" t="s">
        <v>643</v>
      </c>
      <c r="P69" t="s">
        <v>5</v>
      </c>
      <c r="Q69" t="s">
        <v>644</v>
      </c>
      <c r="R69" t="s">
        <v>638</v>
      </c>
      <c r="S69" t="s">
        <v>22111</v>
      </c>
      <c r="T69" t="s">
        <v>22107</v>
      </c>
    </row>
    <row r="70" spans="1:20" x14ac:dyDescent="0.25">
      <c r="A70" t="s">
        <v>10</v>
      </c>
      <c r="B70" t="s">
        <v>11</v>
      </c>
      <c r="C70">
        <v>50</v>
      </c>
      <c r="D70">
        <v>5</v>
      </c>
      <c r="E70" t="s">
        <v>22112</v>
      </c>
      <c r="F70">
        <v>429</v>
      </c>
      <c r="G70">
        <v>0</v>
      </c>
      <c r="H70" t="s">
        <v>645</v>
      </c>
      <c r="I70" t="s">
        <v>2855</v>
      </c>
      <c r="J70" t="s">
        <v>3414</v>
      </c>
      <c r="K70" t="s">
        <v>3415</v>
      </c>
      <c r="L70" t="s">
        <v>3416</v>
      </c>
      <c r="M70" t="s">
        <v>22090</v>
      </c>
      <c r="N70" t="s">
        <v>637</v>
      </c>
      <c r="O70" t="s">
        <v>646</v>
      </c>
      <c r="P70" t="s">
        <v>26</v>
      </c>
      <c r="Q70" t="s">
        <v>647</v>
      </c>
      <c r="R70" t="s">
        <v>638</v>
      </c>
      <c r="S70" t="s">
        <v>22113</v>
      </c>
      <c r="T70" t="s">
        <v>22114</v>
      </c>
    </row>
    <row r="71" spans="1:20" x14ac:dyDescent="0.25">
      <c r="A71" t="s">
        <v>18</v>
      </c>
      <c r="B71" t="s">
        <v>19</v>
      </c>
      <c r="C71">
        <v>66.666666666666671</v>
      </c>
      <c r="D71">
        <v>3</v>
      </c>
      <c r="E71" t="s">
        <v>22112</v>
      </c>
      <c r="F71">
        <v>429</v>
      </c>
      <c r="G71">
        <v>0</v>
      </c>
      <c r="H71" t="s">
        <v>645</v>
      </c>
      <c r="I71" t="s">
        <v>2855</v>
      </c>
      <c r="J71" t="s">
        <v>3414</v>
      </c>
      <c r="K71" t="s">
        <v>3415</v>
      </c>
      <c r="L71" t="s">
        <v>3416</v>
      </c>
      <c r="M71" t="s">
        <v>22090</v>
      </c>
      <c r="N71" t="s">
        <v>637</v>
      </c>
      <c r="O71" t="s">
        <v>646</v>
      </c>
      <c r="P71" t="s">
        <v>26</v>
      </c>
      <c r="Q71" t="s">
        <v>647</v>
      </c>
      <c r="R71" t="s">
        <v>638</v>
      </c>
      <c r="S71" t="s">
        <v>22113</v>
      </c>
      <c r="T71" t="s">
        <v>22114</v>
      </c>
    </row>
    <row r="72" spans="1:20" x14ac:dyDescent="0.25">
      <c r="A72" t="s">
        <v>22</v>
      </c>
      <c r="B72" t="s">
        <v>27</v>
      </c>
      <c r="C72">
        <v>80</v>
      </c>
      <c r="D72">
        <v>1</v>
      </c>
      <c r="E72" t="s">
        <v>22112</v>
      </c>
      <c r="F72">
        <v>429</v>
      </c>
      <c r="G72">
        <v>0</v>
      </c>
      <c r="H72" t="s">
        <v>645</v>
      </c>
      <c r="I72" t="s">
        <v>2855</v>
      </c>
      <c r="J72" t="s">
        <v>3414</v>
      </c>
      <c r="K72" t="s">
        <v>3415</v>
      </c>
      <c r="L72" t="s">
        <v>3416</v>
      </c>
      <c r="M72" t="s">
        <v>22090</v>
      </c>
      <c r="N72" t="s">
        <v>637</v>
      </c>
      <c r="O72" t="s">
        <v>646</v>
      </c>
      <c r="P72" t="s">
        <v>26</v>
      </c>
      <c r="Q72" t="s">
        <v>647</v>
      </c>
      <c r="R72" t="s">
        <v>638</v>
      </c>
      <c r="S72" t="s">
        <v>22113</v>
      </c>
      <c r="T72" t="s">
        <v>22114</v>
      </c>
    </row>
    <row r="73" spans="1:20" x14ac:dyDescent="0.25">
      <c r="A73" t="s">
        <v>241</v>
      </c>
      <c r="B73" t="s">
        <v>247</v>
      </c>
      <c r="C73">
        <v>159</v>
      </c>
      <c r="D73">
        <v>2</v>
      </c>
      <c r="E73" t="s">
        <v>22115</v>
      </c>
      <c r="F73">
        <v>318</v>
      </c>
      <c r="G73">
        <v>0</v>
      </c>
      <c r="H73" t="s">
        <v>645</v>
      </c>
      <c r="I73" t="s">
        <v>12103</v>
      </c>
      <c r="J73" t="s">
        <v>22116</v>
      </c>
      <c r="K73" t="s">
        <v>804</v>
      </c>
      <c r="L73" t="s">
        <v>800</v>
      </c>
      <c r="M73" t="s">
        <v>22117</v>
      </c>
      <c r="N73" t="s">
        <v>637</v>
      </c>
      <c r="O73" t="s">
        <v>646</v>
      </c>
      <c r="P73" t="s">
        <v>26</v>
      </c>
      <c r="Q73" t="s">
        <v>647</v>
      </c>
      <c r="R73" t="s">
        <v>638</v>
      </c>
      <c r="S73" t="s">
        <v>22118</v>
      </c>
      <c r="T73" t="s">
        <v>22117</v>
      </c>
    </row>
    <row r="74" spans="1:20" x14ac:dyDescent="0.25">
      <c r="A74" t="s">
        <v>16479</v>
      </c>
      <c r="B74" t="s">
        <v>13745</v>
      </c>
      <c r="C74">
        <v>99</v>
      </c>
      <c r="D74">
        <v>1</v>
      </c>
      <c r="E74" t="s">
        <v>22119</v>
      </c>
      <c r="F74">
        <v>171.5</v>
      </c>
      <c r="G74">
        <v>0</v>
      </c>
      <c r="H74" t="s">
        <v>655</v>
      </c>
      <c r="I74" t="s">
        <v>22120</v>
      </c>
      <c r="J74" t="s">
        <v>672</v>
      </c>
      <c r="K74" t="s">
        <v>637</v>
      </c>
      <c r="L74" t="s">
        <v>638</v>
      </c>
      <c r="M74" t="s">
        <v>22121</v>
      </c>
      <c r="N74" t="s">
        <v>637</v>
      </c>
      <c r="O74" t="s">
        <v>639</v>
      </c>
      <c r="P74" t="s">
        <v>5</v>
      </c>
      <c r="Q74" t="s">
        <v>640</v>
      </c>
      <c r="R74" t="s">
        <v>638</v>
      </c>
      <c r="S74" t="s">
        <v>637</v>
      </c>
      <c r="T74" t="s">
        <v>22121</v>
      </c>
    </row>
    <row r="75" spans="1:20" x14ac:dyDescent="0.25">
      <c r="A75" t="s">
        <v>16818</v>
      </c>
      <c r="B75" t="s">
        <v>13750</v>
      </c>
      <c r="C75">
        <v>99</v>
      </c>
      <c r="D75">
        <v>1</v>
      </c>
      <c r="E75" t="s">
        <v>22119</v>
      </c>
      <c r="F75">
        <v>171.5</v>
      </c>
      <c r="G75">
        <v>0</v>
      </c>
      <c r="H75" t="s">
        <v>655</v>
      </c>
      <c r="I75" t="s">
        <v>22120</v>
      </c>
      <c r="J75" t="s">
        <v>672</v>
      </c>
      <c r="K75" t="s">
        <v>637</v>
      </c>
      <c r="L75" t="s">
        <v>638</v>
      </c>
      <c r="M75" t="s">
        <v>22121</v>
      </c>
      <c r="N75" t="s">
        <v>637</v>
      </c>
      <c r="O75" t="s">
        <v>639</v>
      </c>
      <c r="P75" t="s">
        <v>5</v>
      </c>
      <c r="Q75" t="s">
        <v>640</v>
      </c>
      <c r="R75" t="s">
        <v>638</v>
      </c>
      <c r="S75" t="s">
        <v>637</v>
      </c>
      <c r="T75" t="s">
        <v>22121</v>
      </c>
    </row>
    <row r="76" spans="1:20" x14ac:dyDescent="0.25">
      <c r="A76" t="s">
        <v>22</v>
      </c>
      <c r="B76" t="s">
        <v>27</v>
      </c>
      <c r="C76">
        <v>66.333333333333329</v>
      </c>
      <c r="D76">
        <v>3</v>
      </c>
      <c r="E76" t="s">
        <v>22122</v>
      </c>
      <c r="F76">
        <v>240</v>
      </c>
      <c r="G76">
        <v>0</v>
      </c>
      <c r="H76" t="s">
        <v>645</v>
      </c>
      <c r="I76" t="s">
        <v>753</v>
      </c>
      <c r="J76" t="s">
        <v>22123</v>
      </c>
      <c r="K76" t="s">
        <v>4924</v>
      </c>
      <c r="L76" t="s">
        <v>7452</v>
      </c>
      <c r="M76" t="s">
        <v>637</v>
      </c>
      <c r="N76" t="s">
        <v>637</v>
      </c>
      <c r="O76" t="s">
        <v>638</v>
      </c>
      <c r="P76" t="s">
        <v>26</v>
      </c>
      <c r="Q76" t="s">
        <v>637</v>
      </c>
      <c r="R76" t="s">
        <v>638</v>
      </c>
      <c r="S76" t="s">
        <v>637</v>
      </c>
      <c r="T76" t="s">
        <v>22121</v>
      </c>
    </row>
    <row r="77" spans="1:20" x14ac:dyDescent="0.25">
      <c r="A77" t="s">
        <v>16479</v>
      </c>
      <c r="B77" t="s">
        <v>13745</v>
      </c>
      <c r="C77">
        <v>99</v>
      </c>
      <c r="D77">
        <v>1</v>
      </c>
      <c r="E77" t="s">
        <v>22124</v>
      </c>
      <c r="F77">
        <v>171.5</v>
      </c>
      <c r="G77">
        <v>0</v>
      </c>
      <c r="H77" t="s">
        <v>655</v>
      </c>
      <c r="I77" t="s">
        <v>22125</v>
      </c>
      <c r="J77" t="s">
        <v>5203</v>
      </c>
      <c r="K77" t="s">
        <v>637</v>
      </c>
      <c r="L77" t="s">
        <v>638</v>
      </c>
      <c r="M77" t="s">
        <v>22126</v>
      </c>
      <c r="N77" t="s">
        <v>637</v>
      </c>
      <c r="O77" t="s">
        <v>643</v>
      </c>
      <c r="P77" t="s">
        <v>5</v>
      </c>
      <c r="Q77" t="s">
        <v>644</v>
      </c>
      <c r="R77" t="s">
        <v>638</v>
      </c>
      <c r="S77" t="s">
        <v>637</v>
      </c>
      <c r="T77" t="s">
        <v>22127</v>
      </c>
    </row>
    <row r="78" spans="1:20" x14ac:dyDescent="0.25">
      <c r="A78" t="s">
        <v>16818</v>
      </c>
      <c r="B78" t="s">
        <v>13750</v>
      </c>
      <c r="C78">
        <v>99</v>
      </c>
      <c r="D78">
        <v>1</v>
      </c>
      <c r="E78" t="s">
        <v>22124</v>
      </c>
      <c r="F78">
        <v>171.5</v>
      </c>
      <c r="G78">
        <v>0</v>
      </c>
      <c r="H78" t="s">
        <v>655</v>
      </c>
      <c r="I78" t="s">
        <v>22125</v>
      </c>
      <c r="J78" t="s">
        <v>5203</v>
      </c>
      <c r="K78" t="s">
        <v>637</v>
      </c>
      <c r="L78" t="s">
        <v>638</v>
      </c>
      <c r="M78" t="s">
        <v>22126</v>
      </c>
      <c r="N78" t="s">
        <v>637</v>
      </c>
      <c r="O78" t="s">
        <v>643</v>
      </c>
      <c r="P78" t="s">
        <v>5</v>
      </c>
      <c r="Q78" t="s">
        <v>644</v>
      </c>
      <c r="R78" t="s">
        <v>638</v>
      </c>
      <c r="S78" t="s">
        <v>637</v>
      </c>
      <c r="T78" t="s">
        <v>22127</v>
      </c>
    </row>
    <row r="79" spans="1:20" x14ac:dyDescent="0.25">
      <c r="A79" t="s">
        <v>16479</v>
      </c>
      <c r="B79" t="s">
        <v>13745</v>
      </c>
      <c r="C79">
        <v>99</v>
      </c>
      <c r="D79">
        <v>1</v>
      </c>
      <c r="E79" t="s">
        <v>22128</v>
      </c>
      <c r="F79">
        <v>171.5</v>
      </c>
      <c r="G79">
        <v>0</v>
      </c>
      <c r="H79" t="s">
        <v>655</v>
      </c>
      <c r="I79" t="s">
        <v>22129</v>
      </c>
      <c r="J79" t="s">
        <v>648</v>
      </c>
      <c r="K79" t="s">
        <v>637</v>
      </c>
      <c r="L79" t="s">
        <v>638</v>
      </c>
      <c r="M79" t="s">
        <v>22127</v>
      </c>
      <c r="N79" t="s">
        <v>637</v>
      </c>
      <c r="O79" t="s">
        <v>639</v>
      </c>
      <c r="P79" t="s">
        <v>5</v>
      </c>
      <c r="Q79" t="s">
        <v>640</v>
      </c>
      <c r="R79" t="s">
        <v>638</v>
      </c>
      <c r="S79" t="s">
        <v>637</v>
      </c>
      <c r="T79" t="s">
        <v>22127</v>
      </c>
    </row>
    <row r="80" spans="1:20" x14ac:dyDescent="0.25">
      <c r="A80" t="s">
        <v>16818</v>
      </c>
      <c r="B80" t="s">
        <v>13750</v>
      </c>
      <c r="C80">
        <v>99</v>
      </c>
      <c r="D80">
        <v>1</v>
      </c>
      <c r="E80" t="s">
        <v>22128</v>
      </c>
      <c r="F80">
        <v>171.5</v>
      </c>
      <c r="G80">
        <v>0</v>
      </c>
      <c r="H80" t="s">
        <v>655</v>
      </c>
      <c r="I80" t="s">
        <v>22129</v>
      </c>
      <c r="J80" t="s">
        <v>648</v>
      </c>
      <c r="K80" t="s">
        <v>637</v>
      </c>
      <c r="L80" t="s">
        <v>638</v>
      </c>
      <c r="M80" t="s">
        <v>22127</v>
      </c>
      <c r="N80" t="s">
        <v>637</v>
      </c>
      <c r="O80" t="s">
        <v>639</v>
      </c>
      <c r="P80" t="s">
        <v>5</v>
      </c>
      <c r="Q80" t="s">
        <v>640</v>
      </c>
      <c r="R80" t="s">
        <v>638</v>
      </c>
      <c r="S80" t="s">
        <v>637</v>
      </c>
      <c r="T80" t="s">
        <v>22127</v>
      </c>
    </row>
    <row r="81" spans="1:20" x14ac:dyDescent="0.25">
      <c r="A81" t="s">
        <v>16479</v>
      </c>
      <c r="B81" t="s">
        <v>13745</v>
      </c>
      <c r="C81">
        <v>99</v>
      </c>
      <c r="D81">
        <v>1</v>
      </c>
      <c r="E81" t="s">
        <v>22130</v>
      </c>
      <c r="F81">
        <v>217</v>
      </c>
      <c r="G81">
        <v>38</v>
      </c>
      <c r="H81" t="s">
        <v>636</v>
      </c>
      <c r="I81" t="s">
        <v>845</v>
      </c>
      <c r="J81" t="s">
        <v>676</v>
      </c>
      <c r="K81" t="s">
        <v>637</v>
      </c>
      <c r="L81" t="s">
        <v>638</v>
      </c>
      <c r="M81" t="s">
        <v>22131</v>
      </c>
      <c r="N81" t="s">
        <v>637</v>
      </c>
      <c r="O81" t="s">
        <v>639</v>
      </c>
      <c r="P81" t="s">
        <v>5</v>
      </c>
      <c r="Q81" t="s">
        <v>640</v>
      </c>
      <c r="R81" t="s">
        <v>638</v>
      </c>
      <c r="S81" t="s">
        <v>637</v>
      </c>
      <c r="T81" t="s">
        <v>22131</v>
      </c>
    </row>
    <row r="82" spans="1:20" x14ac:dyDescent="0.25">
      <c r="A82" t="s">
        <v>16818</v>
      </c>
      <c r="B82" t="s">
        <v>13750</v>
      </c>
      <c r="C82">
        <v>99</v>
      </c>
      <c r="D82">
        <v>1</v>
      </c>
      <c r="E82" t="s">
        <v>22130</v>
      </c>
      <c r="F82">
        <v>217</v>
      </c>
      <c r="G82">
        <v>38</v>
      </c>
      <c r="H82" t="s">
        <v>636</v>
      </c>
      <c r="I82" t="s">
        <v>845</v>
      </c>
      <c r="J82" t="s">
        <v>676</v>
      </c>
      <c r="K82" t="s">
        <v>637</v>
      </c>
      <c r="L82" t="s">
        <v>638</v>
      </c>
      <c r="M82" t="s">
        <v>22131</v>
      </c>
      <c r="N82" t="s">
        <v>637</v>
      </c>
      <c r="O82" t="s">
        <v>639</v>
      </c>
      <c r="P82" t="s">
        <v>5</v>
      </c>
      <c r="Q82" t="s">
        <v>640</v>
      </c>
      <c r="R82" t="s">
        <v>638</v>
      </c>
      <c r="S82" t="s">
        <v>637</v>
      </c>
      <c r="T82" t="s">
        <v>22131</v>
      </c>
    </row>
    <row r="83" spans="1:20" x14ac:dyDescent="0.25">
      <c r="A83" t="s">
        <v>600</v>
      </c>
      <c r="B83" t="s">
        <v>2799</v>
      </c>
      <c r="C83">
        <v>109</v>
      </c>
      <c r="D83">
        <v>1</v>
      </c>
      <c r="E83" t="s">
        <v>22132</v>
      </c>
      <c r="F83">
        <v>355</v>
      </c>
      <c r="G83">
        <v>28</v>
      </c>
      <c r="H83" t="s">
        <v>645</v>
      </c>
      <c r="I83" t="s">
        <v>22133</v>
      </c>
      <c r="J83" t="s">
        <v>22134</v>
      </c>
      <c r="K83" t="s">
        <v>720</v>
      </c>
      <c r="L83" t="s">
        <v>22135</v>
      </c>
      <c r="M83" t="s">
        <v>22136</v>
      </c>
      <c r="N83" t="s">
        <v>637</v>
      </c>
      <c r="O83" t="s">
        <v>664</v>
      </c>
      <c r="P83" t="s">
        <v>23</v>
      </c>
      <c r="Q83" t="s">
        <v>665</v>
      </c>
      <c r="R83" t="s">
        <v>638</v>
      </c>
      <c r="S83" t="s">
        <v>22137</v>
      </c>
      <c r="T83" t="s">
        <v>22136</v>
      </c>
    </row>
    <row r="84" spans="1:20" x14ac:dyDescent="0.25">
      <c r="A84" t="s">
        <v>240</v>
      </c>
      <c r="B84" t="s">
        <v>2799</v>
      </c>
      <c r="C84">
        <v>109</v>
      </c>
      <c r="D84">
        <v>1</v>
      </c>
      <c r="E84" t="s">
        <v>22132</v>
      </c>
      <c r="F84">
        <v>355</v>
      </c>
      <c r="G84">
        <v>28</v>
      </c>
      <c r="H84" t="s">
        <v>645</v>
      </c>
      <c r="I84" t="s">
        <v>22133</v>
      </c>
      <c r="J84" t="s">
        <v>22134</v>
      </c>
      <c r="K84" t="s">
        <v>720</v>
      </c>
      <c r="L84" t="s">
        <v>22135</v>
      </c>
      <c r="M84" t="s">
        <v>22136</v>
      </c>
      <c r="N84" t="s">
        <v>637</v>
      </c>
      <c r="O84" t="s">
        <v>664</v>
      </c>
      <c r="P84" t="s">
        <v>23</v>
      </c>
      <c r="Q84" t="s">
        <v>665</v>
      </c>
      <c r="R84" t="s">
        <v>638</v>
      </c>
      <c r="S84" t="s">
        <v>22137</v>
      </c>
      <c r="T84" t="s">
        <v>22136</v>
      </c>
    </row>
    <row r="85" spans="1:20" x14ac:dyDescent="0.25">
      <c r="A85" t="s">
        <v>241</v>
      </c>
      <c r="B85" t="s">
        <v>2799</v>
      </c>
      <c r="C85">
        <v>109</v>
      </c>
      <c r="D85">
        <v>1</v>
      </c>
      <c r="E85" t="s">
        <v>22132</v>
      </c>
      <c r="F85">
        <v>355</v>
      </c>
      <c r="G85">
        <v>28</v>
      </c>
      <c r="H85" t="s">
        <v>645</v>
      </c>
      <c r="I85" t="s">
        <v>22133</v>
      </c>
      <c r="J85" t="s">
        <v>22134</v>
      </c>
      <c r="K85" t="s">
        <v>720</v>
      </c>
      <c r="L85" t="s">
        <v>22135</v>
      </c>
      <c r="M85" t="s">
        <v>22136</v>
      </c>
      <c r="N85" t="s">
        <v>637</v>
      </c>
      <c r="O85" t="s">
        <v>664</v>
      </c>
      <c r="P85" t="s">
        <v>23</v>
      </c>
      <c r="Q85" t="s">
        <v>665</v>
      </c>
      <c r="R85" t="s">
        <v>638</v>
      </c>
      <c r="S85" t="s">
        <v>22137</v>
      </c>
      <c r="T85" t="s">
        <v>22136</v>
      </c>
    </row>
    <row r="86" spans="1:20" x14ac:dyDescent="0.25">
      <c r="A86" t="s">
        <v>22</v>
      </c>
      <c r="B86" t="s">
        <v>27</v>
      </c>
      <c r="C86">
        <v>80</v>
      </c>
      <c r="D86">
        <v>1</v>
      </c>
      <c r="E86" t="s">
        <v>22138</v>
      </c>
      <c r="F86">
        <v>80</v>
      </c>
      <c r="G86">
        <v>0</v>
      </c>
      <c r="H86" t="s">
        <v>645</v>
      </c>
      <c r="I86" t="s">
        <v>7573</v>
      </c>
      <c r="J86" t="s">
        <v>22139</v>
      </c>
      <c r="K86" t="s">
        <v>710</v>
      </c>
      <c r="L86" t="s">
        <v>730</v>
      </c>
      <c r="M86" t="s">
        <v>22140</v>
      </c>
      <c r="N86" t="s">
        <v>637</v>
      </c>
      <c r="O86" t="s">
        <v>646</v>
      </c>
      <c r="P86" t="s">
        <v>26</v>
      </c>
      <c r="Q86" t="s">
        <v>647</v>
      </c>
      <c r="R86" t="s">
        <v>638</v>
      </c>
      <c r="S86" t="s">
        <v>22141</v>
      </c>
      <c r="T86" t="s">
        <v>22136</v>
      </c>
    </row>
    <row r="87" spans="1:20" x14ac:dyDescent="0.25">
      <c r="A87" t="s">
        <v>16662</v>
      </c>
      <c r="B87" t="s">
        <v>10386</v>
      </c>
      <c r="C87">
        <v>89.5</v>
      </c>
      <c r="D87">
        <v>2</v>
      </c>
      <c r="E87" t="s">
        <v>22142</v>
      </c>
      <c r="F87">
        <v>602</v>
      </c>
      <c r="G87">
        <v>16</v>
      </c>
      <c r="H87" t="s">
        <v>645</v>
      </c>
      <c r="I87" t="s">
        <v>22143</v>
      </c>
      <c r="J87" t="s">
        <v>22144</v>
      </c>
      <c r="K87" t="s">
        <v>1960</v>
      </c>
      <c r="L87" t="s">
        <v>1676</v>
      </c>
      <c r="M87" t="s">
        <v>22145</v>
      </c>
      <c r="N87" t="s">
        <v>637</v>
      </c>
      <c r="O87" t="s">
        <v>646</v>
      </c>
      <c r="P87" t="s">
        <v>26</v>
      </c>
      <c r="Q87" t="s">
        <v>647</v>
      </c>
      <c r="R87" t="s">
        <v>638</v>
      </c>
      <c r="S87" t="s">
        <v>637</v>
      </c>
      <c r="T87" t="s">
        <v>22145</v>
      </c>
    </row>
    <row r="88" spans="1:20" x14ac:dyDescent="0.25">
      <c r="A88" t="s">
        <v>18</v>
      </c>
      <c r="B88" t="s">
        <v>19</v>
      </c>
      <c r="C88">
        <v>66.666666666666671</v>
      </c>
      <c r="D88">
        <v>3</v>
      </c>
      <c r="E88" t="s">
        <v>22142</v>
      </c>
      <c r="F88">
        <v>602</v>
      </c>
      <c r="G88">
        <v>16</v>
      </c>
      <c r="H88" t="s">
        <v>645</v>
      </c>
      <c r="I88" t="s">
        <v>22143</v>
      </c>
      <c r="J88" t="s">
        <v>22144</v>
      </c>
      <c r="K88" t="s">
        <v>1960</v>
      </c>
      <c r="L88" t="s">
        <v>1676</v>
      </c>
      <c r="M88" t="s">
        <v>22145</v>
      </c>
      <c r="N88" t="s">
        <v>637</v>
      </c>
      <c r="O88" t="s">
        <v>646</v>
      </c>
      <c r="P88" t="s">
        <v>26</v>
      </c>
      <c r="Q88" t="s">
        <v>647</v>
      </c>
      <c r="R88" t="s">
        <v>638</v>
      </c>
      <c r="S88" t="s">
        <v>637</v>
      </c>
      <c r="T88" t="s">
        <v>22145</v>
      </c>
    </row>
    <row r="89" spans="1:20" x14ac:dyDescent="0.25">
      <c r="A89" t="s">
        <v>240</v>
      </c>
      <c r="B89" t="s">
        <v>246</v>
      </c>
      <c r="C89">
        <v>139</v>
      </c>
      <c r="D89">
        <v>1</v>
      </c>
      <c r="E89" t="s">
        <v>22142</v>
      </c>
      <c r="F89">
        <v>602</v>
      </c>
      <c r="G89">
        <v>16</v>
      </c>
      <c r="H89" t="s">
        <v>645</v>
      </c>
      <c r="I89" t="s">
        <v>22143</v>
      </c>
      <c r="J89" t="s">
        <v>22144</v>
      </c>
      <c r="K89" t="s">
        <v>1960</v>
      </c>
      <c r="L89" t="s">
        <v>1676</v>
      </c>
      <c r="M89" t="s">
        <v>22145</v>
      </c>
      <c r="N89" t="s">
        <v>637</v>
      </c>
      <c r="O89" t="s">
        <v>646</v>
      </c>
      <c r="P89" t="s">
        <v>26</v>
      </c>
      <c r="Q89" t="s">
        <v>647</v>
      </c>
      <c r="R89" t="s">
        <v>638</v>
      </c>
      <c r="S89" t="s">
        <v>637</v>
      </c>
      <c r="T89" t="s">
        <v>22145</v>
      </c>
    </row>
    <row r="90" spans="1:20" x14ac:dyDescent="0.25">
      <c r="A90" t="s">
        <v>239</v>
      </c>
      <c r="B90" t="s">
        <v>245</v>
      </c>
      <c r="C90">
        <v>139</v>
      </c>
      <c r="D90">
        <v>1</v>
      </c>
      <c r="E90" t="s">
        <v>22142</v>
      </c>
      <c r="F90">
        <v>602</v>
      </c>
      <c r="G90">
        <v>16</v>
      </c>
      <c r="H90" t="s">
        <v>645</v>
      </c>
      <c r="I90" t="s">
        <v>22143</v>
      </c>
      <c r="J90" t="s">
        <v>22144</v>
      </c>
      <c r="K90" t="s">
        <v>1960</v>
      </c>
      <c r="L90" t="s">
        <v>1676</v>
      </c>
      <c r="M90" t="s">
        <v>22145</v>
      </c>
      <c r="N90" t="s">
        <v>637</v>
      </c>
      <c r="O90" t="s">
        <v>646</v>
      </c>
      <c r="P90" t="s">
        <v>26</v>
      </c>
      <c r="Q90" t="s">
        <v>647</v>
      </c>
      <c r="R90" t="s">
        <v>638</v>
      </c>
      <c r="S90" t="s">
        <v>637</v>
      </c>
      <c r="T90" t="s">
        <v>22145</v>
      </c>
    </row>
    <row r="91" spans="1:20" x14ac:dyDescent="0.25">
      <c r="A91" t="s">
        <v>77</v>
      </c>
      <c r="B91" t="s">
        <v>78</v>
      </c>
      <c r="C91">
        <v>40</v>
      </c>
      <c r="D91">
        <v>1</v>
      </c>
      <c r="E91" t="s">
        <v>22146</v>
      </c>
      <c r="F91">
        <v>40</v>
      </c>
      <c r="G91">
        <v>0</v>
      </c>
      <c r="H91" t="s">
        <v>645</v>
      </c>
      <c r="I91" t="s">
        <v>7679</v>
      </c>
      <c r="J91" t="s">
        <v>22147</v>
      </c>
      <c r="K91" t="s">
        <v>8752</v>
      </c>
      <c r="L91" t="s">
        <v>2224</v>
      </c>
      <c r="M91" t="s">
        <v>22148</v>
      </c>
      <c r="N91" t="s">
        <v>637</v>
      </c>
      <c r="O91" t="s">
        <v>8755</v>
      </c>
      <c r="P91" t="s">
        <v>26</v>
      </c>
      <c r="Q91" t="s">
        <v>647</v>
      </c>
      <c r="R91" t="s">
        <v>638</v>
      </c>
      <c r="S91" t="s">
        <v>637</v>
      </c>
      <c r="T91" t="s">
        <v>22148</v>
      </c>
    </row>
    <row r="92" spans="1:20" x14ac:dyDescent="0.25">
      <c r="A92" t="s">
        <v>147</v>
      </c>
      <c r="B92" t="s">
        <v>148</v>
      </c>
      <c r="C92">
        <v>33.333333333333336</v>
      </c>
      <c r="D92">
        <v>3</v>
      </c>
      <c r="E92" t="s">
        <v>22149</v>
      </c>
      <c r="F92">
        <v>100</v>
      </c>
      <c r="G92">
        <v>0</v>
      </c>
      <c r="H92" t="s">
        <v>655</v>
      </c>
      <c r="I92" t="s">
        <v>3633</v>
      </c>
      <c r="J92" t="s">
        <v>650</v>
      </c>
      <c r="K92" t="s">
        <v>637</v>
      </c>
      <c r="L92" t="s">
        <v>638</v>
      </c>
      <c r="M92" t="s">
        <v>22150</v>
      </c>
      <c r="N92" t="s">
        <v>637</v>
      </c>
      <c r="O92" t="s">
        <v>639</v>
      </c>
      <c r="P92" t="s">
        <v>5</v>
      </c>
      <c r="Q92" t="s">
        <v>640</v>
      </c>
      <c r="R92" t="s">
        <v>638</v>
      </c>
      <c r="S92" t="s">
        <v>637</v>
      </c>
      <c r="T92" t="s">
        <v>22150</v>
      </c>
    </row>
    <row r="93" spans="1:20" x14ac:dyDescent="0.25">
      <c r="A93" t="s">
        <v>18</v>
      </c>
      <c r="B93" t="s">
        <v>19</v>
      </c>
      <c r="C93">
        <v>66.666666666666671</v>
      </c>
      <c r="D93">
        <v>3</v>
      </c>
      <c r="E93" t="s">
        <v>22151</v>
      </c>
      <c r="F93">
        <v>192.5</v>
      </c>
      <c r="G93">
        <v>0</v>
      </c>
      <c r="H93" t="s">
        <v>655</v>
      </c>
      <c r="I93" t="s">
        <v>22152</v>
      </c>
      <c r="J93" t="s">
        <v>1852</v>
      </c>
      <c r="K93" t="s">
        <v>637</v>
      </c>
      <c r="L93" t="s">
        <v>638</v>
      </c>
      <c r="M93" t="s">
        <v>22153</v>
      </c>
      <c r="N93" t="s">
        <v>637</v>
      </c>
      <c r="O93" t="s">
        <v>643</v>
      </c>
      <c r="P93" t="s">
        <v>5</v>
      </c>
      <c r="Q93" t="s">
        <v>644</v>
      </c>
      <c r="R93" t="s">
        <v>638</v>
      </c>
      <c r="S93" t="s">
        <v>22154</v>
      </c>
      <c r="T93" t="s">
        <v>22153</v>
      </c>
    </row>
    <row r="94" spans="1:20" x14ac:dyDescent="0.25">
      <c r="A94" t="s">
        <v>147</v>
      </c>
      <c r="B94" t="s">
        <v>148</v>
      </c>
      <c r="C94">
        <v>33.333333333333336</v>
      </c>
      <c r="D94">
        <v>3</v>
      </c>
      <c r="E94" t="s">
        <v>22151</v>
      </c>
      <c r="F94">
        <v>192.5</v>
      </c>
      <c r="G94">
        <v>0</v>
      </c>
      <c r="H94" t="s">
        <v>655</v>
      </c>
      <c r="I94" t="s">
        <v>22152</v>
      </c>
      <c r="J94" t="s">
        <v>1852</v>
      </c>
      <c r="K94" t="s">
        <v>637</v>
      </c>
      <c r="L94" t="s">
        <v>638</v>
      </c>
      <c r="M94" t="s">
        <v>22153</v>
      </c>
      <c r="N94" t="s">
        <v>637</v>
      </c>
      <c r="O94" t="s">
        <v>643</v>
      </c>
      <c r="P94" t="s">
        <v>5</v>
      </c>
      <c r="Q94" t="s">
        <v>644</v>
      </c>
      <c r="R94" t="s">
        <v>638</v>
      </c>
      <c r="S94" t="s">
        <v>22154</v>
      </c>
      <c r="T94" t="s">
        <v>22153</v>
      </c>
    </row>
    <row r="95" spans="1:20" x14ac:dyDescent="0.25">
      <c r="A95" t="s">
        <v>147</v>
      </c>
      <c r="B95" t="s">
        <v>148</v>
      </c>
      <c r="C95">
        <v>65</v>
      </c>
      <c r="D95">
        <v>2</v>
      </c>
      <c r="E95" t="s">
        <v>22155</v>
      </c>
      <c r="F95">
        <v>117.98</v>
      </c>
      <c r="G95">
        <v>0</v>
      </c>
      <c r="H95" t="s">
        <v>636</v>
      </c>
      <c r="I95" t="s">
        <v>22156</v>
      </c>
      <c r="J95" t="s">
        <v>1862</v>
      </c>
      <c r="K95" t="s">
        <v>637</v>
      </c>
      <c r="L95" t="s">
        <v>638</v>
      </c>
      <c r="M95" t="s">
        <v>22153</v>
      </c>
      <c r="N95" t="s">
        <v>637</v>
      </c>
      <c r="O95" t="s">
        <v>643</v>
      </c>
      <c r="P95" t="s">
        <v>5</v>
      </c>
      <c r="Q95" t="s">
        <v>644</v>
      </c>
      <c r="R95" t="s">
        <v>638</v>
      </c>
      <c r="S95" t="s">
        <v>22157</v>
      </c>
      <c r="T95" t="s">
        <v>22153</v>
      </c>
    </row>
    <row r="96" spans="1:20" x14ac:dyDescent="0.25">
      <c r="A96" t="s">
        <v>147</v>
      </c>
      <c r="B96" t="s">
        <v>148</v>
      </c>
      <c r="C96">
        <v>65</v>
      </c>
      <c r="D96">
        <v>9</v>
      </c>
      <c r="E96" t="s">
        <v>22158</v>
      </c>
      <c r="F96">
        <v>315</v>
      </c>
      <c r="G96">
        <v>0</v>
      </c>
      <c r="H96" t="s">
        <v>636</v>
      </c>
      <c r="I96" t="s">
        <v>12171</v>
      </c>
      <c r="J96" t="s">
        <v>657</v>
      </c>
      <c r="K96" t="s">
        <v>637</v>
      </c>
      <c r="L96" t="s">
        <v>638</v>
      </c>
      <c r="M96" t="s">
        <v>22153</v>
      </c>
      <c r="N96" t="s">
        <v>637</v>
      </c>
      <c r="O96" t="s">
        <v>643</v>
      </c>
      <c r="P96" t="s">
        <v>5</v>
      </c>
      <c r="Q96" t="s">
        <v>644</v>
      </c>
      <c r="R96" t="s">
        <v>638</v>
      </c>
      <c r="S96" t="s">
        <v>22159</v>
      </c>
      <c r="T96" t="s">
        <v>22160</v>
      </c>
    </row>
    <row r="97" spans="1:20" x14ac:dyDescent="0.25">
      <c r="A97" t="s">
        <v>77</v>
      </c>
      <c r="B97" t="s">
        <v>78</v>
      </c>
      <c r="C97">
        <v>33.333333333333336</v>
      </c>
      <c r="D97">
        <v>3</v>
      </c>
      <c r="E97" t="s">
        <v>22161</v>
      </c>
      <c r="F97">
        <v>133.19999999999999</v>
      </c>
      <c r="G97">
        <v>30</v>
      </c>
      <c r="H97" t="s">
        <v>645</v>
      </c>
      <c r="I97" t="s">
        <v>22162</v>
      </c>
      <c r="J97" t="s">
        <v>22163</v>
      </c>
      <c r="K97" t="s">
        <v>2838</v>
      </c>
      <c r="L97" t="s">
        <v>22164</v>
      </c>
      <c r="M97" t="s">
        <v>22165</v>
      </c>
      <c r="N97" t="s">
        <v>637</v>
      </c>
      <c r="O97" t="s">
        <v>664</v>
      </c>
      <c r="P97" t="s">
        <v>23</v>
      </c>
      <c r="Q97" t="s">
        <v>665</v>
      </c>
      <c r="R97" t="s">
        <v>638</v>
      </c>
      <c r="S97" t="s">
        <v>22166</v>
      </c>
      <c r="T97" t="s">
        <v>22165</v>
      </c>
    </row>
    <row r="98" spans="1:20" x14ac:dyDescent="0.25">
      <c r="A98" t="s">
        <v>147</v>
      </c>
      <c r="B98" t="s">
        <v>148</v>
      </c>
      <c r="C98">
        <v>33.333333333333336</v>
      </c>
      <c r="D98">
        <v>3</v>
      </c>
      <c r="E98" t="s">
        <v>22167</v>
      </c>
      <c r="F98">
        <v>100</v>
      </c>
      <c r="G98">
        <v>0</v>
      </c>
      <c r="H98" t="s">
        <v>655</v>
      </c>
      <c r="I98" t="s">
        <v>7761</v>
      </c>
      <c r="J98" t="s">
        <v>648</v>
      </c>
      <c r="K98" t="s">
        <v>637</v>
      </c>
      <c r="L98" t="s">
        <v>638</v>
      </c>
      <c r="M98" t="s">
        <v>22168</v>
      </c>
      <c r="N98" t="s">
        <v>637</v>
      </c>
      <c r="O98" t="s">
        <v>643</v>
      </c>
      <c r="P98" t="s">
        <v>5</v>
      </c>
      <c r="Q98" t="s">
        <v>644</v>
      </c>
      <c r="R98" t="s">
        <v>638</v>
      </c>
      <c r="S98" t="s">
        <v>637</v>
      </c>
      <c r="T98" t="s">
        <v>22168</v>
      </c>
    </row>
    <row r="99" spans="1:20" x14ac:dyDescent="0.25">
      <c r="A99" t="s">
        <v>594</v>
      </c>
      <c r="B99" t="s">
        <v>595</v>
      </c>
      <c r="C99">
        <v>50</v>
      </c>
      <c r="D99">
        <v>3</v>
      </c>
      <c r="E99" t="s">
        <v>22169</v>
      </c>
      <c r="F99">
        <v>99</v>
      </c>
      <c r="G99">
        <v>0</v>
      </c>
      <c r="H99" t="s">
        <v>636</v>
      </c>
      <c r="I99" t="s">
        <v>22170</v>
      </c>
      <c r="J99" t="s">
        <v>648</v>
      </c>
      <c r="K99" t="s">
        <v>637</v>
      </c>
      <c r="L99" t="s">
        <v>638</v>
      </c>
      <c r="M99" t="s">
        <v>22171</v>
      </c>
      <c r="N99" t="s">
        <v>637</v>
      </c>
      <c r="O99" t="s">
        <v>639</v>
      </c>
      <c r="P99" t="s">
        <v>5</v>
      </c>
      <c r="Q99" t="s">
        <v>640</v>
      </c>
      <c r="R99" t="s">
        <v>638</v>
      </c>
      <c r="S99" t="s">
        <v>637</v>
      </c>
      <c r="T99" t="s">
        <v>22171</v>
      </c>
    </row>
    <row r="100" spans="1:20" x14ac:dyDescent="0.25">
      <c r="A100" t="s">
        <v>147</v>
      </c>
      <c r="B100" t="s">
        <v>148</v>
      </c>
      <c r="C100">
        <v>33.333333333333336</v>
      </c>
      <c r="D100">
        <v>3</v>
      </c>
      <c r="E100" t="s">
        <v>22172</v>
      </c>
      <c r="F100">
        <v>100</v>
      </c>
      <c r="G100">
        <v>0</v>
      </c>
      <c r="H100" t="s">
        <v>655</v>
      </c>
      <c r="I100" t="s">
        <v>22173</v>
      </c>
      <c r="J100" t="s">
        <v>657</v>
      </c>
      <c r="K100" t="s">
        <v>637</v>
      </c>
      <c r="L100" t="s">
        <v>638</v>
      </c>
      <c r="M100" t="s">
        <v>22174</v>
      </c>
      <c r="N100" t="s">
        <v>637</v>
      </c>
      <c r="O100" t="s">
        <v>643</v>
      </c>
      <c r="P100" t="s">
        <v>5</v>
      </c>
      <c r="Q100" t="s">
        <v>644</v>
      </c>
      <c r="R100" t="s">
        <v>638</v>
      </c>
      <c r="S100" t="s">
        <v>637</v>
      </c>
      <c r="T100" t="s">
        <v>22175</v>
      </c>
    </row>
    <row r="101" spans="1:20" x14ac:dyDescent="0.25">
      <c r="A101" t="s">
        <v>594</v>
      </c>
      <c r="B101" t="s">
        <v>595</v>
      </c>
      <c r="C101">
        <v>50</v>
      </c>
      <c r="D101">
        <v>3</v>
      </c>
      <c r="E101" t="s">
        <v>22176</v>
      </c>
      <c r="F101">
        <v>99</v>
      </c>
      <c r="G101">
        <v>0</v>
      </c>
      <c r="H101" t="s">
        <v>636</v>
      </c>
      <c r="I101" t="s">
        <v>638</v>
      </c>
      <c r="J101" t="s">
        <v>638</v>
      </c>
      <c r="K101" t="s">
        <v>637</v>
      </c>
      <c r="L101" t="s">
        <v>638</v>
      </c>
      <c r="M101" t="s">
        <v>637</v>
      </c>
      <c r="N101" t="s">
        <v>637</v>
      </c>
      <c r="O101" t="s">
        <v>9688</v>
      </c>
      <c r="P101" t="s">
        <v>5</v>
      </c>
      <c r="Q101" t="s">
        <v>637</v>
      </c>
      <c r="R101" t="s">
        <v>638</v>
      </c>
      <c r="S101" t="s">
        <v>637</v>
      </c>
      <c r="T101" t="s">
        <v>22177</v>
      </c>
    </row>
    <row r="102" spans="1:20" x14ac:dyDescent="0.25">
      <c r="A102" t="s">
        <v>72</v>
      </c>
      <c r="B102" t="s">
        <v>716</v>
      </c>
      <c r="C102">
        <v>150</v>
      </c>
      <c r="D102">
        <v>3</v>
      </c>
      <c r="E102" t="s">
        <v>22178</v>
      </c>
      <c r="F102">
        <v>300</v>
      </c>
      <c r="G102">
        <v>0</v>
      </c>
      <c r="H102" t="s">
        <v>636</v>
      </c>
      <c r="I102" t="s">
        <v>16961</v>
      </c>
      <c r="J102" t="s">
        <v>1852</v>
      </c>
      <c r="K102" t="s">
        <v>637</v>
      </c>
      <c r="L102" t="s">
        <v>638</v>
      </c>
      <c r="M102" t="s">
        <v>22179</v>
      </c>
      <c r="N102" t="s">
        <v>637</v>
      </c>
      <c r="O102" t="s">
        <v>639</v>
      </c>
      <c r="P102" t="s">
        <v>5</v>
      </c>
      <c r="Q102" t="s">
        <v>640</v>
      </c>
      <c r="R102" t="s">
        <v>638</v>
      </c>
      <c r="S102" t="s">
        <v>22180</v>
      </c>
      <c r="T102" t="s">
        <v>22177</v>
      </c>
    </row>
    <row r="103" spans="1:20" x14ac:dyDescent="0.25">
      <c r="A103" t="s">
        <v>241</v>
      </c>
      <c r="B103" t="s">
        <v>247</v>
      </c>
      <c r="C103">
        <v>159</v>
      </c>
      <c r="D103">
        <v>1</v>
      </c>
      <c r="E103" t="s">
        <v>22181</v>
      </c>
      <c r="F103">
        <v>129</v>
      </c>
      <c r="G103">
        <v>0</v>
      </c>
      <c r="H103" t="s">
        <v>636</v>
      </c>
      <c r="I103" t="s">
        <v>22182</v>
      </c>
      <c r="J103" t="s">
        <v>667</v>
      </c>
      <c r="K103" t="s">
        <v>637</v>
      </c>
      <c r="L103" t="s">
        <v>638</v>
      </c>
      <c r="M103" t="s">
        <v>22179</v>
      </c>
      <c r="N103" t="s">
        <v>637</v>
      </c>
      <c r="O103" t="s">
        <v>643</v>
      </c>
      <c r="P103" t="s">
        <v>5</v>
      </c>
      <c r="Q103" t="s">
        <v>644</v>
      </c>
      <c r="R103" t="s">
        <v>638</v>
      </c>
      <c r="S103" t="s">
        <v>22183</v>
      </c>
      <c r="T103" t="s">
        <v>22177</v>
      </c>
    </row>
    <row r="104" spans="1:20" x14ac:dyDescent="0.25">
      <c r="A104" t="s">
        <v>77</v>
      </c>
      <c r="B104" t="s">
        <v>78</v>
      </c>
      <c r="C104">
        <v>33.333333333333336</v>
      </c>
      <c r="D104">
        <v>3</v>
      </c>
      <c r="E104" t="s">
        <v>22184</v>
      </c>
      <c r="F104">
        <v>134.99</v>
      </c>
      <c r="G104">
        <v>0</v>
      </c>
      <c r="H104" t="s">
        <v>636</v>
      </c>
      <c r="I104" t="s">
        <v>22185</v>
      </c>
      <c r="J104" t="s">
        <v>670</v>
      </c>
      <c r="K104" t="s">
        <v>637</v>
      </c>
      <c r="L104" t="s">
        <v>638</v>
      </c>
      <c r="M104" t="s">
        <v>22186</v>
      </c>
      <c r="N104" t="s">
        <v>637</v>
      </c>
      <c r="O104" t="s">
        <v>639</v>
      </c>
      <c r="P104" t="s">
        <v>5</v>
      </c>
      <c r="Q104" t="s">
        <v>640</v>
      </c>
      <c r="R104" t="s">
        <v>638</v>
      </c>
      <c r="S104" t="s">
        <v>22187</v>
      </c>
      <c r="T104" t="s">
        <v>22186</v>
      </c>
    </row>
    <row r="105" spans="1:20" x14ac:dyDescent="0.25">
      <c r="A105" t="s">
        <v>600</v>
      </c>
      <c r="B105" t="s">
        <v>601</v>
      </c>
      <c r="C105">
        <v>159</v>
      </c>
      <c r="D105">
        <v>1</v>
      </c>
      <c r="E105" t="s">
        <v>22188</v>
      </c>
      <c r="F105">
        <v>387</v>
      </c>
      <c r="G105">
        <v>0</v>
      </c>
      <c r="H105" t="s">
        <v>636</v>
      </c>
      <c r="I105" t="s">
        <v>22189</v>
      </c>
      <c r="J105" t="s">
        <v>2080</v>
      </c>
      <c r="K105" t="s">
        <v>637</v>
      </c>
      <c r="L105" t="s">
        <v>638</v>
      </c>
      <c r="M105" t="s">
        <v>22190</v>
      </c>
      <c r="N105" t="s">
        <v>637</v>
      </c>
      <c r="O105" t="s">
        <v>643</v>
      </c>
      <c r="P105" t="s">
        <v>5</v>
      </c>
      <c r="Q105" t="s">
        <v>644</v>
      </c>
      <c r="R105" t="s">
        <v>638</v>
      </c>
      <c r="S105" t="s">
        <v>22191</v>
      </c>
      <c r="T105" t="s">
        <v>22190</v>
      </c>
    </row>
    <row r="106" spans="1:20" x14ac:dyDescent="0.25">
      <c r="A106" t="s">
        <v>239</v>
      </c>
      <c r="B106" t="s">
        <v>245</v>
      </c>
      <c r="C106">
        <v>159</v>
      </c>
      <c r="D106">
        <v>1</v>
      </c>
      <c r="E106" t="s">
        <v>22188</v>
      </c>
      <c r="F106">
        <v>387</v>
      </c>
      <c r="G106">
        <v>0</v>
      </c>
      <c r="H106" t="s">
        <v>636</v>
      </c>
      <c r="I106" t="s">
        <v>22189</v>
      </c>
      <c r="J106" t="s">
        <v>2080</v>
      </c>
      <c r="K106" t="s">
        <v>637</v>
      </c>
      <c r="L106" t="s">
        <v>638</v>
      </c>
      <c r="M106" t="s">
        <v>22190</v>
      </c>
      <c r="N106" t="s">
        <v>637</v>
      </c>
      <c r="O106" t="s">
        <v>643</v>
      </c>
      <c r="P106" t="s">
        <v>5</v>
      </c>
      <c r="Q106" t="s">
        <v>644</v>
      </c>
      <c r="R106" t="s">
        <v>638</v>
      </c>
      <c r="S106" t="s">
        <v>22191</v>
      </c>
      <c r="T106" t="s">
        <v>22190</v>
      </c>
    </row>
    <row r="107" spans="1:20" x14ac:dyDescent="0.25">
      <c r="A107" t="s">
        <v>241</v>
      </c>
      <c r="B107" t="s">
        <v>247</v>
      </c>
      <c r="C107">
        <v>159</v>
      </c>
      <c r="D107">
        <v>1</v>
      </c>
      <c r="E107" t="s">
        <v>22188</v>
      </c>
      <c r="F107">
        <v>387</v>
      </c>
      <c r="G107">
        <v>0</v>
      </c>
      <c r="H107" t="s">
        <v>636</v>
      </c>
      <c r="I107" t="s">
        <v>22189</v>
      </c>
      <c r="J107" t="s">
        <v>2080</v>
      </c>
      <c r="K107" t="s">
        <v>637</v>
      </c>
      <c r="L107" t="s">
        <v>638</v>
      </c>
      <c r="M107" t="s">
        <v>22190</v>
      </c>
      <c r="N107" t="s">
        <v>637</v>
      </c>
      <c r="O107" t="s">
        <v>643</v>
      </c>
      <c r="P107" t="s">
        <v>5</v>
      </c>
      <c r="Q107" t="s">
        <v>644</v>
      </c>
      <c r="R107" t="s">
        <v>638</v>
      </c>
      <c r="S107" t="s">
        <v>22191</v>
      </c>
      <c r="T107" t="s">
        <v>22190</v>
      </c>
    </row>
    <row r="108" spans="1:20" x14ac:dyDescent="0.25">
      <c r="A108" t="s">
        <v>241</v>
      </c>
      <c r="B108" t="s">
        <v>247</v>
      </c>
      <c r="C108">
        <v>159</v>
      </c>
      <c r="D108">
        <v>1</v>
      </c>
      <c r="E108" t="s">
        <v>22192</v>
      </c>
      <c r="F108">
        <v>129</v>
      </c>
      <c r="G108">
        <v>0</v>
      </c>
      <c r="H108" t="s">
        <v>636</v>
      </c>
      <c r="I108" t="s">
        <v>22193</v>
      </c>
      <c r="J108" t="s">
        <v>684</v>
      </c>
      <c r="K108" t="s">
        <v>637</v>
      </c>
      <c r="L108" t="s">
        <v>638</v>
      </c>
      <c r="M108" t="s">
        <v>22194</v>
      </c>
      <c r="N108" t="s">
        <v>637</v>
      </c>
      <c r="O108" t="s">
        <v>639</v>
      </c>
      <c r="P108" t="s">
        <v>5</v>
      </c>
      <c r="Q108" t="s">
        <v>640</v>
      </c>
      <c r="R108" t="s">
        <v>638</v>
      </c>
      <c r="S108" t="s">
        <v>22195</v>
      </c>
      <c r="T108" t="s">
        <v>22194</v>
      </c>
    </row>
    <row r="109" spans="1:20" x14ac:dyDescent="0.25">
      <c r="A109" t="s">
        <v>147</v>
      </c>
      <c r="B109" t="s">
        <v>148</v>
      </c>
      <c r="C109">
        <v>50</v>
      </c>
      <c r="D109">
        <v>6</v>
      </c>
      <c r="E109" t="s">
        <v>22196</v>
      </c>
      <c r="F109">
        <v>200</v>
      </c>
      <c r="G109">
        <v>0</v>
      </c>
      <c r="H109" t="s">
        <v>636</v>
      </c>
      <c r="I109" t="s">
        <v>22197</v>
      </c>
      <c r="J109" t="s">
        <v>658</v>
      </c>
      <c r="K109" t="s">
        <v>637</v>
      </c>
      <c r="L109" t="s">
        <v>638</v>
      </c>
      <c r="M109" t="s">
        <v>22198</v>
      </c>
      <c r="N109" t="s">
        <v>637</v>
      </c>
      <c r="O109" t="s">
        <v>639</v>
      </c>
      <c r="P109" t="s">
        <v>5</v>
      </c>
      <c r="Q109" t="s">
        <v>640</v>
      </c>
      <c r="R109" t="s">
        <v>638</v>
      </c>
      <c r="S109" t="s">
        <v>22199</v>
      </c>
      <c r="T109" t="s">
        <v>22198</v>
      </c>
    </row>
    <row r="110" spans="1:20" x14ac:dyDescent="0.25">
      <c r="A110" t="s">
        <v>594</v>
      </c>
      <c r="B110" t="s">
        <v>595</v>
      </c>
      <c r="C110">
        <v>50</v>
      </c>
      <c r="D110">
        <v>6</v>
      </c>
      <c r="E110" t="s">
        <v>22200</v>
      </c>
      <c r="F110">
        <v>198</v>
      </c>
      <c r="G110">
        <v>0</v>
      </c>
      <c r="H110" t="s">
        <v>636</v>
      </c>
      <c r="I110" t="s">
        <v>22201</v>
      </c>
      <c r="J110" t="s">
        <v>648</v>
      </c>
      <c r="K110" t="s">
        <v>637</v>
      </c>
      <c r="L110" t="s">
        <v>638</v>
      </c>
      <c r="M110" t="s">
        <v>22202</v>
      </c>
      <c r="N110" t="s">
        <v>637</v>
      </c>
      <c r="O110" t="s">
        <v>643</v>
      </c>
      <c r="P110" t="s">
        <v>5</v>
      </c>
      <c r="Q110" t="s">
        <v>644</v>
      </c>
      <c r="R110" t="s">
        <v>638</v>
      </c>
      <c r="S110" t="s">
        <v>637</v>
      </c>
      <c r="T110" t="s">
        <v>22203</v>
      </c>
    </row>
    <row r="111" spans="1:20" x14ac:dyDescent="0.25">
      <c r="A111" t="s">
        <v>239</v>
      </c>
      <c r="B111" t="s">
        <v>245</v>
      </c>
      <c r="C111">
        <v>159</v>
      </c>
      <c r="D111">
        <v>1</v>
      </c>
      <c r="E111" t="s">
        <v>22204</v>
      </c>
      <c r="F111">
        <v>99</v>
      </c>
      <c r="G111">
        <v>0</v>
      </c>
      <c r="H111" t="s">
        <v>636</v>
      </c>
      <c r="I111" t="s">
        <v>22205</v>
      </c>
      <c r="J111" t="s">
        <v>22206</v>
      </c>
      <c r="K111" t="s">
        <v>637</v>
      </c>
      <c r="L111" t="s">
        <v>638</v>
      </c>
      <c r="M111" t="s">
        <v>22203</v>
      </c>
      <c r="N111" t="s">
        <v>637</v>
      </c>
      <c r="O111" t="s">
        <v>639</v>
      </c>
      <c r="P111" t="s">
        <v>5</v>
      </c>
      <c r="Q111" t="s">
        <v>640</v>
      </c>
      <c r="R111" t="s">
        <v>638</v>
      </c>
      <c r="S111" t="s">
        <v>22207</v>
      </c>
      <c r="T111" t="s">
        <v>22203</v>
      </c>
    </row>
    <row r="112" spans="1:20" x14ac:dyDescent="0.25">
      <c r="A112" t="s">
        <v>147</v>
      </c>
      <c r="B112" t="s">
        <v>148</v>
      </c>
      <c r="C112">
        <v>33.333333333333336</v>
      </c>
      <c r="D112">
        <v>3</v>
      </c>
      <c r="E112" t="s">
        <v>22208</v>
      </c>
      <c r="F112">
        <v>100</v>
      </c>
      <c r="G112">
        <v>0</v>
      </c>
      <c r="H112" t="s">
        <v>655</v>
      </c>
      <c r="I112" t="s">
        <v>22209</v>
      </c>
      <c r="J112" t="s">
        <v>652</v>
      </c>
      <c r="K112" t="s">
        <v>637</v>
      </c>
      <c r="L112" t="s">
        <v>638</v>
      </c>
      <c r="M112" t="s">
        <v>22210</v>
      </c>
      <c r="N112" t="s">
        <v>637</v>
      </c>
      <c r="O112" t="s">
        <v>639</v>
      </c>
      <c r="P112" t="s">
        <v>5</v>
      </c>
      <c r="Q112" t="s">
        <v>640</v>
      </c>
      <c r="R112" t="s">
        <v>638</v>
      </c>
      <c r="S112" t="s">
        <v>637</v>
      </c>
      <c r="T112" t="s">
        <v>22210</v>
      </c>
    </row>
    <row r="113" spans="1:20" x14ac:dyDescent="0.25">
      <c r="A113" t="s">
        <v>600</v>
      </c>
      <c r="B113" t="s">
        <v>2799</v>
      </c>
      <c r="C113">
        <v>86.49</v>
      </c>
      <c r="D113">
        <v>1</v>
      </c>
      <c r="E113" t="s">
        <v>22211</v>
      </c>
      <c r="F113">
        <v>287.48</v>
      </c>
      <c r="G113">
        <v>28</v>
      </c>
      <c r="H113" t="s">
        <v>645</v>
      </c>
      <c r="I113" t="s">
        <v>18679</v>
      </c>
      <c r="J113" t="s">
        <v>18680</v>
      </c>
      <c r="K113" t="s">
        <v>18681</v>
      </c>
      <c r="L113" t="s">
        <v>18682</v>
      </c>
      <c r="M113" t="s">
        <v>22212</v>
      </c>
      <c r="N113" t="s">
        <v>637</v>
      </c>
      <c r="O113" t="s">
        <v>664</v>
      </c>
      <c r="P113" t="s">
        <v>23</v>
      </c>
      <c r="Q113" t="s">
        <v>665</v>
      </c>
      <c r="R113" t="s">
        <v>638</v>
      </c>
      <c r="S113" t="s">
        <v>22213</v>
      </c>
      <c r="T113" t="s">
        <v>22212</v>
      </c>
    </row>
    <row r="114" spans="1:20" x14ac:dyDescent="0.25">
      <c r="A114" t="s">
        <v>239</v>
      </c>
      <c r="B114" t="s">
        <v>2799</v>
      </c>
      <c r="C114">
        <v>86.5</v>
      </c>
      <c r="D114">
        <v>1</v>
      </c>
      <c r="E114" t="s">
        <v>22211</v>
      </c>
      <c r="F114">
        <v>287.48</v>
      </c>
      <c r="G114">
        <v>28</v>
      </c>
      <c r="H114" t="s">
        <v>645</v>
      </c>
      <c r="I114" t="s">
        <v>18679</v>
      </c>
      <c r="J114" t="s">
        <v>18680</v>
      </c>
      <c r="K114" t="s">
        <v>18681</v>
      </c>
      <c r="L114" t="s">
        <v>18682</v>
      </c>
      <c r="M114" t="s">
        <v>22212</v>
      </c>
      <c r="N114" t="s">
        <v>637</v>
      </c>
      <c r="O114" t="s">
        <v>664</v>
      </c>
      <c r="P114" t="s">
        <v>23</v>
      </c>
      <c r="Q114" t="s">
        <v>665</v>
      </c>
      <c r="R114" t="s">
        <v>638</v>
      </c>
      <c r="S114" t="s">
        <v>22213</v>
      </c>
      <c r="T114" t="s">
        <v>22212</v>
      </c>
    </row>
    <row r="115" spans="1:20" x14ac:dyDescent="0.25">
      <c r="A115" t="s">
        <v>239</v>
      </c>
      <c r="B115" t="s">
        <v>2799</v>
      </c>
      <c r="C115">
        <v>86.49</v>
      </c>
      <c r="D115">
        <v>1</v>
      </c>
      <c r="E115" t="s">
        <v>22211</v>
      </c>
      <c r="F115">
        <v>287.48</v>
      </c>
      <c r="G115">
        <v>28</v>
      </c>
      <c r="H115" t="s">
        <v>645</v>
      </c>
      <c r="I115" t="s">
        <v>18679</v>
      </c>
      <c r="J115" t="s">
        <v>18680</v>
      </c>
      <c r="K115" t="s">
        <v>18681</v>
      </c>
      <c r="L115" t="s">
        <v>18682</v>
      </c>
      <c r="M115" t="s">
        <v>22212</v>
      </c>
      <c r="N115" t="s">
        <v>637</v>
      </c>
      <c r="O115" t="s">
        <v>664</v>
      </c>
      <c r="P115" t="s">
        <v>23</v>
      </c>
      <c r="Q115" t="s">
        <v>665</v>
      </c>
      <c r="R115" t="s">
        <v>638</v>
      </c>
      <c r="S115" t="s">
        <v>22213</v>
      </c>
      <c r="T115" t="s">
        <v>22212</v>
      </c>
    </row>
    <row r="116" spans="1:20" x14ac:dyDescent="0.25">
      <c r="A116" t="s">
        <v>147</v>
      </c>
      <c r="B116" t="s">
        <v>148</v>
      </c>
      <c r="C116">
        <v>50</v>
      </c>
      <c r="D116">
        <v>6</v>
      </c>
      <c r="E116" t="s">
        <v>22214</v>
      </c>
      <c r="F116">
        <v>200</v>
      </c>
      <c r="G116">
        <v>0</v>
      </c>
      <c r="H116" t="s">
        <v>636</v>
      </c>
      <c r="I116" t="s">
        <v>18537</v>
      </c>
      <c r="J116" t="s">
        <v>702</v>
      </c>
      <c r="K116" t="s">
        <v>637</v>
      </c>
      <c r="L116" t="s">
        <v>638</v>
      </c>
      <c r="M116" t="s">
        <v>22215</v>
      </c>
      <c r="N116" t="s">
        <v>637</v>
      </c>
      <c r="O116" t="s">
        <v>643</v>
      </c>
      <c r="P116" t="s">
        <v>5</v>
      </c>
      <c r="Q116" t="s">
        <v>644</v>
      </c>
      <c r="R116" t="s">
        <v>638</v>
      </c>
      <c r="S116" t="s">
        <v>637</v>
      </c>
      <c r="T116" t="s">
        <v>22215</v>
      </c>
    </row>
    <row r="117" spans="1:20" x14ac:dyDescent="0.25">
      <c r="A117" t="s">
        <v>147</v>
      </c>
      <c r="B117" t="s">
        <v>148</v>
      </c>
      <c r="C117">
        <v>33.333333333333336</v>
      </c>
      <c r="D117">
        <v>3</v>
      </c>
      <c r="E117" t="s">
        <v>22216</v>
      </c>
      <c r="F117">
        <v>100</v>
      </c>
      <c r="G117">
        <v>0</v>
      </c>
      <c r="H117" t="s">
        <v>655</v>
      </c>
      <c r="I117" t="s">
        <v>22217</v>
      </c>
      <c r="J117" t="s">
        <v>662</v>
      </c>
      <c r="K117" t="s">
        <v>637</v>
      </c>
      <c r="L117" t="s">
        <v>638</v>
      </c>
      <c r="M117" t="s">
        <v>22218</v>
      </c>
      <c r="N117" t="s">
        <v>637</v>
      </c>
      <c r="O117" t="s">
        <v>639</v>
      </c>
      <c r="P117" t="s">
        <v>5</v>
      </c>
      <c r="Q117" t="s">
        <v>640</v>
      </c>
      <c r="R117" t="s">
        <v>638</v>
      </c>
      <c r="S117" t="s">
        <v>637</v>
      </c>
      <c r="T117" t="s">
        <v>22218</v>
      </c>
    </row>
    <row r="118" spans="1:20" x14ac:dyDescent="0.25">
      <c r="A118" t="s">
        <v>18</v>
      </c>
      <c r="B118" t="s">
        <v>19</v>
      </c>
      <c r="C118">
        <v>66.666666666666671</v>
      </c>
      <c r="D118">
        <v>3</v>
      </c>
      <c r="E118" t="s">
        <v>22219</v>
      </c>
      <c r="F118">
        <v>200</v>
      </c>
      <c r="G118">
        <v>0</v>
      </c>
      <c r="H118" t="s">
        <v>636</v>
      </c>
      <c r="I118" t="s">
        <v>22220</v>
      </c>
      <c r="J118" t="s">
        <v>678</v>
      </c>
      <c r="K118" t="s">
        <v>637</v>
      </c>
      <c r="L118" t="s">
        <v>638</v>
      </c>
      <c r="M118" t="s">
        <v>22221</v>
      </c>
      <c r="N118" t="s">
        <v>637</v>
      </c>
      <c r="O118" t="s">
        <v>639</v>
      </c>
      <c r="P118" t="s">
        <v>5</v>
      </c>
      <c r="Q118" t="s">
        <v>640</v>
      </c>
      <c r="R118" t="s">
        <v>638</v>
      </c>
      <c r="S118" t="s">
        <v>22222</v>
      </c>
      <c r="T118" t="s">
        <v>22221</v>
      </c>
    </row>
    <row r="119" spans="1:20" x14ac:dyDescent="0.25">
      <c r="A119" t="s">
        <v>147</v>
      </c>
      <c r="B119" t="s">
        <v>148</v>
      </c>
      <c r="C119">
        <v>33.333333333333336</v>
      </c>
      <c r="D119">
        <v>3</v>
      </c>
      <c r="E119" t="s">
        <v>22219</v>
      </c>
      <c r="F119">
        <v>200</v>
      </c>
      <c r="G119">
        <v>0</v>
      </c>
      <c r="H119" t="s">
        <v>636</v>
      </c>
      <c r="I119" t="s">
        <v>22220</v>
      </c>
      <c r="J119" t="s">
        <v>678</v>
      </c>
      <c r="K119" t="s">
        <v>637</v>
      </c>
      <c r="L119" t="s">
        <v>638</v>
      </c>
      <c r="M119" t="s">
        <v>22221</v>
      </c>
      <c r="N119" t="s">
        <v>637</v>
      </c>
      <c r="O119" t="s">
        <v>639</v>
      </c>
      <c r="P119" t="s">
        <v>5</v>
      </c>
      <c r="Q119" t="s">
        <v>640</v>
      </c>
      <c r="R119" t="s">
        <v>638</v>
      </c>
      <c r="S119" t="s">
        <v>22222</v>
      </c>
      <c r="T119" t="s">
        <v>22221</v>
      </c>
    </row>
    <row r="120" spans="1:20" x14ac:dyDescent="0.25">
      <c r="A120" t="s">
        <v>147</v>
      </c>
      <c r="B120" t="s">
        <v>148</v>
      </c>
      <c r="C120">
        <v>33.333333333333336</v>
      </c>
      <c r="D120">
        <v>3</v>
      </c>
      <c r="E120" t="s">
        <v>22223</v>
      </c>
      <c r="F120">
        <v>100</v>
      </c>
      <c r="G120">
        <v>0</v>
      </c>
      <c r="H120" t="s">
        <v>655</v>
      </c>
      <c r="I120" t="s">
        <v>22224</v>
      </c>
      <c r="J120" t="s">
        <v>2136</v>
      </c>
      <c r="K120" t="s">
        <v>637</v>
      </c>
      <c r="L120" t="s">
        <v>638</v>
      </c>
      <c r="M120" t="s">
        <v>22225</v>
      </c>
      <c r="N120" t="s">
        <v>637</v>
      </c>
      <c r="O120" t="s">
        <v>643</v>
      </c>
      <c r="P120" t="s">
        <v>5</v>
      </c>
      <c r="Q120" t="s">
        <v>644</v>
      </c>
      <c r="R120" t="s">
        <v>638</v>
      </c>
      <c r="S120" t="s">
        <v>637</v>
      </c>
      <c r="T120" t="s">
        <v>22225</v>
      </c>
    </row>
    <row r="121" spans="1:20" x14ac:dyDescent="0.25">
      <c r="A121" t="s">
        <v>147</v>
      </c>
      <c r="B121" t="s">
        <v>148</v>
      </c>
      <c r="C121">
        <v>33.333333333333336</v>
      </c>
      <c r="D121">
        <v>3</v>
      </c>
      <c r="E121" t="s">
        <v>22226</v>
      </c>
      <c r="F121">
        <v>100</v>
      </c>
      <c r="G121">
        <v>0</v>
      </c>
      <c r="H121" t="s">
        <v>636</v>
      </c>
      <c r="I121" t="s">
        <v>717</v>
      </c>
      <c r="J121" t="s">
        <v>666</v>
      </c>
      <c r="K121" t="s">
        <v>637</v>
      </c>
      <c r="L121" t="s">
        <v>638</v>
      </c>
      <c r="M121" t="s">
        <v>22225</v>
      </c>
      <c r="N121" t="s">
        <v>637</v>
      </c>
      <c r="O121" t="s">
        <v>639</v>
      </c>
      <c r="P121" t="s">
        <v>5</v>
      </c>
      <c r="Q121" t="s">
        <v>640</v>
      </c>
      <c r="R121" t="s">
        <v>638</v>
      </c>
      <c r="S121" t="s">
        <v>637</v>
      </c>
      <c r="T121" t="s">
        <v>22225</v>
      </c>
    </row>
    <row r="122" spans="1:20" x14ac:dyDescent="0.25">
      <c r="A122" t="s">
        <v>147</v>
      </c>
      <c r="B122" t="s">
        <v>148</v>
      </c>
      <c r="C122">
        <v>33.333333333333336</v>
      </c>
      <c r="D122">
        <v>3</v>
      </c>
      <c r="E122" t="s">
        <v>22227</v>
      </c>
      <c r="F122">
        <v>100</v>
      </c>
      <c r="G122">
        <v>0</v>
      </c>
      <c r="H122" t="s">
        <v>655</v>
      </c>
      <c r="I122" t="s">
        <v>13795</v>
      </c>
      <c r="J122" t="s">
        <v>672</v>
      </c>
      <c r="K122" t="s">
        <v>637</v>
      </c>
      <c r="L122" t="s">
        <v>638</v>
      </c>
      <c r="M122" t="s">
        <v>22228</v>
      </c>
      <c r="N122" t="s">
        <v>637</v>
      </c>
      <c r="O122" t="s">
        <v>639</v>
      </c>
      <c r="P122" t="s">
        <v>5</v>
      </c>
      <c r="Q122" t="s">
        <v>640</v>
      </c>
      <c r="R122" t="s">
        <v>638</v>
      </c>
      <c r="S122" t="s">
        <v>637</v>
      </c>
      <c r="T122" t="s">
        <v>22228</v>
      </c>
    </row>
    <row r="123" spans="1:20" x14ac:dyDescent="0.25">
      <c r="A123" t="s">
        <v>147</v>
      </c>
      <c r="B123" t="s">
        <v>148</v>
      </c>
      <c r="C123">
        <v>50</v>
      </c>
      <c r="D123">
        <v>6</v>
      </c>
      <c r="E123" t="s">
        <v>22229</v>
      </c>
      <c r="F123">
        <v>200</v>
      </c>
      <c r="G123">
        <v>0</v>
      </c>
      <c r="H123" t="s">
        <v>636</v>
      </c>
      <c r="I123" t="s">
        <v>22230</v>
      </c>
      <c r="J123" t="s">
        <v>683</v>
      </c>
      <c r="K123" t="s">
        <v>637</v>
      </c>
      <c r="L123" t="s">
        <v>638</v>
      </c>
      <c r="M123" t="s">
        <v>22228</v>
      </c>
      <c r="N123" t="s">
        <v>637</v>
      </c>
      <c r="O123" t="s">
        <v>639</v>
      </c>
      <c r="P123" t="s">
        <v>5</v>
      </c>
      <c r="Q123" t="s">
        <v>640</v>
      </c>
      <c r="R123" t="s">
        <v>638</v>
      </c>
      <c r="S123" t="s">
        <v>22231</v>
      </c>
      <c r="T123" t="s">
        <v>22228</v>
      </c>
    </row>
    <row r="124" spans="1:20" x14ac:dyDescent="0.25">
      <c r="A124" t="s">
        <v>147</v>
      </c>
      <c r="B124" t="s">
        <v>148</v>
      </c>
      <c r="C124">
        <v>50</v>
      </c>
      <c r="D124">
        <v>6</v>
      </c>
      <c r="E124" t="s">
        <v>22232</v>
      </c>
      <c r="F124">
        <v>200</v>
      </c>
      <c r="G124">
        <v>0</v>
      </c>
      <c r="H124" t="s">
        <v>636</v>
      </c>
      <c r="I124" t="s">
        <v>22233</v>
      </c>
      <c r="J124" t="s">
        <v>1862</v>
      </c>
      <c r="K124" t="s">
        <v>637</v>
      </c>
      <c r="L124" t="s">
        <v>638</v>
      </c>
      <c r="M124" t="s">
        <v>22234</v>
      </c>
      <c r="N124" t="s">
        <v>637</v>
      </c>
      <c r="O124" t="s">
        <v>643</v>
      </c>
      <c r="P124" t="s">
        <v>5</v>
      </c>
      <c r="Q124" t="s">
        <v>644</v>
      </c>
      <c r="R124" t="s">
        <v>638</v>
      </c>
      <c r="S124" t="s">
        <v>22235</v>
      </c>
      <c r="T124" t="s">
        <v>22234</v>
      </c>
    </row>
    <row r="125" spans="1:20" x14ac:dyDescent="0.25">
      <c r="A125" t="s">
        <v>147</v>
      </c>
      <c r="B125" t="s">
        <v>148</v>
      </c>
      <c r="C125">
        <v>33.333333333333336</v>
      </c>
      <c r="D125">
        <v>3</v>
      </c>
      <c r="E125" t="s">
        <v>22236</v>
      </c>
      <c r="F125">
        <v>100</v>
      </c>
      <c r="G125">
        <v>0</v>
      </c>
      <c r="H125" t="s">
        <v>636</v>
      </c>
      <c r="I125" t="s">
        <v>22237</v>
      </c>
      <c r="J125" t="s">
        <v>1987</v>
      </c>
      <c r="K125" t="s">
        <v>637</v>
      </c>
      <c r="L125" t="s">
        <v>638</v>
      </c>
      <c r="M125" t="s">
        <v>22238</v>
      </c>
      <c r="N125" t="s">
        <v>637</v>
      </c>
      <c r="O125" t="s">
        <v>643</v>
      </c>
      <c r="P125" t="s">
        <v>5</v>
      </c>
      <c r="Q125" t="s">
        <v>644</v>
      </c>
      <c r="R125" t="s">
        <v>638</v>
      </c>
      <c r="S125" t="s">
        <v>637</v>
      </c>
      <c r="T125" t="s">
        <v>22238</v>
      </c>
    </row>
    <row r="126" spans="1:20" x14ac:dyDescent="0.25">
      <c r="A126" t="s">
        <v>240</v>
      </c>
      <c r="B126" t="s">
        <v>246</v>
      </c>
      <c r="C126">
        <v>139</v>
      </c>
      <c r="D126">
        <v>1</v>
      </c>
      <c r="E126" t="s">
        <v>22239</v>
      </c>
      <c r="F126">
        <v>394</v>
      </c>
      <c r="G126">
        <v>0</v>
      </c>
      <c r="H126" t="s">
        <v>645</v>
      </c>
      <c r="I126" t="s">
        <v>22240</v>
      </c>
      <c r="J126" t="s">
        <v>22241</v>
      </c>
      <c r="K126" t="s">
        <v>8752</v>
      </c>
      <c r="L126" t="s">
        <v>22242</v>
      </c>
      <c r="M126" t="s">
        <v>22243</v>
      </c>
      <c r="N126" t="s">
        <v>761</v>
      </c>
      <c r="O126" t="s">
        <v>698</v>
      </c>
      <c r="P126" t="s">
        <v>692</v>
      </c>
      <c r="Q126" t="s">
        <v>693</v>
      </c>
      <c r="R126" t="s">
        <v>638</v>
      </c>
      <c r="S126" t="s">
        <v>22244</v>
      </c>
      <c r="T126" t="s">
        <v>22243</v>
      </c>
    </row>
    <row r="127" spans="1:20" x14ac:dyDescent="0.25">
      <c r="A127" t="s">
        <v>600</v>
      </c>
      <c r="B127" t="s">
        <v>601</v>
      </c>
      <c r="C127">
        <v>139</v>
      </c>
      <c r="D127">
        <v>1</v>
      </c>
      <c r="E127" t="s">
        <v>22239</v>
      </c>
      <c r="F127">
        <v>394</v>
      </c>
      <c r="G127">
        <v>0</v>
      </c>
      <c r="H127" t="s">
        <v>645</v>
      </c>
      <c r="I127" t="s">
        <v>22240</v>
      </c>
      <c r="J127" t="s">
        <v>22241</v>
      </c>
      <c r="K127" t="s">
        <v>8752</v>
      </c>
      <c r="L127" t="s">
        <v>22242</v>
      </c>
      <c r="M127" t="s">
        <v>22243</v>
      </c>
      <c r="N127" t="s">
        <v>761</v>
      </c>
      <c r="O127" t="s">
        <v>698</v>
      </c>
      <c r="P127" t="s">
        <v>692</v>
      </c>
      <c r="Q127" t="s">
        <v>693</v>
      </c>
      <c r="R127" t="s">
        <v>638</v>
      </c>
      <c r="S127" t="s">
        <v>22244</v>
      </c>
      <c r="T127" t="s">
        <v>22243</v>
      </c>
    </row>
    <row r="128" spans="1:20" x14ac:dyDescent="0.25">
      <c r="A128" t="s">
        <v>16662</v>
      </c>
      <c r="B128" t="s">
        <v>10386</v>
      </c>
      <c r="C128">
        <v>89.5</v>
      </c>
      <c r="D128">
        <v>2</v>
      </c>
      <c r="E128" t="s">
        <v>22239</v>
      </c>
      <c r="F128">
        <v>394</v>
      </c>
      <c r="G128">
        <v>0</v>
      </c>
      <c r="H128" t="s">
        <v>645</v>
      </c>
      <c r="I128" t="s">
        <v>22240</v>
      </c>
      <c r="J128" t="s">
        <v>22241</v>
      </c>
      <c r="K128" t="s">
        <v>8752</v>
      </c>
      <c r="L128" t="s">
        <v>22242</v>
      </c>
      <c r="M128" t="s">
        <v>22243</v>
      </c>
      <c r="N128" t="s">
        <v>761</v>
      </c>
      <c r="O128" t="s">
        <v>698</v>
      </c>
      <c r="P128" t="s">
        <v>692</v>
      </c>
      <c r="Q128" t="s">
        <v>693</v>
      </c>
      <c r="R128" t="s">
        <v>638</v>
      </c>
      <c r="S128" t="s">
        <v>22244</v>
      </c>
      <c r="T128" t="s">
        <v>22243</v>
      </c>
    </row>
    <row r="129" spans="1:20" x14ac:dyDescent="0.25">
      <c r="A129" t="s">
        <v>147</v>
      </c>
      <c r="B129" t="s">
        <v>148</v>
      </c>
      <c r="C129">
        <v>33.333333333333336</v>
      </c>
      <c r="D129">
        <v>3</v>
      </c>
      <c r="E129" t="s">
        <v>22245</v>
      </c>
      <c r="F129">
        <v>100</v>
      </c>
      <c r="G129">
        <v>0</v>
      </c>
      <c r="H129" t="s">
        <v>636</v>
      </c>
      <c r="I129" t="s">
        <v>22246</v>
      </c>
      <c r="J129" t="s">
        <v>648</v>
      </c>
      <c r="K129" t="s">
        <v>637</v>
      </c>
      <c r="L129" t="s">
        <v>638</v>
      </c>
      <c r="M129" t="s">
        <v>22247</v>
      </c>
      <c r="N129" t="s">
        <v>637</v>
      </c>
      <c r="O129" t="s">
        <v>639</v>
      </c>
      <c r="P129" t="s">
        <v>5</v>
      </c>
      <c r="Q129" t="s">
        <v>640</v>
      </c>
      <c r="R129" t="s">
        <v>638</v>
      </c>
      <c r="S129" t="s">
        <v>637</v>
      </c>
      <c r="T129" t="s">
        <v>22247</v>
      </c>
    </row>
    <row r="130" spans="1:20" x14ac:dyDescent="0.25">
      <c r="A130" t="s">
        <v>147</v>
      </c>
      <c r="B130" t="s">
        <v>148</v>
      </c>
      <c r="C130">
        <v>33.333333333333336</v>
      </c>
      <c r="D130">
        <v>3</v>
      </c>
      <c r="E130" t="s">
        <v>22248</v>
      </c>
      <c r="F130">
        <v>100</v>
      </c>
      <c r="G130">
        <v>0</v>
      </c>
      <c r="H130" t="s">
        <v>655</v>
      </c>
      <c r="I130" t="s">
        <v>22249</v>
      </c>
      <c r="J130" t="s">
        <v>658</v>
      </c>
      <c r="K130" t="s">
        <v>637</v>
      </c>
      <c r="L130" t="s">
        <v>638</v>
      </c>
      <c r="M130" t="s">
        <v>22250</v>
      </c>
      <c r="N130" t="s">
        <v>637</v>
      </c>
      <c r="O130" t="s">
        <v>639</v>
      </c>
      <c r="P130" t="s">
        <v>5</v>
      </c>
      <c r="Q130" t="s">
        <v>640</v>
      </c>
      <c r="R130" t="s">
        <v>638</v>
      </c>
      <c r="S130" t="s">
        <v>637</v>
      </c>
      <c r="T130" t="s">
        <v>22251</v>
      </c>
    </row>
    <row r="131" spans="1:20" x14ac:dyDescent="0.25">
      <c r="A131" t="s">
        <v>147</v>
      </c>
      <c r="B131" t="s">
        <v>148</v>
      </c>
      <c r="C131">
        <v>50</v>
      </c>
      <c r="D131">
        <v>6</v>
      </c>
      <c r="E131" t="s">
        <v>22252</v>
      </c>
      <c r="F131">
        <v>200</v>
      </c>
      <c r="G131">
        <v>0</v>
      </c>
      <c r="H131" t="s">
        <v>636</v>
      </c>
      <c r="I131" t="s">
        <v>22253</v>
      </c>
      <c r="J131" t="s">
        <v>650</v>
      </c>
      <c r="K131" t="s">
        <v>637</v>
      </c>
      <c r="L131" t="s">
        <v>638</v>
      </c>
      <c r="M131" t="s">
        <v>22250</v>
      </c>
      <c r="N131" t="s">
        <v>637</v>
      </c>
      <c r="O131" t="s">
        <v>639</v>
      </c>
      <c r="P131" t="s">
        <v>5</v>
      </c>
      <c r="Q131" t="s">
        <v>640</v>
      </c>
      <c r="R131" t="s">
        <v>638</v>
      </c>
      <c r="S131" t="s">
        <v>22254</v>
      </c>
      <c r="T131" t="s">
        <v>22250</v>
      </c>
    </row>
    <row r="132" spans="1:20" x14ac:dyDescent="0.25">
      <c r="A132" t="s">
        <v>18</v>
      </c>
      <c r="B132" t="s">
        <v>19</v>
      </c>
      <c r="C132">
        <v>66.666666666666671</v>
      </c>
      <c r="D132">
        <v>3</v>
      </c>
      <c r="E132" t="s">
        <v>22255</v>
      </c>
      <c r="F132">
        <v>100</v>
      </c>
      <c r="G132">
        <v>0</v>
      </c>
      <c r="H132" t="s">
        <v>636</v>
      </c>
      <c r="I132" t="s">
        <v>22256</v>
      </c>
      <c r="J132" t="s">
        <v>652</v>
      </c>
      <c r="K132" t="s">
        <v>637</v>
      </c>
      <c r="L132" t="s">
        <v>638</v>
      </c>
      <c r="M132" t="s">
        <v>22250</v>
      </c>
      <c r="N132" t="s">
        <v>637</v>
      </c>
      <c r="O132" t="s">
        <v>639</v>
      </c>
      <c r="P132" t="s">
        <v>5</v>
      </c>
      <c r="Q132" t="s">
        <v>640</v>
      </c>
      <c r="R132" t="s">
        <v>638</v>
      </c>
      <c r="S132" t="s">
        <v>22257</v>
      </c>
      <c r="T132" t="s">
        <v>22250</v>
      </c>
    </row>
    <row r="133" spans="1:20" x14ac:dyDescent="0.25">
      <c r="A133" t="s">
        <v>18</v>
      </c>
      <c r="B133" t="s">
        <v>19</v>
      </c>
      <c r="C133">
        <v>66.666666666666671</v>
      </c>
      <c r="D133">
        <v>3</v>
      </c>
      <c r="E133" t="s">
        <v>22258</v>
      </c>
      <c r="F133">
        <v>100</v>
      </c>
      <c r="G133">
        <v>0</v>
      </c>
      <c r="H133" t="s">
        <v>636</v>
      </c>
      <c r="I133" t="s">
        <v>22259</v>
      </c>
      <c r="J133" t="s">
        <v>650</v>
      </c>
      <c r="K133" t="s">
        <v>637</v>
      </c>
      <c r="L133" t="s">
        <v>638</v>
      </c>
      <c r="M133" t="s">
        <v>22260</v>
      </c>
      <c r="N133" t="s">
        <v>637</v>
      </c>
      <c r="O133" t="s">
        <v>639</v>
      </c>
      <c r="P133" t="s">
        <v>5</v>
      </c>
      <c r="Q133" t="s">
        <v>640</v>
      </c>
      <c r="R133" t="s">
        <v>638</v>
      </c>
      <c r="S133" t="s">
        <v>22261</v>
      </c>
      <c r="T133" t="s">
        <v>22260</v>
      </c>
    </row>
    <row r="134" spans="1:20" x14ac:dyDescent="0.25">
      <c r="A134" t="s">
        <v>240</v>
      </c>
      <c r="B134" t="s">
        <v>246</v>
      </c>
      <c r="C134">
        <v>109</v>
      </c>
      <c r="D134">
        <v>3</v>
      </c>
      <c r="E134" t="s">
        <v>22262</v>
      </c>
      <c r="F134">
        <v>362</v>
      </c>
      <c r="G134">
        <v>35</v>
      </c>
      <c r="H134" t="s">
        <v>645</v>
      </c>
      <c r="I134" t="s">
        <v>22263</v>
      </c>
      <c r="J134" t="s">
        <v>22264</v>
      </c>
      <c r="K134" t="s">
        <v>3835</v>
      </c>
      <c r="L134" t="s">
        <v>22265</v>
      </c>
      <c r="M134" t="s">
        <v>22221</v>
      </c>
      <c r="N134" t="s">
        <v>761</v>
      </c>
      <c r="O134" t="s">
        <v>691</v>
      </c>
      <c r="P134" t="s">
        <v>5388</v>
      </c>
      <c r="Q134" t="s">
        <v>693</v>
      </c>
      <c r="R134" t="s">
        <v>638</v>
      </c>
      <c r="S134" t="s">
        <v>637</v>
      </c>
      <c r="T134" t="s">
        <v>22266</v>
      </c>
    </row>
    <row r="135" spans="1:20" x14ac:dyDescent="0.25">
      <c r="A135" t="s">
        <v>147</v>
      </c>
      <c r="B135" t="s">
        <v>148</v>
      </c>
      <c r="C135">
        <v>33.333333333333336</v>
      </c>
      <c r="D135">
        <v>3</v>
      </c>
      <c r="E135" t="s">
        <v>22267</v>
      </c>
      <c r="F135">
        <v>138</v>
      </c>
      <c r="G135">
        <v>38</v>
      </c>
      <c r="H135" t="s">
        <v>655</v>
      </c>
      <c r="I135" t="s">
        <v>22268</v>
      </c>
      <c r="J135" t="s">
        <v>686</v>
      </c>
      <c r="K135" t="s">
        <v>637</v>
      </c>
      <c r="L135" t="s">
        <v>638</v>
      </c>
      <c r="M135" t="s">
        <v>22269</v>
      </c>
      <c r="N135" t="s">
        <v>637</v>
      </c>
      <c r="O135" t="s">
        <v>639</v>
      </c>
      <c r="P135" t="s">
        <v>5</v>
      </c>
      <c r="Q135" t="s">
        <v>640</v>
      </c>
      <c r="R135" t="s">
        <v>638</v>
      </c>
      <c r="S135" t="s">
        <v>637</v>
      </c>
      <c r="T135" t="s">
        <v>22269</v>
      </c>
    </row>
    <row r="136" spans="1:20" x14ac:dyDescent="0.25">
      <c r="A136" t="s">
        <v>241</v>
      </c>
      <c r="B136" t="s">
        <v>247</v>
      </c>
      <c r="C136">
        <v>159</v>
      </c>
      <c r="D136">
        <v>1</v>
      </c>
      <c r="E136" t="s">
        <v>22270</v>
      </c>
      <c r="F136">
        <v>99</v>
      </c>
      <c r="G136">
        <v>0</v>
      </c>
      <c r="H136" t="s">
        <v>636</v>
      </c>
      <c r="I136" t="s">
        <v>22271</v>
      </c>
      <c r="J136" t="s">
        <v>648</v>
      </c>
      <c r="K136" t="s">
        <v>637</v>
      </c>
      <c r="L136" t="s">
        <v>638</v>
      </c>
      <c r="M136" t="s">
        <v>22272</v>
      </c>
      <c r="N136" t="s">
        <v>637</v>
      </c>
      <c r="O136" t="s">
        <v>643</v>
      </c>
      <c r="P136" t="s">
        <v>5</v>
      </c>
      <c r="Q136" t="s">
        <v>644</v>
      </c>
      <c r="R136" t="s">
        <v>638</v>
      </c>
      <c r="S136" t="s">
        <v>22273</v>
      </c>
      <c r="T136" t="s">
        <v>22272</v>
      </c>
    </row>
    <row r="137" spans="1:20" x14ac:dyDescent="0.25">
      <c r="A137" t="s">
        <v>147</v>
      </c>
      <c r="B137" t="s">
        <v>148</v>
      </c>
      <c r="C137">
        <v>33.333333333333336</v>
      </c>
      <c r="D137">
        <v>3</v>
      </c>
      <c r="E137" t="s">
        <v>22274</v>
      </c>
      <c r="F137">
        <v>100</v>
      </c>
      <c r="G137">
        <v>0</v>
      </c>
      <c r="H137" t="s">
        <v>655</v>
      </c>
      <c r="I137" t="s">
        <v>22275</v>
      </c>
      <c r="J137" t="s">
        <v>3188</v>
      </c>
      <c r="K137" t="s">
        <v>637</v>
      </c>
      <c r="L137" t="s">
        <v>638</v>
      </c>
      <c r="M137" t="s">
        <v>22276</v>
      </c>
      <c r="N137" t="s">
        <v>637</v>
      </c>
      <c r="O137" t="s">
        <v>639</v>
      </c>
      <c r="P137" t="s">
        <v>5</v>
      </c>
      <c r="Q137" t="s">
        <v>640</v>
      </c>
      <c r="R137" t="s">
        <v>638</v>
      </c>
      <c r="S137" t="s">
        <v>637</v>
      </c>
      <c r="T137" t="s">
        <v>22276</v>
      </c>
    </row>
    <row r="138" spans="1:20" x14ac:dyDescent="0.25">
      <c r="A138" t="s">
        <v>147</v>
      </c>
      <c r="B138" t="s">
        <v>148</v>
      </c>
      <c r="C138">
        <v>50</v>
      </c>
      <c r="D138">
        <v>6</v>
      </c>
      <c r="E138" t="s">
        <v>22277</v>
      </c>
      <c r="F138">
        <v>200</v>
      </c>
      <c r="G138">
        <v>0</v>
      </c>
      <c r="H138" t="s">
        <v>636</v>
      </c>
      <c r="I138" t="s">
        <v>22278</v>
      </c>
      <c r="J138" t="s">
        <v>670</v>
      </c>
      <c r="K138" t="s">
        <v>637</v>
      </c>
      <c r="L138" t="s">
        <v>638</v>
      </c>
      <c r="M138" t="s">
        <v>22276</v>
      </c>
      <c r="N138" t="s">
        <v>637</v>
      </c>
      <c r="O138" t="s">
        <v>639</v>
      </c>
      <c r="P138" t="s">
        <v>5</v>
      </c>
      <c r="Q138" t="s">
        <v>640</v>
      </c>
      <c r="R138" t="s">
        <v>638</v>
      </c>
      <c r="S138" t="s">
        <v>22279</v>
      </c>
      <c r="T138" t="s">
        <v>22276</v>
      </c>
    </row>
    <row r="139" spans="1:20" x14ac:dyDescent="0.25">
      <c r="A139" t="s">
        <v>16479</v>
      </c>
      <c r="B139" t="s">
        <v>13745</v>
      </c>
      <c r="C139">
        <v>99</v>
      </c>
      <c r="D139">
        <v>1</v>
      </c>
      <c r="E139" t="s">
        <v>22280</v>
      </c>
      <c r="F139">
        <v>159</v>
      </c>
      <c r="G139">
        <v>0</v>
      </c>
      <c r="H139" t="s">
        <v>636</v>
      </c>
      <c r="I139" t="s">
        <v>22281</v>
      </c>
      <c r="J139" t="s">
        <v>648</v>
      </c>
      <c r="K139" t="s">
        <v>637</v>
      </c>
      <c r="L139" t="s">
        <v>638</v>
      </c>
      <c r="M139" t="s">
        <v>22282</v>
      </c>
      <c r="N139" t="s">
        <v>637</v>
      </c>
      <c r="O139" t="s">
        <v>639</v>
      </c>
      <c r="P139" t="s">
        <v>5</v>
      </c>
      <c r="Q139" t="s">
        <v>640</v>
      </c>
      <c r="R139" t="s">
        <v>638</v>
      </c>
      <c r="S139" t="s">
        <v>637</v>
      </c>
      <c r="T139" t="s">
        <v>22282</v>
      </c>
    </row>
    <row r="140" spans="1:20" x14ac:dyDescent="0.25">
      <c r="A140" t="s">
        <v>16818</v>
      </c>
      <c r="B140" t="s">
        <v>13750</v>
      </c>
      <c r="C140">
        <v>99</v>
      </c>
      <c r="D140">
        <v>1</v>
      </c>
      <c r="E140" t="s">
        <v>22280</v>
      </c>
      <c r="F140">
        <v>159</v>
      </c>
      <c r="G140">
        <v>0</v>
      </c>
      <c r="H140" t="s">
        <v>636</v>
      </c>
      <c r="I140" t="s">
        <v>22281</v>
      </c>
      <c r="J140" t="s">
        <v>648</v>
      </c>
      <c r="K140" t="s">
        <v>637</v>
      </c>
      <c r="L140" t="s">
        <v>638</v>
      </c>
      <c r="M140" t="s">
        <v>22282</v>
      </c>
      <c r="N140" t="s">
        <v>637</v>
      </c>
      <c r="O140" t="s">
        <v>639</v>
      </c>
      <c r="P140" t="s">
        <v>5</v>
      </c>
      <c r="Q140" t="s">
        <v>640</v>
      </c>
      <c r="R140" t="s">
        <v>638</v>
      </c>
      <c r="S140" t="s">
        <v>637</v>
      </c>
      <c r="T140" t="s">
        <v>22282</v>
      </c>
    </row>
    <row r="141" spans="1:20" x14ac:dyDescent="0.25">
      <c r="A141" t="s">
        <v>16479</v>
      </c>
      <c r="B141" t="s">
        <v>13745</v>
      </c>
      <c r="C141">
        <v>99</v>
      </c>
      <c r="D141">
        <v>1</v>
      </c>
      <c r="E141" t="s">
        <v>22283</v>
      </c>
      <c r="F141">
        <v>408</v>
      </c>
      <c r="G141">
        <v>0</v>
      </c>
      <c r="H141" t="s">
        <v>636</v>
      </c>
      <c r="I141" t="s">
        <v>10579</v>
      </c>
      <c r="J141" t="s">
        <v>687</v>
      </c>
      <c r="K141" t="s">
        <v>637</v>
      </c>
      <c r="L141" t="s">
        <v>638</v>
      </c>
      <c r="M141" t="s">
        <v>22284</v>
      </c>
      <c r="N141" t="s">
        <v>637</v>
      </c>
      <c r="O141" t="s">
        <v>643</v>
      </c>
      <c r="P141" t="s">
        <v>5</v>
      </c>
      <c r="Q141" t="s">
        <v>644</v>
      </c>
      <c r="R141" t="s">
        <v>638</v>
      </c>
      <c r="S141" t="s">
        <v>22285</v>
      </c>
      <c r="T141" t="s">
        <v>22284</v>
      </c>
    </row>
    <row r="142" spans="1:20" x14ac:dyDescent="0.25">
      <c r="A142" t="s">
        <v>16818</v>
      </c>
      <c r="B142" t="s">
        <v>13750</v>
      </c>
      <c r="C142">
        <v>99</v>
      </c>
      <c r="D142">
        <v>1</v>
      </c>
      <c r="E142" t="s">
        <v>22283</v>
      </c>
      <c r="F142">
        <v>408</v>
      </c>
      <c r="G142">
        <v>0</v>
      </c>
      <c r="H142" t="s">
        <v>636</v>
      </c>
      <c r="I142" t="s">
        <v>10579</v>
      </c>
      <c r="J142" t="s">
        <v>687</v>
      </c>
      <c r="K142" t="s">
        <v>637</v>
      </c>
      <c r="L142" t="s">
        <v>638</v>
      </c>
      <c r="M142" t="s">
        <v>22284</v>
      </c>
      <c r="N142" t="s">
        <v>637</v>
      </c>
      <c r="O142" t="s">
        <v>643</v>
      </c>
      <c r="P142" t="s">
        <v>5</v>
      </c>
      <c r="Q142" t="s">
        <v>644</v>
      </c>
      <c r="R142" t="s">
        <v>638</v>
      </c>
      <c r="S142" t="s">
        <v>22285</v>
      </c>
      <c r="T142" t="s">
        <v>22284</v>
      </c>
    </row>
    <row r="143" spans="1:20" x14ac:dyDescent="0.25">
      <c r="A143" t="s">
        <v>16662</v>
      </c>
      <c r="B143" t="s">
        <v>10386</v>
      </c>
      <c r="C143">
        <v>89.5</v>
      </c>
      <c r="D143">
        <v>2</v>
      </c>
      <c r="E143" t="s">
        <v>22283</v>
      </c>
      <c r="F143">
        <v>408</v>
      </c>
      <c r="G143">
        <v>0</v>
      </c>
      <c r="H143" t="s">
        <v>636</v>
      </c>
      <c r="I143" t="s">
        <v>10579</v>
      </c>
      <c r="J143" t="s">
        <v>687</v>
      </c>
      <c r="K143" t="s">
        <v>637</v>
      </c>
      <c r="L143" t="s">
        <v>638</v>
      </c>
      <c r="M143" t="s">
        <v>22284</v>
      </c>
      <c r="N143" t="s">
        <v>637</v>
      </c>
      <c r="O143" t="s">
        <v>643</v>
      </c>
      <c r="P143" t="s">
        <v>5</v>
      </c>
      <c r="Q143" t="s">
        <v>644</v>
      </c>
      <c r="R143" t="s">
        <v>638</v>
      </c>
      <c r="S143" t="s">
        <v>22285</v>
      </c>
      <c r="T143" t="s">
        <v>22284</v>
      </c>
    </row>
    <row r="144" spans="1:20" x14ac:dyDescent="0.25">
      <c r="A144" t="s">
        <v>239</v>
      </c>
      <c r="B144" t="s">
        <v>245</v>
      </c>
      <c r="C144">
        <v>159</v>
      </c>
      <c r="D144">
        <v>1</v>
      </c>
      <c r="E144" t="s">
        <v>22283</v>
      </c>
      <c r="F144">
        <v>408</v>
      </c>
      <c r="G144">
        <v>0</v>
      </c>
      <c r="H144" t="s">
        <v>636</v>
      </c>
      <c r="I144" t="s">
        <v>10579</v>
      </c>
      <c r="J144" t="s">
        <v>687</v>
      </c>
      <c r="K144" t="s">
        <v>637</v>
      </c>
      <c r="L144" t="s">
        <v>638</v>
      </c>
      <c r="M144" t="s">
        <v>22284</v>
      </c>
      <c r="N144" t="s">
        <v>637</v>
      </c>
      <c r="O144" t="s">
        <v>643</v>
      </c>
      <c r="P144" t="s">
        <v>5</v>
      </c>
      <c r="Q144" t="s">
        <v>644</v>
      </c>
      <c r="R144" t="s">
        <v>638</v>
      </c>
      <c r="S144" t="s">
        <v>22285</v>
      </c>
      <c r="T144" t="s">
        <v>22284</v>
      </c>
    </row>
    <row r="145" spans="1:20" x14ac:dyDescent="0.25">
      <c r="A145" t="s">
        <v>18</v>
      </c>
      <c r="B145" t="s">
        <v>19</v>
      </c>
      <c r="C145">
        <v>66.666666666666671</v>
      </c>
      <c r="D145">
        <v>3</v>
      </c>
      <c r="E145" t="s">
        <v>22286</v>
      </c>
      <c r="F145">
        <v>200</v>
      </c>
      <c r="G145">
        <v>0</v>
      </c>
      <c r="H145" t="s">
        <v>636</v>
      </c>
      <c r="I145" t="s">
        <v>22287</v>
      </c>
      <c r="J145" t="s">
        <v>700</v>
      </c>
      <c r="K145" t="s">
        <v>637</v>
      </c>
      <c r="L145" t="s">
        <v>638</v>
      </c>
      <c r="M145" t="s">
        <v>22288</v>
      </c>
      <c r="N145" t="s">
        <v>637</v>
      </c>
      <c r="O145" t="s">
        <v>639</v>
      </c>
      <c r="P145" t="s">
        <v>5</v>
      </c>
      <c r="Q145" t="s">
        <v>640</v>
      </c>
      <c r="R145" t="s">
        <v>638</v>
      </c>
      <c r="S145" t="s">
        <v>22289</v>
      </c>
      <c r="T145" t="s">
        <v>22288</v>
      </c>
    </row>
    <row r="146" spans="1:20" x14ac:dyDescent="0.25">
      <c r="A146" t="s">
        <v>147</v>
      </c>
      <c r="B146" t="s">
        <v>148</v>
      </c>
      <c r="C146">
        <v>33.333333333333336</v>
      </c>
      <c r="D146">
        <v>3</v>
      </c>
      <c r="E146" t="s">
        <v>22286</v>
      </c>
      <c r="F146">
        <v>200</v>
      </c>
      <c r="G146">
        <v>0</v>
      </c>
      <c r="H146" t="s">
        <v>636</v>
      </c>
      <c r="I146" t="s">
        <v>22287</v>
      </c>
      <c r="J146" t="s">
        <v>700</v>
      </c>
      <c r="K146" t="s">
        <v>637</v>
      </c>
      <c r="L146" t="s">
        <v>638</v>
      </c>
      <c r="M146" t="s">
        <v>22288</v>
      </c>
      <c r="N146" t="s">
        <v>637</v>
      </c>
      <c r="O146" t="s">
        <v>639</v>
      </c>
      <c r="P146" t="s">
        <v>5</v>
      </c>
      <c r="Q146" t="s">
        <v>640</v>
      </c>
      <c r="R146" t="s">
        <v>638</v>
      </c>
      <c r="S146" t="s">
        <v>22289</v>
      </c>
      <c r="T146" t="s">
        <v>22288</v>
      </c>
    </row>
    <row r="147" spans="1:20" x14ac:dyDescent="0.25">
      <c r="A147" t="s">
        <v>147</v>
      </c>
      <c r="B147" t="s">
        <v>148</v>
      </c>
      <c r="C147">
        <v>50</v>
      </c>
      <c r="D147">
        <v>6</v>
      </c>
      <c r="E147" t="s">
        <v>22290</v>
      </c>
      <c r="F147">
        <v>200</v>
      </c>
      <c r="G147">
        <v>0</v>
      </c>
      <c r="H147" t="s">
        <v>636</v>
      </c>
      <c r="I147" t="s">
        <v>22291</v>
      </c>
      <c r="J147" t="s">
        <v>1872</v>
      </c>
      <c r="K147" t="s">
        <v>637</v>
      </c>
      <c r="L147" t="s">
        <v>638</v>
      </c>
      <c r="M147" t="s">
        <v>22292</v>
      </c>
      <c r="N147" t="s">
        <v>637</v>
      </c>
      <c r="O147" t="s">
        <v>639</v>
      </c>
      <c r="P147" t="s">
        <v>5</v>
      </c>
      <c r="Q147" t="s">
        <v>640</v>
      </c>
      <c r="R147" t="s">
        <v>638</v>
      </c>
      <c r="S147" t="s">
        <v>22293</v>
      </c>
      <c r="T147" t="s">
        <v>22294</v>
      </c>
    </row>
    <row r="148" spans="1:20" x14ac:dyDescent="0.25">
      <c r="A148" t="s">
        <v>18</v>
      </c>
      <c r="B148" t="s">
        <v>19</v>
      </c>
      <c r="C148">
        <v>66.666666666666671</v>
      </c>
      <c r="D148">
        <v>3</v>
      </c>
      <c r="E148" t="s">
        <v>22295</v>
      </c>
      <c r="F148">
        <v>200</v>
      </c>
      <c r="G148">
        <v>0</v>
      </c>
      <c r="H148" t="s">
        <v>636</v>
      </c>
      <c r="I148" t="s">
        <v>22296</v>
      </c>
      <c r="J148" t="s">
        <v>667</v>
      </c>
      <c r="K148" t="s">
        <v>637</v>
      </c>
      <c r="L148" t="s">
        <v>638</v>
      </c>
      <c r="M148" t="s">
        <v>22297</v>
      </c>
      <c r="N148" t="s">
        <v>637</v>
      </c>
      <c r="O148" t="s">
        <v>639</v>
      </c>
      <c r="P148" t="s">
        <v>5</v>
      </c>
      <c r="Q148" t="s">
        <v>640</v>
      </c>
      <c r="R148" t="s">
        <v>638</v>
      </c>
      <c r="S148" t="s">
        <v>22298</v>
      </c>
      <c r="T148" t="s">
        <v>22297</v>
      </c>
    </row>
    <row r="149" spans="1:20" x14ac:dyDescent="0.25">
      <c r="A149" t="s">
        <v>147</v>
      </c>
      <c r="B149" t="s">
        <v>148</v>
      </c>
      <c r="C149">
        <v>33.333333333333336</v>
      </c>
      <c r="D149">
        <v>3</v>
      </c>
      <c r="E149" t="s">
        <v>22295</v>
      </c>
      <c r="F149">
        <v>200</v>
      </c>
      <c r="G149">
        <v>0</v>
      </c>
      <c r="H149" t="s">
        <v>636</v>
      </c>
      <c r="I149" t="s">
        <v>22296</v>
      </c>
      <c r="J149" t="s">
        <v>667</v>
      </c>
      <c r="K149" t="s">
        <v>637</v>
      </c>
      <c r="L149" t="s">
        <v>638</v>
      </c>
      <c r="M149" t="s">
        <v>22297</v>
      </c>
      <c r="N149" t="s">
        <v>637</v>
      </c>
      <c r="O149" t="s">
        <v>639</v>
      </c>
      <c r="P149" t="s">
        <v>5</v>
      </c>
      <c r="Q149" t="s">
        <v>640</v>
      </c>
      <c r="R149" t="s">
        <v>638</v>
      </c>
      <c r="S149" t="s">
        <v>22298</v>
      </c>
      <c r="T149" t="s">
        <v>22297</v>
      </c>
    </row>
    <row r="150" spans="1:20" x14ac:dyDescent="0.25">
      <c r="A150" t="s">
        <v>16479</v>
      </c>
      <c r="B150" t="s">
        <v>13745</v>
      </c>
      <c r="C150">
        <v>99</v>
      </c>
      <c r="D150">
        <v>2</v>
      </c>
      <c r="E150" t="s">
        <v>22299</v>
      </c>
      <c r="F150">
        <v>159</v>
      </c>
      <c r="G150">
        <v>0</v>
      </c>
      <c r="H150" t="s">
        <v>636</v>
      </c>
      <c r="I150" t="s">
        <v>22300</v>
      </c>
      <c r="J150" t="s">
        <v>678</v>
      </c>
      <c r="K150" t="s">
        <v>637</v>
      </c>
      <c r="L150" t="s">
        <v>638</v>
      </c>
      <c r="M150" t="s">
        <v>22297</v>
      </c>
      <c r="N150" t="s">
        <v>637</v>
      </c>
      <c r="O150" t="s">
        <v>639</v>
      </c>
      <c r="P150" t="s">
        <v>5</v>
      </c>
      <c r="Q150" t="s">
        <v>640</v>
      </c>
      <c r="R150" t="s">
        <v>638</v>
      </c>
      <c r="S150" t="s">
        <v>22301</v>
      </c>
      <c r="T150" t="s">
        <v>22297</v>
      </c>
    </row>
    <row r="151" spans="1:20" x14ac:dyDescent="0.25">
      <c r="A151" t="s">
        <v>77</v>
      </c>
      <c r="B151" t="s">
        <v>78</v>
      </c>
      <c r="C151">
        <v>37.5</v>
      </c>
      <c r="D151">
        <v>8</v>
      </c>
      <c r="E151" t="s">
        <v>22302</v>
      </c>
      <c r="F151">
        <v>328</v>
      </c>
      <c r="G151">
        <v>0</v>
      </c>
      <c r="H151" t="s">
        <v>636</v>
      </c>
      <c r="I151" t="s">
        <v>22303</v>
      </c>
      <c r="J151" t="s">
        <v>732</v>
      </c>
      <c r="K151" t="s">
        <v>637</v>
      </c>
      <c r="L151" t="s">
        <v>638</v>
      </c>
      <c r="M151" t="s">
        <v>22304</v>
      </c>
      <c r="N151" t="s">
        <v>637</v>
      </c>
      <c r="O151" t="s">
        <v>639</v>
      </c>
      <c r="P151" t="s">
        <v>5</v>
      </c>
      <c r="Q151" t="s">
        <v>640</v>
      </c>
      <c r="R151" t="s">
        <v>638</v>
      </c>
      <c r="S151" t="s">
        <v>22305</v>
      </c>
      <c r="T151" t="s">
        <v>22304</v>
      </c>
    </row>
    <row r="152" spans="1:20" x14ac:dyDescent="0.25">
      <c r="A152" t="s">
        <v>16818</v>
      </c>
      <c r="B152" t="s">
        <v>13750</v>
      </c>
      <c r="C152">
        <v>150</v>
      </c>
      <c r="D152">
        <v>1</v>
      </c>
      <c r="E152" t="s">
        <v>22306</v>
      </c>
      <c r="F152">
        <v>199</v>
      </c>
      <c r="G152">
        <v>0</v>
      </c>
      <c r="H152" t="s">
        <v>645</v>
      </c>
      <c r="I152" t="s">
        <v>22307</v>
      </c>
      <c r="J152" t="s">
        <v>22308</v>
      </c>
      <c r="K152" t="s">
        <v>12502</v>
      </c>
      <c r="L152" t="s">
        <v>22309</v>
      </c>
      <c r="M152" t="s">
        <v>22310</v>
      </c>
      <c r="N152" t="s">
        <v>761</v>
      </c>
      <c r="O152" t="s">
        <v>698</v>
      </c>
      <c r="P152" t="s">
        <v>692</v>
      </c>
      <c r="Q152" t="s">
        <v>693</v>
      </c>
      <c r="R152" t="s">
        <v>638</v>
      </c>
      <c r="S152" t="s">
        <v>637</v>
      </c>
      <c r="T152" t="s">
        <v>22311</v>
      </c>
    </row>
    <row r="153" spans="1:20" x14ac:dyDescent="0.25">
      <c r="A153" t="s">
        <v>16479</v>
      </c>
      <c r="B153" t="s">
        <v>13745</v>
      </c>
      <c r="C153">
        <v>150</v>
      </c>
      <c r="D153">
        <v>1</v>
      </c>
      <c r="E153" t="s">
        <v>22306</v>
      </c>
      <c r="F153">
        <v>199</v>
      </c>
      <c r="G153">
        <v>0</v>
      </c>
      <c r="H153" t="s">
        <v>645</v>
      </c>
      <c r="I153" t="s">
        <v>22307</v>
      </c>
      <c r="J153" t="s">
        <v>22308</v>
      </c>
      <c r="K153" t="s">
        <v>12502</v>
      </c>
      <c r="L153" t="s">
        <v>22309</v>
      </c>
      <c r="M153" t="s">
        <v>22310</v>
      </c>
      <c r="N153" t="s">
        <v>761</v>
      </c>
      <c r="O153" t="s">
        <v>698</v>
      </c>
      <c r="P153" t="s">
        <v>692</v>
      </c>
      <c r="Q153" t="s">
        <v>693</v>
      </c>
      <c r="R153" t="s">
        <v>638</v>
      </c>
      <c r="S153" t="s">
        <v>637</v>
      </c>
      <c r="T153" t="s">
        <v>22311</v>
      </c>
    </row>
    <row r="154" spans="1:20" x14ac:dyDescent="0.25">
      <c r="A154" t="s">
        <v>18</v>
      </c>
      <c r="B154" t="s">
        <v>19</v>
      </c>
      <c r="C154">
        <v>66.666666666666671</v>
      </c>
      <c r="D154">
        <v>3</v>
      </c>
      <c r="E154" t="s">
        <v>22312</v>
      </c>
      <c r="F154">
        <v>200</v>
      </c>
      <c r="G154">
        <v>0</v>
      </c>
      <c r="H154" t="s">
        <v>636</v>
      </c>
      <c r="I154" t="s">
        <v>22313</v>
      </c>
      <c r="J154" t="s">
        <v>4810</v>
      </c>
      <c r="K154" t="s">
        <v>637</v>
      </c>
      <c r="L154" t="s">
        <v>638</v>
      </c>
      <c r="M154" t="s">
        <v>22314</v>
      </c>
      <c r="N154" t="s">
        <v>637</v>
      </c>
      <c r="O154" t="s">
        <v>639</v>
      </c>
      <c r="P154" t="s">
        <v>5</v>
      </c>
      <c r="Q154" t="s">
        <v>640</v>
      </c>
      <c r="R154" t="s">
        <v>22315</v>
      </c>
      <c r="S154" t="s">
        <v>22316</v>
      </c>
      <c r="T154" t="s">
        <v>22311</v>
      </c>
    </row>
    <row r="155" spans="1:20" x14ac:dyDescent="0.25">
      <c r="A155" t="s">
        <v>147</v>
      </c>
      <c r="B155" t="s">
        <v>148</v>
      </c>
      <c r="C155">
        <v>33.333333333333336</v>
      </c>
      <c r="D155">
        <v>3</v>
      </c>
      <c r="E155" t="s">
        <v>22312</v>
      </c>
      <c r="F155">
        <v>200</v>
      </c>
      <c r="G155">
        <v>0</v>
      </c>
      <c r="H155" t="s">
        <v>636</v>
      </c>
      <c r="I155" t="s">
        <v>22313</v>
      </c>
      <c r="J155" t="s">
        <v>4810</v>
      </c>
      <c r="K155" t="s">
        <v>637</v>
      </c>
      <c r="L155" t="s">
        <v>638</v>
      </c>
      <c r="M155" t="s">
        <v>22314</v>
      </c>
      <c r="N155" t="s">
        <v>637</v>
      </c>
      <c r="O155" t="s">
        <v>639</v>
      </c>
      <c r="P155" t="s">
        <v>5</v>
      </c>
      <c r="Q155" t="s">
        <v>640</v>
      </c>
      <c r="R155" t="s">
        <v>22315</v>
      </c>
      <c r="S155" t="s">
        <v>22316</v>
      </c>
      <c r="T155" t="s">
        <v>22311</v>
      </c>
    </row>
    <row r="156" spans="1:20" x14ac:dyDescent="0.25">
      <c r="A156" t="s">
        <v>16818</v>
      </c>
      <c r="B156" t="s">
        <v>13750</v>
      </c>
      <c r="C156">
        <v>150</v>
      </c>
      <c r="D156">
        <v>1</v>
      </c>
      <c r="E156" t="s">
        <v>22317</v>
      </c>
      <c r="F156">
        <v>199</v>
      </c>
      <c r="G156">
        <v>0</v>
      </c>
      <c r="H156" t="s">
        <v>645</v>
      </c>
      <c r="I156" t="s">
        <v>22318</v>
      </c>
      <c r="J156" t="s">
        <v>22319</v>
      </c>
      <c r="K156" t="s">
        <v>10005</v>
      </c>
      <c r="L156" t="s">
        <v>22320</v>
      </c>
      <c r="M156" t="s">
        <v>22321</v>
      </c>
      <c r="N156" t="s">
        <v>761</v>
      </c>
      <c r="O156" t="s">
        <v>698</v>
      </c>
      <c r="P156" t="s">
        <v>692</v>
      </c>
      <c r="Q156" t="s">
        <v>693</v>
      </c>
      <c r="R156" t="s">
        <v>638</v>
      </c>
      <c r="S156" t="s">
        <v>637</v>
      </c>
      <c r="T156" t="s">
        <v>22321</v>
      </c>
    </row>
    <row r="157" spans="1:20" x14ac:dyDescent="0.25">
      <c r="A157" t="s">
        <v>16479</v>
      </c>
      <c r="B157" t="s">
        <v>13745</v>
      </c>
      <c r="C157">
        <v>150</v>
      </c>
      <c r="D157">
        <v>1</v>
      </c>
      <c r="E157" t="s">
        <v>22317</v>
      </c>
      <c r="F157">
        <v>199</v>
      </c>
      <c r="G157">
        <v>0</v>
      </c>
      <c r="H157" t="s">
        <v>645</v>
      </c>
      <c r="I157" t="s">
        <v>22318</v>
      </c>
      <c r="J157" t="s">
        <v>22319</v>
      </c>
      <c r="K157" t="s">
        <v>10005</v>
      </c>
      <c r="L157" t="s">
        <v>22320</v>
      </c>
      <c r="M157" t="s">
        <v>22321</v>
      </c>
      <c r="N157" t="s">
        <v>761</v>
      </c>
      <c r="O157" t="s">
        <v>698</v>
      </c>
      <c r="P157" t="s">
        <v>692</v>
      </c>
      <c r="Q157" t="s">
        <v>693</v>
      </c>
      <c r="R157" t="s">
        <v>638</v>
      </c>
      <c r="S157" t="s">
        <v>637</v>
      </c>
      <c r="T157" t="s">
        <v>22321</v>
      </c>
    </row>
    <row r="158" spans="1:20" x14ac:dyDescent="0.25">
      <c r="A158" t="s">
        <v>147</v>
      </c>
      <c r="B158" t="s">
        <v>148</v>
      </c>
      <c r="C158">
        <v>33.333333333333336</v>
      </c>
      <c r="D158">
        <v>3</v>
      </c>
      <c r="E158" t="s">
        <v>22322</v>
      </c>
      <c r="F158">
        <v>100</v>
      </c>
      <c r="G158">
        <v>0</v>
      </c>
      <c r="H158" t="s">
        <v>636</v>
      </c>
      <c r="I158" t="s">
        <v>22323</v>
      </c>
      <c r="J158" t="s">
        <v>2091</v>
      </c>
      <c r="K158" t="s">
        <v>637</v>
      </c>
      <c r="L158" t="s">
        <v>638</v>
      </c>
      <c r="M158" t="s">
        <v>22324</v>
      </c>
      <c r="N158" t="s">
        <v>637</v>
      </c>
      <c r="O158" t="s">
        <v>639</v>
      </c>
      <c r="P158" t="s">
        <v>5</v>
      </c>
      <c r="Q158" t="s">
        <v>640</v>
      </c>
      <c r="R158" t="s">
        <v>638</v>
      </c>
      <c r="S158" t="s">
        <v>637</v>
      </c>
      <c r="T158" t="s">
        <v>22324</v>
      </c>
    </row>
    <row r="159" spans="1:20" x14ac:dyDescent="0.25">
      <c r="A159" t="s">
        <v>18</v>
      </c>
      <c r="B159" t="s">
        <v>19</v>
      </c>
      <c r="C159">
        <v>66.666666666666671</v>
      </c>
      <c r="D159">
        <v>3</v>
      </c>
      <c r="E159" t="s">
        <v>22325</v>
      </c>
      <c r="F159">
        <v>100</v>
      </c>
      <c r="G159">
        <v>0</v>
      </c>
      <c r="H159" t="s">
        <v>636</v>
      </c>
      <c r="I159" t="s">
        <v>6062</v>
      </c>
      <c r="J159" t="s">
        <v>684</v>
      </c>
      <c r="K159" t="s">
        <v>637</v>
      </c>
      <c r="L159" t="s">
        <v>638</v>
      </c>
      <c r="M159" t="s">
        <v>22324</v>
      </c>
      <c r="N159" t="s">
        <v>637</v>
      </c>
      <c r="O159" t="s">
        <v>643</v>
      </c>
      <c r="P159" t="s">
        <v>5</v>
      </c>
      <c r="Q159" t="s">
        <v>644</v>
      </c>
      <c r="R159" t="s">
        <v>638</v>
      </c>
      <c r="S159" t="s">
        <v>22326</v>
      </c>
      <c r="T159" t="s">
        <v>22324</v>
      </c>
    </row>
    <row r="160" spans="1:20" x14ac:dyDescent="0.25">
      <c r="A160" t="s">
        <v>147</v>
      </c>
      <c r="B160" t="s">
        <v>148</v>
      </c>
      <c r="C160">
        <v>33.333333333333336</v>
      </c>
      <c r="D160">
        <v>3</v>
      </c>
      <c r="E160" t="s">
        <v>22327</v>
      </c>
      <c r="F160">
        <v>103</v>
      </c>
      <c r="G160">
        <v>3</v>
      </c>
      <c r="H160" t="s">
        <v>636</v>
      </c>
      <c r="I160" t="s">
        <v>9666</v>
      </c>
      <c r="J160" t="s">
        <v>1735</v>
      </c>
      <c r="K160" t="s">
        <v>637</v>
      </c>
      <c r="L160" t="s">
        <v>638</v>
      </c>
      <c r="M160" t="s">
        <v>22328</v>
      </c>
      <c r="N160" t="s">
        <v>637</v>
      </c>
      <c r="O160" t="s">
        <v>639</v>
      </c>
      <c r="P160" t="s">
        <v>5</v>
      </c>
      <c r="Q160" t="s">
        <v>640</v>
      </c>
      <c r="R160" t="s">
        <v>638</v>
      </c>
      <c r="S160" t="s">
        <v>637</v>
      </c>
      <c r="T160" t="s">
        <v>22324</v>
      </c>
    </row>
    <row r="161" spans="1:20" x14ac:dyDescent="0.25">
      <c r="A161" t="s">
        <v>147</v>
      </c>
      <c r="B161" t="s">
        <v>148</v>
      </c>
      <c r="C161">
        <v>33.333333333333336</v>
      </c>
      <c r="D161">
        <v>3</v>
      </c>
      <c r="E161" t="s">
        <v>22329</v>
      </c>
      <c r="F161">
        <v>100</v>
      </c>
      <c r="G161">
        <v>0</v>
      </c>
      <c r="H161" t="s">
        <v>655</v>
      </c>
      <c r="I161" t="s">
        <v>22330</v>
      </c>
      <c r="J161" t="s">
        <v>662</v>
      </c>
      <c r="K161" t="s">
        <v>637</v>
      </c>
      <c r="L161" t="s">
        <v>638</v>
      </c>
      <c r="M161" t="s">
        <v>22328</v>
      </c>
      <c r="N161" t="s">
        <v>637</v>
      </c>
      <c r="O161" t="s">
        <v>639</v>
      </c>
      <c r="P161" t="s">
        <v>5</v>
      </c>
      <c r="Q161" t="s">
        <v>640</v>
      </c>
      <c r="R161" t="s">
        <v>638</v>
      </c>
      <c r="S161" t="s">
        <v>637</v>
      </c>
      <c r="T161" t="s">
        <v>22328</v>
      </c>
    </row>
    <row r="162" spans="1:20" x14ac:dyDescent="0.25">
      <c r="A162" t="s">
        <v>239</v>
      </c>
      <c r="B162" t="s">
        <v>245</v>
      </c>
      <c r="C162">
        <v>139</v>
      </c>
      <c r="D162">
        <v>1</v>
      </c>
      <c r="E162" t="s">
        <v>22331</v>
      </c>
      <c r="F162">
        <v>215</v>
      </c>
      <c r="G162">
        <v>0</v>
      </c>
      <c r="H162" t="s">
        <v>697</v>
      </c>
      <c r="I162" t="s">
        <v>22332</v>
      </c>
      <c r="J162" t="s">
        <v>22333</v>
      </c>
      <c r="K162" t="s">
        <v>2606</v>
      </c>
      <c r="L162" t="s">
        <v>22334</v>
      </c>
      <c r="M162" t="s">
        <v>22328</v>
      </c>
      <c r="N162" t="s">
        <v>761</v>
      </c>
      <c r="O162" t="s">
        <v>698</v>
      </c>
      <c r="P162" t="s">
        <v>692</v>
      </c>
      <c r="Q162" t="s">
        <v>693</v>
      </c>
      <c r="R162" t="s">
        <v>638</v>
      </c>
      <c r="S162" t="s">
        <v>637</v>
      </c>
      <c r="T162" t="s">
        <v>22328</v>
      </c>
    </row>
    <row r="163" spans="1:20" x14ac:dyDescent="0.25">
      <c r="A163" t="s">
        <v>240</v>
      </c>
      <c r="B163" t="s">
        <v>246</v>
      </c>
      <c r="C163">
        <v>139</v>
      </c>
      <c r="D163">
        <v>1</v>
      </c>
      <c r="E163" t="s">
        <v>22331</v>
      </c>
      <c r="F163">
        <v>215</v>
      </c>
      <c r="G163">
        <v>0</v>
      </c>
      <c r="H163" t="s">
        <v>697</v>
      </c>
      <c r="I163" t="s">
        <v>22332</v>
      </c>
      <c r="J163" t="s">
        <v>22333</v>
      </c>
      <c r="K163" t="s">
        <v>2606</v>
      </c>
      <c r="L163" t="s">
        <v>22334</v>
      </c>
      <c r="M163" t="s">
        <v>22328</v>
      </c>
      <c r="N163" t="s">
        <v>761</v>
      </c>
      <c r="O163" t="s">
        <v>698</v>
      </c>
      <c r="P163" t="s">
        <v>692</v>
      </c>
      <c r="Q163" t="s">
        <v>693</v>
      </c>
      <c r="R163" t="s">
        <v>638</v>
      </c>
      <c r="S163" t="s">
        <v>637</v>
      </c>
      <c r="T163" t="s">
        <v>22328</v>
      </c>
    </row>
    <row r="164" spans="1:20" x14ac:dyDescent="0.25">
      <c r="A164" t="s">
        <v>147</v>
      </c>
      <c r="B164" t="s">
        <v>148</v>
      </c>
      <c r="C164">
        <v>33.333333333333336</v>
      </c>
      <c r="D164">
        <v>3</v>
      </c>
      <c r="E164" t="s">
        <v>22335</v>
      </c>
      <c r="F164">
        <v>100</v>
      </c>
      <c r="G164">
        <v>0</v>
      </c>
      <c r="H164" t="s">
        <v>636</v>
      </c>
      <c r="I164" t="s">
        <v>22336</v>
      </c>
      <c r="J164" t="s">
        <v>648</v>
      </c>
      <c r="K164" t="s">
        <v>637</v>
      </c>
      <c r="L164" t="s">
        <v>638</v>
      </c>
      <c r="M164" t="s">
        <v>22337</v>
      </c>
      <c r="N164" t="s">
        <v>637</v>
      </c>
      <c r="O164" t="s">
        <v>639</v>
      </c>
      <c r="P164" t="s">
        <v>5</v>
      </c>
      <c r="Q164" t="s">
        <v>640</v>
      </c>
      <c r="R164" t="s">
        <v>638</v>
      </c>
      <c r="S164" t="s">
        <v>637</v>
      </c>
      <c r="T164" t="s">
        <v>22337</v>
      </c>
    </row>
    <row r="165" spans="1:20" x14ac:dyDescent="0.25">
      <c r="A165" t="s">
        <v>147</v>
      </c>
      <c r="B165" t="s">
        <v>148</v>
      </c>
      <c r="C165">
        <v>33.333333333333336</v>
      </c>
      <c r="D165">
        <v>3</v>
      </c>
      <c r="E165" t="s">
        <v>22338</v>
      </c>
      <c r="F165">
        <v>101</v>
      </c>
      <c r="G165">
        <v>1</v>
      </c>
      <c r="H165" t="s">
        <v>636</v>
      </c>
      <c r="I165" t="s">
        <v>22339</v>
      </c>
      <c r="J165" t="s">
        <v>1827</v>
      </c>
      <c r="K165" t="s">
        <v>637</v>
      </c>
      <c r="L165" t="s">
        <v>638</v>
      </c>
      <c r="M165" t="s">
        <v>22337</v>
      </c>
      <c r="N165" t="s">
        <v>637</v>
      </c>
      <c r="O165" t="s">
        <v>639</v>
      </c>
      <c r="P165" t="s">
        <v>5</v>
      </c>
      <c r="Q165" t="s">
        <v>640</v>
      </c>
      <c r="R165" t="s">
        <v>638</v>
      </c>
      <c r="S165" t="s">
        <v>637</v>
      </c>
      <c r="T165" t="s">
        <v>22337</v>
      </c>
    </row>
    <row r="166" spans="1:20" x14ac:dyDescent="0.25">
      <c r="A166" t="s">
        <v>239</v>
      </c>
      <c r="B166" t="s">
        <v>245</v>
      </c>
      <c r="C166">
        <v>159</v>
      </c>
      <c r="D166">
        <v>1</v>
      </c>
      <c r="E166" t="s">
        <v>22340</v>
      </c>
      <c r="F166">
        <v>99</v>
      </c>
      <c r="G166">
        <v>0</v>
      </c>
      <c r="H166" t="s">
        <v>636</v>
      </c>
      <c r="I166" t="s">
        <v>22341</v>
      </c>
      <c r="J166" t="s">
        <v>712</v>
      </c>
      <c r="K166" t="s">
        <v>637</v>
      </c>
      <c r="L166" t="s">
        <v>638</v>
      </c>
      <c r="M166" t="s">
        <v>22337</v>
      </c>
      <c r="N166" t="s">
        <v>637</v>
      </c>
      <c r="O166" t="s">
        <v>643</v>
      </c>
      <c r="P166" t="s">
        <v>5</v>
      </c>
      <c r="Q166" t="s">
        <v>644</v>
      </c>
      <c r="R166" t="s">
        <v>638</v>
      </c>
      <c r="S166" t="s">
        <v>22342</v>
      </c>
      <c r="T166" t="s">
        <v>22337</v>
      </c>
    </row>
    <row r="167" spans="1:20" x14ac:dyDescent="0.25">
      <c r="A167" t="s">
        <v>239</v>
      </c>
      <c r="B167" t="s">
        <v>245</v>
      </c>
      <c r="C167">
        <v>159</v>
      </c>
      <c r="D167">
        <v>1</v>
      </c>
      <c r="E167" t="s">
        <v>22343</v>
      </c>
      <c r="F167">
        <v>129</v>
      </c>
      <c r="G167">
        <v>0</v>
      </c>
      <c r="H167" t="s">
        <v>636</v>
      </c>
      <c r="I167" t="s">
        <v>22344</v>
      </c>
      <c r="J167" t="s">
        <v>657</v>
      </c>
      <c r="K167" t="s">
        <v>637</v>
      </c>
      <c r="L167" t="s">
        <v>638</v>
      </c>
      <c r="M167" t="s">
        <v>22345</v>
      </c>
      <c r="N167" t="s">
        <v>637</v>
      </c>
      <c r="O167" t="s">
        <v>639</v>
      </c>
      <c r="P167" t="s">
        <v>5</v>
      </c>
      <c r="Q167" t="s">
        <v>640</v>
      </c>
      <c r="R167" t="s">
        <v>638</v>
      </c>
      <c r="S167" t="s">
        <v>22346</v>
      </c>
      <c r="T167" t="s">
        <v>22345</v>
      </c>
    </row>
    <row r="168" spans="1:20" x14ac:dyDescent="0.25">
      <c r="A168" t="s">
        <v>16479</v>
      </c>
      <c r="B168" t="s">
        <v>13745</v>
      </c>
      <c r="C168">
        <v>150</v>
      </c>
      <c r="D168">
        <v>1</v>
      </c>
      <c r="E168" t="s">
        <v>22347</v>
      </c>
      <c r="F168">
        <v>199</v>
      </c>
      <c r="G168">
        <v>0</v>
      </c>
      <c r="H168" t="s">
        <v>645</v>
      </c>
      <c r="I168" t="s">
        <v>22348</v>
      </c>
      <c r="J168" t="s">
        <v>22349</v>
      </c>
      <c r="K168" t="s">
        <v>688</v>
      </c>
      <c r="L168" t="s">
        <v>22350</v>
      </c>
      <c r="M168" t="s">
        <v>22351</v>
      </c>
      <c r="N168" t="s">
        <v>761</v>
      </c>
      <c r="O168" t="s">
        <v>698</v>
      </c>
      <c r="P168" t="s">
        <v>692</v>
      </c>
      <c r="Q168" t="s">
        <v>693</v>
      </c>
      <c r="R168" t="s">
        <v>638</v>
      </c>
      <c r="S168" t="s">
        <v>637</v>
      </c>
      <c r="T168" t="s">
        <v>22351</v>
      </c>
    </row>
    <row r="169" spans="1:20" x14ac:dyDescent="0.25">
      <c r="A169" t="s">
        <v>16818</v>
      </c>
      <c r="B169" t="s">
        <v>13750</v>
      </c>
      <c r="C169">
        <v>150</v>
      </c>
      <c r="D169">
        <v>1</v>
      </c>
      <c r="E169" t="s">
        <v>22347</v>
      </c>
      <c r="F169">
        <v>199</v>
      </c>
      <c r="G169">
        <v>0</v>
      </c>
      <c r="H169" t="s">
        <v>645</v>
      </c>
      <c r="I169" t="s">
        <v>22348</v>
      </c>
      <c r="J169" t="s">
        <v>22349</v>
      </c>
      <c r="K169" t="s">
        <v>688</v>
      </c>
      <c r="L169" t="s">
        <v>22350</v>
      </c>
      <c r="M169" t="s">
        <v>22351</v>
      </c>
      <c r="N169" t="s">
        <v>761</v>
      </c>
      <c r="O169" t="s">
        <v>698</v>
      </c>
      <c r="P169" t="s">
        <v>692</v>
      </c>
      <c r="Q169" t="s">
        <v>693</v>
      </c>
      <c r="R169" t="s">
        <v>638</v>
      </c>
      <c r="S169" t="s">
        <v>637</v>
      </c>
      <c r="T169" t="s">
        <v>22351</v>
      </c>
    </row>
    <row r="170" spans="1:20" x14ac:dyDescent="0.25">
      <c r="A170" t="s">
        <v>147</v>
      </c>
      <c r="B170" t="s">
        <v>148</v>
      </c>
      <c r="C170">
        <v>33.333333333333336</v>
      </c>
      <c r="D170">
        <v>3</v>
      </c>
      <c r="E170" t="s">
        <v>22352</v>
      </c>
      <c r="F170">
        <v>100</v>
      </c>
      <c r="G170">
        <v>0</v>
      </c>
      <c r="H170" t="s">
        <v>655</v>
      </c>
      <c r="I170" t="s">
        <v>22353</v>
      </c>
      <c r="J170" t="s">
        <v>676</v>
      </c>
      <c r="K170" t="s">
        <v>637</v>
      </c>
      <c r="L170" t="s">
        <v>638</v>
      </c>
      <c r="M170" t="s">
        <v>22354</v>
      </c>
      <c r="N170" t="s">
        <v>637</v>
      </c>
      <c r="O170" t="s">
        <v>639</v>
      </c>
      <c r="P170" t="s">
        <v>5</v>
      </c>
      <c r="Q170" t="s">
        <v>640</v>
      </c>
      <c r="R170" t="s">
        <v>638</v>
      </c>
      <c r="S170" t="s">
        <v>637</v>
      </c>
      <c r="T170" t="s">
        <v>22354</v>
      </c>
    </row>
    <row r="171" spans="1:20" x14ac:dyDescent="0.25">
      <c r="A171" t="s">
        <v>147</v>
      </c>
      <c r="B171" t="s">
        <v>148</v>
      </c>
      <c r="C171">
        <v>33.333333333333336</v>
      </c>
      <c r="D171">
        <v>3</v>
      </c>
      <c r="E171" t="s">
        <v>22355</v>
      </c>
      <c r="F171">
        <v>100</v>
      </c>
      <c r="G171">
        <v>0</v>
      </c>
      <c r="H171" t="s">
        <v>655</v>
      </c>
      <c r="I171" t="s">
        <v>22356</v>
      </c>
      <c r="J171" t="s">
        <v>699</v>
      </c>
      <c r="K171" t="s">
        <v>637</v>
      </c>
      <c r="L171" t="s">
        <v>638</v>
      </c>
      <c r="M171" t="s">
        <v>22354</v>
      </c>
      <c r="N171" t="s">
        <v>637</v>
      </c>
      <c r="O171" t="s">
        <v>639</v>
      </c>
      <c r="P171" t="s">
        <v>5</v>
      </c>
      <c r="Q171" t="s">
        <v>640</v>
      </c>
      <c r="R171" t="s">
        <v>638</v>
      </c>
      <c r="S171" t="s">
        <v>637</v>
      </c>
      <c r="T171" t="s">
        <v>22354</v>
      </c>
    </row>
    <row r="172" spans="1:20" x14ac:dyDescent="0.25">
      <c r="A172" t="s">
        <v>16818</v>
      </c>
      <c r="B172" t="s">
        <v>13750</v>
      </c>
      <c r="C172">
        <v>150</v>
      </c>
      <c r="D172">
        <v>1</v>
      </c>
      <c r="E172" t="s">
        <v>22357</v>
      </c>
      <c r="F172">
        <v>299</v>
      </c>
      <c r="G172">
        <v>0</v>
      </c>
      <c r="H172" t="s">
        <v>645</v>
      </c>
      <c r="I172" t="s">
        <v>22358</v>
      </c>
      <c r="J172" t="s">
        <v>22359</v>
      </c>
      <c r="K172" t="s">
        <v>798</v>
      </c>
      <c r="L172" t="s">
        <v>22360</v>
      </c>
      <c r="M172" t="s">
        <v>22351</v>
      </c>
      <c r="N172" t="s">
        <v>761</v>
      </c>
      <c r="O172" t="s">
        <v>698</v>
      </c>
      <c r="P172" t="s">
        <v>692</v>
      </c>
      <c r="Q172" t="s">
        <v>693</v>
      </c>
      <c r="R172" t="s">
        <v>638</v>
      </c>
      <c r="S172" t="s">
        <v>637</v>
      </c>
      <c r="T172" t="s">
        <v>22354</v>
      </c>
    </row>
    <row r="173" spans="1:20" x14ac:dyDescent="0.25">
      <c r="A173" t="s">
        <v>16479</v>
      </c>
      <c r="B173" t="s">
        <v>13745</v>
      </c>
      <c r="C173">
        <v>150</v>
      </c>
      <c r="D173">
        <v>1</v>
      </c>
      <c r="E173" t="s">
        <v>22357</v>
      </c>
      <c r="F173">
        <v>299</v>
      </c>
      <c r="G173">
        <v>0</v>
      </c>
      <c r="H173" t="s">
        <v>645</v>
      </c>
      <c r="I173" t="s">
        <v>22358</v>
      </c>
      <c r="J173" t="s">
        <v>22359</v>
      </c>
      <c r="K173" t="s">
        <v>798</v>
      </c>
      <c r="L173" t="s">
        <v>22360</v>
      </c>
      <c r="M173" t="s">
        <v>22351</v>
      </c>
      <c r="N173" t="s">
        <v>761</v>
      </c>
      <c r="O173" t="s">
        <v>698</v>
      </c>
      <c r="P173" t="s">
        <v>692</v>
      </c>
      <c r="Q173" t="s">
        <v>693</v>
      </c>
      <c r="R173" t="s">
        <v>638</v>
      </c>
      <c r="S173" t="s">
        <v>637</v>
      </c>
      <c r="T173" t="s">
        <v>22354</v>
      </c>
    </row>
    <row r="174" spans="1:20" x14ac:dyDescent="0.25">
      <c r="A174" t="s">
        <v>594</v>
      </c>
      <c r="B174" t="s">
        <v>595</v>
      </c>
      <c r="C174">
        <v>50</v>
      </c>
      <c r="D174">
        <v>3</v>
      </c>
      <c r="E174" t="s">
        <v>22357</v>
      </c>
      <c r="F174">
        <v>299</v>
      </c>
      <c r="G174">
        <v>0</v>
      </c>
      <c r="H174" t="s">
        <v>645</v>
      </c>
      <c r="I174" t="s">
        <v>22358</v>
      </c>
      <c r="J174" t="s">
        <v>22359</v>
      </c>
      <c r="K174" t="s">
        <v>798</v>
      </c>
      <c r="L174" t="s">
        <v>22360</v>
      </c>
      <c r="M174" t="s">
        <v>22351</v>
      </c>
      <c r="N174" t="s">
        <v>761</v>
      </c>
      <c r="O174" t="s">
        <v>698</v>
      </c>
      <c r="P174" t="s">
        <v>692</v>
      </c>
      <c r="Q174" t="s">
        <v>693</v>
      </c>
      <c r="R174" t="s">
        <v>638</v>
      </c>
      <c r="S174" t="s">
        <v>637</v>
      </c>
      <c r="T174" t="s">
        <v>22354</v>
      </c>
    </row>
    <row r="175" spans="1:20" x14ac:dyDescent="0.25">
      <c r="A175" t="s">
        <v>239</v>
      </c>
      <c r="B175" t="s">
        <v>245</v>
      </c>
      <c r="C175">
        <v>139</v>
      </c>
      <c r="D175">
        <v>1</v>
      </c>
      <c r="E175" t="s">
        <v>22361</v>
      </c>
      <c r="F175">
        <v>215</v>
      </c>
      <c r="G175">
        <v>0</v>
      </c>
      <c r="H175" t="s">
        <v>697</v>
      </c>
      <c r="I175" t="s">
        <v>22362</v>
      </c>
      <c r="J175" t="s">
        <v>22363</v>
      </c>
      <c r="K175" t="s">
        <v>744</v>
      </c>
      <c r="L175" t="s">
        <v>22364</v>
      </c>
      <c r="M175" t="s">
        <v>22365</v>
      </c>
      <c r="N175" t="s">
        <v>761</v>
      </c>
      <c r="O175" t="s">
        <v>698</v>
      </c>
      <c r="P175" t="s">
        <v>692</v>
      </c>
      <c r="Q175" t="s">
        <v>693</v>
      </c>
      <c r="R175" t="s">
        <v>638</v>
      </c>
      <c r="S175" t="s">
        <v>22366</v>
      </c>
      <c r="T175" t="s">
        <v>22365</v>
      </c>
    </row>
    <row r="176" spans="1:20" x14ac:dyDescent="0.25">
      <c r="A176" t="s">
        <v>241</v>
      </c>
      <c r="B176" t="s">
        <v>247</v>
      </c>
      <c r="C176">
        <v>139</v>
      </c>
      <c r="D176">
        <v>1</v>
      </c>
      <c r="E176" t="s">
        <v>22361</v>
      </c>
      <c r="F176">
        <v>215</v>
      </c>
      <c r="G176">
        <v>0</v>
      </c>
      <c r="H176" t="s">
        <v>697</v>
      </c>
      <c r="I176" t="s">
        <v>22362</v>
      </c>
      <c r="J176" t="s">
        <v>22363</v>
      </c>
      <c r="K176" t="s">
        <v>744</v>
      </c>
      <c r="L176" t="s">
        <v>22364</v>
      </c>
      <c r="M176" t="s">
        <v>22365</v>
      </c>
      <c r="N176" t="s">
        <v>761</v>
      </c>
      <c r="O176" t="s">
        <v>698</v>
      </c>
      <c r="P176" t="s">
        <v>692</v>
      </c>
      <c r="Q176" t="s">
        <v>693</v>
      </c>
      <c r="R176" t="s">
        <v>638</v>
      </c>
      <c r="S176" t="s">
        <v>22366</v>
      </c>
      <c r="T176" t="s">
        <v>22365</v>
      </c>
    </row>
    <row r="177" spans="1:20" x14ac:dyDescent="0.25">
      <c r="A177" t="s">
        <v>147</v>
      </c>
      <c r="B177" t="s">
        <v>148</v>
      </c>
      <c r="C177">
        <v>33.333333333333336</v>
      </c>
      <c r="D177">
        <v>3</v>
      </c>
      <c r="E177" t="s">
        <v>22367</v>
      </c>
      <c r="F177">
        <v>100</v>
      </c>
      <c r="G177">
        <v>0</v>
      </c>
      <c r="H177" t="s">
        <v>655</v>
      </c>
      <c r="I177" t="s">
        <v>22368</v>
      </c>
      <c r="J177" t="s">
        <v>658</v>
      </c>
      <c r="K177" t="s">
        <v>637</v>
      </c>
      <c r="L177" t="s">
        <v>638</v>
      </c>
      <c r="M177" t="s">
        <v>22369</v>
      </c>
      <c r="N177" t="s">
        <v>637</v>
      </c>
      <c r="O177" t="s">
        <v>639</v>
      </c>
      <c r="P177" t="s">
        <v>5</v>
      </c>
      <c r="Q177" t="s">
        <v>640</v>
      </c>
      <c r="R177" t="s">
        <v>638</v>
      </c>
      <c r="S177" t="s">
        <v>637</v>
      </c>
      <c r="T177" t="s">
        <v>22369</v>
      </c>
    </row>
    <row r="178" spans="1:20" x14ac:dyDescent="0.25">
      <c r="A178" t="s">
        <v>600</v>
      </c>
      <c r="B178" t="s">
        <v>601</v>
      </c>
      <c r="C178">
        <v>139</v>
      </c>
      <c r="D178">
        <v>1</v>
      </c>
      <c r="E178" t="s">
        <v>22370</v>
      </c>
      <c r="F178">
        <v>215</v>
      </c>
      <c r="G178">
        <v>0</v>
      </c>
      <c r="H178" t="s">
        <v>697</v>
      </c>
      <c r="I178" t="s">
        <v>22371</v>
      </c>
      <c r="J178" t="s">
        <v>22372</v>
      </c>
      <c r="K178" t="s">
        <v>6196</v>
      </c>
      <c r="L178" t="s">
        <v>22373</v>
      </c>
      <c r="M178" t="s">
        <v>22365</v>
      </c>
      <c r="N178" t="s">
        <v>761</v>
      </c>
      <c r="O178" t="s">
        <v>698</v>
      </c>
      <c r="P178" t="s">
        <v>692</v>
      </c>
      <c r="Q178" t="s">
        <v>693</v>
      </c>
      <c r="R178" t="s">
        <v>638</v>
      </c>
      <c r="S178" t="s">
        <v>637</v>
      </c>
      <c r="T178" t="s">
        <v>22374</v>
      </c>
    </row>
    <row r="179" spans="1:20" x14ac:dyDescent="0.25">
      <c r="A179" t="s">
        <v>240</v>
      </c>
      <c r="B179" t="s">
        <v>246</v>
      </c>
      <c r="C179">
        <v>139</v>
      </c>
      <c r="D179">
        <v>1</v>
      </c>
      <c r="E179" t="s">
        <v>22370</v>
      </c>
      <c r="F179">
        <v>215</v>
      </c>
      <c r="G179">
        <v>0</v>
      </c>
      <c r="H179" t="s">
        <v>697</v>
      </c>
      <c r="I179" t="s">
        <v>22371</v>
      </c>
      <c r="J179" t="s">
        <v>22372</v>
      </c>
      <c r="K179" t="s">
        <v>6196</v>
      </c>
      <c r="L179" t="s">
        <v>22373</v>
      </c>
      <c r="M179" t="s">
        <v>22365</v>
      </c>
      <c r="N179" t="s">
        <v>761</v>
      </c>
      <c r="O179" t="s">
        <v>698</v>
      </c>
      <c r="P179" t="s">
        <v>692</v>
      </c>
      <c r="Q179" t="s">
        <v>693</v>
      </c>
      <c r="R179" t="s">
        <v>638</v>
      </c>
      <c r="S179" t="s">
        <v>637</v>
      </c>
      <c r="T179" t="s">
        <v>22374</v>
      </c>
    </row>
    <row r="180" spans="1:20" x14ac:dyDescent="0.25">
      <c r="A180" t="s">
        <v>594</v>
      </c>
      <c r="B180" t="s">
        <v>595</v>
      </c>
      <c r="C180">
        <v>50</v>
      </c>
      <c r="D180">
        <v>3</v>
      </c>
      <c r="E180" t="s">
        <v>22375</v>
      </c>
      <c r="F180">
        <v>100</v>
      </c>
      <c r="G180">
        <v>0</v>
      </c>
      <c r="H180" t="s">
        <v>645</v>
      </c>
      <c r="I180" t="s">
        <v>22376</v>
      </c>
      <c r="J180" t="s">
        <v>22377</v>
      </c>
      <c r="K180" t="s">
        <v>841</v>
      </c>
      <c r="L180" t="s">
        <v>22378</v>
      </c>
      <c r="M180" t="s">
        <v>22379</v>
      </c>
      <c r="N180" t="s">
        <v>761</v>
      </c>
      <c r="O180" t="s">
        <v>698</v>
      </c>
      <c r="P180" t="s">
        <v>692</v>
      </c>
      <c r="Q180" t="s">
        <v>693</v>
      </c>
      <c r="R180" t="s">
        <v>638</v>
      </c>
      <c r="S180" t="s">
        <v>637</v>
      </c>
      <c r="T180" t="s">
        <v>22379</v>
      </c>
    </row>
    <row r="181" spans="1:20" x14ac:dyDescent="0.25">
      <c r="A181" t="s">
        <v>147</v>
      </c>
      <c r="B181" t="s">
        <v>148</v>
      </c>
      <c r="C181">
        <v>33.333333333333336</v>
      </c>
      <c r="D181">
        <v>3</v>
      </c>
      <c r="E181" t="s">
        <v>22380</v>
      </c>
      <c r="F181">
        <v>100</v>
      </c>
      <c r="G181">
        <v>0</v>
      </c>
      <c r="H181" t="s">
        <v>655</v>
      </c>
      <c r="I181" t="s">
        <v>2151</v>
      </c>
      <c r="J181" t="s">
        <v>2152</v>
      </c>
      <c r="K181" t="s">
        <v>637</v>
      </c>
      <c r="L181" t="s">
        <v>638</v>
      </c>
      <c r="M181" t="s">
        <v>22381</v>
      </c>
      <c r="N181" t="s">
        <v>637</v>
      </c>
      <c r="O181" t="s">
        <v>639</v>
      </c>
      <c r="P181" t="s">
        <v>5</v>
      </c>
      <c r="Q181" t="s">
        <v>640</v>
      </c>
      <c r="R181" t="s">
        <v>638</v>
      </c>
      <c r="S181" t="s">
        <v>637</v>
      </c>
      <c r="T181" t="s">
        <v>22381</v>
      </c>
    </row>
    <row r="182" spans="1:20" x14ac:dyDescent="0.25">
      <c r="A182" t="s">
        <v>594</v>
      </c>
      <c r="B182" t="s">
        <v>595</v>
      </c>
      <c r="C182">
        <v>50</v>
      </c>
      <c r="D182">
        <v>3</v>
      </c>
      <c r="E182" t="s">
        <v>22382</v>
      </c>
      <c r="F182">
        <v>300</v>
      </c>
      <c r="G182">
        <v>0</v>
      </c>
      <c r="H182" t="s">
        <v>645</v>
      </c>
      <c r="I182" t="s">
        <v>22383</v>
      </c>
      <c r="J182" t="s">
        <v>22384</v>
      </c>
      <c r="K182" t="s">
        <v>22385</v>
      </c>
      <c r="L182" t="s">
        <v>22386</v>
      </c>
      <c r="M182" t="s">
        <v>22387</v>
      </c>
      <c r="N182" t="s">
        <v>761</v>
      </c>
      <c r="O182" t="s">
        <v>691</v>
      </c>
      <c r="P182" t="s">
        <v>692</v>
      </c>
      <c r="Q182" t="s">
        <v>693</v>
      </c>
      <c r="R182" t="s">
        <v>638</v>
      </c>
      <c r="S182" t="s">
        <v>637</v>
      </c>
      <c r="T182" t="s">
        <v>22388</v>
      </c>
    </row>
    <row r="183" spans="1:20" x14ac:dyDescent="0.25">
      <c r="A183" t="s">
        <v>22</v>
      </c>
      <c r="B183" t="s">
        <v>27</v>
      </c>
      <c r="C183">
        <v>100</v>
      </c>
      <c r="D183">
        <v>1</v>
      </c>
      <c r="E183" t="s">
        <v>22382</v>
      </c>
      <c r="F183">
        <v>300</v>
      </c>
      <c r="G183">
        <v>0</v>
      </c>
      <c r="H183" t="s">
        <v>645</v>
      </c>
      <c r="I183" t="s">
        <v>22383</v>
      </c>
      <c r="J183" t="s">
        <v>22384</v>
      </c>
      <c r="K183" t="s">
        <v>22385</v>
      </c>
      <c r="L183" t="s">
        <v>22386</v>
      </c>
      <c r="M183" t="s">
        <v>22387</v>
      </c>
      <c r="N183" t="s">
        <v>761</v>
      </c>
      <c r="O183" t="s">
        <v>691</v>
      </c>
      <c r="P183" t="s">
        <v>692</v>
      </c>
      <c r="Q183" t="s">
        <v>693</v>
      </c>
      <c r="R183" t="s">
        <v>638</v>
      </c>
      <c r="S183" t="s">
        <v>637</v>
      </c>
      <c r="T183" t="s">
        <v>22388</v>
      </c>
    </row>
    <row r="184" spans="1:20" x14ac:dyDescent="0.25">
      <c r="A184" t="s">
        <v>101</v>
      </c>
      <c r="B184" t="s">
        <v>74</v>
      </c>
      <c r="C184">
        <v>100</v>
      </c>
      <c r="D184">
        <v>1</v>
      </c>
      <c r="E184" t="s">
        <v>22382</v>
      </c>
      <c r="F184">
        <v>300</v>
      </c>
      <c r="G184">
        <v>0</v>
      </c>
      <c r="H184" t="s">
        <v>645</v>
      </c>
      <c r="I184" t="s">
        <v>22383</v>
      </c>
      <c r="J184" t="s">
        <v>22384</v>
      </c>
      <c r="K184" t="s">
        <v>22385</v>
      </c>
      <c r="L184" t="s">
        <v>22386</v>
      </c>
      <c r="M184" t="s">
        <v>22387</v>
      </c>
      <c r="N184" t="s">
        <v>761</v>
      </c>
      <c r="O184" t="s">
        <v>691</v>
      </c>
      <c r="P184" t="s">
        <v>692</v>
      </c>
      <c r="Q184" t="s">
        <v>693</v>
      </c>
      <c r="R184" t="s">
        <v>638</v>
      </c>
      <c r="S184" t="s">
        <v>637</v>
      </c>
      <c r="T184" t="s">
        <v>22388</v>
      </c>
    </row>
    <row r="185" spans="1:20" x14ac:dyDescent="0.25">
      <c r="A185" t="s">
        <v>147</v>
      </c>
      <c r="B185" t="s">
        <v>148</v>
      </c>
      <c r="C185">
        <v>33.333333333333336</v>
      </c>
      <c r="D185">
        <v>3</v>
      </c>
      <c r="E185" t="s">
        <v>22389</v>
      </c>
      <c r="F185">
        <v>100</v>
      </c>
      <c r="G185">
        <v>0</v>
      </c>
      <c r="H185" t="s">
        <v>655</v>
      </c>
      <c r="I185" t="s">
        <v>22390</v>
      </c>
      <c r="J185" t="s">
        <v>5310</v>
      </c>
      <c r="K185" t="s">
        <v>637</v>
      </c>
      <c r="L185" t="s">
        <v>638</v>
      </c>
      <c r="M185" t="s">
        <v>22391</v>
      </c>
      <c r="N185" t="s">
        <v>637</v>
      </c>
      <c r="O185" t="s">
        <v>639</v>
      </c>
      <c r="P185" t="s">
        <v>5</v>
      </c>
      <c r="Q185" t="s">
        <v>640</v>
      </c>
      <c r="R185" t="s">
        <v>638</v>
      </c>
      <c r="S185" t="s">
        <v>637</v>
      </c>
      <c r="T185" t="s">
        <v>22391</v>
      </c>
    </row>
    <row r="186" spans="1:20" x14ac:dyDescent="0.25">
      <c r="A186" t="s">
        <v>594</v>
      </c>
      <c r="B186" t="s">
        <v>595</v>
      </c>
      <c r="C186">
        <v>50</v>
      </c>
      <c r="D186">
        <v>3</v>
      </c>
      <c r="E186" t="s">
        <v>22392</v>
      </c>
      <c r="F186">
        <v>100</v>
      </c>
      <c r="G186">
        <v>0</v>
      </c>
      <c r="H186" t="s">
        <v>645</v>
      </c>
      <c r="I186" t="s">
        <v>22393</v>
      </c>
      <c r="J186" t="s">
        <v>22394</v>
      </c>
      <c r="K186" t="s">
        <v>19382</v>
      </c>
      <c r="L186" t="s">
        <v>22395</v>
      </c>
      <c r="M186" t="s">
        <v>22391</v>
      </c>
      <c r="N186" t="s">
        <v>761</v>
      </c>
      <c r="O186" t="s">
        <v>698</v>
      </c>
      <c r="P186" t="s">
        <v>692</v>
      </c>
      <c r="Q186" t="s">
        <v>693</v>
      </c>
      <c r="R186" t="s">
        <v>638</v>
      </c>
      <c r="S186" t="s">
        <v>637</v>
      </c>
      <c r="T186" t="s">
        <v>22391</v>
      </c>
    </row>
    <row r="187" spans="1:20" x14ac:dyDescent="0.25">
      <c r="A187" t="s">
        <v>147</v>
      </c>
      <c r="B187" t="s">
        <v>148</v>
      </c>
      <c r="C187">
        <v>33.333333333333336</v>
      </c>
      <c r="D187">
        <v>3</v>
      </c>
      <c r="E187" t="s">
        <v>22396</v>
      </c>
      <c r="F187">
        <v>100</v>
      </c>
      <c r="G187">
        <v>0</v>
      </c>
      <c r="H187" t="s">
        <v>655</v>
      </c>
      <c r="I187" t="s">
        <v>22397</v>
      </c>
      <c r="J187" t="s">
        <v>648</v>
      </c>
      <c r="K187" t="s">
        <v>637</v>
      </c>
      <c r="L187" t="s">
        <v>638</v>
      </c>
      <c r="M187" t="s">
        <v>22398</v>
      </c>
      <c r="N187" t="s">
        <v>637</v>
      </c>
      <c r="O187" t="s">
        <v>639</v>
      </c>
      <c r="P187" t="s">
        <v>5</v>
      </c>
      <c r="Q187" t="s">
        <v>640</v>
      </c>
      <c r="R187" t="s">
        <v>638</v>
      </c>
      <c r="S187" t="s">
        <v>637</v>
      </c>
      <c r="T187" t="s">
        <v>22398</v>
      </c>
    </row>
    <row r="188" spans="1:20" x14ac:dyDescent="0.25">
      <c r="A188" t="s">
        <v>16818</v>
      </c>
      <c r="B188" t="s">
        <v>13750</v>
      </c>
      <c r="C188">
        <v>150</v>
      </c>
      <c r="D188">
        <v>1</v>
      </c>
      <c r="E188" t="s">
        <v>22399</v>
      </c>
      <c r="F188">
        <v>199</v>
      </c>
      <c r="G188">
        <v>0</v>
      </c>
      <c r="H188" t="s">
        <v>645</v>
      </c>
      <c r="I188" t="s">
        <v>22400</v>
      </c>
      <c r="J188" t="s">
        <v>22401</v>
      </c>
      <c r="K188" t="s">
        <v>22402</v>
      </c>
      <c r="L188" t="s">
        <v>22403</v>
      </c>
      <c r="M188" t="s">
        <v>22398</v>
      </c>
      <c r="N188" t="s">
        <v>761</v>
      </c>
      <c r="O188" t="s">
        <v>698</v>
      </c>
      <c r="P188" t="s">
        <v>692</v>
      </c>
      <c r="Q188" t="s">
        <v>693</v>
      </c>
      <c r="R188" t="s">
        <v>638</v>
      </c>
      <c r="S188" t="s">
        <v>637</v>
      </c>
      <c r="T188" t="s">
        <v>22398</v>
      </c>
    </row>
    <row r="189" spans="1:20" x14ac:dyDescent="0.25">
      <c r="A189" t="s">
        <v>16479</v>
      </c>
      <c r="B189" t="s">
        <v>13745</v>
      </c>
      <c r="C189">
        <v>150</v>
      </c>
      <c r="D189">
        <v>1</v>
      </c>
      <c r="E189" t="s">
        <v>22399</v>
      </c>
      <c r="F189">
        <v>199</v>
      </c>
      <c r="G189">
        <v>0</v>
      </c>
      <c r="H189" t="s">
        <v>645</v>
      </c>
      <c r="I189" t="s">
        <v>22400</v>
      </c>
      <c r="J189" t="s">
        <v>22401</v>
      </c>
      <c r="K189" t="s">
        <v>22402</v>
      </c>
      <c r="L189" t="s">
        <v>22403</v>
      </c>
      <c r="M189" t="s">
        <v>22398</v>
      </c>
      <c r="N189" t="s">
        <v>761</v>
      </c>
      <c r="O189" t="s">
        <v>698</v>
      </c>
      <c r="P189" t="s">
        <v>692</v>
      </c>
      <c r="Q189" t="s">
        <v>693</v>
      </c>
      <c r="R189" t="s">
        <v>638</v>
      </c>
      <c r="S189" t="s">
        <v>637</v>
      </c>
      <c r="T189" t="s">
        <v>22398</v>
      </c>
    </row>
    <row r="190" spans="1:20" x14ac:dyDescent="0.25">
      <c r="A190" t="s">
        <v>16818</v>
      </c>
      <c r="B190" t="s">
        <v>13750</v>
      </c>
      <c r="C190">
        <v>150</v>
      </c>
      <c r="D190">
        <v>1</v>
      </c>
      <c r="E190" t="s">
        <v>22404</v>
      </c>
      <c r="F190">
        <v>199</v>
      </c>
      <c r="G190">
        <v>0</v>
      </c>
      <c r="H190" t="s">
        <v>645</v>
      </c>
      <c r="I190" t="s">
        <v>22405</v>
      </c>
      <c r="J190" t="s">
        <v>22406</v>
      </c>
      <c r="K190" t="s">
        <v>10550</v>
      </c>
      <c r="L190" t="s">
        <v>22407</v>
      </c>
      <c r="M190" t="s">
        <v>22408</v>
      </c>
      <c r="N190" t="s">
        <v>761</v>
      </c>
      <c r="O190" t="s">
        <v>698</v>
      </c>
      <c r="P190" t="s">
        <v>692</v>
      </c>
      <c r="Q190" t="s">
        <v>693</v>
      </c>
      <c r="R190" t="s">
        <v>638</v>
      </c>
      <c r="S190" t="s">
        <v>637</v>
      </c>
      <c r="T190" t="s">
        <v>22409</v>
      </c>
    </row>
    <row r="191" spans="1:20" x14ac:dyDescent="0.25">
      <c r="A191" t="s">
        <v>16479</v>
      </c>
      <c r="B191" t="s">
        <v>13745</v>
      </c>
      <c r="C191">
        <v>150</v>
      </c>
      <c r="D191">
        <v>1</v>
      </c>
      <c r="E191" t="s">
        <v>22404</v>
      </c>
      <c r="F191">
        <v>199</v>
      </c>
      <c r="G191">
        <v>0</v>
      </c>
      <c r="H191" t="s">
        <v>645</v>
      </c>
      <c r="I191" t="s">
        <v>22405</v>
      </c>
      <c r="J191" t="s">
        <v>22406</v>
      </c>
      <c r="K191" t="s">
        <v>10550</v>
      </c>
      <c r="L191" t="s">
        <v>22407</v>
      </c>
      <c r="M191" t="s">
        <v>22408</v>
      </c>
      <c r="N191" t="s">
        <v>761</v>
      </c>
      <c r="O191" t="s">
        <v>698</v>
      </c>
      <c r="P191" t="s">
        <v>692</v>
      </c>
      <c r="Q191" t="s">
        <v>693</v>
      </c>
      <c r="R191" t="s">
        <v>638</v>
      </c>
      <c r="S191" t="s">
        <v>637</v>
      </c>
      <c r="T191" t="s">
        <v>22409</v>
      </c>
    </row>
    <row r="192" spans="1:20" x14ac:dyDescent="0.25">
      <c r="A192" t="s">
        <v>16818</v>
      </c>
      <c r="B192" t="s">
        <v>13750</v>
      </c>
      <c r="C192">
        <v>150</v>
      </c>
      <c r="D192">
        <v>1</v>
      </c>
      <c r="E192" t="s">
        <v>22410</v>
      </c>
      <c r="F192">
        <v>199</v>
      </c>
      <c r="G192">
        <v>0</v>
      </c>
      <c r="H192" t="s">
        <v>645</v>
      </c>
      <c r="I192" t="s">
        <v>22411</v>
      </c>
      <c r="J192" t="s">
        <v>22412</v>
      </c>
      <c r="K192" t="s">
        <v>8931</v>
      </c>
      <c r="L192" t="s">
        <v>22413</v>
      </c>
      <c r="M192" t="s">
        <v>22414</v>
      </c>
      <c r="N192" t="s">
        <v>761</v>
      </c>
      <c r="O192" t="s">
        <v>698</v>
      </c>
      <c r="P192" t="s">
        <v>692</v>
      </c>
      <c r="Q192" t="s">
        <v>693</v>
      </c>
      <c r="R192" t="s">
        <v>638</v>
      </c>
      <c r="S192" t="s">
        <v>637</v>
      </c>
      <c r="T192" t="s">
        <v>22414</v>
      </c>
    </row>
    <row r="193" spans="1:20" x14ac:dyDescent="0.25">
      <c r="A193" t="s">
        <v>16479</v>
      </c>
      <c r="B193" t="s">
        <v>13745</v>
      </c>
      <c r="C193">
        <v>150</v>
      </c>
      <c r="D193">
        <v>1</v>
      </c>
      <c r="E193" t="s">
        <v>22410</v>
      </c>
      <c r="F193">
        <v>199</v>
      </c>
      <c r="G193">
        <v>0</v>
      </c>
      <c r="H193" t="s">
        <v>645</v>
      </c>
      <c r="I193" t="s">
        <v>22411</v>
      </c>
      <c r="J193" t="s">
        <v>22412</v>
      </c>
      <c r="K193" t="s">
        <v>8931</v>
      </c>
      <c r="L193" t="s">
        <v>22413</v>
      </c>
      <c r="M193" t="s">
        <v>22414</v>
      </c>
      <c r="N193" t="s">
        <v>761</v>
      </c>
      <c r="O193" t="s">
        <v>698</v>
      </c>
      <c r="P193" t="s">
        <v>692</v>
      </c>
      <c r="Q193" t="s">
        <v>693</v>
      </c>
      <c r="R193" t="s">
        <v>638</v>
      </c>
      <c r="S193" t="s">
        <v>637</v>
      </c>
      <c r="T193" t="s">
        <v>22414</v>
      </c>
    </row>
    <row r="194" spans="1:20" x14ac:dyDescent="0.25">
      <c r="A194" t="s">
        <v>594</v>
      </c>
      <c r="B194" t="s">
        <v>595</v>
      </c>
      <c r="C194">
        <v>50</v>
      </c>
      <c r="D194">
        <v>3</v>
      </c>
      <c r="E194" t="s">
        <v>22415</v>
      </c>
      <c r="F194">
        <v>100</v>
      </c>
      <c r="G194">
        <v>0</v>
      </c>
      <c r="H194" t="s">
        <v>645</v>
      </c>
      <c r="I194" t="s">
        <v>22416</v>
      </c>
      <c r="J194" t="s">
        <v>22417</v>
      </c>
      <c r="K194" t="s">
        <v>9210</v>
      </c>
      <c r="L194" t="s">
        <v>22418</v>
      </c>
      <c r="M194" t="s">
        <v>22419</v>
      </c>
      <c r="N194" t="s">
        <v>761</v>
      </c>
      <c r="O194" t="s">
        <v>698</v>
      </c>
      <c r="P194" t="s">
        <v>692</v>
      </c>
      <c r="Q194" t="s">
        <v>693</v>
      </c>
      <c r="R194" t="s">
        <v>638</v>
      </c>
      <c r="S194" t="s">
        <v>637</v>
      </c>
      <c r="T194" t="s">
        <v>22420</v>
      </c>
    </row>
    <row r="195" spans="1:20" x14ac:dyDescent="0.25">
      <c r="A195" t="s">
        <v>594</v>
      </c>
      <c r="B195" t="s">
        <v>595</v>
      </c>
      <c r="C195">
        <v>50</v>
      </c>
      <c r="D195">
        <v>3</v>
      </c>
      <c r="E195" t="s">
        <v>22421</v>
      </c>
      <c r="F195">
        <v>100</v>
      </c>
      <c r="G195">
        <v>0</v>
      </c>
      <c r="H195" t="s">
        <v>645</v>
      </c>
      <c r="I195" t="s">
        <v>22422</v>
      </c>
      <c r="J195" t="s">
        <v>22423</v>
      </c>
      <c r="K195" t="s">
        <v>13072</v>
      </c>
      <c r="L195" t="s">
        <v>22424</v>
      </c>
      <c r="M195" t="s">
        <v>22420</v>
      </c>
      <c r="N195" t="s">
        <v>761</v>
      </c>
      <c r="O195" t="s">
        <v>698</v>
      </c>
      <c r="P195" t="s">
        <v>692</v>
      </c>
      <c r="Q195" t="s">
        <v>693</v>
      </c>
      <c r="R195" t="s">
        <v>638</v>
      </c>
      <c r="S195" t="s">
        <v>637</v>
      </c>
      <c r="T195" t="s">
        <v>22425</v>
      </c>
    </row>
    <row r="196" spans="1:20" x14ac:dyDescent="0.25">
      <c r="A196" t="s">
        <v>594</v>
      </c>
      <c r="B196" t="s">
        <v>595</v>
      </c>
      <c r="C196">
        <v>50</v>
      </c>
      <c r="D196">
        <v>3</v>
      </c>
      <c r="E196" t="s">
        <v>22426</v>
      </c>
      <c r="F196">
        <v>100</v>
      </c>
      <c r="G196">
        <v>0</v>
      </c>
      <c r="H196" t="s">
        <v>645</v>
      </c>
      <c r="I196" t="s">
        <v>22427</v>
      </c>
      <c r="J196" t="s">
        <v>22428</v>
      </c>
      <c r="K196" t="s">
        <v>2288</v>
      </c>
      <c r="L196" t="s">
        <v>22429</v>
      </c>
      <c r="M196" t="s">
        <v>22430</v>
      </c>
      <c r="N196" t="s">
        <v>761</v>
      </c>
      <c r="O196" t="s">
        <v>698</v>
      </c>
      <c r="P196" t="s">
        <v>692</v>
      </c>
      <c r="Q196" t="s">
        <v>693</v>
      </c>
      <c r="R196" t="s">
        <v>638</v>
      </c>
      <c r="S196" t="s">
        <v>637</v>
      </c>
      <c r="T196" t="s">
        <v>22431</v>
      </c>
    </row>
    <row r="197" spans="1:20" x14ac:dyDescent="0.25">
      <c r="A197" t="s">
        <v>240</v>
      </c>
      <c r="B197" t="s">
        <v>246</v>
      </c>
      <c r="C197">
        <v>139</v>
      </c>
      <c r="D197">
        <v>1</v>
      </c>
      <c r="E197" t="s">
        <v>22432</v>
      </c>
      <c r="F197">
        <v>215</v>
      </c>
      <c r="G197">
        <v>0</v>
      </c>
      <c r="H197" t="s">
        <v>697</v>
      </c>
      <c r="I197" t="s">
        <v>22433</v>
      </c>
      <c r="J197" t="s">
        <v>22434</v>
      </c>
      <c r="K197" t="s">
        <v>5550</v>
      </c>
      <c r="L197" t="s">
        <v>22435</v>
      </c>
      <c r="M197" t="s">
        <v>22436</v>
      </c>
      <c r="N197" t="s">
        <v>761</v>
      </c>
      <c r="O197" t="s">
        <v>698</v>
      </c>
      <c r="P197" t="s">
        <v>692</v>
      </c>
      <c r="Q197" t="s">
        <v>693</v>
      </c>
      <c r="R197" t="s">
        <v>638</v>
      </c>
      <c r="S197" t="s">
        <v>637</v>
      </c>
      <c r="T197" t="s">
        <v>22436</v>
      </c>
    </row>
    <row r="198" spans="1:20" x14ac:dyDescent="0.25">
      <c r="A198" t="s">
        <v>600</v>
      </c>
      <c r="B198" t="s">
        <v>601</v>
      </c>
      <c r="C198">
        <v>139</v>
      </c>
      <c r="D198">
        <v>1</v>
      </c>
      <c r="E198" t="s">
        <v>22432</v>
      </c>
      <c r="F198">
        <v>215</v>
      </c>
      <c r="G198">
        <v>0</v>
      </c>
      <c r="H198" t="s">
        <v>697</v>
      </c>
      <c r="I198" t="s">
        <v>22433</v>
      </c>
      <c r="J198" t="s">
        <v>22434</v>
      </c>
      <c r="K198" t="s">
        <v>5550</v>
      </c>
      <c r="L198" t="s">
        <v>22435</v>
      </c>
      <c r="M198" t="s">
        <v>22436</v>
      </c>
      <c r="N198" t="s">
        <v>761</v>
      </c>
      <c r="O198" t="s">
        <v>698</v>
      </c>
      <c r="P198" t="s">
        <v>692</v>
      </c>
      <c r="Q198" t="s">
        <v>693</v>
      </c>
      <c r="R198" t="s">
        <v>638</v>
      </c>
      <c r="S198" t="s">
        <v>637</v>
      </c>
      <c r="T198" t="s">
        <v>22436</v>
      </c>
    </row>
    <row r="199" spans="1:20" x14ac:dyDescent="0.25">
      <c r="A199" t="s">
        <v>77</v>
      </c>
      <c r="B199" t="s">
        <v>78</v>
      </c>
      <c r="C199">
        <v>33.333333333333336</v>
      </c>
      <c r="D199">
        <v>6</v>
      </c>
      <c r="E199" t="s">
        <v>22437</v>
      </c>
      <c r="F199">
        <v>269.98</v>
      </c>
      <c r="G199">
        <v>0</v>
      </c>
      <c r="H199" t="s">
        <v>636</v>
      </c>
      <c r="I199" t="s">
        <v>22438</v>
      </c>
      <c r="J199" t="s">
        <v>4160</v>
      </c>
      <c r="K199" t="s">
        <v>637</v>
      </c>
      <c r="L199" t="s">
        <v>638</v>
      </c>
      <c r="M199" t="s">
        <v>22439</v>
      </c>
      <c r="N199" t="s">
        <v>637</v>
      </c>
      <c r="O199" t="s">
        <v>639</v>
      </c>
      <c r="P199" t="s">
        <v>5</v>
      </c>
      <c r="Q199" t="s">
        <v>640</v>
      </c>
      <c r="R199" t="s">
        <v>638</v>
      </c>
      <c r="S199" t="s">
        <v>22440</v>
      </c>
      <c r="T199" t="s">
        <v>22439</v>
      </c>
    </row>
    <row r="200" spans="1:20" x14ac:dyDescent="0.25">
      <c r="A200" t="s">
        <v>147</v>
      </c>
      <c r="B200" t="s">
        <v>148</v>
      </c>
      <c r="C200">
        <v>33.333333333333336</v>
      </c>
      <c r="D200">
        <v>6</v>
      </c>
      <c r="E200" t="s">
        <v>22441</v>
      </c>
      <c r="F200">
        <v>200</v>
      </c>
      <c r="G200">
        <v>0</v>
      </c>
      <c r="H200" t="s">
        <v>655</v>
      </c>
      <c r="I200" t="s">
        <v>19885</v>
      </c>
      <c r="J200" t="s">
        <v>19886</v>
      </c>
      <c r="K200" t="s">
        <v>637</v>
      </c>
      <c r="L200" t="s">
        <v>638</v>
      </c>
      <c r="M200" t="s">
        <v>22439</v>
      </c>
      <c r="N200" t="s">
        <v>637</v>
      </c>
      <c r="O200" t="s">
        <v>639</v>
      </c>
      <c r="P200" t="s">
        <v>5</v>
      </c>
      <c r="Q200" t="s">
        <v>640</v>
      </c>
      <c r="R200" t="s">
        <v>638</v>
      </c>
      <c r="S200" t="s">
        <v>22442</v>
      </c>
      <c r="T200" t="s">
        <v>22439</v>
      </c>
    </row>
    <row r="201" spans="1:20" x14ac:dyDescent="0.25">
      <c r="A201" t="s">
        <v>16818</v>
      </c>
      <c r="B201" t="s">
        <v>13750</v>
      </c>
      <c r="C201">
        <v>150</v>
      </c>
      <c r="D201">
        <v>1</v>
      </c>
      <c r="E201" t="s">
        <v>22443</v>
      </c>
      <c r="F201">
        <v>199</v>
      </c>
      <c r="G201">
        <v>0</v>
      </c>
      <c r="H201" t="s">
        <v>645</v>
      </c>
      <c r="I201" t="s">
        <v>22444</v>
      </c>
      <c r="J201" t="s">
        <v>22445</v>
      </c>
      <c r="K201" t="s">
        <v>9015</v>
      </c>
      <c r="L201" t="s">
        <v>22446</v>
      </c>
      <c r="M201" t="s">
        <v>22439</v>
      </c>
      <c r="N201" t="s">
        <v>761</v>
      </c>
      <c r="O201" t="s">
        <v>698</v>
      </c>
      <c r="P201" t="s">
        <v>692</v>
      </c>
      <c r="Q201" t="s">
        <v>693</v>
      </c>
      <c r="R201" t="s">
        <v>638</v>
      </c>
      <c r="S201" t="s">
        <v>637</v>
      </c>
      <c r="T201" t="s">
        <v>22447</v>
      </c>
    </row>
    <row r="202" spans="1:20" x14ac:dyDescent="0.25">
      <c r="A202" t="s">
        <v>16479</v>
      </c>
      <c r="B202" t="s">
        <v>13745</v>
      </c>
      <c r="C202">
        <v>150</v>
      </c>
      <c r="D202">
        <v>1</v>
      </c>
      <c r="E202" t="s">
        <v>22443</v>
      </c>
      <c r="F202">
        <v>199</v>
      </c>
      <c r="G202">
        <v>0</v>
      </c>
      <c r="H202" t="s">
        <v>645</v>
      </c>
      <c r="I202" t="s">
        <v>22444</v>
      </c>
      <c r="J202" t="s">
        <v>22445</v>
      </c>
      <c r="K202" t="s">
        <v>9015</v>
      </c>
      <c r="L202" t="s">
        <v>22446</v>
      </c>
      <c r="M202" t="s">
        <v>22439</v>
      </c>
      <c r="N202" t="s">
        <v>761</v>
      </c>
      <c r="O202" t="s">
        <v>698</v>
      </c>
      <c r="P202" t="s">
        <v>692</v>
      </c>
      <c r="Q202" t="s">
        <v>693</v>
      </c>
      <c r="R202" t="s">
        <v>638</v>
      </c>
      <c r="S202" t="s">
        <v>637</v>
      </c>
      <c r="T202" t="s">
        <v>22447</v>
      </c>
    </row>
    <row r="203" spans="1:20" x14ac:dyDescent="0.25">
      <c r="A203" t="s">
        <v>16479</v>
      </c>
      <c r="B203" t="s">
        <v>13745</v>
      </c>
      <c r="C203">
        <v>150</v>
      </c>
      <c r="D203">
        <v>2</v>
      </c>
      <c r="E203" t="s">
        <v>22448</v>
      </c>
      <c r="F203">
        <v>199</v>
      </c>
      <c r="G203">
        <v>0</v>
      </c>
      <c r="H203" t="s">
        <v>645</v>
      </c>
      <c r="I203" t="s">
        <v>22449</v>
      </c>
      <c r="J203" t="s">
        <v>22450</v>
      </c>
      <c r="K203" t="s">
        <v>729</v>
      </c>
      <c r="L203" t="s">
        <v>22451</v>
      </c>
      <c r="M203" t="s">
        <v>22452</v>
      </c>
      <c r="N203" t="s">
        <v>761</v>
      </c>
      <c r="O203" t="s">
        <v>698</v>
      </c>
      <c r="P203" t="s">
        <v>692</v>
      </c>
      <c r="Q203" t="s">
        <v>693</v>
      </c>
      <c r="R203" t="s">
        <v>638</v>
      </c>
      <c r="S203" t="s">
        <v>637</v>
      </c>
      <c r="T203" t="s">
        <v>22453</v>
      </c>
    </row>
    <row r="204" spans="1:20" x14ac:dyDescent="0.25">
      <c r="A204" t="s">
        <v>239</v>
      </c>
      <c r="B204" t="s">
        <v>245</v>
      </c>
      <c r="C204">
        <v>159</v>
      </c>
      <c r="D204">
        <v>1</v>
      </c>
      <c r="E204" t="s">
        <v>22454</v>
      </c>
      <c r="F204">
        <v>159</v>
      </c>
      <c r="G204">
        <v>0</v>
      </c>
      <c r="H204" t="s">
        <v>636</v>
      </c>
      <c r="I204" t="s">
        <v>2812</v>
      </c>
      <c r="J204" t="s">
        <v>648</v>
      </c>
      <c r="K204" t="s">
        <v>637</v>
      </c>
      <c r="L204" t="s">
        <v>638</v>
      </c>
      <c r="M204" t="s">
        <v>22455</v>
      </c>
      <c r="N204" t="s">
        <v>637</v>
      </c>
      <c r="O204" t="s">
        <v>643</v>
      </c>
      <c r="P204" t="s">
        <v>5</v>
      </c>
      <c r="Q204" t="s">
        <v>644</v>
      </c>
      <c r="R204" t="s">
        <v>638</v>
      </c>
      <c r="S204" t="s">
        <v>22456</v>
      </c>
      <c r="T204" t="s">
        <v>22453</v>
      </c>
    </row>
    <row r="205" spans="1:20" x14ac:dyDescent="0.25">
      <c r="A205" t="s">
        <v>600</v>
      </c>
      <c r="B205" t="s">
        <v>601</v>
      </c>
      <c r="C205">
        <v>139</v>
      </c>
      <c r="D205">
        <v>1</v>
      </c>
      <c r="E205" t="s">
        <v>22457</v>
      </c>
      <c r="F205">
        <v>215</v>
      </c>
      <c r="G205">
        <v>0</v>
      </c>
      <c r="H205" t="s">
        <v>645</v>
      </c>
      <c r="I205" t="s">
        <v>22458</v>
      </c>
      <c r="J205" t="s">
        <v>22459</v>
      </c>
      <c r="K205" t="s">
        <v>10495</v>
      </c>
      <c r="L205" t="s">
        <v>22460</v>
      </c>
      <c r="M205" t="s">
        <v>22453</v>
      </c>
      <c r="N205" t="s">
        <v>761</v>
      </c>
      <c r="O205" t="s">
        <v>698</v>
      </c>
      <c r="P205" t="s">
        <v>692</v>
      </c>
      <c r="Q205" t="s">
        <v>693</v>
      </c>
      <c r="R205" t="s">
        <v>638</v>
      </c>
      <c r="S205" t="s">
        <v>22461</v>
      </c>
      <c r="T205" t="s">
        <v>22462</v>
      </c>
    </row>
    <row r="206" spans="1:20" x14ac:dyDescent="0.25">
      <c r="A206" t="s">
        <v>239</v>
      </c>
      <c r="B206" t="s">
        <v>245</v>
      </c>
      <c r="C206">
        <v>139</v>
      </c>
      <c r="D206">
        <v>1</v>
      </c>
      <c r="E206" t="s">
        <v>22457</v>
      </c>
      <c r="F206">
        <v>215</v>
      </c>
      <c r="G206">
        <v>0</v>
      </c>
      <c r="H206" t="s">
        <v>645</v>
      </c>
      <c r="I206" t="s">
        <v>22458</v>
      </c>
      <c r="J206" t="s">
        <v>22459</v>
      </c>
      <c r="K206" t="s">
        <v>10495</v>
      </c>
      <c r="L206" t="s">
        <v>22460</v>
      </c>
      <c r="M206" t="s">
        <v>22453</v>
      </c>
      <c r="N206" t="s">
        <v>761</v>
      </c>
      <c r="O206" t="s">
        <v>698</v>
      </c>
      <c r="P206" t="s">
        <v>692</v>
      </c>
      <c r="Q206" t="s">
        <v>693</v>
      </c>
      <c r="R206" t="s">
        <v>638</v>
      </c>
      <c r="S206" t="s">
        <v>22461</v>
      </c>
      <c r="T206" t="s">
        <v>22462</v>
      </c>
    </row>
    <row r="207" spans="1:20" x14ac:dyDescent="0.25">
      <c r="A207" t="s">
        <v>594</v>
      </c>
      <c r="B207" t="s">
        <v>595</v>
      </c>
      <c r="C207">
        <v>50</v>
      </c>
      <c r="D207">
        <v>3</v>
      </c>
      <c r="E207" t="s">
        <v>22463</v>
      </c>
      <c r="F207">
        <v>100</v>
      </c>
      <c r="G207">
        <v>0</v>
      </c>
      <c r="H207" t="s">
        <v>645</v>
      </c>
      <c r="I207" t="s">
        <v>22464</v>
      </c>
      <c r="J207" t="s">
        <v>22465</v>
      </c>
      <c r="K207" t="s">
        <v>2726</v>
      </c>
      <c r="L207" t="s">
        <v>22466</v>
      </c>
      <c r="M207" t="s">
        <v>22467</v>
      </c>
      <c r="N207" t="s">
        <v>761</v>
      </c>
      <c r="O207" t="s">
        <v>698</v>
      </c>
      <c r="P207" t="s">
        <v>692</v>
      </c>
      <c r="Q207" t="s">
        <v>693</v>
      </c>
      <c r="R207" t="s">
        <v>638</v>
      </c>
      <c r="S207" t="s">
        <v>637</v>
      </c>
      <c r="T207" t="s">
        <v>22455</v>
      </c>
    </row>
    <row r="208" spans="1:20" x14ac:dyDescent="0.25">
      <c r="A208" t="s">
        <v>594</v>
      </c>
      <c r="B208" t="s">
        <v>595</v>
      </c>
      <c r="C208">
        <v>50</v>
      </c>
      <c r="D208">
        <v>6</v>
      </c>
      <c r="E208" t="s">
        <v>22468</v>
      </c>
      <c r="F208">
        <v>200</v>
      </c>
      <c r="G208">
        <v>0</v>
      </c>
      <c r="H208" t="s">
        <v>645</v>
      </c>
      <c r="I208" t="s">
        <v>22469</v>
      </c>
      <c r="J208" t="s">
        <v>22470</v>
      </c>
      <c r="K208" t="s">
        <v>6284</v>
      </c>
      <c r="L208" t="s">
        <v>22471</v>
      </c>
      <c r="M208" t="s">
        <v>22472</v>
      </c>
      <c r="N208" t="s">
        <v>761</v>
      </c>
      <c r="O208" t="s">
        <v>691</v>
      </c>
      <c r="P208" t="s">
        <v>692</v>
      </c>
      <c r="Q208" t="s">
        <v>693</v>
      </c>
      <c r="R208" t="s">
        <v>638</v>
      </c>
      <c r="S208" t="s">
        <v>637</v>
      </c>
      <c r="T208" t="s">
        <v>22473</v>
      </c>
    </row>
    <row r="209" spans="1:20" x14ac:dyDescent="0.25">
      <c r="A209" t="s">
        <v>16818</v>
      </c>
      <c r="B209" t="s">
        <v>13750</v>
      </c>
      <c r="C209">
        <v>150</v>
      </c>
      <c r="D209">
        <v>1</v>
      </c>
      <c r="E209" t="s">
        <v>22474</v>
      </c>
      <c r="F209">
        <v>199</v>
      </c>
      <c r="G209">
        <v>0</v>
      </c>
      <c r="H209" t="s">
        <v>645</v>
      </c>
      <c r="I209" t="s">
        <v>22475</v>
      </c>
      <c r="J209" t="s">
        <v>22476</v>
      </c>
      <c r="K209" t="s">
        <v>701</v>
      </c>
      <c r="L209" t="s">
        <v>22477</v>
      </c>
      <c r="M209" t="s">
        <v>22478</v>
      </c>
      <c r="N209" t="s">
        <v>761</v>
      </c>
      <c r="O209" t="s">
        <v>698</v>
      </c>
      <c r="P209" t="s">
        <v>692</v>
      </c>
      <c r="Q209" t="s">
        <v>693</v>
      </c>
      <c r="R209" t="s">
        <v>638</v>
      </c>
      <c r="S209" t="s">
        <v>637</v>
      </c>
      <c r="T209" t="s">
        <v>22479</v>
      </c>
    </row>
    <row r="210" spans="1:20" x14ac:dyDescent="0.25">
      <c r="A210" t="s">
        <v>16479</v>
      </c>
      <c r="B210" t="s">
        <v>13745</v>
      </c>
      <c r="C210">
        <v>150</v>
      </c>
      <c r="D210">
        <v>1</v>
      </c>
      <c r="E210" t="s">
        <v>22474</v>
      </c>
      <c r="F210">
        <v>199</v>
      </c>
      <c r="G210">
        <v>0</v>
      </c>
      <c r="H210" t="s">
        <v>645</v>
      </c>
      <c r="I210" t="s">
        <v>22475</v>
      </c>
      <c r="J210" t="s">
        <v>22476</v>
      </c>
      <c r="K210" t="s">
        <v>701</v>
      </c>
      <c r="L210" t="s">
        <v>22477</v>
      </c>
      <c r="M210" t="s">
        <v>22478</v>
      </c>
      <c r="N210" t="s">
        <v>761</v>
      </c>
      <c r="O210" t="s">
        <v>698</v>
      </c>
      <c r="P210" t="s">
        <v>692</v>
      </c>
      <c r="Q210" t="s">
        <v>693</v>
      </c>
      <c r="R210" t="s">
        <v>638</v>
      </c>
      <c r="S210" t="s">
        <v>637</v>
      </c>
      <c r="T210" t="s">
        <v>22479</v>
      </c>
    </row>
    <row r="211" spans="1:20" x14ac:dyDescent="0.25">
      <c r="A211" t="s">
        <v>16818</v>
      </c>
      <c r="B211" t="s">
        <v>13750</v>
      </c>
      <c r="C211">
        <v>150</v>
      </c>
      <c r="D211">
        <v>1</v>
      </c>
      <c r="E211" t="s">
        <v>22480</v>
      </c>
      <c r="F211">
        <v>199</v>
      </c>
      <c r="G211">
        <v>0</v>
      </c>
      <c r="H211" t="s">
        <v>645</v>
      </c>
      <c r="I211" t="s">
        <v>22481</v>
      </c>
      <c r="J211" t="s">
        <v>22482</v>
      </c>
      <c r="K211" t="s">
        <v>12229</v>
      </c>
      <c r="L211" t="s">
        <v>22483</v>
      </c>
      <c r="M211" t="s">
        <v>22479</v>
      </c>
      <c r="N211" t="s">
        <v>761</v>
      </c>
      <c r="O211" t="s">
        <v>698</v>
      </c>
      <c r="P211" t="s">
        <v>692</v>
      </c>
      <c r="Q211" t="s">
        <v>693</v>
      </c>
      <c r="R211" t="s">
        <v>638</v>
      </c>
      <c r="S211" t="s">
        <v>637</v>
      </c>
      <c r="T211" t="s">
        <v>22484</v>
      </c>
    </row>
    <row r="212" spans="1:20" x14ac:dyDescent="0.25">
      <c r="A212" t="s">
        <v>16479</v>
      </c>
      <c r="B212" t="s">
        <v>13745</v>
      </c>
      <c r="C212">
        <v>150</v>
      </c>
      <c r="D212">
        <v>1</v>
      </c>
      <c r="E212" t="s">
        <v>22480</v>
      </c>
      <c r="F212">
        <v>199</v>
      </c>
      <c r="G212">
        <v>0</v>
      </c>
      <c r="H212" t="s">
        <v>645</v>
      </c>
      <c r="I212" t="s">
        <v>22481</v>
      </c>
      <c r="J212" t="s">
        <v>22482</v>
      </c>
      <c r="K212" t="s">
        <v>12229</v>
      </c>
      <c r="L212" t="s">
        <v>22483</v>
      </c>
      <c r="M212" t="s">
        <v>22479</v>
      </c>
      <c r="N212" t="s">
        <v>761</v>
      </c>
      <c r="O212" t="s">
        <v>698</v>
      </c>
      <c r="P212" t="s">
        <v>692</v>
      </c>
      <c r="Q212" t="s">
        <v>693</v>
      </c>
      <c r="R212" t="s">
        <v>638</v>
      </c>
      <c r="S212" t="s">
        <v>637</v>
      </c>
      <c r="T212" t="s">
        <v>22484</v>
      </c>
    </row>
    <row r="213" spans="1:20" x14ac:dyDescent="0.25">
      <c r="A213" t="s">
        <v>16818</v>
      </c>
      <c r="B213" t="s">
        <v>13750</v>
      </c>
      <c r="C213">
        <v>150</v>
      </c>
      <c r="D213">
        <v>1</v>
      </c>
      <c r="E213" t="s">
        <v>22485</v>
      </c>
      <c r="F213">
        <v>199</v>
      </c>
      <c r="G213">
        <v>0</v>
      </c>
      <c r="H213" t="s">
        <v>645</v>
      </c>
      <c r="I213" t="s">
        <v>22486</v>
      </c>
      <c r="J213" t="s">
        <v>22487</v>
      </c>
      <c r="K213" t="s">
        <v>10495</v>
      </c>
      <c r="L213" t="s">
        <v>22488</v>
      </c>
      <c r="M213" t="s">
        <v>21428</v>
      </c>
      <c r="N213" t="s">
        <v>761</v>
      </c>
      <c r="O213" t="s">
        <v>691</v>
      </c>
      <c r="P213" t="s">
        <v>692</v>
      </c>
      <c r="Q213" t="s">
        <v>693</v>
      </c>
      <c r="R213" t="s">
        <v>638</v>
      </c>
      <c r="S213" t="s">
        <v>637</v>
      </c>
      <c r="T213" t="s">
        <v>22489</v>
      </c>
    </row>
    <row r="214" spans="1:20" x14ac:dyDescent="0.25">
      <c r="A214" t="s">
        <v>16479</v>
      </c>
      <c r="B214" t="s">
        <v>13745</v>
      </c>
      <c r="C214">
        <v>150</v>
      </c>
      <c r="D214">
        <v>1</v>
      </c>
      <c r="E214" t="s">
        <v>22485</v>
      </c>
      <c r="F214">
        <v>199</v>
      </c>
      <c r="G214">
        <v>0</v>
      </c>
      <c r="H214" t="s">
        <v>645</v>
      </c>
      <c r="I214" t="s">
        <v>22486</v>
      </c>
      <c r="J214" t="s">
        <v>22487</v>
      </c>
      <c r="K214" t="s">
        <v>10495</v>
      </c>
      <c r="L214" t="s">
        <v>22488</v>
      </c>
      <c r="M214" t="s">
        <v>21428</v>
      </c>
      <c r="N214" t="s">
        <v>761</v>
      </c>
      <c r="O214" t="s">
        <v>691</v>
      </c>
      <c r="P214" t="s">
        <v>692</v>
      </c>
      <c r="Q214" t="s">
        <v>693</v>
      </c>
      <c r="R214" t="s">
        <v>638</v>
      </c>
      <c r="S214" t="s">
        <v>637</v>
      </c>
      <c r="T214" t="s">
        <v>22489</v>
      </c>
    </row>
    <row r="215" spans="1:20" x14ac:dyDescent="0.25">
      <c r="A215" t="s">
        <v>16818</v>
      </c>
      <c r="B215" t="s">
        <v>13750</v>
      </c>
      <c r="C215">
        <v>150</v>
      </c>
      <c r="D215">
        <v>2</v>
      </c>
      <c r="E215" t="s">
        <v>22490</v>
      </c>
      <c r="F215">
        <v>398</v>
      </c>
      <c r="G215">
        <v>0</v>
      </c>
      <c r="H215" t="s">
        <v>645</v>
      </c>
      <c r="I215" t="s">
        <v>15188</v>
      </c>
      <c r="J215" t="s">
        <v>15189</v>
      </c>
      <c r="K215" t="s">
        <v>744</v>
      </c>
      <c r="L215" t="s">
        <v>15190</v>
      </c>
      <c r="M215" t="s">
        <v>22491</v>
      </c>
      <c r="N215" t="s">
        <v>761</v>
      </c>
      <c r="O215" t="s">
        <v>698</v>
      </c>
      <c r="P215" t="s">
        <v>692</v>
      </c>
      <c r="Q215" t="s">
        <v>693</v>
      </c>
      <c r="R215" t="s">
        <v>638</v>
      </c>
      <c r="S215" t="s">
        <v>637</v>
      </c>
      <c r="T215" t="s">
        <v>22491</v>
      </c>
    </row>
    <row r="216" spans="1:20" x14ac:dyDescent="0.25">
      <c r="A216" t="s">
        <v>16479</v>
      </c>
      <c r="B216" t="s">
        <v>13745</v>
      </c>
      <c r="C216">
        <v>150</v>
      </c>
      <c r="D216">
        <v>2</v>
      </c>
      <c r="E216" t="s">
        <v>22490</v>
      </c>
      <c r="F216">
        <v>398</v>
      </c>
      <c r="G216">
        <v>0</v>
      </c>
      <c r="H216" t="s">
        <v>645</v>
      </c>
      <c r="I216" t="s">
        <v>15188</v>
      </c>
      <c r="J216" t="s">
        <v>15189</v>
      </c>
      <c r="K216" t="s">
        <v>744</v>
      </c>
      <c r="L216" t="s">
        <v>15190</v>
      </c>
      <c r="M216" t="s">
        <v>22491</v>
      </c>
      <c r="N216" t="s">
        <v>761</v>
      </c>
      <c r="O216" t="s">
        <v>698</v>
      </c>
      <c r="P216" t="s">
        <v>692</v>
      </c>
      <c r="Q216" t="s">
        <v>693</v>
      </c>
      <c r="R216" t="s">
        <v>638</v>
      </c>
      <c r="S216" t="s">
        <v>637</v>
      </c>
      <c r="T216" t="s">
        <v>22491</v>
      </c>
    </row>
    <row r="217" spans="1:20" x14ac:dyDescent="0.25">
      <c r="A217" t="s">
        <v>16818</v>
      </c>
      <c r="B217" t="s">
        <v>13750</v>
      </c>
      <c r="C217">
        <v>150</v>
      </c>
      <c r="D217">
        <v>1</v>
      </c>
      <c r="E217" t="s">
        <v>22492</v>
      </c>
      <c r="F217">
        <v>199</v>
      </c>
      <c r="G217">
        <v>0</v>
      </c>
      <c r="H217" t="s">
        <v>645</v>
      </c>
      <c r="I217" t="s">
        <v>22493</v>
      </c>
      <c r="J217" t="s">
        <v>22494</v>
      </c>
      <c r="K217" t="s">
        <v>5483</v>
      </c>
      <c r="L217" t="s">
        <v>22495</v>
      </c>
      <c r="M217" t="s">
        <v>22496</v>
      </c>
      <c r="N217" t="s">
        <v>761</v>
      </c>
      <c r="O217" t="s">
        <v>698</v>
      </c>
      <c r="P217" t="s">
        <v>692</v>
      </c>
      <c r="Q217" t="s">
        <v>693</v>
      </c>
      <c r="R217" t="s">
        <v>638</v>
      </c>
      <c r="S217" t="s">
        <v>637</v>
      </c>
      <c r="T217" t="s">
        <v>22496</v>
      </c>
    </row>
    <row r="218" spans="1:20" x14ac:dyDescent="0.25">
      <c r="A218" t="s">
        <v>16479</v>
      </c>
      <c r="B218" t="s">
        <v>13745</v>
      </c>
      <c r="C218">
        <v>150</v>
      </c>
      <c r="D218">
        <v>1</v>
      </c>
      <c r="E218" t="s">
        <v>22492</v>
      </c>
      <c r="F218">
        <v>199</v>
      </c>
      <c r="G218">
        <v>0</v>
      </c>
      <c r="H218" t="s">
        <v>645</v>
      </c>
      <c r="I218" t="s">
        <v>22493</v>
      </c>
      <c r="J218" t="s">
        <v>22494</v>
      </c>
      <c r="K218" t="s">
        <v>5483</v>
      </c>
      <c r="L218" t="s">
        <v>22495</v>
      </c>
      <c r="M218" t="s">
        <v>22496</v>
      </c>
      <c r="N218" t="s">
        <v>761</v>
      </c>
      <c r="O218" t="s">
        <v>698</v>
      </c>
      <c r="P218" t="s">
        <v>692</v>
      </c>
      <c r="Q218" t="s">
        <v>693</v>
      </c>
      <c r="R218" t="s">
        <v>638</v>
      </c>
      <c r="S218" t="s">
        <v>637</v>
      </c>
      <c r="T218" t="s">
        <v>22496</v>
      </c>
    </row>
    <row r="219" spans="1:20" x14ac:dyDescent="0.25">
      <c r="A219" t="s">
        <v>16818</v>
      </c>
      <c r="B219" t="s">
        <v>13750</v>
      </c>
      <c r="C219">
        <v>150</v>
      </c>
      <c r="D219">
        <v>1</v>
      </c>
      <c r="E219" t="s">
        <v>22497</v>
      </c>
      <c r="F219">
        <v>199</v>
      </c>
      <c r="G219">
        <v>0</v>
      </c>
      <c r="H219" t="s">
        <v>645</v>
      </c>
      <c r="I219" t="s">
        <v>22498</v>
      </c>
      <c r="J219" t="s">
        <v>22499</v>
      </c>
      <c r="K219" t="s">
        <v>763</v>
      </c>
      <c r="L219" t="s">
        <v>22500</v>
      </c>
      <c r="M219" t="s">
        <v>22501</v>
      </c>
      <c r="N219" t="s">
        <v>761</v>
      </c>
      <c r="O219" t="s">
        <v>698</v>
      </c>
      <c r="P219" t="s">
        <v>692</v>
      </c>
      <c r="Q219" t="s">
        <v>693</v>
      </c>
      <c r="R219" t="s">
        <v>638</v>
      </c>
      <c r="S219" t="s">
        <v>637</v>
      </c>
      <c r="T219" t="s">
        <v>22501</v>
      </c>
    </row>
    <row r="220" spans="1:20" x14ac:dyDescent="0.25">
      <c r="A220" t="s">
        <v>16479</v>
      </c>
      <c r="B220" t="s">
        <v>13745</v>
      </c>
      <c r="C220">
        <v>150</v>
      </c>
      <c r="D220">
        <v>1</v>
      </c>
      <c r="E220" t="s">
        <v>22497</v>
      </c>
      <c r="F220">
        <v>199</v>
      </c>
      <c r="G220">
        <v>0</v>
      </c>
      <c r="H220" t="s">
        <v>645</v>
      </c>
      <c r="I220" t="s">
        <v>22498</v>
      </c>
      <c r="J220" t="s">
        <v>22499</v>
      </c>
      <c r="K220" t="s">
        <v>763</v>
      </c>
      <c r="L220" t="s">
        <v>22500</v>
      </c>
      <c r="M220" t="s">
        <v>22501</v>
      </c>
      <c r="N220" t="s">
        <v>761</v>
      </c>
      <c r="O220" t="s">
        <v>698</v>
      </c>
      <c r="P220" t="s">
        <v>692</v>
      </c>
      <c r="Q220" t="s">
        <v>693</v>
      </c>
      <c r="R220" t="s">
        <v>638</v>
      </c>
      <c r="S220" t="s">
        <v>637</v>
      </c>
      <c r="T220" t="s">
        <v>22501</v>
      </c>
    </row>
    <row r="221" spans="1:20" x14ac:dyDescent="0.25">
      <c r="A221" t="s">
        <v>600</v>
      </c>
      <c r="B221" t="s">
        <v>601</v>
      </c>
      <c r="C221">
        <v>119</v>
      </c>
      <c r="D221">
        <v>1</v>
      </c>
      <c r="E221" t="s">
        <v>22502</v>
      </c>
      <c r="F221">
        <v>559</v>
      </c>
      <c r="G221">
        <v>0</v>
      </c>
      <c r="H221" t="s">
        <v>645</v>
      </c>
      <c r="I221" t="s">
        <v>7291</v>
      </c>
      <c r="J221" t="s">
        <v>22503</v>
      </c>
      <c r="K221" t="s">
        <v>842</v>
      </c>
      <c r="L221" t="s">
        <v>765</v>
      </c>
      <c r="M221" t="s">
        <v>22504</v>
      </c>
      <c r="N221" t="s">
        <v>637</v>
      </c>
      <c r="O221" t="s">
        <v>646</v>
      </c>
      <c r="P221" t="s">
        <v>26</v>
      </c>
      <c r="Q221" t="s">
        <v>647</v>
      </c>
      <c r="R221" t="s">
        <v>638</v>
      </c>
      <c r="S221" t="s">
        <v>22505</v>
      </c>
      <c r="T221" t="s">
        <v>22506</v>
      </c>
    </row>
    <row r="222" spans="1:20" x14ac:dyDescent="0.25">
      <c r="A222" t="s">
        <v>241</v>
      </c>
      <c r="B222" t="s">
        <v>247</v>
      </c>
      <c r="C222">
        <v>119</v>
      </c>
      <c r="D222">
        <v>1</v>
      </c>
      <c r="E222" t="s">
        <v>22502</v>
      </c>
      <c r="F222">
        <v>559</v>
      </c>
      <c r="G222">
        <v>0</v>
      </c>
      <c r="H222" t="s">
        <v>645</v>
      </c>
      <c r="I222" t="s">
        <v>7291</v>
      </c>
      <c r="J222" t="s">
        <v>22503</v>
      </c>
      <c r="K222" t="s">
        <v>842</v>
      </c>
      <c r="L222" t="s">
        <v>765</v>
      </c>
      <c r="M222" t="s">
        <v>22504</v>
      </c>
      <c r="N222" t="s">
        <v>637</v>
      </c>
      <c r="O222" t="s">
        <v>646</v>
      </c>
      <c r="P222" t="s">
        <v>26</v>
      </c>
      <c r="Q222" t="s">
        <v>647</v>
      </c>
      <c r="R222" t="s">
        <v>638</v>
      </c>
      <c r="S222" t="s">
        <v>22505</v>
      </c>
      <c r="T222" t="s">
        <v>22506</v>
      </c>
    </row>
    <row r="223" spans="1:20" x14ac:dyDescent="0.25">
      <c r="A223" t="s">
        <v>240</v>
      </c>
      <c r="B223" t="s">
        <v>246</v>
      </c>
      <c r="C223">
        <v>119</v>
      </c>
      <c r="D223">
        <v>1</v>
      </c>
      <c r="E223" t="s">
        <v>22502</v>
      </c>
      <c r="F223">
        <v>559</v>
      </c>
      <c r="G223">
        <v>0</v>
      </c>
      <c r="H223" t="s">
        <v>645</v>
      </c>
      <c r="I223" t="s">
        <v>7291</v>
      </c>
      <c r="J223" t="s">
        <v>22503</v>
      </c>
      <c r="K223" t="s">
        <v>842</v>
      </c>
      <c r="L223" t="s">
        <v>765</v>
      </c>
      <c r="M223" t="s">
        <v>22504</v>
      </c>
      <c r="N223" t="s">
        <v>637</v>
      </c>
      <c r="O223" t="s">
        <v>646</v>
      </c>
      <c r="P223" t="s">
        <v>26</v>
      </c>
      <c r="Q223" t="s">
        <v>647</v>
      </c>
      <c r="R223" t="s">
        <v>638</v>
      </c>
      <c r="S223" t="s">
        <v>22505</v>
      </c>
      <c r="T223" t="s">
        <v>22506</v>
      </c>
    </row>
    <row r="224" spans="1:20" x14ac:dyDescent="0.25">
      <c r="A224" t="s">
        <v>239</v>
      </c>
      <c r="B224" t="s">
        <v>245</v>
      </c>
      <c r="C224">
        <v>120</v>
      </c>
      <c r="D224">
        <v>1</v>
      </c>
      <c r="E224" t="s">
        <v>22502</v>
      </c>
      <c r="F224">
        <v>559</v>
      </c>
      <c r="G224">
        <v>0</v>
      </c>
      <c r="H224" t="s">
        <v>645</v>
      </c>
      <c r="I224" t="s">
        <v>7291</v>
      </c>
      <c r="J224" t="s">
        <v>22503</v>
      </c>
      <c r="K224" t="s">
        <v>842</v>
      </c>
      <c r="L224" t="s">
        <v>765</v>
      </c>
      <c r="M224" t="s">
        <v>22504</v>
      </c>
      <c r="N224" t="s">
        <v>637</v>
      </c>
      <c r="O224" t="s">
        <v>646</v>
      </c>
      <c r="P224" t="s">
        <v>26</v>
      </c>
      <c r="Q224" t="s">
        <v>647</v>
      </c>
      <c r="R224" t="s">
        <v>638</v>
      </c>
      <c r="S224" t="s">
        <v>22505</v>
      </c>
      <c r="T224" t="s">
        <v>22506</v>
      </c>
    </row>
    <row r="225" spans="1:20" x14ac:dyDescent="0.25">
      <c r="A225" t="s">
        <v>16818</v>
      </c>
      <c r="B225" t="s">
        <v>13750</v>
      </c>
      <c r="C225">
        <v>150</v>
      </c>
      <c r="D225">
        <v>1</v>
      </c>
      <c r="E225" t="s">
        <v>22507</v>
      </c>
      <c r="F225">
        <v>199</v>
      </c>
      <c r="G225">
        <v>0</v>
      </c>
      <c r="H225" t="s">
        <v>645</v>
      </c>
      <c r="I225" t="s">
        <v>22508</v>
      </c>
      <c r="J225" t="s">
        <v>22509</v>
      </c>
      <c r="K225" t="s">
        <v>7206</v>
      </c>
      <c r="L225" t="s">
        <v>22510</v>
      </c>
      <c r="M225" t="s">
        <v>22511</v>
      </c>
      <c r="N225" t="s">
        <v>761</v>
      </c>
      <c r="O225" t="s">
        <v>698</v>
      </c>
      <c r="P225" t="s">
        <v>692</v>
      </c>
      <c r="Q225" t="s">
        <v>693</v>
      </c>
      <c r="R225" t="s">
        <v>638</v>
      </c>
      <c r="S225" t="s">
        <v>637</v>
      </c>
      <c r="T225" t="s">
        <v>22511</v>
      </c>
    </row>
    <row r="226" spans="1:20" x14ac:dyDescent="0.25">
      <c r="A226" t="s">
        <v>16479</v>
      </c>
      <c r="B226" t="s">
        <v>13745</v>
      </c>
      <c r="C226">
        <v>150</v>
      </c>
      <c r="D226">
        <v>1</v>
      </c>
      <c r="E226" t="s">
        <v>22507</v>
      </c>
      <c r="F226">
        <v>199</v>
      </c>
      <c r="G226">
        <v>0</v>
      </c>
      <c r="H226" t="s">
        <v>645</v>
      </c>
      <c r="I226" t="s">
        <v>22508</v>
      </c>
      <c r="J226" t="s">
        <v>22509</v>
      </c>
      <c r="K226" t="s">
        <v>7206</v>
      </c>
      <c r="L226" t="s">
        <v>22510</v>
      </c>
      <c r="M226" t="s">
        <v>22511</v>
      </c>
      <c r="N226" t="s">
        <v>761</v>
      </c>
      <c r="O226" t="s">
        <v>698</v>
      </c>
      <c r="P226" t="s">
        <v>692</v>
      </c>
      <c r="Q226" t="s">
        <v>693</v>
      </c>
      <c r="R226" t="s">
        <v>638</v>
      </c>
      <c r="S226" t="s">
        <v>637</v>
      </c>
      <c r="T226" t="s">
        <v>22511</v>
      </c>
    </row>
    <row r="227" spans="1:20" x14ac:dyDescent="0.25">
      <c r="A227" t="s">
        <v>594</v>
      </c>
      <c r="B227" t="s">
        <v>595</v>
      </c>
      <c r="C227">
        <v>50</v>
      </c>
      <c r="D227">
        <v>3</v>
      </c>
      <c r="E227" t="s">
        <v>22512</v>
      </c>
      <c r="F227">
        <v>100</v>
      </c>
      <c r="G227">
        <v>0</v>
      </c>
      <c r="H227" t="s">
        <v>645</v>
      </c>
      <c r="I227" t="s">
        <v>22513</v>
      </c>
      <c r="J227" t="s">
        <v>22514</v>
      </c>
      <c r="K227" t="s">
        <v>12229</v>
      </c>
      <c r="L227" t="s">
        <v>22515</v>
      </c>
      <c r="M227" t="s">
        <v>22516</v>
      </c>
      <c r="N227" t="s">
        <v>761</v>
      </c>
      <c r="O227" t="s">
        <v>698</v>
      </c>
      <c r="P227" t="s">
        <v>692</v>
      </c>
      <c r="Q227" t="s">
        <v>693</v>
      </c>
      <c r="R227" t="s">
        <v>638</v>
      </c>
      <c r="S227" t="s">
        <v>637</v>
      </c>
      <c r="T227" t="s">
        <v>22517</v>
      </c>
    </row>
    <row r="228" spans="1:20" x14ac:dyDescent="0.25">
      <c r="A228" t="s">
        <v>16818</v>
      </c>
      <c r="B228" t="s">
        <v>13750</v>
      </c>
      <c r="C228">
        <v>150</v>
      </c>
      <c r="D228">
        <v>1</v>
      </c>
      <c r="E228" t="s">
        <v>22518</v>
      </c>
      <c r="F228">
        <v>199</v>
      </c>
      <c r="G228">
        <v>0</v>
      </c>
      <c r="H228" t="s">
        <v>645</v>
      </c>
      <c r="I228" t="s">
        <v>22519</v>
      </c>
      <c r="J228" t="s">
        <v>22520</v>
      </c>
      <c r="K228" t="s">
        <v>770</v>
      </c>
      <c r="L228" t="s">
        <v>22521</v>
      </c>
      <c r="M228" t="s">
        <v>22522</v>
      </c>
      <c r="N228" t="s">
        <v>761</v>
      </c>
      <c r="O228" t="s">
        <v>698</v>
      </c>
      <c r="P228" t="s">
        <v>692</v>
      </c>
      <c r="Q228" t="s">
        <v>693</v>
      </c>
      <c r="R228" t="s">
        <v>638</v>
      </c>
      <c r="S228" t="s">
        <v>637</v>
      </c>
      <c r="T228" t="s">
        <v>22522</v>
      </c>
    </row>
    <row r="229" spans="1:20" x14ac:dyDescent="0.25">
      <c r="A229" t="s">
        <v>16479</v>
      </c>
      <c r="B229" t="s">
        <v>13745</v>
      </c>
      <c r="C229">
        <v>150</v>
      </c>
      <c r="D229">
        <v>1</v>
      </c>
      <c r="E229" t="s">
        <v>22518</v>
      </c>
      <c r="F229">
        <v>199</v>
      </c>
      <c r="G229">
        <v>0</v>
      </c>
      <c r="H229" t="s">
        <v>645</v>
      </c>
      <c r="I229" t="s">
        <v>22519</v>
      </c>
      <c r="J229" t="s">
        <v>22520</v>
      </c>
      <c r="K229" t="s">
        <v>770</v>
      </c>
      <c r="L229" t="s">
        <v>22521</v>
      </c>
      <c r="M229" t="s">
        <v>22522</v>
      </c>
      <c r="N229" t="s">
        <v>761</v>
      </c>
      <c r="O229" t="s">
        <v>698</v>
      </c>
      <c r="P229" t="s">
        <v>692</v>
      </c>
      <c r="Q229" t="s">
        <v>693</v>
      </c>
      <c r="R229" t="s">
        <v>638</v>
      </c>
      <c r="S229" t="s">
        <v>637</v>
      </c>
      <c r="T229" t="s">
        <v>22522</v>
      </c>
    </row>
    <row r="230" spans="1:20" x14ac:dyDescent="0.25">
      <c r="A230" t="s">
        <v>16479</v>
      </c>
      <c r="B230" t="s">
        <v>13745</v>
      </c>
      <c r="C230">
        <v>150</v>
      </c>
      <c r="D230">
        <v>2</v>
      </c>
      <c r="E230" t="s">
        <v>22523</v>
      </c>
      <c r="F230">
        <v>199</v>
      </c>
      <c r="G230">
        <v>0</v>
      </c>
      <c r="H230" t="s">
        <v>645</v>
      </c>
      <c r="I230" t="s">
        <v>22524</v>
      </c>
      <c r="J230" t="s">
        <v>22525</v>
      </c>
      <c r="K230" t="s">
        <v>22526</v>
      </c>
      <c r="L230" t="s">
        <v>22527</v>
      </c>
      <c r="M230" t="s">
        <v>22528</v>
      </c>
      <c r="N230" t="s">
        <v>761</v>
      </c>
      <c r="O230" t="s">
        <v>698</v>
      </c>
      <c r="P230" t="s">
        <v>692</v>
      </c>
      <c r="Q230" t="s">
        <v>693</v>
      </c>
      <c r="R230" t="s">
        <v>638</v>
      </c>
      <c r="S230" t="s">
        <v>637</v>
      </c>
      <c r="T230" t="s">
        <v>22528</v>
      </c>
    </row>
    <row r="231" spans="1:20" x14ac:dyDescent="0.25">
      <c r="A231" t="s">
        <v>147</v>
      </c>
      <c r="B231" t="s">
        <v>148</v>
      </c>
      <c r="C231">
        <v>50</v>
      </c>
      <c r="D231">
        <v>6</v>
      </c>
      <c r="E231" t="s">
        <v>22529</v>
      </c>
      <c r="F231">
        <v>200</v>
      </c>
      <c r="G231">
        <v>0</v>
      </c>
      <c r="H231" t="s">
        <v>636</v>
      </c>
      <c r="I231" t="s">
        <v>19573</v>
      </c>
      <c r="J231" t="s">
        <v>684</v>
      </c>
      <c r="K231" t="s">
        <v>637</v>
      </c>
      <c r="L231" t="s">
        <v>638</v>
      </c>
      <c r="M231" t="s">
        <v>22530</v>
      </c>
      <c r="N231" t="s">
        <v>637</v>
      </c>
      <c r="O231" t="s">
        <v>639</v>
      </c>
      <c r="P231" t="s">
        <v>5</v>
      </c>
      <c r="Q231" t="s">
        <v>640</v>
      </c>
      <c r="R231" t="s">
        <v>638</v>
      </c>
      <c r="S231" t="s">
        <v>22531</v>
      </c>
      <c r="T231" t="s">
        <v>22530</v>
      </c>
    </row>
    <row r="232" spans="1:20" x14ac:dyDescent="0.25">
      <c r="A232" t="s">
        <v>16818</v>
      </c>
      <c r="B232" t="s">
        <v>13750</v>
      </c>
      <c r="C232">
        <v>150</v>
      </c>
      <c r="D232">
        <v>1</v>
      </c>
      <c r="E232" t="s">
        <v>22532</v>
      </c>
      <c r="F232">
        <v>199</v>
      </c>
      <c r="G232">
        <v>0</v>
      </c>
      <c r="H232" t="s">
        <v>645</v>
      </c>
      <c r="I232" t="s">
        <v>18568</v>
      </c>
      <c r="J232" t="s">
        <v>22533</v>
      </c>
      <c r="K232" t="s">
        <v>18570</v>
      </c>
      <c r="L232" t="s">
        <v>18571</v>
      </c>
      <c r="M232" t="s">
        <v>22534</v>
      </c>
      <c r="N232" t="s">
        <v>761</v>
      </c>
      <c r="O232" t="s">
        <v>691</v>
      </c>
      <c r="P232" t="s">
        <v>692</v>
      </c>
      <c r="Q232" t="s">
        <v>693</v>
      </c>
      <c r="R232" t="s">
        <v>638</v>
      </c>
      <c r="S232" t="s">
        <v>637</v>
      </c>
      <c r="T232" t="s">
        <v>22535</v>
      </c>
    </row>
    <row r="233" spans="1:20" x14ac:dyDescent="0.25">
      <c r="A233" t="s">
        <v>16479</v>
      </c>
      <c r="B233" t="s">
        <v>13745</v>
      </c>
      <c r="C233">
        <v>150</v>
      </c>
      <c r="D233">
        <v>1</v>
      </c>
      <c r="E233" t="s">
        <v>22532</v>
      </c>
      <c r="F233">
        <v>199</v>
      </c>
      <c r="G233">
        <v>0</v>
      </c>
      <c r="H233" t="s">
        <v>645</v>
      </c>
      <c r="I233" t="s">
        <v>18568</v>
      </c>
      <c r="J233" t="s">
        <v>22533</v>
      </c>
      <c r="K233" t="s">
        <v>18570</v>
      </c>
      <c r="L233" t="s">
        <v>18571</v>
      </c>
      <c r="M233" t="s">
        <v>22534</v>
      </c>
      <c r="N233" t="s">
        <v>761</v>
      </c>
      <c r="O233" t="s">
        <v>691</v>
      </c>
      <c r="P233" t="s">
        <v>692</v>
      </c>
      <c r="Q233" t="s">
        <v>693</v>
      </c>
      <c r="R233" t="s">
        <v>638</v>
      </c>
      <c r="S233" t="s">
        <v>637</v>
      </c>
      <c r="T233" t="s">
        <v>22535</v>
      </c>
    </row>
    <row r="234" spans="1:20" x14ac:dyDescent="0.25">
      <c r="A234" t="s">
        <v>16818</v>
      </c>
      <c r="B234" t="s">
        <v>13750</v>
      </c>
      <c r="C234">
        <v>150</v>
      </c>
      <c r="D234">
        <v>1</v>
      </c>
      <c r="E234" t="s">
        <v>22536</v>
      </c>
      <c r="F234">
        <v>199</v>
      </c>
      <c r="G234">
        <v>0</v>
      </c>
      <c r="H234" t="s">
        <v>645</v>
      </c>
      <c r="I234" t="s">
        <v>22537</v>
      </c>
      <c r="J234" t="s">
        <v>22538</v>
      </c>
      <c r="K234" t="s">
        <v>7587</v>
      </c>
      <c r="L234" t="s">
        <v>22539</v>
      </c>
      <c r="M234" t="s">
        <v>22540</v>
      </c>
      <c r="N234" t="s">
        <v>761</v>
      </c>
      <c r="O234" t="s">
        <v>698</v>
      </c>
      <c r="P234" t="s">
        <v>692</v>
      </c>
      <c r="Q234" t="s">
        <v>693</v>
      </c>
      <c r="R234" t="s">
        <v>638</v>
      </c>
      <c r="S234" t="s">
        <v>637</v>
      </c>
      <c r="T234" t="s">
        <v>22540</v>
      </c>
    </row>
    <row r="235" spans="1:20" x14ac:dyDescent="0.25">
      <c r="A235" t="s">
        <v>16479</v>
      </c>
      <c r="B235" t="s">
        <v>13745</v>
      </c>
      <c r="C235">
        <v>150</v>
      </c>
      <c r="D235">
        <v>1</v>
      </c>
      <c r="E235" t="s">
        <v>22536</v>
      </c>
      <c r="F235">
        <v>199</v>
      </c>
      <c r="G235">
        <v>0</v>
      </c>
      <c r="H235" t="s">
        <v>645</v>
      </c>
      <c r="I235" t="s">
        <v>22537</v>
      </c>
      <c r="J235" t="s">
        <v>22538</v>
      </c>
      <c r="K235" t="s">
        <v>7587</v>
      </c>
      <c r="L235" t="s">
        <v>22539</v>
      </c>
      <c r="M235" t="s">
        <v>22540</v>
      </c>
      <c r="N235" t="s">
        <v>761</v>
      </c>
      <c r="O235" t="s">
        <v>698</v>
      </c>
      <c r="P235" t="s">
        <v>692</v>
      </c>
      <c r="Q235" t="s">
        <v>693</v>
      </c>
      <c r="R235" t="s">
        <v>638</v>
      </c>
      <c r="S235" t="s">
        <v>637</v>
      </c>
      <c r="T235" t="s">
        <v>22540</v>
      </c>
    </row>
    <row r="236" spans="1:20" x14ac:dyDescent="0.25">
      <c r="A236" t="s">
        <v>16662</v>
      </c>
      <c r="B236" t="s">
        <v>10386</v>
      </c>
      <c r="C236">
        <v>89.5</v>
      </c>
      <c r="D236">
        <v>2</v>
      </c>
      <c r="E236" t="s">
        <v>22541</v>
      </c>
      <c r="F236">
        <v>179</v>
      </c>
      <c r="G236">
        <v>0</v>
      </c>
      <c r="H236" t="s">
        <v>645</v>
      </c>
      <c r="I236" t="s">
        <v>22542</v>
      </c>
      <c r="J236" t="s">
        <v>22543</v>
      </c>
      <c r="K236" t="s">
        <v>701</v>
      </c>
      <c r="L236" t="s">
        <v>22544</v>
      </c>
      <c r="M236" t="s">
        <v>22545</v>
      </c>
      <c r="N236" t="s">
        <v>761</v>
      </c>
      <c r="O236" t="s">
        <v>698</v>
      </c>
      <c r="P236" t="s">
        <v>692</v>
      </c>
      <c r="Q236" t="s">
        <v>693</v>
      </c>
      <c r="R236" t="s">
        <v>638</v>
      </c>
      <c r="S236" t="s">
        <v>637</v>
      </c>
      <c r="T236" t="s">
        <v>22545</v>
      </c>
    </row>
    <row r="237" spans="1:20" x14ac:dyDescent="0.25">
      <c r="A237" t="s">
        <v>594</v>
      </c>
      <c r="B237" t="s">
        <v>595</v>
      </c>
      <c r="C237">
        <v>50</v>
      </c>
      <c r="D237">
        <v>3</v>
      </c>
      <c r="E237" t="s">
        <v>22546</v>
      </c>
      <c r="F237">
        <v>100</v>
      </c>
      <c r="G237">
        <v>0</v>
      </c>
      <c r="H237" t="s">
        <v>645</v>
      </c>
      <c r="I237" t="s">
        <v>22547</v>
      </c>
      <c r="J237" t="s">
        <v>22548</v>
      </c>
      <c r="K237" t="s">
        <v>7496</v>
      </c>
      <c r="L237" t="s">
        <v>22549</v>
      </c>
      <c r="M237" t="s">
        <v>22550</v>
      </c>
      <c r="N237" t="s">
        <v>761</v>
      </c>
      <c r="O237" t="s">
        <v>691</v>
      </c>
      <c r="P237" t="s">
        <v>692</v>
      </c>
      <c r="Q237" t="s">
        <v>693</v>
      </c>
      <c r="R237" t="s">
        <v>638</v>
      </c>
      <c r="S237" t="s">
        <v>637</v>
      </c>
      <c r="T237" t="s">
        <v>22551</v>
      </c>
    </row>
    <row r="238" spans="1:20" x14ac:dyDescent="0.25">
      <c r="A238" t="s">
        <v>16662</v>
      </c>
      <c r="B238" t="s">
        <v>10386</v>
      </c>
      <c r="C238">
        <v>90</v>
      </c>
      <c r="D238">
        <v>2</v>
      </c>
      <c r="E238" t="s">
        <v>22552</v>
      </c>
      <c r="F238">
        <v>378</v>
      </c>
      <c r="G238">
        <v>0</v>
      </c>
      <c r="H238" t="s">
        <v>645</v>
      </c>
      <c r="I238" t="s">
        <v>22553</v>
      </c>
      <c r="J238" t="s">
        <v>22554</v>
      </c>
      <c r="K238" t="s">
        <v>8539</v>
      </c>
      <c r="L238" t="s">
        <v>22555</v>
      </c>
      <c r="M238" t="s">
        <v>22556</v>
      </c>
      <c r="N238" t="s">
        <v>761</v>
      </c>
      <c r="O238" t="s">
        <v>698</v>
      </c>
      <c r="P238" t="s">
        <v>692</v>
      </c>
      <c r="Q238" t="s">
        <v>693</v>
      </c>
      <c r="R238" t="s">
        <v>638</v>
      </c>
      <c r="S238" t="s">
        <v>637</v>
      </c>
      <c r="T238" t="s">
        <v>22557</v>
      </c>
    </row>
    <row r="239" spans="1:20" x14ac:dyDescent="0.25">
      <c r="A239" t="s">
        <v>16818</v>
      </c>
      <c r="B239" t="s">
        <v>13750</v>
      </c>
      <c r="C239">
        <v>99</v>
      </c>
      <c r="D239">
        <v>1</v>
      </c>
      <c r="E239" t="s">
        <v>22552</v>
      </c>
      <c r="F239">
        <v>378</v>
      </c>
      <c r="G239">
        <v>0</v>
      </c>
      <c r="H239" t="s">
        <v>645</v>
      </c>
      <c r="I239" t="s">
        <v>22553</v>
      </c>
      <c r="J239" t="s">
        <v>22554</v>
      </c>
      <c r="K239" t="s">
        <v>8539</v>
      </c>
      <c r="L239" t="s">
        <v>22555</v>
      </c>
      <c r="M239" t="s">
        <v>22556</v>
      </c>
      <c r="N239" t="s">
        <v>761</v>
      </c>
      <c r="O239" t="s">
        <v>698</v>
      </c>
      <c r="P239" t="s">
        <v>692</v>
      </c>
      <c r="Q239" t="s">
        <v>693</v>
      </c>
      <c r="R239" t="s">
        <v>638</v>
      </c>
      <c r="S239" t="s">
        <v>637</v>
      </c>
      <c r="T239" t="s">
        <v>22557</v>
      </c>
    </row>
    <row r="240" spans="1:20" x14ac:dyDescent="0.25">
      <c r="A240" t="s">
        <v>16479</v>
      </c>
      <c r="B240" t="s">
        <v>13745</v>
      </c>
      <c r="C240">
        <v>99</v>
      </c>
      <c r="D240">
        <v>1</v>
      </c>
      <c r="E240" t="s">
        <v>22552</v>
      </c>
      <c r="F240">
        <v>378</v>
      </c>
      <c r="G240">
        <v>0</v>
      </c>
      <c r="H240" t="s">
        <v>645</v>
      </c>
      <c r="I240" t="s">
        <v>22553</v>
      </c>
      <c r="J240" t="s">
        <v>22554</v>
      </c>
      <c r="K240" t="s">
        <v>8539</v>
      </c>
      <c r="L240" t="s">
        <v>22555</v>
      </c>
      <c r="M240" t="s">
        <v>22556</v>
      </c>
      <c r="N240" t="s">
        <v>761</v>
      </c>
      <c r="O240" t="s">
        <v>698</v>
      </c>
      <c r="P240" t="s">
        <v>692</v>
      </c>
      <c r="Q240" t="s">
        <v>693</v>
      </c>
      <c r="R240" t="s">
        <v>638</v>
      </c>
      <c r="S240" t="s">
        <v>637</v>
      </c>
      <c r="T240" t="s">
        <v>22557</v>
      </c>
    </row>
    <row r="241" spans="1:20" x14ac:dyDescent="0.25">
      <c r="A241" t="s">
        <v>594</v>
      </c>
      <c r="B241" t="s">
        <v>595</v>
      </c>
      <c r="C241">
        <v>50</v>
      </c>
      <c r="D241">
        <v>3</v>
      </c>
      <c r="E241" t="s">
        <v>22558</v>
      </c>
      <c r="F241">
        <v>100</v>
      </c>
      <c r="G241">
        <v>0</v>
      </c>
      <c r="H241" t="s">
        <v>645</v>
      </c>
      <c r="I241" t="s">
        <v>22559</v>
      </c>
      <c r="J241" t="s">
        <v>22560</v>
      </c>
      <c r="K241" t="s">
        <v>3857</v>
      </c>
      <c r="L241" t="s">
        <v>22561</v>
      </c>
      <c r="M241" t="s">
        <v>22562</v>
      </c>
      <c r="N241" t="s">
        <v>761</v>
      </c>
      <c r="O241" t="s">
        <v>698</v>
      </c>
      <c r="P241" t="s">
        <v>692</v>
      </c>
      <c r="Q241" t="s">
        <v>693</v>
      </c>
      <c r="R241" t="s">
        <v>638</v>
      </c>
      <c r="S241" t="s">
        <v>637</v>
      </c>
      <c r="T241" t="s">
        <v>22563</v>
      </c>
    </row>
    <row r="242" spans="1:20" x14ac:dyDescent="0.25">
      <c r="A242" t="s">
        <v>18</v>
      </c>
      <c r="B242" t="s">
        <v>19</v>
      </c>
      <c r="C242">
        <v>66.666666666666671</v>
      </c>
      <c r="D242">
        <v>3</v>
      </c>
      <c r="E242" t="s">
        <v>22564</v>
      </c>
      <c r="F242">
        <v>129</v>
      </c>
      <c r="G242">
        <v>0</v>
      </c>
      <c r="H242" t="s">
        <v>636</v>
      </c>
      <c r="I242" t="s">
        <v>22565</v>
      </c>
      <c r="J242" t="s">
        <v>661</v>
      </c>
      <c r="K242" t="s">
        <v>637</v>
      </c>
      <c r="L242" t="s">
        <v>638</v>
      </c>
      <c r="M242" t="s">
        <v>22566</v>
      </c>
      <c r="N242" t="s">
        <v>637</v>
      </c>
      <c r="O242" t="s">
        <v>639</v>
      </c>
      <c r="P242" t="s">
        <v>5</v>
      </c>
      <c r="Q242" t="s">
        <v>640</v>
      </c>
      <c r="R242" t="s">
        <v>638</v>
      </c>
      <c r="S242" t="s">
        <v>22567</v>
      </c>
      <c r="T242" t="s">
        <v>22566</v>
      </c>
    </row>
    <row r="243" spans="1:20" x14ac:dyDescent="0.25">
      <c r="A243" t="s">
        <v>77</v>
      </c>
      <c r="B243" t="s">
        <v>78</v>
      </c>
      <c r="C243">
        <v>27.5</v>
      </c>
      <c r="D243">
        <v>4</v>
      </c>
      <c r="E243" t="s">
        <v>22568</v>
      </c>
      <c r="F243">
        <v>160</v>
      </c>
      <c r="G243">
        <v>0</v>
      </c>
      <c r="H243" t="s">
        <v>645</v>
      </c>
      <c r="I243" t="s">
        <v>2221</v>
      </c>
      <c r="J243" t="s">
        <v>2222</v>
      </c>
      <c r="K243" t="s">
        <v>2223</v>
      </c>
      <c r="L243" t="s">
        <v>2224</v>
      </c>
      <c r="M243" t="s">
        <v>22516</v>
      </c>
      <c r="N243" t="s">
        <v>637</v>
      </c>
      <c r="O243" t="s">
        <v>651</v>
      </c>
      <c r="P243" t="s">
        <v>26</v>
      </c>
      <c r="Q243" t="s">
        <v>647</v>
      </c>
      <c r="R243" t="s">
        <v>638</v>
      </c>
      <c r="S243" t="s">
        <v>22569</v>
      </c>
      <c r="T243" t="s">
        <v>22570</v>
      </c>
    </row>
    <row r="244" spans="1:20" x14ac:dyDescent="0.25">
      <c r="A244" t="s">
        <v>18</v>
      </c>
      <c r="B244" t="s">
        <v>19</v>
      </c>
      <c r="C244">
        <v>66.666666666666671</v>
      </c>
      <c r="D244">
        <v>3</v>
      </c>
      <c r="E244" t="s">
        <v>22571</v>
      </c>
      <c r="F244">
        <v>129</v>
      </c>
      <c r="G244">
        <v>0</v>
      </c>
      <c r="H244" t="s">
        <v>636</v>
      </c>
      <c r="I244" t="s">
        <v>22572</v>
      </c>
      <c r="J244" t="s">
        <v>648</v>
      </c>
      <c r="K244" t="s">
        <v>637</v>
      </c>
      <c r="L244" t="s">
        <v>638</v>
      </c>
      <c r="M244" t="s">
        <v>22573</v>
      </c>
      <c r="N244" t="s">
        <v>637</v>
      </c>
      <c r="O244" t="s">
        <v>639</v>
      </c>
      <c r="P244" t="s">
        <v>5</v>
      </c>
      <c r="Q244" t="s">
        <v>640</v>
      </c>
      <c r="R244" t="s">
        <v>638</v>
      </c>
      <c r="S244" t="s">
        <v>22574</v>
      </c>
      <c r="T244" t="s">
        <v>22573</v>
      </c>
    </row>
    <row r="245" spans="1:20" x14ac:dyDescent="0.25">
      <c r="A245" t="s">
        <v>239</v>
      </c>
      <c r="B245" t="s">
        <v>245</v>
      </c>
      <c r="C245">
        <v>159</v>
      </c>
      <c r="D245">
        <v>1</v>
      </c>
      <c r="E245" t="s">
        <v>22575</v>
      </c>
      <c r="F245">
        <v>129</v>
      </c>
      <c r="G245">
        <v>0</v>
      </c>
      <c r="H245" t="s">
        <v>636</v>
      </c>
      <c r="I245" t="s">
        <v>15559</v>
      </c>
      <c r="J245" t="s">
        <v>2020</v>
      </c>
      <c r="K245" t="s">
        <v>637</v>
      </c>
      <c r="L245" t="s">
        <v>638</v>
      </c>
      <c r="M245" t="s">
        <v>22576</v>
      </c>
      <c r="N245" t="s">
        <v>637</v>
      </c>
      <c r="O245" t="s">
        <v>639</v>
      </c>
      <c r="P245" t="s">
        <v>5</v>
      </c>
      <c r="Q245" t="s">
        <v>640</v>
      </c>
      <c r="R245" t="s">
        <v>638</v>
      </c>
      <c r="S245" t="s">
        <v>22577</v>
      </c>
      <c r="T245" t="s">
        <v>22576</v>
      </c>
    </row>
    <row r="246" spans="1:20" x14ac:dyDescent="0.25">
      <c r="A246" t="s">
        <v>72</v>
      </c>
      <c r="B246" t="s">
        <v>716</v>
      </c>
      <c r="C246">
        <v>93</v>
      </c>
      <c r="D246">
        <v>1</v>
      </c>
      <c r="E246" t="s">
        <v>22578</v>
      </c>
      <c r="F246">
        <v>93</v>
      </c>
      <c r="G246">
        <v>0</v>
      </c>
      <c r="H246" t="s">
        <v>645</v>
      </c>
      <c r="I246" t="s">
        <v>727</v>
      </c>
      <c r="J246" t="s">
        <v>9905</v>
      </c>
      <c r="K246" t="s">
        <v>3703</v>
      </c>
      <c r="L246" t="s">
        <v>2191</v>
      </c>
      <c r="M246" t="s">
        <v>22579</v>
      </c>
      <c r="N246" t="s">
        <v>637</v>
      </c>
      <c r="O246" t="s">
        <v>646</v>
      </c>
      <c r="P246" t="s">
        <v>26</v>
      </c>
      <c r="Q246" t="s">
        <v>647</v>
      </c>
      <c r="R246" t="s">
        <v>638</v>
      </c>
      <c r="S246" t="s">
        <v>22580</v>
      </c>
      <c r="T246" t="s">
        <v>22579</v>
      </c>
    </row>
    <row r="247" spans="1:20" x14ac:dyDescent="0.25">
      <c r="A247" t="s">
        <v>241</v>
      </c>
      <c r="B247" t="s">
        <v>247</v>
      </c>
      <c r="C247">
        <v>159</v>
      </c>
      <c r="D247">
        <v>1</v>
      </c>
      <c r="E247" t="s">
        <v>22581</v>
      </c>
      <c r="F247">
        <v>129</v>
      </c>
      <c r="G247">
        <v>0</v>
      </c>
      <c r="H247" t="s">
        <v>636</v>
      </c>
      <c r="I247" t="s">
        <v>22582</v>
      </c>
      <c r="J247" t="s">
        <v>683</v>
      </c>
      <c r="K247" t="s">
        <v>637</v>
      </c>
      <c r="L247" t="s">
        <v>638</v>
      </c>
      <c r="M247" t="s">
        <v>22583</v>
      </c>
      <c r="N247" t="s">
        <v>637</v>
      </c>
      <c r="O247" t="s">
        <v>639</v>
      </c>
      <c r="P247" t="s">
        <v>5</v>
      </c>
      <c r="Q247" t="s">
        <v>640</v>
      </c>
      <c r="R247" t="s">
        <v>638</v>
      </c>
      <c r="S247" t="s">
        <v>22584</v>
      </c>
      <c r="T247" t="s">
        <v>22583</v>
      </c>
    </row>
    <row r="248" spans="1:20" x14ac:dyDescent="0.25">
      <c r="A248" t="s">
        <v>72</v>
      </c>
      <c r="B248" t="s">
        <v>108</v>
      </c>
      <c r="C248">
        <v>66</v>
      </c>
      <c r="D248">
        <v>1</v>
      </c>
      <c r="E248" t="s">
        <v>22585</v>
      </c>
      <c r="F248">
        <v>240</v>
      </c>
      <c r="G248">
        <v>0</v>
      </c>
      <c r="H248" t="s">
        <v>645</v>
      </c>
      <c r="I248" t="s">
        <v>8220</v>
      </c>
      <c r="J248" t="s">
        <v>8221</v>
      </c>
      <c r="K248" t="s">
        <v>8222</v>
      </c>
      <c r="L248" t="s">
        <v>806</v>
      </c>
      <c r="M248" t="s">
        <v>22586</v>
      </c>
      <c r="N248" t="s">
        <v>637</v>
      </c>
      <c r="O248" t="s">
        <v>646</v>
      </c>
      <c r="P248" t="s">
        <v>26</v>
      </c>
      <c r="Q248" t="s">
        <v>647</v>
      </c>
      <c r="R248" t="s">
        <v>638</v>
      </c>
      <c r="S248" t="s">
        <v>22587</v>
      </c>
      <c r="T248" t="s">
        <v>22586</v>
      </c>
    </row>
    <row r="249" spans="1:20" x14ac:dyDescent="0.25">
      <c r="A249" t="s">
        <v>101</v>
      </c>
      <c r="B249" t="s">
        <v>74</v>
      </c>
      <c r="C249">
        <v>66</v>
      </c>
      <c r="D249">
        <v>1</v>
      </c>
      <c r="E249" t="s">
        <v>22585</v>
      </c>
      <c r="F249">
        <v>240</v>
      </c>
      <c r="G249">
        <v>0</v>
      </c>
      <c r="H249" t="s">
        <v>645</v>
      </c>
      <c r="I249" t="s">
        <v>8220</v>
      </c>
      <c r="J249" t="s">
        <v>8221</v>
      </c>
      <c r="K249" t="s">
        <v>8222</v>
      </c>
      <c r="L249" t="s">
        <v>806</v>
      </c>
      <c r="M249" t="s">
        <v>22586</v>
      </c>
      <c r="N249" t="s">
        <v>637</v>
      </c>
      <c r="O249" t="s">
        <v>646</v>
      </c>
      <c r="P249" t="s">
        <v>26</v>
      </c>
      <c r="Q249" t="s">
        <v>647</v>
      </c>
      <c r="R249" t="s">
        <v>638</v>
      </c>
      <c r="S249" t="s">
        <v>22587</v>
      </c>
      <c r="T249" t="s">
        <v>22586</v>
      </c>
    </row>
    <row r="250" spans="1:20" x14ac:dyDescent="0.25">
      <c r="A250" t="s">
        <v>22</v>
      </c>
      <c r="B250" t="s">
        <v>27</v>
      </c>
      <c r="C250">
        <v>67</v>
      </c>
      <c r="D250">
        <v>1</v>
      </c>
      <c r="E250" t="s">
        <v>22585</v>
      </c>
      <c r="F250">
        <v>240</v>
      </c>
      <c r="G250">
        <v>0</v>
      </c>
      <c r="H250" t="s">
        <v>645</v>
      </c>
      <c r="I250" t="s">
        <v>8220</v>
      </c>
      <c r="J250" t="s">
        <v>8221</v>
      </c>
      <c r="K250" t="s">
        <v>8222</v>
      </c>
      <c r="L250" t="s">
        <v>806</v>
      </c>
      <c r="M250" t="s">
        <v>22586</v>
      </c>
      <c r="N250" t="s">
        <v>637</v>
      </c>
      <c r="O250" t="s">
        <v>646</v>
      </c>
      <c r="P250" t="s">
        <v>26</v>
      </c>
      <c r="Q250" t="s">
        <v>647</v>
      </c>
      <c r="R250" t="s">
        <v>638</v>
      </c>
      <c r="S250" t="s">
        <v>22587</v>
      </c>
      <c r="T250" t="s">
        <v>22586</v>
      </c>
    </row>
    <row r="251" spans="1:20" x14ac:dyDescent="0.25">
      <c r="A251" t="s">
        <v>241</v>
      </c>
      <c r="B251" t="s">
        <v>2799</v>
      </c>
      <c r="C251">
        <v>103.46</v>
      </c>
      <c r="D251">
        <v>1</v>
      </c>
      <c r="E251" t="s">
        <v>22588</v>
      </c>
      <c r="F251">
        <v>110.46</v>
      </c>
      <c r="G251">
        <v>7</v>
      </c>
      <c r="H251" t="s">
        <v>645</v>
      </c>
      <c r="I251" t="s">
        <v>22589</v>
      </c>
      <c r="J251" t="s">
        <v>22590</v>
      </c>
      <c r="K251" t="s">
        <v>10533</v>
      </c>
      <c r="L251" t="s">
        <v>22591</v>
      </c>
      <c r="M251" t="s">
        <v>22592</v>
      </c>
      <c r="N251" t="s">
        <v>637</v>
      </c>
      <c r="O251" t="s">
        <v>664</v>
      </c>
      <c r="P251" t="s">
        <v>23</v>
      </c>
      <c r="Q251" t="s">
        <v>665</v>
      </c>
      <c r="R251" t="s">
        <v>638</v>
      </c>
      <c r="S251" t="s">
        <v>22593</v>
      </c>
      <c r="T251" t="s">
        <v>22592</v>
      </c>
    </row>
    <row r="252" spans="1:20" x14ac:dyDescent="0.25">
      <c r="A252" t="s">
        <v>241</v>
      </c>
      <c r="B252" t="s">
        <v>2799</v>
      </c>
      <c r="C252">
        <v>109</v>
      </c>
      <c r="D252">
        <v>1</v>
      </c>
      <c r="E252" t="s">
        <v>22594</v>
      </c>
      <c r="F252">
        <v>109</v>
      </c>
      <c r="G252">
        <v>0</v>
      </c>
      <c r="H252" t="s">
        <v>645</v>
      </c>
      <c r="I252" t="s">
        <v>22595</v>
      </c>
      <c r="J252" t="s">
        <v>22596</v>
      </c>
      <c r="K252" t="s">
        <v>659</v>
      </c>
      <c r="L252" t="s">
        <v>22597</v>
      </c>
      <c r="M252" t="s">
        <v>22598</v>
      </c>
      <c r="N252" t="s">
        <v>637</v>
      </c>
      <c r="O252" t="s">
        <v>664</v>
      </c>
      <c r="P252" t="s">
        <v>23</v>
      </c>
      <c r="Q252" t="s">
        <v>665</v>
      </c>
      <c r="R252" t="s">
        <v>638</v>
      </c>
      <c r="S252" t="s">
        <v>22599</v>
      </c>
      <c r="T252" t="s">
        <v>22598</v>
      </c>
    </row>
    <row r="253" spans="1:20" x14ac:dyDescent="0.25">
      <c r="A253" t="s">
        <v>18</v>
      </c>
      <c r="B253" t="s">
        <v>19</v>
      </c>
      <c r="C253">
        <v>66.666666666666671</v>
      </c>
      <c r="D253">
        <v>3</v>
      </c>
      <c r="E253" t="s">
        <v>22600</v>
      </c>
      <c r="F253">
        <v>100</v>
      </c>
      <c r="G253">
        <v>0</v>
      </c>
      <c r="H253" t="s">
        <v>636</v>
      </c>
      <c r="I253" t="s">
        <v>22601</v>
      </c>
      <c r="J253" t="s">
        <v>1797</v>
      </c>
      <c r="K253" t="s">
        <v>637</v>
      </c>
      <c r="L253" t="s">
        <v>638</v>
      </c>
      <c r="M253" t="s">
        <v>22598</v>
      </c>
      <c r="N253" t="s">
        <v>637</v>
      </c>
      <c r="O253" t="s">
        <v>639</v>
      </c>
      <c r="P253" t="s">
        <v>5</v>
      </c>
      <c r="Q253" t="s">
        <v>640</v>
      </c>
      <c r="R253" t="s">
        <v>638</v>
      </c>
      <c r="S253" t="s">
        <v>22602</v>
      </c>
      <c r="T253" t="s">
        <v>22598</v>
      </c>
    </row>
    <row r="254" spans="1:20" x14ac:dyDescent="0.25">
      <c r="A254" t="s">
        <v>239</v>
      </c>
      <c r="B254" t="s">
        <v>2799</v>
      </c>
      <c r="C254">
        <v>87.2</v>
      </c>
      <c r="D254">
        <v>1</v>
      </c>
      <c r="E254" t="s">
        <v>22603</v>
      </c>
      <c r="F254">
        <v>94.2</v>
      </c>
      <c r="G254">
        <v>7</v>
      </c>
      <c r="H254" t="s">
        <v>645</v>
      </c>
      <c r="I254" t="s">
        <v>22604</v>
      </c>
      <c r="J254" t="s">
        <v>22605</v>
      </c>
      <c r="K254" t="s">
        <v>853</v>
      </c>
      <c r="L254" t="s">
        <v>22606</v>
      </c>
      <c r="M254" t="s">
        <v>22607</v>
      </c>
      <c r="N254" t="s">
        <v>637</v>
      </c>
      <c r="O254" t="s">
        <v>664</v>
      </c>
      <c r="P254" t="s">
        <v>23</v>
      </c>
      <c r="Q254" t="s">
        <v>665</v>
      </c>
      <c r="R254" t="s">
        <v>638</v>
      </c>
      <c r="S254" t="s">
        <v>22608</v>
      </c>
      <c r="T254" t="s">
        <v>22607</v>
      </c>
    </row>
    <row r="255" spans="1:20" x14ac:dyDescent="0.25">
      <c r="A255" t="s">
        <v>22</v>
      </c>
      <c r="B255" t="s">
        <v>27</v>
      </c>
      <c r="C255">
        <v>69.900000000000006</v>
      </c>
      <c r="D255">
        <v>10</v>
      </c>
      <c r="E255" t="s">
        <v>22609</v>
      </c>
      <c r="F255">
        <v>666</v>
      </c>
      <c r="G255">
        <v>71</v>
      </c>
      <c r="H255" t="s">
        <v>645</v>
      </c>
      <c r="I255" t="s">
        <v>22610</v>
      </c>
      <c r="J255" t="s">
        <v>22611</v>
      </c>
      <c r="K255" t="s">
        <v>5689</v>
      </c>
      <c r="L255" t="s">
        <v>22612</v>
      </c>
      <c r="M255" t="s">
        <v>22613</v>
      </c>
      <c r="N255" t="s">
        <v>637</v>
      </c>
      <c r="O255" t="s">
        <v>664</v>
      </c>
      <c r="P255" t="s">
        <v>23</v>
      </c>
      <c r="Q255" t="s">
        <v>665</v>
      </c>
      <c r="R255" t="s">
        <v>638</v>
      </c>
      <c r="S255" t="s">
        <v>22614</v>
      </c>
      <c r="T255" t="s">
        <v>22613</v>
      </c>
    </row>
    <row r="256" spans="1:20" x14ac:dyDescent="0.25">
      <c r="A256" t="s">
        <v>18</v>
      </c>
      <c r="B256" t="s">
        <v>19</v>
      </c>
      <c r="C256">
        <v>66.666666666666671</v>
      </c>
      <c r="D256">
        <v>6</v>
      </c>
      <c r="E256" t="s">
        <v>22615</v>
      </c>
      <c r="F256">
        <v>200</v>
      </c>
      <c r="G256">
        <v>0</v>
      </c>
      <c r="H256" t="s">
        <v>636</v>
      </c>
      <c r="I256" t="s">
        <v>22616</v>
      </c>
      <c r="J256" t="s">
        <v>712</v>
      </c>
      <c r="K256" t="s">
        <v>637</v>
      </c>
      <c r="L256" t="s">
        <v>638</v>
      </c>
      <c r="M256" t="s">
        <v>22617</v>
      </c>
      <c r="N256" t="s">
        <v>637</v>
      </c>
      <c r="O256" t="s">
        <v>639</v>
      </c>
      <c r="P256" t="s">
        <v>5</v>
      </c>
      <c r="Q256" t="s">
        <v>640</v>
      </c>
      <c r="R256" t="s">
        <v>638</v>
      </c>
      <c r="S256" t="s">
        <v>22618</v>
      </c>
      <c r="T256" t="s">
        <v>22619</v>
      </c>
    </row>
    <row r="257" spans="1:20" x14ac:dyDescent="0.25">
      <c r="A257" t="s">
        <v>72</v>
      </c>
      <c r="B257" t="s">
        <v>108</v>
      </c>
      <c r="C257">
        <v>66</v>
      </c>
      <c r="D257">
        <v>3</v>
      </c>
      <c r="E257" t="s">
        <v>22620</v>
      </c>
      <c r="F257">
        <v>720</v>
      </c>
      <c r="G257">
        <v>0</v>
      </c>
      <c r="H257" t="s">
        <v>645</v>
      </c>
      <c r="I257" t="s">
        <v>10766</v>
      </c>
      <c r="J257" t="s">
        <v>22621</v>
      </c>
      <c r="K257" t="s">
        <v>8532</v>
      </c>
      <c r="L257" t="s">
        <v>3567</v>
      </c>
      <c r="M257" t="s">
        <v>22622</v>
      </c>
      <c r="N257" t="s">
        <v>637</v>
      </c>
      <c r="O257" t="s">
        <v>646</v>
      </c>
      <c r="P257" t="s">
        <v>26</v>
      </c>
      <c r="Q257" t="s">
        <v>647</v>
      </c>
      <c r="R257" t="s">
        <v>638</v>
      </c>
      <c r="S257" t="s">
        <v>22623</v>
      </c>
      <c r="T257" t="s">
        <v>22624</v>
      </c>
    </row>
    <row r="258" spans="1:20" x14ac:dyDescent="0.25">
      <c r="A258" t="s">
        <v>101</v>
      </c>
      <c r="B258" t="s">
        <v>74</v>
      </c>
      <c r="C258">
        <v>66</v>
      </c>
      <c r="D258">
        <v>3</v>
      </c>
      <c r="E258" t="s">
        <v>22620</v>
      </c>
      <c r="F258">
        <v>720</v>
      </c>
      <c r="G258">
        <v>0</v>
      </c>
      <c r="H258" t="s">
        <v>645</v>
      </c>
      <c r="I258" t="s">
        <v>10766</v>
      </c>
      <c r="J258" t="s">
        <v>22621</v>
      </c>
      <c r="K258" t="s">
        <v>8532</v>
      </c>
      <c r="L258" t="s">
        <v>3567</v>
      </c>
      <c r="M258" t="s">
        <v>22622</v>
      </c>
      <c r="N258" t="s">
        <v>637</v>
      </c>
      <c r="O258" t="s">
        <v>646</v>
      </c>
      <c r="P258" t="s">
        <v>26</v>
      </c>
      <c r="Q258" t="s">
        <v>647</v>
      </c>
      <c r="R258" t="s">
        <v>638</v>
      </c>
      <c r="S258" t="s">
        <v>22623</v>
      </c>
      <c r="T258" t="s">
        <v>22624</v>
      </c>
    </row>
    <row r="259" spans="1:20" x14ac:dyDescent="0.25">
      <c r="A259" t="s">
        <v>22</v>
      </c>
      <c r="B259" t="s">
        <v>27</v>
      </c>
      <c r="C259">
        <v>67</v>
      </c>
      <c r="D259">
        <v>3</v>
      </c>
      <c r="E259" t="s">
        <v>22620</v>
      </c>
      <c r="F259">
        <v>720</v>
      </c>
      <c r="G259">
        <v>0</v>
      </c>
      <c r="H259" t="s">
        <v>645</v>
      </c>
      <c r="I259" t="s">
        <v>10766</v>
      </c>
      <c r="J259" t="s">
        <v>22621</v>
      </c>
      <c r="K259" t="s">
        <v>8532</v>
      </c>
      <c r="L259" t="s">
        <v>3567</v>
      </c>
      <c r="M259" t="s">
        <v>22622</v>
      </c>
      <c r="N259" t="s">
        <v>637</v>
      </c>
      <c r="O259" t="s">
        <v>646</v>
      </c>
      <c r="P259" t="s">
        <v>26</v>
      </c>
      <c r="Q259" t="s">
        <v>647</v>
      </c>
      <c r="R259" t="s">
        <v>638</v>
      </c>
      <c r="S259" t="s">
        <v>22623</v>
      </c>
      <c r="T259" t="s">
        <v>22624</v>
      </c>
    </row>
    <row r="260" spans="1:20" x14ac:dyDescent="0.25">
      <c r="A260" t="s">
        <v>18</v>
      </c>
      <c r="B260" t="s">
        <v>19</v>
      </c>
      <c r="C260">
        <v>66.666666666666671</v>
      </c>
      <c r="D260">
        <v>3</v>
      </c>
      <c r="E260" t="s">
        <v>22625</v>
      </c>
      <c r="F260">
        <v>100</v>
      </c>
      <c r="G260">
        <v>0</v>
      </c>
      <c r="H260" t="s">
        <v>636</v>
      </c>
      <c r="I260" t="s">
        <v>22626</v>
      </c>
      <c r="J260" t="s">
        <v>8817</v>
      </c>
      <c r="K260" t="s">
        <v>637</v>
      </c>
      <c r="L260" t="s">
        <v>638</v>
      </c>
      <c r="M260" t="s">
        <v>22627</v>
      </c>
      <c r="N260" t="s">
        <v>637</v>
      </c>
      <c r="O260" t="s">
        <v>639</v>
      </c>
      <c r="P260" t="s">
        <v>5</v>
      </c>
      <c r="Q260" t="s">
        <v>640</v>
      </c>
      <c r="R260" t="s">
        <v>638</v>
      </c>
      <c r="S260" t="s">
        <v>22628</v>
      </c>
      <c r="T260" t="s">
        <v>22627</v>
      </c>
    </row>
    <row r="261" spans="1:20" x14ac:dyDescent="0.25">
      <c r="A261" t="s">
        <v>18</v>
      </c>
      <c r="B261" t="s">
        <v>19</v>
      </c>
      <c r="C261">
        <v>66.666666666666671</v>
      </c>
      <c r="D261">
        <v>3</v>
      </c>
      <c r="E261" t="s">
        <v>22629</v>
      </c>
      <c r="F261">
        <v>100</v>
      </c>
      <c r="G261">
        <v>0</v>
      </c>
      <c r="H261" t="s">
        <v>636</v>
      </c>
      <c r="I261" t="s">
        <v>3073</v>
      </c>
      <c r="J261" t="s">
        <v>648</v>
      </c>
      <c r="K261" t="s">
        <v>637</v>
      </c>
      <c r="L261" t="s">
        <v>638</v>
      </c>
      <c r="M261" t="s">
        <v>22630</v>
      </c>
      <c r="N261" t="s">
        <v>637</v>
      </c>
      <c r="O261" t="s">
        <v>643</v>
      </c>
      <c r="P261" t="s">
        <v>5</v>
      </c>
      <c r="Q261" t="s">
        <v>644</v>
      </c>
      <c r="R261" t="s">
        <v>638</v>
      </c>
      <c r="S261" t="s">
        <v>22631</v>
      </c>
      <c r="T261" t="s">
        <v>22632</v>
      </c>
    </row>
    <row r="262" spans="1:20" x14ac:dyDescent="0.25">
      <c r="A262" t="s">
        <v>147</v>
      </c>
      <c r="B262" t="s">
        <v>148</v>
      </c>
      <c r="C262">
        <v>33.333333333333336</v>
      </c>
      <c r="D262">
        <v>3</v>
      </c>
      <c r="E262" t="s">
        <v>22633</v>
      </c>
      <c r="F262">
        <v>100</v>
      </c>
      <c r="G262">
        <v>0</v>
      </c>
      <c r="H262" t="s">
        <v>655</v>
      </c>
      <c r="I262" t="s">
        <v>22634</v>
      </c>
      <c r="J262" t="s">
        <v>709</v>
      </c>
      <c r="K262" t="s">
        <v>637</v>
      </c>
      <c r="L262" t="s">
        <v>638</v>
      </c>
      <c r="M262" t="s">
        <v>22635</v>
      </c>
      <c r="N262" t="s">
        <v>637</v>
      </c>
      <c r="O262" t="s">
        <v>639</v>
      </c>
      <c r="P262" t="s">
        <v>5</v>
      </c>
      <c r="Q262" t="s">
        <v>640</v>
      </c>
      <c r="R262" t="s">
        <v>638</v>
      </c>
      <c r="S262" t="s">
        <v>22636</v>
      </c>
      <c r="T262" t="s">
        <v>22635</v>
      </c>
    </row>
    <row r="263" spans="1:20" x14ac:dyDescent="0.25">
      <c r="A263" t="s">
        <v>22</v>
      </c>
      <c r="B263" t="s">
        <v>27</v>
      </c>
      <c r="C263">
        <v>80</v>
      </c>
      <c r="D263">
        <v>1</v>
      </c>
      <c r="E263" t="s">
        <v>22637</v>
      </c>
      <c r="F263">
        <v>80</v>
      </c>
      <c r="G263">
        <v>0</v>
      </c>
      <c r="H263" t="s">
        <v>645</v>
      </c>
      <c r="I263" t="s">
        <v>15813</v>
      </c>
      <c r="J263" t="s">
        <v>22638</v>
      </c>
      <c r="K263" t="s">
        <v>22639</v>
      </c>
      <c r="L263" t="s">
        <v>5640</v>
      </c>
      <c r="M263" t="s">
        <v>22640</v>
      </c>
      <c r="N263" t="s">
        <v>637</v>
      </c>
      <c r="O263" t="s">
        <v>646</v>
      </c>
      <c r="P263" t="s">
        <v>26</v>
      </c>
      <c r="Q263" t="s">
        <v>647</v>
      </c>
      <c r="R263" t="s">
        <v>638</v>
      </c>
      <c r="S263" t="s">
        <v>22641</v>
      </c>
      <c r="T263" t="s">
        <v>22642</v>
      </c>
    </row>
    <row r="264" spans="1:20" x14ac:dyDescent="0.25">
      <c r="A264" t="s">
        <v>600</v>
      </c>
      <c r="B264" t="s">
        <v>601</v>
      </c>
      <c r="C264">
        <v>139</v>
      </c>
      <c r="D264">
        <v>1</v>
      </c>
      <c r="E264" t="s">
        <v>22643</v>
      </c>
      <c r="F264">
        <v>430</v>
      </c>
      <c r="G264">
        <v>0</v>
      </c>
      <c r="H264" t="s">
        <v>697</v>
      </c>
      <c r="I264" t="s">
        <v>22644</v>
      </c>
      <c r="J264" t="s">
        <v>22645</v>
      </c>
      <c r="K264" t="s">
        <v>22646</v>
      </c>
      <c r="L264" t="s">
        <v>22647</v>
      </c>
      <c r="M264" t="s">
        <v>22648</v>
      </c>
      <c r="N264" t="s">
        <v>761</v>
      </c>
      <c r="O264" t="s">
        <v>698</v>
      </c>
      <c r="P264" t="s">
        <v>692</v>
      </c>
      <c r="Q264" t="s">
        <v>693</v>
      </c>
      <c r="R264" t="s">
        <v>638</v>
      </c>
      <c r="S264" t="s">
        <v>22649</v>
      </c>
      <c r="T264" t="s">
        <v>22648</v>
      </c>
    </row>
    <row r="265" spans="1:20" x14ac:dyDescent="0.25">
      <c r="A265" t="s">
        <v>241</v>
      </c>
      <c r="B265" t="s">
        <v>247</v>
      </c>
      <c r="C265">
        <v>139</v>
      </c>
      <c r="D265">
        <v>1</v>
      </c>
      <c r="E265" t="s">
        <v>22643</v>
      </c>
      <c r="F265">
        <v>430</v>
      </c>
      <c r="G265">
        <v>0</v>
      </c>
      <c r="H265" t="s">
        <v>697</v>
      </c>
      <c r="I265" t="s">
        <v>22644</v>
      </c>
      <c r="J265" t="s">
        <v>22645</v>
      </c>
      <c r="K265" t="s">
        <v>22646</v>
      </c>
      <c r="L265" t="s">
        <v>22647</v>
      </c>
      <c r="M265" t="s">
        <v>22648</v>
      </c>
      <c r="N265" t="s">
        <v>761</v>
      </c>
      <c r="O265" t="s">
        <v>698</v>
      </c>
      <c r="P265" t="s">
        <v>692</v>
      </c>
      <c r="Q265" t="s">
        <v>693</v>
      </c>
      <c r="R265" t="s">
        <v>638</v>
      </c>
      <c r="S265" t="s">
        <v>22649</v>
      </c>
      <c r="T265" t="s">
        <v>22648</v>
      </c>
    </row>
    <row r="266" spans="1:20" x14ac:dyDescent="0.25">
      <c r="A266" t="s">
        <v>240</v>
      </c>
      <c r="B266" t="s">
        <v>246</v>
      </c>
      <c r="C266">
        <v>139</v>
      </c>
      <c r="D266">
        <v>1</v>
      </c>
      <c r="E266" t="s">
        <v>22643</v>
      </c>
      <c r="F266">
        <v>430</v>
      </c>
      <c r="G266">
        <v>0</v>
      </c>
      <c r="H266" t="s">
        <v>697</v>
      </c>
      <c r="I266" t="s">
        <v>22644</v>
      </c>
      <c r="J266" t="s">
        <v>22645</v>
      </c>
      <c r="K266" t="s">
        <v>22646</v>
      </c>
      <c r="L266" t="s">
        <v>22647</v>
      </c>
      <c r="M266" t="s">
        <v>22648</v>
      </c>
      <c r="N266" t="s">
        <v>761</v>
      </c>
      <c r="O266" t="s">
        <v>698</v>
      </c>
      <c r="P266" t="s">
        <v>692</v>
      </c>
      <c r="Q266" t="s">
        <v>693</v>
      </c>
      <c r="R266" t="s">
        <v>638</v>
      </c>
      <c r="S266" t="s">
        <v>22649</v>
      </c>
      <c r="T266" t="s">
        <v>22648</v>
      </c>
    </row>
    <row r="267" spans="1:20" x14ac:dyDescent="0.25">
      <c r="A267" t="s">
        <v>239</v>
      </c>
      <c r="B267" t="s">
        <v>245</v>
      </c>
      <c r="C267">
        <v>139</v>
      </c>
      <c r="D267">
        <v>1</v>
      </c>
      <c r="E267" t="s">
        <v>22643</v>
      </c>
      <c r="F267">
        <v>430</v>
      </c>
      <c r="G267">
        <v>0</v>
      </c>
      <c r="H267" t="s">
        <v>697</v>
      </c>
      <c r="I267" t="s">
        <v>22644</v>
      </c>
      <c r="J267" t="s">
        <v>22645</v>
      </c>
      <c r="K267" t="s">
        <v>22646</v>
      </c>
      <c r="L267" t="s">
        <v>22647</v>
      </c>
      <c r="M267" t="s">
        <v>22648</v>
      </c>
      <c r="N267" t="s">
        <v>761</v>
      </c>
      <c r="O267" t="s">
        <v>698</v>
      </c>
      <c r="P267" t="s">
        <v>692</v>
      </c>
      <c r="Q267" t="s">
        <v>693</v>
      </c>
      <c r="R267" t="s">
        <v>638</v>
      </c>
      <c r="S267" t="s">
        <v>22649</v>
      </c>
      <c r="T267" t="s">
        <v>22648</v>
      </c>
    </row>
    <row r="268" spans="1:20" x14ac:dyDescent="0.25">
      <c r="A268" t="s">
        <v>600</v>
      </c>
      <c r="B268" t="s">
        <v>601</v>
      </c>
      <c r="C268">
        <v>139</v>
      </c>
      <c r="D268">
        <v>1</v>
      </c>
      <c r="E268" t="s">
        <v>22650</v>
      </c>
      <c r="F268">
        <v>430</v>
      </c>
      <c r="G268">
        <v>0</v>
      </c>
      <c r="H268" t="s">
        <v>697</v>
      </c>
      <c r="I268" t="s">
        <v>22651</v>
      </c>
      <c r="J268" t="s">
        <v>22652</v>
      </c>
      <c r="K268" t="s">
        <v>2253</v>
      </c>
      <c r="L268" t="s">
        <v>22653</v>
      </c>
      <c r="M268" t="s">
        <v>22654</v>
      </c>
      <c r="N268" t="s">
        <v>761</v>
      </c>
      <c r="O268" t="s">
        <v>698</v>
      </c>
      <c r="P268" t="s">
        <v>692</v>
      </c>
      <c r="Q268" t="s">
        <v>693</v>
      </c>
      <c r="R268" t="s">
        <v>638</v>
      </c>
      <c r="S268" t="s">
        <v>22655</v>
      </c>
      <c r="T268" t="s">
        <v>22654</v>
      </c>
    </row>
    <row r="269" spans="1:20" x14ac:dyDescent="0.25">
      <c r="A269" t="s">
        <v>241</v>
      </c>
      <c r="B269" t="s">
        <v>247</v>
      </c>
      <c r="C269">
        <v>139</v>
      </c>
      <c r="D269">
        <v>1</v>
      </c>
      <c r="E269" t="s">
        <v>22650</v>
      </c>
      <c r="F269">
        <v>430</v>
      </c>
      <c r="G269">
        <v>0</v>
      </c>
      <c r="H269" t="s">
        <v>697</v>
      </c>
      <c r="I269" t="s">
        <v>22651</v>
      </c>
      <c r="J269" t="s">
        <v>22652</v>
      </c>
      <c r="K269" t="s">
        <v>2253</v>
      </c>
      <c r="L269" t="s">
        <v>22653</v>
      </c>
      <c r="M269" t="s">
        <v>22654</v>
      </c>
      <c r="N269" t="s">
        <v>761</v>
      </c>
      <c r="O269" t="s">
        <v>698</v>
      </c>
      <c r="P269" t="s">
        <v>692</v>
      </c>
      <c r="Q269" t="s">
        <v>693</v>
      </c>
      <c r="R269" t="s">
        <v>638</v>
      </c>
      <c r="S269" t="s">
        <v>22655</v>
      </c>
      <c r="T269" t="s">
        <v>22654</v>
      </c>
    </row>
    <row r="270" spans="1:20" x14ac:dyDescent="0.25">
      <c r="A270" t="s">
        <v>240</v>
      </c>
      <c r="B270" t="s">
        <v>246</v>
      </c>
      <c r="C270">
        <v>139</v>
      </c>
      <c r="D270">
        <v>1</v>
      </c>
      <c r="E270" t="s">
        <v>22650</v>
      </c>
      <c r="F270">
        <v>430</v>
      </c>
      <c r="G270">
        <v>0</v>
      </c>
      <c r="H270" t="s">
        <v>697</v>
      </c>
      <c r="I270" t="s">
        <v>22651</v>
      </c>
      <c r="J270" t="s">
        <v>22652</v>
      </c>
      <c r="K270" t="s">
        <v>2253</v>
      </c>
      <c r="L270" t="s">
        <v>22653</v>
      </c>
      <c r="M270" t="s">
        <v>22654</v>
      </c>
      <c r="N270" t="s">
        <v>761</v>
      </c>
      <c r="O270" t="s">
        <v>698</v>
      </c>
      <c r="P270" t="s">
        <v>692</v>
      </c>
      <c r="Q270" t="s">
        <v>693</v>
      </c>
      <c r="R270" t="s">
        <v>638</v>
      </c>
      <c r="S270" t="s">
        <v>22655</v>
      </c>
      <c r="T270" t="s">
        <v>22654</v>
      </c>
    </row>
    <row r="271" spans="1:20" x14ac:dyDescent="0.25">
      <c r="A271" t="s">
        <v>239</v>
      </c>
      <c r="B271" t="s">
        <v>245</v>
      </c>
      <c r="C271">
        <v>139</v>
      </c>
      <c r="D271">
        <v>1</v>
      </c>
      <c r="E271" t="s">
        <v>22650</v>
      </c>
      <c r="F271">
        <v>430</v>
      </c>
      <c r="G271">
        <v>0</v>
      </c>
      <c r="H271" t="s">
        <v>697</v>
      </c>
      <c r="I271" t="s">
        <v>22651</v>
      </c>
      <c r="J271" t="s">
        <v>22652</v>
      </c>
      <c r="K271" t="s">
        <v>2253</v>
      </c>
      <c r="L271" t="s">
        <v>22653</v>
      </c>
      <c r="M271" t="s">
        <v>22654</v>
      </c>
      <c r="N271" t="s">
        <v>761</v>
      </c>
      <c r="O271" t="s">
        <v>698</v>
      </c>
      <c r="P271" t="s">
        <v>692</v>
      </c>
      <c r="Q271" t="s">
        <v>693</v>
      </c>
      <c r="R271" t="s">
        <v>638</v>
      </c>
      <c r="S271" t="s">
        <v>22655</v>
      </c>
      <c r="T271" t="s">
        <v>22654</v>
      </c>
    </row>
    <row r="272" spans="1:20" x14ac:dyDescent="0.25">
      <c r="A272" t="s">
        <v>600</v>
      </c>
      <c r="B272" t="s">
        <v>601</v>
      </c>
      <c r="C272">
        <v>139</v>
      </c>
      <c r="D272">
        <v>1</v>
      </c>
      <c r="E272" t="s">
        <v>22656</v>
      </c>
      <c r="F272">
        <v>430</v>
      </c>
      <c r="G272">
        <v>0</v>
      </c>
      <c r="H272" t="s">
        <v>697</v>
      </c>
      <c r="I272" t="s">
        <v>22657</v>
      </c>
      <c r="J272" t="s">
        <v>22658</v>
      </c>
      <c r="K272" t="s">
        <v>794</v>
      </c>
      <c r="L272" t="s">
        <v>22659</v>
      </c>
      <c r="M272" t="s">
        <v>22660</v>
      </c>
      <c r="N272" t="s">
        <v>761</v>
      </c>
      <c r="O272" t="s">
        <v>698</v>
      </c>
      <c r="P272" t="s">
        <v>692</v>
      </c>
      <c r="Q272" t="s">
        <v>693</v>
      </c>
      <c r="R272" t="s">
        <v>638</v>
      </c>
      <c r="S272" t="s">
        <v>22661</v>
      </c>
      <c r="T272" t="s">
        <v>22660</v>
      </c>
    </row>
    <row r="273" spans="1:20" x14ac:dyDescent="0.25">
      <c r="A273" t="s">
        <v>241</v>
      </c>
      <c r="B273" t="s">
        <v>247</v>
      </c>
      <c r="C273">
        <v>139</v>
      </c>
      <c r="D273">
        <v>1</v>
      </c>
      <c r="E273" t="s">
        <v>22656</v>
      </c>
      <c r="F273">
        <v>430</v>
      </c>
      <c r="G273">
        <v>0</v>
      </c>
      <c r="H273" t="s">
        <v>697</v>
      </c>
      <c r="I273" t="s">
        <v>22657</v>
      </c>
      <c r="J273" t="s">
        <v>22658</v>
      </c>
      <c r="K273" t="s">
        <v>794</v>
      </c>
      <c r="L273" t="s">
        <v>22659</v>
      </c>
      <c r="M273" t="s">
        <v>22660</v>
      </c>
      <c r="N273" t="s">
        <v>761</v>
      </c>
      <c r="O273" t="s">
        <v>698</v>
      </c>
      <c r="P273" t="s">
        <v>692</v>
      </c>
      <c r="Q273" t="s">
        <v>693</v>
      </c>
      <c r="R273" t="s">
        <v>638</v>
      </c>
      <c r="S273" t="s">
        <v>22661</v>
      </c>
      <c r="T273" t="s">
        <v>22660</v>
      </c>
    </row>
    <row r="274" spans="1:20" x14ac:dyDescent="0.25">
      <c r="A274" t="s">
        <v>240</v>
      </c>
      <c r="B274" t="s">
        <v>246</v>
      </c>
      <c r="C274">
        <v>139</v>
      </c>
      <c r="D274">
        <v>1</v>
      </c>
      <c r="E274" t="s">
        <v>22656</v>
      </c>
      <c r="F274">
        <v>430</v>
      </c>
      <c r="G274">
        <v>0</v>
      </c>
      <c r="H274" t="s">
        <v>697</v>
      </c>
      <c r="I274" t="s">
        <v>22657</v>
      </c>
      <c r="J274" t="s">
        <v>22658</v>
      </c>
      <c r="K274" t="s">
        <v>794</v>
      </c>
      <c r="L274" t="s">
        <v>22659</v>
      </c>
      <c r="M274" t="s">
        <v>22660</v>
      </c>
      <c r="N274" t="s">
        <v>761</v>
      </c>
      <c r="O274" t="s">
        <v>698</v>
      </c>
      <c r="P274" t="s">
        <v>692</v>
      </c>
      <c r="Q274" t="s">
        <v>693</v>
      </c>
      <c r="R274" t="s">
        <v>638</v>
      </c>
      <c r="S274" t="s">
        <v>22661</v>
      </c>
      <c r="T274" t="s">
        <v>22660</v>
      </c>
    </row>
    <row r="275" spans="1:20" x14ac:dyDescent="0.25">
      <c r="A275" t="s">
        <v>239</v>
      </c>
      <c r="B275" t="s">
        <v>245</v>
      </c>
      <c r="C275">
        <v>139</v>
      </c>
      <c r="D275">
        <v>1</v>
      </c>
      <c r="E275" t="s">
        <v>22656</v>
      </c>
      <c r="F275">
        <v>430</v>
      </c>
      <c r="G275">
        <v>0</v>
      </c>
      <c r="H275" t="s">
        <v>697</v>
      </c>
      <c r="I275" t="s">
        <v>22657</v>
      </c>
      <c r="J275" t="s">
        <v>22658</v>
      </c>
      <c r="K275" t="s">
        <v>794</v>
      </c>
      <c r="L275" t="s">
        <v>22659</v>
      </c>
      <c r="M275" t="s">
        <v>22660</v>
      </c>
      <c r="N275" t="s">
        <v>761</v>
      </c>
      <c r="O275" t="s">
        <v>698</v>
      </c>
      <c r="P275" t="s">
        <v>692</v>
      </c>
      <c r="Q275" t="s">
        <v>693</v>
      </c>
      <c r="R275" t="s">
        <v>638</v>
      </c>
      <c r="S275" t="s">
        <v>22661</v>
      </c>
      <c r="T275" t="s">
        <v>22660</v>
      </c>
    </row>
    <row r="276" spans="1:20" x14ac:dyDescent="0.25">
      <c r="A276" t="s">
        <v>22</v>
      </c>
      <c r="B276" t="s">
        <v>27</v>
      </c>
      <c r="C276">
        <v>66.333333333333329</v>
      </c>
      <c r="D276">
        <v>3</v>
      </c>
      <c r="E276" t="s">
        <v>22662</v>
      </c>
      <c r="F276">
        <v>250</v>
      </c>
      <c r="G276">
        <v>0</v>
      </c>
      <c r="H276" t="s">
        <v>636</v>
      </c>
      <c r="I276" t="s">
        <v>782</v>
      </c>
      <c r="J276" t="s">
        <v>1872</v>
      </c>
      <c r="K276" t="s">
        <v>637</v>
      </c>
      <c r="L276" t="s">
        <v>638</v>
      </c>
      <c r="M276" t="s">
        <v>22663</v>
      </c>
      <c r="N276" t="s">
        <v>637</v>
      </c>
      <c r="O276" t="s">
        <v>639</v>
      </c>
      <c r="P276" t="s">
        <v>5</v>
      </c>
      <c r="Q276" t="s">
        <v>640</v>
      </c>
      <c r="R276" t="s">
        <v>638</v>
      </c>
      <c r="S276" t="s">
        <v>22664</v>
      </c>
      <c r="T276" t="s">
        <v>22663</v>
      </c>
    </row>
    <row r="277" spans="1:20" x14ac:dyDescent="0.25">
      <c r="A277" t="s">
        <v>600</v>
      </c>
      <c r="B277" t="s">
        <v>601</v>
      </c>
      <c r="C277">
        <v>159</v>
      </c>
      <c r="D277">
        <v>1</v>
      </c>
      <c r="E277" t="s">
        <v>22665</v>
      </c>
      <c r="F277">
        <v>99</v>
      </c>
      <c r="G277">
        <v>0</v>
      </c>
      <c r="H277" t="s">
        <v>636</v>
      </c>
      <c r="I277" t="s">
        <v>22666</v>
      </c>
      <c r="J277" t="s">
        <v>675</v>
      </c>
      <c r="K277" t="s">
        <v>637</v>
      </c>
      <c r="L277" t="s">
        <v>638</v>
      </c>
      <c r="M277" t="s">
        <v>22667</v>
      </c>
      <c r="N277" t="s">
        <v>637</v>
      </c>
      <c r="O277" t="s">
        <v>643</v>
      </c>
      <c r="P277" t="s">
        <v>5</v>
      </c>
      <c r="Q277" t="s">
        <v>644</v>
      </c>
      <c r="R277" t="s">
        <v>638</v>
      </c>
      <c r="S277" t="s">
        <v>22668</v>
      </c>
      <c r="T277" t="s">
        <v>22667</v>
      </c>
    </row>
    <row r="278" spans="1:20" x14ac:dyDescent="0.25">
      <c r="A278" t="s">
        <v>147</v>
      </c>
      <c r="B278" t="s">
        <v>148</v>
      </c>
      <c r="C278">
        <v>50</v>
      </c>
      <c r="D278">
        <v>6</v>
      </c>
      <c r="E278" t="s">
        <v>22669</v>
      </c>
      <c r="F278">
        <v>200</v>
      </c>
      <c r="G278">
        <v>0</v>
      </c>
      <c r="H278" t="s">
        <v>636</v>
      </c>
      <c r="I278" t="s">
        <v>22670</v>
      </c>
      <c r="J278" t="s">
        <v>669</v>
      </c>
      <c r="K278" t="s">
        <v>637</v>
      </c>
      <c r="L278" t="s">
        <v>638</v>
      </c>
      <c r="M278" t="s">
        <v>22671</v>
      </c>
      <c r="N278" t="s">
        <v>637</v>
      </c>
      <c r="O278" t="s">
        <v>639</v>
      </c>
      <c r="P278" t="s">
        <v>5</v>
      </c>
      <c r="Q278" t="s">
        <v>640</v>
      </c>
      <c r="R278" t="s">
        <v>638</v>
      </c>
      <c r="S278" t="s">
        <v>22672</v>
      </c>
      <c r="T278" t="s">
        <v>22671</v>
      </c>
    </row>
    <row r="279" spans="1:20" x14ac:dyDescent="0.25">
      <c r="A279" t="s">
        <v>147</v>
      </c>
      <c r="B279" t="s">
        <v>148</v>
      </c>
      <c r="C279">
        <v>50</v>
      </c>
      <c r="D279">
        <v>6</v>
      </c>
      <c r="E279" t="s">
        <v>22673</v>
      </c>
      <c r="F279">
        <v>217</v>
      </c>
      <c r="G279">
        <v>0</v>
      </c>
      <c r="H279" t="s">
        <v>636</v>
      </c>
      <c r="I279" t="s">
        <v>8293</v>
      </c>
      <c r="J279" t="s">
        <v>648</v>
      </c>
      <c r="K279" t="s">
        <v>637</v>
      </c>
      <c r="L279" t="s">
        <v>638</v>
      </c>
      <c r="M279" t="s">
        <v>22671</v>
      </c>
      <c r="N279" t="s">
        <v>637</v>
      </c>
      <c r="O279" t="s">
        <v>643</v>
      </c>
      <c r="P279" t="s">
        <v>5</v>
      </c>
      <c r="Q279" t="s">
        <v>644</v>
      </c>
      <c r="R279" t="s">
        <v>638</v>
      </c>
      <c r="S279" t="s">
        <v>22674</v>
      </c>
      <c r="T279" t="s">
        <v>22675</v>
      </c>
    </row>
    <row r="280" spans="1:20" x14ac:dyDescent="0.25">
      <c r="A280" t="s">
        <v>147</v>
      </c>
      <c r="B280" t="s">
        <v>148</v>
      </c>
      <c r="C280">
        <v>65</v>
      </c>
      <c r="D280">
        <v>1</v>
      </c>
      <c r="E280" t="s">
        <v>22673</v>
      </c>
      <c r="F280">
        <v>217</v>
      </c>
      <c r="G280">
        <v>0</v>
      </c>
      <c r="H280" t="s">
        <v>636</v>
      </c>
      <c r="I280" t="s">
        <v>8293</v>
      </c>
      <c r="J280" t="s">
        <v>648</v>
      </c>
      <c r="K280" t="s">
        <v>637</v>
      </c>
      <c r="L280" t="s">
        <v>638</v>
      </c>
      <c r="M280" t="s">
        <v>22671</v>
      </c>
      <c r="N280" t="s">
        <v>637</v>
      </c>
      <c r="O280" t="s">
        <v>643</v>
      </c>
      <c r="P280" t="s">
        <v>5</v>
      </c>
      <c r="Q280" t="s">
        <v>644</v>
      </c>
      <c r="R280" t="s">
        <v>638</v>
      </c>
      <c r="S280" t="s">
        <v>22674</v>
      </c>
      <c r="T280" t="s">
        <v>22675</v>
      </c>
    </row>
    <row r="281" spans="1:20" x14ac:dyDescent="0.25">
      <c r="A281" t="s">
        <v>22</v>
      </c>
      <c r="B281" t="s">
        <v>27</v>
      </c>
      <c r="C281">
        <v>120</v>
      </c>
      <c r="D281">
        <v>2</v>
      </c>
      <c r="E281" t="s">
        <v>22676</v>
      </c>
      <c r="F281">
        <v>267</v>
      </c>
      <c r="G281">
        <v>0</v>
      </c>
      <c r="H281" t="s">
        <v>636</v>
      </c>
      <c r="I281" t="s">
        <v>22677</v>
      </c>
      <c r="J281" t="s">
        <v>652</v>
      </c>
      <c r="K281" t="s">
        <v>637</v>
      </c>
      <c r="L281" t="s">
        <v>638</v>
      </c>
      <c r="M281" t="s">
        <v>22675</v>
      </c>
      <c r="N281" t="s">
        <v>637</v>
      </c>
      <c r="O281" t="s">
        <v>639</v>
      </c>
      <c r="P281" t="s">
        <v>5</v>
      </c>
      <c r="Q281" t="s">
        <v>640</v>
      </c>
      <c r="R281" t="s">
        <v>638</v>
      </c>
      <c r="S281" t="s">
        <v>22678</v>
      </c>
      <c r="T281" t="s">
        <v>22675</v>
      </c>
    </row>
    <row r="282" spans="1:20" x14ac:dyDescent="0.25">
      <c r="A282" t="s">
        <v>22</v>
      </c>
      <c r="B282" t="s">
        <v>27</v>
      </c>
      <c r="C282">
        <v>120</v>
      </c>
      <c r="D282">
        <v>1</v>
      </c>
      <c r="E282" t="s">
        <v>22676</v>
      </c>
      <c r="F282">
        <v>267</v>
      </c>
      <c r="G282">
        <v>0</v>
      </c>
      <c r="H282" t="s">
        <v>636</v>
      </c>
      <c r="I282" t="s">
        <v>22677</v>
      </c>
      <c r="J282" t="s">
        <v>652</v>
      </c>
      <c r="K282" t="s">
        <v>637</v>
      </c>
      <c r="L282" t="s">
        <v>638</v>
      </c>
      <c r="M282" t="s">
        <v>22675</v>
      </c>
      <c r="N282" t="s">
        <v>637</v>
      </c>
      <c r="O282" t="s">
        <v>639</v>
      </c>
      <c r="P282" t="s">
        <v>5</v>
      </c>
      <c r="Q282" t="s">
        <v>640</v>
      </c>
      <c r="R282" t="s">
        <v>638</v>
      </c>
      <c r="S282" t="s">
        <v>22678</v>
      </c>
      <c r="T282" t="s">
        <v>22675</v>
      </c>
    </row>
    <row r="283" spans="1:20" x14ac:dyDescent="0.25">
      <c r="A283" t="s">
        <v>18</v>
      </c>
      <c r="B283" t="s">
        <v>19</v>
      </c>
      <c r="C283">
        <v>66.666666666666671</v>
      </c>
      <c r="D283">
        <v>3</v>
      </c>
      <c r="E283" t="s">
        <v>22679</v>
      </c>
      <c r="F283">
        <v>129</v>
      </c>
      <c r="G283">
        <v>0</v>
      </c>
      <c r="H283" t="s">
        <v>636</v>
      </c>
      <c r="I283" t="s">
        <v>22680</v>
      </c>
      <c r="J283" t="s">
        <v>657</v>
      </c>
      <c r="K283" t="s">
        <v>637</v>
      </c>
      <c r="L283" t="s">
        <v>638</v>
      </c>
      <c r="M283" t="s">
        <v>22675</v>
      </c>
      <c r="N283" t="s">
        <v>637</v>
      </c>
      <c r="O283" t="s">
        <v>639</v>
      </c>
      <c r="P283" t="s">
        <v>5</v>
      </c>
      <c r="Q283" t="s">
        <v>640</v>
      </c>
      <c r="R283" t="s">
        <v>638</v>
      </c>
      <c r="S283" t="s">
        <v>22681</v>
      </c>
      <c r="T283" t="s">
        <v>22675</v>
      </c>
    </row>
    <row r="284" spans="1:20" x14ac:dyDescent="0.25">
      <c r="A284" t="s">
        <v>147</v>
      </c>
      <c r="B284" t="s">
        <v>148</v>
      </c>
      <c r="C284">
        <v>33.333333333333336</v>
      </c>
      <c r="D284">
        <v>3</v>
      </c>
      <c r="E284" t="s">
        <v>22682</v>
      </c>
      <c r="F284">
        <v>100</v>
      </c>
      <c r="G284">
        <v>0</v>
      </c>
      <c r="H284" t="s">
        <v>636</v>
      </c>
      <c r="I284" t="s">
        <v>22683</v>
      </c>
      <c r="J284" t="s">
        <v>3029</v>
      </c>
      <c r="K284" t="s">
        <v>637</v>
      </c>
      <c r="L284" t="s">
        <v>638</v>
      </c>
      <c r="M284" t="s">
        <v>22684</v>
      </c>
      <c r="N284" t="s">
        <v>637</v>
      </c>
      <c r="O284" t="s">
        <v>639</v>
      </c>
      <c r="P284" t="s">
        <v>5</v>
      </c>
      <c r="Q284" t="s">
        <v>640</v>
      </c>
      <c r="R284" t="s">
        <v>22685</v>
      </c>
      <c r="S284" t="s">
        <v>22686</v>
      </c>
      <c r="T284" t="s">
        <v>22684</v>
      </c>
    </row>
    <row r="285" spans="1:20" x14ac:dyDescent="0.25">
      <c r="A285" t="s">
        <v>147</v>
      </c>
      <c r="B285" t="s">
        <v>148</v>
      </c>
      <c r="C285">
        <v>33.333333333333336</v>
      </c>
      <c r="D285">
        <v>3</v>
      </c>
      <c r="E285" t="s">
        <v>22687</v>
      </c>
      <c r="F285">
        <v>100</v>
      </c>
      <c r="G285">
        <v>0</v>
      </c>
      <c r="H285" t="s">
        <v>636</v>
      </c>
      <c r="I285" t="s">
        <v>22688</v>
      </c>
      <c r="J285" t="s">
        <v>675</v>
      </c>
      <c r="K285" t="s">
        <v>637</v>
      </c>
      <c r="L285" t="s">
        <v>638</v>
      </c>
      <c r="M285" t="s">
        <v>22689</v>
      </c>
      <c r="N285" t="s">
        <v>637</v>
      </c>
      <c r="O285" t="s">
        <v>639</v>
      </c>
      <c r="P285" t="s">
        <v>5</v>
      </c>
      <c r="Q285" t="s">
        <v>640</v>
      </c>
      <c r="R285" t="s">
        <v>638</v>
      </c>
      <c r="S285" t="s">
        <v>22690</v>
      </c>
      <c r="T285" t="s">
        <v>22689</v>
      </c>
    </row>
    <row r="286" spans="1:20" x14ac:dyDescent="0.25">
      <c r="A286" t="s">
        <v>147</v>
      </c>
      <c r="B286" t="s">
        <v>148</v>
      </c>
      <c r="C286">
        <v>33.333333333333336</v>
      </c>
      <c r="D286">
        <v>3</v>
      </c>
      <c r="E286" t="s">
        <v>22691</v>
      </c>
      <c r="F286">
        <v>100</v>
      </c>
      <c r="G286">
        <v>0</v>
      </c>
      <c r="H286" t="s">
        <v>636</v>
      </c>
      <c r="I286" t="s">
        <v>782</v>
      </c>
      <c r="J286" t="s">
        <v>657</v>
      </c>
      <c r="K286" t="s">
        <v>637</v>
      </c>
      <c r="L286" t="s">
        <v>638</v>
      </c>
      <c r="M286" t="s">
        <v>22689</v>
      </c>
      <c r="N286" t="s">
        <v>637</v>
      </c>
      <c r="O286" t="s">
        <v>639</v>
      </c>
      <c r="P286" t="s">
        <v>5</v>
      </c>
      <c r="Q286" t="s">
        <v>640</v>
      </c>
      <c r="R286" t="s">
        <v>638</v>
      </c>
      <c r="S286" t="s">
        <v>22692</v>
      </c>
      <c r="T286" t="s">
        <v>22689</v>
      </c>
    </row>
    <row r="287" spans="1:20" x14ac:dyDescent="0.25">
      <c r="A287" t="s">
        <v>147</v>
      </c>
      <c r="B287" t="s">
        <v>148</v>
      </c>
      <c r="C287">
        <v>33.333333333333336</v>
      </c>
      <c r="D287">
        <v>9</v>
      </c>
      <c r="E287" t="s">
        <v>22693</v>
      </c>
      <c r="F287">
        <v>335</v>
      </c>
      <c r="G287">
        <v>35</v>
      </c>
      <c r="H287" t="s">
        <v>636</v>
      </c>
      <c r="I287" t="s">
        <v>6116</v>
      </c>
      <c r="J287" t="s">
        <v>650</v>
      </c>
      <c r="K287" t="s">
        <v>637</v>
      </c>
      <c r="L287" t="s">
        <v>638</v>
      </c>
      <c r="M287" t="s">
        <v>22694</v>
      </c>
      <c r="N287" t="s">
        <v>637</v>
      </c>
      <c r="O287" t="s">
        <v>639</v>
      </c>
      <c r="P287" t="s">
        <v>5</v>
      </c>
      <c r="Q287" t="s">
        <v>640</v>
      </c>
      <c r="R287" t="s">
        <v>638</v>
      </c>
      <c r="S287" t="s">
        <v>637</v>
      </c>
      <c r="T287" t="s">
        <v>22694</v>
      </c>
    </row>
    <row r="288" spans="1:20" x14ac:dyDescent="0.25">
      <c r="A288" t="s">
        <v>241</v>
      </c>
      <c r="B288" t="s">
        <v>247</v>
      </c>
      <c r="C288">
        <v>159</v>
      </c>
      <c r="D288">
        <v>1</v>
      </c>
      <c r="E288" t="s">
        <v>22695</v>
      </c>
      <c r="F288">
        <v>190</v>
      </c>
      <c r="G288">
        <v>0</v>
      </c>
      <c r="H288" t="s">
        <v>636</v>
      </c>
      <c r="I288" t="s">
        <v>2349</v>
      </c>
      <c r="J288" t="s">
        <v>1827</v>
      </c>
      <c r="K288" t="s">
        <v>637</v>
      </c>
      <c r="L288" t="s">
        <v>638</v>
      </c>
      <c r="M288" t="s">
        <v>22694</v>
      </c>
      <c r="N288" t="s">
        <v>637</v>
      </c>
      <c r="O288" t="s">
        <v>639</v>
      </c>
      <c r="P288" t="s">
        <v>5</v>
      </c>
      <c r="Q288" t="s">
        <v>640</v>
      </c>
      <c r="R288" t="s">
        <v>638</v>
      </c>
      <c r="S288" t="s">
        <v>22696</v>
      </c>
      <c r="T288" t="s">
        <v>22694</v>
      </c>
    </row>
    <row r="289" spans="1:20" x14ac:dyDescent="0.25">
      <c r="A289" t="s">
        <v>72</v>
      </c>
      <c r="B289" t="s">
        <v>716</v>
      </c>
      <c r="C289">
        <v>150</v>
      </c>
      <c r="D289">
        <v>1</v>
      </c>
      <c r="E289" t="s">
        <v>22695</v>
      </c>
      <c r="F289">
        <v>190</v>
      </c>
      <c r="G289">
        <v>0</v>
      </c>
      <c r="H289" t="s">
        <v>636</v>
      </c>
      <c r="I289" t="s">
        <v>2349</v>
      </c>
      <c r="J289" t="s">
        <v>1827</v>
      </c>
      <c r="K289" t="s">
        <v>637</v>
      </c>
      <c r="L289" t="s">
        <v>638</v>
      </c>
      <c r="M289" t="s">
        <v>22694</v>
      </c>
      <c r="N289" t="s">
        <v>637</v>
      </c>
      <c r="O289" t="s">
        <v>639</v>
      </c>
      <c r="P289" t="s">
        <v>5</v>
      </c>
      <c r="Q289" t="s">
        <v>640</v>
      </c>
      <c r="R289" t="s">
        <v>638</v>
      </c>
      <c r="S289" t="s">
        <v>22696</v>
      </c>
      <c r="T289" t="s">
        <v>22694</v>
      </c>
    </row>
    <row r="290" spans="1:20" x14ac:dyDescent="0.25">
      <c r="A290" t="s">
        <v>147</v>
      </c>
      <c r="B290" t="s">
        <v>148</v>
      </c>
      <c r="C290">
        <v>33.333333333333336</v>
      </c>
      <c r="D290">
        <v>3</v>
      </c>
      <c r="E290" t="s">
        <v>22697</v>
      </c>
      <c r="F290">
        <v>100</v>
      </c>
      <c r="G290">
        <v>0</v>
      </c>
      <c r="H290" t="s">
        <v>636</v>
      </c>
      <c r="I290" t="s">
        <v>22698</v>
      </c>
      <c r="J290" t="s">
        <v>648</v>
      </c>
      <c r="K290" t="s">
        <v>637</v>
      </c>
      <c r="L290" t="s">
        <v>638</v>
      </c>
      <c r="M290" t="s">
        <v>22699</v>
      </c>
      <c r="N290" t="s">
        <v>637</v>
      </c>
      <c r="O290" t="s">
        <v>639</v>
      </c>
      <c r="P290" t="s">
        <v>5</v>
      </c>
      <c r="Q290" t="s">
        <v>640</v>
      </c>
      <c r="R290" t="s">
        <v>638</v>
      </c>
      <c r="S290" t="s">
        <v>22700</v>
      </c>
      <c r="T290" t="s">
        <v>22699</v>
      </c>
    </row>
    <row r="291" spans="1:20" x14ac:dyDescent="0.25">
      <c r="A291" t="s">
        <v>18</v>
      </c>
      <c r="B291" t="s">
        <v>19</v>
      </c>
      <c r="C291">
        <v>66.666666666666671</v>
      </c>
      <c r="D291">
        <v>6</v>
      </c>
      <c r="E291" t="s">
        <v>22701</v>
      </c>
      <c r="F291">
        <v>200</v>
      </c>
      <c r="G291">
        <v>0</v>
      </c>
      <c r="H291" t="s">
        <v>636</v>
      </c>
      <c r="I291" t="s">
        <v>22702</v>
      </c>
      <c r="J291" t="s">
        <v>677</v>
      </c>
      <c r="K291" t="s">
        <v>637</v>
      </c>
      <c r="L291" t="s">
        <v>638</v>
      </c>
      <c r="M291" t="s">
        <v>22703</v>
      </c>
      <c r="N291" t="s">
        <v>637</v>
      </c>
      <c r="O291" t="s">
        <v>639</v>
      </c>
      <c r="P291" t="s">
        <v>5</v>
      </c>
      <c r="Q291" t="s">
        <v>640</v>
      </c>
      <c r="R291" t="s">
        <v>638</v>
      </c>
      <c r="S291" t="s">
        <v>22704</v>
      </c>
      <c r="T291" t="s">
        <v>22705</v>
      </c>
    </row>
    <row r="292" spans="1:20" x14ac:dyDescent="0.25">
      <c r="A292" t="s">
        <v>18</v>
      </c>
      <c r="B292" t="s">
        <v>19</v>
      </c>
      <c r="C292">
        <v>66.666666666666671</v>
      </c>
      <c r="D292">
        <v>3</v>
      </c>
      <c r="E292" t="s">
        <v>22706</v>
      </c>
      <c r="F292">
        <v>100</v>
      </c>
      <c r="G292">
        <v>0</v>
      </c>
      <c r="H292" t="s">
        <v>636</v>
      </c>
      <c r="I292" t="s">
        <v>3120</v>
      </c>
      <c r="J292" t="s">
        <v>2091</v>
      </c>
      <c r="K292" t="s">
        <v>637</v>
      </c>
      <c r="L292" t="s">
        <v>638</v>
      </c>
      <c r="M292" t="s">
        <v>22703</v>
      </c>
      <c r="N292" t="s">
        <v>637</v>
      </c>
      <c r="O292" t="s">
        <v>639</v>
      </c>
      <c r="P292" t="s">
        <v>5</v>
      </c>
      <c r="Q292" t="s">
        <v>640</v>
      </c>
      <c r="R292" t="s">
        <v>638</v>
      </c>
      <c r="S292" t="s">
        <v>22707</v>
      </c>
      <c r="T292" t="s">
        <v>22705</v>
      </c>
    </row>
    <row r="293" spans="1:20" x14ac:dyDescent="0.25">
      <c r="A293" t="s">
        <v>18</v>
      </c>
      <c r="B293" t="s">
        <v>19</v>
      </c>
      <c r="C293">
        <v>66.666666666666671</v>
      </c>
      <c r="D293">
        <v>3</v>
      </c>
      <c r="E293" t="s">
        <v>22708</v>
      </c>
      <c r="F293">
        <v>100</v>
      </c>
      <c r="G293">
        <v>0</v>
      </c>
      <c r="H293" t="s">
        <v>636</v>
      </c>
      <c r="I293" t="s">
        <v>22709</v>
      </c>
      <c r="J293" t="s">
        <v>2240</v>
      </c>
      <c r="K293" t="s">
        <v>637</v>
      </c>
      <c r="L293" t="s">
        <v>638</v>
      </c>
      <c r="M293" t="s">
        <v>22703</v>
      </c>
      <c r="N293" t="s">
        <v>637</v>
      </c>
      <c r="O293" t="s">
        <v>639</v>
      </c>
      <c r="P293" t="s">
        <v>5</v>
      </c>
      <c r="Q293" t="s">
        <v>640</v>
      </c>
      <c r="R293" t="s">
        <v>638</v>
      </c>
      <c r="S293" t="s">
        <v>22710</v>
      </c>
      <c r="T293" t="s">
        <v>22703</v>
      </c>
    </row>
    <row r="294" spans="1:20" x14ac:dyDescent="0.25">
      <c r="A294" t="s">
        <v>22</v>
      </c>
      <c r="B294" t="s">
        <v>27</v>
      </c>
      <c r="C294">
        <v>80</v>
      </c>
      <c r="D294">
        <v>2</v>
      </c>
      <c r="E294" t="s">
        <v>22711</v>
      </c>
      <c r="F294">
        <v>160</v>
      </c>
      <c r="G294">
        <v>0</v>
      </c>
      <c r="H294" t="s">
        <v>645</v>
      </c>
      <c r="I294" t="s">
        <v>750</v>
      </c>
      <c r="J294" t="s">
        <v>22712</v>
      </c>
      <c r="K294" t="s">
        <v>7675</v>
      </c>
      <c r="L294" t="s">
        <v>4170</v>
      </c>
      <c r="M294" t="s">
        <v>22713</v>
      </c>
      <c r="N294" t="s">
        <v>637</v>
      </c>
      <c r="O294" t="s">
        <v>646</v>
      </c>
      <c r="P294" t="s">
        <v>26</v>
      </c>
      <c r="Q294" t="s">
        <v>647</v>
      </c>
      <c r="R294" t="s">
        <v>638</v>
      </c>
      <c r="S294" t="s">
        <v>22714</v>
      </c>
      <c r="T294" t="s">
        <v>22713</v>
      </c>
    </row>
    <row r="295" spans="1:20" x14ac:dyDescent="0.25">
      <c r="A295" t="s">
        <v>241</v>
      </c>
      <c r="B295" t="s">
        <v>3382</v>
      </c>
      <c r="C295">
        <v>87.2</v>
      </c>
      <c r="D295">
        <v>1</v>
      </c>
      <c r="E295" t="s">
        <v>22715</v>
      </c>
      <c r="F295">
        <v>94.2</v>
      </c>
      <c r="G295">
        <v>7</v>
      </c>
      <c r="H295" t="s">
        <v>645</v>
      </c>
      <c r="I295" t="s">
        <v>22716</v>
      </c>
      <c r="J295" t="s">
        <v>22717</v>
      </c>
      <c r="K295" t="s">
        <v>2434</v>
      </c>
      <c r="L295" t="s">
        <v>22718</v>
      </c>
      <c r="M295" t="s">
        <v>22719</v>
      </c>
      <c r="N295" t="s">
        <v>637</v>
      </c>
      <c r="O295" t="s">
        <v>664</v>
      </c>
      <c r="P295" t="s">
        <v>23</v>
      </c>
      <c r="Q295" t="s">
        <v>665</v>
      </c>
      <c r="R295" t="s">
        <v>638</v>
      </c>
      <c r="S295" t="s">
        <v>22720</v>
      </c>
      <c r="T295" t="s">
        <v>22719</v>
      </c>
    </row>
    <row r="296" spans="1:20" x14ac:dyDescent="0.25">
      <c r="A296" t="s">
        <v>241</v>
      </c>
      <c r="B296" t="s">
        <v>247</v>
      </c>
      <c r="C296">
        <v>159</v>
      </c>
      <c r="D296">
        <v>1</v>
      </c>
      <c r="E296" t="s">
        <v>22721</v>
      </c>
      <c r="F296">
        <v>258</v>
      </c>
      <c r="G296">
        <v>0</v>
      </c>
      <c r="H296" t="s">
        <v>636</v>
      </c>
      <c r="I296" t="s">
        <v>11708</v>
      </c>
      <c r="J296" t="s">
        <v>649</v>
      </c>
      <c r="K296" t="s">
        <v>637</v>
      </c>
      <c r="L296" t="s">
        <v>638</v>
      </c>
      <c r="M296" t="s">
        <v>22722</v>
      </c>
      <c r="N296" t="s">
        <v>637</v>
      </c>
      <c r="O296" t="s">
        <v>639</v>
      </c>
      <c r="P296" t="s">
        <v>5</v>
      </c>
      <c r="Q296" t="s">
        <v>640</v>
      </c>
      <c r="R296" t="s">
        <v>638</v>
      </c>
      <c r="S296" t="s">
        <v>22723</v>
      </c>
      <c r="T296" t="s">
        <v>22722</v>
      </c>
    </row>
    <row r="297" spans="1:20" x14ac:dyDescent="0.25">
      <c r="A297" t="s">
        <v>240</v>
      </c>
      <c r="B297" t="s">
        <v>246</v>
      </c>
      <c r="C297">
        <v>159</v>
      </c>
      <c r="D297">
        <v>1</v>
      </c>
      <c r="E297" t="s">
        <v>22721</v>
      </c>
      <c r="F297">
        <v>258</v>
      </c>
      <c r="G297">
        <v>0</v>
      </c>
      <c r="H297" t="s">
        <v>636</v>
      </c>
      <c r="I297" t="s">
        <v>11708</v>
      </c>
      <c r="J297" t="s">
        <v>649</v>
      </c>
      <c r="K297" t="s">
        <v>637</v>
      </c>
      <c r="L297" t="s">
        <v>638</v>
      </c>
      <c r="M297" t="s">
        <v>22722</v>
      </c>
      <c r="N297" t="s">
        <v>637</v>
      </c>
      <c r="O297" t="s">
        <v>639</v>
      </c>
      <c r="P297" t="s">
        <v>5</v>
      </c>
      <c r="Q297" t="s">
        <v>640</v>
      </c>
      <c r="R297" t="s">
        <v>638</v>
      </c>
      <c r="S297" t="s">
        <v>22723</v>
      </c>
      <c r="T297" t="s">
        <v>22722</v>
      </c>
    </row>
    <row r="298" spans="1:20" x14ac:dyDescent="0.25">
      <c r="A298" t="s">
        <v>22</v>
      </c>
      <c r="B298" t="s">
        <v>27</v>
      </c>
      <c r="C298">
        <v>80</v>
      </c>
      <c r="D298">
        <v>1</v>
      </c>
      <c r="E298" t="s">
        <v>22724</v>
      </c>
      <c r="F298">
        <v>80</v>
      </c>
      <c r="G298">
        <v>0</v>
      </c>
      <c r="H298" t="s">
        <v>645</v>
      </c>
      <c r="I298" t="s">
        <v>14479</v>
      </c>
      <c r="J298" t="s">
        <v>22725</v>
      </c>
      <c r="K298" t="s">
        <v>6926</v>
      </c>
      <c r="L298" t="s">
        <v>2654</v>
      </c>
      <c r="M298" t="s">
        <v>22726</v>
      </c>
      <c r="N298" t="s">
        <v>637</v>
      </c>
      <c r="O298" t="s">
        <v>646</v>
      </c>
      <c r="P298" t="s">
        <v>26</v>
      </c>
      <c r="Q298" t="s">
        <v>647</v>
      </c>
      <c r="R298" t="s">
        <v>638</v>
      </c>
      <c r="S298" t="s">
        <v>22727</v>
      </c>
      <c r="T298" t="s">
        <v>22728</v>
      </c>
    </row>
    <row r="299" spans="1:20" x14ac:dyDescent="0.25">
      <c r="A299" t="s">
        <v>239</v>
      </c>
      <c r="B299" t="s">
        <v>245</v>
      </c>
      <c r="C299">
        <v>159</v>
      </c>
      <c r="D299">
        <v>2</v>
      </c>
      <c r="E299" t="s">
        <v>22729</v>
      </c>
      <c r="F299">
        <v>258</v>
      </c>
      <c r="G299">
        <v>0</v>
      </c>
      <c r="H299" t="s">
        <v>636</v>
      </c>
      <c r="I299" t="s">
        <v>13795</v>
      </c>
      <c r="J299" t="s">
        <v>642</v>
      </c>
      <c r="K299" t="s">
        <v>637</v>
      </c>
      <c r="L299" t="s">
        <v>638</v>
      </c>
      <c r="M299" t="s">
        <v>22730</v>
      </c>
      <c r="N299" t="s">
        <v>637</v>
      </c>
      <c r="O299" t="s">
        <v>639</v>
      </c>
      <c r="P299" t="s">
        <v>5</v>
      </c>
      <c r="Q299" t="s">
        <v>640</v>
      </c>
      <c r="R299" t="s">
        <v>638</v>
      </c>
      <c r="S299" t="s">
        <v>22731</v>
      </c>
      <c r="T299" t="s">
        <v>22730</v>
      </c>
    </row>
    <row r="300" spans="1:20" x14ac:dyDescent="0.25">
      <c r="A300" t="s">
        <v>147</v>
      </c>
      <c r="B300" t="s">
        <v>148</v>
      </c>
      <c r="C300">
        <v>50</v>
      </c>
      <c r="D300">
        <v>6</v>
      </c>
      <c r="E300" t="s">
        <v>22732</v>
      </c>
      <c r="F300">
        <v>200</v>
      </c>
      <c r="G300">
        <v>0</v>
      </c>
      <c r="H300" t="s">
        <v>636</v>
      </c>
      <c r="I300" t="s">
        <v>22733</v>
      </c>
      <c r="J300" t="s">
        <v>8817</v>
      </c>
      <c r="K300" t="s">
        <v>637</v>
      </c>
      <c r="L300" t="s">
        <v>638</v>
      </c>
      <c r="M300" t="s">
        <v>22734</v>
      </c>
      <c r="N300" t="s">
        <v>637</v>
      </c>
      <c r="O300" t="s">
        <v>639</v>
      </c>
      <c r="P300" t="s">
        <v>5</v>
      </c>
      <c r="Q300" t="s">
        <v>640</v>
      </c>
      <c r="R300" t="s">
        <v>638</v>
      </c>
      <c r="S300" t="s">
        <v>22735</v>
      </c>
      <c r="T300" t="s">
        <v>22734</v>
      </c>
    </row>
    <row r="301" spans="1:20" x14ac:dyDescent="0.25">
      <c r="A301" t="s">
        <v>22</v>
      </c>
      <c r="B301" t="s">
        <v>27</v>
      </c>
      <c r="C301">
        <v>66.333333333333329</v>
      </c>
      <c r="D301">
        <v>3</v>
      </c>
      <c r="E301" t="s">
        <v>22736</v>
      </c>
      <c r="F301">
        <v>240</v>
      </c>
      <c r="G301">
        <v>0</v>
      </c>
      <c r="H301" t="s">
        <v>645</v>
      </c>
      <c r="I301" t="s">
        <v>831</v>
      </c>
      <c r="J301" t="s">
        <v>867</v>
      </c>
      <c r="K301" t="s">
        <v>868</v>
      </c>
      <c r="L301" t="s">
        <v>735</v>
      </c>
      <c r="M301" t="s">
        <v>22737</v>
      </c>
      <c r="N301" t="s">
        <v>637</v>
      </c>
      <c r="O301" t="s">
        <v>646</v>
      </c>
      <c r="P301" t="s">
        <v>26</v>
      </c>
      <c r="Q301" t="s">
        <v>647</v>
      </c>
      <c r="R301" t="s">
        <v>638</v>
      </c>
      <c r="S301" t="s">
        <v>22738</v>
      </c>
      <c r="T301" t="s">
        <v>22737</v>
      </c>
    </row>
    <row r="302" spans="1:20" x14ac:dyDescent="0.25">
      <c r="A302" t="s">
        <v>22</v>
      </c>
      <c r="B302" t="s">
        <v>27</v>
      </c>
      <c r="C302">
        <v>66.333333333333329</v>
      </c>
      <c r="D302">
        <v>3</v>
      </c>
      <c r="E302" t="s">
        <v>22739</v>
      </c>
      <c r="F302">
        <v>240</v>
      </c>
      <c r="G302">
        <v>0</v>
      </c>
      <c r="H302" t="s">
        <v>645</v>
      </c>
      <c r="I302" t="s">
        <v>22740</v>
      </c>
      <c r="J302" t="s">
        <v>22741</v>
      </c>
      <c r="K302" t="s">
        <v>688</v>
      </c>
      <c r="L302" t="s">
        <v>6834</v>
      </c>
      <c r="M302" t="s">
        <v>22742</v>
      </c>
      <c r="N302" t="s">
        <v>637</v>
      </c>
      <c r="O302" t="s">
        <v>646</v>
      </c>
      <c r="P302" t="s">
        <v>26</v>
      </c>
      <c r="Q302" t="s">
        <v>647</v>
      </c>
      <c r="R302" t="s">
        <v>638</v>
      </c>
      <c r="S302" t="s">
        <v>22743</v>
      </c>
      <c r="T302" t="s">
        <v>22742</v>
      </c>
    </row>
    <row r="303" spans="1:20" x14ac:dyDescent="0.25">
      <c r="A303" t="s">
        <v>22</v>
      </c>
      <c r="B303" t="s">
        <v>27</v>
      </c>
      <c r="C303">
        <v>66.333333333333329</v>
      </c>
      <c r="D303">
        <v>3</v>
      </c>
      <c r="E303" t="s">
        <v>22744</v>
      </c>
      <c r="F303">
        <v>240</v>
      </c>
      <c r="G303">
        <v>0</v>
      </c>
      <c r="H303" t="s">
        <v>645</v>
      </c>
      <c r="I303" t="s">
        <v>22745</v>
      </c>
      <c r="J303" t="s">
        <v>22746</v>
      </c>
      <c r="K303" t="s">
        <v>8202</v>
      </c>
      <c r="L303" t="s">
        <v>3945</v>
      </c>
      <c r="M303" t="s">
        <v>22747</v>
      </c>
      <c r="N303" t="s">
        <v>637</v>
      </c>
      <c r="O303" t="s">
        <v>646</v>
      </c>
      <c r="P303" t="s">
        <v>26</v>
      </c>
      <c r="Q303" t="s">
        <v>647</v>
      </c>
      <c r="R303" t="s">
        <v>638</v>
      </c>
      <c r="S303" t="s">
        <v>22748</v>
      </c>
      <c r="T303" t="s">
        <v>22749</v>
      </c>
    </row>
    <row r="304" spans="1:20" x14ac:dyDescent="0.25">
      <c r="A304" t="s">
        <v>99</v>
      </c>
      <c r="B304" t="s">
        <v>100</v>
      </c>
      <c r="C304">
        <v>10</v>
      </c>
      <c r="D304">
        <v>30</v>
      </c>
      <c r="E304" t="s">
        <v>22750</v>
      </c>
      <c r="F304">
        <v>333</v>
      </c>
      <c r="G304">
        <v>0</v>
      </c>
      <c r="H304" t="s">
        <v>645</v>
      </c>
      <c r="I304" t="s">
        <v>2415</v>
      </c>
      <c r="J304" t="s">
        <v>22751</v>
      </c>
      <c r="K304" t="s">
        <v>5483</v>
      </c>
      <c r="L304" t="s">
        <v>695</v>
      </c>
      <c r="M304" t="s">
        <v>22752</v>
      </c>
      <c r="N304" t="s">
        <v>637</v>
      </c>
      <c r="O304" t="s">
        <v>646</v>
      </c>
      <c r="P304" t="s">
        <v>26</v>
      </c>
      <c r="Q304" t="s">
        <v>647</v>
      </c>
      <c r="R304" t="s">
        <v>638</v>
      </c>
      <c r="S304" t="s">
        <v>22753</v>
      </c>
      <c r="T304" t="s">
        <v>22752</v>
      </c>
    </row>
    <row r="305" spans="1:20" x14ac:dyDescent="0.25">
      <c r="A305" t="s">
        <v>147</v>
      </c>
      <c r="B305" t="s">
        <v>148</v>
      </c>
      <c r="C305">
        <v>33.333333333333336</v>
      </c>
      <c r="D305">
        <v>3</v>
      </c>
      <c r="E305" t="s">
        <v>22754</v>
      </c>
      <c r="F305">
        <v>100</v>
      </c>
      <c r="G305">
        <v>0</v>
      </c>
      <c r="H305" t="s">
        <v>655</v>
      </c>
      <c r="I305" t="s">
        <v>22755</v>
      </c>
      <c r="J305" t="s">
        <v>658</v>
      </c>
      <c r="K305" t="s">
        <v>637</v>
      </c>
      <c r="L305" t="s">
        <v>638</v>
      </c>
      <c r="M305" t="s">
        <v>22756</v>
      </c>
      <c r="N305" t="s">
        <v>637</v>
      </c>
      <c r="O305" t="s">
        <v>643</v>
      </c>
      <c r="P305" t="s">
        <v>5</v>
      </c>
      <c r="Q305" t="s">
        <v>644</v>
      </c>
      <c r="R305" t="s">
        <v>638</v>
      </c>
      <c r="S305" t="s">
        <v>22757</v>
      </c>
      <c r="T305" t="s">
        <v>22758</v>
      </c>
    </row>
    <row r="306" spans="1:20" x14ac:dyDescent="0.25">
      <c r="A306" t="s">
        <v>147</v>
      </c>
      <c r="B306" t="s">
        <v>148</v>
      </c>
      <c r="C306">
        <v>33.333333333333336</v>
      </c>
      <c r="D306">
        <v>3</v>
      </c>
      <c r="E306" t="s">
        <v>22759</v>
      </c>
      <c r="F306">
        <v>100</v>
      </c>
      <c r="G306">
        <v>0</v>
      </c>
      <c r="H306" t="s">
        <v>655</v>
      </c>
      <c r="I306" t="s">
        <v>22760</v>
      </c>
      <c r="J306" t="s">
        <v>658</v>
      </c>
      <c r="K306" t="s">
        <v>637</v>
      </c>
      <c r="L306" t="s">
        <v>638</v>
      </c>
      <c r="M306" t="s">
        <v>22761</v>
      </c>
      <c r="N306" t="s">
        <v>637</v>
      </c>
      <c r="O306" t="s">
        <v>639</v>
      </c>
      <c r="P306" t="s">
        <v>5</v>
      </c>
      <c r="Q306" t="s">
        <v>640</v>
      </c>
      <c r="R306" t="s">
        <v>638</v>
      </c>
      <c r="S306" t="s">
        <v>22762</v>
      </c>
      <c r="T306" t="s">
        <v>22761</v>
      </c>
    </row>
    <row r="307" spans="1:20" x14ac:dyDescent="0.25">
      <c r="A307" t="s">
        <v>18</v>
      </c>
      <c r="B307" t="s">
        <v>19</v>
      </c>
      <c r="C307">
        <v>66.666666666666671</v>
      </c>
      <c r="D307">
        <v>3</v>
      </c>
      <c r="E307" t="s">
        <v>22763</v>
      </c>
      <c r="F307">
        <v>129</v>
      </c>
      <c r="G307">
        <v>0</v>
      </c>
      <c r="H307" t="s">
        <v>636</v>
      </c>
      <c r="I307" t="s">
        <v>22764</v>
      </c>
      <c r="J307" t="s">
        <v>650</v>
      </c>
      <c r="K307" t="s">
        <v>637</v>
      </c>
      <c r="L307" t="s">
        <v>638</v>
      </c>
      <c r="M307" t="s">
        <v>22765</v>
      </c>
      <c r="N307" t="s">
        <v>637</v>
      </c>
      <c r="O307" t="s">
        <v>639</v>
      </c>
      <c r="P307" t="s">
        <v>5</v>
      </c>
      <c r="Q307" t="s">
        <v>640</v>
      </c>
      <c r="R307" t="s">
        <v>638</v>
      </c>
      <c r="S307" t="s">
        <v>22766</v>
      </c>
      <c r="T307" t="s">
        <v>22765</v>
      </c>
    </row>
    <row r="308" spans="1:20" x14ac:dyDescent="0.25">
      <c r="A308" t="s">
        <v>147</v>
      </c>
      <c r="B308" t="s">
        <v>148</v>
      </c>
      <c r="C308">
        <v>33.333333333333336</v>
      </c>
      <c r="D308">
        <v>3</v>
      </c>
      <c r="E308" t="s">
        <v>22767</v>
      </c>
      <c r="F308">
        <v>108</v>
      </c>
      <c r="G308">
        <v>8</v>
      </c>
      <c r="H308" t="s">
        <v>655</v>
      </c>
      <c r="I308" t="s">
        <v>22768</v>
      </c>
      <c r="J308" t="s">
        <v>1852</v>
      </c>
      <c r="K308" t="s">
        <v>637</v>
      </c>
      <c r="L308" t="s">
        <v>638</v>
      </c>
      <c r="M308" t="s">
        <v>22769</v>
      </c>
      <c r="N308" t="s">
        <v>637</v>
      </c>
      <c r="O308" t="s">
        <v>639</v>
      </c>
      <c r="P308" t="s">
        <v>5</v>
      </c>
      <c r="Q308" t="s">
        <v>640</v>
      </c>
      <c r="R308" t="s">
        <v>638</v>
      </c>
      <c r="S308" t="s">
        <v>22770</v>
      </c>
      <c r="T308" t="s">
        <v>22769</v>
      </c>
    </row>
    <row r="309" spans="1:20" x14ac:dyDescent="0.25">
      <c r="A309" t="s">
        <v>147</v>
      </c>
      <c r="B309" t="s">
        <v>148</v>
      </c>
      <c r="C309">
        <v>50</v>
      </c>
      <c r="D309">
        <v>6</v>
      </c>
      <c r="E309" t="s">
        <v>22771</v>
      </c>
      <c r="F309">
        <v>200</v>
      </c>
      <c r="G309">
        <v>0</v>
      </c>
      <c r="H309" t="s">
        <v>636</v>
      </c>
      <c r="I309" t="s">
        <v>22772</v>
      </c>
      <c r="J309" t="s">
        <v>2330</v>
      </c>
      <c r="K309" t="s">
        <v>637</v>
      </c>
      <c r="L309" t="s">
        <v>638</v>
      </c>
      <c r="M309" t="s">
        <v>22773</v>
      </c>
      <c r="N309" t="s">
        <v>637</v>
      </c>
      <c r="O309" t="s">
        <v>639</v>
      </c>
      <c r="P309" t="s">
        <v>5</v>
      </c>
      <c r="Q309" t="s">
        <v>640</v>
      </c>
      <c r="R309" t="s">
        <v>638</v>
      </c>
      <c r="S309" t="s">
        <v>22774</v>
      </c>
      <c r="T309" t="s">
        <v>22773</v>
      </c>
    </row>
    <row r="310" spans="1:20" x14ac:dyDescent="0.25">
      <c r="A310" t="s">
        <v>600</v>
      </c>
      <c r="B310" t="s">
        <v>2799</v>
      </c>
      <c r="C310">
        <v>109</v>
      </c>
      <c r="D310">
        <v>1</v>
      </c>
      <c r="E310" t="s">
        <v>22775</v>
      </c>
      <c r="F310">
        <v>118</v>
      </c>
      <c r="G310">
        <v>9</v>
      </c>
      <c r="H310" t="s">
        <v>645</v>
      </c>
      <c r="I310" t="s">
        <v>22776</v>
      </c>
      <c r="J310" t="s">
        <v>22777</v>
      </c>
      <c r="K310" t="s">
        <v>688</v>
      </c>
      <c r="L310" t="s">
        <v>22778</v>
      </c>
      <c r="M310" t="s">
        <v>22779</v>
      </c>
      <c r="N310" t="s">
        <v>637</v>
      </c>
      <c r="O310" t="s">
        <v>664</v>
      </c>
      <c r="P310" t="s">
        <v>23</v>
      </c>
      <c r="Q310" t="s">
        <v>665</v>
      </c>
      <c r="R310" t="s">
        <v>638</v>
      </c>
      <c r="S310" t="s">
        <v>22780</v>
      </c>
      <c r="T310" t="s">
        <v>22781</v>
      </c>
    </row>
    <row r="311" spans="1:20" x14ac:dyDescent="0.25">
      <c r="A311" t="s">
        <v>22</v>
      </c>
      <c r="B311" t="s">
        <v>27</v>
      </c>
      <c r="C311">
        <v>66.333333333333329</v>
      </c>
      <c r="D311">
        <v>3</v>
      </c>
      <c r="E311" t="s">
        <v>22782</v>
      </c>
      <c r="F311">
        <v>250</v>
      </c>
      <c r="G311">
        <v>0</v>
      </c>
      <c r="H311" t="s">
        <v>636</v>
      </c>
      <c r="I311" t="s">
        <v>22783</v>
      </c>
      <c r="J311" t="s">
        <v>1872</v>
      </c>
      <c r="K311" t="s">
        <v>637</v>
      </c>
      <c r="L311" t="s">
        <v>638</v>
      </c>
      <c r="M311" t="s">
        <v>22784</v>
      </c>
      <c r="N311" t="s">
        <v>637</v>
      </c>
      <c r="O311" t="s">
        <v>639</v>
      </c>
      <c r="P311" t="s">
        <v>5</v>
      </c>
      <c r="Q311" t="s">
        <v>640</v>
      </c>
      <c r="R311" t="s">
        <v>638</v>
      </c>
      <c r="S311" t="s">
        <v>22785</v>
      </c>
      <c r="T311" t="s">
        <v>22784</v>
      </c>
    </row>
    <row r="312" spans="1:20" x14ac:dyDescent="0.25">
      <c r="A312" t="s">
        <v>147</v>
      </c>
      <c r="B312" t="s">
        <v>148</v>
      </c>
      <c r="C312">
        <v>33.333333333333336</v>
      </c>
      <c r="D312">
        <v>3</v>
      </c>
      <c r="E312" t="s">
        <v>22786</v>
      </c>
      <c r="F312">
        <v>100</v>
      </c>
      <c r="G312">
        <v>0</v>
      </c>
      <c r="H312" t="s">
        <v>655</v>
      </c>
      <c r="I312" t="s">
        <v>22787</v>
      </c>
      <c r="J312" t="s">
        <v>2020</v>
      </c>
      <c r="K312" t="s">
        <v>637</v>
      </c>
      <c r="L312" t="s">
        <v>638</v>
      </c>
      <c r="M312" t="s">
        <v>22788</v>
      </c>
      <c r="N312" t="s">
        <v>637</v>
      </c>
      <c r="O312" t="s">
        <v>639</v>
      </c>
      <c r="P312" t="s">
        <v>5</v>
      </c>
      <c r="Q312" t="s">
        <v>640</v>
      </c>
      <c r="R312" t="s">
        <v>638</v>
      </c>
      <c r="S312" t="s">
        <v>22789</v>
      </c>
      <c r="T312" t="s">
        <v>22788</v>
      </c>
    </row>
    <row r="313" spans="1:20" x14ac:dyDescent="0.25">
      <c r="A313" t="s">
        <v>239</v>
      </c>
      <c r="B313" t="s">
        <v>245</v>
      </c>
      <c r="C313">
        <v>159</v>
      </c>
      <c r="D313">
        <v>1</v>
      </c>
      <c r="E313" t="s">
        <v>22790</v>
      </c>
      <c r="F313">
        <v>129</v>
      </c>
      <c r="G313">
        <v>0</v>
      </c>
      <c r="H313" t="s">
        <v>636</v>
      </c>
      <c r="I313" t="s">
        <v>22791</v>
      </c>
      <c r="J313" t="s">
        <v>2020</v>
      </c>
      <c r="K313" t="s">
        <v>637</v>
      </c>
      <c r="L313" t="s">
        <v>638</v>
      </c>
      <c r="M313" t="s">
        <v>22792</v>
      </c>
      <c r="N313" t="s">
        <v>637</v>
      </c>
      <c r="O313" t="s">
        <v>639</v>
      </c>
      <c r="P313" t="s">
        <v>5</v>
      </c>
      <c r="Q313" t="s">
        <v>640</v>
      </c>
      <c r="R313" t="s">
        <v>638</v>
      </c>
      <c r="S313" t="s">
        <v>22793</v>
      </c>
      <c r="T313" t="s">
        <v>22792</v>
      </c>
    </row>
    <row r="314" spans="1:20" x14ac:dyDescent="0.25">
      <c r="A314" t="s">
        <v>22</v>
      </c>
      <c r="B314" t="s">
        <v>27</v>
      </c>
      <c r="C314">
        <v>66.333333333333329</v>
      </c>
      <c r="D314">
        <v>3</v>
      </c>
      <c r="E314" t="s">
        <v>22794</v>
      </c>
      <c r="F314">
        <v>240</v>
      </c>
      <c r="G314">
        <v>0</v>
      </c>
      <c r="H314" t="s">
        <v>645</v>
      </c>
      <c r="I314" t="s">
        <v>3811</v>
      </c>
      <c r="J314" t="s">
        <v>22795</v>
      </c>
      <c r="K314" t="s">
        <v>4534</v>
      </c>
      <c r="L314" t="s">
        <v>4170</v>
      </c>
      <c r="M314" t="s">
        <v>22796</v>
      </c>
      <c r="N314" t="s">
        <v>637</v>
      </c>
      <c r="O314" t="s">
        <v>646</v>
      </c>
      <c r="P314" t="s">
        <v>26</v>
      </c>
      <c r="Q314" t="s">
        <v>647</v>
      </c>
      <c r="R314" t="s">
        <v>638</v>
      </c>
      <c r="S314" t="s">
        <v>22797</v>
      </c>
      <c r="T314" t="s">
        <v>22798</v>
      </c>
    </row>
    <row r="315" spans="1:20" x14ac:dyDescent="0.25">
      <c r="A315" t="s">
        <v>101</v>
      </c>
      <c r="B315" t="s">
        <v>74</v>
      </c>
      <c r="C315">
        <v>80</v>
      </c>
      <c r="D315">
        <v>1</v>
      </c>
      <c r="E315" t="s">
        <v>22799</v>
      </c>
      <c r="F315">
        <v>80</v>
      </c>
      <c r="G315">
        <v>0</v>
      </c>
      <c r="H315" t="s">
        <v>645</v>
      </c>
      <c r="I315" t="s">
        <v>756</v>
      </c>
      <c r="J315" t="s">
        <v>22800</v>
      </c>
      <c r="K315" t="s">
        <v>743</v>
      </c>
      <c r="L315" t="s">
        <v>5613</v>
      </c>
      <c r="M315" t="s">
        <v>22801</v>
      </c>
      <c r="N315" t="s">
        <v>637</v>
      </c>
      <c r="O315" t="s">
        <v>646</v>
      </c>
      <c r="P315" t="s">
        <v>26</v>
      </c>
      <c r="Q315" t="s">
        <v>647</v>
      </c>
      <c r="R315" t="s">
        <v>638</v>
      </c>
      <c r="S315" t="s">
        <v>22802</v>
      </c>
      <c r="T315" t="s">
        <v>22803</v>
      </c>
    </row>
    <row r="316" spans="1:20" x14ac:dyDescent="0.25">
      <c r="A316" t="s">
        <v>22</v>
      </c>
      <c r="B316" t="s">
        <v>27</v>
      </c>
      <c r="C316">
        <v>66.333333333333329</v>
      </c>
      <c r="D316">
        <v>3</v>
      </c>
      <c r="E316" t="s">
        <v>22804</v>
      </c>
      <c r="F316">
        <v>240</v>
      </c>
      <c r="G316">
        <v>0</v>
      </c>
      <c r="H316" t="s">
        <v>645</v>
      </c>
      <c r="I316" t="s">
        <v>768</v>
      </c>
      <c r="J316" t="s">
        <v>22805</v>
      </c>
      <c r="K316" t="s">
        <v>10745</v>
      </c>
      <c r="L316" t="s">
        <v>733</v>
      </c>
      <c r="M316" t="s">
        <v>22806</v>
      </c>
      <c r="N316" t="s">
        <v>637</v>
      </c>
      <c r="O316" t="s">
        <v>646</v>
      </c>
      <c r="P316" t="s">
        <v>26</v>
      </c>
      <c r="Q316" t="s">
        <v>647</v>
      </c>
      <c r="R316" t="s">
        <v>638</v>
      </c>
      <c r="S316" t="s">
        <v>22807</v>
      </c>
      <c r="T316" t="s">
        <v>22808</v>
      </c>
    </row>
    <row r="317" spans="1:20" x14ac:dyDescent="0.25">
      <c r="A317" t="s">
        <v>147</v>
      </c>
      <c r="B317" t="s">
        <v>148</v>
      </c>
      <c r="C317">
        <v>50</v>
      </c>
      <c r="D317">
        <v>6</v>
      </c>
      <c r="E317" t="s">
        <v>22809</v>
      </c>
      <c r="F317">
        <v>200</v>
      </c>
      <c r="G317">
        <v>0</v>
      </c>
      <c r="H317" t="s">
        <v>636</v>
      </c>
      <c r="I317" t="s">
        <v>22810</v>
      </c>
      <c r="J317" t="s">
        <v>2178</v>
      </c>
      <c r="K317" t="s">
        <v>637</v>
      </c>
      <c r="L317" t="s">
        <v>638</v>
      </c>
      <c r="M317" t="s">
        <v>22811</v>
      </c>
      <c r="N317" t="s">
        <v>637</v>
      </c>
      <c r="O317" t="s">
        <v>639</v>
      </c>
      <c r="P317" t="s">
        <v>5</v>
      </c>
      <c r="Q317" t="s">
        <v>640</v>
      </c>
      <c r="R317" t="s">
        <v>638</v>
      </c>
      <c r="S317" t="s">
        <v>22812</v>
      </c>
      <c r="T317" t="s">
        <v>22811</v>
      </c>
    </row>
    <row r="318" spans="1:20" x14ac:dyDescent="0.25">
      <c r="A318" t="s">
        <v>600</v>
      </c>
      <c r="B318" t="s">
        <v>601</v>
      </c>
      <c r="C318">
        <v>119</v>
      </c>
      <c r="D318">
        <v>1</v>
      </c>
      <c r="E318" t="s">
        <v>22813</v>
      </c>
      <c r="F318">
        <v>559</v>
      </c>
      <c r="G318">
        <v>0</v>
      </c>
      <c r="H318" t="s">
        <v>645</v>
      </c>
      <c r="I318" t="s">
        <v>807</v>
      </c>
      <c r="J318" t="s">
        <v>22814</v>
      </c>
      <c r="K318" t="s">
        <v>1368</v>
      </c>
      <c r="L318" t="s">
        <v>2607</v>
      </c>
      <c r="M318" t="s">
        <v>22815</v>
      </c>
      <c r="N318" t="s">
        <v>637</v>
      </c>
      <c r="O318" t="s">
        <v>646</v>
      </c>
      <c r="P318" t="s">
        <v>26</v>
      </c>
      <c r="Q318" t="s">
        <v>647</v>
      </c>
      <c r="R318" t="s">
        <v>638</v>
      </c>
      <c r="S318" t="s">
        <v>22816</v>
      </c>
      <c r="T318" t="s">
        <v>22815</v>
      </c>
    </row>
    <row r="319" spans="1:20" x14ac:dyDescent="0.25">
      <c r="A319" t="s">
        <v>241</v>
      </c>
      <c r="B319" t="s">
        <v>247</v>
      </c>
      <c r="C319">
        <v>119</v>
      </c>
      <c r="D319">
        <v>1</v>
      </c>
      <c r="E319" t="s">
        <v>22813</v>
      </c>
      <c r="F319">
        <v>559</v>
      </c>
      <c r="G319">
        <v>0</v>
      </c>
      <c r="H319" t="s">
        <v>645</v>
      </c>
      <c r="I319" t="s">
        <v>807</v>
      </c>
      <c r="J319" t="s">
        <v>22814</v>
      </c>
      <c r="K319" t="s">
        <v>1368</v>
      </c>
      <c r="L319" t="s">
        <v>2607</v>
      </c>
      <c r="M319" t="s">
        <v>22815</v>
      </c>
      <c r="N319" t="s">
        <v>637</v>
      </c>
      <c r="O319" t="s">
        <v>646</v>
      </c>
      <c r="P319" t="s">
        <v>26</v>
      </c>
      <c r="Q319" t="s">
        <v>647</v>
      </c>
      <c r="R319" t="s">
        <v>638</v>
      </c>
      <c r="S319" t="s">
        <v>22816</v>
      </c>
      <c r="T319" t="s">
        <v>22815</v>
      </c>
    </row>
    <row r="320" spans="1:20" x14ac:dyDescent="0.25">
      <c r="A320" t="s">
        <v>240</v>
      </c>
      <c r="B320" t="s">
        <v>246</v>
      </c>
      <c r="C320">
        <v>119</v>
      </c>
      <c r="D320">
        <v>1</v>
      </c>
      <c r="E320" t="s">
        <v>22813</v>
      </c>
      <c r="F320">
        <v>559</v>
      </c>
      <c r="G320">
        <v>0</v>
      </c>
      <c r="H320" t="s">
        <v>645</v>
      </c>
      <c r="I320" t="s">
        <v>807</v>
      </c>
      <c r="J320" t="s">
        <v>22814</v>
      </c>
      <c r="K320" t="s">
        <v>1368</v>
      </c>
      <c r="L320" t="s">
        <v>2607</v>
      </c>
      <c r="M320" t="s">
        <v>22815</v>
      </c>
      <c r="N320" t="s">
        <v>637</v>
      </c>
      <c r="O320" t="s">
        <v>646</v>
      </c>
      <c r="P320" t="s">
        <v>26</v>
      </c>
      <c r="Q320" t="s">
        <v>647</v>
      </c>
      <c r="R320" t="s">
        <v>638</v>
      </c>
      <c r="S320" t="s">
        <v>22816</v>
      </c>
      <c r="T320" t="s">
        <v>22815</v>
      </c>
    </row>
    <row r="321" spans="1:20" x14ac:dyDescent="0.25">
      <c r="A321" t="s">
        <v>239</v>
      </c>
      <c r="B321" t="s">
        <v>245</v>
      </c>
      <c r="C321">
        <v>120</v>
      </c>
      <c r="D321">
        <v>1</v>
      </c>
      <c r="E321" t="s">
        <v>22813</v>
      </c>
      <c r="F321">
        <v>559</v>
      </c>
      <c r="G321">
        <v>0</v>
      </c>
      <c r="H321" t="s">
        <v>645</v>
      </c>
      <c r="I321" t="s">
        <v>807</v>
      </c>
      <c r="J321" t="s">
        <v>22814</v>
      </c>
      <c r="K321" t="s">
        <v>1368</v>
      </c>
      <c r="L321" t="s">
        <v>2607</v>
      </c>
      <c r="M321" t="s">
        <v>22815</v>
      </c>
      <c r="N321" t="s">
        <v>637</v>
      </c>
      <c r="O321" t="s">
        <v>646</v>
      </c>
      <c r="P321" t="s">
        <v>26</v>
      </c>
      <c r="Q321" t="s">
        <v>647</v>
      </c>
      <c r="R321" t="s">
        <v>638</v>
      </c>
      <c r="S321" t="s">
        <v>22816</v>
      </c>
      <c r="T321" t="s">
        <v>22815</v>
      </c>
    </row>
    <row r="322" spans="1:20" x14ac:dyDescent="0.25">
      <c r="A322" t="s">
        <v>147</v>
      </c>
      <c r="B322" t="s">
        <v>148</v>
      </c>
      <c r="C322">
        <v>50</v>
      </c>
      <c r="D322">
        <v>12</v>
      </c>
      <c r="E322" t="s">
        <v>22817</v>
      </c>
      <c r="F322">
        <v>400</v>
      </c>
      <c r="G322">
        <v>0</v>
      </c>
      <c r="H322" t="s">
        <v>636</v>
      </c>
      <c r="I322" t="s">
        <v>16375</v>
      </c>
      <c r="J322" t="s">
        <v>641</v>
      </c>
      <c r="K322" t="s">
        <v>637</v>
      </c>
      <c r="L322" t="s">
        <v>638</v>
      </c>
      <c r="M322" t="s">
        <v>22818</v>
      </c>
      <c r="N322" t="s">
        <v>637</v>
      </c>
      <c r="O322" t="s">
        <v>639</v>
      </c>
      <c r="P322" t="s">
        <v>5</v>
      </c>
      <c r="Q322" t="s">
        <v>640</v>
      </c>
      <c r="R322" t="s">
        <v>638</v>
      </c>
      <c r="S322" t="s">
        <v>22819</v>
      </c>
      <c r="T322" t="s">
        <v>22818</v>
      </c>
    </row>
    <row r="323" spans="1:20" x14ac:dyDescent="0.25">
      <c r="A323" t="s">
        <v>147</v>
      </c>
      <c r="B323" t="s">
        <v>148</v>
      </c>
      <c r="C323">
        <v>33.333333333333336</v>
      </c>
      <c r="D323">
        <v>3</v>
      </c>
      <c r="E323" t="s">
        <v>22820</v>
      </c>
      <c r="F323">
        <v>100</v>
      </c>
      <c r="G323">
        <v>0</v>
      </c>
      <c r="H323" t="s">
        <v>655</v>
      </c>
      <c r="I323" t="s">
        <v>3633</v>
      </c>
      <c r="J323" t="s">
        <v>1852</v>
      </c>
      <c r="K323" t="s">
        <v>637</v>
      </c>
      <c r="L323" t="s">
        <v>638</v>
      </c>
      <c r="M323" t="s">
        <v>22821</v>
      </c>
      <c r="N323" t="s">
        <v>637</v>
      </c>
      <c r="O323" t="s">
        <v>639</v>
      </c>
      <c r="P323" t="s">
        <v>5</v>
      </c>
      <c r="Q323" t="s">
        <v>640</v>
      </c>
      <c r="R323" t="s">
        <v>638</v>
      </c>
      <c r="S323" t="s">
        <v>22822</v>
      </c>
      <c r="T323" t="s">
        <v>22821</v>
      </c>
    </row>
    <row r="324" spans="1:20" x14ac:dyDescent="0.25">
      <c r="A324" t="s">
        <v>147</v>
      </c>
      <c r="B324" t="s">
        <v>148</v>
      </c>
      <c r="C324">
        <v>50</v>
      </c>
      <c r="D324">
        <v>12</v>
      </c>
      <c r="E324" t="s">
        <v>22823</v>
      </c>
      <c r="F324">
        <v>400</v>
      </c>
      <c r="G324">
        <v>0</v>
      </c>
      <c r="H324" t="s">
        <v>636</v>
      </c>
      <c r="I324" t="s">
        <v>22824</v>
      </c>
      <c r="J324" t="s">
        <v>650</v>
      </c>
      <c r="K324" t="s">
        <v>637</v>
      </c>
      <c r="L324" t="s">
        <v>638</v>
      </c>
      <c r="M324" t="s">
        <v>22825</v>
      </c>
      <c r="N324" t="s">
        <v>637</v>
      </c>
      <c r="O324" t="s">
        <v>639</v>
      </c>
      <c r="P324" t="s">
        <v>5</v>
      </c>
      <c r="Q324" t="s">
        <v>640</v>
      </c>
      <c r="R324" t="s">
        <v>638</v>
      </c>
      <c r="S324" t="s">
        <v>22826</v>
      </c>
      <c r="T324" t="s">
        <v>22825</v>
      </c>
    </row>
    <row r="325" spans="1:20" x14ac:dyDescent="0.25">
      <c r="A325" t="s">
        <v>147</v>
      </c>
      <c r="B325" t="s">
        <v>148</v>
      </c>
      <c r="C325">
        <v>33.333333333333336</v>
      </c>
      <c r="D325">
        <v>3</v>
      </c>
      <c r="E325" t="s">
        <v>22827</v>
      </c>
      <c r="F325">
        <v>138</v>
      </c>
      <c r="G325">
        <v>38</v>
      </c>
      <c r="H325" t="s">
        <v>655</v>
      </c>
      <c r="I325" t="s">
        <v>22828</v>
      </c>
      <c r="J325" t="s">
        <v>666</v>
      </c>
      <c r="K325" t="s">
        <v>637</v>
      </c>
      <c r="L325" t="s">
        <v>638</v>
      </c>
      <c r="M325" t="s">
        <v>22829</v>
      </c>
      <c r="N325" t="s">
        <v>637</v>
      </c>
      <c r="O325" t="s">
        <v>639</v>
      </c>
      <c r="P325" t="s">
        <v>5</v>
      </c>
      <c r="Q325" t="s">
        <v>640</v>
      </c>
      <c r="R325" t="s">
        <v>638</v>
      </c>
      <c r="S325" t="s">
        <v>22830</v>
      </c>
      <c r="T325" t="s">
        <v>22831</v>
      </c>
    </row>
    <row r="326" spans="1:20" x14ac:dyDescent="0.25">
      <c r="A326" t="s">
        <v>147</v>
      </c>
      <c r="B326" t="s">
        <v>148</v>
      </c>
      <c r="C326">
        <v>50</v>
      </c>
      <c r="D326">
        <v>6</v>
      </c>
      <c r="E326" t="s">
        <v>22832</v>
      </c>
      <c r="F326">
        <v>200</v>
      </c>
      <c r="G326">
        <v>0</v>
      </c>
      <c r="H326" t="s">
        <v>636</v>
      </c>
      <c r="I326" t="s">
        <v>22833</v>
      </c>
      <c r="J326" t="s">
        <v>1987</v>
      </c>
      <c r="K326" t="s">
        <v>637</v>
      </c>
      <c r="L326" t="s">
        <v>638</v>
      </c>
      <c r="M326" t="s">
        <v>22834</v>
      </c>
      <c r="N326" t="s">
        <v>637</v>
      </c>
      <c r="O326" t="s">
        <v>639</v>
      </c>
      <c r="P326" t="s">
        <v>5</v>
      </c>
      <c r="Q326" t="s">
        <v>640</v>
      </c>
      <c r="R326" t="s">
        <v>638</v>
      </c>
      <c r="S326" t="s">
        <v>22835</v>
      </c>
      <c r="T326" t="s">
        <v>22834</v>
      </c>
    </row>
    <row r="327" spans="1:20" x14ac:dyDescent="0.25">
      <c r="A327" t="s">
        <v>239</v>
      </c>
      <c r="B327" t="s">
        <v>245</v>
      </c>
      <c r="C327">
        <v>159</v>
      </c>
      <c r="D327">
        <v>1</v>
      </c>
      <c r="E327" t="s">
        <v>22836</v>
      </c>
      <c r="F327">
        <v>129</v>
      </c>
      <c r="G327">
        <v>0</v>
      </c>
      <c r="H327" t="s">
        <v>636</v>
      </c>
      <c r="I327" t="s">
        <v>22837</v>
      </c>
      <c r="J327" t="s">
        <v>3669</v>
      </c>
      <c r="K327" t="s">
        <v>637</v>
      </c>
      <c r="L327" t="s">
        <v>638</v>
      </c>
      <c r="M327" t="s">
        <v>22838</v>
      </c>
      <c r="N327" t="s">
        <v>637</v>
      </c>
      <c r="O327" t="s">
        <v>639</v>
      </c>
      <c r="P327" t="s">
        <v>5</v>
      </c>
      <c r="Q327" t="s">
        <v>640</v>
      </c>
      <c r="R327" t="s">
        <v>638</v>
      </c>
      <c r="S327" t="s">
        <v>22839</v>
      </c>
      <c r="T327" t="s">
        <v>22838</v>
      </c>
    </row>
    <row r="328" spans="1:20" x14ac:dyDescent="0.25">
      <c r="A328" t="s">
        <v>147</v>
      </c>
      <c r="B328" t="s">
        <v>148</v>
      </c>
      <c r="C328">
        <v>33.333333333333336</v>
      </c>
      <c r="D328">
        <v>3</v>
      </c>
      <c r="E328" t="s">
        <v>22840</v>
      </c>
      <c r="F328">
        <v>100</v>
      </c>
      <c r="G328">
        <v>0</v>
      </c>
      <c r="H328" t="s">
        <v>655</v>
      </c>
      <c r="I328" t="s">
        <v>22841</v>
      </c>
      <c r="J328" t="s">
        <v>8002</v>
      </c>
      <c r="K328" t="s">
        <v>637</v>
      </c>
      <c r="L328" t="s">
        <v>638</v>
      </c>
      <c r="M328" t="s">
        <v>22842</v>
      </c>
      <c r="N328" t="s">
        <v>637</v>
      </c>
      <c r="O328" t="s">
        <v>639</v>
      </c>
      <c r="P328" t="s">
        <v>5</v>
      </c>
      <c r="Q328" t="s">
        <v>640</v>
      </c>
      <c r="R328" t="s">
        <v>638</v>
      </c>
      <c r="S328" t="s">
        <v>22843</v>
      </c>
      <c r="T328" t="s">
        <v>22842</v>
      </c>
    </row>
    <row r="329" spans="1:20" x14ac:dyDescent="0.25">
      <c r="A329" t="s">
        <v>147</v>
      </c>
      <c r="B329" t="s">
        <v>148</v>
      </c>
      <c r="C329">
        <v>33.333333333333336</v>
      </c>
      <c r="D329">
        <v>3</v>
      </c>
      <c r="E329" t="s">
        <v>22844</v>
      </c>
      <c r="F329">
        <v>100</v>
      </c>
      <c r="G329">
        <v>0</v>
      </c>
      <c r="H329" t="s">
        <v>655</v>
      </c>
      <c r="I329" t="s">
        <v>22845</v>
      </c>
      <c r="J329" t="s">
        <v>648</v>
      </c>
      <c r="K329" t="s">
        <v>637</v>
      </c>
      <c r="L329" t="s">
        <v>638</v>
      </c>
      <c r="M329" t="s">
        <v>22846</v>
      </c>
      <c r="N329" t="s">
        <v>637</v>
      </c>
      <c r="O329" t="s">
        <v>639</v>
      </c>
      <c r="P329" t="s">
        <v>5</v>
      </c>
      <c r="Q329" t="s">
        <v>640</v>
      </c>
      <c r="R329" t="s">
        <v>638</v>
      </c>
      <c r="S329" t="s">
        <v>22847</v>
      </c>
      <c r="T329" t="s">
        <v>22846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F565-5844-40CF-A861-8259F0579E8A}">
  <sheetPr>
    <tabColor rgb="FFFF6699"/>
    <pageSetUpPr fitToPage="1"/>
  </sheetPr>
  <dimension ref="A1:V363"/>
  <sheetViews>
    <sheetView zoomScale="70" zoomScaleNormal="70" workbookViewId="0">
      <pane xSplit="2" ySplit="1" topLeftCell="R23" activePane="bottomRight" state="frozen"/>
      <selection activeCell="Q237" sqref="Q237"/>
      <selection pane="topRight" activeCell="Q237" sqref="Q237"/>
      <selection pane="bottomLeft" activeCell="Q237" sqref="Q237"/>
      <selection pane="bottomRight" activeCell="Q17" sqref="Q17:V23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617</v>
      </c>
      <c r="C1" t="s">
        <v>618</v>
      </c>
      <c r="D1" t="s">
        <v>1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J1" t="s">
        <v>624</v>
      </c>
      <c r="K1" t="s">
        <v>625</v>
      </c>
      <c r="L1" t="s">
        <v>626</v>
      </c>
      <c r="M1" t="s">
        <v>627</v>
      </c>
      <c r="N1" t="s">
        <v>628</v>
      </c>
      <c r="O1" t="s">
        <v>629</v>
      </c>
      <c r="P1" t="s">
        <v>630</v>
      </c>
      <c r="Q1" t="s">
        <v>631</v>
      </c>
      <c r="R1" t="s">
        <v>2</v>
      </c>
      <c r="S1" t="s">
        <v>632</v>
      </c>
      <c r="T1" t="s">
        <v>633</v>
      </c>
      <c r="U1" s="49" t="s">
        <v>722</v>
      </c>
      <c r="V1" t="s">
        <v>724</v>
      </c>
    </row>
    <row r="2" spans="1:22" x14ac:dyDescent="0.25">
      <c r="A2" t="s">
        <v>101</v>
      </c>
      <c r="B2" t="s">
        <v>74</v>
      </c>
      <c r="C2">
        <v>90</v>
      </c>
      <c r="D2">
        <v>2</v>
      </c>
      <c r="E2" t="s">
        <v>22848</v>
      </c>
      <c r="F2">
        <v>158.68</v>
      </c>
      <c r="G2">
        <v>0</v>
      </c>
      <c r="H2" t="s">
        <v>9196</v>
      </c>
      <c r="I2" t="s">
        <v>22849</v>
      </c>
      <c r="J2" t="s">
        <v>22850</v>
      </c>
      <c r="K2" t="s">
        <v>7587</v>
      </c>
      <c r="L2" t="s">
        <v>22851</v>
      </c>
      <c r="M2" t="s">
        <v>22852</v>
      </c>
      <c r="N2" t="s">
        <v>637</v>
      </c>
      <c r="O2" t="s">
        <v>664</v>
      </c>
      <c r="P2" t="s">
        <v>23</v>
      </c>
      <c r="Q2" t="s">
        <v>665</v>
      </c>
      <c r="R2" t="s">
        <v>638</v>
      </c>
      <c r="S2" t="s">
        <v>22853</v>
      </c>
      <c r="T2" t="s">
        <v>22852</v>
      </c>
      <c r="U2" s="50" t="s">
        <v>147</v>
      </c>
      <c r="V2">
        <v>642</v>
      </c>
    </row>
    <row r="3" spans="1:22" x14ac:dyDescent="0.25">
      <c r="A3" t="s">
        <v>594</v>
      </c>
      <c r="B3" t="s">
        <v>595</v>
      </c>
      <c r="C3">
        <v>50</v>
      </c>
      <c r="D3">
        <v>6</v>
      </c>
      <c r="E3" t="s">
        <v>22854</v>
      </c>
      <c r="F3">
        <v>240</v>
      </c>
      <c r="G3">
        <v>0</v>
      </c>
      <c r="H3" t="s">
        <v>645</v>
      </c>
      <c r="I3" t="s">
        <v>2006</v>
      </c>
      <c r="J3" t="s">
        <v>22855</v>
      </c>
      <c r="K3" t="s">
        <v>10550</v>
      </c>
      <c r="L3" t="s">
        <v>7236</v>
      </c>
      <c r="M3" t="s">
        <v>637</v>
      </c>
      <c r="N3" t="s">
        <v>637</v>
      </c>
      <c r="O3" t="s">
        <v>638</v>
      </c>
      <c r="P3" t="s">
        <v>26</v>
      </c>
      <c r="Q3" t="s">
        <v>637</v>
      </c>
      <c r="R3" t="s">
        <v>638</v>
      </c>
      <c r="S3" t="s">
        <v>637</v>
      </c>
      <c r="T3" t="s">
        <v>22856</v>
      </c>
      <c r="U3" s="51" t="s">
        <v>148</v>
      </c>
      <c r="V3">
        <v>642</v>
      </c>
    </row>
    <row r="4" spans="1:22" x14ac:dyDescent="0.25">
      <c r="A4" t="s">
        <v>77</v>
      </c>
      <c r="B4" t="s">
        <v>78</v>
      </c>
      <c r="C4">
        <v>40</v>
      </c>
      <c r="D4">
        <v>1</v>
      </c>
      <c r="E4" t="s">
        <v>22854</v>
      </c>
      <c r="F4">
        <v>240</v>
      </c>
      <c r="G4">
        <v>0</v>
      </c>
      <c r="H4" t="s">
        <v>645</v>
      </c>
      <c r="I4" t="s">
        <v>2006</v>
      </c>
      <c r="J4" t="s">
        <v>22855</v>
      </c>
      <c r="K4" t="s">
        <v>10550</v>
      </c>
      <c r="L4" t="s">
        <v>7236</v>
      </c>
      <c r="M4" t="s">
        <v>637</v>
      </c>
      <c r="N4" t="s">
        <v>637</v>
      </c>
      <c r="O4" t="s">
        <v>638</v>
      </c>
      <c r="P4" t="s">
        <v>26</v>
      </c>
      <c r="Q4" t="s">
        <v>637</v>
      </c>
      <c r="R4" t="s">
        <v>638</v>
      </c>
      <c r="S4" t="s">
        <v>637</v>
      </c>
      <c r="T4" t="s">
        <v>22856</v>
      </c>
      <c r="U4" s="50" t="s">
        <v>16479</v>
      </c>
      <c r="V4">
        <v>24</v>
      </c>
    </row>
    <row r="5" spans="1:22" x14ac:dyDescent="0.25">
      <c r="A5" t="s">
        <v>147</v>
      </c>
      <c r="B5" t="s">
        <v>148</v>
      </c>
      <c r="C5">
        <v>50</v>
      </c>
      <c r="D5">
        <v>6</v>
      </c>
      <c r="E5" t="s">
        <v>22857</v>
      </c>
      <c r="F5">
        <v>200</v>
      </c>
      <c r="G5">
        <v>0</v>
      </c>
      <c r="H5" t="s">
        <v>636</v>
      </c>
      <c r="I5" t="s">
        <v>22858</v>
      </c>
      <c r="J5" t="s">
        <v>652</v>
      </c>
      <c r="K5" t="s">
        <v>637</v>
      </c>
      <c r="L5" t="s">
        <v>638</v>
      </c>
      <c r="M5" t="s">
        <v>22859</v>
      </c>
      <c r="N5" t="s">
        <v>637</v>
      </c>
      <c r="O5" t="s">
        <v>643</v>
      </c>
      <c r="P5" t="s">
        <v>5</v>
      </c>
      <c r="Q5" t="s">
        <v>644</v>
      </c>
      <c r="R5" t="s">
        <v>638</v>
      </c>
      <c r="S5" t="s">
        <v>637</v>
      </c>
      <c r="T5" t="s">
        <v>22859</v>
      </c>
      <c r="U5" s="51" t="s">
        <v>13745</v>
      </c>
      <c r="V5">
        <v>24</v>
      </c>
    </row>
    <row r="6" spans="1:22" x14ac:dyDescent="0.25">
      <c r="A6" t="s">
        <v>147</v>
      </c>
      <c r="B6" t="s">
        <v>148</v>
      </c>
      <c r="C6">
        <v>33.333333333333336</v>
      </c>
      <c r="D6">
        <v>3</v>
      </c>
      <c r="E6" t="s">
        <v>22860</v>
      </c>
      <c r="F6">
        <v>100</v>
      </c>
      <c r="G6">
        <v>0</v>
      </c>
      <c r="H6" t="s">
        <v>655</v>
      </c>
      <c r="I6" t="s">
        <v>22861</v>
      </c>
      <c r="J6" t="s">
        <v>650</v>
      </c>
      <c r="K6" t="s">
        <v>637</v>
      </c>
      <c r="L6" t="s">
        <v>638</v>
      </c>
      <c r="M6" t="s">
        <v>22862</v>
      </c>
      <c r="N6" t="s">
        <v>637</v>
      </c>
      <c r="O6" t="s">
        <v>656</v>
      </c>
      <c r="P6" t="s">
        <v>5</v>
      </c>
      <c r="Q6" t="s">
        <v>644</v>
      </c>
      <c r="R6" t="s">
        <v>638</v>
      </c>
      <c r="S6" t="s">
        <v>22863</v>
      </c>
      <c r="T6" t="s">
        <v>22862</v>
      </c>
      <c r="U6" s="50" t="s">
        <v>16818</v>
      </c>
      <c r="V6">
        <v>17</v>
      </c>
    </row>
    <row r="7" spans="1:22" x14ac:dyDescent="0.25">
      <c r="A7" t="s">
        <v>239</v>
      </c>
      <c r="B7" t="s">
        <v>245</v>
      </c>
      <c r="C7">
        <v>159</v>
      </c>
      <c r="D7">
        <v>1</v>
      </c>
      <c r="E7" t="s">
        <v>22864</v>
      </c>
      <c r="F7">
        <v>130</v>
      </c>
      <c r="G7">
        <v>1</v>
      </c>
      <c r="H7" t="s">
        <v>636</v>
      </c>
      <c r="I7" t="s">
        <v>22865</v>
      </c>
      <c r="J7" t="s">
        <v>667</v>
      </c>
      <c r="K7" t="s">
        <v>637</v>
      </c>
      <c r="L7" t="s">
        <v>638</v>
      </c>
      <c r="M7" t="s">
        <v>22866</v>
      </c>
      <c r="N7" t="s">
        <v>637</v>
      </c>
      <c r="O7" t="s">
        <v>643</v>
      </c>
      <c r="P7" t="s">
        <v>5</v>
      </c>
      <c r="Q7" t="s">
        <v>644</v>
      </c>
      <c r="R7" t="s">
        <v>638</v>
      </c>
      <c r="S7" t="s">
        <v>637</v>
      </c>
      <c r="T7" t="s">
        <v>22866</v>
      </c>
      <c r="U7" s="51" t="s">
        <v>13750</v>
      </c>
      <c r="V7">
        <v>17</v>
      </c>
    </row>
    <row r="8" spans="1:22" x14ac:dyDescent="0.25">
      <c r="A8" t="s">
        <v>104</v>
      </c>
      <c r="B8" t="s">
        <v>105</v>
      </c>
      <c r="C8">
        <v>14</v>
      </c>
      <c r="D8">
        <v>2</v>
      </c>
      <c r="E8" t="s">
        <v>22867</v>
      </c>
      <c r="F8">
        <v>31</v>
      </c>
      <c r="G8">
        <v>3</v>
      </c>
      <c r="H8" t="s">
        <v>645</v>
      </c>
      <c r="I8" t="s">
        <v>807</v>
      </c>
      <c r="J8" t="s">
        <v>8468</v>
      </c>
      <c r="K8" t="s">
        <v>7159</v>
      </c>
      <c r="L8" t="s">
        <v>6311</v>
      </c>
      <c r="M8" t="s">
        <v>22868</v>
      </c>
      <c r="N8" t="s">
        <v>637</v>
      </c>
      <c r="O8" t="s">
        <v>651</v>
      </c>
      <c r="P8" t="s">
        <v>26</v>
      </c>
      <c r="Q8" t="s">
        <v>647</v>
      </c>
      <c r="R8" t="s">
        <v>638</v>
      </c>
      <c r="S8" t="s">
        <v>637</v>
      </c>
      <c r="T8" t="s">
        <v>22869</v>
      </c>
      <c r="U8" s="50" t="s">
        <v>99</v>
      </c>
      <c r="V8">
        <v>160</v>
      </c>
    </row>
    <row r="9" spans="1:22" x14ac:dyDescent="0.25">
      <c r="A9" t="s">
        <v>14</v>
      </c>
      <c r="B9" t="s">
        <v>15</v>
      </c>
      <c r="C9">
        <v>57</v>
      </c>
      <c r="D9">
        <v>1</v>
      </c>
      <c r="E9" t="s">
        <v>22870</v>
      </c>
      <c r="F9">
        <v>57</v>
      </c>
      <c r="G9">
        <v>0</v>
      </c>
      <c r="H9" t="s">
        <v>645</v>
      </c>
      <c r="I9" t="s">
        <v>8263</v>
      </c>
      <c r="J9" t="s">
        <v>22871</v>
      </c>
      <c r="K9" t="s">
        <v>10137</v>
      </c>
      <c r="L9" t="s">
        <v>9885</v>
      </c>
      <c r="M9" t="s">
        <v>22872</v>
      </c>
      <c r="N9" t="s">
        <v>637</v>
      </c>
      <c r="O9" t="s">
        <v>651</v>
      </c>
      <c r="P9" t="s">
        <v>26</v>
      </c>
      <c r="Q9" t="s">
        <v>647</v>
      </c>
      <c r="R9" t="s">
        <v>638</v>
      </c>
      <c r="S9" t="s">
        <v>22873</v>
      </c>
      <c r="T9" t="s">
        <v>22874</v>
      </c>
      <c r="U9" s="51" t="s">
        <v>100</v>
      </c>
      <c r="V9">
        <v>160</v>
      </c>
    </row>
    <row r="10" spans="1:22" x14ac:dyDescent="0.25">
      <c r="A10" t="s">
        <v>147</v>
      </c>
      <c r="B10" t="s">
        <v>148</v>
      </c>
      <c r="C10">
        <v>33.333333333333336</v>
      </c>
      <c r="D10">
        <v>3</v>
      </c>
      <c r="E10" t="s">
        <v>22875</v>
      </c>
      <c r="F10">
        <v>100</v>
      </c>
      <c r="G10">
        <v>0</v>
      </c>
      <c r="H10" t="s">
        <v>655</v>
      </c>
      <c r="I10" t="s">
        <v>22876</v>
      </c>
      <c r="J10" t="s">
        <v>648</v>
      </c>
      <c r="K10" t="s">
        <v>637</v>
      </c>
      <c r="L10" t="s">
        <v>638</v>
      </c>
      <c r="M10" t="s">
        <v>22877</v>
      </c>
      <c r="N10" t="s">
        <v>637</v>
      </c>
      <c r="O10" t="s">
        <v>639</v>
      </c>
      <c r="P10" t="s">
        <v>5</v>
      </c>
      <c r="Q10" t="s">
        <v>640</v>
      </c>
      <c r="R10" t="s">
        <v>638</v>
      </c>
      <c r="S10" t="s">
        <v>637</v>
      </c>
      <c r="T10" t="s">
        <v>22874</v>
      </c>
      <c r="U10" s="50" t="s">
        <v>22</v>
      </c>
      <c r="V10">
        <v>134</v>
      </c>
    </row>
    <row r="11" spans="1:22" x14ac:dyDescent="0.25">
      <c r="A11" t="s">
        <v>600</v>
      </c>
      <c r="B11" t="s">
        <v>601</v>
      </c>
      <c r="C11">
        <v>119</v>
      </c>
      <c r="D11">
        <v>1</v>
      </c>
      <c r="E11" t="s">
        <v>22878</v>
      </c>
      <c r="F11">
        <v>799</v>
      </c>
      <c r="G11">
        <v>0</v>
      </c>
      <c r="H11" t="s">
        <v>645</v>
      </c>
      <c r="I11" t="s">
        <v>17767</v>
      </c>
      <c r="J11" t="s">
        <v>17768</v>
      </c>
      <c r="K11" t="s">
        <v>1888</v>
      </c>
      <c r="L11" t="s">
        <v>7452</v>
      </c>
      <c r="M11" t="s">
        <v>22879</v>
      </c>
      <c r="N11" t="s">
        <v>637</v>
      </c>
      <c r="O11" t="s">
        <v>646</v>
      </c>
      <c r="P11" t="s">
        <v>26</v>
      </c>
      <c r="Q11" t="s">
        <v>647</v>
      </c>
      <c r="R11" t="s">
        <v>638</v>
      </c>
      <c r="S11" t="s">
        <v>637</v>
      </c>
      <c r="T11" t="s">
        <v>22880</v>
      </c>
      <c r="U11" s="51" t="s">
        <v>4578</v>
      </c>
      <c r="V11">
        <v>1</v>
      </c>
    </row>
    <row r="12" spans="1:22" x14ac:dyDescent="0.25">
      <c r="A12" t="s">
        <v>241</v>
      </c>
      <c r="B12" t="s">
        <v>247</v>
      </c>
      <c r="C12">
        <v>119</v>
      </c>
      <c r="D12">
        <v>1</v>
      </c>
      <c r="E12" t="s">
        <v>22878</v>
      </c>
      <c r="F12">
        <v>799</v>
      </c>
      <c r="G12">
        <v>0</v>
      </c>
      <c r="H12" t="s">
        <v>645</v>
      </c>
      <c r="I12" t="s">
        <v>17767</v>
      </c>
      <c r="J12" t="s">
        <v>17768</v>
      </c>
      <c r="K12" t="s">
        <v>1888</v>
      </c>
      <c r="L12" t="s">
        <v>7452</v>
      </c>
      <c r="M12" t="s">
        <v>22879</v>
      </c>
      <c r="N12" t="s">
        <v>637</v>
      </c>
      <c r="O12" t="s">
        <v>646</v>
      </c>
      <c r="P12" t="s">
        <v>26</v>
      </c>
      <c r="Q12" t="s">
        <v>647</v>
      </c>
      <c r="R12" t="s">
        <v>638</v>
      </c>
      <c r="S12" t="s">
        <v>637</v>
      </c>
      <c r="T12" t="s">
        <v>22880</v>
      </c>
      <c r="U12" s="51" t="s">
        <v>213</v>
      </c>
      <c r="V12">
        <v>8</v>
      </c>
    </row>
    <row r="13" spans="1:22" x14ac:dyDescent="0.25">
      <c r="A13" t="s">
        <v>240</v>
      </c>
      <c r="B13" t="s">
        <v>246</v>
      </c>
      <c r="C13">
        <v>119</v>
      </c>
      <c r="D13">
        <v>1</v>
      </c>
      <c r="E13" t="s">
        <v>22878</v>
      </c>
      <c r="F13">
        <v>799</v>
      </c>
      <c r="G13">
        <v>0</v>
      </c>
      <c r="H13" t="s">
        <v>645</v>
      </c>
      <c r="I13" t="s">
        <v>17767</v>
      </c>
      <c r="J13" t="s">
        <v>17768</v>
      </c>
      <c r="K13" t="s">
        <v>1888</v>
      </c>
      <c r="L13" t="s">
        <v>7452</v>
      </c>
      <c r="M13" t="s">
        <v>22879</v>
      </c>
      <c r="N13" t="s">
        <v>637</v>
      </c>
      <c r="O13" t="s">
        <v>646</v>
      </c>
      <c r="P13" t="s">
        <v>26</v>
      </c>
      <c r="Q13" t="s">
        <v>647</v>
      </c>
      <c r="R13" t="s">
        <v>638</v>
      </c>
      <c r="S13" t="s">
        <v>637</v>
      </c>
      <c r="T13" t="s">
        <v>22880</v>
      </c>
      <c r="U13" s="51" t="s">
        <v>27</v>
      </c>
      <c r="V13">
        <v>125</v>
      </c>
    </row>
    <row r="14" spans="1:22" x14ac:dyDescent="0.25">
      <c r="A14" t="s">
        <v>239</v>
      </c>
      <c r="B14" t="s">
        <v>245</v>
      </c>
      <c r="C14">
        <v>120</v>
      </c>
      <c r="D14">
        <v>1</v>
      </c>
      <c r="E14" t="s">
        <v>22878</v>
      </c>
      <c r="F14">
        <v>799</v>
      </c>
      <c r="G14">
        <v>0</v>
      </c>
      <c r="H14" t="s">
        <v>645</v>
      </c>
      <c r="I14" t="s">
        <v>17767</v>
      </c>
      <c r="J14" t="s">
        <v>17768</v>
      </c>
      <c r="K14" t="s">
        <v>1888</v>
      </c>
      <c r="L14" t="s">
        <v>7452</v>
      </c>
      <c r="M14" t="s">
        <v>22879</v>
      </c>
      <c r="N14" t="s">
        <v>637</v>
      </c>
      <c r="O14" t="s">
        <v>646</v>
      </c>
      <c r="P14" t="s">
        <v>26</v>
      </c>
      <c r="Q14" t="s">
        <v>647</v>
      </c>
      <c r="R14" t="s">
        <v>638</v>
      </c>
      <c r="S14" t="s">
        <v>637</v>
      </c>
      <c r="T14" t="s">
        <v>22880</v>
      </c>
      <c r="U14" s="50" t="s">
        <v>18</v>
      </c>
      <c r="V14">
        <v>88</v>
      </c>
    </row>
    <row r="15" spans="1:22" x14ac:dyDescent="0.25">
      <c r="A15" t="s">
        <v>72</v>
      </c>
      <c r="B15" t="s">
        <v>108</v>
      </c>
      <c r="C15">
        <v>66</v>
      </c>
      <c r="D15">
        <v>1</v>
      </c>
      <c r="E15" t="s">
        <v>22878</v>
      </c>
      <c r="F15">
        <v>799</v>
      </c>
      <c r="G15">
        <v>0</v>
      </c>
      <c r="H15" t="s">
        <v>645</v>
      </c>
      <c r="I15" t="s">
        <v>17767</v>
      </c>
      <c r="J15" t="s">
        <v>17768</v>
      </c>
      <c r="K15" t="s">
        <v>1888</v>
      </c>
      <c r="L15" t="s">
        <v>7452</v>
      </c>
      <c r="M15" t="s">
        <v>22879</v>
      </c>
      <c r="N15" t="s">
        <v>637</v>
      </c>
      <c r="O15" t="s">
        <v>646</v>
      </c>
      <c r="P15" t="s">
        <v>26</v>
      </c>
      <c r="Q15" t="s">
        <v>647</v>
      </c>
      <c r="R15" t="s">
        <v>638</v>
      </c>
      <c r="S15" t="s">
        <v>637</v>
      </c>
      <c r="T15" t="s">
        <v>22880</v>
      </c>
      <c r="U15" s="51" t="s">
        <v>19</v>
      </c>
      <c r="V15">
        <v>88</v>
      </c>
    </row>
    <row r="16" spans="1:22" x14ac:dyDescent="0.25">
      <c r="A16" t="s">
        <v>101</v>
      </c>
      <c r="B16" t="s">
        <v>74</v>
      </c>
      <c r="C16">
        <v>66</v>
      </c>
      <c r="D16">
        <v>1</v>
      </c>
      <c r="E16" t="s">
        <v>22878</v>
      </c>
      <c r="F16">
        <v>799</v>
      </c>
      <c r="G16">
        <v>0</v>
      </c>
      <c r="H16" t="s">
        <v>645</v>
      </c>
      <c r="I16" t="s">
        <v>17767</v>
      </c>
      <c r="J16" t="s">
        <v>17768</v>
      </c>
      <c r="K16" t="s">
        <v>1888</v>
      </c>
      <c r="L16" t="s">
        <v>7452</v>
      </c>
      <c r="M16" t="s">
        <v>22879</v>
      </c>
      <c r="N16" t="s">
        <v>637</v>
      </c>
      <c r="O16" t="s">
        <v>646</v>
      </c>
      <c r="P16" t="s">
        <v>26</v>
      </c>
      <c r="Q16" t="s">
        <v>647</v>
      </c>
      <c r="R16" t="s">
        <v>638</v>
      </c>
      <c r="S16" t="s">
        <v>637</v>
      </c>
      <c r="T16" t="s">
        <v>22880</v>
      </c>
      <c r="U16" s="50" t="s">
        <v>101</v>
      </c>
      <c r="V16">
        <v>12</v>
      </c>
    </row>
    <row r="17" spans="1:22" x14ac:dyDescent="0.25">
      <c r="A17" t="s">
        <v>22</v>
      </c>
      <c r="B17" t="s">
        <v>27</v>
      </c>
      <c r="C17">
        <v>67</v>
      </c>
      <c r="D17">
        <v>1</v>
      </c>
      <c r="E17" t="s">
        <v>22878</v>
      </c>
      <c r="F17">
        <v>799</v>
      </c>
      <c r="G17">
        <v>0</v>
      </c>
      <c r="H17" t="s">
        <v>645</v>
      </c>
      <c r="I17" t="s">
        <v>17767</v>
      </c>
      <c r="J17" t="s">
        <v>17768</v>
      </c>
      <c r="K17" t="s">
        <v>1888</v>
      </c>
      <c r="L17" t="s">
        <v>7452</v>
      </c>
      <c r="M17" t="s">
        <v>22879</v>
      </c>
      <c r="N17" t="s">
        <v>637</v>
      </c>
      <c r="O17" t="s">
        <v>646</v>
      </c>
      <c r="P17" t="s">
        <v>26</v>
      </c>
      <c r="Q17" t="s">
        <v>647</v>
      </c>
      <c r="R17" t="s">
        <v>638</v>
      </c>
      <c r="S17" t="s">
        <v>637</v>
      </c>
      <c r="T17" t="s">
        <v>22880</v>
      </c>
      <c r="U17" s="51" t="s">
        <v>74</v>
      </c>
      <c r="V17">
        <v>10</v>
      </c>
    </row>
    <row r="18" spans="1:22" x14ac:dyDescent="0.25">
      <c r="A18" t="s">
        <v>104</v>
      </c>
      <c r="B18" t="s">
        <v>105</v>
      </c>
      <c r="C18">
        <v>14</v>
      </c>
      <c r="D18">
        <v>1</v>
      </c>
      <c r="E18" t="s">
        <v>22881</v>
      </c>
      <c r="F18">
        <v>14</v>
      </c>
      <c r="G18">
        <v>0</v>
      </c>
      <c r="H18" t="s">
        <v>645</v>
      </c>
      <c r="I18" t="s">
        <v>22882</v>
      </c>
      <c r="J18" t="s">
        <v>22883</v>
      </c>
      <c r="K18" t="s">
        <v>6596</v>
      </c>
      <c r="L18" t="s">
        <v>2224</v>
      </c>
      <c r="M18" t="s">
        <v>22884</v>
      </c>
      <c r="N18" t="s">
        <v>637</v>
      </c>
      <c r="O18" t="s">
        <v>646</v>
      </c>
      <c r="P18" t="s">
        <v>26</v>
      </c>
      <c r="Q18" t="s">
        <v>647</v>
      </c>
      <c r="R18" t="s">
        <v>638</v>
      </c>
      <c r="S18" t="s">
        <v>637</v>
      </c>
      <c r="T18" t="s">
        <v>22884</v>
      </c>
      <c r="U18" s="51" t="s">
        <v>3820</v>
      </c>
      <c r="V18">
        <v>2</v>
      </c>
    </row>
    <row r="19" spans="1:22" x14ac:dyDescent="0.25">
      <c r="A19" t="s">
        <v>16479</v>
      </c>
      <c r="B19" t="s">
        <v>13745</v>
      </c>
      <c r="C19">
        <v>200</v>
      </c>
      <c r="D19">
        <v>1</v>
      </c>
      <c r="E19" t="s">
        <v>22885</v>
      </c>
      <c r="F19">
        <v>99</v>
      </c>
      <c r="G19">
        <v>0</v>
      </c>
      <c r="H19" t="s">
        <v>655</v>
      </c>
      <c r="I19" t="s">
        <v>22886</v>
      </c>
      <c r="J19" t="s">
        <v>648</v>
      </c>
      <c r="K19" t="s">
        <v>637</v>
      </c>
      <c r="L19" t="s">
        <v>638</v>
      </c>
      <c r="M19" t="s">
        <v>22887</v>
      </c>
      <c r="N19" t="s">
        <v>637</v>
      </c>
      <c r="O19" t="s">
        <v>643</v>
      </c>
      <c r="P19" t="s">
        <v>5</v>
      </c>
      <c r="Q19" t="s">
        <v>644</v>
      </c>
      <c r="R19" t="s">
        <v>638</v>
      </c>
      <c r="S19" t="s">
        <v>22888</v>
      </c>
      <c r="T19" t="s">
        <v>22887</v>
      </c>
      <c r="U19" s="50" t="s">
        <v>72</v>
      </c>
      <c r="V19">
        <v>7</v>
      </c>
    </row>
    <row r="20" spans="1:22" x14ac:dyDescent="0.25">
      <c r="A20" t="s">
        <v>16818</v>
      </c>
      <c r="B20" t="s">
        <v>13750</v>
      </c>
      <c r="C20">
        <v>200</v>
      </c>
      <c r="D20">
        <v>1</v>
      </c>
      <c r="E20" t="s">
        <v>22889</v>
      </c>
      <c r="F20">
        <v>99</v>
      </c>
      <c r="G20">
        <v>0</v>
      </c>
      <c r="H20" t="s">
        <v>655</v>
      </c>
      <c r="I20" t="s">
        <v>22890</v>
      </c>
      <c r="J20" t="s">
        <v>684</v>
      </c>
      <c r="K20" t="s">
        <v>637</v>
      </c>
      <c r="L20" t="s">
        <v>638</v>
      </c>
      <c r="M20" t="s">
        <v>22891</v>
      </c>
      <c r="N20" t="s">
        <v>637</v>
      </c>
      <c r="O20" t="s">
        <v>639</v>
      </c>
      <c r="P20" t="s">
        <v>5</v>
      </c>
      <c r="Q20" t="s">
        <v>640</v>
      </c>
      <c r="R20" t="s">
        <v>638</v>
      </c>
      <c r="S20" t="s">
        <v>22892</v>
      </c>
      <c r="T20" t="s">
        <v>22893</v>
      </c>
      <c r="U20" s="51" t="s">
        <v>108</v>
      </c>
      <c r="V20">
        <v>2</v>
      </c>
    </row>
    <row r="21" spans="1:22" x14ac:dyDescent="0.25">
      <c r="A21" t="s">
        <v>241</v>
      </c>
      <c r="B21" t="s">
        <v>247</v>
      </c>
      <c r="C21">
        <v>159</v>
      </c>
      <c r="D21">
        <v>1</v>
      </c>
      <c r="E21" t="s">
        <v>22894</v>
      </c>
      <c r="F21">
        <v>159</v>
      </c>
      <c r="G21">
        <v>0</v>
      </c>
      <c r="H21" t="s">
        <v>645</v>
      </c>
      <c r="I21" t="s">
        <v>7450</v>
      </c>
      <c r="J21" t="s">
        <v>22895</v>
      </c>
      <c r="K21" t="s">
        <v>1982</v>
      </c>
      <c r="L21" t="s">
        <v>4476</v>
      </c>
      <c r="M21" t="s">
        <v>22891</v>
      </c>
      <c r="N21" t="s">
        <v>637</v>
      </c>
      <c r="O21" t="s">
        <v>646</v>
      </c>
      <c r="P21" t="s">
        <v>26</v>
      </c>
      <c r="Q21" t="s">
        <v>647</v>
      </c>
      <c r="R21" t="s">
        <v>638</v>
      </c>
      <c r="S21" t="s">
        <v>22896</v>
      </c>
      <c r="T21" t="s">
        <v>22891</v>
      </c>
      <c r="U21" s="51" t="s">
        <v>716</v>
      </c>
      <c r="V21">
        <v>5</v>
      </c>
    </row>
    <row r="22" spans="1:22" x14ac:dyDescent="0.25">
      <c r="A22" t="s">
        <v>147</v>
      </c>
      <c r="B22" t="s">
        <v>148</v>
      </c>
      <c r="C22">
        <v>33.333333333333336</v>
      </c>
      <c r="D22">
        <v>3</v>
      </c>
      <c r="E22" t="s">
        <v>22897</v>
      </c>
      <c r="F22">
        <v>100</v>
      </c>
      <c r="G22">
        <v>0</v>
      </c>
      <c r="H22" t="s">
        <v>655</v>
      </c>
      <c r="I22" t="s">
        <v>22898</v>
      </c>
      <c r="J22" t="s">
        <v>657</v>
      </c>
      <c r="K22" t="s">
        <v>637</v>
      </c>
      <c r="L22" t="s">
        <v>638</v>
      </c>
      <c r="M22" t="s">
        <v>22899</v>
      </c>
      <c r="N22" t="s">
        <v>637</v>
      </c>
      <c r="O22" t="s">
        <v>643</v>
      </c>
      <c r="P22" t="s">
        <v>5</v>
      </c>
      <c r="Q22" t="s">
        <v>644</v>
      </c>
      <c r="R22" t="s">
        <v>638</v>
      </c>
      <c r="S22" t="s">
        <v>637</v>
      </c>
      <c r="T22" t="s">
        <v>22899</v>
      </c>
      <c r="U22" s="50" t="s">
        <v>16662</v>
      </c>
      <c r="V22">
        <v>3</v>
      </c>
    </row>
    <row r="23" spans="1:22" x14ac:dyDescent="0.25">
      <c r="A23" t="s">
        <v>147</v>
      </c>
      <c r="B23" t="s">
        <v>148</v>
      </c>
      <c r="C23">
        <v>50</v>
      </c>
      <c r="D23">
        <v>6</v>
      </c>
      <c r="E23" t="s">
        <v>22900</v>
      </c>
      <c r="F23">
        <v>200</v>
      </c>
      <c r="G23">
        <v>0</v>
      </c>
      <c r="H23" t="s">
        <v>636</v>
      </c>
      <c r="I23" t="s">
        <v>9677</v>
      </c>
      <c r="J23" t="s">
        <v>1827</v>
      </c>
      <c r="K23" t="s">
        <v>637</v>
      </c>
      <c r="L23" t="s">
        <v>638</v>
      </c>
      <c r="M23" t="s">
        <v>22901</v>
      </c>
      <c r="N23" t="s">
        <v>637</v>
      </c>
      <c r="O23" t="s">
        <v>639</v>
      </c>
      <c r="P23" t="s">
        <v>5</v>
      </c>
      <c r="Q23" t="s">
        <v>640</v>
      </c>
      <c r="R23" t="s">
        <v>22902</v>
      </c>
      <c r="S23" t="s">
        <v>22903</v>
      </c>
      <c r="T23" t="s">
        <v>22901</v>
      </c>
      <c r="U23" s="51" t="s">
        <v>10386</v>
      </c>
      <c r="V23">
        <v>3</v>
      </c>
    </row>
    <row r="24" spans="1:22" x14ac:dyDescent="0.25">
      <c r="A24" t="s">
        <v>22</v>
      </c>
      <c r="B24" t="s">
        <v>27</v>
      </c>
      <c r="C24">
        <v>80</v>
      </c>
      <c r="D24">
        <v>3</v>
      </c>
      <c r="E24" t="s">
        <v>22904</v>
      </c>
      <c r="F24">
        <v>240</v>
      </c>
      <c r="G24">
        <v>0</v>
      </c>
      <c r="H24" t="s">
        <v>645</v>
      </c>
      <c r="I24" t="s">
        <v>15638</v>
      </c>
      <c r="J24" t="s">
        <v>15639</v>
      </c>
      <c r="K24" t="s">
        <v>701</v>
      </c>
      <c r="L24" t="s">
        <v>2087</v>
      </c>
      <c r="M24" t="s">
        <v>22905</v>
      </c>
      <c r="N24" t="s">
        <v>637</v>
      </c>
      <c r="O24" t="s">
        <v>646</v>
      </c>
      <c r="P24" t="s">
        <v>26</v>
      </c>
      <c r="Q24" t="s">
        <v>647</v>
      </c>
      <c r="R24" t="s">
        <v>638</v>
      </c>
      <c r="S24" t="s">
        <v>22906</v>
      </c>
      <c r="T24" t="s">
        <v>22905</v>
      </c>
      <c r="U24" s="50" t="s">
        <v>12</v>
      </c>
      <c r="V24">
        <v>4</v>
      </c>
    </row>
    <row r="25" spans="1:22" x14ac:dyDescent="0.25">
      <c r="A25" t="s">
        <v>104</v>
      </c>
      <c r="B25" t="s">
        <v>105</v>
      </c>
      <c r="C25">
        <v>14</v>
      </c>
      <c r="D25">
        <v>1</v>
      </c>
      <c r="E25" t="s">
        <v>22907</v>
      </c>
      <c r="F25">
        <v>14</v>
      </c>
      <c r="G25">
        <v>0</v>
      </c>
      <c r="H25" t="s">
        <v>645</v>
      </c>
      <c r="I25" t="s">
        <v>22908</v>
      </c>
      <c r="J25" t="s">
        <v>22909</v>
      </c>
      <c r="K25" t="s">
        <v>5253</v>
      </c>
      <c r="L25" t="s">
        <v>734</v>
      </c>
      <c r="M25" t="s">
        <v>22910</v>
      </c>
      <c r="N25" t="s">
        <v>637</v>
      </c>
      <c r="O25" t="s">
        <v>646</v>
      </c>
      <c r="P25" t="s">
        <v>26</v>
      </c>
      <c r="Q25" t="s">
        <v>647</v>
      </c>
      <c r="R25" t="s">
        <v>638</v>
      </c>
      <c r="S25" t="s">
        <v>637</v>
      </c>
      <c r="T25" t="s">
        <v>22911</v>
      </c>
      <c r="U25" s="51" t="s">
        <v>13</v>
      </c>
      <c r="V25">
        <v>4</v>
      </c>
    </row>
    <row r="26" spans="1:22" x14ac:dyDescent="0.25">
      <c r="A26" t="s">
        <v>594</v>
      </c>
      <c r="B26" t="s">
        <v>595</v>
      </c>
      <c r="C26">
        <v>50</v>
      </c>
      <c r="D26">
        <v>3</v>
      </c>
      <c r="E26" t="s">
        <v>22912</v>
      </c>
      <c r="F26">
        <v>99</v>
      </c>
      <c r="G26">
        <v>0</v>
      </c>
      <c r="H26" t="s">
        <v>636</v>
      </c>
      <c r="I26" t="s">
        <v>22913</v>
      </c>
      <c r="J26" t="s">
        <v>675</v>
      </c>
      <c r="K26" t="s">
        <v>637</v>
      </c>
      <c r="L26" t="s">
        <v>638</v>
      </c>
      <c r="M26" t="s">
        <v>22914</v>
      </c>
      <c r="N26" t="s">
        <v>637</v>
      </c>
      <c r="O26" t="s">
        <v>639</v>
      </c>
      <c r="P26" t="s">
        <v>5</v>
      </c>
      <c r="Q26" t="s">
        <v>640</v>
      </c>
      <c r="R26" t="s">
        <v>638</v>
      </c>
      <c r="S26" t="s">
        <v>22915</v>
      </c>
      <c r="T26" t="s">
        <v>22914</v>
      </c>
      <c r="U26" s="50" t="s">
        <v>14</v>
      </c>
      <c r="V26">
        <v>10</v>
      </c>
    </row>
    <row r="27" spans="1:22" x14ac:dyDescent="0.25">
      <c r="A27" t="s">
        <v>77</v>
      </c>
      <c r="B27" t="s">
        <v>78</v>
      </c>
      <c r="C27">
        <v>40</v>
      </c>
      <c r="D27">
        <v>1</v>
      </c>
      <c r="E27" t="s">
        <v>22916</v>
      </c>
      <c r="F27">
        <v>40</v>
      </c>
      <c r="G27">
        <v>0</v>
      </c>
      <c r="H27" t="s">
        <v>645</v>
      </c>
      <c r="I27" t="s">
        <v>12031</v>
      </c>
      <c r="J27" t="s">
        <v>22917</v>
      </c>
      <c r="K27" t="s">
        <v>3857</v>
      </c>
      <c r="L27" t="s">
        <v>3766</v>
      </c>
      <c r="M27" t="s">
        <v>22918</v>
      </c>
      <c r="N27" t="s">
        <v>637</v>
      </c>
      <c r="O27" t="s">
        <v>646</v>
      </c>
      <c r="P27" t="s">
        <v>26</v>
      </c>
      <c r="Q27" t="s">
        <v>647</v>
      </c>
      <c r="R27" t="s">
        <v>638</v>
      </c>
      <c r="S27" t="s">
        <v>22919</v>
      </c>
      <c r="T27" t="s">
        <v>22920</v>
      </c>
      <c r="U27" s="51" t="s">
        <v>15</v>
      </c>
      <c r="V27">
        <v>10</v>
      </c>
    </row>
    <row r="28" spans="1:22" x14ac:dyDescent="0.25">
      <c r="A28" t="s">
        <v>147</v>
      </c>
      <c r="B28" t="s">
        <v>148</v>
      </c>
      <c r="C28">
        <v>33.333333333333336</v>
      </c>
      <c r="D28">
        <v>3</v>
      </c>
      <c r="E28" t="s">
        <v>22921</v>
      </c>
      <c r="F28">
        <v>100</v>
      </c>
      <c r="G28">
        <v>0</v>
      </c>
      <c r="H28" t="s">
        <v>655</v>
      </c>
      <c r="I28" t="s">
        <v>22922</v>
      </c>
      <c r="J28" t="s">
        <v>658</v>
      </c>
      <c r="K28" t="s">
        <v>637</v>
      </c>
      <c r="L28" t="s">
        <v>638</v>
      </c>
      <c r="M28" t="s">
        <v>22923</v>
      </c>
      <c r="N28" t="s">
        <v>637</v>
      </c>
      <c r="O28" t="s">
        <v>639</v>
      </c>
      <c r="P28" t="s">
        <v>5</v>
      </c>
      <c r="Q28" t="s">
        <v>640</v>
      </c>
      <c r="R28" t="s">
        <v>638</v>
      </c>
      <c r="S28" t="s">
        <v>637</v>
      </c>
      <c r="T28" t="s">
        <v>22924</v>
      </c>
      <c r="U28" s="50" t="s">
        <v>10</v>
      </c>
      <c r="V28">
        <v>5</v>
      </c>
    </row>
    <row r="29" spans="1:22" x14ac:dyDescent="0.25">
      <c r="A29" t="s">
        <v>104</v>
      </c>
      <c r="B29" t="s">
        <v>105</v>
      </c>
      <c r="C29">
        <v>14</v>
      </c>
      <c r="D29">
        <v>1</v>
      </c>
      <c r="E29" t="s">
        <v>22925</v>
      </c>
      <c r="F29">
        <v>14</v>
      </c>
      <c r="G29">
        <v>0</v>
      </c>
      <c r="H29" t="s">
        <v>645</v>
      </c>
      <c r="I29" t="s">
        <v>22926</v>
      </c>
      <c r="J29" t="s">
        <v>22927</v>
      </c>
      <c r="K29" t="s">
        <v>5253</v>
      </c>
      <c r="L29" t="s">
        <v>817</v>
      </c>
      <c r="M29" t="s">
        <v>22928</v>
      </c>
      <c r="N29" t="s">
        <v>637</v>
      </c>
      <c r="O29" t="s">
        <v>646</v>
      </c>
      <c r="P29" t="s">
        <v>26</v>
      </c>
      <c r="Q29" t="s">
        <v>647</v>
      </c>
      <c r="R29" t="s">
        <v>638</v>
      </c>
      <c r="S29" t="s">
        <v>637</v>
      </c>
      <c r="T29" t="s">
        <v>22924</v>
      </c>
      <c r="U29" s="51" t="s">
        <v>11</v>
      </c>
      <c r="V29">
        <v>5</v>
      </c>
    </row>
    <row r="30" spans="1:22" x14ac:dyDescent="0.25">
      <c r="A30" t="s">
        <v>241</v>
      </c>
      <c r="B30" t="s">
        <v>247</v>
      </c>
      <c r="C30">
        <v>159</v>
      </c>
      <c r="D30">
        <v>1</v>
      </c>
      <c r="E30" t="s">
        <v>22929</v>
      </c>
      <c r="F30">
        <v>99</v>
      </c>
      <c r="G30">
        <v>0</v>
      </c>
      <c r="H30" t="s">
        <v>655</v>
      </c>
      <c r="I30" t="s">
        <v>22930</v>
      </c>
      <c r="J30" t="s">
        <v>667</v>
      </c>
      <c r="K30" t="s">
        <v>637</v>
      </c>
      <c r="L30" t="s">
        <v>638</v>
      </c>
      <c r="M30" t="s">
        <v>22931</v>
      </c>
      <c r="N30" t="s">
        <v>637</v>
      </c>
      <c r="O30" t="s">
        <v>654</v>
      </c>
      <c r="P30" t="s">
        <v>5</v>
      </c>
      <c r="Q30" t="s">
        <v>640</v>
      </c>
      <c r="R30" t="s">
        <v>638</v>
      </c>
      <c r="S30" t="s">
        <v>22932</v>
      </c>
      <c r="T30" t="s">
        <v>22923</v>
      </c>
      <c r="U30" s="50" t="s">
        <v>239</v>
      </c>
      <c r="V30">
        <v>35</v>
      </c>
    </row>
    <row r="31" spans="1:22" x14ac:dyDescent="0.25">
      <c r="A31" t="s">
        <v>104</v>
      </c>
      <c r="B31" t="s">
        <v>105</v>
      </c>
      <c r="C31">
        <v>14</v>
      </c>
      <c r="D31">
        <v>1</v>
      </c>
      <c r="E31" t="s">
        <v>22933</v>
      </c>
      <c r="F31">
        <v>14</v>
      </c>
      <c r="G31">
        <v>0</v>
      </c>
      <c r="H31" t="s">
        <v>645</v>
      </c>
      <c r="I31" t="s">
        <v>22934</v>
      </c>
      <c r="J31" t="s">
        <v>22935</v>
      </c>
      <c r="K31" t="s">
        <v>5253</v>
      </c>
      <c r="L31" t="s">
        <v>773</v>
      </c>
      <c r="M31" t="s">
        <v>22936</v>
      </c>
      <c r="N31" t="s">
        <v>637</v>
      </c>
      <c r="O31" t="s">
        <v>646</v>
      </c>
      <c r="P31" t="s">
        <v>26</v>
      </c>
      <c r="Q31" t="s">
        <v>647</v>
      </c>
      <c r="R31" t="s">
        <v>638</v>
      </c>
      <c r="S31" t="s">
        <v>637</v>
      </c>
      <c r="T31" t="s">
        <v>22931</v>
      </c>
      <c r="U31" s="51" t="s">
        <v>245</v>
      </c>
      <c r="V31">
        <v>24</v>
      </c>
    </row>
    <row r="32" spans="1:22" x14ac:dyDescent="0.25">
      <c r="A32" t="s">
        <v>104</v>
      </c>
      <c r="B32" t="s">
        <v>105</v>
      </c>
      <c r="C32">
        <v>15</v>
      </c>
      <c r="D32">
        <v>2</v>
      </c>
      <c r="E32" t="s">
        <v>22937</v>
      </c>
      <c r="F32">
        <v>46</v>
      </c>
      <c r="G32">
        <v>16</v>
      </c>
      <c r="H32" t="s">
        <v>636</v>
      </c>
      <c r="I32" t="s">
        <v>8220</v>
      </c>
      <c r="J32" t="s">
        <v>22938</v>
      </c>
      <c r="K32" t="s">
        <v>22639</v>
      </c>
      <c r="L32" t="s">
        <v>695</v>
      </c>
      <c r="M32" t="s">
        <v>22939</v>
      </c>
      <c r="N32" t="s">
        <v>637</v>
      </c>
      <c r="O32" t="s">
        <v>646</v>
      </c>
      <c r="P32" t="s">
        <v>26</v>
      </c>
      <c r="Q32" t="s">
        <v>647</v>
      </c>
      <c r="R32" t="s">
        <v>638</v>
      </c>
      <c r="S32" t="s">
        <v>637</v>
      </c>
      <c r="T32" t="s">
        <v>22940</v>
      </c>
      <c r="U32" s="51" t="s">
        <v>2799</v>
      </c>
      <c r="V32">
        <v>1</v>
      </c>
    </row>
    <row r="33" spans="1:22" x14ac:dyDescent="0.25">
      <c r="A33" t="s">
        <v>104</v>
      </c>
      <c r="B33" t="s">
        <v>105</v>
      </c>
      <c r="C33">
        <v>14</v>
      </c>
      <c r="D33">
        <v>1</v>
      </c>
      <c r="E33" t="s">
        <v>22941</v>
      </c>
      <c r="F33">
        <v>14</v>
      </c>
      <c r="G33">
        <v>0</v>
      </c>
      <c r="H33" t="s">
        <v>645</v>
      </c>
      <c r="I33" t="s">
        <v>12969</v>
      </c>
      <c r="J33" t="s">
        <v>22942</v>
      </c>
      <c r="K33" t="s">
        <v>3014</v>
      </c>
      <c r="L33" t="s">
        <v>4688</v>
      </c>
      <c r="M33" t="s">
        <v>22920</v>
      </c>
      <c r="N33" t="s">
        <v>637</v>
      </c>
      <c r="O33" t="s">
        <v>646</v>
      </c>
      <c r="P33" t="s">
        <v>26</v>
      </c>
      <c r="Q33" t="s">
        <v>647</v>
      </c>
      <c r="R33" t="s">
        <v>638</v>
      </c>
      <c r="S33" t="s">
        <v>637</v>
      </c>
      <c r="T33" t="s">
        <v>22940</v>
      </c>
      <c r="U33" s="51" t="s">
        <v>690</v>
      </c>
      <c r="V33">
        <v>10</v>
      </c>
    </row>
    <row r="34" spans="1:22" x14ac:dyDescent="0.25">
      <c r="A34" t="s">
        <v>104</v>
      </c>
      <c r="B34" t="s">
        <v>105</v>
      </c>
      <c r="C34">
        <v>14</v>
      </c>
      <c r="D34">
        <v>2</v>
      </c>
      <c r="E34" t="s">
        <v>22943</v>
      </c>
      <c r="F34">
        <v>34</v>
      </c>
      <c r="G34">
        <v>6</v>
      </c>
      <c r="H34" t="s">
        <v>645</v>
      </c>
      <c r="I34" t="s">
        <v>8220</v>
      </c>
      <c r="J34" t="s">
        <v>22938</v>
      </c>
      <c r="K34" t="s">
        <v>22639</v>
      </c>
      <c r="L34" t="s">
        <v>695</v>
      </c>
      <c r="M34" t="s">
        <v>22944</v>
      </c>
      <c r="N34" t="s">
        <v>637</v>
      </c>
      <c r="O34" t="s">
        <v>646</v>
      </c>
      <c r="P34" t="s">
        <v>26</v>
      </c>
      <c r="Q34" t="s">
        <v>647</v>
      </c>
      <c r="R34" t="s">
        <v>638</v>
      </c>
      <c r="S34" t="s">
        <v>637</v>
      </c>
      <c r="T34" t="s">
        <v>22945</v>
      </c>
      <c r="U34" s="50" t="s">
        <v>240</v>
      </c>
      <c r="V34">
        <v>19</v>
      </c>
    </row>
    <row r="35" spans="1:22" x14ac:dyDescent="0.25">
      <c r="A35" t="s">
        <v>104</v>
      </c>
      <c r="B35" t="s">
        <v>105</v>
      </c>
      <c r="C35">
        <v>14</v>
      </c>
      <c r="D35">
        <v>1</v>
      </c>
      <c r="E35" t="s">
        <v>22946</v>
      </c>
      <c r="F35">
        <v>14</v>
      </c>
      <c r="G35">
        <v>0</v>
      </c>
      <c r="H35" t="s">
        <v>645</v>
      </c>
      <c r="I35" t="s">
        <v>12969</v>
      </c>
      <c r="J35" t="s">
        <v>22942</v>
      </c>
      <c r="K35" t="s">
        <v>3014</v>
      </c>
      <c r="L35" t="s">
        <v>4688</v>
      </c>
      <c r="M35" t="s">
        <v>637</v>
      </c>
      <c r="N35" t="s">
        <v>637</v>
      </c>
      <c r="O35" t="s">
        <v>638</v>
      </c>
      <c r="P35" t="s">
        <v>26</v>
      </c>
      <c r="Q35" t="s">
        <v>637</v>
      </c>
      <c r="R35" t="s">
        <v>638</v>
      </c>
      <c r="S35" t="s">
        <v>637</v>
      </c>
      <c r="T35" t="s">
        <v>22947</v>
      </c>
      <c r="U35" s="51" t="s">
        <v>246</v>
      </c>
      <c r="V35">
        <v>10</v>
      </c>
    </row>
    <row r="36" spans="1:22" x14ac:dyDescent="0.25">
      <c r="A36" t="s">
        <v>147</v>
      </c>
      <c r="B36" t="s">
        <v>148</v>
      </c>
      <c r="C36">
        <v>33.333333333333336</v>
      </c>
      <c r="D36">
        <v>3</v>
      </c>
      <c r="E36" t="s">
        <v>22948</v>
      </c>
      <c r="F36">
        <v>100</v>
      </c>
      <c r="G36">
        <v>0</v>
      </c>
      <c r="H36" t="s">
        <v>655</v>
      </c>
      <c r="I36" t="s">
        <v>22949</v>
      </c>
      <c r="J36" t="s">
        <v>669</v>
      </c>
      <c r="K36" t="s">
        <v>637</v>
      </c>
      <c r="L36" t="s">
        <v>638</v>
      </c>
      <c r="M36" t="s">
        <v>22950</v>
      </c>
      <c r="N36" t="s">
        <v>637</v>
      </c>
      <c r="O36" t="s">
        <v>639</v>
      </c>
      <c r="P36" t="s">
        <v>5</v>
      </c>
      <c r="Q36" t="s">
        <v>640</v>
      </c>
      <c r="R36" t="s">
        <v>638</v>
      </c>
      <c r="S36" t="s">
        <v>637</v>
      </c>
      <c r="T36" t="s">
        <v>22950</v>
      </c>
      <c r="U36" s="51" t="s">
        <v>2799</v>
      </c>
      <c r="V36">
        <v>2</v>
      </c>
    </row>
    <row r="37" spans="1:22" x14ac:dyDescent="0.25">
      <c r="A37" t="s">
        <v>239</v>
      </c>
      <c r="B37" t="s">
        <v>690</v>
      </c>
      <c r="C37">
        <v>109</v>
      </c>
      <c r="D37">
        <v>1</v>
      </c>
      <c r="E37" t="s">
        <v>22951</v>
      </c>
      <c r="F37">
        <v>374</v>
      </c>
      <c r="G37">
        <v>47</v>
      </c>
      <c r="H37" t="s">
        <v>663</v>
      </c>
      <c r="I37" t="s">
        <v>19970</v>
      </c>
      <c r="J37" t="s">
        <v>19971</v>
      </c>
      <c r="K37" t="s">
        <v>738</v>
      </c>
      <c r="L37" t="s">
        <v>19972</v>
      </c>
      <c r="M37" t="s">
        <v>22952</v>
      </c>
      <c r="N37" t="s">
        <v>637</v>
      </c>
      <c r="O37" t="s">
        <v>664</v>
      </c>
      <c r="P37" t="s">
        <v>23</v>
      </c>
      <c r="Q37" t="s">
        <v>665</v>
      </c>
      <c r="R37" t="s">
        <v>638</v>
      </c>
      <c r="S37" t="s">
        <v>637</v>
      </c>
      <c r="T37" t="s">
        <v>22952</v>
      </c>
      <c r="U37" s="51" t="s">
        <v>690</v>
      </c>
      <c r="V37">
        <v>7</v>
      </c>
    </row>
    <row r="38" spans="1:22" x14ac:dyDescent="0.25">
      <c r="A38" t="s">
        <v>240</v>
      </c>
      <c r="B38" t="s">
        <v>690</v>
      </c>
      <c r="C38">
        <v>109</v>
      </c>
      <c r="D38">
        <v>1</v>
      </c>
      <c r="E38" t="s">
        <v>22951</v>
      </c>
      <c r="F38">
        <v>374</v>
      </c>
      <c r="G38">
        <v>47</v>
      </c>
      <c r="H38" t="s">
        <v>663</v>
      </c>
      <c r="I38" t="s">
        <v>19970</v>
      </c>
      <c r="J38" t="s">
        <v>19971</v>
      </c>
      <c r="K38" t="s">
        <v>738</v>
      </c>
      <c r="L38" t="s">
        <v>19972</v>
      </c>
      <c r="M38" t="s">
        <v>22952</v>
      </c>
      <c r="N38" t="s">
        <v>637</v>
      </c>
      <c r="O38" t="s">
        <v>664</v>
      </c>
      <c r="P38" t="s">
        <v>23</v>
      </c>
      <c r="Q38" t="s">
        <v>665</v>
      </c>
      <c r="R38" t="s">
        <v>638</v>
      </c>
      <c r="S38" t="s">
        <v>637</v>
      </c>
      <c r="T38" t="s">
        <v>22952</v>
      </c>
      <c r="U38" s="50" t="s">
        <v>241</v>
      </c>
      <c r="V38">
        <v>25</v>
      </c>
    </row>
    <row r="39" spans="1:22" x14ac:dyDescent="0.25">
      <c r="A39" t="s">
        <v>241</v>
      </c>
      <c r="B39" t="s">
        <v>690</v>
      </c>
      <c r="C39">
        <v>109</v>
      </c>
      <c r="D39">
        <v>1</v>
      </c>
      <c r="E39" t="s">
        <v>22951</v>
      </c>
      <c r="F39">
        <v>374</v>
      </c>
      <c r="G39">
        <v>47</v>
      </c>
      <c r="H39" t="s">
        <v>663</v>
      </c>
      <c r="I39" t="s">
        <v>19970</v>
      </c>
      <c r="J39" t="s">
        <v>19971</v>
      </c>
      <c r="K39" t="s">
        <v>738</v>
      </c>
      <c r="L39" t="s">
        <v>19972</v>
      </c>
      <c r="M39" t="s">
        <v>22952</v>
      </c>
      <c r="N39" t="s">
        <v>637</v>
      </c>
      <c r="O39" t="s">
        <v>664</v>
      </c>
      <c r="P39" t="s">
        <v>23</v>
      </c>
      <c r="Q39" t="s">
        <v>665</v>
      </c>
      <c r="R39" t="s">
        <v>638</v>
      </c>
      <c r="S39" t="s">
        <v>637</v>
      </c>
      <c r="T39" t="s">
        <v>22952</v>
      </c>
      <c r="U39" s="51" t="s">
        <v>247</v>
      </c>
      <c r="V39">
        <v>14</v>
      </c>
    </row>
    <row r="40" spans="1:22" x14ac:dyDescent="0.25">
      <c r="A40" t="s">
        <v>240</v>
      </c>
      <c r="B40" t="s">
        <v>246</v>
      </c>
      <c r="C40">
        <v>139</v>
      </c>
      <c r="D40">
        <v>1</v>
      </c>
      <c r="E40" t="s">
        <v>22953</v>
      </c>
      <c r="F40">
        <v>239</v>
      </c>
      <c r="G40">
        <v>0</v>
      </c>
      <c r="H40" t="s">
        <v>645</v>
      </c>
      <c r="I40" t="s">
        <v>3509</v>
      </c>
      <c r="J40" t="s">
        <v>22954</v>
      </c>
      <c r="K40" t="s">
        <v>22955</v>
      </c>
      <c r="L40" t="s">
        <v>2784</v>
      </c>
      <c r="M40" t="s">
        <v>22956</v>
      </c>
      <c r="N40" t="s">
        <v>637</v>
      </c>
      <c r="O40" t="s">
        <v>646</v>
      </c>
      <c r="P40" t="s">
        <v>26</v>
      </c>
      <c r="Q40" t="s">
        <v>647</v>
      </c>
      <c r="R40" t="s">
        <v>638</v>
      </c>
      <c r="S40" t="s">
        <v>22957</v>
      </c>
      <c r="T40" t="s">
        <v>22956</v>
      </c>
      <c r="U40" s="51" t="s">
        <v>2799</v>
      </c>
      <c r="V40">
        <v>3</v>
      </c>
    </row>
    <row r="41" spans="1:22" x14ac:dyDescent="0.25">
      <c r="A41" t="s">
        <v>72</v>
      </c>
      <c r="B41" t="s">
        <v>716</v>
      </c>
      <c r="C41">
        <v>100</v>
      </c>
      <c r="D41">
        <v>1</v>
      </c>
      <c r="E41" t="s">
        <v>22953</v>
      </c>
      <c r="F41">
        <v>239</v>
      </c>
      <c r="G41">
        <v>0</v>
      </c>
      <c r="H41" t="s">
        <v>645</v>
      </c>
      <c r="I41" t="s">
        <v>3509</v>
      </c>
      <c r="J41" t="s">
        <v>22954</v>
      </c>
      <c r="K41" t="s">
        <v>22955</v>
      </c>
      <c r="L41" t="s">
        <v>2784</v>
      </c>
      <c r="M41" t="s">
        <v>22956</v>
      </c>
      <c r="N41" t="s">
        <v>637</v>
      </c>
      <c r="O41" t="s">
        <v>646</v>
      </c>
      <c r="P41" t="s">
        <v>26</v>
      </c>
      <c r="Q41" t="s">
        <v>647</v>
      </c>
      <c r="R41" t="s">
        <v>638</v>
      </c>
      <c r="S41" t="s">
        <v>22957</v>
      </c>
      <c r="T41" t="s">
        <v>22956</v>
      </c>
      <c r="U41" s="51" t="s">
        <v>690</v>
      </c>
      <c r="V41">
        <v>8</v>
      </c>
    </row>
    <row r="42" spans="1:22" x14ac:dyDescent="0.25">
      <c r="A42" t="s">
        <v>594</v>
      </c>
      <c r="B42" t="s">
        <v>595</v>
      </c>
      <c r="C42">
        <v>50</v>
      </c>
      <c r="D42">
        <v>3</v>
      </c>
      <c r="E42" t="s">
        <v>22958</v>
      </c>
      <c r="F42">
        <v>99</v>
      </c>
      <c r="G42">
        <v>0</v>
      </c>
      <c r="H42" t="s">
        <v>636</v>
      </c>
      <c r="I42" t="s">
        <v>638</v>
      </c>
      <c r="J42" t="s">
        <v>638</v>
      </c>
      <c r="K42" t="s">
        <v>637</v>
      </c>
      <c r="L42" t="s">
        <v>638</v>
      </c>
      <c r="M42" t="s">
        <v>637</v>
      </c>
      <c r="N42" t="s">
        <v>637</v>
      </c>
      <c r="O42" t="s">
        <v>9688</v>
      </c>
      <c r="P42" t="s">
        <v>5</v>
      </c>
      <c r="Q42" t="s">
        <v>637</v>
      </c>
      <c r="R42" t="s">
        <v>638</v>
      </c>
      <c r="S42" t="s">
        <v>637</v>
      </c>
      <c r="T42" t="s">
        <v>22959</v>
      </c>
      <c r="U42" s="50" t="s">
        <v>600</v>
      </c>
      <c r="V42">
        <v>12</v>
      </c>
    </row>
    <row r="43" spans="1:22" x14ac:dyDescent="0.25">
      <c r="A43" t="s">
        <v>147</v>
      </c>
      <c r="B43" t="s">
        <v>148</v>
      </c>
      <c r="C43">
        <v>50</v>
      </c>
      <c r="D43">
        <v>6</v>
      </c>
      <c r="E43" t="s">
        <v>22960</v>
      </c>
      <c r="F43">
        <v>200</v>
      </c>
      <c r="G43">
        <v>0</v>
      </c>
      <c r="H43" t="s">
        <v>636</v>
      </c>
      <c r="I43" t="s">
        <v>22961</v>
      </c>
      <c r="J43" t="s">
        <v>673</v>
      </c>
      <c r="K43" t="s">
        <v>637</v>
      </c>
      <c r="L43" t="s">
        <v>638</v>
      </c>
      <c r="M43" t="s">
        <v>22962</v>
      </c>
      <c r="N43" t="s">
        <v>637</v>
      </c>
      <c r="O43" t="s">
        <v>639</v>
      </c>
      <c r="P43" t="s">
        <v>5</v>
      </c>
      <c r="Q43" t="s">
        <v>640</v>
      </c>
      <c r="R43" t="s">
        <v>638</v>
      </c>
      <c r="S43" t="s">
        <v>637</v>
      </c>
      <c r="T43" t="s">
        <v>22962</v>
      </c>
      <c r="U43" s="51" t="s">
        <v>601</v>
      </c>
      <c r="V43">
        <v>5</v>
      </c>
    </row>
    <row r="44" spans="1:22" x14ac:dyDescent="0.25">
      <c r="A44" t="s">
        <v>241</v>
      </c>
      <c r="B44" t="s">
        <v>690</v>
      </c>
      <c r="C44">
        <v>59.37</v>
      </c>
      <c r="D44">
        <v>1</v>
      </c>
      <c r="E44" t="s">
        <v>22963</v>
      </c>
      <c r="F44">
        <v>69.37</v>
      </c>
      <c r="G44">
        <v>10</v>
      </c>
      <c r="H44" t="s">
        <v>663</v>
      </c>
      <c r="I44" t="s">
        <v>22964</v>
      </c>
      <c r="J44" t="s">
        <v>22965</v>
      </c>
      <c r="K44" t="s">
        <v>22966</v>
      </c>
      <c r="L44" t="s">
        <v>22967</v>
      </c>
      <c r="M44" t="s">
        <v>22968</v>
      </c>
      <c r="N44" t="s">
        <v>637</v>
      </c>
      <c r="O44" t="s">
        <v>664</v>
      </c>
      <c r="P44" t="s">
        <v>23</v>
      </c>
      <c r="Q44" t="s">
        <v>665</v>
      </c>
      <c r="R44" t="s">
        <v>638</v>
      </c>
      <c r="S44" t="s">
        <v>22969</v>
      </c>
      <c r="T44" t="s">
        <v>22968</v>
      </c>
      <c r="U44" s="51" t="s">
        <v>2799</v>
      </c>
      <c r="V44">
        <v>2</v>
      </c>
    </row>
    <row r="45" spans="1:22" x14ac:dyDescent="0.25">
      <c r="A45" t="s">
        <v>22</v>
      </c>
      <c r="B45" t="s">
        <v>4578</v>
      </c>
      <c r="C45">
        <v>68</v>
      </c>
      <c r="D45">
        <v>1</v>
      </c>
      <c r="E45" t="s">
        <v>22970</v>
      </c>
      <c r="F45">
        <v>68</v>
      </c>
      <c r="G45">
        <v>0</v>
      </c>
      <c r="H45" t="s">
        <v>645</v>
      </c>
      <c r="I45" t="s">
        <v>22971</v>
      </c>
      <c r="J45" t="s">
        <v>22972</v>
      </c>
      <c r="K45" t="s">
        <v>22973</v>
      </c>
      <c r="L45" t="s">
        <v>22974</v>
      </c>
      <c r="M45" t="s">
        <v>22975</v>
      </c>
      <c r="N45" t="s">
        <v>637</v>
      </c>
      <c r="O45" t="s">
        <v>664</v>
      </c>
      <c r="P45" t="s">
        <v>23</v>
      </c>
      <c r="Q45" t="s">
        <v>665</v>
      </c>
      <c r="R45" t="s">
        <v>638</v>
      </c>
      <c r="S45" t="s">
        <v>22976</v>
      </c>
      <c r="T45" t="s">
        <v>22975</v>
      </c>
      <c r="U45" s="51" t="s">
        <v>690</v>
      </c>
      <c r="V45">
        <v>5</v>
      </c>
    </row>
    <row r="46" spans="1:22" x14ac:dyDescent="0.25">
      <c r="A46" t="s">
        <v>600</v>
      </c>
      <c r="B46" t="s">
        <v>2799</v>
      </c>
      <c r="C46">
        <v>109</v>
      </c>
      <c r="D46">
        <v>1</v>
      </c>
      <c r="E46" t="s">
        <v>22977</v>
      </c>
      <c r="F46">
        <v>117</v>
      </c>
      <c r="G46">
        <v>8</v>
      </c>
      <c r="H46" t="s">
        <v>645</v>
      </c>
      <c r="I46" t="s">
        <v>22978</v>
      </c>
      <c r="J46" t="s">
        <v>22979</v>
      </c>
      <c r="K46" t="s">
        <v>4534</v>
      </c>
      <c r="L46" t="s">
        <v>22980</v>
      </c>
      <c r="M46" t="s">
        <v>22981</v>
      </c>
      <c r="N46" t="s">
        <v>637</v>
      </c>
      <c r="O46" t="s">
        <v>664</v>
      </c>
      <c r="P46" t="s">
        <v>23</v>
      </c>
      <c r="Q46" t="s">
        <v>665</v>
      </c>
      <c r="R46" t="s">
        <v>638</v>
      </c>
      <c r="S46" t="s">
        <v>22982</v>
      </c>
      <c r="T46" t="s">
        <v>22981</v>
      </c>
      <c r="U46" s="50" t="s">
        <v>77</v>
      </c>
      <c r="V46">
        <v>22</v>
      </c>
    </row>
    <row r="47" spans="1:22" x14ac:dyDescent="0.25">
      <c r="A47" t="s">
        <v>16662</v>
      </c>
      <c r="B47" t="s">
        <v>10386</v>
      </c>
      <c r="C47">
        <v>99</v>
      </c>
      <c r="D47">
        <v>1</v>
      </c>
      <c r="E47" t="s">
        <v>22983</v>
      </c>
      <c r="F47">
        <v>88</v>
      </c>
      <c r="G47">
        <v>0</v>
      </c>
      <c r="H47" t="s">
        <v>636</v>
      </c>
      <c r="I47" t="s">
        <v>22984</v>
      </c>
      <c r="J47" t="s">
        <v>5718</v>
      </c>
      <c r="K47" t="s">
        <v>637</v>
      </c>
      <c r="L47" t="s">
        <v>638</v>
      </c>
      <c r="M47" t="s">
        <v>22981</v>
      </c>
      <c r="N47" t="s">
        <v>637</v>
      </c>
      <c r="O47" t="s">
        <v>643</v>
      </c>
      <c r="P47" t="s">
        <v>5</v>
      </c>
      <c r="Q47" t="s">
        <v>644</v>
      </c>
      <c r="R47" t="s">
        <v>638</v>
      </c>
      <c r="S47" t="s">
        <v>22985</v>
      </c>
      <c r="T47" t="s">
        <v>22981</v>
      </c>
      <c r="U47" s="51" t="s">
        <v>78</v>
      </c>
      <c r="V47">
        <v>22</v>
      </c>
    </row>
    <row r="48" spans="1:22" x14ac:dyDescent="0.25">
      <c r="A48" t="s">
        <v>147</v>
      </c>
      <c r="B48" t="s">
        <v>148</v>
      </c>
      <c r="C48">
        <v>33.333333333333336</v>
      </c>
      <c r="D48">
        <v>3</v>
      </c>
      <c r="E48" t="s">
        <v>22986</v>
      </c>
      <c r="F48">
        <v>103</v>
      </c>
      <c r="G48">
        <v>3</v>
      </c>
      <c r="H48" t="s">
        <v>655</v>
      </c>
      <c r="I48" t="s">
        <v>22987</v>
      </c>
      <c r="J48" t="s">
        <v>675</v>
      </c>
      <c r="K48" t="s">
        <v>637</v>
      </c>
      <c r="L48" t="s">
        <v>638</v>
      </c>
      <c r="M48" t="s">
        <v>22988</v>
      </c>
      <c r="N48" t="s">
        <v>637</v>
      </c>
      <c r="O48" t="s">
        <v>639</v>
      </c>
      <c r="P48" t="s">
        <v>5</v>
      </c>
      <c r="Q48" t="s">
        <v>640</v>
      </c>
      <c r="R48" t="s">
        <v>638</v>
      </c>
      <c r="S48" t="s">
        <v>637</v>
      </c>
      <c r="T48" t="s">
        <v>22988</v>
      </c>
      <c r="U48" s="50" t="s">
        <v>594</v>
      </c>
      <c r="V48">
        <v>21</v>
      </c>
    </row>
    <row r="49" spans="1:22" x14ac:dyDescent="0.25">
      <c r="A49" t="s">
        <v>516</v>
      </c>
      <c r="B49" t="s">
        <v>4781</v>
      </c>
      <c r="C49">
        <v>68.25</v>
      </c>
      <c r="D49">
        <v>1</v>
      </c>
      <c r="E49" t="s">
        <v>22989</v>
      </c>
      <c r="F49">
        <v>164.25</v>
      </c>
      <c r="G49">
        <v>96</v>
      </c>
      <c r="H49" t="s">
        <v>697</v>
      </c>
      <c r="I49" t="s">
        <v>22990</v>
      </c>
      <c r="J49" t="s">
        <v>22991</v>
      </c>
      <c r="K49" t="s">
        <v>849</v>
      </c>
      <c r="L49" t="s">
        <v>22992</v>
      </c>
      <c r="M49" t="s">
        <v>22993</v>
      </c>
      <c r="N49" t="s">
        <v>637</v>
      </c>
      <c r="O49" t="s">
        <v>664</v>
      </c>
      <c r="P49" t="s">
        <v>23</v>
      </c>
      <c r="Q49" t="s">
        <v>665</v>
      </c>
      <c r="R49" t="s">
        <v>638</v>
      </c>
      <c r="S49" t="s">
        <v>22994</v>
      </c>
      <c r="T49" t="s">
        <v>22993</v>
      </c>
      <c r="U49" s="51" t="s">
        <v>595</v>
      </c>
      <c r="V49">
        <v>21</v>
      </c>
    </row>
    <row r="50" spans="1:22" x14ac:dyDescent="0.25">
      <c r="A50" t="s">
        <v>18</v>
      </c>
      <c r="B50" t="s">
        <v>19</v>
      </c>
      <c r="C50">
        <v>66.666666666666671</v>
      </c>
      <c r="D50">
        <v>3</v>
      </c>
      <c r="E50" t="s">
        <v>22995</v>
      </c>
      <c r="F50">
        <v>111</v>
      </c>
      <c r="G50">
        <v>0</v>
      </c>
      <c r="H50" t="s">
        <v>645</v>
      </c>
      <c r="I50" t="s">
        <v>22996</v>
      </c>
      <c r="J50" t="s">
        <v>22997</v>
      </c>
      <c r="K50" t="s">
        <v>792</v>
      </c>
      <c r="L50" t="s">
        <v>731</v>
      </c>
      <c r="M50" t="s">
        <v>22998</v>
      </c>
      <c r="N50" t="s">
        <v>637</v>
      </c>
      <c r="O50" t="s">
        <v>646</v>
      </c>
      <c r="P50" t="s">
        <v>26</v>
      </c>
      <c r="Q50" t="s">
        <v>647</v>
      </c>
      <c r="R50" t="s">
        <v>638</v>
      </c>
      <c r="S50" t="s">
        <v>22999</v>
      </c>
      <c r="T50" t="s">
        <v>22998</v>
      </c>
      <c r="U50" s="50" t="s">
        <v>116</v>
      </c>
      <c r="V50">
        <v>100</v>
      </c>
    </row>
    <row r="51" spans="1:22" x14ac:dyDescent="0.25">
      <c r="A51" t="s">
        <v>16479</v>
      </c>
      <c r="B51" t="s">
        <v>13745</v>
      </c>
      <c r="C51">
        <v>200</v>
      </c>
      <c r="D51">
        <v>1</v>
      </c>
      <c r="E51" t="s">
        <v>23000</v>
      </c>
      <c r="F51">
        <v>99</v>
      </c>
      <c r="G51">
        <v>0</v>
      </c>
      <c r="H51" t="s">
        <v>655</v>
      </c>
      <c r="I51" t="s">
        <v>23001</v>
      </c>
      <c r="J51" t="s">
        <v>680</v>
      </c>
      <c r="K51" t="s">
        <v>637</v>
      </c>
      <c r="L51" t="s">
        <v>638</v>
      </c>
      <c r="M51" t="s">
        <v>23002</v>
      </c>
      <c r="N51" t="s">
        <v>637</v>
      </c>
      <c r="O51" t="s">
        <v>639</v>
      </c>
      <c r="P51" t="s">
        <v>5</v>
      </c>
      <c r="Q51" t="s">
        <v>640</v>
      </c>
      <c r="R51" t="s">
        <v>638</v>
      </c>
      <c r="S51" t="s">
        <v>23003</v>
      </c>
      <c r="T51" t="s">
        <v>23002</v>
      </c>
      <c r="U51" s="51" t="s">
        <v>117</v>
      </c>
      <c r="V51">
        <v>100</v>
      </c>
    </row>
    <row r="52" spans="1:22" x14ac:dyDescent="0.25">
      <c r="A52" t="s">
        <v>600</v>
      </c>
      <c r="B52" t="s">
        <v>601</v>
      </c>
      <c r="C52">
        <v>139</v>
      </c>
      <c r="D52">
        <v>1</v>
      </c>
      <c r="E52" t="s">
        <v>23004</v>
      </c>
      <c r="F52">
        <v>368.2</v>
      </c>
      <c r="G52">
        <v>7</v>
      </c>
      <c r="H52" t="s">
        <v>645</v>
      </c>
      <c r="I52" t="s">
        <v>23005</v>
      </c>
      <c r="J52" t="s">
        <v>23006</v>
      </c>
      <c r="K52" t="s">
        <v>790</v>
      </c>
      <c r="L52" t="s">
        <v>23007</v>
      </c>
      <c r="M52" t="s">
        <v>23008</v>
      </c>
      <c r="N52" t="s">
        <v>637</v>
      </c>
      <c r="O52" t="s">
        <v>664</v>
      </c>
      <c r="P52" t="s">
        <v>23</v>
      </c>
      <c r="Q52" t="s">
        <v>665</v>
      </c>
      <c r="R52" t="s">
        <v>638</v>
      </c>
      <c r="S52" t="s">
        <v>637</v>
      </c>
      <c r="T52" t="s">
        <v>23009</v>
      </c>
      <c r="U52" s="50" t="s">
        <v>104</v>
      </c>
      <c r="V52">
        <v>27</v>
      </c>
    </row>
    <row r="53" spans="1:22" x14ac:dyDescent="0.25">
      <c r="A53" t="s">
        <v>241</v>
      </c>
      <c r="B53" t="s">
        <v>247</v>
      </c>
      <c r="C53">
        <v>139</v>
      </c>
      <c r="D53">
        <v>1</v>
      </c>
      <c r="E53" t="s">
        <v>23004</v>
      </c>
      <c r="F53">
        <v>368.2</v>
      </c>
      <c r="G53">
        <v>7</v>
      </c>
      <c r="H53" t="s">
        <v>645</v>
      </c>
      <c r="I53" t="s">
        <v>23005</v>
      </c>
      <c r="J53" t="s">
        <v>23006</v>
      </c>
      <c r="K53" t="s">
        <v>790</v>
      </c>
      <c r="L53" t="s">
        <v>23007</v>
      </c>
      <c r="M53" t="s">
        <v>23008</v>
      </c>
      <c r="N53" t="s">
        <v>637</v>
      </c>
      <c r="O53" t="s">
        <v>664</v>
      </c>
      <c r="P53" t="s">
        <v>23</v>
      </c>
      <c r="Q53" t="s">
        <v>665</v>
      </c>
      <c r="R53" t="s">
        <v>638</v>
      </c>
      <c r="S53" t="s">
        <v>637</v>
      </c>
      <c r="T53" t="s">
        <v>23009</v>
      </c>
      <c r="U53" s="51" t="s">
        <v>105</v>
      </c>
      <c r="V53">
        <v>27</v>
      </c>
    </row>
    <row r="54" spans="1:22" x14ac:dyDescent="0.25">
      <c r="A54" t="s">
        <v>240</v>
      </c>
      <c r="B54" t="s">
        <v>246</v>
      </c>
      <c r="C54">
        <v>139</v>
      </c>
      <c r="D54">
        <v>1</v>
      </c>
      <c r="E54" t="s">
        <v>23004</v>
      </c>
      <c r="F54">
        <v>368.2</v>
      </c>
      <c r="G54">
        <v>7</v>
      </c>
      <c r="H54" t="s">
        <v>645</v>
      </c>
      <c r="I54" t="s">
        <v>23005</v>
      </c>
      <c r="J54" t="s">
        <v>23006</v>
      </c>
      <c r="K54" t="s">
        <v>790</v>
      </c>
      <c r="L54" t="s">
        <v>23007</v>
      </c>
      <c r="M54" t="s">
        <v>23008</v>
      </c>
      <c r="N54" t="s">
        <v>637</v>
      </c>
      <c r="O54" t="s">
        <v>664</v>
      </c>
      <c r="P54" t="s">
        <v>23</v>
      </c>
      <c r="Q54" t="s">
        <v>665</v>
      </c>
      <c r="R54" t="s">
        <v>638</v>
      </c>
      <c r="S54" t="s">
        <v>637</v>
      </c>
      <c r="T54" t="s">
        <v>23009</v>
      </c>
      <c r="U54" s="50" t="s">
        <v>516</v>
      </c>
      <c r="V54">
        <v>3</v>
      </c>
    </row>
    <row r="55" spans="1:22" x14ac:dyDescent="0.25">
      <c r="A55" t="s">
        <v>239</v>
      </c>
      <c r="B55" t="s">
        <v>245</v>
      </c>
      <c r="C55">
        <v>139</v>
      </c>
      <c r="D55">
        <v>1</v>
      </c>
      <c r="E55" t="s">
        <v>23004</v>
      </c>
      <c r="F55">
        <v>368.2</v>
      </c>
      <c r="G55">
        <v>7</v>
      </c>
      <c r="H55" t="s">
        <v>645</v>
      </c>
      <c r="I55" t="s">
        <v>23005</v>
      </c>
      <c r="J55" t="s">
        <v>23006</v>
      </c>
      <c r="K55" t="s">
        <v>790</v>
      </c>
      <c r="L55" t="s">
        <v>23007</v>
      </c>
      <c r="M55" t="s">
        <v>23008</v>
      </c>
      <c r="N55" t="s">
        <v>637</v>
      </c>
      <c r="O55" t="s">
        <v>664</v>
      </c>
      <c r="P55" t="s">
        <v>23</v>
      </c>
      <c r="Q55" t="s">
        <v>665</v>
      </c>
      <c r="R55" t="s">
        <v>638</v>
      </c>
      <c r="S55" t="s">
        <v>637</v>
      </c>
      <c r="T55" t="s">
        <v>23009</v>
      </c>
      <c r="U55" s="51" t="s">
        <v>4781</v>
      </c>
      <c r="V55">
        <v>1</v>
      </c>
    </row>
    <row r="56" spans="1:22" x14ac:dyDescent="0.25">
      <c r="A56" t="s">
        <v>239</v>
      </c>
      <c r="B56" t="s">
        <v>245</v>
      </c>
      <c r="C56">
        <v>159</v>
      </c>
      <c r="D56">
        <v>1</v>
      </c>
      <c r="E56" t="s">
        <v>23010</v>
      </c>
      <c r="F56">
        <v>129</v>
      </c>
      <c r="G56">
        <v>0</v>
      </c>
      <c r="H56" t="s">
        <v>636</v>
      </c>
      <c r="I56" t="s">
        <v>23011</v>
      </c>
      <c r="J56" t="s">
        <v>2061</v>
      </c>
      <c r="K56" t="s">
        <v>637</v>
      </c>
      <c r="L56" t="s">
        <v>638</v>
      </c>
      <c r="M56" t="s">
        <v>23012</v>
      </c>
      <c r="N56" t="s">
        <v>637</v>
      </c>
      <c r="O56" t="s">
        <v>639</v>
      </c>
      <c r="P56" t="s">
        <v>5</v>
      </c>
      <c r="Q56" t="s">
        <v>640</v>
      </c>
      <c r="R56" t="s">
        <v>638</v>
      </c>
      <c r="S56" t="s">
        <v>637</v>
      </c>
      <c r="T56" t="s">
        <v>23012</v>
      </c>
      <c r="U56" s="51" t="s">
        <v>120</v>
      </c>
      <c r="V56">
        <v>2</v>
      </c>
    </row>
    <row r="57" spans="1:22" x14ac:dyDescent="0.25">
      <c r="A57" t="s">
        <v>72</v>
      </c>
      <c r="B57" t="s">
        <v>108</v>
      </c>
      <c r="C57">
        <v>66</v>
      </c>
      <c r="D57">
        <v>1</v>
      </c>
      <c r="E57" t="s">
        <v>23013</v>
      </c>
      <c r="F57">
        <v>240</v>
      </c>
      <c r="G57">
        <v>0</v>
      </c>
      <c r="H57" t="s">
        <v>645</v>
      </c>
      <c r="I57" t="s">
        <v>2533</v>
      </c>
      <c r="J57" t="s">
        <v>16434</v>
      </c>
      <c r="K57" t="s">
        <v>5923</v>
      </c>
      <c r="L57" t="s">
        <v>3910</v>
      </c>
      <c r="M57" t="s">
        <v>23014</v>
      </c>
      <c r="N57" t="s">
        <v>637</v>
      </c>
      <c r="O57" t="s">
        <v>646</v>
      </c>
      <c r="P57" t="s">
        <v>26</v>
      </c>
      <c r="Q57" t="s">
        <v>647</v>
      </c>
      <c r="R57" t="s">
        <v>638</v>
      </c>
      <c r="S57" t="s">
        <v>23015</v>
      </c>
      <c r="T57" t="s">
        <v>23014</v>
      </c>
      <c r="U57" s="50" t="s">
        <v>723</v>
      </c>
      <c r="V57">
        <v>1370</v>
      </c>
    </row>
    <row r="58" spans="1:22" x14ac:dyDescent="0.25">
      <c r="A58" t="s">
        <v>101</v>
      </c>
      <c r="B58" t="s">
        <v>74</v>
      </c>
      <c r="C58">
        <v>66</v>
      </c>
      <c r="D58">
        <v>1</v>
      </c>
      <c r="E58" t="s">
        <v>23013</v>
      </c>
      <c r="F58">
        <v>240</v>
      </c>
      <c r="G58">
        <v>0</v>
      </c>
      <c r="H58" t="s">
        <v>645</v>
      </c>
      <c r="I58" t="s">
        <v>2533</v>
      </c>
      <c r="J58" t="s">
        <v>16434</v>
      </c>
      <c r="K58" t="s">
        <v>5923</v>
      </c>
      <c r="L58" t="s">
        <v>3910</v>
      </c>
      <c r="M58" t="s">
        <v>23014</v>
      </c>
      <c r="N58" t="s">
        <v>637</v>
      </c>
      <c r="O58" t="s">
        <v>646</v>
      </c>
      <c r="P58" t="s">
        <v>26</v>
      </c>
      <c r="Q58" t="s">
        <v>647</v>
      </c>
      <c r="R58" t="s">
        <v>638</v>
      </c>
      <c r="S58" t="s">
        <v>23015</v>
      </c>
      <c r="T58" t="s">
        <v>23014</v>
      </c>
    </row>
    <row r="59" spans="1:22" x14ac:dyDescent="0.25">
      <c r="A59" t="s">
        <v>22</v>
      </c>
      <c r="B59" t="s">
        <v>27</v>
      </c>
      <c r="C59">
        <v>67</v>
      </c>
      <c r="D59">
        <v>1</v>
      </c>
      <c r="E59" t="s">
        <v>23013</v>
      </c>
      <c r="F59">
        <v>240</v>
      </c>
      <c r="G59">
        <v>0</v>
      </c>
      <c r="H59" t="s">
        <v>645</v>
      </c>
      <c r="I59" t="s">
        <v>2533</v>
      </c>
      <c r="J59" t="s">
        <v>16434</v>
      </c>
      <c r="K59" t="s">
        <v>5923</v>
      </c>
      <c r="L59" t="s">
        <v>3910</v>
      </c>
      <c r="M59" t="s">
        <v>23014</v>
      </c>
      <c r="N59" t="s">
        <v>637</v>
      </c>
      <c r="O59" t="s">
        <v>646</v>
      </c>
      <c r="P59" t="s">
        <v>26</v>
      </c>
      <c r="Q59" t="s">
        <v>647</v>
      </c>
      <c r="R59" t="s">
        <v>638</v>
      </c>
      <c r="S59" t="s">
        <v>23015</v>
      </c>
      <c r="T59" t="s">
        <v>23014</v>
      </c>
    </row>
    <row r="60" spans="1:22" x14ac:dyDescent="0.25">
      <c r="A60" t="s">
        <v>147</v>
      </c>
      <c r="B60" t="s">
        <v>148</v>
      </c>
      <c r="C60">
        <v>50</v>
      </c>
      <c r="D60">
        <v>6</v>
      </c>
      <c r="E60" t="s">
        <v>23016</v>
      </c>
      <c r="F60">
        <v>200</v>
      </c>
      <c r="G60">
        <v>0</v>
      </c>
      <c r="H60" t="s">
        <v>636</v>
      </c>
      <c r="I60" t="s">
        <v>23017</v>
      </c>
      <c r="J60" t="s">
        <v>658</v>
      </c>
      <c r="K60" t="s">
        <v>637</v>
      </c>
      <c r="L60" t="s">
        <v>638</v>
      </c>
      <c r="M60" t="s">
        <v>23018</v>
      </c>
      <c r="N60" t="s">
        <v>637</v>
      </c>
      <c r="O60" t="s">
        <v>639</v>
      </c>
      <c r="P60" t="s">
        <v>5</v>
      </c>
      <c r="Q60" t="s">
        <v>640</v>
      </c>
      <c r="R60" t="s">
        <v>638</v>
      </c>
      <c r="S60" t="s">
        <v>637</v>
      </c>
      <c r="T60" t="s">
        <v>23019</v>
      </c>
    </row>
    <row r="61" spans="1:22" x14ac:dyDescent="0.25">
      <c r="A61" t="s">
        <v>22</v>
      </c>
      <c r="B61" t="s">
        <v>27</v>
      </c>
      <c r="C61">
        <v>66.333333333333329</v>
      </c>
      <c r="D61">
        <v>3</v>
      </c>
      <c r="E61" t="s">
        <v>23020</v>
      </c>
      <c r="F61">
        <v>250</v>
      </c>
      <c r="G61">
        <v>0</v>
      </c>
      <c r="H61" t="s">
        <v>636</v>
      </c>
      <c r="I61" t="s">
        <v>10543</v>
      </c>
      <c r="J61" t="s">
        <v>2240</v>
      </c>
      <c r="K61" t="s">
        <v>637</v>
      </c>
      <c r="L61" t="s">
        <v>638</v>
      </c>
      <c r="M61" t="s">
        <v>23021</v>
      </c>
      <c r="N61" t="s">
        <v>637</v>
      </c>
      <c r="O61" t="s">
        <v>643</v>
      </c>
      <c r="P61" t="s">
        <v>5</v>
      </c>
      <c r="Q61" t="s">
        <v>644</v>
      </c>
      <c r="R61" t="s">
        <v>638</v>
      </c>
      <c r="S61" t="s">
        <v>23022</v>
      </c>
      <c r="T61" t="s">
        <v>23021</v>
      </c>
    </row>
    <row r="62" spans="1:22" x14ac:dyDescent="0.25">
      <c r="A62" t="s">
        <v>14</v>
      </c>
      <c r="B62" t="s">
        <v>15</v>
      </c>
      <c r="C62">
        <v>54.5</v>
      </c>
      <c r="D62">
        <v>2</v>
      </c>
      <c r="E62" t="s">
        <v>23023</v>
      </c>
      <c r="F62">
        <v>78</v>
      </c>
      <c r="G62">
        <v>10</v>
      </c>
      <c r="H62" t="s">
        <v>645</v>
      </c>
      <c r="I62" t="s">
        <v>23024</v>
      </c>
      <c r="J62" t="s">
        <v>23025</v>
      </c>
      <c r="K62" t="s">
        <v>4534</v>
      </c>
      <c r="L62" t="s">
        <v>23026</v>
      </c>
      <c r="M62" t="s">
        <v>23027</v>
      </c>
      <c r="N62" t="s">
        <v>637</v>
      </c>
      <c r="O62" t="s">
        <v>664</v>
      </c>
      <c r="P62" t="s">
        <v>23</v>
      </c>
      <c r="Q62" t="s">
        <v>665</v>
      </c>
      <c r="R62" t="s">
        <v>638</v>
      </c>
      <c r="S62" t="s">
        <v>23028</v>
      </c>
      <c r="T62" t="s">
        <v>23027</v>
      </c>
    </row>
    <row r="63" spans="1:22" x14ac:dyDescent="0.25">
      <c r="A63" t="s">
        <v>600</v>
      </c>
      <c r="B63" t="s">
        <v>690</v>
      </c>
      <c r="C63">
        <v>87.2</v>
      </c>
      <c r="D63">
        <v>1</v>
      </c>
      <c r="E63" t="s">
        <v>23029</v>
      </c>
      <c r="F63">
        <v>94.2</v>
      </c>
      <c r="G63">
        <v>7</v>
      </c>
      <c r="H63" t="s">
        <v>663</v>
      </c>
      <c r="I63" t="s">
        <v>23030</v>
      </c>
      <c r="J63" t="s">
        <v>23031</v>
      </c>
      <c r="K63" t="s">
        <v>729</v>
      </c>
      <c r="L63" t="s">
        <v>23032</v>
      </c>
      <c r="M63" t="s">
        <v>23033</v>
      </c>
      <c r="N63" t="s">
        <v>637</v>
      </c>
      <c r="O63" t="s">
        <v>664</v>
      </c>
      <c r="P63" t="s">
        <v>23</v>
      </c>
      <c r="Q63" t="s">
        <v>665</v>
      </c>
      <c r="R63" t="s">
        <v>638</v>
      </c>
      <c r="S63" t="s">
        <v>23034</v>
      </c>
      <c r="T63" t="s">
        <v>23033</v>
      </c>
    </row>
    <row r="64" spans="1:22" x14ac:dyDescent="0.25">
      <c r="A64" t="s">
        <v>104</v>
      </c>
      <c r="B64" t="s">
        <v>105</v>
      </c>
      <c r="C64">
        <v>14</v>
      </c>
      <c r="D64">
        <v>2</v>
      </c>
      <c r="E64" t="s">
        <v>23035</v>
      </c>
      <c r="F64">
        <v>28</v>
      </c>
      <c r="G64">
        <v>0</v>
      </c>
      <c r="H64" t="s">
        <v>645</v>
      </c>
      <c r="I64" t="s">
        <v>23036</v>
      </c>
      <c r="J64" t="s">
        <v>23037</v>
      </c>
      <c r="K64" t="s">
        <v>16014</v>
      </c>
      <c r="L64" t="s">
        <v>3512</v>
      </c>
      <c r="M64" t="s">
        <v>23038</v>
      </c>
      <c r="N64" t="s">
        <v>637</v>
      </c>
      <c r="O64" t="s">
        <v>646</v>
      </c>
      <c r="P64" t="s">
        <v>26</v>
      </c>
      <c r="Q64" t="s">
        <v>647</v>
      </c>
      <c r="R64" t="s">
        <v>638</v>
      </c>
      <c r="S64" t="s">
        <v>637</v>
      </c>
      <c r="T64" t="s">
        <v>23039</v>
      </c>
    </row>
    <row r="65" spans="1:20" x14ac:dyDescent="0.25">
      <c r="A65" t="s">
        <v>147</v>
      </c>
      <c r="B65" t="s">
        <v>148</v>
      </c>
      <c r="C65">
        <v>33.333333333333336</v>
      </c>
      <c r="D65">
        <v>3</v>
      </c>
      <c r="E65" t="s">
        <v>23040</v>
      </c>
      <c r="F65">
        <v>110</v>
      </c>
      <c r="G65">
        <v>10</v>
      </c>
      <c r="H65" t="s">
        <v>655</v>
      </c>
      <c r="I65" t="s">
        <v>23041</v>
      </c>
      <c r="J65" t="s">
        <v>675</v>
      </c>
      <c r="K65" t="s">
        <v>637</v>
      </c>
      <c r="L65" t="s">
        <v>638</v>
      </c>
      <c r="M65" t="s">
        <v>23039</v>
      </c>
      <c r="N65" t="s">
        <v>637</v>
      </c>
      <c r="O65" t="s">
        <v>639</v>
      </c>
      <c r="P65" t="s">
        <v>5</v>
      </c>
      <c r="Q65" t="s">
        <v>640</v>
      </c>
      <c r="R65" t="s">
        <v>638</v>
      </c>
      <c r="S65" t="s">
        <v>637</v>
      </c>
      <c r="T65" t="s">
        <v>23039</v>
      </c>
    </row>
    <row r="66" spans="1:20" x14ac:dyDescent="0.25">
      <c r="A66" t="s">
        <v>77</v>
      </c>
      <c r="B66" t="s">
        <v>78</v>
      </c>
      <c r="C66">
        <v>27.5</v>
      </c>
      <c r="D66">
        <v>4</v>
      </c>
      <c r="E66" t="s">
        <v>23042</v>
      </c>
      <c r="F66">
        <v>160</v>
      </c>
      <c r="G66">
        <v>0</v>
      </c>
      <c r="H66" t="s">
        <v>645</v>
      </c>
      <c r="I66" t="s">
        <v>2221</v>
      </c>
      <c r="J66" t="s">
        <v>2222</v>
      </c>
      <c r="K66" t="s">
        <v>2223</v>
      </c>
      <c r="L66" t="s">
        <v>2224</v>
      </c>
      <c r="M66" t="s">
        <v>23043</v>
      </c>
      <c r="N66" t="s">
        <v>637</v>
      </c>
      <c r="O66" t="s">
        <v>651</v>
      </c>
      <c r="P66" t="s">
        <v>26</v>
      </c>
      <c r="Q66" t="s">
        <v>647</v>
      </c>
      <c r="R66" t="s">
        <v>638</v>
      </c>
      <c r="S66" t="s">
        <v>23044</v>
      </c>
      <c r="T66" t="s">
        <v>23045</v>
      </c>
    </row>
    <row r="67" spans="1:20" x14ac:dyDescent="0.25">
      <c r="A67" t="s">
        <v>147</v>
      </c>
      <c r="B67" t="s">
        <v>148</v>
      </c>
      <c r="C67">
        <v>33.333333333333336</v>
      </c>
      <c r="D67">
        <v>3</v>
      </c>
      <c r="E67" t="s">
        <v>23046</v>
      </c>
      <c r="F67">
        <v>100</v>
      </c>
      <c r="G67">
        <v>0</v>
      </c>
      <c r="H67" t="s">
        <v>655</v>
      </c>
      <c r="I67" t="s">
        <v>23047</v>
      </c>
      <c r="J67" t="s">
        <v>648</v>
      </c>
      <c r="K67" t="s">
        <v>637</v>
      </c>
      <c r="L67" t="s">
        <v>638</v>
      </c>
      <c r="M67" t="s">
        <v>23048</v>
      </c>
      <c r="N67" t="s">
        <v>637</v>
      </c>
      <c r="O67" t="s">
        <v>639</v>
      </c>
      <c r="P67" t="s">
        <v>5</v>
      </c>
      <c r="Q67" t="s">
        <v>640</v>
      </c>
      <c r="R67" t="s">
        <v>638</v>
      </c>
      <c r="S67" t="s">
        <v>637</v>
      </c>
      <c r="T67" t="s">
        <v>23048</v>
      </c>
    </row>
    <row r="68" spans="1:20" x14ac:dyDescent="0.25">
      <c r="A68" t="s">
        <v>18</v>
      </c>
      <c r="B68" t="s">
        <v>19</v>
      </c>
      <c r="C68">
        <v>66.666666666666671</v>
      </c>
      <c r="D68">
        <v>3</v>
      </c>
      <c r="E68" t="s">
        <v>23049</v>
      </c>
      <c r="F68">
        <v>111</v>
      </c>
      <c r="G68">
        <v>0</v>
      </c>
      <c r="H68" t="s">
        <v>645</v>
      </c>
      <c r="I68" t="s">
        <v>23050</v>
      </c>
      <c r="J68" t="s">
        <v>23051</v>
      </c>
      <c r="K68" t="s">
        <v>783</v>
      </c>
      <c r="L68" t="s">
        <v>3851</v>
      </c>
      <c r="M68" t="s">
        <v>23052</v>
      </c>
      <c r="N68" t="s">
        <v>637</v>
      </c>
      <c r="O68" t="s">
        <v>646</v>
      </c>
      <c r="P68" t="s">
        <v>26</v>
      </c>
      <c r="Q68" t="s">
        <v>647</v>
      </c>
      <c r="R68" t="s">
        <v>638</v>
      </c>
      <c r="S68" t="s">
        <v>23053</v>
      </c>
      <c r="T68" t="s">
        <v>23054</v>
      </c>
    </row>
    <row r="69" spans="1:20" x14ac:dyDescent="0.25">
      <c r="A69" t="s">
        <v>241</v>
      </c>
      <c r="B69" t="s">
        <v>2799</v>
      </c>
      <c r="C69">
        <v>87.2</v>
      </c>
      <c r="D69">
        <v>3</v>
      </c>
      <c r="E69" t="s">
        <v>23055</v>
      </c>
      <c r="F69">
        <v>277.60000000000002</v>
      </c>
      <c r="G69">
        <v>16</v>
      </c>
      <c r="H69" t="s">
        <v>645</v>
      </c>
      <c r="I69" t="s">
        <v>23056</v>
      </c>
      <c r="J69" t="s">
        <v>23057</v>
      </c>
      <c r="K69" t="s">
        <v>14758</v>
      </c>
      <c r="L69" t="s">
        <v>23058</v>
      </c>
      <c r="M69" t="s">
        <v>23059</v>
      </c>
      <c r="N69" t="s">
        <v>637</v>
      </c>
      <c r="O69" t="s">
        <v>664</v>
      </c>
      <c r="P69" t="s">
        <v>23</v>
      </c>
      <c r="Q69" t="s">
        <v>665</v>
      </c>
      <c r="R69" t="s">
        <v>638</v>
      </c>
      <c r="S69" t="s">
        <v>23060</v>
      </c>
      <c r="T69" t="s">
        <v>23059</v>
      </c>
    </row>
    <row r="70" spans="1:20" x14ac:dyDescent="0.25">
      <c r="A70" t="s">
        <v>239</v>
      </c>
      <c r="B70" t="s">
        <v>690</v>
      </c>
      <c r="C70">
        <v>91.05</v>
      </c>
      <c r="D70">
        <v>1</v>
      </c>
      <c r="E70" t="s">
        <v>23061</v>
      </c>
      <c r="F70">
        <v>208.1</v>
      </c>
      <c r="G70">
        <v>26</v>
      </c>
      <c r="H70" t="s">
        <v>663</v>
      </c>
      <c r="I70" t="s">
        <v>23062</v>
      </c>
      <c r="J70" t="s">
        <v>23063</v>
      </c>
      <c r="K70" t="s">
        <v>2498</v>
      </c>
      <c r="L70" t="s">
        <v>23064</v>
      </c>
      <c r="M70" t="s">
        <v>23065</v>
      </c>
      <c r="N70" t="s">
        <v>637</v>
      </c>
      <c r="O70" t="s">
        <v>664</v>
      </c>
      <c r="P70" t="s">
        <v>23</v>
      </c>
      <c r="Q70" t="s">
        <v>665</v>
      </c>
      <c r="R70" t="s">
        <v>638</v>
      </c>
      <c r="S70" t="s">
        <v>23066</v>
      </c>
      <c r="T70" t="s">
        <v>23065</v>
      </c>
    </row>
    <row r="71" spans="1:20" x14ac:dyDescent="0.25">
      <c r="A71" t="s">
        <v>240</v>
      </c>
      <c r="B71" t="s">
        <v>690</v>
      </c>
      <c r="C71">
        <v>91.05</v>
      </c>
      <c r="D71">
        <v>1</v>
      </c>
      <c r="E71" t="s">
        <v>23061</v>
      </c>
      <c r="F71">
        <v>208.1</v>
      </c>
      <c r="G71">
        <v>26</v>
      </c>
      <c r="H71" t="s">
        <v>663</v>
      </c>
      <c r="I71" t="s">
        <v>23062</v>
      </c>
      <c r="J71" t="s">
        <v>23063</v>
      </c>
      <c r="K71" t="s">
        <v>2498</v>
      </c>
      <c r="L71" t="s">
        <v>23064</v>
      </c>
      <c r="M71" t="s">
        <v>23065</v>
      </c>
      <c r="N71" t="s">
        <v>637</v>
      </c>
      <c r="O71" t="s">
        <v>664</v>
      </c>
      <c r="P71" t="s">
        <v>23</v>
      </c>
      <c r="Q71" t="s">
        <v>665</v>
      </c>
      <c r="R71" t="s">
        <v>638</v>
      </c>
      <c r="S71" t="s">
        <v>23066</v>
      </c>
      <c r="T71" t="s">
        <v>23065</v>
      </c>
    </row>
    <row r="72" spans="1:20" x14ac:dyDescent="0.25">
      <c r="A72" t="s">
        <v>147</v>
      </c>
      <c r="B72" t="s">
        <v>148</v>
      </c>
      <c r="C72">
        <v>33.333333333333336</v>
      </c>
      <c r="D72">
        <v>3</v>
      </c>
      <c r="E72" t="s">
        <v>23067</v>
      </c>
      <c r="F72">
        <v>100</v>
      </c>
      <c r="G72">
        <v>0</v>
      </c>
      <c r="H72" t="s">
        <v>655</v>
      </c>
      <c r="I72" t="s">
        <v>23068</v>
      </c>
      <c r="J72" t="s">
        <v>649</v>
      </c>
      <c r="K72" t="s">
        <v>637</v>
      </c>
      <c r="L72" t="s">
        <v>638</v>
      </c>
      <c r="M72" t="s">
        <v>23069</v>
      </c>
      <c r="N72" t="s">
        <v>637</v>
      </c>
      <c r="O72" t="s">
        <v>639</v>
      </c>
      <c r="P72" t="s">
        <v>5</v>
      </c>
      <c r="Q72" t="s">
        <v>640</v>
      </c>
      <c r="R72" t="s">
        <v>638</v>
      </c>
      <c r="S72" t="s">
        <v>637</v>
      </c>
      <c r="T72" t="s">
        <v>23069</v>
      </c>
    </row>
    <row r="73" spans="1:20" x14ac:dyDescent="0.25">
      <c r="A73" t="s">
        <v>147</v>
      </c>
      <c r="B73" t="s">
        <v>148</v>
      </c>
      <c r="C73">
        <v>33.333333333333336</v>
      </c>
      <c r="D73">
        <v>3</v>
      </c>
      <c r="E73" t="s">
        <v>23070</v>
      </c>
      <c r="F73">
        <v>100</v>
      </c>
      <c r="G73">
        <v>0</v>
      </c>
      <c r="H73" t="s">
        <v>655</v>
      </c>
      <c r="I73" t="s">
        <v>23071</v>
      </c>
      <c r="J73" t="s">
        <v>23072</v>
      </c>
      <c r="K73" t="s">
        <v>637</v>
      </c>
      <c r="L73" t="s">
        <v>638</v>
      </c>
      <c r="M73" t="s">
        <v>23073</v>
      </c>
      <c r="N73" t="s">
        <v>637</v>
      </c>
      <c r="O73" t="s">
        <v>639</v>
      </c>
      <c r="P73" t="s">
        <v>5</v>
      </c>
      <c r="Q73" t="s">
        <v>640</v>
      </c>
      <c r="R73" t="s">
        <v>638</v>
      </c>
      <c r="S73" t="s">
        <v>637</v>
      </c>
      <c r="T73" t="s">
        <v>23073</v>
      </c>
    </row>
    <row r="74" spans="1:20" x14ac:dyDescent="0.25">
      <c r="A74" t="s">
        <v>147</v>
      </c>
      <c r="B74" t="s">
        <v>148</v>
      </c>
      <c r="C74">
        <v>33.333333333333336</v>
      </c>
      <c r="D74">
        <v>3</v>
      </c>
      <c r="E74" t="s">
        <v>23074</v>
      </c>
      <c r="F74">
        <v>138</v>
      </c>
      <c r="G74">
        <v>38</v>
      </c>
      <c r="H74" t="s">
        <v>655</v>
      </c>
      <c r="I74" t="s">
        <v>23075</v>
      </c>
      <c r="J74" t="s">
        <v>2178</v>
      </c>
      <c r="K74" t="s">
        <v>637</v>
      </c>
      <c r="L74" t="s">
        <v>638</v>
      </c>
      <c r="M74" t="s">
        <v>23076</v>
      </c>
      <c r="N74" t="s">
        <v>637</v>
      </c>
      <c r="O74" t="s">
        <v>643</v>
      </c>
      <c r="P74" t="s">
        <v>5</v>
      </c>
      <c r="Q74" t="s">
        <v>644</v>
      </c>
      <c r="R74" t="s">
        <v>638</v>
      </c>
      <c r="S74" t="s">
        <v>637</v>
      </c>
      <c r="T74" t="s">
        <v>23076</v>
      </c>
    </row>
    <row r="75" spans="1:20" x14ac:dyDescent="0.25">
      <c r="A75" t="s">
        <v>147</v>
      </c>
      <c r="B75" t="s">
        <v>148</v>
      </c>
      <c r="C75">
        <v>33.333333333333336</v>
      </c>
      <c r="D75">
        <v>3</v>
      </c>
      <c r="E75" t="s">
        <v>23077</v>
      </c>
      <c r="F75">
        <v>100</v>
      </c>
      <c r="G75">
        <v>0</v>
      </c>
      <c r="H75" t="s">
        <v>655</v>
      </c>
      <c r="I75" t="s">
        <v>23078</v>
      </c>
      <c r="J75" t="s">
        <v>2178</v>
      </c>
      <c r="K75" t="s">
        <v>637</v>
      </c>
      <c r="L75" t="s">
        <v>638</v>
      </c>
      <c r="M75" t="s">
        <v>23079</v>
      </c>
      <c r="N75" t="s">
        <v>637</v>
      </c>
      <c r="O75" t="s">
        <v>639</v>
      </c>
      <c r="P75" t="s">
        <v>5</v>
      </c>
      <c r="Q75" t="s">
        <v>640</v>
      </c>
      <c r="R75" t="s">
        <v>638</v>
      </c>
      <c r="S75" t="s">
        <v>637</v>
      </c>
      <c r="T75" t="s">
        <v>23079</v>
      </c>
    </row>
    <row r="76" spans="1:20" x14ac:dyDescent="0.25">
      <c r="A76" t="s">
        <v>147</v>
      </c>
      <c r="B76" t="s">
        <v>148</v>
      </c>
      <c r="C76">
        <v>33.333333333333336</v>
      </c>
      <c r="D76">
        <v>3</v>
      </c>
      <c r="E76" t="s">
        <v>23080</v>
      </c>
      <c r="F76">
        <v>100</v>
      </c>
      <c r="G76">
        <v>0</v>
      </c>
      <c r="H76" t="s">
        <v>655</v>
      </c>
      <c r="I76" t="s">
        <v>21846</v>
      </c>
      <c r="J76" t="s">
        <v>657</v>
      </c>
      <c r="K76" t="s">
        <v>637</v>
      </c>
      <c r="L76" t="s">
        <v>638</v>
      </c>
      <c r="M76" t="s">
        <v>23079</v>
      </c>
      <c r="N76" t="s">
        <v>637</v>
      </c>
      <c r="O76" t="s">
        <v>639</v>
      </c>
      <c r="P76" t="s">
        <v>5</v>
      </c>
      <c r="Q76" t="s">
        <v>640</v>
      </c>
      <c r="R76" t="s">
        <v>638</v>
      </c>
      <c r="S76" t="s">
        <v>637</v>
      </c>
      <c r="T76" t="s">
        <v>23079</v>
      </c>
    </row>
    <row r="77" spans="1:20" x14ac:dyDescent="0.25">
      <c r="A77" t="s">
        <v>147</v>
      </c>
      <c r="B77" t="s">
        <v>148</v>
      </c>
      <c r="C77">
        <v>33.333333333333336</v>
      </c>
      <c r="D77">
        <v>3</v>
      </c>
      <c r="E77" t="s">
        <v>23081</v>
      </c>
      <c r="F77">
        <v>101</v>
      </c>
      <c r="G77">
        <v>1</v>
      </c>
      <c r="H77" t="s">
        <v>655</v>
      </c>
      <c r="I77" t="s">
        <v>23082</v>
      </c>
      <c r="J77" t="s">
        <v>682</v>
      </c>
      <c r="K77" t="s">
        <v>637</v>
      </c>
      <c r="L77" t="s">
        <v>638</v>
      </c>
      <c r="M77" t="s">
        <v>23083</v>
      </c>
      <c r="N77" t="s">
        <v>637</v>
      </c>
      <c r="O77" t="s">
        <v>639</v>
      </c>
      <c r="P77" t="s">
        <v>5</v>
      </c>
      <c r="Q77" t="s">
        <v>640</v>
      </c>
      <c r="R77" t="s">
        <v>638</v>
      </c>
      <c r="S77" t="s">
        <v>637</v>
      </c>
      <c r="T77" t="s">
        <v>23079</v>
      </c>
    </row>
    <row r="78" spans="1:20" x14ac:dyDescent="0.25">
      <c r="A78" t="s">
        <v>147</v>
      </c>
      <c r="B78" t="s">
        <v>148</v>
      </c>
      <c r="C78">
        <v>50</v>
      </c>
      <c r="D78">
        <v>6</v>
      </c>
      <c r="E78" t="s">
        <v>23084</v>
      </c>
      <c r="F78">
        <v>0</v>
      </c>
      <c r="G78">
        <v>0</v>
      </c>
      <c r="H78" t="s">
        <v>636</v>
      </c>
      <c r="I78" t="s">
        <v>23085</v>
      </c>
      <c r="J78" t="s">
        <v>3188</v>
      </c>
      <c r="K78" t="s">
        <v>637</v>
      </c>
      <c r="L78" t="s">
        <v>638</v>
      </c>
      <c r="M78" t="s">
        <v>23086</v>
      </c>
      <c r="N78" t="s">
        <v>637</v>
      </c>
      <c r="O78" t="s">
        <v>643</v>
      </c>
      <c r="P78" t="s">
        <v>5</v>
      </c>
      <c r="Q78" t="s">
        <v>644</v>
      </c>
      <c r="R78" t="s">
        <v>638</v>
      </c>
      <c r="S78" t="s">
        <v>637</v>
      </c>
      <c r="T78" t="s">
        <v>23083</v>
      </c>
    </row>
    <row r="79" spans="1:20" x14ac:dyDescent="0.25">
      <c r="A79" t="s">
        <v>104</v>
      </c>
      <c r="B79" t="s">
        <v>105</v>
      </c>
      <c r="C79">
        <v>14</v>
      </c>
      <c r="D79">
        <v>1</v>
      </c>
      <c r="E79" t="s">
        <v>23087</v>
      </c>
      <c r="F79">
        <v>14</v>
      </c>
      <c r="G79">
        <v>0</v>
      </c>
      <c r="H79" t="s">
        <v>645</v>
      </c>
      <c r="I79" t="s">
        <v>6609</v>
      </c>
      <c r="J79" t="s">
        <v>6610</v>
      </c>
      <c r="K79" t="s">
        <v>6611</v>
      </c>
      <c r="L79" t="s">
        <v>3851</v>
      </c>
      <c r="M79" t="s">
        <v>23073</v>
      </c>
      <c r="N79" t="s">
        <v>637</v>
      </c>
      <c r="O79" t="s">
        <v>646</v>
      </c>
      <c r="P79" t="s">
        <v>26</v>
      </c>
      <c r="Q79" t="s">
        <v>647</v>
      </c>
      <c r="R79" t="s">
        <v>638</v>
      </c>
      <c r="S79" t="s">
        <v>637</v>
      </c>
      <c r="T79" t="s">
        <v>23088</v>
      </c>
    </row>
    <row r="80" spans="1:20" x14ac:dyDescent="0.25">
      <c r="A80" t="s">
        <v>18</v>
      </c>
      <c r="B80" t="s">
        <v>19</v>
      </c>
      <c r="C80">
        <v>66.666666666666671</v>
      </c>
      <c r="D80">
        <v>3</v>
      </c>
      <c r="E80" t="s">
        <v>23089</v>
      </c>
      <c r="F80">
        <v>111</v>
      </c>
      <c r="G80">
        <v>0</v>
      </c>
      <c r="H80" t="s">
        <v>645</v>
      </c>
      <c r="I80" t="s">
        <v>15813</v>
      </c>
      <c r="J80" t="s">
        <v>23090</v>
      </c>
      <c r="K80" t="s">
        <v>744</v>
      </c>
      <c r="L80" t="s">
        <v>6716</v>
      </c>
      <c r="M80" t="s">
        <v>23091</v>
      </c>
      <c r="N80" t="s">
        <v>637</v>
      </c>
      <c r="O80" t="s">
        <v>646</v>
      </c>
      <c r="P80" t="s">
        <v>26</v>
      </c>
      <c r="Q80" t="s">
        <v>647</v>
      </c>
      <c r="R80" t="s">
        <v>638</v>
      </c>
      <c r="S80" t="s">
        <v>23092</v>
      </c>
      <c r="T80" t="s">
        <v>23093</v>
      </c>
    </row>
    <row r="81" spans="1:20" x14ac:dyDescent="0.25">
      <c r="A81" t="s">
        <v>239</v>
      </c>
      <c r="B81" t="s">
        <v>2799</v>
      </c>
      <c r="C81">
        <v>46.43</v>
      </c>
      <c r="D81">
        <v>1</v>
      </c>
      <c r="E81" t="s">
        <v>23094</v>
      </c>
      <c r="F81">
        <v>46.43</v>
      </c>
      <c r="G81">
        <v>0</v>
      </c>
      <c r="H81" t="s">
        <v>645</v>
      </c>
      <c r="I81" t="s">
        <v>7396</v>
      </c>
      <c r="J81" t="s">
        <v>7397</v>
      </c>
      <c r="K81" t="s">
        <v>7398</v>
      </c>
      <c r="L81" t="s">
        <v>7399</v>
      </c>
      <c r="M81" t="s">
        <v>23093</v>
      </c>
      <c r="N81" t="s">
        <v>637</v>
      </c>
      <c r="O81" t="s">
        <v>664</v>
      </c>
      <c r="P81" t="s">
        <v>23</v>
      </c>
      <c r="Q81" t="s">
        <v>665</v>
      </c>
      <c r="R81" t="s">
        <v>638</v>
      </c>
      <c r="S81" t="s">
        <v>637</v>
      </c>
      <c r="T81" t="s">
        <v>23093</v>
      </c>
    </row>
    <row r="82" spans="1:20" x14ac:dyDescent="0.25">
      <c r="A82" t="s">
        <v>18</v>
      </c>
      <c r="B82" t="s">
        <v>19</v>
      </c>
      <c r="C82">
        <v>66.666666666666671</v>
      </c>
      <c r="D82">
        <v>3</v>
      </c>
      <c r="E82" t="s">
        <v>23095</v>
      </c>
      <c r="F82">
        <v>100</v>
      </c>
      <c r="G82">
        <v>0</v>
      </c>
      <c r="H82" t="s">
        <v>636</v>
      </c>
      <c r="I82" t="s">
        <v>23096</v>
      </c>
      <c r="J82" t="s">
        <v>3691</v>
      </c>
      <c r="K82" t="s">
        <v>637</v>
      </c>
      <c r="L82" t="s">
        <v>638</v>
      </c>
      <c r="M82" t="s">
        <v>23097</v>
      </c>
      <c r="N82" t="s">
        <v>637</v>
      </c>
      <c r="O82" t="s">
        <v>639</v>
      </c>
      <c r="P82" t="s">
        <v>5</v>
      </c>
      <c r="Q82" t="s">
        <v>640</v>
      </c>
      <c r="R82" t="s">
        <v>638</v>
      </c>
      <c r="S82" t="s">
        <v>23098</v>
      </c>
      <c r="T82" t="s">
        <v>23099</v>
      </c>
    </row>
    <row r="83" spans="1:20" x14ac:dyDescent="0.25">
      <c r="A83" t="s">
        <v>241</v>
      </c>
      <c r="B83" t="s">
        <v>247</v>
      </c>
      <c r="C83">
        <v>159</v>
      </c>
      <c r="D83">
        <v>1</v>
      </c>
      <c r="E83" t="s">
        <v>23100</v>
      </c>
      <c r="F83">
        <v>190.5</v>
      </c>
      <c r="G83">
        <v>0</v>
      </c>
      <c r="H83" t="s">
        <v>655</v>
      </c>
      <c r="I83" t="s">
        <v>19469</v>
      </c>
      <c r="J83" t="s">
        <v>700</v>
      </c>
      <c r="K83" t="s">
        <v>637</v>
      </c>
      <c r="L83" t="s">
        <v>638</v>
      </c>
      <c r="M83" t="s">
        <v>23101</v>
      </c>
      <c r="N83" t="s">
        <v>637</v>
      </c>
      <c r="O83" t="s">
        <v>639</v>
      </c>
      <c r="P83" t="s">
        <v>5</v>
      </c>
      <c r="Q83" t="s">
        <v>640</v>
      </c>
      <c r="R83" t="s">
        <v>638</v>
      </c>
      <c r="S83" t="s">
        <v>23102</v>
      </c>
      <c r="T83" t="s">
        <v>23101</v>
      </c>
    </row>
    <row r="84" spans="1:20" x14ac:dyDescent="0.25">
      <c r="A84" t="s">
        <v>240</v>
      </c>
      <c r="B84" t="s">
        <v>246</v>
      </c>
      <c r="C84">
        <v>159</v>
      </c>
      <c r="D84">
        <v>1</v>
      </c>
      <c r="E84" t="s">
        <v>23100</v>
      </c>
      <c r="F84">
        <v>190.5</v>
      </c>
      <c r="G84">
        <v>0</v>
      </c>
      <c r="H84" t="s">
        <v>655</v>
      </c>
      <c r="I84" t="s">
        <v>19469</v>
      </c>
      <c r="J84" t="s">
        <v>700</v>
      </c>
      <c r="K84" t="s">
        <v>637</v>
      </c>
      <c r="L84" t="s">
        <v>638</v>
      </c>
      <c r="M84" t="s">
        <v>23101</v>
      </c>
      <c r="N84" t="s">
        <v>637</v>
      </c>
      <c r="O84" t="s">
        <v>639</v>
      </c>
      <c r="P84" t="s">
        <v>5</v>
      </c>
      <c r="Q84" t="s">
        <v>640</v>
      </c>
      <c r="R84" t="s">
        <v>638</v>
      </c>
      <c r="S84" t="s">
        <v>23102</v>
      </c>
      <c r="T84" t="s">
        <v>23101</v>
      </c>
    </row>
    <row r="85" spans="1:20" x14ac:dyDescent="0.25">
      <c r="A85" t="s">
        <v>22</v>
      </c>
      <c r="B85" t="s">
        <v>27</v>
      </c>
      <c r="C85">
        <v>80</v>
      </c>
      <c r="D85">
        <v>1</v>
      </c>
      <c r="E85" t="s">
        <v>23103</v>
      </c>
      <c r="F85">
        <v>80</v>
      </c>
      <c r="G85">
        <v>0</v>
      </c>
      <c r="H85" t="s">
        <v>645</v>
      </c>
      <c r="I85" t="s">
        <v>23104</v>
      </c>
      <c r="J85" t="s">
        <v>23105</v>
      </c>
      <c r="K85" t="s">
        <v>729</v>
      </c>
      <c r="L85" t="s">
        <v>806</v>
      </c>
      <c r="M85" t="s">
        <v>23106</v>
      </c>
      <c r="N85" t="s">
        <v>637</v>
      </c>
      <c r="O85" t="s">
        <v>646</v>
      </c>
      <c r="P85" t="s">
        <v>26</v>
      </c>
      <c r="Q85" t="s">
        <v>647</v>
      </c>
      <c r="R85" t="s">
        <v>638</v>
      </c>
      <c r="S85" t="s">
        <v>23107</v>
      </c>
      <c r="T85" t="s">
        <v>23106</v>
      </c>
    </row>
    <row r="86" spans="1:20" x14ac:dyDescent="0.25">
      <c r="A86" t="s">
        <v>22</v>
      </c>
      <c r="B86" t="s">
        <v>27</v>
      </c>
      <c r="C86">
        <v>80</v>
      </c>
      <c r="D86">
        <v>2</v>
      </c>
      <c r="E86" t="s">
        <v>23108</v>
      </c>
      <c r="F86">
        <v>160</v>
      </c>
      <c r="G86">
        <v>0</v>
      </c>
      <c r="H86" t="s">
        <v>645</v>
      </c>
      <c r="I86" t="s">
        <v>13740</v>
      </c>
      <c r="J86" t="s">
        <v>23109</v>
      </c>
      <c r="K86" t="s">
        <v>21020</v>
      </c>
      <c r="L86" t="s">
        <v>3883</v>
      </c>
      <c r="M86" t="s">
        <v>23110</v>
      </c>
      <c r="N86" t="s">
        <v>637</v>
      </c>
      <c r="O86" t="s">
        <v>646</v>
      </c>
      <c r="P86" t="s">
        <v>26</v>
      </c>
      <c r="Q86" t="s">
        <v>647</v>
      </c>
      <c r="R86" t="s">
        <v>638</v>
      </c>
      <c r="S86" t="s">
        <v>23111</v>
      </c>
      <c r="T86" t="s">
        <v>23110</v>
      </c>
    </row>
    <row r="87" spans="1:20" x14ac:dyDescent="0.25">
      <c r="A87" t="s">
        <v>147</v>
      </c>
      <c r="B87" t="s">
        <v>148</v>
      </c>
      <c r="C87">
        <v>33.333333333333336</v>
      </c>
      <c r="D87">
        <v>3</v>
      </c>
      <c r="E87" t="s">
        <v>23112</v>
      </c>
      <c r="F87">
        <v>100</v>
      </c>
      <c r="G87">
        <v>0</v>
      </c>
      <c r="H87" t="s">
        <v>655</v>
      </c>
      <c r="I87" t="s">
        <v>23113</v>
      </c>
      <c r="J87" t="s">
        <v>658</v>
      </c>
      <c r="K87" t="s">
        <v>637</v>
      </c>
      <c r="L87" t="s">
        <v>638</v>
      </c>
      <c r="M87" t="s">
        <v>23114</v>
      </c>
      <c r="N87" t="s">
        <v>637</v>
      </c>
      <c r="O87" t="s">
        <v>639</v>
      </c>
      <c r="P87" t="s">
        <v>5</v>
      </c>
      <c r="Q87" t="s">
        <v>640</v>
      </c>
      <c r="R87" t="s">
        <v>638</v>
      </c>
      <c r="S87" t="s">
        <v>637</v>
      </c>
      <c r="T87" t="s">
        <v>23114</v>
      </c>
    </row>
    <row r="88" spans="1:20" x14ac:dyDescent="0.25">
      <c r="A88" t="s">
        <v>18</v>
      </c>
      <c r="B88" t="s">
        <v>19</v>
      </c>
      <c r="C88">
        <v>66.666666666666671</v>
      </c>
      <c r="D88">
        <v>3</v>
      </c>
      <c r="E88" t="s">
        <v>23115</v>
      </c>
      <c r="F88">
        <v>100</v>
      </c>
      <c r="G88">
        <v>0</v>
      </c>
      <c r="H88" t="s">
        <v>636</v>
      </c>
      <c r="I88" t="s">
        <v>23116</v>
      </c>
      <c r="J88" t="s">
        <v>9065</v>
      </c>
      <c r="K88" t="s">
        <v>637</v>
      </c>
      <c r="L88" t="s">
        <v>638</v>
      </c>
      <c r="M88" t="s">
        <v>23114</v>
      </c>
      <c r="N88" t="s">
        <v>637</v>
      </c>
      <c r="O88" t="s">
        <v>654</v>
      </c>
      <c r="P88" t="s">
        <v>5</v>
      </c>
      <c r="Q88" t="s">
        <v>640</v>
      </c>
      <c r="R88" t="s">
        <v>638</v>
      </c>
      <c r="S88" t="s">
        <v>23117</v>
      </c>
      <c r="T88" t="s">
        <v>23114</v>
      </c>
    </row>
    <row r="89" spans="1:20" x14ac:dyDescent="0.25">
      <c r="A89" t="s">
        <v>241</v>
      </c>
      <c r="B89" t="s">
        <v>247</v>
      </c>
      <c r="C89">
        <v>159</v>
      </c>
      <c r="D89">
        <v>2</v>
      </c>
      <c r="E89" t="s">
        <v>23118</v>
      </c>
      <c r="F89">
        <v>190.5</v>
      </c>
      <c r="G89">
        <v>0</v>
      </c>
      <c r="H89" t="s">
        <v>655</v>
      </c>
      <c r="I89" t="s">
        <v>23119</v>
      </c>
      <c r="J89" t="s">
        <v>1797</v>
      </c>
      <c r="K89" t="s">
        <v>637</v>
      </c>
      <c r="L89" t="s">
        <v>638</v>
      </c>
      <c r="M89" t="s">
        <v>23120</v>
      </c>
      <c r="N89" t="s">
        <v>637</v>
      </c>
      <c r="O89" t="s">
        <v>639</v>
      </c>
      <c r="P89" t="s">
        <v>5</v>
      </c>
      <c r="Q89" t="s">
        <v>640</v>
      </c>
      <c r="R89" t="s">
        <v>638</v>
      </c>
      <c r="S89" t="s">
        <v>23121</v>
      </c>
      <c r="T89" t="s">
        <v>23120</v>
      </c>
    </row>
    <row r="90" spans="1:20" x14ac:dyDescent="0.25">
      <c r="A90" t="s">
        <v>22</v>
      </c>
      <c r="B90" t="s">
        <v>27</v>
      </c>
      <c r="C90">
        <v>120</v>
      </c>
      <c r="D90">
        <v>2</v>
      </c>
      <c r="E90" t="s">
        <v>23122</v>
      </c>
      <c r="F90">
        <v>200</v>
      </c>
      <c r="G90">
        <v>0</v>
      </c>
      <c r="H90" t="s">
        <v>636</v>
      </c>
      <c r="I90" t="s">
        <v>11558</v>
      </c>
      <c r="J90" t="s">
        <v>666</v>
      </c>
      <c r="K90" t="s">
        <v>637</v>
      </c>
      <c r="L90" t="s">
        <v>638</v>
      </c>
      <c r="M90" t="s">
        <v>23123</v>
      </c>
      <c r="N90" t="s">
        <v>637</v>
      </c>
      <c r="O90" t="s">
        <v>639</v>
      </c>
      <c r="P90" t="s">
        <v>5</v>
      </c>
      <c r="Q90" t="s">
        <v>640</v>
      </c>
      <c r="R90" t="s">
        <v>638</v>
      </c>
      <c r="S90" t="s">
        <v>23124</v>
      </c>
      <c r="T90" t="s">
        <v>23123</v>
      </c>
    </row>
    <row r="91" spans="1:20" x14ac:dyDescent="0.25">
      <c r="A91" t="s">
        <v>147</v>
      </c>
      <c r="B91" t="s">
        <v>148</v>
      </c>
      <c r="C91">
        <v>33.333333333333336</v>
      </c>
      <c r="D91">
        <v>3</v>
      </c>
      <c r="E91" t="s">
        <v>23125</v>
      </c>
      <c r="F91">
        <v>100</v>
      </c>
      <c r="G91">
        <v>0</v>
      </c>
      <c r="H91" t="s">
        <v>655</v>
      </c>
      <c r="I91" t="s">
        <v>23126</v>
      </c>
      <c r="J91" t="s">
        <v>3004</v>
      </c>
      <c r="K91" t="s">
        <v>637</v>
      </c>
      <c r="L91" t="s">
        <v>638</v>
      </c>
      <c r="M91" t="s">
        <v>23127</v>
      </c>
      <c r="N91" t="s">
        <v>637</v>
      </c>
      <c r="O91" t="s">
        <v>643</v>
      </c>
      <c r="P91" t="s">
        <v>5</v>
      </c>
      <c r="Q91" t="s">
        <v>644</v>
      </c>
      <c r="R91" t="s">
        <v>638</v>
      </c>
      <c r="S91" t="s">
        <v>637</v>
      </c>
      <c r="T91" t="s">
        <v>23127</v>
      </c>
    </row>
    <row r="92" spans="1:20" x14ac:dyDescent="0.25">
      <c r="A92" t="s">
        <v>147</v>
      </c>
      <c r="B92" t="s">
        <v>148</v>
      </c>
      <c r="C92">
        <v>33.333333333333336</v>
      </c>
      <c r="D92">
        <v>3</v>
      </c>
      <c r="E92" t="s">
        <v>23128</v>
      </c>
      <c r="F92">
        <v>100</v>
      </c>
      <c r="G92">
        <v>0</v>
      </c>
      <c r="H92" t="s">
        <v>655</v>
      </c>
      <c r="I92" t="s">
        <v>23129</v>
      </c>
      <c r="J92" t="s">
        <v>681</v>
      </c>
      <c r="K92" t="s">
        <v>637</v>
      </c>
      <c r="L92" t="s">
        <v>638</v>
      </c>
      <c r="M92" t="s">
        <v>23127</v>
      </c>
      <c r="N92" t="s">
        <v>637</v>
      </c>
      <c r="O92" t="s">
        <v>639</v>
      </c>
      <c r="P92" t="s">
        <v>5</v>
      </c>
      <c r="Q92" t="s">
        <v>640</v>
      </c>
      <c r="R92" t="s">
        <v>638</v>
      </c>
      <c r="S92" t="s">
        <v>637</v>
      </c>
      <c r="T92" t="s">
        <v>23127</v>
      </c>
    </row>
    <row r="93" spans="1:20" x14ac:dyDescent="0.25">
      <c r="A93" t="s">
        <v>18</v>
      </c>
      <c r="B93" t="s">
        <v>19</v>
      </c>
      <c r="C93">
        <v>66.666666666666671</v>
      </c>
      <c r="D93">
        <v>3</v>
      </c>
      <c r="E93" t="s">
        <v>23130</v>
      </c>
      <c r="F93">
        <v>100</v>
      </c>
      <c r="G93">
        <v>0</v>
      </c>
      <c r="H93" t="s">
        <v>636</v>
      </c>
      <c r="I93" t="s">
        <v>11912</v>
      </c>
      <c r="J93" t="s">
        <v>3691</v>
      </c>
      <c r="K93" t="s">
        <v>637</v>
      </c>
      <c r="L93" t="s">
        <v>638</v>
      </c>
      <c r="M93" t="s">
        <v>23127</v>
      </c>
      <c r="N93" t="s">
        <v>637</v>
      </c>
      <c r="O93" t="s">
        <v>639</v>
      </c>
      <c r="P93" t="s">
        <v>5</v>
      </c>
      <c r="Q93" t="s">
        <v>640</v>
      </c>
      <c r="R93" t="s">
        <v>638</v>
      </c>
      <c r="S93" t="s">
        <v>23131</v>
      </c>
      <c r="T93" t="s">
        <v>23127</v>
      </c>
    </row>
    <row r="94" spans="1:20" x14ac:dyDescent="0.25">
      <c r="A94" t="s">
        <v>104</v>
      </c>
      <c r="B94" t="s">
        <v>105</v>
      </c>
      <c r="C94">
        <v>15</v>
      </c>
      <c r="D94">
        <v>1</v>
      </c>
      <c r="E94" t="s">
        <v>23132</v>
      </c>
      <c r="F94">
        <v>15</v>
      </c>
      <c r="G94">
        <v>0</v>
      </c>
      <c r="H94" t="s">
        <v>636</v>
      </c>
      <c r="I94" t="s">
        <v>23133</v>
      </c>
      <c r="J94" t="s">
        <v>23134</v>
      </c>
      <c r="K94" t="s">
        <v>5253</v>
      </c>
      <c r="L94" t="s">
        <v>7662</v>
      </c>
      <c r="M94" t="s">
        <v>23106</v>
      </c>
      <c r="N94" t="s">
        <v>637</v>
      </c>
      <c r="O94" t="s">
        <v>646</v>
      </c>
      <c r="P94" t="s">
        <v>26</v>
      </c>
      <c r="Q94" t="s">
        <v>647</v>
      </c>
      <c r="R94" t="s">
        <v>638</v>
      </c>
      <c r="S94" t="s">
        <v>637</v>
      </c>
      <c r="T94" t="s">
        <v>23135</v>
      </c>
    </row>
    <row r="95" spans="1:20" x14ac:dyDescent="0.25">
      <c r="A95" t="s">
        <v>22</v>
      </c>
      <c r="B95" t="s">
        <v>27</v>
      </c>
      <c r="C95">
        <v>66.333333333333329</v>
      </c>
      <c r="D95">
        <v>3</v>
      </c>
      <c r="E95" t="s">
        <v>23136</v>
      </c>
      <c r="F95">
        <v>220</v>
      </c>
      <c r="G95">
        <v>0</v>
      </c>
      <c r="H95" t="s">
        <v>655</v>
      </c>
      <c r="I95" t="s">
        <v>3146</v>
      </c>
      <c r="J95" t="s">
        <v>1872</v>
      </c>
      <c r="K95" t="s">
        <v>637</v>
      </c>
      <c r="L95" t="s">
        <v>638</v>
      </c>
      <c r="M95" t="s">
        <v>23137</v>
      </c>
      <c r="N95" t="s">
        <v>637</v>
      </c>
      <c r="O95" t="s">
        <v>639</v>
      </c>
      <c r="P95" t="s">
        <v>5</v>
      </c>
      <c r="Q95" t="s">
        <v>640</v>
      </c>
      <c r="R95" t="s">
        <v>638</v>
      </c>
      <c r="S95" t="s">
        <v>23138</v>
      </c>
      <c r="T95" t="s">
        <v>23137</v>
      </c>
    </row>
    <row r="96" spans="1:20" x14ac:dyDescent="0.25">
      <c r="A96" t="s">
        <v>147</v>
      </c>
      <c r="B96" t="s">
        <v>148</v>
      </c>
      <c r="C96">
        <v>33.333333333333336</v>
      </c>
      <c r="D96">
        <v>3</v>
      </c>
      <c r="E96" t="s">
        <v>23139</v>
      </c>
      <c r="F96">
        <v>103</v>
      </c>
      <c r="G96">
        <v>3</v>
      </c>
      <c r="H96" t="s">
        <v>636</v>
      </c>
      <c r="I96" t="s">
        <v>23140</v>
      </c>
      <c r="J96" t="s">
        <v>649</v>
      </c>
      <c r="K96" t="s">
        <v>637</v>
      </c>
      <c r="L96" t="s">
        <v>638</v>
      </c>
      <c r="M96" t="s">
        <v>23141</v>
      </c>
      <c r="N96" t="s">
        <v>637</v>
      </c>
      <c r="O96" t="s">
        <v>639</v>
      </c>
      <c r="P96" t="s">
        <v>5</v>
      </c>
      <c r="Q96" t="s">
        <v>640</v>
      </c>
      <c r="R96" t="s">
        <v>23142</v>
      </c>
      <c r="S96" t="s">
        <v>23143</v>
      </c>
      <c r="T96" t="s">
        <v>23141</v>
      </c>
    </row>
    <row r="97" spans="1:20" x14ac:dyDescent="0.25">
      <c r="A97" t="s">
        <v>101</v>
      </c>
      <c r="B97" t="s">
        <v>3820</v>
      </c>
      <c r="C97">
        <v>80</v>
      </c>
      <c r="D97">
        <v>1</v>
      </c>
      <c r="E97" t="s">
        <v>23144</v>
      </c>
      <c r="F97">
        <v>90</v>
      </c>
      <c r="G97">
        <v>10</v>
      </c>
      <c r="H97" t="s">
        <v>663</v>
      </c>
      <c r="I97" t="s">
        <v>6566</v>
      </c>
      <c r="J97" t="s">
        <v>6567</v>
      </c>
      <c r="K97" t="s">
        <v>767</v>
      </c>
      <c r="L97" t="s">
        <v>6568</v>
      </c>
      <c r="M97" t="s">
        <v>23145</v>
      </c>
      <c r="N97" t="s">
        <v>637</v>
      </c>
      <c r="O97" t="s">
        <v>664</v>
      </c>
      <c r="P97" t="s">
        <v>23</v>
      </c>
      <c r="Q97" t="s">
        <v>665</v>
      </c>
      <c r="R97" t="s">
        <v>638</v>
      </c>
      <c r="S97" t="s">
        <v>23146</v>
      </c>
      <c r="T97" t="s">
        <v>23145</v>
      </c>
    </row>
    <row r="98" spans="1:20" x14ac:dyDescent="0.25">
      <c r="A98" t="s">
        <v>147</v>
      </c>
      <c r="B98" t="s">
        <v>148</v>
      </c>
      <c r="C98">
        <v>33.333333333333336</v>
      </c>
      <c r="D98">
        <v>3</v>
      </c>
      <c r="E98" t="s">
        <v>23147</v>
      </c>
      <c r="F98">
        <v>103</v>
      </c>
      <c r="G98">
        <v>3</v>
      </c>
      <c r="H98" t="s">
        <v>655</v>
      </c>
      <c r="I98" t="s">
        <v>23148</v>
      </c>
      <c r="J98" t="s">
        <v>2136</v>
      </c>
      <c r="K98" t="s">
        <v>637</v>
      </c>
      <c r="L98" t="s">
        <v>638</v>
      </c>
      <c r="M98" t="s">
        <v>23149</v>
      </c>
      <c r="N98" t="s">
        <v>637</v>
      </c>
      <c r="O98" t="s">
        <v>639</v>
      </c>
      <c r="P98" t="s">
        <v>5</v>
      </c>
      <c r="Q98" t="s">
        <v>640</v>
      </c>
      <c r="R98" t="s">
        <v>638</v>
      </c>
      <c r="S98" t="s">
        <v>637</v>
      </c>
      <c r="T98" t="s">
        <v>23149</v>
      </c>
    </row>
    <row r="99" spans="1:20" x14ac:dyDescent="0.25">
      <c r="A99" t="s">
        <v>147</v>
      </c>
      <c r="B99" t="s">
        <v>148</v>
      </c>
      <c r="C99">
        <v>33.333333333333336</v>
      </c>
      <c r="D99">
        <v>3</v>
      </c>
      <c r="E99" t="s">
        <v>23150</v>
      </c>
      <c r="F99">
        <v>100</v>
      </c>
      <c r="G99">
        <v>0</v>
      </c>
      <c r="H99" t="s">
        <v>655</v>
      </c>
      <c r="I99" t="s">
        <v>782</v>
      </c>
      <c r="J99" t="s">
        <v>668</v>
      </c>
      <c r="K99" t="s">
        <v>637</v>
      </c>
      <c r="L99" t="s">
        <v>638</v>
      </c>
      <c r="M99" t="s">
        <v>23151</v>
      </c>
      <c r="N99" t="s">
        <v>637</v>
      </c>
      <c r="O99" t="s">
        <v>639</v>
      </c>
      <c r="P99" t="s">
        <v>5</v>
      </c>
      <c r="Q99" t="s">
        <v>640</v>
      </c>
      <c r="R99" t="s">
        <v>23152</v>
      </c>
      <c r="S99" t="s">
        <v>23153</v>
      </c>
      <c r="T99" t="s">
        <v>23151</v>
      </c>
    </row>
    <row r="100" spans="1:20" x14ac:dyDescent="0.25">
      <c r="A100" t="s">
        <v>16479</v>
      </c>
      <c r="B100" t="s">
        <v>13745</v>
      </c>
      <c r="C100">
        <v>200</v>
      </c>
      <c r="D100">
        <v>1</v>
      </c>
      <c r="E100" t="s">
        <v>23154</v>
      </c>
      <c r="F100">
        <v>99</v>
      </c>
      <c r="G100">
        <v>0</v>
      </c>
      <c r="H100" t="s">
        <v>655</v>
      </c>
      <c r="I100" t="s">
        <v>23155</v>
      </c>
      <c r="J100" t="s">
        <v>702</v>
      </c>
      <c r="K100" t="s">
        <v>637</v>
      </c>
      <c r="L100" t="s">
        <v>638</v>
      </c>
      <c r="M100" t="s">
        <v>23156</v>
      </c>
      <c r="N100" t="s">
        <v>637</v>
      </c>
      <c r="O100" t="s">
        <v>639</v>
      </c>
      <c r="P100" t="s">
        <v>5</v>
      </c>
      <c r="Q100" t="s">
        <v>640</v>
      </c>
      <c r="R100" t="s">
        <v>638</v>
      </c>
      <c r="S100" t="s">
        <v>23157</v>
      </c>
      <c r="T100" t="s">
        <v>23156</v>
      </c>
    </row>
    <row r="101" spans="1:20" x14ac:dyDescent="0.25">
      <c r="A101" t="s">
        <v>239</v>
      </c>
      <c r="B101" t="s">
        <v>245</v>
      </c>
      <c r="C101">
        <v>159</v>
      </c>
      <c r="D101">
        <v>1</v>
      </c>
      <c r="E101" t="s">
        <v>23158</v>
      </c>
      <c r="F101">
        <v>99</v>
      </c>
      <c r="G101">
        <v>0</v>
      </c>
      <c r="H101" t="s">
        <v>636</v>
      </c>
      <c r="I101" t="s">
        <v>23159</v>
      </c>
      <c r="J101" t="s">
        <v>2061</v>
      </c>
      <c r="K101" t="s">
        <v>637</v>
      </c>
      <c r="L101" t="s">
        <v>638</v>
      </c>
      <c r="M101" t="s">
        <v>23160</v>
      </c>
      <c r="N101" t="s">
        <v>637</v>
      </c>
      <c r="O101" t="s">
        <v>639</v>
      </c>
      <c r="P101" t="s">
        <v>5</v>
      </c>
      <c r="Q101" t="s">
        <v>640</v>
      </c>
      <c r="R101" t="s">
        <v>638</v>
      </c>
      <c r="S101" t="s">
        <v>637</v>
      </c>
      <c r="T101" t="s">
        <v>23161</v>
      </c>
    </row>
    <row r="102" spans="1:20" x14ac:dyDescent="0.25">
      <c r="A102" t="s">
        <v>22</v>
      </c>
      <c r="B102" t="s">
        <v>27</v>
      </c>
      <c r="C102">
        <v>85</v>
      </c>
      <c r="D102">
        <v>20</v>
      </c>
      <c r="E102" t="s">
        <v>23162</v>
      </c>
      <c r="F102">
        <v>1618.2</v>
      </c>
      <c r="G102">
        <v>0</v>
      </c>
      <c r="H102" t="s">
        <v>697</v>
      </c>
      <c r="I102" t="s">
        <v>4999</v>
      </c>
      <c r="J102" t="s">
        <v>5000</v>
      </c>
      <c r="K102" t="s">
        <v>5001</v>
      </c>
      <c r="L102" t="s">
        <v>5002</v>
      </c>
      <c r="M102" t="s">
        <v>23161</v>
      </c>
      <c r="N102" t="s">
        <v>637</v>
      </c>
      <c r="O102" t="s">
        <v>664</v>
      </c>
      <c r="P102" t="s">
        <v>23</v>
      </c>
      <c r="Q102" t="s">
        <v>665</v>
      </c>
      <c r="R102" t="s">
        <v>638</v>
      </c>
      <c r="S102" t="s">
        <v>23163</v>
      </c>
      <c r="T102" t="s">
        <v>23161</v>
      </c>
    </row>
    <row r="103" spans="1:20" x14ac:dyDescent="0.25">
      <c r="A103" t="s">
        <v>147</v>
      </c>
      <c r="B103" t="s">
        <v>148</v>
      </c>
      <c r="C103">
        <v>33.333333333333336</v>
      </c>
      <c r="D103">
        <v>3</v>
      </c>
      <c r="E103" t="s">
        <v>23164</v>
      </c>
      <c r="F103">
        <v>100</v>
      </c>
      <c r="G103">
        <v>0</v>
      </c>
      <c r="H103" t="s">
        <v>655</v>
      </c>
      <c r="I103" t="s">
        <v>23165</v>
      </c>
      <c r="J103" t="s">
        <v>19523</v>
      </c>
      <c r="K103" t="s">
        <v>637</v>
      </c>
      <c r="L103" t="s">
        <v>638</v>
      </c>
      <c r="M103" t="s">
        <v>23166</v>
      </c>
      <c r="N103" t="s">
        <v>637</v>
      </c>
      <c r="O103" t="s">
        <v>643</v>
      </c>
      <c r="P103" t="s">
        <v>5</v>
      </c>
      <c r="Q103" t="s">
        <v>644</v>
      </c>
      <c r="R103" t="s">
        <v>638</v>
      </c>
      <c r="S103" t="s">
        <v>637</v>
      </c>
      <c r="T103" t="s">
        <v>23166</v>
      </c>
    </row>
    <row r="104" spans="1:20" x14ac:dyDescent="0.25">
      <c r="A104" t="s">
        <v>22</v>
      </c>
      <c r="B104" t="s">
        <v>27</v>
      </c>
      <c r="C104">
        <v>66.333333333333329</v>
      </c>
      <c r="D104">
        <v>6</v>
      </c>
      <c r="E104" t="s">
        <v>23167</v>
      </c>
      <c r="F104">
        <v>440</v>
      </c>
      <c r="G104">
        <v>0</v>
      </c>
      <c r="H104" t="s">
        <v>655</v>
      </c>
      <c r="I104" t="s">
        <v>1757</v>
      </c>
      <c r="J104" t="s">
        <v>648</v>
      </c>
      <c r="K104" t="s">
        <v>637</v>
      </c>
      <c r="L104" t="s">
        <v>638</v>
      </c>
      <c r="M104" t="s">
        <v>23168</v>
      </c>
      <c r="N104" t="s">
        <v>637</v>
      </c>
      <c r="O104" t="s">
        <v>639</v>
      </c>
      <c r="P104" t="s">
        <v>5</v>
      </c>
      <c r="Q104" t="s">
        <v>640</v>
      </c>
      <c r="R104" t="s">
        <v>638</v>
      </c>
      <c r="S104" t="s">
        <v>23169</v>
      </c>
      <c r="T104" t="s">
        <v>23168</v>
      </c>
    </row>
    <row r="105" spans="1:20" x14ac:dyDescent="0.25">
      <c r="A105" t="s">
        <v>147</v>
      </c>
      <c r="B105" t="s">
        <v>148</v>
      </c>
      <c r="C105">
        <v>65</v>
      </c>
      <c r="D105">
        <v>1</v>
      </c>
      <c r="E105" t="s">
        <v>23170</v>
      </c>
      <c r="F105">
        <v>58.99</v>
      </c>
      <c r="G105">
        <v>0</v>
      </c>
      <c r="H105" t="s">
        <v>636</v>
      </c>
      <c r="I105" t="s">
        <v>23171</v>
      </c>
      <c r="J105" t="s">
        <v>1797</v>
      </c>
      <c r="K105" t="s">
        <v>637</v>
      </c>
      <c r="L105" t="s">
        <v>638</v>
      </c>
      <c r="M105" t="s">
        <v>23172</v>
      </c>
      <c r="N105" t="s">
        <v>637</v>
      </c>
      <c r="O105" t="s">
        <v>639</v>
      </c>
      <c r="P105" t="s">
        <v>5</v>
      </c>
      <c r="Q105" t="s">
        <v>640</v>
      </c>
      <c r="R105" t="s">
        <v>638</v>
      </c>
      <c r="S105" t="s">
        <v>23173</v>
      </c>
      <c r="T105" t="s">
        <v>23172</v>
      </c>
    </row>
    <row r="106" spans="1:20" x14ac:dyDescent="0.25">
      <c r="A106" t="s">
        <v>104</v>
      </c>
      <c r="B106" t="s">
        <v>105</v>
      </c>
      <c r="C106">
        <v>14</v>
      </c>
      <c r="D106">
        <v>2</v>
      </c>
      <c r="E106" t="s">
        <v>23174</v>
      </c>
      <c r="F106">
        <v>28</v>
      </c>
      <c r="G106">
        <v>0</v>
      </c>
      <c r="H106" t="s">
        <v>645</v>
      </c>
      <c r="I106" t="s">
        <v>23175</v>
      </c>
      <c r="J106" t="s">
        <v>23176</v>
      </c>
      <c r="K106" t="s">
        <v>2934</v>
      </c>
      <c r="L106" t="s">
        <v>5280</v>
      </c>
      <c r="M106" t="s">
        <v>23177</v>
      </c>
      <c r="N106" t="s">
        <v>637</v>
      </c>
      <c r="O106" t="s">
        <v>646</v>
      </c>
      <c r="P106" t="s">
        <v>26</v>
      </c>
      <c r="Q106" t="s">
        <v>647</v>
      </c>
      <c r="R106" t="s">
        <v>638</v>
      </c>
      <c r="S106" t="s">
        <v>637</v>
      </c>
      <c r="T106" t="s">
        <v>23178</v>
      </c>
    </row>
    <row r="107" spans="1:20" x14ac:dyDescent="0.25">
      <c r="A107" t="s">
        <v>22</v>
      </c>
      <c r="B107" t="s">
        <v>27</v>
      </c>
      <c r="C107">
        <v>80</v>
      </c>
      <c r="D107">
        <v>1</v>
      </c>
      <c r="E107" t="s">
        <v>23179</v>
      </c>
      <c r="F107">
        <v>80</v>
      </c>
      <c r="G107">
        <v>0</v>
      </c>
      <c r="H107" t="s">
        <v>645</v>
      </c>
      <c r="I107" t="s">
        <v>23180</v>
      </c>
      <c r="J107" t="s">
        <v>23181</v>
      </c>
      <c r="K107" t="s">
        <v>23182</v>
      </c>
      <c r="L107" t="s">
        <v>762</v>
      </c>
      <c r="M107" t="s">
        <v>23183</v>
      </c>
      <c r="N107" t="s">
        <v>637</v>
      </c>
      <c r="O107" t="s">
        <v>651</v>
      </c>
      <c r="P107" t="s">
        <v>26</v>
      </c>
      <c r="Q107" t="s">
        <v>647</v>
      </c>
      <c r="R107" t="s">
        <v>638</v>
      </c>
      <c r="S107" t="s">
        <v>23184</v>
      </c>
      <c r="T107" t="s">
        <v>23185</v>
      </c>
    </row>
    <row r="108" spans="1:20" x14ac:dyDescent="0.25">
      <c r="A108" t="s">
        <v>241</v>
      </c>
      <c r="B108" t="s">
        <v>247</v>
      </c>
      <c r="C108">
        <v>139</v>
      </c>
      <c r="D108">
        <v>4</v>
      </c>
      <c r="E108" t="s">
        <v>23186</v>
      </c>
      <c r="F108">
        <v>645</v>
      </c>
      <c r="G108">
        <v>0</v>
      </c>
      <c r="H108" t="s">
        <v>697</v>
      </c>
      <c r="I108" t="s">
        <v>23187</v>
      </c>
      <c r="J108" t="s">
        <v>23188</v>
      </c>
      <c r="K108" t="s">
        <v>766</v>
      </c>
      <c r="L108" t="s">
        <v>23189</v>
      </c>
      <c r="M108" t="s">
        <v>23185</v>
      </c>
      <c r="N108" t="s">
        <v>3443</v>
      </c>
      <c r="O108" t="s">
        <v>698</v>
      </c>
      <c r="P108" t="s">
        <v>692</v>
      </c>
      <c r="Q108" t="s">
        <v>693</v>
      </c>
      <c r="R108" t="s">
        <v>638</v>
      </c>
      <c r="S108" t="s">
        <v>23190</v>
      </c>
      <c r="T108" t="s">
        <v>23191</v>
      </c>
    </row>
    <row r="109" spans="1:20" x14ac:dyDescent="0.25">
      <c r="A109" t="s">
        <v>239</v>
      </c>
      <c r="B109" t="s">
        <v>245</v>
      </c>
      <c r="C109">
        <v>139</v>
      </c>
      <c r="D109">
        <v>2</v>
      </c>
      <c r="E109" t="s">
        <v>23186</v>
      </c>
      <c r="F109">
        <v>645</v>
      </c>
      <c r="G109">
        <v>0</v>
      </c>
      <c r="H109" t="s">
        <v>697</v>
      </c>
      <c r="I109" t="s">
        <v>23187</v>
      </c>
      <c r="J109" t="s">
        <v>23188</v>
      </c>
      <c r="K109" t="s">
        <v>766</v>
      </c>
      <c r="L109" t="s">
        <v>23189</v>
      </c>
      <c r="M109" t="s">
        <v>23185</v>
      </c>
      <c r="N109" t="s">
        <v>3443</v>
      </c>
      <c r="O109" t="s">
        <v>698</v>
      </c>
      <c r="P109" t="s">
        <v>692</v>
      </c>
      <c r="Q109" t="s">
        <v>693</v>
      </c>
      <c r="R109" t="s">
        <v>638</v>
      </c>
      <c r="S109" t="s">
        <v>23190</v>
      </c>
      <c r="T109" t="s">
        <v>23191</v>
      </c>
    </row>
    <row r="110" spans="1:20" x14ac:dyDescent="0.25">
      <c r="A110" t="s">
        <v>147</v>
      </c>
      <c r="B110" t="s">
        <v>148</v>
      </c>
      <c r="C110">
        <v>33.333333333333336</v>
      </c>
      <c r="D110">
        <v>3</v>
      </c>
      <c r="E110" t="s">
        <v>23192</v>
      </c>
      <c r="F110">
        <v>234</v>
      </c>
      <c r="G110">
        <v>0</v>
      </c>
      <c r="H110" t="s">
        <v>636</v>
      </c>
      <c r="I110" t="s">
        <v>23193</v>
      </c>
      <c r="J110" t="s">
        <v>648</v>
      </c>
      <c r="K110" t="s">
        <v>637</v>
      </c>
      <c r="L110" t="s">
        <v>638</v>
      </c>
      <c r="M110" t="s">
        <v>23191</v>
      </c>
      <c r="N110" t="s">
        <v>637</v>
      </c>
      <c r="O110" t="s">
        <v>643</v>
      </c>
      <c r="P110" t="s">
        <v>5</v>
      </c>
      <c r="Q110" t="s">
        <v>644</v>
      </c>
      <c r="R110" t="s">
        <v>638</v>
      </c>
      <c r="S110" t="s">
        <v>23194</v>
      </c>
      <c r="T110" t="s">
        <v>23191</v>
      </c>
    </row>
    <row r="111" spans="1:20" x14ac:dyDescent="0.25">
      <c r="A111" t="s">
        <v>147</v>
      </c>
      <c r="B111" t="s">
        <v>148</v>
      </c>
      <c r="C111">
        <v>65</v>
      </c>
      <c r="D111">
        <v>1</v>
      </c>
      <c r="E111" t="s">
        <v>23192</v>
      </c>
      <c r="F111">
        <v>234</v>
      </c>
      <c r="G111">
        <v>0</v>
      </c>
      <c r="H111" t="s">
        <v>636</v>
      </c>
      <c r="I111" t="s">
        <v>23193</v>
      </c>
      <c r="J111" t="s">
        <v>648</v>
      </c>
      <c r="K111" t="s">
        <v>637</v>
      </c>
      <c r="L111" t="s">
        <v>638</v>
      </c>
      <c r="M111" t="s">
        <v>23191</v>
      </c>
      <c r="N111" t="s">
        <v>637</v>
      </c>
      <c r="O111" t="s">
        <v>643</v>
      </c>
      <c r="P111" t="s">
        <v>5</v>
      </c>
      <c r="Q111" t="s">
        <v>644</v>
      </c>
      <c r="R111" t="s">
        <v>638</v>
      </c>
      <c r="S111" t="s">
        <v>23194</v>
      </c>
      <c r="T111" t="s">
        <v>23191</v>
      </c>
    </row>
    <row r="112" spans="1:20" x14ac:dyDescent="0.25">
      <c r="A112" t="s">
        <v>239</v>
      </c>
      <c r="B112" t="s">
        <v>245</v>
      </c>
      <c r="C112">
        <v>159</v>
      </c>
      <c r="D112">
        <v>1</v>
      </c>
      <c r="E112" t="s">
        <v>23192</v>
      </c>
      <c r="F112">
        <v>234</v>
      </c>
      <c r="G112">
        <v>0</v>
      </c>
      <c r="H112" t="s">
        <v>636</v>
      </c>
      <c r="I112" t="s">
        <v>23193</v>
      </c>
      <c r="J112" t="s">
        <v>648</v>
      </c>
      <c r="K112" t="s">
        <v>637</v>
      </c>
      <c r="L112" t="s">
        <v>638</v>
      </c>
      <c r="M112" t="s">
        <v>23191</v>
      </c>
      <c r="N112" t="s">
        <v>637</v>
      </c>
      <c r="O112" t="s">
        <v>643</v>
      </c>
      <c r="P112" t="s">
        <v>5</v>
      </c>
      <c r="Q112" t="s">
        <v>644</v>
      </c>
      <c r="R112" t="s">
        <v>638</v>
      </c>
      <c r="S112" t="s">
        <v>23194</v>
      </c>
      <c r="T112" t="s">
        <v>23191</v>
      </c>
    </row>
    <row r="113" spans="1:20" x14ac:dyDescent="0.25">
      <c r="A113" t="s">
        <v>147</v>
      </c>
      <c r="B113" t="s">
        <v>148</v>
      </c>
      <c r="C113">
        <v>33.333333333333336</v>
      </c>
      <c r="D113">
        <v>3</v>
      </c>
      <c r="E113" t="s">
        <v>23195</v>
      </c>
      <c r="F113">
        <v>100</v>
      </c>
      <c r="G113">
        <v>0</v>
      </c>
      <c r="H113" t="s">
        <v>655</v>
      </c>
      <c r="I113" t="s">
        <v>10868</v>
      </c>
      <c r="J113" t="s">
        <v>686</v>
      </c>
      <c r="K113" t="s">
        <v>637</v>
      </c>
      <c r="L113" t="s">
        <v>638</v>
      </c>
      <c r="M113" t="s">
        <v>23196</v>
      </c>
      <c r="N113" t="s">
        <v>637</v>
      </c>
      <c r="O113" t="s">
        <v>639</v>
      </c>
      <c r="P113" t="s">
        <v>5</v>
      </c>
      <c r="Q113" t="s">
        <v>640</v>
      </c>
      <c r="R113" t="s">
        <v>638</v>
      </c>
      <c r="S113" t="s">
        <v>637</v>
      </c>
      <c r="T113" t="s">
        <v>23196</v>
      </c>
    </row>
    <row r="114" spans="1:20" x14ac:dyDescent="0.25">
      <c r="A114" t="s">
        <v>147</v>
      </c>
      <c r="B114" t="s">
        <v>148</v>
      </c>
      <c r="C114">
        <v>33.333333333333336</v>
      </c>
      <c r="D114">
        <v>3</v>
      </c>
      <c r="E114" t="s">
        <v>23197</v>
      </c>
      <c r="F114">
        <v>100</v>
      </c>
      <c r="G114">
        <v>0</v>
      </c>
      <c r="H114" t="s">
        <v>655</v>
      </c>
      <c r="I114" t="s">
        <v>23198</v>
      </c>
      <c r="J114" t="s">
        <v>1827</v>
      </c>
      <c r="K114" t="s">
        <v>637</v>
      </c>
      <c r="L114" t="s">
        <v>638</v>
      </c>
      <c r="M114" t="s">
        <v>23199</v>
      </c>
      <c r="N114" t="s">
        <v>637</v>
      </c>
      <c r="O114" t="s">
        <v>639</v>
      </c>
      <c r="P114" t="s">
        <v>5</v>
      </c>
      <c r="Q114" t="s">
        <v>640</v>
      </c>
      <c r="R114" t="s">
        <v>638</v>
      </c>
      <c r="S114" t="s">
        <v>637</v>
      </c>
      <c r="T114" t="s">
        <v>23199</v>
      </c>
    </row>
    <row r="115" spans="1:20" x14ac:dyDescent="0.25">
      <c r="A115" t="s">
        <v>104</v>
      </c>
      <c r="B115" t="s">
        <v>105</v>
      </c>
      <c r="C115">
        <v>14</v>
      </c>
      <c r="D115">
        <v>2</v>
      </c>
      <c r="E115" t="s">
        <v>23200</v>
      </c>
      <c r="F115">
        <v>34</v>
      </c>
      <c r="G115">
        <v>6</v>
      </c>
      <c r="H115" t="s">
        <v>645</v>
      </c>
      <c r="I115" t="s">
        <v>23201</v>
      </c>
      <c r="J115" t="s">
        <v>23202</v>
      </c>
      <c r="K115" t="s">
        <v>7651</v>
      </c>
      <c r="L115" t="s">
        <v>3945</v>
      </c>
      <c r="M115" t="s">
        <v>23203</v>
      </c>
      <c r="N115" t="s">
        <v>637</v>
      </c>
      <c r="O115" t="s">
        <v>646</v>
      </c>
      <c r="P115" t="s">
        <v>26</v>
      </c>
      <c r="Q115" t="s">
        <v>647</v>
      </c>
      <c r="R115" t="s">
        <v>638</v>
      </c>
      <c r="S115" t="s">
        <v>637</v>
      </c>
      <c r="T115" t="s">
        <v>23204</v>
      </c>
    </row>
    <row r="116" spans="1:20" x14ac:dyDescent="0.25">
      <c r="A116" t="s">
        <v>147</v>
      </c>
      <c r="B116" t="s">
        <v>148</v>
      </c>
      <c r="C116">
        <v>40</v>
      </c>
      <c r="D116">
        <v>10</v>
      </c>
      <c r="E116" t="s">
        <v>23205</v>
      </c>
      <c r="F116">
        <v>672.5</v>
      </c>
      <c r="G116">
        <v>0</v>
      </c>
      <c r="H116" t="s">
        <v>655</v>
      </c>
      <c r="I116" t="s">
        <v>23206</v>
      </c>
      <c r="J116" t="s">
        <v>705</v>
      </c>
      <c r="K116" t="s">
        <v>637</v>
      </c>
      <c r="L116" t="s">
        <v>638</v>
      </c>
      <c r="M116" t="s">
        <v>23204</v>
      </c>
      <c r="N116" t="s">
        <v>637</v>
      </c>
      <c r="O116" t="s">
        <v>639</v>
      </c>
      <c r="P116" t="s">
        <v>5</v>
      </c>
      <c r="Q116" t="s">
        <v>640</v>
      </c>
      <c r="R116" t="s">
        <v>638</v>
      </c>
      <c r="S116" t="s">
        <v>637</v>
      </c>
      <c r="T116" t="s">
        <v>23204</v>
      </c>
    </row>
    <row r="117" spans="1:20" x14ac:dyDescent="0.25">
      <c r="A117" t="s">
        <v>18</v>
      </c>
      <c r="B117" t="s">
        <v>19</v>
      </c>
      <c r="C117">
        <v>33</v>
      </c>
      <c r="D117">
        <v>10</v>
      </c>
      <c r="E117" t="s">
        <v>23205</v>
      </c>
      <c r="F117">
        <v>672.5</v>
      </c>
      <c r="G117">
        <v>0</v>
      </c>
      <c r="H117" t="s">
        <v>655</v>
      </c>
      <c r="I117" t="s">
        <v>23206</v>
      </c>
      <c r="J117" t="s">
        <v>705</v>
      </c>
      <c r="K117" t="s">
        <v>637</v>
      </c>
      <c r="L117" t="s">
        <v>638</v>
      </c>
      <c r="M117" t="s">
        <v>23204</v>
      </c>
      <c r="N117" t="s">
        <v>637</v>
      </c>
      <c r="O117" t="s">
        <v>639</v>
      </c>
      <c r="P117" t="s">
        <v>5</v>
      </c>
      <c r="Q117" t="s">
        <v>640</v>
      </c>
      <c r="R117" t="s">
        <v>638</v>
      </c>
      <c r="S117" t="s">
        <v>637</v>
      </c>
      <c r="T117" t="s">
        <v>23204</v>
      </c>
    </row>
    <row r="118" spans="1:20" x14ac:dyDescent="0.25">
      <c r="A118" t="s">
        <v>147</v>
      </c>
      <c r="B118" t="s">
        <v>148</v>
      </c>
      <c r="C118">
        <v>65</v>
      </c>
      <c r="D118">
        <v>9</v>
      </c>
      <c r="E118" t="s">
        <v>23207</v>
      </c>
      <c r="F118">
        <v>315</v>
      </c>
      <c r="G118">
        <v>0</v>
      </c>
      <c r="H118" t="s">
        <v>636</v>
      </c>
      <c r="I118" t="s">
        <v>23208</v>
      </c>
      <c r="J118" t="s">
        <v>650</v>
      </c>
      <c r="K118" t="s">
        <v>637</v>
      </c>
      <c r="L118" t="s">
        <v>638</v>
      </c>
      <c r="M118" t="s">
        <v>23209</v>
      </c>
      <c r="N118" t="s">
        <v>637</v>
      </c>
      <c r="O118" t="s">
        <v>639</v>
      </c>
      <c r="P118" t="s">
        <v>5</v>
      </c>
      <c r="Q118" t="s">
        <v>640</v>
      </c>
      <c r="R118" t="s">
        <v>23210</v>
      </c>
      <c r="S118" t="s">
        <v>23211</v>
      </c>
      <c r="T118" t="s">
        <v>23209</v>
      </c>
    </row>
    <row r="119" spans="1:20" x14ac:dyDescent="0.25">
      <c r="A119" t="s">
        <v>147</v>
      </c>
      <c r="B119" t="s">
        <v>148</v>
      </c>
      <c r="C119">
        <v>33.333333333333336</v>
      </c>
      <c r="D119">
        <v>3</v>
      </c>
      <c r="E119" t="s">
        <v>23212</v>
      </c>
      <c r="F119">
        <v>100</v>
      </c>
      <c r="G119">
        <v>0</v>
      </c>
      <c r="H119" t="s">
        <v>655</v>
      </c>
      <c r="I119" t="s">
        <v>23213</v>
      </c>
      <c r="J119" t="s">
        <v>1784</v>
      </c>
      <c r="K119" t="s">
        <v>637</v>
      </c>
      <c r="L119" t="s">
        <v>638</v>
      </c>
      <c r="M119" t="s">
        <v>23214</v>
      </c>
      <c r="N119" t="s">
        <v>637</v>
      </c>
      <c r="O119" t="s">
        <v>639</v>
      </c>
      <c r="P119" t="s">
        <v>5</v>
      </c>
      <c r="Q119" t="s">
        <v>640</v>
      </c>
      <c r="R119" t="s">
        <v>638</v>
      </c>
      <c r="S119" t="s">
        <v>637</v>
      </c>
      <c r="T119" t="s">
        <v>23214</v>
      </c>
    </row>
    <row r="120" spans="1:20" x14ac:dyDescent="0.25">
      <c r="A120" t="s">
        <v>147</v>
      </c>
      <c r="B120" t="s">
        <v>148</v>
      </c>
      <c r="C120">
        <v>33.333333333333336</v>
      </c>
      <c r="D120">
        <v>3</v>
      </c>
      <c r="E120" t="s">
        <v>23215</v>
      </c>
      <c r="F120">
        <v>100</v>
      </c>
      <c r="G120">
        <v>0</v>
      </c>
      <c r="H120" t="s">
        <v>655</v>
      </c>
      <c r="I120" t="s">
        <v>23216</v>
      </c>
      <c r="J120" t="s">
        <v>2020</v>
      </c>
      <c r="K120" t="s">
        <v>637</v>
      </c>
      <c r="L120" t="s">
        <v>638</v>
      </c>
      <c r="M120" t="s">
        <v>23214</v>
      </c>
      <c r="N120" t="s">
        <v>637</v>
      </c>
      <c r="O120" t="s">
        <v>639</v>
      </c>
      <c r="P120" t="s">
        <v>5</v>
      </c>
      <c r="Q120" t="s">
        <v>640</v>
      </c>
      <c r="R120" t="s">
        <v>638</v>
      </c>
      <c r="S120" t="s">
        <v>637</v>
      </c>
      <c r="T120" t="s">
        <v>23214</v>
      </c>
    </row>
    <row r="121" spans="1:20" x14ac:dyDescent="0.25">
      <c r="A121" t="s">
        <v>147</v>
      </c>
      <c r="B121" t="s">
        <v>148</v>
      </c>
      <c r="C121">
        <v>33.333333333333336</v>
      </c>
      <c r="D121">
        <v>3</v>
      </c>
      <c r="E121" t="s">
        <v>23217</v>
      </c>
      <c r="F121">
        <v>100</v>
      </c>
      <c r="G121">
        <v>0</v>
      </c>
      <c r="H121" t="s">
        <v>636</v>
      </c>
      <c r="I121" t="s">
        <v>9147</v>
      </c>
      <c r="J121" t="s">
        <v>2240</v>
      </c>
      <c r="K121" t="s">
        <v>637</v>
      </c>
      <c r="L121" t="s">
        <v>638</v>
      </c>
      <c r="M121" t="s">
        <v>23218</v>
      </c>
      <c r="N121" t="s">
        <v>637</v>
      </c>
      <c r="O121" t="s">
        <v>639</v>
      </c>
      <c r="P121" t="s">
        <v>5</v>
      </c>
      <c r="Q121" t="s">
        <v>640</v>
      </c>
      <c r="R121" t="s">
        <v>638</v>
      </c>
      <c r="S121" t="s">
        <v>637</v>
      </c>
      <c r="T121" t="s">
        <v>23218</v>
      </c>
    </row>
    <row r="122" spans="1:20" x14ac:dyDescent="0.25">
      <c r="A122" t="s">
        <v>239</v>
      </c>
      <c r="B122" t="s">
        <v>245</v>
      </c>
      <c r="C122">
        <v>159</v>
      </c>
      <c r="D122">
        <v>1</v>
      </c>
      <c r="E122" t="s">
        <v>23219</v>
      </c>
      <c r="F122">
        <v>129</v>
      </c>
      <c r="G122">
        <v>0</v>
      </c>
      <c r="H122" t="s">
        <v>636</v>
      </c>
      <c r="I122" t="s">
        <v>23220</v>
      </c>
      <c r="J122" t="s">
        <v>648</v>
      </c>
      <c r="K122" t="s">
        <v>637</v>
      </c>
      <c r="L122" t="s">
        <v>638</v>
      </c>
      <c r="M122" t="s">
        <v>23218</v>
      </c>
      <c r="N122" t="s">
        <v>637</v>
      </c>
      <c r="O122" t="s">
        <v>643</v>
      </c>
      <c r="P122" t="s">
        <v>5</v>
      </c>
      <c r="Q122" t="s">
        <v>644</v>
      </c>
      <c r="R122" t="s">
        <v>638</v>
      </c>
      <c r="S122" t="s">
        <v>23221</v>
      </c>
      <c r="T122" t="s">
        <v>23218</v>
      </c>
    </row>
    <row r="123" spans="1:20" x14ac:dyDescent="0.25">
      <c r="A123" t="s">
        <v>147</v>
      </c>
      <c r="B123" t="s">
        <v>148</v>
      </c>
      <c r="C123">
        <v>33.333333333333336</v>
      </c>
      <c r="D123">
        <v>3</v>
      </c>
      <c r="E123" t="s">
        <v>23222</v>
      </c>
      <c r="F123">
        <v>103</v>
      </c>
      <c r="G123">
        <v>3</v>
      </c>
      <c r="H123" t="s">
        <v>655</v>
      </c>
      <c r="I123" t="s">
        <v>23223</v>
      </c>
      <c r="J123" t="s">
        <v>668</v>
      </c>
      <c r="K123" t="s">
        <v>637</v>
      </c>
      <c r="L123" t="s">
        <v>638</v>
      </c>
      <c r="M123" t="s">
        <v>23224</v>
      </c>
      <c r="N123" t="s">
        <v>637</v>
      </c>
      <c r="O123" t="s">
        <v>639</v>
      </c>
      <c r="P123" t="s">
        <v>5</v>
      </c>
      <c r="Q123" t="s">
        <v>640</v>
      </c>
      <c r="R123" t="s">
        <v>638</v>
      </c>
      <c r="S123" t="s">
        <v>637</v>
      </c>
      <c r="T123" t="s">
        <v>23224</v>
      </c>
    </row>
    <row r="124" spans="1:20" x14ac:dyDescent="0.25">
      <c r="A124" t="s">
        <v>16662</v>
      </c>
      <c r="B124" t="s">
        <v>10386</v>
      </c>
      <c r="C124">
        <v>89.5</v>
      </c>
      <c r="D124">
        <v>2</v>
      </c>
      <c r="E124" t="s">
        <v>23225</v>
      </c>
      <c r="F124">
        <v>150</v>
      </c>
      <c r="G124">
        <v>0</v>
      </c>
      <c r="H124" t="s">
        <v>636</v>
      </c>
      <c r="I124" t="s">
        <v>23226</v>
      </c>
      <c r="J124" t="s">
        <v>700</v>
      </c>
      <c r="K124" t="s">
        <v>637</v>
      </c>
      <c r="L124" t="s">
        <v>638</v>
      </c>
      <c r="M124" t="s">
        <v>23224</v>
      </c>
      <c r="N124" t="s">
        <v>637</v>
      </c>
      <c r="O124" t="s">
        <v>639</v>
      </c>
      <c r="P124" t="s">
        <v>5</v>
      </c>
      <c r="Q124" t="s">
        <v>640</v>
      </c>
      <c r="R124" t="s">
        <v>638</v>
      </c>
      <c r="S124" t="s">
        <v>23227</v>
      </c>
      <c r="T124" t="s">
        <v>23224</v>
      </c>
    </row>
    <row r="125" spans="1:20" x14ac:dyDescent="0.25">
      <c r="A125" t="s">
        <v>22</v>
      </c>
      <c r="B125" t="s">
        <v>27</v>
      </c>
      <c r="C125">
        <v>120</v>
      </c>
      <c r="D125">
        <v>1</v>
      </c>
      <c r="E125" t="s">
        <v>23228</v>
      </c>
      <c r="F125">
        <v>89</v>
      </c>
      <c r="G125">
        <v>0</v>
      </c>
      <c r="H125" t="s">
        <v>636</v>
      </c>
      <c r="I125" t="s">
        <v>23229</v>
      </c>
      <c r="J125" t="s">
        <v>648</v>
      </c>
      <c r="K125" t="s">
        <v>637</v>
      </c>
      <c r="L125" t="s">
        <v>638</v>
      </c>
      <c r="M125" t="s">
        <v>23224</v>
      </c>
      <c r="N125" t="s">
        <v>637</v>
      </c>
      <c r="O125" t="s">
        <v>639</v>
      </c>
      <c r="P125" t="s">
        <v>5</v>
      </c>
      <c r="Q125" t="s">
        <v>640</v>
      </c>
      <c r="R125" t="s">
        <v>638</v>
      </c>
      <c r="S125" t="s">
        <v>23230</v>
      </c>
      <c r="T125" t="s">
        <v>23224</v>
      </c>
    </row>
    <row r="126" spans="1:20" x14ac:dyDescent="0.25">
      <c r="A126" t="s">
        <v>240</v>
      </c>
      <c r="B126" t="s">
        <v>2799</v>
      </c>
      <c r="C126">
        <v>109</v>
      </c>
      <c r="D126">
        <v>2</v>
      </c>
      <c r="E126" t="s">
        <v>23231</v>
      </c>
      <c r="F126">
        <v>280.82</v>
      </c>
      <c r="G126">
        <v>62.82</v>
      </c>
      <c r="H126" t="s">
        <v>645</v>
      </c>
      <c r="I126" t="s">
        <v>23232</v>
      </c>
      <c r="J126" t="s">
        <v>23233</v>
      </c>
      <c r="K126" t="s">
        <v>23234</v>
      </c>
      <c r="L126" t="s">
        <v>23235</v>
      </c>
      <c r="M126" t="s">
        <v>23218</v>
      </c>
      <c r="N126" t="s">
        <v>637</v>
      </c>
      <c r="O126" t="s">
        <v>664</v>
      </c>
      <c r="P126" t="s">
        <v>23</v>
      </c>
      <c r="Q126" t="s">
        <v>665</v>
      </c>
      <c r="R126" t="s">
        <v>638</v>
      </c>
      <c r="S126" t="s">
        <v>23236</v>
      </c>
      <c r="T126" t="s">
        <v>23237</v>
      </c>
    </row>
    <row r="127" spans="1:20" x14ac:dyDescent="0.25">
      <c r="A127" t="s">
        <v>16479</v>
      </c>
      <c r="B127" t="s">
        <v>13745</v>
      </c>
      <c r="C127">
        <v>99</v>
      </c>
      <c r="D127">
        <v>1</v>
      </c>
      <c r="E127" t="s">
        <v>23238</v>
      </c>
      <c r="F127">
        <v>0</v>
      </c>
      <c r="G127">
        <v>0</v>
      </c>
      <c r="H127" t="s">
        <v>655</v>
      </c>
      <c r="I127" t="s">
        <v>23239</v>
      </c>
      <c r="J127" t="s">
        <v>2131</v>
      </c>
      <c r="K127" t="s">
        <v>637</v>
      </c>
      <c r="L127" t="s">
        <v>638</v>
      </c>
      <c r="M127" t="s">
        <v>23237</v>
      </c>
      <c r="N127" t="s">
        <v>637</v>
      </c>
      <c r="O127" t="s">
        <v>643</v>
      </c>
      <c r="P127" t="s">
        <v>5</v>
      </c>
      <c r="Q127" t="s">
        <v>644</v>
      </c>
      <c r="R127" t="s">
        <v>638</v>
      </c>
      <c r="S127" t="s">
        <v>23240</v>
      </c>
      <c r="T127" t="s">
        <v>23237</v>
      </c>
    </row>
    <row r="128" spans="1:20" x14ac:dyDescent="0.25">
      <c r="A128" t="s">
        <v>16818</v>
      </c>
      <c r="B128" t="s">
        <v>13750</v>
      </c>
      <c r="C128">
        <v>99</v>
      </c>
      <c r="D128">
        <v>1</v>
      </c>
      <c r="E128" t="s">
        <v>23238</v>
      </c>
      <c r="F128">
        <v>0</v>
      </c>
      <c r="G128">
        <v>0</v>
      </c>
      <c r="H128" t="s">
        <v>655</v>
      </c>
      <c r="I128" t="s">
        <v>23239</v>
      </c>
      <c r="J128" t="s">
        <v>2131</v>
      </c>
      <c r="K128" t="s">
        <v>637</v>
      </c>
      <c r="L128" t="s">
        <v>638</v>
      </c>
      <c r="M128" t="s">
        <v>23237</v>
      </c>
      <c r="N128" t="s">
        <v>637</v>
      </c>
      <c r="O128" t="s">
        <v>643</v>
      </c>
      <c r="P128" t="s">
        <v>5</v>
      </c>
      <c r="Q128" t="s">
        <v>644</v>
      </c>
      <c r="R128" t="s">
        <v>638</v>
      </c>
      <c r="S128" t="s">
        <v>23240</v>
      </c>
      <c r="T128" t="s">
        <v>23237</v>
      </c>
    </row>
    <row r="129" spans="1:20" x14ac:dyDescent="0.25">
      <c r="A129" t="s">
        <v>16479</v>
      </c>
      <c r="B129" t="s">
        <v>13745</v>
      </c>
      <c r="C129">
        <v>99</v>
      </c>
      <c r="D129">
        <v>1</v>
      </c>
      <c r="E129" t="s">
        <v>23241</v>
      </c>
      <c r="F129">
        <v>0</v>
      </c>
      <c r="G129">
        <v>0</v>
      </c>
      <c r="H129" t="s">
        <v>655</v>
      </c>
      <c r="I129" t="s">
        <v>23242</v>
      </c>
      <c r="J129" t="s">
        <v>8860</v>
      </c>
      <c r="K129" t="s">
        <v>637</v>
      </c>
      <c r="L129" t="s">
        <v>638</v>
      </c>
      <c r="M129" t="s">
        <v>23237</v>
      </c>
      <c r="N129" t="s">
        <v>637</v>
      </c>
      <c r="O129" t="s">
        <v>643</v>
      </c>
      <c r="P129" t="s">
        <v>5</v>
      </c>
      <c r="Q129" t="s">
        <v>644</v>
      </c>
      <c r="R129" t="s">
        <v>638</v>
      </c>
      <c r="S129" t="s">
        <v>23243</v>
      </c>
      <c r="T129" t="s">
        <v>23237</v>
      </c>
    </row>
    <row r="130" spans="1:20" x14ac:dyDescent="0.25">
      <c r="A130" t="s">
        <v>16818</v>
      </c>
      <c r="B130" t="s">
        <v>13750</v>
      </c>
      <c r="C130">
        <v>99</v>
      </c>
      <c r="D130">
        <v>1</v>
      </c>
      <c r="E130" t="s">
        <v>23241</v>
      </c>
      <c r="F130">
        <v>0</v>
      </c>
      <c r="G130">
        <v>0</v>
      </c>
      <c r="H130" t="s">
        <v>655</v>
      </c>
      <c r="I130" t="s">
        <v>23242</v>
      </c>
      <c r="J130" t="s">
        <v>8860</v>
      </c>
      <c r="K130" t="s">
        <v>637</v>
      </c>
      <c r="L130" t="s">
        <v>638</v>
      </c>
      <c r="M130" t="s">
        <v>23237</v>
      </c>
      <c r="N130" t="s">
        <v>637</v>
      </c>
      <c r="O130" t="s">
        <v>643</v>
      </c>
      <c r="P130" t="s">
        <v>5</v>
      </c>
      <c r="Q130" t="s">
        <v>644</v>
      </c>
      <c r="R130" t="s">
        <v>638</v>
      </c>
      <c r="S130" t="s">
        <v>23243</v>
      </c>
      <c r="T130" t="s">
        <v>23237</v>
      </c>
    </row>
    <row r="131" spans="1:20" x14ac:dyDescent="0.25">
      <c r="A131" t="s">
        <v>147</v>
      </c>
      <c r="B131" t="s">
        <v>148</v>
      </c>
      <c r="C131">
        <v>33.333333333333336</v>
      </c>
      <c r="D131">
        <v>3</v>
      </c>
      <c r="E131" t="s">
        <v>23244</v>
      </c>
      <c r="F131">
        <v>100</v>
      </c>
      <c r="G131">
        <v>0</v>
      </c>
      <c r="H131" t="s">
        <v>636</v>
      </c>
      <c r="I131" t="s">
        <v>23245</v>
      </c>
      <c r="J131" t="s">
        <v>699</v>
      </c>
      <c r="K131" t="s">
        <v>637</v>
      </c>
      <c r="L131" t="s">
        <v>638</v>
      </c>
      <c r="M131" t="s">
        <v>23246</v>
      </c>
      <c r="N131" t="s">
        <v>637</v>
      </c>
      <c r="O131" t="s">
        <v>643</v>
      </c>
      <c r="P131" t="s">
        <v>5</v>
      </c>
      <c r="Q131" t="s">
        <v>644</v>
      </c>
      <c r="R131" t="s">
        <v>638</v>
      </c>
      <c r="S131" t="s">
        <v>637</v>
      </c>
      <c r="T131" t="s">
        <v>23246</v>
      </c>
    </row>
    <row r="132" spans="1:20" x14ac:dyDescent="0.25">
      <c r="A132" t="s">
        <v>147</v>
      </c>
      <c r="B132" t="s">
        <v>148</v>
      </c>
      <c r="C132">
        <v>33.333333333333336</v>
      </c>
      <c r="D132">
        <v>3</v>
      </c>
      <c r="E132" t="s">
        <v>23247</v>
      </c>
      <c r="F132">
        <v>100</v>
      </c>
      <c r="G132">
        <v>0</v>
      </c>
      <c r="H132" t="s">
        <v>655</v>
      </c>
      <c r="I132" t="s">
        <v>23248</v>
      </c>
      <c r="J132" t="s">
        <v>5229</v>
      </c>
      <c r="K132" t="s">
        <v>637</v>
      </c>
      <c r="L132" t="s">
        <v>638</v>
      </c>
      <c r="M132" t="s">
        <v>23249</v>
      </c>
      <c r="N132" t="s">
        <v>637</v>
      </c>
      <c r="O132" t="s">
        <v>639</v>
      </c>
      <c r="P132" t="s">
        <v>5</v>
      </c>
      <c r="Q132" t="s">
        <v>640</v>
      </c>
      <c r="R132" t="s">
        <v>638</v>
      </c>
      <c r="S132" t="s">
        <v>637</v>
      </c>
      <c r="T132" t="s">
        <v>23249</v>
      </c>
    </row>
    <row r="133" spans="1:20" x14ac:dyDescent="0.25">
      <c r="A133" t="s">
        <v>16479</v>
      </c>
      <c r="B133" t="s">
        <v>13745</v>
      </c>
      <c r="C133">
        <v>200</v>
      </c>
      <c r="D133">
        <v>1</v>
      </c>
      <c r="E133" t="s">
        <v>23250</v>
      </c>
      <c r="F133">
        <v>85</v>
      </c>
      <c r="G133">
        <v>0</v>
      </c>
      <c r="H133" t="s">
        <v>636</v>
      </c>
      <c r="I133" t="s">
        <v>23251</v>
      </c>
      <c r="J133" t="s">
        <v>678</v>
      </c>
      <c r="K133" t="s">
        <v>637</v>
      </c>
      <c r="L133" t="s">
        <v>638</v>
      </c>
      <c r="M133" t="s">
        <v>23249</v>
      </c>
      <c r="N133" t="s">
        <v>637</v>
      </c>
      <c r="O133" t="s">
        <v>643</v>
      </c>
      <c r="P133" t="s">
        <v>5</v>
      </c>
      <c r="Q133" t="s">
        <v>644</v>
      </c>
      <c r="R133" t="s">
        <v>638</v>
      </c>
      <c r="S133" t="s">
        <v>23252</v>
      </c>
      <c r="T133" t="s">
        <v>23253</v>
      </c>
    </row>
    <row r="134" spans="1:20" x14ac:dyDescent="0.25">
      <c r="A134" t="s">
        <v>18</v>
      </c>
      <c r="B134" t="s">
        <v>19</v>
      </c>
      <c r="C134">
        <v>66.666666666666671</v>
      </c>
      <c r="D134">
        <v>3</v>
      </c>
      <c r="E134" t="s">
        <v>23254</v>
      </c>
      <c r="F134">
        <v>135</v>
      </c>
      <c r="G134">
        <v>0</v>
      </c>
      <c r="H134" t="s">
        <v>636</v>
      </c>
      <c r="I134" t="s">
        <v>23255</v>
      </c>
      <c r="J134" t="s">
        <v>670</v>
      </c>
      <c r="K134" t="s">
        <v>637</v>
      </c>
      <c r="L134" t="s">
        <v>638</v>
      </c>
      <c r="M134" t="s">
        <v>23253</v>
      </c>
      <c r="N134" t="s">
        <v>637</v>
      </c>
      <c r="O134" t="s">
        <v>643</v>
      </c>
      <c r="P134" t="s">
        <v>5</v>
      </c>
      <c r="Q134" t="s">
        <v>644</v>
      </c>
      <c r="R134" t="s">
        <v>638</v>
      </c>
      <c r="S134" t="s">
        <v>23256</v>
      </c>
      <c r="T134" t="s">
        <v>23257</v>
      </c>
    </row>
    <row r="135" spans="1:20" x14ac:dyDescent="0.25">
      <c r="A135" t="s">
        <v>147</v>
      </c>
      <c r="B135" t="s">
        <v>148</v>
      </c>
      <c r="C135">
        <v>65</v>
      </c>
      <c r="D135">
        <v>1</v>
      </c>
      <c r="E135" t="s">
        <v>23254</v>
      </c>
      <c r="F135">
        <v>135</v>
      </c>
      <c r="G135">
        <v>0</v>
      </c>
      <c r="H135" t="s">
        <v>636</v>
      </c>
      <c r="I135" t="s">
        <v>23255</v>
      </c>
      <c r="J135" t="s">
        <v>670</v>
      </c>
      <c r="K135" t="s">
        <v>637</v>
      </c>
      <c r="L135" t="s">
        <v>638</v>
      </c>
      <c r="M135" t="s">
        <v>23253</v>
      </c>
      <c r="N135" t="s">
        <v>637</v>
      </c>
      <c r="O135" t="s">
        <v>643</v>
      </c>
      <c r="P135" t="s">
        <v>5</v>
      </c>
      <c r="Q135" t="s">
        <v>644</v>
      </c>
      <c r="R135" t="s">
        <v>638</v>
      </c>
      <c r="S135" t="s">
        <v>23256</v>
      </c>
      <c r="T135" t="s">
        <v>23257</v>
      </c>
    </row>
    <row r="136" spans="1:20" x14ac:dyDescent="0.25">
      <c r="A136" t="s">
        <v>16479</v>
      </c>
      <c r="B136" t="s">
        <v>13745</v>
      </c>
      <c r="C136">
        <v>200</v>
      </c>
      <c r="D136">
        <v>1</v>
      </c>
      <c r="E136" t="s">
        <v>23258</v>
      </c>
      <c r="F136">
        <v>85</v>
      </c>
      <c r="G136">
        <v>0</v>
      </c>
      <c r="H136" t="s">
        <v>636</v>
      </c>
      <c r="I136" t="s">
        <v>23259</v>
      </c>
      <c r="J136" t="s">
        <v>668</v>
      </c>
      <c r="K136" t="s">
        <v>637</v>
      </c>
      <c r="L136" t="s">
        <v>638</v>
      </c>
      <c r="M136" t="s">
        <v>23260</v>
      </c>
      <c r="N136" t="s">
        <v>637</v>
      </c>
      <c r="O136" t="s">
        <v>643</v>
      </c>
      <c r="P136" t="s">
        <v>5</v>
      </c>
      <c r="Q136" t="s">
        <v>644</v>
      </c>
      <c r="R136" t="s">
        <v>638</v>
      </c>
      <c r="S136" t="s">
        <v>23261</v>
      </c>
      <c r="T136" t="s">
        <v>23260</v>
      </c>
    </row>
    <row r="137" spans="1:20" x14ac:dyDescent="0.25">
      <c r="A137" t="s">
        <v>147</v>
      </c>
      <c r="B137" t="s">
        <v>148</v>
      </c>
      <c r="C137">
        <v>33.333333333333336</v>
      </c>
      <c r="D137">
        <v>3</v>
      </c>
      <c r="E137" t="s">
        <v>23262</v>
      </c>
      <c r="F137">
        <v>100</v>
      </c>
      <c r="G137">
        <v>0</v>
      </c>
      <c r="H137" t="s">
        <v>636</v>
      </c>
      <c r="I137" t="s">
        <v>23263</v>
      </c>
      <c r="J137" t="s">
        <v>1970</v>
      </c>
      <c r="K137" t="s">
        <v>637</v>
      </c>
      <c r="L137" t="s">
        <v>638</v>
      </c>
      <c r="M137" t="s">
        <v>23264</v>
      </c>
      <c r="N137" t="s">
        <v>637</v>
      </c>
      <c r="O137" t="s">
        <v>639</v>
      </c>
      <c r="P137" t="s">
        <v>5</v>
      </c>
      <c r="Q137" t="s">
        <v>640</v>
      </c>
      <c r="R137" t="s">
        <v>638</v>
      </c>
      <c r="S137" t="s">
        <v>637</v>
      </c>
      <c r="T137" t="s">
        <v>23264</v>
      </c>
    </row>
    <row r="138" spans="1:20" x14ac:dyDescent="0.25">
      <c r="A138" t="s">
        <v>239</v>
      </c>
      <c r="B138" t="s">
        <v>245</v>
      </c>
      <c r="C138">
        <v>159</v>
      </c>
      <c r="D138">
        <v>1</v>
      </c>
      <c r="E138" t="s">
        <v>23265</v>
      </c>
      <c r="F138">
        <v>99</v>
      </c>
      <c r="G138">
        <v>0</v>
      </c>
      <c r="H138" t="s">
        <v>636</v>
      </c>
      <c r="I138" t="s">
        <v>23266</v>
      </c>
      <c r="J138" t="s">
        <v>667</v>
      </c>
      <c r="K138" t="s">
        <v>637</v>
      </c>
      <c r="L138" t="s">
        <v>638</v>
      </c>
      <c r="M138" t="s">
        <v>23267</v>
      </c>
      <c r="N138" t="s">
        <v>637</v>
      </c>
      <c r="O138" t="s">
        <v>639</v>
      </c>
      <c r="P138" t="s">
        <v>5</v>
      </c>
      <c r="Q138" t="s">
        <v>640</v>
      </c>
      <c r="R138" t="s">
        <v>638</v>
      </c>
      <c r="S138" t="s">
        <v>23268</v>
      </c>
      <c r="T138" t="s">
        <v>23267</v>
      </c>
    </row>
    <row r="139" spans="1:20" x14ac:dyDescent="0.25">
      <c r="A139" t="s">
        <v>16479</v>
      </c>
      <c r="B139" t="s">
        <v>13745</v>
      </c>
      <c r="C139">
        <v>99</v>
      </c>
      <c r="D139">
        <v>1</v>
      </c>
      <c r="E139" t="s">
        <v>23269</v>
      </c>
      <c r="F139">
        <v>179</v>
      </c>
      <c r="G139">
        <v>0</v>
      </c>
      <c r="H139" t="s">
        <v>636</v>
      </c>
      <c r="I139" t="s">
        <v>23270</v>
      </c>
      <c r="J139" t="s">
        <v>696</v>
      </c>
      <c r="K139" t="s">
        <v>637</v>
      </c>
      <c r="L139" t="s">
        <v>638</v>
      </c>
      <c r="M139" t="s">
        <v>23267</v>
      </c>
      <c r="N139" t="s">
        <v>637</v>
      </c>
      <c r="O139" t="s">
        <v>643</v>
      </c>
      <c r="P139" t="s">
        <v>5</v>
      </c>
      <c r="Q139" t="s">
        <v>644</v>
      </c>
      <c r="R139" t="s">
        <v>638</v>
      </c>
      <c r="S139" t="s">
        <v>23271</v>
      </c>
      <c r="T139" t="s">
        <v>23267</v>
      </c>
    </row>
    <row r="140" spans="1:20" x14ac:dyDescent="0.25">
      <c r="A140" t="s">
        <v>16818</v>
      </c>
      <c r="B140" t="s">
        <v>13750</v>
      </c>
      <c r="C140">
        <v>99</v>
      </c>
      <c r="D140">
        <v>1</v>
      </c>
      <c r="E140" t="s">
        <v>23269</v>
      </c>
      <c r="F140">
        <v>179</v>
      </c>
      <c r="G140">
        <v>0</v>
      </c>
      <c r="H140" t="s">
        <v>636</v>
      </c>
      <c r="I140" t="s">
        <v>23270</v>
      </c>
      <c r="J140" t="s">
        <v>696</v>
      </c>
      <c r="K140" t="s">
        <v>637</v>
      </c>
      <c r="L140" t="s">
        <v>638</v>
      </c>
      <c r="M140" t="s">
        <v>23267</v>
      </c>
      <c r="N140" t="s">
        <v>637</v>
      </c>
      <c r="O140" t="s">
        <v>643</v>
      </c>
      <c r="P140" t="s">
        <v>5</v>
      </c>
      <c r="Q140" t="s">
        <v>644</v>
      </c>
      <c r="R140" t="s">
        <v>638</v>
      </c>
      <c r="S140" t="s">
        <v>23271</v>
      </c>
      <c r="T140" t="s">
        <v>23267</v>
      </c>
    </row>
    <row r="141" spans="1:20" x14ac:dyDescent="0.25">
      <c r="A141" t="s">
        <v>18</v>
      </c>
      <c r="B141" t="s">
        <v>19</v>
      </c>
      <c r="C141">
        <v>66.666666666666671</v>
      </c>
      <c r="D141">
        <v>3</v>
      </c>
      <c r="E141" t="s">
        <v>23272</v>
      </c>
      <c r="F141">
        <v>100</v>
      </c>
      <c r="G141">
        <v>0</v>
      </c>
      <c r="H141" t="s">
        <v>636</v>
      </c>
      <c r="I141" t="s">
        <v>6472</v>
      </c>
      <c r="J141" t="s">
        <v>642</v>
      </c>
      <c r="K141" t="s">
        <v>637</v>
      </c>
      <c r="L141" t="s">
        <v>638</v>
      </c>
      <c r="M141" t="s">
        <v>23273</v>
      </c>
      <c r="N141" t="s">
        <v>637</v>
      </c>
      <c r="O141" t="s">
        <v>639</v>
      </c>
      <c r="P141" t="s">
        <v>5</v>
      </c>
      <c r="Q141" t="s">
        <v>640</v>
      </c>
      <c r="R141" t="s">
        <v>638</v>
      </c>
      <c r="S141" t="s">
        <v>23274</v>
      </c>
      <c r="T141" t="s">
        <v>23273</v>
      </c>
    </row>
    <row r="142" spans="1:20" x14ac:dyDescent="0.25">
      <c r="A142" t="s">
        <v>147</v>
      </c>
      <c r="B142" t="s">
        <v>148</v>
      </c>
      <c r="C142">
        <v>50</v>
      </c>
      <c r="D142">
        <v>6</v>
      </c>
      <c r="E142" t="s">
        <v>23275</v>
      </c>
      <c r="F142">
        <v>182</v>
      </c>
      <c r="G142">
        <v>0</v>
      </c>
      <c r="H142" t="s">
        <v>636</v>
      </c>
      <c r="I142" t="s">
        <v>23276</v>
      </c>
      <c r="J142" t="s">
        <v>672</v>
      </c>
      <c r="K142" t="s">
        <v>637</v>
      </c>
      <c r="L142" t="s">
        <v>638</v>
      </c>
      <c r="M142" t="s">
        <v>23277</v>
      </c>
      <c r="N142" t="s">
        <v>637</v>
      </c>
      <c r="O142" t="s">
        <v>643</v>
      </c>
      <c r="P142" t="s">
        <v>5</v>
      </c>
      <c r="Q142" t="s">
        <v>644</v>
      </c>
      <c r="R142" t="s">
        <v>638</v>
      </c>
      <c r="S142" t="s">
        <v>637</v>
      </c>
      <c r="T142" t="s">
        <v>23277</v>
      </c>
    </row>
    <row r="143" spans="1:20" x14ac:dyDescent="0.25">
      <c r="A143" t="s">
        <v>147</v>
      </c>
      <c r="B143" t="s">
        <v>148</v>
      </c>
      <c r="C143">
        <v>33.333333333333336</v>
      </c>
      <c r="D143">
        <v>3</v>
      </c>
      <c r="E143" t="s">
        <v>23278</v>
      </c>
      <c r="F143">
        <v>100</v>
      </c>
      <c r="G143">
        <v>0</v>
      </c>
      <c r="H143" t="s">
        <v>636</v>
      </c>
      <c r="I143" t="s">
        <v>23279</v>
      </c>
      <c r="J143" t="s">
        <v>661</v>
      </c>
      <c r="K143" t="s">
        <v>637</v>
      </c>
      <c r="L143" t="s">
        <v>638</v>
      </c>
      <c r="M143" t="s">
        <v>23280</v>
      </c>
      <c r="N143" t="s">
        <v>637</v>
      </c>
      <c r="O143" t="s">
        <v>639</v>
      </c>
      <c r="P143" t="s">
        <v>5</v>
      </c>
      <c r="Q143" t="s">
        <v>640</v>
      </c>
      <c r="R143" t="s">
        <v>638</v>
      </c>
      <c r="S143" t="s">
        <v>637</v>
      </c>
      <c r="T143" t="s">
        <v>23280</v>
      </c>
    </row>
    <row r="144" spans="1:20" x14ac:dyDescent="0.25">
      <c r="A144" t="s">
        <v>147</v>
      </c>
      <c r="B144" t="s">
        <v>148</v>
      </c>
      <c r="C144">
        <v>33.333333333333336</v>
      </c>
      <c r="D144">
        <v>3</v>
      </c>
      <c r="E144" t="s">
        <v>23281</v>
      </c>
      <c r="F144">
        <v>100</v>
      </c>
      <c r="G144">
        <v>0</v>
      </c>
      <c r="H144" t="s">
        <v>636</v>
      </c>
      <c r="I144" t="s">
        <v>11192</v>
      </c>
      <c r="J144" t="s">
        <v>658</v>
      </c>
      <c r="K144" t="s">
        <v>637</v>
      </c>
      <c r="L144" t="s">
        <v>638</v>
      </c>
      <c r="M144" t="s">
        <v>23282</v>
      </c>
      <c r="N144" t="s">
        <v>637</v>
      </c>
      <c r="O144" t="s">
        <v>639</v>
      </c>
      <c r="P144" t="s">
        <v>5</v>
      </c>
      <c r="Q144" t="s">
        <v>640</v>
      </c>
      <c r="R144" t="s">
        <v>23283</v>
      </c>
      <c r="S144" t="s">
        <v>23284</v>
      </c>
      <c r="T144" t="s">
        <v>23282</v>
      </c>
    </row>
    <row r="145" spans="1:20" x14ac:dyDescent="0.25">
      <c r="A145" t="s">
        <v>18</v>
      </c>
      <c r="B145" t="s">
        <v>19</v>
      </c>
      <c r="C145">
        <v>66.666666666666671</v>
      </c>
      <c r="D145">
        <v>3</v>
      </c>
      <c r="E145" t="s">
        <v>23285</v>
      </c>
      <c r="F145">
        <v>100</v>
      </c>
      <c r="G145">
        <v>0</v>
      </c>
      <c r="H145" t="s">
        <v>636</v>
      </c>
      <c r="I145" t="s">
        <v>23286</v>
      </c>
      <c r="J145" t="s">
        <v>672</v>
      </c>
      <c r="K145" t="s">
        <v>637</v>
      </c>
      <c r="L145" t="s">
        <v>638</v>
      </c>
      <c r="M145" t="s">
        <v>23282</v>
      </c>
      <c r="N145" t="s">
        <v>637</v>
      </c>
      <c r="O145" t="s">
        <v>639</v>
      </c>
      <c r="P145" t="s">
        <v>5</v>
      </c>
      <c r="Q145" t="s">
        <v>640</v>
      </c>
      <c r="R145" t="s">
        <v>638</v>
      </c>
      <c r="S145" t="s">
        <v>23287</v>
      </c>
      <c r="T145" t="s">
        <v>23282</v>
      </c>
    </row>
    <row r="146" spans="1:20" x14ac:dyDescent="0.25">
      <c r="A146" t="s">
        <v>18</v>
      </c>
      <c r="B146" t="s">
        <v>19</v>
      </c>
      <c r="C146">
        <v>66.666666666666671</v>
      </c>
      <c r="D146">
        <v>3</v>
      </c>
      <c r="E146" t="s">
        <v>23288</v>
      </c>
      <c r="F146">
        <v>100</v>
      </c>
      <c r="G146">
        <v>0</v>
      </c>
      <c r="H146" t="s">
        <v>636</v>
      </c>
      <c r="I146" t="s">
        <v>23289</v>
      </c>
      <c r="J146" t="s">
        <v>667</v>
      </c>
      <c r="K146" t="s">
        <v>637</v>
      </c>
      <c r="L146" t="s">
        <v>638</v>
      </c>
      <c r="M146" t="s">
        <v>23282</v>
      </c>
      <c r="N146" t="s">
        <v>637</v>
      </c>
      <c r="O146" t="s">
        <v>639</v>
      </c>
      <c r="P146" t="s">
        <v>5</v>
      </c>
      <c r="Q146" t="s">
        <v>640</v>
      </c>
      <c r="R146" t="s">
        <v>638</v>
      </c>
      <c r="S146" t="s">
        <v>23290</v>
      </c>
      <c r="T146" t="s">
        <v>23282</v>
      </c>
    </row>
    <row r="147" spans="1:20" x14ac:dyDescent="0.25">
      <c r="A147" t="s">
        <v>147</v>
      </c>
      <c r="B147" t="s">
        <v>148</v>
      </c>
      <c r="C147">
        <v>33.333333333333336</v>
      </c>
      <c r="D147">
        <v>3</v>
      </c>
      <c r="E147" t="s">
        <v>23291</v>
      </c>
      <c r="F147">
        <v>100</v>
      </c>
      <c r="G147">
        <v>0</v>
      </c>
      <c r="H147" t="s">
        <v>636</v>
      </c>
      <c r="I147" t="s">
        <v>638</v>
      </c>
      <c r="J147" t="s">
        <v>638</v>
      </c>
      <c r="K147" t="s">
        <v>637</v>
      </c>
      <c r="L147" t="s">
        <v>638</v>
      </c>
      <c r="M147" t="s">
        <v>637</v>
      </c>
      <c r="N147" t="s">
        <v>637</v>
      </c>
      <c r="O147" t="s">
        <v>2891</v>
      </c>
      <c r="P147" t="s">
        <v>5</v>
      </c>
      <c r="Q147" t="s">
        <v>637</v>
      </c>
      <c r="R147" t="s">
        <v>638</v>
      </c>
      <c r="S147" t="s">
        <v>637</v>
      </c>
      <c r="T147" t="s">
        <v>23292</v>
      </c>
    </row>
    <row r="148" spans="1:20" x14ac:dyDescent="0.25">
      <c r="A148" t="s">
        <v>18</v>
      </c>
      <c r="B148" t="s">
        <v>19</v>
      </c>
      <c r="C148">
        <v>66.666666666666671</v>
      </c>
      <c r="D148">
        <v>3</v>
      </c>
      <c r="E148" t="s">
        <v>23293</v>
      </c>
      <c r="F148">
        <v>100</v>
      </c>
      <c r="G148">
        <v>0</v>
      </c>
      <c r="H148" t="s">
        <v>636</v>
      </c>
      <c r="I148" t="s">
        <v>9635</v>
      </c>
      <c r="J148" t="s">
        <v>642</v>
      </c>
      <c r="K148" t="s">
        <v>637</v>
      </c>
      <c r="L148" t="s">
        <v>638</v>
      </c>
      <c r="M148" t="s">
        <v>23292</v>
      </c>
      <c r="N148" t="s">
        <v>637</v>
      </c>
      <c r="O148" t="s">
        <v>643</v>
      </c>
      <c r="P148" t="s">
        <v>5</v>
      </c>
      <c r="Q148" t="s">
        <v>644</v>
      </c>
      <c r="R148" t="s">
        <v>638</v>
      </c>
      <c r="S148" t="s">
        <v>23294</v>
      </c>
      <c r="T148" t="s">
        <v>23292</v>
      </c>
    </row>
    <row r="149" spans="1:20" x14ac:dyDescent="0.25">
      <c r="A149" t="s">
        <v>18</v>
      </c>
      <c r="B149" t="s">
        <v>19</v>
      </c>
      <c r="C149">
        <v>66.666666666666671</v>
      </c>
      <c r="D149">
        <v>3</v>
      </c>
      <c r="E149" t="s">
        <v>23295</v>
      </c>
      <c r="F149">
        <v>100</v>
      </c>
      <c r="G149">
        <v>0</v>
      </c>
      <c r="H149" t="s">
        <v>636</v>
      </c>
      <c r="I149" t="s">
        <v>23296</v>
      </c>
      <c r="J149" t="s">
        <v>670</v>
      </c>
      <c r="K149" t="s">
        <v>637</v>
      </c>
      <c r="L149" t="s">
        <v>638</v>
      </c>
      <c r="M149" t="s">
        <v>23297</v>
      </c>
      <c r="N149" t="s">
        <v>637</v>
      </c>
      <c r="O149" t="s">
        <v>639</v>
      </c>
      <c r="P149" t="s">
        <v>5</v>
      </c>
      <c r="Q149" t="s">
        <v>640</v>
      </c>
      <c r="R149" t="s">
        <v>638</v>
      </c>
      <c r="S149" t="s">
        <v>23298</v>
      </c>
      <c r="T149" t="s">
        <v>23297</v>
      </c>
    </row>
    <row r="150" spans="1:20" x14ac:dyDescent="0.25">
      <c r="A150" t="s">
        <v>147</v>
      </c>
      <c r="B150" t="s">
        <v>148</v>
      </c>
      <c r="C150">
        <v>33.333333333333336</v>
      </c>
      <c r="D150">
        <v>3</v>
      </c>
      <c r="E150" t="s">
        <v>23299</v>
      </c>
      <c r="F150">
        <v>103</v>
      </c>
      <c r="G150">
        <v>3</v>
      </c>
      <c r="H150" t="s">
        <v>655</v>
      </c>
      <c r="I150" t="s">
        <v>23300</v>
      </c>
      <c r="J150" t="s">
        <v>5229</v>
      </c>
      <c r="K150" t="s">
        <v>637</v>
      </c>
      <c r="L150" t="s">
        <v>638</v>
      </c>
      <c r="M150" t="s">
        <v>23297</v>
      </c>
      <c r="N150" t="s">
        <v>637</v>
      </c>
      <c r="O150" t="s">
        <v>639</v>
      </c>
      <c r="P150" t="s">
        <v>5</v>
      </c>
      <c r="Q150" t="s">
        <v>640</v>
      </c>
      <c r="R150" t="s">
        <v>638</v>
      </c>
      <c r="S150" t="s">
        <v>637</v>
      </c>
      <c r="T150" t="s">
        <v>23297</v>
      </c>
    </row>
    <row r="151" spans="1:20" x14ac:dyDescent="0.25">
      <c r="A151" t="s">
        <v>18</v>
      </c>
      <c r="B151" t="s">
        <v>19</v>
      </c>
      <c r="C151">
        <v>66.666666666666671</v>
      </c>
      <c r="D151">
        <v>3</v>
      </c>
      <c r="E151" t="s">
        <v>23301</v>
      </c>
      <c r="F151">
        <v>100</v>
      </c>
      <c r="G151">
        <v>0</v>
      </c>
      <c r="H151" t="s">
        <v>636</v>
      </c>
      <c r="I151" t="s">
        <v>23302</v>
      </c>
      <c r="J151" t="s">
        <v>648</v>
      </c>
      <c r="K151" t="s">
        <v>637</v>
      </c>
      <c r="L151" t="s">
        <v>638</v>
      </c>
      <c r="M151" t="s">
        <v>23297</v>
      </c>
      <c r="N151" t="s">
        <v>637</v>
      </c>
      <c r="O151" t="s">
        <v>639</v>
      </c>
      <c r="P151" t="s">
        <v>5</v>
      </c>
      <c r="Q151" t="s">
        <v>640</v>
      </c>
      <c r="R151" t="s">
        <v>638</v>
      </c>
      <c r="S151" t="s">
        <v>23303</v>
      </c>
      <c r="T151" t="s">
        <v>23297</v>
      </c>
    </row>
    <row r="152" spans="1:20" x14ac:dyDescent="0.25">
      <c r="A152" t="s">
        <v>147</v>
      </c>
      <c r="B152" t="s">
        <v>148</v>
      </c>
      <c r="C152">
        <v>33.333333333333336</v>
      </c>
      <c r="D152">
        <v>3</v>
      </c>
      <c r="E152" t="s">
        <v>23304</v>
      </c>
      <c r="F152">
        <v>100</v>
      </c>
      <c r="G152">
        <v>0</v>
      </c>
      <c r="H152" t="s">
        <v>636</v>
      </c>
      <c r="I152" t="s">
        <v>23305</v>
      </c>
      <c r="J152" t="s">
        <v>653</v>
      </c>
      <c r="K152" t="s">
        <v>637</v>
      </c>
      <c r="L152" t="s">
        <v>638</v>
      </c>
      <c r="M152" t="s">
        <v>23306</v>
      </c>
      <c r="N152" t="s">
        <v>637</v>
      </c>
      <c r="O152" t="s">
        <v>639</v>
      </c>
      <c r="P152" t="s">
        <v>5</v>
      </c>
      <c r="Q152" t="s">
        <v>640</v>
      </c>
      <c r="R152" t="s">
        <v>23307</v>
      </c>
      <c r="S152" t="s">
        <v>23308</v>
      </c>
      <c r="T152" t="s">
        <v>23297</v>
      </c>
    </row>
    <row r="153" spans="1:20" x14ac:dyDescent="0.25">
      <c r="A153" t="s">
        <v>147</v>
      </c>
      <c r="B153" t="s">
        <v>148</v>
      </c>
      <c r="C153">
        <v>50</v>
      </c>
      <c r="D153">
        <v>6</v>
      </c>
      <c r="E153" t="s">
        <v>23309</v>
      </c>
      <c r="F153">
        <v>200</v>
      </c>
      <c r="G153">
        <v>0</v>
      </c>
      <c r="H153" t="s">
        <v>636</v>
      </c>
      <c r="I153" t="s">
        <v>23310</v>
      </c>
      <c r="J153" t="s">
        <v>648</v>
      </c>
      <c r="K153" t="s">
        <v>637</v>
      </c>
      <c r="L153" t="s">
        <v>638</v>
      </c>
      <c r="M153" t="s">
        <v>23306</v>
      </c>
      <c r="N153" t="s">
        <v>637</v>
      </c>
      <c r="O153" t="s">
        <v>639</v>
      </c>
      <c r="P153" t="s">
        <v>5</v>
      </c>
      <c r="Q153" t="s">
        <v>640</v>
      </c>
      <c r="R153" t="s">
        <v>638</v>
      </c>
      <c r="S153" t="s">
        <v>637</v>
      </c>
      <c r="T153" t="s">
        <v>23306</v>
      </c>
    </row>
    <row r="154" spans="1:20" x14ac:dyDescent="0.25">
      <c r="A154" t="s">
        <v>147</v>
      </c>
      <c r="B154" t="s">
        <v>148</v>
      </c>
      <c r="C154">
        <v>33.333333333333336</v>
      </c>
      <c r="D154">
        <v>3</v>
      </c>
      <c r="E154" t="s">
        <v>23311</v>
      </c>
      <c r="F154">
        <v>100</v>
      </c>
      <c r="G154">
        <v>0</v>
      </c>
      <c r="H154" t="s">
        <v>636</v>
      </c>
      <c r="I154" t="s">
        <v>23312</v>
      </c>
      <c r="J154" t="s">
        <v>670</v>
      </c>
      <c r="K154" t="s">
        <v>637</v>
      </c>
      <c r="L154" t="s">
        <v>638</v>
      </c>
      <c r="M154" t="s">
        <v>23313</v>
      </c>
      <c r="N154" t="s">
        <v>637</v>
      </c>
      <c r="O154" t="s">
        <v>639</v>
      </c>
      <c r="P154" t="s">
        <v>5</v>
      </c>
      <c r="Q154" t="s">
        <v>640</v>
      </c>
      <c r="R154" t="s">
        <v>638</v>
      </c>
      <c r="S154" t="s">
        <v>637</v>
      </c>
      <c r="T154" t="s">
        <v>23314</v>
      </c>
    </row>
    <row r="155" spans="1:20" x14ac:dyDescent="0.25">
      <c r="A155" t="s">
        <v>18</v>
      </c>
      <c r="B155" t="s">
        <v>19</v>
      </c>
      <c r="C155">
        <v>66.666666666666671</v>
      </c>
      <c r="D155">
        <v>3</v>
      </c>
      <c r="E155" t="s">
        <v>23315</v>
      </c>
      <c r="F155">
        <v>189</v>
      </c>
      <c r="G155">
        <v>0</v>
      </c>
      <c r="H155" t="s">
        <v>636</v>
      </c>
      <c r="I155" t="s">
        <v>23316</v>
      </c>
      <c r="J155" t="s">
        <v>658</v>
      </c>
      <c r="K155" t="s">
        <v>637</v>
      </c>
      <c r="L155" t="s">
        <v>638</v>
      </c>
      <c r="M155" t="s">
        <v>23313</v>
      </c>
      <c r="N155" t="s">
        <v>637</v>
      </c>
      <c r="O155" t="s">
        <v>643</v>
      </c>
      <c r="P155" t="s">
        <v>5</v>
      </c>
      <c r="Q155" t="s">
        <v>644</v>
      </c>
      <c r="R155" t="s">
        <v>638</v>
      </c>
      <c r="S155" t="s">
        <v>23317</v>
      </c>
      <c r="T155" t="s">
        <v>23314</v>
      </c>
    </row>
    <row r="156" spans="1:20" x14ac:dyDescent="0.25">
      <c r="A156" t="s">
        <v>22</v>
      </c>
      <c r="B156" t="s">
        <v>27</v>
      </c>
      <c r="C156">
        <v>120</v>
      </c>
      <c r="D156">
        <v>1</v>
      </c>
      <c r="E156" t="s">
        <v>23315</v>
      </c>
      <c r="F156">
        <v>189</v>
      </c>
      <c r="G156">
        <v>0</v>
      </c>
      <c r="H156" t="s">
        <v>636</v>
      </c>
      <c r="I156" t="s">
        <v>23316</v>
      </c>
      <c r="J156" t="s">
        <v>658</v>
      </c>
      <c r="K156" t="s">
        <v>637</v>
      </c>
      <c r="L156" t="s">
        <v>638</v>
      </c>
      <c r="M156" t="s">
        <v>23313</v>
      </c>
      <c r="N156" t="s">
        <v>637</v>
      </c>
      <c r="O156" t="s">
        <v>643</v>
      </c>
      <c r="P156" t="s">
        <v>5</v>
      </c>
      <c r="Q156" t="s">
        <v>644</v>
      </c>
      <c r="R156" t="s">
        <v>638</v>
      </c>
      <c r="S156" t="s">
        <v>23317</v>
      </c>
      <c r="T156" t="s">
        <v>23314</v>
      </c>
    </row>
    <row r="157" spans="1:20" x14ac:dyDescent="0.25">
      <c r="A157" t="s">
        <v>16479</v>
      </c>
      <c r="B157" t="s">
        <v>13745</v>
      </c>
      <c r="C157">
        <v>200</v>
      </c>
      <c r="D157">
        <v>1</v>
      </c>
      <c r="E157" t="s">
        <v>23318</v>
      </c>
      <c r="F157">
        <v>99</v>
      </c>
      <c r="G157">
        <v>0</v>
      </c>
      <c r="H157" t="s">
        <v>636</v>
      </c>
      <c r="I157" t="s">
        <v>23319</v>
      </c>
      <c r="J157" t="s">
        <v>678</v>
      </c>
      <c r="K157" t="s">
        <v>637</v>
      </c>
      <c r="L157" t="s">
        <v>638</v>
      </c>
      <c r="M157" t="s">
        <v>23297</v>
      </c>
      <c r="N157" t="s">
        <v>637</v>
      </c>
      <c r="O157" t="s">
        <v>643</v>
      </c>
      <c r="P157" t="s">
        <v>5</v>
      </c>
      <c r="Q157" t="s">
        <v>644</v>
      </c>
      <c r="R157" t="s">
        <v>638</v>
      </c>
      <c r="S157" t="s">
        <v>23320</v>
      </c>
      <c r="T157" t="s">
        <v>23321</v>
      </c>
    </row>
    <row r="158" spans="1:20" x14ac:dyDescent="0.25">
      <c r="A158" t="s">
        <v>147</v>
      </c>
      <c r="B158" t="s">
        <v>148</v>
      </c>
      <c r="C158">
        <v>65</v>
      </c>
      <c r="D158">
        <v>1</v>
      </c>
      <c r="E158" t="s">
        <v>23322</v>
      </c>
      <c r="F158">
        <v>35</v>
      </c>
      <c r="G158">
        <v>0</v>
      </c>
      <c r="H158" t="s">
        <v>636</v>
      </c>
      <c r="I158" t="s">
        <v>23323</v>
      </c>
      <c r="J158" t="s">
        <v>648</v>
      </c>
      <c r="K158" t="s">
        <v>637</v>
      </c>
      <c r="L158" t="s">
        <v>638</v>
      </c>
      <c r="M158" t="s">
        <v>23324</v>
      </c>
      <c r="N158" t="s">
        <v>637</v>
      </c>
      <c r="O158" t="s">
        <v>639</v>
      </c>
      <c r="P158" t="s">
        <v>5</v>
      </c>
      <c r="Q158" t="s">
        <v>640</v>
      </c>
      <c r="R158" t="s">
        <v>638</v>
      </c>
      <c r="S158" t="s">
        <v>23325</v>
      </c>
      <c r="T158" t="s">
        <v>23321</v>
      </c>
    </row>
    <row r="159" spans="1:20" x14ac:dyDescent="0.25">
      <c r="A159" t="s">
        <v>147</v>
      </c>
      <c r="B159" t="s">
        <v>148</v>
      </c>
      <c r="C159">
        <v>50</v>
      </c>
      <c r="D159">
        <v>6</v>
      </c>
      <c r="E159" t="s">
        <v>23326</v>
      </c>
      <c r="F159">
        <v>200</v>
      </c>
      <c r="G159">
        <v>0</v>
      </c>
      <c r="H159" t="s">
        <v>636</v>
      </c>
      <c r="I159" t="s">
        <v>23327</v>
      </c>
      <c r="J159" t="s">
        <v>707</v>
      </c>
      <c r="K159" t="s">
        <v>637</v>
      </c>
      <c r="L159" t="s">
        <v>638</v>
      </c>
      <c r="M159" t="s">
        <v>23314</v>
      </c>
      <c r="N159" t="s">
        <v>637</v>
      </c>
      <c r="O159" t="s">
        <v>643</v>
      </c>
      <c r="P159" t="s">
        <v>5</v>
      </c>
      <c r="Q159" t="s">
        <v>644</v>
      </c>
      <c r="R159" t="s">
        <v>638</v>
      </c>
      <c r="S159" t="s">
        <v>637</v>
      </c>
      <c r="T159" t="s">
        <v>23324</v>
      </c>
    </row>
    <row r="160" spans="1:20" x14ac:dyDescent="0.25">
      <c r="A160" t="s">
        <v>147</v>
      </c>
      <c r="B160" t="s">
        <v>148</v>
      </c>
      <c r="C160">
        <v>40</v>
      </c>
      <c r="D160">
        <v>10</v>
      </c>
      <c r="E160" t="s">
        <v>23328</v>
      </c>
      <c r="F160">
        <v>330</v>
      </c>
      <c r="G160">
        <v>0</v>
      </c>
      <c r="H160" t="s">
        <v>636</v>
      </c>
      <c r="I160" t="s">
        <v>23329</v>
      </c>
      <c r="J160" t="s">
        <v>642</v>
      </c>
      <c r="K160" t="s">
        <v>637</v>
      </c>
      <c r="L160" t="s">
        <v>638</v>
      </c>
      <c r="M160" t="s">
        <v>23330</v>
      </c>
      <c r="N160" t="s">
        <v>637</v>
      </c>
      <c r="O160" t="s">
        <v>639</v>
      </c>
      <c r="P160" t="s">
        <v>5</v>
      </c>
      <c r="Q160" t="s">
        <v>640</v>
      </c>
      <c r="R160" t="s">
        <v>638</v>
      </c>
      <c r="S160" t="s">
        <v>637</v>
      </c>
      <c r="T160" t="s">
        <v>23324</v>
      </c>
    </row>
    <row r="161" spans="1:20" x14ac:dyDescent="0.25">
      <c r="A161" t="s">
        <v>147</v>
      </c>
      <c r="B161" t="s">
        <v>148</v>
      </c>
      <c r="C161">
        <v>33.333333333333336</v>
      </c>
      <c r="D161">
        <v>3</v>
      </c>
      <c r="E161" t="s">
        <v>23331</v>
      </c>
      <c r="F161">
        <v>100</v>
      </c>
      <c r="G161">
        <v>0</v>
      </c>
      <c r="H161" t="s">
        <v>636</v>
      </c>
      <c r="I161" t="s">
        <v>23332</v>
      </c>
      <c r="J161" t="s">
        <v>675</v>
      </c>
      <c r="K161" t="s">
        <v>637</v>
      </c>
      <c r="L161" t="s">
        <v>638</v>
      </c>
      <c r="M161" t="s">
        <v>23324</v>
      </c>
      <c r="N161" t="s">
        <v>637</v>
      </c>
      <c r="O161" t="s">
        <v>643</v>
      </c>
      <c r="P161" t="s">
        <v>5</v>
      </c>
      <c r="Q161" t="s">
        <v>644</v>
      </c>
      <c r="R161" t="s">
        <v>638</v>
      </c>
      <c r="S161" t="s">
        <v>637</v>
      </c>
      <c r="T161" t="s">
        <v>23324</v>
      </c>
    </row>
    <row r="162" spans="1:20" x14ac:dyDescent="0.25">
      <c r="A162" t="s">
        <v>147</v>
      </c>
      <c r="B162" t="s">
        <v>148</v>
      </c>
      <c r="C162">
        <v>33.333333333333336</v>
      </c>
      <c r="D162">
        <v>3</v>
      </c>
      <c r="E162" t="s">
        <v>23333</v>
      </c>
      <c r="F162">
        <v>200</v>
      </c>
      <c r="G162">
        <v>0</v>
      </c>
      <c r="H162" t="s">
        <v>636</v>
      </c>
      <c r="I162" t="s">
        <v>6377</v>
      </c>
      <c r="J162" t="s">
        <v>1862</v>
      </c>
      <c r="K162" t="s">
        <v>637</v>
      </c>
      <c r="L162" t="s">
        <v>638</v>
      </c>
      <c r="M162" t="s">
        <v>23313</v>
      </c>
      <c r="N162" t="s">
        <v>637</v>
      </c>
      <c r="O162" t="s">
        <v>639</v>
      </c>
      <c r="P162" t="s">
        <v>5</v>
      </c>
      <c r="Q162" t="s">
        <v>640</v>
      </c>
      <c r="R162" t="s">
        <v>638</v>
      </c>
      <c r="S162" t="s">
        <v>23334</v>
      </c>
      <c r="T162" t="s">
        <v>23335</v>
      </c>
    </row>
    <row r="163" spans="1:20" x14ac:dyDescent="0.25">
      <c r="A163" t="s">
        <v>18</v>
      </c>
      <c r="B163" t="s">
        <v>19</v>
      </c>
      <c r="C163">
        <v>66.666666666666671</v>
      </c>
      <c r="D163">
        <v>3</v>
      </c>
      <c r="E163" t="s">
        <v>23333</v>
      </c>
      <c r="F163">
        <v>200</v>
      </c>
      <c r="G163">
        <v>0</v>
      </c>
      <c r="H163" t="s">
        <v>636</v>
      </c>
      <c r="I163" t="s">
        <v>6377</v>
      </c>
      <c r="J163" t="s">
        <v>1862</v>
      </c>
      <c r="K163" t="s">
        <v>637</v>
      </c>
      <c r="L163" t="s">
        <v>638</v>
      </c>
      <c r="M163" t="s">
        <v>23313</v>
      </c>
      <c r="N163" t="s">
        <v>637</v>
      </c>
      <c r="O163" t="s">
        <v>639</v>
      </c>
      <c r="P163" t="s">
        <v>5</v>
      </c>
      <c r="Q163" t="s">
        <v>640</v>
      </c>
      <c r="R163" t="s">
        <v>638</v>
      </c>
      <c r="S163" t="s">
        <v>23334</v>
      </c>
      <c r="T163" t="s">
        <v>23335</v>
      </c>
    </row>
    <row r="164" spans="1:20" x14ac:dyDescent="0.25">
      <c r="A164" t="s">
        <v>147</v>
      </c>
      <c r="B164" t="s">
        <v>148</v>
      </c>
      <c r="C164">
        <v>33.333333333333336</v>
      </c>
      <c r="D164">
        <v>3</v>
      </c>
      <c r="E164" t="s">
        <v>23336</v>
      </c>
      <c r="F164">
        <v>100</v>
      </c>
      <c r="G164">
        <v>0</v>
      </c>
      <c r="H164" t="s">
        <v>655</v>
      </c>
      <c r="I164" t="s">
        <v>23337</v>
      </c>
      <c r="J164" t="s">
        <v>648</v>
      </c>
      <c r="K164" t="s">
        <v>637</v>
      </c>
      <c r="L164" t="s">
        <v>638</v>
      </c>
      <c r="M164" t="s">
        <v>23338</v>
      </c>
      <c r="N164" t="s">
        <v>637</v>
      </c>
      <c r="O164" t="s">
        <v>643</v>
      </c>
      <c r="P164" t="s">
        <v>5</v>
      </c>
      <c r="Q164" t="s">
        <v>644</v>
      </c>
      <c r="R164" t="s">
        <v>638</v>
      </c>
      <c r="S164" t="s">
        <v>637</v>
      </c>
      <c r="T164" t="s">
        <v>23330</v>
      </c>
    </row>
    <row r="165" spans="1:20" x14ac:dyDescent="0.25">
      <c r="A165" t="s">
        <v>240</v>
      </c>
      <c r="B165" t="s">
        <v>246</v>
      </c>
      <c r="C165">
        <v>159</v>
      </c>
      <c r="D165">
        <v>2</v>
      </c>
      <c r="E165" t="s">
        <v>23339</v>
      </c>
      <c r="F165">
        <v>258</v>
      </c>
      <c r="G165">
        <v>0</v>
      </c>
      <c r="H165" t="s">
        <v>636</v>
      </c>
      <c r="I165" t="s">
        <v>23340</v>
      </c>
      <c r="J165" t="s">
        <v>648</v>
      </c>
      <c r="K165" t="s">
        <v>637</v>
      </c>
      <c r="L165" t="s">
        <v>638</v>
      </c>
      <c r="M165" t="s">
        <v>23338</v>
      </c>
      <c r="N165" t="s">
        <v>637</v>
      </c>
      <c r="O165" t="s">
        <v>639</v>
      </c>
      <c r="P165" t="s">
        <v>5</v>
      </c>
      <c r="Q165" t="s">
        <v>640</v>
      </c>
      <c r="R165" t="s">
        <v>638</v>
      </c>
      <c r="S165" t="s">
        <v>23341</v>
      </c>
      <c r="T165" t="s">
        <v>23330</v>
      </c>
    </row>
    <row r="166" spans="1:20" x14ac:dyDescent="0.25">
      <c r="A166" t="s">
        <v>147</v>
      </c>
      <c r="B166" t="s">
        <v>148</v>
      </c>
      <c r="C166">
        <v>33.333333333333336</v>
      </c>
      <c r="D166">
        <v>3</v>
      </c>
      <c r="E166" t="s">
        <v>23342</v>
      </c>
      <c r="F166">
        <v>100</v>
      </c>
      <c r="G166">
        <v>0</v>
      </c>
      <c r="H166" t="s">
        <v>636</v>
      </c>
      <c r="I166" t="s">
        <v>23343</v>
      </c>
      <c r="J166" t="s">
        <v>649</v>
      </c>
      <c r="K166" t="s">
        <v>637</v>
      </c>
      <c r="L166" t="s">
        <v>638</v>
      </c>
      <c r="M166" t="s">
        <v>23344</v>
      </c>
      <c r="N166" t="s">
        <v>637</v>
      </c>
      <c r="O166" t="s">
        <v>639</v>
      </c>
      <c r="P166" t="s">
        <v>5</v>
      </c>
      <c r="Q166" t="s">
        <v>640</v>
      </c>
      <c r="R166" t="s">
        <v>23345</v>
      </c>
      <c r="S166" t="s">
        <v>23346</v>
      </c>
      <c r="T166" t="s">
        <v>23313</v>
      </c>
    </row>
    <row r="167" spans="1:20" x14ac:dyDescent="0.25">
      <c r="A167" t="s">
        <v>16479</v>
      </c>
      <c r="B167" t="s">
        <v>13745</v>
      </c>
      <c r="C167">
        <v>99</v>
      </c>
      <c r="D167">
        <v>1</v>
      </c>
      <c r="E167" t="s">
        <v>23347</v>
      </c>
      <c r="F167">
        <v>179</v>
      </c>
      <c r="G167">
        <v>0</v>
      </c>
      <c r="H167" t="s">
        <v>636</v>
      </c>
      <c r="I167" t="s">
        <v>23348</v>
      </c>
      <c r="J167" t="s">
        <v>648</v>
      </c>
      <c r="K167" t="s">
        <v>637</v>
      </c>
      <c r="L167" t="s">
        <v>638</v>
      </c>
      <c r="M167" t="s">
        <v>23344</v>
      </c>
      <c r="N167" t="s">
        <v>637</v>
      </c>
      <c r="O167" t="s">
        <v>639</v>
      </c>
      <c r="P167" t="s">
        <v>5</v>
      </c>
      <c r="Q167" t="s">
        <v>640</v>
      </c>
      <c r="R167" t="s">
        <v>638</v>
      </c>
      <c r="S167" t="s">
        <v>23349</v>
      </c>
      <c r="T167" t="s">
        <v>23313</v>
      </c>
    </row>
    <row r="168" spans="1:20" x14ac:dyDescent="0.25">
      <c r="A168" t="s">
        <v>16818</v>
      </c>
      <c r="B168" t="s">
        <v>13750</v>
      </c>
      <c r="C168">
        <v>99</v>
      </c>
      <c r="D168">
        <v>1</v>
      </c>
      <c r="E168" t="s">
        <v>23347</v>
      </c>
      <c r="F168">
        <v>179</v>
      </c>
      <c r="G168">
        <v>0</v>
      </c>
      <c r="H168" t="s">
        <v>636</v>
      </c>
      <c r="I168" t="s">
        <v>23348</v>
      </c>
      <c r="J168" t="s">
        <v>648</v>
      </c>
      <c r="K168" t="s">
        <v>637</v>
      </c>
      <c r="L168" t="s">
        <v>638</v>
      </c>
      <c r="M168" t="s">
        <v>23344</v>
      </c>
      <c r="N168" t="s">
        <v>637</v>
      </c>
      <c r="O168" t="s">
        <v>639</v>
      </c>
      <c r="P168" t="s">
        <v>5</v>
      </c>
      <c r="Q168" t="s">
        <v>640</v>
      </c>
      <c r="R168" t="s">
        <v>638</v>
      </c>
      <c r="S168" t="s">
        <v>23349</v>
      </c>
      <c r="T168" t="s">
        <v>23313</v>
      </c>
    </row>
    <row r="169" spans="1:20" x14ac:dyDescent="0.25">
      <c r="A169" t="s">
        <v>147</v>
      </c>
      <c r="B169" t="s">
        <v>148</v>
      </c>
      <c r="C169">
        <v>33.333333333333336</v>
      </c>
      <c r="D169">
        <v>3</v>
      </c>
      <c r="E169" t="s">
        <v>23350</v>
      </c>
      <c r="F169">
        <v>100</v>
      </c>
      <c r="G169">
        <v>0</v>
      </c>
      <c r="H169" t="s">
        <v>636</v>
      </c>
      <c r="I169" t="s">
        <v>638</v>
      </c>
      <c r="J169" t="s">
        <v>638</v>
      </c>
      <c r="K169" t="s">
        <v>637</v>
      </c>
      <c r="L169" t="s">
        <v>638</v>
      </c>
      <c r="M169" t="s">
        <v>637</v>
      </c>
      <c r="N169" t="s">
        <v>637</v>
      </c>
      <c r="O169" t="s">
        <v>2891</v>
      </c>
      <c r="P169" t="s">
        <v>5</v>
      </c>
      <c r="Q169" t="s">
        <v>637</v>
      </c>
      <c r="R169" t="s">
        <v>23351</v>
      </c>
      <c r="S169" t="s">
        <v>637</v>
      </c>
      <c r="T169" t="s">
        <v>23352</v>
      </c>
    </row>
    <row r="170" spans="1:20" x14ac:dyDescent="0.25">
      <c r="A170" t="s">
        <v>147</v>
      </c>
      <c r="B170" t="s">
        <v>148</v>
      </c>
      <c r="C170">
        <v>33.333333333333336</v>
      </c>
      <c r="D170">
        <v>3</v>
      </c>
      <c r="E170" t="s">
        <v>23353</v>
      </c>
      <c r="F170">
        <v>100</v>
      </c>
      <c r="G170">
        <v>0</v>
      </c>
      <c r="H170" t="s">
        <v>636</v>
      </c>
      <c r="I170" t="s">
        <v>23354</v>
      </c>
      <c r="J170" t="s">
        <v>700</v>
      </c>
      <c r="K170" t="s">
        <v>637</v>
      </c>
      <c r="L170" t="s">
        <v>638</v>
      </c>
      <c r="M170" t="s">
        <v>23355</v>
      </c>
      <c r="N170" t="s">
        <v>637</v>
      </c>
      <c r="O170" t="s">
        <v>639</v>
      </c>
      <c r="P170" t="s">
        <v>5</v>
      </c>
      <c r="Q170" t="s">
        <v>640</v>
      </c>
      <c r="R170" t="s">
        <v>638</v>
      </c>
      <c r="S170" t="s">
        <v>637</v>
      </c>
      <c r="T170" t="s">
        <v>23352</v>
      </c>
    </row>
    <row r="171" spans="1:20" x14ac:dyDescent="0.25">
      <c r="A171" t="s">
        <v>16818</v>
      </c>
      <c r="B171" t="s">
        <v>13750</v>
      </c>
      <c r="C171">
        <v>99</v>
      </c>
      <c r="D171">
        <v>2</v>
      </c>
      <c r="E171" t="s">
        <v>23356</v>
      </c>
      <c r="F171">
        <v>179</v>
      </c>
      <c r="G171">
        <v>0</v>
      </c>
      <c r="H171" t="s">
        <v>636</v>
      </c>
      <c r="I171" t="s">
        <v>18841</v>
      </c>
      <c r="J171" t="s">
        <v>648</v>
      </c>
      <c r="K171" t="s">
        <v>637</v>
      </c>
      <c r="L171" t="s">
        <v>638</v>
      </c>
      <c r="M171" t="s">
        <v>23355</v>
      </c>
      <c r="N171" t="s">
        <v>637</v>
      </c>
      <c r="O171" t="s">
        <v>639</v>
      </c>
      <c r="P171" t="s">
        <v>5</v>
      </c>
      <c r="Q171" t="s">
        <v>640</v>
      </c>
      <c r="R171" t="s">
        <v>638</v>
      </c>
      <c r="S171" t="s">
        <v>23357</v>
      </c>
      <c r="T171" t="s">
        <v>23352</v>
      </c>
    </row>
    <row r="172" spans="1:20" x14ac:dyDescent="0.25">
      <c r="A172" t="s">
        <v>147</v>
      </c>
      <c r="B172" t="s">
        <v>148</v>
      </c>
      <c r="C172">
        <v>33.333333333333336</v>
      </c>
      <c r="D172">
        <v>3</v>
      </c>
      <c r="E172" t="s">
        <v>23358</v>
      </c>
      <c r="F172">
        <v>100</v>
      </c>
      <c r="G172">
        <v>0</v>
      </c>
      <c r="H172" t="s">
        <v>636</v>
      </c>
      <c r="I172" t="s">
        <v>23359</v>
      </c>
      <c r="J172" t="s">
        <v>658</v>
      </c>
      <c r="K172" t="s">
        <v>637</v>
      </c>
      <c r="L172" t="s">
        <v>638</v>
      </c>
      <c r="M172" t="s">
        <v>23355</v>
      </c>
      <c r="N172" t="s">
        <v>637</v>
      </c>
      <c r="O172" t="s">
        <v>639</v>
      </c>
      <c r="P172" t="s">
        <v>5</v>
      </c>
      <c r="Q172" t="s">
        <v>640</v>
      </c>
      <c r="R172" t="s">
        <v>638</v>
      </c>
      <c r="S172" t="s">
        <v>637</v>
      </c>
      <c r="T172" t="s">
        <v>23352</v>
      </c>
    </row>
    <row r="173" spans="1:20" x14ac:dyDescent="0.25">
      <c r="A173" t="s">
        <v>147</v>
      </c>
      <c r="B173" t="s">
        <v>148</v>
      </c>
      <c r="C173">
        <v>33.333333333333336</v>
      </c>
      <c r="D173">
        <v>3</v>
      </c>
      <c r="E173" t="s">
        <v>23360</v>
      </c>
      <c r="F173">
        <v>100</v>
      </c>
      <c r="G173">
        <v>0</v>
      </c>
      <c r="H173" t="s">
        <v>636</v>
      </c>
      <c r="I173" t="s">
        <v>23361</v>
      </c>
      <c r="J173" t="s">
        <v>670</v>
      </c>
      <c r="K173" t="s">
        <v>637</v>
      </c>
      <c r="L173" t="s">
        <v>638</v>
      </c>
      <c r="M173" t="s">
        <v>23362</v>
      </c>
      <c r="N173" t="s">
        <v>637</v>
      </c>
      <c r="O173" t="s">
        <v>639</v>
      </c>
      <c r="P173" t="s">
        <v>5</v>
      </c>
      <c r="Q173" t="s">
        <v>640</v>
      </c>
      <c r="R173" t="s">
        <v>638</v>
      </c>
      <c r="S173" t="s">
        <v>637</v>
      </c>
      <c r="T173" t="s">
        <v>23338</v>
      </c>
    </row>
    <row r="174" spans="1:20" x14ac:dyDescent="0.25">
      <c r="A174" t="s">
        <v>147</v>
      </c>
      <c r="B174" t="s">
        <v>148</v>
      </c>
      <c r="C174">
        <v>33.333333333333336</v>
      </c>
      <c r="D174">
        <v>3</v>
      </c>
      <c r="E174" t="s">
        <v>23363</v>
      </c>
      <c r="F174">
        <v>100</v>
      </c>
      <c r="G174">
        <v>0</v>
      </c>
      <c r="H174" t="s">
        <v>636</v>
      </c>
      <c r="I174" t="s">
        <v>23364</v>
      </c>
      <c r="J174" t="s">
        <v>2899</v>
      </c>
      <c r="K174" t="s">
        <v>637</v>
      </c>
      <c r="L174" t="s">
        <v>638</v>
      </c>
      <c r="M174" t="s">
        <v>23362</v>
      </c>
      <c r="N174" t="s">
        <v>637</v>
      </c>
      <c r="O174" t="s">
        <v>643</v>
      </c>
      <c r="P174" t="s">
        <v>5</v>
      </c>
      <c r="Q174" t="s">
        <v>644</v>
      </c>
      <c r="R174" t="s">
        <v>638</v>
      </c>
      <c r="S174" t="s">
        <v>637</v>
      </c>
      <c r="T174" t="s">
        <v>23338</v>
      </c>
    </row>
    <row r="175" spans="1:20" x14ac:dyDescent="0.25">
      <c r="A175" t="s">
        <v>147</v>
      </c>
      <c r="B175" t="s">
        <v>148</v>
      </c>
      <c r="C175">
        <v>33.333333333333336</v>
      </c>
      <c r="D175">
        <v>3</v>
      </c>
      <c r="E175" t="s">
        <v>23365</v>
      </c>
      <c r="F175">
        <v>100</v>
      </c>
      <c r="G175">
        <v>0</v>
      </c>
      <c r="H175" t="s">
        <v>636</v>
      </c>
      <c r="I175" t="s">
        <v>8557</v>
      </c>
      <c r="J175" t="s">
        <v>696</v>
      </c>
      <c r="K175" t="s">
        <v>637</v>
      </c>
      <c r="L175" t="s">
        <v>638</v>
      </c>
      <c r="M175" t="s">
        <v>23362</v>
      </c>
      <c r="N175" t="s">
        <v>637</v>
      </c>
      <c r="O175" t="s">
        <v>639</v>
      </c>
      <c r="P175" t="s">
        <v>5</v>
      </c>
      <c r="Q175" t="s">
        <v>640</v>
      </c>
      <c r="R175" t="s">
        <v>638</v>
      </c>
      <c r="S175" t="s">
        <v>637</v>
      </c>
      <c r="T175" t="s">
        <v>23338</v>
      </c>
    </row>
    <row r="176" spans="1:20" x14ac:dyDescent="0.25">
      <c r="A176" t="s">
        <v>18</v>
      </c>
      <c r="B176" t="s">
        <v>19</v>
      </c>
      <c r="C176">
        <v>66.666666666666671</v>
      </c>
      <c r="D176">
        <v>3</v>
      </c>
      <c r="E176" t="s">
        <v>23366</v>
      </c>
      <c r="F176">
        <v>100</v>
      </c>
      <c r="G176">
        <v>0</v>
      </c>
      <c r="H176" t="s">
        <v>636</v>
      </c>
      <c r="I176" t="s">
        <v>23367</v>
      </c>
      <c r="J176" t="s">
        <v>670</v>
      </c>
      <c r="K176" t="s">
        <v>637</v>
      </c>
      <c r="L176" t="s">
        <v>638</v>
      </c>
      <c r="M176" t="s">
        <v>23368</v>
      </c>
      <c r="N176" t="s">
        <v>637</v>
      </c>
      <c r="O176" t="s">
        <v>643</v>
      </c>
      <c r="P176" t="s">
        <v>5</v>
      </c>
      <c r="Q176" t="s">
        <v>644</v>
      </c>
      <c r="R176" t="s">
        <v>638</v>
      </c>
      <c r="S176" t="s">
        <v>23369</v>
      </c>
      <c r="T176" t="s">
        <v>23344</v>
      </c>
    </row>
    <row r="177" spans="1:20" x14ac:dyDescent="0.25">
      <c r="A177" t="s">
        <v>147</v>
      </c>
      <c r="B177" t="s">
        <v>148</v>
      </c>
      <c r="C177">
        <v>50</v>
      </c>
      <c r="D177">
        <v>6</v>
      </c>
      <c r="E177" t="s">
        <v>23370</v>
      </c>
      <c r="F177">
        <v>200</v>
      </c>
      <c r="G177">
        <v>0</v>
      </c>
      <c r="H177" t="s">
        <v>636</v>
      </c>
      <c r="I177" t="s">
        <v>23371</v>
      </c>
      <c r="J177" t="s">
        <v>661</v>
      </c>
      <c r="K177" t="s">
        <v>637</v>
      </c>
      <c r="L177" t="s">
        <v>638</v>
      </c>
      <c r="M177" t="s">
        <v>23372</v>
      </c>
      <c r="N177" t="s">
        <v>637</v>
      </c>
      <c r="O177" t="s">
        <v>643</v>
      </c>
      <c r="P177" t="s">
        <v>5</v>
      </c>
      <c r="Q177" t="s">
        <v>644</v>
      </c>
      <c r="R177" t="s">
        <v>638</v>
      </c>
      <c r="S177" t="s">
        <v>637</v>
      </c>
      <c r="T177" t="s">
        <v>23373</v>
      </c>
    </row>
    <row r="178" spans="1:20" x14ac:dyDescent="0.25">
      <c r="A178" t="s">
        <v>147</v>
      </c>
      <c r="B178" t="s">
        <v>148</v>
      </c>
      <c r="C178">
        <v>33.333333333333336</v>
      </c>
      <c r="D178">
        <v>3</v>
      </c>
      <c r="E178" t="s">
        <v>23374</v>
      </c>
      <c r="F178">
        <v>100</v>
      </c>
      <c r="G178">
        <v>0</v>
      </c>
      <c r="H178" t="s">
        <v>655</v>
      </c>
      <c r="I178" t="s">
        <v>23375</v>
      </c>
      <c r="J178" t="s">
        <v>2061</v>
      </c>
      <c r="K178" t="s">
        <v>637</v>
      </c>
      <c r="L178" t="s">
        <v>638</v>
      </c>
      <c r="M178" t="s">
        <v>23376</v>
      </c>
      <c r="N178" t="s">
        <v>637</v>
      </c>
      <c r="O178" t="s">
        <v>639</v>
      </c>
      <c r="P178" t="s">
        <v>5</v>
      </c>
      <c r="Q178" t="s">
        <v>640</v>
      </c>
      <c r="R178" t="s">
        <v>638</v>
      </c>
      <c r="S178" t="s">
        <v>637</v>
      </c>
      <c r="T178" t="s">
        <v>23362</v>
      </c>
    </row>
    <row r="179" spans="1:20" x14ac:dyDescent="0.25">
      <c r="A179" t="s">
        <v>147</v>
      </c>
      <c r="B179" t="s">
        <v>148</v>
      </c>
      <c r="C179">
        <v>33.333333333333336</v>
      </c>
      <c r="D179">
        <v>3</v>
      </c>
      <c r="E179" t="s">
        <v>23377</v>
      </c>
      <c r="F179">
        <v>100</v>
      </c>
      <c r="G179">
        <v>0</v>
      </c>
      <c r="H179" t="s">
        <v>655</v>
      </c>
      <c r="I179" t="s">
        <v>23378</v>
      </c>
      <c r="J179" t="s">
        <v>675</v>
      </c>
      <c r="K179" t="s">
        <v>637</v>
      </c>
      <c r="L179" t="s">
        <v>638</v>
      </c>
      <c r="M179" t="s">
        <v>23379</v>
      </c>
      <c r="N179" t="s">
        <v>637</v>
      </c>
      <c r="O179" t="s">
        <v>639</v>
      </c>
      <c r="P179" t="s">
        <v>5</v>
      </c>
      <c r="Q179" t="s">
        <v>640</v>
      </c>
      <c r="R179" t="s">
        <v>638</v>
      </c>
      <c r="S179" t="s">
        <v>637</v>
      </c>
      <c r="T179" t="s">
        <v>23380</v>
      </c>
    </row>
    <row r="180" spans="1:20" x14ac:dyDescent="0.25">
      <c r="A180" t="s">
        <v>22</v>
      </c>
      <c r="B180" t="s">
        <v>27</v>
      </c>
      <c r="C180">
        <v>120</v>
      </c>
      <c r="D180">
        <v>1</v>
      </c>
      <c r="E180" t="s">
        <v>23381</v>
      </c>
      <c r="F180">
        <v>100</v>
      </c>
      <c r="G180">
        <v>0</v>
      </c>
      <c r="H180" t="s">
        <v>636</v>
      </c>
      <c r="I180" t="s">
        <v>6472</v>
      </c>
      <c r="J180" t="s">
        <v>648</v>
      </c>
      <c r="K180" t="s">
        <v>637</v>
      </c>
      <c r="L180" t="s">
        <v>638</v>
      </c>
      <c r="M180" t="s">
        <v>23382</v>
      </c>
      <c r="N180" t="s">
        <v>637</v>
      </c>
      <c r="O180" t="s">
        <v>643</v>
      </c>
      <c r="P180" t="s">
        <v>5</v>
      </c>
      <c r="Q180" t="s">
        <v>644</v>
      </c>
      <c r="R180" t="s">
        <v>638</v>
      </c>
      <c r="S180" t="s">
        <v>23383</v>
      </c>
      <c r="T180" t="s">
        <v>23382</v>
      </c>
    </row>
    <row r="181" spans="1:20" x14ac:dyDescent="0.25">
      <c r="A181" t="s">
        <v>147</v>
      </c>
      <c r="B181" t="s">
        <v>148</v>
      </c>
      <c r="C181">
        <v>33.333333333333336</v>
      </c>
      <c r="D181">
        <v>3</v>
      </c>
      <c r="E181" t="s">
        <v>23384</v>
      </c>
      <c r="F181">
        <v>103</v>
      </c>
      <c r="G181">
        <v>3</v>
      </c>
      <c r="H181" t="s">
        <v>655</v>
      </c>
      <c r="I181" t="s">
        <v>23385</v>
      </c>
      <c r="J181" t="s">
        <v>1808</v>
      </c>
      <c r="K181" t="s">
        <v>637</v>
      </c>
      <c r="L181" t="s">
        <v>638</v>
      </c>
      <c r="M181" t="s">
        <v>23386</v>
      </c>
      <c r="N181" t="s">
        <v>637</v>
      </c>
      <c r="O181" t="s">
        <v>639</v>
      </c>
      <c r="P181" t="s">
        <v>5</v>
      </c>
      <c r="Q181" t="s">
        <v>640</v>
      </c>
      <c r="R181" t="s">
        <v>638</v>
      </c>
      <c r="S181" t="s">
        <v>637</v>
      </c>
      <c r="T181" t="s">
        <v>23386</v>
      </c>
    </row>
    <row r="182" spans="1:20" x14ac:dyDescent="0.25">
      <c r="A182" t="s">
        <v>240</v>
      </c>
      <c r="B182" t="s">
        <v>246</v>
      </c>
      <c r="C182">
        <v>159</v>
      </c>
      <c r="D182">
        <v>2</v>
      </c>
      <c r="E182" t="s">
        <v>23387</v>
      </c>
      <c r="F182">
        <v>258</v>
      </c>
      <c r="G182">
        <v>0</v>
      </c>
      <c r="H182" t="s">
        <v>636</v>
      </c>
      <c r="I182" t="s">
        <v>23388</v>
      </c>
      <c r="J182" t="s">
        <v>648</v>
      </c>
      <c r="K182" t="s">
        <v>637</v>
      </c>
      <c r="L182" t="s">
        <v>638</v>
      </c>
      <c r="M182" t="s">
        <v>23389</v>
      </c>
      <c r="N182" t="s">
        <v>637</v>
      </c>
      <c r="O182" t="s">
        <v>639</v>
      </c>
      <c r="P182" t="s">
        <v>5</v>
      </c>
      <c r="Q182" t="s">
        <v>640</v>
      </c>
      <c r="R182" t="s">
        <v>638</v>
      </c>
      <c r="S182" t="s">
        <v>23390</v>
      </c>
      <c r="T182" t="s">
        <v>23389</v>
      </c>
    </row>
    <row r="183" spans="1:20" x14ac:dyDescent="0.25">
      <c r="A183" t="s">
        <v>147</v>
      </c>
      <c r="B183" t="s">
        <v>148</v>
      </c>
      <c r="C183">
        <v>50</v>
      </c>
      <c r="D183">
        <v>6</v>
      </c>
      <c r="E183" t="s">
        <v>23391</v>
      </c>
      <c r="F183">
        <v>200</v>
      </c>
      <c r="G183">
        <v>0</v>
      </c>
      <c r="H183" t="s">
        <v>636</v>
      </c>
      <c r="I183" t="s">
        <v>23388</v>
      </c>
      <c r="J183" t="s">
        <v>648</v>
      </c>
      <c r="K183" t="s">
        <v>637</v>
      </c>
      <c r="L183" t="s">
        <v>638</v>
      </c>
      <c r="M183" t="s">
        <v>23392</v>
      </c>
      <c r="N183" t="s">
        <v>637</v>
      </c>
      <c r="O183" t="s">
        <v>639</v>
      </c>
      <c r="P183" t="s">
        <v>5</v>
      </c>
      <c r="Q183" t="s">
        <v>640</v>
      </c>
      <c r="R183" t="s">
        <v>638</v>
      </c>
      <c r="S183" t="s">
        <v>637</v>
      </c>
      <c r="T183" t="s">
        <v>23392</v>
      </c>
    </row>
    <row r="184" spans="1:20" x14ac:dyDescent="0.25">
      <c r="A184" t="s">
        <v>147</v>
      </c>
      <c r="B184" t="s">
        <v>148</v>
      </c>
      <c r="C184">
        <v>33.333333333333336</v>
      </c>
      <c r="D184">
        <v>3</v>
      </c>
      <c r="E184" t="s">
        <v>23393</v>
      </c>
      <c r="F184">
        <v>100</v>
      </c>
      <c r="G184">
        <v>0</v>
      </c>
      <c r="H184" t="s">
        <v>655</v>
      </c>
      <c r="I184" t="s">
        <v>23394</v>
      </c>
      <c r="J184" t="s">
        <v>709</v>
      </c>
      <c r="K184" t="s">
        <v>637</v>
      </c>
      <c r="L184" t="s">
        <v>638</v>
      </c>
      <c r="M184" t="s">
        <v>23392</v>
      </c>
      <c r="N184" t="s">
        <v>637</v>
      </c>
      <c r="O184" t="s">
        <v>639</v>
      </c>
      <c r="P184" t="s">
        <v>5</v>
      </c>
      <c r="Q184" t="s">
        <v>640</v>
      </c>
      <c r="R184" t="s">
        <v>638</v>
      </c>
      <c r="S184" t="s">
        <v>637</v>
      </c>
      <c r="T184" t="s">
        <v>23392</v>
      </c>
    </row>
    <row r="185" spans="1:20" x14ac:dyDescent="0.25">
      <c r="A185" t="s">
        <v>22</v>
      </c>
      <c r="B185" t="s">
        <v>27</v>
      </c>
      <c r="C185">
        <v>80</v>
      </c>
      <c r="D185">
        <v>3</v>
      </c>
      <c r="E185" t="s">
        <v>23395</v>
      </c>
      <c r="F185">
        <v>240</v>
      </c>
      <c r="G185">
        <v>0</v>
      </c>
      <c r="H185" t="s">
        <v>645</v>
      </c>
      <c r="I185" t="s">
        <v>23396</v>
      </c>
      <c r="J185" t="s">
        <v>23397</v>
      </c>
      <c r="K185" t="s">
        <v>718</v>
      </c>
      <c r="L185" t="s">
        <v>749</v>
      </c>
      <c r="M185" t="s">
        <v>23321</v>
      </c>
      <c r="N185" t="s">
        <v>637</v>
      </c>
      <c r="O185" t="s">
        <v>646</v>
      </c>
      <c r="P185" t="s">
        <v>26</v>
      </c>
      <c r="Q185" t="s">
        <v>647</v>
      </c>
      <c r="R185" t="s">
        <v>638</v>
      </c>
      <c r="S185" t="s">
        <v>23398</v>
      </c>
      <c r="T185" t="s">
        <v>23399</v>
      </c>
    </row>
    <row r="186" spans="1:20" x14ac:dyDescent="0.25">
      <c r="A186" t="s">
        <v>147</v>
      </c>
      <c r="B186" t="s">
        <v>148</v>
      </c>
      <c r="C186">
        <v>33.333333333333336</v>
      </c>
      <c r="D186">
        <v>3</v>
      </c>
      <c r="E186" t="s">
        <v>23400</v>
      </c>
      <c r="F186">
        <v>100</v>
      </c>
      <c r="G186">
        <v>0</v>
      </c>
      <c r="H186" t="s">
        <v>655</v>
      </c>
      <c r="I186" t="s">
        <v>6546</v>
      </c>
      <c r="J186" t="s">
        <v>670</v>
      </c>
      <c r="K186" t="s">
        <v>637</v>
      </c>
      <c r="L186" t="s">
        <v>638</v>
      </c>
      <c r="M186" t="s">
        <v>23401</v>
      </c>
      <c r="N186" t="s">
        <v>637</v>
      </c>
      <c r="O186" t="s">
        <v>639</v>
      </c>
      <c r="P186" t="s">
        <v>5</v>
      </c>
      <c r="Q186" t="s">
        <v>640</v>
      </c>
      <c r="R186" t="s">
        <v>638</v>
      </c>
      <c r="S186" t="s">
        <v>637</v>
      </c>
      <c r="T186" t="s">
        <v>23401</v>
      </c>
    </row>
    <row r="187" spans="1:20" x14ac:dyDescent="0.25">
      <c r="A187" t="s">
        <v>147</v>
      </c>
      <c r="B187" t="s">
        <v>148</v>
      </c>
      <c r="C187">
        <v>50</v>
      </c>
      <c r="D187">
        <v>6</v>
      </c>
      <c r="E187" t="s">
        <v>23402</v>
      </c>
      <c r="F187">
        <v>200</v>
      </c>
      <c r="G187">
        <v>0</v>
      </c>
      <c r="H187" t="s">
        <v>636</v>
      </c>
      <c r="I187" t="s">
        <v>23403</v>
      </c>
      <c r="J187" t="s">
        <v>648</v>
      </c>
      <c r="K187" t="s">
        <v>637</v>
      </c>
      <c r="L187" t="s">
        <v>638</v>
      </c>
      <c r="M187" t="s">
        <v>23404</v>
      </c>
      <c r="N187" t="s">
        <v>637</v>
      </c>
      <c r="O187" t="s">
        <v>639</v>
      </c>
      <c r="P187" t="s">
        <v>5</v>
      </c>
      <c r="Q187" t="s">
        <v>640</v>
      </c>
      <c r="R187" t="s">
        <v>638</v>
      </c>
      <c r="S187" t="s">
        <v>637</v>
      </c>
      <c r="T187" t="s">
        <v>23404</v>
      </c>
    </row>
    <row r="188" spans="1:20" x14ac:dyDescent="0.25">
      <c r="A188" t="s">
        <v>147</v>
      </c>
      <c r="B188" t="s">
        <v>148</v>
      </c>
      <c r="C188">
        <v>33.333333333333336</v>
      </c>
      <c r="D188">
        <v>3</v>
      </c>
      <c r="E188" t="s">
        <v>23405</v>
      </c>
      <c r="F188">
        <v>100</v>
      </c>
      <c r="G188">
        <v>0</v>
      </c>
      <c r="H188" t="s">
        <v>655</v>
      </c>
      <c r="I188" t="s">
        <v>23406</v>
      </c>
      <c r="J188" t="s">
        <v>653</v>
      </c>
      <c r="K188" t="s">
        <v>637</v>
      </c>
      <c r="L188" t="s">
        <v>638</v>
      </c>
      <c r="M188" t="s">
        <v>23407</v>
      </c>
      <c r="N188" t="s">
        <v>637</v>
      </c>
      <c r="O188" t="s">
        <v>639</v>
      </c>
      <c r="P188" t="s">
        <v>5</v>
      </c>
      <c r="Q188" t="s">
        <v>640</v>
      </c>
      <c r="R188" t="s">
        <v>638</v>
      </c>
      <c r="S188" t="s">
        <v>637</v>
      </c>
      <c r="T188" t="s">
        <v>23407</v>
      </c>
    </row>
    <row r="189" spans="1:20" x14ac:dyDescent="0.25">
      <c r="A189" t="s">
        <v>147</v>
      </c>
      <c r="B189" t="s">
        <v>148</v>
      </c>
      <c r="C189">
        <v>33.333333333333336</v>
      </c>
      <c r="D189">
        <v>3</v>
      </c>
      <c r="E189" t="s">
        <v>23408</v>
      </c>
      <c r="F189">
        <v>100</v>
      </c>
      <c r="G189">
        <v>0</v>
      </c>
      <c r="H189" t="s">
        <v>655</v>
      </c>
      <c r="I189" t="s">
        <v>23409</v>
      </c>
      <c r="J189" t="s">
        <v>1797</v>
      </c>
      <c r="K189" t="s">
        <v>637</v>
      </c>
      <c r="L189" t="s">
        <v>638</v>
      </c>
      <c r="M189" t="s">
        <v>23410</v>
      </c>
      <c r="N189" t="s">
        <v>637</v>
      </c>
      <c r="O189" t="s">
        <v>643</v>
      </c>
      <c r="P189" t="s">
        <v>5</v>
      </c>
      <c r="Q189" t="s">
        <v>644</v>
      </c>
      <c r="R189" t="s">
        <v>638</v>
      </c>
      <c r="S189" t="s">
        <v>637</v>
      </c>
      <c r="T189" t="s">
        <v>23410</v>
      </c>
    </row>
    <row r="190" spans="1:20" x14ac:dyDescent="0.25">
      <c r="A190" t="s">
        <v>18</v>
      </c>
      <c r="B190" t="s">
        <v>19</v>
      </c>
      <c r="C190">
        <v>66.666666666666671</v>
      </c>
      <c r="D190">
        <v>6</v>
      </c>
      <c r="E190" t="s">
        <v>23411</v>
      </c>
      <c r="F190">
        <v>192.5</v>
      </c>
      <c r="G190">
        <v>0</v>
      </c>
      <c r="H190" t="s">
        <v>655</v>
      </c>
      <c r="I190" t="s">
        <v>782</v>
      </c>
      <c r="J190" t="s">
        <v>1872</v>
      </c>
      <c r="K190" t="s">
        <v>637</v>
      </c>
      <c r="L190" t="s">
        <v>638</v>
      </c>
      <c r="M190" t="s">
        <v>23412</v>
      </c>
      <c r="N190" t="s">
        <v>637</v>
      </c>
      <c r="O190" t="s">
        <v>639</v>
      </c>
      <c r="P190" t="s">
        <v>5</v>
      </c>
      <c r="Q190" t="s">
        <v>640</v>
      </c>
      <c r="R190" t="s">
        <v>638</v>
      </c>
      <c r="S190" t="s">
        <v>23413</v>
      </c>
      <c r="T190" t="s">
        <v>23412</v>
      </c>
    </row>
    <row r="191" spans="1:20" x14ac:dyDescent="0.25">
      <c r="A191" t="s">
        <v>147</v>
      </c>
      <c r="B191" t="s">
        <v>148</v>
      </c>
      <c r="C191">
        <v>33.333333333333336</v>
      </c>
      <c r="D191">
        <v>3</v>
      </c>
      <c r="E191" t="s">
        <v>23414</v>
      </c>
      <c r="F191">
        <v>110</v>
      </c>
      <c r="G191">
        <v>10</v>
      </c>
      <c r="H191" t="s">
        <v>655</v>
      </c>
      <c r="I191" t="s">
        <v>23415</v>
      </c>
      <c r="J191" t="s">
        <v>680</v>
      </c>
      <c r="K191" t="s">
        <v>637</v>
      </c>
      <c r="L191" t="s">
        <v>638</v>
      </c>
      <c r="M191" t="s">
        <v>23416</v>
      </c>
      <c r="N191" t="s">
        <v>637</v>
      </c>
      <c r="O191" t="s">
        <v>639</v>
      </c>
      <c r="P191" t="s">
        <v>5</v>
      </c>
      <c r="Q191" t="s">
        <v>640</v>
      </c>
      <c r="R191" t="s">
        <v>638</v>
      </c>
      <c r="S191" t="s">
        <v>637</v>
      </c>
      <c r="T191" t="s">
        <v>23416</v>
      </c>
    </row>
    <row r="192" spans="1:20" x14ac:dyDescent="0.25">
      <c r="A192" t="s">
        <v>104</v>
      </c>
      <c r="B192" t="s">
        <v>105</v>
      </c>
      <c r="C192">
        <v>14</v>
      </c>
      <c r="D192">
        <v>2</v>
      </c>
      <c r="E192" t="s">
        <v>23417</v>
      </c>
      <c r="F192">
        <v>28</v>
      </c>
      <c r="G192">
        <v>0</v>
      </c>
      <c r="H192" t="s">
        <v>645</v>
      </c>
      <c r="I192" t="s">
        <v>6846</v>
      </c>
      <c r="J192" t="s">
        <v>6847</v>
      </c>
      <c r="K192" t="s">
        <v>6848</v>
      </c>
      <c r="L192" t="s">
        <v>4170</v>
      </c>
      <c r="M192" t="s">
        <v>23418</v>
      </c>
      <c r="N192" t="s">
        <v>637</v>
      </c>
      <c r="O192" t="s">
        <v>646</v>
      </c>
      <c r="P192" t="s">
        <v>26</v>
      </c>
      <c r="Q192" t="s">
        <v>647</v>
      </c>
      <c r="R192" t="s">
        <v>638</v>
      </c>
      <c r="S192" t="s">
        <v>637</v>
      </c>
      <c r="T192" t="s">
        <v>23416</v>
      </c>
    </row>
    <row r="193" spans="1:20" x14ac:dyDescent="0.25">
      <c r="A193" t="s">
        <v>594</v>
      </c>
      <c r="B193" t="s">
        <v>595</v>
      </c>
      <c r="C193">
        <v>50</v>
      </c>
      <c r="D193">
        <v>6</v>
      </c>
      <c r="E193" t="s">
        <v>23419</v>
      </c>
      <c r="F193">
        <v>200</v>
      </c>
      <c r="G193">
        <v>0</v>
      </c>
      <c r="H193" t="s">
        <v>645</v>
      </c>
      <c r="I193" t="s">
        <v>23420</v>
      </c>
      <c r="J193" t="s">
        <v>23421</v>
      </c>
      <c r="K193" t="s">
        <v>19382</v>
      </c>
      <c r="L193" t="s">
        <v>23422</v>
      </c>
      <c r="M193" t="s">
        <v>23423</v>
      </c>
      <c r="N193" t="s">
        <v>3443</v>
      </c>
      <c r="O193" t="s">
        <v>698</v>
      </c>
      <c r="P193" t="s">
        <v>692</v>
      </c>
      <c r="Q193" t="s">
        <v>693</v>
      </c>
      <c r="R193" t="s">
        <v>638</v>
      </c>
      <c r="S193" t="s">
        <v>23424</v>
      </c>
      <c r="T193" t="s">
        <v>23423</v>
      </c>
    </row>
    <row r="194" spans="1:20" x14ac:dyDescent="0.25">
      <c r="A194" t="s">
        <v>22</v>
      </c>
      <c r="B194" t="s">
        <v>27</v>
      </c>
      <c r="C194">
        <v>80</v>
      </c>
      <c r="D194">
        <v>30</v>
      </c>
      <c r="E194" t="s">
        <v>23425</v>
      </c>
      <c r="F194">
        <v>2500</v>
      </c>
      <c r="G194">
        <v>100</v>
      </c>
      <c r="H194" t="s">
        <v>697</v>
      </c>
      <c r="I194" t="s">
        <v>23426</v>
      </c>
      <c r="J194" t="s">
        <v>23427</v>
      </c>
      <c r="K194" t="s">
        <v>706</v>
      </c>
      <c r="L194" t="s">
        <v>23428</v>
      </c>
      <c r="M194" t="s">
        <v>23429</v>
      </c>
      <c r="N194" t="s">
        <v>3443</v>
      </c>
      <c r="O194" t="s">
        <v>691</v>
      </c>
      <c r="P194" t="s">
        <v>692</v>
      </c>
      <c r="Q194" t="s">
        <v>693</v>
      </c>
      <c r="R194" t="s">
        <v>638</v>
      </c>
      <c r="S194" t="s">
        <v>23430</v>
      </c>
      <c r="T194" t="s">
        <v>23431</v>
      </c>
    </row>
    <row r="195" spans="1:20" x14ac:dyDescent="0.25">
      <c r="A195" t="s">
        <v>16818</v>
      </c>
      <c r="B195" t="s">
        <v>13750</v>
      </c>
      <c r="C195">
        <v>100</v>
      </c>
      <c r="D195">
        <v>2</v>
      </c>
      <c r="E195" t="s">
        <v>23432</v>
      </c>
      <c r="F195">
        <v>398</v>
      </c>
      <c r="G195">
        <v>0</v>
      </c>
      <c r="H195" t="s">
        <v>645</v>
      </c>
      <c r="I195" t="s">
        <v>23433</v>
      </c>
      <c r="J195" t="s">
        <v>23434</v>
      </c>
      <c r="K195" t="s">
        <v>688</v>
      </c>
      <c r="L195" t="s">
        <v>23435</v>
      </c>
      <c r="M195" t="s">
        <v>23436</v>
      </c>
      <c r="N195" t="s">
        <v>3443</v>
      </c>
      <c r="O195" t="s">
        <v>691</v>
      </c>
      <c r="P195" t="s">
        <v>692</v>
      </c>
      <c r="Q195" t="s">
        <v>693</v>
      </c>
      <c r="R195" t="s">
        <v>638</v>
      </c>
      <c r="S195" t="s">
        <v>23437</v>
      </c>
      <c r="T195" t="s">
        <v>23438</v>
      </c>
    </row>
    <row r="196" spans="1:20" x14ac:dyDescent="0.25">
      <c r="A196" t="s">
        <v>16479</v>
      </c>
      <c r="B196" t="s">
        <v>13745</v>
      </c>
      <c r="C196">
        <v>99</v>
      </c>
      <c r="D196">
        <v>2</v>
      </c>
      <c r="E196" t="s">
        <v>23432</v>
      </c>
      <c r="F196">
        <v>398</v>
      </c>
      <c r="G196">
        <v>0</v>
      </c>
      <c r="H196" t="s">
        <v>645</v>
      </c>
      <c r="I196" t="s">
        <v>23433</v>
      </c>
      <c r="J196" t="s">
        <v>23434</v>
      </c>
      <c r="K196" t="s">
        <v>688</v>
      </c>
      <c r="L196" t="s">
        <v>23435</v>
      </c>
      <c r="M196" t="s">
        <v>23436</v>
      </c>
      <c r="N196" t="s">
        <v>3443</v>
      </c>
      <c r="O196" t="s">
        <v>691</v>
      </c>
      <c r="P196" t="s">
        <v>692</v>
      </c>
      <c r="Q196" t="s">
        <v>693</v>
      </c>
      <c r="R196" t="s">
        <v>638</v>
      </c>
      <c r="S196" t="s">
        <v>23437</v>
      </c>
      <c r="T196" t="s">
        <v>23438</v>
      </c>
    </row>
    <row r="197" spans="1:20" x14ac:dyDescent="0.25">
      <c r="A197" t="s">
        <v>16818</v>
      </c>
      <c r="B197" t="s">
        <v>13750</v>
      </c>
      <c r="C197">
        <v>100</v>
      </c>
      <c r="D197">
        <v>1</v>
      </c>
      <c r="E197" t="s">
        <v>23439</v>
      </c>
      <c r="F197">
        <v>199</v>
      </c>
      <c r="G197">
        <v>0</v>
      </c>
      <c r="H197" t="s">
        <v>645</v>
      </c>
      <c r="I197" t="s">
        <v>23440</v>
      </c>
      <c r="J197" t="s">
        <v>23441</v>
      </c>
      <c r="K197" t="s">
        <v>701</v>
      </c>
      <c r="L197" t="s">
        <v>23442</v>
      </c>
      <c r="M197" t="s">
        <v>23443</v>
      </c>
      <c r="N197" t="s">
        <v>3443</v>
      </c>
      <c r="O197" t="s">
        <v>691</v>
      </c>
      <c r="P197" t="s">
        <v>692</v>
      </c>
      <c r="Q197" t="s">
        <v>693</v>
      </c>
      <c r="R197" t="s">
        <v>638</v>
      </c>
      <c r="S197" t="s">
        <v>23444</v>
      </c>
      <c r="T197" t="s">
        <v>23445</v>
      </c>
    </row>
    <row r="198" spans="1:20" x14ac:dyDescent="0.25">
      <c r="A198" t="s">
        <v>16479</v>
      </c>
      <c r="B198" t="s">
        <v>13745</v>
      </c>
      <c r="C198">
        <v>99</v>
      </c>
      <c r="D198">
        <v>1</v>
      </c>
      <c r="E198" t="s">
        <v>23439</v>
      </c>
      <c r="F198">
        <v>199</v>
      </c>
      <c r="G198">
        <v>0</v>
      </c>
      <c r="H198" t="s">
        <v>645</v>
      </c>
      <c r="I198" t="s">
        <v>23440</v>
      </c>
      <c r="J198" t="s">
        <v>23441</v>
      </c>
      <c r="K198" t="s">
        <v>701</v>
      </c>
      <c r="L198" t="s">
        <v>23442</v>
      </c>
      <c r="M198" t="s">
        <v>23443</v>
      </c>
      <c r="N198" t="s">
        <v>3443</v>
      </c>
      <c r="O198" t="s">
        <v>691</v>
      </c>
      <c r="P198" t="s">
        <v>692</v>
      </c>
      <c r="Q198" t="s">
        <v>693</v>
      </c>
      <c r="R198" t="s">
        <v>638</v>
      </c>
      <c r="S198" t="s">
        <v>23444</v>
      </c>
      <c r="T198" t="s">
        <v>23445</v>
      </c>
    </row>
    <row r="199" spans="1:20" x14ac:dyDescent="0.25">
      <c r="A199" t="s">
        <v>147</v>
      </c>
      <c r="B199" t="s">
        <v>148</v>
      </c>
      <c r="C199">
        <v>50</v>
      </c>
      <c r="D199">
        <v>6</v>
      </c>
      <c r="E199" t="s">
        <v>23446</v>
      </c>
      <c r="F199">
        <v>200</v>
      </c>
      <c r="G199">
        <v>0</v>
      </c>
      <c r="H199" t="s">
        <v>636</v>
      </c>
      <c r="I199" t="s">
        <v>20745</v>
      </c>
      <c r="J199" t="s">
        <v>648</v>
      </c>
      <c r="K199" t="s">
        <v>637</v>
      </c>
      <c r="L199" t="s">
        <v>638</v>
      </c>
      <c r="M199" t="s">
        <v>23447</v>
      </c>
      <c r="N199" t="s">
        <v>637</v>
      </c>
      <c r="O199" t="s">
        <v>639</v>
      </c>
      <c r="P199" t="s">
        <v>5</v>
      </c>
      <c r="Q199" t="s">
        <v>640</v>
      </c>
      <c r="R199" t="s">
        <v>638</v>
      </c>
      <c r="S199" t="s">
        <v>637</v>
      </c>
      <c r="T199" t="s">
        <v>23447</v>
      </c>
    </row>
    <row r="200" spans="1:20" x14ac:dyDescent="0.25">
      <c r="A200" t="s">
        <v>147</v>
      </c>
      <c r="B200" t="s">
        <v>148</v>
      </c>
      <c r="C200">
        <v>33.333333333333336</v>
      </c>
      <c r="D200">
        <v>3</v>
      </c>
      <c r="E200" t="s">
        <v>23448</v>
      </c>
      <c r="F200">
        <v>100</v>
      </c>
      <c r="G200">
        <v>0</v>
      </c>
      <c r="H200" t="s">
        <v>655</v>
      </c>
      <c r="I200" t="s">
        <v>23449</v>
      </c>
      <c r="J200" t="s">
        <v>672</v>
      </c>
      <c r="K200" t="s">
        <v>637</v>
      </c>
      <c r="L200" t="s">
        <v>638</v>
      </c>
      <c r="M200" t="s">
        <v>23450</v>
      </c>
      <c r="N200" t="s">
        <v>637</v>
      </c>
      <c r="O200" t="s">
        <v>639</v>
      </c>
      <c r="P200" t="s">
        <v>5</v>
      </c>
      <c r="Q200" t="s">
        <v>640</v>
      </c>
      <c r="R200" t="s">
        <v>638</v>
      </c>
      <c r="S200" t="s">
        <v>637</v>
      </c>
      <c r="T200" t="s">
        <v>23450</v>
      </c>
    </row>
    <row r="201" spans="1:20" x14ac:dyDescent="0.25">
      <c r="A201" t="s">
        <v>147</v>
      </c>
      <c r="B201" t="s">
        <v>148</v>
      </c>
      <c r="C201">
        <v>33.333333333333336</v>
      </c>
      <c r="D201">
        <v>3</v>
      </c>
      <c r="E201" t="s">
        <v>23451</v>
      </c>
      <c r="F201">
        <v>100</v>
      </c>
      <c r="G201">
        <v>0</v>
      </c>
      <c r="H201" t="s">
        <v>655</v>
      </c>
      <c r="I201" t="s">
        <v>23452</v>
      </c>
      <c r="J201" t="s">
        <v>653</v>
      </c>
      <c r="K201" t="s">
        <v>637</v>
      </c>
      <c r="L201" t="s">
        <v>638</v>
      </c>
      <c r="M201" t="s">
        <v>23453</v>
      </c>
      <c r="N201" t="s">
        <v>637</v>
      </c>
      <c r="O201" t="s">
        <v>639</v>
      </c>
      <c r="P201" t="s">
        <v>5</v>
      </c>
      <c r="Q201" t="s">
        <v>640</v>
      </c>
      <c r="R201" t="s">
        <v>638</v>
      </c>
      <c r="S201" t="s">
        <v>637</v>
      </c>
      <c r="T201" t="s">
        <v>23454</v>
      </c>
    </row>
    <row r="202" spans="1:20" x14ac:dyDescent="0.25">
      <c r="A202" t="s">
        <v>147</v>
      </c>
      <c r="B202" t="s">
        <v>148</v>
      </c>
      <c r="C202">
        <v>50</v>
      </c>
      <c r="D202">
        <v>6</v>
      </c>
      <c r="E202" t="s">
        <v>23455</v>
      </c>
      <c r="F202">
        <v>200</v>
      </c>
      <c r="G202">
        <v>0</v>
      </c>
      <c r="H202" t="s">
        <v>636</v>
      </c>
      <c r="I202" t="s">
        <v>23456</v>
      </c>
      <c r="J202" t="s">
        <v>648</v>
      </c>
      <c r="K202" t="s">
        <v>637</v>
      </c>
      <c r="L202" t="s">
        <v>638</v>
      </c>
      <c r="M202" t="s">
        <v>23344</v>
      </c>
      <c r="N202" t="s">
        <v>637</v>
      </c>
      <c r="O202" t="s">
        <v>643</v>
      </c>
      <c r="P202" t="s">
        <v>5</v>
      </c>
      <c r="Q202" t="s">
        <v>644</v>
      </c>
      <c r="R202" t="s">
        <v>638</v>
      </c>
      <c r="S202" t="s">
        <v>637</v>
      </c>
      <c r="T202" t="s">
        <v>23457</v>
      </c>
    </row>
    <row r="203" spans="1:20" x14ac:dyDescent="0.25">
      <c r="A203" t="s">
        <v>147</v>
      </c>
      <c r="B203" t="s">
        <v>148</v>
      </c>
      <c r="C203">
        <v>33.333333333333336</v>
      </c>
      <c r="D203">
        <v>3</v>
      </c>
      <c r="E203" t="s">
        <v>23458</v>
      </c>
      <c r="F203">
        <v>100</v>
      </c>
      <c r="G203">
        <v>0</v>
      </c>
      <c r="H203" t="s">
        <v>655</v>
      </c>
      <c r="I203" t="s">
        <v>23459</v>
      </c>
      <c r="J203" t="s">
        <v>648</v>
      </c>
      <c r="K203" t="s">
        <v>637</v>
      </c>
      <c r="L203" t="s">
        <v>638</v>
      </c>
      <c r="M203" t="s">
        <v>23460</v>
      </c>
      <c r="N203" t="s">
        <v>637</v>
      </c>
      <c r="O203" t="s">
        <v>643</v>
      </c>
      <c r="P203" t="s">
        <v>5</v>
      </c>
      <c r="Q203" t="s">
        <v>644</v>
      </c>
      <c r="R203" t="s">
        <v>638</v>
      </c>
      <c r="S203" t="s">
        <v>637</v>
      </c>
      <c r="T203" t="s">
        <v>23460</v>
      </c>
    </row>
    <row r="204" spans="1:20" x14ac:dyDescent="0.25">
      <c r="A204" t="s">
        <v>147</v>
      </c>
      <c r="B204" t="s">
        <v>148</v>
      </c>
      <c r="C204">
        <v>33.333333333333336</v>
      </c>
      <c r="D204">
        <v>6</v>
      </c>
      <c r="E204" t="s">
        <v>23461</v>
      </c>
      <c r="F204">
        <v>202.5</v>
      </c>
      <c r="G204">
        <v>10</v>
      </c>
      <c r="H204" t="s">
        <v>655</v>
      </c>
      <c r="I204" t="s">
        <v>23462</v>
      </c>
      <c r="J204" t="s">
        <v>669</v>
      </c>
      <c r="K204" t="s">
        <v>637</v>
      </c>
      <c r="L204" t="s">
        <v>638</v>
      </c>
      <c r="M204" t="s">
        <v>23463</v>
      </c>
      <c r="N204" t="s">
        <v>637</v>
      </c>
      <c r="O204" t="s">
        <v>639</v>
      </c>
      <c r="P204" t="s">
        <v>5</v>
      </c>
      <c r="Q204" t="s">
        <v>640</v>
      </c>
      <c r="R204" t="s">
        <v>638</v>
      </c>
      <c r="S204" t="s">
        <v>637</v>
      </c>
      <c r="T204" t="s">
        <v>23464</v>
      </c>
    </row>
    <row r="205" spans="1:20" x14ac:dyDescent="0.25">
      <c r="A205" t="s">
        <v>147</v>
      </c>
      <c r="B205" t="s">
        <v>148</v>
      </c>
      <c r="C205">
        <v>50</v>
      </c>
      <c r="D205">
        <v>6</v>
      </c>
      <c r="E205" t="s">
        <v>23465</v>
      </c>
      <c r="F205">
        <v>200</v>
      </c>
      <c r="G205">
        <v>0</v>
      </c>
      <c r="H205" t="s">
        <v>636</v>
      </c>
      <c r="I205" t="s">
        <v>23466</v>
      </c>
      <c r="J205" t="s">
        <v>657</v>
      </c>
      <c r="K205" t="s">
        <v>637</v>
      </c>
      <c r="L205" t="s">
        <v>638</v>
      </c>
      <c r="M205" t="s">
        <v>23463</v>
      </c>
      <c r="N205" t="s">
        <v>637</v>
      </c>
      <c r="O205" t="s">
        <v>643</v>
      </c>
      <c r="P205" t="s">
        <v>5</v>
      </c>
      <c r="Q205" t="s">
        <v>644</v>
      </c>
      <c r="R205" t="s">
        <v>638</v>
      </c>
      <c r="S205" t="s">
        <v>637</v>
      </c>
      <c r="T205" t="s">
        <v>23463</v>
      </c>
    </row>
    <row r="206" spans="1:20" x14ac:dyDescent="0.25">
      <c r="A206" t="s">
        <v>147</v>
      </c>
      <c r="B206" t="s">
        <v>148</v>
      </c>
      <c r="C206">
        <v>33.333333333333336</v>
      </c>
      <c r="D206">
        <v>3</v>
      </c>
      <c r="E206" t="s">
        <v>23467</v>
      </c>
      <c r="F206">
        <v>138</v>
      </c>
      <c r="G206">
        <v>38</v>
      </c>
      <c r="H206" t="s">
        <v>655</v>
      </c>
      <c r="I206" t="s">
        <v>23468</v>
      </c>
      <c r="J206" t="s">
        <v>668</v>
      </c>
      <c r="K206" t="s">
        <v>637</v>
      </c>
      <c r="L206" t="s">
        <v>638</v>
      </c>
      <c r="M206" t="s">
        <v>23469</v>
      </c>
      <c r="N206" t="s">
        <v>637</v>
      </c>
      <c r="O206" t="s">
        <v>643</v>
      </c>
      <c r="P206" t="s">
        <v>5</v>
      </c>
      <c r="Q206" t="s">
        <v>644</v>
      </c>
      <c r="R206" t="s">
        <v>638</v>
      </c>
      <c r="S206" t="s">
        <v>637</v>
      </c>
      <c r="T206" t="s">
        <v>23470</v>
      </c>
    </row>
    <row r="207" spans="1:20" x14ac:dyDescent="0.25">
      <c r="A207" t="s">
        <v>240</v>
      </c>
      <c r="B207" t="s">
        <v>690</v>
      </c>
      <c r="C207">
        <v>90.22</v>
      </c>
      <c r="D207">
        <v>1</v>
      </c>
      <c r="E207" t="s">
        <v>23471</v>
      </c>
      <c r="F207">
        <v>506.85</v>
      </c>
      <c r="G207">
        <v>42</v>
      </c>
      <c r="H207" t="s">
        <v>663</v>
      </c>
      <c r="I207" t="s">
        <v>20298</v>
      </c>
      <c r="J207" t="s">
        <v>20299</v>
      </c>
      <c r="K207" t="s">
        <v>6814</v>
      </c>
      <c r="L207" t="s">
        <v>20300</v>
      </c>
      <c r="M207" t="s">
        <v>23472</v>
      </c>
      <c r="N207" t="s">
        <v>637</v>
      </c>
      <c r="O207" t="s">
        <v>664</v>
      </c>
      <c r="P207" t="s">
        <v>23</v>
      </c>
      <c r="Q207" t="s">
        <v>665</v>
      </c>
      <c r="R207" t="s">
        <v>638</v>
      </c>
      <c r="S207" t="s">
        <v>637</v>
      </c>
      <c r="T207" t="s">
        <v>23472</v>
      </c>
    </row>
    <row r="208" spans="1:20" x14ac:dyDescent="0.25">
      <c r="A208" t="s">
        <v>241</v>
      </c>
      <c r="B208" t="s">
        <v>690</v>
      </c>
      <c r="C208">
        <v>74.92</v>
      </c>
      <c r="D208">
        <v>1</v>
      </c>
      <c r="E208" t="s">
        <v>23471</v>
      </c>
      <c r="F208">
        <v>506.85</v>
      </c>
      <c r="G208">
        <v>42</v>
      </c>
      <c r="H208" t="s">
        <v>663</v>
      </c>
      <c r="I208" t="s">
        <v>20298</v>
      </c>
      <c r="J208" t="s">
        <v>20299</v>
      </c>
      <c r="K208" t="s">
        <v>6814</v>
      </c>
      <c r="L208" t="s">
        <v>20300</v>
      </c>
      <c r="M208" t="s">
        <v>23472</v>
      </c>
      <c r="N208" t="s">
        <v>637</v>
      </c>
      <c r="O208" t="s">
        <v>664</v>
      </c>
      <c r="P208" t="s">
        <v>23</v>
      </c>
      <c r="Q208" t="s">
        <v>665</v>
      </c>
      <c r="R208" t="s">
        <v>638</v>
      </c>
      <c r="S208" t="s">
        <v>637</v>
      </c>
      <c r="T208" t="s">
        <v>23472</v>
      </c>
    </row>
    <row r="209" spans="1:20" x14ac:dyDescent="0.25">
      <c r="A209" t="s">
        <v>241</v>
      </c>
      <c r="B209" t="s">
        <v>690</v>
      </c>
      <c r="C209">
        <v>74.930000000000007</v>
      </c>
      <c r="D209">
        <v>1</v>
      </c>
      <c r="E209" t="s">
        <v>23471</v>
      </c>
      <c r="F209">
        <v>506.85</v>
      </c>
      <c r="G209">
        <v>42</v>
      </c>
      <c r="H209" t="s">
        <v>663</v>
      </c>
      <c r="I209" t="s">
        <v>20298</v>
      </c>
      <c r="J209" t="s">
        <v>20299</v>
      </c>
      <c r="K209" t="s">
        <v>6814</v>
      </c>
      <c r="L209" t="s">
        <v>20300</v>
      </c>
      <c r="M209" t="s">
        <v>23472</v>
      </c>
      <c r="N209" t="s">
        <v>637</v>
      </c>
      <c r="O209" t="s">
        <v>664</v>
      </c>
      <c r="P209" t="s">
        <v>23</v>
      </c>
      <c r="Q209" t="s">
        <v>665</v>
      </c>
      <c r="R209" t="s">
        <v>638</v>
      </c>
      <c r="S209" t="s">
        <v>637</v>
      </c>
      <c r="T209" t="s">
        <v>23472</v>
      </c>
    </row>
    <row r="210" spans="1:20" x14ac:dyDescent="0.25">
      <c r="A210" t="s">
        <v>600</v>
      </c>
      <c r="B210" t="s">
        <v>690</v>
      </c>
      <c r="C210">
        <v>74.92</v>
      </c>
      <c r="D210">
        <v>1</v>
      </c>
      <c r="E210" t="s">
        <v>23471</v>
      </c>
      <c r="F210">
        <v>506.85</v>
      </c>
      <c r="G210">
        <v>42</v>
      </c>
      <c r="H210" t="s">
        <v>663</v>
      </c>
      <c r="I210" t="s">
        <v>20298</v>
      </c>
      <c r="J210" t="s">
        <v>20299</v>
      </c>
      <c r="K210" t="s">
        <v>6814</v>
      </c>
      <c r="L210" t="s">
        <v>20300</v>
      </c>
      <c r="M210" t="s">
        <v>23472</v>
      </c>
      <c r="N210" t="s">
        <v>637</v>
      </c>
      <c r="O210" t="s">
        <v>664</v>
      </c>
      <c r="P210" t="s">
        <v>23</v>
      </c>
      <c r="Q210" t="s">
        <v>665</v>
      </c>
      <c r="R210" t="s">
        <v>638</v>
      </c>
      <c r="S210" t="s">
        <v>637</v>
      </c>
      <c r="T210" t="s">
        <v>23472</v>
      </c>
    </row>
    <row r="211" spans="1:20" x14ac:dyDescent="0.25">
      <c r="A211" t="s">
        <v>600</v>
      </c>
      <c r="B211" t="s">
        <v>690</v>
      </c>
      <c r="C211">
        <v>74.930000000000007</v>
      </c>
      <c r="D211">
        <v>1</v>
      </c>
      <c r="E211" t="s">
        <v>23471</v>
      </c>
      <c r="F211">
        <v>506.85</v>
      </c>
      <c r="G211">
        <v>42</v>
      </c>
      <c r="H211" t="s">
        <v>663</v>
      </c>
      <c r="I211" t="s">
        <v>20298</v>
      </c>
      <c r="J211" t="s">
        <v>20299</v>
      </c>
      <c r="K211" t="s">
        <v>6814</v>
      </c>
      <c r="L211" t="s">
        <v>20300</v>
      </c>
      <c r="M211" t="s">
        <v>23472</v>
      </c>
      <c r="N211" t="s">
        <v>637</v>
      </c>
      <c r="O211" t="s">
        <v>664</v>
      </c>
      <c r="P211" t="s">
        <v>23</v>
      </c>
      <c r="Q211" t="s">
        <v>665</v>
      </c>
      <c r="R211" t="s">
        <v>638</v>
      </c>
      <c r="S211" t="s">
        <v>637</v>
      </c>
      <c r="T211" t="s">
        <v>23472</v>
      </c>
    </row>
    <row r="212" spans="1:20" x14ac:dyDescent="0.25">
      <c r="A212" t="s">
        <v>239</v>
      </c>
      <c r="B212" t="s">
        <v>690</v>
      </c>
      <c r="C212">
        <v>74.930000000000007</v>
      </c>
      <c r="D212">
        <v>1</v>
      </c>
      <c r="E212" t="s">
        <v>23471</v>
      </c>
      <c r="F212">
        <v>506.85</v>
      </c>
      <c r="G212">
        <v>42</v>
      </c>
      <c r="H212" t="s">
        <v>663</v>
      </c>
      <c r="I212" t="s">
        <v>20298</v>
      </c>
      <c r="J212" t="s">
        <v>20299</v>
      </c>
      <c r="K212" t="s">
        <v>6814</v>
      </c>
      <c r="L212" t="s">
        <v>20300</v>
      </c>
      <c r="M212" t="s">
        <v>23472</v>
      </c>
      <c r="N212" t="s">
        <v>637</v>
      </c>
      <c r="O212" t="s">
        <v>664</v>
      </c>
      <c r="P212" t="s">
        <v>23</v>
      </c>
      <c r="Q212" t="s">
        <v>665</v>
      </c>
      <c r="R212" t="s">
        <v>638</v>
      </c>
      <c r="S212" t="s">
        <v>637</v>
      </c>
      <c r="T212" t="s">
        <v>23472</v>
      </c>
    </row>
    <row r="213" spans="1:20" x14ac:dyDescent="0.25">
      <c r="A213" t="s">
        <v>147</v>
      </c>
      <c r="B213" t="s">
        <v>148</v>
      </c>
      <c r="C213">
        <v>33.333333333333336</v>
      </c>
      <c r="D213">
        <v>3</v>
      </c>
      <c r="E213" t="s">
        <v>23473</v>
      </c>
      <c r="F213">
        <v>100</v>
      </c>
      <c r="G213">
        <v>0</v>
      </c>
      <c r="H213" t="s">
        <v>655</v>
      </c>
      <c r="I213" t="s">
        <v>23474</v>
      </c>
      <c r="J213" t="s">
        <v>650</v>
      </c>
      <c r="K213" t="s">
        <v>637</v>
      </c>
      <c r="L213" t="s">
        <v>638</v>
      </c>
      <c r="M213" t="s">
        <v>23475</v>
      </c>
      <c r="N213" t="s">
        <v>637</v>
      </c>
      <c r="O213" t="s">
        <v>639</v>
      </c>
      <c r="P213" t="s">
        <v>5</v>
      </c>
      <c r="Q213" t="s">
        <v>640</v>
      </c>
      <c r="R213" t="s">
        <v>638</v>
      </c>
      <c r="S213" t="s">
        <v>637</v>
      </c>
      <c r="T213" t="s">
        <v>23476</v>
      </c>
    </row>
    <row r="214" spans="1:20" x14ac:dyDescent="0.25">
      <c r="A214" t="s">
        <v>16818</v>
      </c>
      <c r="B214" t="s">
        <v>13750</v>
      </c>
      <c r="C214">
        <v>200</v>
      </c>
      <c r="D214">
        <v>1</v>
      </c>
      <c r="E214" t="s">
        <v>23477</v>
      </c>
      <c r="F214">
        <v>99</v>
      </c>
      <c r="G214">
        <v>0</v>
      </c>
      <c r="H214" t="s">
        <v>636</v>
      </c>
      <c r="I214" t="s">
        <v>23478</v>
      </c>
      <c r="J214" t="s">
        <v>648</v>
      </c>
      <c r="K214" t="s">
        <v>637</v>
      </c>
      <c r="L214" t="s">
        <v>638</v>
      </c>
      <c r="M214" t="s">
        <v>23479</v>
      </c>
      <c r="N214" t="s">
        <v>637</v>
      </c>
      <c r="O214" t="s">
        <v>639</v>
      </c>
      <c r="P214" t="s">
        <v>5</v>
      </c>
      <c r="Q214" t="s">
        <v>640</v>
      </c>
      <c r="R214" t="s">
        <v>638</v>
      </c>
      <c r="S214" t="s">
        <v>23480</v>
      </c>
      <c r="T214" t="s">
        <v>23475</v>
      </c>
    </row>
    <row r="215" spans="1:20" x14ac:dyDescent="0.25">
      <c r="A215" t="s">
        <v>22</v>
      </c>
      <c r="B215" t="s">
        <v>27</v>
      </c>
      <c r="C215">
        <v>80</v>
      </c>
      <c r="D215">
        <v>1</v>
      </c>
      <c r="E215" t="s">
        <v>23481</v>
      </c>
      <c r="F215">
        <v>80</v>
      </c>
      <c r="G215">
        <v>0</v>
      </c>
      <c r="H215" t="s">
        <v>645</v>
      </c>
      <c r="I215" t="s">
        <v>23482</v>
      </c>
      <c r="J215" t="s">
        <v>23483</v>
      </c>
      <c r="K215" t="s">
        <v>8494</v>
      </c>
      <c r="L215" t="s">
        <v>721</v>
      </c>
      <c r="M215" t="s">
        <v>23484</v>
      </c>
      <c r="N215" t="s">
        <v>637</v>
      </c>
      <c r="O215" t="s">
        <v>646</v>
      </c>
      <c r="P215" t="s">
        <v>26</v>
      </c>
      <c r="Q215" t="s">
        <v>647</v>
      </c>
      <c r="R215" t="s">
        <v>638</v>
      </c>
      <c r="S215" t="s">
        <v>637</v>
      </c>
      <c r="T215" t="s">
        <v>23485</v>
      </c>
    </row>
    <row r="216" spans="1:20" x14ac:dyDescent="0.25">
      <c r="A216" t="s">
        <v>147</v>
      </c>
      <c r="B216" t="s">
        <v>148</v>
      </c>
      <c r="C216">
        <v>50</v>
      </c>
      <c r="D216">
        <v>6</v>
      </c>
      <c r="E216" t="s">
        <v>23486</v>
      </c>
      <c r="F216">
        <v>200</v>
      </c>
      <c r="G216">
        <v>0</v>
      </c>
      <c r="H216" t="s">
        <v>636</v>
      </c>
      <c r="I216" t="s">
        <v>23487</v>
      </c>
      <c r="J216" t="s">
        <v>642</v>
      </c>
      <c r="K216" t="s">
        <v>637</v>
      </c>
      <c r="L216" t="s">
        <v>638</v>
      </c>
      <c r="M216" t="s">
        <v>23485</v>
      </c>
      <c r="N216" t="s">
        <v>637</v>
      </c>
      <c r="O216" t="s">
        <v>643</v>
      </c>
      <c r="P216" t="s">
        <v>5</v>
      </c>
      <c r="Q216" t="s">
        <v>644</v>
      </c>
      <c r="R216" t="s">
        <v>638</v>
      </c>
      <c r="S216" t="s">
        <v>637</v>
      </c>
      <c r="T216" t="s">
        <v>23485</v>
      </c>
    </row>
    <row r="217" spans="1:20" x14ac:dyDescent="0.25">
      <c r="A217" t="s">
        <v>147</v>
      </c>
      <c r="B217" t="s">
        <v>148</v>
      </c>
      <c r="C217">
        <v>50</v>
      </c>
      <c r="D217">
        <v>6</v>
      </c>
      <c r="E217" t="s">
        <v>23488</v>
      </c>
      <c r="F217">
        <v>200</v>
      </c>
      <c r="G217">
        <v>0</v>
      </c>
      <c r="H217" t="s">
        <v>636</v>
      </c>
      <c r="I217" t="s">
        <v>638</v>
      </c>
      <c r="J217" t="s">
        <v>638</v>
      </c>
      <c r="K217" t="s">
        <v>637</v>
      </c>
      <c r="L217" t="s">
        <v>638</v>
      </c>
      <c r="M217" t="s">
        <v>637</v>
      </c>
      <c r="N217" t="s">
        <v>637</v>
      </c>
      <c r="O217" t="s">
        <v>2891</v>
      </c>
      <c r="P217" t="s">
        <v>5</v>
      </c>
      <c r="Q217" t="s">
        <v>637</v>
      </c>
      <c r="R217" t="s">
        <v>638</v>
      </c>
      <c r="S217" t="s">
        <v>637</v>
      </c>
      <c r="T217" t="s">
        <v>23489</v>
      </c>
    </row>
    <row r="218" spans="1:20" x14ac:dyDescent="0.25">
      <c r="A218" t="s">
        <v>104</v>
      </c>
      <c r="B218" t="s">
        <v>105</v>
      </c>
      <c r="C218">
        <v>15</v>
      </c>
      <c r="D218">
        <v>1</v>
      </c>
      <c r="E218" t="s">
        <v>23490</v>
      </c>
      <c r="F218">
        <v>15</v>
      </c>
      <c r="G218">
        <v>0</v>
      </c>
      <c r="H218" t="s">
        <v>636</v>
      </c>
      <c r="I218" t="s">
        <v>12149</v>
      </c>
      <c r="J218" t="s">
        <v>23491</v>
      </c>
      <c r="K218" t="s">
        <v>5253</v>
      </c>
      <c r="L218" t="s">
        <v>7662</v>
      </c>
      <c r="M218" t="s">
        <v>23492</v>
      </c>
      <c r="N218" t="s">
        <v>637</v>
      </c>
      <c r="O218" t="s">
        <v>646</v>
      </c>
      <c r="P218" t="s">
        <v>26</v>
      </c>
      <c r="Q218" t="s">
        <v>647</v>
      </c>
      <c r="R218" t="s">
        <v>638</v>
      </c>
      <c r="S218" t="s">
        <v>637</v>
      </c>
      <c r="T218" t="s">
        <v>23493</v>
      </c>
    </row>
    <row r="219" spans="1:20" x14ac:dyDescent="0.25">
      <c r="A219" t="s">
        <v>16479</v>
      </c>
      <c r="B219" t="s">
        <v>13745</v>
      </c>
      <c r="C219">
        <v>200</v>
      </c>
      <c r="D219">
        <v>1</v>
      </c>
      <c r="E219" t="s">
        <v>23494</v>
      </c>
      <c r="F219">
        <v>99</v>
      </c>
      <c r="G219">
        <v>0</v>
      </c>
      <c r="H219" t="s">
        <v>655</v>
      </c>
      <c r="I219" t="s">
        <v>23495</v>
      </c>
      <c r="J219" t="s">
        <v>700</v>
      </c>
      <c r="K219" t="s">
        <v>637</v>
      </c>
      <c r="L219" t="s">
        <v>638</v>
      </c>
      <c r="M219" t="s">
        <v>23493</v>
      </c>
      <c r="N219" t="s">
        <v>637</v>
      </c>
      <c r="O219" t="s">
        <v>639</v>
      </c>
      <c r="P219" t="s">
        <v>5</v>
      </c>
      <c r="Q219" t="s">
        <v>640</v>
      </c>
      <c r="R219" t="s">
        <v>638</v>
      </c>
      <c r="S219" t="s">
        <v>23496</v>
      </c>
      <c r="T219" t="s">
        <v>23493</v>
      </c>
    </row>
    <row r="220" spans="1:20" x14ac:dyDescent="0.25">
      <c r="A220" t="s">
        <v>147</v>
      </c>
      <c r="B220" t="s">
        <v>148</v>
      </c>
      <c r="C220">
        <v>33.333333333333336</v>
      </c>
      <c r="D220">
        <v>3</v>
      </c>
      <c r="E220" t="s">
        <v>23497</v>
      </c>
      <c r="F220">
        <v>129</v>
      </c>
      <c r="G220">
        <v>29</v>
      </c>
      <c r="H220" t="s">
        <v>655</v>
      </c>
      <c r="I220" t="s">
        <v>23498</v>
      </c>
      <c r="J220" t="s">
        <v>667</v>
      </c>
      <c r="K220" t="s">
        <v>637</v>
      </c>
      <c r="L220" t="s">
        <v>638</v>
      </c>
      <c r="M220" t="s">
        <v>23499</v>
      </c>
      <c r="N220" t="s">
        <v>637</v>
      </c>
      <c r="O220" t="s">
        <v>654</v>
      </c>
      <c r="P220" t="s">
        <v>5</v>
      </c>
      <c r="Q220" t="s">
        <v>640</v>
      </c>
      <c r="R220" t="s">
        <v>638</v>
      </c>
      <c r="S220" t="s">
        <v>23500</v>
      </c>
      <c r="T220" t="s">
        <v>23499</v>
      </c>
    </row>
    <row r="221" spans="1:20" x14ac:dyDescent="0.25">
      <c r="A221" t="s">
        <v>10</v>
      </c>
      <c r="B221" t="s">
        <v>11</v>
      </c>
      <c r="C221">
        <v>50</v>
      </c>
      <c r="D221">
        <v>5</v>
      </c>
      <c r="E221" t="s">
        <v>23501</v>
      </c>
      <c r="F221">
        <v>230</v>
      </c>
      <c r="G221">
        <v>0</v>
      </c>
      <c r="H221" t="s">
        <v>645</v>
      </c>
      <c r="I221" t="s">
        <v>8424</v>
      </c>
      <c r="J221" t="s">
        <v>8425</v>
      </c>
      <c r="K221" t="s">
        <v>8426</v>
      </c>
      <c r="L221" t="s">
        <v>4476</v>
      </c>
      <c r="M221" t="s">
        <v>23443</v>
      </c>
      <c r="N221" t="s">
        <v>637</v>
      </c>
      <c r="O221" t="s">
        <v>646</v>
      </c>
      <c r="P221" t="s">
        <v>26</v>
      </c>
      <c r="Q221" t="s">
        <v>647</v>
      </c>
      <c r="R221" t="s">
        <v>638</v>
      </c>
      <c r="S221" t="s">
        <v>23502</v>
      </c>
      <c r="T221" t="s">
        <v>23503</v>
      </c>
    </row>
    <row r="222" spans="1:20" x14ac:dyDescent="0.25">
      <c r="A222" t="s">
        <v>147</v>
      </c>
      <c r="B222" t="s">
        <v>148</v>
      </c>
      <c r="C222">
        <v>33.333333333333336</v>
      </c>
      <c r="D222">
        <v>3</v>
      </c>
      <c r="E222" t="s">
        <v>23504</v>
      </c>
      <c r="F222">
        <v>100</v>
      </c>
      <c r="G222">
        <v>0</v>
      </c>
      <c r="H222" t="s">
        <v>655</v>
      </c>
      <c r="I222" t="s">
        <v>23505</v>
      </c>
      <c r="J222" t="s">
        <v>675</v>
      </c>
      <c r="K222" t="s">
        <v>637</v>
      </c>
      <c r="L222" t="s">
        <v>638</v>
      </c>
      <c r="M222" t="s">
        <v>23506</v>
      </c>
      <c r="N222" t="s">
        <v>637</v>
      </c>
      <c r="O222" t="s">
        <v>639</v>
      </c>
      <c r="P222" t="s">
        <v>5</v>
      </c>
      <c r="Q222" t="s">
        <v>640</v>
      </c>
      <c r="R222" t="s">
        <v>638</v>
      </c>
      <c r="S222" t="s">
        <v>637</v>
      </c>
      <c r="T222" t="s">
        <v>23506</v>
      </c>
    </row>
    <row r="223" spans="1:20" x14ac:dyDescent="0.25">
      <c r="A223" t="s">
        <v>147</v>
      </c>
      <c r="B223" t="s">
        <v>148</v>
      </c>
      <c r="C223">
        <v>33.333333333333336</v>
      </c>
      <c r="D223">
        <v>3</v>
      </c>
      <c r="E223" t="s">
        <v>23507</v>
      </c>
      <c r="F223">
        <v>100</v>
      </c>
      <c r="G223">
        <v>0</v>
      </c>
      <c r="H223" t="s">
        <v>655</v>
      </c>
      <c r="I223" t="s">
        <v>23508</v>
      </c>
      <c r="J223" t="s">
        <v>650</v>
      </c>
      <c r="K223" t="s">
        <v>637</v>
      </c>
      <c r="L223" t="s">
        <v>638</v>
      </c>
      <c r="M223" t="s">
        <v>23509</v>
      </c>
      <c r="N223" t="s">
        <v>637</v>
      </c>
      <c r="O223" t="s">
        <v>639</v>
      </c>
      <c r="P223" t="s">
        <v>5</v>
      </c>
      <c r="Q223" t="s">
        <v>640</v>
      </c>
      <c r="R223" t="s">
        <v>638</v>
      </c>
      <c r="S223" t="s">
        <v>23510</v>
      </c>
      <c r="T223" t="s">
        <v>23509</v>
      </c>
    </row>
    <row r="224" spans="1:20" x14ac:dyDescent="0.25">
      <c r="A224" t="s">
        <v>147</v>
      </c>
      <c r="B224" t="s">
        <v>148</v>
      </c>
      <c r="C224">
        <v>33.333333333333336</v>
      </c>
      <c r="D224">
        <v>3</v>
      </c>
      <c r="E224" t="s">
        <v>23511</v>
      </c>
      <c r="F224">
        <v>100</v>
      </c>
      <c r="G224">
        <v>0</v>
      </c>
      <c r="H224" t="s">
        <v>655</v>
      </c>
      <c r="I224" t="s">
        <v>23512</v>
      </c>
      <c r="J224" t="s">
        <v>648</v>
      </c>
      <c r="K224" t="s">
        <v>637</v>
      </c>
      <c r="L224" t="s">
        <v>638</v>
      </c>
      <c r="M224" t="s">
        <v>23513</v>
      </c>
      <c r="N224" t="s">
        <v>637</v>
      </c>
      <c r="O224" t="s">
        <v>639</v>
      </c>
      <c r="P224" t="s">
        <v>5</v>
      </c>
      <c r="Q224" t="s">
        <v>640</v>
      </c>
      <c r="R224" t="s">
        <v>638</v>
      </c>
      <c r="S224" t="s">
        <v>23514</v>
      </c>
      <c r="T224" t="s">
        <v>23513</v>
      </c>
    </row>
    <row r="225" spans="1:20" x14ac:dyDescent="0.25">
      <c r="A225" t="s">
        <v>600</v>
      </c>
      <c r="B225" t="s">
        <v>601</v>
      </c>
      <c r="C225">
        <v>159</v>
      </c>
      <c r="D225">
        <v>1</v>
      </c>
      <c r="E225" t="s">
        <v>23515</v>
      </c>
      <c r="F225">
        <v>258</v>
      </c>
      <c r="G225">
        <v>0</v>
      </c>
      <c r="H225" t="s">
        <v>636</v>
      </c>
      <c r="I225" t="s">
        <v>23516</v>
      </c>
      <c r="J225" t="s">
        <v>1872</v>
      </c>
      <c r="K225" t="s">
        <v>637</v>
      </c>
      <c r="L225" t="s">
        <v>638</v>
      </c>
      <c r="M225" t="s">
        <v>23513</v>
      </c>
      <c r="N225" t="s">
        <v>637</v>
      </c>
      <c r="O225" t="s">
        <v>639</v>
      </c>
      <c r="P225" t="s">
        <v>5</v>
      </c>
      <c r="Q225" t="s">
        <v>640</v>
      </c>
      <c r="R225" t="s">
        <v>638</v>
      </c>
      <c r="S225" t="s">
        <v>23517</v>
      </c>
      <c r="T225" t="s">
        <v>23513</v>
      </c>
    </row>
    <row r="226" spans="1:20" x14ac:dyDescent="0.25">
      <c r="A226" t="s">
        <v>240</v>
      </c>
      <c r="B226" t="s">
        <v>246</v>
      </c>
      <c r="C226">
        <v>159</v>
      </c>
      <c r="D226">
        <v>1</v>
      </c>
      <c r="E226" t="s">
        <v>23515</v>
      </c>
      <c r="F226">
        <v>258</v>
      </c>
      <c r="G226">
        <v>0</v>
      </c>
      <c r="H226" t="s">
        <v>636</v>
      </c>
      <c r="I226" t="s">
        <v>23516</v>
      </c>
      <c r="J226" t="s">
        <v>1872</v>
      </c>
      <c r="K226" t="s">
        <v>637</v>
      </c>
      <c r="L226" t="s">
        <v>638</v>
      </c>
      <c r="M226" t="s">
        <v>23513</v>
      </c>
      <c r="N226" t="s">
        <v>637</v>
      </c>
      <c r="O226" t="s">
        <v>639</v>
      </c>
      <c r="P226" t="s">
        <v>5</v>
      </c>
      <c r="Q226" t="s">
        <v>640</v>
      </c>
      <c r="R226" t="s">
        <v>638</v>
      </c>
      <c r="S226" t="s">
        <v>23517</v>
      </c>
      <c r="T226" t="s">
        <v>23513</v>
      </c>
    </row>
    <row r="227" spans="1:20" x14ac:dyDescent="0.25">
      <c r="A227" t="s">
        <v>72</v>
      </c>
      <c r="B227" t="s">
        <v>716</v>
      </c>
      <c r="C227">
        <v>150</v>
      </c>
      <c r="D227">
        <v>1</v>
      </c>
      <c r="E227" t="s">
        <v>23518</v>
      </c>
      <c r="F227">
        <v>100</v>
      </c>
      <c r="G227">
        <v>0</v>
      </c>
      <c r="H227" t="s">
        <v>636</v>
      </c>
      <c r="I227" t="s">
        <v>23519</v>
      </c>
      <c r="J227" t="s">
        <v>653</v>
      </c>
      <c r="K227" t="s">
        <v>637</v>
      </c>
      <c r="L227" t="s">
        <v>638</v>
      </c>
      <c r="M227" t="s">
        <v>23520</v>
      </c>
      <c r="N227" t="s">
        <v>637</v>
      </c>
      <c r="O227" t="s">
        <v>639</v>
      </c>
      <c r="P227" t="s">
        <v>5</v>
      </c>
      <c r="Q227" t="s">
        <v>640</v>
      </c>
      <c r="R227" t="s">
        <v>638</v>
      </c>
      <c r="S227" t="s">
        <v>23521</v>
      </c>
      <c r="T227" t="s">
        <v>23520</v>
      </c>
    </row>
    <row r="228" spans="1:20" x14ac:dyDescent="0.25">
      <c r="A228" t="s">
        <v>516</v>
      </c>
      <c r="B228" t="s">
        <v>120</v>
      </c>
      <c r="C228">
        <v>74</v>
      </c>
      <c r="D228">
        <v>1</v>
      </c>
      <c r="E228" t="s">
        <v>23522</v>
      </c>
      <c r="F228">
        <v>111</v>
      </c>
      <c r="G228">
        <v>37</v>
      </c>
      <c r="H228" t="s">
        <v>645</v>
      </c>
      <c r="I228" t="s">
        <v>4360</v>
      </c>
      <c r="J228" t="s">
        <v>4361</v>
      </c>
      <c r="K228" t="s">
        <v>792</v>
      </c>
      <c r="L228" t="s">
        <v>730</v>
      </c>
      <c r="M228" t="s">
        <v>23523</v>
      </c>
      <c r="N228" t="s">
        <v>637</v>
      </c>
      <c r="O228" t="s">
        <v>646</v>
      </c>
      <c r="P228" t="s">
        <v>26</v>
      </c>
      <c r="Q228" t="s">
        <v>647</v>
      </c>
      <c r="R228" t="s">
        <v>638</v>
      </c>
      <c r="S228" t="s">
        <v>23524</v>
      </c>
      <c r="T228" t="s">
        <v>23525</v>
      </c>
    </row>
    <row r="229" spans="1:20" x14ac:dyDescent="0.25">
      <c r="A229" t="s">
        <v>116</v>
      </c>
      <c r="B229" t="s">
        <v>117</v>
      </c>
      <c r="C229">
        <v>12</v>
      </c>
      <c r="D229">
        <v>100</v>
      </c>
      <c r="E229" t="s">
        <v>23526</v>
      </c>
      <c r="F229">
        <v>2840</v>
      </c>
      <c r="G229">
        <v>40</v>
      </c>
      <c r="H229" t="s">
        <v>697</v>
      </c>
      <c r="I229" t="s">
        <v>23527</v>
      </c>
      <c r="J229" t="s">
        <v>23528</v>
      </c>
      <c r="K229" t="s">
        <v>18477</v>
      </c>
      <c r="L229" t="s">
        <v>23529</v>
      </c>
      <c r="M229" t="s">
        <v>23530</v>
      </c>
      <c r="N229" t="s">
        <v>3443</v>
      </c>
      <c r="O229" t="s">
        <v>691</v>
      </c>
      <c r="P229" t="s">
        <v>692</v>
      </c>
      <c r="Q229" t="s">
        <v>693</v>
      </c>
      <c r="R229" t="s">
        <v>638</v>
      </c>
      <c r="S229" t="s">
        <v>23531</v>
      </c>
      <c r="T229" t="s">
        <v>23532</v>
      </c>
    </row>
    <row r="230" spans="1:20" x14ac:dyDescent="0.25">
      <c r="A230" t="s">
        <v>99</v>
      </c>
      <c r="B230" t="s">
        <v>100</v>
      </c>
      <c r="C230">
        <v>10</v>
      </c>
      <c r="D230">
        <v>160</v>
      </c>
      <c r="E230" t="s">
        <v>23526</v>
      </c>
      <c r="F230">
        <v>2840</v>
      </c>
      <c r="G230">
        <v>40</v>
      </c>
      <c r="H230" t="s">
        <v>697</v>
      </c>
      <c r="I230" t="s">
        <v>23527</v>
      </c>
      <c r="J230" t="s">
        <v>23528</v>
      </c>
      <c r="K230" t="s">
        <v>18477</v>
      </c>
      <c r="L230" t="s">
        <v>23529</v>
      </c>
      <c r="M230" t="s">
        <v>23530</v>
      </c>
      <c r="N230" t="s">
        <v>3443</v>
      </c>
      <c r="O230" t="s">
        <v>691</v>
      </c>
      <c r="P230" t="s">
        <v>692</v>
      </c>
      <c r="Q230" t="s">
        <v>693</v>
      </c>
      <c r="R230" t="s">
        <v>638</v>
      </c>
      <c r="S230" t="s">
        <v>23531</v>
      </c>
      <c r="T230" t="s">
        <v>23532</v>
      </c>
    </row>
    <row r="231" spans="1:20" x14ac:dyDescent="0.25">
      <c r="A231" t="s">
        <v>104</v>
      </c>
      <c r="B231" t="s">
        <v>105</v>
      </c>
      <c r="C231">
        <v>14</v>
      </c>
      <c r="D231">
        <v>1</v>
      </c>
      <c r="E231" t="s">
        <v>23533</v>
      </c>
      <c r="F231">
        <v>14</v>
      </c>
      <c r="G231">
        <v>0</v>
      </c>
      <c r="H231" t="s">
        <v>645</v>
      </c>
      <c r="I231" t="s">
        <v>10179</v>
      </c>
      <c r="J231" t="s">
        <v>13384</v>
      </c>
      <c r="K231" t="s">
        <v>6611</v>
      </c>
      <c r="L231" t="s">
        <v>7236</v>
      </c>
      <c r="M231" t="s">
        <v>23534</v>
      </c>
      <c r="N231" t="s">
        <v>637</v>
      </c>
      <c r="O231" t="s">
        <v>646</v>
      </c>
      <c r="P231" t="s">
        <v>26</v>
      </c>
      <c r="Q231" t="s">
        <v>647</v>
      </c>
      <c r="R231" t="s">
        <v>638</v>
      </c>
      <c r="S231" t="s">
        <v>637</v>
      </c>
      <c r="T231" t="s">
        <v>23535</v>
      </c>
    </row>
    <row r="232" spans="1:20" x14ac:dyDescent="0.25">
      <c r="A232" t="s">
        <v>600</v>
      </c>
      <c r="B232" t="s">
        <v>601</v>
      </c>
      <c r="C232">
        <v>159</v>
      </c>
      <c r="D232">
        <v>1</v>
      </c>
      <c r="E232" t="s">
        <v>23536</v>
      </c>
      <c r="F232">
        <v>387</v>
      </c>
      <c r="G232">
        <v>0</v>
      </c>
      <c r="H232" t="s">
        <v>636</v>
      </c>
      <c r="I232" t="s">
        <v>23537</v>
      </c>
      <c r="J232" t="s">
        <v>705</v>
      </c>
      <c r="K232" t="s">
        <v>637</v>
      </c>
      <c r="L232" t="s">
        <v>638</v>
      </c>
      <c r="M232" t="s">
        <v>23538</v>
      </c>
      <c r="N232" t="s">
        <v>637</v>
      </c>
      <c r="O232" t="s">
        <v>639</v>
      </c>
      <c r="P232" t="s">
        <v>5</v>
      </c>
      <c r="Q232" t="s">
        <v>640</v>
      </c>
      <c r="R232" t="s">
        <v>638</v>
      </c>
      <c r="S232" t="s">
        <v>23539</v>
      </c>
      <c r="T232" t="s">
        <v>23538</v>
      </c>
    </row>
    <row r="233" spans="1:20" x14ac:dyDescent="0.25">
      <c r="A233" t="s">
        <v>239</v>
      </c>
      <c r="B233" t="s">
        <v>245</v>
      </c>
      <c r="C233">
        <v>159</v>
      </c>
      <c r="D233">
        <v>2</v>
      </c>
      <c r="E233" t="s">
        <v>23536</v>
      </c>
      <c r="F233">
        <v>387</v>
      </c>
      <c r="G233">
        <v>0</v>
      </c>
      <c r="H233" t="s">
        <v>636</v>
      </c>
      <c r="I233" t="s">
        <v>23537</v>
      </c>
      <c r="J233" t="s">
        <v>705</v>
      </c>
      <c r="K233" t="s">
        <v>637</v>
      </c>
      <c r="L233" t="s">
        <v>638</v>
      </c>
      <c r="M233" t="s">
        <v>23538</v>
      </c>
      <c r="N233" t="s">
        <v>637</v>
      </c>
      <c r="O233" t="s">
        <v>639</v>
      </c>
      <c r="P233" t="s">
        <v>5</v>
      </c>
      <c r="Q233" t="s">
        <v>640</v>
      </c>
      <c r="R233" t="s">
        <v>638</v>
      </c>
      <c r="S233" t="s">
        <v>23539</v>
      </c>
      <c r="T233" t="s">
        <v>23538</v>
      </c>
    </row>
    <row r="234" spans="1:20" x14ac:dyDescent="0.25">
      <c r="A234" t="s">
        <v>147</v>
      </c>
      <c r="B234" t="s">
        <v>148</v>
      </c>
      <c r="C234">
        <v>33.333333333333336</v>
      </c>
      <c r="D234">
        <v>3</v>
      </c>
      <c r="E234" t="s">
        <v>23540</v>
      </c>
      <c r="F234">
        <v>100</v>
      </c>
      <c r="G234">
        <v>0</v>
      </c>
      <c r="H234" t="s">
        <v>655</v>
      </c>
      <c r="I234" t="s">
        <v>23541</v>
      </c>
      <c r="J234" t="s">
        <v>699</v>
      </c>
      <c r="K234" t="s">
        <v>637</v>
      </c>
      <c r="L234" t="s">
        <v>638</v>
      </c>
      <c r="M234" t="s">
        <v>23542</v>
      </c>
      <c r="N234" t="s">
        <v>637</v>
      </c>
      <c r="O234" t="s">
        <v>639</v>
      </c>
      <c r="P234" t="s">
        <v>5</v>
      </c>
      <c r="Q234" t="s">
        <v>640</v>
      </c>
      <c r="R234" t="s">
        <v>638</v>
      </c>
      <c r="S234" t="s">
        <v>23543</v>
      </c>
      <c r="T234" t="s">
        <v>23542</v>
      </c>
    </row>
    <row r="235" spans="1:20" x14ac:dyDescent="0.25">
      <c r="A235" t="s">
        <v>147</v>
      </c>
      <c r="B235" t="s">
        <v>148</v>
      </c>
      <c r="C235">
        <v>50</v>
      </c>
      <c r="D235">
        <v>6</v>
      </c>
      <c r="E235" t="s">
        <v>23544</v>
      </c>
      <c r="F235">
        <v>200</v>
      </c>
      <c r="G235">
        <v>0</v>
      </c>
      <c r="H235" t="s">
        <v>636</v>
      </c>
      <c r="I235" t="s">
        <v>23545</v>
      </c>
      <c r="J235" t="s">
        <v>658</v>
      </c>
      <c r="K235" t="s">
        <v>637</v>
      </c>
      <c r="L235" t="s">
        <v>638</v>
      </c>
      <c r="M235" t="s">
        <v>23546</v>
      </c>
      <c r="N235" t="s">
        <v>637</v>
      </c>
      <c r="O235" t="s">
        <v>639</v>
      </c>
      <c r="P235" t="s">
        <v>5</v>
      </c>
      <c r="Q235" t="s">
        <v>640</v>
      </c>
      <c r="R235" t="s">
        <v>23547</v>
      </c>
      <c r="S235" t="s">
        <v>23548</v>
      </c>
      <c r="T235" t="s">
        <v>23546</v>
      </c>
    </row>
    <row r="236" spans="1:20" x14ac:dyDescent="0.25">
      <c r="A236" t="s">
        <v>147</v>
      </c>
      <c r="B236" t="s">
        <v>148</v>
      </c>
      <c r="C236">
        <v>33.333333333333336</v>
      </c>
      <c r="D236">
        <v>3</v>
      </c>
      <c r="E236" t="s">
        <v>23549</v>
      </c>
      <c r="F236">
        <v>100</v>
      </c>
      <c r="G236">
        <v>0</v>
      </c>
      <c r="H236" t="s">
        <v>655</v>
      </c>
      <c r="I236" t="s">
        <v>23550</v>
      </c>
      <c r="J236" t="s">
        <v>661</v>
      </c>
      <c r="K236" t="s">
        <v>637</v>
      </c>
      <c r="L236" t="s">
        <v>638</v>
      </c>
      <c r="M236" t="s">
        <v>23551</v>
      </c>
      <c r="N236" t="s">
        <v>637</v>
      </c>
      <c r="O236" t="s">
        <v>639</v>
      </c>
      <c r="P236" t="s">
        <v>5</v>
      </c>
      <c r="Q236" t="s">
        <v>640</v>
      </c>
      <c r="R236" t="s">
        <v>638</v>
      </c>
      <c r="S236" t="s">
        <v>23552</v>
      </c>
      <c r="T236" t="s">
        <v>23551</v>
      </c>
    </row>
    <row r="237" spans="1:20" x14ac:dyDescent="0.25">
      <c r="A237" t="s">
        <v>104</v>
      </c>
      <c r="B237" t="s">
        <v>105</v>
      </c>
      <c r="C237">
        <v>14</v>
      </c>
      <c r="D237">
        <v>2</v>
      </c>
      <c r="E237" t="s">
        <v>23553</v>
      </c>
      <c r="F237">
        <v>43</v>
      </c>
      <c r="G237">
        <v>15</v>
      </c>
      <c r="H237" t="s">
        <v>645</v>
      </c>
      <c r="I237" t="s">
        <v>7772</v>
      </c>
      <c r="J237" t="s">
        <v>23554</v>
      </c>
      <c r="K237" t="s">
        <v>23555</v>
      </c>
      <c r="L237" t="s">
        <v>5807</v>
      </c>
      <c r="M237" t="s">
        <v>23556</v>
      </c>
      <c r="N237" t="s">
        <v>637</v>
      </c>
      <c r="O237" t="s">
        <v>646</v>
      </c>
      <c r="P237" t="s">
        <v>26</v>
      </c>
      <c r="Q237" t="s">
        <v>647</v>
      </c>
      <c r="R237" t="s">
        <v>638</v>
      </c>
      <c r="S237" t="s">
        <v>23557</v>
      </c>
      <c r="T237" t="s">
        <v>23558</v>
      </c>
    </row>
    <row r="238" spans="1:20" x14ac:dyDescent="0.25">
      <c r="A238" t="s">
        <v>240</v>
      </c>
      <c r="B238" t="s">
        <v>690</v>
      </c>
      <c r="C238">
        <v>87.2</v>
      </c>
      <c r="D238">
        <v>1</v>
      </c>
      <c r="E238" t="s">
        <v>23559</v>
      </c>
      <c r="F238">
        <v>87.2</v>
      </c>
      <c r="G238">
        <v>0</v>
      </c>
      <c r="H238" t="s">
        <v>663</v>
      </c>
      <c r="I238" t="s">
        <v>23560</v>
      </c>
      <c r="J238" t="s">
        <v>23561</v>
      </c>
      <c r="K238" t="s">
        <v>792</v>
      </c>
      <c r="L238" t="s">
        <v>23562</v>
      </c>
      <c r="M238" t="s">
        <v>23563</v>
      </c>
      <c r="N238" t="s">
        <v>637</v>
      </c>
      <c r="O238" t="s">
        <v>664</v>
      </c>
      <c r="P238" t="s">
        <v>23</v>
      </c>
      <c r="Q238" t="s">
        <v>665</v>
      </c>
      <c r="R238" t="s">
        <v>638</v>
      </c>
      <c r="S238" t="s">
        <v>23564</v>
      </c>
      <c r="T238" t="s">
        <v>23563</v>
      </c>
    </row>
    <row r="239" spans="1:20" x14ac:dyDescent="0.25">
      <c r="A239" t="s">
        <v>239</v>
      </c>
      <c r="B239" t="s">
        <v>690</v>
      </c>
      <c r="C239">
        <v>107.5</v>
      </c>
      <c r="D239">
        <v>1</v>
      </c>
      <c r="E239" t="s">
        <v>23565</v>
      </c>
      <c r="F239">
        <v>114.5</v>
      </c>
      <c r="G239">
        <v>7</v>
      </c>
      <c r="H239" t="s">
        <v>663</v>
      </c>
      <c r="I239" t="s">
        <v>23566</v>
      </c>
      <c r="J239" t="s">
        <v>23567</v>
      </c>
      <c r="K239" t="s">
        <v>820</v>
      </c>
      <c r="L239" t="s">
        <v>23568</v>
      </c>
      <c r="M239" t="s">
        <v>23569</v>
      </c>
      <c r="N239" t="s">
        <v>637</v>
      </c>
      <c r="O239" t="s">
        <v>664</v>
      </c>
      <c r="P239" t="s">
        <v>23</v>
      </c>
      <c r="Q239" t="s">
        <v>665</v>
      </c>
      <c r="R239" t="s">
        <v>638</v>
      </c>
      <c r="S239" t="s">
        <v>23570</v>
      </c>
      <c r="T239" t="s">
        <v>23569</v>
      </c>
    </row>
    <row r="240" spans="1:20" x14ac:dyDescent="0.25">
      <c r="A240" t="s">
        <v>239</v>
      </c>
      <c r="B240" t="s">
        <v>690</v>
      </c>
      <c r="C240">
        <v>99</v>
      </c>
      <c r="D240">
        <v>2</v>
      </c>
      <c r="E240" t="s">
        <v>23571</v>
      </c>
      <c r="F240">
        <v>224</v>
      </c>
      <c r="G240">
        <v>26</v>
      </c>
      <c r="H240" t="s">
        <v>663</v>
      </c>
      <c r="I240" t="s">
        <v>19970</v>
      </c>
      <c r="J240" t="s">
        <v>19971</v>
      </c>
      <c r="K240" t="s">
        <v>738</v>
      </c>
      <c r="L240" t="s">
        <v>19972</v>
      </c>
      <c r="M240" t="s">
        <v>23569</v>
      </c>
      <c r="N240" t="s">
        <v>637</v>
      </c>
      <c r="O240" t="s">
        <v>664</v>
      </c>
      <c r="P240" t="s">
        <v>23</v>
      </c>
      <c r="Q240" t="s">
        <v>665</v>
      </c>
      <c r="R240" t="s">
        <v>638</v>
      </c>
      <c r="S240" t="s">
        <v>23572</v>
      </c>
      <c r="T240" t="s">
        <v>23569</v>
      </c>
    </row>
    <row r="241" spans="1:20" x14ac:dyDescent="0.25">
      <c r="A241" t="s">
        <v>12</v>
      </c>
      <c r="B241" t="s">
        <v>13</v>
      </c>
      <c r="C241">
        <v>54.5</v>
      </c>
      <c r="D241">
        <v>2</v>
      </c>
      <c r="E241" t="s">
        <v>23573</v>
      </c>
      <c r="F241">
        <v>436</v>
      </c>
      <c r="G241">
        <v>0</v>
      </c>
      <c r="H241" t="s">
        <v>663</v>
      </c>
      <c r="I241" t="s">
        <v>23574</v>
      </c>
      <c r="J241" t="s">
        <v>23575</v>
      </c>
      <c r="K241" t="s">
        <v>23576</v>
      </c>
      <c r="L241" t="s">
        <v>23577</v>
      </c>
      <c r="M241" t="s">
        <v>23569</v>
      </c>
      <c r="N241" t="s">
        <v>637</v>
      </c>
      <c r="O241" t="s">
        <v>664</v>
      </c>
      <c r="P241" t="s">
        <v>23</v>
      </c>
      <c r="Q241" t="s">
        <v>665</v>
      </c>
      <c r="R241" t="s">
        <v>638</v>
      </c>
      <c r="S241" t="s">
        <v>23578</v>
      </c>
      <c r="T241" t="s">
        <v>23569</v>
      </c>
    </row>
    <row r="242" spans="1:20" x14ac:dyDescent="0.25">
      <c r="A242" t="s">
        <v>14</v>
      </c>
      <c r="B242" t="s">
        <v>15</v>
      </c>
      <c r="C242">
        <v>54.5</v>
      </c>
      <c r="D242">
        <v>2</v>
      </c>
      <c r="E242" t="s">
        <v>23573</v>
      </c>
      <c r="F242">
        <v>436</v>
      </c>
      <c r="G242">
        <v>0</v>
      </c>
      <c r="H242" t="s">
        <v>663</v>
      </c>
      <c r="I242" t="s">
        <v>23574</v>
      </c>
      <c r="J242" t="s">
        <v>23575</v>
      </c>
      <c r="K242" t="s">
        <v>23576</v>
      </c>
      <c r="L242" t="s">
        <v>23577</v>
      </c>
      <c r="M242" t="s">
        <v>23569</v>
      </c>
      <c r="N242" t="s">
        <v>637</v>
      </c>
      <c r="O242" t="s">
        <v>664</v>
      </c>
      <c r="P242" t="s">
        <v>23</v>
      </c>
      <c r="Q242" t="s">
        <v>665</v>
      </c>
      <c r="R242" t="s">
        <v>638</v>
      </c>
      <c r="S242" t="s">
        <v>23578</v>
      </c>
      <c r="T242" t="s">
        <v>23569</v>
      </c>
    </row>
    <row r="243" spans="1:20" x14ac:dyDescent="0.25">
      <c r="A243" t="s">
        <v>240</v>
      </c>
      <c r="B243" t="s">
        <v>690</v>
      </c>
      <c r="C243">
        <v>109</v>
      </c>
      <c r="D243">
        <v>1</v>
      </c>
      <c r="E243" t="s">
        <v>23573</v>
      </c>
      <c r="F243">
        <v>436</v>
      </c>
      <c r="G243">
        <v>0</v>
      </c>
      <c r="H243" t="s">
        <v>663</v>
      </c>
      <c r="I243" t="s">
        <v>23574</v>
      </c>
      <c r="J243" t="s">
        <v>23575</v>
      </c>
      <c r="K243" t="s">
        <v>23576</v>
      </c>
      <c r="L243" t="s">
        <v>23577</v>
      </c>
      <c r="M243" t="s">
        <v>23569</v>
      </c>
      <c r="N243" t="s">
        <v>637</v>
      </c>
      <c r="O243" t="s">
        <v>664</v>
      </c>
      <c r="P243" t="s">
        <v>23</v>
      </c>
      <c r="Q243" t="s">
        <v>665</v>
      </c>
      <c r="R243" t="s">
        <v>638</v>
      </c>
      <c r="S243" t="s">
        <v>23578</v>
      </c>
      <c r="T243" t="s">
        <v>23569</v>
      </c>
    </row>
    <row r="244" spans="1:20" x14ac:dyDescent="0.25">
      <c r="A244" t="s">
        <v>241</v>
      </c>
      <c r="B244" t="s">
        <v>690</v>
      </c>
      <c r="C244">
        <v>109</v>
      </c>
      <c r="D244">
        <v>1</v>
      </c>
      <c r="E244" t="s">
        <v>23573</v>
      </c>
      <c r="F244">
        <v>436</v>
      </c>
      <c r="G244">
        <v>0</v>
      </c>
      <c r="H244" t="s">
        <v>663</v>
      </c>
      <c r="I244" t="s">
        <v>23574</v>
      </c>
      <c r="J244" t="s">
        <v>23575</v>
      </c>
      <c r="K244" t="s">
        <v>23576</v>
      </c>
      <c r="L244" t="s">
        <v>23577</v>
      </c>
      <c r="M244" t="s">
        <v>23569</v>
      </c>
      <c r="N244" t="s">
        <v>637</v>
      </c>
      <c r="O244" t="s">
        <v>664</v>
      </c>
      <c r="P244" t="s">
        <v>23</v>
      </c>
      <c r="Q244" t="s">
        <v>665</v>
      </c>
      <c r="R244" t="s">
        <v>638</v>
      </c>
      <c r="S244" t="s">
        <v>23578</v>
      </c>
      <c r="T244" t="s">
        <v>23569</v>
      </c>
    </row>
    <row r="245" spans="1:20" x14ac:dyDescent="0.25">
      <c r="A245" t="s">
        <v>239</v>
      </c>
      <c r="B245" t="s">
        <v>690</v>
      </c>
      <c r="C245">
        <v>103.55</v>
      </c>
      <c r="D245">
        <v>1</v>
      </c>
      <c r="E245" t="s">
        <v>23579</v>
      </c>
      <c r="F245">
        <v>103.55</v>
      </c>
      <c r="G245">
        <v>0</v>
      </c>
      <c r="H245" t="s">
        <v>663</v>
      </c>
      <c r="I245" t="s">
        <v>22100</v>
      </c>
      <c r="J245" t="s">
        <v>22101</v>
      </c>
      <c r="K245" t="s">
        <v>4044</v>
      </c>
      <c r="L245" t="s">
        <v>22102</v>
      </c>
      <c r="M245" t="s">
        <v>23569</v>
      </c>
      <c r="N245" t="s">
        <v>637</v>
      </c>
      <c r="O245" t="s">
        <v>664</v>
      </c>
      <c r="P245" t="s">
        <v>23</v>
      </c>
      <c r="Q245" t="s">
        <v>665</v>
      </c>
      <c r="R245" t="s">
        <v>638</v>
      </c>
      <c r="S245" t="s">
        <v>23580</v>
      </c>
      <c r="T245" t="s">
        <v>23569</v>
      </c>
    </row>
    <row r="246" spans="1:20" x14ac:dyDescent="0.25">
      <c r="A246" t="s">
        <v>22</v>
      </c>
      <c r="B246" t="s">
        <v>213</v>
      </c>
      <c r="C246">
        <v>64</v>
      </c>
      <c r="D246">
        <v>5</v>
      </c>
      <c r="E246" t="s">
        <v>23581</v>
      </c>
      <c r="F246">
        <v>346</v>
      </c>
      <c r="G246">
        <v>26</v>
      </c>
      <c r="H246" t="s">
        <v>663</v>
      </c>
      <c r="I246" t="s">
        <v>22610</v>
      </c>
      <c r="J246" t="s">
        <v>22611</v>
      </c>
      <c r="K246" t="s">
        <v>5689</v>
      </c>
      <c r="L246" t="s">
        <v>22612</v>
      </c>
      <c r="M246" t="s">
        <v>23569</v>
      </c>
      <c r="N246" t="s">
        <v>637</v>
      </c>
      <c r="O246" t="s">
        <v>664</v>
      </c>
      <c r="P246" t="s">
        <v>23</v>
      </c>
      <c r="Q246" t="s">
        <v>665</v>
      </c>
      <c r="R246" t="s">
        <v>638</v>
      </c>
      <c r="S246" t="s">
        <v>23582</v>
      </c>
      <c r="T246" t="s">
        <v>23569</v>
      </c>
    </row>
    <row r="247" spans="1:20" x14ac:dyDescent="0.25">
      <c r="A247" t="s">
        <v>239</v>
      </c>
      <c r="B247" t="s">
        <v>690</v>
      </c>
      <c r="C247">
        <v>94.55</v>
      </c>
      <c r="D247">
        <v>2</v>
      </c>
      <c r="E247" t="s">
        <v>23583</v>
      </c>
      <c r="F247">
        <v>481.05</v>
      </c>
      <c r="G247">
        <v>41</v>
      </c>
      <c r="H247" t="s">
        <v>663</v>
      </c>
      <c r="I247" t="s">
        <v>23584</v>
      </c>
      <c r="J247" t="s">
        <v>23585</v>
      </c>
      <c r="K247" t="s">
        <v>8426</v>
      </c>
      <c r="L247" t="s">
        <v>23586</v>
      </c>
      <c r="M247" t="s">
        <v>23569</v>
      </c>
      <c r="N247" t="s">
        <v>637</v>
      </c>
      <c r="O247" t="s">
        <v>664</v>
      </c>
      <c r="P247" t="s">
        <v>23</v>
      </c>
      <c r="Q247" t="s">
        <v>665</v>
      </c>
      <c r="R247" t="s">
        <v>638</v>
      </c>
      <c r="S247" t="s">
        <v>23587</v>
      </c>
      <c r="T247" t="s">
        <v>23569</v>
      </c>
    </row>
    <row r="248" spans="1:20" x14ac:dyDescent="0.25">
      <c r="A248" t="s">
        <v>241</v>
      </c>
      <c r="B248" t="s">
        <v>690</v>
      </c>
      <c r="C248">
        <v>94.55</v>
      </c>
      <c r="D248">
        <v>1</v>
      </c>
      <c r="E248" t="s">
        <v>23583</v>
      </c>
      <c r="F248">
        <v>481.05</v>
      </c>
      <c r="G248">
        <v>41</v>
      </c>
      <c r="H248" t="s">
        <v>663</v>
      </c>
      <c r="I248" t="s">
        <v>23584</v>
      </c>
      <c r="J248" t="s">
        <v>23585</v>
      </c>
      <c r="K248" t="s">
        <v>8426</v>
      </c>
      <c r="L248" t="s">
        <v>23586</v>
      </c>
      <c r="M248" t="s">
        <v>23569</v>
      </c>
      <c r="N248" t="s">
        <v>637</v>
      </c>
      <c r="O248" t="s">
        <v>664</v>
      </c>
      <c r="P248" t="s">
        <v>23</v>
      </c>
      <c r="Q248" t="s">
        <v>665</v>
      </c>
      <c r="R248" t="s">
        <v>638</v>
      </c>
      <c r="S248" t="s">
        <v>23587</v>
      </c>
      <c r="T248" t="s">
        <v>23569</v>
      </c>
    </row>
    <row r="249" spans="1:20" x14ac:dyDescent="0.25">
      <c r="A249" t="s">
        <v>240</v>
      </c>
      <c r="B249" t="s">
        <v>690</v>
      </c>
      <c r="C249">
        <v>78.2</v>
      </c>
      <c r="D249">
        <v>2</v>
      </c>
      <c r="E249" t="s">
        <v>23583</v>
      </c>
      <c r="F249">
        <v>481.05</v>
      </c>
      <c r="G249">
        <v>41</v>
      </c>
      <c r="H249" t="s">
        <v>663</v>
      </c>
      <c r="I249" t="s">
        <v>23584</v>
      </c>
      <c r="J249" t="s">
        <v>23585</v>
      </c>
      <c r="K249" t="s">
        <v>8426</v>
      </c>
      <c r="L249" t="s">
        <v>23586</v>
      </c>
      <c r="M249" t="s">
        <v>23569</v>
      </c>
      <c r="N249" t="s">
        <v>637</v>
      </c>
      <c r="O249" t="s">
        <v>664</v>
      </c>
      <c r="P249" t="s">
        <v>23</v>
      </c>
      <c r="Q249" t="s">
        <v>665</v>
      </c>
      <c r="R249" t="s">
        <v>638</v>
      </c>
      <c r="S249" t="s">
        <v>23587</v>
      </c>
      <c r="T249" t="s">
        <v>23569</v>
      </c>
    </row>
    <row r="250" spans="1:20" x14ac:dyDescent="0.25">
      <c r="A250" t="s">
        <v>600</v>
      </c>
      <c r="B250" t="s">
        <v>690</v>
      </c>
      <c r="C250">
        <v>40.49</v>
      </c>
      <c r="D250">
        <v>1</v>
      </c>
      <c r="E250" t="s">
        <v>23588</v>
      </c>
      <c r="F250">
        <v>40.49</v>
      </c>
      <c r="G250">
        <v>0</v>
      </c>
      <c r="H250" t="s">
        <v>663</v>
      </c>
      <c r="I250" t="s">
        <v>23589</v>
      </c>
      <c r="J250" t="s">
        <v>23590</v>
      </c>
      <c r="K250" t="s">
        <v>3902</v>
      </c>
      <c r="L250" t="s">
        <v>23591</v>
      </c>
      <c r="M250" t="s">
        <v>23569</v>
      </c>
      <c r="N250" t="s">
        <v>637</v>
      </c>
      <c r="O250" t="s">
        <v>664</v>
      </c>
      <c r="P250" t="s">
        <v>23</v>
      </c>
      <c r="Q250" t="s">
        <v>665</v>
      </c>
      <c r="R250" t="s">
        <v>638</v>
      </c>
      <c r="S250" t="s">
        <v>23592</v>
      </c>
      <c r="T250" t="s">
        <v>23569</v>
      </c>
    </row>
    <row r="251" spans="1:20" x14ac:dyDescent="0.25">
      <c r="A251" t="s">
        <v>22</v>
      </c>
      <c r="B251" t="s">
        <v>213</v>
      </c>
      <c r="C251">
        <v>76</v>
      </c>
      <c r="D251">
        <v>2</v>
      </c>
      <c r="E251" t="s">
        <v>23593</v>
      </c>
      <c r="F251">
        <v>262.55</v>
      </c>
      <c r="G251">
        <v>7</v>
      </c>
      <c r="H251" t="s">
        <v>663</v>
      </c>
      <c r="I251" t="s">
        <v>23594</v>
      </c>
      <c r="J251" t="s">
        <v>23595</v>
      </c>
      <c r="K251" t="s">
        <v>688</v>
      </c>
      <c r="L251" t="s">
        <v>23596</v>
      </c>
      <c r="M251" t="s">
        <v>23569</v>
      </c>
      <c r="N251" t="s">
        <v>637</v>
      </c>
      <c r="O251" t="s">
        <v>664</v>
      </c>
      <c r="P251" t="s">
        <v>23</v>
      </c>
      <c r="Q251" t="s">
        <v>665</v>
      </c>
      <c r="R251" t="s">
        <v>638</v>
      </c>
      <c r="S251" t="s">
        <v>23597</v>
      </c>
      <c r="T251" t="s">
        <v>23569</v>
      </c>
    </row>
    <row r="252" spans="1:20" x14ac:dyDescent="0.25">
      <c r="A252" t="s">
        <v>600</v>
      </c>
      <c r="B252" t="s">
        <v>690</v>
      </c>
      <c r="C252">
        <v>87.2</v>
      </c>
      <c r="D252">
        <v>1</v>
      </c>
      <c r="E252" t="s">
        <v>23598</v>
      </c>
      <c r="F252">
        <v>95.2</v>
      </c>
      <c r="G252">
        <v>8</v>
      </c>
      <c r="H252" t="s">
        <v>663</v>
      </c>
      <c r="I252" t="s">
        <v>23599</v>
      </c>
      <c r="J252" t="s">
        <v>23600</v>
      </c>
      <c r="K252" t="s">
        <v>12976</v>
      </c>
      <c r="L252" t="s">
        <v>23601</v>
      </c>
      <c r="M252" t="s">
        <v>23569</v>
      </c>
      <c r="N252" t="s">
        <v>637</v>
      </c>
      <c r="O252" t="s">
        <v>664</v>
      </c>
      <c r="P252" t="s">
        <v>23</v>
      </c>
      <c r="Q252" t="s">
        <v>665</v>
      </c>
      <c r="R252" t="s">
        <v>638</v>
      </c>
      <c r="S252" t="s">
        <v>23602</v>
      </c>
      <c r="T252" t="s">
        <v>23569</v>
      </c>
    </row>
    <row r="253" spans="1:20" x14ac:dyDescent="0.25">
      <c r="A253" t="s">
        <v>241</v>
      </c>
      <c r="B253" t="s">
        <v>690</v>
      </c>
      <c r="C253">
        <v>103.55</v>
      </c>
      <c r="D253">
        <v>1</v>
      </c>
      <c r="E253" t="s">
        <v>23603</v>
      </c>
      <c r="F253">
        <v>148.55000000000001</v>
      </c>
      <c r="G253">
        <v>45</v>
      </c>
      <c r="H253" t="s">
        <v>663</v>
      </c>
      <c r="I253" t="s">
        <v>23604</v>
      </c>
      <c r="J253" t="s">
        <v>23605</v>
      </c>
      <c r="K253" t="s">
        <v>736</v>
      </c>
      <c r="L253" t="s">
        <v>23606</v>
      </c>
      <c r="M253" t="s">
        <v>23569</v>
      </c>
      <c r="N253" t="s">
        <v>637</v>
      </c>
      <c r="O253" t="s">
        <v>664</v>
      </c>
      <c r="P253" t="s">
        <v>23</v>
      </c>
      <c r="Q253" t="s">
        <v>665</v>
      </c>
      <c r="R253" t="s">
        <v>638</v>
      </c>
      <c r="S253" t="s">
        <v>23607</v>
      </c>
      <c r="T253" t="s">
        <v>23569</v>
      </c>
    </row>
    <row r="254" spans="1:20" x14ac:dyDescent="0.25">
      <c r="A254" t="s">
        <v>22</v>
      </c>
      <c r="B254" t="s">
        <v>27</v>
      </c>
      <c r="C254">
        <v>66.333333333333329</v>
      </c>
      <c r="D254">
        <v>3</v>
      </c>
      <c r="E254" t="s">
        <v>23593</v>
      </c>
      <c r="F254">
        <v>180.24</v>
      </c>
      <c r="G254">
        <v>7</v>
      </c>
      <c r="H254" t="s">
        <v>663</v>
      </c>
      <c r="I254" t="s">
        <v>23608</v>
      </c>
      <c r="J254" t="s">
        <v>23609</v>
      </c>
      <c r="K254" t="s">
        <v>688</v>
      </c>
      <c r="L254" t="s">
        <v>23610</v>
      </c>
      <c r="M254" t="s">
        <v>23569</v>
      </c>
      <c r="N254" t="s">
        <v>637</v>
      </c>
      <c r="O254" t="s">
        <v>664</v>
      </c>
      <c r="P254" t="s">
        <v>23</v>
      </c>
      <c r="Q254" t="s">
        <v>665</v>
      </c>
      <c r="R254" t="s">
        <v>638</v>
      </c>
      <c r="S254" t="s">
        <v>23611</v>
      </c>
      <c r="T254" t="s">
        <v>23569</v>
      </c>
    </row>
    <row r="255" spans="1:20" x14ac:dyDescent="0.25">
      <c r="A255" t="s">
        <v>12</v>
      </c>
      <c r="B255" t="s">
        <v>13</v>
      </c>
      <c r="C255">
        <v>54.5</v>
      </c>
      <c r="D255">
        <v>2</v>
      </c>
      <c r="E255" t="s">
        <v>23593</v>
      </c>
      <c r="F255">
        <v>262.55</v>
      </c>
      <c r="G255">
        <v>7</v>
      </c>
      <c r="H255" t="s">
        <v>663</v>
      </c>
      <c r="I255" t="s">
        <v>23594</v>
      </c>
      <c r="J255" t="s">
        <v>23595</v>
      </c>
      <c r="K255" t="s">
        <v>688</v>
      </c>
      <c r="L255" t="s">
        <v>23596</v>
      </c>
      <c r="M255" t="s">
        <v>23569</v>
      </c>
      <c r="N255" t="s">
        <v>637</v>
      </c>
      <c r="O255" t="s">
        <v>664</v>
      </c>
      <c r="P255" t="s">
        <v>23</v>
      </c>
      <c r="Q255" t="s">
        <v>665</v>
      </c>
      <c r="R255" t="s">
        <v>638</v>
      </c>
      <c r="S255" t="s">
        <v>23597</v>
      </c>
      <c r="T255" t="s">
        <v>23569</v>
      </c>
    </row>
    <row r="256" spans="1:20" x14ac:dyDescent="0.25">
      <c r="A256" t="s">
        <v>22</v>
      </c>
      <c r="B256" t="s">
        <v>213</v>
      </c>
      <c r="C256">
        <v>64</v>
      </c>
      <c r="D256">
        <v>1</v>
      </c>
      <c r="E256" t="s">
        <v>23612</v>
      </c>
      <c r="F256">
        <v>144</v>
      </c>
      <c r="G256">
        <v>0</v>
      </c>
      <c r="H256" t="s">
        <v>663</v>
      </c>
      <c r="I256" t="s">
        <v>18857</v>
      </c>
      <c r="J256" t="s">
        <v>18858</v>
      </c>
      <c r="K256" t="s">
        <v>1683</v>
      </c>
      <c r="L256" t="s">
        <v>18859</v>
      </c>
      <c r="M256" t="s">
        <v>23569</v>
      </c>
      <c r="N256" t="s">
        <v>637</v>
      </c>
      <c r="O256" t="s">
        <v>664</v>
      </c>
      <c r="P256" t="s">
        <v>23</v>
      </c>
      <c r="Q256" t="s">
        <v>665</v>
      </c>
      <c r="R256" t="s">
        <v>638</v>
      </c>
      <c r="S256" t="s">
        <v>23613</v>
      </c>
      <c r="T256" t="s">
        <v>23569</v>
      </c>
    </row>
    <row r="257" spans="1:20" x14ac:dyDescent="0.25">
      <c r="A257" t="s">
        <v>101</v>
      </c>
      <c r="B257" t="s">
        <v>3820</v>
      </c>
      <c r="C257">
        <v>80</v>
      </c>
      <c r="D257">
        <v>1</v>
      </c>
      <c r="E257" t="s">
        <v>23612</v>
      </c>
      <c r="F257">
        <v>144</v>
      </c>
      <c r="G257">
        <v>0</v>
      </c>
      <c r="H257" t="s">
        <v>663</v>
      </c>
      <c r="I257" t="s">
        <v>18857</v>
      </c>
      <c r="J257" t="s">
        <v>18858</v>
      </c>
      <c r="K257" t="s">
        <v>1683</v>
      </c>
      <c r="L257" t="s">
        <v>18859</v>
      </c>
      <c r="M257" t="s">
        <v>23569</v>
      </c>
      <c r="N257" t="s">
        <v>637</v>
      </c>
      <c r="O257" t="s">
        <v>664</v>
      </c>
      <c r="P257" t="s">
        <v>23</v>
      </c>
      <c r="Q257" t="s">
        <v>665</v>
      </c>
      <c r="R257" t="s">
        <v>638</v>
      </c>
      <c r="S257" t="s">
        <v>23613</v>
      </c>
      <c r="T257" t="s">
        <v>23569</v>
      </c>
    </row>
    <row r="258" spans="1:20" x14ac:dyDescent="0.25">
      <c r="A258" t="s">
        <v>14</v>
      </c>
      <c r="B258" t="s">
        <v>15</v>
      </c>
      <c r="C258">
        <v>54.5</v>
      </c>
      <c r="D258">
        <v>2</v>
      </c>
      <c r="E258" t="s">
        <v>23614</v>
      </c>
      <c r="F258">
        <v>138.43</v>
      </c>
      <c r="G258">
        <v>34.880000000000003</v>
      </c>
      <c r="H258" t="s">
        <v>663</v>
      </c>
      <c r="I258" t="s">
        <v>23615</v>
      </c>
      <c r="J258" t="s">
        <v>23616</v>
      </c>
      <c r="K258" t="s">
        <v>9803</v>
      </c>
      <c r="L258" t="s">
        <v>23617</v>
      </c>
      <c r="M258" t="s">
        <v>23569</v>
      </c>
      <c r="N258" t="s">
        <v>637</v>
      </c>
      <c r="O258" t="s">
        <v>664</v>
      </c>
      <c r="P258" t="s">
        <v>23</v>
      </c>
      <c r="Q258" t="s">
        <v>665</v>
      </c>
      <c r="R258" t="s">
        <v>638</v>
      </c>
      <c r="S258" t="s">
        <v>23618</v>
      </c>
      <c r="T258" t="s">
        <v>23569</v>
      </c>
    </row>
    <row r="259" spans="1:20" x14ac:dyDescent="0.25">
      <c r="A259" t="s">
        <v>241</v>
      </c>
      <c r="B259" t="s">
        <v>690</v>
      </c>
      <c r="C259">
        <v>77.2</v>
      </c>
      <c r="D259">
        <v>1</v>
      </c>
      <c r="E259" t="s">
        <v>23619</v>
      </c>
      <c r="F259">
        <v>161.4</v>
      </c>
      <c r="G259">
        <v>7</v>
      </c>
      <c r="H259" t="s">
        <v>663</v>
      </c>
      <c r="I259" t="s">
        <v>23620</v>
      </c>
      <c r="J259" t="s">
        <v>23621</v>
      </c>
      <c r="K259" t="s">
        <v>7587</v>
      </c>
      <c r="L259" t="s">
        <v>21878</v>
      </c>
      <c r="M259" t="s">
        <v>23569</v>
      </c>
      <c r="N259" t="s">
        <v>637</v>
      </c>
      <c r="O259" t="s">
        <v>664</v>
      </c>
      <c r="P259" t="s">
        <v>23</v>
      </c>
      <c r="Q259" t="s">
        <v>665</v>
      </c>
      <c r="R259" t="s">
        <v>638</v>
      </c>
      <c r="S259" t="s">
        <v>23622</v>
      </c>
      <c r="T259" t="s">
        <v>23569</v>
      </c>
    </row>
    <row r="260" spans="1:20" x14ac:dyDescent="0.25">
      <c r="A260" t="s">
        <v>239</v>
      </c>
      <c r="B260" t="s">
        <v>690</v>
      </c>
      <c r="C260">
        <v>77.2</v>
      </c>
      <c r="D260">
        <v>1</v>
      </c>
      <c r="E260" t="s">
        <v>23619</v>
      </c>
      <c r="F260">
        <v>161.4</v>
      </c>
      <c r="G260">
        <v>7</v>
      </c>
      <c r="H260" t="s">
        <v>663</v>
      </c>
      <c r="I260" t="s">
        <v>23620</v>
      </c>
      <c r="J260" t="s">
        <v>23621</v>
      </c>
      <c r="K260" t="s">
        <v>7587</v>
      </c>
      <c r="L260" t="s">
        <v>21878</v>
      </c>
      <c r="M260" t="s">
        <v>23569</v>
      </c>
      <c r="N260" t="s">
        <v>637</v>
      </c>
      <c r="O260" t="s">
        <v>664</v>
      </c>
      <c r="P260" t="s">
        <v>23</v>
      </c>
      <c r="Q260" t="s">
        <v>665</v>
      </c>
      <c r="R260" t="s">
        <v>638</v>
      </c>
      <c r="S260" t="s">
        <v>23622</v>
      </c>
      <c r="T260" t="s">
        <v>23569</v>
      </c>
    </row>
    <row r="261" spans="1:20" x14ac:dyDescent="0.25">
      <c r="A261" t="s">
        <v>104</v>
      </c>
      <c r="B261" t="s">
        <v>105</v>
      </c>
      <c r="C261">
        <v>14</v>
      </c>
      <c r="D261">
        <v>1</v>
      </c>
      <c r="E261" t="s">
        <v>23623</v>
      </c>
      <c r="F261">
        <v>14</v>
      </c>
      <c r="G261">
        <v>0</v>
      </c>
      <c r="H261" t="s">
        <v>645</v>
      </c>
      <c r="I261" t="s">
        <v>768</v>
      </c>
      <c r="J261" t="s">
        <v>23624</v>
      </c>
      <c r="K261" t="s">
        <v>4233</v>
      </c>
      <c r="L261" t="s">
        <v>695</v>
      </c>
      <c r="M261" t="s">
        <v>23569</v>
      </c>
      <c r="N261" t="s">
        <v>637</v>
      </c>
      <c r="O261" t="s">
        <v>646</v>
      </c>
      <c r="P261" t="s">
        <v>26</v>
      </c>
      <c r="Q261" t="s">
        <v>647</v>
      </c>
      <c r="R261" t="s">
        <v>638</v>
      </c>
      <c r="S261" t="s">
        <v>23625</v>
      </c>
      <c r="T261" t="s">
        <v>23569</v>
      </c>
    </row>
    <row r="262" spans="1:20" x14ac:dyDescent="0.25">
      <c r="A262" t="s">
        <v>16479</v>
      </c>
      <c r="B262" t="s">
        <v>13745</v>
      </c>
      <c r="C262">
        <v>99</v>
      </c>
      <c r="D262">
        <v>1</v>
      </c>
      <c r="E262" t="s">
        <v>23626</v>
      </c>
      <c r="F262">
        <v>171.5</v>
      </c>
      <c r="G262">
        <v>0</v>
      </c>
      <c r="H262" t="s">
        <v>655</v>
      </c>
      <c r="I262" t="s">
        <v>23627</v>
      </c>
      <c r="J262" t="s">
        <v>657</v>
      </c>
      <c r="K262" t="s">
        <v>637</v>
      </c>
      <c r="L262" t="s">
        <v>638</v>
      </c>
      <c r="M262" t="s">
        <v>23429</v>
      </c>
      <c r="N262" t="s">
        <v>637</v>
      </c>
      <c r="O262" t="s">
        <v>639</v>
      </c>
      <c r="P262" t="s">
        <v>5</v>
      </c>
      <c r="Q262" t="s">
        <v>640</v>
      </c>
      <c r="R262" t="s">
        <v>638</v>
      </c>
      <c r="S262" t="s">
        <v>23628</v>
      </c>
      <c r="T262" t="s">
        <v>23429</v>
      </c>
    </row>
    <row r="263" spans="1:20" x14ac:dyDescent="0.25">
      <c r="A263" t="s">
        <v>16818</v>
      </c>
      <c r="B263" t="s">
        <v>13750</v>
      </c>
      <c r="C263">
        <v>99</v>
      </c>
      <c r="D263">
        <v>1</v>
      </c>
      <c r="E263" t="s">
        <v>23626</v>
      </c>
      <c r="F263">
        <v>171.5</v>
      </c>
      <c r="G263">
        <v>0</v>
      </c>
      <c r="H263" t="s">
        <v>655</v>
      </c>
      <c r="I263" t="s">
        <v>23627</v>
      </c>
      <c r="J263" t="s">
        <v>657</v>
      </c>
      <c r="K263" t="s">
        <v>637</v>
      </c>
      <c r="L263" t="s">
        <v>638</v>
      </c>
      <c r="M263" t="s">
        <v>23429</v>
      </c>
      <c r="N263" t="s">
        <v>637</v>
      </c>
      <c r="O263" t="s">
        <v>639</v>
      </c>
      <c r="P263" t="s">
        <v>5</v>
      </c>
      <c r="Q263" t="s">
        <v>640</v>
      </c>
      <c r="R263" t="s">
        <v>638</v>
      </c>
      <c r="S263" t="s">
        <v>23628</v>
      </c>
      <c r="T263" t="s">
        <v>23429</v>
      </c>
    </row>
    <row r="264" spans="1:20" x14ac:dyDescent="0.25">
      <c r="A264" t="s">
        <v>77</v>
      </c>
      <c r="B264" t="s">
        <v>78</v>
      </c>
      <c r="C264">
        <v>40</v>
      </c>
      <c r="D264">
        <v>2</v>
      </c>
      <c r="E264" t="s">
        <v>23629</v>
      </c>
      <c r="F264">
        <v>80</v>
      </c>
      <c r="G264">
        <v>0</v>
      </c>
      <c r="H264" t="s">
        <v>645</v>
      </c>
      <c r="I264" t="s">
        <v>12031</v>
      </c>
      <c r="J264" t="s">
        <v>23630</v>
      </c>
      <c r="K264" t="s">
        <v>5121</v>
      </c>
      <c r="L264" t="s">
        <v>2542</v>
      </c>
      <c r="M264" t="s">
        <v>23532</v>
      </c>
      <c r="N264" t="s">
        <v>637</v>
      </c>
      <c r="O264" t="s">
        <v>646</v>
      </c>
      <c r="P264" t="s">
        <v>26</v>
      </c>
      <c r="Q264" t="s">
        <v>647</v>
      </c>
      <c r="R264" t="s">
        <v>638</v>
      </c>
      <c r="S264" t="s">
        <v>23631</v>
      </c>
      <c r="T264" t="s">
        <v>23632</v>
      </c>
    </row>
    <row r="265" spans="1:20" x14ac:dyDescent="0.25">
      <c r="A265" t="s">
        <v>239</v>
      </c>
      <c r="B265" t="s">
        <v>245</v>
      </c>
      <c r="C265">
        <v>159</v>
      </c>
      <c r="D265">
        <v>5</v>
      </c>
      <c r="E265" t="s">
        <v>23633</v>
      </c>
      <c r="F265">
        <v>645</v>
      </c>
      <c r="G265">
        <v>0</v>
      </c>
      <c r="H265" t="s">
        <v>636</v>
      </c>
      <c r="I265" t="s">
        <v>23634</v>
      </c>
      <c r="J265" t="s">
        <v>657</v>
      </c>
      <c r="K265" t="s">
        <v>637</v>
      </c>
      <c r="L265" t="s">
        <v>638</v>
      </c>
      <c r="M265" t="s">
        <v>23635</v>
      </c>
      <c r="N265" t="s">
        <v>637</v>
      </c>
      <c r="O265" t="s">
        <v>639</v>
      </c>
      <c r="P265" t="s">
        <v>5</v>
      </c>
      <c r="Q265" t="s">
        <v>640</v>
      </c>
      <c r="R265" t="s">
        <v>638</v>
      </c>
      <c r="S265" t="s">
        <v>23636</v>
      </c>
      <c r="T265" t="s">
        <v>23635</v>
      </c>
    </row>
    <row r="266" spans="1:20" x14ac:dyDescent="0.25">
      <c r="A266" t="s">
        <v>147</v>
      </c>
      <c r="B266" t="s">
        <v>148</v>
      </c>
      <c r="C266">
        <v>50</v>
      </c>
      <c r="D266">
        <v>6</v>
      </c>
      <c r="E266" t="s">
        <v>23637</v>
      </c>
      <c r="F266">
        <v>200</v>
      </c>
      <c r="G266">
        <v>0</v>
      </c>
      <c r="H266" t="s">
        <v>636</v>
      </c>
      <c r="I266" t="s">
        <v>5843</v>
      </c>
      <c r="J266" t="s">
        <v>713</v>
      </c>
      <c r="K266" t="s">
        <v>637</v>
      </c>
      <c r="L266" t="s">
        <v>638</v>
      </c>
      <c r="M266" t="s">
        <v>23638</v>
      </c>
      <c r="N266" t="s">
        <v>637</v>
      </c>
      <c r="O266" t="s">
        <v>639</v>
      </c>
      <c r="P266" t="s">
        <v>5</v>
      </c>
      <c r="Q266" t="s">
        <v>640</v>
      </c>
      <c r="R266" t="s">
        <v>638</v>
      </c>
      <c r="S266" t="s">
        <v>23639</v>
      </c>
      <c r="T266" t="s">
        <v>23638</v>
      </c>
    </row>
    <row r="267" spans="1:20" x14ac:dyDescent="0.25">
      <c r="A267" t="s">
        <v>16479</v>
      </c>
      <c r="B267" t="s">
        <v>13745</v>
      </c>
      <c r="C267">
        <v>99</v>
      </c>
      <c r="D267">
        <v>1</v>
      </c>
      <c r="E267" t="s">
        <v>23640</v>
      </c>
      <c r="F267">
        <v>171.5</v>
      </c>
      <c r="G267">
        <v>0</v>
      </c>
      <c r="H267" t="s">
        <v>655</v>
      </c>
      <c r="I267" t="s">
        <v>23641</v>
      </c>
      <c r="J267" t="s">
        <v>2051</v>
      </c>
      <c r="K267" t="s">
        <v>637</v>
      </c>
      <c r="L267" t="s">
        <v>638</v>
      </c>
      <c r="M267" t="s">
        <v>23642</v>
      </c>
      <c r="N267" t="s">
        <v>637</v>
      </c>
      <c r="O267" t="s">
        <v>639</v>
      </c>
      <c r="P267" t="s">
        <v>5</v>
      </c>
      <c r="Q267" t="s">
        <v>640</v>
      </c>
      <c r="R267" t="s">
        <v>638</v>
      </c>
      <c r="S267" t="s">
        <v>23643</v>
      </c>
      <c r="T267" t="s">
        <v>23642</v>
      </c>
    </row>
    <row r="268" spans="1:20" x14ac:dyDescent="0.25">
      <c r="A268" t="s">
        <v>16818</v>
      </c>
      <c r="B268" t="s">
        <v>13750</v>
      </c>
      <c r="C268">
        <v>99</v>
      </c>
      <c r="D268">
        <v>1</v>
      </c>
      <c r="E268" t="s">
        <v>23640</v>
      </c>
      <c r="F268">
        <v>171.5</v>
      </c>
      <c r="G268">
        <v>0</v>
      </c>
      <c r="H268" t="s">
        <v>655</v>
      </c>
      <c r="I268" t="s">
        <v>23641</v>
      </c>
      <c r="J268" t="s">
        <v>2051</v>
      </c>
      <c r="K268" t="s">
        <v>637</v>
      </c>
      <c r="L268" t="s">
        <v>638</v>
      </c>
      <c r="M268" t="s">
        <v>23642</v>
      </c>
      <c r="N268" t="s">
        <v>637</v>
      </c>
      <c r="O268" t="s">
        <v>639</v>
      </c>
      <c r="P268" t="s">
        <v>5</v>
      </c>
      <c r="Q268" t="s">
        <v>640</v>
      </c>
      <c r="R268" t="s">
        <v>638</v>
      </c>
      <c r="S268" t="s">
        <v>23643</v>
      </c>
      <c r="T268" t="s">
        <v>23642</v>
      </c>
    </row>
    <row r="269" spans="1:20" x14ac:dyDescent="0.25">
      <c r="A269" t="s">
        <v>147</v>
      </c>
      <c r="B269" t="s">
        <v>148</v>
      </c>
      <c r="C269">
        <v>33.333333333333336</v>
      </c>
      <c r="D269">
        <v>3</v>
      </c>
      <c r="E269" t="s">
        <v>23644</v>
      </c>
      <c r="F269">
        <v>100</v>
      </c>
      <c r="G269">
        <v>0</v>
      </c>
      <c r="H269" t="s">
        <v>636</v>
      </c>
      <c r="I269" t="s">
        <v>23645</v>
      </c>
      <c r="J269" t="s">
        <v>6086</v>
      </c>
      <c r="K269" t="s">
        <v>637</v>
      </c>
      <c r="L269" t="s">
        <v>638</v>
      </c>
      <c r="M269" t="s">
        <v>23646</v>
      </c>
      <c r="N269" t="s">
        <v>637</v>
      </c>
      <c r="O269" t="s">
        <v>643</v>
      </c>
      <c r="P269" t="s">
        <v>5</v>
      </c>
      <c r="Q269" t="s">
        <v>644</v>
      </c>
      <c r="R269" t="s">
        <v>638</v>
      </c>
      <c r="S269" t="s">
        <v>23647</v>
      </c>
      <c r="T269" t="s">
        <v>23646</v>
      </c>
    </row>
    <row r="270" spans="1:20" x14ac:dyDescent="0.25">
      <c r="A270" t="s">
        <v>147</v>
      </c>
      <c r="B270" t="s">
        <v>148</v>
      </c>
      <c r="C270">
        <v>50</v>
      </c>
      <c r="D270">
        <v>12</v>
      </c>
      <c r="E270" t="s">
        <v>23648</v>
      </c>
      <c r="F270">
        <v>363.8</v>
      </c>
      <c r="G270">
        <v>0</v>
      </c>
      <c r="H270" t="s">
        <v>636</v>
      </c>
      <c r="I270" t="s">
        <v>5315</v>
      </c>
      <c r="J270" t="s">
        <v>2020</v>
      </c>
      <c r="K270" t="s">
        <v>637</v>
      </c>
      <c r="L270" t="s">
        <v>638</v>
      </c>
      <c r="M270" t="s">
        <v>23649</v>
      </c>
      <c r="N270" t="s">
        <v>637</v>
      </c>
      <c r="O270" t="s">
        <v>639</v>
      </c>
      <c r="P270" t="s">
        <v>5</v>
      </c>
      <c r="Q270" t="s">
        <v>640</v>
      </c>
      <c r="R270" t="s">
        <v>23650</v>
      </c>
      <c r="S270" t="s">
        <v>23651</v>
      </c>
      <c r="T270" t="s">
        <v>23646</v>
      </c>
    </row>
    <row r="271" spans="1:20" x14ac:dyDescent="0.25">
      <c r="A271" t="s">
        <v>147</v>
      </c>
      <c r="B271" t="s">
        <v>148</v>
      </c>
      <c r="C271">
        <v>33.333333333333336</v>
      </c>
      <c r="D271">
        <v>30</v>
      </c>
      <c r="E271" t="s">
        <v>23652</v>
      </c>
      <c r="F271">
        <v>900</v>
      </c>
      <c r="G271">
        <v>0</v>
      </c>
      <c r="H271" t="s">
        <v>636</v>
      </c>
      <c r="I271" t="s">
        <v>9517</v>
      </c>
      <c r="J271" t="s">
        <v>9518</v>
      </c>
      <c r="K271" t="s">
        <v>637</v>
      </c>
      <c r="L271" t="s">
        <v>638</v>
      </c>
      <c r="M271" t="s">
        <v>23653</v>
      </c>
      <c r="N271" t="s">
        <v>637</v>
      </c>
      <c r="O271" t="s">
        <v>656</v>
      </c>
      <c r="P271" t="s">
        <v>5</v>
      </c>
      <c r="Q271" t="s">
        <v>644</v>
      </c>
      <c r="R271" t="s">
        <v>638</v>
      </c>
      <c r="S271" t="s">
        <v>23654</v>
      </c>
      <c r="T271" t="s">
        <v>23653</v>
      </c>
    </row>
    <row r="272" spans="1:20" x14ac:dyDescent="0.25">
      <c r="A272" t="s">
        <v>239</v>
      </c>
      <c r="B272" t="s">
        <v>245</v>
      </c>
      <c r="C272">
        <v>159</v>
      </c>
      <c r="D272">
        <v>1</v>
      </c>
      <c r="E272" t="s">
        <v>23655</v>
      </c>
      <c r="F272">
        <v>129</v>
      </c>
      <c r="G272">
        <v>0</v>
      </c>
      <c r="H272" t="s">
        <v>636</v>
      </c>
      <c r="I272" t="s">
        <v>23656</v>
      </c>
      <c r="J272" t="s">
        <v>3004</v>
      </c>
      <c r="K272" t="s">
        <v>637</v>
      </c>
      <c r="L272" t="s">
        <v>638</v>
      </c>
      <c r="M272" t="s">
        <v>23657</v>
      </c>
      <c r="N272" t="s">
        <v>637</v>
      </c>
      <c r="O272" t="s">
        <v>639</v>
      </c>
      <c r="P272" t="s">
        <v>5</v>
      </c>
      <c r="Q272" t="s">
        <v>640</v>
      </c>
      <c r="R272" t="s">
        <v>638</v>
      </c>
      <c r="S272" t="s">
        <v>23658</v>
      </c>
      <c r="T272" t="s">
        <v>23657</v>
      </c>
    </row>
    <row r="273" spans="1:20" x14ac:dyDescent="0.25">
      <c r="A273" t="s">
        <v>241</v>
      </c>
      <c r="B273" t="s">
        <v>247</v>
      </c>
      <c r="C273">
        <v>159</v>
      </c>
      <c r="D273">
        <v>1</v>
      </c>
      <c r="E273" t="s">
        <v>23659</v>
      </c>
      <c r="F273">
        <v>151.5</v>
      </c>
      <c r="G273">
        <v>0</v>
      </c>
      <c r="H273" t="s">
        <v>655</v>
      </c>
      <c r="I273" t="s">
        <v>23660</v>
      </c>
      <c r="J273" t="s">
        <v>648</v>
      </c>
      <c r="K273" t="s">
        <v>637</v>
      </c>
      <c r="L273" t="s">
        <v>638</v>
      </c>
      <c r="M273" t="s">
        <v>23657</v>
      </c>
      <c r="N273" t="s">
        <v>637</v>
      </c>
      <c r="O273" t="s">
        <v>639</v>
      </c>
      <c r="P273" t="s">
        <v>5</v>
      </c>
      <c r="Q273" t="s">
        <v>640</v>
      </c>
      <c r="R273" t="s">
        <v>638</v>
      </c>
      <c r="S273" t="s">
        <v>23661</v>
      </c>
      <c r="T273" t="s">
        <v>23657</v>
      </c>
    </row>
    <row r="274" spans="1:20" x14ac:dyDescent="0.25">
      <c r="A274" t="s">
        <v>18</v>
      </c>
      <c r="B274" t="s">
        <v>19</v>
      </c>
      <c r="C274">
        <v>66.666666666666671</v>
      </c>
      <c r="D274">
        <v>3</v>
      </c>
      <c r="E274" t="s">
        <v>23662</v>
      </c>
      <c r="F274">
        <v>111</v>
      </c>
      <c r="G274">
        <v>0</v>
      </c>
      <c r="H274" t="s">
        <v>645</v>
      </c>
      <c r="I274" t="s">
        <v>23663</v>
      </c>
      <c r="J274" t="s">
        <v>23664</v>
      </c>
      <c r="K274" t="s">
        <v>9404</v>
      </c>
      <c r="L274" t="s">
        <v>2087</v>
      </c>
      <c r="M274" t="s">
        <v>23665</v>
      </c>
      <c r="N274" t="s">
        <v>637</v>
      </c>
      <c r="O274" t="s">
        <v>646</v>
      </c>
      <c r="P274" t="s">
        <v>26</v>
      </c>
      <c r="Q274" t="s">
        <v>647</v>
      </c>
      <c r="R274" t="s">
        <v>638</v>
      </c>
      <c r="S274" t="s">
        <v>23666</v>
      </c>
      <c r="T274" t="s">
        <v>23667</v>
      </c>
    </row>
    <row r="275" spans="1:20" x14ac:dyDescent="0.25">
      <c r="A275" t="s">
        <v>147</v>
      </c>
      <c r="B275" t="s">
        <v>148</v>
      </c>
      <c r="C275">
        <v>50</v>
      </c>
      <c r="D275">
        <v>6</v>
      </c>
      <c r="E275" t="s">
        <v>23668</v>
      </c>
      <c r="F275">
        <v>200</v>
      </c>
      <c r="G275">
        <v>0</v>
      </c>
      <c r="H275" t="s">
        <v>636</v>
      </c>
      <c r="I275" t="s">
        <v>23669</v>
      </c>
      <c r="J275" t="s">
        <v>642</v>
      </c>
      <c r="K275" t="s">
        <v>637</v>
      </c>
      <c r="L275" t="s">
        <v>638</v>
      </c>
      <c r="M275" t="s">
        <v>23670</v>
      </c>
      <c r="N275" t="s">
        <v>637</v>
      </c>
      <c r="O275" t="s">
        <v>643</v>
      </c>
      <c r="P275" t="s">
        <v>5</v>
      </c>
      <c r="Q275" t="s">
        <v>644</v>
      </c>
      <c r="R275" t="s">
        <v>638</v>
      </c>
      <c r="S275" t="s">
        <v>23671</v>
      </c>
      <c r="T275" t="s">
        <v>23670</v>
      </c>
    </row>
    <row r="276" spans="1:20" x14ac:dyDescent="0.25">
      <c r="A276" t="s">
        <v>147</v>
      </c>
      <c r="B276" t="s">
        <v>148</v>
      </c>
      <c r="C276">
        <v>33.333333333333336</v>
      </c>
      <c r="D276">
        <v>3</v>
      </c>
      <c r="E276" t="s">
        <v>23672</v>
      </c>
      <c r="F276">
        <v>105</v>
      </c>
      <c r="G276">
        <v>5</v>
      </c>
      <c r="H276" t="s">
        <v>655</v>
      </c>
      <c r="I276" t="s">
        <v>23673</v>
      </c>
      <c r="J276" t="s">
        <v>675</v>
      </c>
      <c r="K276" t="s">
        <v>637</v>
      </c>
      <c r="L276" t="s">
        <v>638</v>
      </c>
      <c r="M276" t="s">
        <v>23674</v>
      </c>
      <c r="N276" t="s">
        <v>637</v>
      </c>
      <c r="O276" t="s">
        <v>639</v>
      </c>
      <c r="P276" t="s">
        <v>5</v>
      </c>
      <c r="Q276" t="s">
        <v>640</v>
      </c>
      <c r="R276" t="s">
        <v>638</v>
      </c>
      <c r="S276" t="s">
        <v>23675</v>
      </c>
      <c r="T276" t="s">
        <v>23674</v>
      </c>
    </row>
    <row r="277" spans="1:20" x14ac:dyDescent="0.25">
      <c r="A277" t="s">
        <v>147</v>
      </c>
      <c r="B277" t="s">
        <v>148</v>
      </c>
      <c r="C277">
        <v>50</v>
      </c>
      <c r="D277">
        <v>6</v>
      </c>
      <c r="E277" t="s">
        <v>23676</v>
      </c>
      <c r="F277">
        <v>200</v>
      </c>
      <c r="G277">
        <v>0</v>
      </c>
      <c r="H277" t="s">
        <v>636</v>
      </c>
      <c r="I277" t="s">
        <v>23677</v>
      </c>
      <c r="J277" t="s">
        <v>658</v>
      </c>
      <c r="K277" t="s">
        <v>637</v>
      </c>
      <c r="L277" t="s">
        <v>638</v>
      </c>
      <c r="M277" t="s">
        <v>23678</v>
      </c>
      <c r="N277" t="s">
        <v>637</v>
      </c>
      <c r="O277" t="s">
        <v>643</v>
      </c>
      <c r="P277" t="s">
        <v>5</v>
      </c>
      <c r="Q277" t="s">
        <v>644</v>
      </c>
      <c r="R277" t="s">
        <v>638</v>
      </c>
      <c r="S277" t="s">
        <v>23679</v>
      </c>
      <c r="T277" t="s">
        <v>23680</v>
      </c>
    </row>
    <row r="278" spans="1:20" x14ac:dyDescent="0.25">
      <c r="A278" t="s">
        <v>147</v>
      </c>
      <c r="B278" t="s">
        <v>148</v>
      </c>
      <c r="C278">
        <v>33.333333333333336</v>
      </c>
      <c r="D278">
        <v>6</v>
      </c>
      <c r="E278" t="s">
        <v>23681</v>
      </c>
      <c r="F278">
        <v>200</v>
      </c>
      <c r="G278">
        <v>0</v>
      </c>
      <c r="H278" t="s">
        <v>655</v>
      </c>
      <c r="I278" t="s">
        <v>23682</v>
      </c>
      <c r="J278" t="s">
        <v>648</v>
      </c>
      <c r="K278" t="s">
        <v>637</v>
      </c>
      <c r="L278" t="s">
        <v>638</v>
      </c>
      <c r="M278" t="s">
        <v>23680</v>
      </c>
      <c r="N278" t="s">
        <v>637</v>
      </c>
      <c r="O278" t="s">
        <v>639</v>
      </c>
      <c r="P278" t="s">
        <v>5</v>
      </c>
      <c r="Q278" t="s">
        <v>640</v>
      </c>
      <c r="R278" t="s">
        <v>638</v>
      </c>
      <c r="S278" t="s">
        <v>23683</v>
      </c>
      <c r="T278" t="s">
        <v>23680</v>
      </c>
    </row>
    <row r="279" spans="1:20" x14ac:dyDescent="0.25">
      <c r="A279" t="s">
        <v>600</v>
      </c>
      <c r="B279" t="s">
        <v>2799</v>
      </c>
      <c r="C279">
        <v>103.55</v>
      </c>
      <c r="D279">
        <v>1</v>
      </c>
      <c r="E279" t="s">
        <v>23684</v>
      </c>
      <c r="F279">
        <v>110.55</v>
      </c>
      <c r="G279">
        <v>7</v>
      </c>
      <c r="H279" t="s">
        <v>645</v>
      </c>
      <c r="I279" t="s">
        <v>23685</v>
      </c>
      <c r="J279" t="s">
        <v>23686</v>
      </c>
      <c r="K279" t="s">
        <v>7352</v>
      </c>
      <c r="L279" t="s">
        <v>23687</v>
      </c>
      <c r="M279" t="s">
        <v>23688</v>
      </c>
      <c r="N279" t="s">
        <v>637</v>
      </c>
      <c r="O279" t="s">
        <v>664</v>
      </c>
      <c r="P279" t="s">
        <v>23</v>
      </c>
      <c r="Q279" t="s">
        <v>665</v>
      </c>
      <c r="R279" t="s">
        <v>638</v>
      </c>
      <c r="S279" t="s">
        <v>23689</v>
      </c>
      <c r="T279" t="s">
        <v>23688</v>
      </c>
    </row>
    <row r="280" spans="1:20" x14ac:dyDescent="0.25">
      <c r="A280" t="s">
        <v>22</v>
      </c>
      <c r="B280" t="s">
        <v>27</v>
      </c>
      <c r="C280">
        <v>120</v>
      </c>
      <c r="D280">
        <v>2</v>
      </c>
      <c r="E280" t="s">
        <v>23690</v>
      </c>
      <c r="F280">
        <v>191.6</v>
      </c>
      <c r="G280">
        <v>0</v>
      </c>
      <c r="H280" t="s">
        <v>636</v>
      </c>
      <c r="I280" t="s">
        <v>5424</v>
      </c>
      <c r="J280" t="s">
        <v>5229</v>
      </c>
      <c r="K280" t="s">
        <v>637</v>
      </c>
      <c r="L280" t="s">
        <v>638</v>
      </c>
      <c r="M280" t="s">
        <v>23691</v>
      </c>
      <c r="N280" t="s">
        <v>637</v>
      </c>
      <c r="O280" t="s">
        <v>639</v>
      </c>
      <c r="P280" t="s">
        <v>5</v>
      </c>
      <c r="Q280" t="s">
        <v>640</v>
      </c>
      <c r="R280" t="s">
        <v>638</v>
      </c>
      <c r="S280" t="s">
        <v>23692</v>
      </c>
      <c r="T280" t="s">
        <v>23691</v>
      </c>
    </row>
    <row r="281" spans="1:20" x14ac:dyDescent="0.25">
      <c r="A281" t="s">
        <v>147</v>
      </c>
      <c r="B281" t="s">
        <v>148</v>
      </c>
      <c r="C281">
        <v>50</v>
      </c>
      <c r="D281">
        <v>6</v>
      </c>
      <c r="E281" t="s">
        <v>23693</v>
      </c>
      <c r="F281">
        <v>200</v>
      </c>
      <c r="G281">
        <v>0</v>
      </c>
      <c r="H281" t="s">
        <v>636</v>
      </c>
      <c r="I281" t="s">
        <v>23694</v>
      </c>
      <c r="J281" t="s">
        <v>684</v>
      </c>
      <c r="K281" t="s">
        <v>637</v>
      </c>
      <c r="L281" t="s">
        <v>638</v>
      </c>
      <c r="M281" t="s">
        <v>23691</v>
      </c>
      <c r="N281" t="s">
        <v>637</v>
      </c>
      <c r="O281" t="s">
        <v>643</v>
      </c>
      <c r="P281" t="s">
        <v>5</v>
      </c>
      <c r="Q281" t="s">
        <v>644</v>
      </c>
      <c r="R281" t="s">
        <v>638</v>
      </c>
      <c r="S281" t="s">
        <v>23695</v>
      </c>
      <c r="T281" t="s">
        <v>23691</v>
      </c>
    </row>
    <row r="282" spans="1:20" x14ac:dyDescent="0.25">
      <c r="A282" t="s">
        <v>101</v>
      </c>
      <c r="B282" t="s">
        <v>74</v>
      </c>
      <c r="C282">
        <v>80</v>
      </c>
      <c r="D282">
        <v>1</v>
      </c>
      <c r="E282" t="s">
        <v>23696</v>
      </c>
      <c r="F282">
        <v>80</v>
      </c>
      <c r="G282">
        <v>0</v>
      </c>
      <c r="H282" t="s">
        <v>645</v>
      </c>
      <c r="I282" t="s">
        <v>8850</v>
      </c>
      <c r="J282" t="s">
        <v>23697</v>
      </c>
      <c r="K282" t="s">
        <v>8104</v>
      </c>
      <c r="L282" t="s">
        <v>3851</v>
      </c>
      <c r="M282" t="s">
        <v>23698</v>
      </c>
      <c r="N282" t="s">
        <v>637</v>
      </c>
      <c r="O282" t="s">
        <v>646</v>
      </c>
      <c r="P282" t="s">
        <v>26</v>
      </c>
      <c r="Q282" t="s">
        <v>647</v>
      </c>
      <c r="R282" t="s">
        <v>638</v>
      </c>
      <c r="S282" t="s">
        <v>23699</v>
      </c>
      <c r="T282" t="s">
        <v>23698</v>
      </c>
    </row>
    <row r="283" spans="1:20" x14ac:dyDescent="0.25">
      <c r="A283" t="s">
        <v>147</v>
      </c>
      <c r="B283" t="s">
        <v>148</v>
      </c>
      <c r="C283">
        <v>33.333333333333336</v>
      </c>
      <c r="D283">
        <v>3</v>
      </c>
      <c r="E283" t="s">
        <v>23700</v>
      </c>
      <c r="F283">
        <v>100</v>
      </c>
      <c r="G283">
        <v>0</v>
      </c>
      <c r="H283" t="s">
        <v>655</v>
      </c>
      <c r="I283" t="s">
        <v>23701</v>
      </c>
      <c r="J283" t="s">
        <v>657</v>
      </c>
      <c r="K283" t="s">
        <v>637</v>
      </c>
      <c r="L283" t="s">
        <v>638</v>
      </c>
      <c r="M283" t="s">
        <v>23702</v>
      </c>
      <c r="N283" t="s">
        <v>637</v>
      </c>
      <c r="O283" t="s">
        <v>643</v>
      </c>
      <c r="P283" t="s">
        <v>5</v>
      </c>
      <c r="Q283" t="s">
        <v>644</v>
      </c>
      <c r="R283" t="s">
        <v>638</v>
      </c>
      <c r="S283" t="s">
        <v>23703</v>
      </c>
      <c r="T283" t="s">
        <v>23702</v>
      </c>
    </row>
    <row r="284" spans="1:20" x14ac:dyDescent="0.25">
      <c r="A284" t="s">
        <v>18</v>
      </c>
      <c r="B284" t="s">
        <v>19</v>
      </c>
      <c r="C284">
        <v>66.666666666666671</v>
      </c>
      <c r="D284">
        <v>12</v>
      </c>
      <c r="E284" t="s">
        <v>23704</v>
      </c>
      <c r="F284">
        <v>364</v>
      </c>
      <c r="G284">
        <v>0</v>
      </c>
      <c r="H284" t="s">
        <v>636</v>
      </c>
      <c r="I284" t="s">
        <v>23705</v>
      </c>
      <c r="J284" t="s">
        <v>666</v>
      </c>
      <c r="K284" t="s">
        <v>637</v>
      </c>
      <c r="L284" t="s">
        <v>638</v>
      </c>
      <c r="M284" t="s">
        <v>23702</v>
      </c>
      <c r="N284" t="s">
        <v>637</v>
      </c>
      <c r="O284" t="s">
        <v>643</v>
      </c>
      <c r="P284" t="s">
        <v>5</v>
      </c>
      <c r="Q284" t="s">
        <v>644</v>
      </c>
      <c r="R284" t="s">
        <v>638</v>
      </c>
      <c r="S284" t="s">
        <v>23706</v>
      </c>
      <c r="T284" t="s">
        <v>23702</v>
      </c>
    </row>
    <row r="285" spans="1:20" x14ac:dyDescent="0.25">
      <c r="A285" t="s">
        <v>147</v>
      </c>
      <c r="B285" t="s">
        <v>148</v>
      </c>
      <c r="C285">
        <v>65</v>
      </c>
      <c r="D285">
        <v>9</v>
      </c>
      <c r="E285" t="s">
        <v>23707</v>
      </c>
      <c r="F285">
        <v>302.95</v>
      </c>
      <c r="G285">
        <v>0</v>
      </c>
      <c r="H285" t="s">
        <v>636</v>
      </c>
      <c r="I285" t="s">
        <v>23708</v>
      </c>
      <c r="J285" t="s">
        <v>705</v>
      </c>
      <c r="K285" t="s">
        <v>637</v>
      </c>
      <c r="L285" t="s">
        <v>638</v>
      </c>
      <c r="M285" t="s">
        <v>23709</v>
      </c>
      <c r="N285" t="s">
        <v>637</v>
      </c>
      <c r="O285" t="s">
        <v>639</v>
      </c>
      <c r="P285" t="s">
        <v>5</v>
      </c>
      <c r="Q285" t="s">
        <v>640</v>
      </c>
      <c r="R285" t="s">
        <v>638</v>
      </c>
      <c r="S285" t="s">
        <v>23710</v>
      </c>
      <c r="T285" t="s">
        <v>23709</v>
      </c>
    </row>
    <row r="286" spans="1:20" x14ac:dyDescent="0.25">
      <c r="A286" t="s">
        <v>22</v>
      </c>
      <c r="B286" t="s">
        <v>27</v>
      </c>
      <c r="C286">
        <v>66.333333333333329</v>
      </c>
      <c r="D286">
        <v>3</v>
      </c>
      <c r="E286" t="s">
        <v>23711</v>
      </c>
      <c r="F286">
        <v>250</v>
      </c>
      <c r="G286">
        <v>0</v>
      </c>
      <c r="H286" t="s">
        <v>645</v>
      </c>
      <c r="I286" t="s">
        <v>3935</v>
      </c>
      <c r="J286" t="s">
        <v>23712</v>
      </c>
      <c r="K286" t="s">
        <v>16544</v>
      </c>
      <c r="L286" t="s">
        <v>5640</v>
      </c>
      <c r="M286" t="s">
        <v>23713</v>
      </c>
      <c r="N286" t="s">
        <v>637</v>
      </c>
      <c r="O286" t="s">
        <v>646</v>
      </c>
      <c r="P286" t="s">
        <v>26</v>
      </c>
      <c r="Q286" t="s">
        <v>647</v>
      </c>
      <c r="R286" t="s">
        <v>638</v>
      </c>
      <c r="S286" t="s">
        <v>23714</v>
      </c>
      <c r="T286" t="s">
        <v>23713</v>
      </c>
    </row>
    <row r="287" spans="1:20" x14ac:dyDescent="0.25">
      <c r="A287" t="s">
        <v>241</v>
      </c>
      <c r="B287" t="s">
        <v>247</v>
      </c>
      <c r="C287">
        <v>159</v>
      </c>
      <c r="D287">
        <v>1</v>
      </c>
      <c r="E287" t="s">
        <v>23715</v>
      </c>
      <c r="F287">
        <v>198</v>
      </c>
      <c r="G287">
        <v>0</v>
      </c>
      <c r="H287" t="s">
        <v>636</v>
      </c>
      <c r="I287" t="s">
        <v>23716</v>
      </c>
      <c r="J287" t="s">
        <v>650</v>
      </c>
      <c r="K287" t="s">
        <v>637</v>
      </c>
      <c r="L287" t="s">
        <v>638</v>
      </c>
      <c r="M287" t="s">
        <v>23717</v>
      </c>
      <c r="N287" t="s">
        <v>637</v>
      </c>
      <c r="O287" t="s">
        <v>639</v>
      </c>
      <c r="P287" t="s">
        <v>5</v>
      </c>
      <c r="Q287" t="s">
        <v>640</v>
      </c>
      <c r="R287" t="s">
        <v>638</v>
      </c>
      <c r="S287" t="s">
        <v>23718</v>
      </c>
      <c r="T287" t="s">
        <v>23717</v>
      </c>
    </row>
    <row r="288" spans="1:20" x14ac:dyDescent="0.25">
      <c r="A288" t="s">
        <v>600</v>
      </c>
      <c r="B288" t="s">
        <v>601</v>
      </c>
      <c r="C288">
        <v>159</v>
      </c>
      <c r="D288">
        <v>1</v>
      </c>
      <c r="E288" t="s">
        <v>23715</v>
      </c>
      <c r="F288">
        <v>198</v>
      </c>
      <c r="G288">
        <v>0</v>
      </c>
      <c r="H288" t="s">
        <v>636</v>
      </c>
      <c r="I288" t="s">
        <v>23716</v>
      </c>
      <c r="J288" t="s">
        <v>650</v>
      </c>
      <c r="K288" t="s">
        <v>637</v>
      </c>
      <c r="L288" t="s">
        <v>638</v>
      </c>
      <c r="M288" t="s">
        <v>23717</v>
      </c>
      <c r="N288" t="s">
        <v>637</v>
      </c>
      <c r="O288" t="s">
        <v>639</v>
      </c>
      <c r="P288" t="s">
        <v>5</v>
      </c>
      <c r="Q288" t="s">
        <v>640</v>
      </c>
      <c r="R288" t="s">
        <v>638</v>
      </c>
      <c r="S288" t="s">
        <v>23718</v>
      </c>
      <c r="T288" t="s">
        <v>23717</v>
      </c>
    </row>
    <row r="289" spans="1:20" x14ac:dyDescent="0.25">
      <c r="A289" t="s">
        <v>147</v>
      </c>
      <c r="B289" t="s">
        <v>148</v>
      </c>
      <c r="C289">
        <v>50</v>
      </c>
      <c r="D289">
        <v>6</v>
      </c>
      <c r="E289" t="s">
        <v>23719</v>
      </c>
      <c r="F289">
        <v>200</v>
      </c>
      <c r="G289">
        <v>0</v>
      </c>
      <c r="H289" t="s">
        <v>636</v>
      </c>
      <c r="I289" t="s">
        <v>23720</v>
      </c>
      <c r="J289" t="s">
        <v>682</v>
      </c>
      <c r="K289" t="s">
        <v>637</v>
      </c>
      <c r="L289" t="s">
        <v>638</v>
      </c>
      <c r="M289" t="s">
        <v>23721</v>
      </c>
      <c r="N289" t="s">
        <v>637</v>
      </c>
      <c r="O289" t="s">
        <v>639</v>
      </c>
      <c r="P289" t="s">
        <v>5</v>
      </c>
      <c r="Q289" t="s">
        <v>640</v>
      </c>
      <c r="R289" t="s">
        <v>638</v>
      </c>
      <c r="S289" t="s">
        <v>23722</v>
      </c>
      <c r="T289" t="s">
        <v>23721</v>
      </c>
    </row>
    <row r="290" spans="1:20" x14ac:dyDescent="0.25">
      <c r="A290" t="s">
        <v>516</v>
      </c>
      <c r="B290" t="s">
        <v>120</v>
      </c>
      <c r="C290">
        <v>74</v>
      </c>
      <c r="D290">
        <v>1</v>
      </c>
      <c r="E290" t="s">
        <v>23723</v>
      </c>
      <c r="F290">
        <v>141</v>
      </c>
      <c r="G290">
        <v>67</v>
      </c>
      <c r="H290" t="s">
        <v>645</v>
      </c>
      <c r="I290" t="s">
        <v>23724</v>
      </c>
      <c r="J290" t="s">
        <v>23725</v>
      </c>
      <c r="K290" t="s">
        <v>1960</v>
      </c>
      <c r="L290" t="s">
        <v>5290</v>
      </c>
      <c r="M290" t="s">
        <v>23726</v>
      </c>
      <c r="N290" t="s">
        <v>637</v>
      </c>
      <c r="O290" t="s">
        <v>646</v>
      </c>
      <c r="P290" t="s">
        <v>26</v>
      </c>
      <c r="Q290" t="s">
        <v>647</v>
      </c>
      <c r="R290" t="s">
        <v>638</v>
      </c>
      <c r="S290" t="s">
        <v>23727</v>
      </c>
      <c r="T290" t="s">
        <v>23726</v>
      </c>
    </row>
    <row r="291" spans="1:20" x14ac:dyDescent="0.25">
      <c r="A291" t="s">
        <v>22</v>
      </c>
      <c r="B291" t="s">
        <v>27</v>
      </c>
      <c r="C291">
        <v>120</v>
      </c>
      <c r="D291">
        <v>1</v>
      </c>
      <c r="E291" t="s">
        <v>23728</v>
      </c>
      <c r="F291">
        <v>89</v>
      </c>
      <c r="G291">
        <v>0</v>
      </c>
      <c r="H291" t="s">
        <v>636</v>
      </c>
      <c r="I291" t="s">
        <v>23729</v>
      </c>
      <c r="J291" t="s">
        <v>1797</v>
      </c>
      <c r="K291" t="s">
        <v>637</v>
      </c>
      <c r="L291" t="s">
        <v>638</v>
      </c>
      <c r="M291" t="s">
        <v>23730</v>
      </c>
      <c r="N291" t="s">
        <v>637</v>
      </c>
      <c r="O291" t="s">
        <v>639</v>
      </c>
      <c r="P291" t="s">
        <v>5</v>
      </c>
      <c r="Q291" t="s">
        <v>640</v>
      </c>
      <c r="R291" t="s">
        <v>638</v>
      </c>
      <c r="S291" t="s">
        <v>23731</v>
      </c>
      <c r="T291" t="s">
        <v>23730</v>
      </c>
    </row>
    <row r="292" spans="1:20" x14ac:dyDescent="0.25">
      <c r="A292" t="s">
        <v>147</v>
      </c>
      <c r="B292" t="s">
        <v>148</v>
      </c>
      <c r="C292">
        <v>50</v>
      </c>
      <c r="D292">
        <v>6</v>
      </c>
      <c r="E292" t="s">
        <v>23732</v>
      </c>
      <c r="F292">
        <v>200</v>
      </c>
      <c r="G292">
        <v>0</v>
      </c>
      <c r="H292" t="s">
        <v>636</v>
      </c>
      <c r="I292" t="s">
        <v>23733</v>
      </c>
      <c r="J292" t="s">
        <v>675</v>
      </c>
      <c r="K292" t="s">
        <v>637</v>
      </c>
      <c r="L292" t="s">
        <v>638</v>
      </c>
      <c r="M292" t="s">
        <v>23734</v>
      </c>
      <c r="N292" t="s">
        <v>637</v>
      </c>
      <c r="O292" t="s">
        <v>639</v>
      </c>
      <c r="P292" t="s">
        <v>5</v>
      </c>
      <c r="Q292" t="s">
        <v>640</v>
      </c>
      <c r="R292" t="s">
        <v>638</v>
      </c>
      <c r="S292" t="s">
        <v>23735</v>
      </c>
      <c r="T292" t="s">
        <v>23734</v>
      </c>
    </row>
    <row r="293" spans="1:20" x14ac:dyDescent="0.25">
      <c r="A293" t="s">
        <v>594</v>
      </c>
      <c r="B293" t="s">
        <v>595</v>
      </c>
      <c r="C293">
        <v>50</v>
      </c>
      <c r="D293">
        <v>3</v>
      </c>
      <c r="E293" t="s">
        <v>23736</v>
      </c>
      <c r="F293">
        <v>99</v>
      </c>
      <c r="G293">
        <v>0</v>
      </c>
      <c r="H293" t="s">
        <v>636</v>
      </c>
      <c r="I293" t="s">
        <v>23737</v>
      </c>
      <c r="J293" t="s">
        <v>1987</v>
      </c>
      <c r="K293" t="s">
        <v>637</v>
      </c>
      <c r="L293" t="s">
        <v>638</v>
      </c>
      <c r="M293" t="s">
        <v>23738</v>
      </c>
      <c r="N293" t="s">
        <v>637</v>
      </c>
      <c r="O293" t="s">
        <v>639</v>
      </c>
      <c r="P293" t="s">
        <v>5</v>
      </c>
      <c r="Q293" t="s">
        <v>640</v>
      </c>
      <c r="R293" t="s">
        <v>638</v>
      </c>
      <c r="S293" t="s">
        <v>23739</v>
      </c>
      <c r="T293" t="s">
        <v>23738</v>
      </c>
    </row>
    <row r="294" spans="1:20" x14ac:dyDescent="0.25">
      <c r="A294" t="s">
        <v>147</v>
      </c>
      <c r="B294" t="s">
        <v>148</v>
      </c>
      <c r="C294">
        <v>33.333333333333336</v>
      </c>
      <c r="D294">
        <v>3</v>
      </c>
      <c r="E294" t="s">
        <v>23740</v>
      </c>
      <c r="F294">
        <v>100</v>
      </c>
      <c r="G294">
        <v>0</v>
      </c>
      <c r="H294" t="s">
        <v>636</v>
      </c>
      <c r="I294" t="s">
        <v>23741</v>
      </c>
      <c r="J294" t="s">
        <v>1965</v>
      </c>
      <c r="K294" t="s">
        <v>637</v>
      </c>
      <c r="L294" t="s">
        <v>638</v>
      </c>
      <c r="M294" t="s">
        <v>23738</v>
      </c>
      <c r="N294" t="s">
        <v>637</v>
      </c>
      <c r="O294" t="s">
        <v>643</v>
      </c>
      <c r="P294" t="s">
        <v>5</v>
      </c>
      <c r="Q294" t="s">
        <v>644</v>
      </c>
      <c r="R294" t="s">
        <v>638</v>
      </c>
      <c r="S294" t="s">
        <v>23742</v>
      </c>
      <c r="T294" t="s">
        <v>23743</v>
      </c>
    </row>
    <row r="295" spans="1:20" x14ac:dyDescent="0.25">
      <c r="A295" t="s">
        <v>18</v>
      </c>
      <c r="B295" t="s">
        <v>19</v>
      </c>
      <c r="C295">
        <v>66.666666666666671</v>
      </c>
      <c r="D295">
        <v>3</v>
      </c>
      <c r="E295" t="s">
        <v>23744</v>
      </c>
      <c r="F295">
        <v>129</v>
      </c>
      <c r="G295">
        <v>0</v>
      </c>
      <c r="H295" t="s">
        <v>636</v>
      </c>
      <c r="I295" t="s">
        <v>23745</v>
      </c>
      <c r="J295" t="s">
        <v>700</v>
      </c>
      <c r="K295" t="s">
        <v>637</v>
      </c>
      <c r="L295" t="s">
        <v>638</v>
      </c>
      <c r="M295" t="s">
        <v>23746</v>
      </c>
      <c r="N295" t="s">
        <v>637</v>
      </c>
      <c r="O295" t="s">
        <v>639</v>
      </c>
      <c r="P295" t="s">
        <v>5</v>
      </c>
      <c r="Q295" t="s">
        <v>640</v>
      </c>
      <c r="R295" t="s">
        <v>638</v>
      </c>
      <c r="S295" t="s">
        <v>23747</v>
      </c>
      <c r="T295" t="s">
        <v>23746</v>
      </c>
    </row>
    <row r="296" spans="1:20" x14ac:dyDescent="0.25">
      <c r="A296" t="s">
        <v>101</v>
      </c>
      <c r="B296" t="s">
        <v>74</v>
      </c>
      <c r="C296">
        <v>83.333333333333329</v>
      </c>
      <c r="D296">
        <v>3</v>
      </c>
      <c r="E296" t="s">
        <v>23748</v>
      </c>
      <c r="F296">
        <v>237.5</v>
      </c>
      <c r="G296">
        <v>0</v>
      </c>
      <c r="H296" t="s">
        <v>655</v>
      </c>
      <c r="I296" t="s">
        <v>18841</v>
      </c>
      <c r="J296" t="s">
        <v>648</v>
      </c>
      <c r="K296" t="s">
        <v>637</v>
      </c>
      <c r="L296" t="s">
        <v>638</v>
      </c>
      <c r="M296" t="s">
        <v>23746</v>
      </c>
      <c r="N296" t="s">
        <v>637</v>
      </c>
      <c r="O296" t="s">
        <v>639</v>
      </c>
      <c r="P296" t="s">
        <v>5</v>
      </c>
      <c r="Q296" t="s">
        <v>640</v>
      </c>
      <c r="R296" t="s">
        <v>638</v>
      </c>
      <c r="S296" t="s">
        <v>23749</v>
      </c>
      <c r="T296" t="s">
        <v>23746</v>
      </c>
    </row>
    <row r="297" spans="1:20" x14ac:dyDescent="0.25">
      <c r="A297" t="s">
        <v>147</v>
      </c>
      <c r="B297" t="s">
        <v>148</v>
      </c>
      <c r="C297">
        <v>33.333333333333336</v>
      </c>
      <c r="D297">
        <v>3</v>
      </c>
      <c r="E297" t="s">
        <v>23750</v>
      </c>
      <c r="F297">
        <v>100</v>
      </c>
      <c r="G297">
        <v>0</v>
      </c>
      <c r="H297" t="s">
        <v>636</v>
      </c>
      <c r="I297" t="s">
        <v>23751</v>
      </c>
      <c r="J297" t="s">
        <v>657</v>
      </c>
      <c r="K297" t="s">
        <v>637</v>
      </c>
      <c r="L297" t="s">
        <v>638</v>
      </c>
      <c r="M297" t="s">
        <v>23746</v>
      </c>
      <c r="N297" t="s">
        <v>637</v>
      </c>
      <c r="O297" t="s">
        <v>643</v>
      </c>
      <c r="P297" t="s">
        <v>5</v>
      </c>
      <c r="Q297" t="s">
        <v>644</v>
      </c>
      <c r="R297" t="s">
        <v>638</v>
      </c>
      <c r="S297" t="s">
        <v>23752</v>
      </c>
      <c r="T297" t="s">
        <v>23753</v>
      </c>
    </row>
    <row r="298" spans="1:20" x14ac:dyDescent="0.25">
      <c r="A298" t="s">
        <v>147</v>
      </c>
      <c r="B298" t="s">
        <v>148</v>
      </c>
      <c r="C298">
        <v>33.333333333333336</v>
      </c>
      <c r="D298">
        <v>6</v>
      </c>
      <c r="E298" t="s">
        <v>23754</v>
      </c>
      <c r="F298">
        <v>200</v>
      </c>
      <c r="G298">
        <v>0</v>
      </c>
      <c r="H298" t="s">
        <v>636</v>
      </c>
      <c r="I298" t="s">
        <v>23755</v>
      </c>
      <c r="J298" t="s">
        <v>668</v>
      </c>
      <c r="K298" t="s">
        <v>637</v>
      </c>
      <c r="L298" t="s">
        <v>638</v>
      </c>
      <c r="M298" t="s">
        <v>23756</v>
      </c>
      <c r="N298" t="s">
        <v>637</v>
      </c>
      <c r="O298" t="s">
        <v>639</v>
      </c>
      <c r="P298" t="s">
        <v>5</v>
      </c>
      <c r="Q298" t="s">
        <v>640</v>
      </c>
      <c r="R298" t="s">
        <v>638</v>
      </c>
      <c r="S298" t="s">
        <v>23757</v>
      </c>
      <c r="T298" t="s">
        <v>23756</v>
      </c>
    </row>
    <row r="299" spans="1:20" x14ac:dyDescent="0.25">
      <c r="A299" t="s">
        <v>147</v>
      </c>
      <c r="B299" t="s">
        <v>148</v>
      </c>
      <c r="C299">
        <v>33.333333333333336</v>
      </c>
      <c r="D299">
        <v>6</v>
      </c>
      <c r="E299" t="s">
        <v>23758</v>
      </c>
      <c r="F299">
        <v>338</v>
      </c>
      <c r="G299">
        <v>38</v>
      </c>
      <c r="H299" t="s">
        <v>636</v>
      </c>
      <c r="I299" t="s">
        <v>2107</v>
      </c>
      <c r="J299" t="s">
        <v>705</v>
      </c>
      <c r="K299" t="s">
        <v>637</v>
      </c>
      <c r="L299" t="s">
        <v>638</v>
      </c>
      <c r="M299" t="s">
        <v>23759</v>
      </c>
      <c r="N299" t="s">
        <v>637</v>
      </c>
      <c r="O299" t="s">
        <v>639</v>
      </c>
      <c r="P299" t="s">
        <v>5</v>
      </c>
      <c r="Q299" t="s">
        <v>640</v>
      </c>
      <c r="R299" t="s">
        <v>638</v>
      </c>
      <c r="S299" t="s">
        <v>23760</v>
      </c>
      <c r="T299" t="s">
        <v>23756</v>
      </c>
    </row>
    <row r="300" spans="1:20" x14ac:dyDescent="0.25">
      <c r="A300" t="s">
        <v>147</v>
      </c>
      <c r="B300" t="s">
        <v>148</v>
      </c>
      <c r="C300">
        <v>33.333333333333336</v>
      </c>
      <c r="D300">
        <v>3</v>
      </c>
      <c r="E300" t="s">
        <v>23758</v>
      </c>
      <c r="F300">
        <v>338</v>
      </c>
      <c r="G300">
        <v>38</v>
      </c>
      <c r="H300" t="s">
        <v>636</v>
      </c>
      <c r="I300" t="s">
        <v>2107</v>
      </c>
      <c r="J300" t="s">
        <v>705</v>
      </c>
      <c r="K300" t="s">
        <v>637</v>
      </c>
      <c r="L300" t="s">
        <v>638</v>
      </c>
      <c r="M300" t="s">
        <v>23759</v>
      </c>
      <c r="N300" t="s">
        <v>637</v>
      </c>
      <c r="O300" t="s">
        <v>639</v>
      </c>
      <c r="P300" t="s">
        <v>5</v>
      </c>
      <c r="Q300" t="s">
        <v>640</v>
      </c>
      <c r="R300" t="s">
        <v>638</v>
      </c>
      <c r="S300" t="s">
        <v>23760</v>
      </c>
      <c r="T300" t="s">
        <v>23756</v>
      </c>
    </row>
    <row r="301" spans="1:20" x14ac:dyDescent="0.25">
      <c r="A301" t="s">
        <v>147</v>
      </c>
      <c r="B301" t="s">
        <v>148</v>
      </c>
      <c r="C301">
        <v>33.333333333333336</v>
      </c>
      <c r="D301">
        <v>3</v>
      </c>
      <c r="E301" t="s">
        <v>23761</v>
      </c>
      <c r="F301">
        <v>100</v>
      </c>
      <c r="G301">
        <v>0</v>
      </c>
      <c r="H301" t="s">
        <v>636</v>
      </c>
      <c r="I301" t="s">
        <v>23762</v>
      </c>
      <c r="J301" t="s">
        <v>675</v>
      </c>
      <c r="K301" t="s">
        <v>637</v>
      </c>
      <c r="L301" t="s">
        <v>638</v>
      </c>
      <c r="M301" t="s">
        <v>23759</v>
      </c>
      <c r="N301" t="s">
        <v>637</v>
      </c>
      <c r="O301" t="s">
        <v>639</v>
      </c>
      <c r="P301" t="s">
        <v>5</v>
      </c>
      <c r="Q301" t="s">
        <v>640</v>
      </c>
      <c r="R301" t="s">
        <v>638</v>
      </c>
      <c r="S301" t="s">
        <v>23763</v>
      </c>
      <c r="T301" t="s">
        <v>23759</v>
      </c>
    </row>
    <row r="302" spans="1:20" x14ac:dyDescent="0.25">
      <c r="A302" t="s">
        <v>147</v>
      </c>
      <c r="B302" t="s">
        <v>148</v>
      </c>
      <c r="C302">
        <v>50</v>
      </c>
      <c r="D302">
        <v>6</v>
      </c>
      <c r="E302" t="s">
        <v>23764</v>
      </c>
      <c r="F302">
        <v>200</v>
      </c>
      <c r="G302">
        <v>0</v>
      </c>
      <c r="H302" t="s">
        <v>636</v>
      </c>
      <c r="I302" t="s">
        <v>2546</v>
      </c>
      <c r="J302" t="s">
        <v>666</v>
      </c>
      <c r="K302" t="s">
        <v>637</v>
      </c>
      <c r="L302" t="s">
        <v>638</v>
      </c>
      <c r="M302" t="s">
        <v>23765</v>
      </c>
      <c r="N302" t="s">
        <v>637</v>
      </c>
      <c r="O302" t="s">
        <v>639</v>
      </c>
      <c r="P302" t="s">
        <v>5</v>
      </c>
      <c r="Q302" t="s">
        <v>640</v>
      </c>
      <c r="R302" t="s">
        <v>638</v>
      </c>
      <c r="S302" t="s">
        <v>23766</v>
      </c>
      <c r="T302" t="s">
        <v>23767</v>
      </c>
    </row>
    <row r="303" spans="1:20" x14ac:dyDescent="0.25">
      <c r="A303" t="s">
        <v>147</v>
      </c>
      <c r="B303" t="s">
        <v>148</v>
      </c>
      <c r="C303">
        <v>50</v>
      </c>
      <c r="D303">
        <v>12</v>
      </c>
      <c r="E303" t="s">
        <v>23768</v>
      </c>
      <c r="F303">
        <v>384.8</v>
      </c>
      <c r="G303">
        <v>0</v>
      </c>
      <c r="H303" t="s">
        <v>636</v>
      </c>
      <c r="I303" t="s">
        <v>839</v>
      </c>
      <c r="J303" t="s">
        <v>709</v>
      </c>
      <c r="K303" t="s">
        <v>637</v>
      </c>
      <c r="L303" t="s">
        <v>638</v>
      </c>
      <c r="M303" t="s">
        <v>23765</v>
      </c>
      <c r="N303" t="s">
        <v>637</v>
      </c>
      <c r="O303" t="s">
        <v>639</v>
      </c>
      <c r="P303" t="s">
        <v>5</v>
      </c>
      <c r="Q303" t="s">
        <v>640</v>
      </c>
      <c r="R303" t="s">
        <v>638</v>
      </c>
      <c r="S303" t="s">
        <v>23769</v>
      </c>
      <c r="T303" t="s">
        <v>23765</v>
      </c>
    </row>
    <row r="304" spans="1:20" x14ac:dyDescent="0.25">
      <c r="A304" t="s">
        <v>147</v>
      </c>
      <c r="B304" t="s">
        <v>148</v>
      </c>
      <c r="C304">
        <v>65</v>
      </c>
      <c r="D304">
        <v>9</v>
      </c>
      <c r="E304" t="s">
        <v>23770</v>
      </c>
      <c r="F304">
        <v>426.99</v>
      </c>
      <c r="G304">
        <v>0</v>
      </c>
      <c r="H304" t="s">
        <v>636</v>
      </c>
      <c r="I304" t="s">
        <v>23771</v>
      </c>
      <c r="J304" t="s">
        <v>678</v>
      </c>
      <c r="K304" t="s">
        <v>637</v>
      </c>
      <c r="L304" t="s">
        <v>638</v>
      </c>
      <c r="M304" t="s">
        <v>23772</v>
      </c>
      <c r="N304" t="s">
        <v>637</v>
      </c>
      <c r="O304" t="s">
        <v>643</v>
      </c>
      <c r="P304" t="s">
        <v>5</v>
      </c>
      <c r="Q304" t="s">
        <v>644</v>
      </c>
      <c r="R304" t="s">
        <v>638</v>
      </c>
      <c r="S304" t="s">
        <v>23773</v>
      </c>
      <c r="T304" t="s">
        <v>23772</v>
      </c>
    </row>
    <row r="305" spans="1:20" x14ac:dyDescent="0.25">
      <c r="A305" t="s">
        <v>18</v>
      </c>
      <c r="B305" t="s">
        <v>19</v>
      </c>
      <c r="C305">
        <v>66.666666666666671</v>
      </c>
      <c r="D305">
        <v>3</v>
      </c>
      <c r="E305" t="s">
        <v>23770</v>
      </c>
      <c r="F305">
        <v>426.99</v>
      </c>
      <c r="G305">
        <v>0</v>
      </c>
      <c r="H305" t="s">
        <v>636</v>
      </c>
      <c r="I305" t="s">
        <v>23771</v>
      </c>
      <c r="J305" t="s">
        <v>678</v>
      </c>
      <c r="K305" t="s">
        <v>637</v>
      </c>
      <c r="L305" t="s">
        <v>638</v>
      </c>
      <c r="M305" t="s">
        <v>23772</v>
      </c>
      <c r="N305" t="s">
        <v>637</v>
      </c>
      <c r="O305" t="s">
        <v>643</v>
      </c>
      <c r="P305" t="s">
        <v>5</v>
      </c>
      <c r="Q305" t="s">
        <v>644</v>
      </c>
      <c r="R305" t="s">
        <v>638</v>
      </c>
      <c r="S305" t="s">
        <v>23773</v>
      </c>
      <c r="T305" t="s">
        <v>23772</v>
      </c>
    </row>
    <row r="306" spans="1:20" x14ac:dyDescent="0.25">
      <c r="A306" t="s">
        <v>147</v>
      </c>
      <c r="B306" t="s">
        <v>148</v>
      </c>
      <c r="C306">
        <v>50</v>
      </c>
      <c r="D306">
        <v>6</v>
      </c>
      <c r="E306" t="s">
        <v>23774</v>
      </c>
      <c r="F306">
        <v>182</v>
      </c>
      <c r="G306">
        <v>0</v>
      </c>
      <c r="H306" t="s">
        <v>636</v>
      </c>
      <c r="I306" t="s">
        <v>23775</v>
      </c>
      <c r="J306" t="s">
        <v>8002</v>
      </c>
      <c r="K306" t="s">
        <v>637</v>
      </c>
      <c r="L306" t="s">
        <v>638</v>
      </c>
      <c r="M306" t="s">
        <v>23776</v>
      </c>
      <c r="N306" t="s">
        <v>637</v>
      </c>
      <c r="O306" t="s">
        <v>639</v>
      </c>
      <c r="P306" t="s">
        <v>5</v>
      </c>
      <c r="Q306" t="s">
        <v>640</v>
      </c>
      <c r="R306" t="s">
        <v>638</v>
      </c>
      <c r="S306" t="s">
        <v>23777</v>
      </c>
      <c r="T306" t="s">
        <v>23776</v>
      </c>
    </row>
    <row r="307" spans="1:20" x14ac:dyDescent="0.25">
      <c r="A307" t="s">
        <v>147</v>
      </c>
      <c r="B307" t="s">
        <v>148</v>
      </c>
      <c r="C307">
        <v>50</v>
      </c>
      <c r="D307">
        <v>6</v>
      </c>
      <c r="E307" t="s">
        <v>23778</v>
      </c>
      <c r="F307">
        <v>182</v>
      </c>
      <c r="G307">
        <v>0</v>
      </c>
      <c r="H307" t="s">
        <v>636</v>
      </c>
      <c r="I307" t="s">
        <v>23779</v>
      </c>
      <c r="J307" t="s">
        <v>668</v>
      </c>
      <c r="K307" t="s">
        <v>637</v>
      </c>
      <c r="L307" t="s">
        <v>638</v>
      </c>
      <c r="M307" t="s">
        <v>23780</v>
      </c>
      <c r="N307" t="s">
        <v>637</v>
      </c>
      <c r="O307" t="s">
        <v>639</v>
      </c>
      <c r="P307" t="s">
        <v>5</v>
      </c>
      <c r="Q307" t="s">
        <v>640</v>
      </c>
      <c r="R307" t="s">
        <v>638</v>
      </c>
      <c r="S307" t="s">
        <v>23781</v>
      </c>
      <c r="T307" t="s">
        <v>23780</v>
      </c>
    </row>
    <row r="308" spans="1:20" x14ac:dyDescent="0.25">
      <c r="A308" t="s">
        <v>16479</v>
      </c>
      <c r="B308" t="s">
        <v>13745</v>
      </c>
      <c r="C308">
        <v>99</v>
      </c>
      <c r="D308">
        <v>2</v>
      </c>
      <c r="E308" t="s">
        <v>23782</v>
      </c>
      <c r="F308">
        <v>171.5</v>
      </c>
      <c r="G308">
        <v>0</v>
      </c>
      <c r="H308" t="s">
        <v>655</v>
      </c>
      <c r="I308" t="s">
        <v>20807</v>
      </c>
      <c r="J308" t="s">
        <v>650</v>
      </c>
      <c r="K308" t="s">
        <v>637</v>
      </c>
      <c r="L308" t="s">
        <v>638</v>
      </c>
      <c r="M308" t="s">
        <v>23783</v>
      </c>
      <c r="N308" t="s">
        <v>637</v>
      </c>
      <c r="O308" t="s">
        <v>639</v>
      </c>
      <c r="P308" t="s">
        <v>5</v>
      </c>
      <c r="Q308" t="s">
        <v>640</v>
      </c>
      <c r="R308" t="s">
        <v>638</v>
      </c>
      <c r="S308" t="s">
        <v>23784</v>
      </c>
      <c r="T308" t="s">
        <v>23783</v>
      </c>
    </row>
    <row r="309" spans="1:20" x14ac:dyDescent="0.25">
      <c r="A309" t="s">
        <v>77</v>
      </c>
      <c r="B309" t="s">
        <v>78</v>
      </c>
      <c r="C309">
        <v>33.333333333333336</v>
      </c>
      <c r="D309">
        <v>3</v>
      </c>
      <c r="E309" t="s">
        <v>23785</v>
      </c>
      <c r="F309">
        <v>134.99</v>
      </c>
      <c r="G309">
        <v>0</v>
      </c>
      <c r="H309" t="s">
        <v>636</v>
      </c>
      <c r="I309" t="s">
        <v>23786</v>
      </c>
      <c r="J309" t="s">
        <v>5751</v>
      </c>
      <c r="K309" t="s">
        <v>637</v>
      </c>
      <c r="L309" t="s">
        <v>638</v>
      </c>
      <c r="M309" t="s">
        <v>23787</v>
      </c>
      <c r="N309" t="s">
        <v>637</v>
      </c>
      <c r="O309" t="s">
        <v>643</v>
      </c>
      <c r="P309" t="s">
        <v>5</v>
      </c>
      <c r="Q309" t="s">
        <v>644</v>
      </c>
      <c r="R309" t="s">
        <v>638</v>
      </c>
      <c r="S309" t="s">
        <v>23788</v>
      </c>
      <c r="T309" t="s">
        <v>23789</v>
      </c>
    </row>
    <row r="310" spans="1:20" x14ac:dyDescent="0.25">
      <c r="A310" t="s">
        <v>147</v>
      </c>
      <c r="B310" t="s">
        <v>148</v>
      </c>
      <c r="C310">
        <v>33.333333333333336</v>
      </c>
      <c r="D310">
        <v>3</v>
      </c>
      <c r="E310" t="s">
        <v>23790</v>
      </c>
      <c r="F310">
        <v>100</v>
      </c>
      <c r="G310">
        <v>0</v>
      </c>
      <c r="H310" t="s">
        <v>655</v>
      </c>
      <c r="I310" t="s">
        <v>23791</v>
      </c>
      <c r="J310" t="s">
        <v>657</v>
      </c>
      <c r="K310" t="s">
        <v>637</v>
      </c>
      <c r="L310" t="s">
        <v>638</v>
      </c>
      <c r="M310" t="s">
        <v>23792</v>
      </c>
      <c r="N310" t="s">
        <v>637</v>
      </c>
      <c r="O310" t="s">
        <v>643</v>
      </c>
      <c r="P310" t="s">
        <v>5</v>
      </c>
      <c r="Q310" t="s">
        <v>644</v>
      </c>
      <c r="R310" t="s">
        <v>638</v>
      </c>
      <c r="S310" t="s">
        <v>23793</v>
      </c>
      <c r="T310" t="s">
        <v>23792</v>
      </c>
    </row>
    <row r="311" spans="1:20" x14ac:dyDescent="0.25">
      <c r="A311" t="s">
        <v>22</v>
      </c>
      <c r="B311" t="s">
        <v>27</v>
      </c>
      <c r="C311">
        <v>120</v>
      </c>
      <c r="D311">
        <v>2</v>
      </c>
      <c r="E311" t="s">
        <v>23794</v>
      </c>
      <c r="F311">
        <v>182</v>
      </c>
      <c r="G311">
        <v>0</v>
      </c>
      <c r="H311" t="s">
        <v>636</v>
      </c>
      <c r="I311" t="s">
        <v>23795</v>
      </c>
      <c r="J311" t="s">
        <v>2395</v>
      </c>
      <c r="K311" t="s">
        <v>637</v>
      </c>
      <c r="L311" t="s">
        <v>638</v>
      </c>
      <c r="M311" t="s">
        <v>23796</v>
      </c>
      <c r="N311" t="s">
        <v>637</v>
      </c>
      <c r="O311" t="s">
        <v>639</v>
      </c>
      <c r="P311" t="s">
        <v>5</v>
      </c>
      <c r="Q311" t="s">
        <v>640</v>
      </c>
      <c r="R311" t="s">
        <v>638</v>
      </c>
      <c r="S311" t="s">
        <v>23797</v>
      </c>
      <c r="T311" t="s">
        <v>23796</v>
      </c>
    </row>
    <row r="312" spans="1:20" x14ac:dyDescent="0.25">
      <c r="A312" t="s">
        <v>147</v>
      </c>
      <c r="B312" t="s">
        <v>148</v>
      </c>
      <c r="C312">
        <v>33.333333333333336</v>
      </c>
      <c r="D312">
        <v>3</v>
      </c>
      <c r="E312" t="s">
        <v>23798</v>
      </c>
      <c r="F312">
        <v>100</v>
      </c>
      <c r="G312">
        <v>0</v>
      </c>
      <c r="H312" t="s">
        <v>655</v>
      </c>
      <c r="I312" t="s">
        <v>23799</v>
      </c>
      <c r="J312" t="s">
        <v>676</v>
      </c>
      <c r="K312" t="s">
        <v>637</v>
      </c>
      <c r="L312" t="s">
        <v>638</v>
      </c>
      <c r="M312" t="s">
        <v>23800</v>
      </c>
      <c r="N312" t="s">
        <v>637</v>
      </c>
      <c r="O312" t="s">
        <v>639</v>
      </c>
      <c r="P312" t="s">
        <v>5</v>
      </c>
      <c r="Q312" t="s">
        <v>640</v>
      </c>
      <c r="R312" t="s">
        <v>638</v>
      </c>
      <c r="S312" t="s">
        <v>23801</v>
      </c>
      <c r="T312" t="s">
        <v>23800</v>
      </c>
    </row>
    <row r="313" spans="1:20" x14ac:dyDescent="0.25">
      <c r="A313" t="s">
        <v>147</v>
      </c>
      <c r="B313" t="s">
        <v>148</v>
      </c>
      <c r="C313">
        <v>50</v>
      </c>
      <c r="D313">
        <v>6</v>
      </c>
      <c r="E313" t="s">
        <v>23802</v>
      </c>
      <c r="F313">
        <v>182</v>
      </c>
      <c r="G313">
        <v>0</v>
      </c>
      <c r="H313" t="s">
        <v>636</v>
      </c>
      <c r="I313" t="s">
        <v>23803</v>
      </c>
      <c r="J313" t="s">
        <v>642</v>
      </c>
      <c r="K313" t="s">
        <v>637</v>
      </c>
      <c r="L313" t="s">
        <v>638</v>
      </c>
      <c r="M313" t="s">
        <v>23804</v>
      </c>
      <c r="N313" t="s">
        <v>637</v>
      </c>
      <c r="O313" t="s">
        <v>643</v>
      </c>
      <c r="P313" t="s">
        <v>5</v>
      </c>
      <c r="Q313" t="s">
        <v>644</v>
      </c>
      <c r="R313" t="s">
        <v>638</v>
      </c>
      <c r="S313" t="s">
        <v>23805</v>
      </c>
      <c r="T313" t="s">
        <v>23806</v>
      </c>
    </row>
    <row r="314" spans="1:20" x14ac:dyDescent="0.25">
      <c r="A314" t="s">
        <v>77</v>
      </c>
      <c r="B314" t="s">
        <v>78</v>
      </c>
      <c r="C314">
        <v>40</v>
      </c>
      <c r="D314">
        <v>1</v>
      </c>
      <c r="E314" t="s">
        <v>23807</v>
      </c>
      <c r="F314">
        <v>40</v>
      </c>
      <c r="G314">
        <v>0</v>
      </c>
      <c r="H314" t="s">
        <v>645</v>
      </c>
      <c r="I314" t="s">
        <v>19867</v>
      </c>
      <c r="J314" t="s">
        <v>19868</v>
      </c>
      <c r="K314" t="s">
        <v>19869</v>
      </c>
      <c r="L314" t="s">
        <v>788</v>
      </c>
      <c r="M314" t="s">
        <v>23808</v>
      </c>
      <c r="N314" t="s">
        <v>637</v>
      </c>
      <c r="O314" t="s">
        <v>646</v>
      </c>
      <c r="P314" t="s">
        <v>26</v>
      </c>
      <c r="Q314" t="s">
        <v>647</v>
      </c>
      <c r="R314" t="s">
        <v>638</v>
      </c>
      <c r="S314" t="s">
        <v>23809</v>
      </c>
      <c r="T314" t="s">
        <v>23808</v>
      </c>
    </row>
    <row r="315" spans="1:20" x14ac:dyDescent="0.25">
      <c r="A315" t="s">
        <v>147</v>
      </c>
      <c r="B315" t="s">
        <v>148</v>
      </c>
      <c r="C315">
        <v>33.333333333333336</v>
      </c>
      <c r="D315">
        <v>3</v>
      </c>
      <c r="E315" t="s">
        <v>23810</v>
      </c>
      <c r="F315">
        <v>100</v>
      </c>
      <c r="G315">
        <v>0</v>
      </c>
      <c r="H315" t="s">
        <v>655</v>
      </c>
      <c r="I315" t="s">
        <v>4016</v>
      </c>
      <c r="J315" t="s">
        <v>669</v>
      </c>
      <c r="K315" t="s">
        <v>637</v>
      </c>
      <c r="L315" t="s">
        <v>638</v>
      </c>
      <c r="M315" t="s">
        <v>23811</v>
      </c>
      <c r="N315" t="s">
        <v>637</v>
      </c>
      <c r="O315" t="s">
        <v>639</v>
      </c>
      <c r="P315" t="s">
        <v>5</v>
      </c>
      <c r="Q315" t="s">
        <v>640</v>
      </c>
      <c r="R315" t="s">
        <v>638</v>
      </c>
      <c r="S315" t="s">
        <v>23812</v>
      </c>
      <c r="T315" t="s">
        <v>23811</v>
      </c>
    </row>
    <row r="316" spans="1:20" x14ac:dyDescent="0.25">
      <c r="A316" t="s">
        <v>72</v>
      </c>
      <c r="B316" t="s">
        <v>716</v>
      </c>
      <c r="C316">
        <v>150</v>
      </c>
      <c r="D316">
        <v>2</v>
      </c>
      <c r="E316" t="s">
        <v>23813</v>
      </c>
      <c r="F316">
        <v>200</v>
      </c>
      <c r="G316">
        <v>0</v>
      </c>
      <c r="H316" t="s">
        <v>636</v>
      </c>
      <c r="I316" t="s">
        <v>23814</v>
      </c>
      <c r="J316" t="s">
        <v>653</v>
      </c>
      <c r="K316" t="s">
        <v>637</v>
      </c>
      <c r="L316" t="s">
        <v>638</v>
      </c>
      <c r="M316" t="s">
        <v>23815</v>
      </c>
      <c r="N316" t="s">
        <v>637</v>
      </c>
      <c r="O316" t="s">
        <v>639</v>
      </c>
      <c r="P316" t="s">
        <v>5</v>
      </c>
      <c r="Q316" t="s">
        <v>640</v>
      </c>
      <c r="R316" t="s">
        <v>638</v>
      </c>
      <c r="S316" t="s">
        <v>23816</v>
      </c>
      <c r="T316" t="s">
        <v>23815</v>
      </c>
    </row>
    <row r="317" spans="1:20" x14ac:dyDescent="0.25">
      <c r="A317" t="s">
        <v>147</v>
      </c>
      <c r="B317" t="s">
        <v>148</v>
      </c>
      <c r="C317">
        <v>33.333333333333336</v>
      </c>
      <c r="D317">
        <v>3</v>
      </c>
      <c r="E317" t="s">
        <v>23817</v>
      </c>
      <c r="F317">
        <v>138</v>
      </c>
      <c r="G317">
        <v>38</v>
      </c>
      <c r="H317" t="s">
        <v>655</v>
      </c>
      <c r="I317" t="s">
        <v>22268</v>
      </c>
      <c r="J317" t="s">
        <v>686</v>
      </c>
      <c r="K317" t="s">
        <v>637</v>
      </c>
      <c r="L317" t="s">
        <v>638</v>
      </c>
      <c r="M317" t="s">
        <v>23818</v>
      </c>
      <c r="N317" t="s">
        <v>637</v>
      </c>
      <c r="O317" t="s">
        <v>639</v>
      </c>
      <c r="P317" t="s">
        <v>5</v>
      </c>
      <c r="Q317" t="s">
        <v>640</v>
      </c>
      <c r="R317" t="s">
        <v>638</v>
      </c>
      <c r="S317" t="s">
        <v>23819</v>
      </c>
      <c r="T317" t="s">
        <v>23818</v>
      </c>
    </row>
    <row r="318" spans="1:20" x14ac:dyDescent="0.25">
      <c r="A318" t="s">
        <v>147</v>
      </c>
      <c r="B318" t="s">
        <v>148</v>
      </c>
      <c r="C318">
        <v>50</v>
      </c>
      <c r="D318">
        <v>6</v>
      </c>
      <c r="E318" t="s">
        <v>23820</v>
      </c>
      <c r="F318">
        <v>200</v>
      </c>
      <c r="G318">
        <v>0</v>
      </c>
      <c r="H318" t="s">
        <v>636</v>
      </c>
      <c r="I318" t="s">
        <v>23821</v>
      </c>
      <c r="J318" t="s">
        <v>1970</v>
      </c>
      <c r="K318" t="s">
        <v>637</v>
      </c>
      <c r="L318" t="s">
        <v>638</v>
      </c>
      <c r="M318" t="s">
        <v>23822</v>
      </c>
      <c r="N318" t="s">
        <v>637</v>
      </c>
      <c r="O318" t="s">
        <v>639</v>
      </c>
      <c r="P318" t="s">
        <v>5</v>
      </c>
      <c r="Q318" t="s">
        <v>640</v>
      </c>
      <c r="R318" t="s">
        <v>638</v>
      </c>
      <c r="S318" t="s">
        <v>23823</v>
      </c>
      <c r="T318" t="s">
        <v>23822</v>
      </c>
    </row>
    <row r="319" spans="1:20" x14ac:dyDescent="0.25">
      <c r="A319" t="s">
        <v>147</v>
      </c>
      <c r="B319" t="s">
        <v>148</v>
      </c>
      <c r="C319">
        <v>50</v>
      </c>
      <c r="D319">
        <v>6</v>
      </c>
      <c r="E319" t="s">
        <v>23824</v>
      </c>
      <c r="F319">
        <v>200</v>
      </c>
      <c r="G319">
        <v>0</v>
      </c>
      <c r="H319" t="s">
        <v>636</v>
      </c>
      <c r="I319" t="s">
        <v>23825</v>
      </c>
      <c r="J319" t="s">
        <v>648</v>
      </c>
      <c r="K319" t="s">
        <v>637</v>
      </c>
      <c r="L319" t="s">
        <v>638</v>
      </c>
      <c r="M319" t="s">
        <v>23826</v>
      </c>
      <c r="N319" t="s">
        <v>637</v>
      </c>
      <c r="O319" t="s">
        <v>639</v>
      </c>
      <c r="P319" t="s">
        <v>5</v>
      </c>
      <c r="Q319" t="s">
        <v>640</v>
      </c>
      <c r="R319" t="s">
        <v>638</v>
      </c>
      <c r="S319" t="s">
        <v>23827</v>
      </c>
      <c r="T319" t="s">
        <v>23826</v>
      </c>
    </row>
    <row r="320" spans="1:20" x14ac:dyDescent="0.25">
      <c r="A320" t="s">
        <v>22</v>
      </c>
      <c r="B320" t="s">
        <v>27</v>
      </c>
      <c r="C320">
        <v>80</v>
      </c>
      <c r="D320">
        <v>1</v>
      </c>
      <c r="E320" t="s">
        <v>23828</v>
      </c>
      <c r="F320">
        <v>80</v>
      </c>
      <c r="G320">
        <v>0</v>
      </c>
      <c r="H320" t="s">
        <v>645</v>
      </c>
      <c r="I320" t="s">
        <v>10611</v>
      </c>
      <c r="J320" t="s">
        <v>10612</v>
      </c>
      <c r="K320" t="s">
        <v>8494</v>
      </c>
      <c r="L320" t="s">
        <v>2664</v>
      </c>
      <c r="M320" t="s">
        <v>23829</v>
      </c>
      <c r="N320" t="s">
        <v>637</v>
      </c>
      <c r="O320" t="s">
        <v>646</v>
      </c>
      <c r="P320" t="s">
        <v>26</v>
      </c>
      <c r="Q320" t="s">
        <v>647</v>
      </c>
      <c r="R320" t="s">
        <v>638</v>
      </c>
      <c r="S320" t="s">
        <v>23830</v>
      </c>
      <c r="T320" t="s">
        <v>23831</v>
      </c>
    </row>
    <row r="321" spans="1:20" x14ac:dyDescent="0.25">
      <c r="A321" t="s">
        <v>147</v>
      </c>
      <c r="B321" t="s">
        <v>148</v>
      </c>
      <c r="C321">
        <v>33.333333333333336</v>
      </c>
      <c r="D321">
        <v>3</v>
      </c>
      <c r="E321" t="s">
        <v>23832</v>
      </c>
      <c r="F321">
        <v>100</v>
      </c>
      <c r="G321">
        <v>0</v>
      </c>
      <c r="H321" t="s">
        <v>655</v>
      </c>
      <c r="I321" t="s">
        <v>23833</v>
      </c>
      <c r="J321" t="s">
        <v>5751</v>
      </c>
      <c r="K321" t="s">
        <v>637</v>
      </c>
      <c r="L321" t="s">
        <v>638</v>
      </c>
      <c r="M321" t="s">
        <v>23831</v>
      </c>
      <c r="N321" t="s">
        <v>637</v>
      </c>
      <c r="O321" t="s">
        <v>639</v>
      </c>
      <c r="P321" t="s">
        <v>5</v>
      </c>
      <c r="Q321" t="s">
        <v>640</v>
      </c>
      <c r="R321" t="s">
        <v>638</v>
      </c>
      <c r="S321" t="s">
        <v>23834</v>
      </c>
      <c r="T321" t="s">
        <v>23831</v>
      </c>
    </row>
    <row r="322" spans="1:20" x14ac:dyDescent="0.25">
      <c r="A322" t="s">
        <v>147</v>
      </c>
      <c r="B322" t="s">
        <v>148</v>
      </c>
      <c r="C322">
        <v>50</v>
      </c>
      <c r="D322">
        <v>6</v>
      </c>
      <c r="E322" t="s">
        <v>23835</v>
      </c>
      <c r="F322">
        <v>200</v>
      </c>
      <c r="G322">
        <v>0</v>
      </c>
      <c r="H322" t="s">
        <v>636</v>
      </c>
      <c r="I322" t="s">
        <v>23836</v>
      </c>
      <c r="J322" t="s">
        <v>642</v>
      </c>
      <c r="K322" t="s">
        <v>637</v>
      </c>
      <c r="L322" t="s">
        <v>638</v>
      </c>
      <c r="M322" t="s">
        <v>23837</v>
      </c>
      <c r="N322" t="s">
        <v>637</v>
      </c>
      <c r="O322" t="s">
        <v>639</v>
      </c>
      <c r="P322" t="s">
        <v>5</v>
      </c>
      <c r="Q322" t="s">
        <v>640</v>
      </c>
      <c r="R322" t="s">
        <v>638</v>
      </c>
      <c r="S322" t="s">
        <v>23838</v>
      </c>
      <c r="T322" t="s">
        <v>23837</v>
      </c>
    </row>
    <row r="323" spans="1:20" x14ac:dyDescent="0.25">
      <c r="A323" t="s">
        <v>18</v>
      </c>
      <c r="B323" t="s">
        <v>19</v>
      </c>
      <c r="C323">
        <v>66.666666666666671</v>
      </c>
      <c r="D323">
        <v>3</v>
      </c>
      <c r="E323" t="s">
        <v>23839</v>
      </c>
      <c r="F323">
        <v>100</v>
      </c>
      <c r="G323">
        <v>0</v>
      </c>
      <c r="H323" t="s">
        <v>636</v>
      </c>
      <c r="I323" t="s">
        <v>23840</v>
      </c>
      <c r="J323" t="s">
        <v>678</v>
      </c>
      <c r="K323" t="s">
        <v>637</v>
      </c>
      <c r="L323" t="s">
        <v>638</v>
      </c>
      <c r="M323" t="s">
        <v>23841</v>
      </c>
      <c r="N323" t="s">
        <v>637</v>
      </c>
      <c r="O323" t="s">
        <v>639</v>
      </c>
      <c r="P323" t="s">
        <v>5</v>
      </c>
      <c r="Q323" t="s">
        <v>640</v>
      </c>
      <c r="R323" t="s">
        <v>638</v>
      </c>
      <c r="S323" t="s">
        <v>23842</v>
      </c>
      <c r="T323" t="s">
        <v>23841</v>
      </c>
    </row>
    <row r="324" spans="1:20" x14ac:dyDescent="0.25">
      <c r="A324" t="s">
        <v>77</v>
      </c>
      <c r="B324" t="s">
        <v>78</v>
      </c>
      <c r="C324">
        <v>27.5</v>
      </c>
      <c r="D324">
        <v>4</v>
      </c>
      <c r="E324" t="s">
        <v>23843</v>
      </c>
      <c r="F324">
        <v>122</v>
      </c>
      <c r="G324">
        <v>26</v>
      </c>
      <c r="H324" t="s">
        <v>645</v>
      </c>
      <c r="I324" t="s">
        <v>23844</v>
      </c>
      <c r="J324" t="s">
        <v>23845</v>
      </c>
      <c r="K324" t="s">
        <v>3994</v>
      </c>
      <c r="L324" t="s">
        <v>23846</v>
      </c>
      <c r="M324" t="s">
        <v>23847</v>
      </c>
      <c r="N324" t="s">
        <v>637</v>
      </c>
      <c r="O324" t="s">
        <v>664</v>
      </c>
      <c r="P324" t="s">
        <v>23</v>
      </c>
      <c r="Q324" t="s">
        <v>665</v>
      </c>
      <c r="R324" t="s">
        <v>638</v>
      </c>
      <c r="S324" t="s">
        <v>23848</v>
      </c>
      <c r="T324" t="s">
        <v>23847</v>
      </c>
    </row>
    <row r="325" spans="1:20" x14ac:dyDescent="0.25">
      <c r="A325" t="s">
        <v>147</v>
      </c>
      <c r="B325" t="s">
        <v>148</v>
      </c>
      <c r="C325">
        <v>50</v>
      </c>
      <c r="D325">
        <v>6</v>
      </c>
      <c r="E325" t="s">
        <v>23849</v>
      </c>
      <c r="F325">
        <v>200</v>
      </c>
      <c r="G325">
        <v>0</v>
      </c>
      <c r="H325" t="s">
        <v>636</v>
      </c>
      <c r="I325" t="s">
        <v>18906</v>
      </c>
      <c r="J325" t="s">
        <v>642</v>
      </c>
      <c r="K325" t="s">
        <v>637</v>
      </c>
      <c r="L325" t="s">
        <v>638</v>
      </c>
      <c r="M325" t="s">
        <v>23850</v>
      </c>
      <c r="N325" t="s">
        <v>637</v>
      </c>
      <c r="O325" t="s">
        <v>639</v>
      </c>
      <c r="P325" t="s">
        <v>5</v>
      </c>
      <c r="Q325" t="s">
        <v>640</v>
      </c>
      <c r="R325" t="s">
        <v>638</v>
      </c>
      <c r="S325" t="s">
        <v>23851</v>
      </c>
      <c r="T325" t="s">
        <v>23850</v>
      </c>
    </row>
    <row r="326" spans="1:20" x14ac:dyDescent="0.25">
      <c r="A326" t="s">
        <v>147</v>
      </c>
      <c r="B326" t="s">
        <v>148</v>
      </c>
      <c r="C326">
        <v>33.333333333333336</v>
      </c>
      <c r="D326">
        <v>3</v>
      </c>
      <c r="E326" t="s">
        <v>23852</v>
      </c>
      <c r="F326">
        <v>100</v>
      </c>
      <c r="G326">
        <v>0</v>
      </c>
      <c r="H326" t="s">
        <v>655</v>
      </c>
      <c r="I326" t="s">
        <v>23853</v>
      </c>
      <c r="J326" t="s">
        <v>650</v>
      </c>
      <c r="K326" t="s">
        <v>637</v>
      </c>
      <c r="L326" t="s">
        <v>638</v>
      </c>
      <c r="M326" t="s">
        <v>23854</v>
      </c>
      <c r="N326" t="s">
        <v>637</v>
      </c>
      <c r="O326" t="s">
        <v>643</v>
      </c>
      <c r="P326" t="s">
        <v>5</v>
      </c>
      <c r="Q326" t="s">
        <v>644</v>
      </c>
      <c r="R326" t="s">
        <v>638</v>
      </c>
      <c r="S326" t="s">
        <v>23855</v>
      </c>
      <c r="T326" t="s">
        <v>23854</v>
      </c>
    </row>
    <row r="327" spans="1:20" x14ac:dyDescent="0.25">
      <c r="A327" t="s">
        <v>147</v>
      </c>
      <c r="B327" t="s">
        <v>148</v>
      </c>
      <c r="C327">
        <v>50</v>
      </c>
      <c r="D327">
        <v>6</v>
      </c>
      <c r="E327" t="s">
        <v>23856</v>
      </c>
      <c r="F327">
        <v>200</v>
      </c>
      <c r="G327">
        <v>0</v>
      </c>
      <c r="H327" t="s">
        <v>636</v>
      </c>
      <c r="I327" t="s">
        <v>23857</v>
      </c>
      <c r="J327" t="s">
        <v>3029</v>
      </c>
      <c r="K327" t="s">
        <v>637</v>
      </c>
      <c r="L327" t="s">
        <v>638</v>
      </c>
      <c r="M327" t="s">
        <v>23858</v>
      </c>
      <c r="N327" t="s">
        <v>637</v>
      </c>
      <c r="O327" t="s">
        <v>639</v>
      </c>
      <c r="P327" t="s">
        <v>5</v>
      </c>
      <c r="Q327" t="s">
        <v>640</v>
      </c>
      <c r="R327" t="s">
        <v>638</v>
      </c>
      <c r="S327" t="s">
        <v>23859</v>
      </c>
      <c r="T327" t="s">
        <v>23858</v>
      </c>
    </row>
    <row r="328" spans="1:20" x14ac:dyDescent="0.25">
      <c r="A328" t="s">
        <v>147</v>
      </c>
      <c r="B328" t="s">
        <v>148</v>
      </c>
      <c r="C328">
        <v>50</v>
      </c>
      <c r="D328">
        <v>6</v>
      </c>
      <c r="E328" t="s">
        <v>23860</v>
      </c>
      <c r="F328">
        <v>200</v>
      </c>
      <c r="G328">
        <v>0</v>
      </c>
      <c r="H328" t="s">
        <v>636</v>
      </c>
      <c r="I328" t="s">
        <v>23861</v>
      </c>
      <c r="J328" t="s">
        <v>671</v>
      </c>
      <c r="K328" t="s">
        <v>637</v>
      </c>
      <c r="L328" t="s">
        <v>638</v>
      </c>
      <c r="M328" t="s">
        <v>23862</v>
      </c>
      <c r="N328" t="s">
        <v>637</v>
      </c>
      <c r="O328" t="s">
        <v>639</v>
      </c>
      <c r="P328" t="s">
        <v>5</v>
      </c>
      <c r="Q328" t="s">
        <v>640</v>
      </c>
      <c r="R328" t="s">
        <v>638</v>
      </c>
      <c r="S328" t="s">
        <v>23863</v>
      </c>
      <c r="T328" t="s">
        <v>23862</v>
      </c>
    </row>
    <row r="329" spans="1:20" x14ac:dyDescent="0.25">
      <c r="A329" t="s">
        <v>147</v>
      </c>
      <c r="B329" t="s">
        <v>148</v>
      </c>
      <c r="C329">
        <v>50</v>
      </c>
      <c r="D329">
        <v>6</v>
      </c>
      <c r="E329" t="s">
        <v>23864</v>
      </c>
      <c r="F329">
        <v>200</v>
      </c>
      <c r="G329">
        <v>0</v>
      </c>
      <c r="H329" t="s">
        <v>636</v>
      </c>
      <c r="I329" t="s">
        <v>23865</v>
      </c>
      <c r="J329" t="s">
        <v>1872</v>
      </c>
      <c r="K329" t="s">
        <v>637</v>
      </c>
      <c r="L329" t="s">
        <v>638</v>
      </c>
      <c r="M329" t="s">
        <v>23866</v>
      </c>
      <c r="N329" t="s">
        <v>637</v>
      </c>
      <c r="O329" t="s">
        <v>643</v>
      </c>
      <c r="P329" t="s">
        <v>5</v>
      </c>
      <c r="Q329" t="s">
        <v>644</v>
      </c>
      <c r="R329" t="s">
        <v>638</v>
      </c>
      <c r="S329" t="s">
        <v>23867</v>
      </c>
      <c r="T329" t="s">
        <v>23868</v>
      </c>
    </row>
    <row r="330" spans="1:20" x14ac:dyDescent="0.25">
      <c r="A330" t="s">
        <v>239</v>
      </c>
      <c r="B330" t="s">
        <v>245</v>
      </c>
      <c r="C330">
        <v>159</v>
      </c>
      <c r="D330">
        <v>2</v>
      </c>
      <c r="E330" t="s">
        <v>23869</v>
      </c>
      <c r="F330">
        <v>258</v>
      </c>
      <c r="G330">
        <v>0</v>
      </c>
      <c r="H330" t="s">
        <v>636</v>
      </c>
      <c r="I330" t="s">
        <v>23870</v>
      </c>
      <c r="J330" t="s">
        <v>2395</v>
      </c>
      <c r="K330" t="s">
        <v>637</v>
      </c>
      <c r="L330" t="s">
        <v>638</v>
      </c>
      <c r="M330" t="s">
        <v>23871</v>
      </c>
      <c r="N330" t="s">
        <v>637</v>
      </c>
      <c r="O330" t="s">
        <v>643</v>
      </c>
      <c r="P330" t="s">
        <v>5</v>
      </c>
      <c r="Q330" t="s">
        <v>644</v>
      </c>
      <c r="R330" t="s">
        <v>638</v>
      </c>
      <c r="S330" t="s">
        <v>23872</v>
      </c>
      <c r="T330" t="s">
        <v>23871</v>
      </c>
    </row>
    <row r="331" spans="1:20" x14ac:dyDescent="0.25">
      <c r="A331" t="s">
        <v>77</v>
      </c>
      <c r="B331" t="s">
        <v>78</v>
      </c>
      <c r="C331">
        <v>33.333333333333336</v>
      </c>
      <c r="D331">
        <v>3</v>
      </c>
      <c r="E331" t="s">
        <v>23873</v>
      </c>
      <c r="F331">
        <v>169.99</v>
      </c>
      <c r="G331">
        <v>35</v>
      </c>
      <c r="H331" t="s">
        <v>636</v>
      </c>
      <c r="I331" t="s">
        <v>23874</v>
      </c>
      <c r="J331" t="s">
        <v>641</v>
      </c>
      <c r="K331" t="s">
        <v>637</v>
      </c>
      <c r="L331" t="s">
        <v>638</v>
      </c>
      <c r="M331" t="s">
        <v>23875</v>
      </c>
      <c r="N331" t="s">
        <v>637</v>
      </c>
      <c r="O331" t="s">
        <v>639</v>
      </c>
      <c r="P331" t="s">
        <v>5</v>
      </c>
      <c r="Q331" t="s">
        <v>640</v>
      </c>
      <c r="R331" t="s">
        <v>638</v>
      </c>
      <c r="S331" t="s">
        <v>23876</v>
      </c>
      <c r="T331" t="s">
        <v>23875</v>
      </c>
    </row>
    <row r="332" spans="1:20" x14ac:dyDescent="0.25">
      <c r="A332" t="s">
        <v>147</v>
      </c>
      <c r="B332" t="s">
        <v>148</v>
      </c>
      <c r="C332">
        <v>50</v>
      </c>
      <c r="D332">
        <v>12</v>
      </c>
      <c r="E332" t="s">
        <v>23877</v>
      </c>
      <c r="F332">
        <v>400</v>
      </c>
      <c r="G332">
        <v>0</v>
      </c>
      <c r="H332" t="s">
        <v>636</v>
      </c>
      <c r="I332" t="s">
        <v>23878</v>
      </c>
      <c r="J332" t="s">
        <v>1827</v>
      </c>
      <c r="K332" t="s">
        <v>637</v>
      </c>
      <c r="L332" t="s">
        <v>638</v>
      </c>
      <c r="M332" t="s">
        <v>23875</v>
      </c>
      <c r="N332" t="s">
        <v>637</v>
      </c>
      <c r="O332" t="s">
        <v>643</v>
      </c>
      <c r="P332" t="s">
        <v>5</v>
      </c>
      <c r="Q332" t="s">
        <v>644</v>
      </c>
      <c r="R332" t="s">
        <v>638</v>
      </c>
      <c r="S332" t="s">
        <v>23879</v>
      </c>
      <c r="T332" t="s">
        <v>23875</v>
      </c>
    </row>
    <row r="333" spans="1:20" x14ac:dyDescent="0.25">
      <c r="A333" t="s">
        <v>239</v>
      </c>
      <c r="B333" t="s">
        <v>245</v>
      </c>
      <c r="C333">
        <v>159</v>
      </c>
      <c r="D333">
        <v>1</v>
      </c>
      <c r="E333" t="s">
        <v>23880</v>
      </c>
      <c r="F333">
        <v>129</v>
      </c>
      <c r="G333">
        <v>0</v>
      </c>
      <c r="H333" t="s">
        <v>636</v>
      </c>
      <c r="I333" t="s">
        <v>15746</v>
      </c>
      <c r="J333" t="s">
        <v>699</v>
      </c>
      <c r="K333" t="s">
        <v>637</v>
      </c>
      <c r="L333" t="s">
        <v>638</v>
      </c>
      <c r="M333" t="s">
        <v>23881</v>
      </c>
      <c r="N333" t="s">
        <v>637</v>
      </c>
      <c r="O333" t="s">
        <v>639</v>
      </c>
      <c r="P333" t="s">
        <v>5</v>
      </c>
      <c r="Q333" t="s">
        <v>640</v>
      </c>
      <c r="R333" t="s">
        <v>638</v>
      </c>
      <c r="S333" t="s">
        <v>23882</v>
      </c>
      <c r="T333" t="s">
        <v>23881</v>
      </c>
    </row>
    <row r="334" spans="1:20" x14ac:dyDescent="0.25">
      <c r="A334" t="s">
        <v>147</v>
      </c>
      <c r="B334" t="s">
        <v>148</v>
      </c>
      <c r="C334">
        <v>33.333333333333336</v>
      </c>
      <c r="D334">
        <v>3</v>
      </c>
      <c r="E334" t="s">
        <v>23883</v>
      </c>
      <c r="F334">
        <v>100</v>
      </c>
      <c r="G334">
        <v>0</v>
      </c>
      <c r="H334" t="s">
        <v>655</v>
      </c>
      <c r="I334" t="s">
        <v>23884</v>
      </c>
      <c r="J334" t="s">
        <v>1872</v>
      </c>
      <c r="K334" t="s">
        <v>637</v>
      </c>
      <c r="L334" t="s">
        <v>638</v>
      </c>
      <c r="M334" t="s">
        <v>23885</v>
      </c>
      <c r="N334" t="s">
        <v>637</v>
      </c>
      <c r="O334" t="s">
        <v>643</v>
      </c>
      <c r="P334" t="s">
        <v>5</v>
      </c>
      <c r="Q334" t="s">
        <v>644</v>
      </c>
      <c r="R334" t="s">
        <v>638</v>
      </c>
      <c r="S334" t="s">
        <v>23886</v>
      </c>
      <c r="T334" t="s">
        <v>23885</v>
      </c>
    </row>
    <row r="335" spans="1:20" x14ac:dyDescent="0.25">
      <c r="A335" t="s">
        <v>14</v>
      </c>
      <c r="B335" t="s">
        <v>15</v>
      </c>
      <c r="C335">
        <v>54.5</v>
      </c>
      <c r="D335">
        <v>2</v>
      </c>
      <c r="E335" t="s">
        <v>23887</v>
      </c>
      <c r="F335">
        <v>68</v>
      </c>
      <c r="G335">
        <v>0</v>
      </c>
      <c r="H335" t="s">
        <v>645</v>
      </c>
      <c r="I335" t="s">
        <v>23888</v>
      </c>
      <c r="J335" t="s">
        <v>23889</v>
      </c>
      <c r="K335" t="s">
        <v>9041</v>
      </c>
      <c r="L335" t="s">
        <v>23890</v>
      </c>
      <c r="M335" t="s">
        <v>23891</v>
      </c>
      <c r="N335" t="s">
        <v>637</v>
      </c>
      <c r="O335" t="s">
        <v>664</v>
      </c>
      <c r="P335" t="s">
        <v>23</v>
      </c>
      <c r="Q335" t="s">
        <v>665</v>
      </c>
      <c r="R335" t="s">
        <v>638</v>
      </c>
      <c r="S335" t="s">
        <v>23892</v>
      </c>
      <c r="T335" t="s">
        <v>23891</v>
      </c>
    </row>
    <row r="336" spans="1:20" x14ac:dyDescent="0.25">
      <c r="A336" t="s">
        <v>147</v>
      </c>
      <c r="B336" t="s">
        <v>148</v>
      </c>
      <c r="C336">
        <v>50</v>
      </c>
      <c r="D336">
        <v>6</v>
      </c>
      <c r="E336" t="s">
        <v>23893</v>
      </c>
      <c r="F336">
        <v>200</v>
      </c>
      <c r="G336">
        <v>0</v>
      </c>
      <c r="H336" t="s">
        <v>636</v>
      </c>
      <c r="I336" t="s">
        <v>23894</v>
      </c>
      <c r="J336" t="s">
        <v>666</v>
      </c>
      <c r="K336" t="s">
        <v>637</v>
      </c>
      <c r="L336" t="s">
        <v>638</v>
      </c>
      <c r="M336" t="s">
        <v>23895</v>
      </c>
      <c r="N336" t="s">
        <v>637</v>
      </c>
      <c r="O336" t="s">
        <v>639</v>
      </c>
      <c r="P336" t="s">
        <v>5</v>
      </c>
      <c r="Q336" t="s">
        <v>640</v>
      </c>
      <c r="R336" t="s">
        <v>638</v>
      </c>
      <c r="S336" t="s">
        <v>23896</v>
      </c>
      <c r="T336" t="s">
        <v>23895</v>
      </c>
    </row>
    <row r="337" spans="1:20" x14ac:dyDescent="0.25">
      <c r="A337" t="s">
        <v>147</v>
      </c>
      <c r="B337" t="s">
        <v>148</v>
      </c>
      <c r="C337">
        <v>33.333333333333336</v>
      </c>
      <c r="D337">
        <v>3</v>
      </c>
      <c r="E337" t="s">
        <v>23897</v>
      </c>
      <c r="F337">
        <v>528</v>
      </c>
      <c r="G337">
        <v>0</v>
      </c>
      <c r="H337" t="s">
        <v>645</v>
      </c>
      <c r="I337" t="s">
        <v>7450</v>
      </c>
      <c r="J337" t="s">
        <v>23898</v>
      </c>
      <c r="K337" t="s">
        <v>1982</v>
      </c>
      <c r="L337" t="s">
        <v>793</v>
      </c>
      <c r="M337" t="s">
        <v>23899</v>
      </c>
      <c r="N337" t="s">
        <v>637</v>
      </c>
      <c r="O337" t="s">
        <v>646</v>
      </c>
      <c r="P337" t="s">
        <v>26</v>
      </c>
      <c r="Q337" t="s">
        <v>647</v>
      </c>
      <c r="R337" t="s">
        <v>638</v>
      </c>
      <c r="S337" t="s">
        <v>23900</v>
      </c>
      <c r="T337" t="s">
        <v>23901</v>
      </c>
    </row>
    <row r="338" spans="1:20" x14ac:dyDescent="0.25">
      <c r="A338" t="s">
        <v>22</v>
      </c>
      <c r="B338" t="s">
        <v>27</v>
      </c>
      <c r="C338">
        <v>66.333333333333329</v>
      </c>
      <c r="D338">
        <v>3</v>
      </c>
      <c r="E338" t="s">
        <v>23897</v>
      </c>
      <c r="F338">
        <v>528</v>
      </c>
      <c r="G338">
        <v>0</v>
      </c>
      <c r="H338" t="s">
        <v>645</v>
      </c>
      <c r="I338" t="s">
        <v>7450</v>
      </c>
      <c r="J338" t="s">
        <v>23898</v>
      </c>
      <c r="K338" t="s">
        <v>1982</v>
      </c>
      <c r="L338" t="s">
        <v>793</v>
      </c>
      <c r="M338" t="s">
        <v>23899</v>
      </c>
      <c r="N338" t="s">
        <v>637</v>
      </c>
      <c r="O338" t="s">
        <v>646</v>
      </c>
      <c r="P338" t="s">
        <v>26</v>
      </c>
      <c r="Q338" t="s">
        <v>647</v>
      </c>
      <c r="R338" t="s">
        <v>638</v>
      </c>
      <c r="S338" t="s">
        <v>23900</v>
      </c>
      <c r="T338" t="s">
        <v>23901</v>
      </c>
    </row>
    <row r="339" spans="1:20" x14ac:dyDescent="0.25">
      <c r="A339" t="s">
        <v>240</v>
      </c>
      <c r="B339" t="s">
        <v>246</v>
      </c>
      <c r="C339">
        <v>139</v>
      </c>
      <c r="D339">
        <v>1</v>
      </c>
      <c r="E339" t="s">
        <v>23897</v>
      </c>
      <c r="F339">
        <v>528</v>
      </c>
      <c r="G339">
        <v>0</v>
      </c>
      <c r="H339" t="s">
        <v>645</v>
      </c>
      <c r="I339" t="s">
        <v>7450</v>
      </c>
      <c r="J339" t="s">
        <v>23898</v>
      </c>
      <c r="K339" t="s">
        <v>1982</v>
      </c>
      <c r="L339" t="s">
        <v>793</v>
      </c>
      <c r="M339" t="s">
        <v>23899</v>
      </c>
      <c r="N339" t="s">
        <v>637</v>
      </c>
      <c r="O339" t="s">
        <v>646</v>
      </c>
      <c r="P339" t="s">
        <v>26</v>
      </c>
      <c r="Q339" t="s">
        <v>647</v>
      </c>
      <c r="R339" t="s">
        <v>638</v>
      </c>
      <c r="S339" t="s">
        <v>23900</v>
      </c>
      <c r="T339" t="s">
        <v>23901</v>
      </c>
    </row>
    <row r="340" spans="1:20" x14ac:dyDescent="0.25">
      <c r="A340" t="s">
        <v>147</v>
      </c>
      <c r="B340" t="s">
        <v>148</v>
      </c>
      <c r="C340">
        <v>50</v>
      </c>
      <c r="D340">
        <v>6</v>
      </c>
      <c r="E340" t="s">
        <v>23902</v>
      </c>
      <c r="F340">
        <v>200</v>
      </c>
      <c r="G340">
        <v>0</v>
      </c>
      <c r="H340" t="s">
        <v>636</v>
      </c>
      <c r="I340" t="s">
        <v>12263</v>
      </c>
      <c r="J340" t="s">
        <v>700</v>
      </c>
      <c r="K340" t="s">
        <v>637</v>
      </c>
      <c r="L340" t="s">
        <v>638</v>
      </c>
      <c r="M340" t="s">
        <v>23903</v>
      </c>
      <c r="N340" t="s">
        <v>637</v>
      </c>
      <c r="O340" t="s">
        <v>643</v>
      </c>
      <c r="P340" t="s">
        <v>5</v>
      </c>
      <c r="Q340" t="s">
        <v>644</v>
      </c>
      <c r="R340" t="s">
        <v>638</v>
      </c>
      <c r="S340" t="s">
        <v>23904</v>
      </c>
      <c r="T340" t="s">
        <v>23905</v>
      </c>
    </row>
    <row r="341" spans="1:20" x14ac:dyDescent="0.25">
      <c r="A341" t="s">
        <v>72</v>
      </c>
      <c r="B341" t="s">
        <v>716</v>
      </c>
      <c r="C341">
        <v>100</v>
      </c>
      <c r="D341">
        <v>1</v>
      </c>
      <c r="E341" t="s">
        <v>23906</v>
      </c>
      <c r="F341">
        <v>157</v>
      </c>
      <c r="G341">
        <v>0</v>
      </c>
      <c r="H341" t="s">
        <v>645</v>
      </c>
      <c r="I341" t="s">
        <v>23907</v>
      </c>
      <c r="J341" t="s">
        <v>23908</v>
      </c>
      <c r="K341" t="s">
        <v>7398</v>
      </c>
      <c r="L341" t="s">
        <v>765</v>
      </c>
      <c r="M341" t="s">
        <v>23909</v>
      </c>
      <c r="N341" t="s">
        <v>637</v>
      </c>
      <c r="O341" t="s">
        <v>646</v>
      </c>
      <c r="P341" t="s">
        <v>26</v>
      </c>
      <c r="Q341" t="s">
        <v>647</v>
      </c>
      <c r="R341" t="s">
        <v>638</v>
      </c>
      <c r="S341" t="s">
        <v>23910</v>
      </c>
      <c r="T341" t="s">
        <v>23909</v>
      </c>
    </row>
    <row r="342" spans="1:20" x14ac:dyDescent="0.25">
      <c r="A342" t="s">
        <v>14</v>
      </c>
      <c r="B342" t="s">
        <v>15</v>
      </c>
      <c r="C342">
        <v>57</v>
      </c>
      <c r="D342">
        <v>1</v>
      </c>
      <c r="E342" t="s">
        <v>23906</v>
      </c>
      <c r="F342">
        <v>157</v>
      </c>
      <c r="G342">
        <v>0</v>
      </c>
      <c r="H342" t="s">
        <v>645</v>
      </c>
      <c r="I342" t="s">
        <v>23907</v>
      </c>
      <c r="J342" t="s">
        <v>23908</v>
      </c>
      <c r="K342" t="s">
        <v>7398</v>
      </c>
      <c r="L342" t="s">
        <v>765</v>
      </c>
      <c r="M342" t="s">
        <v>23909</v>
      </c>
      <c r="N342" t="s">
        <v>637</v>
      </c>
      <c r="O342" t="s">
        <v>646</v>
      </c>
      <c r="P342" t="s">
        <v>26</v>
      </c>
      <c r="Q342" t="s">
        <v>647</v>
      </c>
      <c r="R342" t="s">
        <v>638</v>
      </c>
      <c r="S342" t="s">
        <v>23910</v>
      </c>
      <c r="T342" t="s">
        <v>23909</v>
      </c>
    </row>
    <row r="343" spans="1:20" x14ac:dyDescent="0.25">
      <c r="A343" t="s">
        <v>147</v>
      </c>
      <c r="B343" t="s">
        <v>148</v>
      </c>
      <c r="C343">
        <v>50</v>
      </c>
      <c r="D343">
        <v>6</v>
      </c>
      <c r="E343" t="s">
        <v>23911</v>
      </c>
      <c r="F343">
        <v>200</v>
      </c>
      <c r="G343">
        <v>0</v>
      </c>
      <c r="H343" t="s">
        <v>636</v>
      </c>
      <c r="I343" t="s">
        <v>23912</v>
      </c>
      <c r="J343" t="s">
        <v>671</v>
      </c>
      <c r="K343" t="s">
        <v>637</v>
      </c>
      <c r="L343" t="s">
        <v>638</v>
      </c>
      <c r="M343" t="s">
        <v>23913</v>
      </c>
      <c r="N343" t="s">
        <v>637</v>
      </c>
      <c r="O343" t="s">
        <v>639</v>
      </c>
      <c r="P343" t="s">
        <v>5</v>
      </c>
      <c r="Q343" t="s">
        <v>640</v>
      </c>
      <c r="R343" t="s">
        <v>638</v>
      </c>
      <c r="S343" t="s">
        <v>23914</v>
      </c>
      <c r="T343" t="s">
        <v>23913</v>
      </c>
    </row>
    <row r="344" spans="1:20" x14ac:dyDescent="0.25">
      <c r="A344" t="s">
        <v>239</v>
      </c>
      <c r="B344" t="s">
        <v>245</v>
      </c>
      <c r="C344">
        <v>159</v>
      </c>
      <c r="D344">
        <v>1</v>
      </c>
      <c r="E344" t="s">
        <v>23915</v>
      </c>
      <c r="F344">
        <v>129</v>
      </c>
      <c r="G344">
        <v>0</v>
      </c>
      <c r="H344" t="s">
        <v>636</v>
      </c>
      <c r="I344" t="s">
        <v>23916</v>
      </c>
      <c r="J344" t="s">
        <v>662</v>
      </c>
      <c r="K344" t="s">
        <v>637</v>
      </c>
      <c r="L344" t="s">
        <v>638</v>
      </c>
      <c r="M344" t="s">
        <v>23917</v>
      </c>
      <c r="N344" t="s">
        <v>637</v>
      </c>
      <c r="O344" t="s">
        <v>643</v>
      </c>
      <c r="P344" t="s">
        <v>5</v>
      </c>
      <c r="Q344" t="s">
        <v>644</v>
      </c>
      <c r="R344" t="s">
        <v>638</v>
      </c>
      <c r="S344" t="s">
        <v>23918</v>
      </c>
      <c r="T344" t="s">
        <v>23917</v>
      </c>
    </row>
    <row r="345" spans="1:20" x14ac:dyDescent="0.25">
      <c r="A345" t="s">
        <v>239</v>
      </c>
      <c r="B345" t="s">
        <v>245</v>
      </c>
      <c r="C345">
        <v>139</v>
      </c>
      <c r="D345">
        <v>1</v>
      </c>
      <c r="E345" t="s">
        <v>23919</v>
      </c>
      <c r="F345">
        <v>139</v>
      </c>
      <c r="G345">
        <v>0</v>
      </c>
      <c r="H345" t="s">
        <v>645</v>
      </c>
      <c r="I345" t="s">
        <v>23920</v>
      </c>
      <c r="J345" t="s">
        <v>23921</v>
      </c>
      <c r="K345" t="s">
        <v>1888</v>
      </c>
      <c r="L345" t="s">
        <v>813</v>
      </c>
      <c r="M345" t="s">
        <v>23922</v>
      </c>
      <c r="N345" t="s">
        <v>637</v>
      </c>
      <c r="O345" t="s">
        <v>651</v>
      </c>
      <c r="P345" t="s">
        <v>26</v>
      </c>
      <c r="Q345" t="s">
        <v>647</v>
      </c>
      <c r="R345" t="s">
        <v>638</v>
      </c>
      <c r="S345" t="s">
        <v>23923</v>
      </c>
      <c r="T345" t="s">
        <v>23924</v>
      </c>
    </row>
    <row r="346" spans="1:20" x14ac:dyDescent="0.25">
      <c r="A346" t="s">
        <v>77</v>
      </c>
      <c r="B346" t="s">
        <v>78</v>
      </c>
      <c r="C346">
        <v>40</v>
      </c>
      <c r="D346">
        <v>1</v>
      </c>
      <c r="E346" t="s">
        <v>23925</v>
      </c>
      <c r="F346">
        <v>40</v>
      </c>
      <c r="G346">
        <v>0</v>
      </c>
      <c r="H346" t="s">
        <v>645</v>
      </c>
      <c r="I346" t="s">
        <v>755</v>
      </c>
      <c r="J346" t="s">
        <v>23926</v>
      </c>
      <c r="K346" t="s">
        <v>783</v>
      </c>
      <c r="L346" t="s">
        <v>757</v>
      </c>
      <c r="M346" t="s">
        <v>23927</v>
      </c>
      <c r="N346" t="s">
        <v>637</v>
      </c>
      <c r="O346" t="s">
        <v>646</v>
      </c>
      <c r="P346" t="s">
        <v>26</v>
      </c>
      <c r="Q346" t="s">
        <v>647</v>
      </c>
      <c r="R346" t="s">
        <v>638</v>
      </c>
      <c r="S346" t="s">
        <v>23928</v>
      </c>
      <c r="T346" t="s">
        <v>23929</v>
      </c>
    </row>
    <row r="347" spans="1:20" x14ac:dyDescent="0.25">
      <c r="A347" t="s">
        <v>147</v>
      </c>
      <c r="B347" t="s">
        <v>148</v>
      </c>
      <c r="C347">
        <v>50</v>
      </c>
      <c r="D347">
        <v>6</v>
      </c>
      <c r="E347" t="s">
        <v>23930</v>
      </c>
      <c r="F347">
        <v>200</v>
      </c>
      <c r="G347">
        <v>0</v>
      </c>
      <c r="H347" t="s">
        <v>636</v>
      </c>
      <c r="I347" t="s">
        <v>11969</v>
      </c>
      <c r="J347" t="s">
        <v>648</v>
      </c>
      <c r="K347" t="s">
        <v>637</v>
      </c>
      <c r="L347" t="s">
        <v>638</v>
      </c>
      <c r="M347" t="s">
        <v>23931</v>
      </c>
      <c r="N347" t="s">
        <v>637</v>
      </c>
      <c r="O347" t="s">
        <v>643</v>
      </c>
      <c r="P347" t="s">
        <v>5</v>
      </c>
      <c r="Q347" t="s">
        <v>644</v>
      </c>
      <c r="R347" t="s">
        <v>638</v>
      </c>
      <c r="S347" t="s">
        <v>23932</v>
      </c>
      <c r="T347" t="s">
        <v>23931</v>
      </c>
    </row>
    <row r="348" spans="1:20" x14ac:dyDescent="0.25">
      <c r="A348" t="s">
        <v>77</v>
      </c>
      <c r="B348" t="s">
        <v>78</v>
      </c>
      <c r="C348">
        <v>40</v>
      </c>
      <c r="D348">
        <v>2</v>
      </c>
      <c r="E348" t="s">
        <v>23933</v>
      </c>
      <c r="F348">
        <v>80</v>
      </c>
      <c r="G348">
        <v>0</v>
      </c>
      <c r="H348" t="s">
        <v>645</v>
      </c>
      <c r="I348" t="s">
        <v>23934</v>
      </c>
      <c r="J348" t="s">
        <v>23935</v>
      </c>
      <c r="K348" t="s">
        <v>770</v>
      </c>
      <c r="L348" t="s">
        <v>4170</v>
      </c>
      <c r="M348" t="s">
        <v>23936</v>
      </c>
      <c r="N348" t="s">
        <v>637</v>
      </c>
      <c r="O348" t="s">
        <v>646</v>
      </c>
      <c r="P348" t="s">
        <v>26</v>
      </c>
      <c r="Q348" t="s">
        <v>647</v>
      </c>
      <c r="R348" t="s">
        <v>638</v>
      </c>
      <c r="S348" t="s">
        <v>23937</v>
      </c>
      <c r="T348" t="s">
        <v>23936</v>
      </c>
    </row>
    <row r="349" spans="1:20" x14ac:dyDescent="0.25">
      <c r="A349" t="s">
        <v>16479</v>
      </c>
      <c r="B349" t="s">
        <v>13745</v>
      </c>
      <c r="C349">
        <v>99</v>
      </c>
      <c r="D349">
        <v>1</v>
      </c>
      <c r="E349" t="s">
        <v>23938</v>
      </c>
      <c r="F349">
        <v>171.5</v>
      </c>
      <c r="G349">
        <v>0</v>
      </c>
      <c r="H349" t="s">
        <v>655</v>
      </c>
      <c r="I349" t="s">
        <v>23939</v>
      </c>
      <c r="J349" t="s">
        <v>5718</v>
      </c>
      <c r="K349" t="s">
        <v>637</v>
      </c>
      <c r="L349" t="s">
        <v>638</v>
      </c>
      <c r="M349" t="s">
        <v>23940</v>
      </c>
      <c r="N349" t="s">
        <v>637</v>
      </c>
      <c r="O349" t="s">
        <v>643</v>
      </c>
      <c r="P349" t="s">
        <v>5</v>
      </c>
      <c r="Q349" t="s">
        <v>644</v>
      </c>
      <c r="R349" t="s">
        <v>638</v>
      </c>
      <c r="S349" t="s">
        <v>23941</v>
      </c>
      <c r="T349" t="s">
        <v>23942</v>
      </c>
    </row>
    <row r="350" spans="1:20" x14ac:dyDescent="0.25">
      <c r="A350" t="s">
        <v>16818</v>
      </c>
      <c r="B350" t="s">
        <v>13750</v>
      </c>
      <c r="C350">
        <v>99</v>
      </c>
      <c r="D350">
        <v>1</v>
      </c>
      <c r="E350" t="s">
        <v>23938</v>
      </c>
      <c r="F350">
        <v>171.5</v>
      </c>
      <c r="G350">
        <v>0</v>
      </c>
      <c r="H350" t="s">
        <v>655</v>
      </c>
      <c r="I350" t="s">
        <v>23939</v>
      </c>
      <c r="J350" t="s">
        <v>5718</v>
      </c>
      <c r="K350" t="s">
        <v>637</v>
      </c>
      <c r="L350" t="s">
        <v>638</v>
      </c>
      <c r="M350" t="s">
        <v>23940</v>
      </c>
      <c r="N350" t="s">
        <v>637</v>
      </c>
      <c r="O350" t="s">
        <v>643</v>
      </c>
      <c r="P350" t="s">
        <v>5</v>
      </c>
      <c r="Q350" t="s">
        <v>644</v>
      </c>
      <c r="R350" t="s">
        <v>638</v>
      </c>
      <c r="S350" t="s">
        <v>23941</v>
      </c>
      <c r="T350" t="s">
        <v>23942</v>
      </c>
    </row>
    <row r="351" spans="1:20" x14ac:dyDescent="0.25">
      <c r="A351" t="s">
        <v>16479</v>
      </c>
      <c r="B351" t="s">
        <v>13745</v>
      </c>
      <c r="C351">
        <v>99</v>
      </c>
      <c r="D351">
        <v>2</v>
      </c>
      <c r="E351" t="s">
        <v>23943</v>
      </c>
      <c r="F351">
        <v>358</v>
      </c>
      <c r="G351">
        <v>0</v>
      </c>
      <c r="H351" t="s">
        <v>636</v>
      </c>
      <c r="I351" t="s">
        <v>23944</v>
      </c>
      <c r="J351" t="s">
        <v>732</v>
      </c>
      <c r="K351" t="s">
        <v>637</v>
      </c>
      <c r="L351" t="s">
        <v>638</v>
      </c>
      <c r="M351" t="s">
        <v>23945</v>
      </c>
      <c r="N351" t="s">
        <v>637</v>
      </c>
      <c r="O351" t="s">
        <v>639</v>
      </c>
      <c r="P351" t="s">
        <v>5</v>
      </c>
      <c r="Q351" t="s">
        <v>640</v>
      </c>
      <c r="R351" t="s">
        <v>638</v>
      </c>
      <c r="S351" t="s">
        <v>23946</v>
      </c>
      <c r="T351" t="s">
        <v>23945</v>
      </c>
    </row>
    <row r="352" spans="1:20" x14ac:dyDescent="0.25">
      <c r="A352" t="s">
        <v>16818</v>
      </c>
      <c r="B352" t="s">
        <v>13750</v>
      </c>
      <c r="C352">
        <v>99</v>
      </c>
      <c r="D352">
        <v>2</v>
      </c>
      <c r="E352" t="s">
        <v>23943</v>
      </c>
      <c r="F352">
        <v>358</v>
      </c>
      <c r="G352">
        <v>0</v>
      </c>
      <c r="H352" t="s">
        <v>636</v>
      </c>
      <c r="I352" t="s">
        <v>23944</v>
      </c>
      <c r="J352" t="s">
        <v>732</v>
      </c>
      <c r="K352" t="s">
        <v>637</v>
      </c>
      <c r="L352" t="s">
        <v>638</v>
      </c>
      <c r="M352" t="s">
        <v>23945</v>
      </c>
      <c r="N352" t="s">
        <v>637</v>
      </c>
      <c r="O352" t="s">
        <v>639</v>
      </c>
      <c r="P352" t="s">
        <v>5</v>
      </c>
      <c r="Q352" t="s">
        <v>640</v>
      </c>
      <c r="R352" t="s">
        <v>638</v>
      </c>
      <c r="S352" t="s">
        <v>23946</v>
      </c>
      <c r="T352" t="s">
        <v>23945</v>
      </c>
    </row>
    <row r="353" spans="1:20" x14ac:dyDescent="0.25">
      <c r="A353" t="s">
        <v>16479</v>
      </c>
      <c r="B353" t="s">
        <v>13745</v>
      </c>
      <c r="C353">
        <v>99</v>
      </c>
      <c r="D353">
        <v>1</v>
      </c>
      <c r="E353" t="s">
        <v>23947</v>
      </c>
      <c r="F353">
        <v>179</v>
      </c>
      <c r="G353">
        <v>0</v>
      </c>
      <c r="H353" t="s">
        <v>636</v>
      </c>
      <c r="I353" t="s">
        <v>23948</v>
      </c>
      <c r="J353" t="s">
        <v>649</v>
      </c>
      <c r="K353" t="s">
        <v>637</v>
      </c>
      <c r="L353" t="s">
        <v>638</v>
      </c>
      <c r="M353" t="s">
        <v>23949</v>
      </c>
      <c r="N353" t="s">
        <v>637</v>
      </c>
      <c r="O353" t="s">
        <v>639</v>
      </c>
      <c r="P353" t="s">
        <v>5</v>
      </c>
      <c r="Q353" t="s">
        <v>640</v>
      </c>
      <c r="R353" t="s">
        <v>638</v>
      </c>
      <c r="S353" t="s">
        <v>23950</v>
      </c>
      <c r="T353" t="s">
        <v>23949</v>
      </c>
    </row>
    <row r="354" spans="1:20" x14ac:dyDescent="0.25">
      <c r="A354" t="s">
        <v>16818</v>
      </c>
      <c r="B354" t="s">
        <v>13750</v>
      </c>
      <c r="C354">
        <v>99</v>
      </c>
      <c r="D354">
        <v>1</v>
      </c>
      <c r="E354" t="s">
        <v>23947</v>
      </c>
      <c r="F354">
        <v>179</v>
      </c>
      <c r="G354">
        <v>0</v>
      </c>
      <c r="H354" t="s">
        <v>636</v>
      </c>
      <c r="I354" t="s">
        <v>23948</v>
      </c>
      <c r="J354" t="s">
        <v>649</v>
      </c>
      <c r="K354" t="s">
        <v>637</v>
      </c>
      <c r="L354" t="s">
        <v>638</v>
      </c>
      <c r="M354" t="s">
        <v>23949</v>
      </c>
      <c r="N354" t="s">
        <v>637</v>
      </c>
      <c r="O354" t="s">
        <v>639</v>
      </c>
      <c r="P354" t="s">
        <v>5</v>
      </c>
      <c r="Q354" t="s">
        <v>640</v>
      </c>
      <c r="R354" t="s">
        <v>638</v>
      </c>
      <c r="S354" t="s">
        <v>23950</v>
      </c>
      <c r="T354" t="s">
        <v>23949</v>
      </c>
    </row>
    <row r="355" spans="1:20" x14ac:dyDescent="0.25">
      <c r="A355" t="s">
        <v>16479</v>
      </c>
      <c r="B355" t="s">
        <v>13745</v>
      </c>
      <c r="C355">
        <v>99</v>
      </c>
      <c r="D355">
        <v>2</v>
      </c>
      <c r="E355" t="s">
        <v>23951</v>
      </c>
      <c r="F355">
        <v>171.5</v>
      </c>
      <c r="G355">
        <v>0</v>
      </c>
      <c r="H355" t="s">
        <v>655</v>
      </c>
      <c r="I355" t="s">
        <v>23952</v>
      </c>
      <c r="J355" t="s">
        <v>662</v>
      </c>
      <c r="K355" t="s">
        <v>637</v>
      </c>
      <c r="L355" t="s">
        <v>638</v>
      </c>
      <c r="M355" t="s">
        <v>23949</v>
      </c>
      <c r="N355" t="s">
        <v>637</v>
      </c>
      <c r="O355" t="s">
        <v>643</v>
      </c>
      <c r="P355" t="s">
        <v>5</v>
      </c>
      <c r="Q355" t="s">
        <v>644</v>
      </c>
      <c r="R355" t="s">
        <v>638</v>
      </c>
      <c r="S355" t="s">
        <v>23953</v>
      </c>
      <c r="T355" t="s">
        <v>23949</v>
      </c>
    </row>
    <row r="356" spans="1:20" x14ac:dyDescent="0.25">
      <c r="A356" t="s">
        <v>147</v>
      </c>
      <c r="B356" t="s">
        <v>148</v>
      </c>
      <c r="C356">
        <v>50</v>
      </c>
      <c r="D356">
        <v>18</v>
      </c>
      <c r="E356" t="s">
        <v>23954</v>
      </c>
      <c r="F356">
        <v>600</v>
      </c>
      <c r="G356">
        <v>0</v>
      </c>
      <c r="H356" t="s">
        <v>636</v>
      </c>
      <c r="I356" t="s">
        <v>12167</v>
      </c>
      <c r="J356" t="s">
        <v>5310</v>
      </c>
      <c r="K356" t="s">
        <v>637</v>
      </c>
      <c r="L356" t="s">
        <v>638</v>
      </c>
      <c r="M356" t="s">
        <v>23955</v>
      </c>
      <c r="N356" t="s">
        <v>637</v>
      </c>
      <c r="O356" t="s">
        <v>639</v>
      </c>
      <c r="P356" t="s">
        <v>5</v>
      </c>
      <c r="Q356" t="s">
        <v>640</v>
      </c>
      <c r="R356" t="s">
        <v>638</v>
      </c>
      <c r="S356" t="s">
        <v>23956</v>
      </c>
      <c r="T356" t="s">
        <v>23957</v>
      </c>
    </row>
    <row r="357" spans="1:20" x14ac:dyDescent="0.25">
      <c r="A357" t="s">
        <v>147</v>
      </c>
      <c r="B357" t="s">
        <v>148</v>
      </c>
      <c r="C357">
        <v>50</v>
      </c>
      <c r="D357">
        <v>6</v>
      </c>
      <c r="E357" t="s">
        <v>23958</v>
      </c>
      <c r="F357">
        <v>200</v>
      </c>
      <c r="G357">
        <v>0</v>
      </c>
      <c r="H357" t="s">
        <v>636</v>
      </c>
      <c r="I357" t="s">
        <v>23959</v>
      </c>
      <c r="J357" t="s">
        <v>2330</v>
      </c>
      <c r="K357" t="s">
        <v>637</v>
      </c>
      <c r="L357" t="s">
        <v>638</v>
      </c>
      <c r="M357" t="s">
        <v>23960</v>
      </c>
      <c r="N357" t="s">
        <v>637</v>
      </c>
      <c r="O357" t="s">
        <v>639</v>
      </c>
      <c r="P357" t="s">
        <v>5</v>
      </c>
      <c r="Q357" t="s">
        <v>640</v>
      </c>
      <c r="R357" t="s">
        <v>638</v>
      </c>
      <c r="S357" t="s">
        <v>23961</v>
      </c>
      <c r="T357" t="s">
        <v>23960</v>
      </c>
    </row>
    <row r="358" spans="1:20" x14ac:dyDescent="0.25">
      <c r="A358" t="s">
        <v>239</v>
      </c>
      <c r="B358" t="s">
        <v>245</v>
      </c>
      <c r="C358">
        <v>159</v>
      </c>
      <c r="D358">
        <v>1</v>
      </c>
      <c r="E358" t="s">
        <v>23962</v>
      </c>
      <c r="F358">
        <v>129</v>
      </c>
      <c r="G358">
        <v>0</v>
      </c>
      <c r="H358" t="s">
        <v>636</v>
      </c>
      <c r="I358" t="s">
        <v>23963</v>
      </c>
      <c r="J358" t="s">
        <v>681</v>
      </c>
      <c r="K358" t="s">
        <v>637</v>
      </c>
      <c r="L358" t="s">
        <v>638</v>
      </c>
      <c r="M358" t="s">
        <v>23964</v>
      </c>
      <c r="N358" t="s">
        <v>637</v>
      </c>
      <c r="O358" t="s">
        <v>639</v>
      </c>
      <c r="P358" t="s">
        <v>5</v>
      </c>
      <c r="Q358" t="s">
        <v>640</v>
      </c>
      <c r="R358" t="s">
        <v>638</v>
      </c>
      <c r="S358" t="s">
        <v>23965</v>
      </c>
      <c r="T358" t="s">
        <v>23964</v>
      </c>
    </row>
    <row r="359" spans="1:20" x14ac:dyDescent="0.25">
      <c r="A359" t="s">
        <v>241</v>
      </c>
      <c r="B359" t="s">
        <v>247</v>
      </c>
      <c r="C359">
        <v>159</v>
      </c>
      <c r="D359">
        <v>1</v>
      </c>
      <c r="E359" t="s">
        <v>23966</v>
      </c>
      <c r="F359">
        <v>129</v>
      </c>
      <c r="G359">
        <v>0</v>
      </c>
      <c r="H359" t="s">
        <v>636</v>
      </c>
      <c r="I359" t="s">
        <v>23967</v>
      </c>
      <c r="J359" t="s">
        <v>4160</v>
      </c>
      <c r="K359" t="s">
        <v>637</v>
      </c>
      <c r="L359" t="s">
        <v>638</v>
      </c>
      <c r="M359" t="s">
        <v>23968</v>
      </c>
      <c r="N359" t="s">
        <v>637</v>
      </c>
      <c r="O359" t="s">
        <v>639</v>
      </c>
      <c r="P359" t="s">
        <v>5</v>
      </c>
      <c r="Q359" t="s">
        <v>640</v>
      </c>
      <c r="R359" t="s">
        <v>638</v>
      </c>
      <c r="S359" t="s">
        <v>23969</v>
      </c>
      <c r="T359" t="s">
        <v>23968</v>
      </c>
    </row>
    <row r="360" spans="1:20" x14ac:dyDescent="0.25">
      <c r="A360" t="s">
        <v>22</v>
      </c>
      <c r="B360" t="s">
        <v>27</v>
      </c>
      <c r="C360">
        <v>69.900000000000006</v>
      </c>
      <c r="D360">
        <v>20</v>
      </c>
      <c r="E360" t="s">
        <v>23970</v>
      </c>
      <c r="F360">
        <v>1600</v>
      </c>
      <c r="G360">
        <v>0</v>
      </c>
      <c r="H360" t="s">
        <v>645</v>
      </c>
      <c r="I360" t="s">
        <v>5628</v>
      </c>
      <c r="J360" t="s">
        <v>5629</v>
      </c>
      <c r="K360" t="s">
        <v>2190</v>
      </c>
      <c r="L360" t="s">
        <v>2669</v>
      </c>
      <c r="M360" t="s">
        <v>23971</v>
      </c>
      <c r="N360" t="s">
        <v>637</v>
      </c>
      <c r="O360" t="s">
        <v>646</v>
      </c>
      <c r="P360" t="s">
        <v>26</v>
      </c>
      <c r="Q360" t="s">
        <v>647</v>
      </c>
      <c r="R360" t="s">
        <v>638</v>
      </c>
      <c r="S360" t="s">
        <v>23972</v>
      </c>
      <c r="T360" t="s">
        <v>23971</v>
      </c>
    </row>
    <row r="361" spans="1:20" x14ac:dyDescent="0.25">
      <c r="A361" t="s">
        <v>22</v>
      </c>
      <c r="B361" t="s">
        <v>27</v>
      </c>
      <c r="C361">
        <v>69.900000000000006</v>
      </c>
      <c r="D361">
        <v>10</v>
      </c>
      <c r="E361" t="s">
        <v>23973</v>
      </c>
      <c r="F361">
        <v>800</v>
      </c>
      <c r="G361">
        <v>0</v>
      </c>
      <c r="H361" t="s">
        <v>645</v>
      </c>
      <c r="I361" t="s">
        <v>3804</v>
      </c>
      <c r="J361" t="s">
        <v>23974</v>
      </c>
      <c r="K361" t="s">
        <v>720</v>
      </c>
      <c r="L361" t="s">
        <v>3807</v>
      </c>
      <c r="M361" t="s">
        <v>22094</v>
      </c>
      <c r="N361" t="s">
        <v>637</v>
      </c>
      <c r="O361" t="s">
        <v>646</v>
      </c>
      <c r="P361" t="s">
        <v>26</v>
      </c>
      <c r="Q361" t="s">
        <v>647</v>
      </c>
      <c r="R361" t="s">
        <v>638</v>
      </c>
      <c r="S361" t="s">
        <v>23975</v>
      </c>
      <c r="T361" t="s">
        <v>22094</v>
      </c>
    </row>
    <row r="362" spans="1:20" x14ac:dyDescent="0.25">
      <c r="A362" t="s">
        <v>101</v>
      </c>
      <c r="B362" t="s">
        <v>74</v>
      </c>
      <c r="C362">
        <v>80</v>
      </c>
      <c r="D362">
        <v>2</v>
      </c>
      <c r="E362" t="s">
        <v>23976</v>
      </c>
      <c r="F362">
        <v>160</v>
      </c>
      <c r="G362">
        <v>0</v>
      </c>
      <c r="H362" t="s">
        <v>645</v>
      </c>
      <c r="I362" t="s">
        <v>3509</v>
      </c>
      <c r="J362" t="s">
        <v>7630</v>
      </c>
      <c r="K362" t="s">
        <v>794</v>
      </c>
      <c r="L362" t="s">
        <v>2625</v>
      </c>
      <c r="M362" t="s">
        <v>23977</v>
      </c>
      <c r="N362" t="s">
        <v>637</v>
      </c>
      <c r="O362" t="s">
        <v>646</v>
      </c>
      <c r="P362" t="s">
        <v>26</v>
      </c>
      <c r="Q362" t="s">
        <v>647</v>
      </c>
      <c r="R362" t="s">
        <v>638</v>
      </c>
      <c r="S362" t="s">
        <v>23978</v>
      </c>
      <c r="T362" t="s">
        <v>23979</v>
      </c>
    </row>
    <row r="363" spans="1:20" x14ac:dyDescent="0.25">
      <c r="A363" t="s">
        <v>147</v>
      </c>
      <c r="B363" t="s">
        <v>148</v>
      </c>
      <c r="C363">
        <v>50</v>
      </c>
      <c r="D363">
        <v>6</v>
      </c>
      <c r="E363" t="s">
        <v>23980</v>
      </c>
      <c r="F363">
        <v>200</v>
      </c>
      <c r="G363">
        <v>0</v>
      </c>
      <c r="H363" t="s">
        <v>636</v>
      </c>
      <c r="I363" t="s">
        <v>23981</v>
      </c>
      <c r="J363" t="s">
        <v>648</v>
      </c>
      <c r="K363" t="s">
        <v>637</v>
      </c>
      <c r="L363" t="s">
        <v>638</v>
      </c>
      <c r="M363" t="s">
        <v>23982</v>
      </c>
      <c r="N363" t="s">
        <v>637</v>
      </c>
      <c r="O363" t="s">
        <v>643</v>
      </c>
      <c r="P363" t="s">
        <v>5</v>
      </c>
      <c r="Q363" t="s">
        <v>644</v>
      </c>
      <c r="R363" t="s">
        <v>638</v>
      </c>
      <c r="S363" t="s">
        <v>23983</v>
      </c>
      <c r="T363" t="s">
        <v>23982</v>
      </c>
    </row>
  </sheetData>
  <pageMargins left="0.7" right="0.7" top="0.75" bottom="0.75" header="0.3" footer="0.3"/>
  <pageSetup paperSize="9" scale="19" fitToHeight="0" orientation="portrait"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A864C-F735-4C4F-A4A5-4632241E1A19}">
  <sheetPr>
    <tabColor rgb="FFFF6699"/>
  </sheetPr>
  <dimension ref="A1:V217"/>
  <sheetViews>
    <sheetView zoomScale="70" zoomScaleNormal="70" workbookViewId="0">
      <pane xSplit="2" ySplit="1" topLeftCell="T176" activePane="bottomRight" state="frozen"/>
      <selection activeCell="Q237" sqref="Q237"/>
      <selection pane="topRight" activeCell="Q237" sqref="Q237"/>
      <selection pane="bottomLeft" activeCell="Q237" sqref="Q237"/>
      <selection pane="bottomRight" activeCell="U189" sqref="U189"/>
    </sheetView>
  </sheetViews>
  <sheetFormatPr defaultRowHeight="15" x14ac:dyDescent="0.25"/>
  <cols>
    <col min="2" max="2" width="103.1796875" bestFit="1" customWidth="1"/>
    <col min="20" max="20" width="16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617</v>
      </c>
      <c r="C1" t="s">
        <v>618</v>
      </c>
      <c r="D1" t="s">
        <v>1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J1" t="s">
        <v>624</v>
      </c>
      <c r="K1" t="s">
        <v>625</v>
      </c>
      <c r="L1" t="s">
        <v>626</v>
      </c>
      <c r="M1" t="s">
        <v>627</v>
      </c>
      <c r="N1" t="s">
        <v>628</v>
      </c>
      <c r="O1" t="s">
        <v>629</v>
      </c>
      <c r="P1" t="s">
        <v>630</v>
      </c>
      <c r="Q1" t="s">
        <v>631</v>
      </c>
      <c r="R1" t="s">
        <v>2</v>
      </c>
      <c r="S1" t="s">
        <v>632</v>
      </c>
      <c r="T1" t="s">
        <v>633</v>
      </c>
      <c r="U1" s="49" t="s">
        <v>722</v>
      </c>
      <c r="V1" t="s">
        <v>724</v>
      </c>
    </row>
    <row r="2" spans="1:22" x14ac:dyDescent="0.25">
      <c r="A2" t="s">
        <v>22</v>
      </c>
      <c r="B2" t="s">
        <v>27</v>
      </c>
      <c r="C2">
        <v>80</v>
      </c>
      <c r="D2">
        <v>1</v>
      </c>
      <c r="E2" t="s">
        <v>23984</v>
      </c>
      <c r="F2">
        <v>80</v>
      </c>
      <c r="G2">
        <v>0</v>
      </c>
      <c r="H2" t="s">
        <v>645</v>
      </c>
      <c r="I2" t="s">
        <v>2662</v>
      </c>
      <c r="J2" t="s">
        <v>2663</v>
      </c>
      <c r="K2" t="s">
        <v>736</v>
      </c>
      <c r="L2" t="s">
        <v>2664</v>
      </c>
      <c r="M2" t="s">
        <v>23985</v>
      </c>
      <c r="N2" t="s">
        <v>637</v>
      </c>
      <c r="O2" t="s">
        <v>651</v>
      </c>
      <c r="P2" t="s">
        <v>26</v>
      </c>
      <c r="Q2" t="s">
        <v>647</v>
      </c>
      <c r="R2" t="s">
        <v>638</v>
      </c>
      <c r="S2" t="s">
        <v>23986</v>
      </c>
      <c r="T2" t="s">
        <v>23985</v>
      </c>
      <c r="U2" s="50" t="s">
        <v>147</v>
      </c>
      <c r="V2">
        <v>312</v>
      </c>
    </row>
    <row r="3" spans="1:22" x14ac:dyDescent="0.25">
      <c r="A3" t="s">
        <v>239</v>
      </c>
      <c r="B3" t="s">
        <v>245</v>
      </c>
      <c r="C3">
        <v>159</v>
      </c>
      <c r="D3">
        <v>1</v>
      </c>
      <c r="E3" t="s">
        <v>23987</v>
      </c>
      <c r="F3">
        <v>129</v>
      </c>
      <c r="G3">
        <v>0</v>
      </c>
      <c r="H3" t="s">
        <v>636</v>
      </c>
      <c r="I3" t="s">
        <v>22837</v>
      </c>
      <c r="J3" t="s">
        <v>3669</v>
      </c>
      <c r="K3" t="s">
        <v>637</v>
      </c>
      <c r="L3" t="s">
        <v>638</v>
      </c>
      <c r="M3" t="s">
        <v>23988</v>
      </c>
      <c r="N3" t="s">
        <v>637</v>
      </c>
      <c r="O3" t="s">
        <v>639</v>
      </c>
      <c r="P3" t="s">
        <v>5</v>
      </c>
      <c r="Q3" t="s">
        <v>640</v>
      </c>
      <c r="R3" t="s">
        <v>638</v>
      </c>
      <c r="S3" t="s">
        <v>23989</v>
      </c>
      <c r="T3" t="s">
        <v>23990</v>
      </c>
      <c r="U3" s="51" t="s">
        <v>148</v>
      </c>
      <c r="V3">
        <v>312</v>
      </c>
    </row>
    <row r="4" spans="1:22" x14ac:dyDescent="0.25">
      <c r="A4" t="s">
        <v>239</v>
      </c>
      <c r="B4" t="s">
        <v>245</v>
      </c>
      <c r="C4">
        <v>159</v>
      </c>
      <c r="D4">
        <v>1</v>
      </c>
      <c r="E4" t="s">
        <v>23991</v>
      </c>
      <c r="F4">
        <v>99</v>
      </c>
      <c r="G4">
        <v>0</v>
      </c>
      <c r="H4" t="s">
        <v>655</v>
      </c>
      <c r="I4" t="s">
        <v>23992</v>
      </c>
      <c r="J4" t="s">
        <v>649</v>
      </c>
      <c r="K4" t="s">
        <v>637</v>
      </c>
      <c r="L4" t="s">
        <v>638</v>
      </c>
      <c r="M4" t="s">
        <v>23993</v>
      </c>
      <c r="N4" t="s">
        <v>637</v>
      </c>
      <c r="O4" t="s">
        <v>639</v>
      </c>
      <c r="P4" t="s">
        <v>5</v>
      </c>
      <c r="Q4" t="s">
        <v>640</v>
      </c>
      <c r="R4" t="s">
        <v>638</v>
      </c>
      <c r="S4" t="s">
        <v>23994</v>
      </c>
      <c r="T4" t="s">
        <v>23993</v>
      </c>
      <c r="U4" s="50" t="s">
        <v>16479</v>
      </c>
      <c r="V4">
        <v>16</v>
      </c>
    </row>
    <row r="5" spans="1:22" x14ac:dyDescent="0.25">
      <c r="A5" t="s">
        <v>22</v>
      </c>
      <c r="B5" t="s">
        <v>213</v>
      </c>
      <c r="C5">
        <v>49.59</v>
      </c>
      <c r="D5">
        <v>1</v>
      </c>
      <c r="E5" t="s">
        <v>23995</v>
      </c>
      <c r="F5">
        <v>59.59</v>
      </c>
      <c r="G5">
        <v>10</v>
      </c>
      <c r="H5" t="s">
        <v>663</v>
      </c>
      <c r="I5" t="s">
        <v>23996</v>
      </c>
      <c r="J5" t="s">
        <v>23997</v>
      </c>
      <c r="K5" t="s">
        <v>719</v>
      </c>
      <c r="L5" t="s">
        <v>23998</v>
      </c>
      <c r="M5" t="s">
        <v>23999</v>
      </c>
      <c r="N5" t="s">
        <v>637</v>
      </c>
      <c r="O5" t="s">
        <v>664</v>
      </c>
      <c r="P5" t="s">
        <v>23</v>
      </c>
      <c r="Q5" t="s">
        <v>665</v>
      </c>
      <c r="R5" t="s">
        <v>638</v>
      </c>
      <c r="S5" t="s">
        <v>24000</v>
      </c>
      <c r="T5" t="s">
        <v>23999</v>
      </c>
      <c r="U5" s="51" t="s">
        <v>13745</v>
      </c>
      <c r="V5">
        <v>16</v>
      </c>
    </row>
    <row r="6" spans="1:22" x14ac:dyDescent="0.25">
      <c r="A6" t="s">
        <v>147</v>
      </c>
      <c r="B6" t="s">
        <v>148</v>
      </c>
      <c r="C6">
        <v>50</v>
      </c>
      <c r="D6">
        <v>6</v>
      </c>
      <c r="E6" t="s">
        <v>24001</v>
      </c>
      <c r="F6">
        <v>0</v>
      </c>
      <c r="G6">
        <v>0</v>
      </c>
      <c r="H6" t="s">
        <v>636</v>
      </c>
      <c r="I6" t="s">
        <v>24002</v>
      </c>
      <c r="J6" t="s">
        <v>2899</v>
      </c>
      <c r="K6" t="s">
        <v>637</v>
      </c>
      <c r="L6" t="s">
        <v>638</v>
      </c>
      <c r="M6" t="s">
        <v>24003</v>
      </c>
      <c r="N6" t="s">
        <v>637</v>
      </c>
      <c r="O6" t="s">
        <v>643</v>
      </c>
      <c r="P6" t="s">
        <v>5</v>
      </c>
      <c r="Q6" t="s">
        <v>644</v>
      </c>
      <c r="R6" t="s">
        <v>638</v>
      </c>
      <c r="S6" t="s">
        <v>24004</v>
      </c>
      <c r="T6" t="s">
        <v>24003</v>
      </c>
      <c r="U6" s="50" t="s">
        <v>22</v>
      </c>
      <c r="V6">
        <v>99</v>
      </c>
    </row>
    <row r="7" spans="1:22" x14ac:dyDescent="0.25">
      <c r="A7" t="s">
        <v>18</v>
      </c>
      <c r="B7" t="s">
        <v>19</v>
      </c>
      <c r="C7">
        <v>66.666666666666671</v>
      </c>
      <c r="D7">
        <v>3</v>
      </c>
      <c r="E7" t="s">
        <v>24005</v>
      </c>
      <c r="F7">
        <v>0</v>
      </c>
      <c r="G7">
        <v>0</v>
      </c>
      <c r="H7" t="s">
        <v>636</v>
      </c>
      <c r="I7" t="s">
        <v>15151</v>
      </c>
      <c r="J7" t="s">
        <v>649</v>
      </c>
      <c r="K7" t="s">
        <v>637</v>
      </c>
      <c r="L7" t="s">
        <v>638</v>
      </c>
      <c r="M7" t="s">
        <v>24003</v>
      </c>
      <c r="N7" t="s">
        <v>637</v>
      </c>
      <c r="O7" t="s">
        <v>643</v>
      </c>
      <c r="P7" t="s">
        <v>5</v>
      </c>
      <c r="Q7" t="s">
        <v>644</v>
      </c>
      <c r="R7" t="s">
        <v>638</v>
      </c>
      <c r="S7" t="s">
        <v>24006</v>
      </c>
      <c r="T7" t="s">
        <v>24003</v>
      </c>
      <c r="U7" s="51" t="s">
        <v>4578</v>
      </c>
      <c r="V7">
        <v>5</v>
      </c>
    </row>
    <row r="8" spans="1:22" x14ac:dyDescent="0.25">
      <c r="A8" t="s">
        <v>147</v>
      </c>
      <c r="B8" t="s">
        <v>148</v>
      </c>
      <c r="C8">
        <v>50</v>
      </c>
      <c r="D8">
        <v>6</v>
      </c>
      <c r="E8" t="s">
        <v>24007</v>
      </c>
      <c r="F8">
        <v>0</v>
      </c>
      <c r="G8">
        <v>0</v>
      </c>
      <c r="H8" t="s">
        <v>636</v>
      </c>
      <c r="I8" t="s">
        <v>24008</v>
      </c>
      <c r="J8" t="s">
        <v>2240</v>
      </c>
      <c r="K8" t="s">
        <v>637</v>
      </c>
      <c r="L8" t="s">
        <v>638</v>
      </c>
      <c r="M8" t="s">
        <v>24003</v>
      </c>
      <c r="N8" t="s">
        <v>637</v>
      </c>
      <c r="O8" t="s">
        <v>643</v>
      </c>
      <c r="P8" t="s">
        <v>5</v>
      </c>
      <c r="Q8" t="s">
        <v>644</v>
      </c>
      <c r="R8" t="s">
        <v>638</v>
      </c>
      <c r="S8" t="s">
        <v>24009</v>
      </c>
      <c r="T8" t="s">
        <v>24003</v>
      </c>
      <c r="U8" s="51" t="s">
        <v>213</v>
      </c>
      <c r="V8">
        <v>8</v>
      </c>
    </row>
    <row r="9" spans="1:22" x14ac:dyDescent="0.25">
      <c r="A9" t="s">
        <v>18</v>
      </c>
      <c r="B9" t="s">
        <v>19</v>
      </c>
      <c r="C9">
        <v>66.666666666666671</v>
      </c>
      <c r="D9">
        <v>3</v>
      </c>
      <c r="E9" t="s">
        <v>24010</v>
      </c>
      <c r="F9">
        <v>0</v>
      </c>
      <c r="G9">
        <v>0</v>
      </c>
      <c r="H9" t="s">
        <v>636</v>
      </c>
      <c r="I9" t="s">
        <v>23085</v>
      </c>
      <c r="J9" t="s">
        <v>3188</v>
      </c>
      <c r="K9" t="s">
        <v>637</v>
      </c>
      <c r="L9" t="s">
        <v>638</v>
      </c>
      <c r="M9" t="s">
        <v>24003</v>
      </c>
      <c r="N9" t="s">
        <v>637</v>
      </c>
      <c r="O9" t="s">
        <v>643</v>
      </c>
      <c r="P9" t="s">
        <v>5</v>
      </c>
      <c r="Q9" t="s">
        <v>644</v>
      </c>
      <c r="R9" t="s">
        <v>638</v>
      </c>
      <c r="S9" t="s">
        <v>24011</v>
      </c>
      <c r="T9" t="s">
        <v>24003</v>
      </c>
      <c r="U9" s="51" t="s">
        <v>27</v>
      </c>
      <c r="V9">
        <v>86</v>
      </c>
    </row>
    <row r="10" spans="1:22" x14ac:dyDescent="0.25">
      <c r="A10" t="s">
        <v>16479</v>
      </c>
      <c r="B10" t="s">
        <v>13745</v>
      </c>
      <c r="C10">
        <v>99</v>
      </c>
      <c r="D10">
        <v>2</v>
      </c>
      <c r="E10" t="s">
        <v>24012</v>
      </c>
      <c r="F10">
        <v>0</v>
      </c>
      <c r="G10">
        <v>0</v>
      </c>
      <c r="H10" t="s">
        <v>636</v>
      </c>
      <c r="I10" t="s">
        <v>24013</v>
      </c>
      <c r="J10" t="s">
        <v>642</v>
      </c>
      <c r="K10" t="s">
        <v>637</v>
      </c>
      <c r="L10" t="s">
        <v>638</v>
      </c>
      <c r="M10" t="s">
        <v>24003</v>
      </c>
      <c r="N10" t="s">
        <v>637</v>
      </c>
      <c r="O10" t="s">
        <v>643</v>
      </c>
      <c r="P10" t="s">
        <v>5</v>
      </c>
      <c r="Q10" t="s">
        <v>644</v>
      </c>
      <c r="R10" t="s">
        <v>638</v>
      </c>
      <c r="S10" t="s">
        <v>24014</v>
      </c>
      <c r="T10" t="s">
        <v>24003</v>
      </c>
      <c r="U10" s="50" t="s">
        <v>18</v>
      </c>
      <c r="V10">
        <v>47</v>
      </c>
    </row>
    <row r="11" spans="1:22" x14ac:dyDescent="0.25">
      <c r="A11" t="s">
        <v>101</v>
      </c>
      <c r="B11" t="s">
        <v>751</v>
      </c>
      <c r="C11">
        <v>76</v>
      </c>
      <c r="D11">
        <v>1</v>
      </c>
      <c r="E11" t="s">
        <v>24015</v>
      </c>
      <c r="F11">
        <v>86</v>
      </c>
      <c r="G11">
        <v>10</v>
      </c>
      <c r="H11" t="s">
        <v>674</v>
      </c>
      <c r="I11" t="s">
        <v>24016</v>
      </c>
      <c r="J11" t="s">
        <v>24017</v>
      </c>
      <c r="K11" t="s">
        <v>1901</v>
      </c>
      <c r="L11" t="s">
        <v>24018</v>
      </c>
      <c r="M11" t="s">
        <v>24019</v>
      </c>
      <c r="N11" t="s">
        <v>637</v>
      </c>
      <c r="O11" t="s">
        <v>664</v>
      </c>
      <c r="P11" t="s">
        <v>23</v>
      </c>
      <c r="Q11" t="s">
        <v>665</v>
      </c>
      <c r="R11" t="s">
        <v>638</v>
      </c>
      <c r="S11" t="s">
        <v>24020</v>
      </c>
      <c r="T11" t="s">
        <v>24019</v>
      </c>
      <c r="U11" s="51" t="s">
        <v>19</v>
      </c>
      <c r="V11">
        <v>47</v>
      </c>
    </row>
    <row r="12" spans="1:22" x14ac:dyDescent="0.25">
      <c r="A12" t="s">
        <v>147</v>
      </c>
      <c r="B12" t="s">
        <v>148</v>
      </c>
      <c r="C12">
        <v>50</v>
      </c>
      <c r="D12">
        <v>6</v>
      </c>
      <c r="E12" t="s">
        <v>24021</v>
      </c>
      <c r="F12">
        <v>200</v>
      </c>
      <c r="G12">
        <v>0</v>
      </c>
      <c r="H12" t="s">
        <v>636</v>
      </c>
      <c r="I12" t="s">
        <v>24022</v>
      </c>
      <c r="J12" t="s">
        <v>1987</v>
      </c>
      <c r="K12" t="s">
        <v>637</v>
      </c>
      <c r="L12" t="s">
        <v>638</v>
      </c>
      <c r="M12" t="s">
        <v>24023</v>
      </c>
      <c r="N12" t="s">
        <v>637</v>
      </c>
      <c r="O12" t="s">
        <v>643</v>
      </c>
      <c r="P12" t="s">
        <v>5</v>
      </c>
      <c r="Q12" t="s">
        <v>644</v>
      </c>
      <c r="R12" t="s">
        <v>638</v>
      </c>
      <c r="S12" t="s">
        <v>24024</v>
      </c>
      <c r="T12" t="s">
        <v>24023</v>
      </c>
      <c r="U12" s="50" t="s">
        <v>101</v>
      </c>
      <c r="V12">
        <v>7</v>
      </c>
    </row>
    <row r="13" spans="1:22" x14ac:dyDescent="0.25">
      <c r="A13" t="s">
        <v>22</v>
      </c>
      <c r="B13" t="s">
        <v>27</v>
      </c>
      <c r="C13">
        <v>80</v>
      </c>
      <c r="D13">
        <v>1</v>
      </c>
      <c r="E13" t="s">
        <v>24025</v>
      </c>
      <c r="F13">
        <v>80</v>
      </c>
      <c r="G13">
        <v>0</v>
      </c>
      <c r="H13" t="s">
        <v>645</v>
      </c>
      <c r="I13" t="s">
        <v>7291</v>
      </c>
      <c r="J13" t="s">
        <v>24026</v>
      </c>
      <c r="K13" t="s">
        <v>719</v>
      </c>
      <c r="L13" t="s">
        <v>3512</v>
      </c>
      <c r="M13" t="s">
        <v>24027</v>
      </c>
      <c r="N13" t="s">
        <v>637</v>
      </c>
      <c r="O13" t="s">
        <v>651</v>
      </c>
      <c r="P13" t="s">
        <v>26</v>
      </c>
      <c r="Q13" t="s">
        <v>647</v>
      </c>
      <c r="R13" t="s">
        <v>638</v>
      </c>
      <c r="S13" t="s">
        <v>24028</v>
      </c>
      <c r="T13" t="s">
        <v>24029</v>
      </c>
      <c r="U13" s="51" t="s">
        <v>751</v>
      </c>
      <c r="V13">
        <v>1</v>
      </c>
    </row>
    <row r="14" spans="1:22" x14ac:dyDescent="0.25">
      <c r="A14" t="s">
        <v>104</v>
      </c>
      <c r="B14" t="s">
        <v>105</v>
      </c>
      <c r="C14">
        <v>14</v>
      </c>
      <c r="D14">
        <v>1</v>
      </c>
      <c r="E14" t="s">
        <v>24030</v>
      </c>
      <c r="F14">
        <v>14</v>
      </c>
      <c r="G14">
        <v>0</v>
      </c>
      <c r="H14" t="s">
        <v>645</v>
      </c>
      <c r="I14" t="s">
        <v>5588</v>
      </c>
      <c r="J14" t="s">
        <v>24031</v>
      </c>
      <c r="K14" t="s">
        <v>8500</v>
      </c>
      <c r="L14" t="s">
        <v>2289</v>
      </c>
      <c r="M14" t="s">
        <v>24032</v>
      </c>
      <c r="N14" t="s">
        <v>637</v>
      </c>
      <c r="O14" t="s">
        <v>646</v>
      </c>
      <c r="P14" t="s">
        <v>26</v>
      </c>
      <c r="Q14" t="s">
        <v>647</v>
      </c>
      <c r="R14" t="s">
        <v>638</v>
      </c>
      <c r="S14" t="s">
        <v>24033</v>
      </c>
      <c r="T14" t="s">
        <v>24032</v>
      </c>
      <c r="U14" s="51" t="s">
        <v>74</v>
      </c>
      <c r="V14">
        <v>5</v>
      </c>
    </row>
    <row r="15" spans="1:22" x14ac:dyDescent="0.25">
      <c r="A15" t="s">
        <v>241</v>
      </c>
      <c r="B15" t="s">
        <v>690</v>
      </c>
      <c r="C15">
        <v>53.01</v>
      </c>
      <c r="D15">
        <v>1</v>
      </c>
      <c r="E15" t="s">
        <v>24034</v>
      </c>
      <c r="F15">
        <v>63.01</v>
      </c>
      <c r="G15">
        <v>10</v>
      </c>
      <c r="H15" t="s">
        <v>663</v>
      </c>
      <c r="I15" t="s">
        <v>24035</v>
      </c>
      <c r="J15" t="s">
        <v>24036</v>
      </c>
      <c r="K15" t="s">
        <v>744</v>
      </c>
      <c r="L15" t="s">
        <v>24037</v>
      </c>
      <c r="M15" t="s">
        <v>24038</v>
      </c>
      <c r="N15" t="s">
        <v>637</v>
      </c>
      <c r="O15" t="s">
        <v>664</v>
      </c>
      <c r="P15" t="s">
        <v>23</v>
      </c>
      <c r="Q15" t="s">
        <v>665</v>
      </c>
      <c r="R15" t="s">
        <v>638</v>
      </c>
      <c r="S15" t="s">
        <v>24039</v>
      </c>
      <c r="T15" t="s">
        <v>24038</v>
      </c>
      <c r="U15" s="51" t="s">
        <v>3820</v>
      </c>
      <c r="V15">
        <v>1</v>
      </c>
    </row>
    <row r="16" spans="1:22" x14ac:dyDescent="0.25">
      <c r="A16" t="s">
        <v>147</v>
      </c>
      <c r="B16" t="s">
        <v>148</v>
      </c>
      <c r="C16">
        <v>50</v>
      </c>
      <c r="D16">
        <v>12</v>
      </c>
      <c r="E16" t="s">
        <v>24040</v>
      </c>
      <c r="F16">
        <v>400</v>
      </c>
      <c r="G16">
        <v>0</v>
      </c>
      <c r="H16" t="s">
        <v>636</v>
      </c>
      <c r="I16" t="s">
        <v>4951</v>
      </c>
      <c r="J16" t="s">
        <v>675</v>
      </c>
      <c r="K16" t="s">
        <v>637</v>
      </c>
      <c r="L16" t="s">
        <v>638</v>
      </c>
      <c r="M16" t="s">
        <v>24041</v>
      </c>
      <c r="N16" t="s">
        <v>637</v>
      </c>
      <c r="O16" t="s">
        <v>639</v>
      </c>
      <c r="P16" t="s">
        <v>5</v>
      </c>
      <c r="Q16" t="s">
        <v>640</v>
      </c>
      <c r="R16" t="s">
        <v>638</v>
      </c>
      <c r="S16" t="s">
        <v>24042</v>
      </c>
      <c r="T16" t="s">
        <v>24041</v>
      </c>
      <c r="U16" s="50" t="s">
        <v>72</v>
      </c>
      <c r="V16">
        <v>2</v>
      </c>
    </row>
    <row r="17" spans="1:22" x14ac:dyDescent="0.25">
      <c r="A17" t="s">
        <v>241</v>
      </c>
      <c r="B17" t="s">
        <v>247</v>
      </c>
      <c r="C17">
        <v>159</v>
      </c>
      <c r="D17">
        <v>2</v>
      </c>
      <c r="E17" t="s">
        <v>24043</v>
      </c>
      <c r="F17">
        <v>774</v>
      </c>
      <c r="G17">
        <v>0</v>
      </c>
      <c r="H17" t="s">
        <v>636</v>
      </c>
      <c r="I17" t="s">
        <v>24044</v>
      </c>
      <c r="J17" t="s">
        <v>648</v>
      </c>
      <c r="K17" t="s">
        <v>637</v>
      </c>
      <c r="L17" t="s">
        <v>638</v>
      </c>
      <c r="M17" t="s">
        <v>24045</v>
      </c>
      <c r="N17" t="s">
        <v>637</v>
      </c>
      <c r="O17" t="s">
        <v>639</v>
      </c>
      <c r="P17" t="s">
        <v>5</v>
      </c>
      <c r="Q17" t="s">
        <v>640</v>
      </c>
      <c r="R17" t="s">
        <v>638</v>
      </c>
      <c r="S17" t="s">
        <v>24046</v>
      </c>
      <c r="T17" t="s">
        <v>24045</v>
      </c>
      <c r="U17" s="51" t="s">
        <v>108</v>
      </c>
      <c r="V17">
        <v>2</v>
      </c>
    </row>
    <row r="18" spans="1:22" x14ac:dyDescent="0.25">
      <c r="A18" t="s">
        <v>600</v>
      </c>
      <c r="B18" t="s">
        <v>601</v>
      </c>
      <c r="C18">
        <v>159</v>
      </c>
      <c r="D18">
        <v>2</v>
      </c>
      <c r="E18" t="s">
        <v>24043</v>
      </c>
      <c r="F18">
        <v>774</v>
      </c>
      <c r="G18">
        <v>0</v>
      </c>
      <c r="H18" t="s">
        <v>636</v>
      </c>
      <c r="I18" t="s">
        <v>24044</v>
      </c>
      <c r="J18" t="s">
        <v>648</v>
      </c>
      <c r="K18" t="s">
        <v>637</v>
      </c>
      <c r="L18" t="s">
        <v>638</v>
      </c>
      <c r="M18" t="s">
        <v>24045</v>
      </c>
      <c r="N18" t="s">
        <v>637</v>
      </c>
      <c r="O18" t="s">
        <v>639</v>
      </c>
      <c r="P18" t="s">
        <v>5</v>
      </c>
      <c r="Q18" t="s">
        <v>640</v>
      </c>
      <c r="R18" t="s">
        <v>638</v>
      </c>
      <c r="S18" t="s">
        <v>24046</v>
      </c>
      <c r="T18" t="s">
        <v>24045</v>
      </c>
      <c r="U18" s="50" t="s">
        <v>16662</v>
      </c>
      <c r="V18">
        <v>3</v>
      </c>
    </row>
    <row r="19" spans="1:22" x14ac:dyDescent="0.25">
      <c r="A19" t="s">
        <v>239</v>
      </c>
      <c r="B19" t="s">
        <v>245</v>
      </c>
      <c r="C19">
        <v>159</v>
      </c>
      <c r="D19">
        <v>2</v>
      </c>
      <c r="E19" t="s">
        <v>24043</v>
      </c>
      <c r="F19">
        <v>774</v>
      </c>
      <c r="G19">
        <v>0</v>
      </c>
      <c r="H19" t="s">
        <v>636</v>
      </c>
      <c r="I19" t="s">
        <v>24044</v>
      </c>
      <c r="J19" t="s">
        <v>648</v>
      </c>
      <c r="K19" t="s">
        <v>637</v>
      </c>
      <c r="L19" t="s">
        <v>638</v>
      </c>
      <c r="M19" t="s">
        <v>24045</v>
      </c>
      <c r="N19" t="s">
        <v>637</v>
      </c>
      <c r="O19" t="s">
        <v>639</v>
      </c>
      <c r="P19" t="s">
        <v>5</v>
      </c>
      <c r="Q19" t="s">
        <v>640</v>
      </c>
      <c r="R19" t="s">
        <v>638</v>
      </c>
      <c r="S19" t="s">
        <v>24046</v>
      </c>
      <c r="T19" t="s">
        <v>24045</v>
      </c>
      <c r="U19" s="51" t="s">
        <v>10386</v>
      </c>
      <c r="V19">
        <v>3</v>
      </c>
    </row>
    <row r="20" spans="1:22" x14ac:dyDescent="0.25">
      <c r="A20" t="s">
        <v>147</v>
      </c>
      <c r="B20" t="s">
        <v>148</v>
      </c>
      <c r="C20">
        <v>50</v>
      </c>
      <c r="D20">
        <v>6</v>
      </c>
      <c r="E20" t="s">
        <v>24047</v>
      </c>
      <c r="F20">
        <v>277.04000000000002</v>
      </c>
      <c r="G20">
        <v>0</v>
      </c>
      <c r="H20" t="s">
        <v>636</v>
      </c>
      <c r="I20" t="s">
        <v>24048</v>
      </c>
      <c r="J20" t="s">
        <v>670</v>
      </c>
      <c r="K20" t="s">
        <v>637</v>
      </c>
      <c r="L20" t="s">
        <v>638</v>
      </c>
      <c r="M20" t="s">
        <v>24049</v>
      </c>
      <c r="N20" t="s">
        <v>637</v>
      </c>
      <c r="O20" t="s">
        <v>643</v>
      </c>
      <c r="P20" t="s">
        <v>5</v>
      </c>
      <c r="Q20" t="s">
        <v>644</v>
      </c>
      <c r="R20" t="s">
        <v>638</v>
      </c>
      <c r="S20" t="s">
        <v>24050</v>
      </c>
      <c r="T20" t="s">
        <v>24051</v>
      </c>
      <c r="U20" s="50" t="s">
        <v>12</v>
      </c>
      <c r="V20">
        <v>1</v>
      </c>
    </row>
    <row r="21" spans="1:22" x14ac:dyDescent="0.25">
      <c r="A21" t="s">
        <v>16662</v>
      </c>
      <c r="B21" t="s">
        <v>10386</v>
      </c>
      <c r="C21">
        <v>99</v>
      </c>
      <c r="D21">
        <v>1</v>
      </c>
      <c r="E21" t="s">
        <v>24047</v>
      </c>
      <c r="F21">
        <v>277.04000000000002</v>
      </c>
      <c r="G21">
        <v>0</v>
      </c>
      <c r="H21" t="s">
        <v>636</v>
      </c>
      <c r="I21" t="s">
        <v>24048</v>
      </c>
      <c r="J21" t="s">
        <v>670</v>
      </c>
      <c r="K21" t="s">
        <v>637</v>
      </c>
      <c r="L21" t="s">
        <v>638</v>
      </c>
      <c r="M21" t="s">
        <v>24049</v>
      </c>
      <c r="N21" t="s">
        <v>637</v>
      </c>
      <c r="O21" t="s">
        <v>643</v>
      </c>
      <c r="P21" t="s">
        <v>5</v>
      </c>
      <c r="Q21" t="s">
        <v>644</v>
      </c>
      <c r="R21" t="s">
        <v>638</v>
      </c>
      <c r="S21" t="s">
        <v>24050</v>
      </c>
      <c r="T21" t="s">
        <v>24051</v>
      </c>
      <c r="U21" s="51" t="s">
        <v>13</v>
      </c>
      <c r="V21">
        <v>1</v>
      </c>
    </row>
    <row r="22" spans="1:22" x14ac:dyDescent="0.25">
      <c r="A22" t="s">
        <v>239</v>
      </c>
      <c r="B22" t="s">
        <v>245</v>
      </c>
      <c r="C22">
        <v>159</v>
      </c>
      <c r="D22">
        <v>1</v>
      </c>
      <c r="E22" t="s">
        <v>24052</v>
      </c>
      <c r="F22">
        <v>99</v>
      </c>
      <c r="G22">
        <v>0</v>
      </c>
      <c r="H22" t="s">
        <v>655</v>
      </c>
      <c r="I22" t="s">
        <v>2239</v>
      </c>
      <c r="J22" t="s">
        <v>650</v>
      </c>
      <c r="K22" t="s">
        <v>637</v>
      </c>
      <c r="L22" t="s">
        <v>638</v>
      </c>
      <c r="M22" t="s">
        <v>24053</v>
      </c>
      <c r="N22" t="s">
        <v>637</v>
      </c>
      <c r="O22" t="s">
        <v>639</v>
      </c>
      <c r="P22" t="s">
        <v>5</v>
      </c>
      <c r="Q22" t="s">
        <v>640</v>
      </c>
      <c r="R22" t="s">
        <v>638</v>
      </c>
      <c r="S22" t="s">
        <v>24054</v>
      </c>
      <c r="T22" t="s">
        <v>24053</v>
      </c>
      <c r="U22" s="50" t="s">
        <v>14</v>
      </c>
      <c r="V22">
        <v>2</v>
      </c>
    </row>
    <row r="23" spans="1:22" x14ac:dyDescent="0.25">
      <c r="A23" t="s">
        <v>16479</v>
      </c>
      <c r="B23" t="s">
        <v>13745</v>
      </c>
      <c r="C23">
        <v>200</v>
      </c>
      <c r="D23">
        <v>1</v>
      </c>
      <c r="E23" t="s">
        <v>24055</v>
      </c>
      <c r="F23">
        <v>99</v>
      </c>
      <c r="G23">
        <v>0</v>
      </c>
      <c r="H23" t="s">
        <v>636</v>
      </c>
      <c r="I23" t="s">
        <v>24056</v>
      </c>
      <c r="J23" t="s">
        <v>675</v>
      </c>
      <c r="K23" t="s">
        <v>637</v>
      </c>
      <c r="L23" t="s">
        <v>638</v>
      </c>
      <c r="M23" t="s">
        <v>24057</v>
      </c>
      <c r="N23" t="s">
        <v>637</v>
      </c>
      <c r="O23" t="s">
        <v>639</v>
      </c>
      <c r="P23" t="s">
        <v>5</v>
      </c>
      <c r="Q23" t="s">
        <v>640</v>
      </c>
      <c r="R23" t="s">
        <v>638</v>
      </c>
      <c r="S23" t="s">
        <v>24058</v>
      </c>
      <c r="T23" t="s">
        <v>24059</v>
      </c>
      <c r="U23" s="51" t="s">
        <v>15</v>
      </c>
      <c r="V23">
        <v>2</v>
      </c>
    </row>
    <row r="24" spans="1:22" x14ac:dyDescent="0.25">
      <c r="A24" t="s">
        <v>241</v>
      </c>
      <c r="B24" t="s">
        <v>2799</v>
      </c>
      <c r="C24">
        <v>109</v>
      </c>
      <c r="D24">
        <v>1</v>
      </c>
      <c r="E24" t="s">
        <v>24060</v>
      </c>
      <c r="F24">
        <v>140</v>
      </c>
      <c r="G24">
        <v>31</v>
      </c>
      <c r="H24" t="s">
        <v>645</v>
      </c>
      <c r="I24" t="s">
        <v>24061</v>
      </c>
      <c r="J24" t="s">
        <v>24062</v>
      </c>
      <c r="K24" t="s">
        <v>9808</v>
      </c>
      <c r="L24" t="s">
        <v>24063</v>
      </c>
      <c r="M24" t="s">
        <v>24057</v>
      </c>
      <c r="N24" t="s">
        <v>637</v>
      </c>
      <c r="O24" t="s">
        <v>664</v>
      </c>
      <c r="P24" t="s">
        <v>23</v>
      </c>
      <c r="Q24" t="s">
        <v>665</v>
      </c>
      <c r="R24" t="s">
        <v>638</v>
      </c>
      <c r="S24" t="s">
        <v>24064</v>
      </c>
      <c r="T24" t="s">
        <v>24057</v>
      </c>
      <c r="U24" s="50" t="s">
        <v>10</v>
      </c>
      <c r="V24">
        <v>1</v>
      </c>
    </row>
    <row r="25" spans="1:22" x14ac:dyDescent="0.25">
      <c r="A25" t="s">
        <v>239</v>
      </c>
      <c r="B25" t="s">
        <v>245</v>
      </c>
      <c r="C25">
        <v>159</v>
      </c>
      <c r="D25">
        <v>1</v>
      </c>
      <c r="E25" t="s">
        <v>24065</v>
      </c>
      <c r="F25">
        <v>99</v>
      </c>
      <c r="G25">
        <v>0</v>
      </c>
      <c r="H25" t="s">
        <v>655</v>
      </c>
      <c r="I25" t="s">
        <v>24066</v>
      </c>
      <c r="J25" t="s">
        <v>648</v>
      </c>
      <c r="K25" t="s">
        <v>637</v>
      </c>
      <c r="L25" t="s">
        <v>638</v>
      </c>
      <c r="M25" t="s">
        <v>24067</v>
      </c>
      <c r="N25" t="s">
        <v>637</v>
      </c>
      <c r="O25" t="s">
        <v>643</v>
      </c>
      <c r="P25" t="s">
        <v>5</v>
      </c>
      <c r="Q25" t="s">
        <v>644</v>
      </c>
      <c r="R25" t="s">
        <v>638</v>
      </c>
      <c r="S25" t="s">
        <v>24068</v>
      </c>
      <c r="T25" t="s">
        <v>24067</v>
      </c>
      <c r="U25" s="51" t="s">
        <v>11</v>
      </c>
      <c r="V25">
        <v>1</v>
      </c>
    </row>
    <row r="26" spans="1:22" x14ac:dyDescent="0.25">
      <c r="A26" t="s">
        <v>104</v>
      </c>
      <c r="B26" t="s">
        <v>105</v>
      </c>
      <c r="C26">
        <v>14</v>
      </c>
      <c r="D26">
        <v>1</v>
      </c>
      <c r="E26" t="s">
        <v>24069</v>
      </c>
      <c r="F26">
        <v>24</v>
      </c>
      <c r="G26">
        <v>10</v>
      </c>
      <c r="H26" t="s">
        <v>645</v>
      </c>
      <c r="I26" t="s">
        <v>24070</v>
      </c>
      <c r="J26" t="s">
        <v>24071</v>
      </c>
      <c r="K26" t="s">
        <v>850</v>
      </c>
      <c r="L26" t="s">
        <v>734</v>
      </c>
      <c r="M26" t="s">
        <v>24072</v>
      </c>
      <c r="N26" t="s">
        <v>637</v>
      </c>
      <c r="O26" t="s">
        <v>646</v>
      </c>
      <c r="P26" t="s">
        <v>26</v>
      </c>
      <c r="Q26" t="s">
        <v>647</v>
      </c>
      <c r="R26" t="s">
        <v>638</v>
      </c>
      <c r="S26" t="s">
        <v>24073</v>
      </c>
      <c r="T26" t="s">
        <v>24072</v>
      </c>
      <c r="U26" s="50" t="s">
        <v>239</v>
      </c>
      <c r="V26">
        <v>16</v>
      </c>
    </row>
    <row r="27" spans="1:22" x14ac:dyDescent="0.25">
      <c r="A27" t="s">
        <v>240</v>
      </c>
      <c r="B27" t="s">
        <v>246</v>
      </c>
      <c r="C27">
        <v>139</v>
      </c>
      <c r="D27">
        <v>1</v>
      </c>
      <c r="E27" t="s">
        <v>24074</v>
      </c>
      <c r="F27">
        <v>139</v>
      </c>
      <c r="G27">
        <v>0</v>
      </c>
      <c r="H27" t="s">
        <v>645</v>
      </c>
      <c r="I27" t="s">
        <v>753</v>
      </c>
      <c r="J27" t="s">
        <v>24075</v>
      </c>
      <c r="K27" t="s">
        <v>766</v>
      </c>
      <c r="L27" t="s">
        <v>796</v>
      </c>
      <c r="M27" t="s">
        <v>24076</v>
      </c>
      <c r="N27" t="s">
        <v>637</v>
      </c>
      <c r="O27" t="s">
        <v>646</v>
      </c>
      <c r="P27" t="s">
        <v>26</v>
      </c>
      <c r="Q27" t="s">
        <v>647</v>
      </c>
      <c r="R27" t="s">
        <v>638</v>
      </c>
      <c r="S27" t="s">
        <v>24077</v>
      </c>
      <c r="T27" t="s">
        <v>24076</v>
      </c>
      <c r="U27" s="51" t="s">
        <v>245</v>
      </c>
      <c r="V27">
        <v>14</v>
      </c>
    </row>
    <row r="28" spans="1:22" x14ac:dyDescent="0.25">
      <c r="A28" t="s">
        <v>147</v>
      </c>
      <c r="B28" t="s">
        <v>148</v>
      </c>
      <c r="C28">
        <v>33.333333333333336</v>
      </c>
      <c r="D28">
        <v>3</v>
      </c>
      <c r="E28" t="s">
        <v>24078</v>
      </c>
      <c r="F28">
        <v>103</v>
      </c>
      <c r="G28">
        <v>3</v>
      </c>
      <c r="H28" t="s">
        <v>655</v>
      </c>
      <c r="I28" t="s">
        <v>24079</v>
      </c>
      <c r="J28" t="s">
        <v>2020</v>
      </c>
      <c r="K28" t="s">
        <v>637</v>
      </c>
      <c r="L28" t="s">
        <v>638</v>
      </c>
      <c r="M28" t="s">
        <v>24080</v>
      </c>
      <c r="N28" t="s">
        <v>637</v>
      </c>
      <c r="O28" t="s">
        <v>639</v>
      </c>
      <c r="P28" t="s">
        <v>5</v>
      </c>
      <c r="Q28" t="s">
        <v>640</v>
      </c>
      <c r="R28" t="s">
        <v>638</v>
      </c>
      <c r="S28" t="s">
        <v>24081</v>
      </c>
      <c r="T28" t="s">
        <v>24080</v>
      </c>
      <c r="U28" s="51" t="s">
        <v>2799</v>
      </c>
      <c r="V28">
        <v>1</v>
      </c>
    </row>
    <row r="29" spans="1:22" x14ac:dyDescent="0.25">
      <c r="A29" t="s">
        <v>16479</v>
      </c>
      <c r="B29" t="s">
        <v>13745</v>
      </c>
      <c r="C29">
        <v>200</v>
      </c>
      <c r="D29">
        <v>1</v>
      </c>
      <c r="E29" t="s">
        <v>24082</v>
      </c>
      <c r="F29">
        <v>99</v>
      </c>
      <c r="G29">
        <v>0</v>
      </c>
      <c r="H29" t="s">
        <v>636</v>
      </c>
      <c r="I29" t="s">
        <v>24083</v>
      </c>
      <c r="J29" t="s">
        <v>669</v>
      </c>
      <c r="K29" t="s">
        <v>637</v>
      </c>
      <c r="L29" t="s">
        <v>638</v>
      </c>
      <c r="M29" t="s">
        <v>24084</v>
      </c>
      <c r="N29" t="s">
        <v>637</v>
      </c>
      <c r="O29" t="s">
        <v>639</v>
      </c>
      <c r="P29" t="s">
        <v>5</v>
      </c>
      <c r="Q29" t="s">
        <v>640</v>
      </c>
      <c r="R29" t="s">
        <v>638</v>
      </c>
      <c r="S29" t="s">
        <v>24085</v>
      </c>
      <c r="T29" t="s">
        <v>24084</v>
      </c>
      <c r="U29" s="51" t="s">
        <v>690</v>
      </c>
      <c r="V29">
        <v>1</v>
      </c>
    </row>
    <row r="30" spans="1:22" x14ac:dyDescent="0.25">
      <c r="A30" t="s">
        <v>239</v>
      </c>
      <c r="B30" t="s">
        <v>245</v>
      </c>
      <c r="C30">
        <v>159</v>
      </c>
      <c r="D30">
        <v>1</v>
      </c>
      <c r="E30" t="s">
        <v>24086</v>
      </c>
      <c r="F30">
        <v>137</v>
      </c>
      <c r="G30">
        <v>38</v>
      </c>
      <c r="H30" t="s">
        <v>655</v>
      </c>
      <c r="I30" t="s">
        <v>24087</v>
      </c>
      <c r="J30" t="s">
        <v>675</v>
      </c>
      <c r="K30" t="s">
        <v>637</v>
      </c>
      <c r="L30" t="s">
        <v>638</v>
      </c>
      <c r="M30" t="s">
        <v>24088</v>
      </c>
      <c r="N30" t="s">
        <v>637</v>
      </c>
      <c r="O30" t="s">
        <v>639</v>
      </c>
      <c r="P30" t="s">
        <v>5</v>
      </c>
      <c r="Q30" t="s">
        <v>640</v>
      </c>
      <c r="R30" t="s">
        <v>638</v>
      </c>
      <c r="S30" t="s">
        <v>24089</v>
      </c>
      <c r="T30" t="s">
        <v>24088</v>
      </c>
      <c r="U30" s="50" t="s">
        <v>240</v>
      </c>
      <c r="V30">
        <v>12</v>
      </c>
    </row>
    <row r="31" spans="1:22" x14ac:dyDescent="0.25">
      <c r="A31" t="s">
        <v>147</v>
      </c>
      <c r="B31" t="s">
        <v>148</v>
      </c>
      <c r="C31">
        <v>50</v>
      </c>
      <c r="D31">
        <v>6</v>
      </c>
      <c r="E31" t="s">
        <v>24090</v>
      </c>
      <c r="F31">
        <v>200</v>
      </c>
      <c r="G31">
        <v>0</v>
      </c>
      <c r="H31" t="s">
        <v>636</v>
      </c>
      <c r="I31" t="s">
        <v>17174</v>
      </c>
      <c r="J31" t="s">
        <v>1797</v>
      </c>
      <c r="K31" t="s">
        <v>637</v>
      </c>
      <c r="L31" t="s">
        <v>638</v>
      </c>
      <c r="M31" t="s">
        <v>24088</v>
      </c>
      <c r="N31" t="s">
        <v>637</v>
      </c>
      <c r="O31" t="s">
        <v>639</v>
      </c>
      <c r="P31" t="s">
        <v>5</v>
      </c>
      <c r="Q31" t="s">
        <v>640</v>
      </c>
      <c r="R31" t="s">
        <v>638</v>
      </c>
      <c r="S31" t="s">
        <v>24091</v>
      </c>
      <c r="T31" t="s">
        <v>24088</v>
      </c>
      <c r="U31" s="51" t="s">
        <v>246</v>
      </c>
      <c r="V31">
        <v>9</v>
      </c>
    </row>
    <row r="32" spans="1:22" x14ac:dyDescent="0.25">
      <c r="A32" t="s">
        <v>147</v>
      </c>
      <c r="B32" t="s">
        <v>148</v>
      </c>
      <c r="C32">
        <v>33.333333333333336</v>
      </c>
      <c r="D32">
        <v>3</v>
      </c>
      <c r="E32" t="s">
        <v>24092</v>
      </c>
      <c r="F32">
        <v>100</v>
      </c>
      <c r="G32">
        <v>0</v>
      </c>
      <c r="H32" t="s">
        <v>655</v>
      </c>
      <c r="I32" t="s">
        <v>24093</v>
      </c>
      <c r="J32" t="s">
        <v>648</v>
      </c>
      <c r="K32" t="s">
        <v>637</v>
      </c>
      <c r="L32" t="s">
        <v>638</v>
      </c>
      <c r="M32" t="s">
        <v>24094</v>
      </c>
      <c r="N32" t="s">
        <v>637</v>
      </c>
      <c r="O32" t="s">
        <v>639</v>
      </c>
      <c r="P32" t="s">
        <v>5</v>
      </c>
      <c r="Q32" t="s">
        <v>640</v>
      </c>
      <c r="R32" t="s">
        <v>638</v>
      </c>
      <c r="S32" t="s">
        <v>24095</v>
      </c>
      <c r="T32" t="s">
        <v>24094</v>
      </c>
      <c r="U32" s="51" t="s">
        <v>2799</v>
      </c>
      <c r="V32">
        <v>2</v>
      </c>
    </row>
    <row r="33" spans="1:22" x14ac:dyDescent="0.25">
      <c r="A33" t="s">
        <v>77</v>
      </c>
      <c r="B33" t="s">
        <v>78</v>
      </c>
      <c r="C33">
        <v>40</v>
      </c>
      <c r="D33">
        <v>2</v>
      </c>
      <c r="E33" t="s">
        <v>24096</v>
      </c>
      <c r="F33">
        <v>90</v>
      </c>
      <c r="G33">
        <v>10</v>
      </c>
      <c r="H33" t="s">
        <v>645</v>
      </c>
      <c r="I33" t="s">
        <v>821</v>
      </c>
      <c r="J33" t="s">
        <v>24097</v>
      </c>
      <c r="K33" t="s">
        <v>23555</v>
      </c>
      <c r="L33" t="s">
        <v>24098</v>
      </c>
      <c r="M33" t="s">
        <v>24099</v>
      </c>
      <c r="N33" t="s">
        <v>637</v>
      </c>
      <c r="O33" t="s">
        <v>646</v>
      </c>
      <c r="P33" t="s">
        <v>26</v>
      </c>
      <c r="Q33" t="s">
        <v>647</v>
      </c>
      <c r="R33" t="s">
        <v>638</v>
      </c>
      <c r="S33" t="s">
        <v>24100</v>
      </c>
      <c r="T33" t="s">
        <v>24101</v>
      </c>
      <c r="U33" s="51" t="s">
        <v>690</v>
      </c>
      <c r="V33">
        <v>1</v>
      </c>
    </row>
    <row r="34" spans="1:22" x14ac:dyDescent="0.25">
      <c r="A34" t="s">
        <v>77</v>
      </c>
      <c r="B34" t="s">
        <v>78</v>
      </c>
      <c r="C34">
        <v>40</v>
      </c>
      <c r="D34">
        <v>1</v>
      </c>
      <c r="E34" t="s">
        <v>24102</v>
      </c>
      <c r="F34">
        <v>40</v>
      </c>
      <c r="G34">
        <v>0</v>
      </c>
      <c r="H34" t="s">
        <v>645</v>
      </c>
      <c r="I34" t="s">
        <v>24103</v>
      </c>
      <c r="J34" t="s">
        <v>24104</v>
      </c>
      <c r="K34" t="s">
        <v>24105</v>
      </c>
      <c r="L34" t="s">
        <v>3512</v>
      </c>
      <c r="M34" t="s">
        <v>24106</v>
      </c>
      <c r="N34" t="s">
        <v>637</v>
      </c>
      <c r="O34" t="s">
        <v>646</v>
      </c>
      <c r="P34" t="s">
        <v>26</v>
      </c>
      <c r="Q34" t="s">
        <v>647</v>
      </c>
      <c r="R34" t="s">
        <v>638</v>
      </c>
      <c r="S34" t="s">
        <v>24107</v>
      </c>
      <c r="T34" t="s">
        <v>24108</v>
      </c>
      <c r="U34" s="50" t="s">
        <v>241</v>
      </c>
      <c r="V34">
        <v>14</v>
      </c>
    </row>
    <row r="35" spans="1:22" x14ac:dyDescent="0.25">
      <c r="A35" t="s">
        <v>72</v>
      </c>
      <c r="B35" t="s">
        <v>108</v>
      </c>
      <c r="C35">
        <v>66</v>
      </c>
      <c r="D35">
        <v>1</v>
      </c>
      <c r="E35" t="s">
        <v>24109</v>
      </c>
      <c r="F35">
        <v>240</v>
      </c>
      <c r="G35">
        <v>0</v>
      </c>
      <c r="H35" t="s">
        <v>645</v>
      </c>
      <c r="I35" t="s">
        <v>862</v>
      </c>
      <c r="J35" t="s">
        <v>24110</v>
      </c>
      <c r="K35" t="s">
        <v>2624</v>
      </c>
      <c r="L35" t="s">
        <v>6685</v>
      </c>
      <c r="M35" t="s">
        <v>24111</v>
      </c>
      <c r="N35" t="s">
        <v>637</v>
      </c>
      <c r="O35" t="s">
        <v>646</v>
      </c>
      <c r="P35" t="s">
        <v>26</v>
      </c>
      <c r="Q35" t="s">
        <v>647</v>
      </c>
      <c r="R35" t="s">
        <v>638</v>
      </c>
      <c r="S35" t="s">
        <v>24112</v>
      </c>
      <c r="T35" t="s">
        <v>24111</v>
      </c>
      <c r="U35" s="51" t="s">
        <v>247</v>
      </c>
      <c r="V35">
        <v>9</v>
      </c>
    </row>
    <row r="36" spans="1:22" x14ac:dyDescent="0.25">
      <c r="A36" t="s">
        <v>101</v>
      </c>
      <c r="B36" t="s">
        <v>74</v>
      </c>
      <c r="C36">
        <v>66</v>
      </c>
      <c r="D36">
        <v>1</v>
      </c>
      <c r="E36" t="s">
        <v>24109</v>
      </c>
      <c r="F36">
        <v>240</v>
      </c>
      <c r="G36">
        <v>0</v>
      </c>
      <c r="H36" t="s">
        <v>645</v>
      </c>
      <c r="I36" t="s">
        <v>862</v>
      </c>
      <c r="J36" t="s">
        <v>24110</v>
      </c>
      <c r="K36" t="s">
        <v>2624</v>
      </c>
      <c r="L36" t="s">
        <v>6685</v>
      </c>
      <c r="M36" t="s">
        <v>24111</v>
      </c>
      <c r="N36" t="s">
        <v>637</v>
      </c>
      <c r="O36" t="s">
        <v>646</v>
      </c>
      <c r="P36" t="s">
        <v>26</v>
      </c>
      <c r="Q36" t="s">
        <v>647</v>
      </c>
      <c r="R36" t="s">
        <v>638</v>
      </c>
      <c r="S36" t="s">
        <v>24112</v>
      </c>
      <c r="T36" t="s">
        <v>24111</v>
      </c>
      <c r="U36" s="51" t="s">
        <v>2799</v>
      </c>
      <c r="V36">
        <v>3</v>
      </c>
    </row>
    <row r="37" spans="1:22" x14ac:dyDescent="0.25">
      <c r="A37" t="s">
        <v>22</v>
      </c>
      <c r="B37" t="s">
        <v>27</v>
      </c>
      <c r="C37">
        <v>67</v>
      </c>
      <c r="D37">
        <v>1</v>
      </c>
      <c r="E37" t="s">
        <v>24109</v>
      </c>
      <c r="F37">
        <v>240</v>
      </c>
      <c r="G37">
        <v>0</v>
      </c>
      <c r="H37" t="s">
        <v>645</v>
      </c>
      <c r="I37" t="s">
        <v>862</v>
      </c>
      <c r="J37" t="s">
        <v>24110</v>
      </c>
      <c r="K37" t="s">
        <v>2624</v>
      </c>
      <c r="L37" t="s">
        <v>6685</v>
      </c>
      <c r="M37" t="s">
        <v>24111</v>
      </c>
      <c r="N37" t="s">
        <v>637</v>
      </c>
      <c r="O37" t="s">
        <v>646</v>
      </c>
      <c r="P37" t="s">
        <v>26</v>
      </c>
      <c r="Q37" t="s">
        <v>647</v>
      </c>
      <c r="R37" t="s">
        <v>638</v>
      </c>
      <c r="S37" t="s">
        <v>24112</v>
      </c>
      <c r="T37" t="s">
        <v>24111</v>
      </c>
      <c r="U37" s="51" t="s">
        <v>690</v>
      </c>
      <c r="V37">
        <v>2</v>
      </c>
    </row>
    <row r="38" spans="1:22" x14ac:dyDescent="0.25">
      <c r="A38" t="s">
        <v>147</v>
      </c>
      <c r="B38" t="s">
        <v>148</v>
      </c>
      <c r="C38">
        <v>33.333333333333336</v>
      </c>
      <c r="D38">
        <v>3</v>
      </c>
      <c r="E38" t="s">
        <v>24113</v>
      </c>
      <c r="F38">
        <v>100</v>
      </c>
      <c r="G38">
        <v>0</v>
      </c>
      <c r="H38" t="s">
        <v>655</v>
      </c>
      <c r="I38" t="s">
        <v>24114</v>
      </c>
      <c r="J38" t="s">
        <v>653</v>
      </c>
      <c r="K38" t="s">
        <v>637</v>
      </c>
      <c r="L38" t="s">
        <v>638</v>
      </c>
      <c r="M38" t="s">
        <v>24115</v>
      </c>
      <c r="N38" t="s">
        <v>637</v>
      </c>
      <c r="O38" t="s">
        <v>643</v>
      </c>
      <c r="P38" t="s">
        <v>5</v>
      </c>
      <c r="Q38" t="s">
        <v>644</v>
      </c>
      <c r="R38" t="s">
        <v>638</v>
      </c>
      <c r="S38" t="s">
        <v>24116</v>
      </c>
      <c r="T38" t="s">
        <v>24115</v>
      </c>
      <c r="U38" s="50" t="s">
        <v>600</v>
      </c>
      <c r="V38">
        <v>14</v>
      </c>
    </row>
    <row r="39" spans="1:22" x14ac:dyDescent="0.25">
      <c r="A39" t="s">
        <v>77</v>
      </c>
      <c r="B39" t="s">
        <v>78</v>
      </c>
      <c r="C39">
        <v>33.333333333333336</v>
      </c>
      <c r="D39">
        <v>3</v>
      </c>
      <c r="E39" t="s">
        <v>24117</v>
      </c>
      <c r="F39">
        <v>108.2</v>
      </c>
      <c r="G39">
        <v>29</v>
      </c>
      <c r="H39" t="s">
        <v>645</v>
      </c>
      <c r="I39" t="s">
        <v>24118</v>
      </c>
      <c r="J39" t="s">
        <v>24119</v>
      </c>
      <c r="K39" t="s">
        <v>2498</v>
      </c>
      <c r="L39" t="s">
        <v>24120</v>
      </c>
      <c r="M39" t="s">
        <v>24121</v>
      </c>
      <c r="N39" t="s">
        <v>637</v>
      </c>
      <c r="O39" t="s">
        <v>664</v>
      </c>
      <c r="P39" t="s">
        <v>23</v>
      </c>
      <c r="Q39" t="s">
        <v>665</v>
      </c>
      <c r="R39" t="s">
        <v>638</v>
      </c>
      <c r="S39" t="s">
        <v>24122</v>
      </c>
      <c r="T39" t="s">
        <v>24121</v>
      </c>
      <c r="U39" s="51" t="s">
        <v>601</v>
      </c>
      <c r="V39">
        <v>10</v>
      </c>
    </row>
    <row r="40" spans="1:22" x14ac:dyDescent="0.25">
      <c r="A40" t="s">
        <v>147</v>
      </c>
      <c r="B40" t="s">
        <v>148</v>
      </c>
      <c r="C40">
        <v>50</v>
      </c>
      <c r="D40">
        <v>6</v>
      </c>
      <c r="E40" t="s">
        <v>24123</v>
      </c>
      <c r="F40">
        <v>200</v>
      </c>
      <c r="G40">
        <v>0</v>
      </c>
      <c r="H40" t="s">
        <v>636</v>
      </c>
      <c r="I40" t="s">
        <v>6181</v>
      </c>
      <c r="J40" t="s">
        <v>681</v>
      </c>
      <c r="K40" t="s">
        <v>637</v>
      </c>
      <c r="L40" t="s">
        <v>638</v>
      </c>
      <c r="M40" t="s">
        <v>24124</v>
      </c>
      <c r="N40" t="s">
        <v>637</v>
      </c>
      <c r="O40" t="s">
        <v>639</v>
      </c>
      <c r="P40" t="s">
        <v>5</v>
      </c>
      <c r="Q40" t="s">
        <v>640</v>
      </c>
      <c r="R40" t="s">
        <v>638</v>
      </c>
      <c r="S40" t="s">
        <v>24125</v>
      </c>
      <c r="T40" t="s">
        <v>24124</v>
      </c>
      <c r="U40" s="51" t="s">
        <v>2799</v>
      </c>
      <c r="V40">
        <v>2</v>
      </c>
    </row>
    <row r="41" spans="1:22" x14ac:dyDescent="0.25">
      <c r="A41" t="s">
        <v>147</v>
      </c>
      <c r="B41" t="s">
        <v>148</v>
      </c>
      <c r="C41">
        <v>50</v>
      </c>
      <c r="D41">
        <v>6</v>
      </c>
      <c r="E41" t="s">
        <v>24126</v>
      </c>
      <c r="F41">
        <v>200</v>
      </c>
      <c r="G41">
        <v>0</v>
      </c>
      <c r="H41" t="s">
        <v>636</v>
      </c>
      <c r="I41" t="s">
        <v>24127</v>
      </c>
      <c r="J41" t="s">
        <v>641</v>
      </c>
      <c r="K41" t="s">
        <v>637</v>
      </c>
      <c r="L41" t="s">
        <v>638</v>
      </c>
      <c r="M41" t="s">
        <v>24128</v>
      </c>
      <c r="N41" t="s">
        <v>637</v>
      </c>
      <c r="O41" t="s">
        <v>643</v>
      </c>
      <c r="P41" t="s">
        <v>5</v>
      </c>
      <c r="Q41" t="s">
        <v>644</v>
      </c>
      <c r="R41" t="s">
        <v>638</v>
      </c>
      <c r="S41" t="s">
        <v>24129</v>
      </c>
      <c r="T41" t="s">
        <v>24130</v>
      </c>
      <c r="U41" s="51" t="s">
        <v>690</v>
      </c>
      <c r="V41">
        <v>2</v>
      </c>
    </row>
    <row r="42" spans="1:22" x14ac:dyDescent="0.25">
      <c r="A42" t="s">
        <v>147</v>
      </c>
      <c r="B42" t="s">
        <v>148</v>
      </c>
      <c r="C42">
        <v>33.333333333333336</v>
      </c>
      <c r="D42">
        <v>3</v>
      </c>
      <c r="E42" t="s">
        <v>24131</v>
      </c>
      <c r="F42">
        <v>100</v>
      </c>
      <c r="G42">
        <v>0</v>
      </c>
      <c r="H42" t="s">
        <v>655</v>
      </c>
      <c r="I42" t="s">
        <v>21724</v>
      </c>
      <c r="J42" t="s">
        <v>686</v>
      </c>
      <c r="K42" t="s">
        <v>637</v>
      </c>
      <c r="L42" t="s">
        <v>638</v>
      </c>
      <c r="M42" t="s">
        <v>24132</v>
      </c>
      <c r="N42" t="s">
        <v>637</v>
      </c>
      <c r="O42" t="s">
        <v>639</v>
      </c>
      <c r="P42" t="s">
        <v>5</v>
      </c>
      <c r="Q42" t="s">
        <v>640</v>
      </c>
      <c r="R42" t="s">
        <v>638</v>
      </c>
      <c r="S42" t="s">
        <v>24133</v>
      </c>
      <c r="T42" t="s">
        <v>24134</v>
      </c>
      <c r="U42" s="50" t="s">
        <v>77</v>
      </c>
      <c r="V42">
        <v>31</v>
      </c>
    </row>
    <row r="43" spans="1:22" x14ac:dyDescent="0.25">
      <c r="A43" t="s">
        <v>77</v>
      </c>
      <c r="B43" t="s">
        <v>78</v>
      </c>
      <c r="C43">
        <v>40</v>
      </c>
      <c r="D43">
        <v>1</v>
      </c>
      <c r="E43" t="s">
        <v>24135</v>
      </c>
      <c r="F43">
        <v>40</v>
      </c>
      <c r="G43">
        <v>0</v>
      </c>
      <c r="H43" t="s">
        <v>645</v>
      </c>
      <c r="I43" t="s">
        <v>750</v>
      </c>
      <c r="J43" t="s">
        <v>24136</v>
      </c>
      <c r="K43" t="s">
        <v>763</v>
      </c>
      <c r="L43" t="s">
        <v>824</v>
      </c>
      <c r="M43" t="s">
        <v>24137</v>
      </c>
      <c r="N43" t="s">
        <v>637</v>
      </c>
      <c r="O43" t="s">
        <v>646</v>
      </c>
      <c r="P43" t="s">
        <v>26</v>
      </c>
      <c r="Q43" t="s">
        <v>647</v>
      </c>
      <c r="R43" t="s">
        <v>638</v>
      </c>
      <c r="S43" t="s">
        <v>24138</v>
      </c>
      <c r="T43" t="s">
        <v>24137</v>
      </c>
      <c r="U43" s="51" t="s">
        <v>78</v>
      </c>
      <c r="V43">
        <v>31</v>
      </c>
    </row>
    <row r="44" spans="1:22" x14ac:dyDescent="0.25">
      <c r="A44" t="s">
        <v>239</v>
      </c>
      <c r="B44" t="s">
        <v>245</v>
      </c>
      <c r="C44">
        <v>139</v>
      </c>
      <c r="D44">
        <v>1</v>
      </c>
      <c r="E44" t="s">
        <v>24139</v>
      </c>
      <c r="F44">
        <v>139</v>
      </c>
      <c r="G44">
        <v>0</v>
      </c>
      <c r="H44" t="s">
        <v>645</v>
      </c>
      <c r="I44" t="s">
        <v>2085</v>
      </c>
      <c r="J44" t="s">
        <v>24140</v>
      </c>
      <c r="K44" t="s">
        <v>7587</v>
      </c>
      <c r="L44" t="s">
        <v>2669</v>
      </c>
      <c r="M44" t="s">
        <v>24141</v>
      </c>
      <c r="N44" t="s">
        <v>637</v>
      </c>
      <c r="O44" t="s">
        <v>646</v>
      </c>
      <c r="P44" t="s">
        <v>26</v>
      </c>
      <c r="Q44" t="s">
        <v>647</v>
      </c>
      <c r="R44" t="s">
        <v>638</v>
      </c>
      <c r="S44" t="s">
        <v>24142</v>
      </c>
      <c r="T44" t="s">
        <v>24141</v>
      </c>
      <c r="U44" s="50" t="s">
        <v>594</v>
      </c>
      <c r="V44">
        <v>69</v>
      </c>
    </row>
    <row r="45" spans="1:22" x14ac:dyDescent="0.25">
      <c r="A45" t="s">
        <v>147</v>
      </c>
      <c r="B45" t="s">
        <v>148</v>
      </c>
      <c r="C45">
        <v>50</v>
      </c>
      <c r="D45">
        <v>6</v>
      </c>
      <c r="E45" t="s">
        <v>24143</v>
      </c>
      <c r="F45">
        <v>200</v>
      </c>
      <c r="G45">
        <v>0</v>
      </c>
      <c r="H45" t="s">
        <v>636</v>
      </c>
      <c r="I45" t="s">
        <v>24144</v>
      </c>
      <c r="J45" t="s">
        <v>675</v>
      </c>
      <c r="K45" t="s">
        <v>637</v>
      </c>
      <c r="L45" t="s">
        <v>638</v>
      </c>
      <c r="M45" t="s">
        <v>24145</v>
      </c>
      <c r="N45" t="s">
        <v>637</v>
      </c>
      <c r="O45" t="s">
        <v>639</v>
      </c>
      <c r="P45" t="s">
        <v>5</v>
      </c>
      <c r="Q45" t="s">
        <v>640</v>
      </c>
      <c r="R45" t="s">
        <v>638</v>
      </c>
      <c r="S45" t="s">
        <v>24146</v>
      </c>
      <c r="T45" t="s">
        <v>24145</v>
      </c>
      <c r="U45" s="51" t="s">
        <v>595</v>
      </c>
      <c r="V45">
        <v>69</v>
      </c>
    </row>
    <row r="46" spans="1:22" x14ac:dyDescent="0.25">
      <c r="A46" t="s">
        <v>600</v>
      </c>
      <c r="B46" t="s">
        <v>2799</v>
      </c>
      <c r="C46">
        <v>87.2</v>
      </c>
      <c r="D46">
        <v>1</v>
      </c>
      <c r="E46" t="s">
        <v>24147</v>
      </c>
      <c r="F46">
        <v>87.2</v>
      </c>
      <c r="G46">
        <v>0</v>
      </c>
      <c r="H46" t="s">
        <v>645</v>
      </c>
      <c r="I46" t="s">
        <v>14163</v>
      </c>
      <c r="J46" t="s">
        <v>14164</v>
      </c>
      <c r="K46" t="s">
        <v>1774</v>
      </c>
      <c r="L46" t="s">
        <v>14165</v>
      </c>
      <c r="M46" t="s">
        <v>24148</v>
      </c>
      <c r="N46" t="s">
        <v>637</v>
      </c>
      <c r="O46" t="s">
        <v>664</v>
      </c>
      <c r="P46" t="s">
        <v>23</v>
      </c>
      <c r="Q46" t="s">
        <v>665</v>
      </c>
      <c r="R46" t="s">
        <v>638</v>
      </c>
      <c r="S46" t="s">
        <v>24149</v>
      </c>
      <c r="T46" t="s">
        <v>24148</v>
      </c>
      <c r="U46" s="50" t="s">
        <v>104</v>
      </c>
      <c r="V46">
        <v>14</v>
      </c>
    </row>
    <row r="47" spans="1:22" x14ac:dyDescent="0.25">
      <c r="A47" t="s">
        <v>240</v>
      </c>
      <c r="B47" t="s">
        <v>246</v>
      </c>
      <c r="C47">
        <v>139</v>
      </c>
      <c r="D47">
        <v>2</v>
      </c>
      <c r="E47" t="s">
        <v>24150</v>
      </c>
      <c r="F47">
        <v>278</v>
      </c>
      <c r="G47">
        <v>0</v>
      </c>
      <c r="H47" t="s">
        <v>645</v>
      </c>
      <c r="I47" t="s">
        <v>19585</v>
      </c>
      <c r="J47" t="s">
        <v>19586</v>
      </c>
      <c r="K47" t="s">
        <v>19587</v>
      </c>
      <c r="L47" t="s">
        <v>824</v>
      </c>
      <c r="M47" t="s">
        <v>24151</v>
      </c>
      <c r="N47" t="s">
        <v>637</v>
      </c>
      <c r="O47" t="s">
        <v>646</v>
      </c>
      <c r="P47" t="s">
        <v>26</v>
      </c>
      <c r="Q47" t="s">
        <v>647</v>
      </c>
      <c r="R47" t="s">
        <v>638</v>
      </c>
      <c r="S47" t="s">
        <v>24152</v>
      </c>
      <c r="T47" t="s">
        <v>24151</v>
      </c>
      <c r="U47" s="51" t="s">
        <v>105</v>
      </c>
      <c r="V47">
        <v>14</v>
      </c>
    </row>
    <row r="48" spans="1:22" x14ac:dyDescent="0.25">
      <c r="A48" t="s">
        <v>104</v>
      </c>
      <c r="B48" t="s">
        <v>105</v>
      </c>
      <c r="C48">
        <v>14</v>
      </c>
      <c r="D48">
        <v>1</v>
      </c>
      <c r="E48" t="s">
        <v>24153</v>
      </c>
      <c r="F48">
        <v>14</v>
      </c>
      <c r="G48">
        <v>0</v>
      </c>
      <c r="H48" t="s">
        <v>645</v>
      </c>
      <c r="I48" t="s">
        <v>7234</v>
      </c>
      <c r="J48" t="s">
        <v>7235</v>
      </c>
      <c r="K48" t="s">
        <v>6611</v>
      </c>
      <c r="L48" t="s">
        <v>7236</v>
      </c>
      <c r="M48" t="s">
        <v>24154</v>
      </c>
      <c r="N48" t="s">
        <v>637</v>
      </c>
      <c r="O48" t="s">
        <v>646</v>
      </c>
      <c r="P48" t="s">
        <v>26</v>
      </c>
      <c r="Q48" t="s">
        <v>647</v>
      </c>
      <c r="R48" t="s">
        <v>638</v>
      </c>
      <c r="S48" t="s">
        <v>24155</v>
      </c>
      <c r="T48" t="s">
        <v>24156</v>
      </c>
      <c r="U48" s="50" t="s">
        <v>516</v>
      </c>
      <c r="V48">
        <v>1</v>
      </c>
    </row>
    <row r="49" spans="1:22" x14ac:dyDescent="0.25">
      <c r="A49" t="s">
        <v>104</v>
      </c>
      <c r="B49" t="s">
        <v>105</v>
      </c>
      <c r="C49">
        <v>14</v>
      </c>
      <c r="D49">
        <v>1</v>
      </c>
      <c r="E49" t="s">
        <v>24157</v>
      </c>
      <c r="F49">
        <v>14</v>
      </c>
      <c r="G49">
        <v>0</v>
      </c>
      <c r="H49" t="s">
        <v>645</v>
      </c>
      <c r="I49" t="s">
        <v>6609</v>
      </c>
      <c r="J49" t="s">
        <v>6610</v>
      </c>
      <c r="K49" t="s">
        <v>6611</v>
      </c>
      <c r="L49" t="s">
        <v>3851</v>
      </c>
      <c r="M49" t="s">
        <v>24158</v>
      </c>
      <c r="N49" t="s">
        <v>637</v>
      </c>
      <c r="O49" t="s">
        <v>646</v>
      </c>
      <c r="P49" t="s">
        <v>26</v>
      </c>
      <c r="Q49" t="s">
        <v>647</v>
      </c>
      <c r="R49" t="s">
        <v>638</v>
      </c>
      <c r="S49" t="s">
        <v>24159</v>
      </c>
      <c r="T49" t="s">
        <v>24160</v>
      </c>
      <c r="U49" s="51" t="s">
        <v>120</v>
      </c>
      <c r="V49">
        <v>1</v>
      </c>
    </row>
    <row r="50" spans="1:22" x14ac:dyDescent="0.25">
      <c r="A50" t="s">
        <v>104</v>
      </c>
      <c r="B50" t="s">
        <v>105</v>
      </c>
      <c r="C50">
        <v>14</v>
      </c>
      <c r="D50">
        <v>1</v>
      </c>
      <c r="E50" t="s">
        <v>24161</v>
      </c>
      <c r="F50">
        <v>14</v>
      </c>
      <c r="G50">
        <v>0</v>
      </c>
      <c r="H50" t="s">
        <v>645</v>
      </c>
      <c r="I50" t="s">
        <v>10179</v>
      </c>
      <c r="J50" t="s">
        <v>13384</v>
      </c>
      <c r="K50" t="s">
        <v>6611</v>
      </c>
      <c r="L50" t="s">
        <v>7236</v>
      </c>
      <c r="M50" t="s">
        <v>24158</v>
      </c>
      <c r="N50" t="s">
        <v>637</v>
      </c>
      <c r="O50" t="s">
        <v>646</v>
      </c>
      <c r="P50" t="s">
        <v>26</v>
      </c>
      <c r="Q50" t="s">
        <v>647</v>
      </c>
      <c r="R50" t="s">
        <v>638</v>
      </c>
      <c r="S50" t="s">
        <v>24162</v>
      </c>
      <c r="T50" t="s">
        <v>24160</v>
      </c>
      <c r="U50" s="50" t="s">
        <v>723</v>
      </c>
      <c r="V50">
        <v>661</v>
      </c>
    </row>
    <row r="51" spans="1:22" x14ac:dyDescent="0.25">
      <c r="A51" t="s">
        <v>147</v>
      </c>
      <c r="B51" t="s">
        <v>148</v>
      </c>
      <c r="C51">
        <v>33.333333333333336</v>
      </c>
      <c r="D51">
        <v>3</v>
      </c>
      <c r="E51" t="s">
        <v>24163</v>
      </c>
      <c r="F51">
        <v>140</v>
      </c>
      <c r="G51">
        <v>40</v>
      </c>
      <c r="H51" t="s">
        <v>655</v>
      </c>
      <c r="I51" t="s">
        <v>24164</v>
      </c>
      <c r="J51" t="s">
        <v>1970</v>
      </c>
      <c r="K51" t="s">
        <v>637</v>
      </c>
      <c r="L51" t="s">
        <v>638</v>
      </c>
      <c r="M51" t="s">
        <v>24165</v>
      </c>
      <c r="N51" t="s">
        <v>637</v>
      </c>
      <c r="O51" t="s">
        <v>643</v>
      </c>
      <c r="P51" t="s">
        <v>5</v>
      </c>
      <c r="Q51" t="s">
        <v>644</v>
      </c>
      <c r="R51" t="s">
        <v>638</v>
      </c>
      <c r="S51" t="s">
        <v>24166</v>
      </c>
      <c r="T51" t="s">
        <v>24165</v>
      </c>
    </row>
    <row r="52" spans="1:22" x14ac:dyDescent="0.25">
      <c r="A52" t="s">
        <v>16479</v>
      </c>
      <c r="B52" t="s">
        <v>13745</v>
      </c>
      <c r="C52">
        <v>200</v>
      </c>
      <c r="D52">
        <v>1</v>
      </c>
      <c r="E52" t="s">
        <v>24167</v>
      </c>
      <c r="F52">
        <v>99</v>
      </c>
      <c r="G52">
        <v>0</v>
      </c>
      <c r="H52" t="s">
        <v>655</v>
      </c>
      <c r="I52" t="s">
        <v>24168</v>
      </c>
      <c r="J52" t="s">
        <v>3029</v>
      </c>
      <c r="K52" t="s">
        <v>637</v>
      </c>
      <c r="L52" t="s">
        <v>638</v>
      </c>
      <c r="M52" t="s">
        <v>24169</v>
      </c>
      <c r="N52" t="s">
        <v>637</v>
      </c>
      <c r="O52" t="s">
        <v>639</v>
      </c>
      <c r="P52" t="s">
        <v>5</v>
      </c>
      <c r="Q52" t="s">
        <v>640</v>
      </c>
      <c r="R52" t="s">
        <v>638</v>
      </c>
      <c r="S52" t="s">
        <v>24170</v>
      </c>
      <c r="T52" t="s">
        <v>24169</v>
      </c>
    </row>
    <row r="53" spans="1:22" x14ac:dyDescent="0.25">
      <c r="A53" t="s">
        <v>77</v>
      </c>
      <c r="B53" t="s">
        <v>78</v>
      </c>
      <c r="C53">
        <v>37.5</v>
      </c>
      <c r="D53">
        <v>8</v>
      </c>
      <c r="E53" t="s">
        <v>24171</v>
      </c>
      <c r="F53">
        <v>328</v>
      </c>
      <c r="G53">
        <v>0</v>
      </c>
      <c r="H53" t="s">
        <v>636</v>
      </c>
      <c r="I53" t="s">
        <v>24172</v>
      </c>
      <c r="J53" t="s">
        <v>700</v>
      </c>
      <c r="K53" t="s">
        <v>637</v>
      </c>
      <c r="L53" t="s">
        <v>638</v>
      </c>
      <c r="M53" t="s">
        <v>24173</v>
      </c>
      <c r="N53" t="s">
        <v>637</v>
      </c>
      <c r="O53" t="s">
        <v>639</v>
      </c>
      <c r="P53" t="s">
        <v>5</v>
      </c>
      <c r="Q53" t="s">
        <v>640</v>
      </c>
      <c r="R53" t="s">
        <v>638</v>
      </c>
      <c r="S53" t="s">
        <v>24174</v>
      </c>
      <c r="T53" t="s">
        <v>24169</v>
      </c>
    </row>
    <row r="54" spans="1:22" x14ac:dyDescent="0.25">
      <c r="A54" t="s">
        <v>147</v>
      </c>
      <c r="B54" t="s">
        <v>148</v>
      </c>
      <c r="C54">
        <v>33.333333333333336</v>
      </c>
      <c r="D54">
        <v>3</v>
      </c>
      <c r="E54" t="s">
        <v>24175</v>
      </c>
      <c r="F54">
        <v>100</v>
      </c>
      <c r="G54">
        <v>0</v>
      </c>
      <c r="H54" t="s">
        <v>655</v>
      </c>
      <c r="I54" t="s">
        <v>24176</v>
      </c>
      <c r="J54" t="s">
        <v>3029</v>
      </c>
      <c r="K54" t="s">
        <v>637</v>
      </c>
      <c r="L54" t="s">
        <v>638</v>
      </c>
      <c r="M54" t="s">
        <v>24177</v>
      </c>
      <c r="N54" t="s">
        <v>637</v>
      </c>
      <c r="O54" t="s">
        <v>639</v>
      </c>
      <c r="P54" t="s">
        <v>5</v>
      </c>
      <c r="Q54" t="s">
        <v>640</v>
      </c>
      <c r="R54" t="s">
        <v>638</v>
      </c>
      <c r="S54" t="s">
        <v>24178</v>
      </c>
      <c r="T54" t="s">
        <v>24177</v>
      </c>
    </row>
    <row r="55" spans="1:22" x14ac:dyDescent="0.25">
      <c r="A55" t="s">
        <v>240</v>
      </c>
      <c r="B55" t="s">
        <v>2799</v>
      </c>
      <c r="C55">
        <v>109</v>
      </c>
      <c r="D55">
        <v>2</v>
      </c>
      <c r="E55" t="s">
        <v>24179</v>
      </c>
      <c r="F55">
        <v>244</v>
      </c>
      <c r="G55">
        <v>26</v>
      </c>
      <c r="H55" t="s">
        <v>645</v>
      </c>
      <c r="I55" t="s">
        <v>24180</v>
      </c>
      <c r="J55" t="s">
        <v>24181</v>
      </c>
      <c r="K55" t="s">
        <v>8654</v>
      </c>
      <c r="L55" t="s">
        <v>24182</v>
      </c>
      <c r="M55" t="s">
        <v>24183</v>
      </c>
      <c r="N55" t="s">
        <v>637</v>
      </c>
      <c r="O55" t="s">
        <v>664</v>
      </c>
      <c r="P55" t="s">
        <v>23</v>
      </c>
      <c r="Q55" t="s">
        <v>665</v>
      </c>
      <c r="R55" t="s">
        <v>638</v>
      </c>
      <c r="S55" t="s">
        <v>24184</v>
      </c>
      <c r="T55" t="s">
        <v>24183</v>
      </c>
    </row>
    <row r="56" spans="1:22" x14ac:dyDescent="0.25">
      <c r="A56" t="s">
        <v>16479</v>
      </c>
      <c r="B56" t="s">
        <v>13745</v>
      </c>
      <c r="C56">
        <v>200</v>
      </c>
      <c r="D56">
        <v>1</v>
      </c>
      <c r="E56" t="s">
        <v>24185</v>
      </c>
      <c r="F56">
        <v>85</v>
      </c>
      <c r="G56">
        <v>0</v>
      </c>
      <c r="H56" t="s">
        <v>636</v>
      </c>
      <c r="I56" t="s">
        <v>24186</v>
      </c>
      <c r="J56" t="s">
        <v>15949</v>
      </c>
      <c r="K56" t="s">
        <v>637</v>
      </c>
      <c r="L56" t="s">
        <v>638</v>
      </c>
      <c r="M56" t="s">
        <v>24187</v>
      </c>
      <c r="N56" t="s">
        <v>637</v>
      </c>
      <c r="O56" t="s">
        <v>643</v>
      </c>
      <c r="P56" t="s">
        <v>5</v>
      </c>
      <c r="Q56" t="s">
        <v>644</v>
      </c>
      <c r="R56" t="s">
        <v>638</v>
      </c>
      <c r="S56" t="s">
        <v>24188</v>
      </c>
      <c r="T56" t="s">
        <v>24187</v>
      </c>
    </row>
    <row r="57" spans="1:22" x14ac:dyDescent="0.25">
      <c r="A57" t="s">
        <v>104</v>
      </c>
      <c r="B57" t="s">
        <v>105</v>
      </c>
      <c r="C57">
        <v>14</v>
      </c>
      <c r="D57">
        <v>2</v>
      </c>
      <c r="E57" t="s">
        <v>24189</v>
      </c>
      <c r="F57">
        <v>44</v>
      </c>
      <c r="G57">
        <v>16</v>
      </c>
      <c r="H57" t="s">
        <v>645</v>
      </c>
      <c r="I57" t="s">
        <v>24190</v>
      </c>
      <c r="J57" t="s">
        <v>24191</v>
      </c>
      <c r="K57" t="s">
        <v>4108</v>
      </c>
      <c r="L57" t="s">
        <v>8753</v>
      </c>
      <c r="M57" t="s">
        <v>24192</v>
      </c>
      <c r="N57" t="s">
        <v>637</v>
      </c>
      <c r="O57" t="s">
        <v>646</v>
      </c>
      <c r="P57" t="s">
        <v>26</v>
      </c>
      <c r="Q57" t="s">
        <v>647</v>
      </c>
      <c r="R57" t="s">
        <v>638</v>
      </c>
      <c r="S57" t="s">
        <v>24193</v>
      </c>
      <c r="T57" t="s">
        <v>24194</v>
      </c>
    </row>
    <row r="58" spans="1:22" x14ac:dyDescent="0.25">
      <c r="A58" t="s">
        <v>22</v>
      </c>
      <c r="B58" t="s">
        <v>27</v>
      </c>
      <c r="C58">
        <v>66.333333333333329</v>
      </c>
      <c r="D58">
        <v>3</v>
      </c>
      <c r="E58" t="s">
        <v>24195</v>
      </c>
      <c r="F58">
        <v>750</v>
      </c>
      <c r="G58">
        <v>0</v>
      </c>
      <c r="H58" t="s">
        <v>636</v>
      </c>
      <c r="I58" t="s">
        <v>20730</v>
      </c>
      <c r="J58" t="s">
        <v>1797</v>
      </c>
      <c r="K58" t="s">
        <v>637</v>
      </c>
      <c r="L58" t="s">
        <v>638</v>
      </c>
      <c r="M58" t="s">
        <v>24196</v>
      </c>
      <c r="N58" t="s">
        <v>637</v>
      </c>
      <c r="O58" t="s">
        <v>639</v>
      </c>
      <c r="P58" t="s">
        <v>5</v>
      </c>
      <c r="Q58" t="s">
        <v>640</v>
      </c>
      <c r="R58" t="s">
        <v>638</v>
      </c>
      <c r="S58" t="s">
        <v>24197</v>
      </c>
      <c r="T58" t="s">
        <v>24196</v>
      </c>
    </row>
    <row r="59" spans="1:22" x14ac:dyDescent="0.25">
      <c r="A59" t="s">
        <v>22</v>
      </c>
      <c r="B59" t="s">
        <v>27</v>
      </c>
      <c r="C59">
        <v>66.333333333333329</v>
      </c>
      <c r="D59">
        <v>6</v>
      </c>
      <c r="E59" t="s">
        <v>24195</v>
      </c>
      <c r="F59">
        <v>750</v>
      </c>
      <c r="G59">
        <v>0</v>
      </c>
      <c r="H59" t="s">
        <v>636</v>
      </c>
      <c r="I59" t="s">
        <v>20730</v>
      </c>
      <c r="J59" t="s">
        <v>1797</v>
      </c>
      <c r="K59" t="s">
        <v>637</v>
      </c>
      <c r="L59" t="s">
        <v>638</v>
      </c>
      <c r="M59" t="s">
        <v>24196</v>
      </c>
      <c r="N59" t="s">
        <v>637</v>
      </c>
      <c r="O59" t="s">
        <v>639</v>
      </c>
      <c r="P59" t="s">
        <v>5</v>
      </c>
      <c r="Q59" t="s">
        <v>640</v>
      </c>
      <c r="R59" t="s">
        <v>638</v>
      </c>
      <c r="S59" t="s">
        <v>24197</v>
      </c>
      <c r="T59" t="s">
        <v>24196</v>
      </c>
    </row>
    <row r="60" spans="1:22" x14ac:dyDescent="0.25">
      <c r="A60" t="s">
        <v>594</v>
      </c>
      <c r="B60" t="s">
        <v>595</v>
      </c>
      <c r="C60">
        <v>50</v>
      </c>
      <c r="D60">
        <v>3</v>
      </c>
      <c r="E60" t="s">
        <v>24198</v>
      </c>
      <c r="F60">
        <v>307</v>
      </c>
      <c r="G60">
        <v>8</v>
      </c>
      <c r="H60" t="s">
        <v>636</v>
      </c>
      <c r="I60" t="s">
        <v>24199</v>
      </c>
      <c r="J60" t="s">
        <v>3029</v>
      </c>
      <c r="K60" t="s">
        <v>637</v>
      </c>
      <c r="L60" t="s">
        <v>638</v>
      </c>
      <c r="M60" t="s">
        <v>24200</v>
      </c>
      <c r="N60" t="s">
        <v>637</v>
      </c>
      <c r="O60" t="s">
        <v>643</v>
      </c>
      <c r="P60" t="s">
        <v>5</v>
      </c>
      <c r="Q60" t="s">
        <v>644</v>
      </c>
      <c r="R60" t="s">
        <v>638</v>
      </c>
      <c r="S60" t="s">
        <v>24201</v>
      </c>
      <c r="T60" t="s">
        <v>24200</v>
      </c>
    </row>
    <row r="61" spans="1:22" x14ac:dyDescent="0.25">
      <c r="A61" t="s">
        <v>147</v>
      </c>
      <c r="B61" t="s">
        <v>148</v>
      </c>
      <c r="C61">
        <v>50</v>
      </c>
      <c r="D61">
        <v>6</v>
      </c>
      <c r="E61" t="s">
        <v>24198</v>
      </c>
      <c r="F61">
        <v>307</v>
      </c>
      <c r="G61">
        <v>8</v>
      </c>
      <c r="H61" t="s">
        <v>636</v>
      </c>
      <c r="I61" t="s">
        <v>24199</v>
      </c>
      <c r="J61" t="s">
        <v>3029</v>
      </c>
      <c r="K61" t="s">
        <v>637</v>
      </c>
      <c r="L61" t="s">
        <v>638</v>
      </c>
      <c r="M61" t="s">
        <v>24200</v>
      </c>
      <c r="N61" t="s">
        <v>637</v>
      </c>
      <c r="O61" t="s">
        <v>643</v>
      </c>
      <c r="P61" t="s">
        <v>5</v>
      </c>
      <c r="Q61" t="s">
        <v>644</v>
      </c>
      <c r="R61" t="s">
        <v>638</v>
      </c>
      <c r="S61" t="s">
        <v>24201</v>
      </c>
      <c r="T61" t="s">
        <v>24200</v>
      </c>
    </row>
    <row r="62" spans="1:22" x14ac:dyDescent="0.25">
      <c r="A62" t="s">
        <v>600</v>
      </c>
      <c r="B62" t="s">
        <v>601</v>
      </c>
      <c r="C62">
        <v>159</v>
      </c>
      <c r="D62">
        <v>1</v>
      </c>
      <c r="E62" t="s">
        <v>24202</v>
      </c>
      <c r="F62">
        <v>99</v>
      </c>
      <c r="G62">
        <v>0</v>
      </c>
      <c r="H62" t="s">
        <v>655</v>
      </c>
      <c r="I62" t="s">
        <v>24203</v>
      </c>
      <c r="J62" t="s">
        <v>2899</v>
      </c>
      <c r="K62" t="s">
        <v>637</v>
      </c>
      <c r="L62" t="s">
        <v>638</v>
      </c>
      <c r="M62" t="s">
        <v>24204</v>
      </c>
      <c r="N62" t="s">
        <v>637</v>
      </c>
      <c r="O62" t="s">
        <v>639</v>
      </c>
      <c r="P62" t="s">
        <v>5</v>
      </c>
      <c r="Q62" t="s">
        <v>640</v>
      </c>
      <c r="R62" t="s">
        <v>638</v>
      </c>
      <c r="S62" t="s">
        <v>24205</v>
      </c>
      <c r="T62" t="s">
        <v>24206</v>
      </c>
    </row>
    <row r="63" spans="1:22" x14ac:dyDescent="0.25">
      <c r="A63" t="s">
        <v>600</v>
      </c>
      <c r="B63" t="s">
        <v>601</v>
      </c>
      <c r="C63">
        <v>159</v>
      </c>
      <c r="D63">
        <v>1</v>
      </c>
      <c r="E63" t="s">
        <v>24207</v>
      </c>
      <c r="F63">
        <v>190.5</v>
      </c>
      <c r="G63">
        <v>0</v>
      </c>
      <c r="H63" t="s">
        <v>655</v>
      </c>
      <c r="I63" t="s">
        <v>24208</v>
      </c>
      <c r="J63" t="s">
        <v>1872</v>
      </c>
      <c r="K63" t="s">
        <v>637</v>
      </c>
      <c r="L63" t="s">
        <v>638</v>
      </c>
      <c r="M63" t="s">
        <v>24204</v>
      </c>
      <c r="N63" t="s">
        <v>637</v>
      </c>
      <c r="O63" t="s">
        <v>643</v>
      </c>
      <c r="P63" t="s">
        <v>5</v>
      </c>
      <c r="Q63" t="s">
        <v>644</v>
      </c>
      <c r="R63" t="s">
        <v>638</v>
      </c>
      <c r="S63" t="s">
        <v>24209</v>
      </c>
      <c r="T63" t="s">
        <v>24204</v>
      </c>
    </row>
    <row r="64" spans="1:22" x14ac:dyDescent="0.25">
      <c r="A64" t="s">
        <v>240</v>
      </c>
      <c r="B64" t="s">
        <v>246</v>
      </c>
      <c r="C64">
        <v>159</v>
      </c>
      <c r="D64">
        <v>1</v>
      </c>
      <c r="E64" t="s">
        <v>24207</v>
      </c>
      <c r="F64">
        <v>190.5</v>
      </c>
      <c r="G64">
        <v>0</v>
      </c>
      <c r="H64" t="s">
        <v>655</v>
      </c>
      <c r="I64" t="s">
        <v>24208</v>
      </c>
      <c r="J64" t="s">
        <v>1872</v>
      </c>
      <c r="K64" t="s">
        <v>637</v>
      </c>
      <c r="L64" t="s">
        <v>638</v>
      </c>
      <c r="M64" t="s">
        <v>24204</v>
      </c>
      <c r="N64" t="s">
        <v>637</v>
      </c>
      <c r="O64" t="s">
        <v>643</v>
      </c>
      <c r="P64" t="s">
        <v>5</v>
      </c>
      <c r="Q64" t="s">
        <v>644</v>
      </c>
      <c r="R64" t="s">
        <v>638</v>
      </c>
      <c r="S64" t="s">
        <v>24209</v>
      </c>
      <c r="T64" t="s">
        <v>24204</v>
      </c>
    </row>
    <row r="65" spans="1:20" x14ac:dyDescent="0.25">
      <c r="A65" t="s">
        <v>147</v>
      </c>
      <c r="B65" t="s">
        <v>148</v>
      </c>
      <c r="C65">
        <v>50</v>
      </c>
      <c r="D65">
        <v>6</v>
      </c>
      <c r="E65" t="s">
        <v>24210</v>
      </c>
      <c r="F65">
        <v>181</v>
      </c>
      <c r="G65">
        <v>0</v>
      </c>
      <c r="H65" t="s">
        <v>636</v>
      </c>
      <c r="I65" t="s">
        <v>24211</v>
      </c>
      <c r="J65" t="s">
        <v>2395</v>
      </c>
      <c r="K65" t="s">
        <v>637</v>
      </c>
      <c r="L65" t="s">
        <v>638</v>
      </c>
      <c r="M65" t="s">
        <v>24212</v>
      </c>
      <c r="N65" t="s">
        <v>637</v>
      </c>
      <c r="O65" t="s">
        <v>643</v>
      </c>
      <c r="P65" t="s">
        <v>5</v>
      </c>
      <c r="Q65" t="s">
        <v>644</v>
      </c>
      <c r="R65" t="s">
        <v>638</v>
      </c>
      <c r="S65" t="s">
        <v>24213</v>
      </c>
      <c r="T65" t="s">
        <v>24212</v>
      </c>
    </row>
    <row r="66" spans="1:20" x14ac:dyDescent="0.25">
      <c r="A66" t="s">
        <v>77</v>
      </c>
      <c r="B66" t="s">
        <v>78</v>
      </c>
      <c r="C66">
        <v>40</v>
      </c>
      <c r="D66">
        <v>1</v>
      </c>
      <c r="E66" t="s">
        <v>24214</v>
      </c>
      <c r="F66">
        <v>40</v>
      </c>
      <c r="G66">
        <v>0</v>
      </c>
      <c r="H66" t="s">
        <v>645</v>
      </c>
      <c r="I66" t="s">
        <v>869</v>
      </c>
      <c r="J66" t="s">
        <v>24215</v>
      </c>
      <c r="K66" t="s">
        <v>10137</v>
      </c>
      <c r="L66" t="s">
        <v>726</v>
      </c>
      <c r="M66" t="s">
        <v>24212</v>
      </c>
      <c r="N66" t="s">
        <v>637</v>
      </c>
      <c r="O66" t="s">
        <v>646</v>
      </c>
      <c r="P66" t="s">
        <v>26</v>
      </c>
      <c r="Q66" t="s">
        <v>647</v>
      </c>
      <c r="R66" t="s">
        <v>638</v>
      </c>
      <c r="S66" t="s">
        <v>24216</v>
      </c>
      <c r="T66" t="s">
        <v>24217</v>
      </c>
    </row>
    <row r="67" spans="1:20" x14ac:dyDescent="0.25">
      <c r="A67" t="s">
        <v>239</v>
      </c>
      <c r="B67" t="s">
        <v>245</v>
      </c>
      <c r="C67">
        <v>159</v>
      </c>
      <c r="D67">
        <v>1</v>
      </c>
      <c r="E67" t="s">
        <v>24218</v>
      </c>
      <c r="F67">
        <v>129</v>
      </c>
      <c r="G67">
        <v>0</v>
      </c>
      <c r="H67" t="s">
        <v>636</v>
      </c>
      <c r="I67" t="s">
        <v>24219</v>
      </c>
      <c r="J67" t="s">
        <v>684</v>
      </c>
      <c r="K67" t="s">
        <v>637</v>
      </c>
      <c r="L67" t="s">
        <v>638</v>
      </c>
      <c r="M67" t="s">
        <v>24220</v>
      </c>
      <c r="N67" t="s">
        <v>637</v>
      </c>
      <c r="O67" t="s">
        <v>643</v>
      </c>
      <c r="P67" t="s">
        <v>5</v>
      </c>
      <c r="Q67" t="s">
        <v>644</v>
      </c>
      <c r="R67" t="s">
        <v>638</v>
      </c>
      <c r="S67" t="s">
        <v>24221</v>
      </c>
      <c r="T67" t="s">
        <v>24220</v>
      </c>
    </row>
    <row r="68" spans="1:20" x14ac:dyDescent="0.25">
      <c r="A68" t="s">
        <v>22</v>
      </c>
      <c r="B68" t="s">
        <v>27</v>
      </c>
      <c r="C68">
        <v>66.333333333333329</v>
      </c>
      <c r="D68">
        <v>3</v>
      </c>
      <c r="E68" t="s">
        <v>24222</v>
      </c>
      <c r="F68">
        <v>250</v>
      </c>
      <c r="G68">
        <v>0</v>
      </c>
      <c r="H68" t="s">
        <v>636</v>
      </c>
      <c r="I68" t="s">
        <v>19154</v>
      </c>
      <c r="J68" t="s">
        <v>3004</v>
      </c>
      <c r="K68" t="s">
        <v>637</v>
      </c>
      <c r="L68" t="s">
        <v>638</v>
      </c>
      <c r="M68" t="s">
        <v>24223</v>
      </c>
      <c r="N68" t="s">
        <v>637</v>
      </c>
      <c r="O68" t="s">
        <v>639</v>
      </c>
      <c r="P68" t="s">
        <v>5</v>
      </c>
      <c r="Q68" t="s">
        <v>640</v>
      </c>
      <c r="R68" t="s">
        <v>638</v>
      </c>
      <c r="S68" t="s">
        <v>24224</v>
      </c>
      <c r="T68" t="s">
        <v>24223</v>
      </c>
    </row>
    <row r="69" spans="1:20" x14ac:dyDescent="0.25">
      <c r="A69" t="s">
        <v>594</v>
      </c>
      <c r="B69" t="s">
        <v>595</v>
      </c>
      <c r="C69">
        <v>50</v>
      </c>
      <c r="D69">
        <v>3</v>
      </c>
      <c r="E69" t="s">
        <v>24225</v>
      </c>
      <c r="F69">
        <v>99</v>
      </c>
      <c r="G69">
        <v>0</v>
      </c>
      <c r="H69" t="s">
        <v>636</v>
      </c>
      <c r="I69" t="s">
        <v>24226</v>
      </c>
      <c r="J69" t="s">
        <v>648</v>
      </c>
      <c r="K69" t="s">
        <v>637</v>
      </c>
      <c r="L69" t="s">
        <v>638</v>
      </c>
      <c r="M69" t="s">
        <v>24223</v>
      </c>
      <c r="N69" t="s">
        <v>637</v>
      </c>
      <c r="O69" t="s">
        <v>639</v>
      </c>
      <c r="P69" t="s">
        <v>5</v>
      </c>
      <c r="Q69" t="s">
        <v>640</v>
      </c>
      <c r="R69" t="s">
        <v>638</v>
      </c>
      <c r="S69" t="s">
        <v>24227</v>
      </c>
      <c r="T69" t="s">
        <v>24223</v>
      </c>
    </row>
    <row r="70" spans="1:20" x14ac:dyDescent="0.25">
      <c r="A70" t="s">
        <v>147</v>
      </c>
      <c r="B70" t="s">
        <v>148</v>
      </c>
      <c r="C70">
        <v>50</v>
      </c>
      <c r="D70">
        <v>6</v>
      </c>
      <c r="E70" t="s">
        <v>24228</v>
      </c>
      <c r="F70">
        <v>200</v>
      </c>
      <c r="G70">
        <v>0</v>
      </c>
      <c r="H70" t="s">
        <v>636</v>
      </c>
      <c r="I70" t="s">
        <v>24229</v>
      </c>
      <c r="J70" t="s">
        <v>648</v>
      </c>
      <c r="K70" t="s">
        <v>637</v>
      </c>
      <c r="L70" t="s">
        <v>638</v>
      </c>
      <c r="M70" t="s">
        <v>24230</v>
      </c>
      <c r="N70" t="s">
        <v>637</v>
      </c>
      <c r="O70" t="s">
        <v>643</v>
      </c>
      <c r="P70" t="s">
        <v>5</v>
      </c>
      <c r="Q70" t="s">
        <v>644</v>
      </c>
      <c r="R70" t="s">
        <v>638</v>
      </c>
      <c r="S70" t="s">
        <v>24231</v>
      </c>
      <c r="T70" t="s">
        <v>24232</v>
      </c>
    </row>
    <row r="71" spans="1:20" x14ac:dyDescent="0.25">
      <c r="A71" t="s">
        <v>240</v>
      </c>
      <c r="B71" t="s">
        <v>246</v>
      </c>
      <c r="C71">
        <v>139</v>
      </c>
      <c r="D71">
        <v>2</v>
      </c>
      <c r="E71" t="s">
        <v>24233</v>
      </c>
      <c r="F71">
        <v>215</v>
      </c>
      <c r="G71">
        <v>0</v>
      </c>
      <c r="H71" t="s">
        <v>697</v>
      </c>
      <c r="I71" t="s">
        <v>24234</v>
      </c>
      <c r="J71" t="s">
        <v>24235</v>
      </c>
      <c r="K71" t="s">
        <v>4084</v>
      </c>
      <c r="L71" t="s">
        <v>24236</v>
      </c>
      <c r="M71" t="s">
        <v>24232</v>
      </c>
      <c r="N71" t="s">
        <v>3443</v>
      </c>
      <c r="O71" t="s">
        <v>698</v>
      </c>
      <c r="P71" t="s">
        <v>692</v>
      </c>
      <c r="Q71" t="s">
        <v>693</v>
      </c>
      <c r="R71" t="s">
        <v>638</v>
      </c>
      <c r="S71" t="s">
        <v>24237</v>
      </c>
      <c r="T71" t="s">
        <v>24232</v>
      </c>
    </row>
    <row r="72" spans="1:20" x14ac:dyDescent="0.25">
      <c r="A72" t="s">
        <v>241</v>
      </c>
      <c r="B72" t="s">
        <v>247</v>
      </c>
      <c r="C72">
        <v>139</v>
      </c>
      <c r="D72">
        <v>2</v>
      </c>
      <c r="E72" t="s">
        <v>24238</v>
      </c>
      <c r="F72">
        <v>215</v>
      </c>
      <c r="G72">
        <v>0</v>
      </c>
      <c r="H72" t="s">
        <v>697</v>
      </c>
      <c r="I72" t="s">
        <v>24239</v>
      </c>
      <c r="J72" t="s">
        <v>24240</v>
      </c>
      <c r="K72" t="s">
        <v>16544</v>
      </c>
      <c r="L72" t="s">
        <v>24241</v>
      </c>
      <c r="M72" t="s">
        <v>24242</v>
      </c>
      <c r="N72" t="s">
        <v>3443</v>
      </c>
      <c r="O72" t="s">
        <v>698</v>
      </c>
      <c r="P72" t="s">
        <v>692</v>
      </c>
      <c r="Q72" t="s">
        <v>693</v>
      </c>
      <c r="R72" t="s">
        <v>638</v>
      </c>
      <c r="S72" t="s">
        <v>24243</v>
      </c>
      <c r="T72" t="s">
        <v>24242</v>
      </c>
    </row>
    <row r="73" spans="1:20" x14ac:dyDescent="0.25">
      <c r="A73" t="s">
        <v>594</v>
      </c>
      <c r="B73" t="s">
        <v>595</v>
      </c>
      <c r="C73">
        <v>50</v>
      </c>
      <c r="D73">
        <v>3</v>
      </c>
      <c r="E73" t="s">
        <v>24244</v>
      </c>
      <c r="F73">
        <v>99</v>
      </c>
      <c r="G73">
        <v>0</v>
      </c>
      <c r="H73" t="s">
        <v>636</v>
      </c>
      <c r="I73" t="s">
        <v>24245</v>
      </c>
      <c r="J73" t="s">
        <v>648</v>
      </c>
      <c r="K73" t="s">
        <v>637</v>
      </c>
      <c r="L73" t="s">
        <v>638</v>
      </c>
      <c r="M73" t="s">
        <v>24246</v>
      </c>
      <c r="N73" t="s">
        <v>637</v>
      </c>
      <c r="O73" t="s">
        <v>639</v>
      </c>
      <c r="P73" t="s">
        <v>5</v>
      </c>
      <c r="Q73" t="s">
        <v>640</v>
      </c>
      <c r="R73" t="s">
        <v>638</v>
      </c>
      <c r="S73" t="s">
        <v>24247</v>
      </c>
      <c r="T73" t="s">
        <v>24246</v>
      </c>
    </row>
    <row r="74" spans="1:20" x14ac:dyDescent="0.25">
      <c r="A74" t="s">
        <v>147</v>
      </c>
      <c r="B74" t="s">
        <v>148</v>
      </c>
      <c r="C74">
        <v>33.333333333333336</v>
      </c>
      <c r="D74">
        <v>3</v>
      </c>
      <c r="E74" t="s">
        <v>24248</v>
      </c>
      <c r="F74">
        <v>100</v>
      </c>
      <c r="G74">
        <v>0</v>
      </c>
      <c r="H74" t="s">
        <v>636</v>
      </c>
      <c r="I74" t="s">
        <v>24249</v>
      </c>
      <c r="J74" t="s">
        <v>2178</v>
      </c>
      <c r="K74" t="s">
        <v>637</v>
      </c>
      <c r="L74" t="s">
        <v>638</v>
      </c>
      <c r="M74" t="s">
        <v>24246</v>
      </c>
      <c r="N74" t="s">
        <v>637</v>
      </c>
      <c r="O74" t="s">
        <v>639</v>
      </c>
      <c r="P74" t="s">
        <v>5</v>
      </c>
      <c r="Q74" t="s">
        <v>640</v>
      </c>
      <c r="R74" t="s">
        <v>638</v>
      </c>
      <c r="S74" t="s">
        <v>24250</v>
      </c>
      <c r="T74" t="s">
        <v>24246</v>
      </c>
    </row>
    <row r="75" spans="1:20" x14ac:dyDescent="0.25">
      <c r="A75" t="s">
        <v>18</v>
      </c>
      <c r="B75" t="s">
        <v>19</v>
      </c>
      <c r="C75">
        <v>66.666666666666671</v>
      </c>
      <c r="D75">
        <v>3</v>
      </c>
      <c r="E75" t="s">
        <v>24251</v>
      </c>
      <c r="F75">
        <v>281</v>
      </c>
      <c r="G75">
        <v>0</v>
      </c>
      <c r="H75" t="s">
        <v>636</v>
      </c>
      <c r="I75" t="s">
        <v>24252</v>
      </c>
      <c r="J75" t="s">
        <v>1852</v>
      </c>
      <c r="K75" t="s">
        <v>637</v>
      </c>
      <c r="L75" t="s">
        <v>638</v>
      </c>
      <c r="M75" t="s">
        <v>24253</v>
      </c>
      <c r="N75" t="s">
        <v>637</v>
      </c>
      <c r="O75" t="s">
        <v>643</v>
      </c>
      <c r="P75" t="s">
        <v>5</v>
      </c>
      <c r="Q75" t="s">
        <v>644</v>
      </c>
      <c r="R75" t="s">
        <v>638</v>
      </c>
      <c r="S75" t="s">
        <v>24254</v>
      </c>
      <c r="T75" t="s">
        <v>24255</v>
      </c>
    </row>
    <row r="76" spans="1:20" x14ac:dyDescent="0.25">
      <c r="A76" t="s">
        <v>147</v>
      </c>
      <c r="B76" t="s">
        <v>148</v>
      </c>
      <c r="C76">
        <v>50</v>
      </c>
      <c r="D76">
        <v>6</v>
      </c>
      <c r="E76" t="s">
        <v>24251</v>
      </c>
      <c r="F76">
        <v>281</v>
      </c>
      <c r="G76">
        <v>0</v>
      </c>
      <c r="H76" t="s">
        <v>636</v>
      </c>
      <c r="I76" t="s">
        <v>24252</v>
      </c>
      <c r="J76" t="s">
        <v>1852</v>
      </c>
      <c r="K76" t="s">
        <v>637</v>
      </c>
      <c r="L76" t="s">
        <v>638</v>
      </c>
      <c r="M76" t="s">
        <v>24253</v>
      </c>
      <c r="N76" t="s">
        <v>637</v>
      </c>
      <c r="O76" t="s">
        <v>643</v>
      </c>
      <c r="P76" t="s">
        <v>5</v>
      </c>
      <c r="Q76" t="s">
        <v>644</v>
      </c>
      <c r="R76" t="s">
        <v>638</v>
      </c>
      <c r="S76" t="s">
        <v>24254</v>
      </c>
      <c r="T76" t="s">
        <v>24255</v>
      </c>
    </row>
    <row r="77" spans="1:20" x14ac:dyDescent="0.25">
      <c r="A77" t="s">
        <v>77</v>
      </c>
      <c r="B77" t="s">
        <v>78</v>
      </c>
      <c r="C77">
        <v>40</v>
      </c>
      <c r="D77">
        <v>1</v>
      </c>
      <c r="E77" t="s">
        <v>24256</v>
      </c>
      <c r="F77">
        <v>40</v>
      </c>
      <c r="G77">
        <v>0</v>
      </c>
      <c r="H77" t="s">
        <v>645</v>
      </c>
      <c r="I77" t="s">
        <v>3784</v>
      </c>
      <c r="J77" t="s">
        <v>24257</v>
      </c>
      <c r="K77" t="s">
        <v>710</v>
      </c>
      <c r="L77" t="s">
        <v>5613</v>
      </c>
      <c r="M77" t="s">
        <v>24258</v>
      </c>
      <c r="N77" t="s">
        <v>637</v>
      </c>
      <c r="O77" t="s">
        <v>646</v>
      </c>
      <c r="P77" t="s">
        <v>26</v>
      </c>
      <c r="Q77" t="s">
        <v>647</v>
      </c>
      <c r="R77" t="s">
        <v>638</v>
      </c>
      <c r="S77" t="s">
        <v>24259</v>
      </c>
      <c r="T77" t="s">
        <v>24260</v>
      </c>
    </row>
    <row r="78" spans="1:20" x14ac:dyDescent="0.25">
      <c r="A78" t="s">
        <v>147</v>
      </c>
      <c r="B78" t="s">
        <v>148</v>
      </c>
      <c r="C78">
        <v>33.333333333333336</v>
      </c>
      <c r="D78">
        <v>3</v>
      </c>
      <c r="E78" t="s">
        <v>24261</v>
      </c>
      <c r="F78">
        <v>100</v>
      </c>
      <c r="G78">
        <v>0</v>
      </c>
      <c r="H78" t="s">
        <v>636</v>
      </c>
      <c r="I78" t="s">
        <v>24262</v>
      </c>
      <c r="J78" t="s">
        <v>670</v>
      </c>
      <c r="K78" t="s">
        <v>637</v>
      </c>
      <c r="L78" t="s">
        <v>638</v>
      </c>
      <c r="M78" t="s">
        <v>24263</v>
      </c>
      <c r="N78" t="s">
        <v>637</v>
      </c>
      <c r="O78" t="s">
        <v>639</v>
      </c>
      <c r="P78" t="s">
        <v>5</v>
      </c>
      <c r="Q78" t="s">
        <v>640</v>
      </c>
      <c r="R78" t="s">
        <v>638</v>
      </c>
      <c r="S78" t="s">
        <v>24264</v>
      </c>
      <c r="T78" t="s">
        <v>24263</v>
      </c>
    </row>
    <row r="79" spans="1:20" x14ac:dyDescent="0.25">
      <c r="A79" t="s">
        <v>147</v>
      </c>
      <c r="B79" t="s">
        <v>148</v>
      </c>
      <c r="C79">
        <v>33.333333333333336</v>
      </c>
      <c r="D79">
        <v>3</v>
      </c>
      <c r="E79" t="s">
        <v>24265</v>
      </c>
      <c r="F79">
        <v>427</v>
      </c>
      <c r="G79">
        <v>38</v>
      </c>
      <c r="H79" t="s">
        <v>645</v>
      </c>
      <c r="I79" t="s">
        <v>24266</v>
      </c>
      <c r="J79" t="s">
        <v>24267</v>
      </c>
      <c r="K79" t="s">
        <v>24268</v>
      </c>
      <c r="L79" t="s">
        <v>773</v>
      </c>
      <c r="M79" t="s">
        <v>24232</v>
      </c>
      <c r="N79" t="s">
        <v>637</v>
      </c>
      <c r="O79" t="s">
        <v>646</v>
      </c>
      <c r="P79" t="s">
        <v>26</v>
      </c>
      <c r="Q79" t="s">
        <v>647</v>
      </c>
      <c r="R79" t="s">
        <v>638</v>
      </c>
      <c r="S79" t="s">
        <v>24269</v>
      </c>
      <c r="T79" t="s">
        <v>24270</v>
      </c>
    </row>
    <row r="80" spans="1:20" x14ac:dyDescent="0.25">
      <c r="A80" t="s">
        <v>72</v>
      </c>
      <c r="B80" t="s">
        <v>108</v>
      </c>
      <c r="C80">
        <v>66</v>
      </c>
      <c r="D80">
        <v>1</v>
      </c>
      <c r="E80" t="s">
        <v>24265</v>
      </c>
      <c r="F80">
        <v>427</v>
      </c>
      <c r="G80">
        <v>38</v>
      </c>
      <c r="H80" t="s">
        <v>645</v>
      </c>
      <c r="I80" t="s">
        <v>24266</v>
      </c>
      <c r="J80" t="s">
        <v>24267</v>
      </c>
      <c r="K80" t="s">
        <v>24268</v>
      </c>
      <c r="L80" t="s">
        <v>773</v>
      </c>
      <c r="M80" t="s">
        <v>24232</v>
      </c>
      <c r="N80" t="s">
        <v>637</v>
      </c>
      <c r="O80" t="s">
        <v>646</v>
      </c>
      <c r="P80" t="s">
        <v>26</v>
      </c>
      <c r="Q80" t="s">
        <v>647</v>
      </c>
      <c r="R80" t="s">
        <v>638</v>
      </c>
      <c r="S80" t="s">
        <v>24269</v>
      </c>
      <c r="T80" t="s">
        <v>24270</v>
      </c>
    </row>
    <row r="81" spans="1:20" x14ac:dyDescent="0.25">
      <c r="A81" t="s">
        <v>101</v>
      </c>
      <c r="B81" t="s">
        <v>74</v>
      </c>
      <c r="C81">
        <v>66</v>
      </c>
      <c r="D81">
        <v>1</v>
      </c>
      <c r="E81" t="s">
        <v>24265</v>
      </c>
      <c r="F81">
        <v>427</v>
      </c>
      <c r="G81">
        <v>38</v>
      </c>
      <c r="H81" t="s">
        <v>645</v>
      </c>
      <c r="I81" t="s">
        <v>24266</v>
      </c>
      <c r="J81" t="s">
        <v>24267</v>
      </c>
      <c r="K81" t="s">
        <v>24268</v>
      </c>
      <c r="L81" t="s">
        <v>773</v>
      </c>
      <c r="M81" t="s">
        <v>24232</v>
      </c>
      <c r="N81" t="s">
        <v>637</v>
      </c>
      <c r="O81" t="s">
        <v>646</v>
      </c>
      <c r="P81" t="s">
        <v>26</v>
      </c>
      <c r="Q81" t="s">
        <v>647</v>
      </c>
      <c r="R81" t="s">
        <v>638</v>
      </c>
      <c r="S81" t="s">
        <v>24269</v>
      </c>
      <c r="T81" t="s">
        <v>24270</v>
      </c>
    </row>
    <row r="82" spans="1:20" x14ac:dyDescent="0.25">
      <c r="A82" t="s">
        <v>22</v>
      </c>
      <c r="B82" t="s">
        <v>27</v>
      </c>
      <c r="C82">
        <v>67</v>
      </c>
      <c r="D82">
        <v>1</v>
      </c>
      <c r="E82" t="s">
        <v>24265</v>
      </c>
      <c r="F82">
        <v>427</v>
      </c>
      <c r="G82">
        <v>38</v>
      </c>
      <c r="H82" t="s">
        <v>645</v>
      </c>
      <c r="I82" t="s">
        <v>24266</v>
      </c>
      <c r="J82" t="s">
        <v>24267</v>
      </c>
      <c r="K82" t="s">
        <v>24268</v>
      </c>
      <c r="L82" t="s">
        <v>773</v>
      </c>
      <c r="M82" t="s">
        <v>24232</v>
      </c>
      <c r="N82" t="s">
        <v>637</v>
      </c>
      <c r="O82" t="s">
        <v>646</v>
      </c>
      <c r="P82" t="s">
        <v>26</v>
      </c>
      <c r="Q82" t="s">
        <v>647</v>
      </c>
      <c r="R82" t="s">
        <v>638</v>
      </c>
      <c r="S82" t="s">
        <v>24269</v>
      </c>
      <c r="T82" t="s">
        <v>24270</v>
      </c>
    </row>
    <row r="83" spans="1:20" x14ac:dyDescent="0.25">
      <c r="A83" t="s">
        <v>77</v>
      </c>
      <c r="B83" t="s">
        <v>78</v>
      </c>
      <c r="C83">
        <v>40</v>
      </c>
      <c r="D83">
        <v>1</v>
      </c>
      <c r="E83" t="s">
        <v>24271</v>
      </c>
      <c r="F83">
        <v>40</v>
      </c>
      <c r="G83">
        <v>0</v>
      </c>
      <c r="H83" t="s">
        <v>645</v>
      </c>
      <c r="I83" t="s">
        <v>12234</v>
      </c>
      <c r="J83" t="s">
        <v>12235</v>
      </c>
      <c r="K83" t="s">
        <v>3703</v>
      </c>
      <c r="L83" t="s">
        <v>813</v>
      </c>
      <c r="M83" t="s">
        <v>24272</v>
      </c>
      <c r="N83" t="s">
        <v>637</v>
      </c>
      <c r="O83" t="s">
        <v>646</v>
      </c>
      <c r="P83" t="s">
        <v>26</v>
      </c>
      <c r="Q83" t="s">
        <v>647</v>
      </c>
      <c r="R83" t="s">
        <v>638</v>
      </c>
      <c r="S83" t="s">
        <v>24273</v>
      </c>
      <c r="T83" t="s">
        <v>24274</v>
      </c>
    </row>
    <row r="84" spans="1:20" x14ac:dyDescent="0.25">
      <c r="A84" t="s">
        <v>18</v>
      </c>
      <c r="B84" t="s">
        <v>19</v>
      </c>
      <c r="C84">
        <v>66.666666666666671</v>
      </c>
      <c r="D84">
        <v>3</v>
      </c>
      <c r="E84" t="s">
        <v>24275</v>
      </c>
      <c r="F84">
        <v>100</v>
      </c>
      <c r="G84">
        <v>0</v>
      </c>
      <c r="H84" t="s">
        <v>636</v>
      </c>
      <c r="I84" t="s">
        <v>7838</v>
      </c>
      <c r="J84" t="s">
        <v>3669</v>
      </c>
      <c r="K84" t="s">
        <v>637</v>
      </c>
      <c r="L84" t="s">
        <v>638</v>
      </c>
      <c r="M84" t="s">
        <v>24276</v>
      </c>
      <c r="N84" t="s">
        <v>637</v>
      </c>
      <c r="O84" t="s">
        <v>639</v>
      </c>
      <c r="P84" t="s">
        <v>5</v>
      </c>
      <c r="Q84" t="s">
        <v>640</v>
      </c>
      <c r="R84" t="s">
        <v>638</v>
      </c>
      <c r="S84" t="s">
        <v>24277</v>
      </c>
      <c r="T84" t="s">
        <v>24276</v>
      </c>
    </row>
    <row r="85" spans="1:20" x14ac:dyDescent="0.25">
      <c r="A85" t="s">
        <v>147</v>
      </c>
      <c r="B85" t="s">
        <v>148</v>
      </c>
      <c r="C85">
        <v>33.333333333333336</v>
      </c>
      <c r="D85">
        <v>3</v>
      </c>
      <c r="E85" t="s">
        <v>24278</v>
      </c>
      <c r="F85">
        <v>100</v>
      </c>
      <c r="G85">
        <v>0</v>
      </c>
      <c r="H85" t="s">
        <v>636</v>
      </c>
      <c r="I85" t="s">
        <v>19793</v>
      </c>
      <c r="J85" t="s">
        <v>1970</v>
      </c>
      <c r="K85" t="s">
        <v>637</v>
      </c>
      <c r="L85" t="s">
        <v>638</v>
      </c>
      <c r="M85" t="s">
        <v>24279</v>
      </c>
      <c r="N85" t="s">
        <v>637</v>
      </c>
      <c r="O85" t="s">
        <v>643</v>
      </c>
      <c r="P85" t="s">
        <v>5</v>
      </c>
      <c r="Q85" t="s">
        <v>644</v>
      </c>
      <c r="R85" t="s">
        <v>638</v>
      </c>
      <c r="S85" t="s">
        <v>24280</v>
      </c>
      <c r="T85" t="s">
        <v>24279</v>
      </c>
    </row>
    <row r="86" spans="1:20" x14ac:dyDescent="0.25">
      <c r="A86" t="s">
        <v>594</v>
      </c>
      <c r="B86" t="s">
        <v>595</v>
      </c>
      <c r="C86">
        <v>50</v>
      </c>
      <c r="D86">
        <v>3</v>
      </c>
      <c r="E86" t="s">
        <v>24281</v>
      </c>
      <c r="F86">
        <v>64.91</v>
      </c>
      <c r="G86">
        <v>10</v>
      </c>
      <c r="H86" t="s">
        <v>645</v>
      </c>
      <c r="I86" t="s">
        <v>24282</v>
      </c>
      <c r="J86" t="s">
        <v>24283</v>
      </c>
      <c r="K86" t="s">
        <v>19717</v>
      </c>
      <c r="L86" t="s">
        <v>24284</v>
      </c>
      <c r="M86" t="s">
        <v>24285</v>
      </c>
      <c r="N86" t="s">
        <v>637</v>
      </c>
      <c r="O86" t="s">
        <v>664</v>
      </c>
      <c r="P86" t="s">
        <v>23</v>
      </c>
      <c r="Q86" t="s">
        <v>665</v>
      </c>
      <c r="R86" t="s">
        <v>638</v>
      </c>
      <c r="S86" t="s">
        <v>24286</v>
      </c>
      <c r="T86" t="s">
        <v>24287</v>
      </c>
    </row>
    <row r="87" spans="1:20" x14ac:dyDescent="0.25">
      <c r="A87" t="s">
        <v>147</v>
      </c>
      <c r="B87" t="s">
        <v>148</v>
      </c>
      <c r="C87">
        <v>50</v>
      </c>
      <c r="D87">
        <v>6</v>
      </c>
      <c r="E87" t="s">
        <v>24288</v>
      </c>
      <c r="F87">
        <v>181</v>
      </c>
      <c r="G87">
        <v>0</v>
      </c>
      <c r="H87" t="s">
        <v>636</v>
      </c>
      <c r="I87" t="s">
        <v>24289</v>
      </c>
      <c r="J87" t="s">
        <v>667</v>
      </c>
      <c r="K87" t="s">
        <v>637</v>
      </c>
      <c r="L87" t="s">
        <v>638</v>
      </c>
      <c r="M87" t="s">
        <v>24290</v>
      </c>
      <c r="N87" t="s">
        <v>637</v>
      </c>
      <c r="O87" t="s">
        <v>639</v>
      </c>
      <c r="P87" t="s">
        <v>5</v>
      </c>
      <c r="Q87" t="s">
        <v>640</v>
      </c>
      <c r="R87" t="s">
        <v>638</v>
      </c>
      <c r="S87" t="s">
        <v>24291</v>
      </c>
      <c r="T87" t="s">
        <v>24290</v>
      </c>
    </row>
    <row r="88" spans="1:20" x14ac:dyDescent="0.25">
      <c r="A88" t="s">
        <v>594</v>
      </c>
      <c r="B88" t="s">
        <v>595</v>
      </c>
      <c r="C88">
        <v>50</v>
      </c>
      <c r="D88">
        <v>3</v>
      </c>
      <c r="E88" t="s">
        <v>24292</v>
      </c>
      <c r="F88">
        <v>100</v>
      </c>
      <c r="G88">
        <v>0</v>
      </c>
      <c r="H88" t="s">
        <v>636</v>
      </c>
      <c r="I88" t="s">
        <v>14484</v>
      </c>
      <c r="J88" t="s">
        <v>668</v>
      </c>
      <c r="K88" t="s">
        <v>637</v>
      </c>
      <c r="L88" t="s">
        <v>638</v>
      </c>
      <c r="M88" t="s">
        <v>24290</v>
      </c>
      <c r="N88" t="s">
        <v>637</v>
      </c>
      <c r="O88" t="s">
        <v>639</v>
      </c>
      <c r="P88" t="s">
        <v>5</v>
      </c>
      <c r="Q88" t="s">
        <v>640</v>
      </c>
      <c r="R88" t="s">
        <v>638</v>
      </c>
      <c r="S88" t="s">
        <v>24293</v>
      </c>
      <c r="T88" t="s">
        <v>24290</v>
      </c>
    </row>
    <row r="89" spans="1:20" x14ac:dyDescent="0.25">
      <c r="A89" t="s">
        <v>594</v>
      </c>
      <c r="B89" t="s">
        <v>595</v>
      </c>
      <c r="C89">
        <v>50</v>
      </c>
      <c r="D89">
        <v>3</v>
      </c>
      <c r="E89" t="s">
        <v>24294</v>
      </c>
      <c r="F89">
        <v>100</v>
      </c>
      <c r="G89">
        <v>0</v>
      </c>
      <c r="H89" t="s">
        <v>645</v>
      </c>
      <c r="I89" t="s">
        <v>22559</v>
      </c>
      <c r="J89" t="s">
        <v>22560</v>
      </c>
      <c r="K89" t="s">
        <v>3857</v>
      </c>
      <c r="L89" t="s">
        <v>22561</v>
      </c>
      <c r="M89" t="s">
        <v>24295</v>
      </c>
      <c r="N89" t="s">
        <v>3443</v>
      </c>
      <c r="O89" t="s">
        <v>698</v>
      </c>
      <c r="P89" t="s">
        <v>692</v>
      </c>
      <c r="Q89" t="s">
        <v>693</v>
      </c>
      <c r="R89" t="s">
        <v>638</v>
      </c>
      <c r="S89" t="s">
        <v>24296</v>
      </c>
      <c r="T89" t="s">
        <v>24297</v>
      </c>
    </row>
    <row r="90" spans="1:20" x14ac:dyDescent="0.25">
      <c r="A90" t="s">
        <v>600</v>
      </c>
      <c r="B90" t="s">
        <v>601</v>
      </c>
      <c r="C90">
        <v>139</v>
      </c>
      <c r="D90">
        <v>1</v>
      </c>
      <c r="E90" t="s">
        <v>24298</v>
      </c>
      <c r="F90">
        <v>139</v>
      </c>
      <c r="G90">
        <v>0</v>
      </c>
      <c r="H90" t="s">
        <v>645</v>
      </c>
      <c r="I90" t="s">
        <v>6432</v>
      </c>
      <c r="J90" t="s">
        <v>24299</v>
      </c>
      <c r="K90" t="s">
        <v>24300</v>
      </c>
      <c r="L90" t="s">
        <v>6685</v>
      </c>
      <c r="M90" t="s">
        <v>24301</v>
      </c>
      <c r="N90" t="s">
        <v>637</v>
      </c>
      <c r="O90" t="s">
        <v>646</v>
      </c>
      <c r="P90" t="s">
        <v>26</v>
      </c>
      <c r="Q90" t="s">
        <v>647</v>
      </c>
      <c r="R90" t="s">
        <v>638</v>
      </c>
      <c r="S90" t="s">
        <v>24302</v>
      </c>
      <c r="T90" t="s">
        <v>24301</v>
      </c>
    </row>
    <row r="91" spans="1:20" x14ac:dyDescent="0.25">
      <c r="A91" t="s">
        <v>147</v>
      </c>
      <c r="B91" t="s">
        <v>148</v>
      </c>
      <c r="C91">
        <v>33.333333333333336</v>
      </c>
      <c r="D91">
        <v>3</v>
      </c>
      <c r="E91" t="s">
        <v>24303</v>
      </c>
      <c r="F91">
        <v>100</v>
      </c>
      <c r="G91">
        <v>0</v>
      </c>
      <c r="H91" t="s">
        <v>636</v>
      </c>
      <c r="I91" t="s">
        <v>24304</v>
      </c>
      <c r="J91" t="s">
        <v>1987</v>
      </c>
      <c r="K91" t="s">
        <v>637</v>
      </c>
      <c r="L91" t="s">
        <v>638</v>
      </c>
      <c r="M91" t="s">
        <v>24305</v>
      </c>
      <c r="N91" t="s">
        <v>637</v>
      </c>
      <c r="O91" t="s">
        <v>639</v>
      </c>
      <c r="P91" t="s">
        <v>5</v>
      </c>
      <c r="Q91" t="s">
        <v>640</v>
      </c>
      <c r="R91" t="s">
        <v>638</v>
      </c>
      <c r="S91" t="s">
        <v>24306</v>
      </c>
      <c r="T91" t="s">
        <v>24305</v>
      </c>
    </row>
    <row r="92" spans="1:20" x14ac:dyDescent="0.25">
      <c r="A92" t="s">
        <v>147</v>
      </c>
      <c r="B92" t="s">
        <v>148</v>
      </c>
      <c r="C92">
        <v>50</v>
      </c>
      <c r="D92">
        <v>6</v>
      </c>
      <c r="E92" t="s">
        <v>24307</v>
      </c>
      <c r="F92">
        <v>181</v>
      </c>
      <c r="G92">
        <v>0</v>
      </c>
      <c r="H92" t="s">
        <v>636</v>
      </c>
      <c r="I92" t="s">
        <v>24308</v>
      </c>
      <c r="J92" t="s">
        <v>672</v>
      </c>
      <c r="K92" t="s">
        <v>637</v>
      </c>
      <c r="L92" t="s">
        <v>638</v>
      </c>
      <c r="M92" t="s">
        <v>24309</v>
      </c>
      <c r="N92" t="s">
        <v>637</v>
      </c>
      <c r="O92" t="s">
        <v>643</v>
      </c>
      <c r="P92" t="s">
        <v>5</v>
      </c>
      <c r="Q92" t="s">
        <v>644</v>
      </c>
      <c r="R92" t="s">
        <v>638</v>
      </c>
      <c r="S92" t="s">
        <v>24310</v>
      </c>
      <c r="T92" t="s">
        <v>24305</v>
      </c>
    </row>
    <row r="93" spans="1:20" x14ac:dyDescent="0.25">
      <c r="A93" t="s">
        <v>16479</v>
      </c>
      <c r="B93" t="s">
        <v>13745</v>
      </c>
      <c r="C93">
        <v>200</v>
      </c>
      <c r="D93">
        <v>1</v>
      </c>
      <c r="E93" t="s">
        <v>24311</v>
      </c>
      <c r="F93">
        <v>85</v>
      </c>
      <c r="G93">
        <v>0</v>
      </c>
      <c r="H93" t="s">
        <v>636</v>
      </c>
      <c r="I93" t="s">
        <v>6389</v>
      </c>
      <c r="J93" t="s">
        <v>657</v>
      </c>
      <c r="K93" t="s">
        <v>637</v>
      </c>
      <c r="L93" t="s">
        <v>638</v>
      </c>
      <c r="M93" t="s">
        <v>24312</v>
      </c>
      <c r="N93" t="s">
        <v>637</v>
      </c>
      <c r="O93" t="s">
        <v>643</v>
      </c>
      <c r="P93" t="s">
        <v>5</v>
      </c>
      <c r="Q93" t="s">
        <v>644</v>
      </c>
      <c r="R93" t="s">
        <v>638</v>
      </c>
      <c r="S93" t="s">
        <v>24313</v>
      </c>
      <c r="T93" t="s">
        <v>24312</v>
      </c>
    </row>
    <row r="94" spans="1:20" x14ac:dyDescent="0.25">
      <c r="A94" t="s">
        <v>594</v>
      </c>
      <c r="B94" t="s">
        <v>595</v>
      </c>
      <c r="C94">
        <v>50</v>
      </c>
      <c r="D94">
        <v>3</v>
      </c>
      <c r="E94" t="s">
        <v>24314</v>
      </c>
      <c r="F94">
        <v>100</v>
      </c>
      <c r="G94">
        <v>0</v>
      </c>
      <c r="H94" t="s">
        <v>636</v>
      </c>
      <c r="I94" t="s">
        <v>9322</v>
      </c>
      <c r="J94" t="s">
        <v>658</v>
      </c>
      <c r="K94" t="s">
        <v>637</v>
      </c>
      <c r="L94" t="s">
        <v>638</v>
      </c>
      <c r="M94" t="s">
        <v>24315</v>
      </c>
      <c r="N94" t="s">
        <v>637</v>
      </c>
      <c r="O94" t="s">
        <v>639</v>
      </c>
      <c r="P94" t="s">
        <v>5</v>
      </c>
      <c r="Q94" t="s">
        <v>640</v>
      </c>
      <c r="R94" t="s">
        <v>638</v>
      </c>
      <c r="S94" t="s">
        <v>24316</v>
      </c>
      <c r="T94" t="s">
        <v>24315</v>
      </c>
    </row>
    <row r="95" spans="1:20" x14ac:dyDescent="0.25">
      <c r="A95" t="s">
        <v>18</v>
      </c>
      <c r="B95" t="s">
        <v>19</v>
      </c>
      <c r="C95">
        <v>66.666666666666671</v>
      </c>
      <c r="D95">
        <v>3</v>
      </c>
      <c r="E95" t="s">
        <v>24317</v>
      </c>
      <c r="F95">
        <v>100</v>
      </c>
      <c r="G95">
        <v>0</v>
      </c>
      <c r="H95" t="s">
        <v>636</v>
      </c>
      <c r="I95" t="s">
        <v>24318</v>
      </c>
      <c r="J95" t="s">
        <v>3004</v>
      </c>
      <c r="K95" t="s">
        <v>637</v>
      </c>
      <c r="L95" t="s">
        <v>638</v>
      </c>
      <c r="M95" t="s">
        <v>24315</v>
      </c>
      <c r="N95" t="s">
        <v>637</v>
      </c>
      <c r="O95" t="s">
        <v>639</v>
      </c>
      <c r="P95" t="s">
        <v>5</v>
      </c>
      <c r="Q95" t="s">
        <v>640</v>
      </c>
      <c r="R95" t="s">
        <v>638</v>
      </c>
      <c r="S95" t="s">
        <v>24319</v>
      </c>
      <c r="T95" t="s">
        <v>24315</v>
      </c>
    </row>
    <row r="96" spans="1:20" x14ac:dyDescent="0.25">
      <c r="A96" t="s">
        <v>147</v>
      </c>
      <c r="B96" t="s">
        <v>148</v>
      </c>
      <c r="C96">
        <v>65</v>
      </c>
      <c r="D96">
        <v>9</v>
      </c>
      <c r="E96" t="s">
        <v>24320</v>
      </c>
      <c r="F96">
        <v>211.3</v>
      </c>
      <c r="G96">
        <v>2</v>
      </c>
      <c r="H96" t="s">
        <v>645</v>
      </c>
      <c r="I96" t="s">
        <v>13339</v>
      </c>
      <c r="J96" t="s">
        <v>13340</v>
      </c>
      <c r="K96" t="s">
        <v>13341</v>
      </c>
      <c r="L96" t="s">
        <v>13342</v>
      </c>
      <c r="M96" t="s">
        <v>24321</v>
      </c>
      <c r="N96" t="s">
        <v>637</v>
      </c>
      <c r="O96" t="s">
        <v>664</v>
      </c>
      <c r="P96" t="s">
        <v>23</v>
      </c>
      <c r="Q96" t="s">
        <v>665</v>
      </c>
      <c r="R96" t="s">
        <v>638</v>
      </c>
      <c r="S96" t="s">
        <v>24322</v>
      </c>
      <c r="T96" t="s">
        <v>24321</v>
      </c>
    </row>
    <row r="97" spans="1:20" x14ac:dyDescent="0.25">
      <c r="A97" t="s">
        <v>594</v>
      </c>
      <c r="B97" t="s">
        <v>595</v>
      </c>
      <c r="C97">
        <v>50</v>
      </c>
      <c r="D97">
        <v>3</v>
      </c>
      <c r="E97" t="s">
        <v>24323</v>
      </c>
      <c r="F97">
        <v>99</v>
      </c>
      <c r="G97">
        <v>0</v>
      </c>
      <c r="H97" t="s">
        <v>636</v>
      </c>
      <c r="I97" t="s">
        <v>24324</v>
      </c>
      <c r="J97" t="s">
        <v>2178</v>
      </c>
      <c r="K97" t="s">
        <v>637</v>
      </c>
      <c r="L97" t="s">
        <v>638</v>
      </c>
      <c r="M97" t="s">
        <v>24321</v>
      </c>
      <c r="N97" t="s">
        <v>637</v>
      </c>
      <c r="O97" t="s">
        <v>639</v>
      </c>
      <c r="P97" t="s">
        <v>5</v>
      </c>
      <c r="Q97" t="s">
        <v>640</v>
      </c>
      <c r="R97" t="s">
        <v>638</v>
      </c>
      <c r="S97" t="s">
        <v>24325</v>
      </c>
      <c r="T97" t="s">
        <v>24321</v>
      </c>
    </row>
    <row r="98" spans="1:20" x14ac:dyDescent="0.25">
      <c r="A98" t="s">
        <v>594</v>
      </c>
      <c r="B98" t="s">
        <v>595</v>
      </c>
      <c r="C98">
        <v>50</v>
      </c>
      <c r="D98">
        <v>3</v>
      </c>
      <c r="E98" t="s">
        <v>24326</v>
      </c>
      <c r="F98">
        <v>99</v>
      </c>
      <c r="G98">
        <v>0</v>
      </c>
      <c r="H98" t="s">
        <v>636</v>
      </c>
      <c r="I98" t="s">
        <v>24327</v>
      </c>
      <c r="J98" t="s">
        <v>670</v>
      </c>
      <c r="K98" t="s">
        <v>637</v>
      </c>
      <c r="L98" t="s">
        <v>638</v>
      </c>
      <c r="M98" t="s">
        <v>24328</v>
      </c>
      <c r="N98" t="s">
        <v>637</v>
      </c>
      <c r="O98" t="s">
        <v>639</v>
      </c>
      <c r="P98" t="s">
        <v>5</v>
      </c>
      <c r="Q98" t="s">
        <v>640</v>
      </c>
      <c r="R98" t="s">
        <v>638</v>
      </c>
      <c r="S98" t="s">
        <v>24329</v>
      </c>
      <c r="T98" t="s">
        <v>24328</v>
      </c>
    </row>
    <row r="99" spans="1:20" x14ac:dyDescent="0.25">
      <c r="A99" t="s">
        <v>18</v>
      </c>
      <c r="B99" t="s">
        <v>19</v>
      </c>
      <c r="C99">
        <v>66.666666666666671</v>
      </c>
      <c r="D99">
        <v>3</v>
      </c>
      <c r="E99" t="s">
        <v>24330</v>
      </c>
      <c r="F99">
        <v>100</v>
      </c>
      <c r="G99">
        <v>0</v>
      </c>
      <c r="H99" t="s">
        <v>636</v>
      </c>
      <c r="I99" t="s">
        <v>24331</v>
      </c>
      <c r="J99" t="s">
        <v>709</v>
      </c>
      <c r="K99" t="s">
        <v>637</v>
      </c>
      <c r="L99" t="s">
        <v>638</v>
      </c>
      <c r="M99" t="s">
        <v>24332</v>
      </c>
      <c r="N99" t="s">
        <v>637</v>
      </c>
      <c r="O99" t="s">
        <v>639</v>
      </c>
      <c r="P99" t="s">
        <v>5</v>
      </c>
      <c r="Q99" t="s">
        <v>640</v>
      </c>
      <c r="R99" t="s">
        <v>638</v>
      </c>
      <c r="S99" t="s">
        <v>24333</v>
      </c>
      <c r="T99" t="s">
        <v>24334</v>
      </c>
    </row>
    <row r="100" spans="1:20" x14ac:dyDescent="0.25">
      <c r="A100" t="s">
        <v>239</v>
      </c>
      <c r="B100" t="s">
        <v>245</v>
      </c>
      <c r="C100">
        <v>159</v>
      </c>
      <c r="D100">
        <v>1</v>
      </c>
      <c r="E100" t="s">
        <v>24335</v>
      </c>
      <c r="F100">
        <v>99</v>
      </c>
      <c r="G100">
        <v>0</v>
      </c>
      <c r="H100" t="s">
        <v>636</v>
      </c>
      <c r="I100" t="s">
        <v>24336</v>
      </c>
      <c r="J100" t="s">
        <v>8002</v>
      </c>
      <c r="K100" t="s">
        <v>637</v>
      </c>
      <c r="L100" t="s">
        <v>638</v>
      </c>
      <c r="M100" t="s">
        <v>24337</v>
      </c>
      <c r="N100" t="s">
        <v>637</v>
      </c>
      <c r="O100" t="s">
        <v>643</v>
      </c>
      <c r="P100" t="s">
        <v>5</v>
      </c>
      <c r="Q100" t="s">
        <v>644</v>
      </c>
      <c r="R100" t="s">
        <v>638</v>
      </c>
      <c r="S100" t="s">
        <v>24338</v>
      </c>
      <c r="T100" t="s">
        <v>24337</v>
      </c>
    </row>
    <row r="101" spans="1:20" x14ac:dyDescent="0.25">
      <c r="A101" t="s">
        <v>594</v>
      </c>
      <c r="B101" t="s">
        <v>595</v>
      </c>
      <c r="C101">
        <v>50</v>
      </c>
      <c r="D101">
        <v>3</v>
      </c>
      <c r="E101" t="s">
        <v>24339</v>
      </c>
      <c r="F101">
        <v>99</v>
      </c>
      <c r="G101">
        <v>0</v>
      </c>
      <c r="H101" t="s">
        <v>636</v>
      </c>
      <c r="I101" t="s">
        <v>24340</v>
      </c>
      <c r="J101" t="s">
        <v>662</v>
      </c>
      <c r="K101" t="s">
        <v>637</v>
      </c>
      <c r="L101" t="s">
        <v>638</v>
      </c>
      <c r="M101" t="s">
        <v>24341</v>
      </c>
      <c r="N101" t="s">
        <v>637</v>
      </c>
      <c r="O101" t="s">
        <v>639</v>
      </c>
      <c r="P101" t="s">
        <v>5</v>
      </c>
      <c r="Q101" t="s">
        <v>640</v>
      </c>
      <c r="R101" t="s">
        <v>638</v>
      </c>
      <c r="S101" t="s">
        <v>24342</v>
      </c>
      <c r="T101" t="s">
        <v>24341</v>
      </c>
    </row>
    <row r="102" spans="1:20" x14ac:dyDescent="0.25">
      <c r="A102" t="s">
        <v>16479</v>
      </c>
      <c r="B102" t="s">
        <v>13745</v>
      </c>
      <c r="C102">
        <v>99</v>
      </c>
      <c r="D102">
        <v>2</v>
      </c>
      <c r="E102" t="s">
        <v>24343</v>
      </c>
      <c r="F102">
        <v>150</v>
      </c>
      <c r="G102">
        <v>0</v>
      </c>
      <c r="H102" t="s">
        <v>636</v>
      </c>
      <c r="I102" t="s">
        <v>24344</v>
      </c>
      <c r="J102" t="s">
        <v>657</v>
      </c>
      <c r="K102" t="s">
        <v>637</v>
      </c>
      <c r="L102" t="s">
        <v>638</v>
      </c>
      <c r="M102" t="s">
        <v>24345</v>
      </c>
      <c r="N102" t="s">
        <v>637</v>
      </c>
      <c r="O102" t="s">
        <v>639</v>
      </c>
      <c r="P102" t="s">
        <v>5</v>
      </c>
      <c r="Q102" t="s">
        <v>640</v>
      </c>
      <c r="R102" t="s">
        <v>638</v>
      </c>
      <c r="S102" t="s">
        <v>24346</v>
      </c>
      <c r="T102" t="s">
        <v>24345</v>
      </c>
    </row>
    <row r="103" spans="1:20" x14ac:dyDescent="0.25">
      <c r="A103" t="s">
        <v>594</v>
      </c>
      <c r="B103" t="s">
        <v>595</v>
      </c>
      <c r="C103">
        <v>50</v>
      </c>
      <c r="D103">
        <v>6</v>
      </c>
      <c r="E103" t="s">
        <v>24347</v>
      </c>
      <c r="F103">
        <v>200</v>
      </c>
      <c r="G103">
        <v>0</v>
      </c>
      <c r="H103" t="s">
        <v>645</v>
      </c>
      <c r="I103" t="s">
        <v>24348</v>
      </c>
      <c r="J103" t="s">
        <v>24349</v>
      </c>
      <c r="K103" t="s">
        <v>11595</v>
      </c>
      <c r="L103" t="s">
        <v>24350</v>
      </c>
      <c r="M103" t="s">
        <v>24351</v>
      </c>
      <c r="N103" t="s">
        <v>3443</v>
      </c>
      <c r="O103" t="s">
        <v>691</v>
      </c>
      <c r="P103" t="s">
        <v>692</v>
      </c>
      <c r="Q103" t="s">
        <v>693</v>
      </c>
      <c r="R103" t="s">
        <v>638</v>
      </c>
      <c r="S103" t="s">
        <v>24352</v>
      </c>
      <c r="T103" t="s">
        <v>24351</v>
      </c>
    </row>
    <row r="104" spans="1:20" x14ac:dyDescent="0.25">
      <c r="A104" t="s">
        <v>147</v>
      </c>
      <c r="B104" t="s">
        <v>148</v>
      </c>
      <c r="C104">
        <v>33.333333333333336</v>
      </c>
      <c r="D104">
        <v>3</v>
      </c>
      <c r="E104" t="s">
        <v>24347</v>
      </c>
      <c r="F104">
        <v>100</v>
      </c>
      <c r="G104">
        <v>0</v>
      </c>
      <c r="H104" t="s">
        <v>636</v>
      </c>
      <c r="I104" t="s">
        <v>24353</v>
      </c>
      <c r="J104" t="s">
        <v>5718</v>
      </c>
      <c r="K104" t="s">
        <v>637</v>
      </c>
      <c r="L104" t="s">
        <v>638</v>
      </c>
      <c r="M104" t="s">
        <v>24354</v>
      </c>
      <c r="N104" t="s">
        <v>637</v>
      </c>
      <c r="O104" t="s">
        <v>639</v>
      </c>
      <c r="P104" t="s">
        <v>5</v>
      </c>
      <c r="Q104" t="s">
        <v>640</v>
      </c>
      <c r="R104" t="s">
        <v>638</v>
      </c>
      <c r="S104" t="s">
        <v>24355</v>
      </c>
      <c r="T104" t="s">
        <v>24351</v>
      </c>
    </row>
    <row r="105" spans="1:20" x14ac:dyDescent="0.25">
      <c r="A105" t="s">
        <v>16479</v>
      </c>
      <c r="B105" t="s">
        <v>13745</v>
      </c>
      <c r="C105">
        <v>99</v>
      </c>
      <c r="D105">
        <v>2</v>
      </c>
      <c r="E105" t="s">
        <v>24356</v>
      </c>
      <c r="F105">
        <v>85</v>
      </c>
      <c r="G105">
        <v>0</v>
      </c>
      <c r="H105" t="s">
        <v>636</v>
      </c>
      <c r="I105" t="s">
        <v>24357</v>
      </c>
      <c r="J105" t="s">
        <v>2240</v>
      </c>
      <c r="K105" t="s">
        <v>637</v>
      </c>
      <c r="L105" t="s">
        <v>638</v>
      </c>
      <c r="M105" t="s">
        <v>24354</v>
      </c>
      <c r="N105" t="s">
        <v>637</v>
      </c>
      <c r="O105" t="s">
        <v>639</v>
      </c>
      <c r="P105" t="s">
        <v>5</v>
      </c>
      <c r="Q105" t="s">
        <v>640</v>
      </c>
      <c r="R105" t="s">
        <v>638</v>
      </c>
      <c r="S105" t="s">
        <v>24358</v>
      </c>
      <c r="T105" t="s">
        <v>24354</v>
      </c>
    </row>
    <row r="106" spans="1:20" x14ac:dyDescent="0.25">
      <c r="A106" t="s">
        <v>18</v>
      </c>
      <c r="B106" t="s">
        <v>19</v>
      </c>
      <c r="C106">
        <v>66.666666666666671</v>
      </c>
      <c r="D106">
        <v>3</v>
      </c>
      <c r="E106" t="s">
        <v>24359</v>
      </c>
      <c r="F106">
        <v>100</v>
      </c>
      <c r="G106">
        <v>0</v>
      </c>
      <c r="H106" t="s">
        <v>636</v>
      </c>
      <c r="I106" t="s">
        <v>24360</v>
      </c>
      <c r="J106" t="s">
        <v>650</v>
      </c>
      <c r="K106" t="s">
        <v>637</v>
      </c>
      <c r="L106" t="s">
        <v>638</v>
      </c>
      <c r="M106" t="s">
        <v>24361</v>
      </c>
      <c r="N106" t="s">
        <v>637</v>
      </c>
      <c r="O106" t="s">
        <v>654</v>
      </c>
      <c r="P106" t="s">
        <v>5</v>
      </c>
      <c r="Q106" t="s">
        <v>640</v>
      </c>
      <c r="R106" t="s">
        <v>638</v>
      </c>
      <c r="S106" t="s">
        <v>24362</v>
      </c>
      <c r="T106" t="s">
        <v>24361</v>
      </c>
    </row>
    <row r="107" spans="1:20" x14ac:dyDescent="0.25">
      <c r="A107" t="s">
        <v>18</v>
      </c>
      <c r="B107" t="s">
        <v>19</v>
      </c>
      <c r="C107">
        <v>66.666666666666671</v>
      </c>
      <c r="D107">
        <v>3</v>
      </c>
      <c r="E107" t="s">
        <v>24363</v>
      </c>
      <c r="F107">
        <v>100</v>
      </c>
      <c r="G107">
        <v>0</v>
      </c>
      <c r="H107" t="s">
        <v>636</v>
      </c>
      <c r="I107" t="s">
        <v>24364</v>
      </c>
      <c r="J107" t="s">
        <v>712</v>
      </c>
      <c r="K107" t="s">
        <v>637</v>
      </c>
      <c r="L107" t="s">
        <v>638</v>
      </c>
      <c r="M107" t="s">
        <v>24361</v>
      </c>
      <c r="N107" t="s">
        <v>637</v>
      </c>
      <c r="O107" t="s">
        <v>639</v>
      </c>
      <c r="P107" t="s">
        <v>5</v>
      </c>
      <c r="Q107" t="s">
        <v>640</v>
      </c>
      <c r="R107" t="s">
        <v>638</v>
      </c>
      <c r="S107" t="s">
        <v>24365</v>
      </c>
      <c r="T107" t="s">
        <v>24361</v>
      </c>
    </row>
    <row r="108" spans="1:20" x14ac:dyDescent="0.25">
      <c r="A108" t="s">
        <v>147</v>
      </c>
      <c r="B108" t="s">
        <v>148</v>
      </c>
      <c r="C108">
        <v>33.333333333333336</v>
      </c>
      <c r="D108">
        <v>3</v>
      </c>
      <c r="E108" t="s">
        <v>24366</v>
      </c>
      <c r="F108">
        <v>100</v>
      </c>
      <c r="G108">
        <v>0</v>
      </c>
      <c r="H108" t="s">
        <v>636</v>
      </c>
      <c r="I108" t="s">
        <v>24367</v>
      </c>
      <c r="J108" t="s">
        <v>3116</v>
      </c>
      <c r="K108" t="s">
        <v>637</v>
      </c>
      <c r="L108" t="s">
        <v>638</v>
      </c>
      <c r="M108" t="s">
        <v>24368</v>
      </c>
      <c r="N108" t="s">
        <v>637</v>
      </c>
      <c r="O108" t="s">
        <v>639</v>
      </c>
      <c r="P108" t="s">
        <v>5</v>
      </c>
      <c r="Q108" t="s">
        <v>640</v>
      </c>
      <c r="R108" t="s">
        <v>638</v>
      </c>
      <c r="S108" t="s">
        <v>24369</v>
      </c>
      <c r="T108" t="s">
        <v>24361</v>
      </c>
    </row>
    <row r="109" spans="1:20" x14ac:dyDescent="0.25">
      <c r="A109" t="s">
        <v>241</v>
      </c>
      <c r="B109" t="s">
        <v>247</v>
      </c>
      <c r="C109">
        <v>139</v>
      </c>
      <c r="D109">
        <v>1</v>
      </c>
      <c r="E109" t="s">
        <v>24370</v>
      </c>
      <c r="F109">
        <v>215</v>
      </c>
      <c r="G109">
        <v>0</v>
      </c>
      <c r="H109" t="s">
        <v>697</v>
      </c>
      <c r="I109" t="s">
        <v>12904</v>
      </c>
      <c r="J109" t="s">
        <v>24371</v>
      </c>
      <c r="K109" t="s">
        <v>20233</v>
      </c>
      <c r="L109" t="s">
        <v>24372</v>
      </c>
      <c r="M109" t="s">
        <v>24361</v>
      </c>
      <c r="N109" t="s">
        <v>3443</v>
      </c>
      <c r="O109" t="s">
        <v>698</v>
      </c>
      <c r="P109" t="s">
        <v>692</v>
      </c>
      <c r="Q109" t="s">
        <v>693</v>
      </c>
      <c r="R109" t="s">
        <v>638</v>
      </c>
      <c r="S109" t="s">
        <v>24373</v>
      </c>
      <c r="T109" t="s">
        <v>24368</v>
      </c>
    </row>
    <row r="110" spans="1:20" x14ac:dyDescent="0.25">
      <c r="A110" t="s">
        <v>240</v>
      </c>
      <c r="B110" t="s">
        <v>246</v>
      </c>
      <c r="C110">
        <v>139</v>
      </c>
      <c r="D110">
        <v>1</v>
      </c>
      <c r="E110" t="s">
        <v>24370</v>
      </c>
      <c r="F110">
        <v>215</v>
      </c>
      <c r="G110">
        <v>0</v>
      </c>
      <c r="H110" t="s">
        <v>697</v>
      </c>
      <c r="I110" t="s">
        <v>12904</v>
      </c>
      <c r="J110" t="s">
        <v>24371</v>
      </c>
      <c r="K110" t="s">
        <v>20233</v>
      </c>
      <c r="L110" t="s">
        <v>24372</v>
      </c>
      <c r="M110" t="s">
        <v>24361</v>
      </c>
      <c r="N110" t="s">
        <v>3443</v>
      </c>
      <c r="O110" t="s">
        <v>698</v>
      </c>
      <c r="P110" t="s">
        <v>692</v>
      </c>
      <c r="Q110" t="s">
        <v>693</v>
      </c>
      <c r="R110" t="s">
        <v>638</v>
      </c>
      <c r="S110" t="s">
        <v>24373</v>
      </c>
      <c r="T110" t="s">
        <v>24368</v>
      </c>
    </row>
    <row r="111" spans="1:20" x14ac:dyDescent="0.25">
      <c r="A111" t="s">
        <v>104</v>
      </c>
      <c r="B111" t="s">
        <v>105</v>
      </c>
      <c r="C111">
        <v>14</v>
      </c>
      <c r="D111">
        <v>2</v>
      </c>
      <c r="E111" t="s">
        <v>24374</v>
      </c>
      <c r="F111">
        <v>44</v>
      </c>
      <c r="G111">
        <v>16</v>
      </c>
      <c r="H111" t="s">
        <v>645</v>
      </c>
      <c r="I111" t="s">
        <v>3752</v>
      </c>
      <c r="J111" t="s">
        <v>3753</v>
      </c>
      <c r="K111" t="s">
        <v>2606</v>
      </c>
      <c r="L111" t="s">
        <v>3754</v>
      </c>
      <c r="M111" t="s">
        <v>24368</v>
      </c>
      <c r="N111" t="s">
        <v>637</v>
      </c>
      <c r="O111" t="s">
        <v>646</v>
      </c>
      <c r="P111" t="s">
        <v>26</v>
      </c>
      <c r="Q111" t="s">
        <v>647</v>
      </c>
      <c r="R111" t="s">
        <v>638</v>
      </c>
      <c r="S111" t="s">
        <v>24375</v>
      </c>
      <c r="T111" t="s">
        <v>24376</v>
      </c>
    </row>
    <row r="112" spans="1:20" x14ac:dyDescent="0.25">
      <c r="A112" t="s">
        <v>147</v>
      </c>
      <c r="B112" t="s">
        <v>148</v>
      </c>
      <c r="C112">
        <v>33.333333333333336</v>
      </c>
      <c r="D112">
        <v>3</v>
      </c>
      <c r="E112" t="s">
        <v>24377</v>
      </c>
      <c r="F112">
        <v>138</v>
      </c>
      <c r="G112">
        <v>38</v>
      </c>
      <c r="H112" t="s">
        <v>636</v>
      </c>
      <c r="I112" t="s">
        <v>24378</v>
      </c>
      <c r="J112" t="s">
        <v>669</v>
      </c>
      <c r="K112" t="s">
        <v>637</v>
      </c>
      <c r="L112" t="s">
        <v>638</v>
      </c>
      <c r="M112" t="s">
        <v>24376</v>
      </c>
      <c r="N112" t="s">
        <v>637</v>
      </c>
      <c r="O112" t="s">
        <v>643</v>
      </c>
      <c r="P112" t="s">
        <v>5</v>
      </c>
      <c r="Q112" t="s">
        <v>644</v>
      </c>
      <c r="R112" t="s">
        <v>638</v>
      </c>
      <c r="S112" t="s">
        <v>24379</v>
      </c>
      <c r="T112" t="s">
        <v>24376</v>
      </c>
    </row>
    <row r="113" spans="1:20" x14ac:dyDescent="0.25">
      <c r="A113" t="s">
        <v>18</v>
      </c>
      <c r="B113" t="s">
        <v>19</v>
      </c>
      <c r="C113">
        <v>66.666666666666671</v>
      </c>
      <c r="D113">
        <v>3</v>
      </c>
      <c r="E113" t="s">
        <v>24380</v>
      </c>
      <c r="F113">
        <v>100</v>
      </c>
      <c r="G113">
        <v>0</v>
      </c>
      <c r="H113" t="s">
        <v>636</v>
      </c>
      <c r="I113" t="s">
        <v>24381</v>
      </c>
      <c r="J113" t="s">
        <v>675</v>
      </c>
      <c r="K113" t="s">
        <v>637</v>
      </c>
      <c r="L113" t="s">
        <v>638</v>
      </c>
      <c r="M113" t="s">
        <v>24382</v>
      </c>
      <c r="N113" t="s">
        <v>637</v>
      </c>
      <c r="O113" t="s">
        <v>643</v>
      </c>
      <c r="P113" t="s">
        <v>5</v>
      </c>
      <c r="Q113" t="s">
        <v>644</v>
      </c>
      <c r="R113" t="s">
        <v>638</v>
      </c>
      <c r="S113" t="s">
        <v>24383</v>
      </c>
      <c r="T113" t="s">
        <v>24384</v>
      </c>
    </row>
    <row r="114" spans="1:20" x14ac:dyDescent="0.25">
      <c r="A114" t="s">
        <v>147</v>
      </c>
      <c r="B114" t="s">
        <v>148</v>
      </c>
      <c r="C114">
        <v>33.333333333333336</v>
      </c>
      <c r="D114">
        <v>3</v>
      </c>
      <c r="E114" t="s">
        <v>24385</v>
      </c>
      <c r="F114">
        <v>100</v>
      </c>
      <c r="G114">
        <v>0</v>
      </c>
      <c r="H114" t="s">
        <v>636</v>
      </c>
      <c r="I114" t="s">
        <v>11399</v>
      </c>
      <c r="J114" t="s">
        <v>648</v>
      </c>
      <c r="K114" t="s">
        <v>637</v>
      </c>
      <c r="L114" t="s">
        <v>638</v>
      </c>
      <c r="M114" t="s">
        <v>24386</v>
      </c>
      <c r="N114" t="s">
        <v>637</v>
      </c>
      <c r="O114" t="s">
        <v>639</v>
      </c>
      <c r="P114" t="s">
        <v>5</v>
      </c>
      <c r="Q114" t="s">
        <v>640</v>
      </c>
      <c r="R114" t="s">
        <v>638</v>
      </c>
      <c r="S114" t="s">
        <v>24387</v>
      </c>
      <c r="T114" t="s">
        <v>24386</v>
      </c>
    </row>
    <row r="115" spans="1:20" x14ac:dyDescent="0.25">
      <c r="A115" t="s">
        <v>239</v>
      </c>
      <c r="B115" t="s">
        <v>245</v>
      </c>
      <c r="C115">
        <v>159</v>
      </c>
      <c r="D115">
        <v>1</v>
      </c>
      <c r="E115" t="s">
        <v>24388</v>
      </c>
      <c r="F115">
        <v>99</v>
      </c>
      <c r="G115">
        <v>0</v>
      </c>
      <c r="H115" t="s">
        <v>636</v>
      </c>
      <c r="I115" t="s">
        <v>24389</v>
      </c>
      <c r="J115" t="s">
        <v>5718</v>
      </c>
      <c r="K115" t="s">
        <v>637</v>
      </c>
      <c r="L115" t="s">
        <v>638</v>
      </c>
      <c r="M115" t="s">
        <v>24390</v>
      </c>
      <c r="N115" t="s">
        <v>637</v>
      </c>
      <c r="O115" t="s">
        <v>639</v>
      </c>
      <c r="P115" t="s">
        <v>5</v>
      </c>
      <c r="Q115" t="s">
        <v>640</v>
      </c>
      <c r="R115" t="s">
        <v>638</v>
      </c>
      <c r="S115" t="s">
        <v>24391</v>
      </c>
      <c r="T115" t="s">
        <v>24392</v>
      </c>
    </row>
    <row r="116" spans="1:20" x14ac:dyDescent="0.25">
      <c r="A116" t="s">
        <v>147</v>
      </c>
      <c r="B116" t="s">
        <v>148</v>
      </c>
      <c r="C116">
        <v>50</v>
      </c>
      <c r="D116">
        <v>6</v>
      </c>
      <c r="E116" t="s">
        <v>24393</v>
      </c>
      <c r="F116">
        <v>200</v>
      </c>
      <c r="G116">
        <v>0</v>
      </c>
      <c r="H116" t="s">
        <v>636</v>
      </c>
      <c r="I116" t="s">
        <v>4772</v>
      </c>
      <c r="J116" t="s">
        <v>661</v>
      </c>
      <c r="K116" t="s">
        <v>637</v>
      </c>
      <c r="L116" t="s">
        <v>638</v>
      </c>
      <c r="M116" t="s">
        <v>24394</v>
      </c>
      <c r="N116" t="s">
        <v>637</v>
      </c>
      <c r="O116" t="s">
        <v>639</v>
      </c>
      <c r="P116" t="s">
        <v>5</v>
      </c>
      <c r="Q116" t="s">
        <v>640</v>
      </c>
      <c r="R116" t="s">
        <v>638</v>
      </c>
      <c r="S116" t="s">
        <v>24395</v>
      </c>
      <c r="T116" t="s">
        <v>24394</v>
      </c>
    </row>
    <row r="117" spans="1:20" x14ac:dyDescent="0.25">
      <c r="A117" t="s">
        <v>147</v>
      </c>
      <c r="B117" t="s">
        <v>148</v>
      </c>
      <c r="C117">
        <v>33.333333333333336</v>
      </c>
      <c r="D117">
        <v>9</v>
      </c>
      <c r="E117" t="s">
        <v>24396</v>
      </c>
      <c r="F117">
        <v>105</v>
      </c>
      <c r="G117">
        <v>0</v>
      </c>
      <c r="H117" t="s">
        <v>636</v>
      </c>
      <c r="I117" t="s">
        <v>24397</v>
      </c>
      <c r="J117" t="s">
        <v>1862</v>
      </c>
      <c r="K117" t="s">
        <v>637</v>
      </c>
      <c r="L117" t="s">
        <v>638</v>
      </c>
      <c r="M117" t="s">
        <v>24398</v>
      </c>
      <c r="N117" t="s">
        <v>637</v>
      </c>
      <c r="O117" t="s">
        <v>639</v>
      </c>
      <c r="P117" t="s">
        <v>5</v>
      </c>
      <c r="Q117" t="s">
        <v>640</v>
      </c>
      <c r="R117" t="s">
        <v>24399</v>
      </c>
      <c r="S117" t="s">
        <v>24400</v>
      </c>
      <c r="T117" t="s">
        <v>24398</v>
      </c>
    </row>
    <row r="118" spans="1:20" x14ac:dyDescent="0.25">
      <c r="A118" t="s">
        <v>147</v>
      </c>
      <c r="B118" t="s">
        <v>148</v>
      </c>
      <c r="C118">
        <v>33.333333333333336</v>
      </c>
      <c r="D118">
        <v>15</v>
      </c>
      <c r="E118" t="s">
        <v>24401</v>
      </c>
      <c r="F118">
        <v>175</v>
      </c>
      <c r="G118">
        <v>0</v>
      </c>
      <c r="H118" t="s">
        <v>636</v>
      </c>
      <c r="I118" t="s">
        <v>24402</v>
      </c>
      <c r="J118" t="s">
        <v>1852</v>
      </c>
      <c r="K118" t="s">
        <v>637</v>
      </c>
      <c r="L118" t="s">
        <v>638</v>
      </c>
      <c r="M118" t="s">
        <v>24398</v>
      </c>
      <c r="N118" t="s">
        <v>637</v>
      </c>
      <c r="O118" t="s">
        <v>639</v>
      </c>
      <c r="P118" t="s">
        <v>5</v>
      </c>
      <c r="Q118" t="s">
        <v>640</v>
      </c>
      <c r="R118" t="s">
        <v>638</v>
      </c>
      <c r="S118" t="s">
        <v>24403</v>
      </c>
      <c r="T118" t="s">
        <v>24398</v>
      </c>
    </row>
    <row r="119" spans="1:20" x14ac:dyDescent="0.25">
      <c r="A119" t="s">
        <v>147</v>
      </c>
      <c r="B119" t="s">
        <v>148</v>
      </c>
      <c r="C119">
        <v>33.333333333333336</v>
      </c>
      <c r="D119">
        <v>3</v>
      </c>
      <c r="E119" t="s">
        <v>24404</v>
      </c>
      <c r="F119">
        <v>35</v>
      </c>
      <c r="G119">
        <v>0</v>
      </c>
      <c r="H119" t="s">
        <v>636</v>
      </c>
      <c r="I119" t="s">
        <v>24405</v>
      </c>
      <c r="J119" t="s">
        <v>661</v>
      </c>
      <c r="K119" t="s">
        <v>637</v>
      </c>
      <c r="L119" t="s">
        <v>638</v>
      </c>
      <c r="M119" t="s">
        <v>24406</v>
      </c>
      <c r="N119" t="s">
        <v>637</v>
      </c>
      <c r="O119" t="s">
        <v>639</v>
      </c>
      <c r="P119" t="s">
        <v>5</v>
      </c>
      <c r="Q119" t="s">
        <v>640</v>
      </c>
      <c r="R119" t="s">
        <v>638</v>
      </c>
      <c r="S119" t="s">
        <v>24407</v>
      </c>
      <c r="T119" t="s">
        <v>24406</v>
      </c>
    </row>
    <row r="120" spans="1:20" x14ac:dyDescent="0.25">
      <c r="A120" t="s">
        <v>147</v>
      </c>
      <c r="B120" t="s">
        <v>148</v>
      </c>
      <c r="C120">
        <v>33.333333333333336</v>
      </c>
      <c r="D120">
        <v>18</v>
      </c>
      <c r="E120" t="s">
        <v>24408</v>
      </c>
      <c r="F120">
        <v>210</v>
      </c>
      <c r="G120">
        <v>0</v>
      </c>
      <c r="H120" t="s">
        <v>636</v>
      </c>
      <c r="I120" t="s">
        <v>4559</v>
      </c>
      <c r="J120" t="s">
        <v>650</v>
      </c>
      <c r="K120" t="s">
        <v>637</v>
      </c>
      <c r="L120" t="s">
        <v>638</v>
      </c>
      <c r="M120" t="s">
        <v>24406</v>
      </c>
      <c r="N120" t="s">
        <v>637</v>
      </c>
      <c r="O120" t="s">
        <v>654</v>
      </c>
      <c r="P120" t="s">
        <v>5</v>
      </c>
      <c r="Q120" t="s">
        <v>640</v>
      </c>
      <c r="R120" t="s">
        <v>638</v>
      </c>
      <c r="S120" t="s">
        <v>24409</v>
      </c>
      <c r="T120" t="s">
        <v>24406</v>
      </c>
    </row>
    <row r="121" spans="1:20" x14ac:dyDescent="0.25">
      <c r="A121" t="s">
        <v>147</v>
      </c>
      <c r="B121" t="s">
        <v>148</v>
      </c>
      <c r="C121">
        <v>33.333333333333336</v>
      </c>
      <c r="D121">
        <v>3</v>
      </c>
      <c r="E121" t="s">
        <v>24410</v>
      </c>
      <c r="F121">
        <v>35</v>
      </c>
      <c r="G121">
        <v>0</v>
      </c>
      <c r="H121" t="s">
        <v>636</v>
      </c>
      <c r="I121" t="s">
        <v>24411</v>
      </c>
      <c r="J121" t="s">
        <v>696</v>
      </c>
      <c r="K121" t="s">
        <v>637</v>
      </c>
      <c r="L121" t="s">
        <v>638</v>
      </c>
      <c r="M121" t="s">
        <v>24406</v>
      </c>
      <c r="N121" t="s">
        <v>637</v>
      </c>
      <c r="O121" t="s">
        <v>643</v>
      </c>
      <c r="P121" t="s">
        <v>5</v>
      </c>
      <c r="Q121" t="s">
        <v>644</v>
      </c>
      <c r="R121" t="s">
        <v>638</v>
      </c>
      <c r="S121" t="s">
        <v>24412</v>
      </c>
      <c r="T121" t="s">
        <v>24413</v>
      </c>
    </row>
    <row r="122" spans="1:20" x14ac:dyDescent="0.25">
      <c r="A122" t="s">
        <v>16479</v>
      </c>
      <c r="B122" t="s">
        <v>13745</v>
      </c>
      <c r="C122">
        <v>99</v>
      </c>
      <c r="D122">
        <v>2</v>
      </c>
      <c r="E122" t="s">
        <v>24414</v>
      </c>
      <c r="F122">
        <v>85</v>
      </c>
      <c r="G122">
        <v>0</v>
      </c>
      <c r="H122" t="s">
        <v>636</v>
      </c>
      <c r="I122" t="s">
        <v>24415</v>
      </c>
      <c r="J122" t="s">
        <v>675</v>
      </c>
      <c r="K122" t="s">
        <v>637</v>
      </c>
      <c r="L122" t="s">
        <v>638</v>
      </c>
      <c r="M122" t="s">
        <v>24416</v>
      </c>
      <c r="N122" t="s">
        <v>637</v>
      </c>
      <c r="O122" t="s">
        <v>639</v>
      </c>
      <c r="P122" t="s">
        <v>5</v>
      </c>
      <c r="Q122" t="s">
        <v>640</v>
      </c>
      <c r="R122" t="s">
        <v>638</v>
      </c>
      <c r="S122" t="s">
        <v>24417</v>
      </c>
      <c r="T122" t="s">
        <v>24416</v>
      </c>
    </row>
    <row r="123" spans="1:20" x14ac:dyDescent="0.25">
      <c r="A123" t="s">
        <v>147</v>
      </c>
      <c r="B123" t="s">
        <v>148</v>
      </c>
      <c r="C123">
        <v>33.333333333333336</v>
      </c>
      <c r="D123">
        <v>3</v>
      </c>
      <c r="E123" t="s">
        <v>24418</v>
      </c>
      <c r="F123">
        <v>35</v>
      </c>
      <c r="G123">
        <v>0</v>
      </c>
      <c r="H123" t="s">
        <v>636</v>
      </c>
      <c r="I123" t="s">
        <v>24419</v>
      </c>
      <c r="J123" t="s">
        <v>687</v>
      </c>
      <c r="K123" t="s">
        <v>637</v>
      </c>
      <c r="L123" t="s">
        <v>638</v>
      </c>
      <c r="M123" t="s">
        <v>24416</v>
      </c>
      <c r="N123" t="s">
        <v>637</v>
      </c>
      <c r="O123" t="s">
        <v>643</v>
      </c>
      <c r="P123" t="s">
        <v>5</v>
      </c>
      <c r="Q123" t="s">
        <v>644</v>
      </c>
      <c r="R123" t="s">
        <v>638</v>
      </c>
      <c r="S123" t="s">
        <v>24420</v>
      </c>
      <c r="T123" t="s">
        <v>24416</v>
      </c>
    </row>
    <row r="124" spans="1:20" x14ac:dyDescent="0.25">
      <c r="A124" t="s">
        <v>600</v>
      </c>
      <c r="B124" t="s">
        <v>601</v>
      </c>
      <c r="C124">
        <v>159</v>
      </c>
      <c r="D124">
        <v>3</v>
      </c>
      <c r="E124" t="s">
        <v>24421</v>
      </c>
      <c r="F124">
        <v>289.5</v>
      </c>
      <c r="G124">
        <v>0</v>
      </c>
      <c r="H124" t="s">
        <v>655</v>
      </c>
      <c r="I124" t="s">
        <v>24422</v>
      </c>
      <c r="J124" t="s">
        <v>709</v>
      </c>
      <c r="K124" t="s">
        <v>637</v>
      </c>
      <c r="L124" t="s">
        <v>638</v>
      </c>
      <c r="M124" t="s">
        <v>24416</v>
      </c>
      <c r="N124" t="s">
        <v>637</v>
      </c>
      <c r="O124" t="s">
        <v>643</v>
      </c>
      <c r="P124" t="s">
        <v>5</v>
      </c>
      <c r="Q124" t="s">
        <v>644</v>
      </c>
      <c r="R124" t="s">
        <v>638</v>
      </c>
      <c r="S124" t="s">
        <v>24423</v>
      </c>
      <c r="T124" t="s">
        <v>24424</v>
      </c>
    </row>
    <row r="125" spans="1:20" x14ac:dyDescent="0.25">
      <c r="A125" t="s">
        <v>600</v>
      </c>
      <c r="B125" t="s">
        <v>601</v>
      </c>
      <c r="C125">
        <v>139</v>
      </c>
      <c r="D125">
        <v>1</v>
      </c>
      <c r="E125" t="s">
        <v>24425</v>
      </c>
      <c r="F125">
        <v>215</v>
      </c>
      <c r="G125">
        <v>0</v>
      </c>
      <c r="H125" t="s">
        <v>697</v>
      </c>
      <c r="I125" t="s">
        <v>24426</v>
      </c>
      <c r="J125" t="s">
        <v>24427</v>
      </c>
      <c r="K125" t="s">
        <v>24428</v>
      </c>
      <c r="L125" t="s">
        <v>24429</v>
      </c>
      <c r="M125" t="s">
        <v>24430</v>
      </c>
      <c r="N125" t="s">
        <v>3443</v>
      </c>
      <c r="O125" t="s">
        <v>698</v>
      </c>
      <c r="P125" t="s">
        <v>692</v>
      </c>
      <c r="Q125" t="s">
        <v>693</v>
      </c>
      <c r="R125" t="s">
        <v>638</v>
      </c>
      <c r="S125" t="s">
        <v>24431</v>
      </c>
      <c r="T125" t="s">
        <v>24430</v>
      </c>
    </row>
    <row r="126" spans="1:20" x14ac:dyDescent="0.25">
      <c r="A126" t="s">
        <v>240</v>
      </c>
      <c r="B126" t="s">
        <v>246</v>
      </c>
      <c r="C126">
        <v>139</v>
      </c>
      <c r="D126">
        <v>1</v>
      </c>
      <c r="E126" t="s">
        <v>24425</v>
      </c>
      <c r="F126">
        <v>215</v>
      </c>
      <c r="G126">
        <v>0</v>
      </c>
      <c r="H126" t="s">
        <v>697</v>
      </c>
      <c r="I126" t="s">
        <v>24426</v>
      </c>
      <c r="J126" t="s">
        <v>24427</v>
      </c>
      <c r="K126" t="s">
        <v>24428</v>
      </c>
      <c r="L126" t="s">
        <v>24429</v>
      </c>
      <c r="M126" t="s">
        <v>24430</v>
      </c>
      <c r="N126" t="s">
        <v>3443</v>
      </c>
      <c r="O126" t="s">
        <v>698</v>
      </c>
      <c r="P126" t="s">
        <v>692</v>
      </c>
      <c r="Q126" t="s">
        <v>693</v>
      </c>
      <c r="R126" t="s">
        <v>638</v>
      </c>
      <c r="S126" t="s">
        <v>24431</v>
      </c>
      <c r="T126" t="s">
        <v>24430</v>
      </c>
    </row>
    <row r="127" spans="1:20" x14ac:dyDescent="0.25">
      <c r="A127" t="s">
        <v>147</v>
      </c>
      <c r="B127" t="s">
        <v>148</v>
      </c>
      <c r="C127">
        <v>50</v>
      </c>
      <c r="D127">
        <v>6</v>
      </c>
      <c r="E127" t="s">
        <v>24432</v>
      </c>
      <c r="F127">
        <v>200</v>
      </c>
      <c r="G127">
        <v>0</v>
      </c>
      <c r="H127" t="s">
        <v>636</v>
      </c>
      <c r="I127" t="s">
        <v>24433</v>
      </c>
      <c r="J127" t="s">
        <v>1808</v>
      </c>
      <c r="K127" t="s">
        <v>637</v>
      </c>
      <c r="L127" t="s">
        <v>638</v>
      </c>
      <c r="M127" t="s">
        <v>24434</v>
      </c>
      <c r="N127" t="s">
        <v>637</v>
      </c>
      <c r="O127" t="s">
        <v>639</v>
      </c>
      <c r="P127" t="s">
        <v>5</v>
      </c>
      <c r="Q127" t="s">
        <v>640</v>
      </c>
      <c r="R127" t="s">
        <v>638</v>
      </c>
      <c r="S127" t="s">
        <v>24435</v>
      </c>
      <c r="T127" t="s">
        <v>24436</v>
      </c>
    </row>
    <row r="128" spans="1:20" x14ac:dyDescent="0.25">
      <c r="A128" t="s">
        <v>594</v>
      </c>
      <c r="B128" t="s">
        <v>595</v>
      </c>
      <c r="C128">
        <v>50</v>
      </c>
      <c r="D128">
        <v>3</v>
      </c>
      <c r="E128" t="s">
        <v>24437</v>
      </c>
      <c r="F128">
        <v>99</v>
      </c>
      <c r="G128">
        <v>0</v>
      </c>
      <c r="H128" t="s">
        <v>636</v>
      </c>
      <c r="I128" t="s">
        <v>24438</v>
      </c>
      <c r="J128" t="s">
        <v>1862</v>
      </c>
      <c r="K128" t="s">
        <v>637</v>
      </c>
      <c r="L128" t="s">
        <v>638</v>
      </c>
      <c r="M128" t="s">
        <v>24439</v>
      </c>
      <c r="N128" t="s">
        <v>637</v>
      </c>
      <c r="O128" t="s">
        <v>639</v>
      </c>
      <c r="P128" t="s">
        <v>5</v>
      </c>
      <c r="Q128" t="s">
        <v>640</v>
      </c>
      <c r="R128" t="s">
        <v>638</v>
      </c>
      <c r="S128" t="s">
        <v>24440</v>
      </c>
      <c r="T128" t="s">
        <v>24439</v>
      </c>
    </row>
    <row r="129" spans="1:20" x14ac:dyDescent="0.25">
      <c r="A129" t="s">
        <v>104</v>
      </c>
      <c r="B129" t="s">
        <v>105</v>
      </c>
      <c r="C129">
        <v>14</v>
      </c>
      <c r="D129">
        <v>2</v>
      </c>
      <c r="E129" t="s">
        <v>24441</v>
      </c>
      <c r="F129">
        <v>44</v>
      </c>
      <c r="G129">
        <v>16</v>
      </c>
      <c r="H129" t="s">
        <v>645</v>
      </c>
      <c r="I129" t="s">
        <v>3752</v>
      </c>
      <c r="J129" t="s">
        <v>24442</v>
      </c>
      <c r="K129" t="s">
        <v>2606</v>
      </c>
      <c r="L129" t="s">
        <v>740</v>
      </c>
      <c r="M129" t="s">
        <v>24443</v>
      </c>
      <c r="N129" t="s">
        <v>637</v>
      </c>
      <c r="O129" t="s">
        <v>646</v>
      </c>
      <c r="P129" t="s">
        <v>26</v>
      </c>
      <c r="Q129" t="s">
        <v>647</v>
      </c>
      <c r="R129" t="s">
        <v>638</v>
      </c>
      <c r="S129" t="s">
        <v>24444</v>
      </c>
      <c r="T129" t="s">
        <v>24443</v>
      </c>
    </row>
    <row r="130" spans="1:20" x14ac:dyDescent="0.25">
      <c r="A130" t="s">
        <v>147</v>
      </c>
      <c r="B130" t="s">
        <v>148</v>
      </c>
      <c r="C130">
        <v>33.333333333333336</v>
      </c>
      <c r="D130">
        <v>3</v>
      </c>
      <c r="E130" t="s">
        <v>24445</v>
      </c>
      <c r="F130">
        <v>100</v>
      </c>
      <c r="G130">
        <v>0</v>
      </c>
      <c r="H130" t="s">
        <v>655</v>
      </c>
      <c r="I130" t="s">
        <v>24446</v>
      </c>
      <c r="J130" t="s">
        <v>642</v>
      </c>
      <c r="K130" t="s">
        <v>637</v>
      </c>
      <c r="L130" t="s">
        <v>638</v>
      </c>
      <c r="M130" t="s">
        <v>24443</v>
      </c>
      <c r="N130" t="s">
        <v>637</v>
      </c>
      <c r="O130" t="s">
        <v>643</v>
      </c>
      <c r="P130" t="s">
        <v>5</v>
      </c>
      <c r="Q130" t="s">
        <v>644</v>
      </c>
      <c r="R130" t="s">
        <v>638</v>
      </c>
      <c r="S130" t="s">
        <v>24447</v>
      </c>
      <c r="T130" t="s">
        <v>24448</v>
      </c>
    </row>
    <row r="131" spans="1:20" x14ac:dyDescent="0.25">
      <c r="A131" t="s">
        <v>18</v>
      </c>
      <c r="B131" t="s">
        <v>19</v>
      </c>
      <c r="C131">
        <v>66.666666666666671</v>
      </c>
      <c r="D131">
        <v>3</v>
      </c>
      <c r="E131" t="s">
        <v>24449</v>
      </c>
      <c r="F131">
        <v>405</v>
      </c>
      <c r="G131">
        <v>0</v>
      </c>
      <c r="H131" t="s">
        <v>645</v>
      </c>
      <c r="I131" t="s">
        <v>6194</v>
      </c>
      <c r="J131" t="s">
        <v>24450</v>
      </c>
      <c r="K131" t="s">
        <v>1745</v>
      </c>
      <c r="L131" t="s">
        <v>2261</v>
      </c>
      <c r="M131" t="s">
        <v>24451</v>
      </c>
      <c r="N131" t="s">
        <v>637</v>
      </c>
      <c r="O131" t="s">
        <v>646</v>
      </c>
      <c r="P131" t="s">
        <v>26</v>
      </c>
      <c r="Q131" t="s">
        <v>647</v>
      </c>
      <c r="R131" t="s">
        <v>638</v>
      </c>
      <c r="S131" t="s">
        <v>24452</v>
      </c>
      <c r="T131" t="s">
        <v>24451</v>
      </c>
    </row>
    <row r="132" spans="1:20" x14ac:dyDescent="0.25">
      <c r="A132" t="s">
        <v>18</v>
      </c>
      <c r="B132" t="s">
        <v>19</v>
      </c>
      <c r="C132">
        <v>58</v>
      </c>
      <c r="D132">
        <v>2</v>
      </c>
      <c r="E132" t="s">
        <v>24449</v>
      </c>
      <c r="F132">
        <v>405</v>
      </c>
      <c r="G132">
        <v>0</v>
      </c>
      <c r="H132" t="s">
        <v>645</v>
      </c>
      <c r="I132" t="s">
        <v>6194</v>
      </c>
      <c r="J132" t="s">
        <v>24450</v>
      </c>
      <c r="K132" t="s">
        <v>1745</v>
      </c>
      <c r="L132" t="s">
        <v>2261</v>
      </c>
      <c r="M132" t="s">
        <v>24451</v>
      </c>
      <c r="N132" t="s">
        <v>637</v>
      </c>
      <c r="O132" t="s">
        <v>646</v>
      </c>
      <c r="P132" t="s">
        <v>26</v>
      </c>
      <c r="Q132" t="s">
        <v>647</v>
      </c>
      <c r="R132" t="s">
        <v>638</v>
      </c>
      <c r="S132" t="s">
        <v>24452</v>
      </c>
      <c r="T132" t="s">
        <v>24451</v>
      </c>
    </row>
    <row r="133" spans="1:20" x14ac:dyDescent="0.25">
      <c r="A133" t="s">
        <v>22</v>
      </c>
      <c r="B133" t="s">
        <v>27</v>
      </c>
      <c r="C133">
        <v>80</v>
      </c>
      <c r="D133">
        <v>2</v>
      </c>
      <c r="E133" t="s">
        <v>24449</v>
      </c>
      <c r="F133">
        <v>405</v>
      </c>
      <c r="G133">
        <v>0</v>
      </c>
      <c r="H133" t="s">
        <v>645</v>
      </c>
      <c r="I133" t="s">
        <v>6194</v>
      </c>
      <c r="J133" t="s">
        <v>24450</v>
      </c>
      <c r="K133" t="s">
        <v>1745</v>
      </c>
      <c r="L133" t="s">
        <v>2261</v>
      </c>
      <c r="M133" t="s">
        <v>24451</v>
      </c>
      <c r="N133" t="s">
        <v>637</v>
      </c>
      <c r="O133" t="s">
        <v>646</v>
      </c>
      <c r="P133" t="s">
        <v>26</v>
      </c>
      <c r="Q133" t="s">
        <v>647</v>
      </c>
      <c r="R133" t="s">
        <v>638</v>
      </c>
      <c r="S133" t="s">
        <v>24452</v>
      </c>
      <c r="T133" t="s">
        <v>24451</v>
      </c>
    </row>
    <row r="134" spans="1:20" x14ac:dyDescent="0.25">
      <c r="A134" t="s">
        <v>22</v>
      </c>
      <c r="B134" t="s">
        <v>27</v>
      </c>
      <c r="C134">
        <v>80</v>
      </c>
      <c r="D134">
        <v>1</v>
      </c>
      <c r="E134" t="s">
        <v>24453</v>
      </c>
      <c r="F134">
        <v>80</v>
      </c>
      <c r="G134">
        <v>0</v>
      </c>
      <c r="H134" t="s">
        <v>645</v>
      </c>
      <c r="I134" t="s">
        <v>8263</v>
      </c>
      <c r="J134" t="s">
        <v>11803</v>
      </c>
      <c r="K134" t="s">
        <v>11804</v>
      </c>
      <c r="L134" t="s">
        <v>2191</v>
      </c>
      <c r="M134" t="s">
        <v>24454</v>
      </c>
      <c r="N134" t="s">
        <v>637</v>
      </c>
      <c r="O134" t="s">
        <v>646</v>
      </c>
      <c r="P134" t="s">
        <v>26</v>
      </c>
      <c r="Q134" t="s">
        <v>647</v>
      </c>
      <c r="R134" t="s">
        <v>638</v>
      </c>
      <c r="S134" t="s">
        <v>24455</v>
      </c>
      <c r="T134" t="s">
        <v>24456</v>
      </c>
    </row>
    <row r="135" spans="1:20" x14ac:dyDescent="0.25">
      <c r="A135" t="s">
        <v>594</v>
      </c>
      <c r="B135" t="s">
        <v>595</v>
      </c>
      <c r="C135">
        <v>50</v>
      </c>
      <c r="D135">
        <v>3</v>
      </c>
      <c r="E135" t="s">
        <v>24457</v>
      </c>
      <c r="F135">
        <v>99</v>
      </c>
      <c r="G135">
        <v>0</v>
      </c>
      <c r="H135" t="s">
        <v>636</v>
      </c>
      <c r="I135" t="s">
        <v>24458</v>
      </c>
      <c r="J135" t="s">
        <v>1872</v>
      </c>
      <c r="K135" t="s">
        <v>637</v>
      </c>
      <c r="L135" t="s">
        <v>638</v>
      </c>
      <c r="M135" t="s">
        <v>24459</v>
      </c>
      <c r="N135" t="s">
        <v>637</v>
      </c>
      <c r="O135" t="s">
        <v>639</v>
      </c>
      <c r="P135" t="s">
        <v>5</v>
      </c>
      <c r="Q135" t="s">
        <v>640</v>
      </c>
      <c r="R135" t="s">
        <v>638</v>
      </c>
      <c r="S135" t="s">
        <v>24460</v>
      </c>
      <c r="T135" t="s">
        <v>24461</v>
      </c>
    </row>
    <row r="136" spans="1:20" x14ac:dyDescent="0.25">
      <c r="A136" t="s">
        <v>147</v>
      </c>
      <c r="B136" t="s">
        <v>148</v>
      </c>
      <c r="C136">
        <v>50</v>
      </c>
      <c r="D136">
        <v>6</v>
      </c>
      <c r="E136" t="s">
        <v>24462</v>
      </c>
      <c r="F136">
        <v>200</v>
      </c>
      <c r="G136">
        <v>0</v>
      </c>
      <c r="H136" t="s">
        <v>636</v>
      </c>
      <c r="I136" t="s">
        <v>24463</v>
      </c>
      <c r="J136" t="s">
        <v>662</v>
      </c>
      <c r="K136" t="s">
        <v>637</v>
      </c>
      <c r="L136" t="s">
        <v>638</v>
      </c>
      <c r="M136" t="s">
        <v>24464</v>
      </c>
      <c r="N136" t="s">
        <v>637</v>
      </c>
      <c r="O136" t="s">
        <v>639</v>
      </c>
      <c r="P136" t="s">
        <v>5</v>
      </c>
      <c r="Q136" t="s">
        <v>640</v>
      </c>
      <c r="R136" t="s">
        <v>638</v>
      </c>
      <c r="S136" t="s">
        <v>24465</v>
      </c>
      <c r="T136" t="s">
        <v>24464</v>
      </c>
    </row>
    <row r="137" spans="1:20" x14ac:dyDescent="0.25">
      <c r="A137" t="s">
        <v>147</v>
      </c>
      <c r="B137" t="s">
        <v>148</v>
      </c>
      <c r="C137">
        <v>50</v>
      </c>
      <c r="D137">
        <v>6</v>
      </c>
      <c r="E137" t="s">
        <v>24466</v>
      </c>
      <c r="F137">
        <v>200</v>
      </c>
      <c r="G137">
        <v>0</v>
      </c>
      <c r="H137" t="s">
        <v>636</v>
      </c>
      <c r="I137" t="s">
        <v>24467</v>
      </c>
      <c r="J137" t="s">
        <v>650</v>
      </c>
      <c r="K137" t="s">
        <v>637</v>
      </c>
      <c r="L137" t="s">
        <v>638</v>
      </c>
      <c r="M137" t="s">
        <v>24468</v>
      </c>
      <c r="N137" t="s">
        <v>637</v>
      </c>
      <c r="O137" t="s">
        <v>639</v>
      </c>
      <c r="P137" t="s">
        <v>5</v>
      </c>
      <c r="Q137" t="s">
        <v>640</v>
      </c>
      <c r="R137" t="s">
        <v>638</v>
      </c>
      <c r="S137" t="s">
        <v>24469</v>
      </c>
      <c r="T137" t="s">
        <v>24468</v>
      </c>
    </row>
    <row r="138" spans="1:20" x14ac:dyDescent="0.25">
      <c r="A138" t="s">
        <v>594</v>
      </c>
      <c r="B138" t="s">
        <v>595</v>
      </c>
      <c r="C138">
        <v>50</v>
      </c>
      <c r="D138">
        <v>3</v>
      </c>
      <c r="E138" t="s">
        <v>24470</v>
      </c>
      <c r="F138">
        <v>100</v>
      </c>
      <c r="G138">
        <v>0</v>
      </c>
      <c r="H138" t="s">
        <v>636</v>
      </c>
      <c r="I138" t="s">
        <v>24471</v>
      </c>
      <c r="J138" t="s">
        <v>700</v>
      </c>
      <c r="K138" t="s">
        <v>637</v>
      </c>
      <c r="L138" t="s">
        <v>638</v>
      </c>
      <c r="M138" t="s">
        <v>24472</v>
      </c>
      <c r="N138" t="s">
        <v>637</v>
      </c>
      <c r="O138" t="s">
        <v>639</v>
      </c>
      <c r="P138" t="s">
        <v>5</v>
      </c>
      <c r="Q138" t="s">
        <v>640</v>
      </c>
      <c r="R138" t="s">
        <v>638</v>
      </c>
      <c r="S138" t="s">
        <v>24473</v>
      </c>
      <c r="T138" t="s">
        <v>24472</v>
      </c>
    </row>
    <row r="139" spans="1:20" x14ac:dyDescent="0.25">
      <c r="A139" t="s">
        <v>241</v>
      </c>
      <c r="B139" t="s">
        <v>247</v>
      </c>
      <c r="C139">
        <v>159</v>
      </c>
      <c r="D139">
        <v>1</v>
      </c>
      <c r="E139" t="s">
        <v>24474</v>
      </c>
      <c r="F139">
        <v>99</v>
      </c>
      <c r="G139">
        <v>0</v>
      </c>
      <c r="H139" t="s">
        <v>655</v>
      </c>
      <c r="I139" t="s">
        <v>24475</v>
      </c>
      <c r="J139" t="s">
        <v>3004</v>
      </c>
      <c r="K139" t="s">
        <v>637</v>
      </c>
      <c r="L139" t="s">
        <v>638</v>
      </c>
      <c r="M139" t="s">
        <v>24476</v>
      </c>
      <c r="N139" t="s">
        <v>637</v>
      </c>
      <c r="O139" t="s">
        <v>639</v>
      </c>
      <c r="P139" t="s">
        <v>5</v>
      </c>
      <c r="Q139" t="s">
        <v>640</v>
      </c>
      <c r="R139" t="s">
        <v>638</v>
      </c>
      <c r="S139" t="s">
        <v>24477</v>
      </c>
      <c r="T139" t="s">
        <v>24476</v>
      </c>
    </row>
    <row r="140" spans="1:20" x14ac:dyDescent="0.25">
      <c r="A140" t="s">
        <v>104</v>
      </c>
      <c r="B140" t="s">
        <v>105</v>
      </c>
      <c r="C140">
        <v>15</v>
      </c>
      <c r="D140">
        <v>1</v>
      </c>
      <c r="E140" t="s">
        <v>24478</v>
      </c>
      <c r="F140">
        <v>15</v>
      </c>
      <c r="G140">
        <v>0</v>
      </c>
      <c r="H140" t="s">
        <v>636</v>
      </c>
      <c r="I140" t="s">
        <v>17495</v>
      </c>
      <c r="J140" t="s">
        <v>17496</v>
      </c>
      <c r="K140" t="s">
        <v>9808</v>
      </c>
      <c r="L140" t="s">
        <v>793</v>
      </c>
      <c r="M140" t="s">
        <v>24479</v>
      </c>
      <c r="N140" t="s">
        <v>637</v>
      </c>
      <c r="O140" t="s">
        <v>646</v>
      </c>
      <c r="P140" t="s">
        <v>26</v>
      </c>
      <c r="Q140" t="s">
        <v>647</v>
      </c>
      <c r="R140" t="s">
        <v>638</v>
      </c>
      <c r="S140" t="s">
        <v>24480</v>
      </c>
      <c r="T140" t="s">
        <v>24479</v>
      </c>
    </row>
    <row r="141" spans="1:20" x14ac:dyDescent="0.25">
      <c r="A141" t="s">
        <v>594</v>
      </c>
      <c r="B141" t="s">
        <v>595</v>
      </c>
      <c r="C141">
        <v>50</v>
      </c>
      <c r="D141">
        <v>3</v>
      </c>
      <c r="E141" t="s">
        <v>24481</v>
      </c>
      <c r="F141">
        <v>99</v>
      </c>
      <c r="G141">
        <v>0</v>
      </c>
      <c r="H141" t="s">
        <v>636</v>
      </c>
      <c r="I141" t="s">
        <v>14840</v>
      </c>
      <c r="J141" t="s">
        <v>648</v>
      </c>
      <c r="K141" t="s">
        <v>637</v>
      </c>
      <c r="L141" t="s">
        <v>638</v>
      </c>
      <c r="M141" t="s">
        <v>24482</v>
      </c>
      <c r="N141" t="s">
        <v>637</v>
      </c>
      <c r="O141" t="s">
        <v>639</v>
      </c>
      <c r="P141" t="s">
        <v>5</v>
      </c>
      <c r="Q141" t="s">
        <v>640</v>
      </c>
      <c r="R141" t="s">
        <v>638</v>
      </c>
      <c r="S141" t="s">
        <v>24483</v>
      </c>
      <c r="T141" t="s">
        <v>24482</v>
      </c>
    </row>
    <row r="142" spans="1:20" x14ac:dyDescent="0.25">
      <c r="A142" t="s">
        <v>77</v>
      </c>
      <c r="B142" t="s">
        <v>78</v>
      </c>
      <c r="C142">
        <v>40</v>
      </c>
      <c r="D142">
        <v>1</v>
      </c>
      <c r="E142" t="s">
        <v>24484</v>
      </c>
      <c r="F142">
        <v>40</v>
      </c>
      <c r="G142">
        <v>0</v>
      </c>
      <c r="H142" t="s">
        <v>645</v>
      </c>
      <c r="I142" t="s">
        <v>768</v>
      </c>
      <c r="J142" t="s">
        <v>24485</v>
      </c>
      <c r="K142" t="s">
        <v>24486</v>
      </c>
      <c r="L142" t="s">
        <v>793</v>
      </c>
      <c r="M142" t="s">
        <v>24487</v>
      </c>
      <c r="N142" t="s">
        <v>637</v>
      </c>
      <c r="O142" t="s">
        <v>646</v>
      </c>
      <c r="P142" t="s">
        <v>26</v>
      </c>
      <c r="Q142" t="s">
        <v>647</v>
      </c>
      <c r="R142" t="s">
        <v>638</v>
      </c>
      <c r="S142" t="s">
        <v>24488</v>
      </c>
      <c r="T142" t="s">
        <v>24489</v>
      </c>
    </row>
    <row r="143" spans="1:20" x14ac:dyDescent="0.25">
      <c r="A143" t="s">
        <v>594</v>
      </c>
      <c r="B143" t="s">
        <v>595</v>
      </c>
      <c r="C143">
        <v>50</v>
      </c>
      <c r="D143">
        <v>3</v>
      </c>
      <c r="E143" t="s">
        <v>24490</v>
      </c>
      <c r="F143">
        <v>99</v>
      </c>
      <c r="G143">
        <v>0</v>
      </c>
      <c r="H143" t="s">
        <v>636</v>
      </c>
      <c r="I143" t="s">
        <v>17174</v>
      </c>
      <c r="J143" t="s">
        <v>686</v>
      </c>
      <c r="K143" t="s">
        <v>637</v>
      </c>
      <c r="L143" t="s">
        <v>638</v>
      </c>
      <c r="M143" t="s">
        <v>24491</v>
      </c>
      <c r="N143" t="s">
        <v>637</v>
      </c>
      <c r="O143" t="s">
        <v>639</v>
      </c>
      <c r="P143" t="s">
        <v>5</v>
      </c>
      <c r="Q143" t="s">
        <v>640</v>
      </c>
      <c r="R143" t="s">
        <v>638</v>
      </c>
      <c r="S143" t="s">
        <v>24492</v>
      </c>
      <c r="T143" t="s">
        <v>24491</v>
      </c>
    </row>
    <row r="144" spans="1:20" x14ac:dyDescent="0.25">
      <c r="A144" t="s">
        <v>147</v>
      </c>
      <c r="B144" t="s">
        <v>148</v>
      </c>
      <c r="C144">
        <v>33.333333333333336</v>
      </c>
      <c r="D144">
        <v>3</v>
      </c>
      <c r="E144" t="s">
        <v>24493</v>
      </c>
      <c r="F144">
        <v>100</v>
      </c>
      <c r="G144">
        <v>0</v>
      </c>
      <c r="H144" t="s">
        <v>655</v>
      </c>
      <c r="I144" t="s">
        <v>24494</v>
      </c>
      <c r="J144" t="s">
        <v>676</v>
      </c>
      <c r="K144" t="s">
        <v>637</v>
      </c>
      <c r="L144" t="s">
        <v>638</v>
      </c>
      <c r="M144" t="s">
        <v>24495</v>
      </c>
      <c r="N144" t="s">
        <v>637</v>
      </c>
      <c r="O144" t="s">
        <v>639</v>
      </c>
      <c r="P144" t="s">
        <v>5</v>
      </c>
      <c r="Q144" t="s">
        <v>640</v>
      </c>
      <c r="R144" t="s">
        <v>638</v>
      </c>
      <c r="S144" t="s">
        <v>24496</v>
      </c>
      <c r="T144" t="s">
        <v>24495</v>
      </c>
    </row>
    <row r="145" spans="1:20" x14ac:dyDescent="0.25">
      <c r="A145" t="s">
        <v>16479</v>
      </c>
      <c r="B145" t="s">
        <v>13745</v>
      </c>
      <c r="C145">
        <v>99</v>
      </c>
      <c r="D145">
        <v>2</v>
      </c>
      <c r="E145" t="s">
        <v>24497</v>
      </c>
      <c r="F145">
        <v>179</v>
      </c>
      <c r="G145">
        <v>0</v>
      </c>
      <c r="H145" t="s">
        <v>636</v>
      </c>
      <c r="I145" t="s">
        <v>24498</v>
      </c>
      <c r="J145" t="s">
        <v>661</v>
      </c>
      <c r="K145" t="s">
        <v>637</v>
      </c>
      <c r="L145" t="s">
        <v>638</v>
      </c>
      <c r="M145" t="s">
        <v>24499</v>
      </c>
      <c r="N145" t="s">
        <v>637</v>
      </c>
      <c r="O145" t="s">
        <v>639</v>
      </c>
      <c r="P145" t="s">
        <v>5</v>
      </c>
      <c r="Q145" t="s">
        <v>640</v>
      </c>
      <c r="R145" t="s">
        <v>638</v>
      </c>
      <c r="S145" t="s">
        <v>24500</v>
      </c>
      <c r="T145" t="s">
        <v>24499</v>
      </c>
    </row>
    <row r="146" spans="1:20" x14ac:dyDescent="0.25">
      <c r="A146" t="s">
        <v>147</v>
      </c>
      <c r="B146" t="s">
        <v>148</v>
      </c>
      <c r="C146">
        <v>50</v>
      </c>
      <c r="D146">
        <v>6</v>
      </c>
      <c r="E146" t="s">
        <v>24501</v>
      </c>
      <c r="F146">
        <v>200</v>
      </c>
      <c r="G146">
        <v>0</v>
      </c>
      <c r="H146" t="s">
        <v>636</v>
      </c>
      <c r="I146" t="s">
        <v>24502</v>
      </c>
      <c r="J146" t="s">
        <v>653</v>
      </c>
      <c r="K146" t="s">
        <v>637</v>
      </c>
      <c r="L146" t="s">
        <v>638</v>
      </c>
      <c r="M146" t="s">
        <v>24503</v>
      </c>
      <c r="N146" t="s">
        <v>637</v>
      </c>
      <c r="O146" t="s">
        <v>639</v>
      </c>
      <c r="P146" t="s">
        <v>5</v>
      </c>
      <c r="Q146" t="s">
        <v>640</v>
      </c>
      <c r="R146" t="s">
        <v>638</v>
      </c>
      <c r="S146" t="s">
        <v>24504</v>
      </c>
      <c r="T146" t="s">
        <v>24503</v>
      </c>
    </row>
    <row r="147" spans="1:20" x14ac:dyDescent="0.25">
      <c r="A147" t="s">
        <v>22</v>
      </c>
      <c r="B147" t="s">
        <v>213</v>
      </c>
      <c r="C147">
        <v>64</v>
      </c>
      <c r="D147">
        <v>1</v>
      </c>
      <c r="E147" t="s">
        <v>24505</v>
      </c>
      <c r="F147">
        <v>74</v>
      </c>
      <c r="G147">
        <v>10</v>
      </c>
      <c r="H147" t="s">
        <v>663</v>
      </c>
      <c r="I147" t="s">
        <v>24506</v>
      </c>
      <c r="J147" t="s">
        <v>24507</v>
      </c>
      <c r="K147" t="s">
        <v>1888</v>
      </c>
      <c r="L147" t="s">
        <v>24508</v>
      </c>
      <c r="M147" t="s">
        <v>24509</v>
      </c>
      <c r="N147" t="s">
        <v>637</v>
      </c>
      <c r="O147" t="s">
        <v>664</v>
      </c>
      <c r="P147" t="s">
        <v>23</v>
      </c>
      <c r="Q147" t="s">
        <v>665</v>
      </c>
      <c r="R147" t="s">
        <v>638</v>
      </c>
      <c r="S147" t="s">
        <v>24510</v>
      </c>
      <c r="T147" t="s">
        <v>24509</v>
      </c>
    </row>
    <row r="148" spans="1:20" x14ac:dyDescent="0.25">
      <c r="A148" t="s">
        <v>22</v>
      </c>
      <c r="B148" t="s">
        <v>27</v>
      </c>
      <c r="C148">
        <v>80</v>
      </c>
      <c r="D148">
        <v>2</v>
      </c>
      <c r="E148" t="s">
        <v>24511</v>
      </c>
      <c r="F148">
        <v>160</v>
      </c>
      <c r="G148">
        <v>0</v>
      </c>
      <c r="H148" t="s">
        <v>645</v>
      </c>
      <c r="I148" t="s">
        <v>4231</v>
      </c>
      <c r="J148" t="s">
        <v>24512</v>
      </c>
      <c r="K148" t="s">
        <v>24513</v>
      </c>
      <c r="L148" t="s">
        <v>725</v>
      </c>
      <c r="M148" t="s">
        <v>24514</v>
      </c>
      <c r="N148" t="s">
        <v>637</v>
      </c>
      <c r="O148" t="s">
        <v>646</v>
      </c>
      <c r="P148" t="s">
        <v>26</v>
      </c>
      <c r="Q148" t="s">
        <v>647</v>
      </c>
      <c r="R148" t="s">
        <v>638</v>
      </c>
      <c r="S148" t="s">
        <v>24515</v>
      </c>
      <c r="T148" t="s">
        <v>24516</v>
      </c>
    </row>
    <row r="149" spans="1:20" x14ac:dyDescent="0.25">
      <c r="A149" t="s">
        <v>241</v>
      </c>
      <c r="B149" t="s">
        <v>2799</v>
      </c>
      <c r="C149">
        <v>109</v>
      </c>
      <c r="D149">
        <v>1</v>
      </c>
      <c r="E149" t="s">
        <v>24517</v>
      </c>
      <c r="F149">
        <v>109</v>
      </c>
      <c r="G149">
        <v>0</v>
      </c>
      <c r="H149" t="s">
        <v>645</v>
      </c>
      <c r="I149" t="s">
        <v>24518</v>
      </c>
      <c r="J149" t="s">
        <v>24519</v>
      </c>
      <c r="K149" t="s">
        <v>24520</v>
      </c>
      <c r="L149" t="s">
        <v>24521</v>
      </c>
      <c r="M149" t="s">
        <v>24516</v>
      </c>
      <c r="N149" t="s">
        <v>637</v>
      </c>
      <c r="O149" t="s">
        <v>664</v>
      </c>
      <c r="P149" t="s">
        <v>23</v>
      </c>
      <c r="Q149" t="s">
        <v>665</v>
      </c>
      <c r="R149" t="s">
        <v>638</v>
      </c>
      <c r="S149" t="s">
        <v>24522</v>
      </c>
      <c r="T149" t="s">
        <v>24516</v>
      </c>
    </row>
    <row r="150" spans="1:20" x14ac:dyDescent="0.25">
      <c r="A150" t="s">
        <v>22</v>
      </c>
      <c r="B150" t="s">
        <v>4578</v>
      </c>
      <c r="C150">
        <v>85</v>
      </c>
      <c r="D150">
        <v>3</v>
      </c>
      <c r="E150" t="s">
        <v>24523</v>
      </c>
      <c r="F150">
        <v>281</v>
      </c>
      <c r="G150">
        <v>26</v>
      </c>
      <c r="H150" t="s">
        <v>645</v>
      </c>
      <c r="I150" t="s">
        <v>24524</v>
      </c>
      <c r="J150" t="s">
        <v>24525</v>
      </c>
      <c r="K150" t="s">
        <v>24526</v>
      </c>
      <c r="L150" t="s">
        <v>24527</v>
      </c>
      <c r="M150" t="s">
        <v>24528</v>
      </c>
      <c r="N150" t="s">
        <v>637</v>
      </c>
      <c r="O150" t="s">
        <v>664</v>
      </c>
      <c r="P150" t="s">
        <v>23</v>
      </c>
      <c r="Q150" t="s">
        <v>665</v>
      </c>
      <c r="R150" t="s">
        <v>638</v>
      </c>
      <c r="S150" t="s">
        <v>24529</v>
      </c>
      <c r="T150" t="s">
        <v>24528</v>
      </c>
    </row>
    <row r="151" spans="1:20" x14ac:dyDescent="0.25">
      <c r="A151" t="s">
        <v>594</v>
      </c>
      <c r="B151" t="s">
        <v>595</v>
      </c>
      <c r="C151">
        <v>50</v>
      </c>
      <c r="D151">
        <v>3</v>
      </c>
      <c r="E151" t="s">
        <v>24530</v>
      </c>
      <c r="F151">
        <v>99</v>
      </c>
      <c r="G151">
        <v>0</v>
      </c>
      <c r="H151" t="s">
        <v>636</v>
      </c>
      <c r="I151" t="s">
        <v>24531</v>
      </c>
      <c r="J151" t="s">
        <v>642</v>
      </c>
      <c r="K151" t="s">
        <v>637</v>
      </c>
      <c r="L151" t="s">
        <v>638</v>
      </c>
      <c r="M151" t="s">
        <v>24532</v>
      </c>
      <c r="N151" t="s">
        <v>637</v>
      </c>
      <c r="O151" t="s">
        <v>639</v>
      </c>
      <c r="P151" t="s">
        <v>5</v>
      </c>
      <c r="Q151" t="s">
        <v>640</v>
      </c>
      <c r="R151" t="s">
        <v>638</v>
      </c>
      <c r="S151" t="s">
        <v>24533</v>
      </c>
      <c r="T151" t="s">
        <v>24532</v>
      </c>
    </row>
    <row r="152" spans="1:20" x14ac:dyDescent="0.25">
      <c r="A152" t="s">
        <v>22</v>
      </c>
      <c r="B152" t="s">
        <v>213</v>
      </c>
      <c r="C152">
        <v>66.22</v>
      </c>
      <c r="D152">
        <v>1</v>
      </c>
      <c r="E152" t="s">
        <v>24534</v>
      </c>
      <c r="F152">
        <v>134</v>
      </c>
      <c r="G152">
        <v>0</v>
      </c>
      <c r="H152" t="s">
        <v>663</v>
      </c>
      <c r="I152" t="s">
        <v>24535</v>
      </c>
      <c r="J152" t="s">
        <v>24536</v>
      </c>
      <c r="K152" t="s">
        <v>9298</v>
      </c>
      <c r="L152" t="s">
        <v>24537</v>
      </c>
      <c r="M152" t="s">
        <v>24538</v>
      </c>
      <c r="N152" t="s">
        <v>637</v>
      </c>
      <c r="O152" t="s">
        <v>664</v>
      </c>
      <c r="P152" t="s">
        <v>23</v>
      </c>
      <c r="Q152" t="s">
        <v>665</v>
      </c>
      <c r="R152" t="s">
        <v>638</v>
      </c>
      <c r="S152" t="s">
        <v>24539</v>
      </c>
      <c r="T152" t="s">
        <v>24538</v>
      </c>
    </row>
    <row r="153" spans="1:20" x14ac:dyDescent="0.25">
      <c r="A153" t="s">
        <v>101</v>
      </c>
      <c r="B153" t="s">
        <v>3820</v>
      </c>
      <c r="C153">
        <v>67.78</v>
      </c>
      <c r="D153">
        <v>1</v>
      </c>
      <c r="E153" t="s">
        <v>24534</v>
      </c>
      <c r="F153">
        <v>134</v>
      </c>
      <c r="G153">
        <v>0</v>
      </c>
      <c r="H153" t="s">
        <v>663</v>
      </c>
      <c r="I153" t="s">
        <v>24535</v>
      </c>
      <c r="J153" t="s">
        <v>24536</v>
      </c>
      <c r="K153" t="s">
        <v>9298</v>
      </c>
      <c r="L153" t="s">
        <v>24537</v>
      </c>
      <c r="M153" t="s">
        <v>24538</v>
      </c>
      <c r="N153" t="s">
        <v>637</v>
      </c>
      <c r="O153" t="s">
        <v>664</v>
      </c>
      <c r="P153" t="s">
        <v>23</v>
      </c>
      <c r="Q153" t="s">
        <v>665</v>
      </c>
      <c r="R153" t="s">
        <v>638</v>
      </c>
      <c r="S153" t="s">
        <v>24539</v>
      </c>
      <c r="T153" t="s">
        <v>24538</v>
      </c>
    </row>
    <row r="154" spans="1:20" x14ac:dyDescent="0.25">
      <c r="A154" t="s">
        <v>241</v>
      </c>
      <c r="B154" t="s">
        <v>247</v>
      </c>
      <c r="C154">
        <v>159</v>
      </c>
      <c r="D154">
        <v>1</v>
      </c>
      <c r="E154" t="s">
        <v>24540</v>
      </c>
      <c r="F154">
        <v>99</v>
      </c>
      <c r="G154">
        <v>0</v>
      </c>
      <c r="H154" t="s">
        <v>655</v>
      </c>
      <c r="I154" t="s">
        <v>24541</v>
      </c>
      <c r="J154" t="s">
        <v>648</v>
      </c>
      <c r="K154" t="s">
        <v>637</v>
      </c>
      <c r="L154" t="s">
        <v>638</v>
      </c>
      <c r="M154" t="s">
        <v>24542</v>
      </c>
      <c r="N154" t="s">
        <v>637</v>
      </c>
      <c r="O154" t="s">
        <v>639</v>
      </c>
      <c r="P154" t="s">
        <v>5</v>
      </c>
      <c r="Q154" t="s">
        <v>640</v>
      </c>
      <c r="R154" t="s">
        <v>638</v>
      </c>
      <c r="S154" t="s">
        <v>24543</v>
      </c>
      <c r="T154" t="s">
        <v>24542</v>
      </c>
    </row>
    <row r="155" spans="1:20" x14ac:dyDescent="0.25">
      <c r="A155" t="s">
        <v>594</v>
      </c>
      <c r="B155" t="s">
        <v>595</v>
      </c>
      <c r="C155">
        <v>50</v>
      </c>
      <c r="D155">
        <v>3</v>
      </c>
      <c r="E155" t="s">
        <v>24544</v>
      </c>
      <c r="F155">
        <v>99</v>
      </c>
      <c r="G155">
        <v>0</v>
      </c>
      <c r="H155" t="s">
        <v>636</v>
      </c>
      <c r="I155" t="s">
        <v>6936</v>
      </c>
      <c r="J155" t="s">
        <v>686</v>
      </c>
      <c r="K155" t="s">
        <v>637</v>
      </c>
      <c r="L155" t="s">
        <v>638</v>
      </c>
      <c r="M155" t="s">
        <v>24545</v>
      </c>
      <c r="N155" t="s">
        <v>637</v>
      </c>
      <c r="O155" t="s">
        <v>643</v>
      </c>
      <c r="P155" t="s">
        <v>5</v>
      </c>
      <c r="Q155" t="s">
        <v>644</v>
      </c>
      <c r="R155" t="s">
        <v>638</v>
      </c>
      <c r="S155" t="s">
        <v>24546</v>
      </c>
      <c r="T155" t="s">
        <v>24547</v>
      </c>
    </row>
    <row r="156" spans="1:20" x14ac:dyDescent="0.25">
      <c r="A156" t="s">
        <v>77</v>
      </c>
      <c r="B156" t="s">
        <v>78</v>
      </c>
      <c r="C156">
        <v>40</v>
      </c>
      <c r="D156">
        <v>2</v>
      </c>
      <c r="E156" t="s">
        <v>24548</v>
      </c>
      <c r="F156">
        <v>90</v>
      </c>
      <c r="G156">
        <v>10</v>
      </c>
      <c r="H156" t="s">
        <v>645</v>
      </c>
      <c r="I156" t="s">
        <v>5356</v>
      </c>
      <c r="J156" t="s">
        <v>24549</v>
      </c>
      <c r="K156" t="s">
        <v>24550</v>
      </c>
      <c r="L156" t="s">
        <v>2839</v>
      </c>
      <c r="M156" t="s">
        <v>24547</v>
      </c>
      <c r="N156" t="s">
        <v>637</v>
      </c>
      <c r="O156" t="s">
        <v>646</v>
      </c>
      <c r="P156" t="s">
        <v>26</v>
      </c>
      <c r="Q156" t="s">
        <v>647</v>
      </c>
      <c r="R156" t="s">
        <v>638</v>
      </c>
      <c r="S156" t="s">
        <v>24551</v>
      </c>
      <c r="T156" t="s">
        <v>24552</v>
      </c>
    </row>
    <row r="157" spans="1:20" x14ac:dyDescent="0.25">
      <c r="A157" t="s">
        <v>104</v>
      </c>
      <c r="B157" t="s">
        <v>105</v>
      </c>
      <c r="C157">
        <v>14</v>
      </c>
      <c r="D157">
        <v>1</v>
      </c>
      <c r="E157" t="s">
        <v>24553</v>
      </c>
      <c r="F157">
        <v>14</v>
      </c>
      <c r="G157">
        <v>0</v>
      </c>
      <c r="H157" t="s">
        <v>645</v>
      </c>
      <c r="I157" t="s">
        <v>803</v>
      </c>
      <c r="J157" t="s">
        <v>24554</v>
      </c>
      <c r="K157" t="s">
        <v>7675</v>
      </c>
      <c r="L157" t="s">
        <v>2234</v>
      </c>
      <c r="M157" t="s">
        <v>24555</v>
      </c>
      <c r="N157" t="s">
        <v>637</v>
      </c>
      <c r="O157" t="s">
        <v>646</v>
      </c>
      <c r="P157" t="s">
        <v>26</v>
      </c>
      <c r="Q157" t="s">
        <v>647</v>
      </c>
      <c r="R157" t="s">
        <v>638</v>
      </c>
      <c r="S157" t="s">
        <v>24556</v>
      </c>
      <c r="T157" t="s">
        <v>24555</v>
      </c>
    </row>
    <row r="158" spans="1:20" x14ac:dyDescent="0.25">
      <c r="A158" t="s">
        <v>104</v>
      </c>
      <c r="B158" t="s">
        <v>105</v>
      </c>
      <c r="C158">
        <v>14</v>
      </c>
      <c r="D158">
        <v>1</v>
      </c>
      <c r="E158" t="s">
        <v>24557</v>
      </c>
      <c r="F158">
        <v>14</v>
      </c>
      <c r="G158">
        <v>0</v>
      </c>
      <c r="H158" t="s">
        <v>645</v>
      </c>
      <c r="I158" t="s">
        <v>5356</v>
      </c>
      <c r="J158" t="s">
        <v>16494</v>
      </c>
      <c r="K158" t="s">
        <v>7675</v>
      </c>
      <c r="L158" t="s">
        <v>2234</v>
      </c>
      <c r="M158" t="s">
        <v>24558</v>
      </c>
      <c r="N158" t="s">
        <v>637</v>
      </c>
      <c r="O158" t="s">
        <v>646</v>
      </c>
      <c r="P158" t="s">
        <v>26</v>
      </c>
      <c r="Q158" t="s">
        <v>647</v>
      </c>
      <c r="R158" t="s">
        <v>638</v>
      </c>
      <c r="S158" t="s">
        <v>24559</v>
      </c>
      <c r="T158" t="s">
        <v>24560</v>
      </c>
    </row>
    <row r="159" spans="1:20" x14ac:dyDescent="0.25">
      <c r="A159" t="s">
        <v>22</v>
      </c>
      <c r="B159" t="s">
        <v>27</v>
      </c>
      <c r="C159">
        <v>69.900000000000006</v>
      </c>
      <c r="D159">
        <v>10</v>
      </c>
      <c r="E159" t="s">
        <v>24561</v>
      </c>
      <c r="F159">
        <v>800</v>
      </c>
      <c r="G159">
        <v>0</v>
      </c>
      <c r="H159" t="s">
        <v>645</v>
      </c>
      <c r="I159" t="s">
        <v>768</v>
      </c>
      <c r="J159" t="s">
        <v>769</v>
      </c>
      <c r="K159" t="s">
        <v>758</v>
      </c>
      <c r="L159" t="s">
        <v>685</v>
      </c>
      <c r="M159" t="s">
        <v>24562</v>
      </c>
      <c r="N159" t="s">
        <v>637</v>
      </c>
      <c r="O159" t="s">
        <v>646</v>
      </c>
      <c r="P159" t="s">
        <v>26</v>
      </c>
      <c r="Q159" t="s">
        <v>647</v>
      </c>
      <c r="R159" t="s">
        <v>638</v>
      </c>
      <c r="S159" t="s">
        <v>24563</v>
      </c>
      <c r="T159" t="s">
        <v>24564</v>
      </c>
    </row>
    <row r="160" spans="1:20" x14ac:dyDescent="0.25">
      <c r="A160" t="s">
        <v>147</v>
      </c>
      <c r="B160" t="s">
        <v>148</v>
      </c>
      <c r="C160">
        <v>50</v>
      </c>
      <c r="D160">
        <v>6</v>
      </c>
      <c r="E160" t="s">
        <v>24565</v>
      </c>
      <c r="F160">
        <v>200</v>
      </c>
      <c r="G160">
        <v>0</v>
      </c>
      <c r="H160" t="s">
        <v>636</v>
      </c>
      <c r="I160" t="s">
        <v>21391</v>
      </c>
      <c r="J160" t="s">
        <v>648</v>
      </c>
      <c r="K160" t="s">
        <v>637</v>
      </c>
      <c r="L160" t="s">
        <v>638</v>
      </c>
      <c r="M160" t="s">
        <v>24566</v>
      </c>
      <c r="N160" t="s">
        <v>637</v>
      </c>
      <c r="O160" t="s">
        <v>639</v>
      </c>
      <c r="P160" t="s">
        <v>5</v>
      </c>
      <c r="Q160" t="s">
        <v>640</v>
      </c>
      <c r="R160" t="s">
        <v>638</v>
      </c>
      <c r="S160" t="s">
        <v>24567</v>
      </c>
      <c r="T160" t="s">
        <v>24566</v>
      </c>
    </row>
    <row r="161" spans="1:20" x14ac:dyDescent="0.25">
      <c r="A161" t="s">
        <v>240</v>
      </c>
      <c r="B161" t="s">
        <v>246</v>
      </c>
      <c r="C161">
        <v>159</v>
      </c>
      <c r="D161">
        <v>1</v>
      </c>
      <c r="E161" t="s">
        <v>24568</v>
      </c>
      <c r="F161">
        <v>129</v>
      </c>
      <c r="G161">
        <v>0</v>
      </c>
      <c r="H161" t="s">
        <v>636</v>
      </c>
      <c r="I161" t="s">
        <v>24569</v>
      </c>
      <c r="J161" t="s">
        <v>648</v>
      </c>
      <c r="K161" t="s">
        <v>637</v>
      </c>
      <c r="L161" t="s">
        <v>638</v>
      </c>
      <c r="M161" t="s">
        <v>24570</v>
      </c>
      <c r="N161" t="s">
        <v>637</v>
      </c>
      <c r="O161" t="s">
        <v>639</v>
      </c>
      <c r="P161" t="s">
        <v>5</v>
      </c>
      <c r="Q161" t="s">
        <v>640</v>
      </c>
      <c r="R161" t="s">
        <v>638</v>
      </c>
      <c r="S161" t="s">
        <v>24571</v>
      </c>
      <c r="T161" t="s">
        <v>24570</v>
      </c>
    </row>
    <row r="162" spans="1:20" x14ac:dyDescent="0.25">
      <c r="A162" t="s">
        <v>22</v>
      </c>
      <c r="B162" t="s">
        <v>27</v>
      </c>
      <c r="C162">
        <v>66.333333333333329</v>
      </c>
      <c r="D162">
        <v>3</v>
      </c>
      <c r="E162" t="s">
        <v>24572</v>
      </c>
      <c r="F162">
        <v>250</v>
      </c>
      <c r="G162">
        <v>0</v>
      </c>
      <c r="H162" t="s">
        <v>636</v>
      </c>
      <c r="I162" t="s">
        <v>24573</v>
      </c>
      <c r="J162" t="s">
        <v>641</v>
      </c>
      <c r="K162" t="s">
        <v>637</v>
      </c>
      <c r="L162" t="s">
        <v>638</v>
      </c>
      <c r="M162" t="s">
        <v>24574</v>
      </c>
      <c r="N162" t="s">
        <v>637</v>
      </c>
      <c r="O162" t="s">
        <v>643</v>
      </c>
      <c r="P162" t="s">
        <v>5</v>
      </c>
      <c r="Q162" t="s">
        <v>644</v>
      </c>
      <c r="R162" t="s">
        <v>638</v>
      </c>
      <c r="S162" t="s">
        <v>24575</v>
      </c>
      <c r="T162" t="s">
        <v>24574</v>
      </c>
    </row>
    <row r="163" spans="1:20" x14ac:dyDescent="0.25">
      <c r="A163" t="s">
        <v>22</v>
      </c>
      <c r="B163" t="s">
        <v>27</v>
      </c>
      <c r="C163">
        <v>66.333333333333329</v>
      </c>
      <c r="D163">
        <v>3</v>
      </c>
      <c r="E163" t="s">
        <v>24576</v>
      </c>
      <c r="F163">
        <v>250</v>
      </c>
      <c r="G163">
        <v>0</v>
      </c>
      <c r="H163" t="s">
        <v>636</v>
      </c>
      <c r="I163" t="s">
        <v>24577</v>
      </c>
      <c r="J163" t="s">
        <v>677</v>
      </c>
      <c r="K163" t="s">
        <v>637</v>
      </c>
      <c r="L163" t="s">
        <v>638</v>
      </c>
      <c r="M163" t="s">
        <v>24578</v>
      </c>
      <c r="N163" t="s">
        <v>637</v>
      </c>
      <c r="O163" t="s">
        <v>643</v>
      </c>
      <c r="P163" t="s">
        <v>5</v>
      </c>
      <c r="Q163" t="s">
        <v>644</v>
      </c>
      <c r="R163" t="s">
        <v>638</v>
      </c>
      <c r="S163" t="s">
        <v>24579</v>
      </c>
      <c r="T163" t="s">
        <v>24578</v>
      </c>
    </row>
    <row r="164" spans="1:20" x14ac:dyDescent="0.25">
      <c r="A164" t="s">
        <v>594</v>
      </c>
      <c r="B164" t="s">
        <v>595</v>
      </c>
      <c r="C164">
        <v>50</v>
      </c>
      <c r="D164">
        <v>6</v>
      </c>
      <c r="E164" t="s">
        <v>24580</v>
      </c>
      <c r="F164">
        <v>200</v>
      </c>
      <c r="G164">
        <v>0</v>
      </c>
      <c r="H164" t="s">
        <v>636</v>
      </c>
      <c r="I164" t="s">
        <v>21178</v>
      </c>
      <c r="J164" t="s">
        <v>683</v>
      </c>
      <c r="K164" t="s">
        <v>637</v>
      </c>
      <c r="L164" t="s">
        <v>638</v>
      </c>
      <c r="M164" t="s">
        <v>24581</v>
      </c>
      <c r="N164" t="s">
        <v>637</v>
      </c>
      <c r="O164" t="s">
        <v>643</v>
      </c>
      <c r="P164" t="s">
        <v>5</v>
      </c>
      <c r="Q164" t="s">
        <v>644</v>
      </c>
      <c r="R164" t="s">
        <v>638</v>
      </c>
      <c r="S164" t="s">
        <v>24582</v>
      </c>
      <c r="T164" t="s">
        <v>24581</v>
      </c>
    </row>
    <row r="165" spans="1:20" x14ac:dyDescent="0.25">
      <c r="A165" t="s">
        <v>239</v>
      </c>
      <c r="B165" t="s">
        <v>245</v>
      </c>
      <c r="C165">
        <v>159</v>
      </c>
      <c r="D165">
        <v>1</v>
      </c>
      <c r="E165" t="s">
        <v>24583</v>
      </c>
      <c r="F165">
        <v>99</v>
      </c>
      <c r="G165">
        <v>0</v>
      </c>
      <c r="H165" t="s">
        <v>655</v>
      </c>
      <c r="I165" t="s">
        <v>6472</v>
      </c>
      <c r="J165" t="s">
        <v>1797</v>
      </c>
      <c r="K165" t="s">
        <v>637</v>
      </c>
      <c r="L165" t="s">
        <v>638</v>
      </c>
      <c r="M165" t="s">
        <v>24584</v>
      </c>
      <c r="N165" t="s">
        <v>637</v>
      </c>
      <c r="O165" t="s">
        <v>639</v>
      </c>
      <c r="P165" t="s">
        <v>5</v>
      </c>
      <c r="Q165" t="s">
        <v>640</v>
      </c>
      <c r="R165" t="s">
        <v>638</v>
      </c>
      <c r="S165" t="s">
        <v>24585</v>
      </c>
      <c r="T165" t="s">
        <v>24584</v>
      </c>
    </row>
    <row r="166" spans="1:20" x14ac:dyDescent="0.25">
      <c r="A166" t="s">
        <v>147</v>
      </c>
      <c r="B166" t="s">
        <v>148</v>
      </c>
      <c r="C166">
        <v>50</v>
      </c>
      <c r="D166">
        <v>6</v>
      </c>
      <c r="E166" t="s">
        <v>24586</v>
      </c>
      <c r="F166">
        <v>180</v>
      </c>
      <c r="G166">
        <v>0</v>
      </c>
      <c r="H166" t="s">
        <v>636</v>
      </c>
      <c r="I166" t="s">
        <v>24587</v>
      </c>
      <c r="J166" t="s">
        <v>3029</v>
      </c>
      <c r="K166" t="s">
        <v>637</v>
      </c>
      <c r="L166" t="s">
        <v>638</v>
      </c>
      <c r="M166" t="s">
        <v>24588</v>
      </c>
      <c r="N166" t="s">
        <v>637</v>
      </c>
      <c r="O166" t="s">
        <v>639</v>
      </c>
      <c r="P166" t="s">
        <v>5</v>
      </c>
      <c r="Q166" t="s">
        <v>640</v>
      </c>
      <c r="R166" t="s">
        <v>24589</v>
      </c>
      <c r="S166" t="s">
        <v>24590</v>
      </c>
      <c r="T166" t="s">
        <v>24588</v>
      </c>
    </row>
    <row r="167" spans="1:20" x14ac:dyDescent="0.25">
      <c r="A167" t="s">
        <v>77</v>
      </c>
      <c r="B167" t="s">
        <v>78</v>
      </c>
      <c r="C167">
        <v>27.5</v>
      </c>
      <c r="D167">
        <v>4</v>
      </c>
      <c r="E167" t="s">
        <v>24591</v>
      </c>
      <c r="F167">
        <v>165</v>
      </c>
      <c r="G167">
        <v>0</v>
      </c>
      <c r="H167" t="s">
        <v>636</v>
      </c>
      <c r="I167" t="s">
        <v>6791</v>
      </c>
      <c r="J167" t="s">
        <v>661</v>
      </c>
      <c r="K167" t="s">
        <v>637</v>
      </c>
      <c r="L167" t="s">
        <v>638</v>
      </c>
      <c r="M167" t="s">
        <v>23484</v>
      </c>
      <c r="N167" t="s">
        <v>637</v>
      </c>
      <c r="O167" t="s">
        <v>639</v>
      </c>
      <c r="P167" t="s">
        <v>5</v>
      </c>
      <c r="Q167" t="s">
        <v>640</v>
      </c>
      <c r="R167" t="s">
        <v>638</v>
      </c>
      <c r="S167" t="s">
        <v>24592</v>
      </c>
      <c r="T167" t="s">
        <v>24593</v>
      </c>
    </row>
    <row r="168" spans="1:20" x14ac:dyDescent="0.25">
      <c r="A168" t="s">
        <v>18</v>
      </c>
      <c r="B168" t="s">
        <v>19</v>
      </c>
      <c r="C168">
        <v>66.666666666666671</v>
      </c>
      <c r="D168">
        <v>3</v>
      </c>
      <c r="E168" t="s">
        <v>24594</v>
      </c>
      <c r="F168">
        <v>100</v>
      </c>
      <c r="G168">
        <v>0</v>
      </c>
      <c r="H168" t="s">
        <v>636</v>
      </c>
      <c r="I168" t="s">
        <v>24595</v>
      </c>
      <c r="J168" t="s">
        <v>4810</v>
      </c>
      <c r="K168" t="s">
        <v>637</v>
      </c>
      <c r="L168" t="s">
        <v>638</v>
      </c>
      <c r="M168" t="s">
        <v>23484</v>
      </c>
      <c r="N168" t="s">
        <v>637</v>
      </c>
      <c r="O168" t="s">
        <v>639</v>
      </c>
      <c r="P168" t="s">
        <v>5</v>
      </c>
      <c r="Q168" t="s">
        <v>640</v>
      </c>
      <c r="R168" t="s">
        <v>638</v>
      </c>
      <c r="S168" t="s">
        <v>24596</v>
      </c>
      <c r="T168" t="s">
        <v>23484</v>
      </c>
    </row>
    <row r="169" spans="1:20" x14ac:dyDescent="0.25">
      <c r="A169" t="s">
        <v>147</v>
      </c>
      <c r="B169" t="s">
        <v>148</v>
      </c>
      <c r="C169">
        <v>50</v>
      </c>
      <c r="D169">
        <v>12</v>
      </c>
      <c r="E169" t="s">
        <v>24597</v>
      </c>
      <c r="F169">
        <v>360</v>
      </c>
      <c r="G169">
        <v>0</v>
      </c>
      <c r="H169" t="s">
        <v>636</v>
      </c>
      <c r="I169" t="s">
        <v>10868</v>
      </c>
      <c r="J169" t="s">
        <v>684</v>
      </c>
      <c r="K169" t="s">
        <v>637</v>
      </c>
      <c r="L169" t="s">
        <v>638</v>
      </c>
      <c r="M169" t="s">
        <v>24598</v>
      </c>
      <c r="N169" t="s">
        <v>637</v>
      </c>
      <c r="O169" t="s">
        <v>639</v>
      </c>
      <c r="P169" t="s">
        <v>5</v>
      </c>
      <c r="Q169" t="s">
        <v>640</v>
      </c>
      <c r="R169" t="s">
        <v>638</v>
      </c>
      <c r="S169" t="s">
        <v>24599</v>
      </c>
      <c r="T169" t="s">
        <v>24598</v>
      </c>
    </row>
    <row r="170" spans="1:20" x14ac:dyDescent="0.25">
      <c r="A170" t="s">
        <v>18</v>
      </c>
      <c r="B170" t="s">
        <v>19</v>
      </c>
      <c r="C170">
        <v>66.666666666666671</v>
      </c>
      <c r="D170">
        <v>6</v>
      </c>
      <c r="E170" t="s">
        <v>24600</v>
      </c>
      <c r="F170">
        <v>380</v>
      </c>
      <c r="G170">
        <v>0</v>
      </c>
      <c r="H170" t="s">
        <v>636</v>
      </c>
      <c r="I170" t="s">
        <v>18380</v>
      </c>
      <c r="J170" t="s">
        <v>642</v>
      </c>
      <c r="K170" t="s">
        <v>637</v>
      </c>
      <c r="L170" t="s">
        <v>638</v>
      </c>
      <c r="M170" t="s">
        <v>24601</v>
      </c>
      <c r="N170" t="s">
        <v>637</v>
      </c>
      <c r="O170" t="s">
        <v>639</v>
      </c>
      <c r="P170" t="s">
        <v>5</v>
      </c>
      <c r="Q170" t="s">
        <v>640</v>
      </c>
      <c r="R170" t="s">
        <v>638</v>
      </c>
      <c r="S170" t="s">
        <v>24602</v>
      </c>
      <c r="T170" t="s">
        <v>24603</v>
      </c>
    </row>
    <row r="171" spans="1:20" x14ac:dyDescent="0.25">
      <c r="A171" t="s">
        <v>147</v>
      </c>
      <c r="B171" t="s">
        <v>148</v>
      </c>
      <c r="C171">
        <v>50</v>
      </c>
      <c r="D171">
        <v>6</v>
      </c>
      <c r="E171" t="s">
        <v>24600</v>
      </c>
      <c r="F171">
        <v>380</v>
      </c>
      <c r="G171">
        <v>0</v>
      </c>
      <c r="H171" t="s">
        <v>636</v>
      </c>
      <c r="I171" t="s">
        <v>18380</v>
      </c>
      <c r="J171" t="s">
        <v>642</v>
      </c>
      <c r="K171" t="s">
        <v>637</v>
      </c>
      <c r="L171" t="s">
        <v>638</v>
      </c>
      <c r="M171" t="s">
        <v>24601</v>
      </c>
      <c r="N171" t="s">
        <v>637</v>
      </c>
      <c r="O171" t="s">
        <v>639</v>
      </c>
      <c r="P171" t="s">
        <v>5</v>
      </c>
      <c r="Q171" t="s">
        <v>640</v>
      </c>
      <c r="R171" t="s">
        <v>638</v>
      </c>
      <c r="S171" t="s">
        <v>24602</v>
      </c>
      <c r="T171" t="s">
        <v>24603</v>
      </c>
    </row>
    <row r="172" spans="1:20" x14ac:dyDescent="0.25">
      <c r="A172" t="s">
        <v>241</v>
      </c>
      <c r="B172" t="s">
        <v>2799</v>
      </c>
      <c r="C172">
        <v>87.2</v>
      </c>
      <c r="D172">
        <v>1</v>
      </c>
      <c r="E172" t="s">
        <v>24604</v>
      </c>
      <c r="F172">
        <v>95.2</v>
      </c>
      <c r="G172">
        <v>8</v>
      </c>
      <c r="H172" t="s">
        <v>645</v>
      </c>
      <c r="I172" t="s">
        <v>24605</v>
      </c>
      <c r="J172" t="s">
        <v>24606</v>
      </c>
      <c r="K172" t="s">
        <v>706</v>
      </c>
      <c r="L172" t="s">
        <v>24607</v>
      </c>
      <c r="M172" t="s">
        <v>24608</v>
      </c>
      <c r="N172" t="s">
        <v>637</v>
      </c>
      <c r="O172" t="s">
        <v>664</v>
      </c>
      <c r="P172" t="s">
        <v>23</v>
      </c>
      <c r="Q172" t="s">
        <v>665</v>
      </c>
      <c r="R172" t="s">
        <v>638</v>
      </c>
      <c r="S172" t="s">
        <v>24609</v>
      </c>
      <c r="T172" t="s">
        <v>24608</v>
      </c>
    </row>
    <row r="173" spans="1:20" x14ac:dyDescent="0.25">
      <c r="A173" t="s">
        <v>147</v>
      </c>
      <c r="B173" t="s">
        <v>148</v>
      </c>
      <c r="C173">
        <v>50</v>
      </c>
      <c r="D173">
        <v>6</v>
      </c>
      <c r="E173" t="s">
        <v>24610</v>
      </c>
      <c r="F173">
        <v>203</v>
      </c>
      <c r="G173">
        <v>3</v>
      </c>
      <c r="H173" t="s">
        <v>636</v>
      </c>
      <c r="I173" t="s">
        <v>24611</v>
      </c>
      <c r="J173" t="s">
        <v>2080</v>
      </c>
      <c r="K173" t="s">
        <v>637</v>
      </c>
      <c r="L173" t="s">
        <v>638</v>
      </c>
      <c r="M173" t="s">
        <v>24612</v>
      </c>
      <c r="N173" t="s">
        <v>637</v>
      </c>
      <c r="O173" t="s">
        <v>643</v>
      </c>
      <c r="P173" t="s">
        <v>5</v>
      </c>
      <c r="Q173" t="s">
        <v>644</v>
      </c>
      <c r="R173" t="s">
        <v>638</v>
      </c>
      <c r="S173" t="s">
        <v>24613</v>
      </c>
      <c r="T173" t="s">
        <v>24612</v>
      </c>
    </row>
    <row r="174" spans="1:20" x14ac:dyDescent="0.25">
      <c r="A174" t="s">
        <v>240</v>
      </c>
      <c r="B174" t="s">
        <v>690</v>
      </c>
      <c r="C174">
        <v>87.2</v>
      </c>
      <c r="D174">
        <v>1</v>
      </c>
      <c r="E174" t="s">
        <v>24614</v>
      </c>
      <c r="F174">
        <v>95.2</v>
      </c>
      <c r="G174">
        <v>8</v>
      </c>
      <c r="H174" t="s">
        <v>663</v>
      </c>
      <c r="I174" t="s">
        <v>24615</v>
      </c>
      <c r="J174" t="s">
        <v>24616</v>
      </c>
      <c r="K174" t="s">
        <v>24617</v>
      </c>
      <c r="L174" t="s">
        <v>24618</v>
      </c>
      <c r="M174" t="s">
        <v>24619</v>
      </c>
      <c r="N174" t="s">
        <v>637</v>
      </c>
      <c r="O174" t="s">
        <v>664</v>
      </c>
      <c r="P174" t="s">
        <v>23</v>
      </c>
      <c r="Q174" t="s">
        <v>665</v>
      </c>
      <c r="R174" t="s">
        <v>638</v>
      </c>
      <c r="S174" t="s">
        <v>24620</v>
      </c>
      <c r="T174" t="s">
        <v>24619</v>
      </c>
    </row>
    <row r="175" spans="1:20" x14ac:dyDescent="0.25">
      <c r="A175" t="s">
        <v>18</v>
      </c>
      <c r="B175" t="s">
        <v>19</v>
      </c>
      <c r="C175">
        <v>66.666666666666671</v>
      </c>
      <c r="D175">
        <v>3</v>
      </c>
      <c r="E175" t="s">
        <v>24621</v>
      </c>
      <c r="F175">
        <v>100</v>
      </c>
      <c r="G175">
        <v>0</v>
      </c>
      <c r="H175" t="s">
        <v>636</v>
      </c>
      <c r="I175" t="s">
        <v>24622</v>
      </c>
      <c r="J175" t="s">
        <v>684</v>
      </c>
      <c r="K175" t="s">
        <v>637</v>
      </c>
      <c r="L175" t="s">
        <v>638</v>
      </c>
      <c r="M175" t="s">
        <v>24623</v>
      </c>
      <c r="N175" t="s">
        <v>637</v>
      </c>
      <c r="O175" t="s">
        <v>643</v>
      </c>
      <c r="P175" t="s">
        <v>5</v>
      </c>
      <c r="Q175" t="s">
        <v>644</v>
      </c>
      <c r="R175" t="s">
        <v>638</v>
      </c>
      <c r="S175" t="s">
        <v>24624</v>
      </c>
      <c r="T175" t="s">
        <v>24619</v>
      </c>
    </row>
    <row r="176" spans="1:20" x14ac:dyDescent="0.25">
      <c r="A176" t="s">
        <v>22</v>
      </c>
      <c r="B176" t="s">
        <v>213</v>
      </c>
      <c r="C176">
        <v>64</v>
      </c>
      <c r="D176">
        <v>4</v>
      </c>
      <c r="E176" t="s">
        <v>24625</v>
      </c>
      <c r="F176">
        <v>284</v>
      </c>
      <c r="G176">
        <v>28</v>
      </c>
      <c r="H176" t="s">
        <v>663</v>
      </c>
      <c r="I176" t="s">
        <v>24626</v>
      </c>
      <c r="J176" t="s">
        <v>24627</v>
      </c>
      <c r="K176" t="s">
        <v>24628</v>
      </c>
      <c r="L176" t="s">
        <v>24629</v>
      </c>
      <c r="M176" t="s">
        <v>24630</v>
      </c>
      <c r="N176" t="s">
        <v>637</v>
      </c>
      <c r="O176" t="s">
        <v>664</v>
      </c>
      <c r="P176" t="s">
        <v>23</v>
      </c>
      <c r="Q176" t="s">
        <v>665</v>
      </c>
      <c r="R176" t="s">
        <v>638</v>
      </c>
      <c r="S176" t="s">
        <v>24631</v>
      </c>
      <c r="T176" t="s">
        <v>24630</v>
      </c>
    </row>
    <row r="177" spans="1:20" x14ac:dyDescent="0.25">
      <c r="A177" t="s">
        <v>516</v>
      </c>
      <c r="B177" t="s">
        <v>120</v>
      </c>
      <c r="C177">
        <v>74</v>
      </c>
      <c r="D177">
        <v>1</v>
      </c>
      <c r="E177" t="s">
        <v>24632</v>
      </c>
      <c r="F177">
        <v>74</v>
      </c>
      <c r="G177">
        <v>0</v>
      </c>
      <c r="H177" t="s">
        <v>645</v>
      </c>
      <c r="I177" t="s">
        <v>13740</v>
      </c>
      <c r="J177" t="s">
        <v>24633</v>
      </c>
      <c r="K177" t="s">
        <v>5300</v>
      </c>
      <c r="L177" t="s">
        <v>742</v>
      </c>
      <c r="M177" t="s">
        <v>24603</v>
      </c>
      <c r="N177" t="s">
        <v>637</v>
      </c>
      <c r="O177" t="s">
        <v>646</v>
      </c>
      <c r="P177" t="s">
        <v>26</v>
      </c>
      <c r="Q177" t="s">
        <v>647</v>
      </c>
      <c r="R177" t="s">
        <v>638</v>
      </c>
      <c r="S177" t="s">
        <v>24634</v>
      </c>
      <c r="T177" t="s">
        <v>24635</v>
      </c>
    </row>
    <row r="178" spans="1:20" x14ac:dyDescent="0.25">
      <c r="A178" t="s">
        <v>239</v>
      </c>
      <c r="B178" t="s">
        <v>245</v>
      </c>
      <c r="C178">
        <v>159</v>
      </c>
      <c r="D178">
        <v>1</v>
      </c>
      <c r="E178" t="s">
        <v>24636</v>
      </c>
      <c r="F178">
        <v>99</v>
      </c>
      <c r="G178">
        <v>0</v>
      </c>
      <c r="H178" t="s">
        <v>655</v>
      </c>
      <c r="I178" t="s">
        <v>24637</v>
      </c>
      <c r="J178" t="s">
        <v>653</v>
      </c>
      <c r="K178" t="s">
        <v>637</v>
      </c>
      <c r="L178" t="s">
        <v>638</v>
      </c>
      <c r="M178" t="s">
        <v>24638</v>
      </c>
      <c r="N178" t="s">
        <v>637</v>
      </c>
      <c r="O178" t="s">
        <v>639</v>
      </c>
      <c r="P178" t="s">
        <v>5</v>
      </c>
      <c r="Q178" t="s">
        <v>640</v>
      </c>
      <c r="R178" t="s">
        <v>638</v>
      </c>
      <c r="S178" t="s">
        <v>24639</v>
      </c>
      <c r="T178" t="s">
        <v>24638</v>
      </c>
    </row>
    <row r="179" spans="1:20" x14ac:dyDescent="0.25">
      <c r="A179" t="s">
        <v>22</v>
      </c>
      <c r="B179" t="s">
        <v>27</v>
      </c>
      <c r="C179">
        <v>80</v>
      </c>
      <c r="D179">
        <v>2</v>
      </c>
      <c r="E179" t="s">
        <v>24640</v>
      </c>
      <c r="F179">
        <v>160</v>
      </c>
      <c r="G179">
        <v>0</v>
      </c>
      <c r="H179" t="s">
        <v>645</v>
      </c>
      <c r="I179" t="s">
        <v>24641</v>
      </c>
      <c r="J179" t="s">
        <v>24642</v>
      </c>
      <c r="K179" t="s">
        <v>5923</v>
      </c>
      <c r="L179" t="s">
        <v>1814</v>
      </c>
      <c r="M179" t="s">
        <v>24643</v>
      </c>
      <c r="N179" t="s">
        <v>637</v>
      </c>
      <c r="O179" t="s">
        <v>646</v>
      </c>
      <c r="P179" t="s">
        <v>26</v>
      </c>
      <c r="Q179" t="s">
        <v>647</v>
      </c>
      <c r="R179" t="s">
        <v>638</v>
      </c>
      <c r="S179" t="s">
        <v>24644</v>
      </c>
      <c r="T179" t="s">
        <v>24645</v>
      </c>
    </row>
    <row r="180" spans="1:20" x14ac:dyDescent="0.25">
      <c r="A180" t="s">
        <v>241</v>
      </c>
      <c r="B180" t="s">
        <v>247</v>
      </c>
      <c r="C180">
        <v>159</v>
      </c>
      <c r="D180">
        <v>1</v>
      </c>
      <c r="E180" t="s">
        <v>24646</v>
      </c>
      <c r="F180">
        <v>198</v>
      </c>
      <c r="G180">
        <v>0</v>
      </c>
      <c r="H180" t="s">
        <v>636</v>
      </c>
      <c r="I180" t="s">
        <v>24647</v>
      </c>
      <c r="J180" t="s">
        <v>648</v>
      </c>
      <c r="K180" t="s">
        <v>637</v>
      </c>
      <c r="L180" t="s">
        <v>638</v>
      </c>
      <c r="M180" t="s">
        <v>24648</v>
      </c>
      <c r="N180" t="s">
        <v>637</v>
      </c>
      <c r="O180" t="s">
        <v>643</v>
      </c>
      <c r="P180" t="s">
        <v>5</v>
      </c>
      <c r="Q180" t="s">
        <v>644</v>
      </c>
      <c r="R180" t="s">
        <v>638</v>
      </c>
      <c r="S180" t="s">
        <v>24649</v>
      </c>
      <c r="T180" t="s">
        <v>24648</v>
      </c>
    </row>
    <row r="181" spans="1:20" x14ac:dyDescent="0.25">
      <c r="A181" t="s">
        <v>239</v>
      </c>
      <c r="B181" t="s">
        <v>245</v>
      </c>
      <c r="C181">
        <v>159</v>
      </c>
      <c r="D181">
        <v>1</v>
      </c>
      <c r="E181" t="s">
        <v>24646</v>
      </c>
      <c r="F181">
        <v>198</v>
      </c>
      <c r="G181">
        <v>0</v>
      </c>
      <c r="H181" t="s">
        <v>636</v>
      </c>
      <c r="I181" t="s">
        <v>24647</v>
      </c>
      <c r="J181" t="s">
        <v>648</v>
      </c>
      <c r="K181" t="s">
        <v>637</v>
      </c>
      <c r="L181" t="s">
        <v>638</v>
      </c>
      <c r="M181" t="s">
        <v>24648</v>
      </c>
      <c r="N181" t="s">
        <v>637</v>
      </c>
      <c r="O181" t="s">
        <v>643</v>
      </c>
      <c r="P181" t="s">
        <v>5</v>
      </c>
      <c r="Q181" t="s">
        <v>644</v>
      </c>
      <c r="R181" t="s">
        <v>638</v>
      </c>
      <c r="S181" t="s">
        <v>24649</v>
      </c>
      <c r="T181" t="s">
        <v>24648</v>
      </c>
    </row>
    <row r="182" spans="1:20" x14ac:dyDescent="0.25">
      <c r="A182" t="s">
        <v>77</v>
      </c>
      <c r="B182" t="s">
        <v>78</v>
      </c>
      <c r="C182">
        <v>27.5</v>
      </c>
      <c r="D182">
        <v>4</v>
      </c>
      <c r="E182" t="s">
        <v>24650</v>
      </c>
      <c r="F182">
        <v>160</v>
      </c>
      <c r="G182">
        <v>0</v>
      </c>
      <c r="H182" t="s">
        <v>645</v>
      </c>
      <c r="I182" t="s">
        <v>2221</v>
      </c>
      <c r="J182" t="s">
        <v>2222</v>
      </c>
      <c r="K182" t="s">
        <v>2223</v>
      </c>
      <c r="L182" t="s">
        <v>2224</v>
      </c>
      <c r="M182" t="s">
        <v>24651</v>
      </c>
      <c r="N182" t="s">
        <v>637</v>
      </c>
      <c r="O182" t="s">
        <v>651</v>
      </c>
      <c r="P182" t="s">
        <v>26</v>
      </c>
      <c r="Q182" t="s">
        <v>647</v>
      </c>
      <c r="R182" t="s">
        <v>638</v>
      </c>
      <c r="S182" t="s">
        <v>24652</v>
      </c>
      <c r="T182" t="s">
        <v>24653</v>
      </c>
    </row>
    <row r="183" spans="1:20" x14ac:dyDescent="0.25">
      <c r="A183" t="s">
        <v>594</v>
      </c>
      <c r="B183" t="s">
        <v>595</v>
      </c>
      <c r="C183">
        <v>50</v>
      </c>
      <c r="D183">
        <v>6</v>
      </c>
      <c r="E183" t="s">
        <v>24654</v>
      </c>
      <c r="F183">
        <v>200</v>
      </c>
      <c r="G183">
        <v>0</v>
      </c>
      <c r="H183" t="s">
        <v>636</v>
      </c>
      <c r="I183" t="s">
        <v>24655</v>
      </c>
      <c r="J183" t="s">
        <v>657</v>
      </c>
      <c r="K183" t="s">
        <v>637</v>
      </c>
      <c r="L183" t="s">
        <v>638</v>
      </c>
      <c r="M183" t="s">
        <v>24656</v>
      </c>
      <c r="N183" t="s">
        <v>637</v>
      </c>
      <c r="O183" t="s">
        <v>643</v>
      </c>
      <c r="P183" t="s">
        <v>5</v>
      </c>
      <c r="Q183" t="s">
        <v>644</v>
      </c>
      <c r="R183" t="s">
        <v>638</v>
      </c>
      <c r="S183" t="s">
        <v>24657</v>
      </c>
      <c r="T183" t="s">
        <v>24656</v>
      </c>
    </row>
    <row r="184" spans="1:20" x14ac:dyDescent="0.25">
      <c r="A184" t="s">
        <v>18</v>
      </c>
      <c r="B184" t="s">
        <v>19</v>
      </c>
      <c r="C184">
        <v>66.666666666666671</v>
      </c>
      <c r="D184">
        <v>3</v>
      </c>
      <c r="E184" t="s">
        <v>24658</v>
      </c>
      <c r="F184">
        <v>100</v>
      </c>
      <c r="G184">
        <v>0</v>
      </c>
      <c r="H184" t="s">
        <v>636</v>
      </c>
      <c r="I184" t="s">
        <v>24659</v>
      </c>
      <c r="J184" t="s">
        <v>658</v>
      </c>
      <c r="K184" t="s">
        <v>637</v>
      </c>
      <c r="L184" t="s">
        <v>638</v>
      </c>
      <c r="M184" t="s">
        <v>24660</v>
      </c>
      <c r="N184" t="s">
        <v>637</v>
      </c>
      <c r="O184" t="s">
        <v>643</v>
      </c>
      <c r="P184" t="s">
        <v>5</v>
      </c>
      <c r="Q184" t="s">
        <v>644</v>
      </c>
      <c r="R184" t="s">
        <v>638</v>
      </c>
      <c r="S184" t="s">
        <v>24661</v>
      </c>
      <c r="T184" t="s">
        <v>24660</v>
      </c>
    </row>
    <row r="185" spans="1:20" x14ac:dyDescent="0.25">
      <c r="A185" t="s">
        <v>22</v>
      </c>
      <c r="B185" t="s">
        <v>213</v>
      </c>
      <c r="C185">
        <v>64</v>
      </c>
      <c r="D185">
        <v>1</v>
      </c>
      <c r="E185" t="s">
        <v>24662</v>
      </c>
      <c r="F185">
        <v>64</v>
      </c>
      <c r="G185">
        <v>0</v>
      </c>
      <c r="H185" t="s">
        <v>663</v>
      </c>
      <c r="I185" t="s">
        <v>17638</v>
      </c>
      <c r="J185" t="s">
        <v>17639</v>
      </c>
      <c r="K185" t="s">
        <v>2694</v>
      </c>
      <c r="L185" t="s">
        <v>17640</v>
      </c>
      <c r="M185" t="s">
        <v>24663</v>
      </c>
      <c r="N185" t="s">
        <v>637</v>
      </c>
      <c r="O185" t="s">
        <v>664</v>
      </c>
      <c r="P185" t="s">
        <v>23</v>
      </c>
      <c r="Q185" t="s">
        <v>665</v>
      </c>
      <c r="R185" t="s">
        <v>638</v>
      </c>
      <c r="S185" t="s">
        <v>24664</v>
      </c>
      <c r="T185" t="s">
        <v>24663</v>
      </c>
    </row>
    <row r="186" spans="1:20" x14ac:dyDescent="0.25">
      <c r="A186" t="s">
        <v>22</v>
      </c>
      <c r="B186" t="s">
        <v>27</v>
      </c>
      <c r="C186">
        <v>66.333333333333329</v>
      </c>
      <c r="D186">
        <v>9</v>
      </c>
      <c r="E186" t="s">
        <v>24665</v>
      </c>
      <c r="F186">
        <v>750</v>
      </c>
      <c r="G186">
        <v>0</v>
      </c>
      <c r="H186" t="s">
        <v>636</v>
      </c>
      <c r="I186" t="s">
        <v>24666</v>
      </c>
      <c r="J186" t="s">
        <v>652</v>
      </c>
      <c r="K186" t="s">
        <v>637</v>
      </c>
      <c r="L186" t="s">
        <v>638</v>
      </c>
      <c r="M186" t="s">
        <v>24663</v>
      </c>
      <c r="N186" t="s">
        <v>637</v>
      </c>
      <c r="O186" t="s">
        <v>639</v>
      </c>
      <c r="P186" t="s">
        <v>5</v>
      </c>
      <c r="Q186" t="s">
        <v>640</v>
      </c>
      <c r="R186" t="s">
        <v>638</v>
      </c>
      <c r="S186" t="s">
        <v>24667</v>
      </c>
      <c r="T186" t="s">
        <v>24663</v>
      </c>
    </row>
    <row r="187" spans="1:20" x14ac:dyDescent="0.25">
      <c r="A187" t="s">
        <v>16479</v>
      </c>
      <c r="B187" t="s">
        <v>13745</v>
      </c>
      <c r="C187">
        <v>200</v>
      </c>
      <c r="D187">
        <v>1</v>
      </c>
      <c r="E187" t="s">
        <v>24668</v>
      </c>
      <c r="F187">
        <v>86</v>
      </c>
      <c r="G187">
        <v>1</v>
      </c>
      <c r="H187" t="s">
        <v>636</v>
      </c>
      <c r="I187" t="s">
        <v>23251</v>
      </c>
      <c r="J187" t="s">
        <v>684</v>
      </c>
      <c r="K187" t="s">
        <v>637</v>
      </c>
      <c r="L187" t="s">
        <v>638</v>
      </c>
      <c r="M187" t="s">
        <v>24669</v>
      </c>
      <c r="N187" t="s">
        <v>637</v>
      </c>
      <c r="O187" t="s">
        <v>643</v>
      </c>
      <c r="P187" t="s">
        <v>5</v>
      </c>
      <c r="Q187" t="s">
        <v>644</v>
      </c>
      <c r="R187" t="s">
        <v>638</v>
      </c>
      <c r="S187" t="s">
        <v>24670</v>
      </c>
      <c r="T187" t="s">
        <v>24671</v>
      </c>
    </row>
    <row r="188" spans="1:20" x14ac:dyDescent="0.25">
      <c r="A188" t="s">
        <v>22</v>
      </c>
      <c r="B188" t="s">
        <v>27</v>
      </c>
      <c r="C188">
        <v>80</v>
      </c>
      <c r="D188">
        <v>1</v>
      </c>
      <c r="E188" t="s">
        <v>24672</v>
      </c>
      <c r="F188">
        <v>80</v>
      </c>
      <c r="G188">
        <v>0</v>
      </c>
      <c r="H188" t="s">
        <v>645</v>
      </c>
      <c r="I188" t="s">
        <v>5859</v>
      </c>
      <c r="J188" t="s">
        <v>24673</v>
      </c>
      <c r="K188" t="s">
        <v>24674</v>
      </c>
      <c r="L188" t="s">
        <v>8812</v>
      </c>
      <c r="M188" t="s">
        <v>24675</v>
      </c>
      <c r="N188" t="s">
        <v>637</v>
      </c>
      <c r="O188" t="s">
        <v>646</v>
      </c>
      <c r="P188" t="s">
        <v>26</v>
      </c>
      <c r="Q188" t="s">
        <v>647</v>
      </c>
      <c r="R188" t="s">
        <v>638</v>
      </c>
      <c r="S188" t="s">
        <v>24676</v>
      </c>
      <c r="T188" t="s">
        <v>24675</v>
      </c>
    </row>
    <row r="189" spans="1:20" x14ac:dyDescent="0.25">
      <c r="A189" t="s">
        <v>77</v>
      </c>
      <c r="B189" t="s">
        <v>78</v>
      </c>
      <c r="C189">
        <v>40</v>
      </c>
      <c r="D189">
        <v>1</v>
      </c>
      <c r="E189" t="s">
        <v>24677</v>
      </c>
      <c r="F189">
        <v>40</v>
      </c>
      <c r="G189">
        <v>0</v>
      </c>
      <c r="H189" t="s">
        <v>645</v>
      </c>
      <c r="I189" t="s">
        <v>2855</v>
      </c>
      <c r="J189" t="s">
        <v>4543</v>
      </c>
      <c r="K189" t="s">
        <v>3994</v>
      </c>
      <c r="L189" t="s">
        <v>2625</v>
      </c>
      <c r="M189" t="s">
        <v>24678</v>
      </c>
      <c r="N189" t="s">
        <v>637</v>
      </c>
      <c r="O189" t="s">
        <v>646</v>
      </c>
      <c r="P189" t="s">
        <v>26</v>
      </c>
      <c r="Q189" t="s">
        <v>647</v>
      </c>
      <c r="R189" t="s">
        <v>638</v>
      </c>
      <c r="S189" t="s">
        <v>24679</v>
      </c>
      <c r="T189" t="s">
        <v>24680</v>
      </c>
    </row>
    <row r="190" spans="1:20" x14ac:dyDescent="0.25">
      <c r="A190" t="s">
        <v>600</v>
      </c>
      <c r="B190" t="s">
        <v>690</v>
      </c>
      <c r="C190">
        <v>86.9</v>
      </c>
      <c r="D190">
        <v>1</v>
      </c>
      <c r="E190" t="s">
        <v>24681</v>
      </c>
      <c r="F190">
        <v>86.9</v>
      </c>
      <c r="G190">
        <v>0</v>
      </c>
      <c r="H190" t="s">
        <v>663</v>
      </c>
      <c r="I190" t="s">
        <v>17684</v>
      </c>
      <c r="J190" t="s">
        <v>24682</v>
      </c>
      <c r="K190" t="s">
        <v>14334</v>
      </c>
      <c r="L190" t="s">
        <v>24683</v>
      </c>
      <c r="M190" t="s">
        <v>24684</v>
      </c>
      <c r="N190" t="s">
        <v>637</v>
      </c>
      <c r="O190" t="s">
        <v>664</v>
      </c>
      <c r="P190" t="s">
        <v>23</v>
      </c>
      <c r="Q190" t="s">
        <v>665</v>
      </c>
      <c r="R190" t="s">
        <v>638</v>
      </c>
      <c r="S190" t="s">
        <v>24685</v>
      </c>
      <c r="T190" t="s">
        <v>24684</v>
      </c>
    </row>
    <row r="191" spans="1:20" x14ac:dyDescent="0.25">
      <c r="A191" t="s">
        <v>147</v>
      </c>
      <c r="B191" t="s">
        <v>148</v>
      </c>
      <c r="C191">
        <v>50</v>
      </c>
      <c r="D191">
        <v>6</v>
      </c>
      <c r="E191" t="s">
        <v>24686</v>
      </c>
      <c r="F191">
        <v>200</v>
      </c>
      <c r="G191">
        <v>0</v>
      </c>
      <c r="H191" t="s">
        <v>636</v>
      </c>
      <c r="I191" t="s">
        <v>24687</v>
      </c>
      <c r="J191" t="s">
        <v>653</v>
      </c>
      <c r="K191" t="s">
        <v>637</v>
      </c>
      <c r="L191" t="s">
        <v>638</v>
      </c>
      <c r="M191" t="s">
        <v>24688</v>
      </c>
      <c r="N191" t="s">
        <v>637</v>
      </c>
      <c r="O191" t="s">
        <v>643</v>
      </c>
      <c r="P191" t="s">
        <v>5</v>
      </c>
      <c r="Q191" t="s">
        <v>644</v>
      </c>
      <c r="R191" t="s">
        <v>638</v>
      </c>
      <c r="S191" t="s">
        <v>24689</v>
      </c>
      <c r="T191" t="s">
        <v>24688</v>
      </c>
    </row>
    <row r="192" spans="1:20" x14ac:dyDescent="0.25">
      <c r="A192" t="s">
        <v>16662</v>
      </c>
      <c r="B192" t="s">
        <v>10386</v>
      </c>
      <c r="C192">
        <v>89.5</v>
      </c>
      <c r="D192">
        <v>2</v>
      </c>
      <c r="E192" t="s">
        <v>24690</v>
      </c>
      <c r="F192">
        <v>189</v>
      </c>
      <c r="G192">
        <v>0</v>
      </c>
      <c r="H192" t="s">
        <v>645</v>
      </c>
      <c r="I192" t="s">
        <v>24691</v>
      </c>
      <c r="J192" t="s">
        <v>24692</v>
      </c>
      <c r="K192" t="s">
        <v>758</v>
      </c>
      <c r="L192" t="s">
        <v>3836</v>
      </c>
      <c r="M192" t="s">
        <v>24693</v>
      </c>
      <c r="N192" t="s">
        <v>637</v>
      </c>
      <c r="O192" t="s">
        <v>646</v>
      </c>
      <c r="P192" t="s">
        <v>26</v>
      </c>
      <c r="Q192" t="s">
        <v>647</v>
      </c>
      <c r="R192" t="s">
        <v>638</v>
      </c>
      <c r="S192" t="s">
        <v>24694</v>
      </c>
      <c r="T192" t="s">
        <v>24695</v>
      </c>
    </row>
    <row r="193" spans="1:20" x14ac:dyDescent="0.25">
      <c r="A193" t="s">
        <v>239</v>
      </c>
      <c r="B193" t="s">
        <v>690</v>
      </c>
      <c r="C193">
        <v>74.38</v>
      </c>
      <c r="D193">
        <v>1</v>
      </c>
      <c r="E193" t="s">
        <v>24696</v>
      </c>
      <c r="F193">
        <v>239.16</v>
      </c>
      <c r="G193">
        <v>16</v>
      </c>
      <c r="H193" t="s">
        <v>663</v>
      </c>
      <c r="I193" t="s">
        <v>24697</v>
      </c>
      <c r="J193" t="s">
        <v>24698</v>
      </c>
      <c r="K193" t="s">
        <v>11040</v>
      </c>
      <c r="L193" t="s">
        <v>14747</v>
      </c>
      <c r="M193" t="s">
        <v>24699</v>
      </c>
      <c r="N193" t="s">
        <v>637</v>
      </c>
      <c r="O193" t="s">
        <v>664</v>
      </c>
      <c r="P193" t="s">
        <v>23</v>
      </c>
      <c r="Q193" t="s">
        <v>665</v>
      </c>
      <c r="R193" t="s">
        <v>638</v>
      </c>
      <c r="S193" t="s">
        <v>24700</v>
      </c>
      <c r="T193" t="s">
        <v>24699</v>
      </c>
    </row>
    <row r="194" spans="1:20" x14ac:dyDescent="0.25">
      <c r="A194" t="s">
        <v>600</v>
      </c>
      <c r="B194" t="s">
        <v>690</v>
      </c>
      <c r="C194">
        <v>74.39</v>
      </c>
      <c r="D194">
        <v>1</v>
      </c>
      <c r="E194" t="s">
        <v>24696</v>
      </c>
      <c r="F194">
        <v>239.16</v>
      </c>
      <c r="G194">
        <v>16</v>
      </c>
      <c r="H194" t="s">
        <v>663</v>
      </c>
      <c r="I194" t="s">
        <v>24697</v>
      </c>
      <c r="J194" t="s">
        <v>24698</v>
      </c>
      <c r="K194" t="s">
        <v>11040</v>
      </c>
      <c r="L194" t="s">
        <v>14747</v>
      </c>
      <c r="M194" t="s">
        <v>24699</v>
      </c>
      <c r="N194" t="s">
        <v>637</v>
      </c>
      <c r="O194" t="s">
        <v>664</v>
      </c>
      <c r="P194" t="s">
        <v>23</v>
      </c>
      <c r="Q194" t="s">
        <v>665</v>
      </c>
      <c r="R194" t="s">
        <v>638</v>
      </c>
      <c r="S194" t="s">
        <v>24700</v>
      </c>
      <c r="T194" t="s">
        <v>24699</v>
      </c>
    </row>
    <row r="195" spans="1:20" x14ac:dyDescent="0.25">
      <c r="A195" t="s">
        <v>241</v>
      </c>
      <c r="B195" t="s">
        <v>690</v>
      </c>
      <c r="C195">
        <v>74.39</v>
      </c>
      <c r="D195">
        <v>1</v>
      </c>
      <c r="E195" t="s">
        <v>24696</v>
      </c>
      <c r="F195">
        <v>239.16</v>
      </c>
      <c r="G195">
        <v>16</v>
      </c>
      <c r="H195" t="s">
        <v>663</v>
      </c>
      <c r="I195" t="s">
        <v>24697</v>
      </c>
      <c r="J195" t="s">
        <v>24698</v>
      </c>
      <c r="K195" t="s">
        <v>11040</v>
      </c>
      <c r="L195" t="s">
        <v>14747</v>
      </c>
      <c r="M195" t="s">
        <v>24699</v>
      </c>
      <c r="N195" t="s">
        <v>637</v>
      </c>
      <c r="O195" t="s">
        <v>664</v>
      </c>
      <c r="P195" t="s">
        <v>23</v>
      </c>
      <c r="Q195" t="s">
        <v>665</v>
      </c>
      <c r="R195" t="s">
        <v>638</v>
      </c>
      <c r="S195" t="s">
        <v>24700</v>
      </c>
      <c r="T195" t="s">
        <v>24699</v>
      </c>
    </row>
    <row r="196" spans="1:20" x14ac:dyDescent="0.25">
      <c r="A196" t="s">
        <v>77</v>
      </c>
      <c r="B196" t="s">
        <v>78</v>
      </c>
      <c r="C196">
        <v>50</v>
      </c>
      <c r="D196">
        <v>1</v>
      </c>
      <c r="E196" t="s">
        <v>24701</v>
      </c>
      <c r="F196">
        <v>50</v>
      </c>
      <c r="G196">
        <v>0</v>
      </c>
      <c r="H196" t="s">
        <v>636</v>
      </c>
      <c r="I196" t="s">
        <v>24702</v>
      </c>
      <c r="J196" t="s">
        <v>3188</v>
      </c>
      <c r="K196" t="s">
        <v>637</v>
      </c>
      <c r="L196" t="s">
        <v>638</v>
      </c>
      <c r="M196" t="s">
        <v>24703</v>
      </c>
      <c r="N196" t="s">
        <v>637</v>
      </c>
      <c r="O196" t="s">
        <v>643</v>
      </c>
      <c r="P196" t="s">
        <v>5</v>
      </c>
      <c r="Q196" t="s">
        <v>644</v>
      </c>
      <c r="R196" t="s">
        <v>638</v>
      </c>
      <c r="S196" t="s">
        <v>24704</v>
      </c>
      <c r="T196" t="s">
        <v>24703</v>
      </c>
    </row>
    <row r="197" spans="1:20" x14ac:dyDescent="0.25">
      <c r="A197" t="s">
        <v>147</v>
      </c>
      <c r="B197" t="s">
        <v>148</v>
      </c>
      <c r="C197">
        <v>65</v>
      </c>
      <c r="D197">
        <v>9</v>
      </c>
      <c r="E197" t="s">
        <v>24705</v>
      </c>
      <c r="F197">
        <v>315</v>
      </c>
      <c r="G197">
        <v>0</v>
      </c>
      <c r="H197" t="s">
        <v>636</v>
      </c>
      <c r="I197" t="s">
        <v>16722</v>
      </c>
      <c r="J197" t="s">
        <v>649</v>
      </c>
      <c r="K197" t="s">
        <v>637</v>
      </c>
      <c r="L197" t="s">
        <v>638</v>
      </c>
      <c r="M197" t="s">
        <v>24706</v>
      </c>
      <c r="N197" t="s">
        <v>637</v>
      </c>
      <c r="O197" t="s">
        <v>639</v>
      </c>
      <c r="P197" t="s">
        <v>5</v>
      </c>
      <c r="Q197" t="s">
        <v>640</v>
      </c>
      <c r="R197" t="s">
        <v>24707</v>
      </c>
      <c r="S197" t="s">
        <v>24708</v>
      </c>
      <c r="T197" t="s">
        <v>24709</v>
      </c>
    </row>
    <row r="198" spans="1:20" x14ac:dyDescent="0.25">
      <c r="A198" t="s">
        <v>147</v>
      </c>
      <c r="B198" t="s">
        <v>148</v>
      </c>
      <c r="C198">
        <v>50</v>
      </c>
      <c r="D198">
        <v>6</v>
      </c>
      <c r="E198" t="s">
        <v>24710</v>
      </c>
      <c r="F198">
        <v>200</v>
      </c>
      <c r="G198">
        <v>0</v>
      </c>
      <c r="H198" t="s">
        <v>636</v>
      </c>
      <c r="I198" t="s">
        <v>13572</v>
      </c>
      <c r="J198" t="s">
        <v>673</v>
      </c>
      <c r="K198" t="s">
        <v>637</v>
      </c>
      <c r="L198" t="s">
        <v>638</v>
      </c>
      <c r="M198" t="s">
        <v>24711</v>
      </c>
      <c r="N198" t="s">
        <v>637</v>
      </c>
      <c r="O198" t="s">
        <v>639</v>
      </c>
      <c r="P198" t="s">
        <v>5</v>
      </c>
      <c r="Q198" t="s">
        <v>640</v>
      </c>
      <c r="R198" t="s">
        <v>638</v>
      </c>
      <c r="S198" t="s">
        <v>24712</v>
      </c>
      <c r="T198" t="s">
        <v>24711</v>
      </c>
    </row>
    <row r="199" spans="1:20" x14ac:dyDescent="0.25">
      <c r="A199" t="s">
        <v>22</v>
      </c>
      <c r="B199" t="s">
        <v>27</v>
      </c>
      <c r="C199">
        <v>69.900000000000006</v>
      </c>
      <c r="D199">
        <v>10</v>
      </c>
      <c r="E199" t="s">
        <v>24713</v>
      </c>
      <c r="F199">
        <v>839.74</v>
      </c>
      <c r="G199">
        <v>19</v>
      </c>
      <c r="H199" t="s">
        <v>645</v>
      </c>
      <c r="I199" t="s">
        <v>24714</v>
      </c>
      <c r="J199" t="s">
        <v>24715</v>
      </c>
      <c r="K199" t="s">
        <v>3902</v>
      </c>
      <c r="L199" t="s">
        <v>24716</v>
      </c>
      <c r="M199" t="s">
        <v>24717</v>
      </c>
      <c r="N199" t="s">
        <v>637</v>
      </c>
      <c r="O199" t="s">
        <v>664</v>
      </c>
      <c r="P199" t="s">
        <v>23</v>
      </c>
      <c r="Q199" t="s">
        <v>665</v>
      </c>
      <c r="R199" t="s">
        <v>638</v>
      </c>
      <c r="S199" t="s">
        <v>24718</v>
      </c>
      <c r="T199" t="s">
        <v>24717</v>
      </c>
    </row>
    <row r="200" spans="1:20" x14ac:dyDescent="0.25">
      <c r="A200" t="s">
        <v>22</v>
      </c>
      <c r="B200" t="s">
        <v>27</v>
      </c>
      <c r="C200">
        <v>69.900000000000006</v>
      </c>
      <c r="D200">
        <v>10</v>
      </c>
      <c r="E200" t="s">
        <v>24713</v>
      </c>
      <c r="F200">
        <v>839.74</v>
      </c>
      <c r="G200">
        <v>19</v>
      </c>
      <c r="H200" t="s">
        <v>645</v>
      </c>
      <c r="I200" t="s">
        <v>24714</v>
      </c>
      <c r="J200" t="s">
        <v>24715</v>
      </c>
      <c r="K200" t="s">
        <v>3902</v>
      </c>
      <c r="L200" t="s">
        <v>24716</v>
      </c>
      <c r="M200" t="s">
        <v>24717</v>
      </c>
      <c r="N200" t="s">
        <v>637</v>
      </c>
      <c r="O200" t="s">
        <v>664</v>
      </c>
      <c r="P200" t="s">
        <v>23</v>
      </c>
      <c r="Q200" t="s">
        <v>665</v>
      </c>
      <c r="R200" t="s">
        <v>638</v>
      </c>
      <c r="S200" t="s">
        <v>24718</v>
      </c>
      <c r="T200" t="s">
        <v>24717</v>
      </c>
    </row>
    <row r="201" spans="1:20" x14ac:dyDescent="0.25">
      <c r="A201" t="s">
        <v>147</v>
      </c>
      <c r="B201" t="s">
        <v>148</v>
      </c>
      <c r="C201">
        <v>33.333333333333336</v>
      </c>
      <c r="D201">
        <v>3</v>
      </c>
      <c r="E201" t="s">
        <v>24719</v>
      </c>
      <c r="F201">
        <v>100</v>
      </c>
      <c r="G201">
        <v>0</v>
      </c>
      <c r="H201" t="s">
        <v>655</v>
      </c>
      <c r="I201" t="s">
        <v>24720</v>
      </c>
      <c r="J201" t="s">
        <v>2020</v>
      </c>
      <c r="K201" t="s">
        <v>637</v>
      </c>
      <c r="L201" t="s">
        <v>638</v>
      </c>
      <c r="M201" t="s">
        <v>24721</v>
      </c>
      <c r="N201" t="s">
        <v>637</v>
      </c>
      <c r="O201" t="s">
        <v>643</v>
      </c>
      <c r="P201" t="s">
        <v>5</v>
      </c>
      <c r="Q201" t="s">
        <v>644</v>
      </c>
      <c r="R201" t="s">
        <v>638</v>
      </c>
      <c r="S201" t="s">
        <v>24722</v>
      </c>
      <c r="T201" t="s">
        <v>24721</v>
      </c>
    </row>
    <row r="202" spans="1:20" x14ac:dyDescent="0.25">
      <c r="A202" t="s">
        <v>147</v>
      </c>
      <c r="B202" t="s">
        <v>148</v>
      </c>
      <c r="C202">
        <v>33.333333333333336</v>
      </c>
      <c r="D202">
        <v>3</v>
      </c>
      <c r="E202" t="s">
        <v>24723</v>
      </c>
      <c r="F202">
        <v>100</v>
      </c>
      <c r="G202">
        <v>0</v>
      </c>
      <c r="H202" t="s">
        <v>655</v>
      </c>
      <c r="I202" t="s">
        <v>24720</v>
      </c>
      <c r="J202" t="s">
        <v>642</v>
      </c>
      <c r="K202" t="s">
        <v>637</v>
      </c>
      <c r="L202" t="s">
        <v>638</v>
      </c>
      <c r="M202" t="s">
        <v>24724</v>
      </c>
      <c r="N202" t="s">
        <v>637</v>
      </c>
      <c r="O202" t="s">
        <v>643</v>
      </c>
      <c r="P202" t="s">
        <v>5</v>
      </c>
      <c r="Q202" t="s">
        <v>644</v>
      </c>
      <c r="R202" t="s">
        <v>638</v>
      </c>
      <c r="S202" t="s">
        <v>24725</v>
      </c>
      <c r="T202" t="s">
        <v>24724</v>
      </c>
    </row>
    <row r="203" spans="1:20" x14ac:dyDescent="0.25">
      <c r="A203" t="s">
        <v>147</v>
      </c>
      <c r="B203" t="s">
        <v>148</v>
      </c>
      <c r="C203">
        <v>33.333333333333336</v>
      </c>
      <c r="D203">
        <v>6</v>
      </c>
      <c r="E203" t="s">
        <v>24726</v>
      </c>
      <c r="F203">
        <v>192.5</v>
      </c>
      <c r="G203">
        <v>0</v>
      </c>
      <c r="H203" t="s">
        <v>655</v>
      </c>
      <c r="I203" t="s">
        <v>24727</v>
      </c>
      <c r="J203" t="s">
        <v>681</v>
      </c>
      <c r="K203" t="s">
        <v>637</v>
      </c>
      <c r="L203" t="s">
        <v>638</v>
      </c>
      <c r="M203" t="s">
        <v>24728</v>
      </c>
      <c r="N203" t="s">
        <v>637</v>
      </c>
      <c r="O203" t="s">
        <v>643</v>
      </c>
      <c r="P203" t="s">
        <v>5</v>
      </c>
      <c r="Q203" t="s">
        <v>644</v>
      </c>
      <c r="R203" t="s">
        <v>638</v>
      </c>
      <c r="S203" t="s">
        <v>24729</v>
      </c>
      <c r="T203" t="s">
        <v>24728</v>
      </c>
    </row>
    <row r="204" spans="1:20" x14ac:dyDescent="0.25">
      <c r="A204" t="s">
        <v>22</v>
      </c>
      <c r="B204" t="s">
        <v>27</v>
      </c>
      <c r="C204">
        <v>69.900000000000006</v>
      </c>
      <c r="D204">
        <v>10</v>
      </c>
      <c r="E204" t="s">
        <v>24730</v>
      </c>
      <c r="F204">
        <v>489</v>
      </c>
      <c r="G204">
        <v>41</v>
      </c>
      <c r="H204" t="s">
        <v>645</v>
      </c>
      <c r="I204" t="s">
        <v>24731</v>
      </c>
      <c r="J204" t="s">
        <v>24732</v>
      </c>
      <c r="K204" t="s">
        <v>1763</v>
      </c>
      <c r="L204" t="s">
        <v>24733</v>
      </c>
      <c r="M204" t="s">
        <v>24734</v>
      </c>
      <c r="N204" t="s">
        <v>637</v>
      </c>
      <c r="O204" t="s">
        <v>664</v>
      </c>
      <c r="P204" t="s">
        <v>23</v>
      </c>
      <c r="Q204" t="s">
        <v>665</v>
      </c>
      <c r="R204" t="s">
        <v>638</v>
      </c>
      <c r="S204" t="s">
        <v>24735</v>
      </c>
      <c r="T204" t="s">
        <v>24734</v>
      </c>
    </row>
    <row r="205" spans="1:20" x14ac:dyDescent="0.25">
      <c r="A205" t="s">
        <v>101</v>
      </c>
      <c r="B205" t="s">
        <v>74</v>
      </c>
      <c r="C205">
        <v>87</v>
      </c>
      <c r="D205">
        <v>1</v>
      </c>
      <c r="E205" t="s">
        <v>24736</v>
      </c>
      <c r="F205">
        <v>87</v>
      </c>
      <c r="G205">
        <v>0</v>
      </c>
      <c r="H205" t="s">
        <v>645</v>
      </c>
      <c r="I205" t="s">
        <v>24737</v>
      </c>
      <c r="J205" t="s">
        <v>24738</v>
      </c>
      <c r="K205" t="s">
        <v>24739</v>
      </c>
      <c r="L205" t="s">
        <v>695</v>
      </c>
      <c r="M205" t="s">
        <v>24740</v>
      </c>
      <c r="N205" t="s">
        <v>637</v>
      </c>
      <c r="O205" t="s">
        <v>646</v>
      </c>
      <c r="P205" t="s">
        <v>26</v>
      </c>
      <c r="Q205" t="s">
        <v>647</v>
      </c>
      <c r="R205" t="s">
        <v>638</v>
      </c>
      <c r="S205" t="s">
        <v>24741</v>
      </c>
      <c r="T205" t="s">
        <v>24740</v>
      </c>
    </row>
    <row r="206" spans="1:20" x14ac:dyDescent="0.25">
      <c r="A206" t="s">
        <v>147</v>
      </c>
      <c r="B206" t="s">
        <v>148</v>
      </c>
      <c r="C206">
        <v>50</v>
      </c>
      <c r="D206">
        <v>6</v>
      </c>
      <c r="E206" t="s">
        <v>24742</v>
      </c>
      <c r="F206">
        <v>200</v>
      </c>
      <c r="G206">
        <v>0</v>
      </c>
      <c r="H206" t="s">
        <v>636</v>
      </c>
      <c r="I206" t="s">
        <v>855</v>
      </c>
      <c r="J206" t="s">
        <v>669</v>
      </c>
      <c r="K206" t="s">
        <v>637</v>
      </c>
      <c r="L206" t="s">
        <v>638</v>
      </c>
      <c r="M206" t="s">
        <v>24743</v>
      </c>
      <c r="N206" t="s">
        <v>637</v>
      </c>
      <c r="O206" t="s">
        <v>639</v>
      </c>
      <c r="P206" t="s">
        <v>5</v>
      </c>
      <c r="Q206" t="s">
        <v>640</v>
      </c>
      <c r="R206" t="s">
        <v>638</v>
      </c>
      <c r="S206" t="s">
        <v>24744</v>
      </c>
      <c r="T206" t="s">
        <v>24743</v>
      </c>
    </row>
    <row r="207" spans="1:20" x14ac:dyDescent="0.25">
      <c r="A207" t="s">
        <v>241</v>
      </c>
      <c r="B207" t="s">
        <v>247</v>
      </c>
      <c r="C207">
        <v>159</v>
      </c>
      <c r="D207">
        <v>1</v>
      </c>
      <c r="E207" t="s">
        <v>24745</v>
      </c>
      <c r="F207">
        <v>129</v>
      </c>
      <c r="G207">
        <v>0</v>
      </c>
      <c r="H207" t="s">
        <v>636</v>
      </c>
      <c r="I207" t="s">
        <v>24746</v>
      </c>
      <c r="J207" t="s">
        <v>667</v>
      </c>
      <c r="K207" t="s">
        <v>637</v>
      </c>
      <c r="L207" t="s">
        <v>638</v>
      </c>
      <c r="M207" t="s">
        <v>24747</v>
      </c>
      <c r="N207" t="s">
        <v>637</v>
      </c>
      <c r="O207" t="s">
        <v>639</v>
      </c>
      <c r="P207" t="s">
        <v>5</v>
      </c>
      <c r="Q207" t="s">
        <v>640</v>
      </c>
      <c r="R207" t="s">
        <v>638</v>
      </c>
      <c r="S207" t="s">
        <v>24748</v>
      </c>
      <c r="T207" t="s">
        <v>24749</v>
      </c>
    </row>
    <row r="208" spans="1:20" x14ac:dyDescent="0.25">
      <c r="A208" t="s">
        <v>101</v>
      </c>
      <c r="B208" t="s">
        <v>74</v>
      </c>
      <c r="C208">
        <v>80</v>
      </c>
      <c r="D208">
        <v>2</v>
      </c>
      <c r="E208" t="s">
        <v>24750</v>
      </c>
      <c r="F208">
        <v>160</v>
      </c>
      <c r="G208">
        <v>0</v>
      </c>
      <c r="H208" t="s">
        <v>645</v>
      </c>
      <c r="I208" t="s">
        <v>7291</v>
      </c>
      <c r="J208" t="s">
        <v>24751</v>
      </c>
      <c r="K208" t="s">
        <v>3391</v>
      </c>
      <c r="L208" t="s">
        <v>3919</v>
      </c>
      <c r="M208" t="s">
        <v>24752</v>
      </c>
      <c r="N208" t="s">
        <v>637</v>
      </c>
      <c r="O208" t="s">
        <v>646</v>
      </c>
      <c r="P208" t="s">
        <v>26</v>
      </c>
      <c r="Q208" t="s">
        <v>647</v>
      </c>
      <c r="R208" t="s">
        <v>638</v>
      </c>
      <c r="S208" t="s">
        <v>24753</v>
      </c>
      <c r="T208" t="s">
        <v>24754</v>
      </c>
    </row>
    <row r="209" spans="1:20" x14ac:dyDescent="0.25">
      <c r="A209" t="s">
        <v>600</v>
      </c>
      <c r="B209" t="s">
        <v>601</v>
      </c>
      <c r="C209">
        <v>159</v>
      </c>
      <c r="D209">
        <v>1</v>
      </c>
      <c r="E209" t="s">
        <v>24755</v>
      </c>
      <c r="F209">
        <v>99</v>
      </c>
      <c r="G209">
        <v>0</v>
      </c>
      <c r="H209" t="s">
        <v>655</v>
      </c>
      <c r="I209" t="s">
        <v>24756</v>
      </c>
      <c r="J209" t="s">
        <v>675</v>
      </c>
      <c r="K209" t="s">
        <v>637</v>
      </c>
      <c r="L209" t="s">
        <v>638</v>
      </c>
      <c r="M209" t="s">
        <v>24757</v>
      </c>
      <c r="N209" t="s">
        <v>637</v>
      </c>
      <c r="O209" t="s">
        <v>639</v>
      </c>
      <c r="P209" t="s">
        <v>5</v>
      </c>
      <c r="Q209" t="s">
        <v>640</v>
      </c>
      <c r="R209" t="s">
        <v>638</v>
      </c>
      <c r="S209" t="s">
        <v>24758</v>
      </c>
      <c r="T209" t="s">
        <v>24757</v>
      </c>
    </row>
    <row r="210" spans="1:20" x14ac:dyDescent="0.25">
      <c r="A210" t="s">
        <v>600</v>
      </c>
      <c r="B210" t="s">
        <v>2799</v>
      </c>
      <c r="C210">
        <v>58.55</v>
      </c>
      <c r="D210">
        <v>1</v>
      </c>
      <c r="E210" t="s">
        <v>24759</v>
      </c>
      <c r="F210">
        <v>66.55</v>
      </c>
      <c r="G210">
        <v>8</v>
      </c>
      <c r="H210" t="s">
        <v>645</v>
      </c>
      <c r="I210" t="s">
        <v>24760</v>
      </c>
      <c r="J210" t="s">
        <v>24761</v>
      </c>
      <c r="K210" t="s">
        <v>783</v>
      </c>
      <c r="L210" t="s">
        <v>24762</v>
      </c>
      <c r="M210" t="s">
        <v>24763</v>
      </c>
      <c r="N210" t="s">
        <v>637</v>
      </c>
      <c r="O210" t="s">
        <v>664</v>
      </c>
      <c r="P210" t="s">
        <v>23</v>
      </c>
      <c r="Q210" t="s">
        <v>665</v>
      </c>
      <c r="R210" t="s">
        <v>638</v>
      </c>
      <c r="S210" t="s">
        <v>24764</v>
      </c>
      <c r="T210" t="s">
        <v>24763</v>
      </c>
    </row>
    <row r="211" spans="1:20" x14ac:dyDescent="0.25">
      <c r="A211" t="s">
        <v>14</v>
      </c>
      <c r="B211" t="s">
        <v>15</v>
      </c>
      <c r="C211">
        <v>54.5</v>
      </c>
      <c r="D211">
        <v>2</v>
      </c>
      <c r="E211" t="s">
        <v>24765</v>
      </c>
      <c r="F211">
        <v>290.60000000000002</v>
      </c>
      <c r="G211">
        <v>0</v>
      </c>
      <c r="H211" t="s">
        <v>645</v>
      </c>
      <c r="I211" t="s">
        <v>24766</v>
      </c>
      <c r="J211" t="s">
        <v>24767</v>
      </c>
      <c r="K211" t="s">
        <v>758</v>
      </c>
      <c r="L211" t="s">
        <v>24768</v>
      </c>
      <c r="M211" t="s">
        <v>24769</v>
      </c>
      <c r="N211" t="s">
        <v>637</v>
      </c>
      <c r="O211" t="s">
        <v>664</v>
      </c>
      <c r="P211" t="s">
        <v>23</v>
      </c>
      <c r="Q211" t="s">
        <v>665</v>
      </c>
      <c r="R211" t="s">
        <v>638</v>
      </c>
      <c r="S211" t="s">
        <v>24770</v>
      </c>
      <c r="T211" t="s">
        <v>24769</v>
      </c>
    </row>
    <row r="212" spans="1:20" x14ac:dyDescent="0.25">
      <c r="A212" t="s">
        <v>10</v>
      </c>
      <c r="B212" t="s">
        <v>11</v>
      </c>
      <c r="C212">
        <v>54</v>
      </c>
      <c r="D212">
        <v>1</v>
      </c>
      <c r="E212" t="s">
        <v>24765</v>
      </c>
      <c r="F212">
        <v>290.60000000000002</v>
      </c>
      <c r="G212">
        <v>0</v>
      </c>
      <c r="H212" t="s">
        <v>645</v>
      </c>
      <c r="I212" t="s">
        <v>24766</v>
      </c>
      <c r="J212" t="s">
        <v>24767</v>
      </c>
      <c r="K212" t="s">
        <v>758</v>
      </c>
      <c r="L212" t="s">
        <v>24768</v>
      </c>
      <c r="M212" t="s">
        <v>24769</v>
      </c>
      <c r="N212" t="s">
        <v>637</v>
      </c>
      <c r="O212" t="s">
        <v>664</v>
      </c>
      <c r="P212" t="s">
        <v>23</v>
      </c>
      <c r="Q212" t="s">
        <v>665</v>
      </c>
      <c r="R212" t="s">
        <v>638</v>
      </c>
      <c r="S212" t="s">
        <v>24770</v>
      </c>
      <c r="T212" t="s">
        <v>24769</v>
      </c>
    </row>
    <row r="213" spans="1:20" x14ac:dyDescent="0.25">
      <c r="A213" t="s">
        <v>12</v>
      </c>
      <c r="B213" t="s">
        <v>13</v>
      </c>
      <c r="C213">
        <v>55</v>
      </c>
      <c r="D213">
        <v>1</v>
      </c>
      <c r="E213" t="s">
        <v>24765</v>
      </c>
      <c r="F213">
        <v>290.60000000000002</v>
      </c>
      <c r="G213">
        <v>0</v>
      </c>
      <c r="H213" t="s">
        <v>645</v>
      </c>
      <c r="I213" t="s">
        <v>24766</v>
      </c>
      <c r="J213" t="s">
        <v>24767</v>
      </c>
      <c r="K213" t="s">
        <v>758</v>
      </c>
      <c r="L213" t="s">
        <v>24768</v>
      </c>
      <c r="M213" t="s">
        <v>24769</v>
      </c>
      <c r="N213" t="s">
        <v>637</v>
      </c>
      <c r="O213" t="s">
        <v>664</v>
      </c>
      <c r="P213" t="s">
        <v>23</v>
      </c>
      <c r="Q213" t="s">
        <v>665</v>
      </c>
      <c r="R213" t="s">
        <v>638</v>
      </c>
      <c r="S213" t="s">
        <v>24770</v>
      </c>
      <c r="T213" t="s">
        <v>24769</v>
      </c>
    </row>
    <row r="214" spans="1:20" x14ac:dyDescent="0.25">
      <c r="A214" t="s">
        <v>22</v>
      </c>
      <c r="B214" t="s">
        <v>4578</v>
      </c>
      <c r="C214">
        <v>69.78</v>
      </c>
      <c r="D214">
        <v>1</v>
      </c>
      <c r="E214" t="s">
        <v>24765</v>
      </c>
      <c r="F214">
        <v>290.60000000000002</v>
      </c>
      <c r="G214">
        <v>0</v>
      </c>
      <c r="H214" t="s">
        <v>645</v>
      </c>
      <c r="I214" t="s">
        <v>24766</v>
      </c>
      <c r="J214" t="s">
        <v>24767</v>
      </c>
      <c r="K214" t="s">
        <v>758</v>
      </c>
      <c r="L214" t="s">
        <v>24768</v>
      </c>
      <c r="M214" t="s">
        <v>24769</v>
      </c>
      <c r="N214" t="s">
        <v>637</v>
      </c>
      <c r="O214" t="s">
        <v>664</v>
      </c>
      <c r="P214" t="s">
        <v>23</v>
      </c>
      <c r="Q214" t="s">
        <v>665</v>
      </c>
      <c r="R214" t="s">
        <v>638</v>
      </c>
      <c r="S214" t="s">
        <v>24770</v>
      </c>
      <c r="T214" t="s">
        <v>24769</v>
      </c>
    </row>
    <row r="215" spans="1:20" x14ac:dyDescent="0.25">
      <c r="A215" t="s">
        <v>22</v>
      </c>
      <c r="B215" t="s">
        <v>4578</v>
      </c>
      <c r="C215">
        <v>69.77</v>
      </c>
      <c r="D215">
        <v>1</v>
      </c>
      <c r="E215" t="s">
        <v>24765</v>
      </c>
      <c r="F215">
        <v>290.60000000000002</v>
      </c>
      <c r="G215">
        <v>0</v>
      </c>
      <c r="H215" t="s">
        <v>645</v>
      </c>
      <c r="I215" t="s">
        <v>24766</v>
      </c>
      <c r="J215" t="s">
        <v>24767</v>
      </c>
      <c r="K215" t="s">
        <v>758</v>
      </c>
      <c r="L215" t="s">
        <v>24768</v>
      </c>
      <c r="M215" t="s">
        <v>24769</v>
      </c>
      <c r="N215" t="s">
        <v>637</v>
      </c>
      <c r="O215" t="s">
        <v>664</v>
      </c>
      <c r="P215" t="s">
        <v>23</v>
      </c>
      <c r="Q215" t="s">
        <v>665</v>
      </c>
      <c r="R215" t="s">
        <v>638</v>
      </c>
      <c r="S215" t="s">
        <v>24770</v>
      </c>
      <c r="T215" t="s">
        <v>24769</v>
      </c>
    </row>
    <row r="216" spans="1:20" x14ac:dyDescent="0.25">
      <c r="A216" t="s">
        <v>239</v>
      </c>
      <c r="B216" t="s">
        <v>2799</v>
      </c>
      <c r="C216">
        <v>77.2</v>
      </c>
      <c r="D216">
        <v>1</v>
      </c>
      <c r="E216" t="s">
        <v>24771</v>
      </c>
      <c r="F216">
        <v>84.2</v>
      </c>
      <c r="G216">
        <v>7</v>
      </c>
      <c r="H216" t="s">
        <v>645</v>
      </c>
      <c r="I216" t="s">
        <v>24772</v>
      </c>
      <c r="J216" t="s">
        <v>24773</v>
      </c>
      <c r="K216" t="s">
        <v>5689</v>
      </c>
      <c r="L216" t="s">
        <v>24774</v>
      </c>
      <c r="M216" t="s">
        <v>24775</v>
      </c>
      <c r="N216" t="s">
        <v>637</v>
      </c>
      <c r="O216" t="s">
        <v>664</v>
      </c>
      <c r="P216" t="s">
        <v>23</v>
      </c>
      <c r="Q216" t="s">
        <v>665</v>
      </c>
      <c r="R216" t="s">
        <v>638</v>
      </c>
      <c r="S216" t="s">
        <v>24776</v>
      </c>
      <c r="T216" t="s">
        <v>24775</v>
      </c>
    </row>
    <row r="217" spans="1:20" x14ac:dyDescent="0.25">
      <c r="A217" t="s">
        <v>22</v>
      </c>
      <c r="B217" t="s">
        <v>27</v>
      </c>
      <c r="C217">
        <v>80</v>
      </c>
      <c r="D217">
        <v>7</v>
      </c>
      <c r="E217" t="s">
        <v>24777</v>
      </c>
      <c r="F217">
        <v>560</v>
      </c>
      <c r="G217">
        <v>0</v>
      </c>
      <c r="H217" t="s">
        <v>645</v>
      </c>
      <c r="I217" t="s">
        <v>1818</v>
      </c>
      <c r="J217" t="s">
        <v>1813</v>
      </c>
      <c r="K217" t="s">
        <v>794</v>
      </c>
      <c r="L217" t="s">
        <v>1819</v>
      </c>
      <c r="M217" t="s">
        <v>24778</v>
      </c>
      <c r="N217" t="s">
        <v>637</v>
      </c>
      <c r="O217" t="s">
        <v>646</v>
      </c>
      <c r="P217" t="s">
        <v>26</v>
      </c>
      <c r="Q217" t="s">
        <v>647</v>
      </c>
      <c r="R217" t="s">
        <v>638</v>
      </c>
      <c r="S217" t="s">
        <v>24779</v>
      </c>
      <c r="T217" t="s">
        <v>24778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23E0-9B70-4382-AAB3-1374A9BD69A5}">
  <sheetPr>
    <tabColor rgb="FFFF6699"/>
  </sheetPr>
  <dimension ref="A1:V204"/>
  <sheetViews>
    <sheetView zoomScale="70" zoomScaleNormal="70" workbookViewId="0">
      <pane xSplit="2" ySplit="1" topLeftCell="Q163" activePane="bottomRight" state="frozen"/>
      <selection activeCell="Q237" sqref="Q237"/>
      <selection pane="topRight" activeCell="Q237" sqref="Q237"/>
      <selection pane="bottomLeft" activeCell="Q237" sqref="Q237"/>
      <selection pane="bottomRight" activeCell="U174" sqref="U174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617</v>
      </c>
      <c r="C1" t="s">
        <v>618</v>
      </c>
      <c r="D1" t="s">
        <v>1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J1" t="s">
        <v>624</v>
      </c>
      <c r="K1" t="s">
        <v>625</v>
      </c>
      <c r="L1" t="s">
        <v>626</v>
      </c>
      <c r="M1" t="s">
        <v>627</v>
      </c>
      <c r="N1" t="s">
        <v>628</v>
      </c>
      <c r="O1" t="s">
        <v>629</v>
      </c>
      <c r="P1" t="s">
        <v>630</v>
      </c>
      <c r="Q1" t="s">
        <v>631</v>
      </c>
      <c r="R1" t="s">
        <v>2</v>
      </c>
      <c r="S1" t="s">
        <v>632</v>
      </c>
      <c r="T1" t="s">
        <v>633</v>
      </c>
      <c r="U1" s="49" t="s">
        <v>722</v>
      </c>
      <c r="V1" t="s">
        <v>724</v>
      </c>
    </row>
    <row r="2" spans="1:22" x14ac:dyDescent="0.25">
      <c r="A2" t="s">
        <v>16479</v>
      </c>
      <c r="B2" t="s">
        <v>13745</v>
      </c>
      <c r="C2">
        <v>99</v>
      </c>
      <c r="D2">
        <v>2</v>
      </c>
      <c r="E2" t="s">
        <v>24780</v>
      </c>
      <c r="F2">
        <v>179</v>
      </c>
      <c r="G2">
        <v>0</v>
      </c>
      <c r="H2" t="s">
        <v>636</v>
      </c>
      <c r="I2" t="s">
        <v>24781</v>
      </c>
      <c r="J2" t="s">
        <v>837</v>
      </c>
      <c r="K2" t="s">
        <v>637</v>
      </c>
      <c r="L2" t="s">
        <v>638</v>
      </c>
      <c r="M2" t="s">
        <v>24782</v>
      </c>
      <c r="N2" t="s">
        <v>637</v>
      </c>
      <c r="O2" t="s">
        <v>639</v>
      </c>
      <c r="P2" t="s">
        <v>5</v>
      </c>
      <c r="Q2" t="s">
        <v>640</v>
      </c>
      <c r="R2" t="s">
        <v>638</v>
      </c>
      <c r="S2" t="s">
        <v>24783</v>
      </c>
      <c r="T2" t="s">
        <v>24784</v>
      </c>
      <c r="U2" s="50" t="s">
        <v>147</v>
      </c>
      <c r="V2">
        <v>262</v>
      </c>
    </row>
    <row r="3" spans="1:22" x14ac:dyDescent="0.25">
      <c r="A3" t="s">
        <v>600</v>
      </c>
      <c r="B3" t="s">
        <v>601</v>
      </c>
      <c r="C3">
        <v>119</v>
      </c>
      <c r="D3">
        <v>1</v>
      </c>
      <c r="E3" t="s">
        <v>24785</v>
      </c>
      <c r="F3">
        <v>559</v>
      </c>
      <c r="G3">
        <v>0</v>
      </c>
      <c r="H3" t="s">
        <v>645</v>
      </c>
      <c r="I3" t="s">
        <v>755</v>
      </c>
      <c r="J3" t="s">
        <v>1032</v>
      </c>
      <c r="K3" t="s">
        <v>846</v>
      </c>
      <c r="L3" t="s">
        <v>791</v>
      </c>
      <c r="M3" t="s">
        <v>24786</v>
      </c>
      <c r="N3" t="s">
        <v>637</v>
      </c>
      <c r="O3" t="s">
        <v>646</v>
      </c>
      <c r="P3" t="s">
        <v>26</v>
      </c>
      <c r="Q3" t="s">
        <v>647</v>
      </c>
      <c r="R3" t="s">
        <v>638</v>
      </c>
      <c r="S3" t="s">
        <v>24787</v>
      </c>
      <c r="T3" t="s">
        <v>24788</v>
      </c>
      <c r="U3" s="51" t="s">
        <v>148</v>
      </c>
      <c r="V3">
        <v>262</v>
      </c>
    </row>
    <row r="4" spans="1:22" x14ac:dyDescent="0.25">
      <c r="A4" t="s">
        <v>241</v>
      </c>
      <c r="B4" t="s">
        <v>247</v>
      </c>
      <c r="C4">
        <v>119</v>
      </c>
      <c r="D4">
        <v>1</v>
      </c>
      <c r="E4" t="s">
        <v>24785</v>
      </c>
      <c r="F4">
        <v>559</v>
      </c>
      <c r="G4">
        <v>0</v>
      </c>
      <c r="H4" t="s">
        <v>645</v>
      </c>
      <c r="I4" t="s">
        <v>755</v>
      </c>
      <c r="J4" t="s">
        <v>1032</v>
      </c>
      <c r="K4" t="s">
        <v>846</v>
      </c>
      <c r="L4" t="s">
        <v>791</v>
      </c>
      <c r="M4" t="s">
        <v>24786</v>
      </c>
      <c r="N4" t="s">
        <v>637</v>
      </c>
      <c r="O4" t="s">
        <v>646</v>
      </c>
      <c r="P4" t="s">
        <v>26</v>
      </c>
      <c r="Q4" t="s">
        <v>647</v>
      </c>
      <c r="R4" t="s">
        <v>638</v>
      </c>
      <c r="S4" t="s">
        <v>24787</v>
      </c>
      <c r="T4" t="s">
        <v>24788</v>
      </c>
      <c r="U4" s="50" t="s">
        <v>16479</v>
      </c>
      <c r="V4">
        <v>14</v>
      </c>
    </row>
    <row r="5" spans="1:22" x14ac:dyDescent="0.25">
      <c r="A5" t="s">
        <v>240</v>
      </c>
      <c r="B5" t="s">
        <v>246</v>
      </c>
      <c r="C5">
        <v>119</v>
      </c>
      <c r="D5">
        <v>1</v>
      </c>
      <c r="E5" t="s">
        <v>24785</v>
      </c>
      <c r="F5">
        <v>559</v>
      </c>
      <c r="G5">
        <v>0</v>
      </c>
      <c r="H5" t="s">
        <v>645</v>
      </c>
      <c r="I5" t="s">
        <v>755</v>
      </c>
      <c r="J5" t="s">
        <v>1032</v>
      </c>
      <c r="K5" t="s">
        <v>846</v>
      </c>
      <c r="L5" t="s">
        <v>791</v>
      </c>
      <c r="M5" t="s">
        <v>24786</v>
      </c>
      <c r="N5" t="s">
        <v>637</v>
      </c>
      <c r="O5" t="s">
        <v>646</v>
      </c>
      <c r="P5" t="s">
        <v>26</v>
      </c>
      <c r="Q5" t="s">
        <v>647</v>
      </c>
      <c r="R5" t="s">
        <v>638</v>
      </c>
      <c r="S5" t="s">
        <v>24787</v>
      </c>
      <c r="T5" t="s">
        <v>24788</v>
      </c>
      <c r="U5" s="51" t="s">
        <v>13745</v>
      </c>
      <c r="V5">
        <v>14</v>
      </c>
    </row>
    <row r="6" spans="1:22" x14ac:dyDescent="0.25">
      <c r="A6" t="s">
        <v>239</v>
      </c>
      <c r="B6" t="s">
        <v>245</v>
      </c>
      <c r="C6">
        <v>120</v>
      </c>
      <c r="D6">
        <v>1</v>
      </c>
      <c r="E6" t="s">
        <v>24785</v>
      </c>
      <c r="F6">
        <v>559</v>
      </c>
      <c r="G6">
        <v>0</v>
      </c>
      <c r="H6" t="s">
        <v>645</v>
      </c>
      <c r="I6" t="s">
        <v>755</v>
      </c>
      <c r="J6" t="s">
        <v>1032</v>
      </c>
      <c r="K6" t="s">
        <v>846</v>
      </c>
      <c r="L6" t="s">
        <v>791</v>
      </c>
      <c r="M6" t="s">
        <v>24786</v>
      </c>
      <c r="N6" t="s">
        <v>637</v>
      </c>
      <c r="O6" t="s">
        <v>646</v>
      </c>
      <c r="P6" t="s">
        <v>26</v>
      </c>
      <c r="Q6" t="s">
        <v>647</v>
      </c>
      <c r="R6" t="s">
        <v>638</v>
      </c>
      <c r="S6" t="s">
        <v>24787</v>
      </c>
      <c r="T6" t="s">
        <v>24788</v>
      </c>
      <c r="U6" s="50" t="s">
        <v>16818</v>
      </c>
      <c r="V6">
        <v>10</v>
      </c>
    </row>
    <row r="7" spans="1:22" x14ac:dyDescent="0.25">
      <c r="A7" t="s">
        <v>16818</v>
      </c>
      <c r="B7" t="s">
        <v>13750</v>
      </c>
      <c r="C7">
        <v>200</v>
      </c>
      <c r="D7">
        <v>1</v>
      </c>
      <c r="E7" t="s">
        <v>24789</v>
      </c>
      <c r="F7">
        <v>137</v>
      </c>
      <c r="G7">
        <v>38</v>
      </c>
      <c r="H7" t="s">
        <v>636</v>
      </c>
      <c r="I7" t="s">
        <v>24790</v>
      </c>
      <c r="J7" t="s">
        <v>709</v>
      </c>
      <c r="K7" t="s">
        <v>637</v>
      </c>
      <c r="L7" t="s">
        <v>638</v>
      </c>
      <c r="M7" t="s">
        <v>24791</v>
      </c>
      <c r="N7" t="s">
        <v>637</v>
      </c>
      <c r="O7" t="s">
        <v>643</v>
      </c>
      <c r="P7" t="s">
        <v>5</v>
      </c>
      <c r="Q7" t="s">
        <v>644</v>
      </c>
      <c r="R7" t="s">
        <v>638</v>
      </c>
      <c r="S7" t="s">
        <v>24792</v>
      </c>
      <c r="T7" t="s">
        <v>24791</v>
      </c>
      <c r="U7" s="51" t="s">
        <v>13750</v>
      </c>
      <c r="V7">
        <v>10</v>
      </c>
    </row>
    <row r="8" spans="1:22" x14ac:dyDescent="0.25">
      <c r="A8" t="s">
        <v>22</v>
      </c>
      <c r="B8" t="s">
        <v>27</v>
      </c>
      <c r="C8">
        <v>66.333333333333329</v>
      </c>
      <c r="D8">
        <v>3</v>
      </c>
      <c r="E8" t="s">
        <v>24793</v>
      </c>
      <c r="F8">
        <v>250</v>
      </c>
      <c r="G8">
        <v>0</v>
      </c>
      <c r="H8" t="s">
        <v>636</v>
      </c>
      <c r="I8" t="s">
        <v>24794</v>
      </c>
      <c r="J8" t="s">
        <v>700</v>
      </c>
      <c r="K8" t="s">
        <v>637</v>
      </c>
      <c r="L8" t="s">
        <v>638</v>
      </c>
      <c r="M8" t="s">
        <v>24795</v>
      </c>
      <c r="N8" t="s">
        <v>637</v>
      </c>
      <c r="O8" t="s">
        <v>643</v>
      </c>
      <c r="P8" t="s">
        <v>5</v>
      </c>
      <c r="Q8" t="s">
        <v>644</v>
      </c>
      <c r="R8" t="s">
        <v>638</v>
      </c>
      <c r="S8" t="s">
        <v>24796</v>
      </c>
      <c r="T8" t="s">
        <v>24795</v>
      </c>
      <c r="U8" s="50" t="s">
        <v>99</v>
      </c>
      <c r="V8">
        <v>21</v>
      </c>
    </row>
    <row r="9" spans="1:22" x14ac:dyDescent="0.25">
      <c r="A9" t="s">
        <v>239</v>
      </c>
      <c r="B9" t="s">
        <v>245</v>
      </c>
      <c r="C9">
        <v>159</v>
      </c>
      <c r="D9">
        <v>1</v>
      </c>
      <c r="E9" t="s">
        <v>24797</v>
      </c>
      <c r="F9">
        <v>129</v>
      </c>
      <c r="G9">
        <v>0</v>
      </c>
      <c r="H9" t="s">
        <v>636</v>
      </c>
      <c r="I9" t="s">
        <v>24798</v>
      </c>
      <c r="J9" t="s">
        <v>652</v>
      </c>
      <c r="K9" t="s">
        <v>637</v>
      </c>
      <c r="L9" t="s">
        <v>638</v>
      </c>
      <c r="M9" t="s">
        <v>24799</v>
      </c>
      <c r="N9" t="s">
        <v>637</v>
      </c>
      <c r="O9" t="s">
        <v>639</v>
      </c>
      <c r="P9" t="s">
        <v>5</v>
      </c>
      <c r="Q9" t="s">
        <v>640</v>
      </c>
      <c r="R9" t="s">
        <v>638</v>
      </c>
      <c r="S9" t="s">
        <v>24800</v>
      </c>
      <c r="T9" t="s">
        <v>24799</v>
      </c>
      <c r="U9" s="51" t="s">
        <v>100</v>
      </c>
      <c r="V9">
        <v>21</v>
      </c>
    </row>
    <row r="10" spans="1:22" x14ac:dyDescent="0.25">
      <c r="A10" t="s">
        <v>22</v>
      </c>
      <c r="B10" t="s">
        <v>27</v>
      </c>
      <c r="C10">
        <v>90</v>
      </c>
      <c r="D10">
        <v>2</v>
      </c>
      <c r="E10" t="s">
        <v>24801</v>
      </c>
      <c r="F10">
        <v>264</v>
      </c>
      <c r="G10">
        <v>0</v>
      </c>
      <c r="H10" t="s">
        <v>663</v>
      </c>
      <c r="I10" t="s">
        <v>24802</v>
      </c>
      <c r="J10" t="s">
        <v>24803</v>
      </c>
      <c r="K10" t="s">
        <v>805</v>
      </c>
      <c r="L10" t="s">
        <v>24804</v>
      </c>
      <c r="M10" t="s">
        <v>24799</v>
      </c>
      <c r="N10" t="s">
        <v>637</v>
      </c>
      <c r="O10" t="s">
        <v>664</v>
      </c>
      <c r="P10" t="s">
        <v>23</v>
      </c>
      <c r="Q10" t="s">
        <v>665</v>
      </c>
      <c r="R10" t="s">
        <v>638</v>
      </c>
      <c r="S10" t="s">
        <v>24805</v>
      </c>
      <c r="T10" t="s">
        <v>24799</v>
      </c>
      <c r="U10" s="50" t="s">
        <v>22</v>
      </c>
      <c r="V10">
        <v>103</v>
      </c>
    </row>
    <row r="11" spans="1:22" x14ac:dyDescent="0.25">
      <c r="A11" t="s">
        <v>22</v>
      </c>
      <c r="B11" t="s">
        <v>27</v>
      </c>
      <c r="C11">
        <v>90</v>
      </c>
      <c r="D11">
        <v>2</v>
      </c>
      <c r="E11" t="s">
        <v>24801</v>
      </c>
      <c r="F11">
        <v>264</v>
      </c>
      <c r="G11">
        <v>0</v>
      </c>
      <c r="H11" t="s">
        <v>663</v>
      </c>
      <c r="I11" t="s">
        <v>24802</v>
      </c>
      <c r="J11" t="s">
        <v>24803</v>
      </c>
      <c r="K11" t="s">
        <v>805</v>
      </c>
      <c r="L11" t="s">
        <v>24804</v>
      </c>
      <c r="M11" t="s">
        <v>24799</v>
      </c>
      <c r="N11" t="s">
        <v>637</v>
      </c>
      <c r="O11" t="s">
        <v>664</v>
      </c>
      <c r="P11" t="s">
        <v>23</v>
      </c>
      <c r="Q11" t="s">
        <v>665</v>
      </c>
      <c r="R11" t="s">
        <v>638</v>
      </c>
      <c r="S11" t="s">
        <v>24805</v>
      </c>
      <c r="T11" t="s">
        <v>24799</v>
      </c>
      <c r="U11" s="51" t="s">
        <v>213</v>
      </c>
      <c r="V11">
        <v>2</v>
      </c>
    </row>
    <row r="12" spans="1:22" x14ac:dyDescent="0.25">
      <c r="A12" t="s">
        <v>22</v>
      </c>
      <c r="B12" t="s">
        <v>213</v>
      </c>
      <c r="C12">
        <v>74.66</v>
      </c>
      <c r="D12">
        <v>1</v>
      </c>
      <c r="E12" t="s">
        <v>24806</v>
      </c>
      <c r="F12">
        <v>149.31</v>
      </c>
      <c r="G12">
        <v>0</v>
      </c>
      <c r="H12" t="s">
        <v>663</v>
      </c>
      <c r="I12" t="s">
        <v>24807</v>
      </c>
      <c r="J12" t="s">
        <v>24808</v>
      </c>
      <c r="K12" t="s">
        <v>21237</v>
      </c>
      <c r="L12" t="s">
        <v>24809</v>
      </c>
      <c r="M12" t="s">
        <v>24810</v>
      </c>
      <c r="N12" t="s">
        <v>637</v>
      </c>
      <c r="O12" t="s">
        <v>664</v>
      </c>
      <c r="P12" t="s">
        <v>23</v>
      </c>
      <c r="Q12" t="s">
        <v>665</v>
      </c>
      <c r="R12" t="s">
        <v>638</v>
      </c>
      <c r="S12" t="s">
        <v>24811</v>
      </c>
      <c r="T12" t="s">
        <v>24810</v>
      </c>
      <c r="U12" s="51" t="s">
        <v>27</v>
      </c>
      <c r="V12">
        <v>101</v>
      </c>
    </row>
    <row r="13" spans="1:22" x14ac:dyDescent="0.25">
      <c r="A13" t="s">
        <v>22</v>
      </c>
      <c r="B13" t="s">
        <v>213</v>
      </c>
      <c r="C13">
        <v>74.650000000000006</v>
      </c>
      <c r="D13">
        <v>1</v>
      </c>
      <c r="E13" t="s">
        <v>24806</v>
      </c>
      <c r="F13">
        <v>149.31</v>
      </c>
      <c r="G13">
        <v>0</v>
      </c>
      <c r="H13" t="s">
        <v>663</v>
      </c>
      <c r="I13" t="s">
        <v>24807</v>
      </c>
      <c r="J13" t="s">
        <v>24808</v>
      </c>
      <c r="K13" t="s">
        <v>21237</v>
      </c>
      <c r="L13" t="s">
        <v>24809</v>
      </c>
      <c r="M13" t="s">
        <v>24810</v>
      </c>
      <c r="N13" t="s">
        <v>637</v>
      </c>
      <c r="O13" t="s">
        <v>664</v>
      </c>
      <c r="P13" t="s">
        <v>23</v>
      </c>
      <c r="Q13" t="s">
        <v>665</v>
      </c>
      <c r="R13" t="s">
        <v>638</v>
      </c>
      <c r="S13" t="s">
        <v>24811</v>
      </c>
      <c r="T13" t="s">
        <v>24810</v>
      </c>
      <c r="U13" s="50" t="s">
        <v>18</v>
      </c>
      <c r="V13">
        <v>55</v>
      </c>
    </row>
    <row r="14" spans="1:22" x14ac:dyDescent="0.25">
      <c r="A14" t="s">
        <v>147</v>
      </c>
      <c r="B14" t="s">
        <v>148</v>
      </c>
      <c r="C14">
        <v>33.333333333333336</v>
      </c>
      <c r="D14">
        <v>3</v>
      </c>
      <c r="E14" t="s">
        <v>24812</v>
      </c>
      <c r="F14">
        <v>100</v>
      </c>
      <c r="G14">
        <v>0</v>
      </c>
      <c r="H14" t="s">
        <v>655</v>
      </c>
      <c r="I14" t="s">
        <v>717</v>
      </c>
      <c r="J14" t="s">
        <v>24813</v>
      </c>
      <c r="K14" t="s">
        <v>637</v>
      </c>
      <c r="L14" t="s">
        <v>638</v>
      </c>
      <c r="M14" t="s">
        <v>24814</v>
      </c>
      <c r="N14" t="s">
        <v>637</v>
      </c>
      <c r="O14" t="s">
        <v>639</v>
      </c>
      <c r="P14" t="s">
        <v>5</v>
      </c>
      <c r="Q14" t="s">
        <v>640</v>
      </c>
      <c r="R14" t="s">
        <v>638</v>
      </c>
      <c r="S14" t="s">
        <v>24815</v>
      </c>
      <c r="T14" t="s">
        <v>24816</v>
      </c>
      <c r="U14" s="51" t="s">
        <v>19</v>
      </c>
      <c r="V14">
        <v>55</v>
      </c>
    </row>
    <row r="15" spans="1:22" x14ac:dyDescent="0.25">
      <c r="A15" t="s">
        <v>22</v>
      </c>
      <c r="B15" t="s">
        <v>27</v>
      </c>
      <c r="C15">
        <v>66.333333333333329</v>
      </c>
      <c r="D15">
        <v>3</v>
      </c>
      <c r="E15" t="s">
        <v>24817</v>
      </c>
      <c r="F15">
        <v>500</v>
      </c>
      <c r="G15">
        <v>0</v>
      </c>
      <c r="H15" t="s">
        <v>645</v>
      </c>
      <c r="I15" t="s">
        <v>831</v>
      </c>
      <c r="J15" t="s">
        <v>24818</v>
      </c>
      <c r="K15" t="s">
        <v>24819</v>
      </c>
      <c r="L15" t="s">
        <v>9035</v>
      </c>
      <c r="M15" t="s">
        <v>24820</v>
      </c>
      <c r="N15" t="s">
        <v>637</v>
      </c>
      <c r="O15" t="s">
        <v>646</v>
      </c>
      <c r="P15" t="s">
        <v>26</v>
      </c>
      <c r="Q15" t="s">
        <v>647</v>
      </c>
      <c r="R15" t="s">
        <v>638</v>
      </c>
      <c r="S15" t="s">
        <v>24821</v>
      </c>
      <c r="T15" t="s">
        <v>24822</v>
      </c>
      <c r="U15" s="50" t="s">
        <v>101</v>
      </c>
      <c r="V15">
        <v>14</v>
      </c>
    </row>
    <row r="16" spans="1:22" x14ac:dyDescent="0.25">
      <c r="A16" t="s">
        <v>101</v>
      </c>
      <c r="B16" t="s">
        <v>74</v>
      </c>
      <c r="C16">
        <v>83.333333333333329</v>
      </c>
      <c r="D16">
        <v>3</v>
      </c>
      <c r="E16" t="s">
        <v>24817</v>
      </c>
      <c r="F16">
        <v>500</v>
      </c>
      <c r="G16">
        <v>0</v>
      </c>
      <c r="H16" t="s">
        <v>645</v>
      </c>
      <c r="I16" t="s">
        <v>831</v>
      </c>
      <c r="J16" t="s">
        <v>24818</v>
      </c>
      <c r="K16" t="s">
        <v>24819</v>
      </c>
      <c r="L16" t="s">
        <v>9035</v>
      </c>
      <c r="M16" t="s">
        <v>24820</v>
      </c>
      <c r="N16" t="s">
        <v>637</v>
      </c>
      <c r="O16" t="s">
        <v>646</v>
      </c>
      <c r="P16" t="s">
        <v>26</v>
      </c>
      <c r="Q16" t="s">
        <v>647</v>
      </c>
      <c r="R16" t="s">
        <v>638</v>
      </c>
      <c r="S16" t="s">
        <v>24821</v>
      </c>
      <c r="T16" t="s">
        <v>24822</v>
      </c>
      <c r="U16" s="51" t="s">
        <v>2139</v>
      </c>
      <c r="V16">
        <v>1</v>
      </c>
    </row>
    <row r="17" spans="1:22" x14ac:dyDescent="0.25">
      <c r="A17" t="s">
        <v>16818</v>
      </c>
      <c r="B17" t="s">
        <v>13750</v>
      </c>
      <c r="C17">
        <v>200</v>
      </c>
      <c r="D17">
        <v>1</v>
      </c>
      <c r="E17" t="s">
        <v>24823</v>
      </c>
      <c r="F17">
        <v>137</v>
      </c>
      <c r="G17">
        <v>38</v>
      </c>
      <c r="H17" t="s">
        <v>636</v>
      </c>
      <c r="I17" t="s">
        <v>24824</v>
      </c>
      <c r="J17" t="s">
        <v>642</v>
      </c>
      <c r="K17" t="s">
        <v>637</v>
      </c>
      <c r="L17" t="s">
        <v>638</v>
      </c>
      <c r="M17" t="s">
        <v>24825</v>
      </c>
      <c r="N17" t="s">
        <v>637</v>
      </c>
      <c r="O17" t="s">
        <v>643</v>
      </c>
      <c r="P17" t="s">
        <v>5</v>
      </c>
      <c r="Q17" t="s">
        <v>644</v>
      </c>
      <c r="R17" t="s">
        <v>638</v>
      </c>
      <c r="S17" t="s">
        <v>24826</v>
      </c>
      <c r="T17" t="s">
        <v>24825</v>
      </c>
      <c r="U17" s="51" t="s">
        <v>74</v>
      </c>
      <c r="V17">
        <v>13</v>
      </c>
    </row>
    <row r="18" spans="1:22" x14ac:dyDescent="0.25">
      <c r="A18" t="s">
        <v>241</v>
      </c>
      <c r="B18" t="s">
        <v>2799</v>
      </c>
      <c r="C18">
        <v>99.19</v>
      </c>
      <c r="D18">
        <v>1</v>
      </c>
      <c r="E18" t="s">
        <v>24827</v>
      </c>
      <c r="F18">
        <v>99.19</v>
      </c>
      <c r="G18">
        <v>0</v>
      </c>
      <c r="H18" t="s">
        <v>645</v>
      </c>
      <c r="I18" t="s">
        <v>24828</v>
      </c>
      <c r="J18" t="s">
        <v>24829</v>
      </c>
      <c r="K18" t="s">
        <v>808</v>
      </c>
      <c r="L18" t="s">
        <v>24830</v>
      </c>
      <c r="M18" t="s">
        <v>24831</v>
      </c>
      <c r="N18" t="s">
        <v>637</v>
      </c>
      <c r="O18" t="s">
        <v>664</v>
      </c>
      <c r="P18" t="s">
        <v>23</v>
      </c>
      <c r="Q18" t="s">
        <v>665</v>
      </c>
      <c r="R18" t="s">
        <v>638</v>
      </c>
      <c r="S18" t="s">
        <v>24832</v>
      </c>
      <c r="T18" t="s">
        <v>24831</v>
      </c>
      <c r="U18" s="50" t="s">
        <v>72</v>
      </c>
      <c r="V18">
        <v>7</v>
      </c>
    </row>
    <row r="19" spans="1:22" x14ac:dyDescent="0.25">
      <c r="A19" t="s">
        <v>77</v>
      </c>
      <c r="B19" t="s">
        <v>78</v>
      </c>
      <c r="C19">
        <v>40</v>
      </c>
      <c r="D19">
        <v>1</v>
      </c>
      <c r="E19" t="s">
        <v>24833</v>
      </c>
      <c r="F19">
        <v>40</v>
      </c>
      <c r="G19">
        <v>0</v>
      </c>
      <c r="H19" t="s">
        <v>645</v>
      </c>
      <c r="I19" t="s">
        <v>24834</v>
      </c>
      <c r="J19" t="s">
        <v>24835</v>
      </c>
      <c r="K19" t="s">
        <v>24836</v>
      </c>
      <c r="L19" t="s">
        <v>3766</v>
      </c>
      <c r="M19" t="s">
        <v>24837</v>
      </c>
      <c r="N19" t="s">
        <v>637</v>
      </c>
      <c r="O19" t="s">
        <v>646</v>
      </c>
      <c r="P19" t="s">
        <v>26</v>
      </c>
      <c r="Q19" t="s">
        <v>647</v>
      </c>
      <c r="R19" t="s">
        <v>638</v>
      </c>
      <c r="S19" t="s">
        <v>24838</v>
      </c>
      <c r="T19" t="s">
        <v>24839</v>
      </c>
      <c r="U19" s="51" t="s">
        <v>108</v>
      </c>
      <c r="V19">
        <v>5</v>
      </c>
    </row>
    <row r="20" spans="1:22" x14ac:dyDescent="0.25">
      <c r="A20" t="s">
        <v>22</v>
      </c>
      <c r="B20" t="s">
        <v>27</v>
      </c>
      <c r="C20">
        <v>66.333333333333329</v>
      </c>
      <c r="D20">
        <v>3</v>
      </c>
      <c r="E20" t="s">
        <v>24840</v>
      </c>
      <c r="F20">
        <v>240</v>
      </c>
      <c r="G20">
        <v>0</v>
      </c>
      <c r="H20" t="s">
        <v>645</v>
      </c>
      <c r="I20" t="s">
        <v>23180</v>
      </c>
      <c r="J20" t="s">
        <v>24841</v>
      </c>
      <c r="K20" t="s">
        <v>24842</v>
      </c>
      <c r="L20" t="s">
        <v>1819</v>
      </c>
      <c r="M20" t="s">
        <v>24843</v>
      </c>
      <c r="N20" t="s">
        <v>637</v>
      </c>
      <c r="O20" t="s">
        <v>646</v>
      </c>
      <c r="P20" t="s">
        <v>26</v>
      </c>
      <c r="Q20" t="s">
        <v>647</v>
      </c>
      <c r="R20" t="s">
        <v>638</v>
      </c>
      <c r="S20" t="s">
        <v>24844</v>
      </c>
      <c r="T20" t="s">
        <v>24843</v>
      </c>
      <c r="U20" s="51" t="s">
        <v>8485</v>
      </c>
      <c r="V20">
        <v>1</v>
      </c>
    </row>
    <row r="21" spans="1:22" x14ac:dyDescent="0.25">
      <c r="A21" t="s">
        <v>147</v>
      </c>
      <c r="B21" t="s">
        <v>148</v>
      </c>
      <c r="C21">
        <v>65</v>
      </c>
      <c r="D21">
        <v>9</v>
      </c>
      <c r="E21" t="s">
        <v>24845</v>
      </c>
      <c r="F21">
        <v>302.95</v>
      </c>
      <c r="G21">
        <v>0</v>
      </c>
      <c r="H21" t="s">
        <v>636</v>
      </c>
      <c r="I21" t="s">
        <v>4774</v>
      </c>
      <c r="J21" t="s">
        <v>648</v>
      </c>
      <c r="K21" t="s">
        <v>637</v>
      </c>
      <c r="L21" t="s">
        <v>638</v>
      </c>
      <c r="M21" t="s">
        <v>24846</v>
      </c>
      <c r="N21" t="s">
        <v>637</v>
      </c>
      <c r="O21" t="s">
        <v>643</v>
      </c>
      <c r="P21" t="s">
        <v>5</v>
      </c>
      <c r="Q21" t="s">
        <v>644</v>
      </c>
      <c r="R21" t="s">
        <v>638</v>
      </c>
      <c r="S21" t="s">
        <v>24847</v>
      </c>
      <c r="T21" t="s">
        <v>24846</v>
      </c>
      <c r="U21" s="51" t="s">
        <v>716</v>
      </c>
      <c r="V21">
        <v>1</v>
      </c>
    </row>
    <row r="22" spans="1:22" x14ac:dyDescent="0.25">
      <c r="A22" t="s">
        <v>22</v>
      </c>
      <c r="B22" t="s">
        <v>27</v>
      </c>
      <c r="C22">
        <v>80</v>
      </c>
      <c r="D22">
        <v>1</v>
      </c>
      <c r="E22" t="s">
        <v>24848</v>
      </c>
      <c r="F22">
        <v>115</v>
      </c>
      <c r="G22">
        <v>35</v>
      </c>
      <c r="H22" t="s">
        <v>645</v>
      </c>
      <c r="I22" t="s">
        <v>24849</v>
      </c>
      <c r="J22" t="s">
        <v>24850</v>
      </c>
      <c r="K22" t="s">
        <v>3380</v>
      </c>
      <c r="L22" t="s">
        <v>3754</v>
      </c>
      <c r="M22" t="s">
        <v>24851</v>
      </c>
      <c r="N22" t="s">
        <v>637</v>
      </c>
      <c r="O22" t="s">
        <v>646</v>
      </c>
      <c r="P22" t="s">
        <v>26</v>
      </c>
      <c r="Q22" t="s">
        <v>647</v>
      </c>
      <c r="R22" t="s">
        <v>638</v>
      </c>
      <c r="S22" t="s">
        <v>24852</v>
      </c>
      <c r="T22" t="s">
        <v>24853</v>
      </c>
      <c r="U22" s="50" t="s">
        <v>16662</v>
      </c>
      <c r="V22">
        <v>2</v>
      </c>
    </row>
    <row r="23" spans="1:22" x14ac:dyDescent="0.25">
      <c r="A23" t="s">
        <v>72</v>
      </c>
      <c r="B23" t="s">
        <v>108</v>
      </c>
      <c r="C23">
        <v>66</v>
      </c>
      <c r="D23">
        <v>1</v>
      </c>
      <c r="E23" t="s">
        <v>24854</v>
      </c>
      <c r="F23">
        <v>240</v>
      </c>
      <c r="G23">
        <v>0</v>
      </c>
      <c r="H23" t="s">
        <v>645</v>
      </c>
      <c r="I23" t="s">
        <v>727</v>
      </c>
      <c r="J23" t="s">
        <v>24855</v>
      </c>
      <c r="K23" t="s">
        <v>799</v>
      </c>
      <c r="L23" t="s">
        <v>2191</v>
      </c>
      <c r="M23" t="s">
        <v>24856</v>
      </c>
      <c r="N23" t="s">
        <v>637</v>
      </c>
      <c r="O23" t="s">
        <v>646</v>
      </c>
      <c r="P23" t="s">
        <v>26</v>
      </c>
      <c r="Q23" t="s">
        <v>647</v>
      </c>
      <c r="R23" t="s">
        <v>638</v>
      </c>
      <c r="S23" t="s">
        <v>24857</v>
      </c>
      <c r="T23" t="s">
        <v>24858</v>
      </c>
      <c r="U23" s="51" t="s">
        <v>10386</v>
      </c>
      <c r="V23">
        <v>2</v>
      </c>
    </row>
    <row r="24" spans="1:22" x14ac:dyDescent="0.25">
      <c r="A24" t="s">
        <v>101</v>
      </c>
      <c r="B24" t="s">
        <v>74</v>
      </c>
      <c r="C24">
        <v>66</v>
      </c>
      <c r="D24">
        <v>1</v>
      </c>
      <c r="E24" t="s">
        <v>24854</v>
      </c>
      <c r="F24">
        <v>240</v>
      </c>
      <c r="G24">
        <v>0</v>
      </c>
      <c r="H24" t="s">
        <v>645</v>
      </c>
      <c r="I24" t="s">
        <v>727</v>
      </c>
      <c r="J24" t="s">
        <v>24855</v>
      </c>
      <c r="K24" t="s">
        <v>799</v>
      </c>
      <c r="L24" t="s">
        <v>2191</v>
      </c>
      <c r="M24" t="s">
        <v>24856</v>
      </c>
      <c r="N24" t="s">
        <v>637</v>
      </c>
      <c r="O24" t="s">
        <v>646</v>
      </c>
      <c r="P24" t="s">
        <v>26</v>
      </c>
      <c r="Q24" t="s">
        <v>647</v>
      </c>
      <c r="R24" t="s">
        <v>638</v>
      </c>
      <c r="S24" t="s">
        <v>24857</v>
      </c>
      <c r="T24" t="s">
        <v>24858</v>
      </c>
      <c r="U24" s="50" t="s">
        <v>12</v>
      </c>
      <c r="V24">
        <v>3</v>
      </c>
    </row>
    <row r="25" spans="1:22" x14ac:dyDescent="0.25">
      <c r="A25" t="s">
        <v>22</v>
      </c>
      <c r="B25" t="s">
        <v>27</v>
      </c>
      <c r="C25">
        <v>67</v>
      </c>
      <c r="D25">
        <v>1</v>
      </c>
      <c r="E25" t="s">
        <v>24854</v>
      </c>
      <c r="F25">
        <v>240</v>
      </c>
      <c r="G25">
        <v>0</v>
      </c>
      <c r="H25" t="s">
        <v>645</v>
      </c>
      <c r="I25" t="s">
        <v>727</v>
      </c>
      <c r="J25" t="s">
        <v>24855</v>
      </c>
      <c r="K25" t="s">
        <v>799</v>
      </c>
      <c r="L25" t="s">
        <v>2191</v>
      </c>
      <c r="M25" t="s">
        <v>24856</v>
      </c>
      <c r="N25" t="s">
        <v>637</v>
      </c>
      <c r="O25" t="s">
        <v>646</v>
      </c>
      <c r="P25" t="s">
        <v>26</v>
      </c>
      <c r="Q25" t="s">
        <v>647</v>
      </c>
      <c r="R25" t="s">
        <v>638</v>
      </c>
      <c r="S25" t="s">
        <v>24857</v>
      </c>
      <c r="T25" t="s">
        <v>24858</v>
      </c>
      <c r="U25" s="51" t="s">
        <v>13</v>
      </c>
      <c r="V25">
        <v>3</v>
      </c>
    </row>
    <row r="26" spans="1:22" x14ac:dyDescent="0.25">
      <c r="A26" t="s">
        <v>147</v>
      </c>
      <c r="B26" t="s">
        <v>148</v>
      </c>
      <c r="C26">
        <v>50</v>
      </c>
      <c r="D26">
        <v>6</v>
      </c>
      <c r="E26" t="s">
        <v>24859</v>
      </c>
      <c r="F26">
        <v>200</v>
      </c>
      <c r="G26">
        <v>0</v>
      </c>
      <c r="H26" t="s">
        <v>636</v>
      </c>
      <c r="I26" t="s">
        <v>2298</v>
      </c>
      <c r="J26" t="s">
        <v>662</v>
      </c>
      <c r="K26" t="s">
        <v>637</v>
      </c>
      <c r="L26" t="s">
        <v>638</v>
      </c>
      <c r="M26" t="s">
        <v>24858</v>
      </c>
      <c r="N26" t="s">
        <v>637</v>
      </c>
      <c r="O26" t="s">
        <v>639</v>
      </c>
      <c r="P26" t="s">
        <v>5</v>
      </c>
      <c r="Q26" t="s">
        <v>640</v>
      </c>
      <c r="R26" t="s">
        <v>638</v>
      </c>
      <c r="S26" t="s">
        <v>24860</v>
      </c>
      <c r="T26" t="s">
        <v>24858</v>
      </c>
      <c r="U26" s="50" t="s">
        <v>14</v>
      </c>
      <c r="V26">
        <v>5</v>
      </c>
    </row>
    <row r="27" spans="1:22" x14ac:dyDescent="0.25">
      <c r="A27" t="s">
        <v>22</v>
      </c>
      <c r="B27" t="s">
        <v>27</v>
      </c>
      <c r="C27">
        <v>66.333333333333329</v>
      </c>
      <c r="D27">
        <v>3</v>
      </c>
      <c r="E27" t="s">
        <v>24861</v>
      </c>
      <c r="F27">
        <v>250</v>
      </c>
      <c r="G27">
        <v>0</v>
      </c>
      <c r="H27" t="s">
        <v>636</v>
      </c>
      <c r="I27" t="s">
        <v>10197</v>
      </c>
      <c r="J27" t="s">
        <v>669</v>
      </c>
      <c r="K27" t="s">
        <v>637</v>
      </c>
      <c r="L27" t="s">
        <v>638</v>
      </c>
      <c r="M27" t="s">
        <v>24862</v>
      </c>
      <c r="N27" t="s">
        <v>637</v>
      </c>
      <c r="O27" t="s">
        <v>643</v>
      </c>
      <c r="P27" t="s">
        <v>5</v>
      </c>
      <c r="Q27" t="s">
        <v>644</v>
      </c>
      <c r="R27" t="s">
        <v>638</v>
      </c>
      <c r="S27" t="s">
        <v>24863</v>
      </c>
      <c r="T27" t="s">
        <v>24864</v>
      </c>
      <c r="U27" s="51" t="s">
        <v>15</v>
      </c>
      <c r="V27">
        <v>5</v>
      </c>
    </row>
    <row r="28" spans="1:22" x14ac:dyDescent="0.25">
      <c r="A28" t="s">
        <v>239</v>
      </c>
      <c r="B28" t="s">
        <v>245</v>
      </c>
      <c r="C28">
        <v>159</v>
      </c>
      <c r="D28">
        <v>1</v>
      </c>
      <c r="E28" t="s">
        <v>24865</v>
      </c>
      <c r="F28">
        <v>129</v>
      </c>
      <c r="G28">
        <v>0</v>
      </c>
      <c r="H28" t="s">
        <v>636</v>
      </c>
      <c r="I28" t="s">
        <v>3875</v>
      </c>
      <c r="J28" t="s">
        <v>3029</v>
      </c>
      <c r="K28" t="s">
        <v>637</v>
      </c>
      <c r="L28" t="s">
        <v>638</v>
      </c>
      <c r="M28" t="s">
        <v>24866</v>
      </c>
      <c r="N28" t="s">
        <v>637</v>
      </c>
      <c r="O28" t="s">
        <v>639</v>
      </c>
      <c r="P28" t="s">
        <v>5</v>
      </c>
      <c r="Q28" t="s">
        <v>640</v>
      </c>
      <c r="R28" t="s">
        <v>638</v>
      </c>
      <c r="S28" t="s">
        <v>24867</v>
      </c>
      <c r="T28" t="s">
        <v>24866</v>
      </c>
      <c r="U28" s="50" t="s">
        <v>239</v>
      </c>
      <c r="V28">
        <v>17</v>
      </c>
    </row>
    <row r="29" spans="1:22" x14ac:dyDescent="0.25">
      <c r="A29" t="s">
        <v>77</v>
      </c>
      <c r="B29" t="s">
        <v>78</v>
      </c>
      <c r="C29">
        <v>27.5</v>
      </c>
      <c r="D29">
        <v>4</v>
      </c>
      <c r="E29" t="s">
        <v>24868</v>
      </c>
      <c r="F29">
        <v>166</v>
      </c>
      <c r="G29">
        <v>6</v>
      </c>
      <c r="H29" t="s">
        <v>645</v>
      </c>
      <c r="I29" t="s">
        <v>3804</v>
      </c>
      <c r="J29" t="s">
        <v>24869</v>
      </c>
      <c r="K29" t="s">
        <v>24870</v>
      </c>
      <c r="L29" t="s">
        <v>6311</v>
      </c>
      <c r="M29" t="s">
        <v>24871</v>
      </c>
      <c r="N29" t="s">
        <v>637</v>
      </c>
      <c r="O29" t="s">
        <v>646</v>
      </c>
      <c r="P29" t="s">
        <v>26</v>
      </c>
      <c r="Q29" t="s">
        <v>647</v>
      </c>
      <c r="R29" t="s">
        <v>638</v>
      </c>
      <c r="S29" t="s">
        <v>24872</v>
      </c>
      <c r="T29" t="s">
        <v>24873</v>
      </c>
      <c r="U29" s="51" t="s">
        <v>245</v>
      </c>
      <c r="V29">
        <v>15</v>
      </c>
    </row>
    <row r="30" spans="1:22" x14ac:dyDescent="0.25">
      <c r="A30" t="s">
        <v>22</v>
      </c>
      <c r="B30" t="s">
        <v>27</v>
      </c>
      <c r="C30">
        <v>66.333333333333329</v>
      </c>
      <c r="D30">
        <v>3</v>
      </c>
      <c r="E30" t="s">
        <v>24874</v>
      </c>
      <c r="F30">
        <v>199.2</v>
      </c>
      <c r="G30">
        <v>0</v>
      </c>
      <c r="H30" t="s">
        <v>4384</v>
      </c>
      <c r="I30" t="s">
        <v>16349</v>
      </c>
      <c r="J30" t="s">
        <v>16350</v>
      </c>
      <c r="K30" t="s">
        <v>785</v>
      </c>
      <c r="L30" t="s">
        <v>16351</v>
      </c>
      <c r="M30" t="s">
        <v>24875</v>
      </c>
      <c r="N30" t="s">
        <v>637</v>
      </c>
      <c r="O30" t="s">
        <v>664</v>
      </c>
      <c r="P30" t="s">
        <v>23</v>
      </c>
      <c r="Q30" t="s">
        <v>665</v>
      </c>
      <c r="R30" t="s">
        <v>638</v>
      </c>
      <c r="S30" t="s">
        <v>24876</v>
      </c>
      <c r="T30" t="s">
        <v>24877</v>
      </c>
      <c r="U30" s="51" t="s">
        <v>2799</v>
      </c>
      <c r="V30">
        <v>2</v>
      </c>
    </row>
    <row r="31" spans="1:22" x14ac:dyDescent="0.25">
      <c r="A31" t="s">
        <v>77</v>
      </c>
      <c r="B31" t="s">
        <v>78</v>
      </c>
      <c r="C31">
        <v>50</v>
      </c>
      <c r="D31">
        <v>2</v>
      </c>
      <c r="E31" t="s">
        <v>24878</v>
      </c>
      <c r="F31">
        <v>100</v>
      </c>
      <c r="G31">
        <v>0</v>
      </c>
      <c r="H31" t="s">
        <v>636</v>
      </c>
      <c r="I31" t="s">
        <v>18557</v>
      </c>
      <c r="J31" t="s">
        <v>650</v>
      </c>
      <c r="K31" t="s">
        <v>637</v>
      </c>
      <c r="L31" t="s">
        <v>638</v>
      </c>
      <c r="M31" t="s">
        <v>24879</v>
      </c>
      <c r="N31" t="s">
        <v>637</v>
      </c>
      <c r="O31" t="s">
        <v>643</v>
      </c>
      <c r="P31" t="s">
        <v>5</v>
      </c>
      <c r="Q31" t="s">
        <v>644</v>
      </c>
      <c r="R31" t="s">
        <v>638</v>
      </c>
      <c r="S31" t="s">
        <v>24880</v>
      </c>
      <c r="T31" t="s">
        <v>24881</v>
      </c>
      <c r="U31" s="50" t="s">
        <v>240</v>
      </c>
      <c r="V31">
        <v>15</v>
      </c>
    </row>
    <row r="32" spans="1:22" x14ac:dyDescent="0.25">
      <c r="A32" t="s">
        <v>72</v>
      </c>
      <c r="B32" t="s">
        <v>108</v>
      </c>
      <c r="C32">
        <v>66</v>
      </c>
      <c r="D32">
        <v>1</v>
      </c>
      <c r="E32" t="s">
        <v>24882</v>
      </c>
      <c r="F32">
        <v>240</v>
      </c>
      <c r="G32">
        <v>0</v>
      </c>
      <c r="H32" t="s">
        <v>645</v>
      </c>
      <c r="I32" t="s">
        <v>753</v>
      </c>
      <c r="J32" t="s">
        <v>24883</v>
      </c>
      <c r="K32" t="s">
        <v>5923</v>
      </c>
      <c r="L32" t="s">
        <v>781</v>
      </c>
      <c r="M32" t="s">
        <v>24881</v>
      </c>
      <c r="N32" t="s">
        <v>637</v>
      </c>
      <c r="O32" t="s">
        <v>646</v>
      </c>
      <c r="P32" t="s">
        <v>26</v>
      </c>
      <c r="Q32" t="s">
        <v>647</v>
      </c>
      <c r="R32" t="s">
        <v>638</v>
      </c>
      <c r="S32" t="s">
        <v>24884</v>
      </c>
      <c r="T32" t="s">
        <v>24885</v>
      </c>
      <c r="U32" s="51" t="s">
        <v>246</v>
      </c>
      <c r="V32">
        <v>9</v>
      </c>
    </row>
    <row r="33" spans="1:22" x14ac:dyDescent="0.25">
      <c r="A33" t="s">
        <v>101</v>
      </c>
      <c r="B33" t="s">
        <v>74</v>
      </c>
      <c r="C33">
        <v>66</v>
      </c>
      <c r="D33">
        <v>1</v>
      </c>
      <c r="E33" t="s">
        <v>24882</v>
      </c>
      <c r="F33">
        <v>240</v>
      </c>
      <c r="G33">
        <v>0</v>
      </c>
      <c r="H33" t="s">
        <v>645</v>
      </c>
      <c r="I33" t="s">
        <v>753</v>
      </c>
      <c r="J33" t="s">
        <v>24883</v>
      </c>
      <c r="K33" t="s">
        <v>5923</v>
      </c>
      <c r="L33" t="s">
        <v>781</v>
      </c>
      <c r="M33" t="s">
        <v>24881</v>
      </c>
      <c r="N33" t="s">
        <v>637</v>
      </c>
      <c r="O33" t="s">
        <v>646</v>
      </c>
      <c r="P33" t="s">
        <v>26</v>
      </c>
      <c r="Q33" t="s">
        <v>647</v>
      </c>
      <c r="R33" t="s">
        <v>638</v>
      </c>
      <c r="S33" t="s">
        <v>24884</v>
      </c>
      <c r="T33" t="s">
        <v>24885</v>
      </c>
      <c r="U33" s="51" t="s">
        <v>2799</v>
      </c>
      <c r="V33">
        <v>4</v>
      </c>
    </row>
    <row r="34" spans="1:22" x14ac:dyDescent="0.25">
      <c r="A34" t="s">
        <v>22</v>
      </c>
      <c r="B34" t="s">
        <v>27</v>
      </c>
      <c r="C34">
        <v>67</v>
      </c>
      <c r="D34">
        <v>1</v>
      </c>
      <c r="E34" t="s">
        <v>24882</v>
      </c>
      <c r="F34">
        <v>240</v>
      </c>
      <c r="G34">
        <v>0</v>
      </c>
      <c r="H34" t="s">
        <v>645</v>
      </c>
      <c r="I34" t="s">
        <v>753</v>
      </c>
      <c r="J34" t="s">
        <v>24883</v>
      </c>
      <c r="K34" t="s">
        <v>5923</v>
      </c>
      <c r="L34" t="s">
        <v>781</v>
      </c>
      <c r="M34" t="s">
        <v>24881</v>
      </c>
      <c r="N34" t="s">
        <v>637</v>
      </c>
      <c r="O34" t="s">
        <v>646</v>
      </c>
      <c r="P34" t="s">
        <v>26</v>
      </c>
      <c r="Q34" t="s">
        <v>647</v>
      </c>
      <c r="R34" t="s">
        <v>638</v>
      </c>
      <c r="S34" t="s">
        <v>24884</v>
      </c>
      <c r="T34" t="s">
        <v>24885</v>
      </c>
      <c r="U34" s="51" t="s">
        <v>690</v>
      </c>
      <c r="V34">
        <v>2</v>
      </c>
    </row>
    <row r="35" spans="1:22" x14ac:dyDescent="0.25">
      <c r="A35" t="s">
        <v>18</v>
      </c>
      <c r="B35" t="s">
        <v>19</v>
      </c>
      <c r="C35">
        <v>66.666666666666671</v>
      </c>
      <c r="D35">
        <v>3</v>
      </c>
      <c r="E35" t="s">
        <v>24886</v>
      </c>
      <c r="F35">
        <v>129</v>
      </c>
      <c r="G35">
        <v>0</v>
      </c>
      <c r="H35" t="s">
        <v>636</v>
      </c>
      <c r="I35" t="s">
        <v>24887</v>
      </c>
      <c r="J35" t="s">
        <v>648</v>
      </c>
      <c r="K35" t="s">
        <v>637</v>
      </c>
      <c r="L35" t="s">
        <v>638</v>
      </c>
      <c r="M35" t="s">
        <v>24885</v>
      </c>
      <c r="N35" t="s">
        <v>637</v>
      </c>
      <c r="O35" t="s">
        <v>643</v>
      </c>
      <c r="P35" t="s">
        <v>5</v>
      </c>
      <c r="Q35" t="s">
        <v>644</v>
      </c>
      <c r="R35" t="s">
        <v>638</v>
      </c>
      <c r="S35" t="s">
        <v>24888</v>
      </c>
      <c r="T35" t="s">
        <v>24889</v>
      </c>
      <c r="U35" s="50" t="s">
        <v>241</v>
      </c>
      <c r="V35">
        <v>12</v>
      </c>
    </row>
    <row r="36" spans="1:22" x14ac:dyDescent="0.25">
      <c r="A36" t="s">
        <v>22</v>
      </c>
      <c r="B36" t="s">
        <v>27</v>
      </c>
      <c r="C36">
        <v>66.333333333333329</v>
      </c>
      <c r="D36">
        <v>6</v>
      </c>
      <c r="E36" t="s">
        <v>24890</v>
      </c>
      <c r="F36">
        <v>440</v>
      </c>
      <c r="G36">
        <v>0</v>
      </c>
      <c r="H36" t="s">
        <v>655</v>
      </c>
      <c r="I36" t="s">
        <v>12027</v>
      </c>
      <c r="J36" t="s">
        <v>686</v>
      </c>
      <c r="K36" t="s">
        <v>637</v>
      </c>
      <c r="L36" t="s">
        <v>638</v>
      </c>
      <c r="M36" t="s">
        <v>24891</v>
      </c>
      <c r="N36" t="s">
        <v>637</v>
      </c>
      <c r="O36" t="s">
        <v>639</v>
      </c>
      <c r="P36" t="s">
        <v>5</v>
      </c>
      <c r="Q36" t="s">
        <v>640</v>
      </c>
      <c r="R36" t="s">
        <v>638</v>
      </c>
      <c r="S36" t="s">
        <v>24892</v>
      </c>
      <c r="T36" t="s">
        <v>24891</v>
      </c>
      <c r="U36" s="51" t="s">
        <v>247</v>
      </c>
      <c r="V36">
        <v>9</v>
      </c>
    </row>
    <row r="37" spans="1:22" x14ac:dyDescent="0.25">
      <c r="A37" t="s">
        <v>22</v>
      </c>
      <c r="B37" t="s">
        <v>27</v>
      </c>
      <c r="C37">
        <v>66.333333333333329</v>
      </c>
      <c r="D37">
        <v>3</v>
      </c>
      <c r="E37" t="s">
        <v>24893</v>
      </c>
      <c r="F37">
        <v>220</v>
      </c>
      <c r="G37">
        <v>0</v>
      </c>
      <c r="H37" t="s">
        <v>655</v>
      </c>
      <c r="I37" t="s">
        <v>3633</v>
      </c>
      <c r="J37" t="s">
        <v>1852</v>
      </c>
      <c r="K37" t="s">
        <v>637</v>
      </c>
      <c r="L37" t="s">
        <v>638</v>
      </c>
      <c r="M37" t="s">
        <v>24894</v>
      </c>
      <c r="N37" t="s">
        <v>637</v>
      </c>
      <c r="O37" t="s">
        <v>643</v>
      </c>
      <c r="P37" t="s">
        <v>5</v>
      </c>
      <c r="Q37" t="s">
        <v>644</v>
      </c>
      <c r="R37" t="s">
        <v>638</v>
      </c>
      <c r="S37" t="s">
        <v>24895</v>
      </c>
      <c r="T37" t="s">
        <v>24894</v>
      </c>
      <c r="U37" s="51" t="s">
        <v>2799</v>
      </c>
      <c r="V37">
        <v>2</v>
      </c>
    </row>
    <row r="38" spans="1:22" x14ac:dyDescent="0.25">
      <c r="A38" t="s">
        <v>22</v>
      </c>
      <c r="B38" t="s">
        <v>27</v>
      </c>
      <c r="C38">
        <v>66.333333333333329</v>
      </c>
      <c r="D38">
        <v>3</v>
      </c>
      <c r="E38" t="s">
        <v>24896</v>
      </c>
      <c r="F38">
        <v>220</v>
      </c>
      <c r="G38">
        <v>0</v>
      </c>
      <c r="H38" t="s">
        <v>655</v>
      </c>
      <c r="I38" t="s">
        <v>24897</v>
      </c>
      <c r="J38" t="s">
        <v>709</v>
      </c>
      <c r="K38" t="s">
        <v>637</v>
      </c>
      <c r="L38" t="s">
        <v>638</v>
      </c>
      <c r="M38" t="s">
        <v>24898</v>
      </c>
      <c r="N38" t="s">
        <v>637</v>
      </c>
      <c r="O38" t="s">
        <v>643</v>
      </c>
      <c r="P38" t="s">
        <v>5</v>
      </c>
      <c r="Q38" t="s">
        <v>644</v>
      </c>
      <c r="R38" t="s">
        <v>638</v>
      </c>
      <c r="S38" t="s">
        <v>24899</v>
      </c>
      <c r="T38" t="s">
        <v>24898</v>
      </c>
      <c r="U38" s="51" t="s">
        <v>690</v>
      </c>
      <c r="V38">
        <v>1</v>
      </c>
    </row>
    <row r="39" spans="1:22" x14ac:dyDescent="0.25">
      <c r="A39" t="s">
        <v>77</v>
      </c>
      <c r="B39" t="s">
        <v>78</v>
      </c>
      <c r="C39">
        <v>33.333333333333336</v>
      </c>
      <c r="D39">
        <v>3</v>
      </c>
      <c r="E39" t="s">
        <v>24900</v>
      </c>
      <c r="F39">
        <v>143</v>
      </c>
      <c r="G39">
        <v>29</v>
      </c>
      <c r="H39" t="s">
        <v>645</v>
      </c>
      <c r="I39" t="s">
        <v>24901</v>
      </c>
      <c r="J39" t="s">
        <v>24902</v>
      </c>
      <c r="K39" t="s">
        <v>798</v>
      </c>
      <c r="L39" t="s">
        <v>24903</v>
      </c>
      <c r="M39" t="s">
        <v>24904</v>
      </c>
      <c r="N39" t="s">
        <v>637</v>
      </c>
      <c r="O39" t="s">
        <v>664</v>
      </c>
      <c r="P39" t="s">
        <v>23</v>
      </c>
      <c r="Q39" t="s">
        <v>665</v>
      </c>
      <c r="R39" t="s">
        <v>638</v>
      </c>
      <c r="S39" t="s">
        <v>24905</v>
      </c>
      <c r="T39" t="s">
        <v>24904</v>
      </c>
      <c r="U39" s="50" t="s">
        <v>600</v>
      </c>
      <c r="V39">
        <v>6</v>
      </c>
    </row>
    <row r="40" spans="1:22" x14ac:dyDescent="0.25">
      <c r="A40" t="s">
        <v>14</v>
      </c>
      <c r="B40" t="s">
        <v>15</v>
      </c>
      <c r="C40">
        <v>54.5</v>
      </c>
      <c r="D40">
        <v>2</v>
      </c>
      <c r="E40" t="s">
        <v>24906</v>
      </c>
      <c r="F40">
        <v>15</v>
      </c>
      <c r="G40">
        <v>0</v>
      </c>
      <c r="H40" t="s">
        <v>645</v>
      </c>
      <c r="I40" t="s">
        <v>24907</v>
      </c>
      <c r="J40" t="s">
        <v>24908</v>
      </c>
      <c r="K40" t="s">
        <v>5385</v>
      </c>
      <c r="L40" t="s">
        <v>24909</v>
      </c>
      <c r="M40" t="s">
        <v>24910</v>
      </c>
      <c r="N40" t="s">
        <v>637</v>
      </c>
      <c r="O40" t="s">
        <v>664</v>
      </c>
      <c r="P40" t="s">
        <v>23</v>
      </c>
      <c r="Q40" t="s">
        <v>665</v>
      </c>
      <c r="R40" t="s">
        <v>638</v>
      </c>
      <c r="S40" t="s">
        <v>24911</v>
      </c>
      <c r="T40" t="s">
        <v>24910</v>
      </c>
      <c r="U40" s="51" t="s">
        <v>601</v>
      </c>
      <c r="V40">
        <v>4</v>
      </c>
    </row>
    <row r="41" spans="1:22" x14ac:dyDescent="0.25">
      <c r="A41" t="s">
        <v>147</v>
      </c>
      <c r="B41" t="s">
        <v>148</v>
      </c>
      <c r="C41">
        <v>50</v>
      </c>
      <c r="D41">
        <v>6</v>
      </c>
      <c r="E41" t="s">
        <v>24912</v>
      </c>
      <c r="F41">
        <v>200</v>
      </c>
      <c r="G41">
        <v>0</v>
      </c>
      <c r="H41" t="s">
        <v>636</v>
      </c>
      <c r="I41" t="s">
        <v>24913</v>
      </c>
      <c r="J41" t="s">
        <v>672</v>
      </c>
      <c r="K41" t="s">
        <v>637</v>
      </c>
      <c r="L41" t="s">
        <v>638</v>
      </c>
      <c r="M41" t="s">
        <v>24914</v>
      </c>
      <c r="N41" t="s">
        <v>637</v>
      </c>
      <c r="O41" t="s">
        <v>643</v>
      </c>
      <c r="P41" t="s">
        <v>5</v>
      </c>
      <c r="Q41" t="s">
        <v>644</v>
      </c>
      <c r="R41" t="s">
        <v>638</v>
      </c>
      <c r="S41" t="s">
        <v>24915</v>
      </c>
      <c r="T41" t="s">
        <v>24916</v>
      </c>
      <c r="U41" s="51" t="s">
        <v>2799</v>
      </c>
      <c r="V41">
        <v>1</v>
      </c>
    </row>
    <row r="42" spans="1:22" x14ac:dyDescent="0.25">
      <c r="A42" t="s">
        <v>239</v>
      </c>
      <c r="B42" t="s">
        <v>245</v>
      </c>
      <c r="C42">
        <v>159</v>
      </c>
      <c r="D42">
        <v>1</v>
      </c>
      <c r="E42" t="s">
        <v>24917</v>
      </c>
      <c r="F42">
        <v>129</v>
      </c>
      <c r="G42">
        <v>0</v>
      </c>
      <c r="H42" t="s">
        <v>636</v>
      </c>
      <c r="I42" t="s">
        <v>24918</v>
      </c>
      <c r="J42" t="s">
        <v>648</v>
      </c>
      <c r="K42" t="s">
        <v>637</v>
      </c>
      <c r="L42" t="s">
        <v>638</v>
      </c>
      <c r="M42" t="s">
        <v>24919</v>
      </c>
      <c r="N42" t="s">
        <v>637</v>
      </c>
      <c r="O42" t="s">
        <v>639</v>
      </c>
      <c r="P42" t="s">
        <v>5</v>
      </c>
      <c r="Q42" t="s">
        <v>640</v>
      </c>
      <c r="R42" t="s">
        <v>638</v>
      </c>
      <c r="S42" t="s">
        <v>24920</v>
      </c>
      <c r="T42" t="s">
        <v>24919</v>
      </c>
      <c r="U42" s="51" t="s">
        <v>690</v>
      </c>
      <c r="V42">
        <v>1</v>
      </c>
    </row>
    <row r="43" spans="1:22" x14ac:dyDescent="0.25">
      <c r="A43" t="s">
        <v>101</v>
      </c>
      <c r="B43" t="s">
        <v>2139</v>
      </c>
      <c r="C43">
        <v>120</v>
      </c>
      <c r="D43">
        <v>1</v>
      </c>
      <c r="E43" t="s">
        <v>24921</v>
      </c>
      <c r="F43">
        <v>100</v>
      </c>
      <c r="G43">
        <v>0</v>
      </c>
      <c r="H43" t="s">
        <v>636</v>
      </c>
      <c r="I43" t="s">
        <v>18593</v>
      </c>
      <c r="J43" t="s">
        <v>642</v>
      </c>
      <c r="K43" t="s">
        <v>637</v>
      </c>
      <c r="L43" t="s">
        <v>638</v>
      </c>
      <c r="M43" t="s">
        <v>24922</v>
      </c>
      <c r="N43" t="s">
        <v>637</v>
      </c>
      <c r="O43" t="s">
        <v>639</v>
      </c>
      <c r="P43" t="s">
        <v>5</v>
      </c>
      <c r="Q43" t="s">
        <v>640</v>
      </c>
      <c r="R43" t="s">
        <v>638</v>
      </c>
      <c r="S43" t="s">
        <v>24923</v>
      </c>
      <c r="T43" t="s">
        <v>24922</v>
      </c>
      <c r="U43" s="50" t="s">
        <v>3</v>
      </c>
      <c r="V43">
        <v>1</v>
      </c>
    </row>
    <row r="44" spans="1:22" x14ac:dyDescent="0.25">
      <c r="A44" t="s">
        <v>147</v>
      </c>
      <c r="B44" t="s">
        <v>148</v>
      </c>
      <c r="C44">
        <v>50</v>
      </c>
      <c r="D44">
        <v>6</v>
      </c>
      <c r="E44" t="s">
        <v>24924</v>
      </c>
      <c r="F44">
        <v>450</v>
      </c>
      <c r="G44">
        <v>0</v>
      </c>
      <c r="H44" t="s">
        <v>636</v>
      </c>
      <c r="I44" t="s">
        <v>24925</v>
      </c>
      <c r="J44" t="s">
        <v>642</v>
      </c>
      <c r="K44" t="s">
        <v>637</v>
      </c>
      <c r="L44" t="s">
        <v>638</v>
      </c>
      <c r="M44" t="s">
        <v>24926</v>
      </c>
      <c r="N44" t="s">
        <v>637</v>
      </c>
      <c r="O44" t="s">
        <v>639</v>
      </c>
      <c r="P44" t="s">
        <v>5</v>
      </c>
      <c r="Q44" t="s">
        <v>640</v>
      </c>
      <c r="R44" t="s">
        <v>638</v>
      </c>
      <c r="S44" t="s">
        <v>24927</v>
      </c>
      <c r="T44" t="s">
        <v>24926</v>
      </c>
      <c r="U44" s="51" t="s">
        <v>4</v>
      </c>
      <c r="V44">
        <v>1</v>
      </c>
    </row>
    <row r="45" spans="1:22" x14ac:dyDescent="0.25">
      <c r="A45" t="s">
        <v>22</v>
      </c>
      <c r="B45" t="s">
        <v>27</v>
      </c>
      <c r="C45">
        <v>66.333333333333329</v>
      </c>
      <c r="D45">
        <v>3</v>
      </c>
      <c r="E45" t="s">
        <v>24924</v>
      </c>
      <c r="F45">
        <v>450</v>
      </c>
      <c r="G45">
        <v>0</v>
      </c>
      <c r="H45" t="s">
        <v>636</v>
      </c>
      <c r="I45" t="s">
        <v>24925</v>
      </c>
      <c r="J45" t="s">
        <v>642</v>
      </c>
      <c r="K45" t="s">
        <v>637</v>
      </c>
      <c r="L45" t="s">
        <v>638</v>
      </c>
      <c r="M45" t="s">
        <v>24926</v>
      </c>
      <c r="N45" t="s">
        <v>637</v>
      </c>
      <c r="O45" t="s">
        <v>639</v>
      </c>
      <c r="P45" t="s">
        <v>5</v>
      </c>
      <c r="Q45" t="s">
        <v>640</v>
      </c>
      <c r="R45" t="s">
        <v>638</v>
      </c>
      <c r="S45" t="s">
        <v>24927</v>
      </c>
      <c r="T45" t="s">
        <v>24926</v>
      </c>
      <c r="U45" s="50" t="s">
        <v>77</v>
      </c>
      <c r="V45">
        <v>23</v>
      </c>
    </row>
    <row r="46" spans="1:22" x14ac:dyDescent="0.25">
      <c r="A46" t="s">
        <v>22</v>
      </c>
      <c r="B46" t="s">
        <v>27</v>
      </c>
      <c r="C46">
        <v>120</v>
      </c>
      <c r="D46">
        <v>1</v>
      </c>
      <c r="E46" t="s">
        <v>24928</v>
      </c>
      <c r="F46">
        <v>100</v>
      </c>
      <c r="G46">
        <v>0</v>
      </c>
      <c r="H46" t="s">
        <v>636</v>
      </c>
      <c r="I46" t="s">
        <v>23171</v>
      </c>
      <c r="J46" t="s">
        <v>1797</v>
      </c>
      <c r="K46" t="s">
        <v>637</v>
      </c>
      <c r="L46" t="s">
        <v>638</v>
      </c>
      <c r="M46" t="s">
        <v>24929</v>
      </c>
      <c r="N46" t="s">
        <v>637</v>
      </c>
      <c r="O46" t="s">
        <v>639</v>
      </c>
      <c r="P46" t="s">
        <v>5</v>
      </c>
      <c r="Q46" t="s">
        <v>640</v>
      </c>
      <c r="R46" t="s">
        <v>638</v>
      </c>
      <c r="S46" t="s">
        <v>24930</v>
      </c>
      <c r="T46" t="s">
        <v>24929</v>
      </c>
      <c r="U46" s="51" t="s">
        <v>78</v>
      </c>
      <c r="V46">
        <v>23</v>
      </c>
    </row>
    <row r="47" spans="1:22" x14ac:dyDescent="0.25">
      <c r="A47" t="s">
        <v>600</v>
      </c>
      <c r="B47" t="s">
        <v>601</v>
      </c>
      <c r="C47">
        <v>159</v>
      </c>
      <c r="D47">
        <v>1</v>
      </c>
      <c r="E47" t="s">
        <v>24931</v>
      </c>
      <c r="F47">
        <v>99</v>
      </c>
      <c r="G47">
        <v>0</v>
      </c>
      <c r="H47" t="s">
        <v>655</v>
      </c>
      <c r="I47" t="s">
        <v>24932</v>
      </c>
      <c r="J47" t="s">
        <v>2061</v>
      </c>
      <c r="K47" t="s">
        <v>637</v>
      </c>
      <c r="L47" t="s">
        <v>638</v>
      </c>
      <c r="M47" t="s">
        <v>24933</v>
      </c>
      <c r="N47" t="s">
        <v>637</v>
      </c>
      <c r="O47" t="s">
        <v>639</v>
      </c>
      <c r="P47" t="s">
        <v>5</v>
      </c>
      <c r="Q47" t="s">
        <v>640</v>
      </c>
      <c r="R47" t="s">
        <v>638</v>
      </c>
      <c r="S47" t="s">
        <v>24934</v>
      </c>
      <c r="T47" t="s">
        <v>24933</v>
      </c>
      <c r="U47" s="50" t="s">
        <v>594</v>
      </c>
      <c r="V47">
        <v>42</v>
      </c>
    </row>
    <row r="48" spans="1:22" x14ac:dyDescent="0.25">
      <c r="A48" t="s">
        <v>147</v>
      </c>
      <c r="B48" t="s">
        <v>148</v>
      </c>
      <c r="C48">
        <v>50</v>
      </c>
      <c r="D48">
        <v>6</v>
      </c>
      <c r="E48" t="s">
        <v>24935</v>
      </c>
      <c r="F48">
        <v>200</v>
      </c>
      <c r="G48">
        <v>0</v>
      </c>
      <c r="H48" t="s">
        <v>636</v>
      </c>
      <c r="I48" t="s">
        <v>24936</v>
      </c>
      <c r="J48" t="s">
        <v>2051</v>
      </c>
      <c r="K48" t="s">
        <v>637</v>
      </c>
      <c r="L48" t="s">
        <v>638</v>
      </c>
      <c r="M48" t="s">
        <v>24937</v>
      </c>
      <c r="N48" t="s">
        <v>637</v>
      </c>
      <c r="O48" t="s">
        <v>643</v>
      </c>
      <c r="P48" t="s">
        <v>5</v>
      </c>
      <c r="Q48" t="s">
        <v>644</v>
      </c>
      <c r="R48" t="s">
        <v>638</v>
      </c>
      <c r="S48" t="s">
        <v>24938</v>
      </c>
      <c r="T48" t="s">
        <v>24937</v>
      </c>
      <c r="U48" s="51" t="s">
        <v>595</v>
      </c>
      <c r="V48">
        <v>42</v>
      </c>
    </row>
    <row r="49" spans="1:22" x14ac:dyDescent="0.25">
      <c r="A49" t="s">
        <v>147</v>
      </c>
      <c r="B49" t="s">
        <v>148</v>
      </c>
      <c r="C49">
        <v>50</v>
      </c>
      <c r="D49">
        <v>30</v>
      </c>
      <c r="E49" t="s">
        <v>24939</v>
      </c>
      <c r="F49">
        <v>909.5</v>
      </c>
      <c r="G49">
        <v>0</v>
      </c>
      <c r="H49" t="s">
        <v>636</v>
      </c>
      <c r="I49" t="s">
        <v>3718</v>
      </c>
      <c r="J49" t="s">
        <v>667</v>
      </c>
      <c r="K49" t="s">
        <v>637</v>
      </c>
      <c r="L49" t="s">
        <v>638</v>
      </c>
      <c r="M49" t="s">
        <v>24940</v>
      </c>
      <c r="N49" t="s">
        <v>637</v>
      </c>
      <c r="O49" t="s">
        <v>639</v>
      </c>
      <c r="P49" t="s">
        <v>5</v>
      </c>
      <c r="Q49" t="s">
        <v>640</v>
      </c>
      <c r="R49" t="s">
        <v>24941</v>
      </c>
      <c r="S49" t="s">
        <v>24942</v>
      </c>
      <c r="T49" t="s">
        <v>24940</v>
      </c>
      <c r="U49" s="50" t="s">
        <v>104</v>
      </c>
      <c r="V49">
        <v>12</v>
      </c>
    </row>
    <row r="50" spans="1:22" x14ac:dyDescent="0.25">
      <c r="A50" t="s">
        <v>77</v>
      </c>
      <c r="B50" t="s">
        <v>78</v>
      </c>
      <c r="C50">
        <v>40</v>
      </c>
      <c r="D50">
        <v>1</v>
      </c>
      <c r="E50" t="s">
        <v>24943</v>
      </c>
      <c r="F50">
        <v>40</v>
      </c>
      <c r="G50">
        <v>0</v>
      </c>
      <c r="H50" t="s">
        <v>645</v>
      </c>
      <c r="I50" t="s">
        <v>7291</v>
      </c>
      <c r="J50" t="s">
        <v>24944</v>
      </c>
      <c r="K50" t="s">
        <v>758</v>
      </c>
      <c r="L50" t="s">
        <v>3512</v>
      </c>
      <c r="M50" t="s">
        <v>24945</v>
      </c>
      <c r="N50" t="s">
        <v>637</v>
      </c>
      <c r="O50" t="s">
        <v>646</v>
      </c>
      <c r="P50" t="s">
        <v>26</v>
      </c>
      <c r="Q50" t="s">
        <v>647</v>
      </c>
      <c r="R50" t="s">
        <v>638</v>
      </c>
      <c r="S50" t="s">
        <v>24946</v>
      </c>
      <c r="T50" t="s">
        <v>24947</v>
      </c>
      <c r="U50" s="51" t="s">
        <v>105</v>
      </c>
      <c r="V50">
        <v>12</v>
      </c>
    </row>
    <row r="51" spans="1:22" x14ac:dyDescent="0.25">
      <c r="A51" t="s">
        <v>16479</v>
      </c>
      <c r="B51" t="s">
        <v>13745</v>
      </c>
      <c r="C51">
        <v>99</v>
      </c>
      <c r="D51">
        <v>1</v>
      </c>
      <c r="E51" t="s">
        <v>24948</v>
      </c>
      <c r="F51">
        <v>179</v>
      </c>
      <c r="G51">
        <v>0</v>
      </c>
      <c r="H51" t="s">
        <v>636</v>
      </c>
      <c r="I51" t="s">
        <v>19233</v>
      </c>
      <c r="J51" t="s">
        <v>653</v>
      </c>
      <c r="K51" t="s">
        <v>637</v>
      </c>
      <c r="L51" t="s">
        <v>638</v>
      </c>
      <c r="M51" t="s">
        <v>24949</v>
      </c>
      <c r="N51" t="s">
        <v>637</v>
      </c>
      <c r="O51" t="s">
        <v>643</v>
      </c>
      <c r="P51" t="s">
        <v>5</v>
      </c>
      <c r="Q51" t="s">
        <v>644</v>
      </c>
      <c r="R51" t="s">
        <v>638</v>
      </c>
      <c r="S51" t="s">
        <v>24950</v>
      </c>
      <c r="T51" t="s">
        <v>24951</v>
      </c>
      <c r="U51" s="50" t="s">
        <v>723</v>
      </c>
      <c r="V51">
        <v>624</v>
      </c>
    </row>
    <row r="52" spans="1:22" x14ac:dyDescent="0.25">
      <c r="A52" t="s">
        <v>16818</v>
      </c>
      <c r="B52" t="s">
        <v>13750</v>
      </c>
      <c r="C52">
        <v>99</v>
      </c>
      <c r="D52">
        <v>1</v>
      </c>
      <c r="E52" t="s">
        <v>24948</v>
      </c>
      <c r="F52">
        <v>179</v>
      </c>
      <c r="G52">
        <v>0</v>
      </c>
      <c r="H52" t="s">
        <v>636</v>
      </c>
      <c r="I52" t="s">
        <v>19233</v>
      </c>
      <c r="J52" t="s">
        <v>653</v>
      </c>
      <c r="K52" t="s">
        <v>637</v>
      </c>
      <c r="L52" t="s">
        <v>638</v>
      </c>
      <c r="M52" t="s">
        <v>24949</v>
      </c>
      <c r="N52" t="s">
        <v>637</v>
      </c>
      <c r="O52" t="s">
        <v>643</v>
      </c>
      <c r="P52" t="s">
        <v>5</v>
      </c>
      <c r="Q52" t="s">
        <v>644</v>
      </c>
      <c r="R52" t="s">
        <v>638</v>
      </c>
      <c r="S52" t="s">
        <v>24950</v>
      </c>
      <c r="T52" t="s">
        <v>24951</v>
      </c>
    </row>
    <row r="53" spans="1:22" x14ac:dyDescent="0.25">
      <c r="A53" t="s">
        <v>16818</v>
      </c>
      <c r="B53" t="s">
        <v>13750</v>
      </c>
      <c r="C53">
        <v>200</v>
      </c>
      <c r="D53">
        <v>1</v>
      </c>
      <c r="E53" t="s">
        <v>24952</v>
      </c>
      <c r="F53">
        <v>99</v>
      </c>
      <c r="G53">
        <v>0</v>
      </c>
      <c r="H53" t="s">
        <v>636</v>
      </c>
      <c r="I53" t="s">
        <v>24953</v>
      </c>
      <c r="J53" t="s">
        <v>1987</v>
      </c>
      <c r="K53" t="s">
        <v>637</v>
      </c>
      <c r="L53" t="s">
        <v>638</v>
      </c>
      <c r="M53" t="s">
        <v>24949</v>
      </c>
      <c r="N53" t="s">
        <v>637</v>
      </c>
      <c r="O53" t="s">
        <v>639</v>
      </c>
      <c r="P53" t="s">
        <v>5</v>
      </c>
      <c r="Q53" t="s">
        <v>640</v>
      </c>
      <c r="R53" t="s">
        <v>638</v>
      </c>
      <c r="S53" t="s">
        <v>24954</v>
      </c>
      <c r="T53" t="s">
        <v>24951</v>
      </c>
    </row>
    <row r="54" spans="1:22" x14ac:dyDescent="0.25">
      <c r="A54" t="s">
        <v>147</v>
      </c>
      <c r="B54" t="s">
        <v>148</v>
      </c>
      <c r="C54">
        <v>65</v>
      </c>
      <c r="D54">
        <v>9</v>
      </c>
      <c r="E54" t="s">
        <v>24955</v>
      </c>
      <c r="F54">
        <v>315</v>
      </c>
      <c r="G54">
        <v>0</v>
      </c>
      <c r="H54" t="s">
        <v>636</v>
      </c>
      <c r="I54" t="s">
        <v>20730</v>
      </c>
      <c r="J54" t="s">
        <v>1797</v>
      </c>
      <c r="K54" t="s">
        <v>637</v>
      </c>
      <c r="L54" t="s">
        <v>638</v>
      </c>
      <c r="M54" t="s">
        <v>24956</v>
      </c>
      <c r="N54" t="s">
        <v>637</v>
      </c>
      <c r="O54" t="s">
        <v>639</v>
      </c>
      <c r="P54" t="s">
        <v>5</v>
      </c>
      <c r="Q54" t="s">
        <v>640</v>
      </c>
      <c r="R54" t="s">
        <v>638</v>
      </c>
      <c r="S54" t="s">
        <v>24957</v>
      </c>
      <c r="T54" t="s">
        <v>24958</v>
      </c>
    </row>
    <row r="55" spans="1:22" x14ac:dyDescent="0.25">
      <c r="A55" t="s">
        <v>147</v>
      </c>
      <c r="B55" t="s">
        <v>148</v>
      </c>
      <c r="C55">
        <v>33.333333333333336</v>
      </c>
      <c r="D55">
        <v>6</v>
      </c>
      <c r="E55" t="s">
        <v>24959</v>
      </c>
      <c r="F55">
        <v>200</v>
      </c>
      <c r="G55">
        <v>0</v>
      </c>
      <c r="H55" t="s">
        <v>636</v>
      </c>
      <c r="I55" t="s">
        <v>2298</v>
      </c>
      <c r="J55" t="s">
        <v>2178</v>
      </c>
      <c r="K55" t="s">
        <v>637</v>
      </c>
      <c r="L55" t="s">
        <v>638</v>
      </c>
      <c r="M55" t="s">
        <v>24960</v>
      </c>
      <c r="N55" t="s">
        <v>637</v>
      </c>
      <c r="O55" t="s">
        <v>639</v>
      </c>
      <c r="P55" t="s">
        <v>5</v>
      </c>
      <c r="Q55" t="s">
        <v>640</v>
      </c>
      <c r="R55" t="s">
        <v>638</v>
      </c>
      <c r="S55" t="s">
        <v>24961</v>
      </c>
      <c r="T55" t="s">
        <v>24960</v>
      </c>
    </row>
    <row r="56" spans="1:22" x14ac:dyDescent="0.25">
      <c r="A56" t="s">
        <v>239</v>
      </c>
      <c r="B56" t="s">
        <v>2799</v>
      </c>
      <c r="C56">
        <v>87.2</v>
      </c>
      <c r="D56">
        <v>1</v>
      </c>
      <c r="E56" t="s">
        <v>24962</v>
      </c>
      <c r="F56">
        <v>87.2</v>
      </c>
      <c r="G56">
        <v>0</v>
      </c>
      <c r="H56" t="s">
        <v>645</v>
      </c>
      <c r="I56" t="s">
        <v>24963</v>
      </c>
      <c r="J56" t="s">
        <v>24964</v>
      </c>
      <c r="K56" t="s">
        <v>1774</v>
      </c>
      <c r="L56" t="s">
        <v>24965</v>
      </c>
      <c r="M56" t="s">
        <v>24966</v>
      </c>
      <c r="N56" t="s">
        <v>637</v>
      </c>
      <c r="O56" t="s">
        <v>664</v>
      </c>
      <c r="P56" t="s">
        <v>23</v>
      </c>
      <c r="Q56" t="s">
        <v>665</v>
      </c>
      <c r="R56" t="s">
        <v>638</v>
      </c>
      <c r="S56" t="s">
        <v>24967</v>
      </c>
      <c r="T56" t="s">
        <v>24968</v>
      </c>
    </row>
    <row r="57" spans="1:22" x14ac:dyDescent="0.25">
      <c r="A57" t="s">
        <v>147</v>
      </c>
      <c r="B57" t="s">
        <v>148</v>
      </c>
      <c r="C57">
        <v>50</v>
      </c>
      <c r="D57">
        <v>6</v>
      </c>
      <c r="E57" t="s">
        <v>24969</v>
      </c>
      <c r="F57">
        <v>200</v>
      </c>
      <c r="G57">
        <v>0</v>
      </c>
      <c r="H57" t="s">
        <v>636</v>
      </c>
      <c r="I57" t="s">
        <v>24970</v>
      </c>
      <c r="J57" t="s">
        <v>1797</v>
      </c>
      <c r="K57" t="s">
        <v>637</v>
      </c>
      <c r="L57" t="s">
        <v>638</v>
      </c>
      <c r="M57" t="s">
        <v>24971</v>
      </c>
      <c r="N57" t="s">
        <v>637</v>
      </c>
      <c r="O57" t="s">
        <v>643</v>
      </c>
      <c r="P57" t="s">
        <v>5</v>
      </c>
      <c r="Q57" t="s">
        <v>644</v>
      </c>
      <c r="R57" t="s">
        <v>638</v>
      </c>
      <c r="S57" t="s">
        <v>24972</v>
      </c>
      <c r="T57" t="s">
        <v>24973</v>
      </c>
    </row>
    <row r="58" spans="1:22" x14ac:dyDescent="0.25">
      <c r="A58" t="s">
        <v>18</v>
      </c>
      <c r="B58" t="s">
        <v>19</v>
      </c>
      <c r="C58">
        <v>66.666666666666671</v>
      </c>
      <c r="D58">
        <v>3</v>
      </c>
      <c r="E58" t="s">
        <v>24974</v>
      </c>
      <c r="F58">
        <v>100</v>
      </c>
      <c r="G58">
        <v>0</v>
      </c>
      <c r="H58" t="s">
        <v>636</v>
      </c>
      <c r="I58" t="s">
        <v>20986</v>
      </c>
      <c r="J58" t="s">
        <v>653</v>
      </c>
      <c r="K58" t="s">
        <v>637</v>
      </c>
      <c r="L58" t="s">
        <v>638</v>
      </c>
      <c r="M58" t="s">
        <v>24975</v>
      </c>
      <c r="N58" t="s">
        <v>637</v>
      </c>
      <c r="O58" t="s">
        <v>639</v>
      </c>
      <c r="P58" t="s">
        <v>5</v>
      </c>
      <c r="Q58" t="s">
        <v>640</v>
      </c>
      <c r="R58" t="s">
        <v>638</v>
      </c>
      <c r="S58" t="s">
        <v>24976</v>
      </c>
      <c r="T58" t="s">
        <v>24977</v>
      </c>
    </row>
    <row r="59" spans="1:22" x14ac:dyDescent="0.25">
      <c r="A59" t="s">
        <v>147</v>
      </c>
      <c r="B59" t="s">
        <v>148</v>
      </c>
      <c r="C59">
        <v>65</v>
      </c>
      <c r="D59">
        <v>2</v>
      </c>
      <c r="E59" t="s">
        <v>24978</v>
      </c>
      <c r="F59">
        <v>70</v>
      </c>
      <c r="G59">
        <v>0</v>
      </c>
      <c r="H59" t="s">
        <v>636</v>
      </c>
      <c r="I59" t="s">
        <v>24979</v>
      </c>
      <c r="J59" t="s">
        <v>652</v>
      </c>
      <c r="K59" t="s">
        <v>637</v>
      </c>
      <c r="L59" t="s">
        <v>638</v>
      </c>
      <c r="M59" t="s">
        <v>24980</v>
      </c>
      <c r="N59" t="s">
        <v>637</v>
      </c>
      <c r="O59" t="s">
        <v>639</v>
      </c>
      <c r="P59" t="s">
        <v>5</v>
      </c>
      <c r="Q59" t="s">
        <v>640</v>
      </c>
      <c r="R59" t="s">
        <v>24981</v>
      </c>
      <c r="S59" t="s">
        <v>24982</v>
      </c>
      <c r="T59" t="s">
        <v>24980</v>
      </c>
    </row>
    <row r="60" spans="1:22" x14ac:dyDescent="0.25">
      <c r="A60" t="s">
        <v>12</v>
      </c>
      <c r="B60" t="s">
        <v>13</v>
      </c>
      <c r="C60">
        <v>54.5</v>
      </c>
      <c r="D60">
        <v>2</v>
      </c>
      <c r="E60" t="s">
        <v>24983</v>
      </c>
      <c r="F60">
        <v>177.75</v>
      </c>
      <c r="G60">
        <v>7</v>
      </c>
      <c r="H60" t="s">
        <v>663</v>
      </c>
      <c r="I60" t="s">
        <v>24984</v>
      </c>
      <c r="J60" t="s">
        <v>24985</v>
      </c>
      <c r="K60" t="s">
        <v>24986</v>
      </c>
      <c r="L60" t="s">
        <v>24987</v>
      </c>
      <c r="M60" t="s">
        <v>24988</v>
      </c>
      <c r="N60" t="s">
        <v>637</v>
      </c>
      <c r="O60" t="s">
        <v>664</v>
      </c>
      <c r="P60" t="s">
        <v>23</v>
      </c>
      <c r="Q60" t="s">
        <v>665</v>
      </c>
      <c r="R60" t="s">
        <v>638</v>
      </c>
      <c r="S60" t="s">
        <v>24989</v>
      </c>
      <c r="T60" t="s">
        <v>24988</v>
      </c>
    </row>
    <row r="61" spans="1:22" x14ac:dyDescent="0.25">
      <c r="A61" t="s">
        <v>600</v>
      </c>
      <c r="B61" t="s">
        <v>690</v>
      </c>
      <c r="C61">
        <v>77.2</v>
      </c>
      <c r="D61">
        <v>1</v>
      </c>
      <c r="E61" t="s">
        <v>24983</v>
      </c>
      <c r="F61">
        <v>177.75</v>
      </c>
      <c r="G61">
        <v>7</v>
      </c>
      <c r="H61" t="s">
        <v>663</v>
      </c>
      <c r="I61" t="s">
        <v>24984</v>
      </c>
      <c r="J61" t="s">
        <v>24985</v>
      </c>
      <c r="K61" t="s">
        <v>24986</v>
      </c>
      <c r="L61" t="s">
        <v>24987</v>
      </c>
      <c r="M61" t="s">
        <v>24988</v>
      </c>
      <c r="N61" t="s">
        <v>637</v>
      </c>
      <c r="O61" t="s">
        <v>664</v>
      </c>
      <c r="P61" t="s">
        <v>23</v>
      </c>
      <c r="Q61" t="s">
        <v>665</v>
      </c>
      <c r="R61" t="s">
        <v>638</v>
      </c>
      <c r="S61" t="s">
        <v>24989</v>
      </c>
      <c r="T61" t="s">
        <v>24988</v>
      </c>
    </row>
    <row r="62" spans="1:22" x14ac:dyDescent="0.25">
      <c r="A62" t="s">
        <v>594</v>
      </c>
      <c r="B62" t="s">
        <v>595</v>
      </c>
      <c r="C62">
        <v>50</v>
      </c>
      <c r="D62">
        <v>3</v>
      </c>
      <c r="E62" t="s">
        <v>24990</v>
      </c>
      <c r="F62">
        <v>99</v>
      </c>
      <c r="G62">
        <v>0</v>
      </c>
      <c r="H62" t="s">
        <v>636</v>
      </c>
      <c r="I62" t="s">
        <v>24991</v>
      </c>
      <c r="J62" t="s">
        <v>648</v>
      </c>
      <c r="K62" t="s">
        <v>637</v>
      </c>
      <c r="L62" t="s">
        <v>638</v>
      </c>
      <c r="M62" t="s">
        <v>24992</v>
      </c>
      <c r="N62" t="s">
        <v>637</v>
      </c>
      <c r="O62" t="s">
        <v>639</v>
      </c>
      <c r="P62" t="s">
        <v>5</v>
      </c>
      <c r="Q62" t="s">
        <v>640</v>
      </c>
      <c r="R62" t="s">
        <v>638</v>
      </c>
      <c r="S62" t="s">
        <v>24993</v>
      </c>
      <c r="T62" t="s">
        <v>24992</v>
      </c>
    </row>
    <row r="63" spans="1:22" x14ac:dyDescent="0.25">
      <c r="A63" t="s">
        <v>147</v>
      </c>
      <c r="B63" t="s">
        <v>148</v>
      </c>
      <c r="C63">
        <v>65</v>
      </c>
      <c r="D63">
        <v>1</v>
      </c>
      <c r="E63" t="s">
        <v>24994</v>
      </c>
      <c r="F63">
        <v>35</v>
      </c>
      <c r="G63">
        <v>0</v>
      </c>
      <c r="H63" t="s">
        <v>636</v>
      </c>
      <c r="I63" t="s">
        <v>24995</v>
      </c>
      <c r="J63" t="s">
        <v>657</v>
      </c>
      <c r="K63" t="s">
        <v>637</v>
      </c>
      <c r="L63" t="s">
        <v>638</v>
      </c>
      <c r="M63" t="s">
        <v>24996</v>
      </c>
      <c r="N63" t="s">
        <v>637</v>
      </c>
      <c r="O63" t="s">
        <v>643</v>
      </c>
      <c r="P63" t="s">
        <v>5</v>
      </c>
      <c r="Q63" t="s">
        <v>644</v>
      </c>
      <c r="R63" t="s">
        <v>24997</v>
      </c>
      <c r="S63" t="s">
        <v>24998</v>
      </c>
      <c r="T63" t="s">
        <v>24996</v>
      </c>
    </row>
    <row r="64" spans="1:22" x14ac:dyDescent="0.25">
      <c r="A64" t="s">
        <v>147</v>
      </c>
      <c r="B64" t="s">
        <v>148</v>
      </c>
      <c r="C64">
        <v>65</v>
      </c>
      <c r="D64">
        <v>9</v>
      </c>
      <c r="E64" t="s">
        <v>24999</v>
      </c>
      <c r="F64">
        <v>344</v>
      </c>
      <c r="G64">
        <v>29</v>
      </c>
      <c r="H64" t="s">
        <v>636</v>
      </c>
      <c r="I64" t="s">
        <v>25000</v>
      </c>
      <c r="J64" t="s">
        <v>684</v>
      </c>
      <c r="K64" t="s">
        <v>637</v>
      </c>
      <c r="L64" t="s">
        <v>638</v>
      </c>
      <c r="M64" t="s">
        <v>25001</v>
      </c>
      <c r="N64" t="s">
        <v>637</v>
      </c>
      <c r="O64" t="s">
        <v>639</v>
      </c>
      <c r="P64" t="s">
        <v>5</v>
      </c>
      <c r="Q64" t="s">
        <v>640</v>
      </c>
      <c r="R64" t="s">
        <v>638</v>
      </c>
      <c r="S64" t="s">
        <v>25002</v>
      </c>
      <c r="T64" t="s">
        <v>25001</v>
      </c>
    </row>
    <row r="65" spans="1:20" x14ac:dyDescent="0.25">
      <c r="A65" t="s">
        <v>22</v>
      </c>
      <c r="B65" t="s">
        <v>27</v>
      </c>
      <c r="C65">
        <v>85</v>
      </c>
      <c r="D65">
        <v>20</v>
      </c>
      <c r="E65" t="s">
        <v>25003</v>
      </c>
      <c r="F65">
        <v>1646.1</v>
      </c>
      <c r="G65">
        <v>0</v>
      </c>
      <c r="H65" t="s">
        <v>697</v>
      </c>
      <c r="I65" t="s">
        <v>4999</v>
      </c>
      <c r="J65" t="s">
        <v>5000</v>
      </c>
      <c r="K65" t="s">
        <v>5001</v>
      </c>
      <c r="L65" t="s">
        <v>5002</v>
      </c>
      <c r="M65" t="s">
        <v>25004</v>
      </c>
      <c r="N65" t="s">
        <v>637</v>
      </c>
      <c r="O65" t="s">
        <v>664</v>
      </c>
      <c r="P65" t="s">
        <v>23</v>
      </c>
      <c r="Q65" t="s">
        <v>665</v>
      </c>
      <c r="R65" t="s">
        <v>638</v>
      </c>
      <c r="S65" t="s">
        <v>25005</v>
      </c>
      <c r="T65" t="s">
        <v>25004</v>
      </c>
    </row>
    <row r="66" spans="1:20" x14ac:dyDescent="0.25">
      <c r="A66" t="s">
        <v>240</v>
      </c>
      <c r="B66" t="s">
        <v>2799</v>
      </c>
      <c r="C66">
        <v>82.64</v>
      </c>
      <c r="D66">
        <v>1</v>
      </c>
      <c r="E66" t="s">
        <v>25006</v>
      </c>
      <c r="F66">
        <v>534.79999999999995</v>
      </c>
      <c r="G66">
        <v>39</v>
      </c>
      <c r="H66" t="s">
        <v>645</v>
      </c>
      <c r="I66" t="s">
        <v>20298</v>
      </c>
      <c r="J66" t="s">
        <v>20299</v>
      </c>
      <c r="K66" t="s">
        <v>6814</v>
      </c>
      <c r="L66" t="s">
        <v>20300</v>
      </c>
      <c r="M66" t="s">
        <v>25007</v>
      </c>
      <c r="N66" t="s">
        <v>637</v>
      </c>
      <c r="O66" t="s">
        <v>664</v>
      </c>
      <c r="P66" t="s">
        <v>23</v>
      </c>
      <c r="Q66" t="s">
        <v>665</v>
      </c>
      <c r="R66" t="s">
        <v>638</v>
      </c>
      <c r="S66" t="s">
        <v>25008</v>
      </c>
      <c r="T66" t="s">
        <v>25007</v>
      </c>
    </row>
    <row r="67" spans="1:20" x14ac:dyDescent="0.25">
      <c r="A67" t="s">
        <v>240</v>
      </c>
      <c r="B67" t="s">
        <v>2799</v>
      </c>
      <c r="C67">
        <v>82.63</v>
      </c>
      <c r="D67">
        <v>2</v>
      </c>
      <c r="E67" t="s">
        <v>25006</v>
      </c>
      <c r="F67">
        <v>534.79999999999995</v>
      </c>
      <c r="G67">
        <v>39</v>
      </c>
      <c r="H67" t="s">
        <v>645</v>
      </c>
      <c r="I67" t="s">
        <v>20298</v>
      </c>
      <c r="J67" t="s">
        <v>20299</v>
      </c>
      <c r="K67" t="s">
        <v>6814</v>
      </c>
      <c r="L67" t="s">
        <v>20300</v>
      </c>
      <c r="M67" t="s">
        <v>25007</v>
      </c>
      <c r="N67" t="s">
        <v>637</v>
      </c>
      <c r="O67" t="s">
        <v>664</v>
      </c>
      <c r="P67" t="s">
        <v>23</v>
      </c>
      <c r="Q67" t="s">
        <v>665</v>
      </c>
      <c r="R67" t="s">
        <v>638</v>
      </c>
      <c r="S67" t="s">
        <v>25008</v>
      </c>
      <c r="T67" t="s">
        <v>25007</v>
      </c>
    </row>
    <row r="68" spans="1:20" x14ac:dyDescent="0.25">
      <c r="A68" t="s">
        <v>241</v>
      </c>
      <c r="B68" t="s">
        <v>2799</v>
      </c>
      <c r="C68">
        <v>82.63</v>
      </c>
      <c r="D68">
        <v>1</v>
      </c>
      <c r="E68" t="s">
        <v>25006</v>
      </c>
      <c r="F68">
        <v>534.79999999999995</v>
      </c>
      <c r="G68">
        <v>39</v>
      </c>
      <c r="H68" t="s">
        <v>645</v>
      </c>
      <c r="I68" t="s">
        <v>20298</v>
      </c>
      <c r="J68" t="s">
        <v>20299</v>
      </c>
      <c r="K68" t="s">
        <v>6814</v>
      </c>
      <c r="L68" t="s">
        <v>20300</v>
      </c>
      <c r="M68" t="s">
        <v>25007</v>
      </c>
      <c r="N68" t="s">
        <v>637</v>
      </c>
      <c r="O68" t="s">
        <v>664</v>
      </c>
      <c r="P68" t="s">
        <v>23</v>
      </c>
      <c r="Q68" t="s">
        <v>665</v>
      </c>
      <c r="R68" t="s">
        <v>638</v>
      </c>
      <c r="S68" t="s">
        <v>25008</v>
      </c>
      <c r="T68" t="s">
        <v>25007</v>
      </c>
    </row>
    <row r="69" spans="1:20" x14ac:dyDescent="0.25">
      <c r="A69" t="s">
        <v>600</v>
      </c>
      <c r="B69" t="s">
        <v>2799</v>
      </c>
      <c r="C69">
        <v>82.63</v>
      </c>
      <c r="D69">
        <v>1</v>
      </c>
      <c r="E69" t="s">
        <v>25006</v>
      </c>
      <c r="F69">
        <v>534.79999999999995</v>
      </c>
      <c r="G69">
        <v>39</v>
      </c>
      <c r="H69" t="s">
        <v>645</v>
      </c>
      <c r="I69" t="s">
        <v>20298</v>
      </c>
      <c r="J69" t="s">
        <v>20299</v>
      </c>
      <c r="K69" t="s">
        <v>6814</v>
      </c>
      <c r="L69" t="s">
        <v>20300</v>
      </c>
      <c r="M69" t="s">
        <v>25007</v>
      </c>
      <c r="N69" t="s">
        <v>637</v>
      </c>
      <c r="O69" t="s">
        <v>664</v>
      </c>
      <c r="P69" t="s">
        <v>23</v>
      </c>
      <c r="Q69" t="s">
        <v>665</v>
      </c>
      <c r="R69" t="s">
        <v>638</v>
      </c>
      <c r="S69" t="s">
        <v>25008</v>
      </c>
      <c r="T69" t="s">
        <v>25007</v>
      </c>
    </row>
    <row r="70" spans="1:20" x14ac:dyDescent="0.25">
      <c r="A70" t="s">
        <v>239</v>
      </c>
      <c r="B70" t="s">
        <v>2799</v>
      </c>
      <c r="C70">
        <v>82.64</v>
      </c>
      <c r="D70">
        <v>1</v>
      </c>
      <c r="E70" t="s">
        <v>25006</v>
      </c>
      <c r="F70">
        <v>534.79999999999995</v>
      </c>
      <c r="G70">
        <v>39</v>
      </c>
      <c r="H70" t="s">
        <v>645</v>
      </c>
      <c r="I70" t="s">
        <v>20298</v>
      </c>
      <c r="J70" t="s">
        <v>20299</v>
      </c>
      <c r="K70" t="s">
        <v>6814</v>
      </c>
      <c r="L70" t="s">
        <v>20300</v>
      </c>
      <c r="M70" t="s">
        <v>25007</v>
      </c>
      <c r="N70" t="s">
        <v>637</v>
      </c>
      <c r="O70" t="s">
        <v>664</v>
      </c>
      <c r="P70" t="s">
        <v>23</v>
      </c>
      <c r="Q70" t="s">
        <v>665</v>
      </c>
      <c r="R70" t="s">
        <v>638</v>
      </c>
      <c r="S70" t="s">
        <v>25008</v>
      </c>
      <c r="T70" t="s">
        <v>25007</v>
      </c>
    </row>
    <row r="71" spans="1:20" x14ac:dyDescent="0.25">
      <c r="A71" t="s">
        <v>14</v>
      </c>
      <c r="B71" t="s">
        <v>15</v>
      </c>
      <c r="C71">
        <v>57</v>
      </c>
      <c r="D71">
        <v>1</v>
      </c>
      <c r="E71" t="s">
        <v>25009</v>
      </c>
      <c r="F71">
        <v>57</v>
      </c>
      <c r="G71">
        <v>0</v>
      </c>
      <c r="H71" t="s">
        <v>645</v>
      </c>
      <c r="I71" t="s">
        <v>16569</v>
      </c>
      <c r="J71" t="s">
        <v>25010</v>
      </c>
      <c r="K71" t="s">
        <v>9803</v>
      </c>
      <c r="L71" t="s">
        <v>2784</v>
      </c>
      <c r="M71" t="s">
        <v>25011</v>
      </c>
      <c r="N71" t="s">
        <v>637</v>
      </c>
      <c r="O71" t="s">
        <v>646</v>
      </c>
      <c r="P71" t="s">
        <v>26</v>
      </c>
      <c r="Q71" t="s">
        <v>647</v>
      </c>
      <c r="R71" t="s">
        <v>638</v>
      </c>
      <c r="S71" t="s">
        <v>25012</v>
      </c>
      <c r="T71" t="s">
        <v>25013</v>
      </c>
    </row>
    <row r="72" spans="1:20" x14ac:dyDescent="0.25">
      <c r="A72" t="s">
        <v>239</v>
      </c>
      <c r="B72" t="s">
        <v>245</v>
      </c>
      <c r="C72">
        <v>159</v>
      </c>
      <c r="D72">
        <v>1</v>
      </c>
      <c r="E72" t="s">
        <v>25014</v>
      </c>
      <c r="F72">
        <v>99</v>
      </c>
      <c r="G72">
        <v>0</v>
      </c>
      <c r="H72" t="s">
        <v>636</v>
      </c>
      <c r="I72" t="s">
        <v>25015</v>
      </c>
      <c r="J72" t="s">
        <v>675</v>
      </c>
      <c r="K72" t="s">
        <v>637</v>
      </c>
      <c r="L72" t="s">
        <v>638</v>
      </c>
      <c r="M72" t="s">
        <v>25016</v>
      </c>
      <c r="N72" t="s">
        <v>637</v>
      </c>
      <c r="O72" t="s">
        <v>643</v>
      </c>
      <c r="P72" t="s">
        <v>5</v>
      </c>
      <c r="Q72" t="s">
        <v>644</v>
      </c>
      <c r="R72" t="s">
        <v>638</v>
      </c>
      <c r="S72" t="s">
        <v>25017</v>
      </c>
      <c r="T72" t="s">
        <v>25013</v>
      </c>
    </row>
    <row r="73" spans="1:20" x14ac:dyDescent="0.25">
      <c r="A73" t="s">
        <v>147</v>
      </c>
      <c r="B73" t="s">
        <v>148</v>
      </c>
      <c r="C73">
        <v>50</v>
      </c>
      <c r="D73">
        <v>6</v>
      </c>
      <c r="E73" t="s">
        <v>25018</v>
      </c>
      <c r="F73">
        <v>238</v>
      </c>
      <c r="G73">
        <v>38</v>
      </c>
      <c r="H73" t="s">
        <v>636</v>
      </c>
      <c r="I73" t="s">
        <v>25019</v>
      </c>
      <c r="J73" t="s">
        <v>675</v>
      </c>
      <c r="K73" t="s">
        <v>637</v>
      </c>
      <c r="L73" t="s">
        <v>638</v>
      </c>
      <c r="M73" t="s">
        <v>25020</v>
      </c>
      <c r="N73" t="s">
        <v>637</v>
      </c>
      <c r="O73" t="s">
        <v>639</v>
      </c>
      <c r="P73" t="s">
        <v>5</v>
      </c>
      <c r="Q73" t="s">
        <v>640</v>
      </c>
      <c r="R73" t="s">
        <v>638</v>
      </c>
      <c r="S73" t="s">
        <v>25021</v>
      </c>
      <c r="T73" t="s">
        <v>25020</v>
      </c>
    </row>
    <row r="74" spans="1:20" x14ac:dyDescent="0.25">
      <c r="A74" t="s">
        <v>594</v>
      </c>
      <c r="B74" t="s">
        <v>595</v>
      </c>
      <c r="C74">
        <v>50</v>
      </c>
      <c r="D74">
        <v>3</v>
      </c>
      <c r="E74" t="s">
        <v>25022</v>
      </c>
      <c r="F74">
        <v>99</v>
      </c>
      <c r="G74">
        <v>0</v>
      </c>
      <c r="H74" t="s">
        <v>636</v>
      </c>
      <c r="I74" t="s">
        <v>17174</v>
      </c>
      <c r="J74" t="s">
        <v>1970</v>
      </c>
      <c r="K74" t="s">
        <v>637</v>
      </c>
      <c r="L74" t="s">
        <v>638</v>
      </c>
      <c r="M74" t="s">
        <v>25023</v>
      </c>
      <c r="N74" t="s">
        <v>637</v>
      </c>
      <c r="O74" t="s">
        <v>639</v>
      </c>
      <c r="P74" t="s">
        <v>5</v>
      </c>
      <c r="Q74" t="s">
        <v>640</v>
      </c>
      <c r="R74" t="s">
        <v>638</v>
      </c>
      <c r="S74" t="s">
        <v>25024</v>
      </c>
      <c r="T74" t="s">
        <v>25023</v>
      </c>
    </row>
    <row r="75" spans="1:20" x14ac:dyDescent="0.25">
      <c r="A75" t="s">
        <v>101</v>
      </c>
      <c r="B75" t="s">
        <v>74</v>
      </c>
      <c r="C75">
        <v>83.333333333333329</v>
      </c>
      <c r="D75">
        <v>3</v>
      </c>
      <c r="E75" t="s">
        <v>25025</v>
      </c>
      <c r="F75">
        <v>245</v>
      </c>
      <c r="G75">
        <v>0</v>
      </c>
      <c r="H75" t="s">
        <v>655</v>
      </c>
      <c r="I75" t="s">
        <v>18841</v>
      </c>
      <c r="J75" t="s">
        <v>648</v>
      </c>
      <c r="K75" t="s">
        <v>637</v>
      </c>
      <c r="L75" t="s">
        <v>638</v>
      </c>
      <c r="M75" t="s">
        <v>25026</v>
      </c>
      <c r="N75" t="s">
        <v>637</v>
      </c>
      <c r="O75" t="s">
        <v>639</v>
      </c>
      <c r="P75" t="s">
        <v>5</v>
      </c>
      <c r="Q75" t="s">
        <v>640</v>
      </c>
      <c r="R75" t="s">
        <v>638</v>
      </c>
      <c r="S75" t="s">
        <v>25027</v>
      </c>
      <c r="T75" t="s">
        <v>25026</v>
      </c>
    </row>
    <row r="76" spans="1:20" x14ac:dyDescent="0.25">
      <c r="A76" t="s">
        <v>147</v>
      </c>
      <c r="B76" t="s">
        <v>148</v>
      </c>
      <c r="C76">
        <v>50</v>
      </c>
      <c r="D76">
        <v>6</v>
      </c>
      <c r="E76" t="s">
        <v>25028</v>
      </c>
      <c r="F76">
        <v>200</v>
      </c>
      <c r="G76">
        <v>0</v>
      </c>
      <c r="H76" t="s">
        <v>636</v>
      </c>
      <c r="I76" t="s">
        <v>25029</v>
      </c>
      <c r="J76" t="s">
        <v>687</v>
      </c>
      <c r="K76" t="s">
        <v>637</v>
      </c>
      <c r="L76" t="s">
        <v>638</v>
      </c>
      <c r="M76" t="s">
        <v>25030</v>
      </c>
      <c r="N76" t="s">
        <v>637</v>
      </c>
      <c r="O76" t="s">
        <v>639</v>
      </c>
      <c r="P76" t="s">
        <v>5</v>
      </c>
      <c r="Q76" t="s">
        <v>640</v>
      </c>
      <c r="R76" t="s">
        <v>638</v>
      </c>
      <c r="S76" t="s">
        <v>25031</v>
      </c>
      <c r="T76" t="s">
        <v>25030</v>
      </c>
    </row>
    <row r="77" spans="1:20" x14ac:dyDescent="0.25">
      <c r="A77" t="s">
        <v>240</v>
      </c>
      <c r="B77" t="s">
        <v>246</v>
      </c>
      <c r="C77">
        <v>139</v>
      </c>
      <c r="D77">
        <v>2</v>
      </c>
      <c r="E77" t="s">
        <v>25032</v>
      </c>
      <c r="F77">
        <v>215</v>
      </c>
      <c r="G77">
        <v>0</v>
      </c>
      <c r="H77" t="s">
        <v>645</v>
      </c>
      <c r="I77" t="s">
        <v>25033</v>
      </c>
      <c r="J77" t="s">
        <v>25034</v>
      </c>
      <c r="K77" t="s">
        <v>24520</v>
      </c>
      <c r="L77" t="s">
        <v>25035</v>
      </c>
      <c r="M77" t="s">
        <v>25036</v>
      </c>
      <c r="N77" t="s">
        <v>761</v>
      </c>
      <c r="O77" t="s">
        <v>698</v>
      </c>
      <c r="P77" t="s">
        <v>692</v>
      </c>
      <c r="Q77" t="s">
        <v>693</v>
      </c>
      <c r="R77" t="s">
        <v>638</v>
      </c>
      <c r="S77" t="s">
        <v>25037</v>
      </c>
      <c r="T77" t="s">
        <v>25036</v>
      </c>
    </row>
    <row r="78" spans="1:20" x14ac:dyDescent="0.25">
      <c r="A78" t="s">
        <v>72</v>
      </c>
      <c r="B78" t="s">
        <v>8485</v>
      </c>
      <c r="C78">
        <v>102.3</v>
      </c>
      <c r="D78">
        <v>1</v>
      </c>
      <c r="E78" t="s">
        <v>25038</v>
      </c>
      <c r="F78">
        <v>102.3</v>
      </c>
      <c r="G78">
        <v>0</v>
      </c>
      <c r="H78" t="s">
        <v>663</v>
      </c>
      <c r="I78" t="s">
        <v>25039</v>
      </c>
      <c r="J78" t="s">
        <v>25040</v>
      </c>
      <c r="K78" t="s">
        <v>11833</v>
      </c>
      <c r="L78" t="s">
        <v>25041</v>
      </c>
      <c r="M78" t="s">
        <v>25042</v>
      </c>
      <c r="N78" t="s">
        <v>637</v>
      </c>
      <c r="O78" t="s">
        <v>664</v>
      </c>
      <c r="P78" t="s">
        <v>23</v>
      </c>
      <c r="Q78" t="s">
        <v>665</v>
      </c>
      <c r="R78" t="s">
        <v>638</v>
      </c>
      <c r="S78" t="s">
        <v>25043</v>
      </c>
      <c r="T78" t="s">
        <v>25042</v>
      </c>
    </row>
    <row r="79" spans="1:20" x14ac:dyDescent="0.25">
      <c r="A79" t="s">
        <v>147</v>
      </c>
      <c r="B79" t="s">
        <v>148</v>
      </c>
      <c r="C79">
        <v>50</v>
      </c>
      <c r="D79">
        <v>12</v>
      </c>
      <c r="E79" t="s">
        <v>25044</v>
      </c>
      <c r="F79">
        <v>384.8</v>
      </c>
      <c r="G79">
        <v>0</v>
      </c>
      <c r="H79" t="s">
        <v>636</v>
      </c>
      <c r="I79" t="s">
        <v>25045</v>
      </c>
      <c r="J79" t="s">
        <v>642</v>
      </c>
      <c r="K79" t="s">
        <v>637</v>
      </c>
      <c r="L79" t="s">
        <v>638</v>
      </c>
      <c r="M79" t="s">
        <v>25046</v>
      </c>
      <c r="N79" t="s">
        <v>637</v>
      </c>
      <c r="O79" t="s">
        <v>639</v>
      </c>
      <c r="P79" t="s">
        <v>5</v>
      </c>
      <c r="Q79" t="s">
        <v>640</v>
      </c>
      <c r="R79" t="s">
        <v>638</v>
      </c>
      <c r="S79" t="s">
        <v>25047</v>
      </c>
      <c r="T79" t="s">
        <v>25048</v>
      </c>
    </row>
    <row r="80" spans="1:20" x14ac:dyDescent="0.25">
      <c r="A80" t="s">
        <v>594</v>
      </c>
      <c r="B80" t="s">
        <v>595</v>
      </c>
      <c r="C80">
        <v>50</v>
      </c>
      <c r="D80">
        <v>3</v>
      </c>
      <c r="E80" t="s">
        <v>25049</v>
      </c>
      <c r="F80">
        <v>99</v>
      </c>
      <c r="G80">
        <v>0</v>
      </c>
      <c r="H80" t="s">
        <v>636</v>
      </c>
      <c r="I80" t="s">
        <v>25050</v>
      </c>
      <c r="J80" t="s">
        <v>2051</v>
      </c>
      <c r="K80" t="s">
        <v>637</v>
      </c>
      <c r="L80" t="s">
        <v>638</v>
      </c>
      <c r="M80" t="s">
        <v>25051</v>
      </c>
      <c r="N80" t="s">
        <v>637</v>
      </c>
      <c r="O80" t="s">
        <v>639</v>
      </c>
      <c r="P80" t="s">
        <v>5</v>
      </c>
      <c r="Q80" t="s">
        <v>640</v>
      </c>
      <c r="R80" t="s">
        <v>638</v>
      </c>
      <c r="S80" t="s">
        <v>25052</v>
      </c>
      <c r="T80" t="s">
        <v>25051</v>
      </c>
    </row>
    <row r="81" spans="1:20" x14ac:dyDescent="0.25">
      <c r="A81" t="s">
        <v>240</v>
      </c>
      <c r="B81" t="s">
        <v>246</v>
      </c>
      <c r="C81">
        <v>139</v>
      </c>
      <c r="D81">
        <v>1</v>
      </c>
      <c r="E81" t="s">
        <v>25053</v>
      </c>
      <c r="F81">
        <v>215</v>
      </c>
      <c r="G81">
        <v>0</v>
      </c>
      <c r="H81" t="s">
        <v>697</v>
      </c>
      <c r="I81" t="s">
        <v>25054</v>
      </c>
      <c r="J81" t="s">
        <v>25055</v>
      </c>
      <c r="K81" t="s">
        <v>2498</v>
      </c>
      <c r="L81" t="s">
        <v>25056</v>
      </c>
      <c r="M81" t="s">
        <v>25057</v>
      </c>
      <c r="N81" t="s">
        <v>761</v>
      </c>
      <c r="O81" t="s">
        <v>698</v>
      </c>
      <c r="P81" t="s">
        <v>692</v>
      </c>
      <c r="Q81" t="s">
        <v>693</v>
      </c>
      <c r="R81" t="s">
        <v>638</v>
      </c>
      <c r="S81" t="s">
        <v>25058</v>
      </c>
      <c r="T81" t="s">
        <v>25057</v>
      </c>
    </row>
    <row r="82" spans="1:20" x14ac:dyDescent="0.25">
      <c r="A82" t="s">
        <v>239</v>
      </c>
      <c r="B82" t="s">
        <v>245</v>
      </c>
      <c r="C82">
        <v>139</v>
      </c>
      <c r="D82">
        <v>1</v>
      </c>
      <c r="E82" t="s">
        <v>25053</v>
      </c>
      <c r="F82">
        <v>215</v>
      </c>
      <c r="G82">
        <v>0</v>
      </c>
      <c r="H82" t="s">
        <v>697</v>
      </c>
      <c r="I82" t="s">
        <v>25054</v>
      </c>
      <c r="J82" t="s">
        <v>25055</v>
      </c>
      <c r="K82" t="s">
        <v>2498</v>
      </c>
      <c r="L82" t="s">
        <v>25056</v>
      </c>
      <c r="M82" t="s">
        <v>25057</v>
      </c>
      <c r="N82" t="s">
        <v>761</v>
      </c>
      <c r="O82" t="s">
        <v>698</v>
      </c>
      <c r="P82" t="s">
        <v>692</v>
      </c>
      <c r="Q82" t="s">
        <v>693</v>
      </c>
      <c r="R82" t="s">
        <v>638</v>
      </c>
      <c r="S82" t="s">
        <v>25058</v>
      </c>
      <c r="T82" t="s">
        <v>25057</v>
      </c>
    </row>
    <row r="83" spans="1:20" x14ac:dyDescent="0.25">
      <c r="A83" t="s">
        <v>600</v>
      </c>
      <c r="B83" t="s">
        <v>601</v>
      </c>
      <c r="C83">
        <v>139</v>
      </c>
      <c r="D83">
        <v>1</v>
      </c>
      <c r="E83" t="s">
        <v>25059</v>
      </c>
      <c r="F83">
        <v>215</v>
      </c>
      <c r="G83">
        <v>0</v>
      </c>
      <c r="H83" t="s">
        <v>697</v>
      </c>
      <c r="I83" t="s">
        <v>25060</v>
      </c>
      <c r="J83" t="s">
        <v>25061</v>
      </c>
      <c r="K83" t="s">
        <v>1745</v>
      </c>
      <c r="L83" t="s">
        <v>25062</v>
      </c>
      <c r="M83" t="s">
        <v>25063</v>
      </c>
      <c r="N83" t="s">
        <v>761</v>
      </c>
      <c r="O83" t="s">
        <v>698</v>
      </c>
      <c r="P83" t="s">
        <v>692</v>
      </c>
      <c r="Q83" t="s">
        <v>693</v>
      </c>
      <c r="R83" t="s">
        <v>638</v>
      </c>
      <c r="S83" t="s">
        <v>25064</v>
      </c>
      <c r="T83" t="s">
        <v>25063</v>
      </c>
    </row>
    <row r="84" spans="1:20" x14ac:dyDescent="0.25">
      <c r="A84" t="s">
        <v>241</v>
      </c>
      <c r="B84" t="s">
        <v>247</v>
      </c>
      <c r="C84">
        <v>139</v>
      </c>
      <c r="D84">
        <v>1</v>
      </c>
      <c r="E84" t="s">
        <v>25059</v>
      </c>
      <c r="F84">
        <v>215</v>
      </c>
      <c r="G84">
        <v>0</v>
      </c>
      <c r="H84" t="s">
        <v>697</v>
      </c>
      <c r="I84" t="s">
        <v>25060</v>
      </c>
      <c r="J84" t="s">
        <v>25061</v>
      </c>
      <c r="K84" t="s">
        <v>1745</v>
      </c>
      <c r="L84" t="s">
        <v>25062</v>
      </c>
      <c r="M84" t="s">
        <v>25063</v>
      </c>
      <c r="N84" t="s">
        <v>761</v>
      </c>
      <c r="O84" t="s">
        <v>698</v>
      </c>
      <c r="P84" t="s">
        <v>692</v>
      </c>
      <c r="Q84" t="s">
        <v>693</v>
      </c>
      <c r="R84" t="s">
        <v>638</v>
      </c>
      <c r="S84" t="s">
        <v>25064</v>
      </c>
      <c r="T84" t="s">
        <v>25063</v>
      </c>
    </row>
    <row r="85" spans="1:20" x14ac:dyDescent="0.25">
      <c r="A85" t="s">
        <v>239</v>
      </c>
      <c r="B85" t="s">
        <v>245</v>
      </c>
      <c r="C85">
        <v>139</v>
      </c>
      <c r="D85">
        <v>1</v>
      </c>
      <c r="E85" t="s">
        <v>25065</v>
      </c>
      <c r="F85">
        <v>215</v>
      </c>
      <c r="G85">
        <v>0</v>
      </c>
      <c r="H85" t="s">
        <v>697</v>
      </c>
      <c r="I85" t="s">
        <v>25066</v>
      </c>
      <c r="J85" t="s">
        <v>25067</v>
      </c>
      <c r="K85" t="s">
        <v>25068</v>
      </c>
      <c r="L85" t="s">
        <v>25069</v>
      </c>
      <c r="M85" t="s">
        <v>25070</v>
      </c>
      <c r="N85" t="s">
        <v>761</v>
      </c>
      <c r="O85" t="s">
        <v>698</v>
      </c>
      <c r="P85" t="s">
        <v>692</v>
      </c>
      <c r="Q85" t="s">
        <v>693</v>
      </c>
      <c r="R85" t="s">
        <v>638</v>
      </c>
      <c r="S85" t="s">
        <v>25071</v>
      </c>
      <c r="T85" t="s">
        <v>25070</v>
      </c>
    </row>
    <row r="86" spans="1:20" x14ac:dyDescent="0.25">
      <c r="A86" t="s">
        <v>240</v>
      </c>
      <c r="B86" t="s">
        <v>246</v>
      </c>
      <c r="C86">
        <v>139</v>
      </c>
      <c r="D86">
        <v>1</v>
      </c>
      <c r="E86" t="s">
        <v>25065</v>
      </c>
      <c r="F86">
        <v>215</v>
      </c>
      <c r="G86">
        <v>0</v>
      </c>
      <c r="H86" t="s">
        <v>697</v>
      </c>
      <c r="I86" t="s">
        <v>25066</v>
      </c>
      <c r="J86" t="s">
        <v>25067</v>
      </c>
      <c r="K86" t="s">
        <v>25068</v>
      </c>
      <c r="L86" t="s">
        <v>25069</v>
      </c>
      <c r="M86" t="s">
        <v>25070</v>
      </c>
      <c r="N86" t="s">
        <v>761</v>
      </c>
      <c r="O86" t="s">
        <v>698</v>
      </c>
      <c r="P86" t="s">
        <v>692</v>
      </c>
      <c r="Q86" t="s">
        <v>693</v>
      </c>
      <c r="R86" t="s">
        <v>638</v>
      </c>
      <c r="S86" t="s">
        <v>25071</v>
      </c>
      <c r="T86" t="s">
        <v>25070</v>
      </c>
    </row>
    <row r="87" spans="1:20" x14ac:dyDescent="0.25">
      <c r="A87" t="s">
        <v>594</v>
      </c>
      <c r="B87" t="s">
        <v>595</v>
      </c>
      <c r="C87">
        <v>50</v>
      </c>
      <c r="D87">
        <v>3</v>
      </c>
      <c r="E87" t="s">
        <v>25072</v>
      </c>
      <c r="F87">
        <v>100</v>
      </c>
      <c r="G87">
        <v>0</v>
      </c>
      <c r="H87" t="s">
        <v>645</v>
      </c>
      <c r="I87" t="s">
        <v>25073</v>
      </c>
      <c r="J87" t="s">
        <v>25074</v>
      </c>
      <c r="K87" t="s">
        <v>719</v>
      </c>
      <c r="L87" t="s">
        <v>25075</v>
      </c>
      <c r="M87" t="s">
        <v>25076</v>
      </c>
      <c r="N87" t="s">
        <v>761</v>
      </c>
      <c r="O87" t="s">
        <v>698</v>
      </c>
      <c r="P87" t="s">
        <v>692</v>
      </c>
      <c r="Q87" t="s">
        <v>693</v>
      </c>
      <c r="R87" t="s">
        <v>638</v>
      </c>
      <c r="S87" t="s">
        <v>25077</v>
      </c>
      <c r="T87" t="s">
        <v>25078</v>
      </c>
    </row>
    <row r="88" spans="1:20" x14ac:dyDescent="0.25">
      <c r="A88" t="s">
        <v>16479</v>
      </c>
      <c r="B88" t="s">
        <v>13745</v>
      </c>
      <c r="C88">
        <v>150</v>
      </c>
      <c r="D88">
        <v>1</v>
      </c>
      <c r="E88" t="s">
        <v>25079</v>
      </c>
      <c r="F88">
        <v>199</v>
      </c>
      <c r="G88">
        <v>0</v>
      </c>
      <c r="H88" t="s">
        <v>645</v>
      </c>
      <c r="I88" t="s">
        <v>25080</v>
      </c>
      <c r="J88" t="s">
        <v>25081</v>
      </c>
      <c r="K88" t="s">
        <v>1664</v>
      </c>
      <c r="L88" t="s">
        <v>25082</v>
      </c>
      <c r="M88" t="s">
        <v>25083</v>
      </c>
      <c r="N88" t="s">
        <v>761</v>
      </c>
      <c r="O88" t="s">
        <v>698</v>
      </c>
      <c r="P88" t="s">
        <v>692</v>
      </c>
      <c r="Q88" t="s">
        <v>693</v>
      </c>
      <c r="R88" t="s">
        <v>638</v>
      </c>
      <c r="S88" t="s">
        <v>25084</v>
      </c>
      <c r="T88" t="s">
        <v>25085</v>
      </c>
    </row>
    <row r="89" spans="1:20" x14ac:dyDescent="0.25">
      <c r="A89" t="s">
        <v>16818</v>
      </c>
      <c r="B89" t="s">
        <v>13750</v>
      </c>
      <c r="C89">
        <v>150</v>
      </c>
      <c r="D89">
        <v>1</v>
      </c>
      <c r="E89" t="s">
        <v>25079</v>
      </c>
      <c r="F89">
        <v>199</v>
      </c>
      <c r="G89">
        <v>0</v>
      </c>
      <c r="H89" t="s">
        <v>645</v>
      </c>
      <c r="I89" t="s">
        <v>25080</v>
      </c>
      <c r="J89" t="s">
        <v>25081</v>
      </c>
      <c r="K89" t="s">
        <v>1664</v>
      </c>
      <c r="L89" t="s">
        <v>25082</v>
      </c>
      <c r="M89" t="s">
        <v>25083</v>
      </c>
      <c r="N89" t="s">
        <v>761</v>
      </c>
      <c r="O89" t="s">
        <v>698</v>
      </c>
      <c r="P89" t="s">
        <v>692</v>
      </c>
      <c r="Q89" t="s">
        <v>693</v>
      </c>
      <c r="R89" t="s">
        <v>638</v>
      </c>
      <c r="S89" t="s">
        <v>25084</v>
      </c>
      <c r="T89" t="s">
        <v>25085</v>
      </c>
    </row>
    <row r="90" spans="1:20" x14ac:dyDescent="0.25">
      <c r="A90" t="s">
        <v>99</v>
      </c>
      <c r="B90" t="s">
        <v>100</v>
      </c>
      <c r="C90">
        <v>10</v>
      </c>
      <c r="D90">
        <v>1</v>
      </c>
      <c r="E90" t="s">
        <v>25086</v>
      </c>
      <c r="F90">
        <v>110</v>
      </c>
      <c r="G90">
        <v>0</v>
      </c>
      <c r="H90" t="s">
        <v>645</v>
      </c>
      <c r="I90" t="s">
        <v>25087</v>
      </c>
      <c r="J90" t="s">
        <v>25088</v>
      </c>
      <c r="K90" t="s">
        <v>798</v>
      </c>
      <c r="L90" t="s">
        <v>25089</v>
      </c>
      <c r="M90" t="s">
        <v>25090</v>
      </c>
      <c r="N90" t="s">
        <v>761</v>
      </c>
      <c r="O90" t="s">
        <v>691</v>
      </c>
      <c r="P90" t="s">
        <v>692</v>
      </c>
      <c r="Q90" t="s">
        <v>693</v>
      </c>
      <c r="R90" t="s">
        <v>638</v>
      </c>
      <c r="S90" t="s">
        <v>25091</v>
      </c>
      <c r="T90" t="s">
        <v>25092</v>
      </c>
    </row>
    <row r="91" spans="1:20" x14ac:dyDescent="0.25">
      <c r="A91" t="s">
        <v>594</v>
      </c>
      <c r="B91" t="s">
        <v>595</v>
      </c>
      <c r="C91">
        <v>50</v>
      </c>
      <c r="D91">
        <v>3</v>
      </c>
      <c r="E91" t="s">
        <v>25086</v>
      </c>
      <c r="F91">
        <v>110</v>
      </c>
      <c r="G91">
        <v>0</v>
      </c>
      <c r="H91" t="s">
        <v>645</v>
      </c>
      <c r="I91" t="s">
        <v>25087</v>
      </c>
      <c r="J91" t="s">
        <v>25088</v>
      </c>
      <c r="K91" t="s">
        <v>798</v>
      </c>
      <c r="L91" t="s">
        <v>25089</v>
      </c>
      <c r="M91" t="s">
        <v>25090</v>
      </c>
      <c r="N91" t="s">
        <v>761</v>
      </c>
      <c r="O91" t="s">
        <v>691</v>
      </c>
      <c r="P91" t="s">
        <v>692</v>
      </c>
      <c r="Q91" t="s">
        <v>693</v>
      </c>
      <c r="R91" t="s">
        <v>638</v>
      </c>
      <c r="S91" t="s">
        <v>25091</v>
      </c>
      <c r="T91" t="s">
        <v>25092</v>
      </c>
    </row>
    <row r="92" spans="1:20" x14ac:dyDescent="0.25">
      <c r="A92" t="s">
        <v>16662</v>
      </c>
      <c r="B92" t="s">
        <v>10386</v>
      </c>
      <c r="C92">
        <v>89.5</v>
      </c>
      <c r="D92">
        <v>2</v>
      </c>
      <c r="E92" t="s">
        <v>25093</v>
      </c>
      <c r="F92">
        <v>179</v>
      </c>
      <c r="G92">
        <v>0</v>
      </c>
      <c r="H92" t="s">
        <v>645</v>
      </c>
      <c r="I92" t="s">
        <v>25094</v>
      </c>
      <c r="J92" t="s">
        <v>25095</v>
      </c>
      <c r="K92" t="s">
        <v>7651</v>
      </c>
      <c r="L92" t="s">
        <v>25096</v>
      </c>
      <c r="M92" t="s">
        <v>25097</v>
      </c>
      <c r="N92" t="s">
        <v>761</v>
      </c>
      <c r="O92" t="s">
        <v>691</v>
      </c>
      <c r="P92" t="s">
        <v>692</v>
      </c>
      <c r="Q92" t="s">
        <v>693</v>
      </c>
      <c r="R92" t="s">
        <v>638</v>
      </c>
      <c r="S92" t="s">
        <v>25098</v>
      </c>
      <c r="T92" t="s">
        <v>25099</v>
      </c>
    </row>
    <row r="93" spans="1:20" x14ac:dyDescent="0.25">
      <c r="A93" t="s">
        <v>104</v>
      </c>
      <c r="B93" t="s">
        <v>105</v>
      </c>
      <c r="C93">
        <v>14</v>
      </c>
      <c r="D93">
        <v>1</v>
      </c>
      <c r="E93" t="s">
        <v>25100</v>
      </c>
      <c r="F93">
        <v>14</v>
      </c>
      <c r="G93">
        <v>0</v>
      </c>
      <c r="H93" t="s">
        <v>645</v>
      </c>
      <c r="I93" t="s">
        <v>10179</v>
      </c>
      <c r="J93" t="s">
        <v>13384</v>
      </c>
      <c r="K93" t="s">
        <v>6611</v>
      </c>
      <c r="L93" t="s">
        <v>7236</v>
      </c>
      <c r="M93" t="s">
        <v>25101</v>
      </c>
      <c r="N93" t="s">
        <v>637</v>
      </c>
      <c r="O93" t="s">
        <v>646</v>
      </c>
      <c r="P93" t="s">
        <v>26</v>
      </c>
      <c r="Q93" t="s">
        <v>647</v>
      </c>
      <c r="R93" t="s">
        <v>638</v>
      </c>
      <c r="S93" t="s">
        <v>25102</v>
      </c>
      <c r="T93" t="s">
        <v>25097</v>
      </c>
    </row>
    <row r="94" spans="1:20" x14ac:dyDescent="0.25">
      <c r="A94" t="s">
        <v>104</v>
      </c>
      <c r="B94" t="s">
        <v>105</v>
      </c>
      <c r="C94">
        <v>14</v>
      </c>
      <c r="D94">
        <v>1</v>
      </c>
      <c r="E94" t="s">
        <v>25103</v>
      </c>
      <c r="F94">
        <v>14</v>
      </c>
      <c r="G94">
        <v>0</v>
      </c>
      <c r="H94" t="s">
        <v>645</v>
      </c>
      <c r="I94" t="s">
        <v>22926</v>
      </c>
      <c r="J94" t="s">
        <v>22927</v>
      </c>
      <c r="K94" t="s">
        <v>5253</v>
      </c>
      <c r="L94" t="s">
        <v>817</v>
      </c>
      <c r="M94" t="s">
        <v>25083</v>
      </c>
      <c r="N94" t="s">
        <v>637</v>
      </c>
      <c r="O94" t="s">
        <v>646</v>
      </c>
      <c r="P94" t="s">
        <v>26</v>
      </c>
      <c r="Q94" t="s">
        <v>647</v>
      </c>
      <c r="R94" t="s">
        <v>638</v>
      </c>
      <c r="S94" t="s">
        <v>25104</v>
      </c>
      <c r="T94" t="s">
        <v>25105</v>
      </c>
    </row>
    <row r="95" spans="1:20" x14ac:dyDescent="0.25">
      <c r="A95" t="s">
        <v>18</v>
      </c>
      <c r="B95" t="s">
        <v>19</v>
      </c>
      <c r="C95">
        <v>66.666666666666671</v>
      </c>
      <c r="D95">
        <v>3</v>
      </c>
      <c r="E95" t="s">
        <v>25106</v>
      </c>
      <c r="F95">
        <v>168</v>
      </c>
      <c r="G95">
        <v>0</v>
      </c>
      <c r="H95" t="s">
        <v>645</v>
      </c>
      <c r="I95" t="s">
        <v>727</v>
      </c>
      <c r="J95" t="s">
        <v>25107</v>
      </c>
      <c r="K95" t="s">
        <v>778</v>
      </c>
      <c r="L95" t="s">
        <v>734</v>
      </c>
      <c r="M95" t="s">
        <v>25108</v>
      </c>
      <c r="N95" t="s">
        <v>637</v>
      </c>
      <c r="O95" t="s">
        <v>646</v>
      </c>
      <c r="P95" t="s">
        <v>26</v>
      </c>
      <c r="Q95" t="s">
        <v>647</v>
      </c>
      <c r="R95" t="s">
        <v>638</v>
      </c>
      <c r="S95" t="s">
        <v>25109</v>
      </c>
      <c r="T95" t="s">
        <v>25110</v>
      </c>
    </row>
    <row r="96" spans="1:20" x14ac:dyDescent="0.25">
      <c r="A96" t="s">
        <v>14</v>
      </c>
      <c r="B96" t="s">
        <v>15</v>
      </c>
      <c r="C96">
        <v>57</v>
      </c>
      <c r="D96">
        <v>1</v>
      </c>
      <c r="E96" t="s">
        <v>25106</v>
      </c>
      <c r="F96">
        <v>168</v>
      </c>
      <c r="G96">
        <v>0</v>
      </c>
      <c r="H96" t="s">
        <v>645</v>
      </c>
      <c r="I96" t="s">
        <v>727</v>
      </c>
      <c r="J96" t="s">
        <v>25107</v>
      </c>
      <c r="K96" t="s">
        <v>778</v>
      </c>
      <c r="L96" t="s">
        <v>734</v>
      </c>
      <c r="M96" t="s">
        <v>25108</v>
      </c>
      <c r="N96" t="s">
        <v>637</v>
      </c>
      <c r="O96" t="s">
        <v>646</v>
      </c>
      <c r="P96" t="s">
        <v>26</v>
      </c>
      <c r="Q96" t="s">
        <v>647</v>
      </c>
      <c r="R96" t="s">
        <v>638</v>
      </c>
      <c r="S96" t="s">
        <v>25109</v>
      </c>
      <c r="T96" t="s">
        <v>25111</v>
      </c>
    </row>
    <row r="97" spans="1:20" x14ac:dyDescent="0.25">
      <c r="A97" t="s">
        <v>16818</v>
      </c>
      <c r="B97" t="s">
        <v>13750</v>
      </c>
      <c r="C97">
        <v>200</v>
      </c>
      <c r="D97">
        <v>1</v>
      </c>
      <c r="E97" t="s">
        <v>25112</v>
      </c>
      <c r="F97">
        <v>99</v>
      </c>
      <c r="G97">
        <v>0</v>
      </c>
      <c r="H97" t="s">
        <v>655</v>
      </c>
      <c r="I97" t="s">
        <v>25113</v>
      </c>
      <c r="J97" t="s">
        <v>682</v>
      </c>
      <c r="K97" t="s">
        <v>637</v>
      </c>
      <c r="L97" t="s">
        <v>638</v>
      </c>
      <c r="M97" t="s">
        <v>25111</v>
      </c>
      <c r="N97" t="s">
        <v>637</v>
      </c>
      <c r="O97" t="s">
        <v>639</v>
      </c>
      <c r="P97" t="s">
        <v>5</v>
      </c>
      <c r="Q97" t="s">
        <v>640</v>
      </c>
      <c r="R97" t="s">
        <v>638</v>
      </c>
      <c r="S97" t="s">
        <v>25114</v>
      </c>
      <c r="T97" t="s">
        <v>25111</v>
      </c>
    </row>
    <row r="98" spans="1:20" x14ac:dyDescent="0.25">
      <c r="A98" t="s">
        <v>594</v>
      </c>
      <c r="B98" t="s">
        <v>595</v>
      </c>
      <c r="C98">
        <v>50</v>
      </c>
      <c r="D98">
        <v>3</v>
      </c>
      <c r="E98" t="s">
        <v>25115</v>
      </c>
      <c r="F98">
        <v>99</v>
      </c>
      <c r="G98">
        <v>0</v>
      </c>
      <c r="H98" t="s">
        <v>636</v>
      </c>
      <c r="I98" t="s">
        <v>25116</v>
      </c>
      <c r="J98" t="s">
        <v>649</v>
      </c>
      <c r="K98" t="s">
        <v>637</v>
      </c>
      <c r="L98" t="s">
        <v>638</v>
      </c>
      <c r="M98" t="s">
        <v>25117</v>
      </c>
      <c r="N98" t="s">
        <v>637</v>
      </c>
      <c r="O98" t="s">
        <v>639</v>
      </c>
      <c r="P98" t="s">
        <v>5</v>
      </c>
      <c r="Q98" t="s">
        <v>640</v>
      </c>
      <c r="R98" t="s">
        <v>638</v>
      </c>
      <c r="S98" t="s">
        <v>25118</v>
      </c>
      <c r="T98" t="s">
        <v>25117</v>
      </c>
    </row>
    <row r="99" spans="1:20" x14ac:dyDescent="0.25">
      <c r="A99" t="s">
        <v>104</v>
      </c>
      <c r="B99" t="s">
        <v>105</v>
      </c>
      <c r="C99">
        <v>15</v>
      </c>
      <c r="D99">
        <v>1</v>
      </c>
      <c r="E99" t="s">
        <v>25119</v>
      </c>
      <c r="F99">
        <v>15</v>
      </c>
      <c r="G99">
        <v>0</v>
      </c>
      <c r="H99" t="s">
        <v>636</v>
      </c>
      <c r="I99" t="s">
        <v>12149</v>
      </c>
      <c r="J99" t="s">
        <v>23491</v>
      </c>
      <c r="K99" t="s">
        <v>5253</v>
      </c>
      <c r="L99" t="s">
        <v>7662</v>
      </c>
      <c r="M99" t="s">
        <v>25120</v>
      </c>
      <c r="N99" t="s">
        <v>637</v>
      </c>
      <c r="O99" t="s">
        <v>646</v>
      </c>
      <c r="P99" t="s">
        <v>26</v>
      </c>
      <c r="Q99" t="s">
        <v>647</v>
      </c>
      <c r="R99" t="s">
        <v>638</v>
      </c>
      <c r="S99" t="s">
        <v>25121</v>
      </c>
      <c r="T99" t="s">
        <v>25122</v>
      </c>
    </row>
    <row r="100" spans="1:20" x14ac:dyDescent="0.25">
      <c r="A100" t="s">
        <v>104</v>
      </c>
      <c r="B100" t="s">
        <v>105</v>
      </c>
      <c r="C100">
        <v>14</v>
      </c>
      <c r="D100">
        <v>2</v>
      </c>
      <c r="E100" t="s">
        <v>25123</v>
      </c>
      <c r="F100">
        <v>31</v>
      </c>
      <c r="G100">
        <v>3</v>
      </c>
      <c r="H100" t="s">
        <v>645</v>
      </c>
      <c r="I100" t="s">
        <v>25124</v>
      </c>
      <c r="J100" t="s">
        <v>25125</v>
      </c>
      <c r="K100" t="s">
        <v>8752</v>
      </c>
      <c r="L100" t="s">
        <v>1814</v>
      </c>
      <c r="M100" t="s">
        <v>25126</v>
      </c>
      <c r="N100" t="s">
        <v>637</v>
      </c>
      <c r="O100" t="s">
        <v>646</v>
      </c>
      <c r="P100" t="s">
        <v>26</v>
      </c>
      <c r="Q100" t="s">
        <v>647</v>
      </c>
      <c r="R100" t="s">
        <v>638</v>
      </c>
      <c r="S100" t="s">
        <v>25127</v>
      </c>
      <c r="T100" t="s">
        <v>25126</v>
      </c>
    </row>
    <row r="101" spans="1:20" x14ac:dyDescent="0.25">
      <c r="A101" t="s">
        <v>147</v>
      </c>
      <c r="B101" t="s">
        <v>148</v>
      </c>
      <c r="C101">
        <v>50</v>
      </c>
      <c r="D101">
        <v>6</v>
      </c>
      <c r="E101" t="s">
        <v>25128</v>
      </c>
      <c r="F101">
        <v>200</v>
      </c>
      <c r="G101">
        <v>0</v>
      </c>
      <c r="H101" t="s">
        <v>636</v>
      </c>
      <c r="I101" t="s">
        <v>25129</v>
      </c>
      <c r="J101" t="s">
        <v>699</v>
      </c>
      <c r="K101" t="s">
        <v>637</v>
      </c>
      <c r="L101" t="s">
        <v>638</v>
      </c>
      <c r="M101" t="s">
        <v>25130</v>
      </c>
      <c r="N101" t="s">
        <v>637</v>
      </c>
      <c r="O101" t="s">
        <v>639</v>
      </c>
      <c r="P101" t="s">
        <v>5</v>
      </c>
      <c r="Q101" t="s">
        <v>640</v>
      </c>
      <c r="R101" t="s">
        <v>638</v>
      </c>
      <c r="S101" t="s">
        <v>25131</v>
      </c>
      <c r="T101" t="s">
        <v>25130</v>
      </c>
    </row>
    <row r="102" spans="1:20" x14ac:dyDescent="0.25">
      <c r="A102" t="s">
        <v>104</v>
      </c>
      <c r="B102" t="s">
        <v>105</v>
      </c>
      <c r="C102">
        <v>14</v>
      </c>
      <c r="D102">
        <v>2</v>
      </c>
      <c r="E102" t="s">
        <v>25132</v>
      </c>
      <c r="F102">
        <v>28</v>
      </c>
      <c r="G102">
        <v>0</v>
      </c>
      <c r="H102" t="s">
        <v>645</v>
      </c>
      <c r="I102" t="s">
        <v>25124</v>
      </c>
      <c r="J102" t="s">
        <v>25125</v>
      </c>
      <c r="K102" t="s">
        <v>8752</v>
      </c>
      <c r="L102" t="s">
        <v>1814</v>
      </c>
      <c r="M102" t="s">
        <v>25133</v>
      </c>
      <c r="N102" t="s">
        <v>637</v>
      </c>
      <c r="O102" t="s">
        <v>646</v>
      </c>
      <c r="P102" t="s">
        <v>26</v>
      </c>
      <c r="Q102" t="s">
        <v>647</v>
      </c>
      <c r="R102" t="s">
        <v>638</v>
      </c>
      <c r="S102" t="s">
        <v>25134</v>
      </c>
      <c r="T102" t="s">
        <v>25135</v>
      </c>
    </row>
    <row r="103" spans="1:20" x14ac:dyDescent="0.25">
      <c r="A103" t="s">
        <v>594</v>
      </c>
      <c r="B103" t="s">
        <v>595</v>
      </c>
      <c r="C103">
        <v>50</v>
      </c>
      <c r="D103">
        <v>3</v>
      </c>
      <c r="E103" t="s">
        <v>25136</v>
      </c>
      <c r="F103">
        <v>99</v>
      </c>
      <c r="G103">
        <v>0</v>
      </c>
      <c r="H103" t="s">
        <v>636</v>
      </c>
      <c r="I103" t="s">
        <v>2969</v>
      </c>
      <c r="J103" t="s">
        <v>675</v>
      </c>
      <c r="K103" t="s">
        <v>637</v>
      </c>
      <c r="L103" t="s">
        <v>638</v>
      </c>
      <c r="M103" t="s">
        <v>25137</v>
      </c>
      <c r="N103" t="s">
        <v>637</v>
      </c>
      <c r="O103" t="s">
        <v>639</v>
      </c>
      <c r="P103" t="s">
        <v>5</v>
      </c>
      <c r="Q103" t="s">
        <v>640</v>
      </c>
      <c r="R103" t="s">
        <v>638</v>
      </c>
      <c r="S103" t="s">
        <v>25138</v>
      </c>
      <c r="T103" t="s">
        <v>25137</v>
      </c>
    </row>
    <row r="104" spans="1:20" x14ac:dyDescent="0.25">
      <c r="A104" t="s">
        <v>594</v>
      </c>
      <c r="B104" t="s">
        <v>595</v>
      </c>
      <c r="C104">
        <v>50</v>
      </c>
      <c r="D104">
        <v>3</v>
      </c>
      <c r="E104" t="s">
        <v>25139</v>
      </c>
      <c r="F104">
        <v>99</v>
      </c>
      <c r="G104">
        <v>0</v>
      </c>
      <c r="H104" t="s">
        <v>636</v>
      </c>
      <c r="I104" t="s">
        <v>25140</v>
      </c>
      <c r="J104" t="s">
        <v>2178</v>
      </c>
      <c r="K104" t="s">
        <v>637</v>
      </c>
      <c r="L104" t="s">
        <v>638</v>
      </c>
      <c r="M104" t="s">
        <v>25141</v>
      </c>
      <c r="N104" t="s">
        <v>637</v>
      </c>
      <c r="O104" t="s">
        <v>639</v>
      </c>
      <c r="P104" t="s">
        <v>5</v>
      </c>
      <c r="Q104" t="s">
        <v>640</v>
      </c>
      <c r="R104" t="s">
        <v>638</v>
      </c>
      <c r="S104" t="s">
        <v>25142</v>
      </c>
      <c r="T104" t="s">
        <v>25141</v>
      </c>
    </row>
    <row r="105" spans="1:20" x14ac:dyDescent="0.25">
      <c r="A105" t="s">
        <v>72</v>
      </c>
      <c r="B105" t="s">
        <v>716</v>
      </c>
      <c r="C105">
        <v>93</v>
      </c>
      <c r="D105">
        <v>1</v>
      </c>
      <c r="E105" t="s">
        <v>25143</v>
      </c>
      <c r="F105">
        <v>93</v>
      </c>
      <c r="G105">
        <v>0</v>
      </c>
      <c r="H105" t="s">
        <v>645</v>
      </c>
      <c r="I105" t="s">
        <v>25144</v>
      </c>
      <c r="J105" t="s">
        <v>25145</v>
      </c>
      <c r="K105" t="s">
        <v>8931</v>
      </c>
      <c r="L105" t="s">
        <v>725</v>
      </c>
      <c r="M105" t="s">
        <v>25146</v>
      </c>
      <c r="N105" t="s">
        <v>637</v>
      </c>
      <c r="O105" t="s">
        <v>646</v>
      </c>
      <c r="P105" t="s">
        <v>26</v>
      </c>
      <c r="Q105" t="s">
        <v>647</v>
      </c>
      <c r="R105" t="s">
        <v>638</v>
      </c>
      <c r="S105" t="s">
        <v>25147</v>
      </c>
      <c r="T105" t="s">
        <v>25146</v>
      </c>
    </row>
    <row r="106" spans="1:20" x14ac:dyDescent="0.25">
      <c r="A106" t="s">
        <v>22</v>
      </c>
      <c r="B106" t="s">
        <v>27</v>
      </c>
      <c r="C106">
        <v>80</v>
      </c>
      <c r="D106">
        <v>1</v>
      </c>
      <c r="E106" t="s">
        <v>25148</v>
      </c>
      <c r="F106">
        <v>80</v>
      </c>
      <c r="G106">
        <v>0</v>
      </c>
      <c r="H106" t="s">
        <v>645</v>
      </c>
      <c r="I106" t="s">
        <v>25149</v>
      </c>
      <c r="J106" t="s">
        <v>25150</v>
      </c>
      <c r="K106" t="s">
        <v>25151</v>
      </c>
      <c r="L106" t="s">
        <v>2536</v>
      </c>
      <c r="M106" t="s">
        <v>25152</v>
      </c>
      <c r="N106" t="s">
        <v>637</v>
      </c>
      <c r="O106" t="s">
        <v>646</v>
      </c>
      <c r="P106" t="s">
        <v>26</v>
      </c>
      <c r="Q106" t="s">
        <v>647</v>
      </c>
      <c r="R106" t="s">
        <v>638</v>
      </c>
      <c r="S106" t="s">
        <v>25153</v>
      </c>
      <c r="T106" t="s">
        <v>25152</v>
      </c>
    </row>
    <row r="107" spans="1:20" x14ac:dyDescent="0.25">
      <c r="A107" t="s">
        <v>22</v>
      </c>
      <c r="B107" t="s">
        <v>27</v>
      </c>
      <c r="C107">
        <v>66.333333333333329</v>
      </c>
      <c r="D107">
        <v>3</v>
      </c>
      <c r="E107" t="s">
        <v>25154</v>
      </c>
      <c r="F107">
        <v>240</v>
      </c>
      <c r="G107">
        <v>0</v>
      </c>
      <c r="H107" t="s">
        <v>645</v>
      </c>
      <c r="I107" t="s">
        <v>750</v>
      </c>
      <c r="J107" t="s">
        <v>25155</v>
      </c>
      <c r="K107" t="s">
        <v>17846</v>
      </c>
      <c r="L107" t="s">
        <v>1708</v>
      </c>
      <c r="M107" t="s">
        <v>25156</v>
      </c>
      <c r="N107" t="s">
        <v>637</v>
      </c>
      <c r="O107" t="s">
        <v>646</v>
      </c>
      <c r="P107" t="s">
        <v>26</v>
      </c>
      <c r="Q107" t="s">
        <v>647</v>
      </c>
      <c r="R107" t="s">
        <v>638</v>
      </c>
      <c r="S107" t="s">
        <v>25157</v>
      </c>
      <c r="T107" t="s">
        <v>25158</v>
      </c>
    </row>
    <row r="108" spans="1:20" x14ac:dyDescent="0.25">
      <c r="A108" t="s">
        <v>600</v>
      </c>
      <c r="B108" t="s">
        <v>601</v>
      </c>
      <c r="C108">
        <v>139</v>
      </c>
      <c r="D108">
        <v>1</v>
      </c>
      <c r="E108" t="s">
        <v>25159</v>
      </c>
      <c r="F108">
        <v>278</v>
      </c>
      <c r="G108">
        <v>0</v>
      </c>
      <c r="H108" t="s">
        <v>645</v>
      </c>
      <c r="I108" t="s">
        <v>7614</v>
      </c>
      <c r="J108" t="s">
        <v>25160</v>
      </c>
      <c r="K108" t="s">
        <v>19319</v>
      </c>
      <c r="L108" t="s">
        <v>9035</v>
      </c>
      <c r="M108" t="s">
        <v>25161</v>
      </c>
      <c r="N108" t="s">
        <v>637</v>
      </c>
      <c r="O108" t="s">
        <v>646</v>
      </c>
      <c r="P108" t="s">
        <v>26</v>
      </c>
      <c r="Q108" t="s">
        <v>647</v>
      </c>
      <c r="R108" t="s">
        <v>638</v>
      </c>
      <c r="S108" t="s">
        <v>25162</v>
      </c>
      <c r="T108" t="s">
        <v>25163</v>
      </c>
    </row>
    <row r="109" spans="1:20" x14ac:dyDescent="0.25">
      <c r="A109" t="s">
        <v>239</v>
      </c>
      <c r="B109" t="s">
        <v>245</v>
      </c>
      <c r="C109">
        <v>139</v>
      </c>
      <c r="D109">
        <v>1</v>
      </c>
      <c r="E109" t="s">
        <v>25159</v>
      </c>
      <c r="F109">
        <v>278</v>
      </c>
      <c r="G109">
        <v>0</v>
      </c>
      <c r="H109" t="s">
        <v>645</v>
      </c>
      <c r="I109" t="s">
        <v>7614</v>
      </c>
      <c r="J109" t="s">
        <v>25160</v>
      </c>
      <c r="K109" t="s">
        <v>19319</v>
      </c>
      <c r="L109" t="s">
        <v>9035</v>
      </c>
      <c r="M109" t="s">
        <v>25161</v>
      </c>
      <c r="N109" t="s">
        <v>637</v>
      </c>
      <c r="O109" t="s">
        <v>646</v>
      </c>
      <c r="P109" t="s">
        <v>26</v>
      </c>
      <c r="Q109" t="s">
        <v>647</v>
      </c>
      <c r="R109" t="s">
        <v>638</v>
      </c>
      <c r="S109" t="s">
        <v>25162</v>
      </c>
      <c r="T109" t="s">
        <v>25163</v>
      </c>
    </row>
    <row r="110" spans="1:20" x14ac:dyDescent="0.25">
      <c r="A110" t="s">
        <v>239</v>
      </c>
      <c r="B110" t="s">
        <v>245</v>
      </c>
      <c r="C110">
        <v>159</v>
      </c>
      <c r="D110">
        <v>1</v>
      </c>
      <c r="E110" t="s">
        <v>25164</v>
      </c>
      <c r="F110">
        <v>129</v>
      </c>
      <c r="G110">
        <v>0</v>
      </c>
      <c r="H110" t="s">
        <v>636</v>
      </c>
      <c r="I110" t="s">
        <v>25165</v>
      </c>
      <c r="J110" t="s">
        <v>1965</v>
      </c>
      <c r="K110" t="s">
        <v>637</v>
      </c>
      <c r="L110" t="s">
        <v>638</v>
      </c>
      <c r="M110" t="s">
        <v>25163</v>
      </c>
      <c r="N110" t="s">
        <v>637</v>
      </c>
      <c r="O110" t="s">
        <v>643</v>
      </c>
      <c r="P110" t="s">
        <v>5</v>
      </c>
      <c r="Q110" t="s">
        <v>644</v>
      </c>
      <c r="R110" t="s">
        <v>638</v>
      </c>
      <c r="S110" t="s">
        <v>25166</v>
      </c>
      <c r="T110" t="s">
        <v>25167</v>
      </c>
    </row>
    <row r="111" spans="1:20" x14ac:dyDescent="0.25">
      <c r="A111" t="s">
        <v>77</v>
      </c>
      <c r="B111" t="s">
        <v>78</v>
      </c>
      <c r="C111">
        <v>37.5</v>
      </c>
      <c r="D111">
        <v>8</v>
      </c>
      <c r="E111" t="s">
        <v>25168</v>
      </c>
      <c r="F111">
        <v>300</v>
      </c>
      <c r="G111">
        <v>0</v>
      </c>
      <c r="H111" t="s">
        <v>636</v>
      </c>
      <c r="I111" t="s">
        <v>25169</v>
      </c>
      <c r="J111" t="s">
        <v>658</v>
      </c>
      <c r="K111" t="s">
        <v>637</v>
      </c>
      <c r="L111" t="s">
        <v>638</v>
      </c>
      <c r="M111" t="s">
        <v>25170</v>
      </c>
      <c r="N111" t="s">
        <v>637</v>
      </c>
      <c r="O111" t="s">
        <v>639</v>
      </c>
      <c r="P111" t="s">
        <v>5</v>
      </c>
      <c r="Q111" t="s">
        <v>640</v>
      </c>
      <c r="R111" t="s">
        <v>638</v>
      </c>
      <c r="S111" t="s">
        <v>25171</v>
      </c>
      <c r="T111" t="s">
        <v>25172</v>
      </c>
    </row>
    <row r="112" spans="1:20" x14ac:dyDescent="0.25">
      <c r="A112" t="s">
        <v>147</v>
      </c>
      <c r="B112" t="s">
        <v>148</v>
      </c>
      <c r="C112">
        <v>33.333333333333336</v>
      </c>
      <c r="D112">
        <v>3</v>
      </c>
      <c r="E112" t="s">
        <v>25173</v>
      </c>
      <c r="F112">
        <v>399</v>
      </c>
      <c r="G112">
        <v>0</v>
      </c>
      <c r="H112" t="s">
        <v>645</v>
      </c>
      <c r="I112" t="s">
        <v>25174</v>
      </c>
      <c r="J112" t="s">
        <v>25175</v>
      </c>
      <c r="K112" t="s">
        <v>4084</v>
      </c>
      <c r="L112" t="s">
        <v>5807</v>
      </c>
      <c r="M112" t="s">
        <v>25176</v>
      </c>
      <c r="N112" t="s">
        <v>637</v>
      </c>
      <c r="O112" t="s">
        <v>646</v>
      </c>
      <c r="P112" t="s">
        <v>26</v>
      </c>
      <c r="Q112" t="s">
        <v>647</v>
      </c>
      <c r="R112" t="s">
        <v>638</v>
      </c>
      <c r="S112" t="s">
        <v>25177</v>
      </c>
      <c r="T112" t="s">
        <v>25178</v>
      </c>
    </row>
    <row r="113" spans="1:20" x14ac:dyDescent="0.25">
      <c r="A113" t="s">
        <v>18</v>
      </c>
      <c r="B113" t="s">
        <v>19</v>
      </c>
      <c r="C113">
        <v>66.666666666666671</v>
      </c>
      <c r="D113">
        <v>3</v>
      </c>
      <c r="E113" t="s">
        <v>25173</v>
      </c>
      <c r="F113">
        <v>399</v>
      </c>
      <c r="G113">
        <v>0</v>
      </c>
      <c r="H113" t="s">
        <v>645</v>
      </c>
      <c r="I113" t="s">
        <v>25174</v>
      </c>
      <c r="J113" t="s">
        <v>25175</v>
      </c>
      <c r="K113" t="s">
        <v>4084</v>
      </c>
      <c r="L113" t="s">
        <v>5807</v>
      </c>
      <c r="M113" t="s">
        <v>25176</v>
      </c>
      <c r="N113" t="s">
        <v>637</v>
      </c>
      <c r="O113" t="s">
        <v>646</v>
      </c>
      <c r="P113" t="s">
        <v>26</v>
      </c>
      <c r="Q113" t="s">
        <v>647</v>
      </c>
      <c r="R113" t="s">
        <v>638</v>
      </c>
      <c r="S113" t="s">
        <v>25177</v>
      </c>
      <c r="T113" t="s">
        <v>25178</v>
      </c>
    </row>
    <row r="114" spans="1:20" x14ac:dyDescent="0.25">
      <c r="A114" t="s">
        <v>240</v>
      </c>
      <c r="B114" t="s">
        <v>246</v>
      </c>
      <c r="C114">
        <v>139</v>
      </c>
      <c r="D114">
        <v>1</v>
      </c>
      <c r="E114" t="s">
        <v>25173</v>
      </c>
      <c r="F114">
        <v>399</v>
      </c>
      <c r="G114">
        <v>0</v>
      </c>
      <c r="H114" t="s">
        <v>645</v>
      </c>
      <c r="I114" t="s">
        <v>25174</v>
      </c>
      <c r="J114" t="s">
        <v>25175</v>
      </c>
      <c r="K114" t="s">
        <v>4084</v>
      </c>
      <c r="L114" t="s">
        <v>5807</v>
      </c>
      <c r="M114" t="s">
        <v>25176</v>
      </c>
      <c r="N114" t="s">
        <v>637</v>
      </c>
      <c r="O114" t="s">
        <v>646</v>
      </c>
      <c r="P114" t="s">
        <v>26</v>
      </c>
      <c r="Q114" t="s">
        <v>647</v>
      </c>
      <c r="R114" t="s">
        <v>638</v>
      </c>
      <c r="S114" t="s">
        <v>25177</v>
      </c>
      <c r="T114" t="s">
        <v>25178</v>
      </c>
    </row>
    <row r="115" spans="1:20" x14ac:dyDescent="0.25">
      <c r="A115" t="s">
        <v>147</v>
      </c>
      <c r="B115" t="s">
        <v>148</v>
      </c>
      <c r="C115">
        <v>50</v>
      </c>
      <c r="D115">
        <v>6</v>
      </c>
      <c r="E115" t="s">
        <v>25179</v>
      </c>
      <c r="F115">
        <v>200</v>
      </c>
      <c r="G115">
        <v>0</v>
      </c>
      <c r="H115" t="s">
        <v>636</v>
      </c>
      <c r="I115" t="s">
        <v>25180</v>
      </c>
      <c r="J115" t="s">
        <v>2051</v>
      </c>
      <c r="K115" t="s">
        <v>637</v>
      </c>
      <c r="L115" t="s">
        <v>638</v>
      </c>
      <c r="M115" t="s">
        <v>25181</v>
      </c>
      <c r="N115" t="s">
        <v>637</v>
      </c>
      <c r="O115" t="s">
        <v>643</v>
      </c>
      <c r="P115" t="s">
        <v>5</v>
      </c>
      <c r="Q115" t="s">
        <v>644</v>
      </c>
      <c r="R115" t="s">
        <v>638</v>
      </c>
      <c r="S115" t="s">
        <v>25182</v>
      </c>
      <c r="T115" t="s">
        <v>25183</v>
      </c>
    </row>
    <row r="116" spans="1:20" x14ac:dyDescent="0.25">
      <c r="A116" t="s">
        <v>147</v>
      </c>
      <c r="B116" t="s">
        <v>148</v>
      </c>
      <c r="C116">
        <v>50</v>
      </c>
      <c r="D116">
        <v>6</v>
      </c>
      <c r="E116" t="s">
        <v>25184</v>
      </c>
      <c r="F116">
        <v>200</v>
      </c>
      <c r="G116">
        <v>0</v>
      </c>
      <c r="H116" t="s">
        <v>636</v>
      </c>
      <c r="I116" t="s">
        <v>25185</v>
      </c>
      <c r="J116" t="s">
        <v>666</v>
      </c>
      <c r="K116" t="s">
        <v>637</v>
      </c>
      <c r="L116" t="s">
        <v>638</v>
      </c>
      <c r="M116" t="s">
        <v>25186</v>
      </c>
      <c r="N116" t="s">
        <v>637</v>
      </c>
      <c r="O116" t="s">
        <v>643</v>
      </c>
      <c r="P116" t="s">
        <v>5</v>
      </c>
      <c r="Q116" t="s">
        <v>644</v>
      </c>
      <c r="R116" t="s">
        <v>638</v>
      </c>
      <c r="S116" t="s">
        <v>25187</v>
      </c>
      <c r="T116" t="s">
        <v>25188</v>
      </c>
    </row>
    <row r="117" spans="1:20" x14ac:dyDescent="0.25">
      <c r="A117" t="s">
        <v>104</v>
      </c>
      <c r="B117" t="s">
        <v>105</v>
      </c>
      <c r="C117">
        <v>14</v>
      </c>
      <c r="D117">
        <v>2</v>
      </c>
      <c r="E117" t="s">
        <v>25189</v>
      </c>
      <c r="F117">
        <v>28</v>
      </c>
      <c r="G117">
        <v>0</v>
      </c>
      <c r="H117" t="s">
        <v>645</v>
      </c>
      <c r="I117" t="s">
        <v>25190</v>
      </c>
      <c r="J117" t="s">
        <v>25191</v>
      </c>
      <c r="K117" t="s">
        <v>763</v>
      </c>
      <c r="L117" t="s">
        <v>1689</v>
      </c>
      <c r="M117" t="s">
        <v>25192</v>
      </c>
      <c r="N117" t="s">
        <v>637</v>
      </c>
      <c r="O117" t="s">
        <v>646</v>
      </c>
      <c r="P117" t="s">
        <v>26</v>
      </c>
      <c r="Q117" t="s">
        <v>647</v>
      </c>
      <c r="R117" t="s">
        <v>638</v>
      </c>
      <c r="S117" t="s">
        <v>25193</v>
      </c>
      <c r="T117" t="s">
        <v>25194</v>
      </c>
    </row>
    <row r="118" spans="1:20" x14ac:dyDescent="0.25">
      <c r="A118" t="s">
        <v>104</v>
      </c>
      <c r="B118" t="s">
        <v>105</v>
      </c>
      <c r="C118">
        <v>15</v>
      </c>
      <c r="D118">
        <v>2</v>
      </c>
      <c r="E118" t="s">
        <v>25195</v>
      </c>
      <c r="F118">
        <v>30</v>
      </c>
      <c r="G118">
        <v>0</v>
      </c>
      <c r="H118" t="s">
        <v>636</v>
      </c>
      <c r="I118" t="s">
        <v>25190</v>
      </c>
      <c r="J118" t="s">
        <v>25191</v>
      </c>
      <c r="K118" t="s">
        <v>763</v>
      </c>
      <c r="L118" t="s">
        <v>1689</v>
      </c>
      <c r="M118" t="s">
        <v>25192</v>
      </c>
      <c r="N118" t="s">
        <v>637</v>
      </c>
      <c r="O118" t="s">
        <v>646</v>
      </c>
      <c r="P118" t="s">
        <v>26</v>
      </c>
      <c r="Q118" t="s">
        <v>647</v>
      </c>
      <c r="R118" t="s">
        <v>638</v>
      </c>
      <c r="S118" t="s">
        <v>25196</v>
      </c>
      <c r="T118" t="s">
        <v>25194</v>
      </c>
    </row>
    <row r="119" spans="1:20" x14ac:dyDescent="0.25">
      <c r="A119" t="s">
        <v>594</v>
      </c>
      <c r="B119" t="s">
        <v>595</v>
      </c>
      <c r="C119">
        <v>50</v>
      </c>
      <c r="D119">
        <v>3</v>
      </c>
      <c r="E119" t="s">
        <v>25197</v>
      </c>
      <c r="F119">
        <v>99</v>
      </c>
      <c r="G119">
        <v>0</v>
      </c>
      <c r="H119" t="s">
        <v>636</v>
      </c>
      <c r="I119" t="s">
        <v>25198</v>
      </c>
      <c r="J119" t="s">
        <v>648</v>
      </c>
      <c r="K119" t="s">
        <v>637</v>
      </c>
      <c r="L119" t="s">
        <v>638</v>
      </c>
      <c r="M119" t="s">
        <v>25199</v>
      </c>
      <c r="N119" t="s">
        <v>637</v>
      </c>
      <c r="O119" t="s">
        <v>639</v>
      </c>
      <c r="P119" t="s">
        <v>5</v>
      </c>
      <c r="Q119" t="s">
        <v>640</v>
      </c>
      <c r="R119" t="s">
        <v>638</v>
      </c>
      <c r="S119" t="s">
        <v>25200</v>
      </c>
      <c r="T119" t="s">
        <v>25199</v>
      </c>
    </row>
    <row r="120" spans="1:20" x14ac:dyDescent="0.25">
      <c r="A120" t="s">
        <v>22</v>
      </c>
      <c r="B120" t="s">
        <v>27</v>
      </c>
      <c r="C120">
        <v>80</v>
      </c>
      <c r="D120">
        <v>1</v>
      </c>
      <c r="E120" t="s">
        <v>25201</v>
      </c>
      <c r="F120">
        <v>80</v>
      </c>
      <c r="G120">
        <v>0</v>
      </c>
      <c r="H120" t="s">
        <v>645</v>
      </c>
      <c r="I120" t="s">
        <v>7573</v>
      </c>
      <c r="J120" t="s">
        <v>25202</v>
      </c>
      <c r="K120" t="s">
        <v>9610</v>
      </c>
      <c r="L120" t="s">
        <v>2784</v>
      </c>
      <c r="M120" t="s">
        <v>25203</v>
      </c>
      <c r="N120" t="s">
        <v>637</v>
      </c>
      <c r="O120" t="s">
        <v>646</v>
      </c>
      <c r="P120" t="s">
        <v>26</v>
      </c>
      <c r="Q120" t="s">
        <v>647</v>
      </c>
      <c r="R120" t="s">
        <v>638</v>
      </c>
      <c r="S120" t="s">
        <v>25204</v>
      </c>
      <c r="T120" t="s">
        <v>25205</v>
      </c>
    </row>
    <row r="121" spans="1:20" x14ac:dyDescent="0.25">
      <c r="A121" t="s">
        <v>594</v>
      </c>
      <c r="B121" t="s">
        <v>595</v>
      </c>
      <c r="C121">
        <v>50</v>
      </c>
      <c r="D121">
        <v>3</v>
      </c>
      <c r="E121" t="s">
        <v>25206</v>
      </c>
      <c r="F121">
        <v>99</v>
      </c>
      <c r="G121">
        <v>0</v>
      </c>
      <c r="H121" t="s">
        <v>636</v>
      </c>
      <c r="I121" t="s">
        <v>12381</v>
      </c>
      <c r="J121" t="s">
        <v>1852</v>
      </c>
      <c r="K121" t="s">
        <v>637</v>
      </c>
      <c r="L121" t="s">
        <v>638</v>
      </c>
      <c r="M121" t="s">
        <v>25207</v>
      </c>
      <c r="N121" t="s">
        <v>637</v>
      </c>
      <c r="O121" t="s">
        <v>639</v>
      </c>
      <c r="P121" t="s">
        <v>5</v>
      </c>
      <c r="Q121" t="s">
        <v>640</v>
      </c>
      <c r="R121" t="s">
        <v>638</v>
      </c>
      <c r="S121" t="s">
        <v>25208</v>
      </c>
      <c r="T121" t="s">
        <v>25207</v>
      </c>
    </row>
    <row r="122" spans="1:20" x14ac:dyDescent="0.25">
      <c r="A122" t="s">
        <v>22</v>
      </c>
      <c r="B122" t="s">
        <v>27</v>
      </c>
      <c r="C122">
        <v>116</v>
      </c>
      <c r="D122">
        <v>1</v>
      </c>
      <c r="E122" t="s">
        <v>25209</v>
      </c>
      <c r="F122">
        <v>199</v>
      </c>
      <c r="G122">
        <v>0</v>
      </c>
      <c r="H122" t="s">
        <v>636</v>
      </c>
      <c r="I122" t="s">
        <v>25210</v>
      </c>
      <c r="J122" t="s">
        <v>648</v>
      </c>
      <c r="K122" t="s">
        <v>637</v>
      </c>
      <c r="L122" t="s">
        <v>638</v>
      </c>
      <c r="M122" t="s">
        <v>25211</v>
      </c>
      <c r="N122" t="s">
        <v>637</v>
      </c>
      <c r="O122" t="s">
        <v>639</v>
      </c>
      <c r="P122" t="s">
        <v>5</v>
      </c>
      <c r="Q122" t="s">
        <v>640</v>
      </c>
      <c r="R122" t="s">
        <v>638</v>
      </c>
      <c r="S122" t="s">
        <v>25212</v>
      </c>
      <c r="T122" t="s">
        <v>25211</v>
      </c>
    </row>
    <row r="123" spans="1:20" x14ac:dyDescent="0.25">
      <c r="A123" t="s">
        <v>239</v>
      </c>
      <c r="B123" t="s">
        <v>245</v>
      </c>
      <c r="C123">
        <v>163</v>
      </c>
      <c r="D123">
        <v>1</v>
      </c>
      <c r="E123" t="s">
        <v>25209</v>
      </c>
      <c r="F123">
        <v>199</v>
      </c>
      <c r="G123">
        <v>0</v>
      </c>
      <c r="H123" t="s">
        <v>636</v>
      </c>
      <c r="I123" t="s">
        <v>25210</v>
      </c>
      <c r="J123" t="s">
        <v>648</v>
      </c>
      <c r="K123" t="s">
        <v>637</v>
      </c>
      <c r="L123" t="s">
        <v>638</v>
      </c>
      <c r="M123" t="s">
        <v>25211</v>
      </c>
      <c r="N123" t="s">
        <v>637</v>
      </c>
      <c r="O123" t="s">
        <v>639</v>
      </c>
      <c r="P123" t="s">
        <v>5</v>
      </c>
      <c r="Q123" t="s">
        <v>640</v>
      </c>
      <c r="R123" t="s">
        <v>638</v>
      </c>
      <c r="S123" t="s">
        <v>25212</v>
      </c>
      <c r="T123" t="s">
        <v>25211</v>
      </c>
    </row>
    <row r="124" spans="1:20" x14ac:dyDescent="0.25">
      <c r="A124" t="s">
        <v>147</v>
      </c>
      <c r="B124" t="s">
        <v>148</v>
      </c>
      <c r="C124">
        <v>33.333333333333336</v>
      </c>
      <c r="D124">
        <v>3</v>
      </c>
      <c r="E124" t="s">
        <v>25213</v>
      </c>
      <c r="F124">
        <v>191.5</v>
      </c>
      <c r="G124">
        <v>0</v>
      </c>
      <c r="H124" t="s">
        <v>655</v>
      </c>
      <c r="I124" t="s">
        <v>25214</v>
      </c>
      <c r="J124" t="s">
        <v>653</v>
      </c>
      <c r="K124" t="s">
        <v>637</v>
      </c>
      <c r="L124" t="s">
        <v>638</v>
      </c>
      <c r="M124" t="s">
        <v>25215</v>
      </c>
      <c r="N124" t="s">
        <v>637</v>
      </c>
      <c r="O124" t="s">
        <v>643</v>
      </c>
      <c r="P124" t="s">
        <v>5</v>
      </c>
      <c r="Q124" t="s">
        <v>644</v>
      </c>
      <c r="R124" t="s">
        <v>638</v>
      </c>
      <c r="S124" t="s">
        <v>25216</v>
      </c>
      <c r="T124" t="s">
        <v>25215</v>
      </c>
    </row>
    <row r="125" spans="1:20" x14ac:dyDescent="0.25">
      <c r="A125" t="s">
        <v>239</v>
      </c>
      <c r="B125" t="s">
        <v>245</v>
      </c>
      <c r="C125">
        <v>159</v>
      </c>
      <c r="D125">
        <v>1</v>
      </c>
      <c r="E125" t="s">
        <v>25213</v>
      </c>
      <c r="F125">
        <v>191.5</v>
      </c>
      <c r="G125">
        <v>0</v>
      </c>
      <c r="H125" t="s">
        <v>655</v>
      </c>
      <c r="I125" t="s">
        <v>25214</v>
      </c>
      <c r="J125" t="s">
        <v>653</v>
      </c>
      <c r="K125" t="s">
        <v>637</v>
      </c>
      <c r="L125" t="s">
        <v>638</v>
      </c>
      <c r="M125" t="s">
        <v>25215</v>
      </c>
      <c r="N125" t="s">
        <v>637</v>
      </c>
      <c r="O125" t="s">
        <v>643</v>
      </c>
      <c r="P125" t="s">
        <v>5</v>
      </c>
      <c r="Q125" t="s">
        <v>644</v>
      </c>
      <c r="R125" t="s">
        <v>638</v>
      </c>
      <c r="S125" t="s">
        <v>25216</v>
      </c>
      <c r="T125" t="s">
        <v>25215</v>
      </c>
    </row>
    <row r="126" spans="1:20" x14ac:dyDescent="0.25">
      <c r="A126" t="s">
        <v>77</v>
      </c>
      <c r="B126" t="s">
        <v>78</v>
      </c>
      <c r="C126">
        <v>27.5</v>
      </c>
      <c r="D126">
        <v>4</v>
      </c>
      <c r="E126" t="s">
        <v>25217</v>
      </c>
      <c r="F126">
        <v>165</v>
      </c>
      <c r="G126">
        <v>0</v>
      </c>
      <c r="H126" t="s">
        <v>636</v>
      </c>
      <c r="I126" t="s">
        <v>25218</v>
      </c>
      <c r="J126" t="s">
        <v>696</v>
      </c>
      <c r="K126" t="s">
        <v>637</v>
      </c>
      <c r="L126" t="s">
        <v>638</v>
      </c>
      <c r="M126" t="s">
        <v>25215</v>
      </c>
      <c r="N126" t="s">
        <v>637</v>
      </c>
      <c r="O126" t="s">
        <v>639</v>
      </c>
      <c r="P126" t="s">
        <v>5</v>
      </c>
      <c r="Q126" t="s">
        <v>640</v>
      </c>
      <c r="R126" t="s">
        <v>638</v>
      </c>
      <c r="S126" t="s">
        <v>25219</v>
      </c>
      <c r="T126" t="s">
        <v>25215</v>
      </c>
    </row>
    <row r="127" spans="1:20" x14ac:dyDescent="0.25">
      <c r="A127" t="s">
        <v>16479</v>
      </c>
      <c r="B127" t="s">
        <v>13745</v>
      </c>
      <c r="C127">
        <v>99</v>
      </c>
      <c r="D127">
        <v>1</v>
      </c>
      <c r="E127" t="s">
        <v>25220</v>
      </c>
      <c r="F127">
        <v>179</v>
      </c>
      <c r="G127">
        <v>0</v>
      </c>
      <c r="H127" t="s">
        <v>636</v>
      </c>
      <c r="I127" t="s">
        <v>25221</v>
      </c>
      <c r="J127" t="s">
        <v>650</v>
      </c>
      <c r="K127" t="s">
        <v>637</v>
      </c>
      <c r="L127" t="s">
        <v>638</v>
      </c>
      <c r="M127" t="s">
        <v>25090</v>
      </c>
      <c r="N127" t="s">
        <v>637</v>
      </c>
      <c r="O127" t="s">
        <v>656</v>
      </c>
      <c r="P127" t="s">
        <v>5</v>
      </c>
      <c r="Q127" t="s">
        <v>644</v>
      </c>
      <c r="R127" t="s">
        <v>638</v>
      </c>
      <c r="S127" t="s">
        <v>25222</v>
      </c>
      <c r="T127" t="s">
        <v>25090</v>
      </c>
    </row>
    <row r="128" spans="1:20" x14ac:dyDescent="0.25">
      <c r="A128" t="s">
        <v>16818</v>
      </c>
      <c r="B128" t="s">
        <v>13750</v>
      </c>
      <c r="C128">
        <v>99</v>
      </c>
      <c r="D128">
        <v>1</v>
      </c>
      <c r="E128" t="s">
        <v>25220</v>
      </c>
      <c r="F128">
        <v>179</v>
      </c>
      <c r="G128">
        <v>0</v>
      </c>
      <c r="H128" t="s">
        <v>636</v>
      </c>
      <c r="I128" t="s">
        <v>25221</v>
      </c>
      <c r="J128" t="s">
        <v>650</v>
      </c>
      <c r="K128" t="s">
        <v>637</v>
      </c>
      <c r="L128" t="s">
        <v>638</v>
      </c>
      <c r="M128" t="s">
        <v>25090</v>
      </c>
      <c r="N128" t="s">
        <v>637</v>
      </c>
      <c r="O128" t="s">
        <v>656</v>
      </c>
      <c r="P128" t="s">
        <v>5</v>
      </c>
      <c r="Q128" t="s">
        <v>644</v>
      </c>
      <c r="R128" t="s">
        <v>638</v>
      </c>
      <c r="S128" t="s">
        <v>25222</v>
      </c>
      <c r="T128" t="s">
        <v>25090</v>
      </c>
    </row>
    <row r="129" spans="1:20" x14ac:dyDescent="0.25">
      <c r="A129" t="s">
        <v>18</v>
      </c>
      <c r="B129" t="s">
        <v>19</v>
      </c>
      <c r="C129">
        <v>66.666666666666671</v>
      </c>
      <c r="D129">
        <v>3</v>
      </c>
      <c r="E129" t="s">
        <v>25223</v>
      </c>
      <c r="F129">
        <v>100</v>
      </c>
      <c r="G129">
        <v>0</v>
      </c>
      <c r="H129" t="s">
        <v>636</v>
      </c>
      <c r="I129" t="s">
        <v>3073</v>
      </c>
      <c r="J129" t="s">
        <v>648</v>
      </c>
      <c r="K129" t="s">
        <v>637</v>
      </c>
      <c r="L129" t="s">
        <v>638</v>
      </c>
      <c r="M129" t="s">
        <v>25224</v>
      </c>
      <c r="N129" t="s">
        <v>637</v>
      </c>
      <c r="O129" t="s">
        <v>639</v>
      </c>
      <c r="P129" t="s">
        <v>5</v>
      </c>
      <c r="Q129" t="s">
        <v>640</v>
      </c>
      <c r="R129" t="s">
        <v>638</v>
      </c>
      <c r="S129" t="s">
        <v>25225</v>
      </c>
      <c r="T129" t="s">
        <v>25224</v>
      </c>
    </row>
    <row r="130" spans="1:20" x14ac:dyDescent="0.25">
      <c r="A130" t="s">
        <v>240</v>
      </c>
      <c r="B130" t="s">
        <v>690</v>
      </c>
      <c r="C130">
        <v>100.4</v>
      </c>
      <c r="D130">
        <v>1</v>
      </c>
      <c r="E130" t="s">
        <v>25226</v>
      </c>
      <c r="F130">
        <v>100.4</v>
      </c>
      <c r="G130">
        <v>0</v>
      </c>
      <c r="H130" t="s">
        <v>663</v>
      </c>
      <c r="I130" t="s">
        <v>25227</v>
      </c>
      <c r="J130" t="s">
        <v>25228</v>
      </c>
      <c r="K130" t="s">
        <v>8426</v>
      </c>
      <c r="L130" t="s">
        <v>25229</v>
      </c>
      <c r="M130" t="s">
        <v>25230</v>
      </c>
      <c r="N130" t="s">
        <v>637</v>
      </c>
      <c r="O130" t="s">
        <v>664</v>
      </c>
      <c r="P130" t="s">
        <v>23</v>
      </c>
      <c r="Q130" t="s">
        <v>665</v>
      </c>
      <c r="R130" t="s">
        <v>638</v>
      </c>
      <c r="S130" t="s">
        <v>25231</v>
      </c>
      <c r="T130" t="s">
        <v>25230</v>
      </c>
    </row>
    <row r="131" spans="1:20" x14ac:dyDescent="0.25">
      <c r="A131" t="s">
        <v>147</v>
      </c>
      <c r="B131" t="s">
        <v>148</v>
      </c>
      <c r="C131">
        <v>33.333333333333336</v>
      </c>
      <c r="D131">
        <v>3</v>
      </c>
      <c r="E131" t="s">
        <v>25232</v>
      </c>
      <c r="F131">
        <v>199</v>
      </c>
      <c r="G131">
        <v>0</v>
      </c>
      <c r="H131" t="s">
        <v>636</v>
      </c>
      <c r="I131" t="s">
        <v>4974</v>
      </c>
      <c r="J131" t="s">
        <v>652</v>
      </c>
      <c r="K131" t="s">
        <v>637</v>
      </c>
      <c r="L131" t="s">
        <v>638</v>
      </c>
      <c r="M131" t="s">
        <v>25233</v>
      </c>
      <c r="N131" t="s">
        <v>637</v>
      </c>
      <c r="O131" t="s">
        <v>639</v>
      </c>
      <c r="P131" t="s">
        <v>5</v>
      </c>
      <c r="Q131" t="s">
        <v>640</v>
      </c>
      <c r="R131" t="s">
        <v>25234</v>
      </c>
      <c r="S131" t="s">
        <v>25235</v>
      </c>
      <c r="T131" t="s">
        <v>25233</v>
      </c>
    </row>
    <row r="132" spans="1:20" x14ac:dyDescent="0.25">
      <c r="A132" t="s">
        <v>241</v>
      </c>
      <c r="B132" t="s">
        <v>247</v>
      </c>
      <c r="C132">
        <v>159</v>
      </c>
      <c r="D132">
        <v>1</v>
      </c>
      <c r="E132" t="s">
        <v>25232</v>
      </c>
      <c r="F132">
        <v>199</v>
      </c>
      <c r="G132">
        <v>0</v>
      </c>
      <c r="H132" t="s">
        <v>636</v>
      </c>
      <c r="I132" t="s">
        <v>4974</v>
      </c>
      <c r="J132" t="s">
        <v>652</v>
      </c>
      <c r="K132" t="s">
        <v>637</v>
      </c>
      <c r="L132" t="s">
        <v>638</v>
      </c>
      <c r="M132" t="s">
        <v>25233</v>
      </c>
      <c r="N132" t="s">
        <v>637</v>
      </c>
      <c r="O132" t="s">
        <v>639</v>
      </c>
      <c r="P132" t="s">
        <v>5</v>
      </c>
      <c r="Q132" t="s">
        <v>640</v>
      </c>
      <c r="R132" t="s">
        <v>25234</v>
      </c>
      <c r="S132" t="s">
        <v>25235</v>
      </c>
      <c r="T132" t="s">
        <v>25233</v>
      </c>
    </row>
    <row r="133" spans="1:20" x14ac:dyDescent="0.25">
      <c r="A133" t="s">
        <v>16479</v>
      </c>
      <c r="B133" t="s">
        <v>13745</v>
      </c>
      <c r="C133">
        <v>99</v>
      </c>
      <c r="D133">
        <v>2</v>
      </c>
      <c r="E133" t="s">
        <v>25236</v>
      </c>
      <c r="F133">
        <v>632.9</v>
      </c>
      <c r="G133">
        <v>0</v>
      </c>
      <c r="H133" t="s">
        <v>636</v>
      </c>
      <c r="I133" t="s">
        <v>25237</v>
      </c>
      <c r="J133" t="s">
        <v>649</v>
      </c>
      <c r="K133" t="s">
        <v>637</v>
      </c>
      <c r="L133" t="s">
        <v>638</v>
      </c>
      <c r="M133" t="s">
        <v>25238</v>
      </c>
      <c r="N133" t="s">
        <v>637</v>
      </c>
      <c r="O133" t="s">
        <v>639</v>
      </c>
      <c r="P133" t="s">
        <v>5</v>
      </c>
      <c r="Q133" t="s">
        <v>640</v>
      </c>
      <c r="R133" t="s">
        <v>638</v>
      </c>
      <c r="S133" t="s">
        <v>25239</v>
      </c>
      <c r="T133" t="s">
        <v>25238</v>
      </c>
    </row>
    <row r="134" spans="1:20" x14ac:dyDescent="0.25">
      <c r="A134" t="s">
        <v>99</v>
      </c>
      <c r="B134" t="s">
        <v>100</v>
      </c>
      <c r="C134">
        <v>10</v>
      </c>
      <c r="D134">
        <v>20</v>
      </c>
      <c r="E134" t="s">
        <v>25236</v>
      </c>
      <c r="F134">
        <v>632.9</v>
      </c>
      <c r="G134">
        <v>0</v>
      </c>
      <c r="H134" t="s">
        <v>636</v>
      </c>
      <c r="I134" t="s">
        <v>25237</v>
      </c>
      <c r="J134" t="s">
        <v>649</v>
      </c>
      <c r="K134" t="s">
        <v>637</v>
      </c>
      <c r="L134" t="s">
        <v>638</v>
      </c>
      <c r="M134" t="s">
        <v>25238</v>
      </c>
      <c r="N134" t="s">
        <v>637</v>
      </c>
      <c r="O134" t="s">
        <v>639</v>
      </c>
      <c r="P134" t="s">
        <v>5</v>
      </c>
      <c r="Q134" t="s">
        <v>640</v>
      </c>
      <c r="R134" t="s">
        <v>638</v>
      </c>
      <c r="S134" t="s">
        <v>25239</v>
      </c>
      <c r="T134" t="s">
        <v>25238</v>
      </c>
    </row>
    <row r="135" spans="1:20" x14ac:dyDescent="0.25">
      <c r="A135" t="s">
        <v>594</v>
      </c>
      <c r="B135" t="s">
        <v>595</v>
      </c>
      <c r="C135">
        <v>50</v>
      </c>
      <c r="D135">
        <v>3</v>
      </c>
      <c r="E135" t="s">
        <v>25236</v>
      </c>
      <c r="F135">
        <v>632.9</v>
      </c>
      <c r="G135">
        <v>0</v>
      </c>
      <c r="H135" t="s">
        <v>636</v>
      </c>
      <c r="I135" t="s">
        <v>25237</v>
      </c>
      <c r="J135" t="s">
        <v>649</v>
      </c>
      <c r="K135" t="s">
        <v>637</v>
      </c>
      <c r="L135" t="s">
        <v>638</v>
      </c>
      <c r="M135" t="s">
        <v>25238</v>
      </c>
      <c r="N135" t="s">
        <v>637</v>
      </c>
      <c r="O135" t="s">
        <v>639</v>
      </c>
      <c r="P135" t="s">
        <v>5</v>
      </c>
      <c r="Q135" t="s">
        <v>640</v>
      </c>
      <c r="R135" t="s">
        <v>638</v>
      </c>
      <c r="S135" t="s">
        <v>25239</v>
      </c>
      <c r="T135" t="s">
        <v>25238</v>
      </c>
    </row>
    <row r="136" spans="1:20" x14ac:dyDescent="0.25">
      <c r="A136" t="s">
        <v>147</v>
      </c>
      <c r="B136" t="s">
        <v>148</v>
      </c>
      <c r="C136">
        <v>50</v>
      </c>
      <c r="D136">
        <v>6</v>
      </c>
      <c r="E136" t="s">
        <v>25236</v>
      </c>
      <c r="F136">
        <v>632.9</v>
      </c>
      <c r="G136">
        <v>0</v>
      </c>
      <c r="H136" t="s">
        <v>636</v>
      </c>
      <c r="I136" t="s">
        <v>25237</v>
      </c>
      <c r="J136" t="s">
        <v>649</v>
      </c>
      <c r="K136" t="s">
        <v>637</v>
      </c>
      <c r="L136" t="s">
        <v>638</v>
      </c>
      <c r="M136" t="s">
        <v>25238</v>
      </c>
      <c r="N136" t="s">
        <v>637</v>
      </c>
      <c r="O136" t="s">
        <v>639</v>
      </c>
      <c r="P136" t="s">
        <v>5</v>
      </c>
      <c r="Q136" t="s">
        <v>640</v>
      </c>
      <c r="R136" t="s">
        <v>638</v>
      </c>
      <c r="S136" t="s">
        <v>25239</v>
      </c>
      <c r="T136" t="s">
        <v>25238</v>
      </c>
    </row>
    <row r="137" spans="1:20" x14ac:dyDescent="0.25">
      <c r="A137" t="s">
        <v>594</v>
      </c>
      <c r="B137" t="s">
        <v>595</v>
      </c>
      <c r="C137">
        <v>50</v>
      </c>
      <c r="D137">
        <v>3</v>
      </c>
      <c r="E137" t="s">
        <v>25240</v>
      </c>
      <c r="F137">
        <v>0</v>
      </c>
      <c r="G137">
        <v>0</v>
      </c>
      <c r="H137" t="s">
        <v>636</v>
      </c>
      <c r="I137" t="s">
        <v>25241</v>
      </c>
      <c r="J137" t="s">
        <v>666</v>
      </c>
      <c r="K137" t="s">
        <v>637</v>
      </c>
      <c r="L137" t="s">
        <v>638</v>
      </c>
      <c r="M137" t="s">
        <v>25242</v>
      </c>
      <c r="N137" t="s">
        <v>637</v>
      </c>
      <c r="O137" t="s">
        <v>643</v>
      </c>
      <c r="P137" t="s">
        <v>5</v>
      </c>
      <c r="Q137" t="s">
        <v>644</v>
      </c>
      <c r="R137" t="s">
        <v>638</v>
      </c>
      <c r="S137" t="s">
        <v>25243</v>
      </c>
      <c r="T137" t="s">
        <v>25242</v>
      </c>
    </row>
    <row r="138" spans="1:20" x14ac:dyDescent="0.25">
      <c r="A138" t="s">
        <v>147</v>
      </c>
      <c r="B138" t="s">
        <v>148</v>
      </c>
      <c r="C138">
        <v>50</v>
      </c>
      <c r="D138">
        <v>6</v>
      </c>
      <c r="E138" t="s">
        <v>25244</v>
      </c>
      <c r="F138">
        <v>200</v>
      </c>
      <c r="G138">
        <v>0</v>
      </c>
      <c r="H138" t="s">
        <v>636</v>
      </c>
      <c r="I138" t="s">
        <v>11912</v>
      </c>
      <c r="J138" t="s">
        <v>670</v>
      </c>
      <c r="K138" t="s">
        <v>637</v>
      </c>
      <c r="L138" t="s">
        <v>638</v>
      </c>
      <c r="M138" t="s">
        <v>25245</v>
      </c>
      <c r="N138" t="s">
        <v>637</v>
      </c>
      <c r="O138" t="s">
        <v>643</v>
      </c>
      <c r="P138" t="s">
        <v>5</v>
      </c>
      <c r="Q138" t="s">
        <v>644</v>
      </c>
      <c r="R138" t="s">
        <v>638</v>
      </c>
      <c r="S138" t="s">
        <v>25246</v>
      </c>
      <c r="T138" t="s">
        <v>25245</v>
      </c>
    </row>
    <row r="139" spans="1:20" x14ac:dyDescent="0.25">
      <c r="A139" t="s">
        <v>147</v>
      </c>
      <c r="B139" t="s">
        <v>148</v>
      </c>
      <c r="C139">
        <v>33.333333333333336</v>
      </c>
      <c r="D139">
        <v>3</v>
      </c>
      <c r="E139" t="s">
        <v>25247</v>
      </c>
      <c r="F139">
        <v>199</v>
      </c>
      <c r="G139">
        <v>0</v>
      </c>
      <c r="H139" t="s">
        <v>636</v>
      </c>
      <c r="I139" t="s">
        <v>25248</v>
      </c>
      <c r="J139" t="s">
        <v>713</v>
      </c>
      <c r="K139" t="s">
        <v>637</v>
      </c>
      <c r="L139" t="s">
        <v>638</v>
      </c>
      <c r="M139" t="s">
        <v>25249</v>
      </c>
      <c r="N139" t="s">
        <v>637</v>
      </c>
      <c r="O139" t="s">
        <v>639</v>
      </c>
      <c r="P139" t="s">
        <v>5</v>
      </c>
      <c r="Q139" t="s">
        <v>640</v>
      </c>
      <c r="R139" t="s">
        <v>638</v>
      </c>
      <c r="S139" t="s">
        <v>25250</v>
      </c>
      <c r="T139" t="s">
        <v>25249</v>
      </c>
    </row>
    <row r="140" spans="1:20" x14ac:dyDescent="0.25">
      <c r="A140" t="s">
        <v>241</v>
      </c>
      <c r="B140" t="s">
        <v>247</v>
      </c>
      <c r="C140">
        <v>159</v>
      </c>
      <c r="D140">
        <v>1</v>
      </c>
      <c r="E140" t="s">
        <v>25247</v>
      </c>
      <c r="F140">
        <v>199</v>
      </c>
      <c r="G140">
        <v>0</v>
      </c>
      <c r="H140" t="s">
        <v>636</v>
      </c>
      <c r="I140" t="s">
        <v>25248</v>
      </c>
      <c r="J140" t="s">
        <v>713</v>
      </c>
      <c r="K140" t="s">
        <v>637</v>
      </c>
      <c r="L140" t="s">
        <v>638</v>
      </c>
      <c r="M140" t="s">
        <v>25249</v>
      </c>
      <c r="N140" t="s">
        <v>637</v>
      </c>
      <c r="O140" t="s">
        <v>639</v>
      </c>
      <c r="P140" t="s">
        <v>5</v>
      </c>
      <c r="Q140" t="s">
        <v>640</v>
      </c>
      <c r="R140" t="s">
        <v>638</v>
      </c>
      <c r="S140" t="s">
        <v>25250</v>
      </c>
      <c r="T140" t="s">
        <v>25249</v>
      </c>
    </row>
    <row r="141" spans="1:20" x14ac:dyDescent="0.25">
      <c r="A141" t="s">
        <v>147</v>
      </c>
      <c r="B141" t="s">
        <v>148</v>
      </c>
      <c r="C141">
        <v>33.333333333333336</v>
      </c>
      <c r="D141">
        <v>3</v>
      </c>
      <c r="E141" t="s">
        <v>25251</v>
      </c>
      <c r="F141">
        <v>100</v>
      </c>
      <c r="G141">
        <v>0</v>
      </c>
      <c r="H141" t="s">
        <v>636</v>
      </c>
      <c r="I141" t="s">
        <v>22601</v>
      </c>
      <c r="J141" t="s">
        <v>1797</v>
      </c>
      <c r="K141" t="s">
        <v>637</v>
      </c>
      <c r="L141" t="s">
        <v>638</v>
      </c>
      <c r="M141" t="s">
        <v>25252</v>
      </c>
      <c r="N141" t="s">
        <v>637</v>
      </c>
      <c r="O141" t="s">
        <v>639</v>
      </c>
      <c r="P141" t="s">
        <v>5</v>
      </c>
      <c r="Q141" t="s">
        <v>640</v>
      </c>
      <c r="R141" t="s">
        <v>638</v>
      </c>
      <c r="S141" t="s">
        <v>25253</v>
      </c>
      <c r="T141" t="s">
        <v>25252</v>
      </c>
    </row>
    <row r="142" spans="1:20" x14ac:dyDescent="0.25">
      <c r="A142" t="s">
        <v>16479</v>
      </c>
      <c r="B142" t="s">
        <v>13745</v>
      </c>
      <c r="C142">
        <v>99</v>
      </c>
      <c r="D142">
        <v>2</v>
      </c>
      <c r="E142" t="s">
        <v>25254</v>
      </c>
      <c r="F142">
        <v>0</v>
      </c>
      <c r="G142">
        <v>0</v>
      </c>
      <c r="H142" t="s">
        <v>636</v>
      </c>
      <c r="I142" t="s">
        <v>25255</v>
      </c>
      <c r="J142" t="s">
        <v>648</v>
      </c>
      <c r="K142" t="s">
        <v>637</v>
      </c>
      <c r="L142" t="s">
        <v>638</v>
      </c>
      <c r="M142" t="s">
        <v>25256</v>
      </c>
      <c r="N142" t="s">
        <v>637</v>
      </c>
      <c r="O142" t="s">
        <v>643</v>
      </c>
      <c r="P142" t="s">
        <v>5</v>
      </c>
      <c r="Q142" t="s">
        <v>644</v>
      </c>
      <c r="R142" t="s">
        <v>638</v>
      </c>
      <c r="S142" t="s">
        <v>25257</v>
      </c>
      <c r="T142" t="s">
        <v>25256</v>
      </c>
    </row>
    <row r="143" spans="1:20" x14ac:dyDescent="0.25">
      <c r="A143" t="s">
        <v>22</v>
      </c>
      <c r="B143" t="s">
        <v>27</v>
      </c>
      <c r="C143">
        <v>66.333333333333329</v>
      </c>
      <c r="D143">
        <v>3</v>
      </c>
      <c r="E143" t="s">
        <v>25254</v>
      </c>
      <c r="F143">
        <v>0</v>
      </c>
      <c r="G143">
        <v>0</v>
      </c>
      <c r="H143" t="s">
        <v>636</v>
      </c>
      <c r="I143" t="s">
        <v>25255</v>
      </c>
      <c r="J143" t="s">
        <v>648</v>
      </c>
      <c r="K143" t="s">
        <v>637</v>
      </c>
      <c r="L143" t="s">
        <v>638</v>
      </c>
      <c r="M143" t="s">
        <v>25256</v>
      </c>
      <c r="N143" t="s">
        <v>637</v>
      </c>
      <c r="O143" t="s">
        <v>643</v>
      </c>
      <c r="P143" t="s">
        <v>5</v>
      </c>
      <c r="Q143" t="s">
        <v>644</v>
      </c>
      <c r="R143" t="s">
        <v>638</v>
      </c>
      <c r="S143" t="s">
        <v>25257</v>
      </c>
      <c r="T143" t="s">
        <v>25256</v>
      </c>
    </row>
    <row r="144" spans="1:20" x14ac:dyDescent="0.25">
      <c r="A144" t="s">
        <v>22</v>
      </c>
      <c r="B144" t="s">
        <v>27</v>
      </c>
      <c r="C144">
        <v>66.333333333333329</v>
      </c>
      <c r="D144">
        <v>3</v>
      </c>
      <c r="E144" t="s">
        <v>25258</v>
      </c>
      <c r="F144">
        <v>212.5</v>
      </c>
      <c r="G144">
        <v>0</v>
      </c>
      <c r="H144" t="s">
        <v>655</v>
      </c>
      <c r="I144" t="s">
        <v>5495</v>
      </c>
      <c r="J144" t="s">
        <v>657</v>
      </c>
      <c r="K144" t="s">
        <v>637</v>
      </c>
      <c r="L144" t="s">
        <v>638</v>
      </c>
      <c r="M144" t="s">
        <v>25259</v>
      </c>
      <c r="N144" t="s">
        <v>637</v>
      </c>
      <c r="O144" t="s">
        <v>639</v>
      </c>
      <c r="P144" t="s">
        <v>5</v>
      </c>
      <c r="Q144" t="s">
        <v>640</v>
      </c>
      <c r="R144" t="s">
        <v>638</v>
      </c>
      <c r="S144" t="s">
        <v>25260</v>
      </c>
      <c r="T144" t="s">
        <v>25259</v>
      </c>
    </row>
    <row r="145" spans="1:20" x14ac:dyDescent="0.25">
      <c r="A145" t="s">
        <v>104</v>
      </c>
      <c r="B145" t="s">
        <v>105</v>
      </c>
      <c r="C145">
        <v>14</v>
      </c>
      <c r="D145">
        <v>1</v>
      </c>
      <c r="E145" t="s">
        <v>25261</v>
      </c>
      <c r="F145">
        <v>14</v>
      </c>
      <c r="G145">
        <v>0</v>
      </c>
      <c r="H145" t="s">
        <v>645</v>
      </c>
      <c r="I145" t="s">
        <v>17495</v>
      </c>
      <c r="J145" t="s">
        <v>17496</v>
      </c>
      <c r="K145" t="s">
        <v>9808</v>
      </c>
      <c r="L145" t="s">
        <v>793</v>
      </c>
      <c r="M145" t="s">
        <v>25262</v>
      </c>
      <c r="N145" t="s">
        <v>637</v>
      </c>
      <c r="O145" t="s">
        <v>646</v>
      </c>
      <c r="P145" t="s">
        <v>26</v>
      </c>
      <c r="Q145" t="s">
        <v>647</v>
      </c>
      <c r="R145" t="s">
        <v>638</v>
      </c>
      <c r="S145" t="s">
        <v>25263</v>
      </c>
      <c r="T145" t="s">
        <v>25262</v>
      </c>
    </row>
    <row r="146" spans="1:20" x14ac:dyDescent="0.25">
      <c r="A146" t="s">
        <v>594</v>
      </c>
      <c r="B146" t="s">
        <v>595</v>
      </c>
      <c r="C146">
        <v>50</v>
      </c>
      <c r="D146">
        <v>3</v>
      </c>
      <c r="E146" t="s">
        <v>25264</v>
      </c>
      <c r="F146">
        <v>99</v>
      </c>
      <c r="G146">
        <v>0</v>
      </c>
      <c r="H146" t="s">
        <v>636</v>
      </c>
      <c r="I146" t="s">
        <v>25265</v>
      </c>
      <c r="J146" t="s">
        <v>673</v>
      </c>
      <c r="K146" t="s">
        <v>637</v>
      </c>
      <c r="L146" t="s">
        <v>638</v>
      </c>
      <c r="M146" t="s">
        <v>25266</v>
      </c>
      <c r="N146" t="s">
        <v>637</v>
      </c>
      <c r="O146" t="s">
        <v>643</v>
      </c>
      <c r="P146" t="s">
        <v>5</v>
      </c>
      <c r="Q146" t="s">
        <v>644</v>
      </c>
      <c r="R146" t="s">
        <v>638</v>
      </c>
      <c r="S146" t="s">
        <v>25267</v>
      </c>
      <c r="T146" t="s">
        <v>25266</v>
      </c>
    </row>
    <row r="147" spans="1:20" x14ac:dyDescent="0.25">
      <c r="A147" t="s">
        <v>16479</v>
      </c>
      <c r="B147" t="s">
        <v>13745</v>
      </c>
      <c r="C147">
        <v>99</v>
      </c>
      <c r="D147">
        <v>1</v>
      </c>
      <c r="E147" t="s">
        <v>25268</v>
      </c>
      <c r="F147">
        <v>0</v>
      </c>
      <c r="G147">
        <v>0</v>
      </c>
      <c r="H147" t="s">
        <v>636</v>
      </c>
      <c r="I147" t="s">
        <v>25269</v>
      </c>
      <c r="J147" t="s">
        <v>5229</v>
      </c>
      <c r="K147" t="s">
        <v>637</v>
      </c>
      <c r="L147" t="s">
        <v>638</v>
      </c>
      <c r="M147" t="s">
        <v>25270</v>
      </c>
      <c r="N147" t="s">
        <v>637</v>
      </c>
      <c r="O147" t="s">
        <v>643</v>
      </c>
      <c r="P147" t="s">
        <v>5</v>
      </c>
      <c r="Q147" t="s">
        <v>644</v>
      </c>
      <c r="R147" t="s">
        <v>638</v>
      </c>
      <c r="S147" t="s">
        <v>25271</v>
      </c>
      <c r="T147" t="s">
        <v>25270</v>
      </c>
    </row>
    <row r="148" spans="1:20" x14ac:dyDescent="0.25">
      <c r="A148" t="s">
        <v>16818</v>
      </c>
      <c r="B148" t="s">
        <v>13750</v>
      </c>
      <c r="C148">
        <v>99</v>
      </c>
      <c r="D148">
        <v>1</v>
      </c>
      <c r="E148" t="s">
        <v>25268</v>
      </c>
      <c r="F148">
        <v>0</v>
      </c>
      <c r="G148">
        <v>0</v>
      </c>
      <c r="H148" t="s">
        <v>636</v>
      </c>
      <c r="I148" t="s">
        <v>25269</v>
      </c>
      <c r="J148" t="s">
        <v>5229</v>
      </c>
      <c r="K148" t="s">
        <v>637</v>
      </c>
      <c r="L148" t="s">
        <v>638</v>
      </c>
      <c r="M148" t="s">
        <v>25270</v>
      </c>
      <c r="N148" t="s">
        <v>637</v>
      </c>
      <c r="O148" t="s">
        <v>643</v>
      </c>
      <c r="P148" t="s">
        <v>5</v>
      </c>
      <c r="Q148" t="s">
        <v>644</v>
      </c>
      <c r="R148" t="s">
        <v>638</v>
      </c>
      <c r="S148" t="s">
        <v>25271</v>
      </c>
      <c r="T148" t="s">
        <v>25270</v>
      </c>
    </row>
    <row r="149" spans="1:20" x14ac:dyDescent="0.25">
      <c r="A149" t="s">
        <v>18</v>
      </c>
      <c r="B149" t="s">
        <v>19</v>
      </c>
      <c r="C149">
        <v>66.666666666666671</v>
      </c>
      <c r="D149">
        <v>3</v>
      </c>
      <c r="E149" t="s">
        <v>25272</v>
      </c>
      <c r="F149">
        <v>111</v>
      </c>
      <c r="G149">
        <v>0</v>
      </c>
      <c r="H149" t="s">
        <v>645</v>
      </c>
      <c r="I149" t="s">
        <v>8798</v>
      </c>
      <c r="J149" t="s">
        <v>25273</v>
      </c>
      <c r="K149" t="s">
        <v>25274</v>
      </c>
      <c r="L149" t="s">
        <v>2669</v>
      </c>
      <c r="M149" t="s">
        <v>25270</v>
      </c>
      <c r="N149" t="s">
        <v>637</v>
      </c>
      <c r="O149" t="s">
        <v>646</v>
      </c>
      <c r="P149" t="s">
        <v>26</v>
      </c>
      <c r="Q149" t="s">
        <v>647</v>
      </c>
      <c r="R149" t="s">
        <v>638</v>
      </c>
      <c r="S149" t="s">
        <v>25275</v>
      </c>
      <c r="T149" t="s">
        <v>25270</v>
      </c>
    </row>
    <row r="150" spans="1:20" x14ac:dyDescent="0.25">
      <c r="A150" t="s">
        <v>147</v>
      </c>
      <c r="B150" t="s">
        <v>148</v>
      </c>
      <c r="C150">
        <v>33.333333333333336</v>
      </c>
      <c r="D150">
        <v>3</v>
      </c>
      <c r="E150" t="s">
        <v>25276</v>
      </c>
      <c r="F150">
        <v>100</v>
      </c>
      <c r="G150">
        <v>0</v>
      </c>
      <c r="H150" t="s">
        <v>655</v>
      </c>
      <c r="I150" t="s">
        <v>25277</v>
      </c>
      <c r="J150" t="s">
        <v>653</v>
      </c>
      <c r="K150" t="s">
        <v>637</v>
      </c>
      <c r="L150" t="s">
        <v>638</v>
      </c>
      <c r="M150" t="s">
        <v>25278</v>
      </c>
      <c r="N150" t="s">
        <v>637</v>
      </c>
      <c r="O150" t="s">
        <v>639</v>
      </c>
      <c r="P150" t="s">
        <v>5</v>
      </c>
      <c r="Q150" t="s">
        <v>640</v>
      </c>
      <c r="R150" t="s">
        <v>638</v>
      </c>
      <c r="S150" t="s">
        <v>25279</v>
      </c>
      <c r="T150" t="s">
        <v>25278</v>
      </c>
    </row>
    <row r="151" spans="1:20" x14ac:dyDescent="0.25">
      <c r="A151" t="s">
        <v>18</v>
      </c>
      <c r="B151" t="s">
        <v>19</v>
      </c>
      <c r="C151">
        <v>33</v>
      </c>
      <c r="D151">
        <v>10</v>
      </c>
      <c r="E151" t="s">
        <v>25280</v>
      </c>
      <c r="F151">
        <v>322.5</v>
      </c>
      <c r="G151">
        <v>0</v>
      </c>
      <c r="H151" t="s">
        <v>655</v>
      </c>
      <c r="I151" t="s">
        <v>25281</v>
      </c>
      <c r="J151" t="s">
        <v>642</v>
      </c>
      <c r="K151" t="s">
        <v>637</v>
      </c>
      <c r="L151" t="s">
        <v>638</v>
      </c>
      <c r="M151" t="s">
        <v>25278</v>
      </c>
      <c r="N151" t="s">
        <v>637</v>
      </c>
      <c r="O151" t="s">
        <v>643</v>
      </c>
      <c r="P151" t="s">
        <v>5</v>
      </c>
      <c r="Q151" t="s">
        <v>644</v>
      </c>
      <c r="R151" t="s">
        <v>638</v>
      </c>
      <c r="S151" t="s">
        <v>25282</v>
      </c>
      <c r="T151" t="s">
        <v>25278</v>
      </c>
    </row>
    <row r="152" spans="1:20" x14ac:dyDescent="0.25">
      <c r="A152" t="s">
        <v>147</v>
      </c>
      <c r="B152" t="s">
        <v>148</v>
      </c>
      <c r="C152">
        <v>40</v>
      </c>
      <c r="D152">
        <v>10</v>
      </c>
      <c r="E152" t="s">
        <v>25283</v>
      </c>
      <c r="F152">
        <v>280.5</v>
      </c>
      <c r="G152">
        <v>0</v>
      </c>
      <c r="H152" t="s">
        <v>636</v>
      </c>
      <c r="I152" t="s">
        <v>25284</v>
      </c>
      <c r="J152" t="s">
        <v>2240</v>
      </c>
      <c r="K152" t="s">
        <v>637</v>
      </c>
      <c r="L152" t="s">
        <v>638</v>
      </c>
      <c r="M152" t="s">
        <v>25285</v>
      </c>
      <c r="N152" t="s">
        <v>637</v>
      </c>
      <c r="O152" t="s">
        <v>643</v>
      </c>
      <c r="P152" t="s">
        <v>5</v>
      </c>
      <c r="Q152" t="s">
        <v>644</v>
      </c>
      <c r="R152" t="s">
        <v>25286</v>
      </c>
      <c r="S152" t="s">
        <v>25287</v>
      </c>
      <c r="T152" t="s">
        <v>25285</v>
      </c>
    </row>
    <row r="153" spans="1:20" x14ac:dyDescent="0.25">
      <c r="A153" t="s">
        <v>147</v>
      </c>
      <c r="B153" t="s">
        <v>148</v>
      </c>
      <c r="C153">
        <v>33.333333333333336</v>
      </c>
      <c r="D153">
        <v>3</v>
      </c>
      <c r="E153" t="s">
        <v>25288</v>
      </c>
      <c r="F153">
        <v>100</v>
      </c>
      <c r="G153">
        <v>0</v>
      </c>
      <c r="H153" t="s">
        <v>636</v>
      </c>
      <c r="I153" t="s">
        <v>24666</v>
      </c>
      <c r="J153" t="s">
        <v>1987</v>
      </c>
      <c r="K153" t="s">
        <v>637</v>
      </c>
      <c r="L153" t="s">
        <v>638</v>
      </c>
      <c r="M153" t="s">
        <v>25289</v>
      </c>
      <c r="N153" t="s">
        <v>637</v>
      </c>
      <c r="O153" t="s">
        <v>639</v>
      </c>
      <c r="P153" t="s">
        <v>5</v>
      </c>
      <c r="Q153" t="s">
        <v>640</v>
      </c>
      <c r="R153" t="s">
        <v>638</v>
      </c>
      <c r="S153" t="s">
        <v>25290</v>
      </c>
      <c r="T153" t="s">
        <v>25289</v>
      </c>
    </row>
    <row r="154" spans="1:20" x14ac:dyDescent="0.25">
      <c r="A154" t="s">
        <v>16818</v>
      </c>
      <c r="B154" t="s">
        <v>13750</v>
      </c>
      <c r="C154">
        <v>99</v>
      </c>
      <c r="D154">
        <v>2</v>
      </c>
      <c r="E154" t="s">
        <v>25291</v>
      </c>
      <c r="F154">
        <v>159</v>
      </c>
      <c r="G154">
        <v>0</v>
      </c>
      <c r="H154" t="s">
        <v>636</v>
      </c>
      <c r="I154" t="s">
        <v>25292</v>
      </c>
      <c r="J154" t="s">
        <v>642</v>
      </c>
      <c r="K154" t="s">
        <v>637</v>
      </c>
      <c r="L154" t="s">
        <v>638</v>
      </c>
      <c r="M154" t="s">
        <v>25293</v>
      </c>
      <c r="N154" t="s">
        <v>637</v>
      </c>
      <c r="O154" t="s">
        <v>639</v>
      </c>
      <c r="P154" t="s">
        <v>5</v>
      </c>
      <c r="Q154" t="s">
        <v>640</v>
      </c>
      <c r="R154" t="s">
        <v>638</v>
      </c>
      <c r="S154" t="s">
        <v>25294</v>
      </c>
      <c r="T154" t="s">
        <v>25293</v>
      </c>
    </row>
    <row r="155" spans="1:20" x14ac:dyDescent="0.25">
      <c r="A155" t="s">
        <v>22</v>
      </c>
      <c r="B155" t="s">
        <v>27</v>
      </c>
      <c r="C155">
        <v>66.333333333333329</v>
      </c>
      <c r="D155">
        <v>3</v>
      </c>
      <c r="E155" t="s">
        <v>25295</v>
      </c>
      <c r="F155">
        <v>250</v>
      </c>
      <c r="G155">
        <v>0</v>
      </c>
      <c r="H155" t="s">
        <v>636</v>
      </c>
      <c r="I155" t="s">
        <v>25296</v>
      </c>
      <c r="J155" t="s">
        <v>648</v>
      </c>
      <c r="K155" t="s">
        <v>637</v>
      </c>
      <c r="L155" t="s">
        <v>638</v>
      </c>
      <c r="M155" t="s">
        <v>25297</v>
      </c>
      <c r="N155" t="s">
        <v>637</v>
      </c>
      <c r="O155" t="s">
        <v>643</v>
      </c>
      <c r="P155" t="s">
        <v>5</v>
      </c>
      <c r="Q155" t="s">
        <v>644</v>
      </c>
      <c r="R155" t="s">
        <v>638</v>
      </c>
      <c r="S155" t="s">
        <v>25298</v>
      </c>
      <c r="T155" t="s">
        <v>25297</v>
      </c>
    </row>
    <row r="156" spans="1:20" x14ac:dyDescent="0.25">
      <c r="A156" t="s">
        <v>16479</v>
      </c>
      <c r="B156" t="s">
        <v>13745</v>
      </c>
      <c r="C156">
        <v>200</v>
      </c>
      <c r="D156">
        <v>1</v>
      </c>
      <c r="E156" t="s">
        <v>25299</v>
      </c>
      <c r="F156">
        <v>109</v>
      </c>
      <c r="G156">
        <v>10</v>
      </c>
      <c r="H156" t="s">
        <v>655</v>
      </c>
      <c r="I156" t="s">
        <v>25300</v>
      </c>
      <c r="J156" t="s">
        <v>2395</v>
      </c>
      <c r="K156" t="s">
        <v>637</v>
      </c>
      <c r="L156" t="s">
        <v>638</v>
      </c>
      <c r="M156" t="s">
        <v>25301</v>
      </c>
      <c r="N156" t="s">
        <v>637</v>
      </c>
      <c r="O156" t="s">
        <v>639</v>
      </c>
      <c r="P156" t="s">
        <v>5</v>
      </c>
      <c r="Q156" t="s">
        <v>640</v>
      </c>
      <c r="R156" t="s">
        <v>638</v>
      </c>
      <c r="S156" t="s">
        <v>25302</v>
      </c>
      <c r="T156" t="s">
        <v>25301</v>
      </c>
    </row>
    <row r="157" spans="1:20" x14ac:dyDescent="0.25">
      <c r="A157" t="s">
        <v>101</v>
      </c>
      <c r="B157" t="s">
        <v>74</v>
      </c>
      <c r="C157">
        <v>80</v>
      </c>
      <c r="D157">
        <v>2</v>
      </c>
      <c r="E157" t="s">
        <v>25303</v>
      </c>
      <c r="F157">
        <v>160</v>
      </c>
      <c r="G157">
        <v>0</v>
      </c>
      <c r="H157" t="s">
        <v>645</v>
      </c>
      <c r="I157" t="s">
        <v>3793</v>
      </c>
      <c r="J157" t="s">
        <v>25304</v>
      </c>
      <c r="K157" t="s">
        <v>11874</v>
      </c>
      <c r="L157" t="s">
        <v>3945</v>
      </c>
      <c r="M157" t="s">
        <v>25305</v>
      </c>
      <c r="N157" t="s">
        <v>637</v>
      </c>
      <c r="O157" t="s">
        <v>646</v>
      </c>
      <c r="P157" t="s">
        <v>26</v>
      </c>
      <c r="Q157" t="s">
        <v>647</v>
      </c>
      <c r="R157" t="s">
        <v>638</v>
      </c>
      <c r="S157" t="s">
        <v>25306</v>
      </c>
      <c r="T157" t="s">
        <v>25305</v>
      </c>
    </row>
    <row r="158" spans="1:20" x14ac:dyDescent="0.25">
      <c r="A158" t="s">
        <v>594</v>
      </c>
      <c r="B158" t="s">
        <v>595</v>
      </c>
      <c r="C158">
        <v>50</v>
      </c>
      <c r="D158">
        <v>3</v>
      </c>
      <c r="E158" t="s">
        <v>25307</v>
      </c>
      <c r="F158">
        <v>99</v>
      </c>
      <c r="G158">
        <v>0</v>
      </c>
      <c r="H158" t="s">
        <v>636</v>
      </c>
      <c r="I158" t="s">
        <v>25308</v>
      </c>
      <c r="J158" t="s">
        <v>642</v>
      </c>
      <c r="K158" t="s">
        <v>637</v>
      </c>
      <c r="L158" t="s">
        <v>638</v>
      </c>
      <c r="M158" t="s">
        <v>25309</v>
      </c>
      <c r="N158" t="s">
        <v>637</v>
      </c>
      <c r="O158" t="s">
        <v>643</v>
      </c>
      <c r="P158" t="s">
        <v>5</v>
      </c>
      <c r="Q158" t="s">
        <v>644</v>
      </c>
      <c r="R158" t="s">
        <v>638</v>
      </c>
      <c r="S158" t="s">
        <v>25310</v>
      </c>
      <c r="T158" t="s">
        <v>25311</v>
      </c>
    </row>
    <row r="159" spans="1:20" x14ac:dyDescent="0.25">
      <c r="A159" t="s">
        <v>240</v>
      </c>
      <c r="B159" t="s">
        <v>690</v>
      </c>
      <c r="C159">
        <v>87.2</v>
      </c>
      <c r="D159">
        <v>1</v>
      </c>
      <c r="E159" t="s">
        <v>25312</v>
      </c>
      <c r="F159">
        <v>87.2</v>
      </c>
      <c r="G159">
        <v>0</v>
      </c>
      <c r="H159" t="s">
        <v>663</v>
      </c>
      <c r="I159" t="s">
        <v>13346</v>
      </c>
      <c r="J159" t="s">
        <v>13347</v>
      </c>
      <c r="K159" t="s">
        <v>5348</v>
      </c>
      <c r="L159" t="s">
        <v>13348</v>
      </c>
      <c r="M159" t="s">
        <v>25313</v>
      </c>
      <c r="N159" t="s">
        <v>637</v>
      </c>
      <c r="O159" t="s">
        <v>664</v>
      </c>
      <c r="P159" t="s">
        <v>23</v>
      </c>
      <c r="Q159" t="s">
        <v>665</v>
      </c>
      <c r="R159" t="s">
        <v>638</v>
      </c>
      <c r="S159" t="s">
        <v>25314</v>
      </c>
      <c r="T159" t="s">
        <v>25313</v>
      </c>
    </row>
    <row r="160" spans="1:20" x14ac:dyDescent="0.25">
      <c r="A160" t="s">
        <v>147</v>
      </c>
      <c r="B160" t="s">
        <v>148</v>
      </c>
      <c r="C160">
        <v>50</v>
      </c>
      <c r="D160">
        <v>6</v>
      </c>
      <c r="E160" t="s">
        <v>25315</v>
      </c>
      <c r="F160">
        <v>200</v>
      </c>
      <c r="G160">
        <v>0</v>
      </c>
      <c r="H160" t="s">
        <v>636</v>
      </c>
      <c r="I160" t="s">
        <v>25316</v>
      </c>
      <c r="J160" t="s">
        <v>1987</v>
      </c>
      <c r="K160" t="s">
        <v>637</v>
      </c>
      <c r="L160" t="s">
        <v>638</v>
      </c>
      <c r="M160" t="s">
        <v>25317</v>
      </c>
      <c r="N160" t="s">
        <v>637</v>
      </c>
      <c r="O160" t="s">
        <v>643</v>
      </c>
      <c r="P160" t="s">
        <v>5</v>
      </c>
      <c r="Q160" t="s">
        <v>644</v>
      </c>
      <c r="R160" t="s">
        <v>638</v>
      </c>
      <c r="S160" t="s">
        <v>25318</v>
      </c>
      <c r="T160" t="s">
        <v>25317</v>
      </c>
    </row>
    <row r="161" spans="1:20" x14ac:dyDescent="0.25">
      <c r="A161" t="s">
        <v>72</v>
      </c>
      <c r="B161" t="s">
        <v>108</v>
      </c>
      <c r="C161">
        <v>66</v>
      </c>
      <c r="D161">
        <v>1</v>
      </c>
      <c r="E161" t="s">
        <v>25319</v>
      </c>
      <c r="F161">
        <v>240</v>
      </c>
      <c r="G161">
        <v>0</v>
      </c>
      <c r="H161" t="s">
        <v>645</v>
      </c>
      <c r="I161" t="s">
        <v>16569</v>
      </c>
      <c r="J161" t="s">
        <v>25010</v>
      </c>
      <c r="K161" t="s">
        <v>9803</v>
      </c>
      <c r="L161" t="s">
        <v>2784</v>
      </c>
      <c r="M161" t="s">
        <v>25320</v>
      </c>
      <c r="N161" t="s">
        <v>637</v>
      </c>
      <c r="O161" t="s">
        <v>646</v>
      </c>
      <c r="P161" t="s">
        <v>26</v>
      </c>
      <c r="Q161" t="s">
        <v>647</v>
      </c>
      <c r="R161" t="s">
        <v>638</v>
      </c>
      <c r="S161" t="s">
        <v>25321</v>
      </c>
      <c r="T161" t="s">
        <v>25322</v>
      </c>
    </row>
    <row r="162" spans="1:20" x14ac:dyDescent="0.25">
      <c r="A162" t="s">
        <v>101</v>
      </c>
      <c r="B162" t="s">
        <v>74</v>
      </c>
      <c r="C162">
        <v>66</v>
      </c>
      <c r="D162">
        <v>1</v>
      </c>
      <c r="E162" t="s">
        <v>25319</v>
      </c>
      <c r="F162">
        <v>240</v>
      </c>
      <c r="G162">
        <v>0</v>
      </c>
      <c r="H162" t="s">
        <v>645</v>
      </c>
      <c r="I162" t="s">
        <v>16569</v>
      </c>
      <c r="J162" t="s">
        <v>25010</v>
      </c>
      <c r="K162" t="s">
        <v>9803</v>
      </c>
      <c r="L162" t="s">
        <v>2784</v>
      </c>
      <c r="M162" t="s">
        <v>25320</v>
      </c>
      <c r="N162" t="s">
        <v>637</v>
      </c>
      <c r="O162" t="s">
        <v>646</v>
      </c>
      <c r="P162" t="s">
        <v>26</v>
      </c>
      <c r="Q162" t="s">
        <v>647</v>
      </c>
      <c r="R162" t="s">
        <v>638</v>
      </c>
      <c r="S162" t="s">
        <v>25321</v>
      </c>
      <c r="T162" t="s">
        <v>25322</v>
      </c>
    </row>
    <row r="163" spans="1:20" x14ac:dyDescent="0.25">
      <c r="A163" t="s">
        <v>22</v>
      </c>
      <c r="B163" t="s">
        <v>27</v>
      </c>
      <c r="C163">
        <v>67</v>
      </c>
      <c r="D163">
        <v>1</v>
      </c>
      <c r="E163" t="s">
        <v>25319</v>
      </c>
      <c r="F163">
        <v>240</v>
      </c>
      <c r="G163">
        <v>0</v>
      </c>
      <c r="H163" t="s">
        <v>645</v>
      </c>
      <c r="I163" t="s">
        <v>16569</v>
      </c>
      <c r="J163" t="s">
        <v>25010</v>
      </c>
      <c r="K163" t="s">
        <v>9803</v>
      </c>
      <c r="L163" t="s">
        <v>2784</v>
      </c>
      <c r="M163" t="s">
        <v>25320</v>
      </c>
      <c r="N163" t="s">
        <v>637</v>
      </c>
      <c r="O163" t="s">
        <v>646</v>
      </c>
      <c r="P163" t="s">
        <v>26</v>
      </c>
      <c r="Q163" t="s">
        <v>647</v>
      </c>
      <c r="R163" t="s">
        <v>638</v>
      </c>
      <c r="S163" t="s">
        <v>25321</v>
      </c>
      <c r="T163" t="s">
        <v>25322</v>
      </c>
    </row>
    <row r="164" spans="1:20" x14ac:dyDescent="0.25">
      <c r="A164" t="s">
        <v>18</v>
      </c>
      <c r="B164" t="s">
        <v>19</v>
      </c>
      <c r="C164">
        <v>66.666666666666671</v>
      </c>
      <c r="D164">
        <v>3</v>
      </c>
      <c r="E164" t="s">
        <v>25323</v>
      </c>
      <c r="F164">
        <v>111</v>
      </c>
      <c r="G164">
        <v>0</v>
      </c>
      <c r="H164" t="s">
        <v>645</v>
      </c>
      <c r="I164" t="s">
        <v>13740</v>
      </c>
      <c r="J164" t="s">
        <v>25324</v>
      </c>
      <c r="K164" t="s">
        <v>1664</v>
      </c>
      <c r="L164" t="s">
        <v>1708</v>
      </c>
      <c r="M164" t="s">
        <v>25325</v>
      </c>
      <c r="N164" t="s">
        <v>637</v>
      </c>
      <c r="O164" t="s">
        <v>646</v>
      </c>
      <c r="P164" t="s">
        <v>26</v>
      </c>
      <c r="Q164" t="s">
        <v>647</v>
      </c>
      <c r="R164" t="s">
        <v>638</v>
      </c>
      <c r="S164" t="s">
        <v>25326</v>
      </c>
      <c r="T164" t="s">
        <v>25325</v>
      </c>
    </row>
    <row r="165" spans="1:20" x14ac:dyDescent="0.25">
      <c r="A165" t="s">
        <v>22</v>
      </c>
      <c r="B165" t="s">
        <v>27</v>
      </c>
      <c r="C165">
        <v>69.900000000000006</v>
      </c>
      <c r="D165">
        <v>10</v>
      </c>
      <c r="E165" t="s">
        <v>25327</v>
      </c>
      <c r="F165">
        <v>481</v>
      </c>
      <c r="G165">
        <v>41</v>
      </c>
      <c r="H165" t="s">
        <v>645</v>
      </c>
      <c r="I165" t="s">
        <v>25328</v>
      </c>
      <c r="J165" t="s">
        <v>25329</v>
      </c>
      <c r="K165" t="s">
        <v>24819</v>
      </c>
      <c r="L165" t="s">
        <v>25330</v>
      </c>
      <c r="M165" t="s">
        <v>25331</v>
      </c>
      <c r="N165" t="s">
        <v>637</v>
      </c>
      <c r="O165" t="s">
        <v>664</v>
      </c>
      <c r="P165" t="s">
        <v>23</v>
      </c>
      <c r="Q165" t="s">
        <v>665</v>
      </c>
      <c r="R165" t="s">
        <v>638</v>
      </c>
      <c r="S165" t="s">
        <v>25332</v>
      </c>
      <c r="T165" t="s">
        <v>25331</v>
      </c>
    </row>
    <row r="166" spans="1:20" x14ac:dyDescent="0.25">
      <c r="A166" t="s">
        <v>147</v>
      </c>
      <c r="B166" t="s">
        <v>148</v>
      </c>
      <c r="C166">
        <v>50</v>
      </c>
      <c r="D166">
        <v>6</v>
      </c>
      <c r="E166" t="s">
        <v>25333</v>
      </c>
      <c r="F166">
        <v>200</v>
      </c>
      <c r="G166">
        <v>0</v>
      </c>
      <c r="H166" t="s">
        <v>636</v>
      </c>
      <c r="I166" t="s">
        <v>1096</v>
      </c>
      <c r="J166" t="s">
        <v>653</v>
      </c>
      <c r="K166" t="s">
        <v>637</v>
      </c>
      <c r="L166" t="s">
        <v>638</v>
      </c>
      <c r="M166" t="s">
        <v>25331</v>
      </c>
      <c r="N166" t="s">
        <v>637</v>
      </c>
      <c r="O166" t="s">
        <v>639</v>
      </c>
      <c r="P166" t="s">
        <v>5</v>
      </c>
      <c r="Q166" t="s">
        <v>640</v>
      </c>
      <c r="R166" t="s">
        <v>638</v>
      </c>
      <c r="S166" t="s">
        <v>25334</v>
      </c>
      <c r="T166" t="s">
        <v>25331</v>
      </c>
    </row>
    <row r="167" spans="1:20" x14ac:dyDescent="0.25">
      <c r="A167" t="s">
        <v>18</v>
      </c>
      <c r="B167" t="s">
        <v>19</v>
      </c>
      <c r="C167">
        <v>66.666666666666671</v>
      </c>
      <c r="D167">
        <v>12</v>
      </c>
      <c r="E167" t="s">
        <v>25335</v>
      </c>
      <c r="F167">
        <v>516</v>
      </c>
      <c r="G167">
        <v>0</v>
      </c>
      <c r="H167" t="s">
        <v>645</v>
      </c>
      <c r="I167" t="s">
        <v>13740</v>
      </c>
      <c r="J167" t="s">
        <v>25324</v>
      </c>
      <c r="K167" t="s">
        <v>1664</v>
      </c>
      <c r="L167" t="s">
        <v>1708</v>
      </c>
      <c r="M167" t="s">
        <v>25331</v>
      </c>
      <c r="N167" t="s">
        <v>637</v>
      </c>
      <c r="O167" t="s">
        <v>646</v>
      </c>
      <c r="P167" t="s">
        <v>26</v>
      </c>
      <c r="Q167" t="s">
        <v>647</v>
      </c>
      <c r="R167" t="s">
        <v>638</v>
      </c>
      <c r="S167" t="s">
        <v>25336</v>
      </c>
      <c r="T167" t="s">
        <v>25331</v>
      </c>
    </row>
    <row r="168" spans="1:20" x14ac:dyDescent="0.25">
      <c r="A168" t="s">
        <v>147</v>
      </c>
      <c r="B168" t="s">
        <v>148</v>
      </c>
      <c r="C168">
        <v>50</v>
      </c>
      <c r="D168">
        <v>6</v>
      </c>
      <c r="E168" t="s">
        <v>25337</v>
      </c>
      <c r="F168">
        <v>200</v>
      </c>
      <c r="G168">
        <v>0</v>
      </c>
      <c r="H168" t="s">
        <v>636</v>
      </c>
      <c r="I168" t="s">
        <v>16367</v>
      </c>
      <c r="J168" t="s">
        <v>648</v>
      </c>
      <c r="K168" t="s">
        <v>637</v>
      </c>
      <c r="L168" t="s">
        <v>638</v>
      </c>
      <c r="M168" t="s">
        <v>25338</v>
      </c>
      <c r="N168" t="s">
        <v>637</v>
      </c>
      <c r="O168" t="s">
        <v>639</v>
      </c>
      <c r="P168" t="s">
        <v>5</v>
      </c>
      <c r="Q168" t="s">
        <v>640</v>
      </c>
      <c r="R168" t="s">
        <v>638</v>
      </c>
      <c r="S168" t="s">
        <v>25339</v>
      </c>
      <c r="T168" t="s">
        <v>25338</v>
      </c>
    </row>
    <row r="169" spans="1:20" x14ac:dyDescent="0.25">
      <c r="A169" t="s">
        <v>240</v>
      </c>
      <c r="B169" t="s">
        <v>2799</v>
      </c>
      <c r="C169">
        <v>109</v>
      </c>
      <c r="D169">
        <v>1</v>
      </c>
      <c r="E169" t="s">
        <v>25340</v>
      </c>
      <c r="F169">
        <v>119</v>
      </c>
      <c r="G169">
        <v>10</v>
      </c>
      <c r="H169" t="s">
        <v>645</v>
      </c>
      <c r="I169" t="s">
        <v>25341</v>
      </c>
      <c r="J169" t="s">
        <v>25342</v>
      </c>
      <c r="K169" t="s">
        <v>25343</v>
      </c>
      <c r="L169" t="s">
        <v>25344</v>
      </c>
      <c r="M169" t="s">
        <v>25345</v>
      </c>
      <c r="N169" t="s">
        <v>637</v>
      </c>
      <c r="O169" t="s">
        <v>664</v>
      </c>
      <c r="P169" t="s">
        <v>23</v>
      </c>
      <c r="Q169" t="s">
        <v>665</v>
      </c>
      <c r="R169" t="s">
        <v>638</v>
      </c>
      <c r="S169" t="s">
        <v>25346</v>
      </c>
      <c r="T169" t="s">
        <v>25345</v>
      </c>
    </row>
    <row r="170" spans="1:20" x14ac:dyDescent="0.25">
      <c r="A170" t="s">
        <v>241</v>
      </c>
      <c r="B170" t="s">
        <v>247</v>
      </c>
      <c r="C170">
        <v>139</v>
      </c>
      <c r="D170">
        <v>1</v>
      </c>
      <c r="E170" t="s">
        <v>25347</v>
      </c>
      <c r="F170">
        <v>215</v>
      </c>
      <c r="G170">
        <v>0</v>
      </c>
      <c r="H170" t="s">
        <v>697</v>
      </c>
      <c r="I170" t="s">
        <v>25348</v>
      </c>
      <c r="J170" t="s">
        <v>25349</v>
      </c>
      <c r="K170" t="s">
        <v>10495</v>
      </c>
      <c r="L170" t="s">
        <v>25350</v>
      </c>
      <c r="M170" t="s">
        <v>25351</v>
      </c>
      <c r="N170" t="s">
        <v>761</v>
      </c>
      <c r="O170" t="s">
        <v>698</v>
      </c>
      <c r="P170" t="s">
        <v>692</v>
      </c>
      <c r="Q170" t="s">
        <v>693</v>
      </c>
      <c r="R170" t="s">
        <v>638</v>
      </c>
      <c r="S170" t="s">
        <v>25352</v>
      </c>
      <c r="T170" t="s">
        <v>25351</v>
      </c>
    </row>
    <row r="171" spans="1:20" x14ac:dyDescent="0.25">
      <c r="A171" t="s">
        <v>240</v>
      </c>
      <c r="B171" t="s">
        <v>246</v>
      </c>
      <c r="C171">
        <v>139</v>
      </c>
      <c r="D171">
        <v>1</v>
      </c>
      <c r="E171" t="s">
        <v>25347</v>
      </c>
      <c r="F171">
        <v>215</v>
      </c>
      <c r="G171">
        <v>0</v>
      </c>
      <c r="H171" t="s">
        <v>697</v>
      </c>
      <c r="I171" t="s">
        <v>25348</v>
      </c>
      <c r="J171" t="s">
        <v>25349</v>
      </c>
      <c r="K171" t="s">
        <v>10495</v>
      </c>
      <c r="L171" t="s">
        <v>25350</v>
      </c>
      <c r="M171" t="s">
        <v>25351</v>
      </c>
      <c r="N171" t="s">
        <v>761</v>
      </c>
      <c r="O171" t="s">
        <v>698</v>
      </c>
      <c r="P171" t="s">
        <v>692</v>
      </c>
      <c r="Q171" t="s">
        <v>693</v>
      </c>
      <c r="R171" t="s">
        <v>638</v>
      </c>
      <c r="S171" t="s">
        <v>25352</v>
      </c>
      <c r="T171" t="s">
        <v>25351</v>
      </c>
    </row>
    <row r="172" spans="1:20" x14ac:dyDescent="0.25">
      <c r="A172" t="s">
        <v>239</v>
      </c>
      <c r="B172" t="s">
        <v>245</v>
      </c>
      <c r="C172">
        <v>139</v>
      </c>
      <c r="D172">
        <v>2</v>
      </c>
      <c r="E172" t="s">
        <v>25353</v>
      </c>
      <c r="F172">
        <v>215</v>
      </c>
      <c r="G172">
        <v>0</v>
      </c>
      <c r="H172" t="s">
        <v>697</v>
      </c>
      <c r="I172" t="s">
        <v>25354</v>
      </c>
      <c r="J172" t="s">
        <v>25355</v>
      </c>
      <c r="K172" t="s">
        <v>4233</v>
      </c>
      <c r="L172" t="s">
        <v>25356</v>
      </c>
      <c r="M172" t="s">
        <v>25357</v>
      </c>
      <c r="N172" t="s">
        <v>761</v>
      </c>
      <c r="O172" t="s">
        <v>698</v>
      </c>
      <c r="P172" t="s">
        <v>692</v>
      </c>
      <c r="Q172" t="s">
        <v>693</v>
      </c>
      <c r="R172" t="s">
        <v>638</v>
      </c>
      <c r="S172" t="s">
        <v>25358</v>
      </c>
      <c r="T172" t="s">
        <v>25357</v>
      </c>
    </row>
    <row r="173" spans="1:20" x14ac:dyDescent="0.25">
      <c r="A173" t="s">
        <v>14</v>
      </c>
      <c r="B173" t="s">
        <v>15</v>
      </c>
      <c r="C173">
        <v>65</v>
      </c>
      <c r="D173">
        <v>1</v>
      </c>
      <c r="E173" t="s">
        <v>25359</v>
      </c>
      <c r="F173">
        <v>366.07</v>
      </c>
      <c r="G173">
        <v>34.520000000000003</v>
      </c>
      <c r="H173" t="s">
        <v>645</v>
      </c>
      <c r="I173" t="s">
        <v>25360</v>
      </c>
      <c r="J173" t="s">
        <v>25361</v>
      </c>
      <c r="K173" t="s">
        <v>2606</v>
      </c>
      <c r="L173" t="s">
        <v>25362</v>
      </c>
      <c r="M173" t="s">
        <v>25363</v>
      </c>
      <c r="N173" t="s">
        <v>637</v>
      </c>
      <c r="O173" t="s">
        <v>664</v>
      </c>
      <c r="P173" t="s">
        <v>23</v>
      </c>
      <c r="Q173" t="s">
        <v>665</v>
      </c>
      <c r="R173" t="s">
        <v>638</v>
      </c>
      <c r="S173" t="s">
        <v>25364</v>
      </c>
      <c r="T173" t="s">
        <v>25363</v>
      </c>
    </row>
    <row r="174" spans="1:20" x14ac:dyDescent="0.25">
      <c r="A174" t="s">
        <v>12</v>
      </c>
      <c r="B174" t="s">
        <v>13</v>
      </c>
      <c r="C174">
        <v>65</v>
      </c>
      <c r="D174">
        <v>1</v>
      </c>
      <c r="E174" t="s">
        <v>25359</v>
      </c>
      <c r="F174">
        <v>366.07</v>
      </c>
      <c r="G174">
        <v>34.520000000000003</v>
      </c>
      <c r="H174" t="s">
        <v>645</v>
      </c>
      <c r="I174" t="s">
        <v>25360</v>
      </c>
      <c r="J174" t="s">
        <v>25361</v>
      </c>
      <c r="K174" t="s">
        <v>2606</v>
      </c>
      <c r="L174" t="s">
        <v>25362</v>
      </c>
      <c r="M174" t="s">
        <v>25363</v>
      </c>
      <c r="N174" t="s">
        <v>637</v>
      </c>
      <c r="O174" t="s">
        <v>664</v>
      </c>
      <c r="P174" t="s">
        <v>23</v>
      </c>
      <c r="Q174" t="s">
        <v>665</v>
      </c>
      <c r="R174" t="s">
        <v>638</v>
      </c>
      <c r="S174" t="s">
        <v>25364</v>
      </c>
      <c r="T174" t="s">
        <v>25363</v>
      </c>
    </row>
    <row r="175" spans="1:20" x14ac:dyDescent="0.25">
      <c r="A175" t="s">
        <v>72</v>
      </c>
      <c r="B175" t="s">
        <v>108</v>
      </c>
      <c r="C175">
        <v>66</v>
      </c>
      <c r="D175">
        <v>1</v>
      </c>
      <c r="E175" t="s">
        <v>25359</v>
      </c>
      <c r="F175">
        <v>366.07</v>
      </c>
      <c r="G175">
        <v>34.520000000000003</v>
      </c>
      <c r="H175" t="s">
        <v>645</v>
      </c>
      <c r="I175" t="s">
        <v>25360</v>
      </c>
      <c r="J175" t="s">
        <v>25361</v>
      </c>
      <c r="K175" t="s">
        <v>2606</v>
      </c>
      <c r="L175" t="s">
        <v>25362</v>
      </c>
      <c r="M175" t="s">
        <v>25363</v>
      </c>
      <c r="N175" t="s">
        <v>637</v>
      </c>
      <c r="O175" t="s">
        <v>664</v>
      </c>
      <c r="P175" t="s">
        <v>23</v>
      </c>
      <c r="Q175" t="s">
        <v>665</v>
      </c>
      <c r="R175" t="s">
        <v>638</v>
      </c>
      <c r="S175" t="s">
        <v>25364</v>
      </c>
      <c r="T175" t="s">
        <v>25363</v>
      </c>
    </row>
    <row r="176" spans="1:20" x14ac:dyDescent="0.25">
      <c r="A176" t="s">
        <v>101</v>
      </c>
      <c r="B176" t="s">
        <v>74</v>
      </c>
      <c r="C176">
        <v>66</v>
      </c>
      <c r="D176">
        <v>1</v>
      </c>
      <c r="E176" t="s">
        <v>25359</v>
      </c>
      <c r="F176">
        <v>366.07</v>
      </c>
      <c r="G176">
        <v>34.520000000000003</v>
      </c>
      <c r="H176" t="s">
        <v>645</v>
      </c>
      <c r="I176" t="s">
        <v>25360</v>
      </c>
      <c r="J176" t="s">
        <v>25361</v>
      </c>
      <c r="K176" t="s">
        <v>2606</v>
      </c>
      <c r="L176" t="s">
        <v>25362</v>
      </c>
      <c r="M176" t="s">
        <v>25363</v>
      </c>
      <c r="N176" t="s">
        <v>637</v>
      </c>
      <c r="O176" t="s">
        <v>664</v>
      </c>
      <c r="P176" t="s">
        <v>23</v>
      </c>
      <c r="Q176" t="s">
        <v>665</v>
      </c>
      <c r="R176" t="s">
        <v>638</v>
      </c>
      <c r="S176" t="s">
        <v>25364</v>
      </c>
      <c r="T176" t="s">
        <v>25363</v>
      </c>
    </row>
    <row r="177" spans="1:20" x14ac:dyDescent="0.25">
      <c r="A177" t="s">
        <v>22</v>
      </c>
      <c r="B177" t="s">
        <v>27</v>
      </c>
      <c r="C177">
        <v>67</v>
      </c>
      <c r="D177">
        <v>1</v>
      </c>
      <c r="E177" t="s">
        <v>25359</v>
      </c>
      <c r="F177">
        <v>366.07</v>
      </c>
      <c r="G177">
        <v>34.520000000000003</v>
      </c>
      <c r="H177" t="s">
        <v>645</v>
      </c>
      <c r="I177" t="s">
        <v>25360</v>
      </c>
      <c r="J177" t="s">
        <v>25361</v>
      </c>
      <c r="K177" t="s">
        <v>2606</v>
      </c>
      <c r="L177" t="s">
        <v>25362</v>
      </c>
      <c r="M177" t="s">
        <v>25363</v>
      </c>
      <c r="N177" t="s">
        <v>637</v>
      </c>
      <c r="O177" t="s">
        <v>664</v>
      </c>
      <c r="P177" t="s">
        <v>23</v>
      </c>
      <c r="Q177" t="s">
        <v>665</v>
      </c>
      <c r="R177" t="s">
        <v>638</v>
      </c>
      <c r="S177" t="s">
        <v>25364</v>
      </c>
      <c r="T177" t="s">
        <v>25363</v>
      </c>
    </row>
    <row r="178" spans="1:20" x14ac:dyDescent="0.25">
      <c r="A178" t="s">
        <v>3</v>
      </c>
      <c r="B178" t="s">
        <v>4</v>
      </c>
      <c r="C178">
        <v>0</v>
      </c>
      <c r="D178">
        <v>1</v>
      </c>
      <c r="E178" t="s">
        <v>24425</v>
      </c>
      <c r="F178">
        <v>215</v>
      </c>
      <c r="G178">
        <v>0</v>
      </c>
      <c r="H178" t="s">
        <v>697</v>
      </c>
      <c r="I178" t="s">
        <v>24426</v>
      </c>
      <c r="J178" t="s">
        <v>24427</v>
      </c>
      <c r="K178" t="s">
        <v>24428</v>
      </c>
      <c r="L178" t="s">
        <v>24429</v>
      </c>
      <c r="M178" t="s">
        <v>24430</v>
      </c>
      <c r="N178" t="s">
        <v>3443</v>
      </c>
      <c r="O178" t="s">
        <v>698</v>
      </c>
      <c r="P178" t="s">
        <v>692</v>
      </c>
      <c r="Q178" t="s">
        <v>693</v>
      </c>
      <c r="R178" t="s">
        <v>638</v>
      </c>
      <c r="S178" t="s">
        <v>24431</v>
      </c>
      <c r="T178" t="s">
        <v>25365</v>
      </c>
    </row>
    <row r="179" spans="1:20" x14ac:dyDescent="0.25">
      <c r="A179" t="s">
        <v>241</v>
      </c>
      <c r="B179" t="s">
        <v>690</v>
      </c>
      <c r="C179">
        <v>87.2</v>
      </c>
      <c r="D179">
        <v>1</v>
      </c>
      <c r="E179" t="s">
        <v>25366</v>
      </c>
      <c r="F179">
        <v>97.2</v>
      </c>
      <c r="G179">
        <v>10</v>
      </c>
      <c r="H179" t="s">
        <v>663</v>
      </c>
      <c r="I179" t="s">
        <v>25367</v>
      </c>
      <c r="J179" t="s">
        <v>25368</v>
      </c>
      <c r="K179" t="s">
        <v>706</v>
      </c>
      <c r="L179" t="s">
        <v>25369</v>
      </c>
      <c r="M179" t="s">
        <v>25370</v>
      </c>
      <c r="N179" t="s">
        <v>637</v>
      </c>
      <c r="O179" t="s">
        <v>664</v>
      </c>
      <c r="P179" t="s">
        <v>23</v>
      </c>
      <c r="Q179" t="s">
        <v>665</v>
      </c>
      <c r="R179" t="s">
        <v>638</v>
      </c>
      <c r="S179" t="s">
        <v>25371</v>
      </c>
      <c r="T179" t="s">
        <v>25370</v>
      </c>
    </row>
    <row r="180" spans="1:20" x14ac:dyDescent="0.25">
      <c r="A180" t="s">
        <v>239</v>
      </c>
      <c r="B180" t="s">
        <v>245</v>
      </c>
      <c r="C180">
        <v>159</v>
      </c>
      <c r="D180">
        <v>1</v>
      </c>
      <c r="E180" t="s">
        <v>25372</v>
      </c>
      <c r="F180">
        <v>129</v>
      </c>
      <c r="G180">
        <v>0</v>
      </c>
      <c r="H180" t="s">
        <v>636</v>
      </c>
      <c r="I180" t="s">
        <v>25373</v>
      </c>
      <c r="J180" t="s">
        <v>2240</v>
      </c>
      <c r="K180" t="s">
        <v>637</v>
      </c>
      <c r="L180" t="s">
        <v>638</v>
      </c>
      <c r="M180" t="s">
        <v>25374</v>
      </c>
      <c r="N180" t="s">
        <v>637</v>
      </c>
      <c r="O180" t="s">
        <v>643</v>
      </c>
      <c r="P180" t="s">
        <v>5</v>
      </c>
      <c r="Q180" t="s">
        <v>644</v>
      </c>
      <c r="R180" t="s">
        <v>638</v>
      </c>
      <c r="S180" t="s">
        <v>25375</v>
      </c>
      <c r="T180" t="s">
        <v>25374</v>
      </c>
    </row>
    <row r="181" spans="1:20" x14ac:dyDescent="0.25">
      <c r="A181" t="s">
        <v>18</v>
      </c>
      <c r="B181" t="s">
        <v>19</v>
      </c>
      <c r="C181">
        <v>66.666666666666671</v>
      </c>
      <c r="D181">
        <v>3</v>
      </c>
      <c r="E181" t="s">
        <v>25376</v>
      </c>
      <c r="F181">
        <v>147</v>
      </c>
      <c r="G181">
        <v>18</v>
      </c>
      <c r="H181" t="s">
        <v>636</v>
      </c>
      <c r="I181" t="s">
        <v>25377</v>
      </c>
      <c r="J181" t="s">
        <v>3188</v>
      </c>
      <c r="K181" t="s">
        <v>637</v>
      </c>
      <c r="L181" t="s">
        <v>638</v>
      </c>
      <c r="M181" t="s">
        <v>25378</v>
      </c>
      <c r="N181" t="s">
        <v>637</v>
      </c>
      <c r="O181" t="s">
        <v>639</v>
      </c>
      <c r="P181" t="s">
        <v>5</v>
      </c>
      <c r="Q181" t="s">
        <v>640</v>
      </c>
      <c r="R181" t="s">
        <v>638</v>
      </c>
      <c r="S181" t="s">
        <v>25379</v>
      </c>
      <c r="T181" t="s">
        <v>25378</v>
      </c>
    </row>
    <row r="182" spans="1:20" x14ac:dyDescent="0.25">
      <c r="A182" t="s">
        <v>147</v>
      </c>
      <c r="B182" t="s">
        <v>148</v>
      </c>
      <c r="C182">
        <v>50</v>
      </c>
      <c r="D182">
        <v>6</v>
      </c>
      <c r="E182" t="s">
        <v>25380</v>
      </c>
      <c r="F182">
        <v>200</v>
      </c>
      <c r="G182">
        <v>0</v>
      </c>
      <c r="H182" t="s">
        <v>636</v>
      </c>
      <c r="I182" t="s">
        <v>21418</v>
      </c>
      <c r="J182" t="s">
        <v>662</v>
      </c>
      <c r="K182" t="s">
        <v>637</v>
      </c>
      <c r="L182" t="s">
        <v>638</v>
      </c>
      <c r="M182" t="s">
        <v>25381</v>
      </c>
      <c r="N182" t="s">
        <v>637</v>
      </c>
      <c r="O182" t="s">
        <v>639</v>
      </c>
      <c r="P182" t="s">
        <v>5</v>
      </c>
      <c r="Q182" t="s">
        <v>640</v>
      </c>
      <c r="R182" t="s">
        <v>638</v>
      </c>
      <c r="S182" t="s">
        <v>25382</v>
      </c>
      <c r="T182" t="s">
        <v>25383</v>
      </c>
    </row>
    <row r="183" spans="1:20" x14ac:dyDescent="0.25">
      <c r="A183" t="s">
        <v>239</v>
      </c>
      <c r="B183" t="s">
        <v>245</v>
      </c>
      <c r="C183">
        <v>159</v>
      </c>
      <c r="D183">
        <v>1</v>
      </c>
      <c r="E183" t="s">
        <v>25384</v>
      </c>
      <c r="F183">
        <v>129</v>
      </c>
      <c r="G183">
        <v>0</v>
      </c>
      <c r="H183" t="s">
        <v>636</v>
      </c>
      <c r="I183" t="s">
        <v>8997</v>
      </c>
      <c r="J183" t="s">
        <v>1735</v>
      </c>
      <c r="K183" t="s">
        <v>637</v>
      </c>
      <c r="L183" t="s">
        <v>638</v>
      </c>
      <c r="M183" t="s">
        <v>25385</v>
      </c>
      <c r="N183" t="s">
        <v>637</v>
      </c>
      <c r="O183" t="s">
        <v>639</v>
      </c>
      <c r="P183" t="s">
        <v>5</v>
      </c>
      <c r="Q183" t="s">
        <v>640</v>
      </c>
      <c r="R183" t="s">
        <v>638</v>
      </c>
      <c r="S183" t="s">
        <v>25386</v>
      </c>
      <c r="T183" t="s">
        <v>25385</v>
      </c>
    </row>
    <row r="184" spans="1:20" x14ac:dyDescent="0.25">
      <c r="A184" t="s">
        <v>147</v>
      </c>
      <c r="B184" t="s">
        <v>148</v>
      </c>
      <c r="C184">
        <v>65</v>
      </c>
      <c r="D184">
        <v>9</v>
      </c>
      <c r="E184" t="s">
        <v>25387</v>
      </c>
      <c r="F184">
        <v>315</v>
      </c>
      <c r="G184">
        <v>0</v>
      </c>
      <c r="H184" t="s">
        <v>636</v>
      </c>
      <c r="I184" t="s">
        <v>16375</v>
      </c>
      <c r="J184" t="s">
        <v>641</v>
      </c>
      <c r="K184" t="s">
        <v>637</v>
      </c>
      <c r="L184" t="s">
        <v>638</v>
      </c>
      <c r="M184" t="s">
        <v>25388</v>
      </c>
      <c r="N184" t="s">
        <v>637</v>
      </c>
      <c r="O184" t="s">
        <v>639</v>
      </c>
      <c r="P184" t="s">
        <v>5</v>
      </c>
      <c r="Q184" t="s">
        <v>640</v>
      </c>
      <c r="R184" t="s">
        <v>638</v>
      </c>
      <c r="S184" t="s">
        <v>25389</v>
      </c>
      <c r="T184" t="s">
        <v>25388</v>
      </c>
    </row>
    <row r="185" spans="1:20" x14ac:dyDescent="0.25">
      <c r="A185" t="s">
        <v>22</v>
      </c>
      <c r="B185" t="s">
        <v>27</v>
      </c>
      <c r="C185">
        <v>80</v>
      </c>
      <c r="D185">
        <v>2</v>
      </c>
      <c r="E185" t="s">
        <v>25390</v>
      </c>
      <c r="F185">
        <v>160</v>
      </c>
      <c r="G185">
        <v>0</v>
      </c>
      <c r="H185" t="s">
        <v>645</v>
      </c>
      <c r="I185" t="s">
        <v>25391</v>
      </c>
      <c r="J185" t="s">
        <v>25392</v>
      </c>
      <c r="K185" t="s">
        <v>3361</v>
      </c>
      <c r="L185" t="s">
        <v>728</v>
      </c>
      <c r="M185" t="s">
        <v>25393</v>
      </c>
      <c r="N185" t="s">
        <v>637</v>
      </c>
      <c r="O185" t="s">
        <v>646</v>
      </c>
      <c r="P185" t="s">
        <v>26</v>
      </c>
      <c r="Q185" t="s">
        <v>647</v>
      </c>
      <c r="R185" t="s">
        <v>638</v>
      </c>
      <c r="S185" t="s">
        <v>25394</v>
      </c>
      <c r="T185" t="s">
        <v>25393</v>
      </c>
    </row>
    <row r="186" spans="1:20" x14ac:dyDescent="0.25">
      <c r="A186" t="s">
        <v>22</v>
      </c>
      <c r="B186" t="s">
        <v>27</v>
      </c>
      <c r="C186">
        <v>66.333333333333329</v>
      </c>
      <c r="D186">
        <v>3</v>
      </c>
      <c r="E186" t="s">
        <v>25395</v>
      </c>
      <c r="F186">
        <v>220</v>
      </c>
      <c r="G186">
        <v>0</v>
      </c>
      <c r="H186" t="s">
        <v>655</v>
      </c>
      <c r="I186" t="s">
        <v>25396</v>
      </c>
      <c r="J186" t="s">
        <v>686</v>
      </c>
      <c r="K186" t="s">
        <v>637</v>
      </c>
      <c r="L186" t="s">
        <v>638</v>
      </c>
      <c r="M186" t="s">
        <v>25397</v>
      </c>
      <c r="N186" t="s">
        <v>637</v>
      </c>
      <c r="O186" t="s">
        <v>639</v>
      </c>
      <c r="P186" t="s">
        <v>5</v>
      </c>
      <c r="Q186" t="s">
        <v>640</v>
      </c>
      <c r="R186" t="s">
        <v>638</v>
      </c>
      <c r="S186" t="s">
        <v>25398</v>
      </c>
      <c r="T186" t="s">
        <v>25397</v>
      </c>
    </row>
    <row r="187" spans="1:20" x14ac:dyDescent="0.25">
      <c r="A187" t="s">
        <v>72</v>
      </c>
      <c r="B187" t="s">
        <v>108</v>
      </c>
      <c r="C187">
        <v>66</v>
      </c>
      <c r="D187">
        <v>1</v>
      </c>
      <c r="E187" t="s">
        <v>25399</v>
      </c>
      <c r="F187">
        <v>240</v>
      </c>
      <c r="G187">
        <v>0</v>
      </c>
      <c r="H187" t="s">
        <v>645</v>
      </c>
      <c r="I187" t="s">
        <v>25400</v>
      </c>
      <c r="J187" t="s">
        <v>25401</v>
      </c>
      <c r="K187" t="s">
        <v>20233</v>
      </c>
      <c r="L187" t="s">
        <v>3567</v>
      </c>
      <c r="M187" t="s">
        <v>25402</v>
      </c>
      <c r="N187" t="s">
        <v>637</v>
      </c>
      <c r="O187" t="s">
        <v>646</v>
      </c>
      <c r="P187" t="s">
        <v>26</v>
      </c>
      <c r="Q187" t="s">
        <v>647</v>
      </c>
      <c r="R187" t="s">
        <v>638</v>
      </c>
      <c r="S187" t="s">
        <v>25403</v>
      </c>
      <c r="T187" t="s">
        <v>25402</v>
      </c>
    </row>
    <row r="188" spans="1:20" x14ac:dyDescent="0.25">
      <c r="A188" t="s">
        <v>101</v>
      </c>
      <c r="B188" t="s">
        <v>74</v>
      </c>
      <c r="C188">
        <v>66</v>
      </c>
      <c r="D188">
        <v>1</v>
      </c>
      <c r="E188" t="s">
        <v>25399</v>
      </c>
      <c r="F188">
        <v>240</v>
      </c>
      <c r="G188">
        <v>0</v>
      </c>
      <c r="H188" t="s">
        <v>645</v>
      </c>
      <c r="I188" t="s">
        <v>25400</v>
      </c>
      <c r="J188" t="s">
        <v>25401</v>
      </c>
      <c r="K188" t="s">
        <v>20233</v>
      </c>
      <c r="L188" t="s">
        <v>3567</v>
      </c>
      <c r="M188" t="s">
        <v>25402</v>
      </c>
      <c r="N188" t="s">
        <v>637</v>
      </c>
      <c r="O188" t="s">
        <v>646</v>
      </c>
      <c r="P188" t="s">
        <v>26</v>
      </c>
      <c r="Q188" t="s">
        <v>647</v>
      </c>
      <c r="R188" t="s">
        <v>638</v>
      </c>
      <c r="S188" t="s">
        <v>25403</v>
      </c>
      <c r="T188" t="s">
        <v>25402</v>
      </c>
    </row>
    <row r="189" spans="1:20" x14ac:dyDescent="0.25">
      <c r="A189" t="s">
        <v>22</v>
      </c>
      <c r="B189" t="s">
        <v>27</v>
      </c>
      <c r="C189">
        <v>67</v>
      </c>
      <c r="D189">
        <v>1</v>
      </c>
      <c r="E189" t="s">
        <v>25399</v>
      </c>
      <c r="F189">
        <v>240</v>
      </c>
      <c r="G189">
        <v>0</v>
      </c>
      <c r="H189" t="s">
        <v>645</v>
      </c>
      <c r="I189" t="s">
        <v>25400</v>
      </c>
      <c r="J189" t="s">
        <v>25401</v>
      </c>
      <c r="K189" t="s">
        <v>20233</v>
      </c>
      <c r="L189" t="s">
        <v>3567</v>
      </c>
      <c r="M189" t="s">
        <v>25402</v>
      </c>
      <c r="N189" t="s">
        <v>637</v>
      </c>
      <c r="O189" t="s">
        <v>646</v>
      </c>
      <c r="P189" t="s">
        <v>26</v>
      </c>
      <c r="Q189" t="s">
        <v>647</v>
      </c>
      <c r="R189" t="s">
        <v>638</v>
      </c>
      <c r="S189" t="s">
        <v>25403</v>
      </c>
      <c r="T189" t="s">
        <v>25402</v>
      </c>
    </row>
    <row r="190" spans="1:20" x14ac:dyDescent="0.25">
      <c r="A190" t="s">
        <v>18</v>
      </c>
      <c r="B190" t="s">
        <v>19</v>
      </c>
      <c r="C190">
        <v>66.666666666666671</v>
      </c>
      <c r="D190">
        <v>3</v>
      </c>
      <c r="E190" t="s">
        <v>25404</v>
      </c>
      <c r="F190">
        <v>111</v>
      </c>
      <c r="G190">
        <v>0</v>
      </c>
      <c r="H190" t="s">
        <v>645</v>
      </c>
      <c r="I190" t="s">
        <v>4265</v>
      </c>
      <c r="J190" t="s">
        <v>25405</v>
      </c>
      <c r="K190" t="s">
        <v>1888</v>
      </c>
      <c r="L190" t="s">
        <v>9035</v>
      </c>
      <c r="M190" t="s">
        <v>25406</v>
      </c>
      <c r="N190" t="s">
        <v>637</v>
      </c>
      <c r="O190" t="s">
        <v>646</v>
      </c>
      <c r="P190" t="s">
        <v>26</v>
      </c>
      <c r="Q190" t="s">
        <v>647</v>
      </c>
      <c r="R190" t="s">
        <v>638</v>
      </c>
      <c r="S190" t="s">
        <v>25407</v>
      </c>
      <c r="T190" t="s">
        <v>25408</v>
      </c>
    </row>
    <row r="191" spans="1:20" x14ac:dyDescent="0.25">
      <c r="A191" t="s">
        <v>18</v>
      </c>
      <c r="B191" t="s">
        <v>19</v>
      </c>
      <c r="C191">
        <v>66.666666666666671</v>
      </c>
      <c r="D191">
        <v>3</v>
      </c>
      <c r="E191" t="s">
        <v>25409</v>
      </c>
      <c r="F191">
        <v>129</v>
      </c>
      <c r="G191">
        <v>0</v>
      </c>
      <c r="H191" t="s">
        <v>636</v>
      </c>
      <c r="I191" t="s">
        <v>25410</v>
      </c>
      <c r="J191" t="s">
        <v>648</v>
      </c>
      <c r="K191" t="s">
        <v>637</v>
      </c>
      <c r="L191" t="s">
        <v>638</v>
      </c>
      <c r="M191" t="s">
        <v>25411</v>
      </c>
      <c r="N191" t="s">
        <v>637</v>
      </c>
      <c r="O191" t="s">
        <v>643</v>
      </c>
      <c r="P191" t="s">
        <v>5</v>
      </c>
      <c r="Q191" t="s">
        <v>644</v>
      </c>
      <c r="R191" t="s">
        <v>638</v>
      </c>
      <c r="S191" t="s">
        <v>25412</v>
      </c>
      <c r="T191" t="s">
        <v>25413</v>
      </c>
    </row>
    <row r="192" spans="1:20" x14ac:dyDescent="0.25">
      <c r="A192" t="s">
        <v>241</v>
      </c>
      <c r="B192" t="s">
        <v>247</v>
      </c>
      <c r="C192">
        <v>159</v>
      </c>
      <c r="D192">
        <v>1</v>
      </c>
      <c r="E192" t="s">
        <v>25414</v>
      </c>
      <c r="F192">
        <v>298</v>
      </c>
      <c r="G192">
        <v>0</v>
      </c>
      <c r="H192" t="s">
        <v>645</v>
      </c>
      <c r="I192" t="s">
        <v>727</v>
      </c>
      <c r="J192" t="s">
        <v>25415</v>
      </c>
      <c r="K192" t="s">
        <v>25416</v>
      </c>
      <c r="L192" t="s">
        <v>773</v>
      </c>
      <c r="M192" t="s">
        <v>25417</v>
      </c>
      <c r="N192" t="s">
        <v>637</v>
      </c>
      <c r="O192" t="s">
        <v>646</v>
      </c>
      <c r="P192" t="s">
        <v>26</v>
      </c>
      <c r="Q192" t="s">
        <v>647</v>
      </c>
      <c r="R192" t="s">
        <v>638</v>
      </c>
      <c r="S192" t="s">
        <v>25418</v>
      </c>
      <c r="T192" t="s">
        <v>25417</v>
      </c>
    </row>
    <row r="193" spans="1:20" x14ac:dyDescent="0.25">
      <c r="A193" t="s">
        <v>240</v>
      </c>
      <c r="B193" t="s">
        <v>246</v>
      </c>
      <c r="C193">
        <v>139</v>
      </c>
      <c r="D193">
        <v>1</v>
      </c>
      <c r="E193" t="s">
        <v>25414</v>
      </c>
      <c r="F193">
        <v>298</v>
      </c>
      <c r="G193">
        <v>0</v>
      </c>
      <c r="H193" t="s">
        <v>645</v>
      </c>
      <c r="I193" t="s">
        <v>727</v>
      </c>
      <c r="J193" t="s">
        <v>25415</v>
      </c>
      <c r="K193" t="s">
        <v>25416</v>
      </c>
      <c r="L193" t="s">
        <v>773</v>
      </c>
      <c r="M193" t="s">
        <v>25417</v>
      </c>
      <c r="N193" t="s">
        <v>637</v>
      </c>
      <c r="O193" t="s">
        <v>646</v>
      </c>
      <c r="P193" t="s">
        <v>26</v>
      </c>
      <c r="Q193" t="s">
        <v>647</v>
      </c>
      <c r="R193" t="s">
        <v>638</v>
      </c>
      <c r="S193" t="s">
        <v>25418</v>
      </c>
      <c r="T193" t="s">
        <v>25417</v>
      </c>
    </row>
    <row r="194" spans="1:20" x14ac:dyDescent="0.25">
      <c r="A194" t="s">
        <v>147</v>
      </c>
      <c r="B194" t="s">
        <v>148</v>
      </c>
      <c r="C194">
        <v>40</v>
      </c>
      <c r="D194">
        <v>30</v>
      </c>
      <c r="E194" t="s">
        <v>25419</v>
      </c>
      <c r="F194">
        <v>1599</v>
      </c>
      <c r="G194">
        <v>0</v>
      </c>
      <c r="H194" t="s">
        <v>645</v>
      </c>
      <c r="I194" t="s">
        <v>12727</v>
      </c>
      <c r="J194" t="s">
        <v>12728</v>
      </c>
      <c r="K194" t="s">
        <v>744</v>
      </c>
      <c r="L194" t="s">
        <v>788</v>
      </c>
      <c r="M194" t="s">
        <v>25420</v>
      </c>
      <c r="N194" t="s">
        <v>637</v>
      </c>
      <c r="O194" t="s">
        <v>646</v>
      </c>
      <c r="P194" t="s">
        <v>26</v>
      </c>
      <c r="Q194" t="s">
        <v>647</v>
      </c>
      <c r="R194" t="s">
        <v>638</v>
      </c>
      <c r="S194" t="s">
        <v>25421</v>
      </c>
      <c r="T194" t="s">
        <v>25420</v>
      </c>
    </row>
    <row r="195" spans="1:20" x14ac:dyDescent="0.25">
      <c r="A195" t="s">
        <v>241</v>
      </c>
      <c r="B195" t="s">
        <v>247</v>
      </c>
      <c r="C195">
        <v>159</v>
      </c>
      <c r="D195">
        <v>3</v>
      </c>
      <c r="E195" t="s">
        <v>25422</v>
      </c>
      <c r="F195">
        <v>477</v>
      </c>
      <c r="G195">
        <v>0</v>
      </c>
      <c r="H195" t="s">
        <v>645</v>
      </c>
      <c r="I195" t="s">
        <v>2415</v>
      </c>
      <c r="J195" t="s">
        <v>25423</v>
      </c>
      <c r="K195" t="s">
        <v>25424</v>
      </c>
      <c r="L195" t="s">
        <v>2828</v>
      </c>
      <c r="M195" t="s">
        <v>25425</v>
      </c>
      <c r="N195" t="s">
        <v>637</v>
      </c>
      <c r="O195" t="s">
        <v>646</v>
      </c>
      <c r="P195" t="s">
        <v>26</v>
      </c>
      <c r="Q195" t="s">
        <v>647</v>
      </c>
      <c r="R195" t="s">
        <v>638</v>
      </c>
      <c r="S195" t="s">
        <v>25426</v>
      </c>
      <c r="T195" t="s">
        <v>25425</v>
      </c>
    </row>
    <row r="196" spans="1:20" x14ac:dyDescent="0.25">
      <c r="A196" t="s">
        <v>240</v>
      </c>
      <c r="B196" t="s">
        <v>246</v>
      </c>
      <c r="C196">
        <v>139</v>
      </c>
      <c r="D196">
        <v>1</v>
      </c>
      <c r="E196" t="s">
        <v>25427</v>
      </c>
      <c r="F196">
        <v>139</v>
      </c>
      <c r="G196">
        <v>0</v>
      </c>
      <c r="H196" t="s">
        <v>645</v>
      </c>
      <c r="I196" t="s">
        <v>15357</v>
      </c>
      <c r="J196" t="s">
        <v>25428</v>
      </c>
      <c r="K196" t="s">
        <v>9876</v>
      </c>
      <c r="L196" t="s">
        <v>791</v>
      </c>
      <c r="M196" t="s">
        <v>25429</v>
      </c>
      <c r="N196" t="s">
        <v>637</v>
      </c>
      <c r="O196" t="s">
        <v>646</v>
      </c>
      <c r="P196" t="s">
        <v>26</v>
      </c>
      <c r="Q196" t="s">
        <v>647</v>
      </c>
      <c r="R196" t="s">
        <v>638</v>
      </c>
      <c r="S196" t="s">
        <v>25430</v>
      </c>
      <c r="T196" t="s">
        <v>25431</v>
      </c>
    </row>
    <row r="197" spans="1:20" x14ac:dyDescent="0.25">
      <c r="A197" t="s">
        <v>147</v>
      </c>
      <c r="B197" t="s">
        <v>148</v>
      </c>
      <c r="C197">
        <v>33.333333333333336</v>
      </c>
      <c r="D197">
        <v>3</v>
      </c>
      <c r="E197" t="s">
        <v>25432</v>
      </c>
      <c r="F197">
        <v>200</v>
      </c>
      <c r="G197">
        <v>0</v>
      </c>
      <c r="H197" t="s">
        <v>636</v>
      </c>
      <c r="I197" t="s">
        <v>25433</v>
      </c>
      <c r="J197" t="s">
        <v>2178</v>
      </c>
      <c r="K197" t="s">
        <v>637</v>
      </c>
      <c r="L197" t="s">
        <v>638</v>
      </c>
      <c r="M197" t="s">
        <v>25434</v>
      </c>
      <c r="N197" t="s">
        <v>637</v>
      </c>
      <c r="O197" t="s">
        <v>639</v>
      </c>
      <c r="P197" t="s">
        <v>5</v>
      </c>
      <c r="Q197" t="s">
        <v>640</v>
      </c>
      <c r="R197" t="s">
        <v>638</v>
      </c>
      <c r="S197" t="s">
        <v>25435</v>
      </c>
      <c r="T197" t="s">
        <v>25434</v>
      </c>
    </row>
    <row r="198" spans="1:20" x14ac:dyDescent="0.25">
      <c r="A198" t="s">
        <v>18</v>
      </c>
      <c r="B198" t="s">
        <v>19</v>
      </c>
      <c r="C198">
        <v>66.666666666666671</v>
      </c>
      <c r="D198">
        <v>3</v>
      </c>
      <c r="E198" t="s">
        <v>25432</v>
      </c>
      <c r="F198">
        <v>200</v>
      </c>
      <c r="G198">
        <v>0</v>
      </c>
      <c r="H198" t="s">
        <v>636</v>
      </c>
      <c r="I198" t="s">
        <v>25433</v>
      </c>
      <c r="J198" t="s">
        <v>2178</v>
      </c>
      <c r="K198" t="s">
        <v>637</v>
      </c>
      <c r="L198" t="s">
        <v>638</v>
      </c>
      <c r="M198" t="s">
        <v>25434</v>
      </c>
      <c r="N198" t="s">
        <v>637</v>
      </c>
      <c r="O198" t="s">
        <v>639</v>
      </c>
      <c r="P198" t="s">
        <v>5</v>
      </c>
      <c r="Q198" t="s">
        <v>640</v>
      </c>
      <c r="R198" t="s">
        <v>638</v>
      </c>
      <c r="S198" t="s">
        <v>25435</v>
      </c>
      <c r="T198" t="s">
        <v>25434</v>
      </c>
    </row>
    <row r="199" spans="1:20" x14ac:dyDescent="0.25">
      <c r="A199" t="s">
        <v>22</v>
      </c>
      <c r="B199" t="s">
        <v>27</v>
      </c>
      <c r="C199">
        <v>69.900000000000006</v>
      </c>
      <c r="D199">
        <v>10</v>
      </c>
      <c r="E199" t="s">
        <v>25436</v>
      </c>
      <c r="F199">
        <v>800</v>
      </c>
      <c r="G199">
        <v>0</v>
      </c>
      <c r="H199" t="s">
        <v>645</v>
      </c>
      <c r="I199" t="s">
        <v>768</v>
      </c>
      <c r="J199" t="s">
        <v>769</v>
      </c>
      <c r="K199" t="s">
        <v>758</v>
      </c>
      <c r="L199" t="s">
        <v>685</v>
      </c>
      <c r="M199" t="s">
        <v>25437</v>
      </c>
      <c r="N199" t="s">
        <v>637</v>
      </c>
      <c r="O199" t="s">
        <v>646</v>
      </c>
      <c r="P199" t="s">
        <v>26</v>
      </c>
      <c r="Q199" t="s">
        <v>647</v>
      </c>
      <c r="R199" t="s">
        <v>638</v>
      </c>
      <c r="S199" t="s">
        <v>25438</v>
      </c>
      <c r="T199" t="s">
        <v>25439</v>
      </c>
    </row>
    <row r="200" spans="1:20" x14ac:dyDescent="0.25">
      <c r="A200" t="s">
        <v>147</v>
      </c>
      <c r="B200" t="s">
        <v>148</v>
      </c>
      <c r="C200">
        <v>33.333333333333336</v>
      </c>
      <c r="D200">
        <v>3</v>
      </c>
      <c r="E200" t="s">
        <v>25440</v>
      </c>
      <c r="F200">
        <v>110</v>
      </c>
      <c r="G200">
        <v>10</v>
      </c>
      <c r="H200" t="s">
        <v>655</v>
      </c>
      <c r="I200" t="s">
        <v>25441</v>
      </c>
      <c r="J200" t="s">
        <v>5229</v>
      </c>
      <c r="K200" t="s">
        <v>637</v>
      </c>
      <c r="L200" t="s">
        <v>638</v>
      </c>
      <c r="M200" t="s">
        <v>25442</v>
      </c>
      <c r="N200" t="s">
        <v>637</v>
      </c>
      <c r="O200" t="s">
        <v>643</v>
      </c>
      <c r="P200" t="s">
        <v>5</v>
      </c>
      <c r="Q200" t="s">
        <v>644</v>
      </c>
      <c r="R200" t="s">
        <v>638</v>
      </c>
      <c r="S200" t="s">
        <v>25443</v>
      </c>
      <c r="T200" t="s">
        <v>25442</v>
      </c>
    </row>
    <row r="201" spans="1:20" x14ac:dyDescent="0.25">
      <c r="A201" t="s">
        <v>16479</v>
      </c>
      <c r="B201" t="s">
        <v>13745</v>
      </c>
      <c r="C201">
        <v>200</v>
      </c>
      <c r="D201">
        <v>1</v>
      </c>
      <c r="E201" t="s">
        <v>25444</v>
      </c>
      <c r="F201">
        <v>134</v>
      </c>
      <c r="G201">
        <v>35</v>
      </c>
      <c r="H201" t="s">
        <v>655</v>
      </c>
      <c r="I201" t="s">
        <v>25445</v>
      </c>
      <c r="J201" t="s">
        <v>657</v>
      </c>
      <c r="K201" t="s">
        <v>637</v>
      </c>
      <c r="L201" t="s">
        <v>638</v>
      </c>
      <c r="M201" t="s">
        <v>25446</v>
      </c>
      <c r="N201" t="s">
        <v>637</v>
      </c>
      <c r="O201" t="s">
        <v>639</v>
      </c>
      <c r="P201" t="s">
        <v>5</v>
      </c>
      <c r="Q201" t="s">
        <v>640</v>
      </c>
      <c r="R201" t="s">
        <v>638</v>
      </c>
      <c r="S201" t="s">
        <v>25447</v>
      </c>
      <c r="T201" t="s">
        <v>25446</v>
      </c>
    </row>
    <row r="202" spans="1:20" x14ac:dyDescent="0.25">
      <c r="A202" t="s">
        <v>147</v>
      </c>
      <c r="B202" t="s">
        <v>148</v>
      </c>
      <c r="C202">
        <v>50</v>
      </c>
      <c r="D202">
        <v>6</v>
      </c>
      <c r="E202" t="s">
        <v>25448</v>
      </c>
      <c r="F202">
        <v>200</v>
      </c>
      <c r="G202">
        <v>0</v>
      </c>
      <c r="H202" t="s">
        <v>636</v>
      </c>
      <c r="I202" t="s">
        <v>25449</v>
      </c>
      <c r="J202" t="s">
        <v>649</v>
      </c>
      <c r="K202" t="s">
        <v>637</v>
      </c>
      <c r="L202" t="s">
        <v>638</v>
      </c>
      <c r="M202" t="s">
        <v>25450</v>
      </c>
      <c r="N202" t="s">
        <v>637</v>
      </c>
      <c r="O202" t="s">
        <v>643</v>
      </c>
      <c r="P202" t="s">
        <v>5</v>
      </c>
      <c r="Q202" t="s">
        <v>644</v>
      </c>
      <c r="R202" t="s">
        <v>638</v>
      </c>
      <c r="S202" t="s">
        <v>25451</v>
      </c>
      <c r="T202" t="s">
        <v>25452</v>
      </c>
    </row>
    <row r="203" spans="1:20" x14ac:dyDescent="0.25">
      <c r="A203" t="s">
        <v>147</v>
      </c>
      <c r="B203" t="s">
        <v>148</v>
      </c>
      <c r="C203">
        <v>33.333333333333336</v>
      </c>
      <c r="D203">
        <v>3</v>
      </c>
      <c r="E203" t="s">
        <v>25453</v>
      </c>
      <c r="F203">
        <v>100</v>
      </c>
      <c r="G203">
        <v>0</v>
      </c>
      <c r="H203" t="s">
        <v>655</v>
      </c>
      <c r="I203" t="s">
        <v>15687</v>
      </c>
      <c r="J203" t="s">
        <v>700</v>
      </c>
      <c r="K203" t="s">
        <v>637</v>
      </c>
      <c r="L203" t="s">
        <v>638</v>
      </c>
      <c r="M203" t="s">
        <v>25454</v>
      </c>
      <c r="N203" t="s">
        <v>637</v>
      </c>
      <c r="O203" t="s">
        <v>639</v>
      </c>
      <c r="P203" t="s">
        <v>5</v>
      </c>
      <c r="Q203" t="s">
        <v>640</v>
      </c>
      <c r="R203" t="s">
        <v>638</v>
      </c>
      <c r="S203" t="s">
        <v>25455</v>
      </c>
      <c r="T203" t="s">
        <v>25456</v>
      </c>
    </row>
    <row r="204" spans="1:20" x14ac:dyDescent="0.25">
      <c r="A204" t="s">
        <v>16479</v>
      </c>
      <c r="B204" t="s">
        <v>13745</v>
      </c>
      <c r="C204">
        <v>99</v>
      </c>
      <c r="D204">
        <v>2</v>
      </c>
      <c r="E204" t="s">
        <v>25457</v>
      </c>
      <c r="F204">
        <v>179</v>
      </c>
      <c r="G204">
        <v>0</v>
      </c>
      <c r="H204" t="s">
        <v>636</v>
      </c>
      <c r="I204" t="s">
        <v>25458</v>
      </c>
      <c r="J204" t="s">
        <v>658</v>
      </c>
      <c r="K204" t="s">
        <v>637</v>
      </c>
      <c r="L204" t="s">
        <v>638</v>
      </c>
      <c r="M204" t="s">
        <v>25459</v>
      </c>
      <c r="N204" t="s">
        <v>637</v>
      </c>
      <c r="O204" t="s">
        <v>643</v>
      </c>
      <c r="P204" t="s">
        <v>5</v>
      </c>
      <c r="Q204" t="s">
        <v>644</v>
      </c>
      <c r="R204" t="s">
        <v>638</v>
      </c>
      <c r="S204" t="s">
        <v>25460</v>
      </c>
      <c r="T204" t="s">
        <v>25461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A233-C03F-4A1F-B553-4F8EF58E32AE}">
  <sheetPr>
    <tabColor rgb="FFFF6699"/>
  </sheetPr>
  <dimension ref="A1:V262"/>
  <sheetViews>
    <sheetView zoomScale="70" zoomScaleNormal="70" workbookViewId="0">
      <pane xSplit="2" ySplit="1" topLeftCell="T2" activePane="bottomRight" state="frozen"/>
      <selection activeCell="Q237" sqref="Q237"/>
      <selection pane="topRight" activeCell="Q237" sqref="Q237"/>
      <selection pane="bottomLeft" activeCell="Q237" sqref="Q237"/>
      <selection pane="bottomRight" activeCell="B30" sqref="B30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617</v>
      </c>
      <c r="C1" t="s">
        <v>618</v>
      </c>
      <c r="D1" t="s">
        <v>1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J1" t="s">
        <v>624</v>
      </c>
      <c r="K1" t="s">
        <v>625</v>
      </c>
      <c r="L1" t="s">
        <v>626</v>
      </c>
      <c r="M1" t="s">
        <v>627</v>
      </c>
      <c r="N1" t="s">
        <v>628</v>
      </c>
      <c r="O1" t="s">
        <v>629</v>
      </c>
      <c r="P1" t="s">
        <v>630</v>
      </c>
      <c r="Q1" t="s">
        <v>631</v>
      </c>
      <c r="R1" t="s">
        <v>2</v>
      </c>
      <c r="S1" t="s">
        <v>632</v>
      </c>
      <c r="T1" t="s">
        <v>633</v>
      </c>
      <c r="U1" s="49" t="s">
        <v>722</v>
      </c>
      <c r="V1" t="s">
        <v>724</v>
      </c>
    </row>
    <row r="2" spans="1:22" x14ac:dyDescent="0.25">
      <c r="A2" t="s">
        <v>147</v>
      </c>
      <c r="B2" t="s">
        <v>148</v>
      </c>
      <c r="C2">
        <v>50</v>
      </c>
      <c r="D2">
        <v>6</v>
      </c>
      <c r="E2" t="s">
        <v>25462</v>
      </c>
      <c r="F2">
        <v>200</v>
      </c>
      <c r="G2">
        <v>0</v>
      </c>
      <c r="H2" t="s">
        <v>636</v>
      </c>
      <c r="I2" t="s">
        <v>25463</v>
      </c>
      <c r="J2" t="s">
        <v>650</v>
      </c>
      <c r="K2" t="s">
        <v>637</v>
      </c>
      <c r="L2" t="s">
        <v>638</v>
      </c>
      <c r="M2" t="s">
        <v>25464</v>
      </c>
      <c r="N2" t="s">
        <v>637</v>
      </c>
      <c r="O2" t="s">
        <v>643</v>
      </c>
      <c r="P2" t="s">
        <v>5</v>
      </c>
      <c r="Q2" t="s">
        <v>644</v>
      </c>
      <c r="R2" t="s">
        <v>638</v>
      </c>
      <c r="S2" t="s">
        <v>637</v>
      </c>
      <c r="T2" t="s">
        <v>25464</v>
      </c>
      <c r="U2" s="50" t="s">
        <v>147</v>
      </c>
      <c r="V2">
        <v>535</v>
      </c>
    </row>
    <row r="3" spans="1:22" x14ac:dyDescent="0.25">
      <c r="A3" t="s">
        <v>147</v>
      </c>
      <c r="B3" t="s">
        <v>148</v>
      </c>
      <c r="C3">
        <v>50</v>
      </c>
      <c r="D3">
        <v>6</v>
      </c>
      <c r="E3" t="s">
        <v>25465</v>
      </c>
      <c r="F3">
        <v>200</v>
      </c>
      <c r="G3">
        <v>0</v>
      </c>
      <c r="H3" t="s">
        <v>636</v>
      </c>
      <c r="I3" t="s">
        <v>25466</v>
      </c>
      <c r="J3" t="s">
        <v>696</v>
      </c>
      <c r="K3" t="s">
        <v>637</v>
      </c>
      <c r="L3" t="s">
        <v>638</v>
      </c>
      <c r="M3" t="s">
        <v>25467</v>
      </c>
      <c r="N3" t="s">
        <v>637</v>
      </c>
      <c r="O3" t="s">
        <v>643</v>
      </c>
      <c r="P3" t="s">
        <v>5</v>
      </c>
      <c r="Q3" t="s">
        <v>644</v>
      </c>
      <c r="R3" t="s">
        <v>638</v>
      </c>
      <c r="S3" t="s">
        <v>637</v>
      </c>
      <c r="T3" t="s">
        <v>25467</v>
      </c>
      <c r="U3" s="51" t="s">
        <v>148</v>
      </c>
      <c r="V3">
        <v>535</v>
      </c>
    </row>
    <row r="4" spans="1:22" x14ac:dyDescent="0.25">
      <c r="A4" t="s">
        <v>16479</v>
      </c>
      <c r="B4" t="s">
        <v>13745</v>
      </c>
      <c r="C4">
        <v>99</v>
      </c>
      <c r="D4">
        <v>1</v>
      </c>
      <c r="E4" t="s">
        <v>25468</v>
      </c>
      <c r="F4">
        <v>179</v>
      </c>
      <c r="G4">
        <v>0</v>
      </c>
      <c r="H4" t="s">
        <v>636</v>
      </c>
      <c r="I4" t="s">
        <v>25469</v>
      </c>
      <c r="J4" t="s">
        <v>2240</v>
      </c>
      <c r="K4" t="s">
        <v>637</v>
      </c>
      <c r="L4" t="s">
        <v>638</v>
      </c>
      <c r="M4" t="s">
        <v>25470</v>
      </c>
      <c r="N4" t="s">
        <v>637</v>
      </c>
      <c r="O4" t="s">
        <v>643</v>
      </c>
      <c r="P4" t="s">
        <v>5</v>
      </c>
      <c r="Q4" t="s">
        <v>644</v>
      </c>
      <c r="R4" t="s">
        <v>638</v>
      </c>
      <c r="S4" t="s">
        <v>637</v>
      </c>
      <c r="T4" t="s">
        <v>25470</v>
      </c>
      <c r="U4" s="50" t="s">
        <v>16479</v>
      </c>
      <c r="V4">
        <v>27</v>
      </c>
    </row>
    <row r="5" spans="1:22" x14ac:dyDescent="0.25">
      <c r="A5" t="s">
        <v>16818</v>
      </c>
      <c r="B5" t="s">
        <v>13750</v>
      </c>
      <c r="C5">
        <v>99</v>
      </c>
      <c r="D5">
        <v>1</v>
      </c>
      <c r="E5" t="s">
        <v>25468</v>
      </c>
      <c r="F5">
        <v>179</v>
      </c>
      <c r="G5">
        <v>0</v>
      </c>
      <c r="H5" t="s">
        <v>636</v>
      </c>
      <c r="I5" t="s">
        <v>25469</v>
      </c>
      <c r="J5" t="s">
        <v>2240</v>
      </c>
      <c r="K5" t="s">
        <v>637</v>
      </c>
      <c r="L5" t="s">
        <v>638</v>
      </c>
      <c r="M5" t="s">
        <v>25470</v>
      </c>
      <c r="N5" t="s">
        <v>637</v>
      </c>
      <c r="O5" t="s">
        <v>643</v>
      </c>
      <c r="P5" t="s">
        <v>5</v>
      </c>
      <c r="Q5" t="s">
        <v>644</v>
      </c>
      <c r="R5" t="s">
        <v>638</v>
      </c>
      <c r="S5" t="s">
        <v>637</v>
      </c>
      <c r="T5" t="s">
        <v>25470</v>
      </c>
      <c r="U5" s="51" t="s">
        <v>13745</v>
      </c>
      <c r="V5">
        <v>27</v>
      </c>
    </row>
    <row r="6" spans="1:22" x14ac:dyDescent="0.25">
      <c r="A6" t="s">
        <v>22</v>
      </c>
      <c r="B6" t="s">
        <v>213</v>
      </c>
      <c r="C6">
        <v>64</v>
      </c>
      <c r="D6">
        <v>2</v>
      </c>
      <c r="E6" t="s">
        <v>25471</v>
      </c>
      <c r="F6">
        <v>135</v>
      </c>
      <c r="G6">
        <v>7</v>
      </c>
      <c r="H6" t="s">
        <v>663</v>
      </c>
      <c r="I6" t="s">
        <v>25472</v>
      </c>
      <c r="J6" t="s">
        <v>25473</v>
      </c>
      <c r="K6" t="s">
        <v>4924</v>
      </c>
      <c r="L6" t="s">
        <v>638</v>
      </c>
      <c r="M6" t="s">
        <v>637</v>
      </c>
      <c r="N6" t="s">
        <v>637</v>
      </c>
      <c r="O6" t="s">
        <v>664</v>
      </c>
      <c r="P6" t="s">
        <v>23</v>
      </c>
      <c r="Q6" t="s">
        <v>637</v>
      </c>
      <c r="R6" t="s">
        <v>638</v>
      </c>
      <c r="S6" t="s">
        <v>637</v>
      </c>
      <c r="T6" t="s">
        <v>25474</v>
      </c>
      <c r="U6" s="50" t="s">
        <v>16818</v>
      </c>
      <c r="V6">
        <v>38</v>
      </c>
    </row>
    <row r="7" spans="1:22" x14ac:dyDescent="0.25">
      <c r="A7" t="s">
        <v>516</v>
      </c>
      <c r="B7" t="s">
        <v>120</v>
      </c>
      <c r="C7">
        <v>75</v>
      </c>
      <c r="D7">
        <v>1</v>
      </c>
      <c r="E7" t="s">
        <v>25475</v>
      </c>
      <c r="F7">
        <v>141</v>
      </c>
      <c r="G7">
        <v>66</v>
      </c>
      <c r="H7" t="s">
        <v>645</v>
      </c>
      <c r="I7" t="s">
        <v>20188</v>
      </c>
      <c r="J7" t="s">
        <v>25476</v>
      </c>
      <c r="K7" t="s">
        <v>5550</v>
      </c>
      <c r="L7" t="s">
        <v>6716</v>
      </c>
      <c r="M7" t="s">
        <v>25477</v>
      </c>
      <c r="N7" t="s">
        <v>637</v>
      </c>
      <c r="O7" t="s">
        <v>646</v>
      </c>
      <c r="P7" t="s">
        <v>26</v>
      </c>
      <c r="Q7" t="s">
        <v>647</v>
      </c>
      <c r="R7" t="s">
        <v>638</v>
      </c>
      <c r="S7" t="s">
        <v>637</v>
      </c>
      <c r="T7" t="s">
        <v>25477</v>
      </c>
      <c r="U7" s="51" t="s">
        <v>13750</v>
      </c>
      <c r="V7">
        <v>38</v>
      </c>
    </row>
    <row r="8" spans="1:22" x14ac:dyDescent="0.25">
      <c r="A8" t="s">
        <v>147</v>
      </c>
      <c r="B8" t="s">
        <v>148</v>
      </c>
      <c r="C8">
        <v>50</v>
      </c>
      <c r="D8">
        <v>6</v>
      </c>
      <c r="E8" t="s">
        <v>25478</v>
      </c>
      <c r="F8">
        <v>200</v>
      </c>
      <c r="G8">
        <v>0</v>
      </c>
      <c r="H8" t="s">
        <v>636</v>
      </c>
      <c r="I8" t="s">
        <v>25479</v>
      </c>
      <c r="J8" t="s">
        <v>2136</v>
      </c>
      <c r="K8" t="s">
        <v>637</v>
      </c>
      <c r="L8" t="s">
        <v>638</v>
      </c>
      <c r="M8" t="s">
        <v>25480</v>
      </c>
      <c r="N8" t="s">
        <v>637</v>
      </c>
      <c r="O8" t="s">
        <v>643</v>
      </c>
      <c r="P8" t="s">
        <v>5</v>
      </c>
      <c r="Q8" t="s">
        <v>644</v>
      </c>
      <c r="R8" t="s">
        <v>638</v>
      </c>
      <c r="S8" t="s">
        <v>637</v>
      </c>
      <c r="T8" t="s">
        <v>25480</v>
      </c>
      <c r="U8" s="50" t="s">
        <v>99</v>
      </c>
      <c r="V8">
        <v>140</v>
      </c>
    </row>
    <row r="9" spans="1:22" x14ac:dyDescent="0.25">
      <c r="A9" t="s">
        <v>16479</v>
      </c>
      <c r="B9" t="s">
        <v>13745</v>
      </c>
      <c r="C9">
        <v>99</v>
      </c>
      <c r="D9">
        <v>1</v>
      </c>
      <c r="E9" t="s">
        <v>25481</v>
      </c>
      <c r="F9">
        <v>179</v>
      </c>
      <c r="G9">
        <v>0</v>
      </c>
      <c r="H9" t="s">
        <v>636</v>
      </c>
      <c r="I9" t="s">
        <v>25482</v>
      </c>
      <c r="J9" t="s">
        <v>715</v>
      </c>
      <c r="K9" t="s">
        <v>637</v>
      </c>
      <c r="L9" t="s">
        <v>638</v>
      </c>
      <c r="M9" t="s">
        <v>25483</v>
      </c>
      <c r="N9" t="s">
        <v>637</v>
      </c>
      <c r="O9" t="s">
        <v>639</v>
      </c>
      <c r="P9" t="s">
        <v>5</v>
      </c>
      <c r="Q9" t="s">
        <v>640</v>
      </c>
      <c r="R9" t="s">
        <v>638</v>
      </c>
      <c r="S9" t="s">
        <v>637</v>
      </c>
      <c r="T9" t="s">
        <v>25484</v>
      </c>
      <c r="U9" s="51" t="s">
        <v>100</v>
      </c>
      <c r="V9">
        <v>140</v>
      </c>
    </row>
    <row r="10" spans="1:22" x14ac:dyDescent="0.25">
      <c r="A10" t="s">
        <v>16818</v>
      </c>
      <c r="B10" t="s">
        <v>13750</v>
      </c>
      <c r="C10">
        <v>99</v>
      </c>
      <c r="D10">
        <v>1</v>
      </c>
      <c r="E10" t="s">
        <v>25481</v>
      </c>
      <c r="F10">
        <v>179</v>
      </c>
      <c r="G10">
        <v>0</v>
      </c>
      <c r="H10" t="s">
        <v>636</v>
      </c>
      <c r="I10" t="s">
        <v>25482</v>
      </c>
      <c r="J10" t="s">
        <v>715</v>
      </c>
      <c r="K10" t="s">
        <v>637</v>
      </c>
      <c r="L10" t="s">
        <v>638</v>
      </c>
      <c r="M10" t="s">
        <v>25483</v>
      </c>
      <c r="N10" t="s">
        <v>637</v>
      </c>
      <c r="O10" t="s">
        <v>639</v>
      </c>
      <c r="P10" t="s">
        <v>5</v>
      </c>
      <c r="Q10" t="s">
        <v>640</v>
      </c>
      <c r="R10" t="s">
        <v>638</v>
      </c>
      <c r="S10" t="s">
        <v>637</v>
      </c>
      <c r="T10" t="s">
        <v>25484</v>
      </c>
      <c r="U10" s="50" t="s">
        <v>22</v>
      </c>
      <c r="V10">
        <v>41</v>
      </c>
    </row>
    <row r="11" spans="1:22" x14ac:dyDescent="0.25">
      <c r="A11" t="s">
        <v>16479</v>
      </c>
      <c r="B11" t="s">
        <v>13745</v>
      </c>
      <c r="C11">
        <v>99</v>
      </c>
      <c r="D11">
        <v>1</v>
      </c>
      <c r="E11" t="s">
        <v>25485</v>
      </c>
      <c r="F11">
        <v>179</v>
      </c>
      <c r="G11">
        <v>0</v>
      </c>
      <c r="H11" t="s">
        <v>645</v>
      </c>
      <c r="I11" t="s">
        <v>25486</v>
      </c>
      <c r="J11" t="s">
        <v>25487</v>
      </c>
      <c r="K11" t="s">
        <v>2336</v>
      </c>
      <c r="L11" t="s">
        <v>3945</v>
      </c>
      <c r="M11" t="s">
        <v>25488</v>
      </c>
      <c r="N11" t="s">
        <v>637</v>
      </c>
      <c r="O11" t="s">
        <v>646</v>
      </c>
      <c r="P11" t="s">
        <v>26</v>
      </c>
      <c r="Q11" t="s">
        <v>647</v>
      </c>
      <c r="R11" t="s">
        <v>638</v>
      </c>
      <c r="S11" t="s">
        <v>637</v>
      </c>
      <c r="T11" t="s">
        <v>25489</v>
      </c>
      <c r="U11" s="51" t="s">
        <v>4578</v>
      </c>
      <c r="V11">
        <v>1</v>
      </c>
    </row>
    <row r="12" spans="1:22" x14ac:dyDescent="0.25">
      <c r="A12" t="s">
        <v>16818</v>
      </c>
      <c r="B12" t="s">
        <v>13750</v>
      </c>
      <c r="C12">
        <v>99</v>
      </c>
      <c r="D12">
        <v>1</v>
      </c>
      <c r="E12" t="s">
        <v>25485</v>
      </c>
      <c r="F12">
        <v>179</v>
      </c>
      <c r="G12">
        <v>0</v>
      </c>
      <c r="H12" t="s">
        <v>645</v>
      </c>
      <c r="I12" t="s">
        <v>25486</v>
      </c>
      <c r="J12" t="s">
        <v>25487</v>
      </c>
      <c r="K12" t="s">
        <v>2336</v>
      </c>
      <c r="L12" t="s">
        <v>3945</v>
      </c>
      <c r="M12" t="s">
        <v>25488</v>
      </c>
      <c r="N12" t="s">
        <v>637</v>
      </c>
      <c r="O12" t="s">
        <v>646</v>
      </c>
      <c r="P12" t="s">
        <v>26</v>
      </c>
      <c r="Q12" t="s">
        <v>647</v>
      </c>
      <c r="R12" t="s">
        <v>638</v>
      </c>
      <c r="S12" t="s">
        <v>637</v>
      </c>
      <c r="T12" t="s">
        <v>25489</v>
      </c>
      <c r="U12" s="51" t="s">
        <v>213</v>
      </c>
      <c r="V12">
        <v>3</v>
      </c>
    </row>
    <row r="13" spans="1:22" x14ac:dyDescent="0.25">
      <c r="A13" t="s">
        <v>147</v>
      </c>
      <c r="B13" t="s">
        <v>148</v>
      </c>
      <c r="C13">
        <v>50</v>
      </c>
      <c r="D13">
        <v>6</v>
      </c>
      <c r="E13" t="s">
        <v>25490</v>
      </c>
      <c r="F13">
        <v>200</v>
      </c>
      <c r="G13">
        <v>0</v>
      </c>
      <c r="H13" t="s">
        <v>636</v>
      </c>
      <c r="I13" t="s">
        <v>25491</v>
      </c>
      <c r="J13" t="s">
        <v>657</v>
      </c>
      <c r="K13" t="s">
        <v>637</v>
      </c>
      <c r="L13" t="s">
        <v>638</v>
      </c>
      <c r="M13" t="s">
        <v>25492</v>
      </c>
      <c r="N13" t="s">
        <v>637</v>
      </c>
      <c r="O13" t="s">
        <v>639</v>
      </c>
      <c r="P13" t="s">
        <v>5</v>
      </c>
      <c r="Q13" t="s">
        <v>640</v>
      </c>
      <c r="R13" t="s">
        <v>638</v>
      </c>
      <c r="S13" t="s">
        <v>637</v>
      </c>
      <c r="T13" t="s">
        <v>25492</v>
      </c>
      <c r="U13" s="51" t="s">
        <v>27</v>
      </c>
      <c r="V13">
        <v>36</v>
      </c>
    </row>
    <row r="14" spans="1:22" x14ac:dyDescent="0.25">
      <c r="A14" t="s">
        <v>147</v>
      </c>
      <c r="B14" t="s">
        <v>148</v>
      </c>
      <c r="C14">
        <v>33.333333333333336</v>
      </c>
      <c r="D14">
        <v>3</v>
      </c>
      <c r="E14" t="s">
        <v>25493</v>
      </c>
      <c r="F14">
        <v>100</v>
      </c>
      <c r="G14">
        <v>0</v>
      </c>
      <c r="H14" t="s">
        <v>655</v>
      </c>
      <c r="I14" t="s">
        <v>25494</v>
      </c>
      <c r="J14" t="s">
        <v>682</v>
      </c>
      <c r="K14" t="s">
        <v>637</v>
      </c>
      <c r="L14" t="s">
        <v>638</v>
      </c>
      <c r="M14" t="s">
        <v>25495</v>
      </c>
      <c r="N14" t="s">
        <v>637</v>
      </c>
      <c r="O14" t="s">
        <v>643</v>
      </c>
      <c r="P14" t="s">
        <v>5</v>
      </c>
      <c r="Q14" t="s">
        <v>644</v>
      </c>
      <c r="R14" t="s">
        <v>25496</v>
      </c>
      <c r="S14" t="s">
        <v>25497</v>
      </c>
      <c r="T14" t="s">
        <v>25495</v>
      </c>
      <c r="U14" s="51" t="s">
        <v>26211</v>
      </c>
      <c r="V14">
        <v>1</v>
      </c>
    </row>
    <row r="15" spans="1:22" x14ac:dyDescent="0.25">
      <c r="A15" t="s">
        <v>22</v>
      </c>
      <c r="B15" t="s">
        <v>213</v>
      </c>
      <c r="C15">
        <v>64</v>
      </c>
      <c r="D15">
        <v>1</v>
      </c>
      <c r="E15" t="s">
        <v>25498</v>
      </c>
      <c r="F15">
        <v>64</v>
      </c>
      <c r="G15">
        <v>0</v>
      </c>
      <c r="H15" t="s">
        <v>663</v>
      </c>
      <c r="I15" t="s">
        <v>1026</v>
      </c>
      <c r="J15" t="s">
        <v>1027</v>
      </c>
      <c r="K15" t="s">
        <v>659</v>
      </c>
      <c r="L15" t="s">
        <v>1028</v>
      </c>
      <c r="M15" t="s">
        <v>25499</v>
      </c>
      <c r="N15" t="s">
        <v>637</v>
      </c>
      <c r="O15" t="s">
        <v>664</v>
      </c>
      <c r="P15" t="s">
        <v>23</v>
      </c>
      <c r="Q15" t="s">
        <v>665</v>
      </c>
      <c r="R15" t="s">
        <v>638</v>
      </c>
      <c r="S15" t="s">
        <v>25500</v>
      </c>
      <c r="T15" t="s">
        <v>25499</v>
      </c>
      <c r="U15" s="50" t="s">
        <v>18</v>
      </c>
      <c r="V15">
        <v>34</v>
      </c>
    </row>
    <row r="16" spans="1:22" x14ac:dyDescent="0.25">
      <c r="A16" t="s">
        <v>147</v>
      </c>
      <c r="B16" t="s">
        <v>148</v>
      </c>
      <c r="C16">
        <v>50</v>
      </c>
      <c r="D16">
        <v>6</v>
      </c>
      <c r="E16" t="s">
        <v>25501</v>
      </c>
      <c r="F16">
        <v>200</v>
      </c>
      <c r="G16">
        <v>0</v>
      </c>
      <c r="H16" t="s">
        <v>636</v>
      </c>
      <c r="I16" t="s">
        <v>25502</v>
      </c>
      <c r="J16" t="s">
        <v>686</v>
      </c>
      <c r="K16" t="s">
        <v>637</v>
      </c>
      <c r="L16" t="s">
        <v>638</v>
      </c>
      <c r="M16" t="s">
        <v>25503</v>
      </c>
      <c r="N16" t="s">
        <v>637</v>
      </c>
      <c r="O16" t="s">
        <v>639</v>
      </c>
      <c r="P16" t="s">
        <v>5</v>
      </c>
      <c r="Q16" t="s">
        <v>640</v>
      </c>
      <c r="R16" t="s">
        <v>638</v>
      </c>
      <c r="S16" t="s">
        <v>637</v>
      </c>
      <c r="T16" t="s">
        <v>25504</v>
      </c>
      <c r="U16" s="51" t="s">
        <v>19</v>
      </c>
      <c r="V16">
        <v>34</v>
      </c>
    </row>
    <row r="17" spans="1:22" x14ac:dyDescent="0.25">
      <c r="A17" t="s">
        <v>147</v>
      </c>
      <c r="B17" t="s">
        <v>148</v>
      </c>
      <c r="C17">
        <v>50</v>
      </c>
      <c r="D17">
        <v>6</v>
      </c>
      <c r="E17" t="s">
        <v>25505</v>
      </c>
      <c r="F17">
        <v>200</v>
      </c>
      <c r="G17">
        <v>0</v>
      </c>
      <c r="H17" t="s">
        <v>636</v>
      </c>
      <c r="I17" t="s">
        <v>25502</v>
      </c>
      <c r="J17" t="s">
        <v>686</v>
      </c>
      <c r="K17" t="s">
        <v>637</v>
      </c>
      <c r="L17" t="s">
        <v>638</v>
      </c>
      <c r="M17" t="s">
        <v>25503</v>
      </c>
      <c r="N17" t="s">
        <v>637</v>
      </c>
      <c r="O17" t="s">
        <v>639</v>
      </c>
      <c r="P17" t="s">
        <v>5</v>
      </c>
      <c r="Q17" t="s">
        <v>640</v>
      </c>
      <c r="R17" t="s">
        <v>638</v>
      </c>
      <c r="S17" t="s">
        <v>637</v>
      </c>
      <c r="T17" t="s">
        <v>25503</v>
      </c>
      <c r="U17" s="50" t="s">
        <v>101</v>
      </c>
      <c r="V17">
        <v>2</v>
      </c>
    </row>
    <row r="18" spans="1:22" x14ac:dyDescent="0.25">
      <c r="A18" t="s">
        <v>147</v>
      </c>
      <c r="B18" t="s">
        <v>148</v>
      </c>
      <c r="C18">
        <v>50</v>
      </c>
      <c r="D18">
        <v>6</v>
      </c>
      <c r="E18" t="s">
        <v>25506</v>
      </c>
      <c r="F18">
        <v>200</v>
      </c>
      <c r="G18">
        <v>0</v>
      </c>
      <c r="H18" t="s">
        <v>636</v>
      </c>
      <c r="I18" t="s">
        <v>25507</v>
      </c>
      <c r="J18" t="s">
        <v>653</v>
      </c>
      <c r="K18" t="s">
        <v>637</v>
      </c>
      <c r="L18" t="s">
        <v>638</v>
      </c>
      <c r="M18" t="s">
        <v>25508</v>
      </c>
      <c r="N18" t="s">
        <v>637</v>
      </c>
      <c r="O18" t="s">
        <v>654</v>
      </c>
      <c r="P18" t="s">
        <v>5</v>
      </c>
      <c r="Q18" t="s">
        <v>640</v>
      </c>
      <c r="R18" t="s">
        <v>638</v>
      </c>
      <c r="S18" t="s">
        <v>25509</v>
      </c>
      <c r="T18" t="s">
        <v>25510</v>
      </c>
      <c r="U18" s="51" t="s">
        <v>751</v>
      </c>
      <c r="V18">
        <v>2</v>
      </c>
    </row>
    <row r="19" spans="1:22" x14ac:dyDescent="0.25">
      <c r="A19" t="s">
        <v>239</v>
      </c>
      <c r="B19" t="s">
        <v>245</v>
      </c>
      <c r="C19">
        <v>159</v>
      </c>
      <c r="D19">
        <v>1</v>
      </c>
      <c r="E19" t="s">
        <v>25511</v>
      </c>
      <c r="F19">
        <v>99</v>
      </c>
      <c r="G19">
        <v>0</v>
      </c>
      <c r="H19" t="s">
        <v>655</v>
      </c>
      <c r="I19" t="s">
        <v>25512</v>
      </c>
      <c r="J19" t="s">
        <v>648</v>
      </c>
      <c r="K19" t="s">
        <v>637</v>
      </c>
      <c r="L19" t="s">
        <v>638</v>
      </c>
      <c r="M19" t="s">
        <v>25508</v>
      </c>
      <c r="N19" t="s">
        <v>637</v>
      </c>
      <c r="O19" t="s">
        <v>639</v>
      </c>
      <c r="P19" t="s">
        <v>5</v>
      </c>
      <c r="Q19" t="s">
        <v>640</v>
      </c>
      <c r="R19" t="s">
        <v>638</v>
      </c>
      <c r="S19" t="s">
        <v>637</v>
      </c>
      <c r="T19" t="s">
        <v>25508</v>
      </c>
      <c r="U19" s="50" t="s">
        <v>72</v>
      </c>
      <c r="V19">
        <v>3</v>
      </c>
    </row>
    <row r="20" spans="1:22" x14ac:dyDescent="0.25">
      <c r="A20" t="s">
        <v>147</v>
      </c>
      <c r="B20" t="s">
        <v>148</v>
      </c>
      <c r="C20">
        <v>50</v>
      </c>
      <c r="D20">
        <v>6</v>
      </c>
      <c r="E20" t="s">
        <v>25513</v>
      </c>
      <c r="F20">
        <v>200</v>
      </c>
      <c r="G20">
        <v>0</v>
      </c>
      <c r="H20" t="s">
        <v>636</v>
      </c>
      <c r="I20" t="s">
        <v>25514</v>
      </c>
      <c r="J20" t="s">
        <v>642</v>
      </c>
      <c r="K20" t="s">
        <v>637</v>
      </c>
      <c r="L20" t="s">
        <v>638</v>
      </c>
      <c r="M20" t="s">
        <v>25515</v>
      </c>
      <c r="N20" t="s">
        <v>637</v>
      </c>
      <c r="O20" t="s">
        <v>643</v>
      </c>
      <c r="P20" t="s">
        <v>5</v>
      </c>
      <c r="Q20" t="s">
        <v>644</v>
      </c>
      <c r="R20" t="s">
        <v>638</v>
      </c>
      <c r="S20" t="s">
        <v>637</v>
      </c>
      <c r="T20" t="s">
        <v>25515</v>
      </c>
      <c r="U20" s="51" t="s">
        <v>716</v>
      </c>
      <c r="V20">
        <v>3</v>
      </c>
    </row>
    <row r="21" spans="1:22" x14ac:dyDescent="0.25">
      <c r="A21" t="s">
        <v>147</v>
      </c>
      <c r="B21" t="s">
        <v>148</v>
      </c>
      <c r="C21">
        <v>50</v>
      </c>
      <c r="D21">
        <v>6</v>
      </c>
      <c r="E21" t="s">
        <v>25516</v>
      </c>
      <c r="F21">
        <v>200</v>
      </c>
      <c r="G21">
        <v>0</v>
      </c>
      <c r="H21" t="s">
        <v>636</v>
      </c>
      <c r="I21" t="s">
        <v>25517</v>
      </c>
      <c r="J21" t="s">
        <v>3669</v>
      </c>
      <c r="K21" t="s">
        <v>637</v>
      </c>
      <c r="L21" t="s">
        <v>638</v>
      </c>
      <c r="M21" t="s">
        <v>25518</v>
      </c>
      <c r="N21" t="s">
        <v>637</v>
      </c>
      <c r="O21" t="s">
        <v>639</v>
      </c>
      <c r="P21" t="s">
        <v>5</v>
      </c>
      <c r="Q21" t="s">
        <v>640</v>
      </c>
      <c r="R21" t="s">
        <v>638</v>
      </c>
      <c r="S21" t="s">
        <v>637</v>
      </c>
      <c r="T21" t="s">
        <v>25518</v>
      </c>
      <c r="U21" s="50" t="s">
        <v>16662</v>
      </c>
      <c r="V21">
        <v>1</v>
      </c>
    </row>
    <row r="22" spans="1:22" x14ac:dyDescent="0.25">
      <c r="A22" t="s">
        <v>147</v>
      </c>
      <c r="B22" t="s">
        <v>148</v>
      </c>
      <c r="C22">
        <v>33.333333333333336</v>
      </c>
      <c r="D22">
        <v>3</v>
      </c>
      <c r="E22" t="s">
        <v>25519</v>
      </c>
      <c r="F22">
        <v>100</v>
      </c>
      <c r="G22">
        <v>0</v>
      </c>
      <c r="H22" t="s">
        <v>655</v>
      </c>
      <c r="I22" t="s">
        <v>25520</v>
      </c>
      <c r="J22" t="s">
        <v>3004</v>
      </c>
      <c r="K22" t="s">
        <v>637</v>
      </c>
      <c r="L22" t="s">
        <v>638</v>
      </c>
      <c r="M22" t="s">
        <v>25521</v>
      </c>
      <c r="N22" t="s">
        <v>637</v>
      </c>
      <c r="O22" t="s">
        <v>639</v>
      </c>
      <c r="P22" t="s">
        <v>5</v>
      </c>
      <c r="Q22" t="s">
        <v>640</v>
      </c>
      <c r="R22" t="s">
        <v>638</v>
      </c>
      <c r="S22" t="s">
        <v>637</v>
      </c>
      <c r="T22" t="s">
        <v>25522</v>
      </c>
      <c r="U22" s="51" t="s">
        <v>10386</v>
      </c>
      <c r="V22">
        <v>1</v>
      </c>
    </row>
    <row r="23" spans="1:22" x14ac:dyDescent="0.25">
      <c r="A23" t="s">
        <v>147</v>
      </c>
      <c r="B23" t="s">
        <v>148</v>
      </c>
      <c r="C23">
        <v>33.333333333333336</v>
      </c>
      <c r="D23">
        <v>3</v>
      </c>
      <c r="E23" t="s">
        <v>25523</v>
      </c>
      <c r="F23">
        <v>100</v>
      </c>
      <c r="G23">
        <v>0</v>
      </c>
      <c r="H23" t="s">
        <v>636</v>
      </c>
      <c r="I23" t="s">
        <v>25524</v>
      </c>
      <c r="J23" t="s">
        <v>2070</v>
      </c>
      <c r="K23" t="s">
        <v>637</v>
      </c>
      <c r="L23" t="s">
        <v>638</v>
      </c>
      <c r="M23" t="s">
        <v>25525</v>
      </c>
      <c r="N23" t="s">
        <v>637</v>
      </c>
      <c r="O23" t="s">
        <v>643</v>
      </c>
      <c r="P23" t="s">
        <v>5</v>
      </c>
      <c r="Q23" t="s">
        <v>644</v>
      </c>
      <c r="R23" t="s">
        <v>25526</v>
      </c>
      <c r="S23" t="s">
        <v>25527</v>
      </c>
      <c r="T23" t="s">
        <v>25525</v>
      </c>
      <c r="U23" s="50" t="s">
        <v>14</v>
      </c>
      <c r="V23">
        <v>2</v>
      </c>
    </row>
    <row r="24" spans="1:22" x14ac:dyDescent="0.25">
      <c r="A24" t="s">
        <v>147</v>
      </c>
      <c r="B24" t="s">
        <v>148</v>
      </c>
      <c r="C24">
        <v>50</v>
      </c>
      <c r="D24">
        <v>6</v>
      </c>
      <c r="E24" t="s">
        <v>25528</v>
      </c>
      <c r="F24">
        <v>182</v>
      </c>
      <c r="G24">
        <v>0</v>
      </c>
      <c r="H24" t="s">
        <v>636</v>
      </c>
      <c r="I24" t="s">
        <v>25529</v>
      </c>
      <c r="J24" t="s">
        <v>16429</v>
      </c>
      <c r="K24" t="s">
        <v>637</v>
      </c>
      <c r="L24" t="s">
        <v>638</v>
      </c>
      <c r="M24" t="s">
        <v>25530</v>
      </c>
      <c r="N24" t="s">
        <v>637</v>
      </c>
      <c r="O24" t="s">
        <v>643</v>
      </c>
      <c r="P24" t="s">
        <v>5</v>
      </c>
      <c r="Q24" t="s">
        <v>644</v>
      </c>
      <c r="R24" t="s">
        <v>25531</v>
      </c>
      <c r="S24" t="s">
        <v>25532</v>
      </c>
      <c r="T24" t="s">
        <v>25530</v>
      </c>
      <c r="U24" s="51" t="s">
        <v>15</v>
      </c>
      <c r="V24">
        <v>2</v>
      </c>
    </row>
    <row r="25" spans="1:22" x14ac:dyDescent="0.25">
      <c r="A25" t="s">
        <v>147</v>
      </c>
      <c r="B25" t="s">
        <v>148</v>
      </c>
      <c r="C25">
        <v>33.333333333333336</v>
      </c>
      <c r="D25">
        <v>3</v>
      </c>
      <c r="E25" t="s">
        <v>25533</v>
      </c>
      <c r="F25">
        <v>762</v>
      </c>
      <c r="G25">
        <v>17</v>
      </c>
      <c r="H25" t="s">
        <v>645</v>
      </c>
      <c r="I25" t="s">
        <v>12031</v>
      </c>
      <c r="J25" t="s">
        <v>25534</v>
      </c>
      <c r="K25" t="s">
        <v>25535</v>
      </c>
      <c r="L25" t="s">
        <v>781</v>
      </c>
      <c r="M25" t="s">
        <v>25530</v>
      </c>
      <c r="N25" t="s">
        <v>637</v>
      </c>
      <c r="O25" t="s">
        <v>646</v>
      </c>
      <c r="P25" t="s">
        <v>26</v>
      </c>
      <c r="Q25" t="s">
        <v>647</v>
      </c>
      <c r="R25" t="s">
        <v>638</v>
      </c>
      <c r="S25" t="s">
        <v>25536</v>
      </c>
      <c r="T25" t="s">
        <v>25537</v>
      </c>
      <c r="U25" s="50" t="s">
        <v>239</v>
      </c>
      <c r="V25">
        <v>10</v>
      </c>
    </row>
    <row r="26" spans="1:22" x14ac:dyDescent="0.25">
      <c r="A26" t="s">
        <v>241</v>
      </c>
      <c r="B26" t="s">
        <v>247</v>
      </c>
      <c r="C26">
        <v>159</v>
      </c>
      <c r="D26">
        <v>2</v>
      </c>
      <c r="E26" t="s">
        <v>25533</v>
      </c>
      <c r="F26">
        <v>762</v>
      </c>
      <c r="G26">
        <v>17</v>
      </c>
      <c r="H26" t="s">
        <v>645</v>
      </c>
      <c r="I26" t="s">
        <v>12031</v>
      </c>
      <c r="J26" t="s">
        <v>25534</v>
      </c>
      <c r="K26" t="s">
        <v>25535</v>
      </c>
      <c r="L26" t="s">
        <v>781</v>
      </c>
      <c r="M26" t="s">
        <v>25530</v>
      </c>
      <c r="N26" t="s">
        <v>637</v>
      </c>
      <c r="O26" t="s">
        <v>646</v>
      </c>
      <c r="P26" t="s">
        <v>26</v>
      </c>
      <c r="Q26" t="s">
        <v>647</v>
      </c>
      <c r="R26" t="s">
        <v>638</v>
      </c>
      <c r="S26" t="s">
        <v>25536</v>
      </c>
      <c r="T26" t="s">
        <v>25537</v>
      </c>
      <c r="U26" s="51" t="s">
        <v>245</v>
      </c>
      <c r="V26">
        <v>9</v>
      </c>
    </row>
    <row r="27" spans="1:22" x14ac:dyDescent="0.25">
      <c r="A27" t="s">
        <v>240</v>
      </c>
      <c r="B27" t="s">
        <v>246</v>
      </c>
      <c r="C27">
        <v>139</v>
      </c>
      <c r="D27">
        <v>2</v>
      </c>
      <c r="E27" t="s">
        <v>25533</v>
      </c>
      <c r="F27">
        <v>762</v>
      </c>
      <c r="G27">
        <v>17</v>
      </c>
      <c r="H27" t="s">
        <v>645</v>
      </c>
      <c r="I27" t="s">
        <v>12031</v>
      </c>
      <c r="J27" t="s">
        <v>25534</v>
      </c>
      <c r="K27" t="s">
        <v>25535</v>
      </c>
      <c r="L27" t="s">
        <v>781</v>
      </c>
      <c r="M27" t="s">
        <v>25530</v>
      </c>
      <c r="N27" t="s">
        <v>637</v>
      </c>
      <c r="O27" t="s">
        <v>646</v>
      </c>
      <c r="P27" t="s">
        <v>26</v>
      </c>
      <c r="Q27" t="s">
        <v>647</v>
      </c>
      <c r="R27" t="s">
        <v>638</v>
      </c>
      <c r="S27" t="s">
        <v>25536</v>
      </c>
      <c r="T27" t="s">
        <v>25537</v>
      </c>
      <c r="U27" s="51" t="s">
        <v>2799</v>
      </c>
      <c r="V27">
        <v>1</v>
      </c>
    </row>
    <row r="28" spans="1:22" x14ac:dyDescent="0.25">
      <c r="A28" t="s">
        <v>147</v>
      </c>
      <c r="B28" t="s">
        <v>148</v>
      </c>
      <c r="C28">
        <v>65</v>
      </c>
      <c r="D28">
        <v>9</v>
      </c>
      <c r="E28" t="s">
        <v>25538</v>
      </c>
      <c r="F28">
        <v>302.95</v>
      </c>
      <c r="G28">
        <v>0</v>
      </c>
      <c r="H28" t="s">
        <v>636</v>
      </c>
      <c r="I28" t="s">
        <v>25539</v>
      </c>
      <c r="J28" t="s">
        <v>25540</v>
      </c>
      <c r="K28" t="s">
        <v>637</v>
      </c>
      <c r="L28" t="s">
        <v>638</v>
      </c>
      <c r="M28" t="s">
        <v>25541</v>
      </c>
      <c r="N28" t="s">
        <v>637</v>
      </c>
      <c r="O28" t="s">
        <v>643</v>
      </c>
      <c r="P28" t="s">
        <v>5</v>
      </c>
      <c r="Q28" t="s">
        <v>644</v>
      </c>
      <c r="R28" t="s">
        <v>638</v>
      </c>
      <c r="S28" t="s">
        <v>25542</v>
      </c>
      <c r="T28" t="s">
        <v>25541</v>
      </c>
      <c r="U28" s="50" t="s">
        <v>240</v>
      </c>
      <c r="V28">
        <v>13</v>
      </c>
    </row>
    <row r="29" spans="1:22" x14ac:dyDescent="0.25">
      <c r="A29" t="s">
        <v>147</v>
      </c>
      <c r="B29" t="s">
        <v>148</v>
      </c>
      <c r="C29">
        <v>50</v>
      </c>
      <c r="D29">
        <v>6</v>
      </c>
      <c r="E29" t="s">
        <v>25543</v>
      </c>
      <c r="F29">
        <v>399.99</v>
      </c>
      <c r="G29">
        <v>0</v>
      </c>
      <c r="H29" t="s">
        <v>636</v>
      </c>
      <c r="I29" t="s">
        <v>19958</v>
      </c>
      <c r="J29" t="s">
        <v>675</v>
      </c>
      <c r="K29" t="s">
        <v>637</v>
      </c>
      <c r="L29" t="s">
        <v>638</v>
      </c>
      <c r="M29" t="s">
        <v>25544</v>
      </c>
      <c r="N29" t="s">
        <v>637</v>
      </c>
      <c r="O29" t="s">
        <v>639</v>
      </c>
      <c r="P29" t="s">
        <v>5</v>
      </c>
      <c r="Q29" t="s">
        <v>640</v>
      </c>
      <c r="R29" t="s">
        <v>25545</v>
      </c>
      <c r="S29" t="s">
        <v>637</v>
      </c>
      <c r="T29" t="s">
        <v>25544</v>
      </c>
      <c r="U29" s="51" t="s">
        <v>246</v>
      </c>
      <c r="V29">
        <v>8</v>
      </c>
    </row>
    <row r="30" spans="1:22" x14ac:dyDescent="0.25">
      <c r="A30" t="s">
        <v>99</v>
      </c>
      <c r="B30" t="s">
        <v>100</v>
      </c>
      <c r="C30">
        <v>10</v>
      </c>
      <c r="D30">
        <v>20</v>
      </c>
      <c r="E30" t="s">
        <v>25543</v>
      </c>
      <c r="F30">
        <v>399.99</v>
      </c>
      <c r="G30">
        <v>0</v>
      </c>
      <c r="H30" t="s">
        <v>636</v>
      </c>
      <c r="I30" t="s">
        <v>19958</v>
      </c>
      <c r="J30" t="s">
        <v>675</v>
      </c>
      <c r="K30" t="s">
        <v>637</v>
      </c>
      <c r="L30" t="s">
        <v>638</v>
      </c>
      <c r="M30" t="s">
        <v>25544</v>
      </c>
      <c r="N30" t="s">
        <v>637</v>
      </c>
      <c r="O30" t="s">
        <v>639</v>
      </c>
      <c r="P30" t="s">
        <v>5</v>
      </c>
      <c r="Q30" t="s">
        <v>640</v>
      </c>
      <c r="R30" t="s">
        <v>25545</v>
      </c>
      <c r="S30" t="s">
        <v>637</v>
      </c>
      <c r="T30" t="s">
        <v>25544</v>
      </c>
      <c r="U30" s="51" t="s">
        <v>2799</v>
      </c>
      <c r="V30">
        <v>5</v>
      </c>
    </row>
    <row r="31" spans="1:22" x14ac:dyDescent="0.25">
      <c r="A31" t="s">
        <v>241</v>
      </c>
      <c r="B31" t="s">
        <v>247</v>
      </c>
      <c r="C31">
        <v>159</v>
      </c>
      <c r="D31">
        <v>1</v>
      </c>
      <c r="E31" t="s">
        <v>25546</v>
      </c>
      <c r="F31">
        <v>129</v>
      </c>
      <c r="G31">
        <v>0</v>
      </c>
      <c r="H31" t="s">
        <v>636</v>
      </c>
      <c r="I31" t="s">
        <v>25547</v>
      </c>
      <c r="J31" t="s">
        <v>1784</v>
      </c>
      <c r="K31" t="s">
        <v>637</v>
      </c>
      <c r="L31" t="s">
        <v>638</v>
      </c>
      <c r="M31" t="s">
        <v>25548</v>
      </c>
      <c r="N31" t="s">
        <v>637</v>
      </c>
      <c r="O31" t="s">
        <v>639</v>
      </c>
      <c r="P31" t="s">
        <v>5</v>
      </c>
      <c r="Q31" t="s">
        <v>640</v>
      </c>
      <c r="R31" t="s">
        <v>638</v>
      </c>
      <c r="S31" t="s">
        <v>637</v>
      </c>
      <c r="T31" t="s">
        <v>25548</v>
      </c>
      <c r="U31" s="50" t="s">
        <v>241</v>
      </c>
      <c r="V31">
        <v>19</v>
      </c>
    </row>
    <row r="32" spans="1:22" x14ac:dyDescent="0.25">
      <c r="A32" t="s">
        <v>147</v>
      </c>
      <c r="B32" t="s">
        <v>148</v>
      </c>
      <c r="C32">
        <v>50</v>
      </c>
      <c r="D32">
        <v>6</v>
      </c>
      <c r="E32" t="s">
        <v>25549</v>
      </c>
      <c r="F32">
        <v>208</v>
      </c>
      <c r="G32">
        <v>8</v>
      </c>
      <c r="H32" t="s">
        <v>636</v>
      </c>
      <c r="I32" t="s">
        <v>25550</v>
      </c>
      <c r="J32" t="s">
        <v>5310</v>
      </c>
      <c r="K32" t="s">
        <v>637</v>
      </c>
      <c r="L32" t="s">
        <v>638</v>
      </c>
      <c r="M32" t="s">
        <v>25551</v>
      </c>
      <c r="N32" t="s">
        <v>637</v>
      </c>
      <c r="O32" t="s">
        <v>639</v>
      </c>
      <c r="P32" t="s">
        <v>5</v>
      </c>
      <c r="Q32" t="s">
        <v>640</v>
      </c>
      <c r="R32" t="s">
        <v>638</v>
      </c>
      <c r="S32" t="s">
        <v>637</v>
      </c>
      <c r="T32" t="s">
        <v>25552</v>
      </c>
      <c r="U32" s="51" t="s">
        <v>247</v>
      </c>
      <c r="V32">
        <v>16</v>
      </c>
    </row>
    <row r="33" spans="1:22" x14ac:dyDescent="0.25">
      <c r="A33" t="s">
        <v>147</v>
      </c>
      <c r="B33" t="s">
        <v>148</v>
      </c>
      <c r="C33">
        <v>50</v>
      </c>
      <c r="D33">
        <v>6</v>
      </c>
      <c r="E33" t="s">
        <v>25553</v>
      </c>
      <c r="F33">
        <v>200</v>
      </c>
      <c r="G33">
        <v>0</v>
      </c>
      <c r="H33" t="s">
        <v>636</v>
      </c>
      <c r="I33" t="s">
        <v>25554</v>
      </c>
      <c r="J33" t="s">
        <v>657</v>
      </c>
      <c r="K33" t="s">
        <v>637</v>
      </c>
      <c r="L33" t="s">
        <v>638</v>
      </c>
      <c r="M33" t="s">
        <v>25555</v>
      </c>
      <c r="N33" t="s">
        <v>637</v>
      </c>
      <c r="O33" t="s">
        <v>643</v>
      </c>
      <c r="P33" t="s">
        <v>5</v>
      </c>
      <c r="Q33" t="s">
        <v>644</v>
      </c>
      <c r="R33" t="s">
        <v>638</v>
      </c>
      <c r="S33" t="s">
        <v>637</v>
      </c>
      <c r="T33" t="s">
        <v>25555</v>
      </c>
      <c r="U33" s="51" t="s">
        <v>2799</v>
      </c>
      <c r="V33">
        <v>3</v>
      </c>
    </row>
    <row r="34" spans="1:22" x14ac:dyDescent="0.25">
      <c r="A34" t="s">
        <v>147</v>
      </c>
      <c r="B34" t="s">
        <v>148</v>
      </c>
      <c r="C34">
        <v>50</v>
      </c>
      <c r="D34">
        <v>6</v>
      </c>
      <c r="E34" t="s">
        <v>25556</v>
      </c>
      <c r="F34">
        <v>200</v>
      </c>
      <c r="G34">
        <v>0</v>
      </c>
      <c r="H34" t="s">
        <v>636</v>
      </c>
      <c r="I34" t="s">
        <v>25557</v>
      </c>
      <c r="J34" t="s">
        <v>676</v>
      </c>
      <c r="K34" t="s">
        <v>637</v>
      </c>
      <c r="L34" t="s">
        <v>638</v>
      </c>
      <c r="M34" t="s">
        <v>25558</v>
      </c>
      <c r="N34" t="s">
        <v>637</v>
      </c>
      <c r="O34" t="s">
        <v>639</v>
      </c>
      <c r="P34" t="s">
        <v>5</v>
      </c>
      <c r="Q34" t="s">
        <v>640</v>
      </c>
      <c r="R34" t="s">
        <v>638</v>
      </c>
      <c r="S34" t="s">
        <v>25559</v>
      </c>
      <c r="T34" t="s">
        <v>25558</v>
      </c>
      <c r="U34" s="50" t="s">
        <v>600</v>
      </c>
      <c r="V34">
        <v>10</v>
      </c>
    </row>
    <row r="35" spans="1:22" x14ac:dyDescent="0.25">
      <c r="A35" t="s">
        <v>594</v>
      </c>
      <c r="B35" t="s">
        <v>595</v>
      </c>
      <c r="C35">
        <v>50</v>
      </c>
      <c r="D35">
        <v>3</v>
      </c>
      <c r="E35" t="s">
        <v>25560</v>
      </c>
      <c r="F35">
        <v>99</v>
      </c>
      <c r="G35">
        <v>0</v>
      </c>
      <c r="H35" t="s">
        <v>636</v>
      </c>
      <c r="I35" t="s">
        <v>638</v>
      </c>
      <c r="J35" t="s">
        <v>638</v>
      </c>
      <c r="K35" t="s">
        <v>637</v>
      </c>
      <c r="L35" t="s">
        <v>638</v>
      </c>
      <c r="M35" t="s">
        <v>637</v>
      </c>
      <c r="N35" t="s">
        <v>637</v>
      </c>
      <c r="O35" t="s">
        <v>9688</v>
      </c>
      <c r="P35" t="s">
        <v>5</v>
      </c>
      <c r="Q35" t="s">
        <v>637</v>
      </c>
      <c r="R35" t="s">
        <v>638</v>
      </c>
      <c r="S35" t="s">
        <v>637</v>
      </c>
      <c r="T35" t="s">
        <v>25561</v>
      </c>
      <c r="U35" s="51" t="s">
        <v>601</v>
      </c>
      <c r="V35">
        <v>8</v>
      </c>
    </row>
    <row r="36" spans="1:22" x14ac:dyDescent="0.25">
      <c r="A36" t="s">
        <v>22</v>
      </c>
      <c r="B36" t="s">
        <v>27</v>
      </c>
      <c r="C36">
        <v>66.333333333333329</v>
      </c>
      <c r="D36">
        <v>3</v>
      </c>
      <c r="E36" t="s">
        <v>25562</v>
      </c>
      <c r="F36">
        <v>249</v>
      </c>
      <c r="G36">
        <v>0</v>
      </c>
      <c r="H36" t="s">
        <v>636</v>
      </c>
      <c r="I36" t="s">
        <v>6902</v>
      </c>
      <c r="J36" t="s">
        <v>25563</v>
      </c>
      <c r="K36" t="s">
        <v>7422</v>
      </c>
      <c r="L36" t="s">
        <v>7230</v>
      </c>
      <c r="M36" t="s">
        <v>25564</v>
      </c>
      <c r="N36" t="s">
        <v>637</v>
      </c>
      <c r="O36" t="s">
        <v>646</v>
      </c>
      <c r="P36" t="s">
        <v>26</v>
      </c>
      <c r="Q36" t="s">
        <v>647</v>
      </c>
      <c r="R36" t="s">
        <v>638</v>
      </c>
      <c r="S36" t="s">
        <v>637</v>
      </c>
      <c r="T36" t="s">
        <v>25564</v>
      </c>
      <c r="U36" s="51" t="s">
        <v>2799</v>
      </c>
      <c r="V36">
        <v>2</v>
      </c>
    </row>
    <row r="37" spans="1:22" x14ac:dyDescent="0.25">
      <c r="A37" t="s">
        <v>240</v>
      </c>
      <c r="B37" t="s">
        <v>2799</v>
      </c>
      <c r="C37">
        <v>103.55</v>
      </c>
      <c r="D37">
        <v>1</v>
      </c>
      <c r="E37" t="s">
        <v>25565</v>
      </c>
      <c r="F37">
        <v>110.55</v>
      </c>
      <c r="G37">
        <v>7</v>
      </c>
      <c r="H37" t="s">
        <v>645</v>
      </c>
      <c r="I37" t="s">
        <v>25566</v>
      </c>
      <c r="J37" t="s">
        <v>25567</v>
      </c>
      <c r="K37" t="s">
        <v>2336</v>
      </c>
      <c r="L37" t="s">
        <v>25568</v>
      </c>
      <c r="M37" t="s">
        <v>25564</v>
      </c>
      <c r="N37" t="s">
        <v>637</v>
      </c>
      <c r="O37" t="s">
        <v>664</v>
      </c>
      <c r="P37" t="s">
        <v>23</v>
      </c>
      <c r="Q37" t="s">
        <v>665</v>
      </c>
      <c r="R37" t="s">
        <v>638</v>
      </c>
      <c r="S37" t="s">
        <v>637</v>
      </c>
      <c r="T37" t="s">
        <v>25569</v>
      </c>
      <c r="U37" s="50" t="s">
        <v>77</v>
      </c>
      <c r="V37">
        <v>30</v>
      </c>
    </row>
    <row r="38" spans="1:22" x14ac:dyDescent="0.25">
      <c r="A38" t="s">
        <v>147</v>
      </c>
      <c r="B38" t="s">
        <v>148</v>
      </c>
      <c r="C38">
        <v>33.333333333333336</v>
      </c>
      <c r="D38">
        <v>3</v>
      </c>
      <c r="E38" t="s">
        <v>25570</v>
      </c>
      <c r="F38">
        <v>100</v>
      </c>
      <c r="G38">
        <v>0</v>
      </c>
      <c r="H38" t="s">
        <v>655</v>
      </c>
      <c r="I38" t="s">
        <v>25571</v>
      </c>
      <c r="J38" t="s">
        <v>667</v>
      </c>
      <c r="K38" t="s">
        <v>637</v>
      </c>
      <c r="L38" t="s">
        <v>638</v>
      </c>
      <c r="M38" t="s">
        <v>25572</v>
      </c>
      <c r="N38" t="s">
        <v>637</v>
      </c>
      <c r="O38" t="s">
        <v>639</v>
      </c>
      <c r="P38" t="s">
        <v>5</v>
      </c>
      <c r="Q38" t="s">
        <v>640</v>
      </c>
      <c r="R38" t="s">
        <v>638</v>
      </c>
      <c r="S38" t="s">
        <v>637</v>
      </c>
      <c r="T38" t="s">
        <v>25572</v>
      </c>
      <c r="U38" s="51" t="s">
        <v>78</v>
      </c>
      <c r="V38">
        <v>30</v>
      </c>
    </row>
    <row r="39" spans="1:22" x14ac:dyDescent="0.25">
      <c r="A39" t="s">
        <v>147</v>
      </c>
      <c r="B39" t="s">
        <v>148</v>
      </c>
      <c r="C39">
        <v>50</v>
      </c>
      <c r="D39">
        <v>6</v>
      </c>
      <c r="E39" t="s">
        <v>25573</v>
      </c>
      <c r="F39">
        <v>235</v>
      </c>
      <c r="G39">
        <v>35</v>
      </c>
      <c r="H39" t="s">
        <v>636</v>
      </c>
      <c r="I39" t="s">
        <v>25574</v>
      </c>
      <c r="J39" t="s">
        <v>648</v>
      </c>
      <c r="K39" t="s">
        <v>637</v>
      </c>
      <c r="L39" t="s">
        <v>638</v>
      </c>
      <c r="M39" t="s">
        <v>25575</v>
      </c>
      <c r="N39" t="s">
        <v>637</v>
      </c>
      <c r="O39" t="s">
        <v>639</v>
      </c>
      <c r="P39" t="s">
        <v>5</v>
      </c>
      <c r="Q39" t="s">
        <v>640</v>
      </c>
      <c r="R39" t="s">
        <v>638</v>
      </c>
      <c r="S39" t="s">
        <v>25576</v>
      </c>
      <c r="T39" t="s">
        <v>25575</v>
      </c>
      <c r="U39" s="50" t="s">
        <v>594</v>
      </c>
      <c r="V39">
        <v>93</v>
      </c>
    </row>
    <row r="40" spans="1:22" x14ac:dyDescent="0.25">
      <c r="A40" t="s">
        <v>22</v>
      </c>
      <c r="B40" t="s">
        <v>27</v>
      </c>
      <c r="C40">
        <v>66.333333333333329</v>
      </c>
      <c r="D40">
        <v>3</v>
      </c>
      <c r="E40" t="s">
        <v>25577</v>
      </c>
      <c r="F40">
        <v>250</v>
      </c>
      <c r="G40">
        <v>0</v>
      </c>
      <c r="H40" t="s">
        <v>645</v>
      </c>
      <c r="I40" t="s">
        <v>3804</v>
      </c>
      <c r="J40" t="s">
        <v>25578</v>
      </c>
      <c r="K40" t="s">
        <v>25579</v>
      </c>
      <c r="L40" t="s">
        <v>5640</v>
      </c>
      <c r="M40" t="s">
        <v>25575</v>
      </c>
      <c r="N40" t="s">
        <v>637</v>
      </c>
      <c r="O40" t="s">
        <v>646</v>
      </c>
      <c r="P40" t="s">
        <v>26</v>
      </c>
      <c r="Q40" t="s">
        <v>647</v>
      </c>
      <c r="R40" t="s">
        <v>638</v>
      </c>
      <c r="S40" t="s">
        <v>637</v>
      </c>
      <c r="T40" t="s">
        <v>25575</v>
      </c>
      <c r="U40" s="51" t="s">
        <v>595</v>
      </c>
      <c r="V40">
        <v>93</v>
      </c>
    </row>
    <row r="41" spans="1:22" x14ac:dyDescent="0.25">
      <c r="A41" t="s">
        <v>147</v>
      </c>
      <c r="B41" t="s">
        <v>148</v>
      </c>
      <c r="C41">
        <v>50</v>
      </c>
      <c r="D41">
        <v>6</v>
      </c>
      <c r="E41" t="s">
        <v>25580</v>
      </c>
      <c r="F41">
        <v>200</v>
      </c>
      <c r="G41">
        <v>0</v>
      </c>
      <c r="H41" t="s">
        <v>636</v>
      </c>
      <c r="I41" t="s">
        <v>25581</v>
      </c>
      <c r="J41" t="s">
        <v>702</v>
      </c>
      <c r="K41" t="s">
        <v>637</v>
      </c>
      <c r="L41" t="s">
        <v>638</v>
      </c>
      <c r="M41" t="s">
        <v>25582</v>
      </c>
      <c r="N41" t="s">
        <v>637</v>
      </c>
      <c r="O41" t="s">
        <v>639</v>
      </c>
      <c r="P41" t="s">
        <v>5</v>
      </c>
      <c r="Q41" t="s">
        <v>640</v>
      </c>
      <c r="R41" t="s">
        <v>638</v>
      </c>
      <c r="S41" t="s">
        <v>25583</v>
      </c>
      <c r="T41" t="s">
        <v>25575</v>
      </c>
      <c r="U41" s="50" t="s">
        <v>516</v>
      </c>
      <c r="V41">
        <v>3</v>
      </c>
    </row>
    <row r="42" spans="1:22" x14ac:dyDescent="0.25">
      <c r="A42" t="s">
        <v>147</v>
      </c>
      <c r="B42" t="s">
        <v>148</v>
      </c>
      <c r="C42">
        <v>50</v>
      </c>
      <c r="D42">
        <v>6</v>
      </c>
      <c r="E42" t="s">
        <v>25584</v>
      </c>
      <c r="F42">
        <v>200</v>
      </c>
      <c r="G42">
        <v>0</v>
      </c>
      <c r="H42" t="s">
        <v>636</v>
      </c>
      <c r="I42" t="s">
        <v>25585</v>
      </c>
      <c r="J42" t="s">
        <v>2080</v>
      </c>
      <c r="K42" t="s">
        <v>637</v>
      </c>
      <c r="L42" t="s">
        <v>638</v>
      </c>
      <c r="M42" t="s">
        <v>25582</v>
      </c>
      <c r="N42" t="s">
        <v>637</v>
      </c>
      <c r="O42" t="s">
        <v>643</v>
      </c>
      <c r="P42" t="s">
        <v>5</v>
      </c>
      <c r="Q42" t="s">
        <v>644</v>
      </c>
      <c r="R42" t="s">
        <v>638</v>
      </c>
      <c r="S42" t="s">
        <v>25586</v>
      </c>
      <c r="T42" t="s">
        <v>25587</v>
      </c>
      <c r="U42" s="51" t="s">
        <v>120</v>
      </c>
      <c r="V42">
        <v>3</v>
      </c>
    </row>
    <row r="43" spans="1:22" x14ac:dyDescent="0.25">
      <c r="A43" t="s">
        <v>16818</v>
      </c>
      <c r="B43" t="s">
        <v>13750</v>
      </c>
      <c r="C43">
        <v>200</v>
      </c>
      <c r="D43">
        <v>1</v>
      </c>
      <c r="E43" t="s">
        <v>25588</v>
      </c>
      <c r="F43">
        <v>99</v>
      </c>
      <c r="G43">
        <v>0</v>
      </c>
      <c r="H43" t="s">
        <v>636</v>
      </c>
      <c r="I43" t="s">
        <v>25589</v>
      </c>
      <c r="J43" t="s">
        <v>648</v>
      </c>
      <c r="K43" t="s">
        <v>637</v>
      </c>
      <c r="L43" t="s">
        <v>638</v>
      </c>
      <c r="M43" t="s">
        <v>25590</v>
      </c>
      <c r="N43" t="s">
        <v>637</v>
      </c>
      <c r="O43" t="s">
        <v>639</v>
      </c>
      <c r="P43" t="s">
        <v>5</v>
      </c>
      <c r="Q43" t="s">
        <v>640</v>
      </c>
      <c r="R43" t="s">
        <v>638</v>
      </c>
      <c r="S43" t="s">
        <v>637</v>
      </c>
      <c r="T43" t="s">
        <v>25590</v>
      </c>
      <c r="U43" s="50" t="s">
        <v>723</v>
      </c>
      <c r="V43">
        <v>1001</v>
      </c>
    </row>
    <row r="44" spans="1:22" x14ac:dyDescent="0.25">
      <c r="A44" t="s">
        <v>147</v>
      </c>
      <c r="B44" t="s">
        <v>148</v>
      </c>
      <c r="C44">
        <v>50</v>
      </c>
      <c r="D44">
        <v>6</v>
      </c>
      <c r="E44" t="s">
        <v>25591</v>
      </c>
      <c r="F44">
        <v>200</v>
      </c>
      <c r="G44">
        <v>0</v>
      </c>
      <c r="H44" t="s">
        <v>636</v>
      </c>
      <c r="I44" t="s">
        <v>25592</v>
      </c>
      <c r="J44" t="s">
        <v>2899</v>
      </c>
      <c r="K44" t="s">
        <v>637</v>
      </c>
      <c r="L44" t="s">
        <v>638</v>
      </c>
      <c r="M44" t="s">
        <v>25590</v>
      </c>
      <c r="N44" t="s">
        <v>637</v>
      </c>
      <c r="O44" t="s">
        <v>643</v>
      </c>
      <c r="P44" t="s">
        <v>5</v>
      </c>
      <c r="Q44" t="s">
        <v>644</v>
      </c>
      <c r="R44" t="s">
        <v>638</v>
      </c>
      <c r="S44" t="s">
        <v>25593</v>
      </c>
      <c r="T44" t="s">
        <v>25590</v>
      </c>
    </row>
    <row r="45" spans="1:22" x14ac:dyDescent="0.25">
      <c r="A45" t="s">
        <v>147</v>
      </c>
      <c r="B45" t="s">
        <v>148</v>
      </c>
      <c r="C45">
        <v>33.333333333333336</v>
      </c>
      <c r="D45">
        <v>3</v>
      </c>
      <c r="E45" t="s">
        <v>25594</v>
      </c>
      <c r="F45">
        <v>100</v>
      </c>
      <c r="G45">
        <v>0</v>
      </c>
      <c r="H45" t="s">
        <v>636</v>
      </c>
      <c r="I45" t="s">
        <v>25595</v>
      </c>
      <c r="J45" t="s">
        <v>2051</v>
      </c>
      <c r="K45" t="s">
        <v>637</v>
      </c>
      <c r="L45" t="s">
        <v>638</v>
      </c>
      <c r="M45" t="s">
        <v>25596</v>
      </c>
      <c r="N45" t="s">
        <v>637</v>
      </c>
      <c r="O45" t="s">
        <v>639</v>
      </c>
      <c r="P45" t="s">
        <v>5</v>
      </c>
      <c r="Q45" t="s">
        <v>640</v>
      </c>
      <c r="R45" t="s">
        <v>638</v>
      </c>
      <c r="S45" t="s">
        <v>637</v>
      </c>
      <c r="T45" t="s">
        <v>25596</v>
      </c>
    </row>
    <row r="46" spans="1:22" x14ac:dyDescent="0.25">
      <c r="A46" t="s">
        <v>147</v>
      </c>
      <c r="B46" t="s">
        <v>148</v>
      </c>
      <c r="C46">
        <v>50</v>
      </c>
      <c r="D46">
        <v>6</v>
      </c>
      <c r="E46" t="s">
        <v>25597</v>
      </c>
      <c r="F46">
        <v>200</v>
      </c>
      <c r="G46">
        <v>0</v>
      </c>
      <c r="H46" t="s">
        <v>636</v>
      </c>
      <c r="I46" t="s">
        <v>25598</v>
      </c>
      <c r="J46" t="s">
        <v>2131</v>
      </c>
      <c r="K46" t="s">
        <v>637</v>
      </c>
      <c r="L46" t="s">
        <v>638</v>
      </c>
      <c r="M46" t="s">
        <v>25599</v>
      </c>
      <c r="N46" t="s">
        <v>637</v>
      </c>
      <c r="O46" t="s">
        <v>643</v>
      </c>
      <c r="P46" t="s">
        <v>5</v>
      </c>
      <c r="Q46" t="s">
        <v>644</v>
      </c>
      <c r="R46" t="s">
        <v>638</v>
      </c>
      <c r="S46" t="s">
        <v>25600</v>
      </c>
      <c r="T46" t="s">
        <v>25601</v>
      </c>
    </row>
    <row r="47" spans="1:22" x14ac:dyDescent="0.25">
      <c r="A47" t="s">
        <v>147</v>
      </c>
      <c r="B47" t="s">
        <v>148</v>
      </c>
      <c r="C47">
        <v>50</v>
      </c>
      <c r="D47">
        <v>6</v>
      </c>
      <c r="E47" t="s">
        <v>25602</v>
      </c>
      <c r="F47">
        <v>200</v>
      </c>
      <c r="G47">
        <v>0</v>
      </c>
      <c r="H47" t="s">
        <v>636</v>
      </c>
      <c r="I47" t="s">
        <v>25603</v>
      </c>
      <c r="J47" t="s">
        <v>675</v>
      </c>
      <c r="K47" t="s">
        <v>637</v>
      </c>
      <c r="L47" t="s">
        <v>638</v>
      </c>
      <c r="M47" t="s">
        <v>25604</v>
      </c>
      <c r="N47" t="s">
        <v>637</v>
      </c>
      <c r="O47" t="s">
        <v>639</v>
      </c>
      <c r="P47" t="s">
        <v>5</v>
      </c>
      <c r="Q47" t="s">
        <v>640</v>
      </c>
      <c r="R47" t="s">
        <v>638</v>
      </c>
      <c r="S47" t="s">
        <v>25605</v>
      </c>
      <c r="T47" t="s">
        <v>25606</v>
      </c>
    </row>
    <row r="48" spans="1:22" x14ac:dyDescent="0.25">
      <c r="A48" t="s">
        <v>72</v>
      </c>
      <c r="B48" t="s">
        <v>716</v>
      </c>
      <c r="C48">
        <v>150</v>
      </c>
      <c r="D48">
        <v>3</v>
      </c>
      <c r="E48" t="s">
        <v>25607</v>
      </c>
      <c r="F48">
        <v>300</v>
      </c>
      <c r="G48">
        <v>0</v>
      </c>
      <c r="H48" t="s">
        <v>636</v>
      </c>
      <c r="I48" t="s">
        <v>638</v>
      </c>
      <c r="J48" t="s">
        <v>638</v>
      </c>
      <c r="K48" t="s">
        <v>637</v>
      </c>
      <c r="L48" t="s">
        <v>638</v>
      </c>
      <c r="M48" t="s">
        <v>637</v>
      </c>
      <c r="N48" t="s">
        <v>637</v>
      </c>
      <c r="O48" t="s">
        <v>2891</v>
      </c>
      <c r="P48" t="s">
        <v>5</v>
      </c>
      <c r="Q48" t="s">
        <v>637</v>
      </c>
      <c r="R48" t="s">
        <v>638</v>
      </c>
      <c r="S48" t="s">
        <v>637</v>
      </c>
      <c r="T48" t="s">
        <v>25604</v>
      </c>
    </row>
    <row r="49" spans="1:20" x14ac:dyDescent="0.25">
      <c r="A49" t="s">
        <v>77</v>
      </c>
      <c r="B49" t="s">
        <v>78</v>
      </c>
      <c r="C49">
        <v>27.5</v>
      </c>
      <c r="D49">
        <v>4</v>
      </c>
      <c r="E49" t="s">
        <v>25608</v>
      </c>
      <c r="F49">
        <v>165</v>
      </c>
      <c r="G49">
        <v>0</v>
      </c>
      <c r="H49" t="s">
        <v>645</v>
      </c>
      <c r="I49" t="s">
        <v>2267</v>
      </c>
      <c r="J49" t="s">
        <v>2268</v>
      </c>
      <c r="K49" t="s">
        <v>2223</v>
      </c>
      <c r="L49" t="s">
        <v>2224</v>
      </c>
      <c r="M49" t="s">
        <v>25609</v>
      </c>
      <c r="N49" t="s">
        <v>637</v>
      </c>
      <c r="O49" t="s">
        <v>646</v>
      </c>
      <c r="P49" t="s">
        <v>26</v>
      </c>
      <c r="Q49" t="s">
        <v>647</v>
      </c>
      <c r="R49" t="s">
        <v>638</v>
      </c>
      <c r="S49" t="s">
        <v>637</v>
      </c>
      <c r="T49" t="s">
        <v>25610</v>
      </c>
    </row>
    <row r="50" spans="1:20" x14ac:dyDescent="0.25">
      <c r="A50" t="s">
        <v>147</v>
      </c>
      <c r="B50" t="s">
        <v>148</v>
      </c>
      <c r="C50">
        <v>50</v>
      </c>
      <c r="D50">
        <v>6</v>
      </c>
      <c r="E50" t="s">
        <v>25611</v>
      </c>
      <c r="F50">
        <v>238</v>
      </c>
      <c r="G50">
        <v>38</v>
      </c>
      <c r="H50" t="s">
        <v>636</v>
      </c>
      <c r="I50" t="s">
        <v>25612</v>
      </c>
      <c r="J50" t="s">
        <v>675</v>
      </c>
      <c r="K50" t="s">
        <v>637</v>
      </c>
      <c r="L50" t="s">
        <v>638</v>
      </c>
      <c r="M50" t="s">
        <v>25613</v>
      </c>
      <c r="N50" t="s">
        <v>637</v>
      </c>
      <c r="O50" t="s">
        <v>639</v>
      </c>
      <c r="P50" t="s">
        <v>5</v>
      </c>
      <c r="Q50" t="s">
        <v>640</v>
      </c>
      <c r="R50" t="s">
        <v>638</v>
      </c>
      <c r="S50" t="s">
        <v>25614</v>
      </c>
      <c r="T50" t="s">
        <v>25613</v>
      </c>
    </row>
    <row r="51" spans="1:20" x14ac:dyDescent="0.25">
      <c r="A51" t="s">
        <v>147</v>
      </c>
      <c r="B51" t="s">
        <v>148</v>
      </c>
      <c r="C51">
        <v>50</v>
      </c>
      <c r="D51">
        <v>6</v>
      </c>
      <c r="E51" t="s">
        <v>25615</v>
      </c>
      <c r="F51">
        <v>200</v>
      </c>
      <c r="G51">
        <v>0</v>
      </c>
      <c r="H51" t="s">
        <v>636</v>
      </c>
      <c r="I51" t="s">
        <v>25616</v>
      </c>
      <c r="J51" t="s">
        <v>669</v>
      </c>
      <c r="K51" t="s">
        <v>637</v>
      </c>
      <c r="L51" t="s">
        <v>638</v>
      </c>
      <c r="M51" t="s">
        <v>25617</v>
      </c>
      <c r="N51" t="s">
        <v>637</v>
      </c>
      <c r="O51" t="s">
        <v>643</v>
      </c>
      <c r="P51" t="s">
        <v>5</v>
      </c>
      <c r="Q51" t="s">
        <v>644</v>
      </c>
      <c r="R51" t="s">
        <v>638</v>
      </c>
      <c r="S51" t="s">
        <v>25618</v>
      </c>
      <c r="T51" t="s">
        <v>25617</v>
      </c>
    </row>
    <row r="52" spans="1:20" x14ac:dyDescent="0.25">
      <c r="A52" t="s">
        <v>147</v>
      </c>
      <c r="B52" t="s">
        <v>148</v>
      </c>
      <c r="C52">
        <v>50</v>
      </c>
      <c r="D52">
        <v>6</v>
      </c>
      <c r="E52" t="s">
        <v>25619</v>
      </c>
      <c r="F52">
        <v>200</v>
      </c>
      <c r="G52">
        <v>0</v>
      </c>
      <c r="H52" t="s">
        <v>636</v>
      </c>
      <c r="I52" t="s">
        <v>25620</v>
      </c>
      <c r="J52" t="s">
        <v>658</v>
      </c>
      <c r="K52" t="s">
        <v>637</v>
      </c>
      <c r="L52" t="s">
        <v>638</v>
      </c>
      <c r="M52" t="s">
        <v>25621</v>
      </c>
      <c r="N52" t="s">
        <v>637</v>
      </c>
      <c r="O52" t="s">
        <v>639</v>
      </c>
      <c r="P52" t="s">
        <v>5</v>
      </c>
      <c r="Q52" t="s">
        <v>640</v>
      </c>
      <c r="R52" t="s">
        <v>638</v>
      </c>
      <c r="S52" t="s">
        <v>25622</v>
      </c>
      <c r="T52" t="s">
        <v>25621</v>
      </c>
    </row>
    <row r="53" spans="1:20" x14ac:dyDescent="0.25">
      <c r="A53" t="s">
        <v>18</v>
      </c>
      <c r="B53" t="s">
        <v>19</v>
      </c>
      <c r="C53">
        <v>66.666666666666671</v>
      </c>
      <c r="D53">
        <v>6</v>
      </c>
      <c r="E53" t="s">
        <v>25623</v>
      </c>
      <c r="F53">
        <v>238</v>
      </c>
      <c r="G53">
        <v>38</v>
      </c>
      <c r="H53" t="s">
        <v>636</v>
      </c>
      <c r="I53" t="s">
        <v>25624</v>
      </c>
      <c r="J53" t="s">
        <v>683</v>
      </c>
      <c r="K53" t="s">
        <v>637</v>
      </c>
      <c r="L53" t="s">
        <v>638</v>
      </c>
      <c r="M53" t="s">
        <v>25625</v>
      </c>
      <c r="N53" t="s">
        <v>637</v>
      </c>
      <c r="O53" t="s">
        <v>639</v>
      </c>
      <c r="P53" t="s">
        <v>5</v>
      </c>
      <c r="Q53" t="s">
        <v>640</v>
      </c>
      <c r="R53" t="s">
        <v>638</v>
      </c>
      <c r="S53" t="s">
        <v>637</v>
      </c>
      <c r="T53" t="s">
        <v>25625</v>
      </c>
    </row>
    <row r="54" spans="1:20" x14ac:dyDescent="0.25">
      <c r="A54" t="s">
        <v>22</v>
      </c>
      <c r="B54" t="s">
        <v>27</v>
      </c>
      <c r="C54">
        <v>66.333333333333329</v>
      </c>
      <c r="D54">
        <v>3</v>
      </c>
      <c r="E54" t="s">
        <v>25626</v>
      </c>
      <c r="F54">
        <v>250</v>
      </c>
      <c r="G54">
        <v>0</v>
      </c>
      <c r="H54" t="s">
        <v>636</v>
      </c>
      <c r="I54" t="s">
        <v>25627</v>
      </c>
      <c r="J54" t="s">
        <v>2240</v>
      </c>
      <c r="K54" t="s">
        <v>637</v>
      </c>
      <c r="L54" t="s">
        <v>638</v>
      </c>
      <c r="M54" t="s">
        <v>25628</v>
      </c>
      <c r="N54" t="s">
        <v>637</v>
      </c>
      <c r="O54" t="s">
        <v>639</v>
      </c>
      <c r="P54" t="s">
        <v>5</v>
      </c>
      <c r="Q54" t="s">
        <v>640</v>
      </c>
      <c r="R54" t="s">
        <v>638</v>
      </c>
      <c r="S54" t="s">
        <v>637</v>
      </c>
      <c r="T54" t="s">
        <v>25628</v>
      </c>
    </row>
    <row r="55" spans="1:20" x14ac:dyDescent="0.25">
      <c r="A55" t="s">
        <v>22</v>
      </c>
      <c r="B55" t="s">
        <v>27</v>
      </c>
      <c r="C55">
        <v>66.333333333333329</v>
      </c>
      <c r="D55">
        <v>3</v>
      </c>
      <c r="E55" t="s">
        <v>25629</v>
      </c>
      <c r="F55">
        <v>250</v>
      </c>
      <c r="G55">
        <v>0</v>
      </c>
      <c r="H55" t="s">
        <v>645</v>
      </c>
      <c r="I55" t="s">
        <v>7450</v>
      </c>
      <c r="J55" t="s">
        <v>12567</v>
      </c>
      <c r="K55" t="s">
        <v>6875</v>
      </c>
      <c r="L55" t="s">
        <v>2607</v>
      </c>
      <c r="M55" t="s">
        <v>25630</v>
      </c>
      <c r="N55" t="s">
        <v>637</v>
      </c>
      <c r="O55" t="s">
        <v>646</v>
      </c>
      <c r="P55" t="s">
        <v>26</v>
      </c>
      <c r="Q55" t="s">
        <v>647</v>
      </c>
      <c r="R55" t="s">
        <v>638</v>
      </c>
      <c r="S55" t="s">
        <v>637</v>
      </c>
      <c r="T55" t="s">
        <v>25631</v>
      </c>
    </row>
    <row r="56" spans="1:20" x14ac:dyDescent="0.25">
      <c r="A56" t="s">
        <v>239</v>
      </c>
      <c r="B56" t="s">
        <v>245</v>
      </c>
      <c r="C56">
        <v>159</v>
      </c>
      <c r="D56">
        <v>1</v>
      </c>
      <c r="E56" t="s">
        <v>25632</v>
      </c>
      <c r="F56">
        <v>129</v>
      </c>
      <c r="G56">
        <v>0</v>
      </c>
      <c r="H56" t="s">
        <v>636</v>
      </c>
      <c r="I56" t="s">
        <v>25633</v>
      </c>
      <c r="J56" t="s">
        <v>3669</v>
      </c>
      <c r="K56" t="s">
        <v>637</v>
      </c>
      <c r="L56" t="s">
        <v>638</v>
      </c>
      <c r="M56" t="s">
        <v>25634</v>
      </c>
      <c r="N56" t="s">
        <v>637</v>
      </c>
      <c r="O56" t="s">
        <v>643</v>
      </c>
      <c r="P56" t="s">
        <v>5</v>
      </c>
      <c r="Q56" t="s">
        <v>644</v>
      </c>
      <c r="R56" t="s">
        <v>638</v>
      </c>
      <c r="S56" t="s">
        <v>637</v>
      </c>
      <c r="T56" t="s">
        <v>25634</v>
      </c>
    </row>
    <row r="57" spans="1:20" x14ac:dyDescent="0.25">
      <c r="A57" t="s">
        <v>147</v>
      </c>
      <c r="B57" t="s">
        <v>148</v>
      </c>
      <c r="C57">
        <v>50</v>
      </c>
      <c r="D57">
        <v>6</v>
      </c>
      <c r="E57" t="s">
        <v>25635</v>
      </c>
      <c r="F57">
        <v>200</v>
      </c>
      <c r="G57">
        <v>0</v>
      </c>
      <c r="H57" t="s">
        <v>636</v>
      </c>
      <c r="I57" t="s">
        <v>25636</v>
      </c>
      <c r="J57" t="s">
        <v>675</v>
      </c>
      <c r="K57" t="s">
        <v>637</v>
      </c>
      <c r="L57" t="s">
        <v>638</v>
      </c>
      <c r="M57" t="s">
        <v>25637</v>
      </c>
      <c r="N57" t="s">
        <v>637</v>
      </c>
      <c r="O57" t="s">
        <v>639</v>
      </c>
      <c r="P57" t="s">
        <v>5</v>
      </c>
      <c r="Q57" t="s">
        <v>640</v>
      </c>
      <c r="R57" t="s">
        <v>638</v>
      </c>
      <c r="S57" t="s">
        <v>25638</v>
      </c>
      <c r="T57" t="s">
        <v>25637</v>
      </c>
    </row>
    <row r="58" spans="1:20" x14ac:dyDescent="0.25">
      <c r="A58" t="s">
        <v>241</v>
      </c>
      <c r="B58" t="s">
        <v>247</v>
      </c>
      <c r="C58">
        <v>159</v>
      </c>
      <c r="D58">
        <v>1</v>
      </c>
      <c r="E58" t="s">
        <v>25639</v>
      </c>
      <c r="F58">
        <v>99</v>
      </c>
      <c r="G58">
        <v>0</v>
      </c>
      <c r="H58" t="s">
        <v>655</v>
      </c>
      <c r="I58" t="s">
        <v>25640</v>
      </c>
      <c r="J58" t="s">
        <v>676</v>
      </c>
      <c r="K58" t="s">
        <v>637</v>
      </c>
      <c r="L58" t="s">
        <v>638</v>
      </c>
      <c r="M58" t="s">
        <v>25641</v>
      </c>
      <c r="N58" t="s">
        <v>637</v>
      </c>
      <c r="O58" t="s">
        <v>643</v>
      </c>
      <c r="P58" t="s">
        <v>5</v>
      </c>
      <c r="Q58" t="s">
        <v>644</v>
      </c>
      <c r="R58" t="s">
        <v>638</v>
      </c>
      <c r="S58" t="s">
        <v>637</v>
      </c>
      <c r="T58" t="s">
        <v>25641</v>
      </c>
    </row>
    <row r="59" spans="1:20" x14ac:dyDescent="0.25">
      <c r="A59" t="s">
        <v>147</v>
      </c>
      <c r="B59" t="s">
        <v>148</v>
      </c>
      <c r="C59">
        <v>50</v>
      </c>
      <c r="D59">
        <v>6</v>
      </c>
      <c r="E59" t="s">
        <v>25642</v>
      </c>
      <c r="F59">
        <v>238</v>
      </c>
      <c r="G59">
        <v>38</v>
      </c>
      <c r="H59" t="s">
        <v>636</v>
      </c>
      <c r="I59" t="s">
        <v>25643</v>
      </c>
      <c r="J59" t="s">
        <v>3004</v>
      </c>
      <c r="K59" t="s">
        <v>637</v>
      </c>
      <c r="L59" t="s">
        <v>638</v>
      </c>
      <c r="M59" t="s">
        <v>25644</v>
      </c>
      <c r="N59" t="s">
        <v>637</v>
      </c>
      <c r="O59" t="s">
        <v>639</v>
      </c>
      <c r="P59" t="s">
        <v>5</v>
      </c>
      <c r="Q59" t="s">
        <v>640</v>
      </c>
      <c r="R59" t="s">
        <v>638</v>
      </c>
      <c r="S59" t="s">
        <v>25645</v>
      </c>
      <c r="T59" t="s">
        <v>25644</v>
      </c>
    </row>
    <row r="60" spans="1:20" x14ac:dyDescent="0.25">
      <c r="A60" t="s">
        <v>147</v>
      </c>
      <c r="B60" t="s">
        <v>148</v>
      </c>
      <c r="C60">
        <v>50</v>
      </c>
      <c r="D60">
        <v>6</v>
      </c>
      <c r="E60" t="s">
        <v>25646</v>
      </c>
      <c r="F60">
        <v>200</v>
      </c>
      <c r="G60">
        <v>0</v>
      </c>
      <c r="H60" t="s">
        <v>636</v>
      </c>
      <c r="I60" t="s">
        <v>25647</v>
      </c>
      <c r="J60" t="s">
        <v>649</v>
      </c>
      <c r="K60" t="s">
        <v>637</v>
      </c>
      <c r="L60" t="s">
        <v>638</v>
      </c>
      <c r="M60" t="s">
        <v>25648</v>
      </c>
      <c r="N60" t="s">
        <v>637</v>
      </c>
      <c r="O60" t="s">
        <v>639</v>
      </c>
      <c r="P60" t="s">
        <v>5</v>
      </c>
      <c r="Q60" t="s">
        <v>640</v>
      </c>
      <c r="R60" t="s">
        <v>638</v>
      </c>
      <c r="S60" t="s">
        <v>25649</v>
      </c>
      <c r="T60" t="s">
        <v>25648</v>
      </c>
    </row>
    <row r="61" spans="1:20" x14ac:dyDescent="0.25">
      <c r="A61" t="s">
        <v>147</v>
      </c>
      <c r="B61" t="s">
        <v>148</v>
      </c>
      <c r="C61">
        <v>50</v>
      </c>
      <c r="D61">
        <v>6</v>
      </c>
      <c r="E61" t="s">
        <v>25650</v>
      </c>
      <c r="F61">
        <v>200</v>
      </c>
      <c r="G61">
        <v>0</v>
      </c>
      <c r="H61" t="s">
        <v>636</v>
      </c>
      <c r="I61" t="s">
        <v>25651</v>
      </c>
      <c r="J61" t="s">
        <v>676</v>
      </c>
      <c r="K61" t="s">
        <v>637</v>
      </c>
      <c r="L61" t="s">
        <v>638</v>
      </c>
      <c r="M61" t="s">
        <v>25652</v>
      </c>
      <c r="N61" t="s">
        <v>637</v>
      </c>
      <c r="O61" t="s">
        <v>643</v>
      </c>
      <c r="P61" t="s">
        <v>5</v>
      </c>
      <c r="Q61" t="s">
        <v>644</v>
      </c>
      <c r="R61" t="s">
        <v>638</v>
      </c>
      <c r="S61" t="s">
        <v>25653</v>
      </c>
      <c r="T61" t="s">
        <v>25654</v>
      </c>
    </row>
    <row r="62" spans="1:20" x14ac:dyDescent="0.25">
      <c r="A62" t="s">
        <v>99</v>
      </c>
      <c r="B62" t="s">
        <v>100</v>
      </c>
      <c r="C62">
        <v>10</v>
      </c>
      <c r="D62">
        <v>20</v>
      </c>
      <c r="E62" t="s">
        <v>25655</v>
      </c>
      <c r="F62">
        <v>328.99</v>
      </c>
      <c r="G62">
        <v>0</v>
      </c>
      <c r="H62" t="s">
        <v>636</v>
      </c>
      <c r="I62" t="s">
        <v>25656</v>
      </c>
      <c r="J62" t="s">
        <v>648</v>
      </c>
      <c r="K62" t="s">
        <v>637</v>
      </c>
      <c r="L62" t="s">
        <v>638</v>
      </c>
      <c r="M62" t="s">
        <v>25657</v>
      </c>
      <c r="N62" t="s">
        <v>637</v>
      </c>
      <c r="O62" t="s">
        <v>639</v>
      </c>
      <c r="P62" t="s">
        <v>5</v>
      </c>
      <c r="Q62" t="s">
        <v>640</v>
      </c>
      <c r="R62" t="s">
        <v>638</v>
      </c>
      <c r="S62" t="s">
        <v>637</v>
      </c>
      <c r="T62" t="s">
        <v>25657</v>
      </c>
    </row>
    <row r="63" spans="1:20" x14ac:dyDescent="0.25">
      <c r="A63" t="s">
        <v>18</v>
      </c>
      <c r="B63" t="s">
        <v>19</v>
      </c>
      <c r="C63">
        <v>66.666666666666671</v>
      </c>
      <c r="D63">
        <v>3</v>
      </c>
      <c r="E63" t="s">
        <v>25655</v>
      </c>
      <c r="F63">
        <v>328.99</v>
      </c>
      <c r="G63">
        <v>0</v>
      </c>
      <c r="H63" t="s">
        <v>636</v>
      </c>
      <c r="I63" t="s">
        <v>25656</v>
      </c>
      <c r="J63" t="s">
        <v>648</v>
      </c>
      <c r="K63" t="s">
        <v>637</v>
      </c>
      <c r="L63" t="s">
        <v>638</v>
      </c>
      <c r="M63" t="s">
        <v>25657</v>
      </c>
      <c r="N63" t="s">
        <v>637</v>
      </c>
      <c r="O63" t="s">
        <v>639</v>
      </c>
      <c r="P63" t="s">
        <v>5</v>
      </c>
      <c r="Q63" t="s">
        <v>640</v>
      </c>
      <c r="R63" t="s">
        <v>638</v>
      </c>
      <c r="S63" t="s">
        <v>637</v>
      </c>
      <c r="T63" t="s">
        <v>25657</v>
      </c>
    </row>
    <row r="64" spans="1:20" x14ac:dyDescent="0.25">
      <c r="A64" t="s">
        <v>147</v>
      </c>
      <c r="B64" t="s">
        <v>148</v>
      </c>
      <c r="C64">
        <v>40</v>
      </c>
      <c r="D64">
        <v>30</v>
      </c>
      <c r="E64" t="s">
        <v>25658</v>
      </c>
      <c r="F64">
        <v>1599</v>
      </c>
      <c r="G64">
        <v>0</v>
      </c>
      <c r="H64" t="s">
        <v>645</v>
      </c>
      <c r="I64" t="s">
        <v>2742</v>
      </c>
      <c r="J64" t="s">
        <v>2743</v>
      </c>
      <c r="K64" t="s">
        <v>2744</v>
      </c>
      <c r="L64" t="s">
        <v>2087</v>
      </c>
      <c r="M64" t="s">
        <v>25637</v>
      </c>
      <c r="N64" t="s">
        <v>637</v>
      </c>
      <c r="O64" t="s">
        <v>651</v>
      </c>
      <c r="P64" t="s">
        <v>26</v>
      </c>
      <c r="Q64" t="s">
        <v>647</v>
      </c>
      <c r="R64" t="s">
        <v>638</v>
      </c>
      <c r="S64" t="s">
        <v>637</v>
      </c>
      <c r="T64" t="s">
        <v>25659</v>
      </c>
    </row>
    <row r="65" spans="1:20" x14ac:dyDescent="0.25">
      <c r="A65" t="s">
        <v>239</v>
      </c>
      <c r="B65" t="s">
        <v>245</v>
      </c>
      <c r="C65">
        <v>159</v>
      </c>
      <c r="D65">
        <v>1</v>
      </c>
      <c r="E65" t="s">
        <v>25660</v>
      </c>
      <c r="F65">
        <v>158</v>
      </c>
      <c r="G65">
        <v>29</v>
      </c>
      <c r="H65" t="s">
        <v>636</v>
      </c>
      <c r="I65" t="s">
        <v>2006</v>
      </c>
      <c r="J65" t="s">
        <v>1784</v>
      </c>
      <c r="K65" t="s">
        <v>637</v>
      </c>
      <c r="L65" t="s">
        <v>638</v>
      </c>
      <c r="M65" t="s">
        <v>25661</v>
      </c>
      <c r="N65" t="s">
        <v>637</v>
      </c>
      <c r="O65" t="s">
        <v>639</v>
      </c>
      <c r="P65" t="s">
        <v>5</v>
      </c>
      <c r="Q65" t="s">
        <v>640</v>
      </c>
      <c r="R65" t="s">
        <v>638</v>
      </c>
      <c r="S65" t="s">
        <v>637</v>
      </c>
      <c r="T65" t="s">
        <v>25661</v>
      </c>
    </row>
    <row r="66" spans="1:20" x14ac:dyDescent="0.25">
      <c r="A66" t="s">
        <v>147</v>
      </c>
      <c r="B66" t="s">
        <v>148</v>
      </c>
      <c r="C66">
        <v>50</v>
      </c>
      <c r="D66">
        <v>6</v>
      </c>
      <c r="E66" t="s">
        <v>25662</v>
      </c>
      <c r="F66">
        <v>200</v>
      </c>
      <c r="G66">
        <v>0</v>
      </c>
      <c r="H66" t="s">
        <v>636</v>
      </c>
      <c r="I66" t="s">
        <v>25663</v>
      </c>
      <c r="J66" t="s">
        <v>669</v>
      </c>
      <c r="K66" t="s">
        <v>637</v>
      </c>
      <c r="L66" t="s">
        <v>638</v>
      </c>
      <c r="M66" t="s">
        <v>25664</v>
      </c>
      <c r="N66" t="s">
        <v>637</v>
      </c>
      <c r="O66" t="s">
        <v>643</v>
      </c>
      <c r="P66" t="s">
        <v>5</v>
      </c>
      <c r="Q66" t="s">
        <v>644</v>
      </c>
      <c r="R66" t="s">
        <v>638</v>
      </c>
      <c r="S66" t="s">
        <v>25665</v>
      </c>
      <c r="T66" t="s">
        <v>25664</v>
      </c>
    </row>
    <row r="67" spans="1:20" x14ac:dyDescent="0.25">
      <c r="A67" t="s">
        <v>16479</v>
      </c>
      <c r="B67" t="s">
        <v>13745</v>
      </c>
      <c r="C67">
        <v>99</v>
      </c>
      <c r="D67">
        <v>1</v>
      </c>
      <c r="E67" t="s">
        <v>25666</v>
      </c>
      <c r="F67">
        <v>179</v>
      </c>
      <c r="G67">
        <v>0</v>
      </c>
      <c r="H67" t="s">
        <v>636</v>
      </c>
      <c r="I67" t="s">
        <v>19503</v>
      </c>
      <c r="J67" t="s">
        <v>671</v>
      </c>
      <c r="K67" t="s">
        <v>637</v>
      </c>
      <c r="L67" t="s">
        <v>638</v>
      </c>
      <c r="M67" t="s">
        <v>25667</v>
      </c>
      <c r="N67" t="s">
        <v>637</v>
      </c>
      <c r="O67" t="s">
        <v>639</v>
      </c>
      <c r="P67" t="s">
        <v>5</v>
      </c>
      <c r="Q67" t="s">
        <v>640</v>
      </c>
      <c r="R67" t="s">
        <v>638</v>
      </c>
      <c r="S67" t="s">
        <v>637</v>
      </c>
      <c r="T67" t="s">
        <v>25667</v>
      </c>
    </row>
    <row r="68" spans="1:20" x14ac:dyDescent="0.25">
      <c r="A68" t="s">
        <v>16818</v>
      </c>
      <c r="B68" t="s">
        <v>13750</v>
      </c>
      <c r="C68">
        <v>99</v>
      </c>
      <c r="D68">
        <v>1</v>
      </c>
      <c r="E68" t="s">
        <v>25666</v>
      </c>
      <c r="F68">
        <v>179</v>
      </c>
      <c r="G68">
        <v>0</v>
      </c>
      <c r="H68" t="s">
        <v>636</v>
      </c>
      <c r="I68" t="s">
        <v>19503</v>
      </c>
      <c r="J68" t="s">
        <v>671</v>
      </c>
      <c r="K68" t="s">
        <v>637</v>
      </c>
      <c r="L68" t="s">
        <v>638</v>
      </c>
      <c r="M68" t="s">
        <v>25667</v>
      </c>
      <c r="N68" t="s">
        <v>637</v>
      </c>
      <c r="O68" t="s">
        <v>639</v>
      </c>
      <c r="P68" t="s">
        <v>5</v>
      </c>
      <c r="Q68" t="s">
        <v>640</v>
      </c>
      <c r="R68" t="s">
        <v>638</v>
      </c>
      <c r="S68" t="s">
        <v>637</v>
      </c>
      <c r="T68" t="s">
        <v>25667</v>
      </c>
    </row>
    <row r="69" spans="1:20" x14ac:dyDescent="0.25">
      <c r="A69" t="s">
        <v>22</v>
      </c>
      <c r="B69" t="s">
        <v>27</v>
      </c>
      <c r="C69">
        <v>80</v>
      </c>
      <c r="D69">
        <v>1</v>
      </c>
      <c r="E69" t="s">
        <v>25668</v>
      </c>
      <c r="F69">
        <v>80</v>
      </c>
      <c r="G69">
        <v>0</v>
      </c>
      <c r="H69" t="s">
        <v>645</v>
      </c>
      <c r="I69" t="s">
        <v>19829</v>
      </c>
      <c r="J69" t="s">
        <v>19830</v>
      </c>
      <c r="K69" t="s">
        <v>794</v>
      </c>
      <c r="L69" t="s">
        <v>726</v>
      </c>
      <c r="M69" t="s">
        <v>25669</v>
      </c>
      <c r="N69" t="s">
        <v>637</v>
      </c>
      <c r="O69" t="s">
        <v>646</v>
      </c>
      <c r="P69" t="s">
        <v>26</v>
      </c>
      <c r="Q69" t="s">
        <v>647</v>
      </c>
      <c r="R69" t="s">
        <v>638</v>
      </c>
      <c r="S69" t="s">
        <v>637</v>
      </c>
      <c r="T69" t="s">
        <v>25669</v>
      </c>
    </row>
    <row r="70" spans="1:20" x14ac:dyDescent="0.25">
      <c r="A70" t="s">
        <v>147</v>
      </c>
      <c r="B70" t="s">
        <v>148</v>
      </c>
      <c r="C70">
        <v>50</v>
      </c>
      <c r="D70">
        <v>6</v>
      </c>
      <c r="E70" t="s">
        <v>25670</v>
      </c>
      <c r="F70">
        <v>200</v>
      </c>
      <c r="G70">
        <v>0</v>
      </c>
      <c r="H70" t="s">
        <v>636</v>
      </c>
      <c r="I70" t="s">
        <v>25671</v>
      </c>
      <c r="J70" t="s">
        <v>1827</v>
      </c>
      <c r="K70" t="s">
        <v>637</v>
      </c>
      <c r="L70" t="s">
        <v>638</v>
      </c>
      <c r="M70" t="s">
        <v>25672</v>
      </c>
      <c r="N70" t="s">
        <v>637</v>
      </c>
      <c r="O70" t="s">
        <v>639</v>
      </c>
      <c r="P70" t="s">
        <v>5</v>
      </c>
      <c r="Q70" t="s">
        <v>640</v>
      </c>
      <c r="R70" t="s">
        <v>638</v>
      </c>
      <c r="S70" t="s">
        <v>25673</v>
      </c>
      <c r="T70" t="s">
        <v>25672</v>
      </c>
    </row>
    <row r="71" spans="1:20" x14ac:dyDescent="0.25">
      <c r="A71" t="s">
        <v>594</v>
      </c>
      <c r="B71" t="s">
        <v>595</v>
      </c>
      <c r="C71">
        <v>50</v>
      </c>
      <c r="D71">
        <v>3</v>
      </c>
      <c r="E71" t="s">
        <v>25674</v>
      </c>
      <c r="F71">
        <v>99</v>
      </c>
      <c r="G71">
        <v>0</v>
      </c>
      <c r="H71" t="s">
        <v>636</v>
      </c>
      <c r="I71" t="s">
        <v>25675</v>
      </c>
      <c r="J71" t="s">
        <v>648</v>
      </c>
      <c r="K71" t="s">
        <v>637</v>
      </c>
      <c r="L71" t="s">
        <v>638</v>
      </c>
      <c r="M71" t="s">
        <v>25676</v>
      </c>
      <c r="N71" t="s">
        <v>637</v>
      </c>
      <c r="O71" t="s">
        <v>639</v>
      </c>
      <c r="P71" t="s">
        <v>5</v>
      </c>
      <c r="Q71" t="s">
        <v>640</v>
      </c>
      <c r="R71" t="s">
        <v>638</v>
      </c>
      <c r="S71" t="s">
        <v>637</v>
      </c>
      <c r="T71" t="s">
        <v>25676</v>
      </c>
    </row>
    <row r="72" spans="1:20" x14ac:dyDescent="0.25">
      <c r="A72" t="s">
        <v>22</v>
      </c>
      <c r="B72" t="s">
        <v>27</v>
      </c>
      <c r="C72">
        <v>66.333333333333329</v>
      </c>
      <c r="D72">
        <v>6</v>
      </c>
      <c r="E72" t="s">
        <v>25677</v>
      </c>
      <c r="F72">
        <v>554</v>
      </c>
      <c r="G72">
        <v>54</v>
      </c>
      <c r="H72" t="s">
        <v>636</v>
      </c>
      <c r="I72" t="s">
        <v>25678</v>
      </c>
      <c r="J72" t="s">
        <v>676</v>
      </c>
      <c r="K72" t="s">
        <v>637</v>
      </c>
      <c r="L72" t="s">
        <v>638</v>
      </c>
      <c r="M72" t="s">
        <v>25679</v>
      </c>
      <c r="N72" t="s">
        <v>637</v>
      </c>
      <c r="O72" t="s">
        <v>639</v>
      </c>
      <c r="P72" t="s">
        <v>5</v>
      </c>
      <c r="Q72" t="s">
        <v>640</v>
      </c>
      <c r="R72" t="s">
        <v>638</v>
      </c>
      <c r="S72" t="s">
        <v>637</v>
      </c>
      <c r="T72" t="s">
        <v>25680</v>
      </c>
    </row>
    <row r="73" spans="1:20" x14ac:dyDescent="0.25">
      <c r="A73" t="s">
        <v>147</v>
      </c>
      <c r="B73" t="s">
        <v>148</v>
      </c>
      <c r="C73">
        <v>50</v>
      </c>
      <c r="D73">
        <v>6</v>
      </c>
      <c r="E73" t="s">
        <v>25681</v>
      </c>
      <c r="F73">
        <v>200</v>
      </c>
      <c r="G73">
        <v>0</v>
      </c>
      <c r="H73" t="s">
        <v>636</v>
      </c>
      <c r="I73" t="s">
        <v>25682</v>
      </c>
      <c r="J73" t="s">
        <v>653</v>
      </c>
      <c r="K73" t="s">
        <v>637</v>
      </c>
      <c r="L73" t="s">
        <v>638</v>
      </c>
      <c r="M73" t="s">
        <v>25683</v>
      </c>
      <c r="N73" t="s">
        <v>637</v>
      </c>
      <c r="O73" t="s">
        <v>639</v>
      </c>
      <c r="P73" t="s">
        <v>5</v>
      </c>
      <c r="Q73" t="s">
        <v>640</v>
      </c>
      <c r="R73" t="s">
        <v>638</v>
      </c>
      <c r="S73" t="s">
        <v>25684</v>
      </c>
      <c r="T73" t="s">
        <v>25683</v>
      </c>
    </row>
    <row r="74" spans="1:20" x14ac:dyDescent="0.25">
      <c r="A74" t="s">
        <v>16818</v>
      </c>
      <c r="B74" t="s">
        <v>13750</v>
      </c>
      <c r="C74">
        <v>150</v>
      </c>
      <c r="D74">
        <v>1</v>
      </c>
      <c r="E74" t="s">
        <v>25685</v>
      </c>
      <c r="F74">
        <v>199</v>
      </c>
      <c r="G74">
        <v>0</v>
      </c>
      <c r="H74" t="s">
        <v>645</v>
      </c>
      <c r="I74" t="s">
        <v>25686</v>
      </c>
      <c r="J74" t="s">
        <v>25687</v>
      </c>
      <c r="K74" t="s">
        <v>19319</v>
      </c>
      <c r="L74" t="s">
        <v>25688</v>
      </c>
      <c r="M74" t="s">
        <v>25689</v>
      </c>
      <c r="N74" t="s">
        <v>761</v>
      </c>
      <c r="O74" t="s">
        <v>698</v>
      </c>
      <c r="P74" t="s">
        <v>692</v>
      </c>
      <c r="Q74" t="s">
        <v>693</v>
      </c>
      <c r="R74" t="s">
        <v>638</v>
      </c>
      <c r="S74" t="s">
        <v>637</v>
      </c>
      <c r="T74" t="s">
        <v>25689</v>
      </c>
    </row>
    <row r="75" spans="1:20" x14ac:dyDescent="0.25">
      <c r="A75" t="s">
        <v>16479</v>
      </c>
      <c r="B75" t="s">
        <v>13745</v>
      </c>
      <c r="C75">
        <v>150</v>
      </c>
      <c r="D75">
        <v>1</v>
      </c>
      <c r="E75" t="s">
        <v>25685</v>
      </c>
      <c r="F75">
        <v>199</v>
      </c>
      <c r="G75">
        <v>0</v>
      </c>
      <c r="H75" t="s">
        <v>645</v>
      </c>
      <c r="I75" t="s">
        <v>25686</v>
      </c>
      <c r="J75" t="s">
        <v>25687</v>
      </c>
      <c r="K75" t="s">
        <v>19319</v>
      </c>
      <c r="L75" t="s">
        <v>25688</v>
      </c>
      <c r="M75" t="s">
        <v>25689</v>
      </c>
      <c r="N75" t="s">
        <v>761</v>
      </c>
      <c r="O75" t="s">
        <v>698</v>
      </c>
      <c r="P75" t="s">
        <v>692</v>
      </c>
      <c r="Q75" t="s">
        <v>693</v>
      </c>
      <c r="R75" t="s">
        <v>638</v>
      </c>
      <c r="S75" t="s">
        <v>637</v>
      </c>
      <c r="T75" t="s">
        <v>25689</v>
      </c>
    </row>
    <row r="76" spans="1:20" x14ac:dyDescent="0.25">
      <c r="A76" t="s">
        <v>16818</v>
      </c>
      <c r="B76" t="s">
        <v>13750</v>
      </c>
      <c r="C76">
        <v>150</v>
      </c>
      <c r="D76">
        <v>1</v>
      </c>
      <c r="E76" t="s">
        <v>25690</v>
      </c>
      <c r="F76">
        <v>199</v>
      </c>
      <c r="G76">
        <v>0</v>
      </c>
      <c r="H76" t="s">
        <v>645</v>
      </c>
      <c r="I76" t="s">
        <v>25691</v>
      </c>
      <c r="J76" t="s">
        <v>25692</v>
      </c>
      <c r="K76" t="s">
        <v>763</v>
      </c>
      <c r="L76" t="s">
        <v>25693</v>
      </c>
      <c r="M76" t="s">
        <v>25694</v>
      </c>
      <c r="N76" t="s">
        <v>761</v>
      </c>
      <c r="O76" t="s">
        <v>691</v>
      </c>
      <c r="P76" t="s">
        <v>692</v>
      </c>
      <c r="Q76" t="s">
        <v>693</v>
      </c>
      <c r="R76" t="s">
        <v>638</v>
      </c>
      <c r="S76" t="s">
        <v>637</v>
      </c>
      <c r="T76" t="s">
        <v>25695</v>
      </c>
    </row>
    <row r="77" spans="1:20" x14ac:dyDescent="0.25">
      <c r="A77" t="s">
        <v>16479</v>
      </c>
      <c r="B77" t="s">
        <v>13745</v>
      </c>
      <c r="C77">
        <v>150</v>
      </c>
      <c r="D77">
        <v>1</v>
      </c>
      <c r="E77" t="s">
        <v>25690</v>
      </c>
      <c r="F77">
        <v>199</v>
      </c>
      <c r="G77">
        <v>0</v>
      </c>
      <c r="H77" t="s">
        <v>645</v>
      </c>
      <c r="I77" t="s">
        <v>25691</v>
      </c>
      <c r="J77" t="s">
        <v>25692</v>
      </c>
      <c r="K77" t="s">
        <v>763</v>
      </c>
      <c r="L77" t="s">
        <v>25693</v>
      </c>
      <c r="M77" t="s">
        <v>25694</v>
      </c>
      <c r="N77" t="s">
        <v>761</v>
      </c>
      <c r="O77" t="s">
        <v>691</v>
      </c>
      <c r="P77" t="s">
        <v>692</v>
      </c>
      <c r="Q77" t="s">
        <v>693</v>
      </c>
      <c r="R77" t="s">
        <v>638</v>
      </c>
      <c r="S77" t="s">
        <v>637</v>
      </c>
      <c r="T77" t="s">
        <v>25695</v>
      </c>
    </row>
    <row r="78" spans="1:20" x14ac:dyDescent="0.25">
      <c r="A78" t="s">
        <v>147</v>
      </c>
      <c r="B78" t="s">
        <v>148</v>
      </c>
      <c r="C78">
        <v>50</v>
      </c>
      <c r="D78">
        <v>6</v>
      </c>
      <c r="E78" t="s">
        <v>25696</v>
      </c>
      <c r="F78">
        <v>200</v>
      </c>
      <c r="G78">
        <v>0</v>
      </c>
      <c r="H78" t="s">
        <v>636</v>
      </c>
      <c r="I78" t="s">
        <v>25697</v>
      </c>
      <c r="J78" t="s">
        <v>672</v>
      </c>
      <c r="K78" t="s">
        <v>637</v>
      </c>
      <c r="L78" t="s">
        <v>638</v>
      </c>
      <c r="M78" t="s">
        <v>25698</v>
      </c>
      <c r="N78" t="s">
        <v>637</v>
      </c>
      <c r="O78" t="s">
        <v>639</v>
      </c>
      <c r="P78" t="s">
        <v>5</v>
      </c>
      <c r="Q78" t="s">
        <v>640</v>
      </c>
      <c r="R78" t="s">
        <v>638</v>
      </c>
      <c r="S78" t="s">
        <v>25699</v>
      </c>
      <c r="T78" t="s">
        <v>25700</v>
      </c>
    </row>
    <row r="79" spans="1:20" x14ac:dyDescent="0.25">
      <c r="A79" t="s">
        <v>16818</v>
      </c>
      <c r="B79" t="s">
        <v>13750</v>
      </c>
      <c r="C79">
        <v>150</v>
      </c>
      <c r="D79">
        <v>1</v>
      </c>
      <c r="E79" t="s">
        <v>25701</v>
      </c>
      <c r="F79">
        <v>199</v>
      </c>
      <c r="G79">
        <v>0</v>
      </c>
      <c r="H79" t="s">
        <v>645</v>
      </c>
      <c r="I79" t="s">
        <v>25702</v>
      </c>
      <c r="J79" t="s">
        <v>25703</v>
      </c>
      <c r="K79" t="s">
        <v>25704</v>
      </c>
      <c r="L79" t="s">
        <v>25705</v>
      </c>
      <c r="M79" t="s">
        <v>25700</v>
      </c>
      <c r="N79" t="s">
        <v>761</v>
      </c>
      <c r="O79" t="s">
        <v>698</v>
      </c>
      <c r="P79" t="s">
        <v>692</v>
      </c>
      <c r="Q79" t="s">
        <v>693</v>
      </c>
      <c r="R79" t="s">
        <v>638</v>
      </c>
      <c r="S79" t="s">
        <v>637</v>
      </c>
      <c r="T79" t="s">
        <v>25698</v>
      </c>
    </row>
    <row r="80" spans="1:20" x14ac:dyDescent="0.25">
      <c r="A80" t="s">
        <v>16479</v>
      </c>
      <c r="B80" t="s">
        <v>13745</v>
      </c>
      <c r="C80">
        <v>150</v>
      </c>
      <c r="D80">
        <v>1</v>
      </c>
      <c r="E80" t="s">
        <v>25701</v>
      </c>
      <c r="F80">
        <v>199</v>
      </c>
      <c r="G80">
        <v>0</v>
      </c>
      <c r="H80" t="s">
        <v>645</v>
      </c>
      <c r="I80" t="s">
        <v>25702</v>
      </c>
      <c r="J80" t="s">
        <v>25703</v>
      </c>
      <c r="K80" t="s">
        <v>25704</v>
      </c>
      <c r="L80" t="s">
        <v>25705</v>
      </c>
      <c r="M80" t="s">
        <v>25700</v>
      </c>
      <c r="N80" t="s">
        <v>761</v>
      </c>
      <c r="O80" t="s">
        <v>698</v>
      </c>
      <c r="P80" t="s">
        <v>692</v>
      </c>
      <c r="Q80" t="s">
        <v>693</v>
      </c>
      <c r="R80" t="s">
        <v>638</v>
      </c>
      <c r="S80" t="s">
        <v>637</v>
      </c>
      <c r="T80" t="s">
        <v>25698</v>
      </c>
    </row>
    <row r="81" spans="1:20" x14ac:dyDescent="0.25">
      <c r="A81" t="s">
        <v>16818</v>
      </c>
      <c r="B81" t="s">
        <v>13750</v>
      </c>
      <c r="C81">
        <v>150</v>
      </c>
      <c r="D81">
        <v>1</v>
      </c>
      <c r="E81" t="s">
        <v>25706</v>
      </c>
      <c r="F81">
        <v>199</v>
      </c>
      <c r="G81">
        <v>0</v>
      </c>
      <c r="H81" t="s">
        <v>645</v>
      </c>
      <c r="I81" t="s">
        <v>25707</v>
      </c>
      <c r="J81" t="s">
        <v>25708</v>
      </c>
      <c r="K81" t="s">
        <v>814</v>
      </c>
      <c r="L81" t="s">
        <v>25709</v>
      </c>
      <c r="M81" t="s">
        <v>25710</v>
      </c>
      <c r="N81" t="s">
        <v>761</v>
      </c>
      <c r="O81" t="s">
        <v>698</v>
      </c>
      <c r="P81" t="s">
        <v>692</v>
      </c>
      <c r="Q81" t="s">
        <v>693</v>
      </c>
      <c r="R81" t="s">
        <v>638</v>
      </c>
      <c r="S81" t="s">
        <v>637</v>
      </c>
      <c r="T81" t="s">
        <v>25710</v>
      </c>
    </row>
    <row r="82" spans="1:20" x14ac:dyDescent="0.25">
      <c r="A82" t="s">
        <v>16479</v>
      </c>
      <c r="B82" t="s">
        <v>13745</v>
      </c>
      <c r="C82">
        <v>150</v>
      </c>
      <c r="D82">
        <v>1</v>
      </c>
      <c r="E82" t="s">
        <v>25706</v>
      </c>
      <c r="F82">
        <v>199</v>
      </c>
      <c r="G82">
        <v>0</v>
      </c>
      <c r="H82" t="s">
        <v>645</v>
      </c>
      <c r="I82" t="s">
        <v>25707</v>
      </c>
      <c r="J82" t="s">
        <v>25708</v>
      </c>
      <c r="K82" t="s">
        <v>814</v>
      </c>
      <c r="L82" t="s">
        <v>25709</v>
      </c>
      <c r="M82" t="s">
        <v>25710</v>
      </c>
      <c r="N82" t="s">
        <v>761</v>
      </c>
      <c r="O82" t="s">
        <v>698</v>
      </c>
      <c r="P82" t="s">
        <v>692</v>
      </c>
      <c r="Q82" t="s">
        <v>693</v>
      </c>
      <c r="R82" t="s">
        <v>638</v>
      </c>
      <c r="S82" t="s">
        <v>637</v>
      </c>
      <c r="T82" t="s">
        <v>25710</v>
      </c>
    </row>
    <row r="83" spans="1:20" x14ac:dyDescent="0.25">
      <c r="A83" t="s">
        <v>16818</v>
      </c>
      <c r="B83" t="s">
        <v>13750</v>
      </c>
      <c r="C83">
        <v>150</v>
      </c>
      <c r="D83">
        <v>1</v>
      </c>
      <c r="E83" t="s">
        <v>25711</v>
      </c>
      <c r="F83">
        <v>199</v>
      </c>
      <c r="G83">
        <v>0</v>
      </c>
      <c r="H83" t="s">
        <v>645</v>
      </c>
      <c r="I83" t="s">
        <v>25712</v>
      </c>
      <c r="J83" t="s">
        <v>25713</v>
      </c>
      <c r="K83" t="s">
        <v>2733</v>
      </c>
      <c r="L83" t="s">
        <v>25714</v>
      </c>
      <c r="M83" t="s">
        <v>25715</v>
      </c>
      <c r="N83" t="s">
        <v>761</v>
      </c>
      <c r="O83" t="s">
        <v>698</v>
      </c>
      <c r="P83" t="s">
        <v>692</v>
      </c>
      <c r="Q83" t="s">
        <v>693</v>
      </c>
      <c r="R83" t="s">
        <v>638</v>
      </c>
      <c r="S83" t="s">
        <v>637</v>
      </c>
      <c r="T83" t="s">
        <v>25715</v>
      </c>
    </row>
    <row r="84" spans="1:20" x14ac:dyDescent="0.25">
      <c r="A84" t="s">
        <v>16479</v>
      </c>
      <c r="B84" t="s">
        <v>13745</v>
      </c>
      <c r="C84">
        <v>150</v>
      </c>
      <c r="D84">
        <v>1</v>
      </c>
      <c r="E84" t="s">
        <v>25711</v>
      </c>
      <c r="F84">
        <v>199</v>
      </c>
      <c r="G84">
        <v>0</v>
      </c>
      <c r="H84" t="s">
        <v>645</v>
      </c>
      <c r="I84" t="s">
        <v>25712</v>
      </c>
      <c r="J84" t="s">
        <v>25713</v>
      </c>
      <c r="K84" t="s">
        <v>2733</v>
      </c>
      <c r="L84" t="s">
        <v>25714</v>
      </c>
      <c r="M84" t="s">
        <v>25715</v>
      </c>
      <c r="N84" t="s">
        <v>761</v>
      </c>
      <c r="O84" t="s">
        <v>698</v>
      </c>
      <c r="P84" t="s">
        <v>692</v>
      </c>
      <c r="Q84" t="s">
        <v>693</v>
      </c>
      <c r="R84" t="s">
        <v>638</v>
      </c>
      <c r="S84" t="s">
        <v>637</v>
      </c>
      <c r="T84" t="s">
        <v>25715</v>
      </c>
    </row>
    <row r="85" spans="1:20" x14ac:dyDescent="0.25">
      <c r="A85" t="s">
        <v>16818</v>
      </c>
      <c r="B85" t="s">
        <v>13750</v>
      </c>
      <c r="C85">
        <v>150</v>
      </c>
      <c r="D85">
        <v>1</v>
      </c>
      <c r="E85" t="s">
        <v>25716</v>
      </c>
      <c r="F85">
        <v>199</v>
      </c>
      <c r="G85">
        <v>0</v>
      </c>
      <c r="H85" t="s">
        <v>645</v>
      </c>
      <c r="I85" t="s">
        <v>25717</v>
      </c>
      <c r="J85" t="s">
        <v>25718</v>
      </c>
      <c r="K85" t="s">
        <v>3909</v>
      </c>
      <c r="L85" t="s">
        <v>25719</v>
      </c>
      <c r="M85" t="s">
        <v>25720</v>
      </c>
      <c r="N85" t="s">
        <v>761</v>
      </c>
      <c r="O85" t="s">
        <v>698</v>
      </c>
      <c r="P85" t="s">
        <v>692</v>
      </c>
      <c r="Q85" t="s">
        <v>693</v>
      </c>
      <c r="R85" t="s">
        <v>638</v>
      </c>
      <c r="S85" t="s">
        <v>637</v>
      </c>
      <c r="T85" t="s">
        <v>25721</v>
      </c>
    </row>
    <row r="86" spans="1:20" x14ac:dyDescent="0.25">
      <c r="A86" t="s">
        <v>16479</v>
      </c>
      <c r="B86" t="s">
        <v>13745</v>
      </c>
      <c r="C86">
        <v>150</v>
      </c>
      <c r="D86">
        <v>1</v>
      </c>
      <c r="E86" t="s">
        <v>25716</v>
      </c>
      <c r="F86">
        <v>199</v>
      </c>
      <c r="G86">
        <v>0</v>
      </c>
      <c r="H86" t="s">
        <v>645</v>
      </c>
      <c r="I86" t="s">
        <v>25717</v>
      </c>
      <c r="J86" t="s">
        <v>25718</v>
      </c>
      <c r="K86" t="s">
        <v>3909</v>
      </c>
      <c r="L86" t="s">
        <v>25719</v>
      </c>
      <c r="M86" t="s">
        <v>25720</v>
      </c>
      <c r="N86" t="s">
        <v>761</v>
      </c>
      <c r="O86" t="s">
        <v>698</v>
      </c>
      <c r="P86" t="s">
        <v>692</v>
      </c>
      <c r="Q86" t="s">
        <v>693</v>
      </c>
      <c r="R86" t="s">
        <v>638</v>
      </c>
      <c r="S86" t="s">
        <v>637</v>
      </c>
      <c r="T86" t="s">
        <v>25721</v>
      </c>
    </row>
    <row r="87" spans="1:20" x14ac:dyDescent="0.25">
      <c r="A87" t="s">
        <v>16818</v>
      </c>
      <c r="B87" t="s">
        <v>13750</v>
      </c>
      <c r="C87">
        <v>150</v>
      </c>
      <c r="D87">
        <v>1</v>
      </c>
      <c r="E87" t="s">
        <v>25722</v>
      </c>
      <c r="F87">
        <v>199</v>
      </c>
      <c r="G87">
        <v>0</v>
      </c>
      <c r="H87" t="s">
        <v>645</v>
      </c>
      <c r="I87" t="s">
        <v>25723</v>
      </c>
      <c r="J87" t="s">
        <v>25724</v>
      </c>
      <c r="K87" t="s">
        <v>706</v>
      </c>
      <c r="L87" t="s">
        <v>25725</v>
      </c>
      <c r="M87" t="s">
        <v>25726</v>
      </c>
      <c r="N87" t="s">
        <v>761</v>
      </c>
      <c r="O87" t="s">
        <v>698</v>
      </c>
      <c r="P87" t="s">
        <v>692</v>
      </c>
      <c r="Q87" t="s">
        <v>693</v>
      </c>
      <c r="R87" t="s">
        <v>638</v>
      </c>
      <c r="S87" t="s">
        <v>637</v>
      </c>
      <c r="T87" t="s">
        <v>25726</v>
      </c>
    </row>
    <row r="88" spans="1:20" x14ac:dyDescent="0.25">
      <c r="A88" t="s">
        <v>16479</v>
      </c>
      <c r="B88" t="s">
        <v>13745</v>
      </c>
      <c r="C88">
        <v>150</v>
      </c>
      <c r="D88">
        <v>1</v>
      </c>
      <c r="E88" t="s">
        <v>25722</v>
      </c>
      <c r="F88">
        <v>199</v>
      </c>
      <c r="G88">
        <v>0</v>
      </c>
      <c r="H88" t="s">
        <v>645</v>
      </c>
      <c r="I88" t="s">
        <v>25723</v>
      </c>
      <c r="J88" t="s">
        <v>25724</v>
      </c>
      <c r="K88" t="s">
        <v>706</v>
      </c>
      <c r="L88" t="s">
        <v>25725</v>
      </c>
      <c r="M88" t="s">
        <v>25726</v>
      </c>
      <c r="N88" t="s">
        <v>761</v>
      </c>
      <c r="O88" t="s">
        <v>698</v>
      </c>
      <c r="P88" t="s">
        <v>692</v>
      </c>
      <c r="Q88" t="s">
        <v>693</v>
      </c>
      <c r="R88" t="s">
        <v>638</v>
      </c>
      <c r="S88" t="s">
        <v>637</v>
      </c>
      <c r="T88" t="s">
        <v>25726</v>
      </c>
    </row>
    <row r="89" spans="1:20" x14ac:dyDescent="0.25">
      <c r="A89" t="s">
        <v>16818</v>
      </c>
      <c r="B89" t="s">
        <v>13750</v>
      </c>
      <c r="C89">
        <v>150</v>
      </c>
      <c r="D89">
        <v>1</v>
      </c>
      <c r="E89" t="s">
        <v>25727</v>
      </c>
      <c r="F89">
        <v>199</v>
      </c>
      <c r="G89">
        <v>0</v>
      </c>
      <c r="H89" t="s">
        <v>645</v>
      </c>
      <c r="I89" t="s">
        <v>25728</v>
      </c>
      <c r="J89" t="s">
        <v>25729</v>
      </c>
      <c r="K89" t="s">
        <v>12229</v>
      </c>
      <c r="L89" t="s">
        <v>25730</v>
      </c>
      <c r="M89" t="s">
        <v>25731</v>
      </c>
      <c r="N89" t="s">
        <v>761</v>
      </c>
      <c r="O89" t="s">
        <v>698</v>
      </c>
      <c r="P89" t="s">
        <v>692</v>
      </c>
      <c r="Q89" t="s">
        <v>693</v>
      </c>
      <c r="R89" t="s">
        <v>638</v>
      </c>
      <c r="S89" t="s">
        <v>637</v>
      </c>
      <c r="T89" t="s">
        <v>25731</v>
      </c>
    </row>
    <row r="90" spans="1:20" x14ac:dyDescent="0.25">
      <c r="A90" t="s">
        <v>16479</v>
      </c>
      <c r="B90" t="s">
        <v>13745</v>
      </c>
      <c r="C90">
        <v>150</v>
      </c>
      <c r="D90">
        <v>1</v>
      </c>
      <c r="E90" t="s">
        <v>25727</v>
      </c>
      <c r="F90">
        <v>199</v>
      </c>
      <c r="G90">
        <v>0</v>
      </c>
      <c r="H90" t="s">
        <v>645</v>
      </c>
      <c r="I90" t="s">
        <v>25728</v>
      </c>
      <c r="J90" t="s">
        <v>25729</v>
      </c>
      <c r="K90" t="s">
        <v>12229</v>
      </c>
      <c r="L90" t="s">
        <v>25730</v>
      </c>
      <c r="M90" t="s">
        <v>25731</v>
      </c>
      <c r="N90" t="s">
        <v>761</v>
      </c>
      <c r="O90" t="s">
        <v>698</v>
      </c>
      <c r="P90" t="s">
        <v>692</v>
      </c>
      <c r="Q90" t="s">
        <v>693</v>
      </c>
      <c r="R90" t="s">
        <v>638</v>
      </c>
      <c r="S90" t="s">
        <v>637</v>
      </c>
      <c r="T90" t="s">
        <v>25731</v>
      </c>
    </row>
    <row r="91" spans="1:20" x14ac:dyDescent="0.25">
      <c r="A91" t="s">
        <v>16479</v>
      </c>
      <c r="B91" t="s">
        <v>13745</v>
      </c>
      <c r="C91">
        <v>150</v>
      </c>
      <c r="D91">
        <v>4</v>
      </c>
      <c r="E91" t="s">
        <v>25732</v>
      </c>
      <c r="F91">
        <v>398</v>
      </c>
      <c r="G91">
        <v>0</v>
      </c>
      <c r="H91" t="s">
        <v>645</v>
      </c>
      <c r="I91" t="s">
        <v>22449</v>
      </c>
      <c r="J91" t="s">
        <v>25733</v>
      </c>
      <c r="K91" t="s">
        <v>729</v>
      </c>
      <c r="L91" t="s">
        <v>22451</v>
      </c>
      <c r="M91" t="s">
        <v>25734</v>
      </c>
      <c r="N91" t="s">
        <v>761</v>
      </c>
      <c r="O91" t="s">
        <v>698</v>
      </c>
      <c r="P91" t="s">
        <v>692</v>
      </c>
      <c r="Q91" t="s">
        <v>693</v>
      </c>
      <c r="R91" t="s">
        <v>638</v>
      </c>
      <c r="S91" t="s">
        <v>637</v>
      </c>
      <c r="T91" t="s">
        <v>25734</v>
      </c>
    </row>
    <row r="92" spans="1:20" x14ac:dyDescent="0.25">
      <c r="A92" t="s">
        <v>594</v>
      </c>
      <c r="B92" t="s">
        <v>595</v>
      </c>
      <c r="C92">
        <v>50</v>
      </c>
      <c r="D92">
        <v>3</v>
      </c>
      <c r="E92" t="s">
        <v>25735</v>
      </c>
      <c r="F92">
        <v>99</v>
      </c>
      <c r="G92">
        <v>0</v>
      </c>
      <c r="H92" t="s">
        <v>636</v>
      </c>
      <c r="I92" t="s">
        <v>25736</v>
      </c>
      <c r="J92" t="s">
        <v>686</v>
      </c>
      <c r="K92" t="s">
        <v>637</v>
      </c>
      <c r="L92" t="s">
        <v>638</v>
      </c>
      <c r="M92" t="s">
        <v>25734</v>
      </c>
      <c r="N92" t="s">
        <v>637</v>
      </c>
      <c r="O92" t="s">
        <v>639</v>
      </c>
      <c r="P92" t="s">
        <v>5</v>
      </c>
      <c r="Q92" t="s">
        <v>640</v>
      </c>
      <c r="R92" t="s">
        <v>638</v>
      </c>
      <c r="S92" t="s">
        <v>637</v>
      </c>
      <c r="T92" t="s">
        <v>25734</v>
      </c>
    </row>
    <row r="93" spans="1:20" x14ac:dyDescent="0.25">
      <c r="A93" t="s">
        <v>241</v>
      </c>
      <c r="B93" t="s">
        <v>247</v>
      </c>
      <c r="C93">
        <v>159</v>
      </c>
      <c r="D93">
        <v>1</v>
      </c>
      <c r="E93" t="s">
        <v>25737</v>
      </c>
      <c r="F93">
        <v>159</v>
      </c>
      <c r="G93">
        <v>0</v>
      </c>
      <c r="H93" t="s">
        <v>645</v>
      </c>
      <c r="I93" t="s">
        <v>25738</v>
      </c>
      <c r="J93" t="s">
        <v>25739</v>
      </c>
      <c r="K93" t="s">
        <v>738</v>
      </c>
      <c r="L93" t="s">
        <v>711</v>
      </c>
      <c r="M93" t="s">
        <v>25740</v>
      </c>
      <c r="N93" t="s">
        <v>637</v>
      </c>
      <c r="O93" t="s">
        <v>646</v>
      </c>
      <c r="P93" t="s">
        <v>26</v>
      </c>
      <c r="Q93" t="s">
        <v>647</v>
      </c>
      <c r="R93" t="s">
        <v>638</v>
      </c>
      <c r="S93" t="s">
        <v>637</v>
      </c>
      <c r="T93" t="s">
        <v>25740</v>
      </c>
    </row>
    <row r="94" spans="1:20" x14ac:dyDescent="0.25">
      <c r="A94" t="s">
        <v>16818</v>
      </c>
      <c r="B94" t="s">
        <v>13750</v>
      </c>
      <c r="C94">
        <v>150</v>
      </c>
      <c r="D94">
        <v>1</v>
      </c>
      <c r="E94" t="s">
        <v>25741</v>
      </c>
      <c r="F94">
        <v>199</v>
      </c>
      <c r="G94">
        <v>0</v>
      </c>
      <c r="H94" t="s">
        <v>645</v>
      </c>
      <c r="I94" t="s">
        <v>25742</v>
      </c>
      <c r="J94" t="s">
        <v>25743</v>
      </c>
      <c r="K94" t="s">
        <v>718</v>
      </c>
      <c r="L94" t="s">
        <v>25744</v>
      </c>
      <c r="M94" t="s">
        <v>25740</v>
      </c>
      <c r="N94" t="s">
        <v>761</v>
      </c>
      <c r="O94" t="s">
        <v>698</v>
      </c>
      <c r="P94" t="s">
        <v>692</v>
      </c>
      <c r="Q94" t="s">
        <v>693</v>
      </c>
      <c r="R94" t="s">
        <v>638</v>
      </c>
      <c r="S94" t="s">
        <v>637</v>
      </c>
      <c r="T94" t="s">
        <v>25740</v>
      </c>
    </row>
    <row r="95" spans="1:20" x14ac:dyDescent="0.25">
      <c r="A95" t="s">
        <v>16479</v>
      </c>
      <c r="B95" t="s">
        <v>13745</v>
      </c>
      <c r="C95">
        <v>150</v>
      </c>
      <c r="D95">
        <v>1</v>
      </c>
      <c r="E95" t="s">
        <v>25741</v>
      </c>
      <c r="F95">
        <v>199</v>
      </c>
      <c r="G95">
        <v>0</v>
      </c>
      <c r="H95" t="s">
        <v>645</v>
      </c>
      <c r="I95" t="s">
        <v>25742</v>
      </c>
      <c r="J95" t="s">
        <v>25743</v>
      </c>
      <c r="K95" t="s">
        <v>718</v>
      </c>
      <c r="L95" t="s">
        <v>25744</v>
      </c>
      <c r="M95" t="s">
        <v>25740</v>
      </c>
      <c r="N95" t="s">
        <v>761</v>
      </c>
      <c r="O95" t="s">
        <v>698</v>
      </c>
      <c r="P95" t="s">
        <v>692</v>
      </c>
      <c r="Q95" t="s">
        <v>693</v>
      </c>
      <c r="R95" t="s">
        <v>638</v>
      </c>
      <c r="S95" t="s">
        <v>637</v>
      </c>
      <c r="T95" t="s">
        <v>25740</v>
      </c>
    </row>
    <row r="96" spans="1:20" x14ac:dyDescent="0.25">
      <c r="A96" t="s">
        <v>16818</v>
      </c>
      <c r="B96" t="s">
        <v>13750</v>
      </c>
      <c r="C96">
        <v>150</v>
      </c>
      <c r="D96">
        <v>1</v>
      </c>
      <c r="E96" t="s">
        <v>25745</v>
      </c>
      <c r="F96">
        <v>199</v>
      </c>
      <c r="G96">
        <v>0</v>
      </c>
      <c r="H96" t="s">
        <v>645</v>
      </c>
      <c r="I96" t="s">
        <v>25746</v>
      </c>
      <c r="J96" t="s">
        <v>25747</v>
      </c>
      <c r="K96" t="s">
        <v>5774</v>
      </c>
      <c r="L96" t="s">
        <v>25748</v>
      </c>
      <c r="M96" t="s">
        <v>25749</v>
      </c>
      <c r="N96" t="s">
        <v>761</v>
      </c>
      <c r="O96" t="s">
        <v>698</v>
      </c>
      <c r="P96" t="s">
        <v>692</v>
      </c>
      <c r="Q96" t="s">
        <v>693</v>
      </c>
      <c r="R96" t="s">
        <v>638</v>
      </c>
      <c r="S96" t="s">
        <v>637</v>
      </c>
      <c r="T96" t="s">
        <v>25749</v>
      </c>
    </row>
    <row r="97" spans="1:20" x14ac:dyDescent="0.25">
      <c r="A97" t="s">
        <v>16479</v>
      </c>
      <c r="B97" t="s">
        <v>13745</v>
      </c>
      <c r="C97">
        <v>150</v>
      </c>
      <c r="D97">
        <v>1</v>
      </c>
      <c r="E97" t="s">
        <v>25745</v>
      </c>
      <c r="F97">
        <v>199</v>
      </c>
      <c r="G97">
        <v>0</v>
      </c>
      <c r="H97" t="s">
        <v>645</v>
      </c>
      <c r="I97" t="s">
        <v>25746</v>
      </c>
      <c r="J97" t="s">
        <v>25747</v>
      </c>
      <c r="K97" t="s">
        <v>5774</v>
      </c>
      <c r="L97" t="s">
        <v>25748</v>
      </c>
      <c r="M97" t="s">
        <v>25749</v>
      </c>
      <c r="N97" t="s">
        <v>761</v>
      </c>
      <c r="O97" t="s">
        <v>698</v>
      </c>
      <c r="P97" t="s">
        <v>692</v>
      </c>
      <c r="Q97" t="s">
        <v>693</v>
      </c>
      <c r="R97" t="s">
        <v>638</v>
      </c>
      <c r="S97" t="s">
        <v>637</v>
      </c>
      <c r="T97" t="s">
        <v>25749</v>
      </c>
    </row>
    <row r="98" spans="1:20" x14ac:dyDescent="0.25">
      <c r="A98" t="s">
        <v>594</v>
      </c>
      <c r="B98" t="s">
        <v>595</v>
      </c>
      <c r="C98">
        <v>50</v>
      </c>
      <c r="D98">
        <v>3</v>
      </c>
      <c r="E98" t="s">
        <v>25750</v>
      </c>
      <c r="F98">
        <v>100</v>
      </c>
      <c r="G98">
        <v>0</v>
      </c>
      <c r="H98" t="s">
        <v>636</v>
      </c>
      <c r="I98" t="s">
        <v>25751</v>
      </c>
      <c r="J98" t="s">
        <v>2091</v>
      </c>
      <c r="K98" t="s">
        <v>637</v>
      </c>
      <c r="L98" t="s">
        <v>638</v>
      </c>
      <c r="M98" t="s">
        <v>25749</v>
      </c>
      <c r="N98" t="s">
        <v>637</v>
      </c>
      <c r="O98" t="s">
        <v>639</v>
      </c>
      <c r="P98" t="s">
        <v>5</v>
      </c>
      <c r="Q98" t="s">
        <v>640</v>
      </c>
      <c r="R98" t="s">
        <v>638</v>
      </c>
      <c r="S98" t="s">
        <v>637</v>
      </c>
      <c r="T98" t="s">
        <v>25749</v>
      </c>
    </row>
    <row r="99" spans="1:20" x14ac:dyDescent="0.25">
      <c r="A99" t="s">
        <v>594</v>
      </c>
      <c r="B99" t="s">
        <v>595</v>
      </c>
      <c r="C99">
        <v>50</v>
      </c>
      <c r="D99">
        <v>3</v>
      </c>
      <c r="E99" t="s">
        <v>25752</v>
      </c>
      <c r="F99">
        <v>100</v>
      </c>
      <c r="G99">
        <v>0</v>
      </c>
      <c r="H99" t="s">
        <v>636</v>
      </c>
      <c r="I99" t="s">
        <v>25751</v>
      </c>
      <c r="J99" t="s">
        <v>2091</v>
      </c>
      <c r="K99" t="s">
        <v>637</v>
      </c>
      <c r="L99" t="s">
        <v>638</v>
      </c>
      <c r="M99" t="s">
        <v>25753</v>
      </c>
      <c r="N99" t="s">
        <v>637</v>
      </c>
      <c r="O99" t="s">
        <v>639</v>
      </c>
      <c r="P99" t="s">
        <v>5</v>
      </c>
      <c r="Q99" t="s">
        <v>640</v>
      </c>
      <c r="R99" t="s">
        <v>638</v>
      </c>
      <c r="S99" t="s">
        <v>637</v>
      </c>
      <c r="T99" t="s">
        <v>25753</v>
      </c>
    </row>
    <row r="100" spans="1:20" x14ac:dyDescent="0.25">
      <c r="A100" t="s">
        <v>16818</v>
      </c>
      <c r="B100" t="s">
        <v>13750</v>
      </c>
      <c r="C100">
        <v>150</v>
      </c>
      <c r="D100">
        <v>1</v>
      </c>
      <c r="E100" t="s">
        <v>25754</v>
      </c>
      <c r="F100">
        <v>199</v>
      </c>
      <c r="G100">
        <v>0</v>
      </c>
      <c r="H100" t="s">
        <v>645</v>
      </c>
      <c r="I100" t="s">
        <v>25755</v>
      </c>
      <c r="J100" t="s">
        <v>25756</v>
      </c>
      <c r="K100" t="s">
        <v>25757</v>
      </c>
      <c r="L100" t="s">
        <v>25758</v>
      </c>
      <c r="M100" t="s">
        <v>25753</v>
      </c>
      <c r="N100" t="s">
        <v>761</v>
      </c>
      <c r="O100" t="s">
        <v>698</v>
      </c>
      <c r="P100" t="s">
        <v>692</v>
      </c>
      <c r="Q100" t="s">
        <v>693</v>
      </c>
      <c r="R100" t="s">
        <v>638</v>
      </c>
      <c r="S100" t="s">
        <v>637</v>
      </c>
      <c r="T100" t="s">
        <v>25759</v>
      </c>
    </row>
    <row r="101" spans="1:20" x14ac:dyDescent="0.25">
      <c r="A101" t="s">
        <v>16479</v>
      </c>
      <c r="B101" t="s">
        <v>13745</v>
      </c>
      <c r="C101">
        <v>150</v>
      </c>
      <c r="D101">
        <v>1</v>
      </c>
      <c r="E101" t="s">
        <v>25754</v>
      </c>
      <c r="F101">
        <v>199</v>
      </c>
      <c r="G101">
        <v>0</v>
      </c>
      <c r="H101" t="s">
        <v>645</v>
      </c>
      <c r="I101" t="s">
        <v>25755</v>
      </c>
      <c r="J101" t="s">
        <v>25756</v>
      </c>
      <c r="K101" t="s">
        <v>25757</v>
      </c>
      <c r="L101" t="s">
        <v>25758</v>
      </c>
      <c r="M101" t="s">
        <v>25753</v>
      </c>
      <c r="N101" t="s">
        <v>761</v>
      </c>
      <c r="O101" t="s">
        <v>698</v>
      </c>
      <c r="P101" t="s">
        <v>692</v>
      </c>
      <c r="Q101" t="s">
        <v>693</v>
      </c>
      <c r="R101" t="s">
        <v>638</v>
      </c>
      <c r="S101" t="s">
        <v>637</v>
      </c>
      <c r="T101" t="s">
        <v>25759</v>
      </c>
    </row>
    <row r="102" spans="1:20" x14ac:dyDescent="0.25">
      <c r="A102" t="s">
        <v>594</v>
      </c>
      <c r="B102" t="s">
        <v>595</v>
      </c>
      <c r="C102">
        <v>50</v>
      </c>
      <c r="D102">
        <v>3</v>
      </c>
      <c r="E102" t="s">
        <v>25760</v>
      </c>
      <c r="F102">
        <v>99</v>
      </c>
      <c r="G102">
        <v>0</v>
      </c>
      <c r="H102" t="s">
        <v>636</v>
      </c>
      <c r="I102" t="s">
        <v>19570</v>
      </c>
      <c r="J102" t="s">
        <v>658</v>
      </c>
      <c r="K102" t="s">
        <v>637</v>
      </c>
      <c r="L102" t="s">
        <v>638</v>
      </c>
      <c r="M102" t="s">
        <v>25761</v>
      </c>
      <c r="N102" t="s">
        <v>637</v>
      </c>
      <c r="O102" t="s">
        <v>639</v>
      </c>
      <c r="P102" t="s">
        <v>5</v>
      </c>
      <c r="Q102" t="s">
        <v>640</v>
      </c>
      <c r="R102" t="s">
        <v>638</v>
      </c>
      <c r="S102" t="s">
        <v>637</v>
      </c>
      <c r="T102" t="s">
        <v>25761</v>
      </c>
    </row>
    <row r="103" spans="1:20" x14ac:dyDescent="0.25">
      <c r="A103" t="s">
        <v>22</v>
      </c>
      <c r="B103" t="s">
        <v>4578</v>
      </c>
      <c r="C103">
        <v>55.97</v>
      </c>
      <c r="D103">
        <v>1</v>
      </c>
      <c r="E103" t="s">
        <v>25762</v>
      </c>
      <c r="F103">
        <v>125.19</v>
      </c>
      <c r="G103">
        <v>26</v>
      </c>
      <c r="H103" t="s">
        <v>645</v>
      </c>
      <c r="I103" t="s">
        <v>25763</v>
      </c>
      <c r="J103" t="s">
        <v>25764</v>
      </c>
      <c r="K103" t="s">
        <v>701</v>
      </c>
      <c r="L103" t="s">
        <v>25765</v>
      </c>
      <c r="M103" t="s">
        <v>25766</v>
      </c>
      <c r="N103" t="s">
        <v>637</v>
      </c>
      <c r="O103" t="s">
        <v>664</v>
      </c>
      <c r="P103" t="s">
        <v>23</v>
      </c>
      <c r="Q103" t="s">
        <v>665</v>
      </c>
      <c r="R103" t="s">
        <v>638</v>
      </c>
      <c r="S103" t="s">
        <v>25767</v>
      </c>
      <c r="T103" t="s">
        <v>25766</v>
      </c>
    </row>
    <row r="104" spans="1:20" x14ac:dyDescent="0.25">
      <c r="A104" t="s">
        <v>14</v>
      </c>
      <c r="B104" t="s">
        <v>15</v>
      </c>
      <c r="C104">
        <v>54.5</v>
      </c>
      <c r="D104">
        <v>2</v>
      </c>
      <c r="E104" t="s">
        <v>25762</v>
      </c>
      <c r="F104">
        <v>125.19</v>
      </c>
      <c r="G104">
        <v>26</v>
      </c>
      <c r="H104" t="s">
        <v>645</v>
      </c>
      <c r="I104" t="s">
        <v>25763</v>
      </c>
      <c r="J104" t="s">
        <v>25764</v>
      </c>
      <c r="K104" t="s">
        <v>701</v>
      </c>
      <c r="L104" t="s">
        <v>25765</v>
      </c>
      <c r="M104" t="s">
        <v>25766</v>
      </c>
      <c r="N104" t="s">
        <v>637</v>
      </c>
      <c r="O104" t="s">
        <v>664</v>
      </c>
      <c r="P104" t="s">
        <v>23</v>
      </c>
      <c r="Q104" t="s">
        <v>665</v>
      </c>
      <c r="R104" t="s">
        <v>638</v>
      </c>
      <c r="S104" t="s">
        <v>25767</v>
      </c>
      <c r="T104" t="s">
        <v>25766</v>
      </c>
    </row>
    <row r="105" spans="1:20" x14ac:dyDescent="0.25">
      <c r="A105" t="s">
        <v>594</v>
      </c>
      <c r="B105" t="s">
        <v>595</v>
      </c>
      <c r="C105">
        <v>50</v>
      </c>
      <c r="D105">
        <v>3</v>
      </c>
      <c r="E105" t="s">
        <v>25768</v>
      </c>
      <c r="F105">
        <v>100</v>
      </c>
      <c r="G105">
        <v>0</v>
      </c>
      <c r="H105" t="s">
        <v>636</v>
      </c>
      <c r="I105" t="s">
        <v>25769</v>
      </c>
      <c r="J105" t="s">
        <v>675</v>
      </c>
      <c r="K105" t="s">
        <v>637</v>
      </c>
      <c r="L105" t="s">
        <v>638</v>
      </c>
      <c r="M105" t="s">
        <v>25770</v>
      </c>
      <c r="N105" t="s">
        <v>637</v>
      </c>
      <c r="O105" t="s">
        <v>643</v>
      </c>
      <c r="P105" t="s">
        <v>5</v>
      </c>
      <c r="Q105" t="s">
        <v>644</v>
      </c>
      <c r="R105" t="s">
        <v>638</v>
      </c>
      <c r="S105" t="s">
        <v>637</v>
      </c>
      <c r="T105" t="s">
        <v>25771</v>
      </c>
    </row>
    <row r="106" spans="1:20" x14ac:dyDescent="0.25">
      <c r="A106" t="s">
        <v>147</v>
      </c>
      <c r="B106" t="s">
        <v>148</v>
      </c>
      <c r="C106">
        <v>50</v>
      </c>
      <c r="D106">
        <v>6</v>
      </c>
      <c r="E106" t="s">
        <v>25772</v>
      </c>
      <c r="F106">
        <v>200</v>
      </c>
      <c r="G106">
        <v>0</v>
      </c>
      <c r="H106" t="s">
        <v>636</v>
      </c>
      <c r="I106" t="s">
        <v>7864</v>
      </c>
      <c r="J106" t="s">
        <v>666</v>
      </c>
      <c r="K106" t="s">
        <v>637</v>
      </c>
      <c r="L106" t="s">
        <v>638</v>
      </c>
      <c r="M106" t="s">
        <v>25773</v>
      </c>
      <c r="N106" t="s">
        <v>637</v>
      </c>
      <c r="O106" t="s">
        <v>639</v>
      </c>
      <c r="P106" t="s">
        <v>5</v>
      </c>
      <c r="Q106" t="s">
        <v>640</v>
      </c>
      <c r="R106" t="s">
        <v>638</v>
      </c>
      <c r="S106" t="s">
        <v>25774</v>
      </c>
      <c r="T106" t="s">
        <v>25771</v>
      </c>
    </row>
    <row r="107" spans="1:20" x14ac:dyDescent="0.25">
      <c r="A107" t="s">
        <v>16479</v>
      </c>
      <c r="B107" t="s">
        <v>13745</v>
      </c>
      <c r="C107">
        <v>99</v>
      </c>
      <c r="D107">
        <v>1</v>
      </c>
      <c r="E107" t="s">
        <v>25775</v>
      </c>
      <c r="F107">
        <v>179</v>
      </c>
      <c r="G107">
        <v>0</v>
      </c>
      <c r="H107" t="s">
        <v>636</v>
      </c>
      <c r="I107" t="s">
        <v>25776</v>
      </c>
      <c r="J107" t="s">
        <v>661</v>
      </c>
      <c r="K107" t="s">
        <v>637</v>
      </c>
      <c r="L107" t="s">
        <v>638</v>
      </c>
      <c r="M107" t="s">
        <v>25777</v>
      </c>
      <c r="N107" t="s">
        <v>637</v>
      </c>
      <c r="O107" t="s">
        <v>639</v>
      </c>
      <c r="P107" t="s">
        <v>5</v>
      </c>
      <c r="Q107" t="s">
        <v>640</v>
      </c>
      <c r="R107" t="s">
        <v>638</v>
      </c>
      <c r="S107" t="s">
        <v>637</v>
      </c>
      <c r="T107" t="s">
        <v>25770</v>
      </c>
    </row>
    <row r="108" spans="1:20" x14ac:dyDescent="0.25">
      <c r="A108" t="s">
        <v>16818</v>
      </c>
      <c r="B108" t="s">
        <v>13750</v>
      </c>
      <c r="C108">
        <v>99</v>
      </c>
      <c r="D108">
        <v>1</v>
      </c>
      <c r="E108" t="s">
        <v>25775</v>
      </c>
      <c r="F108">
        <v>179</v>
      </c>
      <c r="G108">
        <v>0</v>
      </c>
      <c r="H108" t="s">
        <v>636</v>
      </c>
      <c r="I108" t="s">
        <v>25776</v>
      </c>
      <c r="J108" t="s">
        <v>661</v>
      </c>
      <c r="K108" t="s">
        <v>637</v>
      </c>
      <c r="L108" t="s">
        <v>638</v>
      </c>
      <c r="M108" t="s">
        <v>25777</v>
      </c>
      <c r="N108" t="s">
        <v>637</v>
      </c>
      <c r="O108" t="s">
        <v>639</v>
      </c>
      <c r="P108" t="s">
        <v>5</v>
      </c>
      <c r="Q108" t="s">
        <v>640</v>
      </c>
      <c r="R108" t="s">
        <v>638</v>
      </c>
      <c r="S108" t="s">
        <v>637</v>
      </c>
      <c r="T108" t="s">
        <v>25770</v>
      </c>
    </row>
    <row r="109" spans="1:20" x14ac:dyDescent="0.25">
      <c r="A109" t="s">
        <v>594</v>
      </c>
      <c r="B109" t="s">
        <v>595</v>
      </c>
      <c r="C109">
        <v>50</v>
      </c>
      <c r="D109">
        <v>3</v>
      </c>
      <c r="E109" t="s">
        <v>25778</v>
      </c>
      <c r="F109">
        <v>99</v>
      </c>
      <c r="G109">
        <v>0</v>
      </c>
      <c r="H109" t="s">
        <v>636</v>
      </c>
      <c r="I109" t="s">
        <v>4866</v>
      </c>
      <c r="J109" t="s">
        <v>681</v>
      </c>
      <c r="K109" t="s">
        <v>637</v>
      </c>
      <c r="L109" t="s">
        <v>638</v>
      </c>
      <c r="M109" t="s">
        <v>25779</v>
      </c>
      <c r="N109" t="s">
        <v>637</v>
      </c>
      <c r="O109" t="s">
        <v>643</v>
      </c>
      <c r="P109" t="s">
        <v>5</v>
      </c>
      <c r="Q109" t="s">
        <v>644</v>
      </c>
      <c r="R109" t="s">
        <v>638</v>
      </c>
      <c r="S109" t="s">
        <v>637</v>
      </c>
      <c r="T109" t="s">
        <v>25777</v>
      </c>
    </row>
    <row r="110" spans="1:20" x14ac:dyDescent="0.25">
      <c r="A110" t="s">
        <v>147</v>
      </c>
      <c r="B110" t="s">
        <v>148</v>
      </c>
      <c r="C110">
        <v>50</v>
      </c>
      <c r="D110">
        <v>6</v>
      </c>
      <c r="E110" t="s">
        <v>25780</v>
      </c>
      <c r="F110">
        <v>200</v>
      </c>
      <c r="G110">
        <v>0</v>
      </c>
      <c r="H110" t="s">
        <v>636</v>
      </c>
      <c r="I110" t="s">
        <v>25781</v>
      </c>
      <c r="J110" t="s">
        <v>713</v>
      </c>
      <c r="K110" t="s">
        <v>637</v>
      </c>
      <c r="L110" t="s">
        <v>638</v>
      </c>
      <c r="M110" t="s">
        <v>25782</v>
      </c>
      <c r="N110" t="s">
        <v>637</v>
      </c>
      <c r="O110" t="s">
        <v>643</v>
      </c>
      <c r="P110" t="s">
        <v>5</v>
      </c>
      <c r="Q110" t="s">
        <v>644</v>
      </c>
      <c r="R110" t="s">
        <v>638</v>
      </c>
      <c r="S110" t="s">
        <v>25783</v>
      </c>
      <c r="T110" t="s">
        <v>25784</v>
      </c>
    </row>
    <row r="111" spans="1:20" x14ac:dyDescent="0.25">
      <c r="A111" t="s">
        <v>594</v>
      </c>
      <c r="B111" t="s">
        <v>595</v>
      </c>
      <c r="C111">
        <v>50</v>
      </c>
      <c r="D111">
        <v>3</v>
      </c>
      <c r="E111" t="s">
        <v>25785</v>
      </c>
      <c r="F111">
        <v>99</v>
      </c>
      <c r="G111">
        <v>0</v>
      </c>
      <c r="H111" t="s">
        <v>636</v>
      </c>
      <c r="I111" t="s">
        <v>13910</v>
      </c>
      <c r="J111" t="s">
        <v>675</v>
      </c>
      <c r="K111" t="s">
        <v>637</v>
      </c>
      <c r="L111" t="s">
        <v>638</v>
      </c>
      <c r="M111" t="s">
        <v>25786</v>
      </c>
      <c r="N111" t="s">
        <v>637</v>
      </c>
      <c r="O111" t="s">
        <v>643</v>
      </c>
      <c r="P111" t="s">
        <v>5</v>
      </c>
      <c r="Q111" t="s">
        <v>644</v>
      </c>
      <c r="R111" t="s">
        <v>638</v>
      </c>
      <c r="S111" t="s">
        <v>637</v>
      </c>
      <c r="T111" t="s">
        <v>25787</v>
      </c>
    </row>
    <row r="112" spans="1:20" x14ac:dyDescent="0.25">
      <c r="A112" t="s">
        <v>600</v>
      </c>
      <c r="B112" t="s">
        <v>601</v>
      </c>
      <c r="C112">
        <v>159</v>
      </c>
      <c r="D112">
        <v>1</v>
      </c>
      <c r="E112" t="s">
        <v>25788</v>
      </c>
      <c r="F112">
        <v>167</v>
      </c>
      <c r="G112">
        <v>38</v>
      </c>
      <c r="H112" t="s">
        <v>636</v>
      </c>
      <c r="I112" t="s">
        <v>25789</v>
      </c>
      <c r="J112" t="s">
        <v>675</v>
      </c>
      <c r="K112" t="s">
        <v>637</v>
      </c>
      <c r="L112" t="s">
        <v>638</v>
      </c>
      <c r="M112" t="s">
        <v>25790</v>
      </c>
      <c r="N112" t="s">
        <v>637</v>
      </c>
      <c r="O112" t="s">
        <v>639</v>
      </c>
      <c r="P112" t="s">
        <v>5</v>
      </c>
      <c r="Q112" t="s">
        <v>640</v>
      </c>
      <c r="R112" t="s">
        <v>638</v>
      </c>
      <c r="S112" t="s">
        <v>637</v>
      </c>
      <c r="T112" t="s">
        <v>25790</v>
      </c>
    </row>
    <row r="113" spans="1:20" x14ac:dyDescent="0.25">
      <c r="A113" t="s">
        <v>239</v>
      </c>
      <c r="B113" t="s">
        <v>245</v>
      </c>
      <c r="C113">
        <v>159</v>
      </c>
      <c r="D113">
        <v>1</v>
      </c>
      <c r="E113" t="s">
        <v>25791</v>
      </c>
      <c r="F113">
        <v>167</v>
      </c>
      <c r="G113">
        <v>38</v>
      </c>
      <c r="H113" t="s">
        <v>636</v>
      </c>
      <c r="I113" t="s">
        <v>25789</v>
      </c>
      <c r="J113" t="s">
        <v>675</v>
      </c>
      <c r="K113" t="s">
        <v>637</v>
      </c>
      <c r="L113" t="s">
        <v>638</v>
      </c>
      <c r="M113" t="s">
        <v>25792</v>
      </c>
      <c r="N113" t="s">
        <v>637</v>
      </c>
      <c r="O113" t="s">
        <v>639</v>
      </c>
      <c r="P113" t="s">
        <v>5</v>
      </c>
      <c r="Q113" t="s">
        <v>640</v>
      </c>
      <c r="R113" t="s">
        <v>638</v>
      </c>
      <c r="S113" t="s">
        <v>637</v>
      </c>
      <c r="T113" t="s">
        <v>25792</v>
      </c>
    </row>
    <row r="114" spans="1:20" x14ac:dyDescent="0.25">
      <c r="A114" t="s">
        <v>147</v>
      </c>
      <c r="B114" t="s">
        <v>148</v>
      </c>
      <c r="C114">
        <v>50</v>
      </c>
      <c r="D114">
        <v>6</v>
      </c>
      <c r="E114" t="s">
        <v>25793</v>
      </c>
      <c r="F114">
        <v>200</v>
      </c>
      <c r="G114">
        <v>0</v>
      </c>
      <c r="H114" t="s">
        <v>636</v>
      </c>
      <c r="I114" t="s">
        <v>25794</v>
      </c>
      <c r="J114" t="s">
        <v>4810</v>
      </c>
      <c r="K114" t="s">
        <v>637</v>
      </c>
      <c r="L114" t="s">
        <v>638</v>
      </c>
      <c r="M114" t="s">
        <v>25792</v>
      </c>
      <c r="N114" t="s">
        <v>637</v>
      </c>
      <c r="O114" t="s">
        <v>639</v>
      </c>
      <c r="P114" t="s">
        <v>5</v>
      </c>
      <c r="Q114" t="s">
        <v>640</v>
      </c>
      <c r="R114" t="s">
        <v>638</v>
      </c>
      <c r="S114" t="s">
        <v>25795</v>
      </c>
      <c r="T114" t="s">
        <v>25792</v>
      </c>
    </row>
    <row r="115" spans="1:20" x14ac:dyDescent="0.25">
      <c r="A115" t="s">
        <v>600</v>
      </c>
      <c r="B115" t="s">
        <v>2799</v>
      </c>
      <c r="C115">
        <v>42.2</v>
      </c>
      <c r="D115">
        <v>1</v>
      </c>
      <c r="E115" t="s">
        <v>25796</v>
      </c>
      <c r="F115">
        <v>49.2</v>
      </c>
      <c r="G115">
        <v>7</v>
      </c>
      <c r="H115" t="s">
        <v>645</v>
      </c>
      <c r="I115" t="s">
        <v>25797</v>
      </c>
      <c r="J115" t="s">
        <v>25798</v>
      </c>
      <c r="K115" t="s">
        <v>19677</v>
      </c>
      <c r="L115" t="s">
        <v>25799</v>
      </c>
      <c r="M115" t="s">
        <v>25800</v>
      </c>
      <c r="N115" t="s">
        <v>637</v>
      </c>
      <c r="O115" t="s">
        <v>664</v>
      </c>
      <c r="P115" t="s">
        <v>23</v>
      </c>
      <c r="Q115" t="s">
        <v>665</v>
      </c>
      <c r="R115" t="s">
        <v>638</v>
      </c>
      <c r="S115" t="s">
        <v>637</v>
      </c>
      <c r="T115" t="s">
        <v>25800</v>
      </c>
    </row>
    <row r="116" spans="1:20" x14ac:dyDescent="0.25">
      <c r="A116" t="s">
        <v>147</v>
      </c>
      <c r="B116" t="s">
        <v>148</v>
      </c>
      <c r="C116">
        <v>33.333333333333336</v>
      </c>
      <c r="D116">
        <v>3</v>
      </c>
      <c r="E116" t="s">
        <v>25801</v>
      </c>
      <c r="F116">
        <v>423</v>
      </c>
      <c r="G116">
        <v>23</v>
      </c>
      <c r="H116" t="s">
        <v>636</v>
      </c>
      <c r="I116" t="s">
        <v>11679</v>
      </c>
      <c r="J116" t="s">
        <v>1987</v>
      </c>
      <c r="K116" t="s">
        <v>637</v>
      </c>
      <c r="L116" t="s">
        <v>638</v>
      </c>
      <c r="M116" t="s">
        <v>25802</v>
      </c>
      <c r="N116" t="s">
        <v>637</v>
      </c>
      <c r="O116" t="s">
        <v>643</v>
      </c>
      <c r="P116" t="s">
        <v>5</v>
      </c>
      <c r="Q116" t="s">
        <v>644</v>
      </c>
      <c r="R116" t="s">
        <v>638</v>
      </c>
      <c r="S116" t="s">
        <v>637</v>
      </c>
      <c r="T116" t="s">
        <v>25803</v>
      </c>
    </row>
    <row r="117" spans="1:20" x14ac:dyDescent="0.25">
      <c r="A117" t="s">
        <v>18</v>
      </c>
      <c r="B117" t="s">
        <v>19</v>
      </c>
      <c r="C117">
        <v>66.666666666666671</v>
      </c>
      <c r="D117">
        <v>3</v>
      </c>
      <c r="E117" t="s">
        <v>25801</v>
      </c>
      <c r="F117">
        <v>423</v>
      </c>
      <c r="G117">
        <v>23</v>
      </c>
      <c r="H117" t="s">
        <v>636</v>
      </c>
      <c r="I117" t="s">
        <v>11679</v>
      </c>
      <c r="J117" t="s">
        <v>1987</v>
      </c>
      <c r="K117" t="s">
        <v>637</v>
      </c>
      <c r="L117" t="s">
        <v>638</v>
      </c>
      <c r="M117" t="s">
        <v>25802</v>
      </c>
      <c r="N117" t="s">
        <v>637</v>
      </c>
      <c r="O117" t="s">
        <v>643</v>
      </c>
      <c r="P117" t="s">
        <v>5</v>
      </c>
      <c r="Q117" t="s">
        <v>644</v>
      </c>
      <c r="R117" t="s">
        <v>638</v>
      </c>
      <c r="S117" t="s">
        <v>637</v>
      </c>
      <c r="T117" t="s">
        <v>25803</v>
      </c>
    </row>
    <row r="118" spans="1:20" x14ac:dyDescent="0.25">
      <c r="A118" t="s">
        <v>22</v>
      </c>
      <c r="B118" t="s">
        <v>27</v>
      </c>
      <c r="C118">
        <v>120</v>
      </c>
      <c r="D118">
        <v>2</v>
      </c>
      <c r="E118" t="s">
        <v>25801</v>
      </c>
      <c r="F118">
        <v>423</v>
      </c>
      <c r="G118">
        <v>23</v>
      </c>
      <c r="H118" t="s">
        <v>636</v>
      </c>
      <c r="I118" t="s">
        <v>11679</v>
      </c>
      <c r="J118" t="s">
        <v>1987</v>
      </c>
      <c r="K118" t="s">
        <v>637</v>
      </c>
      <c r="L118" t="s">
        <v>638</v>
      </c>
      <c r="M118" t="s">
        <v>25802</v>
      </c>
      <c r="N118" t="s">
        <v>637</v>
      </c>
      <c r="O118" t="s">
        <v>643</v>
      </c>
      <c r="P118" t="s">
        <v>5</v>
      </c>
      <c r="Q118" t="s">
        <v>644</v>
      </c>
      <c r="R118" t="s">
        <v>638</v>
      </c>
      <c r="S118" t="s">
        <v>637</v>
      </c>
      <c r="T118" t="s">
        <v>25803</v>
      </c>
    </row>
    <row r="119" spans="1:20" x14ac:dyDescent="0.25">
      <c r="A119" t="s">
        <v>147</v>
      </c>
      <c r="B119" t="s">
        <v>148</v>
      </c>
      <c r="C119">
        <v>33.333333333333336</v>
      </c>
      <c r="D119">
        <v>3</v>
      </c>
      <c r="E119" t="s">
        <v>25804</v>
      </c>
      <c r="F119">
        <v>100</v>
      </c>
      <c r="G119">
        <v>0</v>
      </c>
      <c r="H119" t="s">
        <v>636</v>
      </c>
      <c r="I119" t="s">
        <v>25805</v>
      </c>
      <c r="J119" t="s">
        <v>1872</v>
      </c>
      <c r="K119" t="s">
        <v>637</v>
      </c>
      <c r="L119" t="s">
        <v>638</v>
      </c>
      <c r="M119" t="s">
        <v>25806</v>
      </c>
      <c r="N119" t="s">
        <v>637</v>
      </c>
      <c r="O119" t="s">
        <v>643</v>
      </c>
      <c r="P119" t="s">
        <v>5</v>
      </c>
      <c r="Q119" t="s">
        <v>644</v>
      </c>
      <c r="R119" t="s">
        <v>638</v>
      </c>
      <c r="S119" t="s">
        <v>637</v>
      </c>
      <c r="T119" t="s">
        <v>25807</v>
      </c>
    </row>
    <row r="120" spans="1:20" x14ac:dyDescent="0.25">
      <c r="A120" t="s">
        <v>147</v>
      </c>
      <c r="B120" t="s">
        <v>148</v>
      </c>
      <c r="C120">
        <v>50</v>
      </c>
      <c r="D120">
        <v>6</v>
      </c>
      <c r="E120" t="s">
        <v>25808</v>
      </c>
      <c r="F120">
        <v>200</v>
      </c>
      <c r="G120">
        <v>0</v>
      </c>
      <c r="H120" t="s">
        <v>636</v>
      </c>
      <c r="I120" t="s">
        <v>25809</v>
      </c>
      <c r="J120" t="s">
        <v>700</v>
      </c>
      <c r="K120" t="s">
        <v>637</v>
      </c>
      <c r="L120" t="s">
        <v>638</v>
      </c>
      <c r="M120" t="s">
        <v>25810</v>
      </c>
      <c r="N120" t="s">
        <v>637</v>
      </c>
      <c r="O120" t="s">
        <v>639</v>
      </c>
      <c r="P120" t="s">
        <v>5</v>
      </c>
      <c r="Q120" t="s">
        <v>640</v>
      </c>
      <c r="R120" t="s">
        <v>638</v>
      </c>
      <c r="S120" t="s">
        <v>25811</v>
      </c>
      <c r="T120" t="s">
        <v>25810</v>
      </c>
    </row>
    <row r="121" spans="1:20" x14ac:dyDescent="0.25">
      <c r="A121" t="s">
        <v>147</v>
      </c>
      <c r="B121" t="s">
        <v>148</v>
      </c>
      <c r="C121">
        <v>50</v>
      </c>
      <c r="D121">
        <v>6</v>
      </c>
      <c r="E121" t="s">
        <v>25812</v>
      </c>
      <c r="F121">
        <v>200</v>
      </c>
      <c r="G121">
        <v>0</v>
      </c>
      <c r="H121" t="s">
        <v>636</v>
      </c>
      <c r="I121" t="s">
        <v>13497</v>
      </c>
      <c r="J121" t="s">
        <v>650</v>
      </c>
      <c r="K121" t="s">
        <v>637</v>
      </c>
      <c r="L121" t="s">
        <v>638</v>
      </c>
      <c r="M121" t="s">
        <v>25813</v>
      </c>
      <c r="N121" t="s">
        <v>637</v>
      </c>
      <c r="O121" t="s">
        <v>643</v>
      </c>
      <c r="P121" t="s">
        <v>5</v>
      </c>
      <c r="Q121" t="s">
        <v>644</v>
      </c>
      <c r="R121" t="s">
        <v>638</v>
      </c>
      <c r="S121" t="s">
        <v>25814</v>
      </c>
      <c r="T121" t="s">
        <v>25815</v>
      </c>
    </row>
    <row r="122" spans="1:20" x14ac:dyDescent="0.25">
      <c r="A122" t="s">
        <v>594</v>
      </c>
      <c r="B122" t="s">
        <v>595</v>
      </c>
      <c r="C122">
        <v>50</v>
      </c>
      <c r="D122">
        <v>3</v>
      </c>
      <c r="E122" t="s">
        <v>25816</v>
      </c>
      <c r="F122">
        <v>99</v>
      </c>
      <c r="G122">
        <v>0</v>
      </c>
      <c r="H122" t="s">
        <v>636</v>
      </c>
      <c r="I122" t="s">
        <v>24953</v>
      </c>
      <c r="J122" t="s">
        <v>1987</v>
      </c>
      <c r="K122" t="s">
        <v>637</v>
      </c>
      <c r="L122" t="s">
        <v>638</v>
      </c>
      <c r="M122" t="s">
        <v>25817</v>
      </c>
      <c r="N122" t="s">
        <v>637</v>
      </c>
      <c r="O122" t="s">
        <v>639</v>
      </c>
      <c r="P122" t="s">
        <v>5</v>
      </c>
      <c r="Q122" t="s">
        <v>640</v>
      </c>
      <c r="R122" t="s">
        <v>638</v>
      </c>
      <c r="S122" t="s">
        <v>637</v>
      </c>
      <c r="T122" t="s">
        <v>25817</v>
      </c>
    </row>
    <row r="123" spans="1:20" x14ac:dyDescent="0.25">
      <c r="A123" t="s">
        <v>16818</v>
      </c>
      <c r="B123" t="s">
        <v>13750</v>
      </c>
      <c r="C123">
        <v>150</v>
      </c>
      <c r="D123">
        <v>1</v>
      </c>
      <c r="E123" t="s">
        <v>25818</v>
      </c>
      <c r="F123">
        <v>199</v>
      </c>
      <c r="G123">
        <v>0</v>
      </c>
      <c r="H123" t="s">
        <v>645</v>
      </c>
      <c r="I123" t="s">
        <v>25819</v>
      </c>
      <c r="J123" t="s">
        <v>25820</v>
      </c>
      <c r="K123" t="s">
        <v>3857</v>
      </c>
      <c r="L123" t="s">
        <v>25821</v>
      </c>
      <c r="M123" t="s">
        <v>25822</v>
      </c>
      <c r="N123" t="s">
        <v>761</v>
      </c>
      <c r="O123" t="s">
        <v>698</v>
      </c>
      <c r="P123" t="s">
        <v>692</v>
      </c>
      <c r="Q123" t="s">
        <v>693</v>
      </c>
      <c r="R123" t="s">
        <v>638</v>
      </c>
      <c r="S123" t="s">
        <v>637</v>
      </c>
      <c r="T123" t="s">
        <v>25823</v>
      </c>
    </row>
    <row r="124" spans="1:20" x14ac:dyDescent="0.25">
      <c r="A124" t="s">
        <v>16479</v>
      </c>
      <c r="B124" t="s">
        <v>13745</v>
      </c>
      <c r="C124">
        <v>150</v>
      </c>
      <c r="D124">
        <v>1</v>
      </c>
      <c r="E124" t="s">
        <v>25818</v>
      </c>
      <c r="F124">
        <v>199</v>
      </c>
      <c r="G124">
        <v>0</v>
      </c>
      <c r="H124" t="s">
        <v>645</v>
      </c>
      <c r="I124" t="s">
        <v>25819</v>
      </c>
      <c r="J124" t="s">
        <v>25820</v>
      </c>
      <c r="K124" t="s">
        <v>3857</v>
      </c>
      <c r="L124" t="s">
        <v>25821</v>
      </c>
      <c r="M124" t="s">
        <v>25822</v>
      </c>
      <c r="N124" t="s">
        <v>761</v>
      </c>
      <c r="O124" t="s">
        <v>698</v>
      </c>
      <c r="P124" t="s">
        <v>692</v>
      </c>
      <c r="Q124" t="s">
        <v>693</v>
      </c>
      <c r="R124" t="s">
        <v>638</v>
      </c>
      <c r="S124" t="s">
        <v>637</v>
      </c>
      <c r="T124" t="s">
        <v>25823</v>
      </c>
    </row>
    <row r="125" spans="1:20" x14ac:dyDescent="0.25">
      <c r="A125" t="s">
        <v>16818</v>
      </c>
      <c r="B125" t="s">
        <v>13750</v>
      </c>
      <c r="C125">
        <v>150</v>
      </c>
      <c r="D125">
        <v>1</v>
      </c>
      <c r="E125" t="s">
        <v>25824</v>
      </c>
      <c r="F125">
        <v>199</v>
      </c>
      <c r="G125">
        <v>0</v>
      </c>
      <c r="H125" t="s">
        <v>645</v>
      </c>
      <c r="I125" t="s">
        <v>25825</v>
      </c>
      <c r="J125" t="s">
        <v>25826</v>
      </c>
      <c r="K125" t="s">
        <v>744</v>
      </c>
      <c r="L125" t="s">
        <v>25827</v>
      </c>
      <c r="M125" t="s">
        <v>25828</v>
      </c>
      <c r="N125" t="s">
        <v>761</v>
      </c>
      <c r="O125" t="s">
        <v>698</v>
      </c>
      <c r="P125" t="s">
        <v>692</v>
      </c>
      <c r="Q125" t="s">
        <v>693</v>
      </c>
      <c r="R125" t="s">
        <v>638</v>
      </c>
      <c r="S125" t="s">
        <v>637</v>
      </c>
      <c r="T125" t="s">
        <v>25828</v>
      </c>
    </row>
    <row r="126" spans="1:20" x14ac:dyDescent="0.25">
      <c r="A126" t="s">
        <v>16479</v>
      </c>
      <c r="B126" t="s">
        <v>13745</v>
      </c>
      <c r="C126">
        <v>150</v>
      </c>
      <c r="D126">
        <v>1</v>
      </c>
      <c r="E126" t="s">
        <v>25824</v>
      </c>
      <c r="F126">
        <v>199</v>
      </c>
      <c r="G126">
        <v>0</v>
      </c>
      <c r="H126" t="s">
        <v>645</v>
      </c>
      <c r="I126" t="s">
        <v>25825</v>
      </c>
      <c r="J126" t="s">
        <v>25826</v>
      </c>
      <c r="K126" t="s">
        <v>744</v>
      </c>
      <c r="L126" t="s">
        <v>25827</v>
      </c>
      <c r="M126" t="s">
        <v>25828</v>
      </c>
      <c r="N126" t="s">
        <v>761</v>
      </c>
      <c r="O126" t="s">
        <v>698</v>
      </c>
      <c r="P126" t="s">
        <v>692</v>
      </c>
      <c r="Q126" t="s">
        <v>693</v>
      </c>
      <c r="R126" t="s">
        <v>638</v>
      </c>
      <c r="S126" t="s">
        <v>637</v>
      </c>
      <c r="T126" t="s">
        <v>25828</v>
      </c>
    </row>
    <row r="127" spans="1:20" x14ac:dyDescent="0.25">
      <c r="A127" t="s">
        <v>77</v>
      </c>
      <c r="B127" t="s">
        <v>78</v>
      </c>
      <c r="C127">
        <v>27.5</v>
      </c>
      <c r="D127">
        <v>4</v>
      </c>
      <c r="E127" t="s">
        <v>25829</v>
      </c>
      <c r="F127">
        <v>165</v>
      </c>
      <c r="G127">
        <v>0</v>
      </c>
      <c r="H127" t="s">
        <v>645</v>
      </c>
      <c r="I127" t="s">
        <v>24834</v>
      </c>
      <c r="J127" t="s">
        <v>24835</v>
      </c>
      <c r="K127" t="s">
        <v>24836</v>
      </c>
      <c r="L127" t="s">
        <v>3766</v>
      </c>
      <c r="M127" t="s">
        <v>25830</v>
      </c>
      <c r="N127" t="s">
        <v>637</v>
      </c>
      <c r="O127" t="s">
        <v>646</v>
      </c>
      <c r="P127" t="s">
        <v>26</v>
      </c>
      <c r="Q127" t="s">
        <v>647</v>
      </c>
      <c r="R127" t="s">
        <v>638</v>
      </c>
      <c r="S127" t="s">
        <v>637</v>
      </c>
      <c r="T127" t="s">
        <v>25830</v>
      </c>
    </row>
    <row r="128" spans="1:20" x14ac:dyDescent="0.25">
      <c r="A128" t="s">
        <v>147</v>
      </c>
      <c r="B128" t="s">
        <v>148</v>
      </c>
      <c r="C128">
        <v>50</v>
      </c>
      <c r="D128">
        <v>6</v>
      </c>
      <c r="E128" t="s">
        <v>25831</v>
      </c>
      <c r="F128">
        <v>200</v>
      </c>
      <c r="G128">
        <v>0</v>
      </c>
      <c r="H128" t="s">
        <v>636</v>
      </c>
      <c r="I128" t="s">
        <v>5044</v>
      </c>
      <c r="J128" t="s">
        <v>648</v>
      </c>
      <c r="K128" t="s">
        <v>637</v>
      </c>
      <c r="L128" t="s">
        <v>638</v>
      </c>
      <c r="M128" t="s">
        <v>25832</v>
      </c>
      <c r="N128" t="s">
        <v>637</v>
      </c>
      <c r="O128" t="s">
        <v>643</v>
      </c>
      <c r="P128" t="s">
        <v>5</v>
      </c>
      <c r="Q128" t="s">
        <v>644</v>
      </c>
      <c r="R128" t="s">
        <v>25833</v>
      </c>
      <c r="S128" t="s">
        <v>25834</v>
      </c>
      <c r="T128" t="s">
        <v>25832</v>
      </c>
    </row>
    <row r="129" spans="1:20" x14ac:dyDescent="0.25">
      <c r="A129" t="s">
        <v>22</v>
      </c>
      <c r="B129" t="s">
        <v>27</v>
      </c>
      <c r="C129">
        <v>80</v>
      </c>
      <c r="D129">
        <v>1</v>
      </c>
      <c r="E129" t="s">
        <v>25835</v>
      </c>
      <c r="F129">
        <v>80</v>
      </c>
      <c r="G129">
        <v>0</v>
      </c>
      <c r="H129" t="s">
        <v>645</v>
      </c>
      <c r="I129" t="s">
        <v>8263</v>
      </c>
      <c r="J129" t="s">
        <v>11803</v>
      </c>
      <c r="K129" t="s">
        <v>11804</v>
      </c>
      <c r="L129" t="s">
        <v>2191</v>
      </c>
      <c r="M129" t="s">
        <v>25836</v>
      </c>
      <c r="N129" t="s">
        <v>637</v>
      </c>
      <c r="O129" t="s">
        <v>646</v>
      </c>
      <c r="P129" t="s">
        <v>26</v>
      </c>
      <c r="Q129" t="s">
        <v>647</v>
      </c>
      <c r="R129" t="s">
        <v>638</v>
      </c>
      <c r="S129" t="s">
        <v>637</v>
      </c>
      <c r="T129" t="s">
        <v>25837</v>
      </c>
    </row>
    <row r="130" spans="1:20" x14ac:dyDescent="0.25">
      <c r="A130" t="s">
        <v>147</v>
      </c>
      <c r="B130" t="s">
        <v>148</v>
      </c>
      <c r="C130">
        <v>33.333333333333336</v>
      </c>
      <c r="D130">
        <v>3</v>
      </c>
      <c r="E130" t="s">
        <v>25838</v>
      </c>
      <c r="F130">
        <v>288</v>
      </c>
      <c r="G130">
        <v>0</v>
      </c>
      <c r="H130" t="s">
        <v>636</v>
      </c>
      <c r="I130" t="s">
        <v>25839</v>
      </c>
      <c r="J130" t="s">
        <v>2020</v>
      </c>
      <c r="K130" t="s">
        <v>637</v>
      </c>
      <c r="L130" t="s">
        <v>638</v>
      </c>
      <c r="M130" t="s">
        <v>25840</v>
      </c>
      <c r="N130" t="s">
        <v>637</v>
      </c>
      <c r="O130" t="s">
        <v>643</v>
      </c>
      <c r="P130" t="s">
        <v>5</v>
      </c>
      <c r="Q130" t="s">
        <v>644</v>
      </c>
      <c r="R130" t="s">
        <v>638</v>
      </c>
      <c r="S130" t="s">
        <v>25841</v>
      </c>
      <c r="T130" t="s">
        <v>25840</v>
      </c>
    </row>
    <row r="131" spans="1:20" x14ac:dyDescent="0.25">
      <c r="A131" t="s">
        <v>240</v>
      </c>
      <c r="B131" t="s">
        <v>246</v>
      </c>
      <c r="C131">
        <v>159</v>
      </c>
      <c r="D131">
        <v>1</v>
      </c>
      <c r="E131" t="s">
        <v>25838</v>
      </c>
      <c r="F131">
        <v>288</v>
      </c>
      <c r="G131">
        <v>0</v>
      </c>
      <c r="H131" t="s">
        <v>636</v>
      </c>
      <c r="I131" t="s">
        <v>25839</v>
      </c>
      <c r="J131" t="s">
        <v>2020</v>
      </c>
      <c r="K131" t="s">
        <v>637</v>
      </c>
      <c r="L131" t="s">
        <v>638</v>
      </c>
      <c r="M131" t="s">
        <v>25840</v>
      </c>
      <c r="N131" t="s">
        <v>637</v>
      </c>
      <c r="O131" t="s">
        <v>643</v>
      </c>
      <c r="P131" t="s">
        <v>5</v>
      </c>
      <c r="Q131" t="s">
        <v>644</v>
      </c>
      <c r="R131" t="s">
        <v>638</v>
      </c>
      <c r="S131" t="s">
        <v>25841</v>
      </c>
      <c r="T131" t="s">
        <v>25840</v>
      </c>
    </row>
    <row r="132" spans="1:20" x14ac:dyDescent="0.25">
      <c r="A132" t="s">
        <v>22</v>
      </c>
      <c r="B132" t="s">
        <v>27</v>
      </c>
      <c r="C132">
        <v>120</v>
      </c>
      <c r="D132">
        <v>1</v>
      </c>
      <c r="E132" t="s">
        <v>25838</v>
      </c>
      <c r="F132">
        <v>288</v>
      </c>
      <c r="G132">
        <v>0</v>
      </c>
      <c r="H132" t="s">
        <v>636</v>
      </c>
      <c r="I132" t="s">
        <v>25839</v>
      </c>
      <c r="J132" t="s">
        <v>2020</v>
      </c>
      <c r="K132" t="s">
        <v>637</v>
      </c>
      <c r="L132" t="s">
        <v>638</v>
      </c>
      <c r="M132" t="s">
        <v>25840</v>
      </c>
      <c r="N132" t="s">
        <v>637</v>
      </c>
      <c r="O132" t="s">
        <v>643</v>
      </c>
      <c r="P132" t="s">
        <v>5</v>
      </c>
      <c r="Q132" t="s">
        <v>644</v>
      </c>
      <c r="R132" t="s">
        <v>638</v>
      </c>
      <c r="S132" t="s">
        <v>25841</v>
      </c>
      <c r="T132" t="s">
        <v>25840</v>
      </c>
    </row>
    <row r="133" spans="1:20" x14ac:dyDescent="0.25">
      <c r="A133" t="s">
        <v>16479</v>
      </c>
      <c r="B133" t="s">
        <v>13745</v>
      </c>
      <c r="C133">
        <v>150</v>
      </c>
      <c r="D133">
        <v>1</v>
      </c>
      <c r="E133" t="s">
        <v>25842</v>
      </c>
      <c r="F133">
        <v>199</v>
      </c>
      <c r="G133">
        <v>0</v>
      </c>
      <c r="H133" t="s">
        <v>645</v>
      </c>
      <c r="I133" t="s">
        <v>25843</v>
      </c>
      <c r="J133" t="s">
        <v>25844</v>
      </c>
      <c r="K133" t="s">
        <v>8414</v>
      </c>
      <c r="L133" t="s">
        <v>25845</v>
      </c>
      <c r="M133" t="s">
        <v>25846</v>
      </c>
      <c r="N133" t="s">
        <v>761</v>
      </c>
      <c r="O133" t="s">
        <v>698</v>
      </c>
      <c r="P133" t="s">
        <v>692</v>
      </c>
      <c r="Q133" t="s">
        <v>693</v>
      </c>
      <c r="R133" t="s">
        <v>638</v>
      </c>
      <c r="S133" t="s">
        <v>637</v>
      </c>
      <c r="T133" t="s">
        <v>25846</v>
      </c>
    </row>
    <row r="134" spans="1:20" x14ac:dyDescent="0.25">
      <c r="A134" t="s">
        <v>16818</v>
      </c>
      <c r="B134" t="s">
        <v>13750</v>
      </c>
      <c r="C134">
        <v>150</v>
      </c>
      <c r="D134">
        <v>1</v>
      </c>
      <c r="E134" t="s">
        <v>25842</v>
      </c>
      <c r="F134">
        <v>199</v>
      </c>
      <c r="G134">
        <v>0</v>
      </c>
      <c r="H134" t="s">
        <v>645</v>
      </c>
      <c r="I134" t="s">
        <v>25843</v>
      </c>
      <c r="J134" t="s">
        <v>25844</v>
      </c>
      <c r="K134" t="s">
        <v>8414</v>
      </c>
      <c r="L134" t="s">
        <v>25845</v>
      </c>
      <c r="M134" t="s">
        <v>25846</v>
      </c>
      <c r="N134" t="s">
        <v>761</v>
      </c>
      <c r="O134" t="s">
        <v>698</v>
      </c>
      <c r="P134" t="s">
        <v>692</v>
      </c>
      <c r="Q134" t="s">
        <v>693</v>
      </c>
      <c r="R134" t="s">
        <v>638</v>
      </c>
      <c r="S134" t="s">
        <v>637</v>
      </c>
      <c r="T134" t="s">
        <v>25846</v>
      </c>
    </row>
    <row r="135" spans="1:20" x14ac:dyDescent="0.25">
      <c r="A135" t="s">
        <v>147</v>
      </c>
      <c r="B135" t="s">
        <v>148</v>
      </c>
      <c r="C135">
        <v>50</v>
      </c>
      <c r="D135">
        <v>6</v>
      </c>
      <c r="E135" t="s">
        <v>25847</v>
      </c>
      <c r="F135">
        <v>200</v>
      </c>
      <c r="G135">
        <v>0</v>
      </c>
      <c r="H135" t="s">
        <v>636</v>
      </c>
      <c r="I135" t="s">
        <v>9677</v>
      </c>
      <c r="J135" t="s">
        <v>1827</v>
      </c>
      <c r="K135" t="s">
        <v>637</v>
      </c>
      <c r="L135" t="s">
        <v>638</v>
      </c>
      <c r="M135" t="s">
        <v>25848</v>
      </c>
      <c r="N135" t="s">
        <v>637</v>
      </c>
      <c r="O135" t="s">
        <v>639</v>
      </c>
      <c r="P135" t="s">
        <v>5</v>
      </c>
      <c r="Q135" t="s">
        <v>640</v>
      </c>
      <c r="R135" t="s">
        <v>25849</v>
      </c>
      <c r="S135" t="s">
        <v>25850</v>
      </c>
      <c r="T135" t="s">
        <v>25848</v>
      </c>
    </row>
    <row r="136" spans="1:20" x14ac:dyDescent="0.25">
      <c r="A136" t="s">
        <v>16818</v>
      </c>
      <c r="B136" t="s">
        <v>13750</v>
      </c>
      <c r="C136">
        <v>150</v>
      </c>
      <c r="D136">
        <v>1</v>
      </c>
      <c r="E136" t="s">
        <v>25851</v>
      </c>
      <c r="F136">
        <v>199</v>
      </c>
      <c r="G136">
        <v>0</v>
      </c>
      <c r="H136" t="s">
        <v>645</v>
      </c>
      <c r="I136" t="s">
        <v>25852</v>
      </c>
      <c r="J136" t="s">
        <v>25853</v>
      </c>
      <c r="K136" t="s">
        <v>744</v>
      </c>
      <c r="L136" t="s">
        <v>25854</v>
      </c>
      <c r="M136" t="s">
        <v>25855</v>
      </c>
      <c r="N136" t="s">
        <v>761</v>
      </c>
      <c r="O136" t="s">
        <v>698</v>
      </c>
      <c r="P136" t="s">
        <v>692</v>
      </c>
      <c r="Q136" t="s">
        <v>693</v>
      </c>
      <c r="R136" t="s">
        <v>638</v>
      </c>
      <c r="S136" t="s">
        <v>637</v>
      </c>
      <c r="T136" t="s">
        <v>25855</v>
      </c>
    </row>
    <row r="137" spans="1:20" x14ac:dyDescent="0.25">
      <c r="A137" t="s">
        <v>16479</v>
      </c>
      <c r="B137" t="s">
        <v>13745</v>
      </c>
      <c r="C137">
        <v>150</v>
      </c>
      <c r="D137">
        <v>1</v>
      </c>
      <c r="E137" t="s">
        <v>25851</v>
      </c>
      <c r="F137">
        <v>199</v>
      </c>
      <c r="G137">
        <v>0</v>
      </c>
      <c r="H137" t="s">
        <v>645</v>
      </c>
      <c r="I137" t="s">
        <v>25852</v>
      </c>
      <c r="J137" t="s">
        <v>25853</v>
      </c>
      <c r="K137" t="s">
        <v>744</v>
      </c>
      <c r="L137" t="s">
        <v>25854</v>
      </c>
      <c r="M137" t="s">
        <v>25855</v>
      </c>
      <c r="N137" t="s">
        <v>761</v>
      </c>
      <c r="O137" t="s">
        <v>698</v>
      </c>
      <c r="P137" t="s">
        <v>692</v>
      </c>
      <c r="Q137" t="s">
        <v>693</v>
      </c>
      <c r="R137" t="s">
        <v>638</v>
      </c>
      <c r="S137" t="s">
        <v>637</v>
      </c>
      <c r="T137" t="s">
        <v>25855</v>
      </c>
    </row>
    <row r="138" spans="1:20" x14ac:dyDescent="0.25">
      <c r="A138" t="s">
        <v>16818</v>
      </c>
      <c r="B138" t="s">
        <v>13750</v>
      </c>
      <c r="C138">
        <v>150</v>
      </c>
      <c r="D138">
        <v>1</v>
      </c>
      <c r="E138" t="s">
        <v>25856</v>
      </c>
      <c r="F138">
        <v>199</v>
      </c>
      <c r="G138">
        <v>0</v>
      </c>
      <c r="H138" t="s">
        <v>645</v>
      </c>
      <c r="I138" t="s">
        <v>25857</v>
      </c>
      <c r="J138" t="s">
        <v>25858</v>
      </c>
      <c r="K138" t="s">
        <v>790</v>
      </c>
      <c r="L138" t="s">
        <v>25859</v>
      </c>
      <c r="M138" t="s">
        <v>25860</v>
      </c>
      <c r="N138" t="s">
        <v>761</v>
      </c>
      <c r="O138" t="s">
        <v>698</v>
      </c>
      <c r="P138" t="s">
        <v>692</v>
      </c>
      <c r="Q138" t="s">
        <v>693</v>
      </c>
      <c r="R138" t="s">
        <v>638</v>
      </c>
      <c r="S138" t="s">
        <v>637</v>
      </c>
      <c r="T138" t="s">
        <v>25861</v>
      </c>
    </row>
    <row r="139" spans="1:20" x14ac:dyDescent="0.25">
      <c r="A139" t="s">
        <v>16479</v>
      </c>
      <c r="B139" t="s">
        <v>13745</v>
      </c>
      <c r="C139">
        <v>150</v>
      </c>
      <c r="D139">
        <v>1</v>
      </c>
      <c r="E139" t="s">
        <v>25856</v>
      </c>
      <c r="F139">
        <v>199</v>
      </c>
      <c r="G139">
        <v>0</v>
      </c>
      <c r="H139" t="s">
        <v>645</v>
      </c>
      <c r="I139" t="s">
        <v>25857</v>
      </c>
      <c r="J139" t="s">
        <v>25858</v>
      </c>
      <c r="K139" t="s">
        <v>790</v>
      </c>
      <c r="L139" t="s">
        <v>25859</v>
      </c>
      <c r="M139" t="s">
        <v>25860</v>
      </c>
      <c r="N139" t="s">
        <v>761</v>
      </c>
      <c r="O139" t="s">
        <v>698</v>
      </c>
      <c r="P139" t="s">
        <v>692</v>
      </c>
      <c r="Q139" t="s">
        <v>693</v>
      </c>
      <c r="R139" t="s">
        <v>638</v>
      </c>
      <c r="S139" t="s">
        <v>637</v>
      </c>
      <c r="T139" t="s">
        <v>25861</v>
      </c>
    </row>
    <row r="140" spans="1:20" x14ac:dyDescent="0.25">
      <c r="A140" t="s">
        <v>16479</v>
      </c>
      <c r="B140" t="s">
        <v>13745</v>
      </c>
      <c r="C140">
        <v>150</v>
      </c>
      <c r="D140">
        <v>1</v>
      </c>
      <c r="E140" t="s">
        <v>25862</v>
      </c>
      <c r="F140">
        <v>199</v>
      </c>
      <c r="G140">
        <v>0</v>
      </c>
      <c r="H140" t="s">
        <v>645</v>
      </c>
      <c r="I140" t="s">
        <v>25863</v>
      </c>
      <c r="J140" t="s">
        <v>25864</v>
      </c>
      <c r="K140" t="s">
        <v>13023</v>
      </c>
      <c r="L140" t="s">
        <v>25865</v>
      </c>
      <c r="M140" t="s">
        <v>25866</v>
      </c>
      <c r="N140" t="s">
        <v>761</v>
      </c>
      <c r="O140" t="s">
        <v>698</v>
      </c>
      <c r="P140" t="s">
        <v>692</v>
      </c>
      <c r="Q140" t="s">
        <v>693</v>
      </c>
      <c r="R140" t="s">
        <v>638</v>
      </c>
      <c r="S140" t="s">
        <v>637</v>
      </c>
      <c r="T140" t="s">
        <v>25866</v>
      </c>
    </row>
    <row r="141" spans="1:20" x14ac:dyDescent="0.25">
      <c r="A141" t="s">
        <v>16818</v>
      </c>
      <c r="B141" t="s">
        <v>13750</v>
      </c>
      <c r="C141">
        <v>150</v>
      </c>
      <c r="D141">
        <v>1</v>
      </c>
      <c r="E141" t="s">
        <v>25862</v>
      </c>
      <c r="F141">
        <v>199</v>
      </c>
      <c r="G141">
        <v>0</v>
      </c>
      <c r="H141" t="s">
        <v>645</v>
      </c>
      <c r="I141" t="s">
        <v>25863</v>
      </c>
      <c r="J141" t="s">
        <v>25864</v>
      </c>
      <c r="K141" t="s">
        <v>13023</v>
      </c>
      <c r="L141" t="s">
        <v>25865</v>
      </c>
      <c r="M141" t="s">
        <v>25866</v>
      </c>
      <c r="N141" t="s">
        <v>761</v>
      </c>
      <c r="O141" t="s">
        <v>698</v>
      </c>
      <c r="P141" t="s">
        <v>692</v>
      </c>
      <c r="Q141" t="s">
        <v>693</v>
      </c>
      <c r="R141" t="s">
        <v>638</v>
      </c>
      <c r="S141" t="s">
        <v>637</v>
      </c>
      <c r="T141" t="s">
        <v>25866</v>
      </c>
    </row>
    <row r="142" spans="1:20" x14ac:dyDescent="0.25">
      <c r="A142" t="s">
        <v>16818</v>
      </c>
      <c r="B142" t="s">
        <v>13750</v>
      </c>
      <c r="C142">
        <v>150</v>
      </c>
      <c r="D142">
        <v>1</v>
      </c>
      <c r="E142" t="s">
        <v>25867</v>
      </c>
      <c r="F142">
        <v>199</v>
      </c>
      <c r="G142">
        <v>0</v>
      </c>
      <c r="H142" t="s">
        <v>645</v>
      </c>
      <c r="I142" t="s">
        <v>25868</v>
      </c>
      <c r="J142" t="s">
        <v>25869</v>
      </c>
      <c r="K142" t="s">
        <v>776</v>
      </c>
      <c r="L142" t="s">
        <v>25870</v>
      </c>
      <c r="M142" t="s">
        <v>25871</v>
      </c>
      <c r="N142" t="s">
        <v>761</v>
      </c>
      <c r="O142" t="s">
        <v>698</v>
      </c>
      <c r="P142" t="s">
        <v>692</v>
      </c>
      <c r="Q142" t="s">
        <v>693</v>
      </c>
      <c r="R142" t="s">
        <v>638</v>
      </c>
      <c r="S142" t="s">
        <v>637</v>
      </c>
      <c r="T142" t="s">
        <v>25872</v>
      </c>
    </row>
    <row r="143" spans="1:20" x14ac:dyDescent="0.25">
      <c r="A143" t="s">
        <v>16479</v>
      </c>
      <c r="B143" t="s">
        <v>13745</v>
      </c>
      <c r="C143">
        <v>150</v>
      </c>
      <c r="D143">
        <v>1</v>
      </c>
      <c r="E143" t="s">
        <v>25867</v>
      </c>
      <c r="F143">
        <v>199</v>
      </c>
      <c r="G143">
        <v>0</v>
      </c>
      <c r="H143" t="s">
        <v>645</v>
      </c>
      <c r="I143" t="s">
        <v>25868</v>
      </c>
      <c r="J143" t="s">
        <v>25869</v>
      </c>
      <c r="K143" t="s">
        <v>776</v>
      </c>
      <c r="L143" t="s">
        <v>25870</v>
      </c>
      <c r="M143" t="s">
        <v>25871</v>
      </c>
      <c r="N143" t="s">
        <v>761</v>
      </c>
      <c r="O143" t="s">
        <v>698</v>
      </c>
      <c r="P143" t="s">
        <v>692</v>
      </c>
      <c r="Q143" t="s">
        <v>693</v>
      </c>
      <c r="R143" t="s">
        <v>638</v>
      </c>
      <c r="S143" t="s">
        <v>637</v>
      </c>
      <c r="T143" t="s">
        <v>25872</v>
      </c>
    </row>
    <row r="144" spans="1:20" x14ac:dyDescent="0.25">
      <c r="A144" t="s">
        <v>147</v>
      </c>
      <c r="B144" t="s">
        <v>148</v>
      </c>
      <c r="C144">
        <v>65</v>
      </c>
      <c r="D144">
        <v>9</v>
      </c>
      <c r="E144" t="s">
        <v>25873</v>
      </c>
      <c r="F144">
        <v>315</v>
      </c>
      <c r="G144">
        <v>0</v>
      </c>
      <c r="H144" t="s">
        <v>636</v>
      </c>
      <c r="I144" t="s">
        <v>2282</v>
      </c>
      <c r="J144" t="s">
        <v>653</v>
      </c>
      <c r="K144" t="s">
        <v>637</v>
      </c>
      <c r="L144" t="s">
        <v>638</v>
      </c>
      <c r="M144" t="s">
        <v>25872</v>
      </c>
      <c r="N144" t="s">
        <v>637</v>
      </c>
      <c r="O144" t="s">
        <v>639</v>
      </c>
      <c r="P144" t="s">
        <v>5</v>
      </c>
      <c r="Q144" t="s">
        <v>640</v>
      </c>
      <c r="R144" t="s">
        <v>21343</v>
      </c>
      <c r="S144" t="s">
        <v>25874</v>
      </c>
      <c r="T144" t="s">
        <v>25872</v>
      </c>
    </row>
    <row r="145" spans="1:20" x14ac:dyDescent="0.25">
      <c r="A145" t="s">
        <v>147</v>
      </c>
      <c r="B145" t="s">
        <v>148</v>
      </c>
      <c r="C145">
        <v>50</v>
      </c>
      <c r="D145">
        <v>6</v>
      </c>
      <c r="E145" t="s">
        <v>25875</v>
      </c>
      <c r="F145">
        <v>200</v>
      </c>
      <c r="G145">
        <v>0</v>
      </c>
      <c r="H145" t="s">
        <v>636</v>
      </c>
      <c r="I145" t="s">
        <v>25876</v>
      </c>
      <c r="J145" t="s">
        <v>661</v>
      </c>
      <c r="K145" t="s">
        <v>637</v>
      </c>
      <c r="L145" t="s">
        <v>638</v>
      </c>
      <c r="M145" t="s">
        <v>25877</v>
      </c>
      <c r="N145" t="s">
        <v>637</v>
      </c>
      <c r="O145" t="s">
        <v>639</v>
      </c>
      <c r="P145" t="s">
        <v>5</v>
      </c>
      <c r="Q145" t="s">
        <v>640</v>
      </c>
      <c r="R145" t="s">
        <v>638</v>
      </c>
      <c r="S145" t="s">
        <v>637</v>
      </c>
      <c r="T145" t="s">
        <v>25877</v>
      </c>
    </row>
    <row r="146" spans="1:20" x14ac:dyDescent="0.25">
      <c r="A146" t="s">
        <v>16662</v>
      </c>
      <c r="B146" t="s">
        <v>10386</v>
      </c>
      <c r="C146">
        <v>99</v>
      </c>
      <c r="D146">
        <v>1</v>
      </c>
      <c r="E146" t="s">
        <v>25878</v>
      </c>
      <c r="F146">
        <v>88</v>
      </c>
      <c r="G146">
        <v>0</v>
      </c>
      <c r="H146" t="s">
        <v>636</v>
      </c>
      <c r="I146" t="s">
        <v>25879</v>
      </c>
      <c r="J146" t="s">
        <v>3052</v>
      </c>
      <c r="K146" t="s">
        <v>637</v>
      </c>
      <c r="L146" t="s">
        <v>638</v>
      </c>
      <c r="M146" t="s">
        <v>25880</v>
      </c>
      <c r="N146" t="s">
        <v>637</v>
      </c>
      <c r="O146" t="s">
        <v>639</v>
      </c>
      <c r="P146" t="s">
        <v>5</v>
      </c>
      <c r="Q146" t="s">
        <v>640</v>
      </c>
      <c r="R146" t="s">
        <v>638</v>
      </c>
      <c r="S146" t="s">
        <v>637</v>
      </c>
      <c r="T146" t="s">
        <v>25881</v>
      </c>
    </row>
    <row r="147" spans="1:20" x14ac:dyDescent="0.25">
      <c r="A147" t="s">
        <v>147</v>
      </c>
      <c r="B147" t="s">
        <v>148</v>
      </c>
      <c r="C147">
        <v>50</v>
      </c>
      <c r="D147">
        <v>6</v>
      </c>
      <c r="E147" t="s">
        <v>25882</v>
      </c>
      <c r="F147">
        <v>200</v>
      </c>
      <c r="G147">
        <v>0</v>
      </c>
      <c r="H147" t="s">
        <v>636</v>
      </c>
      <c r="I147" t="s">
        <v>16961</v>
      </c>
      <c r="J147" t="s">
        <v>1852</v>
      </c>
      <c r="K147" t="s">
        <v>637</v>
      </c>
      <c r="L147" t="s">
        <v>638</v>
      </c>
      <c r="M147" t="s">
        <v>25883</v>
      </c>
      <c r="N147" t="s">
        <v>637</v>
      </c>
      <c r="O147" t="s">
        <v>639</v>
      </c>
      <c r="P147" t="s">
        <v>5</v>
      </c>
      <c r="Q147" t="s">
        <v>640</v>
      </c>
      <c r="R147" t="s">
        <v>638</v>
      </c>
      <c r="S147" t="s">
        <v>637</v>
      </c>
      <c r="T147" t="s">
        <v>25884</v>
      </c>
    </row>
    <row r="148" spans="1:20" x14ac:dyDescent="0.25">
      <c r="A148" t="s">
        <v>516</v>
      </c>
      <c r="B148" t="s">
        <v>120</v>
      </c>
      <c r="C148">
        <v>75</v>
      </c>
      <c r="D148">
        <v>2</v>
      </c>
      <c r="E148" t="s">
        <v>25885</v>
      </c>
      <c r="F148">
        <v>150</v>
      </c>
      <c r="G148">
        <v>0</v>
      </c>
      <c r="H148" t="s">
        <v>645</v>
      </c>
      <c r="I148" t="s">
        <v>16112</v>
      </c>
      <c r="J148" t="s">
        <v>16113</v>
      </c>
      <c r="K148" t="s">
        <v>8752</v>
      </c>
      <c r="L148" t="s">
        <v>4609</v>
      </c>
      <c r="M148" t="s">
        <v>25884</v>
      </c>
      <c r="N148" t="s">
        <v>637</v>
      </c>
      <c r="O148" t="s">
        <v>8755</v>
      </c>
      <c r="P148" t="s">
        <v>26</v>
      </c>
      <c r="Q148" t="s">
        <v>647</v>
      </c>
      <c r="R148" t="s">
        <v>638</v>
      </c>
      <c r="S148" t="s">
        <v>637</v>
      </c>
      <c r="T148" t="s">
        <v>25884</v>
      </c>
    </row>
    <row r="149" spans="1:20" x14ac:dyDescent="0.25">
      <c r="A149" t="s">
        <v>147</v>
      </c>
      <c r="B149" t="s">
        <v>148</v>
      </c>
      <c r="C149">
        <v>50</v>
      </c>
      <c r="D149">
        <v>6</v>
      </c>
      <c r="E149" t="s">
        <v>25886</v>
      </c>
      <c r="F149">
        <v>200</v>
      </c>
      <c r="G149">
        <v>0</v>
      </c>
      <c r="H149" t="s">
        <v>636</v>
      </c>
      <c r="I149" t="s">
        <v>25887</v>
      </c>
      <c r="J149" t="s">
        <v>9065</v>
      </c>
      <c r="K149" t="s">
        <v>637</v>
      </c>
      <c r="L149" t="s">
        <v>638</v>
      </c>
      <c r="M149" t="s">
        <v>25888</v>
      </c>
      <c r="N149" t="s">
        <v>637</v>
      </c>
      <c r="O149" t="s">
        <v>643</v>
      </c>
      <c r="P149" t="s">
        <v>5</v>
      </c>
      <c r="Q149" t="s">
        <v>644</v>
      </c>
      <c r="R149" t="s">
        <v>638</v>
      </c>
      <c r="S149" t="s">
        <v>637</v>
      </c>
      <c r="T149" t="s">
        <v>25889</v>
      </c>
    </row>
    <row r="150" spans="1:20" x14ac:dyDescent="0.25">
      <c r="A150" t="s">
        <v>241</v>
      </c>
      <c r="B150" t="s">
        <v>247</v>
      </c>
      <c r="C150">
        <v>159</v>
      </c>
      <c r="D150">
        <v>1</v>
      </c>
      <c r="E150" t="s">
        <v>25890</v>
      </c>
      <c r="F150">
        <v>99</v>
      </c>
      <c r="G150">
        <v>0</v>
      </c>
      <c r="H150" t="s">
        <v>655</v>
      </c>
      <c r="I150" t="s">
        <v>25891</v>
      </c>
      <c r="J150" t="s">
        <v>650</v>
      </c>
      <c r="K150" t="s">
        <v>637</v>
      </c>
      <c r="L150" t="s">
        <v>638</v>
      </c>
      <c r="M150" t="s">
        <v>25892</v>
      </c>
      <c r="N150" t="s">
        <v>637</v>
      </c>
      <c r="O150" t="s">
        <v>654</v>
      </c>
      <c r="P150" t="s">
        <v>5</v>
      </c>
      <c r="Q150" t="s">
        <v>640</v>
      </c>
      <c r="R150" t="s">
        <v>638</v>
      </c>
      <c r="S150" t="s">
        <v>25893</v>
      </c>
      <c r="T150" t="s">
        <v>25892</v>
      </c>
    </row>
    <row r="151" spans="1:20" x14ac:dyDescent="0.25">
      <c r="A151" t="s">
        <v>147</v>
      </c>
      <c r="B151" t="s">
        <v>148</v>
      </c>
      <c r="C151">
        <v>50</v>
      </c>
      <c r="D151">
        <v>6</v>
      </c>
      <c r="E151" t="s">
        <v>25894</v>
      </c>
      <c r="F151">
        <v>200</v>
      </c>
      <c r="G151">
        <v>0</v>
      </c>
      <c r="H151" t="s">
        <v>636</v>
      </c>
      <c r="I151" t="s">
        <v>1857</v>
      </c>
      <c r="J151" t="s">
        <v>678</v>
      </c>
      <c r="K151" t="s">
        <v>637</v>
      </c>
      <c r="L151" t="s">
        <v>638</v>
      </c>
      <c r="M151" t="s">
        <v>25895</v>
      </c>
      <c r="N151" t="s">
        <v>637</v>
      </c>
      <c r="O151" t="s">
        <v>639</v>
      </c>
      <c r="P151" t="s">
        <v>5</v>
      </c>
      <c r="Q151" t="s">
        <v>640</v>
      </c>
      <c r="R151" t="s">
        <v>638</v>
      </c>
      <c r="S151" t="s">
        <v>637</v>
      </c>
      <c r="T151" t="s">
        <v>25895</v>
      </c>
    </row>
    <row r="152" spans="1:20" x14ac:dyDescent="0.25">
      <c r="A152" t="s">
        <v>147</v>
      </c>
      <c r="B152" t="s">
        <v>148</v>
      </c>
      <c r="C152">
        <v>50</v>
      </c>
      <c r="D152">
        <v>6</v>
      </c>
      <c r="E152" t="s">
        <v>25896</v>
      </c>
      <c r="F152">
        <v>200</v>
      </c>
      <c r="G152">
        <v>0</v>
      </c>
      <c r="H152" t="s">
        <v>636</v>
      </c>
      <c r="I152" t="s">
        <v>25897</v>
      </c>
      <c r="J152" t="s">
        <v>650</v>
      </c>
      <c r="K152" t="s">
        <v>637</v>
      </c>
      <c r="L152" t="s">
        <v>638</v>
      </c>
      <c r="M152" t="s">
        <v>25898</v>
      </c>
      <c r="N152" t="s">
        <v>637</v>
      </c>
      <c r="O152" t="s">
        <v>643</v>
      </c>
      <c r="P152" t="s">
        <v>5</v>
      </c>
      <c r="Q152" t="s">
        <v>644</v>
      </c>
      <c r="R152" t="s">
        <v>638</v>
      </c>
      <c r="S152" t="s">
        <v>25899</v>
      </c>
      <c r="T152" t="s">
        <v>25898</v>
      </c>
    </row>
    <row r="153" spans="1:20" x14ac:dyDescent="0.25">
      <c r="A153" t="s">
        <v>594</v>
      </c>
      <c r="B153" t="s">
        <v>595</v>
      </c>
      <c r="C153">
        <v>50</v>
      </c>
      <c r="D153">
        <v>3</v>
      </c>
      <c r="E153" t="s">
        <v>25900</v>
      </c>
      <c r="F153">
        <v>99</v>
      </c>
      <c r="G153">
        <v>0</v>
      </c>
      <c r="H153" t="s">
        <v>636</v>
      </c>
      <c r="I153" t="s">
        <v>25901</v>
      </c>
      <c r="J153" t="s">
        <v>1872</v>
      </c>
      <c r="K153" t="s">
        <v>637</v>
      </c>
      <c r="L153" t="s">
        <v>638</v>
      </c>
      <c r="M153" t="s">
        <v>25902</v>
      </c>
      <c r="N153" t="s">
        <v>637</v>
      </c>
      <c r="O153" t="s">
        <v>639</v>
      </c>
      <c r="P153" t="s">
        <v>5</v>
      </c>
      <c r="Q153" t="s">
        <v>640</v>
      </c>
      <c r="R153" t="s">
        <v>638</v>
      </c>
      <c r="S153" t="s">
        <v>637</v>
      </c>
      <c r="T153" t="s">
        <v>25903</v>
      </c>
    </row>
    <row r="154" spans="1:20" x14ac:dyDescent="0.25">
      <c r="A154" t="s">
        <v>594</v>
      </c>
      <c r="B154" t="s">
        <v>595</v>
      </c>
      <c r="C154">
        <v>50</v>
      </c>
      <c r="D154">
        <v>3</v>
      </c>
      <c r="E154" t="s">
        <v>25904</v>
      </c>
      <c r="F154">
        <v>99</v>
      </c>
      <c r="G154">
        <v>0</v>
      </c>
      <c r="H154" t="s">
        <v>636</v>
      </c>
      <c r="I154" t="s">
        <v>25905</v>
      </c>
      <c r="J154" t="s">
        <v>2178</v>
      </c>
      <c r="K154" t="s">
        <v>637</v>
      </c>
      <c r="L154" t="s">
        <v>638</v>
      </c>
      <c r="M154" t="s">
        <v>25906</v>
      </c>
      <c r="N154" t="s">
        <v>637</v>
      </c>
      <c r="O154" t="s">
        <v>639</v>
      </c>
      <c r="P154" t="s">
        <v>5</v>
      </c>
      <c r="Q154" t="s">
        <v>640</v>
      </c>
      <c r="R154" t="s">
        <v>638</v>
      </c>
      <c r="S154" t="s">
        <v>637</v>
      </c>
      <c r="T154" t="s">
        <v>25906</v>
      </c>
    </row>
    <row r="155" spans="1:20" x14ac:dyDescent="0.25">
      <c r="A155" t="s">
        <v>594</v>
      </c>
      <c r="B155" t="s">
        <v>595</v>
      </c>
      <c r="C155">
        <v>50</v>
      </c>
      <c r="D155">
        <v>6</v>
      </c>
      <c r="E155" t="s">
        <v>25907</v>
      </c>
      <c r="F155">
        <v>198</v>
      </c>
      <c r="G155">
        <v>0</v>
      </c>
      <c r="H155" t="s">
        <v>636</v>
      </c>
      <c r="I155" t="s">
        <v>25908</v>
      </c>
      <c r="J155" t="s">
        <v>657</v>
      </c>
      <c r="K155" t="s">
        <v>637</v>
      </c>
      <c r="L155" t="s">
        <v>638</v>
      </c>
      <c r="M155" t="s">
        <v>25909</v>
      </c>
      <c r="N155" t="s">
        <v>637</v>
      </c>
      <c r="O155" t="s">
        <v>643</v>
      </c>
      <c r="P155" t="s">
        <v>5</v>
      </c>
      <c r="Q155" t="s">
        <v>644</v>
      </c>
      <c r="R155" t="s">
        <v>638</v>
      </c>
      <c r="S155" t="s">
        <v>637</v>
      </c>
      <c r="T155" t="s">
        <v>25909</v>
      </c>
    </row>
    <row r="156" spans="1:20" x14ac:dyDescent="0.25">
      <c r="A156" t="s">
        <v>147</v>
      </c>
      <c r="B156" t="s">
        <v>148</v>
      </c>
      <c r="C156">
        <v>50</v>
      </c>
      <c r="D156">
        <v>6</v>
      </c>
      <c r="E156" t="s">
        <v>25910</v>
      </c>
      <c r="F156">
        <v>200</v>
      </c>
      <c r="G156">
        <v>0</v>
      </c>
      <c r="H156" t="s">
        <v>636</v>
      </c>
      <c r="I156" t="s">
        <v>25911</v>
      </c>
      <c r="J156" t="s">
        <v>3052</v>
      </c>
      <c r="K156" t="s">
        <v>637</v>
      </c>
      <c r="L156" t="s">
        <v>638</v>
      </c>
      <c r="M156" t="s">
        <v>25912</v>
      </c>
      <c r="N156" t="s">
        <v>637</v>
      </c>
      <c r="O156" t="s">
        <v>639</v>
      </c>
      <c r="P156" t="s">
        <v>5</v>
      </c>
      <c r="Q156" t="s">
        <v>640</v>
      </c>
      <c r="R156" t="s">
        <v>638</v>
      </c>
      <c r="S156" t="s">
        <v>25913</v>
      </c>
      <c r="T156" t="s">
        <v>25912</v>
      </c>
    </row>
    <row r="157" spans="1:20" x14ac:dyDescent="0.25">
      <c r="A157" t="s">
        <v>147</v>
      </c>
      <c r="B157" t="s">
        <v>148</v>
      </c>
      <c r="C157">
        <v>50</v>
      </c>
      <c r="D157">
        <v>6</v>
      </c>
      <c r="E157" t="s">
        <v>25914</v>
      </c>
      <c r="F157">
        <v>200</v>
      </c>
      <c r="G157">
        <v>0</v>
      </c>
      <c r="H157" t="s">
        <v>636</v>
      </c>
      <c r="I157" t="s">
        <v>25915</v>
      </c>
      <c r="J157" t="s">
        <v>682</v>
      </c>
      <c r="K157" t="s">
        <v>637</v>
      </c>
      <c r="L157" t="s">
        <v>638</v>
      </c>
      <c r="M157" t="s">
        <v>25916</v>
      </c>
      <c r="N157" t="s">
        <v>637</v>
      </c>
      <c r="O157" t="s">
        <v>639</v>
      </c>
      <c r="P157" t="s">
        <v>5</v>
      </c>
      <c r="Q157" t="s">
        <v>640</v>
      </c>
      <c r="R157" t="s">
        <v>638</v>
      </c>
      <c r="S157" t="s">
        <v>25917</v>
      </c>
      <c r="T157" t="s">
        <v>25916</v>
      </c>
    </row>
    <row r="158" spans="1:20" x14ac:dyDescent="0.25">
      <c r="A158" t="s">
        <v>147</v>
      </c>
      <c r="B158" t="s">
        <v>148</v>
      </c>
      <c r="C158">
        <v>50</v>
      </c>
      <c r="D158">
        <v>6</v>
      </c>
      <c r="E158" t="s">
        <v>25918</v>
      </c>
      <c r="F158">
        <v>200</v>
      </c>
      <c r="G158">
        <v>0</v>
      </c>
      <c r="H158" t="s">
        <v>636</v>
      </c>
      <c r="I158" t="s">
        <v>25919</v>
      </c>
      <c r="J158" t="s">
        <v>5310</v>
      </c>
      <c r="K158" t="s">
        <v>637</v>
      </c>
      <c r="L158" t="s">
        <v>638</v>
      </c>
      <c r="M158" t="s">
        <v>25920</v>
      </c>
      <c r="N158" t="s">
        <v>637</v>
      </c>
      <c r="O158" t="s">
        <v>643</v>
      </c>
      <c r="P158" t="s">
        <v>5</v>
      </c>
      <c r="Q158" t="s">
        <v>644</v>
      </c>
      <c r="R158" t="s">
        <v>638</v>
      </c>
      <c r="S158" t="s">
        <v>25921</v>
      </c>
      <c r="T158" t="s">
        <v>25920</v>
      </c>
    </row>
    <row r="159" spans="1:20" x14ac:dyDescent="0.25">
      <c r="A159" t="s">
        <v>77</v>
      </c>
      <c r="B159" t="s">
        <v>78</v>
      </c>
      <c r="C159">
        <v>27.5</v>
      </c>
      <c r="D159">
        <v>4</v>
      </c>
      <c r="E159" t="s">
        <v>25922</v>
      </c>
      <c r="F159">
        <v>169</v>
      </c>
      <c r="G159">
        <v>4</v>
      </c>
      <c r="H159" t="s">
        <v>645</v>
      </c>
      <c r="I159" t="s">
        <v>25923</v>
      </c>
      <c r="J159" t="s">
        <v>25924</v>
      </c>
      <c r="K159" t="s">
        <v>24526</v>
      </c>
      <c r="L159" t="s">
        <v>741</v>
      </c>
      <c r="M159" t="s">
        <v>637</v>
      </c>
      <c r="N159" t="s">
        <v>637</v>
      </c>
      <c r="O159" t="s">
        <v>638</v>
      </c>
      <c r="P159" t="s">
        <v>26</v>
      </c>
      <c r="Q159" t="s">
        <v>637</v>
      </c>
      <c r="R159" t="s">
        <v>638</v>
      </c>
      <c r="S159" t="s">
        <v>637</v>
      </c>
      <c r="T159" t="s">
        <v>25925</v>
      </c>
    </row>
    <row r="160" spans="1:20" x14ac:dyDescent="0.25">
      <c r="A160" t="s">
        <v>147</v>
      </c>
      <c r="B160" t="s">
        <v>148</v>
      </c>
      <c r="C160">
        <v>50</v>
      </c>
      <c r="D160">
        <v>6</v>
      </c>
      <c r="E160" t="s">
        <v>25926</v>
      </c>
      <c r="F160">
        <v>200</v>
      </c>
      <c r="G160">
        <v>0</v>
      </c>
      <c r="H160" t="s">
        <v>636</v>
      </c>
      <c r="I160" t="s">
        <v>25927</v>
      </c>
      <c r="J160" t="s">
        <v>1797</v>
      </c>
      <c r="K160" t="s">
        <v>637</v>
      </c>
      <c r="L160" t="s">
        <v>638</v>
      </c>
      <c r="M160" t="s">
        <v>25928</v>
      </c>
      <c r="N160" t="s">
        <v>637</v>
      </c>
      <c r="O160" t="s">
        <v>639</v>
      </c>
      <c r="P160" t="s">
        <v>5</v>
      </c>
      <c r="Q160" t="s">
        <v>640</v>
      </c>
      <c r="R160" t="s">
        <v>638</v>
      </c>
      <c r="S160" t="s">
        <v>25929</v>
      </c>
      <c r="T160" t="s">
        <v>25928</v>
      </c>
    </row>
    <row r="161" spans="1:20" x14ac:dyDescent="0.25">
      <c r="A161" t="s">
        <v>22</v>
      </c>
      <c r="B161" t="s">
        <v>27</v>
      </c>
      <c r="C161">
        <v>66.333333333333329</v>
      </c>
      <c r="D161">
        <v>3</v>
      </c>
      <c r="E161" t="s">
        <v>25930</v>
      </c>
      <c r="F161">
        <v>110</v>
      </c>
      <c r="G161">
        <v>10</v>
      </c>
      <c r="H161" t="s">
        <v>663</v>
      </c>
      <c r="I161" t="s">
        <v>17312</v>
      </c>
      <c r="J161" t="s">
        <v>17313</v>
      </c>
      <c r="K161" t="s">
        <v>706</v>
      </c>
      <c r="L161" t="s">
        <v>17314</v>
      </c>
      <c r="M161" t="s">
        <v>25931</v>
      </c>
      <c r="N161" t="s">
        <v>637</v>
      </c>
      <c r="O161" t="s">
        <v>664</v>
      </c>
      <c r="P161" t="s">
        <v>23</v>
      </c>
      <c r="Q161" t="s">
        <v>665</v>
      </c>
      <c r="R161" t="s">
        <v>638</v>
      </c>
      <c r="S161" t="s">
        <v>25932</v>
      </c>
      <c r="T161" t="s">
        <v>25931</v>
      </c>
    </row>
    <row r="162" spans="1:20" x14ac:dyDescent="0.25">
      <c r="A162" t="s">
        <v>147</v>
      </c>
      <c r="B162" t="s">
        <v>148</v>
      </c>
      <c r="C162">
        <v>33.333333333333336</v>
      </c>
      <c r="D162">
        <v>6</v>
      </c>
      <c r="E162" t="s">
        <v>25933</v>
      </c>
      <c r="F162">
        <v>200</v>
      </c>
      <c r="G162">
        <v>0</v>
      </c>
      <c r="H162" t="s">
        <v>655</v>
      </c>
      <c r="I162" t="s">
        <v>23799</v>
      </c>
      <c r="J162" t="s">
        <v>676</v>
      </c>
      <c r="K162" t="s">
        <v>637</v>
      </c>
      <c r="L162" t="s">
        <v>638</v>
      </c>
      <c r="M162" t="s">
        <v>25934</v>
      </c>
      <c r="N162" t="s">
        <v>637</v>
      </c>
      <c r="O162" t="s">
        <v>639</v>
      </c>
      <c r="P162" t="s">
        <v>5</v>
      </c>
      <c r="Q162" t="s">
        <v>640</v>
      </c>
      <c r="R162" t="s">
        <v>638</v>
      </c>
      <c r="S162" t="s">
        <v>25935</v>
      </c>
      <c r="T162" t="s">
        <v>25934</v>
      </c>
    </row>
    <row r="163" spans="1:20" x14ac:dyDescent="0.25">
      <c r="A163" t="s">
        <v>147</v>
      </c>
      <c r="B163" t="s">
        <v>148</v>
      </c>
      <c r="C163">
        <v>50</v>
      </c>
      <c r="D163">
        <v>12</v>
      </c>
      <c r="E163" t="s">
        <v>25936</v>
      </c>
      <c r="F163">
        <v>400</v>
      </c>
      <c r="G163">
        <v>0</v>
      </c>
      <c r="H163" t="s">
        <v>636</v>
      </c>
      <c r="I163" t="s">
        <v>25937</v>
      </c>
      <c r="J163" t="s">
        <v>3004</v>
      </c>
      <c r="K163" t="s">
        <v>637</v>
      </c>
      <c r="L163" t="s">
        <v>638</v>
      </c>
      <c r="M163" t="s">
        <v>25938</v>
      </c>
      <c r="N163" t="s">
        <v>637</v>
      </c>
      <c r="O163" t="s">
        <v>639</v>
      </c>
      <c r="P163" t="s">
        <v>5</v>
      </c>
      <c r="Q163" t="s">
        <v>640</v>
      </c>
      <c r="R163" t="s">
        <v>638</v>
      </c>
      <c r="S163" t="s">
        <v>25939</v>
      </c>
      <c r="T163" t="s">
        <v>25938</v>
      </c>
    </row>
    <row r="164" spans="1:20" x14ac:dyDescent="0.25">
      <c r="A164" t="s">
        <v>594</v>
      </c>
      <c r="B164" t="s">
        <v>595</v>
      </c>
      <c r="C164">
        <v>50</v>
      </c>
      <c r="D164">
        <v>3</v>
      </c>
      <c r="E164" t="s">
        <v>25940</v>
      </c>
      <c r="F164">
        <v>99</v>
      </c>
      <c r="G164">
        <v>0</v>
      </c>
      <c r="H164" t="s">
        <v>636</v>
      </c>
      <c r="I164" t="s">
        <v>20165</v>
      </c>
      <c r="J164" t="s">
        <v>648</v>
      </c>
      <c r="K164" t="s">
        <v>637</v>
      </c>
      <c r="L164" t="s">
        <v>638</v>
      </c>
      <c r="M164" t="s">
        <v>25941</v>
      </c>
      <c r="N164" t="s">
        <v>637</v>
      </c>
      <c r="O164" t="s">
        <v>643</v>
      </c>
      <c r="P164" t="s">
        <v>5</v>
      </c>
      <c r="Q164" t="s">
        <v>644</v>
      </c>
      <c r="R164" t="s">
        <v>638</v>
      </c>
      <c r="S164" t="s">
        <v>637</v>
      </c>
      <c r="T164" t="s">
        <v>25941</v>
      </c>
    </row>
    <row r="165" spans="1:20" x14ac:dyDescent="0.25">
      <c r="A165" t="s">
        <v>594</v>
      </c>
      <c r="B165" t="s">
        <v>595</v>
      </c>
      <c r="C165">
        <v>50</v>
      </c>
      <c r="D165">
        <v>3</v>
      </c>
      <c r="E165" t="s">
        <v>25942</v>
      </c>
      <c r="F165">
        <v>99</v>
      </c>
      <c r="G165">
        <v>0</v>
      </c>
      <c r="H165" t="s">
        <v>636</v>
      </c>
      <c r="I165" t="s">
        <v>638</v>
      </c>
      <c r="J165" t="s">
        <v>638</v>
      </c>
      <c r="K165" t="s">
        <v>637</v>
      </c>
      <c r="L165" t="s">
        <v>638</v>
      </c>
      <c r="M165" t="s">
        <v>637</v>
      </c>
      <c r="N165" t="s">
        <v>637</v>
      </c>
      <c r="O165" t="s">
        <v>9688</v>
      </c>
      <c r="P165" t="s">
        <v>5</v>
      </c>
      <c r="Q165" t="s">
        <v>637</v>
      </c>
      <c r="R165" t="s">
        <v>638</v>
      </c>
      <c r="S165" t="s">
        <v>637</v>
      </c>
      <c r="T165" t="s">
        <v>25941</v>
      </c>
    </row>
    <row r="166" spans="1:20" x14ac:dyDescent="0.25">
      <c r="A166" t="s">
        <v>594</v>
      </c>
      <c r="B166" t="s">
        <v>595</v>
      </c>
      <c r="C166">
        <v>50</v>
      </c>
      <c r="D166">
        <v>9</v>
      </c>
      <c r="E166" t="s">
        <v>25943</v>
      </c>
      <c r="F166">
        <v>297</v>
      </c>
      <c r="G166">
        <v>0</v>
      </c>
      <c r="H166" t="s">
        <v>636</v>
      </c>
      <c r="I166" t="s">
        <v>2239</v>
      </c>
      <c r="J166" t="s">
        <v>650</v>
      </c>
      <c r="K166" t="s">
        <v>637</v>
      </c>
      <c r="L166" t="s">
        <v>638</v>
      </c>
      <c r="M166" t="s">
        <v>25944</v>
      </c>
      <c r="N166" t="s">
        <v>637</v>
      </c>
      <c r="O166" t="s">
        <v>639</v>
      </c>
      <c r="P166" t="s">
        <v>5</v>
      </c>
      <c r="Q166" t="s">
        <v>640</v>
      </c>
      <c r="R166" t="s">
        <v>638</v>
      </c>
      <c r="S166" t="s">
        <v>637</v>
      </c>
      <c r="T166" t="s">
        <v>25944</v>
      </c>
    </row>
    <row r="167" spans="1:20" x14ac:dyDescent="0.25">
      <c r="A167" t="s">
        <v>77</v>
      </c>
      <c r="B167" t="s">
        <v>78</v>
      </c>
      <c r="C167">
        <v>27.5</v>
      </c>
      <c r="D167">
        <v>4</v>
      </c>
      <c r="E167" t="s">
        <v>25945</v>
      </c>
      <c r="F167">
        <v>169</v>
      </c>
      <c r="G167">
        <v>4</v>
      </c>
      <c r="H167" t="s">
        <v>645</v>
      </c>
      <c r="I167" t="s">
        <v>25923</v>
      </c>
      <c r="J167" t="s">
        <v>25924</v>
      </c>
      <c r="K167" t="s">
        <v>24526</v>
      </c>
      <c r="L167" t="s">
        <v>741</v>
      </c>
      <c r="M167" t="s">
        <v>637</v>
      </c>
      <c r="N167" t="s">
        <v>637</v>
      </c>
      <c r="O167" t="s">
        <v>638</v>
      </c>
      <c r="P167" t="s">
        <v>26</v>
      </c>
      <c r="Q167" t="s">
        <v>637</v>
      </c>
      <c r="R167" t="s">
        <v>638</v>
      </c>
      <c r="S167" t="s">
        <v>637</v>
      </c>
      <c r="T167" t="s">
        <v>25946</v>
      </c>
    </row>
    <row r="168" spans="1:20" x14ac:dyDescent="0.25">
      <c r="A168" t="s">
        <v>594</v>
      </c>
      <c r="B168" t="s">
        <v>595</v>
      </c>
      <c r="C168">
        <v>50</v>
      </c>
      <c r="D168">
        <v>3</v>
      </c>
      <c r="E168" t="s">
        <v>25947</v>
      </c>
      <c r="F168">
        <v>99</v>
      </c>
      <c r="G168">
        <v>0</v>
      </c>
      <c r="H168" t="s">
        <v>636</v>
      </c>
      <c r="I168" t="s">
        <v>25948</v>
      </c>
      <c r="J168" t="s">
        <v>653</v>
      </c>
      <c r="K168" t="s">
        <v>637</v>
      </c>
      <c r="L168" t="s">
        <v>638</v>
      </c>
      <c r="M168" t="s">
        <v>25946</v>
      </c>
      <c r="N168" t="s">
        <v>637</v>
      </c>
      <c r="O168" t="s">
        <v>639</v>
      </c>
      <c r="P168" t="s">
        <v>5</v>
      </c>
      <c r="Q168" t="s">
        <v>640</v>
      </c>
      <c r="R168" t="s">
        <v>638</v>
      </c>
      <c r="S168" t="s">
        <v>637</v>
      </c>
      <c r="T168" t="s">
        <v>25946</v>
      </c>
    </row>
    <row r="169" spans="1:20" x14ac:dyDescent="0.25">
      <c r="A169" t="s">
        <v>77</v>
      </c>
      <c r="B169" t="s">
        <v>78</v>
      </c>
      <c r="C169">
        <v>35</v>
      </c>
      <c r="D169">
        <v>8</v>
      </c>
      <c r="E169" t="s">
        <v>25949</v>
      </c>
      <c r="F169">
        <v>328</v>
      </c>
      <c r="G169">
        <v>0</v>
      </c>
      <c r="H169" t="s">
        <v>645</v>
      </c>
      <c r="I169" t="s">
        <v>25923</v>
      </c>
      <c r="J169" t="s">
        <v>25924</v>
      </c>
      <c r="K169" t="s">
        <v>24526</v>
      </c>
      <c r="L169" t="s">
        <v>741</v>
      </c>
      <c r="M169" t="s">
        <v>637</v>
      </c>
      <c r="N169" t="s">
        <v>637</v>
      </c>
      <c r="O169" t="s">
        <v>638</v>
      </c>
      <c r="P169" t="s">
        <v>26</v>
      </c>
      <c r="Q169" t="s">
        <v>637</v>
      </c>
      <c r="R169" t="s">
        <v>638</v>
      </c>
      <c r="S169" t="s">
        <v>637</v>
      </c>
      <c r="T169" t="s">
        <v>25950</v>
      </c>
    </row>
    <row r="170" spans="1:20" x14ac:dyDescent="0.25">
      <c r="A170" t="s">
        <v>77</v>
      </c>
      <c r="B170" t="s">
        <v>78</v>
      </c>
      <c r="C170">
        <v>27.5</v>
      </c>
      <c r="D170">
        <v>4</v>
      </c>
      <c r="E170" t="s">
        <v>25951</v>
      </c>
      <c r="F170">
        <v>181</v>
      </c>
      <c r="G170">
        <v>16</v>
      </c>
      <c r="H170" t="s">
        <v>645</v>
      </c>
      <c r="I170" t="s">
        <v>25952</v>
      </c>
      <c r="J170" t="s">
        <v>25953</v>
      </c>
      <c r="K170" t="s">
        <v>6029</v>
      </c>
      <c r="L170" t="s">
        <v>9885</v>
      </c>
      <c r="M170" t="s">
        <v>25954</v>
      </c>
      <c r="N170" t="s">
        <v>637</v>
      </c>
      <c r="O170" t="s">
        <v>646</v>
      </c>
      <c r="P170" t="s">
        <v>26</v>
      </c>
      <c r="Q170" t="s">
        <v>647</v>
      </c>
      <c r="R170" t="s">
        <v>638</v>
      </c>
      <c r="S170" t="s">
        <v>637</v>
      </c>
      <c r="T170" t="s">
        <v>25954</v>
      </c>
    </row>
    <row r="171" spans="1:20" x14ac:dyDescent="0.25">
      <c r="A171" t="s">
        <v>240</v>
      </c>
      <c r="B171" t="s">
        <v>246</v>
      </c>
      <c r="C171">
        <v>159</v>
      </c>
      <c r="D171">
        <v>1</v>
      </c>
      <c r="E171" t="s">
        <v>25955</v>
      </c>
      <c r="F171">
        <v>99</v>
      </c>
      <c r="G171">
        <v>0</v>
      </c>
      <c r="H171" t="s">
        <v>655</v>
      </c>
      <c r="I171" t="s">
        <v>25956</v>
      </c>
      <c r="J171" t="s">
        <v>712</v>
      </c>
      <c r="K171" t="s">
        <v>637</v>
      </c>
      <c r="L171" t="s">
        <v>638</v>
      </c>
      <c r="M171" t="s">
        <v>25957</v>
      </c>
      <c r="N171" t="s">
        <v>637</v>
      </c>
      <c r="O171" t="s">
        <v>639</v>
      </c>
      <c r="P171" t="s">
        <v>5</v>
      </c>
      <c r="Q171" t="s">
        <v>640</v>
      </c>
      <c r="R171" t="s">
        <v>638</v>
      </c>
      <c r="S171" t="s">
        <v>637</v>
      </c>
      <c r="T171" t="s">
        <v>25957</v>
      </c>
    </row>
    <row r="172" spans="1:20" x14ac:dyDescent="0.25">
      <c r="A172" t="s">
        <v>600</v>
      </c>
      <c r="B172" t="s">
        <v>601</v>
      </c>
      <c r="C172">
        <v>159</v>
      </c>
      <c r="D172">
        <v>1</v>
      </c>
      <c r="E172" t="s">
        <v>25958</v>
      </c>
      <c r="F172">
        <v>129</v>
      </c>
      <c r="G172">
        <v>0</v>
      </c>
      <c r="H172" t="s">
        <v>636</v>
      </c>
      <c r="I172" t="s">
        <v>22193</v>
      </c>
      <c r="J172" t="s">
        <v>684</v>
      </c>
      <c r="K172" t="s">
        <v>637</v>
      </c>
      <c r="L172" t="s">
        <v>638</v>
      </c>
      <c r="M172" t="s">
        <v>25959</v>
      </c>
      <c r="N172" t="s">
        <v>637</v>
      </c>
      <c r="O172" t="s">
        <v>639</v>
      </c>
      <c r="P172" t="s">
        <v>5</v>
      </c>
      <c r="Q172" t="s">
        <v>640</v>
      </c>
      <c r="R172" t="s">
        <v>638</v>
      </c>
      <c r="S172" t="s">
        <v>637</v>
      </c>
      <c r="T172" t="s">
        <v>25959</v>
      </c>
    </row>
    <row r="173" spans="1:20" x14ac:dyDescent="0.25">
      <c r="A173" t="s">
        <v>594</v>
      </c>
      <c r="B173" t="s">
        <v>595</v>
      </c>
      <c r="C173">
        <v>50</v>
      </c>
      <c r="D173">
        <v>3</v>
      </c>
      <c r="E173" t="s">
        <v>25960</v>
      </c>
      <c r="F173">
        <v>99</v>
      </c>
      <c r="G173">
        <v>0</v>
      </c>
      <c r="H173" t="s">
        <v>636</v>
      </c>
      <c r="I173" t="s">
        <v>25961</v>
      </c>
      <c r="J173" t="s">
        <v>648</v>
      </c>
      <c r="K173" t="s">
        <v>637</v>
      </c>
      <c r="L173" t="s">
        <v>638</v>
      </c>
      <c r="M173" t="s">
        <v>25962</v>
      </c>
      <c r="N173" t="s">
        <v>637</v>
      </c>
      <c r="O173" t="s">
        <v>643</v>
      </c>
      <c r="P173" t="s">
        <v>5</v>
      </c>
      <c r="Q173" t="s">
        <v>644</v>
      </c>
      <c r="R173" t="s">
        <v>638</v>
      </c>
      <c r="S173" t="s">
        <v>637</v>
      </c>
      <c r="T173" t="s">
        <v>25962</v>
      </c>
    </row>
    <row r="174" spans="1:20" x14ac:dyDescent="0.25">
      <c r="A174" t="s">
        <v>77</v>
      </c>
      <c r="B174" t="s">
        <v>78</v>
      </c>
      <c r="C174">
        <v>50</v>
      </c>
      <c r="D174">
        <v>2</v>
      </c>
      <c r="E174" t="s">
        <v>25963</v>
      </c>
      <c r="F174">
        <v>100</v>
      </c>
      <c r="G174">
        <v>0</v>
      </c>
      <c r="H174" t="s">
        <v>636</v>
      </c>
      <c r="I174" t="s">
        <v>25964</v>
      </c>
      <c r="J174" t="s">
        <v>680</v>
      </c>
      <c r="K174" t="s">
        <v>637</v>
      </c>
      <c r="L174" t="s">
        <v>638</v>
      </c>
      <c r="M174" t="s">
        <v>25965</v>
      </c>
      <c r="N174" t="s">
        <v>637</v>
      </c>
      <c r="O174" t="s">
        <v>643</v>
      </c>
      <c r="P174" t="s">
        <v>5</v>
      </c>
      <c r="Q174" t="s">
        <v>644</v>
      </c>
      <c r="R174" t="s">
        <v>638</v>
      </c>
      <c r="S174" t="s">
        <v>637</v>
      </c>
      <c r="T174" t="s">
        <v>25966</v>
      </c>
    </row>
    <row r="175" spans="1:20" x14ac:dyDescent="0.25">
      <c r="A175" t="s">
        <v>594</v>
      </c>
      <c r="B175" t="s">
        <v>595</v>
      </c>
      <c r="C175">
        <v>50</v>
      </c>
      <c r="D175">
        <v>3</v>
      </c>
      <c r="E175" t="s">
        <v>25967</v>
      </c>
      <c r="F175">
        <v>99</v>
      </c>
      <c r="G175">
        <v>0</v>
      </c>
      <c r="H175" t="s">
        <v>636</v>
      </c>
      <c r="I175" t="s">
        <v>25968</v>
      </c>
      <c r="J175" t="s">
        <v>25969</v>
      </c>
      <c r="K175" t="s">
        <v>637</v>
      </c>
      <c r="L175" t="s">
        <v>638</v>
      </c>
      <c r="M175" t="s">
        <v>25970</v>
      </c>
      <c r="N175" t="s">
        <v>637</v>
      </c>
      <c r="O175" t="s">
        <v>639</v>
      </c>
      <c r="P175" t="s">
        <v>5</v>
      </c>
      <c r="Q175" t="s">
        <v>640</v>
      </c>
      <c r="R175" t="s">
        <v>638</v>
      </c>
      <c r="S175" t="s">
        <v>25971</v>
      </c>
      <c r="T175" t="s">
        <v>25970</v>
      </c>
    </row>
    <row r="176" spans="1:20" x14ac:dyDescent="0.25">
      <c r="A176" t="s">
        <v>147</v>
      </c>
      <c r="B176" t="s">
        <v>148</v>
      </c>
      <c r="C176">
        <v>50</v>
      </c>
      <c r="D176">
        <v>6</v>
      </c>
      <c r="E176" t="s">
        <v>25972</v>
      </c>
      <c r="F176">
        <v>200</v>
      </c>
      <c r="G176">
        <v>0</v>
      </c>
      <c r="H176" t="s">
        <v>636</v>
      </c>
      <c r="I176" t="s">
        <v>14625</v>
      </c>
      <c r="J176" t="s">
        <v>642</v>
      </c>
      <c r="K176" t="s">
        <v>637</v>
      </c>
      <c r="L176" t="s">
        <v>638</v>
      </c>
      <c r="M176" t="s">
        <v>25973</v>
      </c>
      <c r="N176" t="s">
        <v>637</v>
      </c>
      <c r="O176" t="s">
        <v>643</v>
      </c>
      <c r="P176" t="s">
        <v>5</v>
      </c>
      <c r="Q176" t="s">
        <v>644</v>
      </c>
      <c r="R176" t="s">
        <v>638</v>
      </c>
      <c r="S176" t="s">
        <v>25974</v>
      </c>
      <c r="T176" t="s">
        <v>25975</v>
      </c>
    </row>
    <row r="177" spans="1:20" x14ac:dyDescent="0.25">
      <c r="A177" t="s">
        <v>16818</v>
      </c>
      <c r="B177" t="s">
        <v>13750</v>
      </c>
      <c r="C177">
        <v>99</v>
      </c>
      <c r="D177">
        <v>2</v>
      </c>
      <c r="E177" t="s">
        <v>25976</v>
      </c>
      <c r="F177">
        <v>278</v>
      </c>
      <c r="G177">
        <v>0</v>
      </c>
      <c r="H177" t="s">
        <v>636</v>
      </c>
      <c r="I177" t="s">
        <v>25977</v>
      </c>
      <c r="J177" t="s">
        <v>648</v>
      </c>
      <c r="K177" t="s">
        <v>637</v>
      </c>
      <c r="L177" t="s">
        <v>638</v>
      </c>
      <c r="M177" t="s">
        <v>25978</v>
      </c>
      <c r="N177" t="s">
        <v>637</v>
      </c>
      <c r="O177" t="s">
        <v>643</v>
      </c>
      <c r="P177" t="s">
        <v>5</v>
      </c>
      <c r="Q177" t="s">
        <v>644</v>
      </c>
      <c r="R177" t="s">
        <v>638</v>
      </c>
      <c r="S177" t="s">
        <v>25979</v>
      </c>
      <c r="T177" t="s">
        <v>25980</v>
      </c>
    </row>
    <row r="178" spans="1:20" x14ac:dyDescent="0.25">
      <c r="A178" t="s">
        <v>16818</v>
      </c>
      <c r="B178" t="s">
        <v>13750</v>
      </c>
      <c r="C178">
        <v>200</v>
      </c>
      <c r="D178">
        <v>1</v>
      </c>
      <c r="E178" t="s">
        <v>25976</v>
      </c>
      <c r="F178">
        <v>278</v>
      </c>
      <c r="G178">
        <v>0</v>
      </c>
      <c r="H178" t="s">
        <v>636</v>
      </c>
      <c r="I178" t="s">
        <v>25977</v>
      </c>
      <c r="J178" t="s">
        <v>648</v>
      </c>
      <c r="K178" t="s">
        <v>637</v>
      </c>
      <c r="L178" t="s">
        <v>638</v>
      </c>
      <c r="M178" t="s">
        <v>25978</v>
      </c>
      <c r="N178" t="s">
        <v>637</v>
      </c>
      <c r="O178" t="s">
        <v>643</v>
      </c>
      <c r="P178" t="s">
        <v>5</v>
      </c>
      <c r="Q178" t="s">
        <v>644</v>
      </c>
      <c r="R178" t="s">
        <v>638</v>
      </c>
      <c r="S178" t="s">
        <v>25979</v>
      </c>
      <c r="T178" t="s">
        <v>25980</v>
      </c>
    </row>
    <row r="179" spans="1:20" x14ac:dyDescent="0.25">
      <c r="A179" t="s">
        <v>147</v>
      </c>
      <c r="B179" t="s">
        <v>148</v>
      </c>
      <c r="C179">
        <v>50</v>
      </c>
      <c r="D179">
        <v>6</v>
      </c>
      <c r="E179" t="s">
        <v>25981</v>
      </c>
      <c r="F179">
        <v>200</v>
      </c>
      <c r="G179">
        <v>0</v>
      </c>
      <c r="H179" t="s">
        <v>636</v>
      </c>
      <c r="I179" t="s">
        <v>25982</v>
      </c>
      <c r="J179" t="s">
        <v>2395</v>
      </c>
      <c r="K179" t="s">
        <v>637</v>
      </c>
      <c r="L179" t="s">
        <v>638</v>
      </c>
      <c r="M179" t="s">
        <v>25983</v>
      </c>
      <c r="N179" t="s">
        <v>637</v>
      </c>
      <c r="O179" t="s">
        <v>639</v>
      </c>
      <c r="P179" t="s">
        <v>5</v>
      </c>
      <c r="Q179" t="s">
        <v>640</v>
      </c>
      <c r="R179" t="s">
        <v>638</v>
      </c>
      <c r="S179" t="s">
        <v>25984</v>
      </c>
      <c r="T179" t="s">
        <v>25983</v>
      </c>
    </row>
    <row r="180" spans="1:20" x14ac:dyDescent="0.25">
      <c r="A180" t="s">
        <v>241</v>
      </c>
      <c r="B180" t="s">
        <v>247</v>
      </c>
      <c r="C180">
        <v>159</v>
      </c>
      <c r="D180">
        <v>1</v>
      </c>
      <c r="E180" t="s">
        <v>25985</v>
      </c>
      <c r="F180">
        <v>99</v>
      </c>
      <c r="G180">
        <v>0</v>
      </c>
      <c r="H180" t="s">
        <v>636</v>
      </c>
      <c r="I180" t="s">
        <v>8983</v>
      </c>
      <c r="J180" t="s">
        <v>3004</v>
      </c>
      <c r="K180" t="s">
        <v>637</v>
      </c>
      <c r="L180" t="s">
        <v>638</v>
      </c>
      <c r="M180" t="s">
        <v>25986</v>
      </c>
      <c r="N180" t="s">
        <v>637</v>
      </c>
      <c r="O180" t="s">
        <v>639</v>
      </c>
      <c r="P180" t="s">
        <v>5</v>
      </c>
      <c r="Q180" t="s">
        <v>640</v>
      </c>
      <c r="R180" t="s">
        <v>638</v>
      </c>
      <c r="S180" t="s">
        <v>25987</v>
      </c>
      <c r="T180" t="s">
        <v>25986</v>
      </c>
    </row>
    <row r="181" spans="1:20" x14ac:dyDescent="0.25">
      <c r="A181" t="s">
        <v>147</v>
      </c>
      <c r="B181" t="s">
        <v>148</v>
      </c>
      <c r="C181">
        <v>50</v>
      </c>
      <c r="D181">
        <v>6</v>
      </c>
      <c r="E181" t="s">
        <v>25988</v>
      </c>
      <c r="F181">
        <v>200</v>
      </c>
      <c r="G181">
        <v>0</v>
      </c>
      <c r="H181" t="s">
        <v>636</v>
      </c>
      <c r="I181" t="s">
        <v>25989</v>
      </c>
      <c r="J181" t="s">
        <v>670</v>
      </c>
      <c r="K181" t="s">
        <v>637</v>
      </c>
      <c r="L181" t="s">
        <v>638</v>
      </c>
      <c r="M181" t="s">
        <v>25990</v>
      </c>
      <c r="N181" t="s">
        <v>637</v>
      </c>
      <c r="O181" t="s">
        <v>639</v>
      </c>
      <c r="P181" t="s">
        <v>5</v>
      </c>
      <c r="Q181" t="s">
        <v>640</v>
      </c>
      <c r="R181" t="s">
        <v>638</v>
      </c>
      <c r="S181" t="s">
        <v>25991</v>
      </c>
      <c r="T181" t="s">
        <v>25990</v>
      </c>
    </row>
    <row r="182" spans="1:20" x14ac:dyDescent="0.25">
      <c r="A182" t="s">
        <v>241</v>
      </c>
      <c r="B182" t="s">
        <v>247</v>
      </c>
      <c r="C182">
        <v>139</v>
      </c>
      <c r="D182">
        <v>1</v>
      </c>
      <c r="E182" t="s">
        <v>25992</v>
      </c>
      <c r="F182">
        <v>215</v>
      </c>
      <c r="G182">
        <v>0</v>
      </c>
      <c r="H182" t="s">
        <v>697</v>
      </c>
      <c r="I182" t="s">
        <v>25993</v>
      </c>
      <c r="J182" t="s">
        <v>25994</v>
      </c>
      <c r="K182" t="s">
        <v>785</v>
      </c>
      <c r="L182" t="s">
        <v>25995</v>
      </c>
      <c r="M182" t="s">
        <v>25996</v>
      </c>
      <c r="N182" t="s">
        <v>761</v>
      </c>
      <c r="O182" t="s">
        <v>698</v>
      </c>
      <c r="P182" t="s">
        <v>692</v>
      </c>
      <c r="Q182" t="s">
        <v>693</v>
      </c>
      <c r="R182" t="s">
        <v>638</v>
      </c>
      <c r="S182" t="s">
        <v>637</v>
      </c>
      <c r="T182" t="s">
        <v>25996</v>
      </c>
    </row>
    <row r="183" spans="1:20" x14ac:dyDescent="0.25">
      <c r="A183" t="s">
        <v>240</v>
      </c>
      <c r="B183" t="s">
        <v>246</v>
      </c>
      <c r="C183">
        <v>139</v>
      </c>
      <c r="D183">
        <v>1</v>
      </c>
      <c r="E183" t="s">
        <v>25992</v>
      </c>
      <c r="F183">
        <v>215</v>
      </c>
      <c r="G183">
        <v>0</v>
      </c>
      <c r="H183" t="s">
        <v>697</v>
      </c>
      <c r="I183" t="s">
        <v>25993</v>
      </c>
      <c r="J183" t="s">
        <v>25994</v>
      </c>
      <c r="K183" t="s">
        <v>785</v>
      </c>
      <c r="L183" t="s">
        <v>25995</v>
      </c>
      <c r="M183" t="s">
        <v>25996</v>
      </c>
      <c r="N183" t="s">
        <v>761</v>
      </c>
      <c r="O183" t="s">
        <v>698</v>
      </c>
      <c r="P183" t="s">
        <v>692</v>
      </c>
      <c r="Q183" t="s">
        <v>693</v>
      </c>
      <c r="R183" t="s">
        <v>638</v>
      </c>
      <c r="S183" t="s">
        <v>637</v>
      </c>
      <c r="T183" t="s">
        <v>25996</v>
      </c>
    </row>
    <row r="184" spans="1:20" x14ac:dyDescent="0.25">
      <c r="A184" t="s">
        <v>16818</v>
      </c>
      <c r="B184" t="s">
        <v>13750</v>
      </c>
      <c r="C184">
        <v>150</v>
      </c>
      <c r="D184">
        <v>2</v>
      </c>
      <c r="E184" t="s">
        <v>25997</v>
      </c>
      <c r="F184">
        <v>199</v>
      </c>
      <c r="G184">
        <v>0</v>
      </c>
      <c r="H184" t="s">
        <v>645</v>
      </c>
      <c r="I184" t="s">
        <v>25998</v>
      </c>
      <c r="J184" t="s">
        <v>25999</v>
      </c>
      <c r="K184" t="s">
        <v>12593</v>
      </c>
      <c r="L184" t="s">
        <v>26000</v>
      </c>
      <c r="M184" t="s">
        <v>26001</v>
      </c>
      <c r="N184" t="s">
        <v>761</v>
      </c>
      <c r="O184" t="s">
        <v>698</v>
      </c>
      <c r="P184" t="s">
        <v>692</v>
      </c>
      <c r="Q184" t="s">
        <v>693</v>
      </c>
      <c r="R184" t="s">
        <v>638</v>
      </c>
      <c r="S184" t="s">
        <v>637</v>
      </c>
      <c r="T184" t="s">
        <v>26002</v>
      </c>
    </row>
    <row r="185" spans="1:20" x14ac:dyDescent="0.25">
      <c r="A185" t="s">
        <v>594</v>
      </c>
      <c r="B185" t="s">
        <v>595</v>
      </c>
      <c r="C185">
        <v>50</v>
      </c>
      <c r="D185">
        <v>3</v>
      </c>
      <c r="E185" t="s">
        <v>26003</v>
      </c>
      <c r="F185">
        <v>99</v>
      </c>
      <c r="G185">
        <v>0</v>
      </c>
      <c r="H185" t="s">
        <v>636</v>
      </c>
      <c r="I185" t="s">
        <v>26004</v>
      </c>
      <c r="J185" t="s">
        <v>648</v>
      </c>
      <c r="K185" t="s">
        <v>637</v>
      </c>
      <c r="L185" t="s">
        <v>638</v>
      </c>
      <c r="M185" t="s">
        <v>26005</v>
      </c>
      <c r="N185" t="s">
        <v>637</v>
      </c>
      <c r="O185" t="s">
        <v>643</v>
      </c>
      <c r="P185" t="s">
        <v>5</v>
      </c>
      <c r="Q185" t="s">
        <v>644</v>
      </c>
      <c r="R185" t="s">
        <v>638</v>
      </c>
      <c r="S185" t="s">
        <v>26006</v>
      </c>
      <c r="T185" t="s">
        <v>26005</v>
      </c>
    </row>
    <row r="186" spans="1:20" x14ac:dyDescent="0.25">
      <c r="A186" t="s">
        <v>16818</v>
      </c>
      <c r="B186" t="s">
        <v>13750</v>
      </c>
      <c r="C186">
        <v>99</v>
      </c>
      <c r="D186">
        <v>2</v>
      </c>
      <c r="E186" t="s">
        <v>26007</v>
      </c>
      <c r="F186">
        <v>187</v>
      </c>
      <c r="G186">
        <v>8</v>
      </c>
      <c r="H186" t="s">
        <v>636</v>
      </c>
      <c r="I186" t="s">
        <v>26008</v>
      </c>
      <c r="J186" t="s">
        <v>4810</v>
      </c>
      <c r="K186" t="s">
        <v>637</v>
      </c>
      <c r="L186" t="s">
        <v>638</v>
      </c>
      <c r="M186" t="s">
        <v>26009</v>
      </c>
      <c r="N186" t="s">
        <v>637</v>
      </c>
      <c r="O186" t="s">
        <v>639</v>
      </c>
      <c r="P186" t="s">
        <v>5</v>
      </c>
      <c r="Q186" t="s">
        <v>640</v>
      </c>
      <c r="R186" t="s">
        <v>638</v>
      </c>
      <c r="S186" t="s">
        <v>26010</v>
      </c>
      <c r="T186" t="s">
        <v>26009</v>
      </c>
    </row>
    <row r="187" spans="1:20" x14ac:dyDescent="0.25">
      <c r="A187" t="s">
        <v>600</v>
      </c>
      <c r="B187" t="s">
        <v>601</v>
      </c>
      <c r="C187">
        <v>139</v>
      </c>
      <c r="D187">
        <v>1</v>
      </c>
      <c r="E187" t="s">
        <v>26011</v>
      </c>
      <c r="F187">
        <v>215</v>
      </c>
      <c r="G187">
        <v>0</v>
      </c>
      <c r="H187" t="s">
        <v>697</v>
      </c>
      <c r="I187" t="s">
        <v>26012</v>
      </c>
      <c r="J187" t="s">
        <v>26013</v>
      </c>
      <c r="K187" t="s">
        <v>840</v>
      </c>
      <c r="L187" t="s">
        <v>26014</v>
      </c>
      <c r="M187" t="s">
        <v>26015</v>
      </c>
      <c r="N187" t="s">
        <v>761</v>
      </c>
      <c r="O187" t="s">
        <v>698</v>
      </c>
      <c r="P187" t="s">
        <v>692</v>
      </c>
      <c r="Q187" t="s">
        <v>693</v>
      </c>
      <c r="R187" t="s">
        <v>638</v>
      </c>
      <c r="S187" t="s">
        <v>637</v>
      </c>
      <c r="T187" t="s">
        <v>26016</v>
      </c>
    </row>
    <row r="188" spans="1:20" x14ac:dyDescent="0.25">
      <c r="A188" t="s">
        <v>241</v>
      </c>
      <c r="B188" t="s">
        <v>247</v>
      </c>
      <c r="C188">
        <v>139</v>
      </c>
      <c r="D188">
        <v>1</v>
      </c>
      <c r="E188" t="s">
        <v>26011</v>
      </c>
      <c r="F188">
        <v>215</v>
      </c>
      <c r="G188">
        <v>0</v>
      </c>
      <c r="H188" t="s">
        <v>697</v>
      </c>
      <c r="I188" t="s">
        <v>26012</v>
      </c>
      <c r="J188" t="s">
        <v>26013</v>
      </c>
      <c r="K188" t="s">
        <v>840</v>
      </c>
      <c r="L188" t="s">
        <v>26014</v>
      </c>
      <c r="M188" t="s">
        <v>26015</v>
      </c>
      <c r="N188" t="s">
        <v>761</v>
      </c>
      <c r="O188" t="s">
        <v>698</v>
      </c>
      <c r="P188" t="s">
        <v>692</v>
      </c>
      <c r="Q188" t="s">
        <v>693</v>
      </c>
      <c r="R188" t="s">
        <v>638</v>
      </c>
      <c r="S188" t="s">
        <v>637</v>
      </c>
      <c r="T188" t="s">
        <v>26016</v>
      </c>
    </row>
    <row r="189" spans="1:20" x14ac:dyDescent="0.25">
      <c r="A189" t="s">
        <v>147</v>
      </c>
      <c r="B189" t="s">
        <v>148</v>
      </c>
      <c r="C189">
        <v>50</v>
      </c>
      <c r="D189">
        <v>6</v>
      </c>
      <c r="E189" t="s">
        <v>26017</v>
      </c>
      <c r="F189">
        <v>200</v>
      </c>
      <c r="G189">
        <v>0</v>
      </c>
      <c r="H189" t="s">
        <v>636</v>
      </c>
      <c r="I189" t="s">
        <v>26018</v>
      </c>
      <c r="J189" t="s">
        <v>705</v>
      </c>
      <c r="K189" t="s">
        <v>637</v>
      </c>
      <c r="L189" t="s">
        <v>638</v>
      </c>
      <c r="M189" t="s">
        <v>26019</v>
      </c>
      <c r="N189" t="s">
        <v>637</v>
      </c>
      <c r="O189" t="s">
        <v>639</v>
      </c>
      <c r="P189" t="s">
        <v>5</v>
      </c>
      <c r="Q189" t="s">
        <v>640</v>
      </c>
      <c r="R189" t="s">
        <v>638</v>
      </c>
      <c r="S189" t="s">
        <v>26020</v>
      </c>
      <c r="T189" t="s">
        <v>26019</v>
      </c>
    </row>
    <row r="190" spans="1:20" x14ac:dyDescent="0.25">
      <c r="A190" t="s">
        <v>147</v>
      </c>
      <c r="B190" t="s">
        <v>148</v>
      </c>
      <c r="C190">
        <v>50</v>
      </c>
      <c r="D190">
        <v>6</v>
      </c>
      <c r="E190" t="s">
        <v>26021</v>
      </c>
      <c r="F190">
        <v>200</v>
      </c>
      <c r="G190">
        <v>0</v>
      </c>
      <c r="H190" t="s">
        <v>636</v>
      </c>
      <c r="I190" t="s">
        <v>26022</v>
      </c>
      <c r="J190" t="s">
        <v>2178</v>
      </c>
      <c r="K190" t="s">
        <v>637</v>
      </c>
      <c r="L190" t="s">
        <v>638</v>
      </c>
      <c r="M190" t="s">
        <v>26023</v>
      </c>
      <c r="N190" t="s">
        <v>637</v>
      </c>
      <c r="O190" t="s">
        <v>639</v>
      </c>
      <c r="P190" t="s">
        <v>5</v>
      </c>
      <c r="Q190" t="s">
        <v>640</v>
      </c>
      <c r="R190" t="s">
        <v>638</v>
      </c>
      <c r="S190" t="s">
        <v>26024</v>
      </c>
      <c r="T190" t="s">
        <v>26023</v>
      </c>
    </row>
    <row r="191" spans="1:20" x14ac:dyDescent="0.25">
      <c r="A191" t="s">
        <v>22</v>
      </c>
      <c r="B191" t="s">
        <v>27</v>
      </c>
      <c r="C191">
        <v>66.333333333333329</v>
      </c>
      <c r="D191">
        <v>3</v>
      </c>
      <c r="E191" t="s">
        <v>26025</v>
      </c>
      <c r="F191">
        <v>212.5</v>
      </c>
      <c r="G191">
        <v>0</v>
      </c>
      <c r="H191" t="s">
        <v>655</v>
      </c>
      <c r="I191" t="s">
        <v>26026</v>
      </c>
      <c r="J191" t="s">
        <v>669</v>
      </c>
      <c r="K191" t="s">
        <v>637</v>
      </c>
      <c r="L191" t="s">
        <v>638</v>
      </c>
      <c r="M191" t="s">
        <v>26027</v>
      </c>
      <c r="N191" t="s">
        <v>637</v>
      </c>
      <c r="O191" t="s">
        <v>639</v>
      </c>
      <c r="P191" t="s">
        <v>5</v>
      </c>
      <c r="Q191" t="s">
        <v>640</v>
      </c>
      <c r="R191" t="s">
        <v>638</v>
      </c>
      <c r="S191" t="s">
        <v>26028</v>
      </c>
      <c r="T191" t="s">
        <v>26027</v>
      </c>
    </row>
    <row r="192" spans="1:20" x14ac:dyDescent="0.25">
      <c r="A192" t="s">
        <v>147</v>
      </c>
      <c r="B192" t="s">
        <v>148</v>
      </c>
      <c r="C192">
        <v>50</v>
      </c>
      <c r="D192">
        <v>6</v>
      </c>
      <c r="E192" t="s">
        <v>26029</v>
      </c>
      <c r="F192">
        <v>200</v>
      </c>
      <c r="G192">
        <v>0</v>
      </c>
      <c r="H192" t="s">
        <v>636</v>
      </c>
      <c r="I192" t="s">
        <v>26030</v>
      </c>
      <c r="J192" t="s">
        <v>657</v>
      </c>
      <c r="K192" t="s">
        <v>637</v>
      </c>
      <c r="L192" t="s">
        <v>638</v>
      </c>
      <c r="M192" t="s">
        <v>26031</v>
      </c>
      <c r="N192" t="s">
        <v>637</v>
      </c>
      <c r="O192" t="s">
        <v>639</v>
      </c>
      <c r="P192" t="s">
        <v>5</v>
      </c>
      <c r="Q192" t="s">
        <v>640</v>
      </c>
      <c r="R192" t="s">
        <v>638</v>
      </c>
      <c r="S192" t="s">
        <v>26032</v>
      </c>
      <c r="T192" t="s">
        <v>26031</v>
      </c>
    </row>
    <row r="193" spans="1:20" x14ac:dyDescent="0.25">
      <c r="A193" t="s">
        <v>241</v>
      </c>
      <c r="B193" t="s">
        <v>247</v>
      </c>
      <c r="C193">
        <v>139</v>
      </c>
      <c r="D193">
        <v>2</v>
      </c>
      <c r="E193" t="s">
        <v>26033</v>
      </c>
      <c r="F193">
        <v>215</v>
      </c>
      <c r="G193">
        <v>0</v>
      </c>
      <c r="H193" t="s">
        <v>697</v>
      </c>
      <c r="I193" t="s">
        <v>26034</v>
      </c>
      <c r="J193" t="s">
        <v>26035</v>
      </c>
      <c r="K193" t="s">
        <v>2336</v>
      </c>
      <c r="L193" t="s">
        <v>26036</v>
      </c>
      <c r="M193" t="s">
        <v>26031</v>
      </c>
      <c r="N193" t="s">
        <v>761</v>
      </c>
      <c r="O193" t="s">
        <v>698</v>
      </c>
      <c r="P193" t="s">
        <v>692</v>
      </c>
      <c r="Q193" t="s">
        <v>693</v>
      </c>
      <c r="R193" t="s">
        <v>638</v>
      </c>
      <c r="S193" t="s">
        <v>637</v>
      </c>
      <c r="T193" t="s">
        <v>26031</v>
      </c>
    </row>
    <row r="194" spans="1:20" x14ac:dyDescent="0.25">
      <c r="A194" t="s">
        <v>594</v>
      </c>
      <c r="B194" t="s">
        <v>595</v>
      </c>
      <c r="C194">
        <v>50</v>
      </c>
      <c r="D194">
        <v>3</v>
      </c>
      <c r="E194" t="s">
        <v>26037</v>
      </c>
      <c r="F194">
        <v>100</v>
      </c>
      <c r="G194">
        <v>0</v>
      </c>
      <c r="H194" t="s">
        <v>645</v>
      </c>
      <c r="I194" t="s">
        <v>26038</v>
      </c>
      <c r="J194" t="s">
        <v>26039</v>
      </c>
      <c r="K194" t="s">
        <v>10482</v>
      </c>
      <c r="L194" t="s">
        <v>26040</v>
      </c>
      <c r="M194" t="s">
        <v>26041</v>
      </c>
      <c r="N194" t="s">
        <v>761</v>
      </c>
      <c r="O194" t="s">
        <v>698</v>
      </c>
      <c r="P194" t="s">
        <v>692</v>
      </c>
      <c r="Q194" t="s">
        <v>693</v>
      </c>
      <c r="R194" t="s">
        <v>638</v>
      </c>
      <c r="S194" t="s">
        <v>637</v>
      </c>
      <c r="T194" t="s">
        <v>26041</v>
      </c>
    </row>
    <row r="195" spans="1:20" x14ac:dyDescent="0.25">
      <c r="A195" t="s">
        <v>147</v>
      </c>
      <c r="B195" t="s">
        <v>148</v>
      </c>
      <c r="C195">
        <v>50</v>
      </c>
      <c r="D195">
        <v>6</v>
      </c>
      <c r="E195" t="s">
        <v>26042</v>
      </c>
      <c r="F195">
        <v>200</v>
      </c>
      <c r="G195">
        <v>0</v>
      </c>
      <c r="H195" t="s">
        <v>636</v>
      </c>
      <c r="I195" t="s">
        <v>26043</v>
      </c>
      <c r="J195" t="s">
        <v>681</v>
      </c>
      <c r="K195" t="s">
        <v>637</v>
      </c>
      <c r="L195" t="s">
        <v>638</v>
      </c>
      <c r="M195" t="s">
        <v>26044</v>
      </c>
      <c r="N195" t="s">
        <v>637</v>
      </c>
      <c r="O195" t="s">
        <v>643</v>
      </c>
      <c r="P195" t="s">
        <v>5</v>
      </c>
      <c r="Q195" t="s">
        <v>644</v>
      </c>
      <c r="R195" t="s">
        <v>638</v>
      </c>
      <c r="S195" t="s">
        <v>26045</v>
      </c>
      <c r="T195" t="s">
        <v>26044</v>
      </c>
    </row>
    <row r="196" spans="1:20" x14ac:dyDescent="0.25">
      <c r="A196" t="s">
        <v>594</v>
      </c>
      <c r="B196" t="s">
        <v>595</v>
      </c>
      <c r="C196">
        <v>50</v>
      </c>
      <c r="D196">
        <v>6</v>
      </c>
      <c r="E196" t="s">
        <v>26046</v>
      </c>
      <c r="F196">
        <v>200</v>
      </c>
      <c r="G196">
        <v>0</v>
      </c>
      <c r="H196" t="s">
        <v>645</v>
      </c>
      <c r="I196" t="s">
        <v>26047</v>
      </c>
      <c r="J196" t="s">
        <v>26048</v>
      </c>
      <c r="K196" t="s">
        <v>5550</v>
      </c>
      <c r="L196" t="s">
        <v>26049</v>
      </c>
      <c r="M196" t="s">
        <v>26044</v>
      </c>
      <c r="N196" t="s">
        <v>761</v>
      </c>
      <c r="O196" t="s">
        <v>698</v>
      </c>
      <c r="P196" t="s">
        <v>692</v>
      </c>
      <c r="Q196" t="s">
        <v>693</v>
      </c>
      <c r="R196" t="s">
        <v>638</v>
      </c>
      <c r="S196" t="s">
        <v>637</v>
      </c>
      <c r="T196" t="s">
        <v>26050</v>
      </c>
    </row>
    <row r="197" spans="1:20" x14ac:dyDescent="0.25">
      <c r="A197" t="s">
        <v>18</v>
      </c>
      <c r="B197" t="s">
        <v>19</v>
      </c>
      <c r="C197">
        <v>66.666666666666671</v>
      </c>
      <c r="D197">
        <v>3</v>
      </c>
      <c r="E197" t="s">
        <v>26051</v>
      </c>
      <c r="F197">
        <v>100</v>
      </c>
      <c r="G197">
        <v>0</v>
      </c>
      <c r="H197" t="s">
        <v>636</v>
      </c>
      <c r="I197" t="s">
        <v>26052</v>
      </c>
      <c r="J197" t="s">
        <v>642</v>
      </c>
      <c r="K197" t="s">
        <v>637</v>
      </c>
      <c r="L197" t="s">
        <v>638</v>
      </c>
      <c r="M197" t="s">
        <v>26050</v>
      </c>
      <c r="N197" t="s">
        <v>637</v>
      </c>
      <c r="O197" t="s">
        <v>639</v>
      </c>
      <c r="P197" t="s">
        <v>5</v>
      </c>
      <c r="Q197" t="s">
        <v>640</v>
      </c>
      <c r="R197" t="s">
        <v>638</v>
      </c>
      <c r="S197" t="s">
        <v>26053</v>
      </c>
      <c r="T197" t="s">
        <v>26050</v>
      </c>
    </row>
    <row r="198" spans="1:20" x14ac:dyDescent="0.25">
      <c r="A198" t="s">
        <v>600</v>
      </c>
      <c r="B198" t="s">
        <v>601</v>
      </c>
      <c r="C198">
        <v>139</v>
      </c>
      <c r="D198">
        <v>2</v>
      </c>
      <c r="E198" t="s">
        <v>26054</v>
      </c>
      <c r="F198">
        <v>215</v>
      </c>
      <c r="G198">
        <v>0</v>
      </c>
      <c r="H198" t="s">
        <v>697</v>
      </c>
      <c r="I198" t="s">
        <v>26055</v>
      </c>
      <c r="J198" t="s">
        <v>26056</v>
      </c>
      <c r="K198" t="s">
        <v>843</v>
      </c>
      <c r="L198" t="s">
        <v>26057</v>
      </c>
      <c r="M198" t="s">
        <v>26050</v>
      </c>
      <c r="N198" t="s">
        <v>761</v>
      </c>
      <c r="O198" t="s">
        <v>698</v>
      </c>
      <c r="P198" t="s">
        <v>692</v>
      </c>
      <c r="Q198" t="s">
        <v>693</v>
      </c>
      <c r="R198" t="s">
        <v>638</v>
      </c>
      <c r="S198" t="s">
        <v>637</v>
      </c>
      <c r="T198" t="s">
        <v>26050</v>
      </c>
    </row>
    <row r="199" spans="1:20" x14ac:dyDescent="0.25">
      <c r="A199" t="s">
        <v>147</v>
      </c>
      <c r="B199" t="s">
        <v>148</v>
      </c>
      <c r="C199">
        <v>33.333333333333336</v>
      </c>
      <c r="D199">
        <v>3</v>
      </c>
      <c r="E199" t="s">
        <v>26058</v>
      </c>
      <c r="F199">
        <v>135</v>
      </c>
      <c r="G199">
        <v>35</v>
      </c>
      <c r="H199" t="s">
        <v>655</v>
      </c>
      <c r="I199" t="s">
        <v>22572</v>
      </c>
      <c r="J199" t="s">
        <v>648</v>
      </c>
      <c r="K199" t="s">
        <v>637</v>
      </c>
      <c r="L199" t="s">
        <v>638</v>
      </c>
      <c r="M199" t="s">
        <v>26050</v>
      </c>
      <c r="N199" t="s">
        <v>637</v>
      </c>
      <c r="O199" t="s">
        <v>639</v>
      </c>
      <c r="P199" t="s">
        <v>5</v>
      </c>
      <c r="Q199" t="s">
        <v>640</v>
      </c>
      <c r="R199" t="s">
        <v>638</v>
      </c>
      <c r="S199" t="s">
        <v>26059</v>
      </c>
      <c r="T199" t="s">
        <v>26050</v>
      </c>
    </row>
    <row r="200" spans="1:20" x14ac:dyDescent="0.25">
      <c r="A200" t="s">
        <v>147</v>
      </c>
      <c r="B200" t="s">
        <v>148</v>
      </c>
      <c r="C200">
        <v>50</v>
      </c>
      <c r="D200">
        <v>6</v>
      </c>
      <c r="E200" t="s">
        <v>26060</v>
      </c>
      <c r="F200">
        <v>200</v>
      </c>
      <c r="G200">
        <v>0</v>
      </c>
      <c r="H200" t="s">
        <v>636</v>
      </c>
      <c r="I200" t="s">
        <v>26061</v>
      </c>
      <c r="J200" t="s">
        <v>2441</v>
      </c>
      <c r="K200" t="s">
        <v>637</v>
      </c>
      <c r="L200" t="s">
        <v>638</v>
      </c>
      <c r="M200" t="s">
        <v>26062</v>
      </c>
      <c r="N200" t="s">
        <v>637</v>
      </c>
      <c r="O200" t="s">
        <v>639</v>
      </c>
      <c r="P200" t="s">
        <v>5</v>
      </c>
      <c r="Q200" t="s">
        <v>640</v>
      </c>
      <c r="R200" t="s">
        <v>26063</v>
      </c>
      <c r="S200" t="s">
        <v>26064</v>
      </c>
      <c r="T200" t="s">
        <v>26062</v>
      </c>
    </row>
    <row r="201" spans="1:20" x14ac:dyDescent="0.25">
      <c r="A201" t="s">
        <v>240</v>
      </c>
      <c r="B201" t="s">
        <v>246</v>
      </c>
      <c r="C201">
        <v>139</v>
      </c>
      <c r="D201">
        <v>1</v>
      </c>
      <c r="E201" t="s">
        <v>26065</v>
      </c>
      <c r="F201">
        <v>215</v>
      </c>
      <c r="G201">
        <v>0</v>
      </c>
      <c r="H201" t="s">
        <v>697</v>
      </c>
      <c r="I201" t="s">
        <v>26066</v>
      </c>
      <c r="J201" t="s">
        <v>26067</v>
      </c>
      <c r="K201" t="s">
        <v>25068</v>
      </c>
      <c r="L201" t="s">
        <v>26068</v>
      </c>
      <c r="M201" t="s">
        <v>26062</v>
      </c>
      <c r="N201" t="s">
        <v>761</v>
      </c>
      <c r="O201" t="s">
        <v>698</v>
      </c>
      <c r="P201" t="s">
        <v>692</v>
      </c>
      <c r="Q201" t="s">
        <v>693</v>
      </c>
      <c r="R201" t="s">
        <v>638</v>
      </c>
      <c r="S201" t="s">
        <v>637</v>
      </c>
      <c r="T201" t="s">
        <v>26062</v>
      </c>
    </row>
    <row r="202" spans="1:20" x14ac:dyDescent="0.25">
      <c r="A202" t="s">
        <v>241</v>
      </c>
      <c r="B202" t="s">
        <v>247</v>
      </c>
      <c r="C202">
        <v>139</v>
      </c>
      <c r="D202">
        <v>1</v>
      </c>
      <c r="E202" t="s">
        <v>26065</v>
      </c>
      <c r="F202">
        <v>215</v>
      </c>
      <c r="G202">
        <v>0</v>
      </c>
      <c r="H202" t="s">
        <v>697</v>
      </c>
      <c r="I202" t="s">
        <v>26066</v>
      </c>
      <c r="J202" t="s">
        <v>26067</v>
      </c>
      <c r="K202" t="s">
        <v>25068</v>
      </c>
      <c r="L202" t="s">
        <v>26068</v>
      </c>
      <c r="M202" t="s">
        <v>26062</v>
      </c>
      <c r="N202" t="s">
        <v>761</v>
      </c>
      <c r="O202" t="s">
        <v>698</v>
      </c>
      <c r="P202" t="s">
        <v>692</v>
      </c>
      <c r="Q202" t="s">
        <v>693</v>
      </c>
      <c r="R202" t="s">
        <v>638</v>
      </c>
      <c r="S202" t="s">
        <v>637</v>
      </c>
      <c r="T202" t="s">
        <v>26062</v>
      </c>
    </row>
    <row r="203" spans="1:20" x14ac:dyDescent="0.25">
      <c r="A203" t="s">
        <v>594</v>
      </c>
      <c r="B203" t="s">
        <v>595</v>
      </c>
      <c r="C203">
        <v>50</v>
      </c>
      <c r="D203">
        <v>6</v>
      </c>
      <c r="E203" t="s">
        <v>26069</v>
      </c>
      <c r="F203">
        <v>200</v>
      </c>
      <c r="G203">
        <v>0</v>
      </c>
      <c r="H203" t="s">
        <v>645</v>
      </c>
      <c r="I203" t="s">
        <v>26070</v>
      </c>
      <c r="J203" t="s">
        <v>26071</v>
      </c>
      <c r="K203" t="s">
        <v>1138</v>
      </c>
      <c r="L203" t="s">
        <v>26072</v>
      </c>
      <c r="M203" t="s">
        <v>26073</v>
      </c>
      <c r="N203" t="s">
        <v>761</v>
      </c>
      <c r="O203" t="s">
        <v>698</v>
      </c>
      <c r="P203" t="s">
        <v>692</v>
      </c>
      <c r="Q203" t="s">
        <v>693</v>
      </c>
      <c r="R203" t="s">
        <v>638</v>
      </c>
      <c r="S203" t="s">
        <v>637</v>
      </c>
      <c r="T203" t="s">
        <v>26073</v>
      </c>
    </row>
    <row r="204" spans="1:20" x14ac:dyDescent="0.25">
      <c r="A204" t="s">
        <v>600</v>
      </c>
      <c r="B204" t="s">
        <v>601</v>
      </c>
      <c r="C204">
        <v>139</v>
      </c>
      <c r="D204">
        <v>1</v>
      </c>
      <c r="E204" t="s">
        <v>26074</v>
      </c>
      <c r="F204">
        <v>215</v>
      </c>
      <c r="G204">
        <v>0</v>
      </c>
      <c r="H204" t="s">
        <v>697</v>
      </c>
      <c r="I204" t="s">
        <v>26075</v>
      </c>
      <c r="J204" t="s">
        <v>26076</v>
      </c>
      <c r="K204" t="s">
        <v>4044</v>
      </c>
      <c r="L204" t="s">
        <v>26077</v>
      </c>
      <c r="M204" t="s">
        <v>26078</v>
      </c>
      <c r="N204" t="s">
        <v>761</v>
      </c>
      <c r="O204" t="s">
        <v>691</v>
      </c>
      <c r="P204" t="s">
        <v>692</v>
      </c>
      <c r="Q204" t="s">
        <v>693</v>
      </c>
      <c r="R204" t="s">
        <v>638</v>
      </c>
      <c r="S204" t="s">
        <v>637</v>
      </c>
      <c r="T204" t="s">
        <v>25694</v>
      </c>
    </row>
    <row r="205" spans="1:20" x14ac:dyDescent="0.25">
      <c r="A205" t="s">
        <v>241</v>
      </c>
      <c r="B205" t="s">
        <v>247</v>
      </c>
      <c r="C205">
        <v>139</v>
      </c>
      <c r="D205">
        <v>1</v>
      </c>
      <c r="E205" t="s">
        <v>26074</v>
      </c>
      <c r="F205">
        <v>215</v>
      </c>
      <c r="G205">
        <v>0</v>
      </c>
      <c r="H205" t="s">
        <v>697</v>
      </c>
      <c r="I205" t="s">
        <v>26075</v>
      </c>
      <c r="J205" t="s">
        <v>26076</v>
      </c>
      <c r="K205" t="s">
        <v>4044</v>
      </c>
      <c r="L205" t="s">
        <v>26077</v>
      </c>
      <c r="M205" t="s">
        <v>26078</v>
      </c>
      <c r="N205" t="s">
        <v>761</v>
      </c>
      <c r="O205" t="s">
        <v>691</v>
      </c>
      <c r="P205" t="s">
        <v>692</v>
      </c>
      <c r="Q205" t="s">
        <v>693</v>
      </c>
      <c r="R205" t="s">
        <v>638</v>
      </c>
      <c r="S205" t="s">
        <v>637</v>
      </c>
      <c r="T205" t="s">
        <v>25694</v>
      </c>
    </row>
    <row r="206" spans="1:20" x14ac:dyDescent="0.25">
      <c r="A206" t="s">
        <v>594</v>
      </c>
      <c r="B206" t="s">
        <v>595</v>
      </c>
      <c r="C206">
        <v>50</v>
      </c>
      <c r="D206">
        <v>3</v>
      </c>
      <c r="E206" t="s">
        <v>26079</v>
      </c>
      <c r="F206">
        <v>100</v>
      </c>
      <c r="G206">
        <v>0</v>
      </c>
      <c r="H206" t="s">
        <v>645</v>
      </c>
      <c r="I206" t="s">
        <v>26080</v>
      </c>
      <c r="J206" t="s">
        <v>26081</v>
      </c>
      <c r="K206" t="s">
        <v>2336</v>
      </c>
      <c r="L206" t="s">
        <v>26082</v>
      </c>
      <c r="M206" t="s">
        <v>26083</v>
      </c>
      <c r="N206" t="s">
        <v>761</v>
      </c>
      <c r="O206" t="s">
        <v>698</v>
      </c>
      <c r="P206" t="s">
        <v>692</v>
      </c>
      <c r="Q206" t="s">
        <v>693</v>
      </c>
      <c r="R206" t="s">
        <v>638</v>
      </c>
      <c r="S206" t="s">
        <v>637</v>
      </c>
      <c r="T206" t="s">
        <v>26083</v>
      </c>
    </row>
    <row r="207" spans="1:20" x14ac:dyDescent="0.25">
      <c r="A207" t="s">
        <v>600</v>
      </c>
      <c r="B207" t="s">
        <v>601</v>
      </c>
      <c r="C207">
        <v>139</v>
      </c>
      <c r="D207">
        <v>1</v>
      </c>
      <c r="E207" t="s">
        <v>26084</v>
      </c>
      <c r="F207">
        <v>215</v>
      </c>
      <c r="G207">
        <v>0</v>
      </c>
      <c r="H207" t="s">
        <v>697</v>
      </c>
      <c r="I207" t="s">
        <v>26085</v>
      </c>
      <c r="J207" t="s">
        <v>26086</v>
      </c>
      <c r="K207" t="s">
        <v>6926</v>
      </c>
      <c r="L207" t="s">
        <v>26087</v>
      </c>
      <c r="M207" t="s">
        <v>26088</v>
      </c>
      <c r="N207" t="s">
        <v>761</v>
      </c>
      <c r="O207" t="s">
        <v>698</v>
      </c>
      <c r="P207" t="s">
        <v>692</v>
      </c>
      <c r="Q207" t="s">
        <v>693</v>
      </c>
      <c r="R207" t="s">
        <v>638</v>
      </c>
      <c r="S207" t="s">
        <v>637</v>
      </c>
      <c r="T207" t="s">
        <v>26088</v>
      </c>
    </row>
    <row r="208" spans="1:20" x14ac:dyDescent="0.25">
      <c r="A208" t="s">
        <v>239</v>
      </c>
      <c r="B208" t="s">
        <v>245</v>
      </c>
      <c r="C208">
        <v>139</v>
      </c>
      <c r="D208">
        <v>1</v>
      </c>
      <c r="E208" t="s">
        <v>26084</v>
      </c>
      <c r="F208">
        <v>215</v>
      </c>
      <c r="G208">
        <v>0</v>
      </c>
      <c r="H208" t="s">
        <v>697</v>
      </c>
      <c r="I208" t="s">
        <v>26085</v>
      </c>
      <c r="J208" t="s">
        <v>26086</v>
      </c>
      <c r="K208" t="s">
        <v>6926</v>
      </c>
      <c r="L208" t="s">
        <v>26087</v>
      </c>
      <c r="M208" t="s">
        <v>26088</v>
      </c>
      <c r="N208" t="s">
        <v>761</v>
      </c>
      <c r="O208" t="s">
        <v>698</v>
      </c>
      <c r="P208" t="s">
        <v>692</v>
      </c>
      <c r="Q208" t="s">
        <v>693</v>
      </c>
      <c r="R208" t="s">
        <v>638</v>
      </c>
      <c r="S208" t="s">
        <v>637</v>
      </c>
      <c r="T208" t="s">
        <v>26088</v>
      </c>
    </row>
    <row r="209" spans="1:20" x14ac:dyDescent="0.25">
      <c r="A209" t="s">
        <v>147</v>
      </c>
      <c r="B209" t="s">
        <v>148</v>
      </c>
      <c r="C209">
        <v>50</v>
      </c>
      <c r="D209">
        <v>6</v>
      </c>
      <c r="E209" t="s">
        <v>26089</v>
      </c>
      <c r="F209">
        <v>200</v>
      </c>
      <c r="G209">
        <v>0</v>
      </c>
      <c r="H209" t="s">
        <v>636</v>
      </c>
      <c r="I209" t="s">
        <v>26090</v>
      </c>
      <c r="J209" t="s">
        <v>652</v>
      </c>
      <c r="K209" t="s">
        <v>637</v>
      </c>
      <c r="L209" t="s">
        <v>638</v>
      </c>
      <c r="M209" t="s">
        <v>26088</v>
      </c>
      <c r="N209" t="s">
        <v>637</v>
      </c>
      <c r="O209" t="s">
        <v>643</v>
      </c>
      <c r="P209" t="s">
        <v>5</v>
      </c>
      <c r="Q209" t="s">
        <v>644</v>
      </c>
      <c r="R209" t="s">
        <v>638</v>
      </c>
      <c r="S209" t="s">
        <v>26091</v>
      </c>
      <c r="T209" t="s">
        <v>26088</v>
      </c>
    </row>
    <row r="210" spans="1:20" x14ac:dyDescent="0.25">
      <c r="A210" t="s">
        <v>240</v>
      </c>
      <c r="B210" t="s">
        <v>2799</v>
      </c>
      <c r="C210">
        <v>87.78</v>
      </c>
      <c r="D210">
        <v>1</v>
      </c>
      <c r="E210" t="s">
        <v>26092</v>
      </c>
      <c r="F210">
        <v>576.70000000000005</v>
      </c>
      <c r="G210">
        <v>50</v>
      </c>
      <c r="H210" t="s">
        <v>645</v>
      </c>
      <c r="I210" t="s">
        <v>20298</v>
      </c>
      <c r="J210" t="s">
        <v>20299</v>
      </c>
      <c r="K210" t="s">
        <v>6814</v>
      </c>
      <c r="L210" t="s">
        <v>20300</v>
      </c>
      <c r="M210" t="s">
        <v>26093</v>
      </c>
      <c r="N210" t="s">
        <v>637</v>
      </c>
      <c r="O210" t="s">
        <v>664</v>
      </c>
      <c r="P210" t="s">
        <v>23</v>
      </c>
      <c r="Q210" t="s">
        <v>665</v>
      </c>
      <c r="R210" t="s">
        <v>638</v>
      </c>
      <c r="S210" t="s">
        <v>26094</v>
      </c>
      <c r="T210" t="s">
        <v>26093</v>
      </c>
    </row>
    <row r="211" spans="1:20" x14ac:dyDescent="0.25">
      <c r="A211" t="s">
        <v>240</v>
      </c>
      <c r="B211" t="s">
        <v>2799</v>
      </c>
      <c r="C211">
        <v>87.79</v>
      </c>
      <c r="D211">
        <v>1</v>
      </c>
      <c r="E211" t="s">
        <v>26092</v>
      </c>
      <c r="F211">
        <v>576.70000000000005</v>
      </c>
      <c r="G211">
        <v>50</v>
      </c>
      <c r="H211" t="s">
        <v>645</v>
      </c>
      <c r="I211" t="s">
        <v>20298</v>
      </c>
      <c r="J211" t="s">
        <v>20299</v>
      </c>
      <c r="K211" t="s">
        <v>6814</v>
      </c>
      <c r="L211" t="s">
        <v>20300</v>
      </c>
      <c r="M211" t="s">
        <v>26093</v>
      </c>
      <c r="N211" t="s">
        <v>637</v>
      </c>
      <c r="O211" t="s">
        <v>664</v>
      </c>
      <c r="P211" t="s">
        <v>23</v>
      </c>
      <c r="Q211" t="s">
        <v>665</v>
      </c>
      <c r="R211" t="s">
        <v>638</v>
      </c>
      <c r="S211" t="s">
        <v>26094</v>
      </c>
      <c r="T211" t="s">
        <v>26093</v>
      </c>
    </row>
    <row r="212" spans="1:20" x14ac:dyDescent="0.25">
      <c r="A212" t="s">
        <v>240</v>
      </c>
      <c r="B212" t="s">
        <v>2799</v>
      </c>
      <c r="C212">
        <v>87.77</v>
      </c>
      <c r="D212">
        <v>1</v>
      </c>
      <c r="E212" t="s">
        <v>26092</v>
      </c>
      <c r="F212">
        <v>576.70000000000005</v>
      </c>
      <c r="G212">
        <v>50</v>
      </c>
      <c r="H212" t="s">
        <v>645</v>
      </c>
      <c r="I212" t="s">
        <v>20298</v>
      </c>
      <c r="J212" t="s">
        <v>20299</v>
      </c>
      <c r="K212" t="s">
        <v>6814</v>
      </c>
      <c r="L212" t="s">
        <v>20300</v>
      </c>
      <c r="M212" t="s">
        <v>26093</v>
      </c>
      <c r="N212" t="s">
        <v>637</v>
      </c>
      <c r="O212" t="s">
        <v>664</v>
      </c>
      <c r="P212" t="s">
        <v>23</v>
      </c>
      <c r="Q212" t="s">
        <v>665</v>
      </c>
      <c r="R212" t="s">
        <v>638</v>
      </c>
      <c r="S212" t="s">
        <v>26094</v>
      </c>
      <c r="T212" t="s">
        <v>26093</v>
      </c>
    </row>
    <row r="213" spans="1:20" x14ac:dyDescent="0.25">
      <c r="A213" t="s">
        <v>239</v>
      </c>
      <c r="B213" t="s">
        <v>2799</v>
      </c>
      <c r="C213">
        <v>87.78</v>
      </c>
      <c r="D213">
        <v>1</v>
      </c>
      <c r="E213" t="s">
        <v>26092</v>
      </c>
      <c r="F213">
        <v>576.70000000000005</v>
      </c>
      <c r="G213">
        <v>50</v>
      </c>
      <c r="H213" t="s">
        <v>645</v>
      </c>
      <c r="I213" t="s">
        <v>20298</v>
      </c>
      <c r="J213" t="s">
        <v>20299</v>
      </c>
      <c r="K213" t="s">
        <v>6814</v>
      </c>
      <c r="L213" t="s">
        <v>20300</v>
      </c>
      <c r="M213" t="s">
        <v>26093</v>
      </c>
      <c r="N213" t="s">
        <v>637</v>
      </c>
      <c r="O213" t="s">
        <v>664</v>
      </c>
      <c r="P213" t="s">
        <v>23</v>
      </c>
      <c r="Q213" t="s">
        <v>665</v>
      </c>
      <c r="R213" t="s">
        <v>638</v>
      </c>
      <c r="S213" t="s">
        <v>26094</v>
      </c>
      <c r="T213" t="s">
        <v>26093</v>
      </c>
    </row>
    <row r="214" spans="1:20" x14ac:dyDescent="0.25">
      <c r="A214" t="s">
        <v>600</v>
      </c>
      <c r="B214" t="s">
        <v>2799</v>
      </c>
      <c r="C214">
        <v>87.79</v>
      </c>
      <c r="D214">
        <v>1</v>
      </c>
      <c r="E214" t="s">
        <v>26092</v>
      </c>
      <c r="F214">
        <v>576.70000000000005</v>
      </c>
      <c r="G214">
        <v>50</v>
      </c>
      <c r="H214" t="s">
        <v>645</v>
      </c>
      <c r="I214" t="s">
        <v>20298</v>
      </c>
      <c r="J214" t="s">
        <v>20299</v>
      </c>
      <c r="K214" t="s">
        <v>6814</v>
      </c>
      <c r="L214" t="s">
        <v>20300</v>
      </c>
      <c r="M214" t="s">
        <v>26093</v>
      </c>
      <c r="N214" t="s">
        <v>637</v>
      </c>
      <c r="O214" t="s">
        <v>664</v>
      </c>
      <c r="P214" t="s">
        <v>23</v>
      </c>
      <c r="Q214" t="s">
        <v>665</v>
      </c>
      <c r="R214" t="s">
        <v>638</v>
      </c>
      <c r="S214" t="s">
        <v>26094</v>
      </c>
      <c r="T214" t="s">
        <v>26093</v>
      </c>
    </row>
    <row r="215" spans="1:20" x14ac:dyDescent="0.25">
      <c r="A215" t="s">
        <v>241</v>
      </c>
      <c r="B215" t="s">
        <v>2799</v>
      </c>
      <c r="C215">
        <v>87.79</v>
      </c>
      <c r="D215">
        <v>1</v>
      </c>
      <c r="E215" t="s">
        <v>26092</v>
      </c>
      <c r="F215">
        <v>576.70000000000005</v>
      </c>
      <c r="G215">
        <v>50</v>
      </c>
      <c r="H215" t="s">
        <v>645</v>
      </c>
      <c r="I215" t="s">
        <v>20298</v>
      </c>
      <c r="J215" t="s">
        <v>20299</v>
      </c>
      <c r="K215" t="s">
        <v>6814</v>
      </c>
      <c r="L215" t="s">
        <v>20300</v>
      </c>
      <c r="M215" t="s">
        <v>26093</v>
      </c>
      <c r="N215" t="s">
        <v>637</v>
      </c>
      <c r="O215" t="s">
        <v>664</v>
      </c>
      <c r="P215" t="s">
        <v>23</v>
      </c>
      <c r="Q215" t="s">
        <v>665</v>
      </c>
      <c r="R215" t="s">
        <v>638</v>
      </c>
      <c r="S215" t="s">
        <v>26094</v>
      </c>
      <c r="T215" t="s">
        <v>26093</v>
      </c>
    </row>
    <row r="216" spans="1:20" x14ac:dyDescent="0.25">
      <c r="A216" t="s">
        <v>147</v>
      </c>
      <c r="B216" t="s">
        <v>148</v>
      </c>
      <c r="C216">
        <v>50</v>
      </c>
      <c r="D216">
        <v>6</v>
      </c>
      <c r="E216" t="s">
        <v>26095</v>
      </c>
      <c r="F216">
        <v>200</v>
      </c>
      <c r="G216">
        <v>0</v>
      </c>
      <c r="H216" t="s">
        <v>636</v>
      </c>
      <c r="I216" t="s">
        <v>26096</v>
      </c>
      <c r="J216" t="s">
        <v>666</v>
      </c>
      <c r="K216" t="s">
        <v>637</v>
      </c>
      <c r="L216" t="s">
        <v>638</v>
      </c>
      <c r="M216" t="s">
        <v>26097</v>
      </c>
      <c r="N216" t="s">
        <v>637</v>
      </c>
      <c r="O216" t="s">
        <v>643</v>
      </c>
      <c r="P216" t="s">
        <v>5</v>
      </c>
      <c r="Q216" t="s">
        <v>644</v>
      </c>
      <c r="R216" t="s">
        <v>638</v>
      </c>
      <c r="S216" t="s">
        <v>26098</v>
      </c>
      <c r="T216" t="s">
        <v>26099</v>
      </c>
    </row>
    <row r="217" spans="1:20" x14ac:dyDescent="0.25">
      <c r="A217" t="s">
        <v>18</v>
      </c>
      <c r="B217" t="s">
        <v>19</v>
      </c>
      <c r="C217">
        <v>66.666666666666671</v>
      </c>
      <c r="D217">
        <v>3</v>
      </c>
      <c r="E217" t="s">
        <v>26100</v>
      </c>
      <c r="F217">
        <v>100</v>
      </c>
      <c r="G217">
        <v>0</v>
      </c>
      <c r="H217" t="s">
        <v>636</v>
      </c>
      <c r="I217" t="s">
        <v>26101</v>
      </c>
      <c r="J217" t="s">
        <v>1797</v>
      </c>
      <c r="K217" t="s">
        <v>637</v>
      </c>
      <c r="L217" t="s">
        <v>638</v>
      </c>
      <c r="M217" t="s">
        <v>26099</v>
      </c>
      <c r="N217" t="s">
        <v>637</v>
      </c>
      <c r="O217" t="s">
        <v>643</v>
      </c>
      <c r="P217" t="s">
        <v>5</v>
      </c>
      <c r="Q217" t="s">
        <v>644</v>
      </c>
      <c r="R217" t="s">
        <v>638</v>
      </c>
      <c r="S217" t="s">
        <v>26102</v>
      </c>
      <c r="T217" t="s">
        <v>26099</v>
      </c>
    </row>
    <row r="218" spans="1:20" x14ac:dyDescent="0.25">
      <c r="A218" t="s">
        <v>241</v>
      </c>
      <c r="B218" t="s">
        <v>2799</v>
      </c>
      <c r="C218">
        <v>87.2</v>
      </c>
      <c r="D218">
        <v>1</v>
      </c>
      <c r="E218" t="s">
        <v>26103</v>
      </c>
      <c r="F218">
        <v>96.2</v>
      </c>
      <c r="G218">
        <v>9</v>
      </c>
      <c r="H218" t="s">
        <v>645</v>
      </c>
      <c r="I218" t="s">
        <v>26104</v>
      </c>
      <c r="J218" t="s">
        <v>26105</v>
      </c>
      <c r="K218" t="s">
        <v>26106</v>
      </c>
      <c r="L218" t="s">
        <v>26107</v>
      </c>
      <c r="M218" t="s">
        <v>26108</v>
      </c>
      <c r="N218" t="s">
        <v>637</v>
      </c>
      <c r="O218" t="s">
        <v>664</v>
      </c>
      <c r="P218" t="s">
        <v>23</v>
      </c>
      <c r="Q218" t="s">
        <v>665</v>
      </c>
      <c r="R218" t="s">
        <v>638</v>
      </c>
      <c r="S218" t="s">
        <v>637</v>
      </c>
      <c r="T218" t="s">
        <v>26108</v>
      </c>
    </row>
    <row r="219" spans="1:20" x14ac:dyDescent="0.25">
      <c r="A219" t="s">
        <v>18</v>
      </c>
      <c r="B219" t="s">
        <v>19</v>
      </c>
      <c r="C219">
        <v>66.666666666666671</v>
      </c>
      <c r="D219">
        <v>3</v>
      </c>
      <c r="E219" t="s">
        <v>26109</v>
      </c>
      <c r="F219">
        <v>129</v>
      </c>
      <c r="G219">
        <v>0</v>
      </c>
      <c r="H219" t="s">
        <v>636</v>
      </c>
      <c r="I219" t="s">
        <v>12370</v>
      </c>
      <c r="J219" t="s">
        <v>676</v>
      </c>
      <c r="K219" t="s">
        <v>637</v>
      </c>
      <c r="L219" t="s">
        <v>638</v>
      </c>
      <c r="M219" t="s">
        <v>26110</v>
      </c>
      <c r="N219" t="s">
        <v>637</v>
      </c>
      <c r="O219" t="s">
        <v>643</v>
      </c>
      <c r="P219" t="s">
        <v>5</v>
      </c>
      <c r="Q219" t="s">
        <v>644</v>
      </c>
      <c r="R219" t="s">
        <v>638</v>
      </c>
      <c r="S219" t="s">
        <v>26111</v>
      </c>
      <c r="T219" t="s">
        <v>26110</v>
      </c>
    </row>
    <row r="220" spans="1:20" x14ac:dyDescent="0.25">
      <c r="A220" t="s">
        <v>147</v>
      </c>
      <c r="B220" t="s">
        <v>148</v>
      </c>
      <c r="C220">
        <v>33.333333333333336</v>
      </c>
      <c r="D220">
        <v>3</v>
      </c>
      <c r="E220" t="s">
        <v>26112</v>
      </c>
      <c r="F220">
        <v>100</v>
      </c>
      <c r="G220">
        <v>0</v>
      </c>
      <c r="H220" t="s">
        <v>655</v>
      </c>
      <c r="I220" t="s">
        <v>26113</v>
      </c>
      <c r="J220" t="s">
        <v>667</v>
      </c>
      <c r="K220" t="s">
        <v>637</v>
      </c>
      <c r="L220" t="s">
        <v>638</v>
      </c>
      <c r="M220" t="s">
        <v>26114</v>
      </c>
      <c r="N220" t="s">
        <v>637</v>
      </c>
      <c r="O220" t="s">
        <v>639</v>
      </c>
      <c r="P220" t="s">
        <v>5</v>
      </c>
      <c r="Q220" t="s">
        <v>640</v>
      </c>
      <c r="R220" t="s">
        <v>638</v>
      </c>
      <c r="S220" t="s">
        <v>26115</v>
      </c>
      <c r="T220" t="s">
        <v>26116</v>
      </c>
    </row>
    <row r="221" spans="1:20" x14ac:dyDescent="0.25">
      <c r="A221" t="s">
        <v>241</v>
      </c>
      <c r="B221" t="s">
        <v>247</v>
      </c>
      <c r="C221">
        <v>159</v>
      </c>
      <c r="D221">
        <v>1</v>
      </c>
      <c r="E221" t="s">
        <v>26117</v>
      </c>
      <c r="F221">
        <v>99</v>
      </c>
      <c r="G221">
        <v>0</v>
      </c>
      <c r="H221" t="s">
        <v>655</v>
      </c>
      <c r="I221" t="s">
        <v>22930</v>
      </c>
      <c r="J221" t="s">
        <v>667</v>
      </c>
      <c r="K221" t="s">
        <v>637</v>
      </c>
      <c r="L221" t="s">
        <v>638</v>
      </c>
      <c r="M221" t="s">
        <v>26118</v>
      </c>
      <c r="N221" t="s">
        <v>637</v>
      </c>
      <c r="O221" t="s">
        <v>654</v>
      </c>
      <c r="P221" t="s">
        <v>5</v>
      </c>
      <c r="Q221" t="s">
        <v>640</v>
      </c>
      <c r="R221" t="s">
        <v>638</v>
      </c>
      <c r="S221" t="s">
        <v>26119</v>
      </c>
      <c r="T221" t="s">
        <v>26120</v>
      </c>
    </row>
    <row r="222" spans="1:20" x14ac:dyDescent="0.25">
      <c r="A222" t="s">
        <v>99</v>
      </c>
      <c r="B222" t="s">
        <v>100</v>
      </c>
      <c r="C222">
        <v>10</v>
      </c>
      <c r="D222">
        <v>50</v>
      </c>
      <c r="E222" t="s">
        <v>26121</v>
      </c>
      <c r="F222">
        <v>500</v>
      </c>
      <c r="G222">
        <v>0</v>
      </c>
      <c r="H222" t="s">
        <v>645</v>
      </c>
      <c r="I222" t="s">
        <v>789</v>
      </c>
      <c r="J222" t="s">
        <v>9086</v>
      </c>
      <c r="K222" t="s">
        <v>1774</v>
      </c>
      <c r="L222" t="s">
        <v>2191</v>
      </c>
      <c r="M222" t="s">
        <v>26122</v>
      </c>
      <c r="N222" t="s">
        <v>637</v>
      </c>
      <c r="O222" t="s">
        <v>646</v>
      </c>
      <c r="P222" t="s">
        <v>26</v>
      </c>
      <c r="Q222" t="s">
        <v>647</v>
      </c>
      <c r="R222" t="s">
        <v>638</v>
      </c>
      <c r="S222" t="s">
        <v>26123</v>
      </c>
      <c r="T222" t="s">
        <v>26124</v>
      </c>
    </row>
    <row r="223" spans="1:20" x14ac:dyDescent="0.25">
      <c r="A223" t="s">
        <v>147</v>
      </c>
      <c r="B223" t="s">
        <v>148</v>
      </c>
      <c r="C223">
        <v>33.333333333333336</v>
      </c>
      <c r="D223">
        <v>3</v>
      </c>
      <c r="E223" t="s">
        <v>26125</v>
      </c>
      <c r="F223">
        <v>100</v>
      </c>
      <c r="G223">
        <v>0</v>
      </c>
      <c r="H223" t="s">
        <v>636</v>
      </c>
      <c r="I223" t="s">
        <v>26126</v>
      </c>
      <c r="J223" t="s">
        <v>2080</v>
      </c>
      <c r="K223" t="s">
        <v>637</v>
      </c>
      <c r="L223" t="s">
        <v>638</v>
      </c>
      <c r="M223" t="s">
        <v>26127</v>
      </c>
      <c r="N223" t="s">
        <v>637</v>
      </c>
      <c r="O223" t="s">
        <v>643</v>
      </c>
      <c r="P223" t="s">
        <v>5</v>
      </c>
      <c r="Q223" t="s">
        <v>644</v>
      </c>
      <c r="R223" t="s">
        <v>638</v>
      </c>
      <c r="S223" t="s">
        <v>26128</v>
      </c>
      <c r="T223" t="s">
        <v>26127</v>
      </c>
    </row>
    <row r="224" spans="1:20" x14ac:dyDescent="0.25">
      <c r="A224" t="s">
        <v>147</v>
      </c>
      <c r="B224" t="s">
        <v>148</v>
      </c>
      <c r="C224">
        <v>50</v>
      </c>
      <c r="D224">
        <v>6</v>
      </c>
      <c r="E224" t="s">
        <v>26129</v>
      </c>
      <c r="F224">
        <v>230</v>
      </c>
      <c r="G224">
        <v>30</v>
      </c>
      <c r="H224" t="s">
        <v>636</v>
      </c>
      <c r="I224" t="s">
        <v>26130</v>
      </c>
      <c r="J224" t="s">
        <v>678</v>
      </c>
      <c r="K224" t="s">
        <v>637</v>
      </c>
      <c r="L224" t="s">
        <v>638</v>
      </c>
      <c r="M224" t="s">
        <v>26131</v>
      </c>
      <c r="N224" t="s">
        <v>637</v>
      </c>
      <c r="O224" t="s">
        <v>643</v>
      </c>
      <c r="P224" t="s">
        <v>5</v>
      </c>
      <c r="Q224" t="s">
        <v>644</v>
      </c>
      <c r="R224" t="s">
        <v>638</v>
      </c>
      <c r="S224" t="s">
        <v>26132</v>
      </c>
      <c r="T224" t="s">
        <v>26131</v>
      </c>
    </row>
    <row r="225" spans="1:20" x14ac:dyDescent="0.25">
      <c r="A225" t="s">
        <v>147</v>
      </c>
      <c r="B225" t="s">
        <v>148</v>
      </c>
      <c r="C225">
        <v>65</v>
      </c>
      <c r="D225">
        <v>9</v>
      </c>
      <c r="E225" t="s">
        <v>26133</v>
      </c>
      <c r="F225">
        <v>315</v>
      </c>
      <c r="G225">
        <v>0</v>
      </c>
      <c r="H225" t="s">
        <v>636</v>
      </c>
      <c r="I225" t="s">
        <v>12171</v>
      </c>
      <c r="J225" t="s">
        <v>657</v>
      </c>
      <c r="K225" t="s">
        <v>637</v>
      </c>
      <c r="L225" t="s">
        <v>638</v>
      </c>
      <c r="M225" t="s">
        <v>26134</v>
      </c>
      <c r="N225" t="s">
        <v>637</v>
      </c>
      <c r="O225" t="s">
        <v>643</v>
      </c>
      <c r="P225" t="s">
        <v>5</v>
      </c>
      <c r="Q225" t="s">
        <v>644</v>
      </c>
      <c r="R225" t="s">
        <v>638</v>
      </c>
      <c r="S225" t="s">
        <v>26135</v>
      </c>
      <c r="T225" t="s">
        <v>26136</v>
      </c>
    </row>
    <row r="226" spans="1:20" x14ac:dyDescent="0.25">
      <c r="A226" t="s">
        <v>147</v>
      </c>
      <c r="B226" t="s">
        <v>148</v>
      </c>
      <c r="C226">
        <v>50</v>
      </c>
      <c r="D226">
        <v>6</v>
      </c>
      <c r="E226" t="s">
        <v>26137</v>
      </c>
      <c r="F226">
        <v>235</v>
      </c>
      <c r="G226">
        <v>35</v>
      </c>
      <c r="H226" t="s">
        <v>636</v>
      </c>
      <c r="I226" t="s">
        <v>26138</v>
      </c>
      <c r="J226" t="s">
        <v>2240</v>
      </c>
      <c r="K226" t="s">
        <v>637</v>
      </c>
      <c r="L226" t="s">
        <v>638</v>
      </c>
      <c r="M226" t="s">
        <v>26139</v>
      </c>
      <c r="N226" t="s">
        <v>637</v>
      </c>
      <c r="O226" t="s">
        <v>639</v>
      </c>
      <c r="P226" t="s">
        <v>5</v>
      </c>
      <c r="Q226" t="s">
        <v>640</v>
      </c>
      <c r="R226" t="s">
        <v>638</v>
      </c>
      <c r="S226" t="s">
        <v>26140</v>
      </c>
      <c r="T226" t="s">
        <v>26139</v>
      </c>
    </row>
    <row r="227" spans="1:20" x14ac:dyDescent="0.25">
      <c r="A227" t="s">
        <v>16818</v>
      </c>
      <c r="B227" t="s">
        <v>13750</v>
      </c>
      <c r="C227">
        <v>99</v>
      </c>
      <c r="D227">
        <v>2</v>
      </c>
      <c r="E227" t="s">
        <v>26141</v>
      </c>
      <c r="F227">
        <v>191.5</v>
      </c>
      <c r="G227">
        <v>20</v>
      </c>
      <c r="H227" t="s">
        <v>655</v>
      </c>
      <c r="I227" t="s">
        <v>26142</v>
      </c>
      <c r="J227" t="s">
        <v>3188</v>
      </c>
      <c r="K227" t="s">
        <v>637</v>
      </c>
      <c r="L227" t="s">
        <v>638</v>
      </c>
      <c r="M227" t="s">
        <v>26139</v>
      </c>
      <c r="N227" t="s">
        <v>637</v>
      </c>
      <c r="O227" t="s">
        <v>639</v>
      </c>
      <c r="P227" t="s">
        <v>5</v>
      </c>
      <c r="Q227" t="s">
        <v>640</v>
      </c>
      <c r="R227" t="s">
        <v>638</v>
      </c>
      <c r="S227" t="s">
        <v>26143</v>
      </c>
      <c r="T227" t="s">
        <v>26139</v>
      </c>
    </row>
    <row r="228" spans="1:20" x14ac:dyDescent="0.25">
      <c r="A228" t="s">
        <v>594</v>
      </c>
      <c r="B228" t="s">
        <v>595</v>
      </c>
      <c r="C228">
        <v>50</v>
      </c>
      <c r="D228">
        <v>3</v>
      </c>
      <c r="E228" t="s">
        <v>26144</v>
      </c>
      <c r="F228">
        <v>99</v>
      </c>
      <c r="G228">
        <v>0</v>
      </c>
      <c r="H228" t="s">
        <v>636</v>
      </c>
      <c r="I228" t="s">
        <v>26145</v>
      </c>
      <c r="J228" t="s">
        <v>668</v>
      </c>
      <c r="K228" t="s">
        <v>637</v>
      </c>
      <c r="L228" t="s">
        <v>638</v>
      </c>
      <c r="M228" t="s">
        <v>26146</v>
      </c>
      <c r="N228" t="s">
        <v>637</v>
      </c>
      <c r="O228" t="s">
        <v>643</v>
      </c>
      <c r="P228" t="s">
        <v>5</v>
      </c>
      <c r="Q228" t="s">
        <v>644</v>
      </c>
      <c r="R228" t="s">
        <v>638</v>
      </c>
      <c r="S228" t="s">
        <v>26147</v>
      </c>
      <c r="T228" t="s">
        <v>26146</v>
      </c>
    </row>
    <row r="229" spans="1:20" x14ac:dyDescent="0.25">
      <c r="A229" t="s">
        <v>147</v>
      </c>
      <c r="B229" t="s">
        <v>148</v>
      </c>
      <c r="C229">
        <v>33.333333333333336</v>
      </c>
      <c r="D229">
        <v>3</v>
      </c>
      <c r="E229" t="s">
        <v>26148</v>
      </c>
      <c r="F229">
        <v>100</v>
      </c>
      <c r="G229">
        <v>0</v>
      </c>
      <c r="H229" t="s">
        <v>655</v>
      </c>
      <c r="I229" t="s">
        <v>14741</v>
      </c>
      <c r="J229" t="s">
        <v>667</v>
      </c>
      <c r="K229" t="s">
        <v>637</v>
      </c>
      <c r="L229" t="s">
        <v>638</v>
      </c>
      <c r="M229" t="s">
        <v>26149</v>
      </c>
      <c r="N229" t="s">
        <v>637</v>
      </c>
      <c r="O229" t="s">
        <v>639</v>
      </c>
      <c r="P229" t="s">
        <v>5</v>
      </c>
      <c r="Q229" t="s">
        <v>640</v>
      </c>
      <c r="R229" t="s">
        <v>638</v>
      </c>
      <c r="S229" t="s">
        <v>26150</v>
      </c>
      <c r="T229" t="s">
        <v>26149</v>
      </c>
    </row>
    <row r="230" spans="1:20" x14ac:dyDescent="0.25">
      <c r="A230" t="s">
        <v>594</v>
      </c>
      <c r="B230" t="s">
        <v>595</v>
      </c>
      <c r="C230">
        <v>50</v>
      </c>
      <c r="D230">
        <v>3</v>
      </c>
      <c r="E230" t="s">
        <v>26151</v>
      </c>
      <c r="F230">
        <v>100</v>
      </c>
      <c r="G230">
        <v>1</v>
      </c>
      <c r="H230" t="s">
        <v>636</v>
      </c>
      <c r="I230" t="s">
        <v>26152</v>
      </c>
      <c r="J230" t="s">
        <v>684</v>
      </c>
      <c r="K230" t="s">
        <v>637</v>
      </c>
      <c r="L230" t="s">
        <v>638</v>
      </c>
      <c r="M230" t="s">
        <v>26153</v>
      </c>
      <c r="N230" t="s">
        <v>637</v>
      </c>
      <c r="O230" t="s">
        <v>639</v>
      </c>
      <c r="P230" t="s">
        <v>5</v>
      </c>
      <c r="Q230" t="s">
        <v>640</v>
      </c>
      <c r="R230" t="s">
        <v>638</v>
      </c>
      <c r="S230" t="s">
        <v>26154</v>
      </c>
      <c r="T230" t="s">
        <v>26153</v>
      </c>
    </row>
    <row r="231" spans="1:20" x14ac:dyDescent="0.25">
      <c r="A231" t="s">
        <v>147</v>
      </c>
      <c r="B231" t="s">
        <v>148</v>
      </c>
      <c r="C231">
        <v>50</v>
      </c>
      <c r="D231">
        <v>6</v>
      </c>
      <c r="E231" t="s">
        <v>26155</v>
      </c>
      <c r="F231">
        <v>235</v>
      </c>
      <c r="G231">
        <v>35</v>
      </c>
      <c r="H231" t="s">
        <v>636</v>
      </c>
      <c r="I231" t="s">
        <v>26156</v>
      </c>
      <c r="J231" t="s">
        <v>657</v>
      </c>
      <c r="K231" t="s">
        <v>637</v>
      </c>
      <c r="L231" t="s">
        <v>638</v>
      </c>
      <c r="M231" t="s">
        <v>26157</v>
      </c>
      <c r="N231" t="s">
        <v>637</v>
      </c>
      <c r="O231" t="s">
        <v>639</v>
      </c>
      <c r="P231" t="s">
        <v>5</v>
      </c>
      <c r="Q231" t="s">
        <v>640</v>
      </c>
      <c r="R231" t="s">
        <v>638</v>
      </c>
      <c r="S231" t="s">
        <v>26158</v>
      </c>
      <c r="T231" t="s">
        <v>26157</v>
      </c>
    </row>
    <row r="232" spans="1:20" x14ac:dyDescent="0.25">
      <c r="A232" t="s">
        <v>16818</v>
      </c>
      <c r="B232" t="s">
        <v>13750</v>
      </c>
      <c r="C232">
        <v>99</v>
      </c>
      <c r="D232">
        <v>2</v>
      </c>
      <c r="E232" t="s">
        <v>26159</v>
      </c>
      <c r="F232">
        <v>208</v>
      </c>
      <c r="G232">
        <v>29</v>
      </c>
      <c r="H232" t="s">
        <v>655</v>
      </c>
      <c r="I232" t="s">
        <v>26160</v>
      </c>
      <c r="J232" t="s">
        <v>1797</v>
      </c>
      <c r="K232" t="s">
        <v>637</v>
      </c>
      <c r="L232" t="s">
        <v>638</v>
      </c>
      <c r="M232" t="s">
        <v>26161</v>
      </c>
      <c r="N232" t="s">
        <v>637</v>
      </c>
      <c r="O232" t="s">
        <v>643</v>
      </c>
      <c r="P232" t="s">
        <v>5</v>
      </c>
      <c r="Q232" t="s">
        <v>644</v>
      </c>
      <c r="R232" t="s">
        <v>638</v>
      </c>
      <c r="S232" t="s">
        <v>26162</v>
      </c>
      <c r="T232" t="s">
        <v>26163</v>
      </c>
    </row>
    <row r="233" spans="1:20" x14ac:dyDescent="0.25">
      <c r="A233" t="s">
        <v>241</v>
      </c>
      <c r="B233" t="s">
        <v>247</v>
      </c>
      <c r="C233">
        <v>159</v>
      </c>
      <c r="D233">
        <v>1</v>
      </c>
      <c r="E233" t="s">
        <v>26164</v>
      </c>
      <c r="F233">
        <v>99</v>
      </c>
      <c r="G233">
        <v>0</v>
      </c>
      <c r="H233" t="s">
        <v>655</v>
      </c>
      <c r="I233" t="s">
        <v>26165</v>
      </c>
      <c r="J233" t="s">
        <v>2240</v>
      </c>
      <c r="K233" t="s">
        <v>637</v>
      </c>
      <c r="L233" t="s">
        <v>638</v>
      </c>
      <c r="M233" t="s">
        <v>26166</v>
      </c>
      <c r="N233" t="s">
        <v>637</v>
      </c>
      <c r="O233" t="s">
        <v>639</v>
      </c>
      <c r="P233" t="s">
        <v>5</v>
      </c>
      <c r="Q233" t="s">
        <v>640</v>
      </c>
      <c r="R233" t="s">
        <v>638</v>
      </c>
      <c r="S233" t="s">
        <v>26167</v>
      </c>
      <c r="T233" t="s">
        <v>26166</v>
      </c>
    </row>
    <row r="234" spans="1:20" x14ac:dyDescent="0.25">
      <c r="A234" t="s">
        <v>22</v>
      </c>
      <c r="B234" t="s">
        <v>27</v>
      </c>
      <c r="C234">
        <v>66.333333333333329</v>
      </c>
      <c r="D234">
        <v>3</v>
      </c>
      <c r="E234" t="s">
        <v>26168</v>
      </c>
      <c r="F234">
        <v>250</v>
      </c>
      <c r="G234">
        <v>0</v>
      </c>
      <c r="H234" t="s">
        <v>645</v>
      </c>
      <c r="I234" t="s">
        <v>7291</v>
      </c>
      <c r="J234" t="s">
        <v>7586</v>
      </c>
      <c r="K234" t="s">
        <v>7587</v>
      </c>
      <c r="L234" t="s">
        <v>741</v>
      </c>
      <c r="M234" t="s">
        <v>26166</v>
      </c>
      <c r="N234" t="s">
        <v>637</v>
      </c>
      <c r="O234" t="s">
        <v>646</v>
      </c>
      <c r="P234" t="s">
        <v>26</v>
      </c>
      <c r="Q234" t="s">
        <v>647</v>
      </c>
      <c r="R234" t="s">
        <v>638</v>
      </c>
      <c r="S234" t="s">
        <v>26169</v>
      </c>
      <c r="T234" t="s">
        <v>26170</v>
      </c>
    </row>
    <row r="235" spans="1:20" x14ac:dyDescent="0.25">
      <c r="A235" t="s">
        <v>147</v>
      </c>
      <c r="B235" t="s">
        <v>148</v>
      </c>
      <c r="C235">
        <v>33.333333333333336</v>
      </c>
      <c r="D235">
        <v>3</v>
      </c>
      <c r="E235" t="s">
        <v>26171</v>
      </c>
      <c r="F235">
        <v>100</v>
      </c>
      <c r="G235">
        <v>0</v>
      </c>
      <c r="H235" t="s">
        <v>655</v>
      </c>
      <c r="I235" t="s">
        <v>26172</v>
      </c>
      <c r="J235" t="s">
        <v>648</v>
      </c>
      <c r="K235" t="s">
        <v>637</v>
      </c>
      <c r="L235" t="s">
        <v>638</v>
      </c>
      <c r="M235" t="s">
        <v>26173</v>
      </c>
      <c r="N235" t="s">
        <v>637</v>
      </c>
      <c r="O235" t="s">
        <v>643</v>
      </c>
      <c r="P235" t="s">
        <v>5</v>
      </c>
      <c r="Q235" t="s">
        <v>644</v>
      </c>
      <c r="R235" t="s">
        <v>638</v>
      </c>
      <c r="S235" t="s">
        <v>26174</v>
      </c>
      <c r="T235" t="s">
        <v>26173</v>
      </c>
    </row>
    <row r="236" spans="1:20" x14ac:dyDescent="0.25">
      <c r="A236" t="s">
        <v>240</v>
      </c>
      <c r="B236" t="s">
        <v>2799</v>
      </c>
      <c r="C236">
        <v>109</v>
      </c>
      <c r="D236">
        <v>1</v>
      </c>
      <c r="E236" t="s">
        <v>26175</v>
      </c>
      <c r="F236">
        <v>133.91</v>
      </c>
      <c r="G236">
        <v>24.91</v>
      </c>
      <c r="H236" t="s">
        <v>645</v>
      </c>
      <c r="I236" t="s">
        <v>26176</v>
      </c>
      <c r="J236" t="s">
        <v>26177</v>
      </c>
      <c r="K236" t="s">
        <v>7352</v>
      </c>
      <c r="L236" t="s">
        <v>26178</v>
      </c>
      <c r="M236" t="s">
        <v>26179</v>
      </c>
      <c r="N236" t="s">
        <v>637</v>
      </c>
      <c r="O236" t="s">
        <v>664</v>
      </c>
      <c r="P236" t="s">
        <v>23</v>
      </c>
      <c r="Q236" t="s">
        <v>665</v>
      </c>
      <c r="R236" t="s">
        <v>638</v>
      </c>
      <c r="S236" t="s">
        <v>637</v>
      </c>
      <c r="T236" t="s">
        <v>26180</v>
      </c>
    </row>
    <row r="237" spans="1:20" x14ac:dyDescent="0.25">
      <c r="A237" t="s">
        <v>600</v>
      </c>
      <c r="B237" t="s">
        <v>601</v>
      </c>
      <c r="C237">
        <v>139</v>
      </c>
      <c r="D237">
        <v>1</v>
      </c>
      <c r="E237" t="s">
        <v>26181</v>
      </c>
      <c r="F237">
        <v>433</v>
      </c>
      <c r="G237">
        <v>16</v>
      </c>
      <c r="H237" t="s">
        <v>645</v>
      </c>
      <c r="I237" t="s">
        <v>727</v>
      </c>
      <c r="J237" t="s">
        <v>26182</v>
      </c>
      <c r="K237" t="s">
        <v>8104</v>
      </c>
      <c r="L237" t="s">
        <v>725</v>
      </c>
      <c r="M237" t="s">
        <v>26183</v>
      </c>
      <c r="N237" t="s">
        <v>637</v>
      </c>
      <c r="O237" t="s">
        <v>646</v>
      </c>
      <c r="P237" t="s">
        <v>26</v>
      </c>
      <c r="Q237" t="s">
        <v>647</v>
      </c>
      <c r="R237" t="s">
        <v>638</v>
      </c>
      <c r="S237" t="s">
        <v>26184</v>
      </c>
      <c r="T237" t="s">
        <v>26183</v>
      </c>
    </row>
    <row r="238" spans="1:20" x14ac:dyDescent="0.25">
      <c r="A238" t="s">
        <v>240</v>
      </c>
      <c r="B238" t="s">
        <v>246</v>
      </c>
      <c r="C238">
        <v>139</v>
      </c>
      <c r="D238">
        <v>1</v>
      </c>
      <c r="E238" t="s">
        <v>26181</v>
      </c>
      <c r="F238">
        <v>433</v>
      </c>
      <c r="G238">
        <v>16</v>
      </c>
      <c r="H238" t="s">
        <v>645</v>
      </c>
      <c r="I238" t="s">
        <v>727</v>
      </c>
      <c r="J238" t="s">
        <v>26182</v>
      </c>
      <c r="K238" t="s">
        <v>8104</v>
      </c>
      <c r="L238" t="s">
        <v>725</v>
      </c>
      <c r="M238" t="s">
        <v>26183</v>
      </c>
      <c r="N238" t="s">
        <v>637</v>
      </c>
      <c r="O238" t="s">
        <v>646</v>
      </c>
      <c r="P238" t="s">
        <v>26</v>
      </c>
      <c r="Q238" t="s">
        <v>647</v>
      </c>
      <c r="R238" t="s">
        <v>638</v>
      </c>
      <c r="S238" t="s">
        <v>26184</v>
      </c>
      <c r="T238" t="s">
        <v>26183</v>
      </c>
    </row>
    <row r="239" spans="1:20" x14ac:dyDescent="0.25">
      <c r="A239" t="s">
        <v>239</v>
      </c>
      <c r="B239" t="s">
        <v>245</v>
      </c>
      <c r="C239">
        <v>139</v>
      </c>
      <c r="D239">
        <v>1</v>
      </c>
      <c r="E239" t="s">
        <v>26181</v>
      </c>
      <c r="F239">
        <v>433</v>
      </c>
      <c r="G239">
        <v>16</v>
      </c>
      <c r="H239" t="s">
        <v>645</v>
      </c>
      <c r="I239" t="s">
        <v>727</v>
      </c>
      <c r="J239" t="s">
        <v>26182</v>
      </c>
      <c r="K239" t="s">
        <v>8104</v>
      </c>
      <c r="L239" t="s">
        <v>725</v>
      </c>
      <c r="M239" t="s">
        <v>26183</v>
      </c>
      <c r="N239" t="s">
        <v>637</v>
      </c>
      <c r="O239" t="s">
        <v>646</v>
      </c>
      <c r="P239" t="s">
        <v>26</v>
      </c>
      <c r="Q239" t="s">
        <v>647</v>
      </c>
      <c r="R239" t="s">
        <v>638</v>
      </c>
      <c r="S239" t="s">
        <v>26184</v>
      </c>
      <c r="T239" t="s">
        <v>26183</v>
      </c>
    </row>
    <row r="240" spans="1:20" x14ac:dyDescent="0.25">
      <c r="A240" t="s">
        <v>147</v>
      </c>
      <c r="B240" t="s">
        <v>148</v>
      </c>
      <c r="C240">
        <v>50</v>
      </c>
      <c r="D240">
        <v>6</v>
      </c>
      <c r="E240" t="s">
        <v>26185</v>
      </c>
      <c r="F240">
        <v>200</v>
      </c>
      <c r="G240">
        <v>0</v>
      </c>
      <c r="H240" t="s">
        <v>636</v>
      </c>
      <c r="I240" t="s">
        <v>26186</v>
      </c>
      <c r="J240" t="s">
        <v>662</v>
      </c>
      <c r="K240" t="s">
        <v>637</v>
      </c>
      <c r="L240" t="s">
        <v>638</v>
      </c>
      <c r="M240" t="s">
        <v>26183</v>
      </c>
      <c r="N240" t="s">
        <v>637</v>
      </c>
      <c r="O240" t="s">
        <v>643</v>
      </c>
      <c r="P240" t="s">
        <v>5</v>
      </c>
      <c r="Q240" t="s">
        <v>644</v>
      </c>
      <c r="R240" t="s">
        <v>638</v>
      </c>
      <c r="S240" t="s">
        <v>26187</v>
      </c>
      <c r="T240" t="s">
        <v>26188</v>
      </c>
    </row>
    <row r="241" spans="1:20" x14ac:dyDescent="0.25">
      <c r="A241" t="s">
        <v>147</v>
      </c>
      <c r="B241" t="s">
        <v>148</v>
      </c>
      <c r="C241">
        <v>50</v>
      </c>
      <c r="D241">
        <v>6</v>
      </c>
      <c r="E241" t="s">
        <v>26189</v>
      </c>
      <c r="F241">
        <v>200</v>
      </c>
      <c r="G241">
        <v>0</v>
      </c>
      <c r="H241" t="s">
        <v>636</v>
      </c>
      <c r="I241" t="s">
        <v>26190</v>
      </c>
      <c r="J241" t="s">
        <v>657</v>
      </c>
      <c r="K241" t="s">
        <v>637</v>
      </c>
      <c r="L241" t="s">
        <v>638</v>
      </c>
      <c r="M241" t="s">
        <v>26191</v>
      </c>
      <c r="N241" t="s">
        <v>637</v>
      </c>
      <c r="O241" t="s">
        <v>639</v>
      </c>
      <c r="P241" t="s">
        <v>5</v>
      </c>
      <c r="Q241" t="s">
        <v>640</v>
      </c>
      <c r="R241" t="s">
        <v>638</v>
      </c>
      <c r="S241" t="s">
        <v>26192</v>
      </c>
      <c r="T241" t="s">
        <v>26191</v>
      </c>
    </row>
    <row r="242" spans="1:20" x14ac:dyDescent="0.25">
      <c r="A242" t="s">
        <v>18</v>
      </c>
      <c r="B242" t="s">
        <v>19</v>
      </c>
      <c r="C242">
        <v>66.666666666666671</v>
      </c>
      <c r="D242">
        <v>3</v>
      </c>
      <c r="E242" t="s">
        <v>26193</v>
      </c>
      <c r="F242">
        <v>111</v>
      </c>
      <c r="G242">
        <v>0</v>
      </c>
      <c r="H242" t="s">
        <v>645</v>
      </c>
      <c r="I242" t="s">
        <v>26194</v>
      </c>
      <c r="J242" t="s">
        <v>26195</v>
      </c>
      <c r="K242" t="s">
        <v>10550</v>
      </c>
      <c r="L242" t="s">
        <v>813</v>
      </c>
      <c r="M242" t="s">
        <v>26196</v>
      </c>
      <c r="N242" t="s">
        <v>637</v>
      </c>
      <c r="O242" t="s">
        <v>646</v>
      </c>
      <c r="P242" t="s">
        <v>26</v>
      </c>
      <c r="Q242" t="s">
        <v>647</v>
      </c>
      <c r="R242" t="s">
        <v>638</v>
      </c>
      <c r="S242" t="s">
        <v>26197</v>
      </c>
      <c r="T242" t="s">
        <v>26196</v>
      </c>
    </row>
    <row r="243" spans="1:20" x14ac:dyDescent="0.25">
      <c r="A243" t="s">
        <v>147</v>
      </c>
      <c r="B243" t="s">
        <v>148</v>
      </c>
      <c r="C243">
        <v>40</v>
      </c>
      <c r="D243">
        <v>10</v>
      </c>
      <c r="E243" t="s">
        <v>26198</v>
      </c>
      <c r="F243">
        <v>350</v>
      </c>
      <c r="G243">
        <v>0</v>
      </c>
      <c r="H243" t="s">
        <v>655</v>
      </c>
      <c r="I243" t="s">
        <v>26199</v>
      </c>
      <c r="J243" t="s">
        <v>3052</v>
      </c>
      <c r="K243" t="s">
        <v>637</v>
      </c>
      <c r="L243" t="s">
        <v>638</v>
      </c>
      <c r="M243" t="s">
        <v>26200</v>
      </c>
      <c r="N243" t="s">
        <v>637</v>
      </c>
      <c r="O243" t="s">
        <v>639</v>
      </c>
      <c r="P243" t="s">
        <v>5</v>
      </c>
      <c r="Q243" t="s">
        <v>640</v>
      </c>
      <c r="R243" t="s">
        <v>638</v>
      </c>
      <c r="S243" t="s">
        <v>26201</v>
      </c>
      <c r="T243" t="s">
        <v>26200</v>
      </c>
    </row>
    <row r="244" spans="1:20" x14ac:dyDescent="0.25">
      <c r="A244" t="s">
        <v>147</v>
      </c>
      <c r="B244" t="s">
        <v>148</v>
      </c>
      <c r="C244">
        <v>50</v>
      </c>
      <c r="D244">
        <v>6</v>
      </c>
      <c r="E244" t="s">
        <v>26202</v>
      </c>
      <c r="F244">
        <v>200</v>
      </c>
      <c r="G244">
        <v>0</v>
      </c>
      <c r="H244" t="s">
        <v>636</v>
      </c>
      <c r="I244" t="s">
        <v>26203</v>
      </c>
      <c r="J244" t="s">
        <v>653</v>
      </c>
      <c r="K244" t="s">
        <v>637</v>
      </c>
      <c r="L244" t="s">
        <v>638</v>
      </c>
      <c r="M244" t="s">
        <v>26200</v>
      </c>
      <c r="N244" t="s">
        <v>637</v>
      </c>
      <c r="O244" t="s">
        <v>639</v>
      </c>
      <c r="P244" t="s">
        <v>5</v>
      </c>
      <c r="Q244" t="s">
        <v>640</v>
      </c>
      <c r="R244" t="s">
        <v>638</v>
      </c>
      <c r="S244" t="s">
        <v>26204</v>
      </c>
      <c r="T244" t="s">
        <v>26200</v>
      </c>
    </row>
    <row r="245" spans="1:20" x14ac:dyDescent="0.25">
      <c r="A245" t="s">
        <v>22</v>
      </c>
      <c r="B245" t="s">
        <v>27</v>
      </c>
      <c r="C245">
        <v>80</v>
      </c>
      <c r="D245">
        <v>1</v>
      </c>
      <c r="E245" t="s">
        <v>26205</v>
      </c>
      <c r="F245">
        <v>80</v>
      </c>
      <c r="G245">
        <v>0</v>
      </c>
      <c r="H245" t="s">
        <v>645</v>
      </c>
      <c r="I245" t="s">
        <v>26206</v>
      </c>
      <c r="J245" t="s">
        <v>26207</v>
      </c>
      <c r="K245" t="s">
        <v>6196</v>
      </c>
      <c r="L245" t="s">
        <v>2418</v>
      </c>
      <c r="M245" t="s">
        <v>26208</v>
      </c>
      <c r="N245" t="s">
        <v>637</v>
      </c>
      <c r="O245" t="s">
        <v>646</v>
      </c>
      <c r="P245" t="s">
        <v>26</v>
      </c>
      <c r="Q245" t="s">
        <v>647</v>
      </c>
      <c r="R245" t="s">
        <v>638</v>
      </c>
      <c r="S245" t="s">
        <v>26209</v>
      </c>
      <c r="T245" t="s">
        <v>26210</v>
      </c>
    </row>
    <row r="246" spans="1:20" x14ac:dyDescent="0.25">
      <c r="A246" t="s">
        <v>22</v>
      </c>
      <c r="B246" t="s">
        <v>26211</v>
      </c>
      <c r="C246">
        <v>97.02</v>
      </c>
      <c r="D246">
        <v>1</v>
      </c>
      <c r="E246" t="s">
        <v>26212</v>
      </c>
      <c r="F246">
        <v>631.30999999999995</v>
      </c>
      <c r="G246">
        <v>44.31</v>
      </c>
      <c r="H246" t="s">
        <v>9196</v>
      </c>
      <c r="I246" t="s">
        <v>26213</v>
      </c>
      <c r="J246" t="s">
        <v>26214</v>
      </c>
      <c r="K246" t="s">
        <v>6904</v>
      </c>
      <c r="L246" t="s">
        <v>26215</v>
      </c>
      <c r="M246" t="s">
        <v>26210</v>
      </c>
      <c r="N246" t="s">
        <v>637</v>
      </c>
      <c r="O246" t="s">
        <v>664</v>
      </c>
      <c r="P246" t="s">
        <v>23</v>
      </c>
      <c r="Q246" t="s">
        <v>665</v>
      </c>
      <c r="R246" t="s">
        <v>638</v>
      </c>
      <c r="S246" t="s">
        <v>26216</v>
      </c>
      <c r="T246" t="s">
        <v>26210</v>
      </c>
    </row>
    <row r="247" spans="1:20" x14ac:dyDescent="0.25">
      <c r="A247" t="s">
        <v>99</v>
      </c>
      <c r="B247" t="s">
        <v>100</v>
      </c>
      <c r="C247">
        <v>10</v>
      </c>
      <c r="D247">
        <v>50</v>
      </c>
      <c r="E247" t="s">
        <v>26212</v>
      </c>
      <c r="F247">
        <v>631.30999999999995</v>
      </c>
      <c r="G247">
        <v>44.31</v>
      </c>
      <c r="H247" t="s">
        <v>9196</v>
      </c>
      <c r="I247" t="s">
        <v>26213</v>
      </c>
      <c r="J247" t="s">
        <v>26214</v>
      </c>
      <c r="K247" t="s">
        <v>6904</v>
      </c>
      <c r="L247" t="s">
        <v>26215</v>
      </c>
      <c r="M247" t="s">
        <v>26210</v>
      </c>
      <c r="N247" t="s">
        <v>637</v>
      </c>
      <c r="O247" t="s">
        <v>664</v>
      </c>
      <c r="P247" t="s">
        <v>23</v>
      </c>
      <c r="Q247" t="s">
        <v>665</v>
      </c>
      <c r="R247" t="s">
        <v>638</v>
      </c>
      <c r="S247" t="s">
        <v>26216</v>
      </c>
      <c r="T247" t="s">
        <v>26210</v>
      </c>
    </row>
    <row r="248" spans="1:20" x14ac:dyDescent="0.25">
      <c r="A248" t="s">
        <v>241</v>
      </c>
      <c r="B248" t="s">
        <v>2799</v>
      </c>
      <c r="C248">
        <v>9</v>
      </c>
      <c r="D248">
        <v>1</v>
      </c>
      <c r="E248" t="s">
        <v>26217</v>
      </c>
      <c r="F248">
        <v>18</v>
      </c>
      <c r="G248">
        <v>9</v>
      </c>
      <c r="H248" t="s">
        <v>645</v>
      </c>
      <c r="I248" t="s">
        <v>26218</v>
      </c>
      <c r="J248" t="s">
        <v>26219</v>
      </c>
      <c r="K248" t="s">
        <v>10793</v>
      </c>
      <c r="L248" t="s">
        <v>26220</v>
      </c>
      <c r="M248" t="s">
        <v>26221</v>
      </c>
      <c r="N248" t="s">
        <v>637</v>
      </c>
      <c r="O248" t="s">
        <v>664</v>
      </c>
      <c r="P248" t="s">
        <v>23</v>
      </c>
      <c r="Q248" t="s">
        <v>665</v>
      </c>
      <c r="R248" t="s">
        <v>638</v>
      </c>
      <c r="S248" t="s">
        <v>637</v>
      </c>
      <c r="T248" t="s">
        <v>26222</v>
      </c>
    </row>
    <row r="249" spans="1:20" x14ac:dyDescent="0.25">
      <c r="A249" t="s">
        <v>147</v>
      </c>
      <c r="B249" t="s">
        <v>148</v>
      </c>
      <c r="C249">
        <v>50</v>
      </c>
      <c r="D249">
        <v>6</v>
      </c>
      <c r="E249" t="s">
        <v>26223</v>
      </c>
      <c r="F249">
        <v>200</v>
      </c>
      <c r="G249">
        <v>0</v>
      </c>
      <c r="H249" t="s">
        <v>636</v>
      </c>
      <c r="I249" t="s">
        <v>12835</v>
      </c>
      <c r="J249" t="s">
        <v>653</v>
      </c>
      <c r="K249" t="s">
        <v>637</v>
      </c>
      <c r="L249" t="s">
        <v>638</v>
      </c>
      <c r="M249" t="s">
        <v>26224</v>
      </c>
      <c r="N249" t="s">
        <v>637</v>
      </c>
      <c r="O249" t="s">
        <v>639</v>
      </c>
      <c r="P249" t="s">
        <v>5</v>
      </c>
      <c r="Q249" t="s">
        <v>640</v>
      </c>
      <c r="R249" t="s">
        <v>26225</v>
      </c>
      <c r="S249" t="s">
        <v>26226</v>
      </c>
      <c r="T249" t="s">
        <v>26224</v>
      </c>
    </row>
    <row r="250" spans="1:20" x14ac:dyDescent="0.25">
      <c r="A250" t="s">
        <v>240</v>
      </c>
      <c r="B250" t="s">
        <v>246</v>
      </c>
      <c r="C250">
        <v>159</v>
      </c>
      <c r="D250">
        <v>1</v>
      </c>
      <c r="E250" t="s">
        <v>26227</v>
      </c>
      <c r="F250">
        <v>129</v>
      </c>
      <c r="G250">
        <v>0</v>
      </c>
      <c r="H250" t="s">
        <v>636</v>
      </c>
      <c r="I250" t="s">
        <v>26228</v>
      </c>
      <c r="J250" t="s">
        <v>668</v>
      </c>
      <c r="K250" t="s">
        <v>637</v>
      </c>
      <c r="L250" t="s">
        <v>638</v>
      </c>
      <c r="M250" t="s">
        <v>26229</v>
      </c>
      <c r="N250" t="s">
        <v>637</v>
      </c>
      <c r="O250" t="s">
        <v>639</v>
      </c>
      <c r="P250" t="s">
        <v>5</v>
      </c>
      <c r="Q250" t="s">
        <v>640</v>
      </c>
      <c r="R250" t="s">
        <v>638</v>
      </c>
      <c r="S250" t="s">
        <v>26230</v>
      </c>
      <c r="T250" t="s">
        <v>26229</v>
      </c>
    </row>
    <row r="251" spans="1:20" x14ac:dyDescent="0.25">
      <c r="A251" t="s">
        <v>147</v>
      </c>
      <c r="B251" t="s">
        <v>148</v>
      </c>
      <c r="C251">
        <v>50</v>
      </c>
      <c r="D251">
        <v>6</v>
      </c>
      <c r="E251" t="s">
        <v>26231</v>
      </c>
      <c r="F251">
        <v>200</v>
      </c>
      <c r="G251">
        <v>0</v>
      </c>
      <c r="H251" t="s">
        <v>636</v>
      </c>
      <c r="I251" t="s">
        <v>26232</v>
      </c>
      <c r="J251" t="s">
        <v>650</v>
      </c>
      <c r="K251" t="s">
        <v>637</v>
      </c>
      <c r="L251" t="s">
        <v>638</v>
      </c>
      <c r="M251" t="s">
        <v>26233</v>
      </c>
      <c r="N251" t="s">
        <v>637</v>
      </c>
      <c r="O251" t="s">
        <v>639</v>
      </c>
      <c r="P251" t="s">
        <v>5</v>
      </c>
      <c r="Q251" t="s">
        <v>640</v>
      </c>
      <c r="R251" t="s">
        <v>638</v>
      </c>
      <c r="S251" t="s">
        <v>26234</v>
      </c>
      <c r="T251" t="s">
        <v>26233</v>
      </c>
    </row>
    <row r="252" spans="1:20" x14ac:dyDescent="0.25">
      <c r="A252" t="s">
        <v>147</v>
      </c>
      <c r="B252" t="s">
        <v>148</v>
      </c>
      <c r="C252">
        <v>50</v>
      </c>
      <c r="D252">
        <v>6</v>
      </c>
      <c r="E252" t="s">
        <v>26235</v>
      </c>
      <c r="F252">
        <v>200</v>
      </c>
      <c r="G252">
        <v>0</v>
      </c>
      <c r="H252" t="s">
        <v>636</v>
      </c>
      <c r="I252" t="s">
        <v>26236</v>
      </c>
      <c r="J252" t="s">
        <v>648</v>
      </c>
      <c r="K252" t="s">
        <v>637</v>
      </c>
      <c r="L252" t="s">
        <v>638</v>
      </c>
      <c r="M252" t="s">
        <v>26237</v>
      </c>
      <c r="N252" t="s">
        <v>637</v>
      </c>
      <c r="O252" t="s">
        <v>643</v>
      </c>
      <c r="P252" t="s">
        <v>5</v>
      </c>
      <c r="Q252" t="s">
        <v>644</v>
      </c>
      <c r="R252" t="s">
        <v>638</v>
      </c>
      <c r="S252" t="s">
        <v>26238</v>
      </c>
      <c r="T252" t="s">
        <v>26237</v>
      </c>
    </row>
    <row r="253" spans="1:20" x14ac:dyDescent="0.25">
      <c r="A253" t="s">
        <v>18</v>
      </c>
      <c r="B253" t="s">
        <v>19</v>
      </c>
      <c r="C253">
        <v>33</v>
      </c>
      <c r="D253">
        <v>10</v>
      </c>
      <c r="E253" t="s">
        <v>26239</v>
      </c>
      <c r="F253">
        <v>399</v>
      </c>
      <c r="G253">
        <v>0</v>
      </c>
      <c r="H253" t="s">
        <v>645</v>
      </c>
      <c r="I253" t="s">
        <v>26240</v>
      </c>
      <c r="J253" t="s">
        <v>26241</v>
      </c>
      <c r="K253" t="s">
        <v>26242</v>
      </c>
      <c r="L253" t="s">
        <v>4476</v>
      </c>
      <c r="M253" t="s">
        <v>26243</v>
      </c>
      <c r="N253" t="s">
        <v>637</v>
      </c>
      <c r="O253" t="s">
        <v>651</v>
      </c>
      <c r="P253" t="s">
        <v>26</v>
      </c>
      <c r="Q253" t="s">
        <v>647</v>
      </c>
      <c r="R253" t="s">
        <v>638</v>
      </c>
      <c r="S253" t="s">
        <v>26244</v>
      </c>
      <c r="T253" t="s">
        <v>26245</v>
      </c>
    </row>
    <row r="254" spans="1:20" x14ac:dyDescent="0.25">
      <c r="A254" t="s">
        <v>16818</v>
      </c>
      <c r="B254" t="s">
        <v>13750</v>
      </c>
      <c r="C254">
        <v>200</v>
      </c>
      <c r="D254">
        <v>1</v>
      </c>
      <c r="E254" t="s">
        <v>26246</v>
      </c>
      <c r="F254">
        <v>99</v>
      </c>
      <c r="G254">
        <v>0</v>
      </c>
      <c r="H254" t="s">
        <v>655</v>
      </c>
      <c r="I254" t="s">
        <v>26247</v>
      </c>
      <c r="J254" t="s">
        <v>648</v>
      </c>
      <c r="K254" t="s">
        <v>637</v>
      </c>
      <c r="L254" t="s">
        <v>638</v>
      </c>
      <c r="M254" t="s">
        <v>26248</v>
      </c>
      <c r="N254" t="s">
        <v>637</v>
      </c>
      <c r="O254" t="s">
        <v>643</v>
      </c>
      <c r="P254" t="s">
        <v>5</v>
      </c>
      <c r="Q254" t="s">
        <v>644</v>
      </c>
      <c r="R254" t="s">
        <v>638</v>
      </c>
      <c r="S254" t="s">
        <v>26249</v>
      </c>
      <c r="T254" t="s">
        <v>26248</v>
      </c>
    </row>
    <row r="255" spans="1:20" x14ac:dyDescent="0.25">
      <c r="A255" t="s">
        <v>241</v>
      </c>
      <c r="B255" t="s">
        <v>247</v>
      </c>
      <c r="C255">
        <v>159</v>
      </c>
      <c r="D255">
        <v>1</v>
      </c>
      <c r="E255" t="s">
        <v>26250</v>
      </c>
      <c r="F255">
        <v>129</v>
      </c>
      <c r="G255">
        <v>0</v>
      </c>
      <c r="H255" t="s">
        <v>636</v>
      </c>
      <c r="I255" t="s">
        <v>26251</v>
      </c>
      <c r="J255" t="s">
        <v>662</v>
      </c>
      <c r="K255" t="s">
        <v>637</v>
      </c>
      <c r="L255" t="s">
        <v>638</v>
      </c>
      <c r="M255" t="s">
        <v>26252</v>
      </c>
      <c r="N255" t="s">
        <v>637</v>
      </c>
      <c r="O255" t="s">
        <v>639</v>
      </c>
      <c r="P255" t="s">
        <v>5</v>
      </c>
      <c r="Q255" t="s">
        <v>640</v>
      </c>
      <c r="R255" t="s">
        <v>638</v>
      </c>
      <c r="S255" t="s">
        <v>26253</v>
      </c>
      <c r="T255" t="s">
        <v>26252</v>
      </c>
    </row>
    <row r="256" spans="1:20" x14ac:dyDescent="0.25">
      <c r="A256" t="s">
        <v>239</v>
      </c>
      <c r="B256" t="s">
        <v>245</v>
      </c>
      <c r="C256">
        <v>159</v>
      </c>
      <c r="D256">
        <v>3</v>
      </c>
      <c r="E256" t="s">
        <v>26254</v>
      </c>
      <c r="F256">
        <v>324.5</v>
      </c>
      <c r="G256">
        <v>35</v>
      </c>
      <c r="H256" t="s">
        <v>655</v>
      </c>
      <c r="I256" t="s">
        <v>3649</v>
      </c>
      <c r="J256" t="s">
        <v>1784</v>
      </c>
      <c r="K256" t="s">
        <v>637</v>
      </c>
      <c r="L256" t="s">
        <v>638</v>
      </c>
      <c r="M256" t="s">
        <v>26252</v>
      </c>
      <c r="N256" t="s">
        <v>637</v>
      </c>
      <c r="O256" t="s">
        <v>639</v>
      </c>
      <c r="P256" t="s">
        <v>5</v>
      </c>
      <c r="Q256" t="s">
        <v>640</v>
      </c>
      <c r="R256" t="s">
        <v>638</v>
      </c>
      <c r="S256" t="s">
        <v>26255</v>
      </c>
      <c r="T256" t="s">
        <v>26252</v>
      </c>
    </row>
    <row r="257" spans="1:20" x14ac:dyDescent="0.25">
      <c r="A257" t="s">
        <v>147</v>
      </c>
      <c r="B257" t="s">
        <v>148</v>
      </c>
      <c r="C257">
        <v>50</v>
      </c>
      <c r="D257">
        <v>6</v>
      </c>
      <c r="E257" t="s">
        <v>26256</v>
      </c>
      <c r="F257">
        <v>200</v>
      </c>
      <c r="G257">
        <v>0</v>
      </c>
      <c r="H257" t="s">
        <v>636</v>
      </c>
      <c r="I257" t="s">
        <v>11369</v>
      </c>
      <c r="J257" t="s">
        <v>3165</v>
      </c>
      <c r="K257" t="s">
        <v>637</v>
      </c>
      <c r="L257" t="s">
        <v>638</v>
      </c>
      <c r="M257" t="s">
        <v>26257</v>
      </c>
      <c r="N257" t="s">
        <v>637</v>
      </c>
      <c r="O257" t="s">
        <v>639</v>
      </c>
      <c r="P257" t="s">
        <v>5</v>
      </c>
      <c r="Q257" t="s">
        <v>640</v>
      </c>
      <c r="R257" t="s">
        <v>638</v>
      </c>
      <c r="S257" t="s">
        <v>26258</v>
      </c>
      <c r="T257" t="s">
        <v>26257</v>
      </c>
    </row>
    <row r="258" spans="1:20" x14ac:dyDescent="0.25">
      <c r="A258" t="s">
        <v>101</v>
      </c>
      <c r="B258" t="s">
        <v>751</v>
      </c>
      <c r="C258">
        <v>64</v>
      </c>
      <c r="D258">
        <v>2</v>
      </c>
      <c r="E258" t="s">
        <v>26259</v>
      </c>
      <c r="F258">
        <v>154</v>
      </c>
      <c r="G258">
        <v>26</v>
      </c>
      <c r="H258" t="s">
        <v>674</v>
      </c>
      <c r="I258" t="s">
        <v>26260</v>
      </c>
      <c r="J258" t="s">
        <v>26261</v>
      </c>
      <c r="K258" t="s">
        <v>26262</v>
      </c>
      <c r="L258" t="s">
        <v>26263</v>
      </c>
      <c r="M258" t="s">
        <v>26264</v>
      </c>
      <c r="N258" t="s">
        <v>637</v>
      </c>
      <c r="O258" t="s">
        <v>664</v>
      </c>
      <c r="P258" t="s">
        <v>23</v>
      </c>
      <c r="Q258" t="s">
        <v>665</v>
      </c>
      <c r="R258" t="s">
        <v>638</v>
      </c>
      <c r="S258" t="s">
        <v>26265</v>
      </c>
      <c r="T258" t="s">
        <v>26264</v>
      </c>
    </row>
    <row r="259" spans="1:20" x14ac:dyDescent="0.25">
      <c r="A259" t="s">
        <v>22</v>
      </c>
      <c r="B259" t="s">
        <v>27</v>
      </c>
      <c r="C259">
        <v>80</v>
      </c>
      <c r="D259">
        <v>3</v>
      </c>
      <c r="E259" t="s">
        <v>26266</v>
      </c>
      <c r="F259">
        <v>240</v>
      </c>
      <c r="G259">
        <v>0</v>
      </c>
      <c r="H259" t="s">
        <v>645</v>
      </c>
      <c r="I259" t="s">
        <v>803</v>
      </c>
      <c r="J259" t="s">
        <v>26267</v>
      </c>
      <c r="K259" t="s">
        <v>729</v>
      </c>
      <c r="L259" t="s">
        <v>5807</v>
      </c>
      <c r="M259" t="s">
        <v>26268</v>
      </c>
      <c r="N259" t="s">
        <v>637</v>
      </c>
      <c r="O259" t="s">
        <v>646</v>
      </c>
      <c r="P259" t="s">
        <v>26</v>
      </c>
      <c r="Q259" t="s">
        <v>647</v>
      </c>
      <c r="R259" t="s">
        <v>638</v>
      </c>
      <c r="S259" t="s">
        <v>26269</v>
      </c>
      <c r="T259" t="s">
        <v>26268</v>
      </c>
    </row>
    <row r="260" spans="1:20" x14ac:dyDescent="0.25">
      <c r="A260" t="s">
        <v>147</v>
      </c>
      <c r="B260" t="s">
        <v>148</v>
      </c>
      <c r="C260">
        <v>50</v>
      </c>
      <c r="D260">
        <v>6</v>
      </c>
      <c r="E260" t="s">
        <v>26270</v>
      </c>
      <c r="F260">
        <v>0</v>
      </c>
      <c r="G260">
        <v>0</v>
      </c>
      <c r="H260" t="s">
        <v>636</v>
      </c>
      <c r="I260" t="s">
        <v>26271</v>
      </c>
      <c r="J260" t="s">
        <v>648</v>
      </c>
      <c r="K260" t="s">
        <v>637</v>
      </c>
      <c r="L260" t="s">
        <v>638</v>
      </c>
      <c r="M260" t="s">
        <v>26272</v>
      </c>
      <c r="N260" t="s">
        <v>637</v>
      </c>
      <c r="O260" t="s">
        <v>643</v>
      </c>
      <c r="P260" t="s">
        <v>5</v>
      </c>
      <c r="Q260" t="s">
        <v>644</v>
      </c>
      <c r="R260" t="s">
        <v>638</v>
      </c>
      <c r="S260" t="s">
        <v>26273</v>
      </c>
      <c r="T260" t="s">
        <v>26272</v>
      </c>
    </row>
    <row r="261" spans="1:20" x14ac:dyDescent="0.25">
      <c r="A261" t="s">
        <v>16818</v>
      </c>
      <c r="B261" t="s">
        <v>13750</v>
      </c>
      <c r="C261">
        <v>0</v>
      </c>
      <c r="D261">
        <v>1</v>
      </c>
      <c r="E261" t="s">
        <v>26274</v>
      </c>
      <c r="F261">
        <v>0</v>
      </c>
      <c r="G261">
        <v>0</v>
      </c>
      <c r="H261" t="s">
        <v>636</v>
      </c>
      <c r="I261" t="s">
        <v>4049</v>
      </c>
      <c r="J261" t="s">
        <v>653</v>
      </c>
      <c r="K261" t="s">
        <v>637</v>
      </c>
      <c r="L261" t="s">
        <v>638</v>
      </c>
      <c r="M261" t="s">
        <v>26272</v>
      </c>
      <c r="N261" t="s">
        <v>637</v>
      </c>
      <c r="O261" t="s">
        <v>643</v>
      </c>
      <c r="P261" t="s">
        <v>5</v>
      </c>
      <c r="Q261" t="s">
        <v>644</v>
      </c>
      <c r="R261" t="s">
        <v>638</v>
      </c>
      <c r="S261" t="s">
        <v>26275</v>
      </c>
      <c r="T261" t="s">
        <v>26272</v>
      </c>
    </row>
    <row r="262" spans="1:20" x14ac:dyDescent="0.25">
      <c r="A262" t="s">
        <v>16818</v>
      </c>
      <c r="B262" t="s">
        <v>13750</v>
      </c>
      <c r="C262">
        <v>200</v>
      </c>
      <c r="D262">
        <v>1</v>
      </c>
      <c r="E262" t="s">
        <v>26276</v>
      </c>
      <c r="F262">
        <v>128</v>
      </c>
      <c r="G262">
        <v>29</v>
      </c>
      <c r="H262" t="s">
        <v>636</v>
      </c>
      <c r="I262" t="s">
        <v>782</v>
      </c>
      <c r="J262" t="s">
        <v>1797</v>
      </c>
      <c r="K262" t="s">
        <v>637</v>
      </c>
      <c r="L262" t="s">
        <v>638</v>
      </c>
      <c r="M262" t="s">
        <v>26277</v>
      </c>
      <c r="N262" t="s">
        <v>637</v>
      </c>
      <c r="O262" t="s">
        <v>639</v>
      </c>
      <c r="P262" t="s">
        <v>5</v>
      </c>
      <c r="Q262" t="s">
        <v>640</v>
      </c>
      <c r="R262" t="s">
        <v>638</v>
      </c>
      <c r="S262" t="s">
        <v>26278</v>
      </c>
      <c r="T262" t="s">
        <v>26272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DA131-28F8-4641-A70D-E023A35E376E}">
  <sheetPr>
    <tabColor rgb="FFFF6699"/>
  </sheetPr>
  <dimension ref="A1:V313"/>
  <sheetViews>
    <sheetView zoomScale="85" zoomScaleNormal="85" workbookViewId="0">
      <pane xSplit="2" ySplit="1" topLeftCell="T17" activePane="bottomRight" state="frozen"/>
      <selection activeCell="Q237" sqref="Q237"/>
      <selection pane="topRight" activeCell="Q237" sqref="Q237"/>
      <selection pane="bottomLeft" activeCell="Q237" sqref="Q237"/>
      <selection pane="bottomRight" activeCell="U282" sqref="U282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8.26953125" bestFit="1" customWidth="1"/>
    <col min="22" max="22" width="15.906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617</v>
      </c>
      <c r="C1" t="s">
        <v>618</v>
      </c>
      <c r="D1" t="s">
        <v>1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J1" t="s">
        <v>624</v>
      </c>
      <c r="K1" t="s">
        <v>625</v>
      </c>
      <c r="L1" t="s">
        <v>626</v>
      </c>
      <c r="M1" t="s">
        <v>627</v>
      </c>
      <c r="N1" t="s">
        <v>628</v>
      </c>
      <c r="O1" t="s">
        <v>629</v>
      </c>
      <c r="P1" t="s">
        <v>630</v>
      </c>
      <c r="Q1" t="s">
        <v>631</v>
      </c>
      <c r="R1" t="s">
        <v>2</v>
      </c>
      <c r="S1" t="s">
        <v>632</v>
      </c>
      <c r="T1" t="s">
        <v>633</v>
      </c>
      <c r="U1" s="49" t="s">
        <v>722</v>
      </c>
      <c r="V1" t="s">
        <v>724</v>
      </c>
    </row>
    <row r="2" spans="1:22" x14ac:dyDescent="0.25">
      <c r="A2" t="s">
        <v>240</v>
      </c>
      <c r="B2" t="s">
        <v>246</v>
      </c>
      <c r="C2">
        <v>159</v>
      </c>
      <c r="D2">
        <v>1</v>
      </c>
      <c r="E2" t="s">
        <v>26279</v>
      </c>
      <c r="F2">
        <v>129</v>
      </c>
      <c r="G2">
        <v>0</v>
      </c>
      <c r="H2" t="s">
        <v>636</v>
      </c>
      <c r="I2" t="s">
        <v>26280</v>
      </c>
      <c r="J2" t="s">
        <v>676</v>
      </c>
      <c r="K2" t="s">
        <v>637</v>
      </c>
      <c r="L2" t="s">
        <v>638</v>
      </c>
      <c r="M2" t="s">
        <v>26281</v>
      </c>
      <c r="N2" t="s">
        <v>637</v>
      </c>
      <c r="O2" t="s">
        <v>639</v>
      </c>
      <c r="P2" t="s">
        <v>5</v>
      </c>
      <c r="Q2" t="s">
        <v>640</v>
      </c>
      <c r="R2" t="s">
        <v>638</v>
      </c>
      <c r="S2" t="s">
        <v>26282</v>
      </c>
      <c r="T2" t="s">
        <v>26281</v>
      </c>
      <c r="U2" s="50" t="s">
        <v>147</v>
      </c>
      <c r="V2">
        <v>695</v>
      </c>
    </row>
    <row r="3" spans="1:22" x14ac:dyDescent="0.25">
      <c r="A3" t="s">
        <v>22</v>
      </c>
      <c r="B3" t="s">
        <v>213</v>
      </c>
      <c r="C3">
        <v>0</v>
      </c>
      <c r="D3">
        <v>1</v>
      </c>
      <c r="E3" t="s">
        <v>26283</v>
      </c>
      <c r="F3">
        <v>0</v>
      </c>
      <c r="G3">
        <v>0</v>
      </c>
      <c r="H3" t="s">
        <v>663</v>
      </c>
      <c r="I3" t="s">
        <v>26284</v>
      </c>
      <c r="J3" t="s">
        <v>26285</v>
      </c>
      <c r="K3" t="s">
        <v>2624</v>
      </c>
      <c r="L3" t="s">
        <v>26286</v>
      </c>
      <c r="M3" t="s">
        <v>26287</v>
      </c>
      <c r="N3" t="s">
        <v>637</v>
      </c>
      <c r="O3" t="s">
        <v>664</v>
      </c>
      <c r="P3" t="s">
        <v>23</v>
      </c>
      <c r="Q3" t="s">
        <v>665</v>
      </c>
      <c r="R3" t="s">
        <v>638</v>
      </c>
      <c r="S3" t="s">
        <v>26288</v>
      </c>
      <c r="T3" t="s">
        <v>26287</v>
      </c>
      <c r="U3" s="51" t="s">
        <v>148</v>
      </c>
      <c r="V3">
        <v>695</v>
      </c>
    </row>
    <row r="4" spans="1:22" x14ac:dyDescent="0.25">
      <c r="A4" t="s">
        <v>147</v>
      </c>
      <c r="B4" t="s">
        <v>148</v>
      </c>
      <c r="C4">
        <v>50</v>
      </c>
      <c r="D4">
        <v>6</v>
      </c>
      <c r="E4" t="s">
        <v>26289</v>
      </c>
      <c r="F4">
        <v>200</v>
      </c>
      <c r="G4">
        <v>0</v>
      </c>
      <c r="H4" t="s">
        <v>636</v>
      </c>
      <c r="I4" t="s">
        <v>864</v>
      </c>
      <c r="J4" t="s">
        <v>683</v>
      </c>
      <c r="K4" t="s">
        <v>637</v>
      </c>
      <c r="L4" t="s">
        <v>638</v>
      </c>
      <c r="M4" t="s">
        <v>26287</v>
      </c>
      <c r="N4" t="s">
        <v>637</v>
      </c>
      <c r="O4" t="s">
        <v>639</v>
      </c>
      <c r="P4" t="s">
        <v>5</v>
      </c>
      <c r="Q4" t="s">
        <v>640</v>
      </c>
      <c r="R4" t="s">
        <v>638</v>
      </c>
      <c r="S4" t="s">
        <v>26290</v>
      </c>
      <c r="T4" t="s">
        <v>26287</v>
      </c>
      <c r="U4" s="50" t="s">
        <v>16479</v>
      </c>
      <c r="V4">
        <v>26</v>
      </c>
    </row>
    <row r="5" spans="1:22" x14ac:dyDescent="0.25">
      <c r="A5" t="s">
        <v>147</v>
      </c>
      <c r="B5" t="s">
        <v>148</v>
      </c>
      <c r="C5">
        <v>50</v>
      </c>
      <c r="D5">
        <v>6</v>
      </c>
      <c r="E5" t="s">
        <v>26291</v>
      </c>
      <c r="F5">
        <v>200</v>
      </c>
      <c r="G5">
        <v>0</v>
      </c>
      <c r="H5" t="s">
        <v>636</v>
      </c>
      <c r="I5" t="s">
        <v>26292</v>
      </c>
      <c r="J5" t="s">
        <v>678</v>
      </c>
      <c r="K5" t="s">
        <v>637</v>
      </c>
      <c r="L5" t="s">
        <v>638</v>
      </c>
      <c r="M5" t="s">
        <v>26293</v>
      </c>
      <c r="N5" t="s">
        <v>637</v>
      </c>
      <c r="O5" t="s">
        <v>639</v>
      </c>
      <c r="P5" t="s">
        <v>5</v>
      </c>
      <c r="Q5" t="s">
        <v>640</v>
      </c>
      <c r="R5" t="s">
        <v>638</v>
      </c>
      <c r="S5" t="s">
        <v>26294</v>
      </c>
      <c r="T5" t="s">
        <v>26293</v>
      </c>
      <c r="U5" s="51" t="s">
        <v>13745</v>
      </c>
      <c r="V5">
        <v>26</v>
      </c>
    </row>
    <row r="6" spans="1:22" x14ac:dyDescent="0.25">
      <c r="A6" t="s">
        <v>147</v>
      </c>
      <c r="B6" t="s">
        <v>148</v>
      </c>
      <c r="C6">
        <v>33.333333333333336</v>
      </c>
      <c r="D6">
        <v>3</v>
      </c>
      <c r="E6" t="s">
        <v>26295</v>
      </c>
      <c r="F6">
        <v>446</v>
      </c>
      <c r="G6">
        <v>0</v>
      </c>
      <c r="H6" t="s">
        <v>645</v>
      </c>
      <c r="I6" t="s">
        <v>3916</v>
      </c>
      <c r="J6" t="s">
        <v>26296</v>
      </c>
      <c r="K6" t="s">
        <v>2934</v>
      </c>
      <c r="L6" t="s">
        <v>6685</v>
      </c>
      <c r="M6" t="s">
        <v>26297</v>
      </c>
      <c r="N6" t="s">
        <v>637</v>
      </c>
      <c r="O6" t="s">
        <v>646</v>
      </c>
      <c r="P6" t="s">
        <v>26</v>
      </c>
      <c r="Q6" t="s">
        <v>647</v>
      </c>
      <c r="R6" t="s">
        <v>638</v>
      </c>
      <c r="S6" t="s">
        <v>26298</v>
      </c>
      <c r="T6" t="s">
        <v>26297</v>
      </c>
      <c r="U6" s="50" t="s">
        <v>16818</v>
      </c>
      <c r="V6">
        <v>12</v>
      </c>
    </row>
    <row r="7" spans="1:22" x14ac:dyDescent="0.25">
      <c r="A7" t="s">
        <v>240</v>
      </c>
      <c r="B7" t="s">
        <v>246</v>
      </c>
      <c r="C7">
        <v>139</v>
      </c>
      <c r="D7">
        <v>1</v>
      </c>
      <c r="E7" t="s">
        <v>26295</v>
      </c>
      <c r="F7">
        <v>446</v>
      </c>
      <c r="G7">
        <v>0</v>
      </c>
      <c r="H7" t="s">
        <v>645</v>
      </c>
      <c r="I7" t="s">
        <v>3916</v>
      </c>
      <c r="J7" t="s">
        <v>26296</v>
      </c>
      <c r="K7" t="s">
        <v>2934</v>
      </c>
      <c r="L7" t="s">
        <v>6685</v>
      </c>
      <c r="M7" t="s">
        <v>26297</v>
      </c>
      <c r="N7" t="s">
        <v>637</v>
      </c>
      <c r="O7" t="s">
        <v>646</v>
      </c>
      <c r="P7" t="s">
        <v>26</v>
      </c>
      <c r="Q7" t="s">
        <v>647</v>
      </c>
      <c r="R7" t="s">
        <v>638</v>
      </c>
      <c r="S7" t="s">
        <v>26298</v>
      </c>
      <c r="T7" t="s">
        <v>26297</v>
      </c>
      <c r="U7" s="51" t="s">
        <v>13750</v>
      </c>
      <c r="V7">
        <v>12</v>
      </c>
    </row>
    <row r="8" spans="1:22" x14ac:dyDescent="0.25">
      <c r="A8" t="s">
        <v>14</v>
      </c>
      <c r="B8" t="s">
        <v>15</v>
      </c>
      <c r="C8">
        <v>59</v>
      </c>
      <c r="D8">
        <v>1</v>
      </c>
      <c r="E8" t="s">
        <v>26295</v>
      </c>
      <c r="F8">
        <v>446</v>
      </c>
      <c r="G8">
        <v>0</v>
      </c>
      <c r="H8" t="s">
        <v>645</v>
      </c>
      <c r="I8" t="s">
        <v>3916</v>
      </c>
      <c r="J8" t="s">
        <v>26296</v>
      </c>
      <c r="K8" t="s">
        <v>2934</v>
      </c>
      <c r="L8" t="s">
        <v>6685</v>
      </c>
      <c r="M8" t="s">
        <v>26297</v>
      </c>
      <c r="N8" t="s">
        <v>637</v>
      </c>
      <c r="O8" t="s">
        <v>646</v>
      </c>
      <c r="P8" t="s">
        <v>26</v>
      </c>
      <c r="Q8" t="s">
        <v>647</v>
      </c>
      <c r="R8" t="s">
        <v>638</v>
      </c>
      <c r="S8" t="s">
        <v>26298</v>
      </c>
      <c r="T8" t="s">
        <v>26297</v>
      </c>
      <c r="U8" s="50" t="s">
        <v>99</v>
      </c>
      <c r="V8">
        <v>20</v>
      </c>
    </row>
    <row r="9" spans="1:22" x14ac:dyDescent="0.25">
      <c r="A9" t="s">
        <v>101</v>
      </c>
      <c r="B9" t="s">
        <v>74</v>
      </c>
      <c r="C9">
        <v>99</v>
      </c>
      <c r="D9">
        <v>1</v>
      </c>
      <c r="E9" t="s">
        <v>26295</v>
      </c>
      <c r="F9">
        <v>446</v>
      </c>
      <c r="G9">
        <v>0</v>
      </c>
      <c r="H9" t="s">
        <v>645</v>
      </c>
      <c r="I9" t="s">
        <v>3916</v>
      </c>
      <c r="J9" t="s">
        <v>26296</v>
      </c>
      <c r="K9" t="s">
        <v>2934</v>
      </c>
      <c r="L9" t="s">
        <v>6685</v>
      </c>
      <c r="M9" t="s">
        <v>26297</v>
      </c>
      <c r="N9" t="s">
        <v>637</v>
      </c>
      <c r="O9" t="s">
        <v>646</v>
      </c>
      <c r="P9" t="s">
        <v>26</v>
      </c>
      <c r="Q9" t="s">
        <v>647</v>
      </c>
      <c r="R9" t="s">
        <v>638</v>
      </c>
      <c r="S9" t="s">
        <v>26298</v>
      </c>
      <c r="T9" t="s">
        <v>26297</v>
      </c>
      <c r="U9" s="51" t="s">
        <v>100</v>
      </c>
      <c r="V9">
        <v>20</v>
      </c>
    </row>
    <row r="10" spans="1:22" x14ac:dyDescent="0.25">
      <c r="A10" t="s">
        <v>18</v>
      </c>
      <c r="B10" t="s">
        <v>19</v>
      </c>
      <c r="C10">
        <v>66.666666666666671</v>
      </c>
      <c r="D10">
        <v>3</v>
      </c>
      <c r="E10" t="s">
        <v>26299</v>
      </c>
      <c r="F10">
        <v>129</v>
      </c>
      <c r="G10">
        <v>0</v>
      </c>
      <c r="H10" t="s">
        <v>636</v>
      </c>
      <c r="I10" t="s">
        <v>26300</v>
      </c>
      <c r="J10" t="s">
        <v>648</v>
      </c>
      <c r="K10" t="s">
        <v>637</v>
      </c>
      <c r="L10" t="s">
        <v>638</v>
      </c>
      <c r="M10" t="s">
        <v>26301</v>
      </c>
      <c r="N10" t="s">
        <v>637</v>
      </c>
      <c r="O10" t="s">
        <v>639</v>
      </c>
      <c r="P10" t="s">
        <v>5</v>
      </c>
      <c r="Q10" t="s">
        <v>640</v>
      </c>
      <c r="R10" t="s">
        <v>638</v>
      </c>
      <c r="S10" t="s">
        <v>26302</v>
      </c>
      <c r="T10" t="s">
        <v>26301</v>
      </c>
      <c r="U10" s="50" t="s">
        <v>22</v>
      </c>
      <c r="V10">
        <v>35</v>
      </c>
    </row>
    <row r="11" spans="1:22" x14ac:dyDescent="0.25">
      <c r="A11" t="s">
        <v>147</v>
      </c>
      <c r="B11" t="s">
        <v>148</v>
      </c>
      <c r="C11">
        <v>50</v>
      </c>
      <c r="D11">
        <v>6</v>
      </c>
      <c r="E11" t="s">
        <v>26303</v>
      </c>
      <c r="F11">
        <v>200</v>
      </c>
      <c r="G11">
        <v>0</v>
      </c>
      <c r="H11" t="s">
        <v>636</v>
      </c>
      <c r="I11" t="s">
        <v>638</v>
      </c>
      <c r="J11" t="s">
        <v>638</v>
      </c>
      <c r="K11" t="s">
        <v>637</v>
      </c>
      <c r="L11" t="s">
        <v>638</v>
      </c>
      <c r="M11" t="s">
        <v>637</v>
      </c>
      <c r="N11" t="s">
        <v>637</v>
      </c>
      <c r="O11" t="s">
        <v>2891</v>
      </c>
      <c r="P11" t="s">
        <v>5</v>
      </c>
      <c r="Q11" t="s">
        <v>637</v>
      </c>
      <c r="R11" t="s">
        <v>638</v>
      </c>
      <c r="S11" t="s">
        <v>637</v>
      </c>
      <c r="T11" t="s">
        <v>26304</v>
      </c>
      <c r="U11" s="51" t="s">
        <v>213</v>
      </c>
      <c r="V11">
        <v>6</v>
      </c>
    </row>
    <row r="12" spans="1:22" x14ac:dyDescent="0.25">
      <c r="A12" t="s">
        <v>99</v>
      </c>
      <c r="B12" t="s">
        <v>100</v>
      </c>
      <c r="C12">
        <v>10</v>
      </c>
      <c r="D12">
        <v>20</v>
      </c>
      <c r="E12" t="s">
        <v>26305</v>
      </c>
      <c r="F12">
        <v>199.99</v>
      </c>
      <c r="G12">
        <v>0</v>
      </c>
      <c r="H12" t="s">
        <v>636</v>
      </c>
      <c r="I12" t="s">
        <v>638</v>
      </c>
      <c r="J12" t="s">
        <v>638</v>
      </c>
      <c r="K12" t="s">
        <v>637</v>
      </c>
      <c r="L12" t="s">
        <v>638</v>
      </c>
      <c r="M12" t="s">
        <v>637</v>
      </c>
      <c r="N12" t="s">
        <v>637</v>
      </c>
      <c r="O12" t="s">
        <v>2891</v>
      </c>
      <c r="P12" t="s">
        <v>5</v>
      </c>
      <c r="Q12" t="s">
        <v>637</v>
      </c>
      <c r="R12" t="s">
        <v>638</v>
      </c>
      <c r="S12" t="s">
        <v>637</v>
      </c>
      <c r="T12" t="s">
        <v>26306</v>
      </c>
      <c r="U12" s="51" t="s">
        <v>27</v>
      </c>
      <c r="V12">
        <v>29</v>
      </c>
    </row>
    <row r="13" spans="1:22" x14ac:dyDescent="0.25">
      <c r="A13" t="s">
        <v>22</v>
      </c>
      <c r="B13" t="s">
        <v>213</v>
      </c>
      <c r="C13">
        <v>80</v>
      </c>
      <c r="D13">
        <v>1</v>
      </c>
      <c r="E13" t="s">
        <v>26307</v>
      </c>
      <c r="F13">
        <v>325</v>
      </c>
      <c r="G13">
        <v>27</v>
      </c>
      <c r="H13" t="s">
        <v>663</v>
      </c>
      <c r="I13" t="s">
        <v>26308</v>
      </c>
      <c r="J13" t="s">
        <v>26309</v>
      </c>
      <c r="K13" t="s">
        <v>706</v>
      </c>
      <c r="L13" t="s">
        <v>26310</v>
      </c>
      <c r="M13" t="s">
        <v>26306</v>
      </c>
      <c r="N13" t="s">
        <v>637</v>
      </c>
      <c r="O13" t="s">
        <v>664</v>
      </c>
      <c r="P13" t="s">
        <v>23</v>
      </c>
      <c r="Q13" t="s">
        <v>665</v>
      </c>
      <c r="R13" t="s">
        <v>638</v>
      </c>
      <c r="S13" t="s">
        <v>26311</v>
      </c>
      <c r="T13" t="s">
        <v>26306</v>
      </c>
      <c r="U13" s="50" t="s">
        <v>18</v>
      </c>
      <c r="V13">
        <v>69</v>
      </c>
    </row>
    <row r="14" spans="1:22" x14ac:dyDescent="0.25">
      <c r="A14" t="s">
        <v>239</v>
      </c>
      <c r="B14" t="s">
        <v>690</v>
      </c>
      <c r="C14">
        <v>109</v>
      </c>
      <c r="D14">
        <v>1</v>
      </c>
      <c r="E14" t="s">
        <v>26307</v>
      </c>
      <c r="F14">
        <v>325</v>
      </c>
      <c r="G14">
        <v>27</v>
      </c>
      <c r="H14" t="s">
        <v>663</v>
      </c>
      <c r="I14" t="s">
        <v>26308</v>
      </c>
      <c r="J14" t="s">
        <v>26309</v>
      </c>
      <c r="K14" t="s">
        <v>706</v>
      </c>
      <c r="L14" t="s">
        <v>26310</v>
      </c>
      <c r="M14" t="s">
        <v>26306</v>
      </c>
      <c r="N14" t="s">
        <v>637</v>
      </c>
      <c r="O14" t="s">
        <v>664</v>
      </c>
      <c r="P14" t="s">
        <v>23</v>
      </c>
      <c r="Q14" t="s">
        <v>665</v>
      </c>
      <c r="R14" t="s">
        <v>638</v>
      </c>
      <c r="S14" t="s">
        <v>26311</v>
      </c>
      <c r="T14" t="s">
        <v>26306</v>
      </c>
      <c r="U14" s="51" t="s">
        <v>19</v>
      </c>
      <c r="V14">
        <v>69</v>
      </c>
    </row>
    <row r="15" spans="1:22" x14ac:dyDescent="0.25">
      <c r="A15" t="s">
        <v>240</v>
      </c>
      <c r="B15" t="s">
        <v>690</v>
      </c>
      <c r="C15">
        <v>109</v>
      </c>
      <c r="D15">
        <v>1</v>
      </c>
      <c r="E15" t="s">
        <v>26307</v>
      </c>
      <c r="F15">
        <v>325</v>
      </c>
      <c r="G15">
        <v>27</v>
      </c>
      <c r="H15" t="s">
        <v>663</v>
      </c>
      <c r="I15" t="s">
        <v>26308</v>
      </c>
      <c r="J15" t="s">
        <v>26309</v>
      </c>
      <c r="K15" t="s">
        <v>706</v>
      </c>
      <c r="L15" t="s">
        <v>26310</v>
      </c>
      <c r="M15" t="s">
        <v>26306</v>
      </c>
      <c r="N15" t="s">
        <v>637</v>
      </c>
      <c r="O15" t="s">
        <v>664</v>
      </c>
      <c r="P15" t="s">
        <v>23</v>
      </c>
      <c r="Q15" t="s">
        <v>665</v>
      </c>
      <c r="R15" t="s">
        <v>638</v>
      </c>
      <c r="S15" t="s">
        <v>26311</v>
      </c>
      <c r="T15" t="s">
        <v>26306</v>
      </c>
      <c r="U15" s="50" t="s">
        <v>101</v>
      </c>
      <c r="V15">
        <v>6</v>
      </c>
    </row>
    <row r="16" spans="1:22" x14ac:dyDescent="0.25">
      <c r="A16" t="s">
        <v>22</v>
      </c>
      <c r="B16" t="s">
        <v>27</v>
      </c>
      <c r="C16">
        <v>80</v>
      </c>
      <c r="D16">
        <v>1</v>
      </c>
      <c r="E16" t="s">
        <v>26312</v>
      </c>
      <c r="F16">
        <v>80</v>
      </c>
      <c r="G16">
        <v>0</v>
      </c>
      <c r="H16" t="s">
        <v>645</v>
      </c>
      <c r="I16" t="s">
        <v>7227</v>
      </c>
      <c r="J16" t="s">
        <v>26313</v>
      </c>
      <c r="K16" t="s">
        <v>820</v>
      </c>
      <c r="L16" t="s">
        <v>2625</v>
      </c>
      <c r="M16" t="s">
        <v>26314</v>
      </c>
      <c r="N16" t="s">
        <v>637</v>
      </c>
      <c r="O16" t="s">
        <v>646</v>
      </c>
      <c r="P16" t="s">
        <v>26</v>
      </c>
      <c r="Q16" t="s">
        <v>647</v>
      </c>
      <c r="R16" t="s">
        <v>638</v>
      </c>
      <c r="S16" t="s">
        <v>26315</v>
      </c>
      <c r="T16" t="s">
        <v>26314</v>
      </c>
      <c r="U16" s="51" t="s">
        <v>8192</v>
      </c>
      <c r="V16">
        <v>1</v>
      </c>
    </row>
    <row r="17" spans="1:22" x14ac:dyDescent="0.25">
      <c r="A17" t="s">
        <v>239</v>
      </c>
      <c r="B17" t="s">
        <v>245</v>
      </c>
      <c r="C17">
        <v>159</v>
      </c>
      <c r="D17">
        <v>1</v>
      </c>
      <c r="E17" t="s">
        <v>26316</v>
      </c>
      <c r="F17">
        <v>129</v>
      </c>
      <c r="G17">
        <v>0</v>
      </c>
      <c r="H17" t="s">
        <v>636</v>
      </c>
      <c r="I17" t="s">
        <v>26317</v>
      </c>
      <c r="J17" t="s">
        <v>684</v>
      </c>
      <c r="K17" t="s">
        <v>637</v>
      </c>
      <c r="L17" t="s">
        <v>638</v>
      </c>
      <c r="M17" t="s">
        <v>26318</v>
      </c>
      <c r="N17" t="s">
        <v>637</v>
      </c>
      <c r="O17" t="s">
        <v>639</v>
      </c>
      <c r="P17" t="s">
        <v>5</v>
      </c>
      <c r="Q17" t="s">
        <v>640</v>
      </c>
      <c r="R17" t="s">
        <v>638</v>
      </c>
      <c r="S17" t="s">
        <v>26319</v>
      </c>
      <c r="T17" t="s">
        <v>26318</v>
      </c>
      <c r="U17" s="51" t="s">
        <v>2139</v>
      </c>
      <c r="V17">
        <v>3</v>
      </c>
    </row>
    <row r="18" spans="1:22" x14ac:dyDescent="0.25">
      <c r="A18" t="s">
        <v>600</v>
      </c>
      <c r="B18" t="s">
        <v>601</v>
      </c>
      <c r="C18">
        <v>159</v>
      </c>
      <c r="D18">
        <v>1</v>
      </c>
      <c r="E18" t="s">
        <v>26320</v>
      </c>
      <c r="F18">
        <v>198.5</v>
      </c>
      <c r="G18">
        <v>8</v>
      </c>
      <c r="H18" t="s">
        <v>655</v>
      </c>
      <c r="I18" t="s">
        <v>17174</v>
      </c>
      <c r="J18" t="s">
        <v>3029</v>
      </c>
      <c r="K18" t="s">
        <v>637</v>
      </c>
      <c r="L18" t="s">
        <v>638</v>
      </c>
      <c r="M18" t="s">
        <v>26321</v>
      </c>
      <c r="N18" t="s">
        <v>637</v>
      </c>
      <c r="O18" t="s">
        <v>643</v>
      </c>
      <c r="P18" t="s">
        <v>5</v>
      </c>
      <c r="Q18" t="s">
        <v>644</v>
      </c>
      <c r="R18" t="s">
        <v>638</v>
      </c>
      <c r="S18" t="s">
        <v>26322</v>
      </c>
      <c r="T18" t="s">
        <v>26321</v>
      </c>
      <c r="U18" s="51" t="s">
        <v>74</v>
      </c>
      <c r="V18">
        <v>1</v>
      </c>
    </row>
    <row r="19" spans="1:22" x14ac:dyDescent="0.25">
      <c r="A19" t="s">
        <v>241</v>
      </c>
      <c r="B19" t="s">
        <v>247</v>
      </c>
      <c r="C19">
        <v>159</v>
      </c>
      <c r="D19">
        <v>1</v>
      </c>
      <c r="E19" t="s">
        <v>26320</v>
      </c>
      <c r="F19">
        <v>198.5</v>
      </c>
      <c r="G19">
        <v>8</v>
      </c>
      <c r="H19" t="s">
        <v>655</v>
      </c>
      <c r="I19" t="s">
        <v>17174</v>
      </c>
      <c r="J19" t="s">
        <v>3029</v>
      </c>
      <c r="K19" t="s">
        <v>637</v>
      </c>
      <c r="L19" t="s">
        <v>638</v>
      </c>
      <c r="M19" t="s">
        <v>26321</v>
      </c>
      <c r="N19" t="s">
        <v>637</v>
      </c>
      <c r="O19" t="s">
        <v>643</v>
      </c>
      <c r="P19" t="s">
        <v>5</v>
      </c>
      <c r="Q19" t="s">
        <v>644</v>
      </c>
      <c r="R19" t="s">
        <v>638</v>
      </c>
      <c r="S19" t="s">
        <v>26322</v>
      </c>
      <c r="T19" t="s">
        <v>26321</v>
      </c>
      <c r="U19" s="51" t="s">
        <v>3820</v>
      </c>
      <c r="V19">
        <v>1</v>
      </c>
    </row>
    <row r="20" spans="1:22" x14ac:dyDescent="0.25">
      <c r="A20" t="s">
        <v>18</v>
      </c>
      <c r="B20" t="s">
        <v>19</v>
      </c>
      <c r="C20">
        <v>66.666666666666671</v>
      </c>
      <c r="D20">
        <v>3</v>
      </c>
      <c r="E20" t="s">
        <v>26323</v>
      </c>
      <c r="F20">
        <v>129</v>
      </c>
      <c r="G20">
        <v>0</v>
      </c>
      <c r="H20" t="s">
        <v>636</v>
      </c>
      <c r="I20" t="s">
        <v>26324</v>
      </c>
      <c r="J20" t="s">
        <v>700</v>
      </c>
      <c r="K20" t="s">
        <v>637</v>
      </c>
      <c r="L20" t="s">
        <v>638</v>
      </c>
      <c r="M20" t="s">
        <v>26325</v>
      </c>
      <c r="N20" t="s">
        <v>637</v>
      </c>
      <c r="O20" t="s">
        <v>639</v>
      </c>
      <c r="P20" t="s">
        <v>5</v>
      </c>
      <c r="Q20" t="s">
        <v>640</v>
      </c>
      <c r="R20" t="s">
        <v>638</v>
      </c>
      <c r="S20" t="s">
        <v>26326</v>
      </c>
      <c r="T20" t="s">
        <v>26325</v>
      </c>
      <c r="U20" s="50" t="s">
        <v>72</v>
      </c>
      <c r="V20">
        <v>20</v>
      </c>
    </row>
    <row r="21" spans="1:22" x14ac:dyDescent="0.25">
      <c r="A21" t="s">
        <v>16479</v>
      </c>
      <c r="B21" t="s">
        <v>13745</v>
      </c>
      <c r="C21">
        <v>200</v>
      </c>
      <c r="D21">
        <v>1</v>
      </c>
      <c r="E21" t="s">
        <v>26327</v>
      </c>
      <c r="F21">
        <v>128</v>
      </c>
      <c r="G21">
        <v>29</v>
      </c>
      <c r="H21" t="s">
        <v>636</v>
      </c>
      <c r="I21" t="s">
        <v>26328</v>
      </c>
      <c r="J21" t="s">
        <v>658</v>
      </c>
      <c r="K21" t="s">
        <v>637</v>
      </c>
      <c r="L21" t="s">
        <v>638</v>
      </c>
      <c r="M21" t="s">
        <v>26329</v>
      </c>
      <c r="N21" t="s">
        <v>637</v>
      </c>
      <c r="O21" t="s">
        <v>639</v>
      </c>
      <c r="P21" t="s">
        <v>5</v>
      </c>
      <c r="Q21" t="s">
        <v>640</v>
      </c>
      <c r="R21" t="s">
        <v>638</v>
      </c>
      <c r="S21" t="s">
        <v>637</v>
      </c>
      <c r="T21" t="s">
        <v>26329</v>
      </c>
      <c r="U21" s="51" t="s">
        <v>108</v>
      </c>
      <c r="V21">
        <v>12</v>
      </c>
    </row>
    <row r="22" spans="1:22" x14ac:dyDescent="0.25">
      <c r="A22" t="s">
        <v>594</v>
      </c>
      <c r="B22" t="s">
        <v>595</v>
      </c>
      <c r="C22">
        <v>50</v>
      </c>
      <c r="D22">
        <v>3</v>
      </c>
      <c r="E22" t="s">
        <v>26330</v>
      </c>
      <c r="F22">
        <v>99</v>
      </c>
      <c r="G22">
        <v>0</v>
      </c>
      <c r="H22" t="s">
        <v>636</v>
      </c>
      <c r="I22" t="s">
        <v>26331</v>
      </c>
      <c r="J22" t="s">
        <v>2240</v>
      </c>
      <c r="K22" t="s">
        <v>637</v>
      </c>
      <c r="L22" t="s">
        <v>638</v>
      </c>
      <c r="M22" t="s">
        <v>26332</v>
      </c>
      <c r="N22" t="s">
        <v>637</v>
      </c>
      <c r="O22" t="s">
        <v>643</v>
      </c>
      <c r="P22" t="s">
        <v>5</v>
      </c>
      <c r="Q22" t="s">
        <v>644</v>
      </c>
      <c r="R22" t="s">
        <v>638</v>
      </c>
      <c r="S22" t="s">
        <v>26333</v>
      </c>
      <c r="T22" t="s">
        <v>26332</v>
      </c>
      <c r="U22" s="51" t="s">
        <v>716</v>
      </c>
      <c r="V22">
        <v>8</v>
      </c>
    </row>
    <row r="23" spans="1:22" x14ac:dyDescent="0.25">
      <c r="A23" t="s">
        <v>147</v>
      </c>
      <c r="B23" t="s">
        <v>148</v>
      </c>
      <c r="C23">
        <v>40</v>
      </c>
      <c r="D23">
        <v>10</v>
      </c>
      <c r="E23" t="s">
        <v>26334</v>
      </c>
      <c r="F23">
        <v>1488</v>
      </c>
      <c r="G23">
        <v>0</v>
      </c>
      <c r="H23" t="s">
        <v>645</v>
      </c>
      <c r="I23" t="s">
        <v>26335</v>
      </c>
      <c r="J23" t="s">
        <v>26336</v>
      </c>
      <c r="K23" t="s">
        <v>5320</v>
      </c>
      <c r="L23" t="s">
        <v>4476</v>
      </c>
      <c r="M23" t="s">
        <v>26337</v>
      </c>
      <c r="N23" t="s">
        <v>637</v>
      </c>
      <c r="O23" t="s">
        <v>646</v>
      </c>
      <c r="P23" t="s">
        <v>26</v>
      </c>
      <c r="Q23" t="s">
        <v>647</v>
      </c>
      <c r="R23" t="s">
        <v>638</v>
      </c>
      <c r="S23" t="s">
        <v>637</v>
      </c>
      <c r="T23" t="s">
        <v>26337</v>
      </c>
      <c r="U23" s="50" t="s">
        <v>16662</v>
      </c>
      <c r="V23">
        <v>14</v>
      </c>
    </row>
    <row r="24" spans="1:22" x14ac:dyDescent="0.25">
      <c r="A24" t="s">
        <v>16662</v>
      </c>
      <c r="B24" t="s">
        <v>10386</v>
      </c>
      <c r="C24">
        <v>89.5</v>
      </c>
      <c r="D24">
        <v>2</v>
      </c>
      <c r="E24" t="s">
        <v>26334</v>
      </c>
      <c r="F24">
        <v>1488</v>
      </c>
      <c r="G24">
        <v>0</v>
      </c>
      <c r="H24" t="s">
        <v>645</v>
      </c>
      <c r="I24" t="s">
        <v>26335</v>
      </c>
      <c r="J24" t="s">
        <v>26336</v>
      </c>
      <c r="K24" t="s">
        <v>5320</v>
      </c>
      <c r="L24" t="s">
        <v>4476</v>
      </c>
      <c r="M24" t="s">
        <v>26337</v>
      </c>
      <c r="N24" t="s">
        <v>637</v>
      </c>
      <c r="O24" t="s">
        <v>646</v>
      </c>
      <c r="P24" t="s">
        <v>26</v>
      </c>
      <c r="Q24" t="s">
        <v>647</v>
      </c>
      <c r="R24" t="s">
        <v>638</v>
      </c>
      <c r="S24" t="s">
        <v>637</v>
      </c>
      <c r="T24" t="s">
        <v>26337</v>
      </c>
      <c r="U24" s="51" t="s">
        <v>10386</v>
      </c>
      <c r="V24">
        <v>14</v>
      </c>
    </row>
    <row r="25" spans="1:22" x14ac:dyDescent="0.25">
      <c r="A25" t="s">
        <v>116</v>
      </c>
      <c r="B25" t="s">
        <v>117</v>
      </c>
      <c r="C25">
        <v>12</v>
      </c>
      <c r="D25">
        <v>50</v>
      </c>
      <c r="E25" t="s">
        <v>26334</v>
      </c>
      <c r="F25">
        <v>1488</v>
      </c>
      <c r="G25">
        <v>0</v>
      </c>
      <c r="H25" t="s">
        <v>645</v>
      </c>
      <c r="I25" t="s">
        <v>26335</v>
      </c>
      <c r="J25" t="s">
        <v>26336</v>
      </c>
      <c r="K25" t="s">
        <v>5320</v>
      </c>
      <c r="L25" t="s">
        <v>4476</v>
      </c>
      <c r="M25" t="s">
        <v>26337</v>
      </c>
      <c r="N25" t="s">
        <v>637</v>
      </c>
      <c r="O25" t="s">
        <v>646</v>
      </c>
      <c r="P25" t="s">
        <v>26</v>
      </c>
      <c r="Q25" t="s">
        <v>647</v>
      </c>
      <c r="R25" t="s">
        <v>638</v>
      </c>
      <c r="S25" t="s">
        <v>637</v>
      </c>
      <c r="T25" t="s">
        <v>26337</v>
      </c>
      <c r="U25" s="50" t="s">
        <v>14</v>
      </c>
      <c r="V25">
        <v>3</v>
      </c>
    </row>
    <row r="26" spans="1:22" x14ac:dyDescent="0.25">
      <c r="A26" t="s">
        <v>16818</v>
      </c>
      <c r="B26" t="s">
        <v>13750</v>
      </c>
      <c r="C26">
        <v>99</v>
      </c>
      <c r="D26">
        <v>1</v>
      </c>
      <c r="E26" t="s">
        <v>26334</v>
      </c>
      <c r="F26">
        <v>1488</v>
      </c>
      <c r="G26">
        <v>0</v>
      </c>
      <c r="H26" t="s">
        <v>645</v>
      </c>
      <c r="I26" t="s">
        <v>26335</v>
      </c>
      <c r="J26" t="s">
        <v>26336</v>
      </c>
      <c r="K26" t="s">
        <v>5320</v>
      </c>
      <c r="L26" t="s">
        <v>4476</v>
      </c>
      <c r="M26" t="s">
        <v>26337</v>
      </c>
      <c r="N26" t="s">
        <v>637</v>
      </c>
      <c r="O26" t="s">
        <v>646</v>
      </c>
      <c r="P26" t="s">
        <v>26</v>
      </c>
      <c r="Q26" t="s">
        <v>647</v>
      </c>
      <c r="R26" t="s">
        <v>638</v>
      </c>
      <c r="S26" t="s">
        <v>637</v>
      </c>
      <c r="T26" t="s">
        <v>26337</v>
      </c>
      <c r="U26" s="51" t="s">
        <v>15</v>
      </c>
      <c r="V26">
        <v>3</v>
      </c>
    </row>
    <row r="27" spans="1:22" x14ac:dyDescent="0.25">
      <c r="A27" t="s">
        <v>18</v>
      </c>
      <c r="B27" t="s">
        <v>19</v>
      </c>
      <c r="C27">
        <v>66.666666666666671</v>
      </c>
      <c r="D27">
        <v>3</v>
      </c>
      <c r="E27" t="s">
        <v>26338</v>
      </c>
      <c r="F27">
        <v>129</v>
      </c>
      <c r="G27">
        <v>0</v>
      </c>
      <c r="H27" t="s">
        <v>636</v>
      </c>
      <c r="I27" t="s">
        <v>3493</v>
      </c>
      <c r="J27" t="s">
        <v>683</v>
      </c>
      <c r="K27" t="s">
        <v>637</v>
      </c>
      <c r="L27" t="s">
        <v>638</v>
      </c>
      <c r="M27" t="s">
        <v>26339</v>
      </c>
      <c r="N27" t="s">
        <v>637</v>
      </c>
      <c r="O27" t="s">
        <v>639</v>
      </c>
      <c r="P27" t="s">
        <v>5</v>
      </c>
      <c r="Q27" t="s">
        <v>640</v>
      </c>
      <c r="R27" t="s">
        <v>638</v>
      </c>
      <c r="S27" t="s">
        <v>26340</v>
      </c>
      <c r="T27" t="s">
        <v>26339</v>
      </c>
      <c r="U27" s="50" t="s">
        <v>239</v>
      </c>
      <c r="V27">
        <v>23</v>
      </c>
    </row>
    <row r="28" spans="1:22" x14ac:dyDescent="0.25">
      <c r="A28" t="s">
        <v>147</v>
      </c>
      <c r="B28" t="s">
        <v>148</v>
      </c>
      <c r="C28">
        <v>50</v>
      </c>
      <c r="D28">
        <v>6</v>
      </c>
      <c r="E28" t="s">
        <v>26341</v>
      </c>
      <c r="F28">
        <v>200</v>
      </c>
      <c r="G28">
        <v>0</v>
      </c>
      <c r="H28" t="s">
        <v>636</v>
      </c>
      <c r="I28" t="s">
        <v>26342</v>
      </c>
      <c r="J28" t="s">
        <v>3669</v>
      </c>
      <c r="K28" t="s">
        <v>637</v>
      </c>
      <c r="L28" t="s">
        <v>638</v>
      </c>
      <c r="M28" t="s">
        <v>26343</v>
      </c>
      <c r="N28" t="s">
        <v>637</v>
      </c>
      <c r="O28" t="s">
        <v>643</v>
      </c>
      <c r="P28" t="s">
        <v>5</v>
      </c>
      <c r="Q28" t="s">
        <v>644</v>
      </c>
      <c r="R28" t="s">
        <v>638</v>
      </c>
      <c r="S28" t="s">
        <v>26344</v>
      </c>
      <c r="T28" t="s">
        <v>26345</v>
      </c>
      <c r="U28" s="51" t="s">
        <v>245</v>
      </c>
      <c r="V28">
        <v>20</v>
      </c>
    </row>
    <row r="29" spans="1:22" x14ac:dyDescent="0.25">
      <c r="A29" t="s">
        <v>147</v>
      </c>
      <c r="B29" t="s">
        <v>148</v>
      </c>
      <c r="C29">
        <v>50</v>
      </c>
      <c r="D29">
        <v>6</v>
      </c>
      <c r="E29" t="s">
        <v>26346</v>
      </c>
      <c r="F29">
        <v>384.86</v>
      </c>
      <c r="G29">
        <v>0</v>
      </c>
      <c r="H29" t="s">
        <v>636</v>
      </c>
      <c r="I29" t="s">
        <v>26347</v>
      </c>
      <c r="J29" t="s">
        <v>702</v>
      </c>
      <c r="K29" t="s">
        <v>637</v>
      </c>
      <c r="L29" t="s">
        <v>638</v>
      </c>
      <c r="M29" t="s">
        <v>26348</v>
      </c>
      <c r="N29" t="s">
        <v>637</v>
      </c>
      <c r="O29" t="s">
        <v>643</v>
      </c>
      <c r="P29" t="s">
        <v>5</v>
      </c>
      <c r="Q29" t="s">
        <v>644</v>
      </c>
      <c r="R29" t="s">
        <v>638</v>
      </c>
      <c r="S29" t="s">
        <v>26349</v>
      </c>
      <c r="T29" t="s">
        <v>26348</v>
      </c>
      <c r="U29" s="51" t="s">
        <v>690</v>
      </c>
      <c r="V29">
        <v>3</v>
      </c>
    </row>
    <row r="30" spans="1:22" x14ac:dyDescent="0.25">
      <c r="A30" t="s">
        <v>147</v>
      </c>
      <c r="B30" t="s">
        <v>148</v>
      </c>
      <c r="C30">
        <v>50</v>
      </c>
      <c r="D30">
        <v>6</v>
      </c>
      <c r="E30" t="s">
        <v>26346</v>
      </c>
      <c r="F30">
        <v>384.86</v>
      </c>
      <c r="G30">
        <v>0</v>
      </c>
      <c r="H30" t="s">
        <v>636</v>
      </c>
      <c r="I30" t="s">
        <v>26347</v>
      </c>
      <c r="J30" t="s">
        <v>702</v>
      </c>
      <c r="K30" t="s">
        <v>637</v>
      </c>
      <c r="L30" t="s">
        <v>638</v>
      </c>
      <c r="M30" t="s">
        <v>26348</v>
      </c>
      <c r="N30" t="s">
        <v>637</v>
      </c>
      <c r="O30" t="s">
        <v>643</v>
      </c>
      <c r="P30" t="s">
        <v>5</v>
      </c>
      <c r="Q30" t="s">
        <v>644</v>
      </c>
      <c r="R30" t="s">
        <v>638</v>
      </c>
      <c r="S30" t="s">
        <v>26349</v>
      </c>
      <c r="T30" t="s">
        <v>26348</v>
      </c>
      <c r="U30" s="50" t="s">
        <v>240</v>
      </c>
      <c r="V30">
        <v>19</v>
      </c>
    </row>
    <row r="31" spans="1:22" x14ac:dyDescent="0.25">
      <c r="A31" t="s">
        <v>147</v>
      </c>
      <c r="B31" t="s">
        <v>148</v>
      </c>
      <c r="C31">
        <v>50</v>
      </c>
      <c r="D31">
        <v>6</v>
      </c>
      <c r="E31" t="s">
        <v>26350</v>
      </c>
      <c r="F31">
        <v>200</v>
      </c>
      <c r="G31">
        <v>0</v>
      </c>
      <c r="H31" t="s">
        <v>636</v>
      </c>
      <c r="I31" t="s">
        <v>26351</v>
      </c>
      <c r="J31" t="s">
        <v>2178</v>
      </c>
      <c r="K31" t="s">
        <v>637</v>
      </c>
      <c r="L31" t="s">
        <v>638</v>
      </c>
      <c r="M31" t="s">
        <v>26352</v>
      </c>
      <c r="N31" t="s">
        <v>637</v>
      </c>
      <c r="O31" t="s">
        <v>639</v>
      </c>
      <c r="P31" t="s">
        <v>5</v>
      </c>
      <c r="Q31" t="s">
        <v>640</v>
      </c>
      <c r="R31" t="s">
        <v>638</v>
      </c>
      <c r="S31" t="s">
        <v>26353</v>
      </c>
      <c r="T31" t="s">
        <v>26352</v>
      </c>
      <c r="U31" s="51" t="s">
        <v>246</v>
      </c>
      <c r="V31">
        <v>15</v>
      </c>
    </row>
    <row r="32" spans="1:22" x14ac:dyDescent="0.25">
      <c r="A32" t="s">
        <v>147</v>
      </c>
      <c r="B32" t="s">
        <v>148</v>
      </c>
      <c r="C32">
        <v>50</v>
      </c>
      <c r="D32">
        <v>6</v>
      </c>
      <c r="E32" t="s">
        <v>26354</v>
      </c>
      <c r="F32">
        <v>200</v>
      </c>
      <c r="G32">
        <v>0</v>
      </c>
      <c r="H32" t="s">
        <v>636</v>
      </c>
      <c r="I32" t="s">
        <v>26355</v>
      </c>
      <c r="J32" t="s">
        <v>675</v>
      </c>
      <c r="K32" t="s">
        <v>637</v>
      </c>
      <c r="L32" t="s">
        <v>638</v>
      </c>
      <c r="M32" t="s">
        <v>26356</v>
      </c>
      <c r="N32" t="s">
        <v>637</v>
      </c>
      <c r="O32" t="s">
        <v>639</v>
      </c>
      <c r="P32" t="s">
        <v>5</v>
      </c>
      <c r="Q32" t="s">
        <v>640</v>
      </c>
      <c r="R32" t="s">
        <v>638</v>
      </c>
      <c r="S32" t="s">
        <v>26357</v>
      </c>
      <c r="T32" t="s">
        <v>26356</v>
      </c>
      <c r="U32" s="51" t="s">
        <v>2799</v>
      </c>
      <c r="V32">
        <v>2</v>
      </c>
    </row>
    <row r="33" spans="1:22" x14ac:dyDescent="0.25">
      <c r="A33" t="s">
        <v>72</v>
      </c>
      <c r="B33" t="s">
        <v>108</v>
      </c>
      <c r="C33">
        <v>66.333333333333329</v>
      </c>
      <c r="D33">
        <v>12</v>
      </c>
      <c r="E33" t="s">
        <v>26358</v>
      </c>
      <c r="F33">
        <v>1796</v>
      </c>
      <c r="G33">
        <v>0</v>
      </c>
      <c r="H33" t="s">
        <v>645</v>
      </c>
      <c r="I33" t="s">
        <v>5830</v>
      </c>
      <c r="J33" t="s">
        <v>5831</v>
      </c>
      <c r="K33" t="s">
        <v>1700</v>
      </c>
      <c r="L33" t="s">
        <v>721</v>
      </c>
      <c r="M33" t="s">
        <v>26359</v>
      </c>
      <c r="N33" t="s">
        <v>637</v>
      </c>
      <c r="O33" t="s">
        <v>646</v>
      </c>
      <c r="P33" t="s">
        <v>26</v>
      </c>
      <c r="Q33" t="s">
        <v>647</v>
      </c>
      <c r="R33" t="s">
        <v>638</v>
      </c>
      <c r="S33" t="s">
        <v>637</v>
      </c>
      <c r="T33" t="s">
        <v>26360</v>
      </c>
      <c r="U33" s="51" t="s">
        <v>690</v>
      </c>
      <c r="V33">
        <v>2</v>
      </c>
    </row>
    <row r="34" spans="1:22" x14ac:dyDescent="0.25">
      <c r="A34" t="s">
        <v>22</v>
      </c>
      <c r="B34" t="s">
        <v>27</v>
      </c>
      <c r="C34">
        <v>69.900000000000006</v>
      </c>
      <c r="D34">
        <v>10</v>
      </c>
      <c r="E34" t="s">
        <v>26358</v>
      </c>
      <c r="F34">
        <v>1796</v>
      </c>
      <c r="G34">
        <v>0</v>
      </c>
      <c r="H34" t="s">
        <v>645</v>
      </c>
      <c r="I34" t="s">
        <v>5830</v>
      </c>
      <c r="J34" t="s">
        <v>5831</v>
      </c>
      <c r="K34" t="s">
        <v>1700</v>
      </c>
      <c r="L34" t="s">
        <v>721</v>
      </c>
      <c r="M34" t="s">
        <v>26359</v>
      </c>
      <c r="N34" t="s">
        <v>637</v>
      </c>
      <c r="O34" t="s">
        <v>646</v>
      </c>
      <c r="P34" t="s">
        <v>26</v>
      </c>
      <c r="Q34" t="s">
        <v>647</v>
      </c>
      <c r="R34" t="s">
        <v>638</v>
      </c>
      <c r="S34" t="s">
        <v>637</v>
      </c>
      <c r="T34" t="s">
        <v>26360</v>
      </c>
      <c r="U34" s="50" t="s">
        <v>241</v>
      </c>
      <c r="V34">
        <v>14</v>
      </c>
    </row>
    <row r="35" spans="1:22" x14ac:dyDescent="0.25">
      <c r="A35" t="s">
        <v>147</v>
      </c>
      <c r="B35" t="s">
        <v>148</v>
      </c>
      <c r="C35">
        <v>50</v>
      </c>
      <c r="D35">
        <v>6</v>
      </c>
      <c r="E35" t="s">
        <v>26361</v>
      </c>
      <c r="F35">
        <v>200</v>
      </c>
      <c r="G35">
        <v>0</v>
      </c>
      <c r="H35" t="s">
        <v>636</v>
      </c>
      <c r="I35" t="s">
        <v>26362</v>
      </c>
      <c r="J35" t="s">
        <v>2899</v>
      </c>
      <c r="K35" t="s">
        <v>637</v>
      </c>
      <c r="L35" t="s">
        <v>638</v>
      </c>
      <c r="M35" t="s">
        <v>26363</v>
      </c>
      <c r="N35" t="s">
        <v>637</v>
      </c>
      <c r="O35" t="s">
        <v>643</v>
      </c>
      <c r="P35" t="s">
        <v>5</v>
      </c>
      <c r="Q35" t="s">
        <v>644</v>
      </c>
      <c r="R35" t="s">
        <v>638</v>
      </c>
      <c r="S35" t="s">
        <v>26364</v>
      </c>
      <c r="T35" t="s">
        <v>26365</v>
      </c>
      <c r="U35" s="51" t="s">
        <v>247</v>
      </c>
      <c r="V35">
        <v>13</v>
      </c>
    </row>
    <row r="36" spans="1:22" x14ac:dyDescent="0.25">
      <c r="A36" t="s">
        <v>147</v>
      </c>
      <c r="B36" t="s">
        <v>148</v>
      </c>
      <c r="C36">
        <v>50</v>
      </c>
      <c r="D36">
        <v>6</v>
      </c>
      <c r="E36" t="s">
        <v>26366</v>
      </c>
      <c r="F36">
        <v>200</v>
      </c>
      <c r="G36">
        <v>0</v>
      </c>
      <c r="H36" t="s">
        <v>636</v>
      </c>
      <c r="I36" t="s">
        <v>26367</v>
      </c>
      <c r="J36" t="s">
        <v>8817</v>
      </c>
      <c r="K36" t="s">
        <v>637</v>
      </c>
      <c r="L36" t="s">
        <v>638</v>
      </c>
      <c r="M36" t="s">
        <v>26368</v>
      </c>
      <c r="N36" t="s">
        <v>637</v>
      </c>
      <c r="O36" t="s">
        <v>639</v>
      </c>
      <c r="P36" t="s">
        <v>5</v>
      </c>
      <c r="Q36" t="s">
        <v>640</v>
      </c>
      <c r="R36" t="s">
        <v>638</v>
      </c>
      <c r="S36" t="s">
        <v>26369</v>
      </c>
      <c r="T36" t="s">
        <v>26368</v>
      </c>
      <c r="U36" s="51" t="s">
        <v>690</v>
      </c>
      <c r="V36">
        <v>1</v>
      </c>
    </row>
    <row r="37" spans="1:22" x14ac:dyDescent="0.25">
      <c r="A37" t="s">
        <v>239</v>
      </c>
      <c r="B37" t="s">
        <v>245</v>
      </c>
      <c r="C37">
        <v>159</v>
      </c>
      <c r="D37">
        <v>1</v>
      </c>
      <c r="E37" t="s">
        <v>26370</v>
      </c>
      <c r="F37">
        <v>99</v>
      </c>
      <c r="G37">
        <v>0</v>
      </c>
      <c r="H37" t="s">
        <v>655</v>
      </c>
      <c r="I37" t="s">
        <v>26371</v>
      </c>
      <c r="J37" t="s">
        <v>670</v>
      </c>
      <c r="K37" t="s">
        <v>637</v>
      </c>
      <c r="L37" t="s">
        <v>638</v>
      </c>
      <c r="M37" t="s">
        <v>26368</v>
      </c>
      <c r="N37" t="s">
        <v>637</v>
      </c>
      <c r="O37" t="s">
        <v>643</v>
      </c>
      <c r="P37" t="s">
        <v>5</v>
      </c>
      <c r="Q37" t="s">
        <v>644</v>
      </c>
      <c r="R37" t="s">
        <v>638</v>
      </c>
      <c r="S37" t="s">
        <v>26372</v>
      </c>
      <c r="T37" t="s">
        <v>26368</v>
      </c>
      <c r="U37" s="50" t="s">
        <v>600</v>
      </c>
      <c r="V37">
        <v>11</v>
      </c>
    </row>
    <row r="38" spans="1:22" x14ac:dyDescent="0.25">
      <c r="A38" t="s">
        <v>240</v>
      </c>
      <c r="B38" t="s">
        <v>246</v>
      </c>
      <c r="C38">
        <v>159</v>
      </c>
      <c r="D38">
        <v>1</v>
      </c>
      <c r="E38" t="s">
        <v>26373</v>
      </c>
      <c r="F38">
        <v>99</v>
      </c>
      <c r="G38">
        <v>0</v>
      </c>
      <c r="H38" t="s">
        <v>655</v>
      </c>
      <c r="I38" t="s">
        <v>26374</v>
      </c>
      <c r="J38" t="s">
        <v>9065</v>
      </c>
      <c r="K38" t="s">
        <v>637</v>
      </c>
      <c r="L38" t="s">
        <v>638</v>
      </c>
      <c r="M38" t="s">
        <v>26375</v>
      </c>
      <c r="N38" t="s">
        <v>637</v>
      </c>
      <c r="O38" t="s">
        <v>643</v>
      </c>
      <c r="P38" t="s">
        <v>5</v>
      </c>
      <c r="Q38" t="s">
        <v>644</v>
      </c>
      <c r="R38" t="s">
        <v>638</v>
      </c>
      <c r="S38" t="s">
        <v>26376</v>
      </c>
      <c r="T38" t="s">
        <v>26375</v>
      </c>
      <c r="U38" s="51" t="s">
        <v>601</v>
      </c>
      <c r="V38">
        <v>10</v>
      </c>
    </row>
    <row r="39" spans="1:22" x14ac:dyDescent="0.25">
      <c r="A39" t="s">
        <v>147</v>
      </c>
      <c r="B39" t="s">
        <v>148</v>
      </c>
      <c r="C39">
        <v>50</v>
      </c>
      <c r="D39">
        <v>6</v>
      </c>
      <c r="E39" t="s">
        <v>26377</v>
      </c>
      <c r="F39">
        <v>200</v>
      </c>
      <c r="G39">
        <v>0</v>
      </c>
      <c r="H39" t="s">
        <v>636</v>
      </c>
      <c r="I39" t="s">
        <v>638</v>
      </c>
      <c r="J39" t="s">
        <v>638</v>
      </c>
      <c r="K39" t="s">
        <v>637</v>
      </c>
      <c r="L39" t="s">
        <v>638</v>
      </c>
      <c r="M39" t="s">
        <v>637</v>
      </c>
      <c r="N39" t="s">
        <v>637</v>
      </c>
      <c r="O39" t="s">
        <v>9688</v>
      </c>
      <c r="P39" t="s">
        <v>5</v>
      </c>
      <c r="Q39" t="s">
        <v>637</v>
      </c>
      <c r="R39" t="s">
        <v>638</v>
      </c>
      <c r="S39" t="s">
        <v>637</v>
      </c>
      <c r="T39" t="s">
        <v>26378</v>
      </c>
      <c r="U39" s="51" t="s">
        <v>690</v>
      </c>
      <c r="V39">
        <v>1</v>
      </c>
    </row>
    <row r="40" spans="1:22" x14ac:dyDescent="0.25">
      <c r="A40" t="s">
        <v>147</v>
      </c>
      <c r="B40" t="s">
        <v>148</v>
      </c>
      <c r="C40">
        <v>50</v>
      </c>
      <c r="D40">
        <v>6</v>
      </c>
      <c r="E40" t="s">
        <v>26379</v>
      </c>
      <c r="F40">
        <v>200</v>
      </c>
      <c r="G40">
        <v>0</v>
      </c>
      <c r="H40" t="s">
        <v>636</v>
      </c>
      <c r="I40" t="s">
        <v>714</v>
      </c>
      <c r="J40" t="s">
        <v>675</v>
      </c>
      <c r="K40" t="s">
        <v>637</v>
      </c>
      <c r="L40" t="s">
        <v>638</v>
      </c>
      <c r="M40" t="s">
        <v>26380</v>
      </c>
      <c r="N40" t="s">
        <v>637</v>
      </c>
      <c r="O40" t="s">
        <v>643</v>
      </c>
      <c r="P40" t="s">
        <v>5</v>
      </c>
      <c r="Q40" t="s">
        <v>644</v>
      </c>
      <c r="R40" t="s">
        <v>638</v>
      </c>
      <c r="S40" t="s">
        <v>26381</v>
      </c>
      <c r="T40" t="s">
        <v>26382</v>
      </c>
      <c r="U40" s="50" t="s">
        <v>77</v>
      </c>
      <c r="V40">
        <v>30</v>
      </c>
    </row>
    <row r="41" spans="1:22" x14ac:dyDescent="0.25">
      <c r="A41" t="s">
        <v>147</v>
      </c>
      <c r="B41" t="s">
        <v>148</v>
      </c>
      <c r="C41">
        <v>50</v>
      </c>
      <c r="D41">
        <v>6</v>
      </c>
      <c r="E41" t="s">
        <v>26383</v>
      </c>
      <c r="F41">
        <v>200</v>
      </c>
      <c r="G41">
        <v>0</v>
      </c>
      <c r="H41" t="s">
        <v>636</v>
      </c>
      <c r="I41" t="s">
        <v>26384</v>
      </c>
      <c r="J41" t="s">
        <v>687</v>
      </c>
      <c r="K41" t="s">
        <v>637</v>
      </c>
      <c r="L41" t="s">
        <v>638</v>
      </c>
      <c r="M41" t="s">
        <v>26385</v>
      </c>
      <c r="N41" t="s">
        <v>637</v>
      </c>
      <c r="O41" t="s">
        <v>643</v>
      </c>
      <c r="P41" t="s">
        <v>5</v>
      </c>
      <c r="Q41" t="s">
        <v>644</v>
      </c>
      <c r="R41" t="s">
        <v>638</v>
      </c>
      <c r="S41" t="s">
        <v>26386</v>
      </c>
      <c r="T41" t="s">
        <v>26387</v>
      </c>
      <c r="U41" s="51" t="s">
        <v>78</v>
      </c>
      <c r="V41">
        <v>30</v>
      </c>
    </row>
    <row r="42" spans="1:22" x14ac:dyDescent="0.25">
      <c r="A42" t="s">
        <v>22</v>
      </c>
      <c r="B42" t="s">
        <v>27</v>
      </c>
      <c r="C42">
        <v>80</v>
      </c>
      <c r="D42">
        <v>1</v>
      </c>
      <c r="E42" t="s">
        <v>26388</v>
      </c>
      <c r="F42">
        <v>80</v>
      </c>
      <c r="G42">
        <v>0</v>
      </c>
      <c r="H42" t="s">
        <v>645</v>
      </c>
      <c r="I42" t="s">
        <v>803</v>
      </c>
      <c r="J42" t="s">
        <v>26389</v>
      </c>
      <c r="K42" t="s">
        <v>1763</v>
      </c>
      <c r="L42" t="s">
        <v>24098</v>
      </c>
      <c r="M42" t="s">
        <v>26385</v>
      </c>
      <c r="N42" t="s">
        <v>637</v>
      </c>
      <c r="O42" t="s">
        <v>646</v>
      </c>
      <c r="P42" t="s">
        <v>26</v>
      </c>
      <c r="Q42" t="s">
        <v>647</v>
      </c>
      <c r="R42" t="s">
        <v>638</v>
      </c>
      <c r="S42" t="s">
        <v>26390</v>
      </c>
      <c r="T42" t="s">
        <v>26387</v>
      </c>
      <c r="U42" s="50" t="s">
        <v>594</v>
      </c>
      <c r="V42">
        <v>72</v>
      </c>
    </row>
    <row r="43" spans="1:22" x14ac:dyDescent="0.25">
      <c r="A43" t="s">
        <v>147</v>
      </c>
      <c r="B43" t="s">
        <v>148</v>
      </c>
      <c r="C43">
        <v>33.333333333333336</v>
      </c>
      <c r="D43">
        <v>3</v>
      </c>
      <c r="E43" t="s">
        <v>26391</v>
      </c>
      <c r="F43">
        <v>100</v>
      </c>
      <c r="G43">
        <v>0</v>
      </c>
      <c r="H43" t="s">
        <v>655</v>
      </c>
      <c r="I43" t="s">
        <v>2317</v>
      </c>
      <c r="J43" t="s">
        <v>658</v>
      </c>
      <c r="K43" t="s">
        <v>637</v>
      </c>
      <c r="L43" t="s">
        <v>638</v>
      </c>
      <c r="M43" t="s">
        <v>26392</v>
      </c>
      <c r="N43" t="s">
        <v>637</v>
      </c>
      <c r="O43" t="s">
        <v>639</v>
      </c>
      <c r="P43" t="s">
        <v>5</v>
      </c>
      <c r="Q43" t="s">
        <v>640</v>
      </c>
      <c r="R43" t="s">
        <v>638</v>
      </c>
      <c r="S43" t="s">
        <v>26393</v>
      </c>
      <c r="T43" t="s">
        <v>26394</v>
      </c>
      <c r="U43" s="51" t="s">
        <v>595</v>
      </c>
      <c r="V43">
        <v>72</v>
      </c>
    </row>
    <row r="44" spans="1:22" x14ac:dyDescent="0.25">
      <c r="A44" t="s">
        <v>77</v>
      </c>
      <c r="B44" t="s">
        <v>78</v>
      </c>
      <c r="C44">
        <v>27.5</v>
      </c>
      <c r="D44">
        <v>4</v>
      </c>
      <c r="E44" t="s">
        <v>26395</v>
      </c>
      <c r="F44">
        <v>165</v>
      </c>
      <c r="G44">
        <v>0</v>
      </c>
      <c r="H44" t="s">
        <v>645</v>
      </c>
      <c r="I44" t="s">
        <v>6902</v>
      </c>
      <c r="J44" t="s">
        <v>6903</v>
      </c>
      <c r="K44" t="s">
        <v>6904</v>
      </c>
      <c r="L44" t="s">
        <v>3945</v>
      </c>
      <c r="M44" t="s">
        <v>26396</v>
      </c>
      <c r="N44" t="s">
        <v>637</v>
      </c>
      <c r="O44" t="s">
        <v>646</v>
      </c>
      <c r="P44" t="s">
        <v>26</v>
      </c>
      <c r="Q44" t="s">
        <v>647</v>
      </c>
      <c r="R44" t="s">
        <v>638</v>
      </c>
      <c r="S44" t="s">
        <v>637</v>
      </c>
      <c r="T44" t="s">
        <v>26396</v>
      </c>
      <c r="U44" s="50" t="s">
        <v>116</v>
      </c>
      <c r="V44">
        <v>80</v>
      </c>
    </row>
    <row r="45" spans="1:22" x14ac:dyDescent="0.25">
      <c r="A45" t="s">
        <v>594</v>
      </c>
      <c r="B45" t="s">
        <v>595</v>
      </c>
      <c r="C45">
        <v>50</v>
      </c>
      <c r="D45">
        <v>3</v>
      </c>
      <c r="E45" t="s">
        <v>26397</v>
      </c>
      <c r="F45">
        <v>99</v>
      </c>
      <c r="G45">
        <v>0</v>
      </c>
      <c r="H45" t="s">
        <v>636</v>
      </c>
      <c r="I45" t="s">
        <v>26398</v>
      </c>
      <c r="J45" t="s">
        <v>6086</v>
      </c>
      <c r="K45" t="s">
        <v>637</v>
      </c>
      <c r="L45" t="s">
        <v>638</v>
      </c>
      <c r="M45" t="s">
        <v>26399</v>
      </c>
      <c r="N45" t="s">
        <v>637</v>
      </c>
      <c r="O45" t="s">
        <v>639</v>
      </c>
      <c r="P45" t="s">
        <v>5</v>
      </c>
      <c r="Q45" t="s">
        <v>640</v>
      </c>
      <c r="R45" t="s">
        <v>638</v>
      </c>
      <c r="S45" t="s">
        <v>26400</v>
      </c>
      <c r="T45" t="s">
        <v>26399</v>
      </c>
      <c r="U45" s="51" t="s">
        <v>117</v>
      </c>
      <c r="V45">
        <v>80</v>
      </c>
    </row>
    <row r="46" spans="1:22" x14ac:dyDescent="0.25">
      <c r="A46" t="s">
        <v>241</v>
      </c>
      <c r="B46" t="s">
        <v>247</v>
      </c>
      <c r="C46">
        <v>159</v>
      </c>
      <c r="D46">
        <v>1</v>
      </c>
      <c r="E46" t="s">
        <v>26401</v>
      </c>
      <c r="F46">
        <v>129</v>
      </c>
      <c r="G46">
        <v>0</v>
      </c>
      <c r="H46" t="s">
        <v>636</v>
      </c>
      <c r="I46" t="s">
        <v>26402</v>
      </c>
      <c r="J46" t="s">
        <v>648</v>
      </c>
      <c r="K46" t="s">
        <v>637</v>
      </c>
      <c r="L46" t="s">
        <v>638</v>
      </c>
      <c r="M46" t="s">
        <v>26403</v>
      </c>
      <c r="N46" t="s">
        <v>637</v>
      </c>
      <c r="O46" t="s">
        <v>643</v>
      </c>
      <c r="P46" t="s">
        <v>5</v>
      </c>
      <c r="Q46" t="s">
        <v>644</v>
      </c>
      <c r="R46" t="s">
        <v>638</v>
      </c>
      <c r="S46" t="s">
        <v>26404</v>
      </c>
      <c r="T46" t="s">
        <v>26403</v>
      </c>
      <c r="U46" s="50" t="s">
        <v>104</v>
      </c>
      <c r="V46">
        <v>6</v>
      </c>
    </row>
    <row r="47" spans="1:22" x14ac:dyDescent="0.25">
      <c r="A47" t="s">
        <v>22</v>
      </c>
      <c r="B47" t="s">
        <v>27</v>
      </c>
      <c r="C47">
        <v>66.333333333333329</v>
      </c>
      <c r="D47">
        <v>3</v>
      </c>
      <c r="E47" t="s">
        <v>26405</v>
      </c>
      <c r="F47">
        <v>250</v>
      </c>
      <c r="G47">
        <v>0</v>
      </c>
      <c r="H47" t="s">
        <v>636</v>
      </c>
      <c r="I47" t="s">
        <v>25140</v>
      </c>
      <c r="J47" t="s">
        <v>670</v>
      </c>
      <c r="K47" t="s">
        <v>637</v>
      </c>
      <c r="L47" t="s">
        <v>638</v>
      </c>
      <c r="M47" t="s">
        <v>26406</v>
      </c>
      <c r="N47" t="s">
        <v>637</v>
      </c>
      <c r="O47" t="s">
        <v>639</v>
      </c>
      <c r="P47" t="s">
        <v>5</v>
      </c>
      <c r="Q47" t="s">
        <v>640</v>
      </c>
      <c r="R47" t="s">
        <v>638</v>
      </c>
      <c r="S47" t="s">
        <v>26407</v>
      </c>
      <c r="T47" t="s">
        <v>26408</v>
      </c>
      <c r="U47" s="51" t="s">
        <v>105</v>
      </c>
      <c r="V47">
        <v>6</v>
      </c>
    </row>
    <row r="48" spans="1:22" x14ac:dyDescent="0.25">
      <c r="A48" t="s">
        <v>77</v>
      </c>
      <c r="B48" t="s">
        <v>78</v>
      </c>
      <c r="C48">
        <v>49</v>
      </c>
      <c r="D48">
        <v>1</v>
      </c>
      <c r="E48" t="s">
        <v>26409</v>
      </c>
      <c r="F48">
        <v>49</v>
      </c>
      <c r="G48">
        <v>0</v>
      </c>
      <c r="H48" t="s">
        <v>645</v>
      </c>
      <c r="I48" t="s">
        <v>787</v>
      </c>
      <c r="J48" t="s">
        <v>26410</v>
      </c>
      <c r="K48" t="s">
        <v>3370</v>
      </c>
      <c r="L48" t="s">
        <v>8753</v>
      </c>
      <c r="M48" t="s">
        <v>26411</v>
      </c>
      <c r="N48" t="s">
        <v>637</v>
      </c>
      <c r="O48" t="s">
        <v>646</v>
      </c>
      <c r="P48" t="s">
        <v>26</v>
      </c>
      <c r="Q48" t="s">
        <v>647</v>
      </c>
      <c r="R48" t="s">
        <v>638</v>
      </c>
      <c r="S48" t="s">
        <v>637</v>
      </c>
      <c r="T48" t="s">
        <v>26411</v>
      </c>
      <c r="U48" s="50" t="s">
        <v>516</v>
      </c>
      <c r="V48">
        <v>1</v>
      </c>
    </row>
    <row r="49" spans="1:22" x14ac:dyDescent="0.25">
      <c r="A49" t="s">
        <v>600</v>
      </c>
      <c r="B49" t="s">
        <v>601</v>
      </c>
      <c r="C49">
        <v>159</v>
      </c>
      <c r="D49">
        <v>1</v>
      </c>
      <c r="E49" t="s">
        <v>26412</v>
      </c>
      <c r="F49">
        <v>167</v>
      </c>
      <c r="G49">
        <v>38</v>
      </c>
      <c r="H49" t="s">
        <v>636</v>
      </c>
      <c r="I49" t="s">
        <v>16379</v>
      </c>
      <c r="J49" t="s">
        <v>1735</v>
      </c>
      <c r="K49" t="s">
        <v>637</v>
      </c>
      <c r="L49" t="s">
        <v>638</v>
      </c>
      <c r="M49" t="s">
        <v>26413</v>
      </c>
      <c r="N49" t="s">
        <v>637</v>
      </c>
      <c r="O49" t="s">
        <v>639</v>
      </c>
      <c r="P49" t="s">
        <v>5</v>
      </c>
      <c r="Q49" t="s">
        <v>640</v>
      </c>
      <c r="R49" t="s">
        <v>638</v>
      </c>
      <c r="S49" t="s">
        <v>26414</v>
      </c>
      <c r="T49" t="s">
        <v>26415</v>
      </c>
      <c r="U49" s="51" t="s">
        <v>120</v>
      </c>
      <c r="V49">
        <v>1</v>
      </c>
    </row>
    <row r="50" spans="1:22" x14ac:dyDescent="0.25">
      <c r="A50" t="s">
        <v>77</v>
      </c>
      <c r="B50" t="s">
        <v>78</v>
      </c>
      <c r="C50">
        <v>35</v>
      </c>
      <c r="D50">
        <v>8</v>
      </c>
      <c r="E50" t="s">
        <v>26416</v>
      </c>
      <c r="F50">
        <v>328</v>
      </c>
      <c r="G50">
        <v>0</v>
      </c>
      <c r="H50" t="s">
        <v>645</v>
      </c>
      <c r="I50" t="s">
        <v>26417</v>
      </c>
      <c r="J50" t="s">
        <v>26418</v>
      </c>
      <c r="K50" t="s">
        <v>2733</v>
      </c>
      <c r="L50" t="s">
        <v>2607</v>
      </c>
      <c r="M50" t="s">
        <v>26419</v>
      </c>
      <c r="N50" t="s">
        <v>637</v>
      </c>
      <c r="O50" t="s">
        <v>646</v>
      </c>
      <c r="P50" t="s">
        <v>26</v>
      </c>
      <c r="Q50" t="s">
        <v>647</v>
      </c>
      <c r="R50" t="s">
        <v>638</v>
      </c>
      <c r="S50" t="s">
        <v>637</v>
      </c>
      <c r="T50" t="s">
        <v>26420</v>
      </c>
      <c r="U50" s="50" t="s">
        <v>723</v>
      </c>
      <c r="V50">
        <v>1156</v>
      </c>
    </row>
    <row r="51" spans="1:22" x14ac:dyDescent="0.25">
      <c r="A51" t="s">
        <v>147</v>
      </c>
      <c r="B51" t="s">
        <v>148</v>
      </c>
      <c r="C51">
        <v>50</v>
      </c>
      <c r="D51">
        <v>6</v>
      </c>
      <c r="E51" t="s">
        <v>26421</v>
      </c>
      <c r="F51">
        <v>200</v>
      </c>
      <c r="G51">
        <v>0</v>
      </c>
      <c r="H51" t="s">
        <v>636</v>
      </c>
      <c r="I51" t="s">
        <v>26422</v>
      </c>
      <c r="J51" t="s">
        <v>9065</v>
      </c>
      <c r="K51" t="s">
        <v>637</v>
      </c>
      <c r="L51" t="s">
        <v>638</v>
      </c>
      <c r="M51" t="s">
        <v>26423</v>
      </c>
      <c r="N51" t="s">
        <v>637</v>
      </c>
      <c r="O51" t="s">
        <v>643</v>
      </c>
      <c r="P51" t="s">
        <v>5</v>
      </c>
      <c r="Q51" t="s">
        <v>644</v>
      </c>
      <c r="R51" t="s">
        <v>638</v>
      </c>
      <c r="S51" t="s">
        <v>26424</v>
      </c>
      <c r="T51" t="s">
        <v>26423</v>
      </c>
    </row>
    <row r="52" spans="1:22" x14ac:dyDescent="0.25">
      <c r="A52" t="s">
        <v>104</v>
      </c>
      <c r="B52" t="s">
        <v>105</v>
      </c>
      <c r="C52">
        <v>14</v>
      </c>
      <c r="D52">
        <v>1</v>
      </c>
      <c r="E52" t="s">
        <v>26425</v>
      </c>
      <c r="F52">
        <v>14</v>
      </c>
      <c r="G52">
        <v>0</v>
      </c>
      <c r="H52" t="s">
        <v>645</v>
      </c>
      <c r="I52" t="s">
        <v>8122</v>
      </c>
      <c r="J52" t="s">
        <v>6610</v>
      </c>
      <c r="K52" t="s">
        <v>6611</v>
      </c>
      <c r="L52" t="s">
        <v>3851</v>
      </c>
      <c r="M52" t="s">
        <v>26426</v>
      </c>
      <c r="N52" t="s">
        <v>637</v>
      </c>
      <c r="O52" t="s">
        <v>646</v>
      </c>
      <c r="P52" t="s">
        <v>26</v>
      </c>
      <c r="Q52" t="s">
        <v>647</v>
      </c>
      <c r="R52" t="s">
        <v>638</v>
      </c>
      <c r="S52" t="s">
        <v>637</v>
      </c>
      <c r="T52" t="s">
        <v>26423</v>
      </c>
    </row>
    <row r="53" spans="1:22" x14ac:dyDescent="0.25">
      <c r="A53" t="s">
        <v>104</v>
      </c>
      <c r="B53" t="s">
        <v>105</v>
      </c>
      <c r="C53">
        <v>14</v>
      </c>
      <c r="D53">
        <v>1</v>
      </c>
      <c r="E53" t="s">
        <v>26427</v>
      </c>
      <c r="F53">
        <v>14</v>
      </c>
      <c r="G53">
        <v>0</v>
      </c>
      <c r="H53" t="s">
        <v>645</v>
      </c>
      <c r="I53" t="s">
        <v>6609</v>
      </c>
      <c r="J53" t="s">
        <v>6610</v>
      </c>
      <c r="K53" t="s">
        <v>6611</v>
      </c>
      <c r="L53" t="s">
        <v>3851</v>
      </c>
      <c r="M53" t="s">
        <v>26428</v>
      </c>
      <c r="N53" t="s">
        <v>637</v>
      </c>
      <c r="O53" t="s">
        <v>646</v>
      </c>
      <c r="P53" t="s">
        <v>26</v>
      </c>
      <c r="Q53" t="s">
        <v>647</v>
      </c>
      <c r="R53" t="s">
        <v>638</v>
      </c>
      <c r="S53" t="s">
        <v>637</v>
      </c>
      <c r="T53" t="s">
        <v>26429</v>
      </c>
    </row>
    <row r="54" spans="1:22" x14ac:dyDescent="0.25">
      <c r="A54" t="s">
        <v>104</v>
      </c>
      <c r="B54" t="s">
        <v>105</v>
      </c>
      <c r="C54">
        <v>14</v>
      </c>
      <c r="D54">
        <v>1</v>
      </c>
      <c r="E54" t="s">
        <v>26430</v>
      </c>
      <c r="F54">
        <v>14</v>
      </c>
      <c r="G54">
        <v>0</v>
      </c>
      <c r="H54" t="s">
        <v>645</v>
      </c>
      <c r="I54" t="s">
        <v>10179</v>
      </c>
      <c r="J54" t="s">
        <v>13384</v>
      </c>
      <c r="K54" t="s">
        <v>6611</v>
      </c>
      <c r="L54" t="s">
        <v>7236</v>
      </c>
      <c r="M54" t="s">
        <v>26428</v>
      </c>
      <c r="N54" t="s">
        <v>637</v>
      </c>
      <c r="O54" t="s">
        <v>646</v>
      </c>
      <c r="P54" t="s">
        <v>26</v>
      </c>
      <c r="Q54" t="s">
        <v>647</v>
      </c>
      <c r="R54" t="s">
        <v>638</v>
      </c>
      <c r="S54" t="s">
        <v>637</v>
      </c>
      <c r="T54" t="s">
        <v>26429</v>
      </c>
    </row>
    <row r="55" spans="1:22" x14ac:dyDescent="0.25">
      <c r="A55" t="s">
        <v>600</v>
      </c>
      <c r="B55" t="s">
        <v>601</v>
      </c>
      <c r="C55">
        <v>159</v>
      </c>
      <c r="D55">
        <v>1</v>
      </c>
      <c r="E55" t="s">
        <v>26431</v>
      </c>
      <c r="F55">
        <v>109</v>
      </c>
      <c r="G55">
        <v>10</v>
      </c>
      <c r="H55" t="s">
        <v>655</v>
      </c>
      <c r="I55" t="s">
        <v>26432</v>
      </c>
      <c r="J55" t="s">
        <v>652</v>
      </c>
      <c r="K55" t="s">
        <v>637</v>
      </c>
      <c r="L55" t="s">
        <v>638</v>
      </c>
      <c r="M55" t="s">
        <v>26433</v>
      </c>
      <c r="N55" t="s">
        <v>637</v>
      </c>
      <c r="O55" t="s">
        <v>639</v>
      </c>
      <c r="P55" t="s">
        <v>5</v>
      </c>
      <c r="Q55" t="s">
        <v>640</v>
      </c>
      <c r="R55" t="s">
        <v>638</v>
      </c>
      <c r="S55" t="s">
        <v>26434</v>
      </c>
      <c r="T55" t="s">
        <v>26433</v>
      </c>
    </row>
    <row r="56" spans="1:22" x14ac:dyDescent="0.25">
      <c r="A56" t="s">
        <v>104</v>
      </c>
      <c r="B56" t="s">
        <v>105</v>
      </c>
      <c r="C56">
        <v>14</v>
      </c>
      <c r="D56">
        <v>1</v>
      </c>
      <c r="E56" t="s">
        <v>26435</v>
      </c>
      <c r="F56">
        <v>14</v>
      </c>
      <c r="G56">
        <v>0</v>
      </c>
      <c r="H56" t="s">
        <v>645</v>
      </c>
      <c r="I56" t="s">
        <v>7234</v>
      </c>
      <c r="J56" t="s">
        <v>7235</v>
      </c>
      <c r="K56" t="s">
        <v>6611</v>
      </c>
      <c r="L56" t="s">
        <v>7236</v>
      </c>
      <c r="M56" t="s">
        <v>26436</v>
      </c>
      <c r="N56" t="s">
        <v>637</v>
      </c>
      <c r="O56" t="s">
        <v>646</v>
      </c>
      <c r="P56" t="s">
        <v>26</v>
      </c>
      <c r="Q56" t="s">
        <v>647</v>
      </c>
      <c r="R56" t="s">
        <v>638</v>
      </c>
      <c r="S56" t="s">
        <v>637</v>
      </c>
      <c r="T56" t="s">
        <v>26433</v>
      </c>
    </row>
    <row r="57" spans="1:22" x14ac:dyDescent="0.25">
      <c r="A57" t="s">
        <v>240</v>
      </c>
      <c r="B57" t="s">
        <v>246</v>
      </c>
      <c r="C57">
        <v>159</v>
      </c>
      <c r="D57">
        <v>1</v>
      </c>
      <c r="E57" t="s">
        <v>26437</v>
      </c>
      <c r="F57">
        <v>99</v>
      </c>
      <c r="G57">
        <v>0</v>
      </c>
      <c r="H57" t="s">
        <v>655</v>
      </c>
      <c r="I57" t="s">
        <v>26438</v>
      </c>
      <c r="J57" t="s">
        <v>2423</v>
      </c>
      <c r="K57" t="s">
        <v>637</v>
      </c>
      <c r="L57" t="s">
        <v>638</v>
      </c>
      <c r="M57" t="s">
        <v>26439</v>
      </c>
      <c r="N57" t="s">
        <v>637</v>
      </c>
      <c r="O57" t="s">
        <v>639</v>
      </c>
      <c r="P57" t="s">
        <v>5</v>
      </c>
      <c r="Q57" t="s">
        <v>640</v>
      </c>
      <c r="R57" t="s">
        <v>638</v>
      </c>
      <c r="S57" t="s">
        <v>26440</v>
      </c>
      <c r="T57" t="s">
        <v>26439</v>
      </c>
    </row>
    <row r="58" spans="1:22" x14ac:dyDescent="0.25">
      <c r="A58" t="s">
        <v>147</v>
      </c>
      <c r="B58" t="s">
        <v>148</v>
      </c>
      <c r="C58">
        <v>50</v>
      </c>
      <c r="D58">
        <v>6</v>
      </c>
      <c r="E58" t="s">
        <v>26441</v>
      </c>
      <c r="F58">
        <v>200</v>
      </c>
      <c r="G58">
        <v>0</v>
      </c>
      <c r="H58" t="s">
        <v>636</v>
      </c>
      <c r="I58" t="s">
        <v>15417</v>
      </c>
      <c r="J58" t="s">
        <v>653</v>
      </c>
      <c r="K58" t="s">
        <v>637</v>
      </c>
      <c r="L58" t="s">
        <v>638</v>
      </c>
      <c r="M58" t="s">
        <v>26442</v>
      </c>
      <c r="N58" t="s">
        <v>637</v>
      </c>
      <c r="O58" t="s">
        <v>639</v>
      </c>
      <c r="P58" t="s">
        <v>5</v>
      </c>
      <c r="Q58" t="s">
        <v>640</v>
      </c>
      <c r="R58" t="s">
        <v>638</v>
      </c>
      <c r="S58" t="s">
        <v>26443</v>
      </c>
      <c r="T58" t="s">
        <v>26442</v>
      </c>
    </row>
    <row r="59" spans="1:22" x14ac:dyDescent="0.25">
      <c r="A59" t="s">
        <v>147</v>
      </c>
      <c r="B59" t="s">
        <v>148</v>
      </c>
      <c r="C59">
        <v>33.333333333333336</v>
      </c>
      <c r="D59">
        <v>3</v>
      </c>
      <c r="E59" t="s">
        <v>26444</v>
      </c>
      <c r="F59">
        <v>100</v>
      </c>
      <c r="G59">
        <v>0</v>
      </c>
      <c r="H59" t="s">
        <v>655</v>
      </c>
      <c r="I59" t="s">
        <v>26445</v>
      </c>
      <c r="J59" t="s">
        <v>675</v>
      </c>
      <c r="K59" t="s">
        <v>637</v>
      </c>
      <c r="L59" t="s">
        <v>638</v>
      </c>
      <c r="M59" t="s">
        <v>26446</v>
      </c>
      <c r="N59" t="s">
        <v>637</v>
      </c>
      <c r="O59" t="s">
        <v>639</v>
      </c>
      <c r="P59" t="s">
        <v>5</v>
      </c>
      <c r="Q59" t="s">
        <v>640</v>
      </c>
      <c r="R59" t="s">
        <v>638</v>
      </c>
      <c r="S59" t="s">
        <v>26447</v>
      </c>
      <c r="T59" t="s">
        <v>26446</v>
      </c>
    </row>
    <row r="60" spans="1:22" x14ac:dyDescent="0.25">
      <c r="A60" t="s">
        <v>18</v>
      </c>
      <c r="B60" t="s">
        <v>19</v>
      </c>
      <c r="C60">
        <v>66.666666666666671</v>
      </c>
      <c r="D60">
        <v>3</v>
      </c>
      <c r="E60" t="s">
        <v>26448</v>
      </c>
      <c r="F60">
        <v>129</v>
      </c>
      <c r="G60">
        <v>0</v>
      </c>
      <c r="H60" t="s">
        <v>636</v>
      </c>
      <c r="I60" t="s">
        <v>26449</v>
      </c>
      <c r="J60" t="s">
        <v>662</v>
      </c>
      <c r="K60" t="s">
        <v>637</v>
      </c>
      <c r="L60" t="s">
        <v>638</v>
      </c>
      <c r="M60" t="s">
        <v>26450</v>
      </c>
      <c r="N60" t="s">
        <v>637</v>
      </c>
      <c r="O60" t="s">
        <v>639</v>
      </c>
      <c r="P60" t="s">
        <v>5</v>
      </c>
      <c r="Q60" t="s">
        <v>640</v>
      </c>
      <c r="R60" t="s">
        <v>638</v>
      </c>
      <c r="S60" t="s">
        <v>26451</v>
      </c>
      <c r="T60" t="s">
        <v>26450</v>
      </c>
    </row>
    <row r="61" spans="1:22" x14ac:dyDescent="0.25">
      <c r="A61" t="s">
        <v>239</v>
      </c>
      <c r="B61" t="s">
        <v>245</v>
      </c>
      <c r="C61">
        <v>159</v>
      </c>
      <c r="D61">
        <v>1</v>
      </c>
      <c r="E61" t="s">
        <v>26452</v>
      </c>
      <c r="F61">
        <v>99</v>
      </c>
      <c r="G61">
        <v>0</v>
      </c>
      <c r="H61" t="s">
        <v>655</v>
      </c>
      <c r="I61" t="s">
        <v>26453</v>
      </c>
      <c r="J61" t="s">
        <v>683</v>
      </c>
      <c r="K61" t="s">
        <v>637</v>
      </c>
      <c r="L61" t="s">
        <v>638</v>
      </c>
      <c r="M61" t="s">
        <v>26454</v>
      </c>
      <c r="N61" t="s">
        <v>637</v>
      </c>
      <c r="O61" t="s">
        <v>639</v>
      </c>
      <c r="P61" t="s">
        <v>5</v>
      </c>
      <c r="Q61" t="s">
        <v>640</v>
      </c>
      <c r="R61" t="s">
        <v>638</v>
      </c>
      <c r="S61" t="s">
        <v>26455</v>
      </c>
      <c r="T61" t="s">
        <v>26454</v>
      </c>
    </row>
    <row r="62" spans="1:22" x14ac:dyDescent="0.25">
      <c r="A62" t="s">
        <v>600</v>
      </c>
      <c r="B62" t="s">
        <v>601</v>
      </c>
      <c r="C62">
        <v>139</v>
      </c>
      <c r="D62">
        <v>1</v>
      </c>
      <c r="E62" t="s">
        <v>26456</v>
      </c>
      <c r="F62">
        <v>177</v>
      </c>
      <c r="G62">
        <v>38</v>
      </c>
      <c r="H62" t="s">
        <v>645</v>
      </c>
      <c r="I62" t="s">
        <v>780</v>
      </c>
      <c r="J62" t="s">
        <v>26457</v>
      </c>
      <c r="K62" t="s">
        <v>6839</v>
      </c>
      <c r="L62" t="s">
        <v>791</v>
      </c>
      <c r="M62" t="s">
        <v>26458</v>
      </c>
      <c r="N62" t="s">
        <v>637</v>
      </c>
      <c r="O62" t="s">
        <v>646</v>
      </c>
      <c r="P62" t="s">
        <v>26</v>
      </c>
      <c r="Q62" t="s">
        <v>647</v>
      </c>
      <c r="R62" t="s">
        <v>638</v>
      </c>
      <c r="S62" t="s">
        <v>26459</v>
      </c>
      <c r="T62" t="s">
        <v>26458</v>
      </c>
    </row>
    <row r="63" spans="1:22" x14ac:dyDescent="0.25">
      <c r="A63" t="s">
        <v>77</v>
      </c>
      <c r="B63" t="s">
        <v>78</v>
      </c>
      <c r="C63">
        <v>49</v>
      </c>
      <c r="D63">
        <v>1</v>
      </c>
      <c r="E63" t="s">
        <v>26460</v>
      </c>
      <c r="F63">
        <v>49</v>
      </c>
      <c r="G63">
        <v>0</v>
      </c>
      <c r="H63" t="s">
        <v>645</v>
      </c>
      <c r="I63" t="s">
        <v>15962</v>
      </c>
      <c r="J63" t="s">
        <v>26461</v>
      </c>
      <c r="K63" t="s">
        <v>9024</v>
      </c>
      <c r="L63" t="s">
        <v>2784</v>
      </c>
      <c r="M63" t="s">
        <v>26462</v>
      </c>
      <c r="N63" t="s">
        <v>637</v>
      </c>
      <c r="O63" t="s">
        <v>646</v>
      </c>
      <c r="P63" t="s">
        <v>26</v>
      </c>
      <c r="Q63" t="s">
        <v>647</v>
      </c>
      <c r="R63" t="s">
        <v>638</v>
      </c>
      <c r="S63" t="s">
        <v>637</v>
      </c>
      <c r="T63" t="s">
        <v>26462</v>
      </c>
    </row>
    <row r="64" spans="1:22" x14ac:dyDescent="0.25">
      <c r="A64" t="s">
        <v>240</v>
      </c>
      <c r="B64" t="s">
        <v>246</v>
      </c>
      <c r="C64">
        <v>159</v>
      </c>
      <c r="D64">
        <v>1</v>
      </c>
      <c r="E64" t="s">
        <v>26463</v>
      </c>
      <c r="F64">
        <v>99</v>
      </c>
      <c r="G64">
        <v>0</v>
      </c>
      <c r="H64" t="s">
        <v>655</v>
      </c>
      <c r="I64" t="s">
        <v>4314</v>
      </c>
      <c r="J64" t="s">
        <v>666</v>
      </c>
      <c r="K64" t="s">
        <v>637</v>
      </c>
      <c r="L64" t="s">
        <v>638</v>
      </c>
      <c r="M64" t="s">
        <v>26464</v>
      </c>
      <c r="N64" t="s">
        <v>637</v>
      </c>
      <c r="O64" t="s">
        <v>639</v>
      </c>
      <c r="P64" t="s">
        <v>5</v>
      </c>
      <c r="Q64" t="s">
        <v>640</v>
      </c>
      <c r="R64" t="s">
        <v>638</v>
      </c>
      <c r="S64" t="s">
        <v>26465</v>
      </c>
      <c r="T64" t="s">
        <v>26464</v>
      </c>
    </row>
    <row r="65" spans="1:20" x14ac:dyDescent="0.25">
      <c r="A65" t="s">
        <v>241</v>
      </c>
      <c r="B65" t="s">
        <v>247</v>
      </c>
      <c r="C65">
        <v>159</v>
      </c>
      <c r="D65">
        <v>1</v>
      </c>
      <c r="E65" t="s">
        <v>26466</v>
      </c>
      <c r="F65">
        <v>147</v>
      </c>
      <c r="G65">
        <v>18</v>
      </c>
      <c r="H65" t="s">
        <v>636</v>
      </c>
      <c r="I65" t="s">
        <v>26467</v>
      </c>
      <c r="J65" t="s">
        <v>7986</v>
      </c>
      <c r="K65" t="s">
        <v>637</v>
      </c>
      <c r="L65" t="s">
        <v>638</v>
      </c>
      <c r="M65" t="s">
        <v>26468</v>
      </c>
      <c r="N65" t="s">
        <v>637</v>
      </c>
      <c r="O65" t="s">
        <v>639</v>
      </c>
      <c r="P65" t="s">
        <v>5</v>
      </c>
      <c r="Q65" t="s">
        <v>640</v>
      </c>
      <c r="R65" t="s">
        <v>638</v>
      </c>
      <c r="S65" t="s">
        <v>26469</v>
      </c>
      <c r="T65" t="s">
        <v>26470</v>
      </c>
    </row>
    <row r="66" spans="1:20" x14ac:dyDescent="0.25">
      <c r="A66" t="s">
        <v>147</v>
      </c>
      <c r="B66" t="s">
        <v>148</v>
      </c>
      <c r="C66">
        <v>50</v>
      </c>
      <c r="D66">
        <v>6</v>
      </c>
      <c r="E66" t="s">
        <v>26471</v>
      </c>
      <c r="F66">
        <v>200</v>
      </c>
      <c r="G66">
        <v>0</v>
      </c>
      <c r="H66" t="s">
        <v>636</v>
      </c>
      <c r="I66" t="s">
        <v>26472</v>
      </c>
      <c r="J66" t="s">
        <v>17574</v>
      </c>
      <c r="K66" t="s">
        <v>637</v>
      </c>
      <c r="L66" t="s">
        <v>638</v>
      </c>
      <c r="M66" t="s">
        <v>26473</v>
      </c>
      <c r="N66" t="s">
        <v>637</v>
      </c>
      <c r="O66" t="s">
        <v>639</v>
      </c>
      <c r="P66" t="s">
        <v>5</v>
      </c>
      <c r="Q66" t="s">
        <v>640</v>
      </c>
      <c r="R66" t="s">
        <v>638</v>
      </c>
      <c r="S66" t="s">
        <v>26474</v>
      </c>
      <c r="T66" t="s">
        <v>26473</v>
      </c>
    </row>
    <row r="67" spans="1:20" x14ac:dyDescent="0.25">
      <c r="A67" t="s">
        <v>22</v>
      </c>
      <c r="B67" t="s">
        <v>213</v>
      </c>
      <c r="C67">
        <v>72</v>
      </c>
      <c r="D67">
        <v>1</v>
      </c>
      <c r="E67" t="s">
        <v>26475</v>
      </c>
      <c r="F67">
        <v>72</v>
      </c>
      <c r="G67">
        <v>0</v>
      </c>
      <c r="H67" t="s">
        <v>663</v>
      </c>
      <c r="I67" t="s">
        <v>26476</v>
      </c>
      <c r="J67" t="s">
        <v>26477</v>
      </c>
      <c r="K67" t="s">
        <v>2965</v>
      </c>
      <c r="L67" t="s">
        <v>26478</v>
      </c>
      <c r="M67" t="s">
        <v>26479</v>
      </c>
      <c r="N67" t="s">
        <v>637</v>
      </c>
      <c r="O67" t="s">
        <v>664</v>
      </c>
      <c r="P67" t="s">
        <v>23</v>
      </c>
      <c r="Q67" t="s">
        <v>665</v>
      </c>
      <c r="R67" t="s">
        <v>638</v>
      </c>
      <c r="S67" t="s">
        <v>26480</v>
      </c>
      <c r="T67" t="s">
        <v>26479</v>
      </c>
    </row>
    <row r="68" spans="1:20" x14ac:dyDescent="0.25">
      <c r="A68" t="s">
        <v>147</v>
      </c>
      <c r="B68" t="s">
        <v>148</v>
      </c>
      <c r="C68">
        <v>50</v>
      </c>
      <c r="D68">
        <v>6</v>
      </c>
      <c r="E68" t="s">
        <v>26481</v>
      </c>
      <c r="F68">
        <v>200</v>
      </c>
      <c r="G68">
        <v>0</v>
      </c>
      <c r="H68" t="s">
        <v>636</v>
      </c>
      <c r="I68" t="s">
        <v>26482</v>
      </c>
      <c r="J68" t="s">
        <v>657</v>
      </c>
      <c r="K68" t="s">
        <v>637</v>
      </c>
      <c r="L68" t="s">
        <v>638</v>
      </c>
      <c r="M68" t="s">
        <v>26483</v>
      </c>
      <c r="N68" t="s">
        <v>637</v>
      </c>
      <c r="O68" t="s">
        <v>639</v>
      </c>
      <c r="P68" t="s">
        <v>5</v>
      </c>
      <c r="Q68" t="s">
        <v>640</v>
      </c>
      <c r="R68" t="s">
        <v>638</v>
      </c>
      <c r="S68" t="s">
        <v>26484</v>
      </c>
      <c r="T68" t="s">
        <v>26483</v>
      </c>
    </row>
    <row r="69" spans="1:20" x14ac:dyDescent="0.25">
      <c r="A69" t="s">
        <v>239</v>
      </c>
      <c r="B69" t="s">
        <v>690</v>
      </c>
      <c r="C69">
        <v>109</v>
      </c>
      <c r="D69">
        <v>1</v>
      </c>
      <c r="E69" t="s">
        <v>26485</v>
      </c>
      <c r="F69">
        <v>116</v>
      </c>
      <c r="G69">
        <v>7</v>
      </c>
      <c r="H69" t="s">
        <v>663</v>
      </c>
      <c r="I69" t="s">
        <v>26486</v>
      </c>
      <c r="J69" t="s">
        <v>26487</v>
      </c>
      <c r="K69" t="s">
        <v>706</v>
      </c>
      <c r="L69" t="s">
        <v>26488</v>
      </c>
      <c r="M69" t="s">
        <v>26489</v>
      </c>
      <c r="N69" t="s">
        <v>637</v>
      </c>
      <c r="O69" t="s">
        <v>664</v>
      </c>
      <c r="P69" t="s">
        <v>23</v>
      </c>
      <c r="Q69" t="s">
        <v>665</v>
      </c>
      <c r="R69" t="s">
        <v>638</v>
      </c>
      <c r="S69" t="s">
        <v>26490</v>
      </c>
      <c r="T69" t="s">
        <v>26489</v>
      </c>
    </row>
    <row r="70" spans="1:20" x14ac:dyDescent="0.25">
      <c r="A70" t="s">
        <v>147</v>
      </c>
      <c r="B70" t="s">
        <v>148</v>
      </c>
      <c r="C70">
        <v>50</v>
      </c>
      <c r="D70">
        <v>6</v>
      </c>
      <c r="E70" t="s">
        <v>26491</v>
      </c>
      <c r="F70">
        <v>238</v>
      </c>
      <c r="G70">
        <v>38</v>
      </c>
      <c r="H70" t="s">
        <v>636</v>
      </c>
      <c r="I70" t="s">
        <v>26492</v>
      </c>
      <c r="J70" t="s">
        <v>675</v>
      </c>
      <c r="K70" t="s">
        <v>637</v>
      </c>
      <c r="L70" t="s">
        <v>638</v>
      </c>
      <c r="M70" t="s">
        <v>26489</v>
      </c>
      <c r="N70" t="s">
        <v>637</v>
      </c>
      <c r="O70" t="s">
        <v>643</v>
      </c>
      <c r="P70" t="s">
        <v>5</v>
      </c>
      <c r="Q70" t="s">
        <v>644</v>
      </c>
      <c r="R70" t="s">
        <v>638</v>
      </c>
      <c r="S70" t="s">
        <v>26493</v>
      </c>
      <c r="T70" t="s">
        <v>26489</v>
      </c>
    </row>
    <row r="71" spans="1:20" x14ac:dyDescent="0.25">
      <c r="A71" t="s">
        <v>147</v>
      </c>
      <c r="B71" t="s">
        <v>148</v>
      </c>
      <c r="C71">
        <v>50</v>
      </c>
      <c r="D71">
        <v>6</v>
      </c>
      <c r="E71" t="s">
        <v>26494</v>
      </c>
      <c r="F71">
        <v>200</v>
      </c>
      <c r="G71">
        <v>0</v>
      </c>
      <c r="H71" t="s">
        <v>636</v>
      </c>
      <c r="I71" t="s">
        <v>26495</v>
      </c>
      <c r="J71" t="s">
        <v>658</v>
      </c>
      <c r="K71" t="s">
        <v>637</v>
      </c>
      <c r="L71" t="s">
        <v>638</v>
      </c>
      <c r="M71" t="s">
        <v>26496</v>
      </c>
      <c r="N71" t="s">
        <v>637</v>
      </c>
      <c r="O71" t="s">
        <v>643</v>
      </c>
      <c r="P71" t="s">
        <v>5</v>
      </c>
      <c r="Q71" t="s">
        <v>644</v>
      </c>
      <c r="R71" t="s">
        <v>638</v>
      </c>
      <c r="S71" t="s">
        <v>26497</v>
      </c>
      <c r="T71" t="s">
        <v>26498</v>
      </c>
    </row>
    <row r="72" spans="1:20" x14ac:dyDescent="0.25">
      <c r="A72" t="s">
        <v>594</v>
      </c>
      <c r="B72" t="s">
        <v>595</v>
      </c>
      <c r="C72">
        <v>50</v>
      </c>
      <c r="D72">
        <v>3</v>
      </c>
      <c r="E72" t="s">
        <v>26499</v>
      </c>
      <c r="F72">
        <v>99</v>
      </c>
      <c r="G72">
        <v>0</v>
      </c>
      <c r="H72" t="s">
        <v>636</v>
      </c>
      <c r="I72" t="s">
        <v>26500</v>
      </c>
      <c r="J72" t="s">
        <v>673</v>
      </c>
      <c r="K72" t="s">
        <v>637</v>
      </c>
      <c r="L72" t="s">
        <v>638</v>
      </c>
      <c r="M72" t="s">
        <v>26501</v>
      </c>
      <c r="N72" t="s">
        <v>637</v>
      </c>
      <c r="O72" t="s">
        <v>639</v>
      </c>
      <c r="P72" t="s">
        <v>5</v>
      </c>
      <c r="Q72" t="s">
        <v>640</v>
      </c>
      <c r="R72" t="s">
        <v>638</v>
      </c>
      <c r="S72" t="s">
        <v>26502</v>
      </c>
      <c r="T72" t="s">
        <v>26501</v>
      </c>
    </row>
    <row r="73" spans="1:20" x14ac:dyDescent="0.25">
      <c r="A73" t="s">
        <v>147</v>
      </c>
      <c r="B73" t="s">
        <v>148</v>
      </c>
      <c r="C73">
        <v>50</v>
      </c>
      <c r="D73">
        <v>6</v>
      </c>
      <c r="E73" t="s">
        <v>26503</v>
      </c>
      <c r="F73">
        <v>200</v>
      </c>
      <c r="G73">
        <v>0</v>
      </c>
      <c r="H73" t="s">
        <v>636</v>
      </c>
      <c r="I73" t="s">
        <v>26504</v>
      </c>
      <c r="J73" t="s">
        <v>669</v>
      </c>
      <c r="K73" t="s">
        <v>637</v>
      </c>
      <c r="L73" t="s">
        <v>638</v>
      </c>
      <c r="M73" t="s">
        <v>26505</v>
      </c>
      <c r="N73" t="s">
        <v>637</v>
      </c>
      <c r="O73" t="s">
        <v>639</v>
      </c>
      <c r="P73" t="s">
        <v>5</v>
      </c>
      <c r="Q73" t="s">
        <v>640</v>
      </c>
      <c r="R73" t="s">
        <v>638</v>
      </c>
      <c r="S73" t="s">
        <v>26506</v>
      </c>
      <c r="T73" t="s">
        <v>26505</v>
      </c>
    </row>
    <row r="74" spans="1:20" x14ac:dyDescent="0.25">
      <c r="A74" t="s">
        <v>594</v>
      </c>
      <c r="B74" t="s">
        <v>595</v>
      </c>
      <c r="C74">
        <v>50</v>
      </c>
      <c r="D74">
        <v>3</v>
      </c>
      <c r="E74" t="s">
        <v>26507</v>
      </c>
      <c r="F74">
        <v>99</v>
      </c>
      <c r="G74">
        <v>0</v>
      </c>
      <c r="H74" t="s">
        <v>636</v>
      </c>
      <c r="I74" t="s">
        <v>26508</v>
      </c>
      <c r="J74" t="s">
        <v>667</v>
      </c>
      <c r="K74" t="s">
        <v>637</v>
      </c>
      <c r="L74" t="s">
        <v>638</v>
      </c>
      <c r="M74" t="s">
        <v>26509</v>
      </c>
      <c r="N74" t="s">
        <v>637</v>
      </c>
      <c r="O74" t="s">
        <v>639</v>
      </c>
      <c r="P74" t="s">
        <v>5</v>
      </c>
      <c r="Q74" t="s">
        <v>640</v>
      </c>
      <c r="R74" t="s">
        <v>638</v>
      </c>
      <c r="S74" t="s">
        <v>26510</v>
      </c>
      <c r="T74" t="s">
        <v>26509</v>
      </c>
    </row>
    <row r="75" spans="1:20" x14ac:dyDescent="0.25">
      <c r="A75" t="s">
        <v>22</v>
      </c>
      <c r="B75" t="s">
        <v>27</v>
      </c>
      <c r="C75">
        <v>66.333333333333329</v>
      </c>
      <c r="D75">
        <v>3</v>
      </c>
      <c r="E75" t="s">
        <v>26511</v>
      </c>
      <c r="F75">
        <v>250</v>
      </c>
      <c r="G75">
        <v>0</v>
      </c>
      <c r="H75" t="s">
        <v>645</v>
      </c>
      <c r="I75" t="s">
        <v>3784</v>
      </c>
      <c r="J75" t="s">
        <v>11933</v>
      </c>
      <c r="K75" t="s">
        <v>11934</v>
      </c>
      <c r="L75" t="s">
        <v>6716</v>
      </c>
      <c r="M75" t="s">
        <v>26512</v>
      </c>
      <c r="N75" t="s">
        <v>637</v>
      </c>
      <c r="O75" t="s">
        <v>646</v>
      </c>
      <c r="P75" t="s">
        <v>26</v>
      </c>
      <c r="Q75" t="s">
        <v>647</v>
      </c>
      <c r="R75" t="s">
        <v>638</v>
      </c>
      <c r="S75" t="s">
        <v>26513</v>
      </c>
      <c r="T75" t="s">
        <v>26514</v>
      </c>
    </row>
    <row r="76" spans="1:20" x14ac:dyDescent="0.25">
      <c r="A76" t="s">
        <v>104</v>
      </c>
      <c r="B76" t="s">
        <v>105</v>
      </c>
      <c r="C76">
        <v>14</v>
      </c>
      <c r="D76">
        <v>2</v>
      </c>
      <c r="E76" t="s">
        <v>26515</v>
      </c>
      <c r="F76">
        <v>28</v>
      </c>
      <c r="G76">
        <v>0</v>
      </c>
      <c r="H76" t="s">
        <v>645</v>
      </c>
      <c r="I76" t="s">
        <v>23175</v>
      </c>
      <c r="J76" t="s">
        <v>26516</v>
      </c>
      <c r="K76" t="s">
        <v>2934</v>
      </c>
      <c r="L76" t="s">
        <v>5280</v>
      </c>
      <c r="M76" t="s">
        <v>26468</v>
      </c>
      <c r="N76" t="s">
        <v>637</v>
      </c>
      <c r="O76" t="s">
        <v>646</v>
      </c>
      <c r="P76" t="s">
        <v>26</v>
      </c>
      <c r="Q76" t="s">
        <v>647</v>
      </c>
      <c r="R76" t="s">
        <v>638</v>
      </c>
      <c r="S76" t="s">
        <v>637</v>
      </c>
      <c r="T76" t="s">
        <v>26517</v>
      </c>
    </row>
    <row r="77" spans="1:20" x14ac:dyDescent="0.25">
      <c r="A77" t="s">
        <v>594</v>
      </c>
      <c r="B77" t="s">
        <v>595</v>
      </c>
      <c r="C77">
        <v>50</v>
      </c>
      <c r="D77">
        <v>3</v>
      </c>
      <c r="E77" t="s">
        <v>26518</v>
      </c>
      <c r="F77">
        <v>99</v>
      </c>
      <c r="G77">
        <v>0</v>
      </c>
      <c r="H77" t="s">
        <v>636</v>
      </c>
      <c r="I77" t="s">
        <v>26519</v>
      </c>
      <c r="J77" t="s">
        <v>649</v>
      </c>
      <c r="K77" t="s">
        <v>637</v>
      </c>
      <c r="L77" t="s">
        <v>638</v>
      </c>
      <c r="M77" t="s">
        <v>26520</v>
      </c>
      <c r="N77" t="s">
        <v>637</v>
      </c>
      <c r="O77" t="s">
        <v>643</v>
      </c>
      <c r="P77" t="s">
        <v>5</v>
      </c>
      <c r="Q77" t="s">
        <v>644</v>
      </c>
      <c r="R77" t="s">
        <v>638</v>
      </c>
      <c r="S77" t="s">
        <v>26521</v>
      </c>
      <c r="T77" t="s">
        <v>26520</v>
      </c>
    </row>
    <row r="78" spans="1:20" x14ac:dyDescent="0.25">
      <c r="A78" t="s">
        <v>147</v>
      </c>
      <c r="B78" t="s">
        <v>148</v>
      </c>
      <c r="C78">
        <v>50</v>
      </c>
      <c r="D78">
        <v>6</v>
      </c>
      <c r="E78" t="s">
        <v>26522</v>
      </c>
      <c r="F78">
        <v>200</v>
      </c>
      <c r="G78">
        <v>0</v>
      </c>
      <c r="H78" t="s">
        <v>636</v>
      </c>
      <c r="I78" t="s">
        <v>26523</v>
      </c>
      <c r="J78" t="s">
        <v>670</v>
      </c>
      <c r="K78" t="s">
        <v>637</v>
      </c>
      <c r="L78" t="s">
        <v>638</v>
      </c>
      <c r="M78" t="s">
        <v>26524</v>
      </c>
      <c r="N78" t="s">
        <v>637</v>
      </c>
      <c r="O78" t="s">
        <v>639</v>
      </c>
      <c r="P78" t="s">
        <v>5</v>
      </c>
      <c r="Q78" t="s">
        <v>640</v>
      </c>
      <c r="R78" t="s">
        <v>638</v>
      </c>
      <c r="S78" t="s">
        <v>26525</v>
      </c>
      <c r="T78" t="s">
        <v>26524</v>
      </c>
    </row>
    <row r="79" spans="1:20" x14ac:dyDescent="0.25">
      <c r="A79" t="s">
        <v>147</v>
      </c>
      <c r="B79" t="s">
        <v>148</v>
      </c>
      <c r="C79">
        <v>50</v>
      </c>
      <c r="D79">
        <v>6</v>
      </c>
      <c r="E79" t="s">
        <v>26526</v>
      </c>
      <c r="F79">
        <v>200</v>
      </c>
      <c r="G79">
        <v>0</v>
      </c>
      <c r="H79" t="s">
        <v>636</v>
      </c>
      <c r="I79" t="s">
        <v>26527</v>
      </c>
      <c r="J79" t="s">
        <v>1827</v>
      </c>
      <c r="K79" t="s">
        <v>637</v>
      </c>
      <c r="L79" t="s">
        <v>638</v>
      </c>
      <c r="M79" t="s">
        <v>26528</v>
      </c>
      <c r="N79" t="s">
        <v>637</v>
      </c>
      <c r="O79" t="s">
        <v>639</v>
      </c>
      <c r="P79" t="s">
        <v>5</v>
      </c>
      <c r="Q79" t="s">
        <v>640</v>
      </c>
      <c r="R79" t="s">
        <v>638</v>
      </c>
      <c r="S79" t="s">
        <v>26529</v>
      </c>
      <c r="T79" t="s">
        <v>26528</v>
      </c>
    </row>
    <row r="80" spans="1:20" x14ac:dyDescent="0.25">
      <c r="A80" t="s">
        <v>22</v>
      </c>
      <c r="B80" t="s">
        <v>213</v>
      </c>
      <c r="C80">
        <v>75.900000000000006</v>
      </c>
      <c r="D80">
        <v>1</v>
      </c>
      <c r="E80" t="s">
        <v>26530</v>
      </c>
      <c r="F80">
        <v>186.31</v>
      </c>
      <c r="G80">
        <v>7</v>
      </c>
      <c r="H80" t="s">
        <v>663</v>
      </c>
      <c r="I80" t="s">
        <v>26531</v>
      </c>
      <c r="J80" t="s">
        <v>26532</v>
      </c>
      <c r="K80" t="s">
        <v>3380</v>
      </c>
      <c r="L80" t="s">
        <v>26533</v>
      </c>
      <c r="M80" t="s">
        <v>26534</v>
      </c>
      <c r="N80" t="s">
        <v>637</v>
      </c>
      <c r="O80" t="s">
        <v>664</v>
      </c>
      <c r="P80" t="s">
        <v>23</v>
      </c>
      <c r="Q80" t="s">
        <v>665</v>
      </c>
      <c r="R80" t="s">
        <v>638</v>
      </c>
      <c r="S80" t="s">
        <v>26535</v>
      </c>
      <c r="T80" t="s">
        <v>26534</v>
      </c>
    </row>
    <row r="81" spans="1:20" x14ac:dyDescent="0.25">
      <c r="A81" t="s">
        <v>240</v>
      </c>
      <c r="B81" t="s">
        <v>690</v>
      </c>
      <c r="C81">
        <v>103.41</v>
      </c>
      <c r="D81">
        <v>1</v>
      </c>
      <c r="E81" t="s">
        <v>26530</v>
      </c>
      <c r="F81">
        <v>186.31</v>
      </c>
      <c r="G81">
        <v>7</v>
      </c>
      <c r="H81" t="s">
        <v>663</v>
      </c>
      <c r="I81" t="s">
        <v>26531</v>
      </c>
      <c r="J81" t="s">
        <v>26532</v>
      </c>
      <c r="K81" t="s">
        <v>3380</v>
      </c>
      <c r="L81" t="s">
        <v>26533</v>
      </c>
      <c r="M81" t="s">
        <v>26534</v>
      </c>
      <c r="N81" t="s">
        <v>637</v>
      </c>
      <c r="O81" t="s">
        <v>664</v>
      </c>
      <c r="P81" t="s">
        <v>23</v>
      </c>
      <c r="Q81" t="s">
        <v>665</v>
      </c>
      <c r="R81" t="s">
        <v>638</v>
      </c>
      <c r="S81" t="s">
        <v>26535</v>
      </c>
      <c r="T81" t="s">
        <v>26534</v>
      </c>
    </row>
    <row r="82" spans="1:20" x14ac:dyDescent="0.25">
      <c r="A82" t="s">
        <v>147</v>
      </c>
      <c r="B82" t="s">
        <v>148</v>
      </c>
      <c r="C82">
        <v>50</v>
      </c>
      <c r="D82">
        <v>6</v>
      </c>
      <c r="E82" t="s">
        <v>26536</v>
      </c>
      <c r="F82">
        <v>200</v>
      </c>
      <c r="G82">
        <v>0</v>
      </c>
      <c r="H82" t="s">
        <v>636</v>
      </c>
      <c r="I82" t="s">
        <v>26537</v>
      </c>
      <c r="J82" t="s">
        <v>653</v>
      </c>
      <c r="K82" t="s">
        <v>637</v>
      </c>
      <c r="L82" t="s">
        <v>638</v>
      </c>
      <c r="M82" t="s">
        <v>26538</v>
      </c>
      <c r="N82" t="s">
        <v>637</v>
      </c>
      <c r="O82" t="s">
        <v>654</v>
      </c>
      <c r="P82" t="s">
        <v>5</v>
      </c>
      <c r="Q82" t="s">
        <v>640</v>
      </c>
      <c r="R82" t="s">
        <v>638</v>
      </c>
      <c r="S82" t="s">
        <v>26539</v>
      </c>
      <c r="T82" t="s">
        <v>26538</v>
      </c>
    </row>
    <row r="83" spans="1:20" x14ac:dyDescent="0.25">
      <c r="A83" t="s">
        <v>241</v>
      </c>
      <c r="B83" t="s">
        <v>247</v>
      </c>
      <c r="C83">
        <v>159</v>
      </c>
      <c r="D83">
        <v>1</v>
      </c>
      <c r="E83" t="s">
        <v>26540</v>
      </c>
      <c r="F83">
        <v>99</v>
      </c>
      <c r="G83">
        <v>0</v>
      </c>
      <c r="H83" t="s">
        <v>655</v>
      </c>
      <c r="I83" t="s">
        <v>26541</v>
      </c>
      <c r="J83" t="s">
        <v>653</v>
      </c>
      <c r="K83" t="s">
        <v>637</v>
      </c>
      <c r="L83" t="s">
        <v>638</v>
      </c>
      <c r="M83" t="s">
        <v>26542</v>
      </c>
      <c r="N83" t="s">
        <v>637</v>
      </c>
      <c r="O83" t="s">
        <v>643</v>
      </c>
      <c r="P83" t="s">
        <v>5</v>
      </c>
      <c r="Q83" t="s">
        <v>644</v>
      </c>
      <c r="R83" t="s">
        <v>638</v>
      </c>
      <c r="S83" t="s">
        <v>26543</v>
      </c>
      <c r="T83" t="s">
        <v>26542</v>
      </c>
    </row>
    <row r="84" spans="1:20" x14ac:dyDescent="0.25">
      <c r="A84" t="s">
        <v>77</v>
      </c>
      <c r="B84" t="s">
        <v>78</v>
      </c>
      <c r="C84">
        <v>49</v>
      </c>
      <c r="D84">
        <v>1</v>
      </c>
      <c r="E84" t="s">
        <v>26544</v>
      </c>
      <c r="F84">
        <v>87</v>
      </c>
      <c r="G84">
        <v>38</v>
      </c>
      <c r="H84" t="s">
        <v>645</v>
      </c>
      <c r="I84" t="s">
        <v>2662</v>
      </c>
      <c r="J84" t="s">
        <v>26545</v>
      </c>
      <c r="K84" t="s">
        <v>22646</v>
      </c>
      <c r="L84" t="s">
        <v>3919</v>
      </c>
      <c r="M84" t="s">
        <v>26546</v>
      </c>
      <c r="N84" t="s">
        <v>637</v>
      </c>
      <c r="O84" t="s">
        <v>646</v>
      </c>
      <c r="P84" t="s">
        <v>26</v>
      </c>
      <c r="Q84" t="s">
        <v>647</v>
      </c>
      <c r="R84" t="s">
        <v>638</v>
      </c>
      <c r="S84" t="s">
        <v>637</v>
      </c>
      <c r="T84" t="s">
        <v>26547</v>
      </c>
    </row>
    <row r="85" spans="1:20" x14ac:dyDescent="0.25">
      <c r="A85" t="s">
        <v>147</v>
      </c>
      <c r="B85" t="s">
        <v>148</v>
      </c>
      <c r="C85">
        <v>50</v>
      </c>
      <c r="D85">
        <v>6</v>
      </c>
      <c r="E85" t="s">
        <v>26548</v>
      </c>
      <c r="F85">
        <v>200</v>
      </c>
      <c r="G85">
        <v>0</v>
      </c>
      <c r="H85" t="s">
        <v>636</v>
      </c>
      <c r="I85" t="s">
        <v>26549</v>
      </c>
      <c r="J85" t="s">
        <v>4151</v>
      </c>
      <c r="K85" t="s">
        <v>637</v>
      </c>
      <c r="L85" t="s">
        <v>638</v>
      </c>
      <c r="M85" t="s">
        <v>26550</v>
      </c>
      <c r="N85" t="s">
        <v>637</v>
      </c>
      <c r="O85" t="s">
        <v>639</v>
      </c>
      <c r="P85" t="s">
        <v>5</v>
      </c>
      <c r="Q85" t="s">
        <v>640</v>
      </c>
      <c r="R85" t="s">
        <v>638</v>
      </c>
      <c r="S85" t="s">
        <v>26551</v>
      </c>
      <c r="T85" t="s">
        <v>26550</v>
      </c>
    </row>
    <row r="86" spans="1:20" x14ac:dyDescent="0.25">
      <c r="A86" t="s">
        <v>147</v>
      </c>
      <c r="B86" t="s">
        <v>148</v>
      </c>
      <c r="C86">
        <v>50</v>
      </c>
      <c r="D86">
        <v>6</v>
      </c>
      <c r="E86" t="s">
        <v>26552</v>
      </c>
      <c r="F86">
        <v>200</v>
      </c>
      <c r="G86">
        <v>0</v>
      </c>
      <c r="H86" t="s">
        <v>636</v>
      </c>
      <c r="I86" t="s">
        <v>26553</v>
      </c>
      <c r="J86" t="s">
        <v>2240</v>
      </c>
      <c r="K86" t="s">
        <v>637</v>
      </c>
      <c r="L86" t="s">
        <v>638</v>
      </c>
      <c r="M86" t="s">
        <v>26554</v>
      </c>
      <c r="N86" t="s">
        <v>637</v>
      </c>
      <c r="O86" t="s">
        <v>639</v>
      </c>
      <c r="P86" t="s">
        <v>5</v>
      </c>
      <c r="Q86" t="s">
        <v>640</v>
      </c>
      <c r="R86" t="s">
        <v>638</v>
      </c>
      <c r="S86" t="s">
        <v>26555</v>
      </c>
      <c r="T86" t="s">
        <v>26554</v>
      </c>
    </row>
    <row r="87" spans="1:20" x14ac:dyDescent="0.25">
      <c r="A87" t="s">
        <v>72</v>
      </c>
      <c r="B87" t="s">
        <v>716</v>
      </c>
      <c r="C87">
        <v>93</v>
      </c>
      <c r="D87">
        <v>8</v>
      </c>
      <c r="E87" t="s">
        <v>26556</v>
      </c>
      <c r="F87">
        <v>765</v>
      </c>
      <c r="G87">
        <v>21</v>
      </c>
      <c r="H87" t="s">
        <v>645</v>
      </c>
      <c r="I87" t="s">
        <v>26557</v>
      </c>
      <c r="J87" t="s">
        <v>26558</v>
      </c>
      <c r="K87" t="s">
        <v>1888</v>
      </c>
      <c r="L87" t="s">
        <v>824</v>
      </c>
      <c r="M87" t="s">
        <v>26559</v>
      </c>
      <c r="N87" t="s">
        <v>637</v>
      </c>
      <c r="O87" t="s">
        <v>646</v>
      </c>
      <c r="P87" t="s">
        <v>26</v>
      </c>
      <c r="Q87" t="s">
        <v>647</v>
      </c>
      <c r="R87" t="s">
        <v>638</v>
      </c>
      <c r="S87" t="s">
        <v>637</v>
      </c>
      <c r="T87" t="s">
        <v>26559</v>
      </c>
    </row>
    <row r="88" spans="1:20" x14ac:dyDescent="0.25">
      <c r="A88" t="s">
        <v>241</v>
      </c>
      <c r="B88" t="s">
        <v>247</v>
      </c>
      <c r="C88">
        <v>159</v>
      </c>
      <c r="D88">
        <v>1</v>
      </c>
      <c r="E88" t="s">
        <v>26560</v>
      </c>
      <c r="F88">
        <v>258</v>
      </c>
      <c r="G88">
        <v>0</v>
      </c>
      <c r="H88" t="s">
        <v>636</v>
      </c>
      <c r="I88" t="s">
        <v>26561</v>
      </c>
      <c r="J88" t="s">
        <v>661</v>
      </c>
      <c r="K88" t="s">
        <v>637</v>
      </c>
      <c r="L88" t="s">
        <v>638</v>
      </c>
      <c r="M88" t="s">
        <v>26562</v>
      </c>
      <c r="N88" t="s">
        <v>637</v>
      </c>
      <c r="O88" t="s">
        <v>639</v>
      </c>
      <c r="P88" t="s">
        <v>5</v>
      </c>
      <c r="Q88" t="s">
        <v>640</v>
      </c>
      <c r="R88" t="s">
        <v>638</v>
      </c>
      <c r="S88" t="s">
        <v>26563</v>
      </c>
      <c r="T88" t="s">
        <v>26562</v>
      </c>
    </row>
    <row r="89" spans="1:20" x14ac:dyDescent="0.25">
      <c r="A89" t="s">
        <v>600</v>
      </c>
      <c r="B89" t="s">
        <v>601</v>
      </c>
      <c r="C89">
        <v>159</v>
      </c>
      <c r="D89">
        <v>1</v>
      </c>
      <c r="E89" t="s">
        <v>26560</v>
      </c>
      <c r="F89">
        <v>258</v>
      </c>
      <c r="G89">
        <v>0</v>
      </c>
      <c r="H89" t="s">
        <v>636</v>
      </c>
      <c r="I89" t="s">
        <v>26561</v>
      </c>
      <c r="J89" t="s">
        <v>661</v>
      </c>
      <c r="K89" t="s">
        <v>637</v>
      </c>
      <c r="L89" t="s">
        <v>638</v>
      </c>
      <c r="M89" t="s">
        <v>26562</v>
      </c>
      <c r="N89" t="s">
        <v>637</v>
      </c>
      <c r="O89" t="s">
        <v>639</v>
      </c>
      <c r="P89" t="s">
        <v>5</v>
      </c>
      <c r="Q89" t="s">
        <v>640</v>
      </c>
      <c r="R89" t="s">
        <v>638</v>
      </c>
      <c r="S89" t="s">
        <v>26563</v>
      </c>
      <c r="T89" t="s">
        <v>26562</v>
      </c>
    </row>
    <row r="90" spans="1:20" x14ac:dyDescent="0.25">
      <c r="A90" t="s">
        <v>147</v>
      </c>
      <c r="B90" t="s">
        <v>148</v>
      </c>
      <c r="C90">
        <v>50</v>
      </c>
      <c r="D90">
        <v>24</v>
      </c>
      <c r="E90" t="s">
        <v>26564</v>
      </c>
      <c r="F90">
        <v>704</v>
      </c>
      <c r="G90">
        <v>0</v>
      </c>
      <c r="H90" t="s">
        <v>636</v>
      </c>
      <c r="I90" t="s">
        <v>3718</v>
      </c>
      <c r="J90" t="s">
        <v>667</v>
      </c>
      <c r="K90" t="s">
        <v>637</v>
      </c>
      <c r="L90" t="s">
        <v>638</v>
      </c>
      <c r="M90" t="s">
        <v>26565</v>
      </c>
      <c r="N90" t="s">
        <v>637</v>
      </c>
      <c r="O90" t="s">
        <v>639</v>
      </c>
      <c r="P90" t="s">
        <v>5</v>
      </c>
      <c r="Q90" t="s">
        <v>640</v>
      </c>
      <c r="R90" t="s">
        <v>638</v>
      </c>
      <c r="S90" t="s">
        <v>26566</v>
      </c>
      <c r="T90" t="s">
        <v>26565</v>
      </c>
    </row>
    <row r="91" spans="1:20" x14ac:dyDescent="0.25">
      <c r="A91" t="s">
        <v>147</v>
      </c>
      <c r="B91" t="s">
        <v>148</v>
      </c>
      <c r="C91">
        <v>50</v>
      </c>
      <c r="D91">
        <v>24</v>
      </c>
      <c r="E91" t="s">
        <v>26567</v>
      </c>
      <c r="F91">
        <v>680</v>
      </c>
      <c r="G91">
        <v>0</v>
      </c>
      <c r="H91" t="s">
        <v>636</v>
      </c>
      <c r="I91" t="s">
        <v>3718</v>
      </c>
      <c r="J91" t="s">
        <v>667</v>
      </c>
      <c r="K91" t="s">
        <v>637</v>
      </c>
      <c r="L91" t="s">
        <v>638</v>
      </c>
      <c r="M91" t="s">
        <v>26568</v>
      </c>
      <c r="N91" t="s">
        <v>637</v>
      </c>
      <c r="O91" t="s">
        <v>639</v>
      </c>
      <c r="P91" t="s">
        <v>5</v>
      </c>
      <c r="Q91" t="s">
        <v>640</v>
      </c>
      <c r="R91" t="s">
        <v>24941</v>
      </c>
      <c r="S91" t="s">
        <v>26569</v>
      </c>
      <c r="T91" t="s">
        <v>26568</v>
      </c>
    </row>
    <row r="92" spans="1:20" x14ac:dyDescent="0.25">
      <c r="A92" t="s">
        <v>16479</v>
      </c>
      <c r="B92" t="s">
        <v>13745</v>
      </c>
      <c r="C92">
        <v>99</v>
      </c>
      <c r="D92">
        <v>1</v>
      </c>
      <c r="E92" t="s">
        <v>26570</v>
      </c>
      <c r="F92">
        <v>179</v>
      </c>
      <c r="G92">
        <v>0</v>
      </c>
      <c r="H92" t="s">
        <v>636</v>
      </c>
      <c r="I92" t="s">
        <v>26571</v>
      </c>
      <c r="J92" t="s">
        <v>648</v>
      </c>
      <c r="K92" t="s">
        <v>637</v>
      </c>
      <c r="L92" t="s">
        <v>638</v>
      </c>
      <c r="M92" t="s">
        <v>26572</v>
      </c>
      <c r="N92" t="s">
        <v>637</v>
      </c>
      <c r="O92" t="s">
        <v>643</v>
      </c>
      <c r="P92" t="s">
        <v>5</v>
      </c>
      <c r="Q92" t="s">
        <v>644</v>
      </c>
      <c r="R92" t="s">
        <v>638</v>
      </c>
      <c r="S92" t="s">
        <v>26573</v>
      </c>
      <c r="T92" t="s">
        <v>26572</v>
      </c>
    </row>
    <row r="93" spans="1:20" x14ac:dyDescent="0.25">
      <c r="A93" t="s">
        <v>16818</v>
      </c>
      <c r="B93" t="s">
        <v>13750</v>
      </c>
      <c r="C93">
        <v>99</v>
      </c>
      <c r="D93">
        <v>1</v>
      </c>
      <c r="E93" t="s">
        <v>26570</v>
      </c>
      <c r="F93">
        <v>179</v>
      </c>
      <c r="G93">
        <v>0</v>
      </c>
      <c r="H93" t="s">
        <v>636</v>
      </c>
      <c r="I93" t="s">
        <v>26571</v>
      </c>
      <c r="J93" t="s">
        <v>648</v>
      </c>
      <c r="K93" t="s">
        <v>637</v>
      </c>
      <c r="L93" t="s">
        <v>638</v>
      </c>
      <c r="M93" t="s">
        <v>26572</v>
      </c>
      <c r="N93" t="s">
        <v>637</v>
      </c>
      <c r="O93" t="s">
        <v>643</v>
      </c>
      <c r="P93" t="s">
        <v>5</v>
      </c>
      <c r="Q93" t="s">
        <v>644</v>
      </c>
      <c r="R93" t="s">
        <v>638</v>
      </c>
      <c r="S93" t="s">
        <v>26573</v>
      </c>
      <c r="T93" t="s">
        <v>26572</v>
      </c>
    </row>
    <row r="94" spans="1:20" x14ac:dyDescent="0.25">
      <c r="A94" t="s">
        <v>147</v>
      </c>
      <c r="B94" t="s">
        <v>148</v>
      </c>
      <c r="C94">
        <v>50</v>
      </c>
      <c r="D94">
        <v>6</v>
      </c>
      <c r="E94" t="s">
        <v>26574</v>
      </c>
      <c r="F94">
        <v>200</v>
      </c>
      <c r="G94">
        <v>0</v>
      </c>
      <c r="H94" t="s">
        <v>636</v>
      </c>
      <c r="I94" t="s">
        <v>1881</v>
      </c>
      <c r="J94" t="s">
        <v>1882</v>
      </c>
      <c r="K94" t="s">
        <v>637</v>
      </c>
      <c r="L94" t="s">
        <v>638</v>
      </c>
      <c r="M94" t="s">
        <v>26575</v>
      </c>
      <c r="N94" t="s">
        <v>637</v>
      </c>
      <c r="O94" t="s">
        <v>639</v>
      </c>
      <c r="P94" t="s">
        <v>5</v>
      </c>
      <c r="Q94" t="s">
        <v>640</v>
      </c>
      <c r="R94" t="s">
        <v>26576</v>
      </c>
      <c r="S94" t="s">
        <v>26577</v>
      </c>
      <c r="T94" t="s">
        <v>26575</v>
      </c>
    </row>
    <row r="95" spans="1:20" x14ac:dyDescent="0.25">
      <c r="A95" t="s">
        <v>239</v>
      </c>
      <c r="B95" t="s">
        <v>245</v>
      </c>
      <c r="C95">
        <v>159</v>
      </c>
      <c r="D95">
        <v>1</v>
      </c>
      <c r="E95" t="s">
        <v>26578</v>
      </c>
      <c r="F95">
        <v>164</v>
      </c>
      <c r="G95">
        <v>35</v>
      </c>
      <c r="H95" t="s">
        <v>636</v>
      </c>
      <c r="I95" t="s">
        <v>26579</v>
      </c>
      <c r="J95" t="s">
        <v>657</v>
      </c>
      <c r="K95" t="s">
        <v>637</v>
      </c>
      <c r="L95" t="s">
        <v>638</v>
      </c>
      <c r="M95" t="s">
        <v>26580</v>
      </c>
      <c r="N95" t="s">
        <v>637</v>
      </c>
      <c r="O95" t="s">
        <v>639</v>
      </c>
      <c r="P95" t="s">
        <v>5</v>
      </c>
      <c r="Q95" t="s">
        <v>640</v>
      </c>
      <c r="R95" t="s">
        <v>638</v>
      </c>
      <c r="S95" t="s">
        <v>26581</v>
      </c>
      <c r="T95" t="s">
        <v>26580</v>
      </c>
    </row>
    <row r="96" spans="1:20" x14ac:dyDescent="0.25">
      <c r="A96" t="s">
        <v>77</v>
      </c>
      <c r="B96" t="s">
        <v>78</v>
      </c>
      <c r="C96">
        <v>49</v>
      </c>
      <c r="D96">
        <v>1</v>
      </c>
      <c r="E96" t="s">
        <v>26582</v>
      </c>
      <c r="F96">
        <v>49</v>
      </c>
      <c r="G96">
        <v>0</v>
      </c>
      <c r="H96" t="s">
        <v>645</v>
      </c>
      <c r="I96" t="s">
        <v>5324</v>
      </c>
      <c r="J96" t="s">
        <v>26583</v>
      </c>
      <c r="K96" t="s">
        <v>25535</v>
      </c>
      <c r="L96" t="s">
        <v>1753</v>
      </c>
      <c r="M96" t="s">
        <v>26554</v>
      </c>
      <c r="N96" t="s">
        <v>637</v>
      </c>
      <c r="O96" t="s">
        <v>646</v>
      </c>
      <c r="P96" t="s">
        <v>26</v>
      </c>
      <c r="Q96" t="s">
        <v>647</v>
      </c>
      <c r="R96" t="s">
        <v>638</v>
      </c>
      <c r="S96" t="s">
        <v>637</v>
      </c>
      <c r="T96" t="s">
        <v>26584</v>
      </c>
    </row>
    <row r="97" spans="1:20" x14ac:dyDescent="0.25">
      <c r="A97" t="s">
        <v>594</v>
      </c>
      <c r="B97" t="s">
        <v>595</v>
      </c>
      <c r="C97">
        <v>50</v>
      </c>
      <c r="D97">
        <v>3</v>
      </c>
      <c r="E97" t="s">
        <v>26585</v>
      </c>
      <c r="F97">
        <v>99</v>
      </c>
      <c r="G97">
        <v>0</v>
      </c>
      <c r="H97" t="s">
        <v>636</v>
      </c>
      <c r="I97" t="s">
        <v>26586</v>
      </c>
      <c r="J97" t="s">
        <v>1827</v>
      </c>
      <c r="K97" t="s">
        <v>637</v>
      </c>
      <c r="L97" t="s">
        <v>638</v>
      </c>
      <c r="M97" t="s">
        <v>26587</v>
      </c>
      <c r="N97" t="s">
        <v>637</v>
      </c>
      <c r="O97" t="s">
        <v>639</v>
      </c>
      <c r="P97" t="s">
        <v>5</v>
      </c>
      <c r="Q97" t="s">
        <v>640</v>
      </c>
      <c r="R97" t="s">
        <v>638</v>
      </c>
      <c r="S97" t="s">
        <v>637</v>
      </c>
      <c r="T97" t="s">
        <v>26587</v>
      </c>
    </row>
    <row r="98" spans="1:20" x14ac:dyDescent="0.25">
      <c r="A98" t="s">
        <v>594</v>
      </c>
      <c r="B98" t="s">
        <v>595</v>
      </c>
      <c r="C98">
        <v>50</v>
      </c>
      <c r="D98">
        <v>3</v>
      </c>
      <c r="E98" t="s">
        <v>26588</v>
      </c>
      <c r="F98">
        <v>99</v>
      </c>
      <c r="G98">
        <v>0</v>
      </c>
      <c r="H98" t="s">
        <v>636</v>
      </c>
      <c r="I98" t="s">
        <v>26589</v>
      </c>
      <c r="J98" t="s">
        <v>682</v>
      </c>
      <c r="K98" t="s">
        <v>637</v>
      </c>
      <c r="L98" t="s">
        <v>638</v>
      </c>
      <c r="M98" t="s">
        <v>26590</v>
      </c>
      <c r="N98" t="s">
        <v>637</v>
      </c>
      <c r="O98" t="s">
        <v>639</v>
      </c>
      <c r="P98" t="s">
        <v>5</v>
      </c>
      <c r="Q98" t="s">
        <v>640</v>
      </c>
      <c r="R98" t="s">
        <v>638</v>
      </c>
      <c r="S98" t="s">
        <v>26591</v>
      </c>
      <c r="T98" t="s">
        <v>26590</v>
      </c>
    </row>
    <row r="99" spans="1:20" x14ac:dyDescent="0.25">
      <c r="A99" t="s">
        <v>77</v>
      </c>
      <c r="B99" t="s">
        <v>78</v>
      </c>
      <c r="C99">
        <v>50</v>
      </c>
      <c r="D99">
        <v>1</v>
      </c>
      <c r="E99" t="s">
        <v>26592</v>
      </c>
      <c r="F99">
        <v>50</v>
      </c>
      <c r="G99">
        <v>0</v>
      </c>
      <c r="H99" t="s">
        <v>636</v>
      </c>
      <c r="I99" t="s">
        <v>26593</v>
      </c>
      <c r="J99" t="s">
        <v>671</v>
      </c>
      <c r="K99" t="s">
        <v>637</v>
      </c>
      <c r="L99" t="s">
        <v>638</v>
      </c>
      <c r="M99" t="s">
        <v>26594</v>
      </c>
      <c r="N99" t="s">
        <v>637</v>
      </c>
      <c r="O99" t="s">
        <v>643</v>
      </c>
      <c r="P99" t="s">
        <v>5</v>
      </c>
      <c r="Q99" t="s">
        <v>644</v>
      </c>
      <c r="R99" t="s">
        <v>638</v>
      </c>
      <c r="S99" t="s">
        <v>26595</v>
      </c>
      <c r="T99" t="s">
        <v>26596</v>
      </c>
    </row>
    <row r="100" spans="1:20" x14ac:dyDescent="0.25">
      <c r="A100" t="s">
        <v>240</v>
      </c>
      <c r="B100" t="s">
        <v>246</v>
      </c>
      <c r="C100">
        <v>139</v>
      </c>
      <c r="D100">
        <v>2</v>
      </c>
      <c r="E100" t="s">
        <v>26597</v>
      </c>
      <c r="F100">
        <v>215</v>
      </c>
      <c r="G100">
        <v>0</v>
      </c>
      <c r="H100" t="s">
        <v>697</v>
      </c>
      <c r="I100" t="s">
        <v>26598</v>
      </c>
      <c r="J100" t="s">
        <v>26599</v>
      </c>
      <c r="K100" t="s">
        <v>17846</v>
      </c>
      <c r="L100" t="s">
        <v>26600</v>
      </c>
      <c r="M100" t="s">
        <v>26601</v>
      </c>
      <c r="N100" t="s">
        <v>761</v>
      </c>
      <c r="O100" t="s">
        <v>698</v>
      </c>
      <c r="P100" t="s">
        <v>692</v>
      </c>
      <c r="Q100" t="s">
        <v>693</v>
      </c>
      <c r="R100" t="s">
        <v>638</v>
      </c>
      <c r="S100" t="s">
        <v>26602</v>
      </c>
      <c r="T100" t="s">
        <v>26603</v>
      </c>
    </row>
    <row r="101" spans="1:20" x14ac:dyDescent="0.25">
      <c r="A101" t="s">
        <v>600</v>
      </c>
      <c r="B101" t="s">
        <v>601</v>
      </c>
      <c r="C101">
        <v>119</v>
      </c>
      <c r="D101">
        <v>1</v>
      </c>
      <c r="E101" t="s">
        <v>26604</v>
      </c>
      <c r="F101">
        <v>559</v>
      </c>
      <c r="G101">
        <v>0</v>
      </c>
      <c r="H101" t="s">
        <v>645</v>
      </c>
      <c r="I101" t="s">
        <v>26605</v>
      </c>
      <c r="J101" t="s">
        <v>26606</v>
      </c>
      <c r="K101" t="s">
        <v>26607</v>
      </c>
      <c r="L101" t="s">
        <v>6716</v>
      </c>
      <c r="M101" t="s">
        <v>26603</v>
      </c>
      <c r="N101" t="s">
        <v>637</v>
      </c>
      <c r="O101" t="s">
        <v>646</v>
      </c>
      <c r="P101" t="s">
        <v>26</v>
      </c>
      <c r="Q101" t="s">
        <v>647</v>
      </c>
      <c r="R101" t="s">
        <v>638</v>
      </c>
      <c r="S101" t="s">
        <v>26608</v>
      </c>
      <c r="T101" t="s">
        <v>26609</v>
      </c>
    </row>
    <row r="102" spans="1:20" x14ac:dyDescent="0.25">
      <c r="A102" t="s">
        <v>241</v>
      </c>
      <c r="B102" t="s">
        <v>247</v>
      </c>
      <c r="C102">
        <v>119</v>
      </c>
      <c r="D102">
        <v>1</v>
      </c>
      <c r="E102" t="s">
        <v>26604</v>
      </c>
      <c r="F102">
        <v>559</v>
      </c>
      <c r="G102">
        <v>0</v>
      </c>
      <c r="H102" t="s">
        <v>645</v>
      </c>
      <c r="I102" t="s">
        <v>26605</v>
      </c>
      <c r="J102" t="s">
        <v>26606</v>
      </c>
      <c r="K102" t="s">
        <v>26607</v>
      </c>
      <c r="L102" t="s">
        <v>6716</v>
      </c>
      <c r="M102" t="s">
        <v>26603</v>
      </c>
      <c r="N102" t="s">
        <v>637</v>
      </c>
      <c r="O102" t="s">
        <v>646</v>
      </c>
      <c r="P102" t="s">
        <v>26</v>
      </c>
      <c r="Q102" t="s">
        <v>647</v>
      </c>
      <c r="R102" t="s">
        <v>638</v>
      </c>
      <c r="S102" t="s">
        <v>26608</v>
      </c>
      <c r="T102" t="s">
        <v>26609</v>
      </c>
    </row>
    <row r="103" spans="1:20" x14ac:dyDescent="0.25">
      <c r="A103" t="s">
        <v>240</v>
      </c>
      <c r="B103" t="s">
        <v>246</v>
      </c>
      <c r="C103">
        <v>119</v>
      </c>
      <c r="D103">
        <v>1</v>
      </c>
      <c r="E103" t="s">
        <v>26604</v>
      </c>
      <c r="F103">
        <v>559</v>
      </c>
      <c r="G103">
        <v>0</v>
      </c>
      <c r="H103" t="s">
        <v>645</v>
      </c>
      <c r="I103" t="s">
        <v>26605</v>
      </c>
      <c r="J103" t="s">
        <v>26606</v>
      </c>
      <c r="K103" t="s">
        <v>26607</v>
      </c>
      <c r="L103" t="s">
        <v>6716</v>
      </c>
      <c r="M103" t="s">
        <v>26603</v>
      </c>
      <c r="N103" t="s">
        <v>637</v>
      </c>
      <c r="O103" t="s">
        <v>646</v>
      </c>
      <c r="P103" t="s">
        <v>26</v>
      </c>
      <c r="Q103" t="s">
        <v>647</v>
      </c>
      <c r="R103" t="s">
        <v>638</v>
      </c>
      <c r="S103" t="s">
        <v>26608</v>
      </c>
      <c r="T103" t="s">
        <v>26609</v>
      </c>
    </row>
    <row r="104" spans="1:20" x14ac:dyDescent="0.25">
      <c r="A104" t="s">
        <v>239</v>
      </c>
      <c r="B104" t="s">
        <v>245</v>
      </c>
      <c r="C104">
        <v>120</v>
      </c>
      <c r="D104">
        <v>1</v>
      </c>
      <c r="E104" t="s">
        <v>26604</v>
      </c>
      <c r="F104">
        <v>559</v>
      </c>
      <c r="G104">
        <v>0</v>
      </c>
      <c r="H104" t="s">
        <v>645</v>
      </c>
      <c r="I104" t="s">
        <v>26605</v>
      </c>
      <c r="J104" t="s">
        <v>26606</v>
      </c>
      <c r="K104" t="s">
        <v>26607</v>
      </c>
      <c r="L104" t="s">
        <v>6716</v>
      </c>
      <c r="M104" t="s">
        <v>26603</v>
      </c>
      <c r="N104" t="s">
        <v>637</v>
      </c>
      <c r="O104" t="s">
        <v>646</v>
      </c>
      <c r="P104" t="s">
        <v>26</v>
      </c>
      <c r="Q104" t="s">
        <v>647</v>
      </c>
      <c r="R104" t="s">
        <v>638</v>
      </c>
      <c r="S104" t="s">
        <v>26608</v>
      </c>
      <c r="T104" t="s">
        <v>26609</v>
      </c>
    </row>
    <row r="105" spans="1:20" x14ac:dyDescent="0.25">
      <c r="A105" t="s">
        <v>594</v>
      </c>
      <c r="B105" t="s">
        <v>595</v>
      </c>
      <c r="C105">
        <v>50</v>
      </c>
      <c r="D105">
        <v>6</v>
      </c>
      <c r="E105" t="s">
        <v>26610</v>
      </c>
      <c r="F105">
        <v>198</v>
      </c>
      <c r="G105">
        <v>0</v>
      </c>
      <c r="H105" t="s">
        <v>636</v>
      </c>
      <c r="I105" t="s">
        <v>16024</v>
      </c>
      <c r="J105" t="s">
        <v>1852</v>
      </c>
      <c r="K105" t="s">
        <v>637</v>
      </c>
      <c r="L105" t="s">
        <v>638</v>
      </c>
      <c r="M105" t="s">
        <v>26611</v>
      </c>
      <c r="N105" t="s">
        <v>637</v>
      </c>
      <c r="O105" t="s">
        <v>639</v>
      </c>
      <c r="P105" t="s">
        <v>5</v>
      </c>
      <c r="Q105" t="s">
        <v>640</v>
      </c>
      <c r="R105" t="s">
        <v>638</v>
      </c>
      <c r="S105" t="s">
        <v>26612</v>
      </c>
      <c r="T105" t="s">
        <v>26611</v>
      </c>
    </row>
    <row r="106" spans="1:20" x14ac:dyDescent="0.25">
      <c r="A106" t="s">
        <v>18</v>
      </c>
      <c r="B106" t="s">
        <v>19</v>
      </c>
      <c r="C106">
        <v>66.666666666666671</v>
      </c>
      <c r="D106">
        <v>3</v>
      </c>
      <c r="E106" t="s">
        <v>26613</v>
      </c>
      <c r="F106">
        <v>228</v>
      </c>
      <c r="G106">
        <v>0</v>
      </c>
      <c r="H106" t="s">
        <v>636</v>
      </c>
      <c r="I106" t="s">
        <v>26614</v>
      </c>
      <c r="J106" t="s">
        <v>1797</v>
      </c>
      <c r="K106" t="s">
        <v>637</v>
      </c>
      <c r="L106" t="s">
        <v>638</v>
      </c>
      <c r="M106" t="s">
        <v>26615</v>
      </c>
      <c r="N106" t="s">
        <v>637</v>
      </c>
      <c r="O106" t="s">
        <v>643</v>
      </c>
      <c r="P106" t="s">
        <v>5</v>
      </c>
      <c r="Q106" t="s">
        <v>644</v>
      </c>
      <c r="R106" t="s">
        <v>638</v>
      </c>
      <c r="S106" t="s">
        <v>26616</v>
      </c>
      <c r="T106" t="s">
        <v>26615</v>
      </c>
    </row>
    <row r="107" spans="1:20" x14ac:dyDescent="0.25">
      <c r="A107" t="s">
        <v>594</v>
      </c>
      <c r="B107" t="s">
        <v>595</v>
      </c>
      <c r="C107">
        <v>50</v>
      </c>
      <c r="D107">
        <v>3</v>
      </c>
      <c r="E107" t="s">
        <v>26613</v>
      </c>
      <c r="F107">
        <v>228</v>
      </c>
      <c r="G107">
        <v>0</v>
      </c>
      <c r="H107" t="s">
        <v>636</v>
      </c>
      <c r="I107" t="s">
        <v>26614</v>
      </c>
      <c r="J107" t="s">
        <v>1797</v>
      </c>
      <c r="K107" t="s">
        <v>637</v>
      </c>
      <c r="L107" t="s">
        <v>638</v>
      </c>
      <c r="M107" t="s">
        <v>26615</v>
      </c>
      <c r="N107" t="s">
        <v>637</v>
      </c>
      <c r="O107" t="s">
        <v>643</v>
      </c>
      <c r="P107" t="s">
        <v>5</v>
      </c>
      <c r="Q107" t="s">
        <v>644</v>
      </c>
      <c r="R107" t="s">
        <v>638</v>
      </c>
      <c r="S107" t="s">
        <v>26616</v>
      </c>
      <c r="T107" t="s">
        <v>26615</v>
      </c>
    </row>
    <row r="108" spans="1:20" x14ac:dyDescent="0.25">
      <c r="A108" t="s">
        <v>594</v>
      </c>
      <c r="B108" t="s">
        <v>595</v>
      </c>
      <c r="C108">
        <v>50</v>
      </c>
      <c r="D108">
        <v>3</v>
      </c>
      <c r="E108" t="s">
        <v>26617</v>
      </c>
      <c r="F108">
        <v>99</v>
      </c>
      <c r="G108">
        <v>0</v>
      </c>
      <c r="H108" t="s">
        <v>636</v>
      </c>
      <c r="I108" t="s">
        <v>26618</v>
      </c>
      <c r="J108" t="s">
        <v>684</v>
      </c>
      <c r="K108" t="s">
        <v>637</v>
      </c>
      <c r="L108" t="s">
        <v>638</v>
      </c>
      <c r="M108" t="s">
        <v>26619</v>
      </c>
      <c r="N108" t="s">
        <v>637</v>
      </c>
      <c r="O108" t="s">
        <v>639</v>
      </c>
      <c r="P108" t="s">
        <v>5</v>
      </c>
      <c r="Q108" t="s">
        <v>640</v>
      </c>
      <c r="R108" t="s">
        <v>638</v>
      </c>
      <c r="S108" t="s">
        <v>26620</v>
      </c>
      <c r="T108" t="s">
        <v>26619</v>
      </c>
    </row>
    <row r="109" spans="1:20" x14ac:dyDescent="0.25">
      <c r="A109" t="s">
        <v>147</v>
      </c>
      <c r="B109" t="s">
        <v>148</v>
      </c>
      <c r="C109">
        <v>50</v>
      </c>
      <c r="D109">
        <v>6</v>
      </c>
      <c r="E109" t="s">
        <v>26621</v>
      </c>
      <c r="F109">
        <v>200</v>
      </c>
      <c r="G109">
        <v>0</v>
      </c>
      <c r="H109" t="s">
        <v>636</v>
      </c>
      <c r="I109" t="s">
        <v>15369</v>
      </c>
      <c r="J109" t="s">
        <v>677</v>
      </c>
      <c r="K109" t="s">
        <v>637</v>
      </c>
      <c r="L109" t="s">
        <v>638</v>
      </c>
      <c r="M109" t="s">
        <v>26622</v>
      </c>
      <c r="N109" t="s">
        <v>637</v>
      </c>
      <c r="O109" t="s">
        <v>639</v>
      </c>
      <c r="P109" t="s">
        <v>5</v>
      </c>
      <c r="Q109" t="s">
        <v>640</v>
      </c>
      <c r="R109" t="s">
        <v>638</v>
      </c>
      <c r="S109" t="s">
        <v>26623</v>
      </c>
      <c r="T109" t="s">
        <v>26622</v>
      </c>
    </row>
    <row r="110" spans="1:20" x14ac:dyDescent="0.25">
      <c r="A110" t="s">
        <v>147</v>
      </c>
      <c r="B110" t="s">
        <v>148</v>
      </c>
      <c r="C110">
        <v>50</v>
      </c>
      <c r="D110">
        <v>6</v>
      </c>
      <c r="E110" t="s">
        <v>26624</v>
      </c>
      <c r="F110">
        <v>200</v>
      </c>
      <c r="G110">
        <v>0</v>
      </c>
      <c r="H110" t="s">
        <v>636</v>
      </c>
      <c r="I110" t="s">
        <v>638</v>
      </c>
      <c r="J110" t="s">
        <v>638</v>
      </c>
      <c r="K110" t="s">
        <v>637</v>
      </c>
      <c r="L110" t="s">
        <v>638</v>
      </c>
      <c r="M110" t="s">
        <v>637</v>
      </c>
      <c r="N110" t="s">
        <v>637</v>
      </c>
      <c r="O110" t="s">
        <v>2891</v>
      </c>
      <c r="P110" t="s">
        <v>5</v>
      </c>
      <c r="Q110" t="s">
        <v>637</v>
      </c>
      <c r="R110" t="s">
        <v>638</v>
      </c>
      <c r="S110" t="s">
        <v>637</v>
      </c>
      <c r="T110" t="s">
        <v>26625</v>
      </c>
    </row>
    <row r="111" spans="1:20" x14ac:dyDescent="0.25">
      <c r="A111" t="s">
        <v>18</v>
      </c>
      <c r="B111" t="s">
        <v>19</v>
      </c>
      <c r="C111">
        <v>66.666666666666671</v>
      </c>
      <c r="D111">
        <v>3</v>
      </c>
      <c r="E111" t="s">
        <v>26626</v>
      </c>
      <c r="F111">
        <v>100</v>
      </c>
      <c r="G111">
        <v>0</v>
      </c>
      <c r="H111" t="s">
        <v>636</v>
      </c>
      <c r="I111" t="s">
        <v>26627</v>
      </c>
      <c r="J111" t="s">
        <v>669</v>
      </c>
      <c r="K111" t="s">
        <v>637</v>
      </c>
      <c r="L111" t="s">
        <v>638</v>
      </c>
      <c r="M111" t="s">
        <v>26628</v>
      </c>
      <c r="N111" t="s">
        <v>637</v>
      </c>
      <c r="O111" t="s">
        <v>643</v>
      </c>
      <c r="P111" t="s">
        <v>5</v>
      </c>
      <c r="Q111" t="s">
        <v>644</v>
      </c>
      <c r="R111" t="s">
        <v>638</v>
      </c>
      <c r="S111" t="s">
        <v>26629</v>
      </c>
      <c r="T111" t="s">
        <v>26630</v>
      </c>
    </row>
    <row r="112" spans="1:20" x14ac:dyDescent="0.25">
      <c r="A112" t="s">
        <v>147</v>
      </c>
      <c r="B112" t="s">
        <v>148</v>
      </c>
      <c r="C112">
        <v>33.333333333333336</v>
      </c>
      <c r="D112">
        <v>3</v>
      </c>
      <c r="E112" t="s">
        <v>26631</v>
      </c>
      <c r="F112">
        <v>100</v>
      </c>
      <c r="G112">
        <v>0</v>
      </c>
      <c r="H112" t="s">
        <v>636</v>
      </c>
      <c r="I112" t="s">
        <v>26632</v>
      </c>
      <c r="J112" t="s">
        <v>700</v>
      </c>
      <c r="K112" t="s">
        <v>637</v>
      </c>
      <c r="L112" t="s">
        <v>638</v>
      </c>
      <c r="M112" t="s">
        <v>26633</v>
      </c>
      <c r="N112" t="s">
        <v>637</v>
      </c>
      <c r="O112" t="s">
        <v>639</v>
      </c>
      <c r="P112" t="s">
        <v>5</v>
      </c>
      <c r="Q112" t="s">
        <v>640</v>
      </c>
      <c r="R112" t="s">
        <v>26634</v>
      </c>
      <c r="S112" t="s">
        <v>26635</v>
      </c>
      <c r="T112" t="s">
        <v>26633</v>
      </c>
    </row>
    <row r="113" spans="1:20" x14ac:dyDescent="0.25">
      <c r="A113" t="s">
        <v>18</v>
      </c>
      <c r="B113" t="s">
        <v>19</v>
      </c>
      <c r="C113">
        <v>66.666666666666671</v>
      </c>
      <c r="D113">
        <v>3</v>
      </c>
      <c r="E113" t="s">
        <v>26636</v>
      </c>
      <c r="F113">
        <v>100</v>
      </c>
      <c r="G113">
        <v>0</v>
      </c>
      <c r="H113" t="s">
        <v>636</v>
      </c>
      <c r="I113" t="s">
        <v>26637</v>
      </c>
      <c r="J113" t="s">
        <v>684</v>
      </c>
      <c r="K113" t="s">
        <v>637</v>
      </c>
      <c r="L113" t="s">
        <v>638</v>
      </c>
      <c r="M113" t="s">
        <v>26638</v>
      </c>
      <c r="N113" t="s">
        <v>637</v>
      </c>
      <c r="O113" t="s">
        <v>639</v>
      </c>
      <c r="P113" t="s">
        <v>5</v>
      </c>
      <c r="Q113" t="s">
        <v>640</v>
      </c>
      <c r="R113" t="s">
        <v>638</v>
      </c>
      <c r="S113" t="s">
        <v>26639</v>
      </c>
      <c r="T113" t="s">
        <v>26638</v>
      </c>
    </row>
    <row r="114" spans="1:20" x14ac:dyDescent="0.25">
      <c r="A114" t="s">
        <v>594</v>
      </c>
      <c r="B114" t="s">
        <v>595</v>
      </c>
      <c r="C114">
        <v>50</v>
      </c>
      <c r="D114">
        <v>3</v>
      </c>
      <c r="E114" t="s">
        <v>26640</v>
      </c>
      <c r="F114">
        <v>99</v>
      </c>
      <c r="G114">
        <v>0</v>
      </c>
      <c r="H114" t="s">
        <v>636</v>
      </c>
      <c r="I114" t="s">
        <v>26641</v>
      </c>
      <c r="J114" t="s">
        <v>653</v>
      </c>
      <c r="K114" t="s">
        <v>637</v>
      </c>
      <c r="L114" t="s">
        <v>638</v>
      </c>
      <c r="M114" t="s">
        <v>26642</v>
      </c>
      <c r="N114" t="s">
        <v>637</v>
      </c>
      <c r="O114" t="s">
        <v>639</v>
      </c>
      <c r="P114" t="s">
        <v>5</v>
      </c>
      <c r="Q114" t="s">
        <v>640</v>
      </c>
      <c r="R114" t="s">
        <v>638</v>
      </c>
      <c r="S114" t="s">
        <v>26643</v>
      </c>
      <c r="T114" t="s">
        <v>26642</v>
      </c>
    </row>
    <row r="115" spans="1:20" x14ac:dyDescent="0.25">
      <c r="A115" t="s">
        <v>147</v>
      </c>
      <c r="B115" t="s">
        <v>148</v>
      </c>
      <c r="C115">
        <v>33.333333333333336</v>
      </c>
      <c r="D115">
        <v>3</v>
      </c>
      <c r="E115" t="s">
        <v>26644</v>
      </c>
      <c r="F115">
        <v>100</v>
      </c>
      <c r="G115">
        <v>0</v>
      </c>
      <c r="H115" t="s">
        <v>636</v>
      </c>
      <c r="I115" t="s">
        <v>26645</v>
      </c>
      <c r="J115" t="s">
        <v>2136</v>
      </c>
      <c r="K115" t="s">
        <v>637</v>
      </c>
      <c r="L115" t="s">
        <v>638</v>
      </c>
      <c r="M115" t="s">
        <v>26646</v>
      </c>
      <c r="N115" t="s">
        <v>637</v>
      </c>
      <c r="O115" t="s">
        <v>639</v>
      </c>
      <c r="P115" t="s">
        <v>5</v>
      </c>
      <c r="Q115" t="s">
        <v>640</v>
      </c>
      <c r="R115" t="s">
        <v>26647</v>
      </c>
      <c r="S115" t="s">
        <v>26648</v>
      </c>
      <c r="T115" t="s">
        <v>26646</v>
      </c>
    </row>
    <row r="116" spans="1:20" x14ac:dyDescent="0.25">
      <c r="A116" t="s">
        <v>147</v>
      </c>
      <c r="B116" t="s">
        <v>148</v>
      </c>
      <c r="C116">
        <v>50</v>
      </c>
      <c r="D116">
        <v>6</v>
      </c>
      <c r="E116" t="s">
        <v>26649</v>
      </c>
      <c r="F116">
        <v>200</v>
      </c>
      <c r="G116">
        <v>0</v>
      </c>
      <c r="H116" t="s">
        <v>636</v>
      </c>
      <c r="I116" t="s">
        <v>26650</v>
      </c>
      <c r="J116" t="s">
        <v>684</v>
      </c>
      <c r="K116" t="s">
        <v>637</v>
      </c>
      <c r="L116" t="s">
        <v>638</v>
      </c>
      <c r="M116" t="s">
        <v>26651</v>
      </c>
      <c r="N116" t="s">
        <v>637</v>
      </c>
      <c r="O116" t="s">
        <v>639</v>
      </c>
      <c r="P116" t="s">
        <v>5</v>
      </c>
      <c r="Q116" t="s">
        <v>640</v>
      </c>
      <c r="R116" t="s">
        <v>638</v>
      </c>
      <c r="S116" t="s">
        <v>26652</v>
      </c>
      <c r="T116" t="s">
        <v>26651</v>
      </c>
    </row>
    <row r="117" spans="1:20" x14ac:dyDescent="0.25">
      <c r="A117" t="s">
        <v>594</v>
      </c>
      <c r="B117" t="s">
        <v>595</v>
      </c>
      <c r="C117">
        <v>50</v>
      </c>
      <c r="D117">
        <v>3</v>
      </c>
      <c r="E117" t="s">
        <v>26653</v>
      </c>
      <c r="F117">
        <v>99</v>
      </c>
      <c r="G117">
        <v>0</v>
      </c>
      <c r="H117" t="s">
        <v>636</v>
      </c>
      <c r="I117" t="s">
        <v>26654</v>
      </c>
      <c r="J117" t="s">
        <v>657</v>
      </c>
      <c r="K117" t="s">
        <v>637</v>
      </c>
      <c r="L117" t="s">
        <v>638</v>
      </c>
      <c r="M117" t="s">
        <v>26655</v>
      </c>
      <c r="N117" t="s">
        <v>637</v>
      </c>
      <c r="O117" t="s">
        <v>639</v>
      </c>
      <c r="P117" t="s">
        <v>5</v>
      </c>
      <c r="Q117" t="s">
        <v>640</v>
      </c>
      <c r="R117" t="s">
        <v>638</v>
      </c>
      <c r="S117" t="s">
        <v>26656</v>
      </c>
      <c r="T117" t="s">
        <v>26655</v>
      </c>
    </row>
    <row r="118" spans="1:20" x14ac:dyDescent="0.25">
      <c r="A118" t="s">
        <v>147</v>
      </c>
      <c r="B118" t="s">
        <v>148</v>
      </c>
      <c r="C118">
        <v>33.333333333333336</v>
      </c>
      <c r="D118">
        <v>3</v>
      </c>
      <c r="E118" t="s">
        <v>26657</v>
      </c>
      <c r="F118">
        <v>100</v>
      </c>
      <c r="G118">
        <v>0</v>
      </c>
      <c r="H118" t="s">
        <v>636</v>
      </c>
      <c r="I118" t="s">
        <v>23310</v>
      </c>
      <c r="J118" t="s">
        <v>2091</v>
      </c>
      <c r="K118" t="s">
        <v>637</v>
      </c>
      <c r="L118" t="s">
        <v>638</v>
      </c>
      <c r="M118" t="s">
        <v>26658</v>
      </c>
      <c r="N118" t="s">
        <v>637</v>
      </c>
      <c r="O118" t="s">
        <v>639</v>
      </c>
      <c r="P118" t="s">
        <v>5</v>
      </c>
      <c r="Q118" t="s">
        <v>640</v>
      </c>
      <c r="R118" t="s">
        <v>638</v>
      </c>
      <c r="S118" t="s">
        <v>26659</v>
      </c>
      <c r="T118" t="s">
        <v>26658</v>
      </c>
    </row>
    <row r="119" spans="1:20" x14ac:dyDescent="0.25">
      <c r="A119" t="s">
        <v>18</v>
      </c>
      <c r="B119" t="s">
        <v>19</v>
      </c>
      <c r="C119">
        <v>66.666666666666671</v>
      </c>
      <c r="D119">
        <v>3</v>
      </c>
      <c r="E119" t="s">
        <v>26660</v>
      </c>
      <c r="F119">
        <v>100</v>
      </c>
      <c r="G119">
        <v>0</v>
      </c>
      <c r="H119" t="s">
        <v>636</v>
      </c>
      <c r="I119" t="s">
        <v>26661</v>
      </c>
      <c r="J119" t="s">
        <v>2240</v>
      </c>
      <c r="K119" t="s">
        <v>637</v>
      </c>
      <c r="L119" t="s">
        <v>638</v>
      </c>
      <c r="M119" t="s">
        <v>26658</v>
      </c>
      <c r="N119" t="s">
        <v>637</v>
      </c>
      <c r="O119" t="s">
        <v>639</v>
      </c>
      <c r="P119" t="s">
        <v>5</v>
      </c>
      <c r="Q119" t="s">
        <v>640</v>
      </c>
      <c r="R119" t="s">
        <v>638</v>
      </c>
      <c r="S119" t="s">
        <v>26662</v>
      </c>
      <c r="T119" t="s">
        <v>26658</v>
      </c>
    </row>
    <row r="120" spans="1:20" x14ac:dyDescent="0.25">
      <c r="A120" t="s">
        <v>147</v>
      </c>
      <c r="B120" t="s">
        <v>148</v>
      </c>
      <c r="C120">
        <v>33.333333333333336</v>
      </c>
      <c r="D120">
        <v>3</v>
      </c>
      <c r="E120" t="s">
        <v>26663</v>
      </c>
      <c r="F120">
        <v>100</v>
      </c>
      <c r="G120">
        <v>0</v>
      </c>
      <c r="H120" t="s">
        <v>636</v>
      </c>
      <c r="I120" t="s">
        <v>26664</v>
      </c>
      <c r="J120" t="s">
        <v>670</v>
      </c>
      <c r="K120" t="s">
        <v>637</v>
      </c>
      <c r="L120" t="s">
        <v>638</v>
      </c>
      <c r="M120" t="s">
        <v>26658</v>
      </c>
      <c r="N120" t="s">
        <v>637</v>
      </c>
      <c r="O120" t="s">
        <v>639</v>
      </c>
      <c r="P120" t="s">
        <v>5</v>
      </c>
      <c r="Q120" t="s">
        <v>640</v>
      </c>
      <c r="R120" t="s">
        <v>638</v>
      </c>
      <c r="S120" t="s">
        <v>26665</v>
      </c>
      <c r="T120" t="s">
        <v>26658</v>
      </c>
    </row>
    <row r="121" spans="1:20" x14ac:dyDescent="0.25">
      <c r="A121" t="s">
        <v>147</v>
      </c>
      <c r="B121" t="s">
        <v>148</v>
      </c>
      <c r="C121">
        <v>33.333333333333336</v>
      </c>
      <c r="D121">
        <v>6</v>
      </c>
      <c r="E121" t="s">
        <v>26666</v>
      </c>
      <c r="F121">
        <v>200</v>
      </c>
      <c r="G121">
        <v>0</v>
      </c>
      <c r="H121" t="s">
        <v>636</v>
      </c>
      <c r="I121" t="s">
        <v>4951</v>
      </c>
      <c r="J121" t="s">
        <v>675</v>
      </c>
      <c r="K121" t="s">
        <v>637</v>
      </c>
      <c r="L121" t="s">
        <v>638</v>
      </c>
      <c r="M121" t="s">
        <v>26667</v>
      </c>
      <c r="N121" t="s">
        <v>637</v>
      </c>
      <c r="O121" t="s">
        <v>639</v>
      </c>
      <c r="P121" t="s">
        <v>5</v>
      </c>
      <c r="Q121" t="s">
        <v>640</v>
      </c>
      <c r="R121" t="s">
        <v>638</v>
      </c>
      <c r="S121" t="s">
        <v>26668</v>
      </c>
      <c r="T121" t="s">
        <v>26667</v>
      </c>
    </row>
    <row r="122" spans="1:20" x14ac:dyDescent="0.25">
      <c r="A122" t="s">
        <v>147</v>
      </c>
      <c r="B122" t="s">
        <v>148</v>
      </c>
      <c r="C122">
        <v>50</v>
      </c>
      <c r="D122">
        <v>6</v>
      </c>
      <c r="E122" t="s">
        <v>26669</v>
      </c>
      <c r="F122">
        <v>200</v>
      </c>
      <c r="G122">
        <v>0</v>
      </c>
      <c r="H122" t="s">
        <v>636</v>
      </c>
      <c r="I122" t="s">
        <v>15194</v>
      </c>
      <c r="J122" t="s">
        <v>642</v>
      </c>
      <c r="K122" t="s">
        <v>637</v>
      </c>
      <c r="L122" t="s">
        <v>638</v>
      </c>
      <c r="M122" t="s">
        <v>26667</v>
      </c>
      <c r="N122" t="s">
        <v>637</v>
      </c>
      <c r="O122" t="s">
        <v>639</v>
      </c>
      <c r="P122" t="s">
        <v>5</v>
      </c>
      <c r="Q122" t="s">
        <v>640</v>
      </c>
      <c r="R122" t="s">
        <v>638</v>
      </c>
      <c r="S122" t="s">
        <v>26670</v>
      </c>
      <c r="T122" t="s">
        <v>26667</v>
      </c>
    </row>
    <row r="123" spans="1:20" x14ac:dyDescent="0.25">
      <c r="A123" t="s">
        <v>101</v>
      </c>
      <c r="B123" t="s">
        <v>8192</v>
      </c>
      <c r="C123">
        <v>111.01</v>
      </c>
      <c r="D123">
        <v>1</v>
      </c>
      <c r="E123" t="s">
        <v>26671</v>
      </c>
      <c r="F123">
        <v>111.01</v>
      </c>
      <c r="G123">
        <v>0</v>
      </c>
      <c r="H123" t="s">
        <v>645</v>
      </c>
      <c r="I123" t="s">
        <v>14843</v>
      </c>
      <c r="J123" t="s">
        <v>14844</v>
      </c>
      <c r="K123" t="s">
        <v>1774</v>
      </c>
      <c r="L123" t="s">
        <v>14845</v>
      </c>
      <c r="M123" t="s">
        <v>26672</v>
      </c>
      <c r="N123" t="s">
        <v>637</v>
      </c>
      <c r="O123" t="s">
        <v>664</v>
      </c>
      <c r="P123" t="s">
        <v>23</v>
      </c>
      <c r="Q123" t="s">
        <v>665</v>
      </c>
      <c r="R123" t="s">
        <v>638</v>
      </c>
      <c r="S123" t="s">
        <v>26673</v>
      </c>
      <c r="T123" t="s">
        <v>26672</v>
      </c>
    </row>
    <row r="124" spans="1:20" x14ac:dyDescent="0.25">
      <c r="A124" t="s">
        <v>22</v>
      </c>
      <c r="B124" t="s">
        <v>27</v>
      </c>
      <c r="C124">
        <v>66.333333333333329</v>
      </c>
      <c r="D124">
        <v>3</v>
      </c>
      <c r="E124" t="s">
        <v>26674</v>
      </c>
      <c r="F124">
        <v>330</v>
      </c>
      <c r="G124">
        <v>0</v>
      </c>
      <c r="H124" t="s">
        <v>645</v>
      </c>
      <c r="I124" t="s">
        <v>26675</v>
      </c>
      <c r="J124" t="s">
        <v>26676</v>
      </c>
      <c r="K124" t="s">
        <v>5483</v>
      </c>
      <c r="L124" t="s">
        <v>9035</v>
      </c>
      <c r="M124" t="s">
        <v>26677</v>
      </c>
      <c r="N124" t="s">
        <v>637</v>
      </c>
      <c r="O124" t="s">
        <v>646</v>
      </c>
      <c r="P124" t="s">
        <v>26</v>
      </c>
      <c r="Q124" t="s">
        <v>647</v>
      </c>
      <c r="R124" t="s">
        <v>638</v>
      </c>
      <c r="S124" t="s">
        <v>26678</v>
      </c>
      <c r="T124" t="s">
        <v>26679</v>
      </c>
    </row>
    <row r="125" spans="1:20" x14ac:dyDescent="0.25">
      <c r="A125" t="s">
        <v>22</v>
      </c>
      <c r="B125" t="s">
        <v>27</v>
      </c>
      <c r="C125">
        <v>80</v>
      </c>
      <c r="D125">
        <v>1</v>
      </c>
      <c r="E125" t="s">
        <v>26674</v>
      </c>
      <c r="F125">
        <v>330</v>
      </c>
      <c r="G125">
        <v>0</v>
      </c>
      <c r="H125" t="s">
        <v>645</v>
      </c>
      <c r="I125" t="s">
        <v>26675</v>
      </c>
      <c r="J125" t="s">
        <v>26676</v>
      </c>
      <c r="K125" t="s">
        <v>5483</v>
      </c>
      <c r="L125" t="s">
        <v>9035</v>
      </c>
      <c r="M125" t="s">
        <v>26677</v>
      </c>
      <c r="N125" t="s">
        <v>637</v>
      </c>
      <c r="O125" t="s">
        <v>646</v>
      </c>
      <c r="P125" t="s">
        <v>26</v>
      </c>
      <c r="Q125" t="s">
        <v>647</v>
      </c>
      <c r="R125" t="s">
        <v>638</v>
      </c>
      <c r="S125" t="s">
        <v>26678</v>
      </c>
      <c r="T125" t="s">
        <v>26679</v>
      </c>
    </row>
    <row r="126" spans="1:20" x14ac:dyDescent="0.25">
      <c r="A126" t="s">
        <v>147</v>
      </c>
      <c r="B126" t="s">
        <v>148</v>
      </c>
      <c r="C126">
        <v>33.333333333333336</v>
      </c>
      <c r="D126">
        <v>3</v>
      </c>
      <c r="E126" t="s">
        <v>26680</v>
      </c>
      <c r="F126">
        <v>100</v>
      </c>
      <c r="G126">
        <v>0</v>
      </c>
      <c r="H126" t="s">
        <v>636</v>
      </c>
      <c r="I126" t="s">
        <v>26681</v>
      </c>
      <c r="J126" t="s">
        <v>678</v>
      </c>
      <c r="K126" t="s">
        <v>637</v>
      </c>
      <c r="L126" t="s">
        <v>638</v>
      </c>
      <c r="M126" t="s">
        <v>26679</v>
      </c>
      <c r="N126" t="s">
        <v>637</v>
      </c>
      <c r="O126" t="s">
        <v>643</v>
      </c>
      <c r="P126" t="s">
        <v>5</v>
      </c>
      <c r="Q126" t="s">
        <v>644</v>
      </c>
      <c r="R126" t="s">
        <v>26682</v>
      </c>
      <c r="S126" t="s">
        <v>26683</v>
      </c>
      <c r="T126" t="s">
        <v>26679</v>
      </c>
    </row>
    <row r="127" spans="1:20" x14ac:dyDescent="0.25">
      <c r="A127" t="s">
        <v>16818</v>
      </c>
      <c r="B127" t="s">
        <v>13750</v>
      </c>
      <c r="C127">
        <v>0</v>
      </c>
      <c r="D127">
        <v>1</v>
      </c>
      <c r="E127" t="s">
        <v>26684</v>
      </c>
      <c r="F127">
        <v>0</v>
      </c>
      <c r="G127">
        <v>0</v>
      </c>
      <c r="H127" t="s">
        <v>655</v>
      </c>
      <c r="I127" t="s">
        <v>5523</v>
      </c>
      <c r="J127" t="s">
        <v>4160</v>
      </c>
      <c r="K127" t="s">
        <v>637</v>
      </c>
      <c r="L127" t="s">
        <v>638</v>
      </c>
      <c r="M127" t="s">
        <v>26685</v>
      </c>
      <c r="N127" t="s">
        <v>637</v>
      </c>
      <c r="O127" t="s">
        <v>643</v>
      </c>
      <c r="P127" t="s">
        <v>5</v>
      </c>
      <c r="Q127" t="s">
        <v>644</v>
      </c>
      <c r="R127" t="s">
        <v>638</v>
      </c>
      <c r="S127" t="s">
        <v>26686</v>
      </c>
      <c r="T127" t="s">
        <v>26685</v>
      </c>
    </row>
    <row r="128" spans="1:20" x14ac:dyDescent="0.25">
      <c r="A128" t="s">
        <v>147</v>
      </c>
      <c r="B128" t="s">
        <v>148</v>
      </c>
      <c r="C128">
        <v>33.333333333333336</v>
      </c>
      <c r="D128">
        <v>6</v>
      </c>
      <c r="E128" t="s">
        <v>26687</v>
      </c>
      <c r="F128">
        <v>200</v>
      </c>
      <c r="G128">
        <v>0</v>
      </c>
      <c r="H128" t="s">
        <v>636</v>
      </c>
      <c r="I128" t="s">
        <v>26688</v>
      </c>
      <c r="J128" t="s">
        <v>2423</v>
      </c>
      <c r="K128" t="s">
        <v>637</v>
      </c>
      <c r="L128" t="s">
        <v>638</v>
      </c>
      <c r="M128" t="s">
        <v>26689</v>
      </c>
      <c r="N128" t="s">
        <v>637</v>
      </c>
      <c r="O128" t="s">
        <v>639</v>
      </c>
      <c r="P128" t="s">
        <v>5</v>
      </c>
      <c r="Q128" t="s">
        <v>640</v>
      </c>
      <c r="R128" t="s">
        <v>638</v>
      </c>
      <c r="S128" t="s">
        <v>26690</v>
      </c>
      <c r="T128" t="s">
        <v>26689</v>
      </c>
    </row>
    <row r="129" spans="1:20" x14ac:dyDescent="0.25">
      <c r="A129" t="s">
        <v>594</v>
      </c>
      <c r="B129" t="s">
        <v>595</v>
      </c>
      <c r="C129">
        <v>50</v>
      </c>
      <c r="D129">
        <v>3</v>
      </c>
      <c r="E129" t="s">
        <v>26691</v>
      </c>
      <c r="F129">
        <v>99</v>
      </c>
      <c r="G129">
        <v>0</v>
      </c>
      <c r="H129" t="s">
        <v>636</v>
      </c>
      <c r="I129" t="s">
        <v>26692</v>
      </c>
      <c r="J129" t="s">
        <v>2051</v>
      </c>
      <c r="K129" t="s">
        <v>637</v>
      </c>
      <c r="L129" t="s">
        <v>638</v>
      </c>
      <c r="M129" t="s">
        <v>26689</v>
      </c>
      <c r="N129" t="s">
        <v>637</v>
      </c>
      <c r="O129" t="s">
        <v>643</v>
      </c>
      <c r="P129" t="s">
        <v>5</v>
      </c>
      <c r="Q129" t="s">
        <v>644</v>
      </c>
      <c r="R129" t="s">
        <v>638</v>
      </c>
      <c r="S129" t="s">
        <v>26693</v>
      </c>
      <c r="T129" t="s">
        <v>26689</v>
      </c>
    </row>
    <row r="130" spans="1:20" x14ac:dyDescent="0.25">
      <c r="A130" t="s">
        <v>18</v>
      </c>
      <c r="B130" t="s">
        <v>19</v>
      </c>
      <c r="C130">
        <v>66.666666666666671</v>
      </c>
      <c r="D130">
        <v>3</v>
      </c>
      <c r="E130" t="s">
        <v>26694</v>
      </c>
      <c r="F130">
        <v>200</v>
      </c>
      <c r="G130">
        <v>0</v>
      </c>
      <c r="H130" t="s">
        <v>636</v>
      </c>
      <c r="I130" t="s">
        <v>26695</v>
      </c>
      <c r="J130" t="s">
        <v>649</v>
      </c>
      <c r="K130" t="s">
        <v>637</v>
      </c>
      <c r="L130" t="s">
        <v>638</v>
      </c>
      <c r="M130" t="s">
        <v>26696</v>
      </c>
      <c r="N130" t="s">
        <v>637</v>
      </c>
      <c r="O130" t="s">
        <v>643</v>
      </c>
      <c r="P130" t="s">
        <v>5</v>
      </c>
      <c r="Q130" t="s">
        <v>644</v>
      </c>
      <c r="R130" t="s">
        <v>638</v>
      </c>
      <c r="S130" t="s">
        <v>26697</v>
      </c>
      <c r="T130" t="s">
        <v>26696</v>
      </c>
    </row>
    <row r="131" spans="1:20" x14ac:dyDescent="0.25">
      <c r="A131" t="s">
        <v>147</v>
      </c>
      <c r="B131" t="s">
        <v>148</v>
      </c>
      <c r="C131">
        <v>33.333333333333336</v>
      </c>
      <c r="D131">
        <v>3</v>
      </c>
      <c r="E131" t="s">
        <v>26694</v>
      </c>
      <c r="F131">
        <v>200</v>
      </c>
      <c r="G131">
        <v>0</v>
      </c>
      <c r="H131" t="s">
        <v>636</v>
      </c>
      <c r="I131" t="s">
        <v>26695</v>
      </c>
      <c r="J131" t="s">
        <v>649</v>
      </c>
      <c r="K131" t="s">
        <v>637</v>
      </c>
      <c r="L131" t="s">
        <v>638</v>
      </c>
      <c r="M131" t="s">
        <v>26696</v>
      </c>
      <c r="N131" t="s">
        <v>637</v>
      </c>
      <c r="O131" t="s">
        <v>643</v>
      </c>
      <c r="P131" t="s">
        <v>5</v>
      </c>
      <c r="Q131" t="s">
        <v>644</v>
      </c>
      <c r="R131" t="s">
        <v>638</v>
      </c>
      <c r="S131" t="s">
        <v>26697</v>
      </c>
      <c r="T131" t="s">
        <v>26696</v>
      </c>
    </row>
    <row r="132" spans="1:20" x14ac:dyDescent="0.25">
      <c r="A132" t="s">
        <v>147</v>
      </c>
      <c r="B132" t="s">
        <v>148</v>
      </c>
      <c r="C132">
        <v>33.333333333333336</v>
      </c>
      <c r="D132">
        <v>3</v>
      </c>
      <c r="E132" t="s">
        <v>26698</v>
      </c>
      <c r="F132">
        <v>100</v>
      </c>
      <c r="G132">
        <v>0</v>
      </c>
      <c r="H132" t="s">
        <v>636</v>
      </c>
      <c r="I132" t="s">
        <v>26699</v>
      </c>
      <c r="J132" t="s">
        <v>658</v>
      </c>
      <c r="K132" t="s">
        <v>637</v>
      </c>
      <c r="L132" t="s">
        <v>638</v>
      </c>
      <c r="M132" t="s">
        <v>26696</v>
      </c>
      <c r="N132" t="s">
        <v>637</v>
      </c>
      <c r="O132" t="s">
        <v>639</v>
      </c>
      <c r="P132" t="s">
        <v>5</v>
      </c>
      <c r="Q132" t="s">
        <v>640</v>
      </c>
      <c r="R132" t="s">
        <v>638</v>
      </c>
      <c r="S132" t="s">
        <v>26700</v>
      </c>
      <c r="T132" t="s">
        <v>26696</v>
      </c>
    </row>
    <row r="133" spans="1:20" x14ac:dyDescent="0.25">
      <c r="A133" t="s">
        <v>147</v>
      </c>
      <c r="B133" t="s">
        <v>148</v>
      </c>
      <c r="C133">
        <v>33.333333333333336</v>
      </c>
      <c r="D133">
        <v>3</v>
      </c>
      <c r="E133" t="s">
        <v>26701</v>
      </c>
      <c r="F133">
        <v>100</v>
      </c>
      <c r="G133">
        <v>0</v>
      </c>
      <c r="H133" t="s">
        <v>636</v>
      </c>
      <c r="I133" t="s">
        <v>26702</v>
      </c>
      <c r="J133" t="s">
        <v>673</v>
      </c>
      <c r="K133" t="s">
        <v>637</v>
      </c>
      <c r="L133" t="s">
        <v>638</v>
      </c>
      <c r="M133" t="s">
        <v>26703</v>
      </c>
      <c r="N133" t="s">
        <v>637</v>
      </c>
      <c r="O133" t="s">
        <v>639</v>
      </c>
      <c r="P133" t="s">
        <v>5</v>
      </c>
      <c r="Q133" t="s">
        <v>640</v>
      </c>
      <c r="R133" t="s">
        <v>26704</v>
      </c>
      <c r="S133" t="s">
        <v>26705</v>
      </c>
      <c r="T133" t="s">
        <v>26703</v>
      </c>
    </row>
    <row r="134" spans="1:20" x14ac:dyDescent="0.25">
      <c r="A134" t="s">
        <v>594</v>
      </c>
      <c r="B134" t="s">
        <v>595</v>
      </c>
      <c r="C134">
        <v>50</v>
      </c>
      <c r="D134">
        <v>3</v>
      </c>
      <c r="E134" t="s">
        <v>26706</v>
      </c>
      <c r="F134">
        <v>99</v>
      </c>
      <c r="G134">
        <v>0</v>
      </c>
      <c r="H134" t="s">
        <v>636</v>
      </c>
      <c r="I134" t="s">
        <v>638</v>
      </c>
      <c r="J134" t="s">
        <v>638</v>
      </c>
      <c r="K134" t="s">
        <v>637</v>
      </c>
      <c r="L134" t="s">
        <v>638</v>
      </c>
      <c r="M134" t="s">
        <v>637</v>
      </c>
      <c r="N134" t="s">
        <v>637</v>
      </c>
      <c r="O134" t="s">
        <v>9688</v>
      </c>
      <c r="P134" t="s">
        <v>5</v>
      </c>
      <c r="Q134" t="s">
        <v>637</v>
      </c>
      <c r="R134" t="s">
        <v>638</v>
      </c>
      <c r="S134" t="s">
        <v>637</v>
      </c>
      <c r="T134" t="s">
        <v>26707</v>
      </c>
    </row>
    <row r="135" spans="1:20" x14ac:dyDescent="0.25">
      <c r="A135" t="s">
        <v>239</v>
      </c>
      <c r="B135" t="s">
        <v>245</v>
      </c>
      <c r="C135">
        <v>159</v>
      </c>
      <c r="D135">
        <v>1</v>
      </c>
      <c r="E135" t="s">
        <v>26708</v>
      </c>
      <c r="F135">
        <v>99</v>
      </c>
      <c r="G135">
        <v>0</v>
      </c>
      <c r="H135" t="s">
        <v>636</v>
      </c>
      <c r="I135" t="s">
        <v>26709</v>
      </c>
      <c r="J135" t="s">
        <v>652</v>
      </c>
      <c r="K135" t="s">
        <v>637</v>
      </c>
      <c r="L135" t="s">
        <v>638</v>
      </c>
      <c r="M135" t="s">
        <v>26707</v>
      </c>
      <c r="N135" t="s">
        <v>637</v>
      </c>
      <c r="O135" t="s">
        <v>639</v>
      </c>
      <c r="P135" t="s">
        <v>5</v>
      </c>
      <c r="Q135" t="s">
        <v>640</v>
      </c>
      <c r="R135" t="s">
        <v>638</v>
      </c>
      <c r="S135" t="s">
        <v>26710</v>
      </c>
      <c r="T135" t="s">
        <v>26707</v>
      </c>
    </row>
    <row r="136" spans="1:20" x14ac:dyDescent="0.25">
      <c r="A136" t="s">
        <v>18</v>
      </c>
      <c r="B136" t="s">
        <v>19</v>
      </c>
      <c r="C136">
        <v>66.666666666666671</v>
      </c>
      <c r="D136">
        <v>3</v>
      </c>
      <c r="E136" t="s">
        <v>26711</v>
      </c>
      <c r="F136">
        <v>129</v>
      </c>
      <c r="G136">
        <v>0</v>
      </c>
      <c r="H136" t="s">
        <v>636</v>
      </c>
      <c r="I136" t="s">
        <v>4559</v>
      </c>
      <c r="J136" t="s">
        <v>649</v>
      </c>
      <c r="K136" t="s">
        <v>637</v>
      </c>
      <c r="L136" t="s">
        <v>638</v>
      </c>
      <c r="M136" t="s">
        <v>26712</v>
      </c>
      <c r="N136" t="s">
        <v>637</v>
      </c>
      <c r="O136" t="s">
        <v>643</v>
      </c>
      <c r="P136" t="s">
        <v>5</v>
      </c>
      <c r="Q136" t="s">
        <v>644</v>
      </c>
      <c r="R136" t="s">
        <v>638</v>
      </c>
      <c r="S136" t="s">
        <v>26713</v>
      </c>
      <c r="T136" t="s">
        <v>26712</v>
      </c>
    </row>
    <row r="137" spans="1:20" x14ac:dyDescent="0.25">
      <c r="A137" t="s">
        <v>16818</v>
      </c>
      <c r="B137" t="s">
        <v>13750</v>
      </c>
      <c r="C137">
        <v>200</v>
      </c>
      <c r="D137">
        <v>1</v>
      </c>
      <c r="E137" t="s">
        <v>26714</v>
      </c>
      <c r="F137">
        <v>198</v>
      </c>
      <c r="G137">
        <v>0</v>
      </c>
      <c r="H137" t="s">
        <v>636</v>
      </c>
      <c r="I137" t="s">
        <v>638</v>
      </c>
      <c r="J137" t="s">
        <v>638</v>
      </c>
      <c r="K137" t="s">
        <v>637</v>
      </c>
      <c r="L137" t="s">
        <v>638</v>
      </c>
      <c r="M137" t="s">
        <v>637</v>
      </c>
      <c r="N137" t="s">
        <v>637</v>
      </c>
      <c r="O137" t="s">
        <v>2891</v>
      </c>
      <c r="P137" t="s">
        <v>5</v>
      </c>
      <c r="Q137" t="s">
        <v>637</v>
      </c>
      <c r="R137" t="s">
        <v>638</v>
      </c>
      <c r="S137" t="s">
        <v>637</v>
      </c>
      <c r="T137" t="s">
        <v>26715</v>
      </c>
    </row>
    <row r="138" spans="1:20" x14ac:dyDescent="0.25">
      <c r="A138" t="s">
        <v>241</v>
      </c>
      <c r="B138" t="s">
        <v>247</v>
      </c>
      <c r="C138">
        <v>159</v>
      </c>
      <c r="D138">
        <v>1</v>
      </c>
      <c r="E138" t="s">
        <v>26714</v>
      </c>
      <c r="F138">
        <v>198</v>
      </c>
      <c r="G138">
        <v>0</v>
      </c>
      <c r="H138" t="s">
        <v>636</v>
      </c>
      <c r="I138" t="s">
        <v>638</v>
      </c>
      <c r="J138" t="s">
        <v>638</v>
      </c>
      <c r="K138" t="s">
        <v>637</v>
      </c>
      <c r="L138" t="s">
        <v>638</v>
      </c>
      <c r="M138" t="s">
        <v>637</v>
      </c>
      <c r="N138" t="s">
        <v>637</v>
      </c>
      <c r="O138" t="s">
        <v>2891</v>
      </c>
      <c r="P138" t="s">
        <v>5</v>
      </c>
      <c r="Q138" t="s">
        <v>637</v>
      </c>
      <c r="R138" t="s">
        <v>638</v>
      </c>
      <c r="S138" t="s">
        <v>637</v>
      </c>
      <c r="T138" t="s">
        <v>26715</v>
      </c>
    </row>
    <row r="139" spans="1:20" x14ac:dyDescent="0.25">
      <c r="A139" t="s">
        <v>147</v>
      </c>
      <c r="B139" t="s">
        <v>148</v>
      </c>
      <c r="C139">
        <v>33.333333333333336</v>
      </c>
      <c r="D139">
        <v>3</v>
      </c>
      <c r="E139" t="s">
        <v>26716</v>
      </c>
      <c r="F139">
        <v>100</v>
      </c>
      <c r="G139">
        <v>0</v>
      </c>
      <c r="H139" t="s">
        <v>636</v>
      </c>
      <c r="I139" t="s">
        <v>26717</v>
      </c>
      <c r="J139" t="s">
        <v>1797</v>
      </c>
      <c r="K139" t="s">
        <v>637</v>
      </c>
      <c r="L139" t="s">
        <v>638</v>
      </c>
      <c r="M139" t="s">
        <v>26712</v>
      </c>
      <c r="N139" t="s">
        <v>637</v>
      </c>
      <c r="O139" t="s">
        <v>643</v>
      </c>
      <c r="P139" t="s">
        <v>5</v>
      </c>
      <c r="Q139" t="s">
        <v>644</v>
      </c>
      <c r="R139" t="s">
        <v>638</v>
      </c>
      <c r="S139" t="s">
        <v>26718</v>
      </c>
      <c r="T139" t="s">
        <v>26715</v>
      </c>
    </row>
    <row r="140" spans="1:20" x14ac:dyDescent="0.25">
      <c r="A140" t="s">
        <v>147</v>
      </c>
      <c r="B140" t="s">
        <v>148</v>
      </c>
      <c r="C140">
        <v>33.333333333333336</v>
      </c>
      <c r="D140">
        <v>3</v>
      </c>
      <c r="E140" t="s">
        <v>26719</v>
      </c>
      <c r="F140">
        <v>100</v>
      </c>
      <c r="G140">
        <v>0</v>
      </c>
      <c r="H140" t="s">
        <v>636</v>
      </c>
      <c r="I140" t="s">
        <v>26720</v>
      </c>
      <c r="J140" t="s">
        <v>653</v>
      </c>
      <c r="K140" t="s">
        <v>637</v>
      </c>
      <c r="L140" t="s">
        <v>638</v>
      </c>
      <c r="M140" t="s">
        <v>26721</v>
      </c>
      <c r="N140" t="s">
        <v>637</v>
      </c>
      <c r="O140" t="s">
        <v>639</v>
      </c>
      <c r="P140" t="s">
        <v>5</v>
      </c>
      <c r="Q140" t="s">
        <v>640</v>
      </c>
      <c r="R140" t="s">
        <v>26722</v>
      </c>
      <c r="S140" t="s">
        <v>26723</v>
      </c>
      <c r="T140" t="s">
        <v>26721</v>
      </c>
    </row>
    <row r="141" spans="1:20" x14ac:dyDescent="0.25">
      <c r="A141" t="s">
        <v>240</v>
      </c>
      <c r="B141" t="s">
        <v>246</v>
      </c>
      <c r="C141">
        <v>159</v>
      </c>
      <c r="D141">
        <v>2</v>
      </c>
      <c r="E141" t="s">
        <v>26724</v>
      </c>
      <c r="F141">
        <v>198</v>
      </c>
      <c r="G141">
        <v>0</v>
      </c>
      <c r="H141" t="s">
        <v>636</v>
      </c>
      <c r="I141" t="s">
        <v>23329</v>
      </c>
      <c r="J141" t="s">
        <v>642</v>
      </c>
      <c r="K141" t="s">
        <v>637</v>
      </c>
      <c r="L141" t="s">
        <v>638</v>
      </c>
      <c r="M141" t="s">
        <v>26712</v>
      </c>
      <c r="N141" t="s">
        <v>637</v>
      </c>
      <c r="O141" t="s">
        <v>643</v>
      </c>
      <c r="P141" t="s">
        <v>5</v>
      </c>
      <c r="Q141" t="s">
        <v>644</v>
      </c>
      <c r="R141" t="s">
        <v>638</v>
      </c>
      <c r="S141" t="s">
        <v>26725</v>
      </c>
      <c r="T141" t="s">
        <v>26721</v>
      </c>
    </row>
    <row r="142" spans="1:20" x14ac:dyDescent="0.25">
      <c r="A142" t="s">
        <v>594</v>
      </c>
      <c r="B142" t="s">
        <v>595</v>
      </c>
      <c r="C142">
        <v>50</v>
      </c>
      <c r="D142">
        <v>3</v>
      </c>
      <c r="E142" t="s">
        <v>26726</v>
      </c>
      <c r="F142">
        <v>99</v>
      </c>
      <c r="G142">
        <v>0</v>
      </c>
      <c r="H142" t="s">
        <v>636</v>
      </c>
      <c r="I142" t="s">
        <v>4796</v>
      </c>
      <c r="J142" t="s">
        <v>2240</v>
      </c>
      <c r="K142" t="s">
        <v>637</v>
      </c>
      <c r="L142" t="s">
        <v>638</v>
      </c>
      <c r="M142" t="s">
        <v>26721</v>
      </c>
      <c r="N142" t="s">
        <v>637</v>
      </c>
      <c r="O142" t="s">
        <v>639</v>
      </c>
      <c r="P142" t="s">
        <v>5</v>
      </c>
      <c r="Q142" t="s">
        <v>640</v>
      </c>
      <c r="R142" t="s">
        <v>638</v>
      </c>
      <c r="S142" t="s">
        <v>26727</v>
      </c>
      <c r="T142" t="s">
        <v>26721</v>
      </c>
    </row>
    <row r="143" spans="1:20" x14ac:dyDescent="0.25">
      <c r="A143" t="s">
        <v>147</v>
      </c>
      <c r="B143" t="s">
        <v>148</v>
      </c>
      <c r="C143">
        <v>33.333333333333336</v>
      </c>
      <c r="D143">
        <v>3</v>
      </c>
      <c r="E143" t="s">
        <v>26728</v>
      </c>
      <c r="F143">
        <v>100</v>
      </c>
      <c r="G143">
        <v>0</v>
      </c>
      <c r="H143" t="s">
        <v>636</v>
      </c>
      <c r="I143" t="s">
        <v>26729</v>
      </c>
      <c r="J143" t="s">
        <v>1970</v>
      </c>
      <c r="K143" t="s">
        <v>637</v>
      </c>
      <c r="L143" t="s">
        <v>638</v>
      </c>
      <c r="M143" t="s">
        <v>26721</v>
      </c>
      <c r="N143" t="s">
        <v>637</v>
      </c>
      <c r="O143" t="s">
        <v>643</v>
      </c>
      <c r="P143" t="s">
        <v>5</v>
      </c>
      <c r="Q143" t="s">
        <v>644</v>
      </c>
      <c r="R143" t="s">
        <v>26730</v>
      </c>
      <c r="S143" t="s">
        <v>26731</v>
      </c>
      <c r="T143" t="s">
        <v>26732</v>
      </c>
    </row>
    <row r="144" spans="1:20" x14ac:dyDescent="0.25">
      <c r="A144" t="s">
        <v>147</v>
      </c>
      <c r="B144" t="s">
        <v>148</v>
      </c>
      <c r="C144">
        <v>33.333333333333336</v>
      </c>
      <c r="D144">
        <v>6</v>
      </c>
      <c r="E144" t="s">
        <v>26733</v>
      </c>
      <c r="F144">
        <v>200</v>
      </c>
      <c r="G144">
        <v>0</v>
      </c>
      <c r="H144" t="s">
        <v>636</v>
      </c>
      <c r="I144" t="s">
        <v>26734</v>
      </c>
      <c r="J144" t="s">
        <v>670</v>
      </c>
      <c r="K144" t="s">
        <v>637</v>
      </c>
      <c r="L144" t="s">
        <v>638</v>
      </c>
      <c r="M144" t="s">
        <v>26735</v>
      </c>
      <c r="N144" t="s">
        <v>637</v>
      </c>
      <c r="O144" t="s">
        <v>643</v>
      </c>
      <c r="P144" t="s">
        <v>5</v>
      </c>
      <c r="Q144" t="s">
        <v>644</v>
      </c>
      <c r="R144" t="s">
        <v>26736</v>
      </c>
      <c r="S144" t="s">
        <v>26737</v>
      </c>
      <c r="T144" t="s">
        <v>26735</v>
      </c>
    </row>
    <row r="145" spans="1:20" x14ac:dyDescent="0.25">
      <c r="A145" t="s">
        <v>241</v>
      </c>
      <c r="B145" t="s">
        <v>247</v>
      </c>
      <c r="C145">
        <v>159</v>
      </c>
      <c r="D145">
        <v>1</v>
      </c>
      <c r="E145" t="s">
        <v>26738</v>
      </c>
      <c r="F145">
        <v>99</v>
      </c>
      <c r="G145">
        <v>0</v>
      </c>
      <c r="H145" t="s">
        <v>655</v>
      </c>
      <c r="I145" t="s">
        <v>19518</v>
      </c>
      <c r="J145" t="s">
        <v>648</v>
      </c>
      <c r="K145" t="s">
        <v>637</v>
      </c>
      <c r="L145" t="s">
        <v>638</v>
      </c>
      <c r="M145" t="s">
        <v>26739</v>
      </c>
      <c r="N145" t="s">
        <v>637</v>
      </c>
      <c r="O145" t="s">
        <v>639</v>
      </c>
      <c r="P145" t="s">
        <v>5</v>
      </c>
      <c r="Q145" t="s">
        <v>640</v>
      </c>
      <c r="R145" t="s">
        <v>638</v>
      </c>
      <c r="S145" t="s">
        <v>26740</v>
      </c>
      <c r="T145" t="s">
        <v>26739</v>
      </c>
    </row>
    <row r="146" spans="1:20" x14ac:dyDescent="0.25">
      <c r="A146" t="s">
        <v>16479</v>
      </c>
      <c r="B146" t="s">
        <v>13745</v>
      </c>
      <c r="C146">
        <v>99</v>
      </c>
      <c r="D146">
        <v>1</v>
      </c>
      <c r="E146" t="s">
        <v>26741</v>
      </c>
      <c r="F146">
        <v>199</v>
      </c>
      <c r="G146">
        <v>20</v>
      </c>
      <c r="H146" t="s">
        <v>636</v>
      </c>
      <c r="I146" t="s">
        <v>26742</v>
      </c>
      <c r="J146" t="s">
        <v>671</v>
      </c>
      <c r="K146" t="s">
        <v>637</v>
      </c>
      <c r="L146" t="s">
        <v>638</v>
      </c>
      <c r="M146" t="s">
        <v>26739</v>
      </c>
      <c r="N146" t="s">
        <v>637</v>
      </c>
      <c r="O146" t="s">
        <v>643</v>
      </c>
      <c r="P146" t="s">
        <v>5</v>
      </c>
      <c r="Q146" t="s">
        <v>644</v>
      </c>
      <c r="R146" t="s">
        <v>638</v>
      </c>
      <c r="S146" t="s">
        <v>26743</v>
      </c>
      <c r="T146" t="s">
        <v>26739</v>
      </c>
    </row>
    <row r="147" spans="1:20" x14ac:dyDescent="0.25">
      <c r="A147" t="s">
        <v>16818</v>
      </c>
      <c r="B147" t="s">
        <v>13750</v>
      </c>
      <c r="C147">
        <v>99</v>
      </c>
      <c r="D147">
        <v>1</v>
      </c>
      <c r="E147" t="s">
        <v>26741</v>
      </c>
      <c r="F147">
        <v>199</v>
      </c>
      <c r="G147">
        <v>20</v>
      </c>
      <c r="H147" t="s">
        <v>636</v>
      </c>
      <c r="I147" t="s">
        <v>26742</v>
      </c>
      <c r="J147" t="s">
        <v>671</v>
      </c>
      <c r="K147" t="s">
        <v>637</v>
      </c>
      <c r="L147" t="s">
        <v>638</v>
      </c>
      <c r="M147" t="s">
        <v>26739</v>
      </c>
      <c r="N147" t="s">
        <v>637</v>
      </c>
      <c r="O147" t="s">
        <v>643</v>
      </c>
      <c r="P147" t="s">
        <v>5</v>
      </c>
      <c r="Q147" t="s">
        <v>644</v>
      </c>
      <c r="R147" t="s">
        <v>638</v>
      </c>
      <c r="S147" t="s">
        <v>26743</v>
      </c>
      <c r="T147" t="s">
        <v>26739</v>
      </c>
    </row>
    <row r="148" spans="1:20" x14ac:dyDescent="0.25">
      <c r="A148" t="s">
        <v>147</v>
      </c>
      <c r="B148" t="s">
        <v>148</v>
      </c>
      <c r="C148">
        <v>33.333333333333336</v>
      </c>
      <c r="D148">
        <v>3</v>
      </c>
      <c r="E148" t="s">
        <v>26744</v>
      </c>
      <c r="F148">
        <v>100</v>
      </c>
      <c r="G148">
        <v>0</v>
      </c>
      <c r="H148" t="s">
        <v>636</v>
      </c>
      <c r="I148" t="s">
        <v>26745</v>
      </c>
      <c r="J148" t="s">
        <v>670</v>
      </c>
      <c r="K148" t="s">
        <v>637</v>
      </c>
      <c r="L148" t="s">
        <v>638</v>
      </c>
      <c r="M148" t="s">
        <v>26746</v>
      </c>
      <c r="N148" t="s">
        <v>637</v>
      </c>
      <c r="O148" t="s">
        <v>639</v>
      </c>
      <c r="P148" t="s">
        <v>5</v>
      </c>
      <c r="Q148" t="s">
        <v>640</v>
      </c>
      <c r="R148" t="s">
        <v>638</v>
      </c>
      <c r="S148" t="s">
        <v>26747</v>
      </c>
      <c r="T148" t="s">
        <v>26746</v>
      </c>
    </row>
    <row r="149" spans="1:20" x14ac:dyDescent="0.25">
      <c r="A149" t="s">
        <v>594</v>
      </c>
      <c r="B149" t="s">
        <v>595</v>
      </c>
      <c r="C149">
        <v>50</v>
      </c>
      <c r="D149">
        <v>3</v>
      </c>
      <c r="E149" t="s">
        <v>26748</v>
      </c>
      <c r="F149">
        <v>0</v>
      </c>
      <c r="G149">
        <v>0</v>
      </c>
      <c r="H149" t="s">
        <v>636</v>
      </c>
      <c r="I149" t="s">
        <v>26749</v>
      </c>
      <c r="J149" t="s">
        <v>648</v>
      </c>
      <c r="K149" t="s">
        <v>637</v>
      </c>
      <c r="L149" t="s">
        <v>638</v>
      </c>
      <c r="M149" t="s">
        <v>26746</v>
      </c>
      <c r="N149" t="s">
        <v>637</v>
      </c>
      <c r="O149" t="s">
        <v>643</v>
      </c>
      <c r="P149" t="s">
        <v>5</v>
      </c>
      <c r="Q149" t="s">
        <v>644</v>
      </c>
      <c r="R149" t="s">
        <v>638</v>
      </c>
      <c r="S149" t="s">
        <v>26750</v>
      </c>
      <c r="T149" t="s">
        <v>26746</v>
      </c>
    </row>
    <row r="150" spans="1:20" x14ac:dyDescent="0.25">
      <c r="A150" t="s">
        <v>16479</v>
      </c>
      <c r="B150" t="s">
        <v>13745</v>
      </c>
      <c r="C150">
        <v>99</v>
      </c>
      <c r="D150">
        <v>1</v>
      </c>
      <c r="E150" t="s">
        <v>26748</v>
      </c>
      <c r="F150">
        <v>0</v>
      </c>
      <c r="G150">
        <v>0</v>
      </c>
      <c r="H150" t="s">
        <v>636</v>
      </c>
      <c r="I150" t="s">
        <v>26749</v>
      </c>
      <c r="J150" t="s">
        <v>648</v>
      </c>
      <c r="K150" t="s">
        <v>637</v>
      </c>
      <c r="L150" t="s">
        <v>638</v>
      </c>
      <c r="M150" t="s">
        <v>26746</v>
      </c>
      <c r="N150" t="s">
        <v>637</v>
      </c>
      <c r="O150" t="s">
        <v>643</v>
      </c>
      <c r="P150" t="s">
        <v>5</v>
      </c>
      <c r="Q150" t="s">
        <v>644</v>
      </c>
      <c r="R150" t="s">
        <v>638</v>
      </c>
      <c r="S150" t="s">
        <v>26750</v>
      </c>
      <c r="T150" t="s">
        <v>26746</v>
      </c>
    </row>
    <row r="151" spans="1:20" x14ac:dyDescent="0.25">
      <c r="A151" t="s">
        <v>16818</v>
      </c>
      <c r="B151" t="s">
        <v>13750</v>
      </c>
      <c r="C151">
        <v>99</v>
      </c>
      <c r="D151">
        <v>1</v>
      </c>
      <c r="E151" t="s">
        <v>26748</v>
      </c>
      <c r="F151">
        <v>0</v>
      </c>
      <c r="G151">
        <v>0</v>
      </c>
      <c r="H151" t="s">
        <v>636</v>
      </c>
      <c r="I151" t="s">
        <v>26749</v>
      </c>
      <c r="J151" t="s">
        <v>648</v>
      </c>
      <c r="K151" t="s">
        <v>637</v>
      </c>
      <c r="L151" t="s">
        <v>638</v>
      </c>
      <c r="M151" t="s">
        <v>26746</v>
      </c>
      <c r="N151" t="s">
        <v>637</v>
      </c>
      <c r="O151" t="s">
        <v>643</v>
      </c>
      <c r="P151" t="s">
        <v>5</v>
      </c>
      <c r="Q151" t="s">
        <v>644</v>
      </c>
      <c r="R151" t="s">
        <v>638</v>
      </c>
      <c r="S151" t="s">
        <v>26750</v>
      </c>
      <c r="T151" t="s">
        <v>26746</v>
      </c>
    </row>
    <row r="152" spans="1:20" x14ac:dyDescent="0.25">
      <c r="A152" t="s">
        <v>16479</v>
      </c>
      <c r="B152" t="s">
        <v>13745</v>
      </c>
      <c r="C152">
        <v>99</v>
      </c>
      <c r="D152">
        <v>2</v>
      </c>
      <c r="E152" t="s">
        <v>26751</v>
      </c>
      <c r="F152">
        <v>0</v>
      </c>
      <c r="G152">
        <v>0</v>
      </c>
      <c r="H152" t="s">
        <v>636</v>
      </c>
      <c r="I152" t="s">
        <v>26271</v>
      </c>
      <c r="J152" t="s">
        <v>648</v>
      </c>
      <c r="K152" t="s">
        <v>637</v>
      </c>
      <c r="L152" t="s">
        <v>638</v>
      </c>
      <c r="M152" t="s">
        <v>26746</v>
      </c>
      <c r="N152" t="s">
        <v>637</v>
      </c>
      <c r="O152" t="s">
        <v>643</v>
      </c>
      <c r="P152" t="s">
        <v>5</v>
      </c>
      <c r="Q152" t="s">
        <v>644</v>
      </c>
      <c r="R152" t="s">
        <v>638</v>
      </c>
      <c r="S152" t="s">
        <v>26752</v>
      </c>
      <c r="T152" t="s">
        <v>26746</v>
      </c>
    </row>
    <row r="153" spans="1:20" x14ac:dyDescent="0.25">
      <c r="A153" t="s">
        <v>147</v>
      </c>
      <c r="B153" t="s">
        <v>148</v>
      </c>
      <c r="C153">
        <v>50</v>
      </c>
      <c r="D153">
        <v>6</v>
      </c>
      <c r="E153" t="s">
        <v>26753</v>
      </c>
      <c r="F153">
        <v>200</v>
      </c>
      <c r="G153">
        <v>0</v>
      </c>
      <c r="H153" t="s">
        <v>636</v>
      </c>
      <c r="I153" t="s">
        <v>26754</v>
      </c>
      <c r="J153" t="s">
        <v>641</v>
      </c>
      <c r="K153" t="s">
        <v>637</v>
      </c>
      <c r="L153" t="s">
        <v>638</v>
      </c>
      <c r="M153" t="s">
        <v>26755</v>
      </c>
      <c r="N153" t="s">
        <v>637</v>
      </c>
      <c r="O153" t="s">
        <v>643</v>
      </c>
      <c r="P153" t="s">
        <v>5</v>
      </c>
      <c r="Q153" t="s">
        <v>644</v>
      </c>
      <c r="R153" t="s">
        <v>638</v>
      </c>
      <c r="S153" t="s">
        <v>26756</v>
      </c>
      <c r="T153" t="s">
        <v>26755</v>
      </c>
    </row>
    <row r="154" spans="1:20" x14ac:dyDescent="0.25">
      <c r="A154" t="s">
        <v>594</v>
      </c>
      <c r="B154" t="s">
        <v>595</v>
      </c>
      <c r="C154">
        <v>50</v>
      </c>
      <c r="D154">
        <v>3</v>
      </c>
      <c r="E154" t="s">
        <v>26757</v>
      </c>
      <c r="F154">
        <v>99</v>
      </c>
      <c r="G154">
        <v>0</v>
      </c>
      <c r="H154" t="s">
        <v>636</v>
      </c>
      <c r="I154" t="s">
        <v>26758</v>
      </c>
      <c r="J154" t="s">
        <v>1987</v>
      </c>
      <c r="K154" t="s">
        <v>637</v>
      </c>
      <c r="L154" t="s">
        <v>638</v>
      </c>
      <c r="M154" t="s">
        <v>26759</v>
      </c>
      <c r="N154" t="s">
        <v>637</v>
      </c>
      <c r="O154" t="s">
        <v>643</v>
      </c>
      <c r="P154" t="s">
        <v>5</v>
      </c>
      <c r="Q154" t="s">
        <v>644</v>
      </c>
      <c r="R154" t="s">
        <v>638</v>
      </c>
      <c r="S154" t="s">
        <v>26760</v>
      </c>
      <c r="T154" t="s">
        <v>26759</v>
      </c>
    </row>
    <row r="155" spans="1:20" x14ac:dyDescent="0.25">
      <c r="A155" t="s">
        <v>101</v>
      </c>
      <c r="B155" t="s">
        <v>2139</v>
      </c>
      <c r="C155">
        <v>120</v>
      </c>
      <c r="D155">
        <v>1</v>
      </c>
      <c r="E155" t="s">
        <v>26761</v>
      </c>
      <c r="F155">
        <v>90</v>
      </c>
      <c r="G155">
        <v>0</v>
      </c>
      <c r="H155" t="s">
        <v>636</v>
      </c>
      <c r="I155" t="s">
        <v>26762</v>
      </c>
      <c r="J155" t="s">
        <v>661</v>
      </c>
      <c r="K155" t="s">
        <v>637</v>
      </c>
      <c r="L155" t="s">
        <v>638</v>
      </c>
      <c r="M155" t="s">
        <v>26759</v>
      </c>
      <c r="N155" t="s">
        <v>637</v>
      </c>
      <c r="O155" t="s">
        <v>639</v>
      </c>
      <c r="P155" t="s">
        <v>5</v>
      </c>
      <c r="Q155" t="s">
        <v>640</v>
      </c>
      <c r="R155" t="s">
        <v>638</v>
      </c>
      <c r="S155" t="s">
        <v>26763</v>
      </c>
      <c r="T155" t="s">
        <v>26759</v>
      </c>
    </row>
    <row r="156" spans="1:20" x14ac:dyDescent="0.25">
      <c r="A156" t="s">
        <v>147</v>
      </c>
      <c r="B156" t="s">
        <v>148</v>
      </c>
      <c r="C156">
        <v>33.333333333333336</v>
      </c>
      <c r="D156">
        <v>3</v>
      </c>
      <c r="E156" t="s">
        <v>26764</v>
      </c>
      <c r="F156">
        <v>100</v>
      </c>
      <c r="G156">
        <v>0</v>
      </c>
      <c r="H156" t="s">
        <v>636</v>
      </c>
      <c r="I156" t="s">
        <v>26765</v>
      </c>
      <c r="J156" t="s">
        <v>648</v>
      </c>
      <c r="K156" t="s">
        <v>637</v>
      </c>
      <c r="L156" t="s">
        <v>638</v>
      </c>
      <c r="M156" t="s">
        <v>26766</v>
      </c>
      <c r="N156" t="s">
        <v>637</v>
      </c>
      <c r="O156" t="s">
        <v>643</v>
      </c>
      <c r="P156" t="s">
        <v>5</v>
      </c>
      <c r="Q156" t="s">
        <v>644</v>
      </c>
      <c r="R156" t="s">
        <v>638</v>
      </c>
      <c r="S156" t="s">
        <v>26767</v>
      </c>
      <c r="T156" t="s">
        <v>26768</v>
      </c>
    </row>
    <row r="157" spans="1:20" x14ac:dyDescent="0.25">
      <c r="A157" t="s">
        <v>16479</v>
      </c>
      <c r="B157" t="s">
        <v>13745</v>
      </c>
      <c r="C157">
        <v>99</v>
      </c>
      <c r="D157">
        <v>1</v>
      </c>
      <c r="E157" t="s">
        <v>26769</v>
      </c>
      <c r="F157">
        <v>158</v>
      </c>
      <c r="G157">
        <v>0</v>
      </c>
      <c r="H157" t="s">
        <v>636</v>
      </c>
      <c r="I157" t="s">
        <v>26770</v>
      </c>
      <c r="J157" t="s">
        <v>715</v>
      </c>
      <c r="K157" t="s">
        <v>637</v>
      </c>
      <c r="L157" t="s">
        <v>638</v>
      </c>
      <c r="M157" t="s">
        <v>26771</v>
      </c>
      <c r="N157" t="s">
        <v>637</v>
      </c>
      <c r="O157" t="s">
        <v>639</v>
      </c>
      <c r="P157" t="s">
        <v>5</v>
      </c>
      <c r="Q157" t="s">
        <v>640</v>
      </c>
      <c r="R157" t="s">
        <v>638</v>
      </c>
      <c r="S157" t="s">
        <v>26772</v>
      </c>
      <c r="T157" t="s">
        <v>26771</v>
      </c>
    </row>
    <row r="158" spans="1:20" x14ac:dyDescent="0.25">
      <c r="A158" t="s">
        <v>16818</v>
      </c>
      <c r="B158" t="s">
        <v>13750</v>
      </c>
      <c r="C158">
        <v>99</v>
      </c>
      <c r="D158">
        <v>1</v>
      </c>
      <c r="E158" t="s">
        <v>26769</v>
      </c>
      <c r="F158">
        <v>158</v>
      </c>
      <c r="G158">
        <v>0</v>
      </c>
      <c r="H158" t="s">
        <v>636</v>
      </c>
      <c r="I158" t="s">
        <v>26770</v>
      </c>
      <c r="J158" t="s">
        <v>715</v>
      </c>
      <c r="K158" t="s">
        <v>637</v>
      </c>
      <c r="L158" t="s">
        <v>638</v>
      </c>
      <c r="M158" t="s">
        <v>26771</v>
      </c>
      <c r="N158" t="s">
        <v>637</v>
      </c>
      <c r="O158" t="s">
        <v>639</v>
      </c>
      <c r="P158" t="s">
        <v>5</v>
      </c>
      <c r="Q158" t="s">
        <v>640</v>
      </c>
      <c r="R158" t="s">
        <v>638</v>
      </c>
      <c r="S158" t="s">
        <v>26772</v>
      </c>
      <c r="T158" t="s">
        <v>26771</v>
      </c>
    </row>
    <row r="159" spans="1:20" x14ac:dyDescent="0.25">
      <c r="A159" t="s">
        <v>147</v>
      </c>
      <c r="B159" t="s">
        <v>148</v>
      </c>
      <c r="C159">
        <v>50</v>
      </c>
      <c r="D159">
        <v>6</v>
      </c>
      <c r="E159" t="s">
        <v>26773</v>
      </c>
      <c r="F159">
        <v>200</v>
      </c>
      <c r="G159">
        <v>0</v>
      </c>
      <c r="H159" t="s">
        <v>636</v>
      </c>
      <c r="I159" t="s">
        <v>26774</v>
      </c>
      <c r="J159" t="s">
        <v>680</v>
      </c>
      <c r="K159" t="s">
        <v>637</v>
      </c>
      <c r="L159" t="s">
        <v>638</v>
      </c>
      <c r="M159" t="s">
        <v>26775</v>
      </c>
      <c r="N159" t="s">
        <v>637</v>
      </c>
      <c r="O159" t="s">
        <v>639</v>
      </c>
      <c r="P159" t="s">
        <v>5</v>
      </c>
      <c r="Q159" t="s">
        <v>640</v>
      </c>
      <c r="R159" t="s">
        <v>638</v>
      </c>
      <c r="S159" t="s">
        <v>26776</v>
      </c>
      <c r="T159" t="s">
        <v>26775</v>
      </c>
    </row>
    <row r="160" spans="1:20" x14ac:dyDescent="0.25">
      <c r="A160" t="s">
        <v>16479</v>
      </c>
      <c r="B160" t="s">
        <v>13745</v>
      </c>
      <c r="C160">
        <v>200</v>
      </c>
      <c r="D160">
        <v>1</v>
      </c>
      <c r="E160" t="s">
        <v>26777</v>
      </c>
      <c r="F160">
        <v>79</v>
      </c>
      <c r="G160">
        <v>0</v>
      </c>
      <c r="H160" t="s">
        <v>636</v>
      </c>
      <c r="I160" t="s">
        <v>26778</v>
      </c>
      <c r="J160" t="s">
        <v>653</v>
      </c>
      <c r="K160" t="s">
        <v>637</v>
      </c>
      <c r="L160" t="s">
        <v>638</v>
      </c>
      <c r="M160" t="s">
        <v>26779</v>
      </c>
      <c r="N160" t="s">
        <v>637</v>
      </c>
      <c r="O160" t="s">
        <v>639</v>
      </c>
      <c r="P160" t="s">
        <v>5</v>
      </c>
      <c r="Q160" t="s">
        <v>640</v>
      </c>
      <c r="R160" t="s">
        <v>638</v>
      </c>
      <c r="S160" t="s">
        <v>637</v>
      </c>
      <c r="T160" t="s">
        <v>26779</v>
      </c>
    </row>
    <row r="161" spans="1:20" x14ac:dyDescent="0.25">
      <c r="A161" t="s">
        <v>16479</v>
      </c>
      <c r="B161" t="s">
        <v>13745</v>
      </c>
      <c r="C161">
        <v>99</v>
      </c>
      <c r="D161">
        <v>2</v>
      </c>
      <c r="E161" t="s">
        <v>26780</v>
      </c>
      <c r="F161">
        <v>258</v>
      </c>
      <c r="G161">
        <v>0</v>
      </c>
      <c r="H161" t="s">
        <v>636</v>
      </c>
      <c r="I161" t="s">
        <v>26781</v>
      </c>
      <c r="J161" t="s">
        <v>666</v>
      </c>
      <c r="K161" t="s">
        <v>637</v>
      </c>
      <c r="L161" t="s">
        <v>638</v>
      </c>
      <c r="M161" t="s">
        <v>26779</v>
      </c>
      <c r="N161" t="s">
        <v>637</v>
      </c>
      <c r="O161" t="s">
        <v>643</v>
      </c>
      <c r="P161" t="s">
        <v>5</v>
      </c>
      <c r="Q161" t="s">
        <v>644</v>
      </c>
      <c r="R161" t="s">
        <v>26782</v>
      </c>
      <c r="S161" t="s">
        <v>26783</v>
      </c>
      <c r="T161" t="s">
        <v>26779</v>
      </c>
    </row>
    <row r="162" spans="1:20" x14ac:dyDescent="0.25">
      <c r="A162" t="s">
        <v>147</v>
      </c>
      <c r="B162" t="s">
        <v>148</v>
      </c>
      <c r="C162">
        <v>33.333333333333336</v>
      </c>
      <c r="D162">
        <v>3</v>
      </c>
      <c r="E162" t="s">
        <v>26780</v>
      </c>
      <c r="F162">
        <v>258</v>
      </c>
      <c r="G162">
        <v>0</v>
      </c>
      <c r="H162" t="s">
        <v>636</v>
      </c>
      <c r="I162" t="s">
        <v>26781</v>
      </c>
      <c r="J162" t="s">
        <v>666</v>
      </c>
      <c r="K162" t="s">
        <v>637</v>
      </c>
      <c r="L162" t="s">
        <v>638</v>
      </c>
      <c r="M162" t="s">
        <v>26779</v>
      </c>
      <c r="N162" t="s">
        <v>637</v>
      </c>
      <c r="O162" t="s">
        <v>643</v>
      </c>
      <c r="P162" t="s">
        <v>5</v>
      </c>
      <c r="Q162" t="s">
        <v>644</v>
      </c>
      <c r="R162" t="s">
        <v>26782</v>
      </c>
      <c r="S162" t="s">
        <v>26783</v>
      </c>
      <c r="T162" t="s">
        <v>26779</v>
      </c>
    </row>
    <row r="163" spans="1:20" x14ac:dyDescent="0.25">
      <c r="A163" t="s">
        <v>147</v>
      </c>
      <c r="B163" t="s">
        <v>148</v>
      </c>
      <c r="C163">
        <v>50</v>
      </c>
      <c r="D163">
        <v>6</v>
      </c>
      <c r="E163" t="s">
        <v>26784</v>
      </c>
      <c r="F163">
        <v>200</v>
      </c>
      <c r="G163">
        <v>0</v>
      </c>
      <c r="H163" t="s">
        <v>636</v>
      </c>
      <c r="I163" t="s">
        <v>26785</v>
      </c>
      <c r="J163" t="s">
        <v>648</v>
      </c>
      <c r="K163" t="s">
        <v>637</v>
      </c>
      <c r="L163" t="s">
        <v>638</v>
      </c>
      <c r="M163" t="s">
        <v>26786</v>
      </c>
      <c r="N163" t="s">
        <v>637</v>
      </c>
      <c r="O163" t="s">
        <v>643</v>
      </c>
      <c r="P163" t="s">
        <v>5</v>
      </c>
      <c r="Q163" t="s">
        <v>644</v>
      </c>
      <c r="R163" t="s">
        <v>638</v>
      </c>
      <c r="S163" t="s">
        <v>26787</v>
      </c>
      <c r="T163" t="s">
        <v>26788</v>
      </c>
    </row>
    <row r="164" spans="1:20" x14ac:dyDescent="0.25">
      <c r="A164" t="s">
        <v>147</v>
      </c>
      <c r="B164" t="s">
        <v>148</v>
      </c>
      <c r="C164">
        <v>33.333333333333336</v>
      </c>
      <c r="D164">
        <v>3</v>
      </c>
      <c r="E164" t="s">
        <v>26789</v>
      </c>
      <c r="F164">
        <v>109</v>
      </c>
      <c r="G164">
        <v>9</v>
      </c>
      <c r="H164" t="s">
        <v>636</v>
      </c>
      <c r="I164" t="s">
        <v>26790</v>
      </c>
      <c r="J164" t="s">
        <v>1797</v>
      </c>
      <c r="K164" t="s">
        <v>637</v>
      </c>
      <c r="L164" t="s">
        <v>638</v>
      </c>
      <c r="M164" t="s">
        <v>26788</v>
      </c>
      <c r="N164" t="s">
        <v>637</v>
      </c>
      <c r="O164" t="s">
        <v>643</v>
      </c>
      <c r="P164" t="s">
        <v>5</v>
      </c>
      <c r="Q164" t="s">
        <v>644</v>
      </c>
      <c r="R164" t="s">
        <v>26791</v>
      </c>
      <c r="S164" t="s">
        <v>26792</v>
      </c>
      <c r="T164" t="s">
        <v>26793</v>
      </c>
    </row>
    <row r="165" spans="1:20" x14ac:dyDescent="0.25">
      <c r="A165" t="s">
        <v>147</v>
      </c>
      <c r="B165" t="s">
        <v>148</v>
      </c>
      <c r="C165">
        <v>50</v>
      </c>
      <c r="D165">
        <v>6</v>
      </c>
      <c r="E165" t="s">
        <v>26794</v>
      </c>
      <c r="F165">
        <v>200</v>
      </c>
      <c r="G165">
        <v>0</v>
      </c>
      <c r="H165" t="s">
        <v>636</v>
      </c>
      <c r="I165" t="s">
        <v>26795</v>
      </c>
      <c r="J165" t="s">
        <v>700</v>
      </c>
      <c r="K165" t="s">
        <v>637</v>
      </c>
      <c r="L165" t="s">
        <v>638</v>
      </c>
      <c r="M165" t="s">
        <v>26793</v>
      </c>
      <c r="N165" t="s">
        <v>637</v>
      </c>
      <c r="O165" t="s">
        <v>639</v>
      </c>
      <c r="P165" t="s">
        <v>5</v>
      </c>
      <c r="Q165" t="s">
        <v>640</v>
      </c>
      <c r="R165" t="s">
        <v>638</v>
      </c>
      <c r="S165" t="s">
        <v>26796</v>
      </c>
      <c r="T165" t="s">
        <v>26793</v>
      </c>
    </row>
    <row r="166" spans="1:20" x14ac:dyDescent="0.25">
      <c r="A166" t="s">
        <v>147</v>
      </c>
      <c r="B166" t="s">
        <v>148</v>
      </c>
      <c r="C166">
        <v>33.333333333333336</v>
      </c>
      <c r="D166">
        <v>3</v>
      </c>
      <c r="E166" t="s">
        <v>26797</v>
      </c>
      <c r="F166">
        <v>100</v>
      </c>
      <c r="G166">
        <v>0</v>
      </c>
      <c r="H166" t="s">
        <v>636</v>
      </c>
      <c r="I166" t="s">
        <v>26798</v>
      </c>
      <c r="J166" t="s">
        <v>712</v>
      </c>
      <c r="K166" t="s">
        <v>637</v>
      </c>
      <c r="L166" t="s">
        <v>638</v>
      </c>
      <c r="M166" t="s">
        <v>26793</v>
      </c>
      <c r="N166" t="s">
        <v>637</v>
      </c>
      <c r="O166" t="s">
        <v>643</v>
      </c>
      <c r="P166" t="s">
        <v>5</v>
      </c>
      <c r="Q166" t="s">
        <v>644</v>
      </c>
      <c r="R166" t="s">
        <v>638</v>
      </c>
      <c r="S166" t="s">
        <v>26799</v>
      </c>
      <c r="T166" t="s">
        <v>26800</v>
      </c>
    </row>
    <row r="167" spans="1:20" x14ac:dyDescent="0.25">
      <c r="A167" t="s">
        <v>18</v>
      </c>
      <c r="B167" t="s">
        <v>19</v>
      </c>
      <c r="C167">
        <v>66.666666666666671</v>
      </c>
      <c r="D167">
        <v>3</v>
      </c>
      <c r="E167" t="s">
        <v>26801</v>
      </c>
      <c r="F167">
        <v>100</v>
      </c>
      <c r="G167">
        <v>0</v>
      </c>
      <c r="H167" t="s">
        <v>636</v>
      </c>
      <c r="I167" t="s">
        <v>26802</v>
      </c>
      <c r="J167" t="s">
        <v>705</v>
      </c>
      <c r="K167" t="s">
        <v>637</v>
      </c>
      <c r="L167" t="s">
        <v>638</v>
      </c>
      <c r="M167" t="s">
        <v>26803</v>
      </c>
      <c r="N167" t="s">
        <v>637</v>
      </c>
      <c r="O167" t="s">
        <v>643</v>
      </c>
      <c r="P167" t="s">
        <v>5</v>
      </c>
      <c r="Q167" t="s">
        <v>644</v>
      </c>
      <c r="R167" t="s">
        <v>638</v>
      </c>
      <c r="S167" t="s">
        <v>26804</v>
      </c>
      <c r="T167" t="s">
        <v>26803</v>
      </c>
    </row>
    <row r="168" spans="1:20" x14ac:dyDescent="0.25">
      <c r="A168" t="s">
        <v>22</v>
      </c>
      <c r="B168" t="s">
        <v>27</v>
      </c>
      <c r="C168">
        <v>66.333333333333329</v>
      </c>
      <c r="D168">
        <v>3</v>
      </c>
      <c r="E168" t="s">
        <v>26805</v>
      </c>
      <c r="F168">
        <v>220</v>
      </c>
      <c r="G168">
        <v>0</v>
      </c>
      <c r="H168" t="s">
        <v>655</v>
      </c>
      <c r="I168" t="s">
        <v>26806</v>
      </c>
      <c r="J168" t="s">
        <v>26807</v>
      </c>
      <c r="K168" t="s">
        <v>637</v>
      </c>
      <c r="L168" t="s">
        <v>638</v>
      </c>
      <c r="M168" t="s">
        <v>26803</v>
      </c>
      <c r="N168" t="s">
        <v>637</v>
      </c>
      <c r="O168" t="s">
        <v>639</v>
      </c>
      <c r="P168" t="s">
        <v>5</v>
      </c>
      <c r="Q168" t="s">
        <v>640</v>
      </c>
      <c r="R168" t="s">
        <v>638</v>
      </c>
      <c r="S168" t="s">
        <v>26808</v>
      </c>
      <c r="T168" t="s">
        <v>26803</v>
      </c>
    </row>
    <row r="169" spans="1:20" x14ac:dyDescent="0.25">
      <c r="A169" t="s">
        <v>594</v>
      </c>
      <c r="B169" t="s">
        <v>595</v>
      </c>
      <c r="C169">
        <v>50</v>
      </c>
      <c r="D169">
        <v>3</v>
      </c>
      <c r="E169" t="s">
        <v>26809</v>
      </c>
      <c r="F169">
        <v>99</v>
      </c>
      <c r="G169">
        <v>0</v>
      </c>
      <c r="H169" t="s">
        <v>636</v>
      </c>
      <c r="I169" t="s">
        <v>26810</v>
      </c>
      <c r="J169" t="s">
        <v>662</v>
      </c>
      <c r="K169" t="s">
        <v>637</v>
      </c>
      <c r="L169" t="s">
        <v>638</v>
      </c>
      <c r="M169" t="s">
        <v>26803</v>
      </c>
      <c r="N169" t="s">
        <v>637</v>
      </c>
      <c r="O169" t="s">
        <v>639</v>
      </c>
      <c r="P169" t="s">
        <v>5</v>
      </c>
      <c r="Q169" t="s">
        <v>640</v>
      </c>
      <c r="R169" t="s">
        <v>638</v>
      </c>
      <c r="S169" t="s">
        <v>26811</v>
      </c>
      <c r="T169" t="s">
        <v>26803</v>
      </c>
    </row>
    <row r="170" spans="1:20" x14ac:dyDescent="0.25">
      <c r="A170" t="s">
        <v>147</v>
      </c>
      <c r="B170" t="s">
        <v>148</v>
      </c>
      <c r="C170">
        <v>50</v>
      </c>
      <c r="D170">
        <v>6</v>
      </c>
      <c r="E170" t="s">
        <v>26812</v>
      </c>
      <c r="F170">
        <v>200</v>
      </c>
      <c r="G170">
        <v>0</v>
      </c>
      <c r="H170" t="s">
        <v>636</v>
      </c>
      <c r="I170" t="s">
        <v>26813</v>
      </c>
      <c r="J170" t="s">
        <v>8817</v>
      </c>
      <c r="K170" t="s">
        <v>637</v>
      </c>
      <c r="L170" t="s">
        <v>638</v>
      </c>
      <c r="M170" t="s">
        <v>26814</v>
      </c>
      <c r="N170" t="s">
        <v>637</v>
      </c>
      <c r="O170" t="s">
        <v>639</v>
      </c>
      <c r="P170" t="s">
        <v>5</v>
      </c>
      <c r="Q170" t="s">
        <v>640</v>
      </c>
      <c r="R170" t="s">
        <v>638</v>
      </c>
      <c r="S170" t="s">
        <v>26815</v>
      </c>
      <c r="T170" t="s">
        <v>26814</v>
      </c>
    </row>
    <row r="171" spans="1:20" x14ac:dyDescent="0.25">
      <c r="A171" t="s">
        <v>16662</v>
      </c>
      <c r="B171" t="s">
        <v>10386</v>
      </c>
      <c r="C171">
        <v>89.5</v>
      </c>
      <c r="D171">
        <v>2</v>
      </c>
      <c r="E171" t="s">
        <v>26816</v>
      </c>
      <c r="F171">
        <v>0</v>
      </c>
      <c r="G171">
        <v>0</v>
      </c>
      <c r="H171" t="s">
        <v>636</v>
      </c>
      <c r="I171" t="s">
        <v>15803</v>
      </c>
      <c r="J171" t="s">
        <v>657</v>
      </c>
      <c r="K171" t="s">
        <v>637</v>
      </c>
      <c r="L171" t="s">
        <v>638</v>
      </c>
      <c r="M171" t="s">
        <v>26814</v>
      </c>
      <c r="N171" t="s">
        <v>637</v>
      </c>
      <c r="O171" t="s">
        <v>643</v>
      </c>
      <c r="P171" t="s">
        <v>5</v>
      </c>
      <c r="Q171" t="s">
        <v>644</v>
      </c>
      <c r="R171" t="s">
        <v>638</v>
      </c>
      <c r="S171" t="s">
        <v>26817</v>
      </c>
      <c r="T171" t="s">
        <v>26814</v>
      </c>
    </row>
    <row r="172" spans="1:20" x14ac:dyDescent="0.25">
      <c r="A172" t="s">
        <v>147</v>
      </c>
      <c r="B172" t="s">
        <v>148</v>
      </c>
      <c r="C172">
        <v>33.333333333333336</v>
      </c>
      <c r="D172">
        <v>3</v>
      </c>
      <c r="E172" t="s">
        <v>26818</v>
      </c>
      <c r="F172">
        <v>100</v>
      </c>
      <c r="G172">
        <v>0</v>
      </c>
      <c r="H172" t="s">
        <v>636</v>
      </c>
      <c r="I172" t="s">
        <v>26819</v>
      </c>
      <c r="J172" t="s">
        <v>676</v>
      </c>
      <c r="K172" t="s">
        <v>637</v>
      </c>
      <c r="L172" t="s">
        <v>638</v>
      </c>
      <c r="M172" t="s">
        <v>26820</v>
      </c>
      <c r="N172" t="s">
        <v>637</v>
      </c>
      <c r="O172" t="s">
        <v>639</v>
      </c>
      <c r="P172" t="s">
        <v>5</v>
      </c>
      <c r="Q172" t="s">
        <v>640</v>
      </c>
      <c r="R172" t="s">
        <v>638</v>
      </c>
      <c r="S172" t="s">
        <v>26821</v>
      </c>
      <c r="T172" t="s">
        <v>26820</v>
      </c>
    </row>
    <row r="173" spans="1:20" x14ac:dyDescent="0.25">
      <c r="A173" t="s">
        <v>147</v>
      </c>
      <c r="B173" t="s">
        <v>148</v>
      </c>
      <c r="C173">
        <v>50</v>
      </c>
      <c r="D173">
        <v>6</v>
      </c>
      <c r="E173" t="s">
        <v>26822</v>
      </c>
      <c r="F173">
        <v>200</v>
      </c>
      <c r="G173">
        <v>0</v>
      </c>
      <c r="H173" t="s">
        <v>636</v>
      </c>
      <c r="I173" t="s">
        <v>26823</v>
      </c>
      <c r="J173" t="s">
        <v>648</v>
      </c>
      <c r="K173" t="s">
        <v>637</v>
      </c>
      <c r="L173" t="s">
        <v>638</v>
      </c>
      <c r="M173" t="s">
        <v>26824</v>
      </c>
      <c r="N173" t="s">
        <v>637</v>
      </c>
      <c r="O173" t="s">
        <v>639</v>
      </c>
      <c r="P173" t="s">
        <v>5</v>
      </c>
      <c r="Q173" t="s">
        <v>640</v>
      </c>
      <c r="R173" t="s">
        <v>638</v>
      </c>
      <c r="S173" t="s">
        <v>26825</v>
      </c>
      <c r="T173" t="s">
        <v>26820</v>
      </c>
    </row>
    <row r="174" spans="1:20" x14ac:dyDescent="0.25">
      <c r="A174" t="s">
        <v>147</v>
      </c>
      <c r="B174" t="s">
        <v>148</v>
      </c>
      <c r="C174">
        <v>33.333333333333336</v>
      </c>
      <c r="D174">
        <v>3</v>
      </c>
      <c r="E174" t="s">
        <v>26826</v>
      </c>
      <c r="F174">
        <v>100</v>
      </c>
      <c r="G174">
        <v>0</v>
      </c>
      <c r="H174" t="s">
        <v>636</v>
      </c>
      <c r="I174" t="s">
        <v>26827</v>
      </c>
      <c r="J174" t="s">
        <v>657</v>
      </c>
      <c r="K174" t="s">
        <v>637</v>
      </c>
      <c r="L174" t="s">
        <v>638</v>
      </c>
      <c r="M174" t="s">
        <v>26824</v>
      </c>
      <c r="N174" t="s">
        <v>637</v>
      </c>
      <c r="O174" t="s">
        <v>639</v>
      </c>
      <c r="P174" t="s">
        <v>5</v>
      </c>
      <c r="Q174" t="s">
        <v>640</v>
      </c>
      <c r="R174" t="s">
        <v>638</v>
      </c>
      <c r="S174" t="s">
        <v>26828</v>
      </c>
      <c r="T174" t="s">
        <v>26824</v>
      </c>
    </row>
    <row r="175" spans="1:20" x14ac:dyDescent="0.25">
      <c r="A175" t="s">
        <v>16662</v>
      </c>
      <c r="B175" t="s">
        <v>10386</v>
      </c>
      <c r="C175">
        <v>89.5</v>
      </c>
      <c r="D175">
        <v>2</v>
      </c>
      <c r="E175" t="s">
        <v>26829</v>
      </c>
      <c r="F175">
        <v>249</v>
      </c>
      <c r="G175">
        <v>0</v>
      </c>
      <c r="H175" t="s">
        <v>636</v>
      </c>
      <c r="I175" t="s">
        <v>26830</v>
      </c>
      <c r="J175" t="s">
        <v>642</v>
      </c>
      <c r="K175" t="s">
        <v>637</v>
      </c>
      <c r="L175" t="s">
        <v>638</v>
      </c>
      <c r="M175" t="s">
        <v>26831</v>
      </c>
      <c r="N175" t="s">
        <v>637</v>
      </c>
      <c r="O175" t="s">
        <v>639</v>
      </c>
      <c r="P175" t="s">
        <v>5</v>
      </c>
      <c r="Q175" t="s">
        <v>640</v>
      </c>
      <c r="R175" t="s">
        <v>638</v>
      </c>
      <c r="S175" t="s">
        <v>26832</v>
      </c>
      <c r="T175" t="s">
        <v>26831</v>
      </c>
    </row>
    <row r="176" spans="1:20" x14ac:dyDescent="0.25">
      <c r="A176" t="s">
        <v>594</v>
      </c>
      <c r="B176" t="s">
        <v>595</v>
      </c>
      <c r="C176">
        <v>50</v>
      </c>
      <c r="D176">
        <v>3</v>
      </c>
      <c r="E176" t="s">
        <v>26829</v>
      </c>
      <c r="F176">
        <v>249</v>
      </c>
      <c r="G176">
        <v>0</v>
      </c>
      <c r="H176" t="s">
        <v>636</v>
      </c>
      <c r="I176" t="s">
        <v>26830</v>
      </c>
      <c r="J176" t="s">
        <v>642</v>
      </c>
      <c r="K176" t="s">
        <v>637</v>
      </c>
      <c r="L176" t="s">
        <v>638</v>
      </c>
      <c r="M176" t="s">
        <v>26831</v>
      </c>
      <c r="N176" t="s">
        <v>637</v>
      </c>
      <c r="O176" t="s">
        <v>639</v>
      </c>
      <c r="P176" t="s">
        <v>5</v>
      </c>
      <c r="Q176" t="s">
        <v>640</v>
      </c>
      <c r="R176" t="s">
        <v>638</v>
      </c>
      <c r="S176" t="s">
        <v>26832</v>
      </c>
      <c r="T176" t="s">
        <v>26831</v>
      </c>
    </row>
    <row r="177" spans="1:20" x14ac:dyDescent="0.25">
      <c r="A177" t="s">
        <v>16479</v>
      </c>
      <c r="B177" t="s">
        <v>13745</v>
      </c>
      <c r="C177">
        <v>200</v>
      </c>
      <c r="D177">
        <v>1</v>
      </c>
      <c r="E177" t="s">
        <v>26833</v>
      </c>
      <c r="F177">
        <v>99</v>
      </c>
      <c r="G177">
        <v>0</v>
      </c>
      <c r="H177" t="s">
        <v>636</v>
      </c>
      <c r="I177" t="s">
        <v>26834</v>
      </c>
      <c r="J177" t="s">
        <v>705</v>
      </c>
      <c r="K177" t="s">
        <v>637</v>
      </c>
      <c r="L177" t="s">
        <v>638</v>
      </c>
      <c r="M177" t="s">
        <v>26835</v>
      </c>
      <c r="N177" t="s">
        <v>637</v>
      </c>
      <c r="O177" t="s">
        <v>643</v>
      </c>
      <c r="P177" t="s">
        <v>5</v>
      </c>
      <c r="Q177" t="s">
        <v>644</v>
      </c>
      <c r="R177" t="s">
        <v>638</v>
      </c>
      <c r="S177" t="s">
        <v>637</v>
      </c>
      <c r="T177" t="s">
        <v>26831</v>
      </c>
    </row>
    <row r="178" spans="1:20" x14ac:dyDescent="0.25">
      <c r="A178" t="s">
        <v>147</v>
      </c>
      <c r="B178" t="s">
        <v>148</v>
      </c>
      <c r="C178">
        <v>33.333333333333336</v>
      </c>
      <c r="D178">
        <v>3</v>
      </c>
      <c r="E178" t="s">
        <v>26836</v>
      </c>
      <c r="F178">
        <v>100</v>
      </c>
      <c r="G178">
        <v>0</v>
      </c>
      <c r="H178" t="s">
        <v>636</v>
      </c>
      <c r="I178" t="s">
        <v>26837</v>
      </c>
      <c r="J178" t="s">
        <v>1735</v>
      </c>
      <c r="K178" t="s">
        <v>637</v>
      </c>
      <c r="L178" t="s">
        <v>638</v>
      </c>
      <c r="M178" t="s">
        <v>26838</v>
      </c>
      <c r="N178" t="s">
        <v>637</v>
      </c>
      <c r="O178" t="s">
        <v>639</v>
      </c>
      <c r="P178" t="s">
        <v>5</v>
      </c>
      <c r="Q178" t="s">
        <v>640</v>
      </c>
      <c r="R178" t="s">
        <v>638</v>
      </c>
      <c r="S178" t="s">
        <v>26839</v>
      </c>
      <c r="T178" t="s">
        <v>26838</v>
      </c>
    </row>
    <row r="179" spans="1:20" x14ac:dyDescent="0.25">
      <c r="A179" t="s">
        <v>241</v>
      </c>
      <c r="B179" t="s">
        <v>247</v>
      </c>
      <c r="C179">
        <v>159</v>
      </c>
      <c r="D179">
        <v>1</v>
      </c>
      <c r="E179" t="s">
        <v>26840</v>
      </c>
      <c r="F179">
        <v>298</v>
      </c>
      <c r="G179">
        <v>0</v>
      </c>
      <c r="H179" t="s">
        <v>645</v>
      </c>
      <c r="I179" t="s">
        <v>5283</v>
      </c>
      <c r="J179" t="s">
        <v>26841</v>
      </c>
      <c r="K179" t="s">
        <v>771</v>
      </c>
      <c r="L179" t="s">
        <v>721</v>
      </c>
      <c r="M179" t="s">
        <v>26838</v>
      </c>
      <c r="N179" t="s">
        <v>637</v>
      </c>
      <c r="O179" t="s">
        <v>646</v>
      </c>
      <c r="P179" t="s">
        <v>26</v>
      </c>
      <c r="Q179" t="s">
        <v>647</v>
      </c>
      <c r="R179" t="s">
        <v>638</v>
      </c>
      <c r="S179" t="s">
        <v>26842</v>
      </c>
      <c r="T179" t="s">
        <v>26838</v>
      </c>
    </row>
    <row r="180" spans="1:20" x14ac:dyDescent="0.25">
      <c r="A180" t="s">
        <v>239</v>
      </c>
      <c r="B180" t="s">
        <v>245</v>
      </c>
      <c r="C180">
        <v>139</v>
      </c>
      <c r="D180">
        <v>1</v>
      </c>
      <c r="E180" t="s">
        <v>26840</v>
      </c>
      <c r="F180">
        <v>298</v>
      </c>
      <c r="G180">
        <v>0</v>
      </c>
      <c r="H180" t="s">
        <v>645</v>
      </c>
      <c r="I180" t="s">
        <v>5283</v>
      </c>
      <c r="J180" t="s">
        <v>26841</v>
      </c>
      <c r="K180" t="s">
        <v>771</v>
      </c>
      <c r="L180" t="s">
        <v>721</v>
      </c>
      <c r="M180" t="s">
        <v>26838</v>
      </c>
      <c r="N180" t="s">
        <v>637</v>
      </c>
      <c r="O180" t="s">
        <v>646</v>
      </c>
      <c r="P180" t="s">
        <v>26</v>
      </c>
      <c r="Q180" t="s">
        <v>647</v>
      </c>
      <c r="R180" t="s">
        <v>638</v>
      </c>
      <c r="S180" t="s">
        <v>26842</v>
      </c>
      <c r="T180" t="s">
        <v>26838</v>
      </c>
    </row>
    <row r="181" spans="1:20" x14ac:dyDescent="0.25">
      <c r="A181" t="s">
        <v>594</v>
      </c>
      <c r="B181" t="s">
        <v>595</v>
      </c>
      <c r="C181">
        <v>50</v>
      </c>
      <c r="D181">
        <v>3</v>
      </c>
      <c r="E181" t="s">
        <v>26843</v>
      </c>
      <c r="F181">
        <v>99</v>
      </c>
      <c r="G181">
        <v>0</v>
      </c>
      <c r="H181" t="s">
        <v>636</v>
      </c>
      <c r="I181" t="s">
        <v>26844</v>
      </c>
      <c r="J181" t="s">
        <v>657</v>
      </c>
      <c r="K181" t="s">
        <v>637</v>
      </c>
      <c r="L181" t="s">
        <v>638</v>
      </c>
      <c r="M181" t="s">
        <v>26845</v>
      </c>
      <c r="N181" t="s">
        <v>637</v>
      </c>
      <c r="O181" t="s">
        <v>639</v>
      </c>
      <c r="P181" t="s">
        <v>5</v>
      </c>
      <c r="Q181" t="s">
        <v>640</v>
      </c>
      <c r="R181" t="s">
        <v>638</v>
      </c>
      <c r="S181" t="s">
        <v>26846</v>
      </c>
      <c r="T181" t="s">
        <v>26838</v>
      </c>
    </row>
    <row r="182" spans="1:20" x14ac:dyDescent="0.25">
      <c r="A182" t="s">
        <v>147</v>
      </c>
      <c r="B182" t="s">
        <v>148</v>
      </c>
      <c r="C182">
        <v>33.333333333333336</v>
      </c>
      <c r="D182">
        <v>6</v>
      </c>
      <c r="E182" t="s">
        <v>26847</v>
      </c>
      <c r="F182">
        <v>200</v>
      </c>
      <c r="G182">
        <v>0</v>
      </c>
      <c r="H182" t="s">
        <v>636</v>
      </c>
      <c r="I182" t="s">
        <v>26848</v>
      </c>
      <c r="J182" t="s">
        <v>676</v>
      </c>
      <c r="K182" t="s">
        <v>637</v>
      </c>
      <c r="L182" t="s">
        <v>638</v>
      </c>
      <c r="M182" t="s">
        <v>26845</v>
      </c>
      <c r="N182" t="s">
        <v>637</v>
      </c>
      <c r="O182" t="s">
        <v>639</v>
      </c>
      <c r="P182" t="s">
        <v>5</v>
      </c>
      <c r="Q182" t="s">
        <v>640</v>
      </c>
      <c r="R182" t="s">
        <v>638</v>
      </c>
      <c r="S182" t="s">
        <v>26849</v>
      </c>
      <c r="T182" t="s">
        <v>26845</v>
      </c>
    </row>
    <row r="183" spans="1:20" x14ac:dyDescent="0.25">
      <c r="A183" t="s">
        <v>147</v>
      </c>
      <c r="B183" t="s">
        <v>148</v>
      </c>
      <c r="C183">
        <v>33.333333333333336</v>
      </c>
      <c r="D183">
        <v>3</v>
      </c>
      <c r="E183" t="s">
        <v>26850</v>
      </c>
      <c r="F183">
        <v>100</v>
      </c>
      <c r="G183">
        <v>0</v>
      </c>
      <c r="H183" t="s">
        <v>636</v>
      </c>
      <c r="I183" t="s">
        <v>638</v>
      </c>
      <c r="J183" t="s">
        <v>638</v>
      </c>
      <c r="K183" t="s">
        <v>637</v>
      </c>
      <c r="L183" t="s">
        <v>638</v>
      </c>
      <c r="M183" t="s">
        <v>637</v>
      </c>
      <c r="N183" t="s">
        <v>637</v>
      </c>
      <c r="O183" t="s">
        <v>9688</v>
      </c>
      <c r="P183" t="s">
        <v>5</v>
      </c>
      <c r="Q183" t="s">
        <v>637</v>
      </c>
      <c r="R183" t="s">
        <v>638</v>
      </c>
      <c r="S183" t="s">
        <v>637</v>
      </c>
      <c r="T183" t="s">
        <v>26851</v>
      </c>
    </row>
    <row r="184" spans="1:20" x14ac:dyDescent="0.25">
      <c r="A184" t="s">
        <v>147</v>
      </c>
      <c r="B184" t="s">
        <v>148</v>
      </c>
      <c r="C184">
        <v>33.333333333333336</v>
      </c>
      <c r="D184">
        <v>6</v>
      </c>
      <c r="E184" t="s">
        <v>26852</v>
      </c>
      <c r="F184">
        <v>200</v>
      </c>
      <c r="G184">
        <v>0</v>
      </c>
      <c r="H184" t="s">
        <v>636</v>
      </c>
      <c r="I184" t="s">
        <v>4796</v>
      </c>
      <c r="J184" t="s">
        <v>670</v>
      </c>
      <c r="K184" t="s">
        <v>637</v>
      </c>
      <c r="L184" t="s">
        <v>638</v>
      </c>
      <c r="M184" t="s">
        <v>26851</v>
      </c>
      <c r="N184" t="s">
        <v>637</v>
      </c>
      <c r="O184" t="s">
        <v>639</v>
      </c>
      <c r="P184" t="s">
        <v>5</v>
      </c>
      <c r="Q184" t="s">
        <v>640</v>
      </c>
      <c r="R184" t="s">
        <v>638</v>
      </c>
      <c r="S184" t="s">
        <v>26853</v>
      </c>
      <c r="T184" t="s">
        <v>26851</v>
      </c>
    </row>
    <row r="185" spans="1:20" x14ac:dyDescent="0.25">
      <c r="A185" t="s">
        <v>147</v>
      </c>
      <c r="B185" t="s">
        <v>148</v>
      </c>
      <c r="C185">
        <v>50</v>
      </c>
      <c r="D185">
        <v>6</v>
      </c>
      <c r="E185" t="s">
        <v>26854</v>
      </c>
      <c r="F185">
        <v>200</v>
      </c>
      <c r="G185">
        <v>0</v>
      </c>
      <c r="H185" t="s">
        <v>636</v>
      </c>
      <c r="I185" t="s">
        <v>638</v>
      </c>
      <c r="J185" t="s">
        <v>638</v>
      </c>
      <c r="K185" t="s">
        <v>637</v>
      </c>
      <c r="L185" t="s">
        <v>638</v>
      </c>
      <c r="M185" t="s">
        <v>637</v>
      </c>
      <c r="N185" t="s">
        <v>637</v>
      </c>
      <c r="O185" t="s">
        <v>2891</v>
      </c>
      <c r="P185" t="s">
        <v>5</v>
      </c>
      <c r="Q185" t="s">
        <v>637</v>
      </c>
      <c r="R185" t="s">
        <v>638</v>
      </c>
      <c r="S185" t="s">
        <v>637</v>
      </c>
      <c r="T185" t="s">
        <v>26851</v>
      </c>
    </row>
    <row r="186" spans="1:20" x14ac:dyDescent="0.25">
      <c r="A186" t="s">
        <v>147</v>
      </c>
      <c r="B186" t="s">
        <v>148</v>
      </c>
      <c r="C186">
        <v>33.333333333333336</v>
      </c>
      <c r="D186">
        <v>3</v>
      </c>
      <c r="E186" t="s">
        <v>26855</v>
      </c>
      <c r="F186">
        <v>100</v>
      </c>
      <c r="G186">
        <v>0</v>
      </c>
      <c r="H186" t="s">
        <v>636</v>
      </c>
      <c r="I186" t="s">
        <v>26856</v>
      </c>
      <c r="J186" t="s">
        <v>642</v>
      </c>
      <c r="K186" t="s">
        <v>637</v>
      </c>
      <c r="L186" t="s">
        <v>638</v>
      </c>
      <c r="M186" t="s">
        <v>26851</v>
      </c>
      <c r="N186" t="s">
        <v>637</v>
      </c>
      <c r="O186" t="s">
        <v>639</v>
      </c>
      <c r="P186" t="s">
        <v>5</v>
      </c>
      <c r="Q186" t="s">
        <v>640</v>
      </c>
      <c r="R186" t="s">
        <v>638</v>
      </c>
      <c r="S186" t="s">
        <v>26857</v>
      </c>
      <c r="T186" t="s">
        <v>26851</v>
      </c>
    </row>
    <row r="187" spans="1:20" x14ac:dyDescent="0.25">
      <c r="A187" t="s">
        <v>147</v>
      </c>
      <c r="B187" t="s">
        <v>148</v>
      </c>
      <c r="C187">
        <v>33.333333333333336</v>
      </c>
      <c r="D187">
        <v>3</v>
      </c>
      <c r="E187" t="s">
        <v>26858</v>
      </c>
      <c r="F187">
        <v>129</v>
      </c>
      <c r="G187">
        <v>29</v>
      </c>
      <c r="H187" t="s">
        <v>636</v>
      </c>
      <c r="I187" t="s">
        <v>26859</v>
      </c>
      <c r="J187" t="s">
        <v>662</v>
      </c>
      <c r="K187" t="s">
        <v>637</v>
      </c>
      <c r="L187" t="s">
        <v>638</v>
      </c>
      <c r="M187" t="s">
        <v>26860</v>
      </c>
      <c r="N187" t="s">
        <v>637</v>
      </c>
      <c r="O187" t="s">
        <v>639</v>
      </c>
      <c r="P187" t="s">
        <v>5</v>
      </c>
      <c r="Q187" t="s">
        <v>640</v>
      </c>
      <c r="R187" t="s">
        <v>638</v>
      </c>
      <c r="S187" t="s">
        <v>26861</v>
      </c>
      <c r="T187" t="s">
        <v>26860</v>
      </c>
    </row>
    <row r="188" spans="1:20" x14ac:dyDescent="0.25">
      <c r="A188" t="s">
        <v>16479</v>
      </c>
      <c r="B188" t="s">
        <v>13745</v>
      </c>
      <c r="C188">
        <v>200</v>
      </c>
      <c r="D188">
        <v>2</v>
      </c>
      <c r="E188" t="s">
        <v>26862</v>
      </c>
      <c r="F188">
        <v>158</v>
      </c>
      <c r="G188">
        <v>0</v>
      </c>
      <c r="H188" t="s">
        <v>636</v>
      </c>
      <c r="I188" t="s">
        <v>26863</v>
      </c>
      <c r="J188" t="s">
        <v>3188</v>
      </c>
      <c r="K188" t="s">
        <v>637</v>
      </c>
      <c r="L188" t="s">
        <v>638</v>
      </c>
      <c r="M188" t="s">
        <v>26864</v>
      </c>
      <c r="N188" t="s">
        <v>637</v>
      </c>
      <c r="O188" t="s">
        <v>639</v>
      </c>
      <c r="P188" t="s">
        <v>5</v>
      </c>
      <c r="Q188" t="s">
        <v>640</v>
      </c>
      <c r="R188" t="s">
        <v>638</v>
      </c>
      <c r="S188" t="s">
        <v>26865</v>
      </c>
      <c r="T188" t="s">
        <v>26864</v>
      </c>
    </row>
    <row r="189" spans="1:20" x14ac:dyDescent="0.25">
      <c r="A189" t="s">
        <v>22</v>
      </c>
      <c r="B189" t="s">
        <v>27</v>
      </c>
      <c r="C189">
        <v>80</v>
      </c>
      <c r="D189">
        <v>1</v>
      </c>
      <c r="E189" t="s">
        <v>26866</v>
      </c>
      <c r="F189">
        <v>80</v>
      </c>
      <c r="G189">
        <v>0</v>
      </c>
      <c r="H189" t="s">
        <v>645</v>
      </c>
      <c r="I189" t="s">
        <v>4168</v>
      </c>
      <c r="J189" t="s">
        <v>26867</v>
      </c>
      <c r="K189" t="s">
        <v>8777</v>
      </c>
      <c r="L189" t="s">
        <v>2224</v>
      </c>
      <c r="M189" t="s">
        <v>26864</v>
      </c>
      <c r="N189" t="s">
        <v>637</v>
      </c>
      <c r="O189" t="s">
        <v>646</v>
      </c>
      <c r="P189" t="s">
        <v>26</v>
      </c>
      <c r="Q189" t="s">
        <v>647</v>
      </c>
      <c r="R189" t="s">
        <v>638</v>
      </c>
      <c r="S189" t="s">
        <v>26868</v>
      </c>
      <c r="T189" t="s">
        <v>26869</v>
      </c>
    </row>
    <row r="190" spans="1:20" x14ac:dyDescent="0.25">
      <c r="A190" t="s">
        <v>16479</v>
      </c>
      <c r="B190" t="s">
        <v>13745</v>
      </c>
      <c r="C190">
        <v>99</v>
      </c>
      <c r="D190">
        <v>2</v>
      </c>
      <c r="E190" t="s">
        <v>26870</v>
      </c>
      <c r="F190">
        <v>158</v>
      </c>
      <c r="G190">
        <v>0</v>
      </c>
      <c r="H190" t="s">
        <v>636</v>
      </c>
      <c r="I190" t="s">
        <v>13211</v>
      </c>
      <c r="J190" t="s">
        <v>652</v>
      </c>
      <c r="K190" t="s">
        <v>637</v>
      </c>
      <c r="L190" t="s">
        <v>638</v>
      </c>
      <c r="M190" t="s">
        <v>26869</v>
      </c>
      <c r="N190" t="s">
        <v>637</v>
      </c>
      <c r="O190" t="s">
        <v>639</v>
      </c>
      <c r="P190" t="s">
        <v>5</v>
      </c>
      <c r="Q190" t="s">
        <v>640</v>
      </c>
      <c r="R190" t="s">
        <v>638</v>
      </c>
      <c r="S190" t="s">
        <v>26871</v>
      </c>
      <c r="T190" t="s">
        <v>26869</v>
      </c>
    </row>
    <row r="191" spans="1:20" x14ac:dyDescent="0.25">
      <c r="A191" t="s">
        <v>239</v>
      </c>
      <c r="B191" t="s">
        <v>245</v>
      </c>
      <c r="C191">
        <v>139</v>
      </c>
      <c r="D191">
        <v>1</v>
      </c>
      <c r="E191" t="s">
        <v>26872</v>
      </c>
      <c r="F191">
        <v>219</v>
      </c>
      <c r="G191">
        <v>0</v>
      </c>
      <c r="H191" t="s">
        <v>645</v>
      </c>
      <c r="I191" t="s">
        <v>26873</v>
      </c>
      <c r="J191" t="s">
        <v>26874</v>
      </c>
      <c r="K191" t="s">
        <v>3057</v>
      </c>
      <c r="L191" t="s">
        <v>1708</v>
      </c>
      <c r="M191" t="s">
        <v>26875</v>
      </c>
      <c r="N191" t="s">
        <v>637</v>
      </c>
      <c r="O191" t="s">
        <v>646</v>
      </c>
      <c r="P191" t="s">
        <v>26</v>
      </c>
      <c r="Q191" t="s">
        <v>647</v>
      </c>
      <c r="R191" t="s">
        <v>638</v>
      </c>
      <c r="S191" t="s">
        <v>26876</v>
      </c>
      <c r="T191" t="s">
        <v>26875</v>
      </c>
    </row>
    <row r="192" spans="1:20" x14ac:dyDescent="0.25">
      <c r="A192" t="s">
        <v>22</v>
      </c>
      <c r="B192" t="s">
        <v>27</v>
      </c>
      <c r="C192">
        <v>80</v>
      </c>
      <c r="D192">
        <v>1</v>
      </c>
      <c r="E192" t="s">
        <v>26872</v>
      </c>
      <c r="F192">
        <v>219</v>
      </c>
      <c r="G192">
        <v>0</v>
      </c>
      <c r="H192" t="s">
        <v>645</v>
      </c>
      <c r="I192" t="s">
        <v>26873</v>
      </c>
      <c r="J192" t="s">
        <v>26874</v>
      </c>
      <c r="K192" t="s">
        <v>3057</v>
      </c>
      <c r="L192" t="s">
        <v>1708</v>
      </c>
      <c r="M192" t="s">
        <v>26875</v>
      </c>
      <c r="N192" t="s">
        <v>637</v>
      </c>
      <c r="O192" t="s">
        <v>646</v>
      </c>
      <c r="P192" t="s">
        <v>26</v>
      </c>
      <c r="Q192" t="s">
        <v>647</v>
      </c>
      <c r="R192" t="s">
        <v>638</v>
      </c>
      <c r="S192" t="s">
        <v>26876</v>
      </c>
      <c r="T192" t="s">
        <v>26875</v>
      </c>
    </row>
    <row r="193" spans="1:20" x14ac:dyDescent="0.25">
      <c r="A193" t="s">
        <v>239</v>
      </c>
      <c r="B193" t="s">
        <v>245</v>
      </c>
      <c r="C193">
        <v>0</v>
      </c>
      <c r="D193">
        <v>1</v>
      </c>
      <c r="E193" t="s">
        <v>26877</v>
      </c>
      <c r="F193">
        <v>0</v>
      </c>
      <c r="G193">
        <v>0</v>
      </c>
      <c r="H193" t="s">
        <v>655</v>
      </c>
      <c r="I193" t="s">
        <v>15818</v>
      </c>
      <c r="J193" t="s">
        <v>649</v>
      </c>
      <c r="K193" t="s">
        <v>637</v>
      </c>
      <c r="L193" t="s">
        <v>638</v>
      </c>
      <c r="M193" t="s">
        <v>26875</v>
      </c>
      <c r="N193" t="s">
        <v>637</v>
      </c>
      <c r="O193" t="s">
        <v>643</v>
      </c>
      <c r="P193" t="s">
        <v>5</v>
      </c>
      <c r="Q193" t="s">
        <v>644</v>
      </c>
      <c r="R193" t="s">
        <v>638</v>
      </c>
      <c r="S193" t="s">
        <v>26878</v>
      </c>
      <c r="T193" t="s">
        <v>26875</v>
      </c>
    </row>
    <row r="194" spans="1:20" x14ac:dyDescent="0.25">
      <c r="A194" t="s">
        <v>77</v>
      </c>
      <c r="B194" t="s">
        <v>78</v>
      </c>
      <c r="C194">
        <v>35</v>
      </c>
      <c r="D194">
        <v>8</v>
      </c>
      <c r="E194" t="s">
        <v>26879</v>
      </c>
      <c r="F194">
        <v>342</v>
      </c>
      <c r="G194">
        <v>14</v>
      </c>
      <c r="H194" t="s">
        <v>645</v>
      </c>
      <c r="I194" t="s">
        <v>2221</v>
      </c>
      <c r="J194" t="s">
        <v>2222</v>
      </c>
      <c r="K194" t="s">
        <v>2223</v>
      </c>
      <c r="L194" t="s">
        <v>2224</v>
      </c>
      <c r="M194" t="s">
        <v>26768</v>
      </c>
      <c r="N194" t="s">
        <v>637</v>
      </c>
      <c r="O194" t="s">
        <v>646</v>
      </c>
      <c r="P194" t="s">
        <v>26</v>
      </c>
      <c r="Q194" t="s">
        <v>647</v>
      </c>
      <c r="R194" t="s">
        <v>638</v>
      </c>
      <c r="S194" t="s">
        <v>637</v>
      </c>
      <c r="T194" t="s">
        <v>26880</v>
      </c>
    </row>
    <row r="195" spans="1:20" x14ac:dyDescent="0.25">
      <c r="A195" t="s">
        <v>239</v>
      </c>
      <c r="B195" t="s">
        <v>245</v>
      </c>
      <c r="C195">
        <v>159</v>
      </c>
      <c r="D195">
        <v>1</v>
      </c>
      <c r="E195" t="s">
        <v>26881</v>
      </c>
      <c r="F195">
        <v>99</v>
      </c>
      <c r="G195">
        <v>0</v>
      </c>
      <c r="H195" t="s">
        <v>655</v>
      </c>
      <c r="I195" t="s">
        <v>26882</v>
      </c>
      <c r="J195" t="s">
        <v>653</v>
      </c>
      <c r="K195" t="s">
        <v>637</v>
      </c>
      <c r="L195" t="s">
        <v>638</v>
      </c>
      <c r="M195" t="s">
        <v>26880</v>
      </c>
      <c r="N195" t="s">
        <v>637</v>
      </c>
      <c r="O195" t="s">
        <v>643</v>
      </c>
      <c r="P195" t="s">
        <v>5</v>
      </c>
      <c r="Q195" t="s">
        <v>644</v>
      </c>
      <c r="R195" t="s">
        <v>638</v>
      </c>
      <c r="S195" t="s">
        <v>26883</v>
      </c>
      <c r="T195" t="s">
        <v>26880</v>
      </c>
    </row>
    <row r="196" spans="1:20" x14ac:dyDescent="0.25">
      <c r="A196" t="s">
        <v>147</v>
      </c>
      <c r="B196" t="s">
        <v>148</v>
      </c>
      <c r="C196">
        <v>50</v>
      </c>
      <c r="D196">
        <v>6</v>
      </c>
      <c r="E196" t="s">
        <v>26884</v>
      </c>
      <c r="F196">
        <v>238</v>
      </c>
      <c r="G196">
        <v>38</v>
      </c>
      <c r="H196" t="s">
        <v>636</v>
      </c>
      <c r="I196" t="s">
        <v>26885</v>
      </c>
      <c r="J196" t="s">
        <v>669</v>
      </c>
      <c r="K196" t="s">
        <v>637</v>
      </c>
      <c r="L196" t="s">
        <v>638</v>
      </c>
      <c r="M196" t="s">
        <v>26886</v>
      </c>
      <c r="N196" t="s">
        <v>637</v>
      </c>
      <c r="O196" t="s">
        <v>639</v>
      </c>
      <c r="P196" t="s">
        <v>5</v>
      </c>
      <c r="Q196" t="s">
        <v>640</v>
      </c>
      <c r="R196" t="s">
        <v>638</v>
      </c>
      <c r="S196" t="s">
        <v>26887</v>
      </c>
      <c r="T196" t="s">
        <v>26888</v>
      </c>
    </row>
    <row r="197" spans="1:20" x14ac:dyDescent="0.25">
      <c r="A197" t="s">
        <v>594</v>
      </c>
      <c r="B197" t="s">
        <v>595</v>
      </c>
      <c r="C197">
        <v>50</v>
      </c>
      <c r="D197">
        <v>3</v>
      </c>
      <c r="E197" t="s">
        <v>26889</v>
      </c>
      <c r="F197">
        <v>99</v>
      </c>
      <c r="G197">
        <v>0</v>
      </c>
      <c r="H197" t="s">
        <v>636</v>
      </c>
      <c r="I197" t="s">
        <v>24979</v>
      </c>
      <c r="J197" t="s">
        <v>652</v>
      </c>
      <c r="K197" t="s">
        <v>637</v>
      </c>
      <c r="L197" t="s">
        <v>638</v>
      </c>
      <c r="M197" t="s">
        <v>26890</v>
      </c>
      <c r="N197" t="s">
        <v>637</v>
      </c>
      <c r="O197" t="s">
        <v>639</v>
      </c>
      <c r="P197" t="s">
        <v>5</v>
      </c>
      <c r="Q197" t="s">
        <v>640</v>
      </c>
      <c r="R197" t="s">
        <v>638</v>
      </c>
      <c r="S197" t="s">
        <v>26891</v>
      </c>
      <c r="T197" t="s">
        <v>26890</v>
      </c>
    </row>
    <row r="198" spans="1:20" x14ac:dyDescent="0.25">
      <c r="A198" t="s">
        <v>239</v>
      </c>
      <c r="B198" t="s">
        <v>245</v>
      </c>
      <c r="C198">
        <v>159</v>
      </c>
      <c r="D198">
        <v>1</v>
      </c>
      <c r="E198" t="s">
        <v>26892</v>
      </c>
      <c r="F198">
        <v>99</v>
      </c>
      <c r="G198">
        <v>0</v>
      </c>
      <c r="H198" t="s">
        <v>655</v>
      </c>
      <c r="I198" t="s">
        <v>26893</v>
      </c>
      <c r="J198" t="s">
        <v>657</v>
      </c>
      <c r="K198" t="s">
        <v>637</v>
      </c>
      <c r="L198" t="s">
        <v>638</v>
      </c>
      <c r="M198" t="s">
        <v>26894</v>
      </c>
      <c r="N198" t="s">
        <v>637</v>
      </c>
      <c r="O198" t="s">
        <v>639</v>
      </c>
      <c r="P198" t="s">
        <v>5</v>
      </c>
      <c r="Q198" t="s">
        <v>640</v>
      </c>
      <c r="R198" t="s">
        <v>638</v>
      </c>
      <c r="S198" t="s">
        <v>26895</v>
      </c>
      <c r="T198" t="s">
        <v>26894</v>
      </c>
    </row>
    <row r="199" spans="1:20" x14ac:dyDescent="0.25">
      <c r="A199" t="s">
        <v>147</v>
      </c>
      <c r="B199" t="s">
        <v>148</v>
      </c>
      <c r="C199">
        <v>50</v>
      </c>
      <c r="D199">
        <v>6</v>
      </c>
      <c r="E199" t="s">
        <v>26896</v>
      </c>
      <c r="F199">
        <v>200</v>
      </c>
      <c r="G199">
        <v>0</v>
      </c>
      <c r="H199" t="s">
        <v>636</v>
      </c>
      <c r="I199" t="s">
        <v>26897</v>
      </c>
      <c r="J199" t="s">
        <v>1862</v>
      </c>
      <c r="K199" t="s">
        <v>637</v>
      </c>
      <c r="L199" t="s">
        <v>638</v>
      </c>
      <c r="M199" t="s">
        <v>26894</v>
      </c>
      <c r="N199" t="s">
        <v>637</v>
      </c>
      <c r="O199" t="s">
        <v>639</v>
      </c>
      <c r="P199" t="s">
        <v>5</v>
      </c>
      <c r="Q199" t="s">
        <v>640</v>
      </c>
      <c r="R199" t="s">
        <v>638</v>
      </c>
      <c r="S199" t="s">
        <v>26898</v>
      </c>
      <c r="T199" t="s">
        <v>26894</v>
      </c>
    </row>
    <row r="200" spans="1:20" x14ac:dyDescent="0.25">
      <c r="A200" t="s">
        <v>147</v>
      </c>
      <c r="B200" t="s">
        <v>148</v>
      </c>
      <c r="C200">
        <v>50</v>
      </c>
      <c r="D200">
        <v>6</v>
      </c>
      <c r="E200" t="s">
        <v>26899</v>
      </c>
      <c r="F200">
        <v>229</v>
      </c>
      <c r="G200">
        <v>29</v>
      </c>
      <c r="H200" t="s">
        <v>636</v>
      </c>
      <c r="I200" t="s">
        <v>26900</v>
      </c>
      <c r="J200" t="s">
        <v>667</v>
      </c>
      <c r="K200" t="s">
        <v>637</v>
      </c>
      <c r="L200" t="s">
        <v>638</v>
      </c>
      <c r="M200" t="s">
        <v>26901</v>
      </c>
      <c r="N200" t="s">
        <v>637</v>
      </c>
      <c r="O200" t="s">
        <v>654</v>
      </c>
      <c r="P200" t="s">
        <v>5</v>
      </c>
      <c r="Q200" t="s">
        <v>640</v>
      </c>
      <c r="R200" t="s">
        <v>638</v>
      </c>
      <c r="S200" t="s">
        <v>26902</v>
      </c>
      <c r="T200" t="s">
        <v>26901</v>
      </c>
    </row>
    <row r="201" spans="1:20" x14ac:dyDescent="0.25">
      <c r="A201" t="s">
        <v>18</v>
      </c>
      <c r="B201" t="s">
        <v>19</v>
      </c>
      <c r="C201">
        <v>66.666666666666671</v>
      </c>
      <c r="D201">
        <v>6</v>
      </c>
      <c r="E201" t="s">
        <v>26903</v>
      </c>
      <c r="F201">
        <v>248.08</v>
      </c>
      <c r="G201">
        <v>0</v>
      </c>
      <c r="H201" t="s">
        <v>636</v>
      </c>
      <c r="I201" t="s">
        <v>26904</v>
      </c>
      <c r="J201" t="s">
        <v>700</v>
      </c>
      <c r="K201" t="s">
        <v>637</v>
      </c>
      <c r="L201" t="s">
        <v>638</v>
      </c>
      <c r="M201" t="s">
        <v>26905</v>
      </c>
      <c r="N201" t="s">
        <v>637</v>
      </c>
      <c r="O201" t="s">
        <v>643</v>
      </c>
      <c r="P201" t="s">
        <v>5</v>
      </c>
      <c r="Q201" t="s">
        <v>644</v>
      </c>
      <c r="R201" t="s">
        <v>638</v>
      </c>
      <c r="S201" t="s">
        <v>26906</v>
      </c>
      <c r="T201" t="s">
        <v>26905</v>
      </c>
    </row>
    <row r="202" spans="1:20" x14ac:dyDescent="0.25">
      <c r="A202" t="s">
        <v>22</v>
      </c>
      <c r="B202" t="s">
        <v>213</v>
      </c>
      <c r="C202">
        <v>68</v>
      </c>
      <c r="D202">
        <v>1</v>
      </c>
      <c r="E202" t="s">
        <v>26907</v>
      </c>
      <c r="F202">
        <v>68</v>
      </c>
      <c r="G202">
        <v>0</v>
      </c>
      <c r="H202" t="s">
        <v>663</v>
      </c>
      <c r="I202" t="s">
        <v>26908</v>
      </c>
      <c r="J202" t="s">
        <v>26909</v>
      </c>
      <c r="K202" t="s">
        <v>1774</v>
      </c>
      <c r="L202" t="s">
        <v>26910</v>
      </c>
      <c r="M202" t="s">
        <v>26911</v>
      </c>
      <c r="N202" t="s">
        <v>637</v>
      </c>
      <c r="O202" t="s">
        <v>664</v>
      </c>
      <c r="P202" t="s">
        <v>23</v>
      </c>
      <c r="Q202" t="s">
        <v>665</v>
      </c>
      <c r="R202" t="s">
        <v>638</v>
      </c>
      <c r="S202" t="s">
        <v>26912</v>
      </c>
      <c r="T202" t="s">
        <v>26911</v>
      </c>
    </row>
    <row r="203" spans="1:20" x14ac:dyDescent="0.25">
      <c r="A203" t="s">
        <v>18</v>
      </c>
      <c r="B203" t="s">
        <v>19</v>
      </c>
      <c r="C203">
        <v>66.666666666666671</v>
      </c>
      <c r="D203">
        <v>6</v>
      </c>
      <c r="E203" t="s">
        <v>26913</v>
      </c>
      <c r="F203">
        <v>210</v>
      </c>
      <c r="G203">
        <v>10</v>
      </c>
      <c r="H203" t="s">
        <v>655</v>
      </c>
      <c r="I203" t="s">
        <v>4639</v>
      </c>
      <c r="J203" t="s">
        <v>709</v>
      </c>
      <c r="K203" t="s">
        <v>637</v>
      </c>
      <c r="L203" t="s">
        <v>638</v>
      </c>
      <c r="M203" t="s">
        <v>26914</v>
      </c>
      <c r="N203" t="s">
        <v>637</v>
      </c>
      <c r="O203" t="s">
        <v>643</v>
      </c>
      <c r="P203" t="s">
        <v>5</v>
      </c>
      <c r="Q203" t="s">
        <v>644</v>
      </c>
      <c r="R203" t="s">
        <v>638</v>
      </c>
      <c r="S203" t="s">
        <v>26915</v>
      </c>
      <c r="T203" t="s">
        <v>26916</v>
      </c>
    </row>
    <row r="204" spans="1:20" x14ac:dyDescent="0.25">
      <c r="A204" t="s">
        <v>240</v>
      </c>
      <c r="B204" t="s">
        <v>246</v>
      </c>
      <c r="C204">
        <v>159</v>
      </c>
      <c r="D204">
        <v>1</v>
      </c>
      <c r="E204" t="s">
        <v>26917</v>
      </c>
      <c r="F204">
        <v>258</v>
      </c>
      <c r="G204">
        <v>0</v>
      </c>
      <c r="H204" t="s">
        <v>636</v>
      </c>
      <c r="I204" t="s">
        <v>26918</v>
      </c>
      <c r="J204" t="s">
        <v>2178</v>
      </c>
      <c r="K204" t="s">
        <v>637</v>
      </c>
      <c r="L204" t="s">
        <v>638</v>
      </c>
      <c r="M204" t="s">
        <v>26919</v>
      </c>
      <c r="N204" t="s">
        <v>637</v>
      </c>
      <c r="O204" t="s">
        <v>639</v>
      </c>
      <c r="P204" t="s">
        <v>5</v>
      </c>
      <c r="Q204" t="s">
        <v>640</v>
      </c>
      <c r="R204" t="s">
        <v>638</v>
      </c>
      <c r="S204" t="s">
        <v>26920</v>
      </c>
      <c r="T204" t="s">
        <v>26919</v>
      </c>
    </row>
    <row r="205" spans="1:20" x14ac:dyDescent="0.25">
      <c r="A205" t="s">
        <v>239</v>
      </c>
      <c r="B205" t="s">
        <v>245</v>
      </c>
      <c r="C205">
        <v>159</v>
      </c>
      <c r="D205">
        <v>1</v>
      </c>
      <c r="E205" t="s">
        <v>26917</v>
      </c>
      <c r="F205">
        <v>258</v>
      </c>
      <c r="G205">
        <v>0</v>
      </c>
      <c r="H205" t="s">
        <v>636</v>
      </c>
      <c r="I205" t="s">
        <v>26918</v>
      </c>
      <c r="J205" t="s">
        <v>2178</v>
      </c>
      <c r="K205" t="s">
        <v>637</v>
      </c>
      <c r="L205" t="s">
        <v>638</v>
      </c>
      <c r="M205" t="s">
        <v>26919</v>
      </c>
      <c r="N205" t="s">
        <v>637</v>
      </c>
      <c r="O205" t="s">
        <v>639</v>
      </c>
      <c r="P205" t="s">
        <v>5</v>
      </c>
      <c r="Q205" t="s">
        <v>640</v>
      </c>
      <c r="R205" t="s">
        <v>638</v>
      </c>
      <c r="S205" t="s">
        <v>26920</v>
      </c>
      <c r="T205" t="s">
        <v>26919</v>
      </c>
    </row>
    <row r="206" spans="1:20" x14ac:dyDescent="0.25">
      <c r="A206" t="s">
        <v>77</v>
      </c>
      <c r="B206" t="s">
        <v>78</v>
      </c>
      <c r="C206">
        <v>27.5</v>
      </c>
      <c r="D206">
        <v>4</v>
      </c>
      <c r="E206" t="s">
        <v>26921</v>
      </c>
      <c r="F206">
        <v>178</v>
      </c>
      <c r="G206">
        <v>13</v>
      </c>
      <c r="H206" t="s">
        <v>636</v>
      </c>
      <c r="I206" t="s">
        <v>26922</v>
      </c>
      <c r="J206" t="s">
        <v>666</v>
      </c>
      <c r="K206" t="s">
        <v>637</v>
      </c>
      <c r="L206" t="s">
        <v>638</v>
      </c>
      <c r="M206" t="s">
        <v>26923</v>
      </c>
      <c r="N206" t="s">
        <v>637</v>
      </c>
      <c r="O206" t="s">
        <v>639</v>
      </c>
      <c r="P206" t="s">
        <v>5</v>
      </c>
      <c r="Q206" t="s">
        <v>640</v>
      </c>
      <c r="R206" t="s">
        <v>638</v>
      </c>
      <c r="S206" t="s">
        <v>26924</v>
      </c>
      <c r="T206" t="s">
        <v>26923</v>
      </c>
    </row>
    <row r="207" spans="1:20" x14ac:dyDescent="0.25">
      <c r="A207" t="s">
        <v>241</v>
      </c>
      <c r="B207" t="s">
        <v>247</v>
      </c>
      <c r="C207">
        <v>159</v>
      </c>
      <c r="D207">
        <v>1</v>
      </c>
      <c r="E207" t="s">
        <v>26925</v>
      </c>
      <c r="F207">
        <v>198</v>
      </c>
      <c r="G207">
        <v>0</v>
      </c>
      <c r="H207" t="s">
        <v>636</v>
      </c>
      <c r="I207" t="s">
        <v>26926</v>
      </c>
      <c r="J207" t="s">
        <v>2240</v>
      </c>
      <c r="K207" t="s">
        <v>637</v>
      </c>
      <c r="L207" t="s">
        <v>638</v>
      </c>
      <c r="M207" t="s">
        <v>26927</v>
      </c>
      <c r="N207" t="s">
        <v>637</v>
      </c>
      <c r="O207" t="s">
        <v>643</v>
      </c>
      <c r="P207" t="s">
        <v>5</v>
      </c>
      <c r="Q207" t="s">
        <v>644</v>
      </c>
      <c r="R207" t="s">
        <v>638</v>
      </c>
      <c r="S207" t="s">
        <v>26928</v>
      </c>
      <c r="T207" t="s">
        <v>26929</v>
      </c>
    </row>
    <row r="208" spans="1:20" x14ac:dyDescent="0.25">
      <c r="A208" t="s">
        <v>600</v>
      </c>
      <c r="B208" t="s">
        <v>601</v>
      </c>
      <c r="C208">
        <v>159</v>
      </c>
      <c r="D208">
        <v>1</v>
      </c>
      <c r="E208" t="s">
        <v>26925</v>
      </c>
      <c r="F208">
        <v>198</v>
      </c>
      <c r="G208">
        <v>0</v>
      </c>
      <c r="H208" t="s">
        <v>636</v>
      </c>
      <c r="I208" t="s">
        <v>26926</v>
      </c>
      <c r="J208" t="s">
        <v>2240</v>
      </c>
      <c r="K208" t="s">
        <v>637</v>
      </c>
      <c r="L208" t="s">
        <v>638</v>
      </c>
      <c r="M208" t="s">
        <v>26927</v>
      </c>
      <c r="N208" t="s">
        <v>637</v>
      </c>
      <c r="O208" t="s">
        <v>643</v>
      </c>
      <c r="P208" t="s">
        <v>5</v>
      </c>
      <c r="Q208" t="s">
        <v>644</v>
      </c>
      <c r="R208" t="s">
        <v>638</v>
      </c>
      <c r="S208" t="s">
        <v>26928</v>
      </c>
      <c r="T208" t="s">
        <v>26929</v>
      </c>
    </row>
    <row r="209" spans="1:20" x14ac:dyDescent="0.25">
      <c r="A209" t="s">
        <v>240</v>
      </c>
      <c r="B209" t="s">
        <v>246</v>
      </c>
      <c r="C209">
        <v>159</v>
      </c>
      <c r="D209">
        <v>1</v>
      </c>
      <c r="E209" t="s">
        <v>26930</v>
      </c>
      <c r="F209">
        <v>99</v>
      </c>
      <c r="G209">
        <v>0</v>
      </c>
      <c r="H209" t="s">
        <v>655</v>
      </c>
      <c r="I209" t="s">
        <v>22017</v>
      </c>
      <c r="J209" t="s">
        <v>686</v>
      </c>
      <c r="K209" t="s">
        <v>637</v>
      </c>
      <c r="L209" t="s">
        <v>638</v>
      </c>
      <c r="M209" t="s">
        <v>26931</v>
      </c>
      <c r="N209" t="s">
        <v>637</v>
      </c>
      <c r="O209" t="s">
        <v>643</v>
      </c>
      <c r="P209" t="s">
        <v>5</v>
      </c>
      <c r="Q209" t="s">
        <v>644</v>
      </c>
      <c r="R209" t="s">
        <v>638</v>
      </c>
      <c r="S209" t="s">
        <v>26932</v>
      </c>
      <c r="T209" t="s">
        <v>26931</v>
      </c>
    </row>
    <row r="210" spans="1:20" x14ac:dyDescent="0.25">
      <c r="A210" t="s">
        <v>147</v>
      </c>
      <c r="B210" t="s">
        <v>148</v>
      </c>
      <c r="C210">
        <v>50</v>
      </c>
      <c r="D210">
        <v>6</v>
      </c>
      <c r="E210" t="s">
        <v>26933</v>
      </c>
      <c r="F210">
        <v>200</v>
      </c>
      <c r="G210">
        <v>0</v>
      </c>
      <c r="H210" t="s">
        <v>636</v>
      </c>
      <c r="I210" t="s">
        <v>26934</v>
      </c>
      <c r="J210" t="s">
        <v>648</v>
      </c>
      <c r="K210" t="s">
        <v>637</v>
      </c>
      <c r="L210" t="s">
        <v>638</v>
      </c>
      <c r="M210" t="s">
        <v>26931</v>
      </c>
      <c r="N210" t="s">
        <v>637</v>
      </c>
      <c r="O210" t="s">
        <v>643</v>
      </c>
      <c r="P210" t="s">
        <v>5</v>
      </c>
      <c r="Q210" t="s">
        <v>644</v>
      </c>
      <c r="R210" t="s">
        <v>638</v>
      </c>
      <c r="S210" t="s">
        <v>26935</v>
      </c>
      <c r="T210" t="s">
        <v>26931</v>
      </c>
    </row>
    <row r="211" spans="1:20" x14ac:dyDescent="0.25">
      <c r="A211" t="s">
        <v>239</v>
      </c>
      <c r="B211" t="s">
        <v>245</v>
      </c>
      <c r="C211">
        <v>159</v>
      </c>
      <c r="D211">
        <v>1</v>
      </c>
      <c r="E211" t="s">
        <v>26936</v>
      </c>
      <c r="F211">
        <v>129</v>
      </c>
      <c r="G211">
        <v>0</v>
      </c>
      <c r="H211" t="s">
        <v>636</v>
      </c>
      <c r="I211" t="s">
        <v>26937</v>
      </c>
      <c r="J211" t="s">
        <v>648</v>
      </c>
      <c r="K211" t="s">
        <v>637</v>
      </c>
      <c r="L211" t="s">
        <v>638</v>
      </c>
      <c r="M211" t="s">
        <v>26938</v>
      </c>
      <c r="N211" t="s">
        <v>637</v>
      </c>
      <c r="O211" t="s">
        <v>643</v>
      </c>
      <c r="P211" t="s">
        <v>5</v>
      </c>
      <c r="Q211" t="s">
        <v>644</v>
      </c>
      <c r="R211" t="s">
        <v>638</v>
      </c>
      <c r="S211" t="s">
        <v>26939</v>
      </c>
      <c r="T211" t="s">
        <v>26938</v>
      </c>
    </row>
    <row r="212" spans="1:20" x14ac:dyDescent="0.25">
      <c r="A212" t="s">
        <v>77</v>
      </c>
      <c r="B212" t="s">
        <v>78</v>
      </c>
      <c r="C212">
        <v>50</v>
      </c>
      <c r="D212">
        <v>1</v>
      </c>
      <c r="E212" t="s">
        <v>26940</v>
      </c>
      <c r="F212">
        <v>50</v>
      </c>
      <c r="G212">
        <v>0</v>
      </c>
      <c r="H212" t="s">
        <v>636</v>
      </c>
      <c r="I212" t="s">
        <v>26941</v>
      </c>
      <c r="J212" t="s">
        <v>653</v>
      </c>
      <c r="K212" t="s">
        <v>637</v>
      </c>
      <c r="L212" t="s">
        <v>638</v>
      </c>
      <c r="M212" t="s">
        <v>26942</v>
      </c>
      <c r="N212" t="s">
        <v>637</v>
      </c>
      <c r="O212" t="s">
        <v>643</v>
      </c>
      <c r="P212" t="s">
        <v>5</v>
      </c>
      <c r="Q212" t="s">
        <v>644</v>
      </c>
      <c r="R212" t="s">
        <v>638</v>
      </c>
      <c r="S212" t="s">
        <v>26943</v>
      </c>
      <c r="T212" t="s">
        <v>26942</v>
      </c>
    </row>
    <row r="213" spans="1:20" x14ac:dyDescent="0.25">
      <c r="A213" t="s">
        <v>147</v>
      </c>
      <c r="B213" t="s">
        <v>148</v>
      </c>
      <c r="C213">
        <v>50</v>
      </c>
      <c r="D213">
        <v>6</v>
      </c>
      <c r="E213" t="s">
        <v>26944</v>
      </c>
      <c r="F213">
        <v>200</v>
      </c>
      <c r="G213">
        <v>0</v>
      </c>
      <c r="H213" t="s">
        <v>636</v>
      </c>
      <c r="I213" t="s">
        <v>26945</v>
      </c>
      <c r="J213" t="s">
        <v>650</v>
      </c>
      <c r="K213" t="s">
        <v>637</v>
      </c>
      <c r="L213" t="s">
        <v>638</v>
      </c>
      <c r="M213" t="s">
        <v>26946</v>
      </c>
      <c r="N213" t="s">
        <v>637</v>
      </c>
      <c r="O213" t="s">
        <v>654</v>
      </c>
      <c r="P213" t="s">
        <v>5</v>
      </c>
      <c r="Q213" t="s">
        <v>640</v>
      </c>
      <c r="R213" t="s">
        <v>638</v>
      </c>
      <c r="S213" t="s">
        <v>26947</v>
      </c>
      <c r="T213" t="s">
        <v>26946</v>
      </c>
    </row>
    <row r="214" spans="1:20" x14ac:dyDescent="0.25">
      <c r="A214" t="s">
        <v>147</v>
      </c>
      <c r="B214" t="s">
        <v>148</v>
      </c>
      <c r="C214">
        <v>50</v>
      </c>
      <c r="D214">
        <v>6</v>
      </c>
      <c r="E214" t="s">
        <v>26948</v>
      </c>
      <c r="F214">
        <v>200</v>
      </c>
      <c r="G214">
        <v>0</v>
      </c>
      <c r="H214" t="s">
        <v>636</v>
      </c>
      <c r="I214" t="s">
        <v>26949</v>
      </c>
      <c r="J214" t="s">
        <v>649</v>
      </c>
      <c r="K214" t="s">
        <v>637</v>
      </c>
      <c r="L214" t="s">
        <v>638</v>
      </c>
      <c r="M214" t="s">
        <v>26950</v>
      </c>
      <c r="N214" t="s">
        <v>637</v>
      </c>
      <c r="O214" t="s">
        <v>643</v>
      </c>
      <c r="P214" t="s">
        <v>5</v>
      </c>
      <c r="Q214" t="s">
        <v>644</v>
      </c>
      <c r="R214" t="s">
        <v>638</v>
      </c>
      <c r="S214" t="s">
        <v>26951</v>
      </c>
      <c r="T214" t="s">
        <v>26950</v>
      </c>
    </row>
    <row r="215" spans="1:20" x14ac:dyDescent="0.25">
      <c r="A215" t="s">
        <v>147</v>
      </c>
      <c r="B215" t="s">
        <v>148</v>
      </c>
      <c r="C215">
        <v>33.333333333333336</v>
      </c>
      <c r="D215">
        <v>3</v>
      </c>
      <c r="E215" t="s">
        <v>26952</v>
      </c>
      <c r="F215">
        <v>100</v>
      </c>
      <c r="G215">
        <v>0</v>
      </c>
      <c r="H215" t="s">
        <v>636</v>
      </c>
      <c r="I215" t="s">
        <v>7761</v>
      </c>
      <c r="J215" t="s">
        <v>648</v>
      </c>
      <c r="K215" t="s">
        <v>637</v>
      </c>
      <c r="L215" t="s">
        <v>638</v>
      </c>
      <c r="M215" t="s">
        <v>26953</v>
      </c>
      <c r="N215" t="s">
        <v>637</v>
      </c>
      <c r="O215" t="s">
        <v>643</v>
      </c>
      <c r="P215" t="s">
        <v>5</v>
      </c>
      <c r="Q215" t="s">
        <v>644</v>
      </c>
      <c r="R215" t="s">
        <v>638</v>
      </c>
      <c r="S215" t="s">
        <v>26954</v>
      </c>
      <c r="T215" t="s">
        <v>26953</v>
      </c>
    </row>
    <row r="216" spans="1:20" x14ac:dyDescent="0.25">
      <c r="A216" t="s">
        <v>116</v>
      </c>
      <c r="B216" t="s">
        <v>117</v>
      </c>
      <c r="C216">
        <v>12</v>
      </c>
      <c r="D216">
        <v>30</v>
      </c>
      <c r="E216" t="s">
        <v>26955</v>
      </c>
      <c r="F216">
        <v>260</v>
      </c>
      <c r="G216">
        <v>0</v>
      </c>
      <c r="H216" t="s">
        <v>636</v>
      </c>
      <c r="I216" t="s">
        <v>26956</v>
      </c>
      <c r="J216" t="s">
        <v>2423</v>
      </c>
      <c r="K216" t="s">
        <v>637</v>
      </c>
      <c r="L216" t="s">
        <v>638</v>
      </c>
      <c r="M216" t="s">
        <v>26957</v>
      </c>
      <c r="N216" t="s">
        <v>637</v>
      </c>
      <c r="O216" t="s">
        <v>643</v>
      </c>
      <c r="P216" t="s">
        <v>5</v>
      </c>
      <c r="Q216" t="s">
        <v>644</v>
      </c>
      <c r="R216" t="s">
        <v>638</v>
      </c>
      <c r="S216" t="s">
        <v>26958</v>
      </c>
      <c r="T216" t="s">
        <v>26957</v>
      </c>
    </row>
    <row r="217" spans="1:20" x14ac:dyDescent="0.25">
      <c r="A217" t="s">
        <v>147</v>
      </c>
      <c r="B217" t="s">
        <v>148</v>
      </c>
      <c r="C217">
        <v>50</v>
      </c>
      <c r="D217">
        <v>6</v>
      </c>
      <c r="E217" t="s">
        <v>26959</v>
      </c>
      <c r="F217">
        <v>200</v>
      </c>
      <c r="G217">
        <v>0</v>
      </c>
      <c r="H217" t="s">
        <v>636</v>
      </c>
      <c r="I217" t="s">
        <v>3297</v>
      </c>
      <c r="J217" t="s">
        <v>8817</v>
      </c>
      <c r="K217" t="s">
        <v>637</v>
      </c>
      <c r="L217" t="s">
        <v>638</v>
      </c>
      <c r="M217" t="s">
        <v>26960</v>
      </c>
      <c r="N217" t="s">
        <v>637</v>
      </c>
      <c r="O217" t="s">
        <v>639</v>
      </c>
      <c r="P217" t="s">
        <v>5</v>
      </c>
      <c r="Q217" t="s">
        <v>640</v>
      </c>
      <c r="R217" t="s">
        <v>638</v>
      </c>
      <c r="S217" t="s">
        <v>26961</v>
      </c>
      <c r="T217" t="s">
        <v>26960</v>
      </c>
    </row>
    <row r="218" spans="1:20" x14ac:dyDescent="0.25">
      <c r="A218" t="s">
        <v>516</v>
      </c>
      <c r="B218" t="s">
        <v>120</v>
      </c>
      <c r="C218">
        <v>75</v>
      </c>
      <c r="D218">
        <v>1</v>
      </c>
      <c r="E218" t="s">
        <v>26962</v>
      </c>
      <c r="F218">
        <v>102</v>
      </c>
      <c r="G218">
        <v>27</v>
      </c>
      <c r="H218" t="s">
        <v>645</v>
      </c>
      <c r="I218" t="s">
        <v>26963</v>
      </c>
      <c r="J218" t="s">
        <v>26964</v>
      </c>
      <c r="K218" t="s">
        <v>26965</v>
      </c>
      <c r="L218" t="s">
        <v>1689</v>
      </c>
      <c r="M218" t="s">
        <v>26966</v>
      </c>
      <c r="N218" t="s">
        <v>637</v>
      </c>
      <c r="O218" t="s">
        <v>646</v>
      </c>
      <c r="P218" t="s">
        <v>26</v>
      </c>
      <c r="Q218" t="s">
        <v>647</v>
      </c>
      <c r="R218" t="s">
        <v>638</v>
      </c>
      <c r="S218" t="s">
        <v>637</v>
      </c>
      <c r="T218" t="s">
        <v>26960</v>
      </c>
    </row>
    <row r="219" spans="1:20" x14ac:dyDescent="0.25">
      <c r="A219" t="s">
        <v>18</v>
      </c>
      <c r="B219" t="s">
        <v>19</v>
      </c>
      <c r="C219">
        <v>66.666666666666671</v>
      </c>
      <c r="D219">
        <v>3</v>
      </c>
      <c r="E219" t="s">
        <v>26967</v>
      </c>
      <c r="F219">
        <v>100</v>
      </c>
      <c r="G219">
        <v>0</v>
      </c>
      <c r="H219" t="s">
        <v>636</v>
      </c>
      <c r="I219" t="s">
        <v>7761</v>
      </c>
      <c r="J219" t="s">
        <v>648</v>
      </c>
      <c r="K219" t="s">
        <v>637</v>
      </c>
      <c r="L219" t="s">
        <v>638</v>
      </c>
      <c r="M219" t="s">
        <v>26968</v>
      </c>
      <c r="N219" t="s">
        <v>637</v>
      </c>
      <c r="O219" t="s">
        <v>643</v>
      </c>
      <c r="P219" t="s">
        <v>5</v>
      </c>
      <c r="Q219" t="s">
        <v>644</v>
      </c>
      <c r="R219" t="s">
        <v>638</v>
      </c>
      <c r="S219" t="s">
        <v>26969</v>
      </c>
      <c r="T219" t="s">
        <v>26968</v>
      </c>
    </row>
    <row r="220" spans="1:20" x14ac:dyDescent="0.25">
      <c r="A220" t="s">
        <v>147</v>
      </c>
      <c r="B220" t="s">
        <v>148</v>
      </c>
      <c r="C220">
        <v>50</v>
      </c>
      <c r="D220">
        <v>6</v>
      </c>
      <c r="E220" t="s">
        <v>26970</v>
      </c>
      <c r="F220">
        <v>235</v>
      </c>
      <c r="G220">
        <v>35</v>
      </c>
      <c r="H220" t="s">
        <v>636</v>
      </c>
      <c r="I220" t="s">
        <v>26971</v>
      </c>
      <c r="J220" t="s">
        <v>648</v>
      </c>
      <c r="K220" t="s">
        <v>637</v>
      </c>
      <c r="L220" t="s">
        <v>638</v>
      </c>
      <c r="M220" t="s">
        <v>26972</v>
      </c>
      <c r="N220" t="s">
        <v>637</v>
      </c>
      <c r="O220" t="s">
        <v>639</v>
      </c>
      <c r="P220" t="s">
        <v>5</v>
      </c>
      <c r="Q220" t="s">
        <v>640</v>
      </c>
      <c r="R220" t="s">
        <v>638</v>
      </c>
      <c r="S220" t="s">
        <v>26973</v>
      </c>
      <c r="T220" t="s">
        <v>26972</v>
      </c>
    </row>
    <row r="221" spans="1:20" x14ac:dyDescent="0.25">
      <c r="A221" t="s">
        <v>18</v>
      </c>
      <c r="B221" t="s">
        <v>19</v>
      </c>
      <c r="C221">
        <v>66.666666666666671</v>
      </c>
      <c r="D221">
        <v>3</v>
      </c>
      <c r="E221" t="s">
        <v>26974</v>
      </c>
      <c r="F221">
        <v>129</v>
      </c>
      <c r="G221">
        <v>0</v>
      </c>
      <c r="H221" t="s">
        <v>636</v>
      </c>
      <c r="I221" t="s">
        <v>26975</v>
      </c>
      <c r="J221" t="s">
        <v>653</v>
      </c>
      <c r="K221" t="s">
        <v>637</v>
      </c>
      <c r="L221" t="s">
        <v>638</v>
      </c>
      <c r="M221" t="s">
        <v>26976</v>
      </c>
      <c r="N221" t="s">
        <v>637</v>
      </c>
      <c r="O221" t="s">
        <v>643</v>
      </c>
      <c r="P221" t="s">
        <v>5</v>
      </c>
      <c r="Q221" t="s">
        <v>644</v>
      </c>
      <c r="R221" t="s">
        <v>638</v>
      </c>
      <c r="S221" t="s">
        <v>26977</v>
      </c>
      <c r="T221" t="s">
        <v>26976</v>
      </c>
    </row>
    <row r="222" spans="1:20" x14ac:dyDescent="0.25">
      <c r="A222" t="s">
        <v>147</v>
      </c>
      <c r="B222" t="s">
        <v>148</v>
      </c>
      <c r="C222">
        <v>33.333333333333336</v>
      </c>
      <c r="D222">
        <v>3</v>
      </c>
      <c r="E222" t="s">
        <v>26978</v>
      </c>
      <c r="F222">
        <v>100</v>
      </c>
      <c r="G222">
        <v>0</v>
      </c>
      <c r="H222" t="s">
        <v>636</v>
      </c>
      <c r="I222" t="s">
        <v>26979</v>
      </c>
      <c r="J222" t="s">
        <v>7058</v>
      </c>
      <c r="K222" t="s">
        <v>637</v>
      </c>
      <c r="L222" t="s">
        <v>638</v>
      </c>
      <c r="M222" t="s">
        <v>26976</v>
      </c>
      <c r="N222" t="s">
        <v>637</v>
      </c>
      <c r="O222" t="s">
        <v>639</v>
      </c>
      <c r="P222" t="s">
        <v>5</v>
      </c>
      <c r="Q222" t="s">
        <v>640</v>
      </c>
      <c r="R222" t="s">
        <v>26980</v>
      </c>
      <c r="S222" t="s">
        <v>26981</v>
      </c>
      <c r="T222" t="s">
        <v>26976</v>
      </c>
    </row>
    <row r="223" spans="1:20" x14ac:dyDescent="0.25">
      <c r="A223" t="s">
        <v>147</v>
      </c>
      <c r="B223" t="s">
        <v>148</v>
      </c>
      <c r="C223">
        <v>50</v>
      </c>
      <c r="D223">
        <v>6</v>
      </c>
      <c r="E223" t="s">
        <v>26982</v>
      </c>
      <c r="F223">
        <v>200</v>
      </c>
      <c r="G223">
        <v>0</v>
      </c>
      <c r="H223" t="s">
        <v>636</v>
      </c>
      <c r="I223" t="s">
        <v>24936</v>
      </c>
      <c r="J223" t="s">
        <v>648</v>
      </c>
      <c r="K223" t="s">
        <v>637</v>
      </c>
      <c r="L223" t="s">
        <v>638</v>
      </c>
      <c r="M223" t="s">
        <v>26976</v>
      </c>
      <c r="N223" t="s">
        <v>637</v>
      </c>
      <c r="O223" t="s">
        <v>643</v>
      </c>
      <c r="P223" t="s">
        <v>5</v>
      </c>
      <c r="Q223" t="s">
        <v>644</v>
      </c>
      <c r="R223" t="s">
        <v>638</v>
      </c>
      <c r="S223" t="s">
        <v>26983</v>
      </c>
      <c r="T223" t="s">
        <v>26976</v>
      </c>
    </row>
    <row r="224" spans="1:20" x14ac:dyDescent="0.25">
      <c r="A224" t="s">
        <v>147</v>
      </c>
      <c r="B224" t="s">
        <v>148</v>
      </c>
      <c r="C224">
        <v>50</v>
      </c>
      <c r="D224">
        <v>6</v>
      </c>
      <c r="E224" t="s">
        <v>26984</v>
      </c>
      <c r="F224">
        <v>200</v>
      </c>
      <c r="G224">
        <v>0</v>
      </c>
      <c r="H224" t="s">
        <v>636</v>
      </c>
      <c r="I224" t="s">
        <v>26985</v>
      </c>
      <c r="J224" t="s">
        <v>650</v>
      </c>
      <c r="K224" t="s">
        <v>637</v>
      </c>
      <c r="L224" t="s">
        <v>638</v>
      </c>
      <c r="M224" t="s">
        <v>26986</v>
      </c>
      <c r="N224" t="s">
        <v>637</v>
      </c>
      <c r="O224" t="s">
        <v>643</v>
      </c>
      <c r="P224" t="s">
        <v>5</v>
      </c>
      <c r="Q224" t="s">
        <v>644</v>
      </c>
      <c r="R224" t="s">
        <v>638</v>
      </c>
      <c r="S224" t="s">
        <v>26987</v>
      </c>
      <c r="T224" t="s">
        <v>26986</v>
      </c>
    </row>
    <row r="225" spans="1:20" x14ac:dyDescent="0.25">
      <c r="A225" t="s">
        <v>16662</v>
      </c>
      <c r="B225" t="s">
        <v>10386</v>
      </c>
      <c r="C225">
        <v>89.5</v>
      </c>
      <c r="D225">
        <v>2</v>
      </c>
      <c r="E225" t="s">
        <v>26988</v>
      </c>
      <c r="F225">
        <v>150</v>
      </c>
      <c r="G225">
        <v>0</v>
      </c>
      <c r="H225" t="s">
        <v>636</v>
      </c>
      <c r="I225" t="s">
        <v>26989</v>
      </c>
      <c r="J225" t="s">
        <v>675</v>
      </c>
      <c r="K225" t="s">
        <v>637</v>
      </c>
      <c r="L225" t="s">
        <v>638</v>
      </c>
      <c r="M225" t="s">
        <v>26990</v>
      </c>
      <c r="N225" t="s">
        <v>637</v>
      </c>
      <c r="O225" t="s">
        <v>643</v>
      </c>
      <c r="P225" t="s">
        <v>5</v>
      </c>
      <c r="Q225" t="s">
        <v>644</v>
      </c>
      <c r="R225" t="s">
        <v>638</v>
      </c>
      <c r="S225" t="s">
        <v>26991</v>
      </c>
      <c r="T225" t="s">
        <v>26990</v>
      </c>
    </row>
    <row r="226" spans="1:20" x14ac:dyDescent="0.25">
      <c r="A226" t="s">
        <v>16818</v>
      </c>
      <c r="B226" t="s">
        <v>13750</v>
      </c>
      <c r="C226">
        <v>150</v>
      </c>
      <c r="D226">
        <v>1</v>
      </c>
      <c r="E226" t="s">
        <v>26992</v>
      </c>
      <c r="F226">
        <v>199</v>
      </c>
      <c r="G226">
        <v>0</v>
      </c>
      <c r="H226" t="s">
        <v>645</v>
      </c>
      <c r="I226" t="s">
        <v>26993</v>
      </c>
      <c r="J226" t="s">
        <v>26994</v>
      </c>
      <c r="K226" t="s">
        <v>7774</v>
      </c>
      <c r="L226" t="s">
        <v>26995</v>
      </c>
      <c r="M226" t="s">
        <v>26996</v>
      </c>
      <c r="N226" t="s">
        <v>761</v>
      </c>
      <c r="O226" t="s">
        <v>698</v>
      </c>
      <c r="P226" t="s">
        <v>692</v>
      </c>
      <c r="Q226" t="s">
        <v>693</v>
      </c>
      <c r="R226" t="s">
        <v>638</v>
      </c>
      <c r="S226" t="s">
        <v>26997</v>
      </c>
      <c r="T226" t="s">
        <v>26998</v>
      </c>
    </row>
    <row r="227" spans="1:20" x14ac:dyDescent="0.25">
      <c r="A227" t="s">
        <v>16479</v>
      </c>
      <c r="B227" t="s">
        <v>13745</v>
      </c>
      <c r="C227">
        <v>150</v>
      </c>
      <c r="D227">
        <v>1</v>
      </c>
      <c r="E227" t="s">
        <v>26992</v>
      </c>
      <c r="F227">
        <v>199</v>
      </c>
      <c r="G227">
        <v>0</v>
      </c>
      <c r="H227" t="s">
        <v>645</v>
      </c>
      <c r="I227" t="s">
        <v>26993</v>
      </c>
      <c r="J227" t="s">
        <v>26994</v>
      </c>
      <c r="K227" t="s">
        <v>7774</v>
      </c>
      <c r="L227" t="s">
        <v>26995</v>
      </c>
      <c r="M227" t="s">
        <v>26996</v>
      </c>
      <c r="N227" t="s">
        <v>761</v>
      </c>
      <c r="O227" t="s">
        <v>698</v>
      </c>
      <c r="P227" t="s">
        <v>692</v>
      </c>
      <c r="Q227" t="s">
        <v>693</v>
      </c>
      <c r="R227" t="s">
        <v>638</v>
      </c>
      <c r="S227" t="s">
        <v>26997</v>
      </c>
      <c r="T227" t="s">
        <v>26998</v>
      </c>
    </row>
    <row r="228" spans="1:20" x14ac:dyDescent="0.25">
      <c r="A228" t="s">
        <v>147</v>
      </c>
      <c r="B228" t="s">
        <v>148</v>
      </c>
      <c r="C228">
        <v>50</v>
      </c>
      <c r="D228">
        <v>6</v>
      </c>
      <c r="E228" t="s">
        <v>26999</v>
      </c>
      <c r="F228">
        <v>200</v>
      </c>
      <c r="G228">
        <v>0</v>
      </c>
      <c r="H228" t="s">
        <v>636</v>
      </c>
      <c r="I228" t="s">
        <v>10079</v>
      </c>
      <c r="J228" t="s">
        <v>657</v>
      </c>
      <c r="K228" t="s">
        <v>637</v>
      </c>
      <c r="L228" t="s">
        <v>638</v>
      </c>
      <c r="M228" t="s">
        <v>27000</v>
      </c>
      <c r="N228" t="s">
        <v>637</v>
      </c>
      <c r="O228" t="s">
        <v>639</v>
      </c>
      <c r="P228" t="s">
        <v>5</v>
      </c>
      <c r="Q228" t="s">
        <v>640</v>
      </c>
      <c r="R228" t="s">
        <v>638</v>
      </c>
      <c r="S228" t="s">
        <v>27001</v>
      </c>
      <c r="T228" t="s">
        <v>27000</v>
      </c>
    </row>
    <row r="229" spans="1:20" x14ac:dyDescent="0.25">
      <c r="A229" t="s">
        <v>147</v>
      </c>
      <c r="B229" t="s">
        <v>148</v>
      </c>
      <c r="C229">
        <v>33.333333333333336</v>
      </c>
      <c r="D229">
        <v>3</v>
      </c>
      <c r="E229" t="s">
        <v>27002</v>
      </c>
      <c r="F229">
        <v>100</v>
      </c>
      <c r="G229">
        <v>0</v>
      </c>
      <c r="H229" t="s">
        <v>655</v>
      </c>
      <c r="I229" t="s">
        <v>27003</v>
      </c>
      <c r="J229" t="s">
        <v>683</v>
      </c>
      <c r="K229" t="s">
        <v>637</v>
      </c>
      <c r="L229" t="s">
        <v>638</v>
      </c>
      <c r="M229" t="s">
        <v>27004</v>
      </c>
      <c r="N229" t="s">
        <v>637</v>
      </c>
      <c r="O229" t="s">
        <v>643</v>
      </c>
      <c r="P229" t="s">
        <v>5</v>
      </c>
      <c r="Q229" t="s">
        <v>644</v>
      </c>
      <c r="R229" t="s">
        <v>638</v>
      </c>
      <c r="S229" t="s">
        <v>27005</v>
      </c>
      <c r="T229" t="s">
        <v>27004</v>
      </c>
    </row>
    <row r="230" spans="1:20" x14ac:dyDescent="0.25">
      <c r="A230" t="s">
        <v>16479</v>
      </c>
      <c r="B230" t="s">
        <v>13745</v>
      </c>
      <c r="C230">
        <v>200</v>
      </c>
      <c r="D230">
        <v>1</v>
      </c>
      <c r="E230" t="s">
        <v>27006</v>
      </c>
      <c r="F230">
        <v>79</v>
      </c>
      <c r="G230">
        <v>0</v>
      </c>
      <c r="H230" t="s">
        <v>636</v>
      </c>
      <c r="I230" t="s">
        <v>13211</v>
      </c>
      <c r="J230" t="s">
        <v>648</v>
      </c>
      <c r="K230" t="s">
        <v>637</v>
      </c>
      <c r="L230" t="s">
        <v>638</v>
      </c>
      <c r="M230" t="s">
        <v>27007</v>
      </c>
      <c r="N230" t="s">
        <v>637</v>
      </c>
      <c r="O230" t="s">
        <v>643</v>
      </c>
      <c r="P230" t="s">
        <v>5</v>
      </c>
      <c r="Q230" t="s">
        <v>644</v>
      </c>
      <c r="R230" t="s">
        <v>638</v>
      </c>
      <c r="S230" t="s">
        <v>637</v>
      </c>
      <c r="T230" t="s">
        <v>27004</v>
      </c>
    </row>
    <row r="231" spans="1:20" x14ac:dyDescent="0.25">
      <c r="A231" t="s">
        <v>241</v>
      </c>
      <c r="B231" t="s">
        <v>690</v>
      </c>
      <c r="C231">
        <v>109</v>
      </c>
      <c r="D231">
        <v>1</v>
      </c>
      <c r="E231" t="s">
        <v>27008</v>
      </c>
      <c r="F231">
        <v>119</v>
      </c>
      <c r="G231">
        <v>10</v>
      </c>
      <c r="H231" t="s">
        <v>663</v>
      </c>
      <c r="I231" t="s">
        <v>27009</v>
      </c>
      <c r="J231" t="s">
        <v>27010</v>
      </c>
      <c r="K231" t="s">
        <v>3824</v>
      </c>
      <c r="L231" t="s">
        <v>27011</v>
      </c>
      <c r="M231" t="s">
        <v>27012</v>
      </c>
      <c r="N231" t="s">
        <v>637</v>
      </c>
      <c r="O231" t="s">
        <v>664</v>
      </c>
      <c r="P231" t="s">
        <v>23</v>
      </c>
      <c r="Q231" t="s">
        <v>665</v>
      </c>
      <c r="R231" t="s">
        <v>638</v>
      </c>
      <c r="S231" t="s">
        <v>27013</v>
      </c>
      <c r="T231" t="s">
        <v>27012</v>
      </c>
    </row>
    <row r="232" spans="1:20" x14ac:dyDescent="0.25">
      <c r="A232" t="s">
        <v>147</v>
      </c>
      <c r="B232" t="s">
        <v>148</v>
      </c>
      <c r="C232">
        <v>50</v>
      </c>
      <c r="D232">
        <v>6</v>
      </c>
      <c r="E232" t="s">
        <v>27014</v>
      </c>
      <c r="F232">
        <v>200</v>
      </c>
      <c r="G232">
        <v>0</v>
      </c>
      <c r="H232" t="s">
        <v>636</v>
      </c>
      <c r="I232" t="s">
        <v>6472</v>
      </c>
      <c r="J232" t="s">
        <v>1797</v>
      </c>
      <c r="K232" t="s">
        <v>637</v>
      </c>
      <c r="L232" t="s">
        <v>638</v>
      </c>
      <c r="M232" t="s">
        <v>27015</v>
      </c>
      <c r="N232" t="s">
        <v>637</v>
      </c>
      <c r="O232" t="s">
        <v>639</v>
      </c>
      <c r="P232" t="s">
        <v>5</v>
      </c>
      <c r="Q232" t="s">
        <v>640</v>
      </c>
      <c r="R232" t="s">
        <v>638</v>
      </c>
      <c r="S232" t="s">
        <v>27016</v>
      </c>
      <c r="T232" t="s">
        <v>27015</v>
      </c>
    </row>
    <row r="233" spans="1:20" x14ac:dyDescent="0.25">
      <c r="A233" t="s">
        <v>16662</v>
      </c>
      <c r="B233" t="s">
        <v>10386</v>
      </c>
      <c r="C233">
        <v>89.5</v>
      </c>
      <c r="D233">
        <v>4</v>
      </c>
      <c r="E233" t="s">
        <v>27017</v>
      </c>
      <c r="F233">
        <v>300</v>
      </c>
      <c r="G233">
        <v>0</v>
      </c>
      <c r="H233" t="s">
        <v>636</v>
      </c>
      <c r="I233" t="s">
        <v>27018</v>
      </c>
      <c r="J233" t="s">
        <v>2080</v>
      </c>
      <c r="K233" t="s">
        <v>637</v>
      </c>
      <c r="L233" t="s">
        <v>638</v>
      </c>
      <c r="M233" t="s">
        <v>27015</v>
      </c>
      <c r="N233" t="s">
        <v>637</v>
      </c>
      <c r="O233" t="s">
        <v>639</v>
      </c>
      <c r="P233" t="s">
        <v>5</v>
      </c>
      <c r="Q233" t="s">
        <v>640</v>
      </c>
      <c r="R233" t="s">
        <v>638</v>
      </c>
      <c r="S233" t="s">
        <v>27019</v>
      </c>
      <c r="T233" t="s">
        <v>27015</v>
      </c>
    </row>
    <row r="234" spans="1:20" x14ac:dyDescent="0.25">
      <c r="A234" t="s">
        <v>16479</v>
      </c>
      <c r="B234" t="s">
        <v>13745</v>
      </c>
      <c r="C234">
        <v>99</v>
      </c>
      <c r="D234">
        <v>2</v>
      </c>
      <c r="E234" t="s">
        <v>27020</v>
      </c>
      <c r="F234">
        <v>158</v>
      </c>
      <c r="G234">
        <v>0</v>
      </c>
      <c r="H234" t="s">
        <v>636</v>
      </c>
      <c r="I234" t="s">
        <v>27021</v>
      </c>
      <c r="J234" t="s">
        <v>699</v>
      </c>
      <c r="K234" t="s">
        <v>637</v>
      </c>
      <c r="L234" t="s">
        <v>638</v>
      </c>
      <c r="M234" t="s">
        <v>27015</v>
      </c>
      <c r="N234" t="s">
        <v>637</v>
      </c>
      <c r="O234" t="s">
        <v>643</v>
      </c>
      <c r="P234" t="s">
        <v>5</v>
      </c>
      <c r="Q234" t="s">
        <v>644</v>
      </c>
      <c r="R234" t="s">
        <v>638</v>
      </c>
      <c r="S234" t="s">
        <v>27022</v>
      </c>
      <c r="T234" t="s">
        <v>27015</v>
      </c>
    </row>
    <row r="235" spans="1:20" x14ac:dyDescent="0.25">
      <c r="A235" t="s">
        <v>147</v>
      </c>
      <c r="B235" t="s">
        <v>148</v>
      </c>
      <c r="C235">
        <v>33.333333333333336</v>
      </c>
      <c r="D235">
        <v>3</v>
      </c>
      <c r="E235" t="s">
        <v>27023</v>
      </c>
      <c r="F235">
        <v>100</v>
      </c>
      <c r="G235">
        <v>0</v>
      </c>
      <c r="H235" t="s">
        <v>636</v>
      </c>
      <c r="I235" t="s">
        <v>27024</v>
      </c>
      <c r="J235" t="s">
        <v>1965</v>
      </c>
      <c r="K235" t="s">
        <v>637</v>
      </c>
      <c r="L235" t="s">
        <v>638</v>
      </c>
      <c r="M235" t="s">
        <v>27025</v>
      </c>
      <c r="N235" t="s">
        <v>637</v>
      </c>
      <c r="O235" t="s">
        <v>639</v>
      </c>
      <c r="P235" t="s">
        <v>5</v>
      </c>
      <c r="Q235" t="s">
        <v>640</v>
      </c>
      <c r="R235" t="s">
        <v>638</v>
      </c>
      <c r="S235" t="s">
        <v>27026</v>
      </c>
      <c r="T235" t="s">
        <v>27025</v>
      </c>
    </row>
    <row r="236" spans="1:20" x14ac:dyDescent="0.25">
      <c r="A236" t="s">
        <v>147</v>
      </c>
      <c r="B236" t="s">
        <v>148</v>
      </c>
      <c r="C236">
        <v>50</v>
      </c>
      <c r="D236">
        <v>6</v>
      </c>
      <c r="E236" t="s">
        <v>27027</v>
      </c>
      <c r="F236">
        <v>200</v>
      </c>
      <c r="G236">
        <v>0</v>
      </c>
      <c r="H236" t="s">
        <v>636</v>
      </c>
      <c r="I236" t="s">
        <v>27028</v>
      </c>
      <c r="J236" t="s">
        <v>652</v>
      </c>
      <c r="K236" t="s">
        <v>637</v>
      </c>
      <c r="L236" t="s">
        <v>638</v>
      </c>
      <c r="M236" t="s">
        <v>27029</v>
      </c>
      <c r="N236" t="s">
        <v>637</v>
      </c>
      <c r="O236" t="s">
        <v>643</v>
      </c>
      <c r="P236" t="s">
        <v>5</v>
      </c>
      <c r="Q236" t="s">
        <v>644</v>
      </c>
      <c r="R236" t="s">
        <v>638</v>
      </c>
      <c r="S236" t="s">
        <v>27030</v>
      </c>
      <c r="T236" t="s">
        <v>27031</v>
      </c>
    </row>
    <row r="237" spans="1:20" x14ac:dyDescent="0.25">
      <c r="A237" t="s">
        <v>16479</v>
      </c>
      <c r="B237" t="s">
        <v>13745</v>
      </c>
      <c r="C237">
        <v>99</v>
      </c>
      <c r="D237">
        <v>2</v>
      </c>
      <c r="E237" t="s">
        <v>27032</v>
      </c>
      <c r="F237">
        <v>237</v>
      </c>
      <c r="G237">
        <v>0</v>
      </c>
      <c r="H237" t="s">
        <v>636</v>
      </c>
      <c r="I237" t="s">
        <v>10899</v>
      </c>
      <c r="J237" t="s">
        <v>696</v>
      </c>
      <c r="K237" t="s">
        <v>637</v>
      </c>
      <c r="L237" t="s">
        <v>638</v>
      </c>
      <c r="M237" t="s">
        <v>27033</v>
      </c>
      <c r="N237" t="s">
        <v>637</v>
      </c>
      <c r="O237" t="s">
        <v>643</v>
      </c>
      <c r="P237" t="s">
        <v>5</v>
      </c>
      <c r="Q237" t="s">
        <v>644</v>
      </c>
      <c r="R237" t="s">
        <v>638</v>
      </c>
      <c r="S237" t="s">
        <v>27034</v>
      </c>
      <c r="T237" t="s">
        <v>27035</v>
      </c>
    </row>
    <row r="238" spans="1:20" x14ac:dyDescent="0.25">
      <c r="A238" t="s">
        <v>16818</v>
      </c>
      <c r="B238" t="s">
        <v>13750</v>
      </c>
      <c r="C238">
        <v>200</v>
      </c>
      <c r="D238">
        <v>1</v>
      </c>
      <c r="E238" t="s">
        <v>27032</v>
      </c>
      <c r="F238">
        <v>237</v>
      </c>
      <c r="G238">
        <v>0</v>
      </c>
      <c r="H238" t="s">
        <v>636</v>
      </c>
      <c r="I238" t="s">
        <v>10899</v>
      </c>
      <c r="J238" t="s">
        <v>696</v>
      </c>
      <c r="K238" t="s">
        <v>637</v>
      </c>
      <c r="L238" t="s">
        <v>638</v>
      </c>
      <c r="M238" t="s">
        <v>27033</v>
      </c>
      <c r="N238" t="s">
        <v>637</v>
      </c>
      <c r="O238" t="s">
        <v>643</v>
      </c>
      <c r="P238" t="s">
        <v>5</v>
      </c>
      <c r="Q238" t="s">
        <v>644</v>
      </c>
      <c r="R238" t="s">
        <v>638</v>
      </c>
      <c r="S238" t="s">
        <v>27034</v>
      </c>
      <c r="T238" t="s">
        <v>27035</v>
      </c>
    </row>
    <row r="239" spans="1:20" x14ac:dyDescent="0.25">
      <c r="A239" t="s">
        <v>16479</v>
      </c>
      <c r="B239" t="s">
        <v>13745</v>
      </c>
      <c r="C239">
        <v>200</v>
      </c>
      <c r="D239">
        <v>2</v>
      </c>
      <c r="E239" t="s">
        <v>27036</v>
      </c>
      <c r="F239">
        <v>158</v>
      </c>
      <c r="G239">
        <v>0</v>
      </c>
      <c r="H239" t="s">
        <v>636</v>
      </c>
      <c r="I239" t="s">
        <v>27037</v>
      </c>
      <c r="J239" t="s">
        <v>668</v>
      </c>
      <c r="K239" t="s">
        <v>637</v>
      </c>
      <c r="L239" t="s">
        <v>638</v>
      </c>
      <c r="M239" t="s">
        <v>27038</v>
      </c>
      <c r="N239" t="s">
        <v>637</v>
      </c>
      <c r="O239" t="s">
        <v>643</v>
      </c>
      <c r="P239" t="s">
        <v>5</v>
      </c>
      <c r="Q239" t="s">
        <v>644</v>
      </c>
      <c r="R239" t="s">
        <v>638</v>
      </c>
      <c r="S239" t="s">
        <v>27039</v>
      </c>
      <c r="T239" t="s">
        <v>27038</v>
      </c>
    </row>
    <row r="240" spans="1:20" x14ac:dyDescent="0.25">
      <c r="A240" t="s">
        <v>16818</v>
      </c>
      <c r="B240" t="s">
        <v>13750</v>
      </c>
      <c r="C240">
        <v>200</v>
      </c>
      <c r="D240">
        <v>1</v>
      </c>
      <c r="E240" t="s">
        <v>27040</v>
      </c>
      <c r="F240">
        <v>158</v>
      </c>
      <c r="G240">
        <v>0</v>
      </c>
      <c r="H240" t="s">
        <v>636</v>
      </c>
      <c r="I240" t="s">
        <v>15342</v>
      </c>
      <c r="J240" t="s">
        <v>2020</v>
      </c>
      <c r="K240" t="s">
        <v>637</v>
      </c>
      <c r="L240" t="s">
        <v>638</v>
      </c>
      <c r="M240" t="s">
        <v>27041</v>
      </c>
      <c r="N240" t="s">
        <v>637</v>
      </c>
      <c r="O240" t="s">
        <v>639</v>
      </c>
      <c r="P240" t="s">
        <v>5</v>
      </c>
      <c r="Q240" t="s">
        <v>640</v>
      </c>
      <c r="R240" t="s">
        <v>638</v>
      </c>
      <c r="S240" t="s">
        <v>27042</v>
      </c>
      <c r="T240" t="s">
        <v>27041</v>
      </c>
    </row>
    <row r="241" spans="1:20" x14ac:dyDescent="0.25">
      <c r="A241" t="s">
        <v>16479</v>
      </c>
      <c r="B241" t="s">
        <v>13745</v>
      </c>
      <c r="C241">
        <v>200</v>
      </c>
      <c r="D241">
        <v>1</v>
      </c>
      <c r="E241" t="s">
        <v>27040</v>
      </c>
      <c r="F241">
        <v>158</v>
      </c>
      <c r="G241">
        <v>0</v>
      </c>
      <c r="H241" t="s">
        <v>636</v>
      </c>
      <c r="I241" t="s">
        <v>15342</v>
      </c>
      <c r="J241" t="s">
        <v>2020</v>
      </c>
      <c r="K241" t="s">
        <v>637</v>
      </c>
      <c r="L241" t="s">
        <v>638</v>
      </c>
      <c r="M241" t="s">
        <v>27041</v>
      </c>
      <c r="N241" t="s">
        <v>637</v>
      </c>
      <c r="O241" t="s">
        <v>639</v>
      </c>
      <c r="P241" t="s">
        <v>5</v>
      </c>
      <c r="Q241" t="s">
        <v>640</v>
      </c>
      <c r="R241" t="s">
        <v>638</v>
      </c>
      <c r="S241" t="s">
        <v>27042</v>
      </c>
      <c r="T241" t="s">
        <v>27041</v>
      </c>
    </row>
    <row r="242" spans="1:20" x14ac:dyDescent="0.25">
      <c r="A242" t="s">
        <v>16818</v>
      </c>
      <c r="B242" t="s">
        <v>13750</v>
      </c>
      <c r="C242">
        <v>200</v>
      </c>
      <c r="D242">
        <v>1</v>
      </c>
      <c r="E242" t="s">
        <v>27043</v>
      </c>
      <c r="F242">
        <v>89</v>
      </c>
      <c r="G242">
        <v>10</v>
      </c>
      <c r="H242" t="s">
        <v>636</v>
      </c>
      <c r="I242" t="s">
        <v>27044</v>
      </c>
      <c r="J242" t="s">
        <v>687</v>
      </c>
      <c r="K242" t="s">
        <v>637</v>
      </c>
      <c r="L242" t="s">
        <v>638</v>
      </c>
      <c r="M242" t="s">
        <v>27041</v>
      </c>
      <c r="N242" t="s">
        <v>637</v>
      </c>
      <c r="O242" t="s">
        <v>639</v>
      </c>
      <c r="P242" t="s">
        <v>5</v>
      </c>
      <c r="Q242" t="s">
        <v>640</v>
      </c>
      <c r="R242" t="s">
        <v>638</v>
      </c>
      <c r="S242" t="s">
        <v>27045</v>
      </c>
      <c r="T242" t="s">
        <v>27041</v>
      </c>
    </row>
    <row r="243" spans="1:20" x14ac:dyDescent="0.25">
      <c r="A243" t="s">
        <v>18</v>
      </c>
      <c r="B243" t="s">
        <v>19</v>
      </c>
      <c r="C243">
        <v>66.666666666666671</v>
      </c>
      <c r="D243">
        <v>3</v>
      </c>
      <c r="E243" t="s">
        <v>27046</v>
      </c>
      <c r="F243">
        <v>100</v>
      </c>
      <c r="G243">
        <v>0</v>
      </c>
      <c r="H243" t="s">
        <v>636</v>
      </c>
      <c r="I243" t="s">
        <v>27047</v>
      </c>
      <c r="J243" t="s">
        <v>650</v>
      </c>
      <c r="K243" t="s">
        <v>637</v>
      </c>
      <c r="L243" t="s">
        <v>638</v>
      </c>
      <c r="M243" t="s">
        <v>27048</v>
      </c>
      <c r="N243" t="s">
        <v>637</v>
      </c>
      <c r="O243" t="s">
        <v>656</v>
      </c>
      <c r="P243" t="s">
        <v>5</v>
      </c>
      <c r="Q243" t="s">
        <v>644</v>
      </c>
      <c r="R243" t="s">
        <v>638</v>
      </c>
      <c r="S243" t="s">
        <v>27049</v>
      </c>
      <c r="T243" t="s">
        <v>27048</v>
      </c>
    </row>
    <row r="244" spans="1:20" x14ac:dyDescent="0.25">
      <c r="A244" t="s">
        <v>147</v>
      </c>
      <c r="B244" t="s">
        <v>148</v>
      </c>
      <c r="C244">
        <v>50</v>
      </c>
      <c r="D244">
        <v>6</v>
      </c>
      <c r="E244" t="s">
        <v>27050</v>
      </c>
      <c r="F244">
        <v>200</v>
      </c>
      <c r="G244">
        <v>0</v>
      </c>
      <c r="H244" t="s">
        <v>636</v>
      </c>
      <c r="I244" t="s">
        <v>27051</v>
      </c>
      <c r="J244" t="s">
        <v>2051</v>
      </c>
      <c r="K244" t="s">
        <v>637</v>
      </c>
      <c r="L244" t="s">
        <v>638</v>
      </c>
      <c r="M244" t="s">
        <v>27048</v>
      </c>
      <c r="N244" t="s">
        <v>637</v>
      </c>
      <c r="O244" t="s">
        <v>639</v>
      </c>
      <c r="P244" t="s">
        <v>5</v>
      </c>
      <c r="Q244" t="s">
        <v>640</v>
      </c>
      <c r="R244" t="s">
        <v>638</v>
      </c>
      <c r="S244" t="s">
        <v>27052</v>
      </c>
      <c r="T244" t="s">
        <v>27048</v>
      </c>
    </row>
    <row r="245" spans="1:20" x14ac:dyDescent="0.25">
      <c r="A245" t="s">
        <v>18</v>
      </c>
      <c r="B245" t="s">
        <v>19</v>
      </c>
      <c r="C245">
        <v>66.666666666666671</v>
      </c>
      <c r="D245">
        <v>3</v>
      </c>
      <c r="E245" t="s">
        <v>27053</v>
      </c>
      <c r="F245">
        <v>199</v>
      </c>
      <c r="G245">
        <v>0</v>
      </c>
      <c r="H245" t="s">
        <v>636</v>
      </c>
      <c r="I245" t="s">
        <v>5013</v>
      </c>
      <c r="J245" t="s">
        <v>3669</v>
      </c>
      <c r="K245" t="s">
        <v>637</v>
      </c>
      <c r="L245" t="s">
        <v>638</v>
      </c>
      <c r="M245" t="s">
        <v>27054</v>
      </c>
      <c r="N245" t="s">
        <v>637</v>
      </c>
      <c r="O245" t="s">
        <v>639</v>
      </c>
      <c r="P245" t="s">
        <v>5</v>
      </c>
      <c r="Q245" t="s">
        <v>640</v>
      </c>
      <c r="R245" t="s">
        <v>638</v>
      </c>
      <c r="S245" t="s">
        <v>27055</v>
      </c>
      <c r="T245" t="s">
        <v>27054</v>
      </c>
    </row>
    <row r="246" spans="1:20" x14ac:dyDescent="0.25">
      <c r="A246" t="s">
        <v>239</v>
      </c>
      <c r="B246" t="s">
        <v>245</v>
      </c>
      <c r="C246">
        <v>159</v>
      </c>
      <c r="D246">
        <v>1</v>
      </c>
      <c r="E246" t="s">
        <v>27053</v>
      </c>
      <c r="F246">
        <v>199</v>
      </c>
      <c r="G246">
        <v>0</v>
      </c>
      <c r="H246" t="s">
        <v>636</v>
      </c>
      <c r="I246" t="s">
        <v>5013</v>
      </c>
      <c r="J246" t="s">
        <v>3669</v>
      </c>
      <c r="K246" t="s">
        <v>637</v>
      </c>
      <c r="L246" t="s">
        <v>638</v>
      </c>
      <c r="M246" t="s">
        <v>27054</v>
      </c>
      <c r="N246" t="s">
        <v>637</v>
      </c>
      <c r="O246" t="s">
        <v>639</v>
      </c>
      <c r="P246" t="s">
        <v>5</v>
      </c>
      <c r="Q246" t="s">
        <v>640</v>
      </c>
      <c r="R246" t="s">
        <v>638</v>
      </c>
      <c r="S246" t="s">
        <v>27055</v>
      </c>
      <c r="T246" t="s">
        <v>27054</v>
      </c>
    </row>
    <row r="247" spans="1:20" x14ac:dyDescent="0.25">
      <c r="A247" t="s">
        <v>147</v>
      </c>
      <c r="B247" t="s">
        <v>148</v>
      </c>
      <c r="C247">
        <v>33.333333333333336</v>
      </c>
      <c r="D247">
        <v>12</v>
      </c>
      <c r="E247" t="s">
        <v>27056</v>
      </c>
      <c r="F247">
        <v>400</v>
      </c>
      <c r="G247">
        <v>0</v>
      </c>
      <c r="H247" t="s">
        <v>636</v>
      </c>
      <c r="I247" t="s">
        <v>21738</v>
      </c>
      <c r="J247" t="s">
        <v>681</v>
      </c>
      <c r="K247" t="s">
        <v>637</v>
      </c>
      <c r="L247" t="s">
        <v>638</v>
      </c>
      <c r="M247" t="s">
        <v>27054</v>
      </c>
      <c r="N247" t="s">
        <v>637</v>
      </c>
      <c r="O247" t="s">
        <v>639</v>
      </c>
      <c r="P247" t="s">
        <v>5</v>
      </c>
      <c r="Q247" t="s">
        <v>640</v>
      </c>
      <c r="R247" t="s">
        <v>27057</v>
      </c>
      <c r="S247" t="s">
        <v>27058</v>
      </c>
      <c r="T247" t="s">
        <v>27054</v>
      </c>
    </row>
    <row r="248" spans="1:20" x14ac:dyDescent="0.25">
      <c r="A248" t="s">
        <v>18</v>
      </c>
      <c r="B248" t="s">
        <v>19</v>
      </c>
      <c r="C248">
        <v>66.666666666666671</v>
      </c>
      <c r="D248">
        <v>6</v>
      </c>
      <c r="E248" t="s">
        <v>27059</v>
      </c>
      <c r="F248">
        <v>200</v>
      </c>
      <c r="G248">
        <v>0</v>
      </c>
      <c r="H248" t="s">
        <v>636</v>
      </c>
      <c r="I248" t="s">
        <v>10899</v>
      </c>
      <c r="J248" t="s">
        <v>696</v>
      </c>
      <c r="K248" t="s">
        <v>637</v>
      </c>
      <c r="L248" t="s">
        <v>638</v>
      </c>
      <c r="M248" t="s">
        <v>27054</v>
      </c>
      <c r="N248" t="s">
        <v>637</v>
      </c>
      <c r="O248" t="s">
        <v>643</v>
      </c>
      <c r="P248" t="s">
        <v>5</v>
      </c>
      <c r="Q248" t="s">
        <v>644</v>
      </c>
      <c r="R248" t="s">
        <v>638</v>
      </c>
      <c r="S248" t="s">
        <v>27060</v>
      </c>
      <c r="T248" t="s">
        <v>27054</v>
      </c>
    </row>
    <row r="249" spans="1:20" x14ac:dyDescent="0.25">
      <c r="A249" t="s">
        <v>147</v>
      </c>
      <c r="B249" t="s">
        <v>148</v>
      </c>
      <c r="C249">
        <v>50</v>
      </c>
      <c r="D249">
        <v>6</v>
      </c>
      <c r="E249" t="s">
        <v>27061</v>
      </c>
      <c r="F249">
        <v>200</v>
      </c>
      <c r="G249">
        <v>0</v>
      </c>
      <c r="H249" t="s">
        <v>636</v>
      </c>
      <c r="I249" t="s">
        <v>27062</v>
      </c>
      <c r="J249" t="s">
        <v>661</v>
      </c>
      <c r="K249" t="s">
        <v>637</v>
      </c>
      <c r="L249" t="s">
        <v>638</v>
      </c>
      <c r="M249" t="s">
        <v>27063</v>
      </c>
      <c r="N249" t="s">
        <v>637</v>
      </c>
      <c r="O249" t="s">
        <v>639</v>
      </c>
      <c r="P249" t="s">
        <v>5</v>
      </c>
      <c r="Q249" t="s">
        <v>640</v>
      </c>
      <c r="R249" t="s">
        <v>638</v>
      </c>
      <c r="S249" t="s">
        <v>27064</v>
      </c>
      <c r="T249" t="s">
        <v>27063</v>
      </c>
    </row>
    <row r="250" spans="1:20" x14ac:dyDescent="0.25">
      <c r="A250" t="s">
        <v>18</v>
      </c>
      <c r="B250" t="s">
        <v>19</v>
      </c>
      <c r="C250">
        <v>66.666666666666671</v>
      </c>
      <c r="D250">
        <v>3</v>
      </c>
      <c r="E250" t="s">
        <v>27065</v>
      </c>
      <c r="F250">
        <v>100</v>
      </c>
      <c r="G250">
        <v>0</v>
      </c>
      <c r="H250" t="s">
        <v>636</v>
      </c>
      <c r="I250" t="s">
        <v>27066</v>
      </c>
      <c r="J250" t="s">
        <v>686</v>
      </c>
      <c r="K250" t="s">
        <v>637</v>
      </c>
      <c r="L250" t="s">
        <v>638</v>
      </c>
      <c r="M250" t="s">
        <v>27067</v>
      </c>
      <c r="N250" t="s">
        <v>637</v>
      </c>
      <c r="O250" t="s">
        <v>639</v>
      </c>
      <c r="P250" t="s">
        <v>5</v>
      </c>
      <c r="Q250" t="s">
        <v>640</v>
      </c>
      <c r="R250" t="s">
        <v>638</v>
      </c>
      <c r="S250" t="s">
        <v>27068</v>
      </c>
      <c r="T250" t="s">
        <v>27067</v>
      </c>
    </row>
    <row r="251" spans="1:20" x14ac:dyDescent="0.25">
      <c r="A251" t="s">
        <v>18</v>
      </c>
      <c r="B251" t="s">
        <v>19</v>
      </c>
      <c r="C251">
        <v>66.666666666666671</v>
      </c>
      <c r="D251">
        <v>3</v>
      </c>
      <c r="E251" t="s">
        <v>27069</v>
      </c>
      <c r="F251">
        <v>100</v>
      </c>
      <c r="G251">
        <v>0</v>
      </c>
      <c r="H251" t="s">
        <v>636</v>
      </c>
      <c r="I251" t="s">
        <v>27070</v>
      </c>
      <c r="J251" t="s">
        <v>648</v>
      </c>
      <c r="K251" t="s">
        <v>637</v>
      </c>
      <c r="L251" t="s">
        <v>638</v>
      </c>
      <c r="M251" t="s">
        <v>27067</v>
      </c>
      <c r="N251" t="s">
        <v>637</v>
      </c>
      <c r="O251" t="s">
        <v>643</v>
      </c>
      <c r="P251" t="s">
        <v>5</v>
      </c>
      <c r="Q251" t="s">
        <v>644</v>
      </c>
      <c r="R251" t="s">
        <v>638</v>
      </c>
      <c r="S251" t="s">
        <v>27071</v>
      </c>
      <c r="T251" t="s">
        <v>27067</v>
      </c>
    </row>
    <row r="252" spans="1:20" x14ac:dyDescent="0.25">
      <c r="A252" t="s">
        <v>147</v>
      </c>
      <c r="B252" t="s">
        <v>148</v>
      </c>
      <c r="C252">
        <v>50</v>
      </c>
      <c r="D252">
        <v>6</v>
      </c>
      <c r="E252" t="s">
        <v>27072</v>
      </c>
      <c r="F252">
        <v>200</v>
      </c>
      <c r="G252">
        <v>0</v>
      </c>
      <c r="H252" t="s">
        <v>636</v>
      </c>
      <c r="I252" t="s">
        <v>27073</v>
      </c>
      <c r="J252" t="s">
        <v>2051</v>
      </c>
      <c r="K252" t="s">
        <v>637</v>
      </c>
      <c r="L252" t="s">
        <v>638</v>
      </c>
      <c r="M252" t="s">
        <v>27074</v>
      </c>
      <c r="N252" t="s">
        <v>637</v>
      </c>
      <c r="O252" t="s">
        <v>639</v>
      </c>
      <c r="P252" t="s">
        <v>5</v>
      </c>
      <c r="Q252" t="s">
        <v>640</v>
      </c>
      <c r="R252" t="s">
        <v>638</v>
      </c>
      <c r="S252" t="s">
        <v>27075</v>
      </c>
      <c r="T252" t="s">
        <v>27074</v>
      </c>
    </row>
    <row r="253" spans="1:20" x14ac:dyDescent="0.25">
      <c r="A253" t="s">
        <v>147</v>
      </c>
      <c r="B253" t="s">
        <v>148</v>
      </c>
      <c r="C253">
        <v>33.333333333333336</v>
      </c>
      <c r="D253">
        <v>3</v>
      </c>
      <c r="E253" t="s">
        <v>27076</v>
      </c>
      <c r="F253">
        <v>100</v>
      </c>
      <c r="G253">
        <v>0</v>
      </c>
      <c r="H253" t="s">
        <v>636</v>
      </c>
      <c r="I253" t="s">
        <v>7010</v>
      </c>
      <c r="J253" t="s">
        <v>675</v>
      </c>
      <c r="K253" t="s">
        <v>637</v>
      </c>
      <c r="L253" t="s">
        <v>638</v>
      </c>
      <c r="M253" t="s">
        <v>27077</v>
      </c>
      <c r="N253" t="s">
        <v>637</v>
      </c>
      <c r="O253" t="s">
        <v>643</v>
      </c>
      <c r="P253" t="s">
        <v>5</v>
      </c>
      <c r="Q253" t="s">
        <v>644</v>
      </c>
      <c r="R253" t="s">
        <v>638</v>
      </c>
      <c r="S253" t="s">
        <v>27078</v>
      </c>
      <c r="T253" t="s">
        <v>27074</v>
      </c>
    </row>
    <row r="254" spans="1:20" x14ac:dyDescent="0.25">
      <c r="A254" t="s">
        <v>147</v>
      </c>
      <c r="B254" t="s">
        <v>148</v>
      </c>
      <c r="C254">
        <v>33.333333333333336</v>
      </c>
      <c r="D254">
        <v>6</v>
      </c>
      <c r="E254" t="s">
        <v>27079</v>
      </c>
      <c r="F254">
        <v>200</v>
      </c>
      <c r="G254">
        <v>0</v>
      </c>
      <c r="H254" t="s">
        <v>636</v>
      </c>
      <c r="I254" t="s">
        <v>27080</v>
      </c>
      <c r="J254" t="s">
        <v>649</v>
      </c>
      <c r="K254" t="s">
        <v>637</v>
      </c>
      <c r="L254" t="s">
        <v>638</v>
      </c>
      <c r="M254" t="s">
        <v>27074</v>
      </c>
      <c r="N254" t="s">
        <v>637</v>
      </c>
      <c r="O254" t="s">
        <v>643</v>
      </c>
      <c r="P254" t="s">
        <v>5</v>
      </c>
      <c r="Q254" t="s">
        <v>644</v>
      </c>
      <c r="R254" t="s">
        <v>27081</v>
      </c>
      <c r="S254" t="s">
        <v>27082</v>
      </c>
      <c r="T254" t="s">
        <v>27074</v>
      </c>
    </row>
    <row r="255" spans="1:20" x14ac:dyDescent="0.25">
      <c r="A255" t="s">
        <v>147</v>
      </c>
      <c r="B255" t="s">
        <v>148</v>
      </c>
      <c r="C255">
        <v>33.333333333333336</v>
      </c>
      <c r="D255">
        <v>3</v>
      </c>
      <c r="E255" t="s">
        <v>27083</v>
      </c>
      <c r="F255">
        <v>199</v>
      </c>
      <c r="G255">
        <v>0</v>
      </c>
      <c r="H255" t="s">
        <v>636</v>
      </c>
      <c r="I255" t="s">
        <v>27084</v>
      </c>
      <c r="J255" t="s">
        <v>668</v>
      </c>
      <c r="K255" t="s">
        <v>637</v>
      </c>
      <c r="L255" t="s">
        <v>638</v>
      </c>
      <c r="M255" t="s">
        <v>27085</v>
      </c>
      <c r="N255" t="s">
        <v>637</v>
      </c>
      <c r="O255" t="s">
        <v>643</v>
      </c>
      <c r="P255" t="s">
        <v>5</v>
      </c>
      <c r="Q255" t="s">
        <v>644</v>
      </c>
      <c r="R255" t="s">
        <v>638</v>
      </c>
      <c r="S255" t="s">
        <v>27086</v>
      </c>
      <c r="T255" t="s">
        <v>27085</v>
      </c>
    </row>
    <row r="256" spans="1:20" x14ac:dyDescent="0.25">
      <c r="A256" t="s">
        <v>16479</v>
      </c>
      <c r="B256" t="s">
        <v>13745</v>
      </c>
      <c r="C256">
        <v>200</v>
      </c>
      <c r="D256">
        <v>1</v>
      </c>
      <c r="E256" t="s">
        <v>27083</v>
      </c>
      <c r="F256">
        <v>199</v>
      </c>
      <c r="G256">
        <v>0</v>
      </c>
      <c r="H256" t="s">
        <v>636</v>
      </c>
      <c r="I256" t="s">
        <v>27084</v>
      </c>
      <c r="J256" t="s">
        <v>668</v>
      </c>
      <c r="K256" t="s">
        <v>637</v>
      </c>
      <c r="L256" t="s">
        <v>638</v>
      </c>
      <c r="M256" t="s">
        <v>27085</v>
      </c>
      <c r="N256" t="s">
        <v>637</v>
      </c>
      <c r="O256" t="s">
        <v>643</v>
      </c>
      <c r="P256" t="s">
        <v>5</v>
      </c>
      <c r="Q256" t="s">
        <v>644</v>
      </c>
      <c r="R256" t="s">
        <v>638</v>
      </c>
      <c r="S256" t="s">
        <v>27086</v>
      </c>
      <c r="T256" t="s">
        <v>27085</v>
      </c>
    </row>
    <row r="257" spans="1:20" x14ac:dyDescent="0.25">
      <c r="A257" t="s">
        <v>147</v>
      </c>
      <c r="B257" t="s">
        <v>148</v>
      </c>
      <c r="C257">
        <v>33.333333333333336</v>
      </c>
      <c r="D257">
        <v>3</v>
      </c>
      <c r="E257" t="s">
        <v>27087</v>
      </c>
      <c r="F257">
        <v>100</v>
      </c>
      <c r="G257">
        <v>0</v>
      </c>
      <c r="H257" t="s">
        <v>636</v>
      </c>
      <c r="I257" t="s">
        <v>27088</v>
      </c>
      <c r="J257" t="s">
        <v>2240</v>
      </c>
      <c r="K257" t="s">
        <v>637</v>
      </c>
      <c r="L257" t="s">
        <v>638</v>
      </c>
      <c r="M257" t="s">
        <v>27085</v>
      </c>
      <c r="N257" t="s">
        <v>637</v>
      </c>
      <c r="O257" t="s">
        <v>639</v>
      </c>
      <c r="P257" t="s">
        <v>5</v>
      </c>
      <c r="Q257" t="s">
        <v>640</v>
      </c>
      <c r="R257" t="s">
        <v>27089</v>
      </c>
      <c r="S257" t="s">
        <v>27090</v>
      </c>
      <c r="T257" t="s">
        <v>27085</v>
      </c>
    </row>
    <row r="258" spans="1:20" x14ac:dyDescent="0.25">
      <c r="A258" t="s">
        <v>147</v>
      </c>
      <c r="B258" t="s">
        <v>148</v>
      </c>
      <c r="C258">
        <v>33.333333333333336</v>
      </c>
      <c r="D258">
        <v>3</v>
      </c>
      <c r="E258" t="s">
        <v>27091</v>
      </c>
      <c r="F258">
        <v>100</v>
      </c>
      <c r="G258">
        <v>0</v>
      </c>
      <c r="H258" t="s">
        <v>636</v>
      </c>
      <c r="I258" t="s">
        <v>27092</v>
      </c>
      <c r="J258" t="s">
        <v>658</v>
      </c>
      <c r="K258" t="s">
        <v>637</v>
      </c>
      <c r="L258" t="s">
        <v>638</v>
      </c>
      <c r="M258" t="s">
        <v>27085</v>
      </c>
      <c r="N258" t="s">
        <v>637</v>
      </c>
      <c r="O258" t="s">
        <v>639</v>
      </c>
      <c r="P258" t="s">
        <v>5</v>
      </c>
      <c r="Q258" t="s">
        <v>640</v>
      </c>
      <c r="R258" t="s">
        <v>638</v>
      </c>
      <c r="S258" t="s">
        <v>27093</v>
      </c>
      <c r="T258" t="s">
        <v>27085</v>
      </c>
    </row>
    <row r="259" spans="1:20" x14ac:dyDescent="0.25">
      <c r="A259" t="s">
        <v>147</v>
      </c>
      <c r="B259" t="s">
        <v>148</v>
      </c>
      <c r="C259">
        <v>33.333333333333336</v>
      </c>
      <c r="D259">
        <v>3</v>
      </c>
      <c r="E259" t="s">
        <v>27094</v>
      </c>
      <c r="F259">
        <v>100</v>
      </c>
      <c r="G259">
        <v>0</v>
      </c>
      <c r="H259" t="s">
        <v>636</v>
      </c>
      <c r="I259" t="s">
        <v>27095</v>
      </c>
      <c r="J259" t="s">
        <v>649</v>
      </c>
      <c r="K259" t="s">
        <v>637</v>
      </c>
      <c r="L259" t="s">
        <v>638</v>
      </c>
      <c r="M259" t="s">
        <v>27085</v>
      </c>
      <c r="N259" t="s">
        <v>637</v>
      </c>
      <c r="O259" t="s">
        <v>639</v>
      </c>
      <c r="P259" t="s">
        <v>5</v>
      </c>
      <c r="Q259" t="s">
        <v>640</v>
      </c>
      <c r="R259" t="s">
        <v>638</v>
      </c>
      <c r="S259" t="s">
        <v>27096</v>
      </c>
      <c r="T259" t="s">
        <v>27085</v>
      </c>
    </row>
    <row r="260" spans="1:20" x14ac:dyDescent="0.25">
      <c r="A260" t="s">
        <v>147</v>
      </c>
      <c r="B260" t="s">
        <v>148</v>
      </c>
      <c r="C260">
        <v>33.333333333333336</v>
      </c>
      <c r="D260">
        <v>3</v>
      </c>
      <c r="E260" t="s">
        <v>27097</v>
      </c>
      <c r="F260">
        <v>100</v>
      </c>
      <c r="G260">
        <v>0</v>
      </c>
      <c r="H260" t="s">
        <v>636</v>
      </c>
      <c r="I260" t="s">
        <v>27098</v>
      </c>
      <c r="J260" t="s">
        <v>641</v>
      </c>
      <c r="K260" t="s">
        <v>637</v>
      </c>
      <c r="L260" t="s">
        <v>638</v>
      </c>
      <c r="M260" t="s">
        <v>27085</v>
      </c>
      <c r="N260" t="s">
        <v>637</v>
      </c>
      <c r="O260" t="s">
        <v>639</v>
      </c>
      <c r="P260" t="s">
        <v>5</v>
      </c>
      <c r="Q260" t="s">
        <v>640</v>
      </c>
      <c r="R260" t="s">
        <v>638</v>
      </c>
      <c r="S260" t="s">
        <v>27099</v>
      </c>
      <c r="T260" t="s">
        <v>27085</v>
      </c>
    </row>
    <row r="261" spans="1:20" x14ac:dyDescent="0.25">
      <c r="A261" t="s">
        <v>147</v>
      </c>
      <c r="B261" t="s">
        <v>148</v>
      </c>
      <c r="C261">
        <v>33.333333333333336</v>
      </c>
      <c r="D261">
        <v>3</v>
      </c>
      <c r="E261" t="s">
        <v>27100</v>
      </c>
      <c r="F261">
        <v>100</v>
      </c>
      <c r="G261">
        <v>0</v>
      </c>
      <c r="H261" t="s">
        <v>636</v>
      </c>
      <c r="I261" t="s">
        <v>27101</v>
      </c>
      <c r="J261" t="s">
        <v>1987</v>
      </c>
      <c r="K261" t="s">
        <v>637</v>
      </c>
      <c r="L261" t="s">
        <v>638</v>
      </c>
      <c r="M261" t="s">
        <v>27102</v>
      </c>
      <c r="N261" t="s">
        <v>637</v>
      </c>
      <c r="O261" t="s">
        <v>639</v>
      </c>
      <c r="P261" t="s">
        <v>5</v>
      </c>
      <c r="Q261" t="s">
        <v>640</v>
      </c>
      <c r="R261" t="s">
        <v>638</v>
      </c>
      <c r="S261" t="s">
        <v>27103</v>
      </c>
      <c r="T261" t="s">
        <v>27102</v>
      </c>
    </row>
    <row r="262" spans="1:20" x14ac:dyDescent="0.25">
      <c r="A262" t="s">
        <v>147</v>
      </c>
      <c r="B262" t="s">
        <v>148</v>
      </c>
      <c r="C262">
        <v>33.333333333333336</v>
      </c>
      <c r="D262">
        <v>6</v>
      </c>
      <c r="E262" t="s">
        <v>27104</v>
      </c>
      <c r="F262">
        <v>200</v>
      </c>
      <c r="G262">
        <v>0</v>
      </c>
      <c r="H262" t="s">
        <v>636</v>
      </c>
      <c r="I262" t="s">
        <v>2586</v>
      </c>
      <c r="J262" t="s">
        <v>2020</v>
      </c>
      <c r="K262" t="s">
        <v>637</v>
      </c>
      <c r="L262" t="s">
        <v>638</v>
      </c>
      <c r="M262" t="s">
        <v>27102</v>
      </c>
      <c r="N262" t="s">
        <v>637</v>
      </c>
      <c r="O262" t="s">
        <v>639</v>
      </c>
      <c r="P262" t="s">
        <v>5</v>
      </c>
      <c r="Q262" t="s">
        <v>640</v>
      </c>
      <c r="R262" t="s">
        <v>27105</v>
      </c>
      <c r="S262" t="s">
        <v>27106</v>
      </c>
      <c r="T262" t="s">
        <v>27102</v>
      </c>
    </row>
    <row r="263" spans="1:20" x14ac:dyDescent="0.25">
      <c r="A263" t="s">
        <v>147</v>
      </c>
      <c r="B263" t="s">
        <v>148</v>
      </c>
      <c r="C263">
        <v>33.333333333333336</v>
      </c>
      <c r="D263">
        <v>3</v>
      </c>
      <c r="E263" t="s">
        <v>27107</v>
      </c>
      <c r="F263">
        <v>100</v>
      </c>
      <c r="G263">
        <v>0</v>
      </c>
      <c r="H263" t="s">
        <v>636</v>
      </c>
      <c r="I263" t="s">
        <v>27108</v>
      </c>
      <c r="J263" t="s">
        <v>658</v>
      </c>
      <c r="K263" t="s">
        <v>637</v>
      </c>
      <c r="L263" t="s">
        <v>638</v>
      </c>
      <c r="M263" t="s">
        <v>27074</v>
      </c>
      <c r="N263" t="s">
        <v>637</v>
      </c>
      <c r="O263" t="s">
        <v>643</v>
      </c>
      <c r="P263" t="s">
        <v>5</v>
      </c>
      <c r="Q263" t="s">
        <v>644</v>
      </c>
      <c r="R263" t="s">
        <v>638</v>
      </c>
      <c r="S263" t="s">
        <v>27109</v>
      </c>
      <c r="T263" t="s">
        <v>27102</v>
      </c>
    </row>
    <row r="264" spans="1:20" x14ac:dyDescent="0.25">
      <c r="A264" t="s">
        <v>147</v>
      </c>
      <c r="B264" t="s">
        <v>148</v>
      </c>
      <c r="C264">
        <v>33.333333333333336</v>
      </c>
      <c r="D264">
        <v>3</v>
      </c>
      <c r="E264" t="s">
        <v>27110</v>
      </c>
      <c r="F264">
        <v>100</v>
      </c>
      <c r="G264">
        <v>0</v>
      </c>
      <c r="H264" t="s">
        <v>636</v>
      </c>
      <c r="I264" t="s">
        <v>3023</v>
      </c>
      <c r="J264" t="s">
        <v>648</v>
      </c>
      <c r="K264" t="s">
        <v>637</v>
      </c>
      <c r="L264" t="s">
        <v>638</v>
      </c>
      <c r="M264" t="s">
        <v>27111</v>
      </c>
      <c r="N264" t="s">
        <v>637</v>
      </c>
      <c r="O264" t="s">
        <v>643</v>
      </c>
      <c r="P264" t="s">
        <v>5</v>
      </c>
      <c r="Q264" t="s">
        <v>644</v>
      </c>
      <c r="R264" t="s">
        <v>638</v>
      </c>
      <c r="S264" t="s">
        <v>27112</v>
      </c>
      <c r="T264" t="s">
        <v>27111</v>
      </c>
    </row>
    <row r="265" spans="1:20" x14ac:dyDescent="0.25">
      <c r="A265" t="s">
        <v>147</v>
      </c>
      <c r="B265" t="s">
        <v>148</v>
      </c>
      <c r="C265">
        <v>33.333333333333336</v>
      </c>
      <c r="D265">
        <v>6</v>
      </c>
      <c r="E265" t="s">
        <v>27113</v>
      </c>
      <c r="F265">
        <v>200</v>
      </c>
      <c r="G265">
        <v>0</v>
      </c>
      <c r="H265" t="s">
        <v>636</v>
      </c>
      <c r="I265" t="s">
        <v>27114</v>
      </c>
      <c r="J265" t="s">
        <v>2395</v>
      </c>
      <c r="K265" t="s">
        <v>637</v>
      </c>
      <c r="L265" t="s">
        <v>638</v>
      </c>
      <c r="M265" t="s">
        <v>27115</v>
      </c>
      <c r="N265" t="s">
        <v>637</v>
      </c>
      <c r="O265" t="s">
        <v>639</v>
      </c>
      <c r="P265" t="s">
        <v>5</v>
      </c>
      <c r="Q265" t="s">
        <v>640</v>
      </c>
      <c r="R265" t="s">
        <v>638</v>
      </c>
      <c r="S265" t="s">
        <v>27116</v>
      </c>
      <c r="T265" t="s">
        <v>27115</v>
      </c>
    </row>
    <row r="266" spans="1:20" x14ac:dyDescent="0.25">
      <c r="A266" t="s">
        <v>147</v>
      </c>
      <c r="B266" t="s">
        <v>148</v>
      </c>
      <c r="C266">
        <v>33.333333333333336</v>
      </c>
      <c r="D266">
        <v>3</v>
      </c>
      <c r="E266" t="s">
        <v>27117</v>
      </c>
      <c r="F266">
        <v>100</v>
      </c>
      <c r="G266">
        <v>0</v>
      </c>
      <c r="H266" t="s">
        <v>636</v>
      </c>
      <c r="I266" t="s">
        <v>27118</v>
      </c>
      <c r="J266" t="s">
        <v>662</v>
      </c>
      <c r="K266" t="s">
        <v>637</v>
      </c>
      <c r="L266" t="s">
        <v>638</v>
      </c>
      <c r="M266" t="s">
        <v>27115</v>
      </c>
      <c r="N266" t="s">
        <v>637</v>
      </c>
      <c r="O266" t="s">
        <v>639</v>
      </c>
      <c r="P266" t="s">
        <v>5</v>
      </c>
      <c r="Q266" t="s">
        <v>640</v>
      </c>
      <c r="R266" t="s">
        <v>638</v>
      </c>
      <c r="S266" t="s">
        <v>27119</v>
      </c>
      <c r="T266" t="s">
        <v>27115</v>
      </c>
    </row>
    <row r="267" spans="1:20" x14ac:dyDescent="0.25">
      <c r="A267" t="s">
        <v>101</v>
      </c>
      <c r="B267" t="s">
        <v>2139</v>
      </c>
      <c r="C267">
        <v>120</v>
      </c>
      <c r="D267">
        <v>1</v>
      </c>
      <c r="E267" t="s">
        <v>27120</v>
      </c>
      <c r="F267">
        <v>100</v>
      </c>
      <c r="G267">
        <v>0</v>
      </c>
      <c r="H267" t="s">
        <v>636</v>
      </c>
      <c r="I267" t="s">
        <v>27121</v>
      </c>
      <c r="J267" t="s">
        <v>5203</v>
      </c>
      <c r="K267" t="s">
        <v>637</v>
      </c>
      <c r="L267" t="s">
        <v>638</v>
      </c>
      <c r="M267" t="s">
        <v>27115</v>
      </c>
      <c r="N267" t="s">
        <v>637</v>
      </c>
      <c r="O267" t="s">
        <v>639</v>
      </c>
      <c r="P267" t="s">
        <v>5</v>
      </c>
      <c r="Q267" t="s">
        <v>640</v>
      </c>
      <c r="R267" t="s">
        <v>638</v>
      </c>
      <c r="S267" t="s">
        <v>27122</v>
      </c>
      <c r="T267" t="s">
        <v>27115</v>
      </c>
    </row>
    <row r="268" spans="1:20" x14ac:dyDescent="0.25">
      <c r="A268" t="s">
        <v>147</v>
      </c>
      <c r="B268" t="s">
        <v>148</v>
      </c>
      <c r="C268">
        <v>33.333333333333336</v>
      </c>
      <c r="D268">
        <v>6</v>
      </c>
      <c r="E268" t="s">
        <v>27123</v>
      </c>
      <c r="F268">
        <v>200</v>
      </c>
      <c r="G268">
        <v>0</v>
      </c>
      <c r="H268" t="s">
        <v>636</v>
      </c>
      <c r="I268" t="s">
        <v>27124</v>
      </c>
      <c r="J268" t="s">
        <v>652</v>
      </c>
      <c r="K268" t="s">
        <v>637</v>
      </c>
      <c r="L268" t="s">
        <v>638</v>
      </c>
      <c r="M268" t="s">
        <v>27125</v>
      </c>
      <c r="N268" t="s">
        <v>637</v>
      </c>
      <c r="O268" t="s">
        <v>643</v>
      </c>
      <c r="P268" t="s">
        <v>5</v>
      </c>
      <c r="Q268" t="s">
        <v>644</v>
      </c>
      <c r="R268" t="s">
        <v>638</v>
      </c>
      <c r="S268" t="s">
        <v>27126</v>
      </c>
      <c r="T268" t="s">
        <v>27125</v>
      </c>
    </row>
    <row r="269" spans="1:20" x14ac:dyDescent="0.25">
      <c r="A269" t="s">
        <v>147</v>
      </c>
      <c r="B269" t="s">
        <v>148</v>
      </c>
      <c r="C269">
        <v>33.333333333333336</v>
      </c>
      <c r="D269">
        <v>3</v>
      </c>
      <c r="E269" t="s">
        <v>27127</v>
      </c>
      <c r="F269">
        <v>100</v>
      </c>
      <c r="G269">
        <v>0</v>
      </c>
      <c r="H269" t="s">
        <v>636</v>
      </c>
      <c r="I269" t="s">
        <v>16245</v>
      </c>
      <c r="J269" t="s">
        <v>700</v>
      </c>
      <c r="K269" t="s">
        <v>637</v>
      </c>
      <c r="L269" t="s">
        <v>638</v>
      </c>
      <c r="M269" t="s">
        <v>27128</v>
      </c>
      <c r="N269" t="s">
        <v>637</v>
      </c>
      <c r="O269" t="s">
        <v>639</v>
      </c>
      <c r="P269" t="s">
        <v>5</v>
      </c>
      <c r="Q269" t="s">
        <v>640</v>
      </c>
      <c r="R269" t="s">
        <v>638</v>
      </c>
      <c r="S269" t="s">
        <v>27129</v>
      </c>
      <c r="T269" t="s">
        <v>27128</v>
      </c>
    </row>
    <row r="270" spans="1:20" x14ac:dyDescent="0.25">
      <c r="A270" t="s">
        <v>147</v>
      </c>
      <c r="B270" t="s">
        <v>148</v>
      </c>
      <c r="C270">
        <v>50</v>
      </c>
      <c r="D270">
        <v>6</v>
      </c>
      <c r="E270" t="s">
        <v>27130</v>
      </c>
      <c r="F270">
        <v>200</v>
      </c>
      <c r="G270">
        <v>0</v>
      </c>
      <c r="H270" t="s">
        <v>636</v>
      </c>
      <c r="I270" t="s">
        <v>17174</v>
      </c>
      <c r="J270" t="s">
        <v>672</v>
      </c>
      <c r="K270" t="s">
        <v>637</v>
      </c>
      <c r="L270" t="s">
        <v>638</v>
      </c>
      <c r="M270" t="s">
        <v>27131</v>
      </c>
      <c r="N270" t="s">
        <v>637</v>
      </c>
      <c r="O270" t="s">
        <v>643</v>
      </c>
      <c r="P270" t="s">
        <v>5</v>
      </c>
      <c r="Q270" t="s">
        <v>644</v>
      </c>
      <c r="R270" t="s">
        <v>638</v>
      </c>
      <c r="S270" t="s">
        <v>27132</v>
      </c>
      <c r="T270" t="s">
        <v>27133</v>
      </c>
    </row>
    <row r="271" spans="1:20" x14ac:dyDescent="0.25">
      <c r="A271" t="s">
        <v>147</v>
      </c>
      <c r="B271" t="s">
        <v>148</v>
      </c>
      <c r="C271">
        <v>50</v>
      </c>
      <c r="D271">
        <v>6</v>
      </c>
      <c r="E271" t="s">
        <v>27134</v>
      </c>
      <c r="F271">
        <v>200</v>
      </c>
      <c r="G271">
        <v>0</v>
      </c>
      <c r="H271" t="s">
        <v>636</v>
      </c>
      <c r="I271" t="s">
        <v>27135</v>
      </c>
      <c r="J271" t="s">
        <v>1784</v>
      </c>
      <c r="K271" t="s">
        <v>637</v>
      </c>
      <c r="L271" t="s">
        <v>638</v>
      </c>
      <c r="M271" t="s">
        <v>27136</v>
      </c>
      <c r="N271" t="s">
        <v>637</v>
      </c>
      <c r="O271" t="s">
        <v>639</v>
      </c>
      <c r="P271" t="s">
        <v>5</v>
      </c>
      <c r="Q271" t="s">
        <v>640</v>
      </c>
      <c r="R271" t="s">
        <v>638</v>
      </c>
      <c r="S271" t="s">
        <v>27137</v>
      </c>
      <c r="T271" t="s">
        <v>27138</v>
      </c>
    </row>
    <row r="272" spans="1:20" x14ac:dyDescent="0.25">
      <c r="A272" t="s">
        <v>594</v>
      </c>
      <c r="B272" t="s">
        <v>595</v>
      </c>
      <c r="C272">
        <v>50</v>
      </c>
      <c r="D272">
        <v>3</v>
      </c>
      <c r="E272" t="s">
        <v>27139</v>
      </c>
      <c r="F272">
        <v>100</v>
      </c>
      <c r="G272">
        <v>0</v>
      </c>
      <c r="H272" t="s">
        <v>645</v>
      </c>
      <c r="I272" t="s">
        <v>27140</v>
      </c>
      <c r="J272" t="s">
        <v>27141</v>
      </c>
      <c r="K272" t="s">
        <v>778</v>
      </c>
      <c r="L272" t="s">
        <v>5807</v>
      </c>
      <c r="M272" t="s">
        <v>27128</v>
      </c>
      <c r="N272" t="s">
        <v>637</v>
      </c>
      <c r="O272" t="s">
        <v>646</v>
      </c>
      <c r="P272" t="s">
        <v>26</v>
      </c>
      <c r="Q272" t="s">
        <v>647</v>
      </c>
      <c r="R272" t="s">
        <v>638</v>
      </c>
      <c r="S272" t="s">
        <v>637</v>
      </c>
      <c r="T272" t="s">
        <v>27136</v>
      </c>
    </row>
    <row r="273" spans="1:20" x14ac:dyDescent="0.25">
      <c r="A273" t="s">
        <v>147</v>
      </c>
      <c r="B273" t="s">
        <v>148</v>
      </c>
      <c r="C273">
        <v>50</v>
      </c>
      <c r="D273">
        <v>6</v>
      </c>
      <c r="E273" t="s">
        <v>27142</v>
      </c>
      <c r="F273">
        <v>200</v>
      </c>
      <c r="G273">
        <v>0</v>
      </c>
      <c r="H273" t="s">
        <v>636</v>
      </c>
      <c r="I273" t="s">
        <v>5413</v>
      </c>
      <c r="J273" t="s">
        <v>5229</v>
      </c>
      <c r="K273" t="s">
        <v>637</v>
      </c>
      <c r="L273" t="s">
        <v>638</v>
      </c>
      <c r="M273" t="s">
        <v>27136</v>
      </c>
      <c r="N273" t="s">
        <v>637</v>
      </c>
      <c r="O273" t="s">
        <v>639</v>
      </c>
      <c r="P273" t="s">
        <v>5</v>
      </c>
      <c r="Q273" t="s">
        <v>640</v>
      </c>
      <c r="R273" t="s">
        <v>638</v>
      </c>
      <c r="S273" t="s">
        <v>27143</v>
      </c>
      <c r="T273" t="s">
        <v>27136</v>
      </c>
    </row>
    <row r="274" spans="1:20" x14ac:dyDescent="0.25">
      <c r="A274" t="s">
        <v>147</v>
      </c>
      <c r="B274" t="s">
        <v>148</v>
      </c>
      <c r="C274">
        <v>50</v>
      </c>
      <c r="D274">
        <v>6</v>
      </c>
      <c r="E274" t="s">
        <v>27144</v>
      </c>
      <c r="F274">
        <v>200</v>
      </c>
      <c r="G274">
        <v>0</v>
      </c>
      <c r="H274" t="s">
        <v>636</v>
      </c>
      <c r="I274" t="s">
        <v>27145</v>
      </c>
      <c r="J274" t="s">
        <v>642</v>
      </c>
      <c r="K274" t="s">
        <v>637</v>
      </c>
      <c r="L274" t="s">
        <v>638</v>
      </c>
      <c r="M274" t="s">
        <v>27146</v>
      </c>
      <c r="N274" t="s">
        <v>637</v>
      </c>
      <c r="O274" t="s">
        <v>639</v>
      </c>
      <c r="P274" t="s">
        <v>5</v>
      </c>
      <c r="Q274" t="s">
        <v>640</v>
      </c>
      <c r="R274" t="s">
        <v>638</v>
      </c>
      <c r="S274" t="s">
        <v>27147</v>
      </c>
      <c r="T274" t="s">
        <v>27146</v>
      </c>
    </row>
    <row r="275" spans="1:20" x14ac:dyDescent="0.25">
      <c r="A275" t="s">
        <v>14</v>
      </c>
      <c r="B275" t="s">
        <v>15</v>
      </c>
      <c r="C275">
        <v>54.5</v>
      </c>
      <c r="D275">
        <v>2</v>
      </c>
      <c r="E275" t="s">
        <v>27148</v>
      </c>
      <c r="F275">
        <v>198.55</v>
      </c>
      <c r="G275">
        <v>0</v>
      </c>
      <c r="H275" t="s">
        <v>663</v>
      </c>
      <c r="I275" t="s">
        <v>27149</v>
      </c>
      <c r="J275" t="s">
        <v>27150</v>
      </c>
      <c r="K275" t="s">
        <v>841</v>
      </c>
      <c r="L275" t="s">
        <v>27151</v>
      </c>
      <c r="M275" t="s">
        <v>27152</v>
      </c>
      <c r="N275" t="s">
        <v>637</v>
      </c>
      <c r="O275" t="s">
        <v>664</v>
      </c>
      <c r="P275" t="s">
        <v>23</v>
      </c>
      <c r="Q275" t="s">
        <v>665</v>
      </c>
      <c r="R275" t="s">
        <v>638</v>
      </c>
      <c r="S275" t="s">
        <v>27153</v>
      </c>
      <c r="T275" t="s">
        <v>27152</v>
      </c>
    </row>
    <row r="276" spans="1:20" x14ac:dyDescent="0.25">
      <c r="A276" t="s">
        <v>101</v>
      </c>
      <c r="B276" t="s">
        <v>3820</v>
      </c>
      <c r="C276">
        <v>95</v>
      </c>
      <c r="D276">
        <v>1</v>
      </c>
      <c r="E276" t="s">
        <v>27148</v>
      </c>
      <c r="F276">
        <v>198.55</v>
      </c>
      <c r="G276">
        <v>0</v>
      </c>
      <c r="H276" t="s">
        <v>663</v>
      </c>
      <c r="I276" t="s">
        <v>27149</v>
      </c>
      <c r="J276" t="s">
        <v>27150</v>
      </c>
      <c r="K276" t="s">
        <v>841</v>
      </c>
      <c r="L276" t="s">
        <v>27151</v>
      </c>
      <c r="M276" t="s">
        <v>27152</v>
      </c>
      <c r="N276" t="s">
        <v>637</v>
      </c>
      <c r="O276" t="s">
        <v>664</v>
      </c>
      <c r="P276" t="s">
        <v>23</v>
      </c>
      <c r="Q276" t="s">
        <v>665</v>
      </c>
      <c r="R276" t="s">
        <v>638</v>
      </c>
      <c r="S276" t="s">
        <v>27153</v>
      </c>
      <c r="T276" t="s">
        <v>27152</v>
      </c>
    </row>
    <row r="277" spans="1:20" x14ac:dyDescent="0.25">
      <c r="A277" t="s">
        <v>147</v>
      </c>
      <c r="B277" t="s">
        <v>148</v>
      </c>
      <c r="C277">
        <v>50</v>
      </c>
      <c r="D277">
        <v>6</v>
      </c>
      <c r="E277" t="s">
        <v>27154</v>
      </c>
      <c r="F277">
        <v>200</v>
      </c>
      <c r="G277">
        <v>0</v>
      </c>
      <c r="H277" t="s">
        <v>636</v>
      </c>
      <c r="I277" t="s">
        <v>27155</v>
      </c>
      <c r="J277" t="s">
        <v>648</v>
      </c>
      <c r="K277" t="s">
        <v>637</v>
      </c>
      <c r="L277" t="s">
        <v>638</v>
      </c>
      <c r="M277" t="s">
        <v>27156</v>
      </c>
      <c r="N277" t="s">
        <v>637</v>
      </c>
      <c r="O277" t="s">
        <v>643</v>
      </c>
      <c r="P277" t="s">
        <v>5</v>
      </c>
      <c r="Q277" t="s">
        <v>644</v>
      </c>
      <c r="R277" t="s">
        <v>638</v>
      </c>
      <c r="S277" t="s">
        <v>27157</v>
      </c>
      <c r="T277" t="s">
        <v>27156</v>
      </c>
    </row>
    <row r="278" spans="1:20" x14ac:dyDescent="0.25">
      <c r="A278" t="s">
        <v>147</v>
      </c>
      <c r="B278" t="s">
        <v>148</v>
      </c>
      <c r="C278">
        <v>65</v>
      </c>
      <c r="D278">
        <v>9</v>
      </c>
      <c r="E278" t="s">
        <v>27158</v>
      </c>
      <c r="F278">
        <v>302.95</v>
      </c>
      <c r="G278">
        <v>0</v>
      </c>
      <c r="H278" t="s">
        <v>636</v>
      </c>
      <c r="I278" t="s">
        <v>27159</v>
      </c>
      <c r="J278" t="s">
        <v>680</v>
      </c>
      <c r="K278" t="s">
        <v>637</v>
      </c>
      <c r="L278" t="s">
        <v>638</v>
      </c>
      <c r="M278" t="s">
        <v>27160</v>
      </c>
      <c r="N278" t="s">
        <v>637</v>
      </c>
      <c r="O278" t="s">
        <v>643</v>
      </c>
      <c r="P278" t="s">
        <v>5</v>
      </c>
      <c r="Q278" t="s">
        <v>644</v>
      </c>
      <c r="R278" t="s">
        <v>638</v>
      </c>
      <c r="S278" t="s">
        <v>27161</v>
      </c>
      <c r="T278" t="s">
        <v>27160</v>
      </c>
    </row>
    <row r="279" spans="1:20" x14ac:dyDescent="0.25">
      <c r="A279" t="s">
        <v>147</v>
      </c>
      <c r="B279" t="s">
        <v>148</v>
      </c>
      <c r="C279">
        <v>50</v>
      </c>
      <c r="D279">
        <v>6</v>
      </c>
      <c r="E279" t="s">
        <v>27162</v>
      </c>
      <c r="F279">
        <v>203</v>
      </c>
      <c r="G279">
        <v>3</v>
      </c>
      <c r="H279" t="s">
        <v>636</v>
      </c>
      <c r="I279" t="s">
        <v>27163</v>
      </c>
      <c r="J279" t="s">
        <v>2395</v>
      </c>
      <c r="K279" t="s">
        <v>637</v>
      </c>
      <c r="L279" t="s">
        <v>638</v>
      </c>
      <c r="M279" t="s">
        <v>27164</v>
      </c>
      <c r="N279" t="s">
        <v>637</v>
      </c>
      <c r="O279" t="s">
        <v>643</v>
      </c>
      <c r="P279" t="s">
        <v>5</v>
      </c>
      <c r="Q279" t="s">
        <v>644</v>
      </c>
      <c r="R279" t="s">
        <v>638</v>
      </c>
      <c r="S279" t="s">
        <v>27165</v>
      </c>
      <c r="T279" t="s">
        <v>27164</v>
      </c>
    </row>
    <row r="280" spans="1:20" x14ac:dyDescent="0.25">
      <c r="A280" t="s">
        <v>239</v>
      </c>
      <c r="B280" t="s">
        <v>245</v>
      </c>
      <c r="C280">
        <v>159</v>
      </c>
      <c r="D280">
        <v>1</v>
      </c>
      <c r="E280" t="s">
        <v>27166</v>
      </c>
      <c r="F280">
        <v>129</v>
      </c>
      <c r="G280">
        <v>0</v>
      </c>
      <c r="H280" t="s">
        <v>636</v>
      </c>
      <c r="I280" t="s">
        <v>27167</v>
      </c>
      <c r="J280" t="s">
        <v>648</v>
      </c>
      <c r="K280" t="s">
        <v>637</v>
      </c>
      <c r="L280" t="s">
        <v>638</v>
      </c>
      <c r="M280" t="s">
        <v>27168</v>
      </c>
      <c r="N280" t="s">
        <v>637</v>
      </c>
      <c r="O280" t="s">
        <v>643</v>
      </c>
      <c r="P280" t="s">
        <v>5</v>
      </c>
      <c r="Q280" t="s">
        <v>644</v>
      </c>
      <c r="R280" t="s">
        <v>638</v>
      </c>
      <c r="S280" t="s">
        <v>27169</v>
      </c>
      <c r="T280" t="s">
        <v>27168</v>
      </c>
    </row>
    <row r="281" spans="1:20" x14ac:dyDescent="0.25">
      <c r="A281" t="s">
        <v>147</v>
      </c>
      <c r="B281" t="s">
        <v>148</v>
      </c>
      <c r="C281">
        <v>40</v>
      </c>
      <c r="D281">
        <v>10</v>
      </c>
      <c r="E281" t="s">
        <v>27170</v>
      </c>
      <c r="F281">
        <v>350</v>
      </c>
      <c r="G281">
        <v>0</v>
      </c>
      <c r="H281" t="s">
        <v>655</v>
      </c>
      <c r="I281" t="s">
        <v>4774</v>
      </c>
      <c r="J281" t="s">
        <v>648</v>
      </c>
      <c r="K281" t="s">
        <v>637</v>
      </c>
      <c r="L281" t="s">
        <v>638</v>
      </c>
      <c r="M281" t="s">
        <v>27171</v>
      </c>
      <c r="N281" t="s">
        <v>637</v>
      </c>
      <c r="O281" t="s">
        <v>643</v>
      </c>
      <c r="P281" t="s">
        <v>5</v>
      </c>
      <c r="Q281" t="s">
        <v>644</v>
      </c>
      <c r="R281" t="s">
        <v>638</v>
      </c>
      <c r="S281" t="s">
        <v>27172</v>
      </c>
      <c r="T281" t="s">
        <v>27171</v>
      </c>
    </row>
    <row r="282" spans="1:20" x14ac:dyDescent="0.25">
      <c r="A282" t="s">
        <v>147</v>
      </c>
      <c r="B282" t="s">
        <v>148</v>
      </c>
      <c r="C282">
        <v>50</v>
      </c>
      <c r="D282">
        <v>6</v>
      </c>
      <c r="E282" t="s">
        <v>27173</v>
      </c>
      <c r="F282">
        <v>200</v>
      </c>
      <c r="G282">
        <v>0</v>
      </c>
      <c r="H282" t="s">
        <v>636</v>
      </c>
      <c r="I282" t="s">
        <v>27174</v>
      </c>
      <c r="J282" t="s">
        <v>715</v>
      </c>
      <c r="K282" t="s">
        <v>637</v>
      </c>
      <c r="L282" t="s">
        <v>638</v>
      </c>
      <c r="M282" t="s">
        <v>27175</v>
      </c>
      <c r="N282" t="s">
        <v>637</v>
      </c>
      <c r="O282" t="s">
        <v>639</v>
      </c>
      <c r="P282" t="s">
        <v>5</v>
      </c>
      <c r="Q282" t="s">
        <v>640</v>
      </c>
      <c r="R282" t="s">
        <v>638</v>
      </c>
      <c r="S282" t="s">
        <v>27176</v>
      </c>
      <c r="T282" t="s">
        <v>27175</v>
      </c>
    </row>
    <row r="283" spans="1:20" x14ac:dyDescent="0.25">
      <c r="A283" t="s">
        <v>241</v>
      </c>
      <c r="B283" t="s">
        <v>247</v>
      </c>
      <c r="C283">
        <v>159</v>
      </c>
      <c r="D283">
        <v>1</v>
      </c>
      <c r="E283" t="s">
        <v>27177</v>
      </c>
      <c r="F283">
        <v>129</v>
      </c>
      <c r="G283">
        <v>0</v>
      </c>
      <c r="H283" t="s">
        <v>636</v>
      </c>
      <c r="I283" t="s">
        <v>27178</v>
      </c>
      <c r="J283" t="s">
        <v>649</v>
      </c>
      <c r="K283" t="s">
        <v>637</v>
      </c>
      <c r="L283" t="s">
        <v>638</v>
      </c>
      <c r="M283" t="s">
        <v>27179</v>
      </c>
      <c r="N283" t="s">
        <v>637</v>
      </c>
      <c r="O283" t="s">
        <v>639</v>
      </c>
      <c r="P283" t="s">
        <v>5</v>
      </c>
      <c r="Q283" t="s">
        <v>640</v>
      </c>
      <c r="R283" t="s">
        <v>638</v>
      </c>
      <c r="S283" t="s">
        <v>27180</v>
      </c>
      <c r="T283" t="s">
        <v>27179</v>
      </c>
    </row>
    <row r="284" spans="1:20" x14ac:dyDescent="0.25">
      <c r="A284" t="s">
        <v>147</v>
      </c>
      <c r="B284" t="s">
        <v>148</v>
      </c>
      <c r="C284">
        <v>50</v>
      </c>
      <c r="D284">
        <v>6</v>
      </c>
      <c r="E284" t="s">
        <v>27181</v>
      </c>
      <c r="F284">
        <v>200</v>
      </c>
      <c r="G284">
        <v>0</v>
      </c>
      <c r="H284" t="s">
        <v>636</v>
      </c>
      <c r="I284" t="s">
        <v>27182</v>
      </c>
      <c r="J284" t="s">
        <v>667</v>
      </c>
      <c r="K284" t="s">
        <v>637</v>
      </c>
      <c r="L284" t="s">
        <v>638</v>
      </c>
      <c r="M284" t="s">
        <v>27183</v>
      </c>
      <c r="N284" t="s">
        <v>637</v>
      </c>
      <c r="O284" t="s">
        <v>639</v>
      </c>
      <c r="P284" t="s">
        <v>5</v>
      </c>
      <c r="Q284" t="s">
        <v>640</v>
      </c>
      <c r="R284" t="s">
        <v>638</v>
      </c>
      <c r="S284" t="s">
        <v>27184</v>
      </c>
      <c r="T284" t="s">
        <v>27183</v>
      </c>
    </row>
    <row r="285" spans="1:20" x14ac:dyDescent="0.25">
      <c r="A285" t="s">
        <v>147</v>
      </c>
      <c r="B285" t="s">
        <v>148</v>
      </c>
      <c r="C285">
        <v>50</v>
      </c>
      <c r="D285">
        <v>6</v>
      </c>
      <c r="E285" t="s">
        <v>27185</v>
      </c>
      <c r="F285">
        <v>200</v>
      </c>
      <c r="G285">
        <v>0</v>
      </c>
      <c r="H285" t="s">
        <v>636</v>
      </c>
      <c r="I285" t="s">
        <v>27186</v>
      </c>
      <c r="J285" t="s">
        <v>648</v>
      </c>
      <c r="K285" t="s">
        <v>637</v>
      </c>
      <c r="L285" t="s">
        <v>638</v>
      </c>
      <c r="M285" t="s">
        <v>27187</v>
      </c>
      <c r="N285" t="s">
        <v>637</v>
      </c>
      <c r="O285" t="s">
        <v>643</v>
      </c>
      <c r="P285" t="s">
        <v>5</v>
      </c>
      <c r="Q285" t="s">
        <v>644</v>
      </c>
      <c r="R285" t="s">
        <v>638</v>
      </c>
      <c r="S285" t="s">
        <v>27188</v>
      </c>
      <c r="T285" t="s">
        <v>27187</v>
      </c>
    </row>
    <row r="286" spans="1:20" x14ac:dyDescent="0.25">
      <c r="A286" t="s">
        <v>16479</v>
      </c>
      <c r="B286" t="s">
        <v>13745</v>
      </c>
      <c r="C286">
        <v>99</v>
      </c>
      <c r="D286">
        <v>1</v>
      </c>
      <c r="E286" t="s">
        <v>27189</v>
      </c>
      <c r="F286">
        <v>179</v>
      </c>
      <c r="G286">
        <v>0</v>
      </c>
      <c r="H286" t="s">
        <v>636</v>
      </c>
      <c r="I286" t="s">
        <v>27190</v>
      </c>
      <c r="J286" t="s">
        <v>838</v>
      </c>
      <c r="K286" t="s">
        <v>637</v>
      </c>
      <c r="L286" t="s">
        <v>638</v>
      </c>
      <c r="M286" t="s">
        <v>27191</v>
      </c>
      <c r="N286" t="s">
        <v>637</v>
      </c>
      <c r="O286" t="s">
        <v>643</v>
      </c>
      <c r="P286" t="s">
        <v>5</v>
      </c>
      <c r="Q286" t="s">
        <v>644</v>
      </c>
      <c r="R286" t="s">
        <v>638</v>
      </c>
      <c r="S286" t="s">
        <v>27192</v>
      </c>
      <c r="T286" t="s">
        <v>27191</v>
      </c>
    </row>
    <row r="287" spans="1:20" x14ac:dyDescent="0.25">
      <c r="A287" t="s">
        <v>16818</v>
      </c>
      <c r="B287" t="s">
        <v>13750</v>
      </c>
      <c r="C287">
        <v>99</v>
      </c>
      <c r="D287">
        <v>1</v>
      </c>
      <c r="E287" t="s">
        <v>27189</v>
      </c>
      <c r="F287">
        <v>179</v>
      </c>
      <c r="G287">
        <v>0</v>
      </c>
      <c r="H287" t="s">
        <v>636</v>
      </c>
      <c r="I287" t="s">
        <v>27190</v>
      </c>
      <c r="J287" t="s">
        <v>838</v>
      </c>
      <c r="K287" t="s">
        <v>637</v>
      </c>
      <c r="L287" t="s">
        <v>638</v>
      </c>
      <c r="M287" t="s">
        <v>27191</v>
      </c>
      <c r="N287" t="s">
        <v>637</v>
      </c>
      <c r="O287" t="s">
        <v>643</v>
      </c>
      <c r="P287" t="s">
        <v>5</v>
      </c>
      <c r="Q287" t="s">
        <v>644</v>
      </c>
      <c r="R287" t="s">
        <v>638</v>
      </c>
      <c r="S287" t="s">
        <v>27192</v>
      </c>
      <c r="T287" t="s">
        <v>27191</v>
      </c>
    </row>
    <row r="288" spans="1:20" x14ac:dyDescent="0.25">
      <c r="A288" t="s">
        <v>16662</v>
      </c>
      <c r="B288" t="s">
        <v>10386</v>
      </c>
      <c r="C288">
        <v>89.5</v>
      </c>
      <c r="D288">
        <v>2</v>
      </c>
      <c r="E288" t="s">
        <v>27193</v>
      </c>
      <c r="F288">
        <v>249</v>
      </c>
      <c r="G288">
        <v>0</v>
      </c>
      <c r="H288" t="s">
        <v>636</v>
      </c>
      <c r="I288" t="s">
        <v>27194</v>
      </c>
      <c r="J288" t="s">
        <v>667</v>
      </c>
      <c r="K288" t="s">
        <v>637</v>
      </c>
      <c r="L288" t="s">
        <v>638</v>
      </c>
      <c r="M288" t="s">
        <v>27195</v>
      </c>
      <c r="N288" t="s">
        <v>637</v>
      </c>
      <c r="O288" t="s">
        <v>643</v>
      </c>
      <c r="P288" t="s">
        <v>5</v>
      </c>
      <c r="Q288" t="s">
        <v>644</v>
      </c>
      <c r="R288" t="s">
        <v>638</v>
      </c>
      <c r="S288" t="s">
        <v>27196</v>
      </c>
      <c r="T288" t="s">
        <v>27195</v>
      </c>
    </row>
    <row r="289" spans="1:20" x14ac:dyDescent="0.25">
      <c r="A289" t="s">
        <v>594</v>
      </c>
      <c r="B289" t="s">
        <v>595</v>
      </c>
      <c r="C289">
        <v>50</v>
      </c>
      <c r="D289">
        <v>3</v>
      </c>
      <c r="E289" t="s">
        <v>27193</v>
      </c>
      <c r="F289">
        <v>249</v>
      </c>
      <c r="G289">
        <v>0</v>
      </c>
      <c r="H289" t="s">
        <v>636</v>
      </c>
      <c r="I289" t="s">
        <v>27194</v>
      </c>
      <c r="J289" t="s">
        <v>667</v>
      </c>
      <c r="K289" t="s">
        <v>637</v>
      </c>
      <c r="L289" t="s">
        <v>638</v>
      </c>
      <c r="M289" t="s">
        <v>27195</v>
      </c>
      <c r="N289" t="s">
        <v>637</v>
      </c>
      <c r="O289" t="s">
        <v>643</v>
      </c>
      <c r="P289" t="s">
        <v>5</v>
      </c>
      <c r="Q289" t="s">
        <v>644</v>
      </c>
      <c r="R289" t="s">
        <v>638</v>
      </c>
      <c r="S289" t="s">
        <v>27196</v>
      </c>
      <c r="T289" t="s">
        <v>27195</v>
      </c>
    </row>
    <row r="290" spans="1:20" x14ac:dyDescent="0.25">
      <c r="A290" t="s">
        <v>101</v>
      </c>
      <c r="B290" t="s">
        <v>2139</v>
      </c>
      <c r="C290">
        <v>84</v>
      </c>
      <c r="D290">
        <v>1</v>
      </c>
      <c r="E290" t="s">
        <v>27197</v>
      </c>
      <c r="F290">
        <v>84</v>
      </c>
      <c r="G290">
        <v>0</v>
      </c>
      <c r="H290" t="s">
        <v>636</v>
      </c>
      <c r="I290" t="s">
        <v>2622</v>
      </c>
      <c r="J290" t="s">
        <v>27198</v>
      </c>
      <c r="K290" t="s">
        <v>4407</v>
      </c>
      <c r="L290" t="s">
        <v>773</v>
      </c>
      <c r="M290" t="s">
        <v>27199</v>
      </c>
      <c r="N290" t="s">
        <v>637</v>
      </c>
      <c r="O290" t="s">
        <v>646</v>
      </c>
      <c r="P290" t="s">
        <v>26</v>
      </c>
      <c r="Q290" t="s">
        <v>647</v>
      </c>
      <c r="R290" t="s">
        <v>638</v>
      </c>
      <c r="S290" t="s">
        <v>27200</v>
      </c>
      <c r="T290" t="s">
        <v>27201</v>
      </c>
    </row>
    <row r="291" spans="1:20" x14ac:dyDescent="0.25">
      <c r="A291" t="s">
        <v>147</v>
      </c>
      <c r="B291" t="s">
        <v>148</v>
      </c>
      <c r="C291">
        <v>50</v>
      </c>
      <c r="D291">
        <v>6</v>
      </c>
      <c r="E291" t="s">
        <v>27202</v>
      </c>
      <c r="F291">
        <v>200</v>
      </c>
      <c r="G291">
        <v>0</v>
      </c>
      <c r="H291" t="s">
        <v>636</v>
      </c>
      <c r="I291" t="s">
        <v>27203</v>
      </c>
      <c r="J291" t="s">
        <v>2441</v>
      </c>
      <c r="K291" t="s">
        <v>637</v>
      </c>
      <c r="L291" t="s">
        <v>638</v>
      </c>
      <c r="M291" t="s">
        <v>27204</v>
      </c>
      <c r="N291" t="s">
        <v>637</v>
      </c>
      <c r="O291" t="s">
        <v>639</v>
      </c>
      <c r="P291" t="s">
        <v>5</v>
      </c>
      <c r="Q291" t="s">
        <v>640</v>
      </c>
      <c r="R291" t="s">
        <v>638</v>
      </c>
      <c r="S291" t="s">
        <v>27205</v>
      </c>
      <c r="T291" t="s">
        <v>27204</v>
      </c>
    </row>
    <row r="292" spans="1:20" x14ac:dyDescent="0.25">
      <c r="A292" t="s">
        <v>147</v>
      </c>
      <c r="B292" t="s">
        <v>148</v>
      </c>
      <c r="C292">
        <v>50</v>
      </c>
      <c r="D292">
        <v>6</v>
      </c>
      <c r="E292" t="s">
        <v>27206</v>
      </c>
      <c r="F292">
        <v>200</v>
      </c>
      <c r="G292">
        <v>0</v>
      </c>
      <c r="H292" t="s">
        <v>636</v>
      </c>
      <c r="I292" t="s">
        <v>27207</v>
      </c>
      <c r="J292" t="s">
        <v>3116</v>
      </c>
      <c r="K292" t="s">
        <v>637</v>
      </c>
      <c r="L292" t="s">
        <v>638</v>
      </c>
      <c r="M292" t="s">
        <v>27208</v>
      </c>
      <c r="N292" t="s">
        <v>637</v>
      </c>
      <c r="O292" t="s">
        <v>639</v>
      </c>
      <c r="P292" t="s">
        <v>5</v>
      </c>
      <c r="Q292" t="s">
        <v>640</v>
      </c>
      <c r="R292" t="s">
        <v>638</v>
      </c>
      <c r="S292" t="s">
        <v>27209</v>
      </c>
      <c r="T292" t="s">
        <v>27208</v>
      </c>
    </row>
    <row r="293" spans="1:20" x14ac:dyDescent="0.25">
      <c r="A293" t="s">
        <v>147</v>
      </c>
      <c r="B293" t="s">
        <v>148</v>
      </c>
      <c r="C293">
        <v>50</v>
      </c>
      <c r="D293">
        <v>6</v>
      </c>
      <c r="E293" t="s">
        <v>27210</v>
      </c>
      <c r="F293">
        <v>200</v>
      </c>
      <c r="G293">
        <v>0</v>
      </c>
      <c r="H293" t="s">
        <v>636</v>
      </c>
      <c r="I293" t="s">
        <v>27211</v>
      </c>
      <c r="J293" t="s">
        <v>657</v>
      </c>
      <c r="K293" t="s">
        <v>637</v>
      </c>
      <c r="L293" t="s">
        <v>638</v>
      </c>
      <c r="M293" t="s">
        <v>27212</v>
      </c>
      <c r="N293" t="s">
        <v>637</v>
      </c>
      <c r="O293" t="s">
        <v>639</v>
      </c>
      <c r="P293" t="s">
        <v>5</v>
      </c>
      <c r="Q293" t="s">
        <v>640</v>
      </c>
      <c r="R293" t="s">
        <v>638</v>
      </c>
      <c r="S293" t="s">
        <v>27213</v>
      </c>
      <c r="T293" t="s">
        <v>27212</v>
      </c>
    </row>
    <row r="294" spans="1:20" x14ac:dyDescent="0.25">
      <c r="A294" t="s">
        <v>147</v>
      </c>
      <c r="B294" t="s">
        <v>148</v>
      </c>
      <c r="C294">
        <v>33.333333333333336</v>
      </c>
      <c r="D294">
        <v>6</v>
      </c>
      <c r="E294" t="s">
        <v>27214</v>
      </c>
      <c r="F294">
        <v>192.5</v>
      </c>
      <c r="G294">
        <v>0</v>
      </c>
      <c r="H294" t="s">
        <v>655</v>
      </c>
      <c r="I294" t="s">
        <v>26331</v>
      </c>
      <c r="J294" t="s">
        <v>2240</v>
      </c>
      <c r="K294" t="s">
        <v>637</v>
      </c>
      <c r="L294" t="s">
        <v>638</v>
      </c>
      <c r="M294" t="s">
        <v>27215</v>
      </c>
      <c r="N294" t="s">
        <v>637</v>
      </c>
      <c r="O294" t="s">
        <v>643</v>
      </c>
      <c r="P294" t="s">
        <v>5</v>
      </c>
      <c r="Q294" t="s">
        <v>644</v>
      </c>
      <c r="R294" t="s">
        <v>638</v>
      </c>
      <c r="S294" t="s">
        <v>27216</v>
      </c>
      <c r="T294" t="s">
        <v>27217</v>
      </c>
    </row>
    <row r="295" spans="1:20" x14ac:dyDescent="0.25">
      <c r="A295" t="s">
        <v>22</v>
      </c>
      <c r="B295" t="s">
        <v>213</v>
      </c>
      <c r="C295">
        <v>80</v>
      </c>
      <c r="D295">
        <v>1</v>
      </c>
      <c r="E295" t="s">
        <v>27218</v>
      </c>
      <c r="F295">
        <v>80</v>
      </c>
      <c r="G295">
        <v>0</v>
      </c>
      <c r="H295" t="s">
        <v>663</v>
      </c>
      <c r="I295" t="s">
        <v>14372</v>
      </c>
      <c r="J295" t="s">
        <v>14373</v>
      </c>
      <c r="K295" t="s">
        <v>9610</v>
      </c>
      <c r="L295" t="s">
        <v>14374</v>
      </c>
      <c r="M295" t="s">
        <v>27219</v>
      </c>
      <c r="N295" t="s">
        <v>637</v>
      </c>
      <c r="O295" t="s">
        <v>664</v>
      </c>
      <c r="P295" t="s">
        <v>23</v>
      </c>
      <c r="Q295" t="s">
        <v>665</v>
      </c>
      <c r="R295" t="s">
        <v>638</v>
      </c>
      <c r="S295" t="s">
        <v>27220</v>
      </c>
      <c r="T295" t="s">
        <v>27219</v>
      </c>
    </row>
    <row r="296" spans="1:20" x14ac:dyDescent="0.25">
      <c r="A296" t="s">
        <v>239</v>
      </c>
      <c r="B296" t="s">
        <v>690</v>
      </c>
      <c r="C296">
        <v>104</v>
      </c>
      <c r="D296">
        <v>1</v>
      </c>
      <c r="E296" t="s">
        <v>27221</v>
      </c>
      <c r="F296">
        <v>234</v>
      </c>
      <c r="G296">
        <v>26</v>
      </c>
      <c r="H296" t="s">
        <v>663</v>
      </c>
      <c r="I296" t="s">
        <v>27222</v>
      </c>
      <c r="J296" t="s">
        <v>27223</v>
      </c>
      <c r="K296" t="s">
        <v>7651</v>
      </c>
      <c r="L296" t="s">
        <v>27224</v>
      </c>
      <c r="M296" t="s">
        <v>27225</v>
      </c>
      <c r="N296" t="s">
        <v>637</v>
      </c>
      <c r="O296" t="s">
        <v>664</v>
      </c>
      <c r="P296" t="s">
        <v>23</v>
      </c>
      <c r="Q296" t="s">
        <v>665</v>
      </c>
      <c r="R296" t="s">
        <v>638</v>
      </c>
      <c r="S296" t="s">
        <v>27226</v>
      </c>
      <c r="T296" t="s">
        <v>27225</v>
      </c>
    </row>
    <row r="297" spans="1:20" x14ac:dyDescent="0.25">
      <c r="A297" t="s">
        <v>600</v>
      </c>
      <c r="B297" t="s">
        <v>690</v>
      </c>
      <c r="C297">
        <v>104</v>
      </c>
      <c r="D297">
        <v>1</v>
      </c>
      <c r="E297" t="s">
        <v>27221</v>
      </c>
      <c r="F297">
        <v>234</v>
      </c>
      <c r="G297">
        <v>26</v>
      </c>
      <c r="H297" t="s">
        <v>663</v>
      </c>
      <c r="I297" t="s">
        <v>27222</v>
      </c>
      <c r="J297" t="s">
        <v>27223</v>
      </c>
      <c r="K297" t="s">
        <v>7651</v>
      </c>
      <c r="L297" t="s">
        <v>27224</v>
      </c>
      <c r="M297" t="s">
        <v>27225</v>
      </c>
      <c r="N297" t="s">
        <v>637</v>
      </c>
      <c r="O297" t="s">
        <v>664</v>
      </c>
      <c r="P297" t="s">
        <v>23</v>
      </c>
      <c r="Q297" t="s">
        <v>665</v>
      </c>
      <c r="R297" t="s">
        <v>638</v>
      </c>
      <c r="S297" t="s">
        <v>27226</v>
      </c>
      <c r="T297" t="s">
        <v>27225</v>
      </c>
    </row>
    <row r="298" spans="1:20" x14ac:dyDescent="0.25">
      <c r="A298" t="s">
        <v>239</v>
      </c>
      <c r="B298" t="s">
        <v>245</v>
      </c>
      <c r="C298">
        <v>159</v>
      </c>
      <c r="D298">
        <v>1</v>
      </c>
      <c r="E298" t="s">
        <v>27227</v>
      </c>
      <c r="F298">
        <v>99</v>
      </c>
      <c r="G298">
        <v>0</v>
      </c>
      <c r="H298" t="s">
        <v>655</v>
      </c>
      <c r="I298" t="s">
        <v>5242</v>
      </c>
      <c r="J298" t="s">
        <v>1862</v>
      </c>
      <c r="K298" t="s">
        <v>637</v>
      </c>
      <c r="L298" t="s">
        <v>638</v>
      </c>
      <c r="M298" t="s">
        <v>27228</v>
      </c>
      <c r="N298" t="s">
        <v>637</v>
      </c>
      <c r="O298" t="s">
        <v>639</v>
      </c>
      <c r="P298" t="s">
        <v>5</v>
      </c>
      <c r="Q298" t="s">
        <v>640</v>
      </c>
      <c r="R298" t="s">
        <v>638</v>
      </c>
      <c r="S298" t="s">
        <v>27229</v>
      </c>
      <c r="T298" t="s">
        <v>27228</v>
      </c>
    </row>
    <row r="299" spans="1:20" x14ac:dyDescent="0.25">
      <c r="A299" t="s">
        <v>147</v>
      </c>
      <c r="B299" t="s">
        <v>148</v>
      </c>
      <c r="C299">
        <v>50</v>
      </c>
      <c r="D299">
        <v>6</v>
      </c>
      <c r="E299" t="s">
        <v>27230</v>
      </c>
      <c r="F299">
        <v>200</v>
      </c>
      <c r="G299">
        <v>0</v>
      </c>
      <c r="H299" t="s">
        <v>636</v>
      </c>
      <c r="I299" t="s">
        <v>27231</v>
      </c>
      <c r="J299" t="s">
        <v>675</v>
      </c>
      <c r="K299" t="s">
        <v>637</v>
      </c>
      <c r="L299" t="s">
        <v>638</v>
      </c>
      <c r="M299" t="s">
        <v>27232</v>
      </c>
      <c r="N299" t="s">
        <v>637</v>
      </c>
      <c r="O299" t="s">
        <v>643</v>
      </c>
      <c r="P299" t="s">
        <v>5</v>
      </c>
      <c r="Q299" t="s">
        <v>644</v>
      </c>
      <c r="R299" t="s">
        <v>638</v>
      </c>
      <c r="S299" t="s">
        <v>27233</v>
      </c>
      <c r="T299" t="s">
        <v>27232</v>
      </c>
    </row>
    <row r="300" spans="1:20" x14ac:dyDescent="0.25">
      <c r="A300" t="s">
        <v>147</v>
      </c>
      <c r="B300" t="s">
        <v>148</v>
      </c>
      <c r="C300">
        <v>50</v>
      </c>
      <c r="D300">
        <v>6</v>
      </c>
      <c r="E300" t="s">
        <v>27234</v>
      </c>
      <c r="F300">
        <v>200</v>
      </c>
      <c r="G300">
        <v>0</v>
      </c>
      <c r="H300" t="s">
        <v>636</v>
      </c>
      <c r="I300" t="s">
        <v>16413</v>
      </c>
      <c r="J300" t="s">
        <v>700</v>
      </c>
      <c r="K300" t="s">
        <v>637</v>
      </c>
      <c r="L300" t="s">
        <v>638</v>
      </c>
      <c r="M300" t="s">
        <v>27235</v>
      </c>
      <c r="N300" t="s">
        <v>637</v>
      </c>
      <c r="O300" t="s">
        <v>643</v>
      </c>
      <c r="P300" t="s">
        <v>5</v>
      </c>
      <c r="Q300" t="s">
        <v>644</v>
      </c>
      <c r="R300" t="s">
        <v>638</v>
      </c>
      <c r="S300" t="s">
        <v>27236</v>
      </c>
      <c r="T300" t="s">
        <v>27235</v>
      </c>
    </row>
    <row r="301" spans="1:20" x14ac:dyDescent="0.25">
      <c r="A301" t="s">
        <v>147</v>
      </c>
      <c r="B301" t="s">
        <v>148</v>
      </c>
      <c r="C301">
        <v>50</v>
      </c>
      <c r="D301">
        <v>6</v>
      </c>
      <c r="E301" t="s">
        <v>27237</v>
      </c>
      <c r="F301">
        <v>200</v>
      </c>
      <c r="G301">
        <v>0</v>
      </c>
      <c r="H301" t="s">
        <v>636</v>
      </c>
      <c r="I301" t="s">
        <v>27238</v>
      </c>
      <c r="J301" t="s">
        <v>642</v>
      </c>
      <c r="K301" t="s">
        <v>637</v>
      </c>
      <c r="L301" t="s">
        <v>638</v>
      </c>
      <c r="M301" t="s">
        <v>27239</v>
      </c>
      <c r="N301" t="s">
        <v>637</v>
      </c>
      <c r="O301" t="s">
        <v>643</v>
      </c>
      <c r="P301" t="s">
        <v>5</v>
      </c>
      <c r="Q301" t="s">
        <v>644</v>
      </c>
      <c r="R301" t="s">
        <v>638</v>
      </c>
      <c r="S301" t="s">
        <v>27240</v>
      </c>
      <c r="T301" t="s">
        <v>27239</v>
      </c>
    </row>
    <row r="302" spans="1:20" x14ac:dyDescent="0.25">
      <c r="A302" t="s">
        <v>239</v>
      </c>
      <c r="B302" t="s">
        <v>245</v>
      </c>
      <c r="C302">
        <v>159</v>
      </c>
      <c r="D302">
        <v>1</v>
      </c>
      <c r="E302" t="s">
        <v>27241</v>
      </c>
      <c r="F302">
        <v>258</v>
      </c>
      <c r="G302">
        <v>0</v>
      </c>
      <c r="H302" t="s">
        <v>636</v>
      </c>
      <c r="I302" t="s">
        <v>4507</v>
      </c>
      <c r="J302" t="s">
        <v>3004</v>
      </c>
      <c r="K302" t="s">
        <v>637</v>
      </c>
      <c r="L302" t="s">
        <v>638</v>
      </c>
      <c r="M302" t="s">
        <v>27242</v>
      </c>
      <c r="N302" t="s">
        <v>637</v>
      </c>
      <c r="O302" t="s">
        <v>643</v>
      </c>
      <c r="P302" t="s">
        <v>5</v>
      </c>
      <c r="Q302" t="s">
        <v>644</v>
      </c>
      <c r="R302" t="s">
        <v>638</v>
      </c>
      <c r="S302" t="s">
        <v>27243</v>
      </c>
      <c r="T302" t="s">
        <v>27242</v>
      </c>
    </row>
    <row r="303" spans="1:20" x14ac:dyDescent="0.25">
      <c r="A303" t="s">
        <v>600</v>
      </c>
      <c r="B303" t="s">
        <v>601</v>
      </c>
      <c r="C303">
        <v>159</v>
      </c>
      <c r="D303">
        <v>1</v>
      </c>
      <c r="E303" t="s">
        <v>27241</v>
      </c>
      <c r="F303">
        <v>258</v>
      </c>
      <c r="G303">
        <v>0</v>
      </c>
      <c r="H303" t="s">
        <v>636</v>
      </c>
      <c r="I303" t="s">
        <v>4507</v>
      </c>
      <c r="J303" t="s">
        <v>3004</v>
      </c>
      <c r="K303" t="s">
        <v>637</v>
      </c>
      <c r="L303" t="s">
        <v>638</v>
      </c>
      <c r="M303" t="s">
        <v>27242</v>
      </c>
      <c r="N303" t="s">
        <v>637</v>
      </c>
      <c r="O303" t="s">
        <v>643</v>
      </c>
      <c r="P303" t="s">
        <v>5</v>
      </c>
      <c r="Q303" t="s">
        <v>644</v>
      </c>
      <c r="R303" t="s">
        <v>638</v>
      </c>
      <c r="S303" t="s">
        <v>27243</v>
      </c>
      <c r="T303" t="s">
        <v>27242</v>
      </c>
    </row>
    <row r="304" spans="1:20" x14ac:dyDescent="0.25">
      <c r="A304" t="s">
        <v>240</v>
      </c>
      <c r="B304" t="s">
        <v>2799</v>
      </c>
      <c r="C304">
        <v>109</v>
      </c>
      <c r="D304">
        <v>2</v>
      </c>
      <c r="E304" t="s">
        <v>27244</v>
      </c>
      <c r="F304">
        <v>245</v>
      </c>
      <c r="G304">
        <v>27</v>
      </c>
      <c r="H304" t="s">
        <v>645</v>
      </c>
      <c r="I304" t="s">
        <v>27245</v>
      </c>
      <c r="J304" t="s">
        <v>27246</v>
      </c>
      <c r="K304" t="s">
        <v>27247</v>
      </c>
      <c r="L304" t="s">
        <v>27248</v>
      </c>
      <c r="M304" t="s">
        <v>27249</v>
      </c>
      <c r="N304" t="s">
        <v>637</v>
      </c>
      <c r="O304" t="s">
        <v>664</v>
      </c>
      <c r="P304" t="s">
        <v>23</v>
      </c>
      <c r="Q304" t="s">
        <v>665</v>
      </c>
      <c r="R304" t="s">
        <v>638</v>
      </c>
      <c r="S304" t="s">
        <v>27250</v>
      </c>
      <c r="T304" t="s">
        <v>27249</v>
      </c>
    </row>
    <row r="305" spans="1:20" x14ac:dyDescent="0.25">
      <c r="A305" t="s">
        <v>147</v>
      </c>
      <c r="B305" t="s">
        <v>148</v>
      </c>
      <c r="C305">
        <v>50</v>
      </c>
      <c r="D305">
        <v>6</v>
      </c>
      <c r="E305" t="s">
        <v>27251</v>
      </c>
      <c r="F305">
        <v>237.86</v>
      </c>
      <c r="G305">
        <v>31</v>
      </c>
      <c r="H305" t="s">
        <v>645</v>
      </c>
      <c r="I305" t="s">
        <v>27252</v>
      </c>
      <c r="J305" t="s">
        <v>27253</v>
      </c>
      <c r="K305" t="s">
        <v>1700</v>
      </c>
      <c r="L305" t="s">
        <v>27254</v>
      </c>
      <c r="M305" t="s">
        <v>27255</v>
      </c>
      <c r="N305" t="s">
        <v>637</v>
      </c>
      <c r="O305" t="s">
        <v>664</v>
      </c>
      <c r="P305" t="s">
        <v>23</v>
      </c>
      <c r="Q305" t="s">
        <v>665</v>
      </c>
      <c r="R305" t="s">
        <v>638</v>
      </c>
      <c r="S305" t="s">
        <v>27256</v>
      </c>
      <c r="T305" t="s">
        <v>27255</v>
      </c>
    </row>
    <row r="306" spans="1:20" x14ac:dyDescent="0.25">
      <c r="A306" t="s">
        <v>22</v>
      </c>
      <c r="B306" t="s">
        <v>27</v>
      </c>
      <c r="C306">
        <v>80</v>
      </c>
      <c r="D306">
        <v>1</v>
      </c>
      <c r="E306" t="s">
        <v>27257</v>
      </c>
      <c r="F306">
        <v>80</v>
      </c>
      <c r="G306">
        <v>0</v>
      </c>
      <c r="H306" t="s">
        <v>645</v>
      </c>
      <c r="I306" t="s">
        <v>5338</v>
      </c>
      <c r="J306" t="s">
        <v>27258</v>
      </c>
      <c r="K306" t="s">
        <v>8866</v>
      </c>
      <c r="L306" t="s">
        <v>728</v>
      </c>
      <c r="M306" t="s">
        <v>27259</v>
      </c>
      <c r="N306" t="s">
        <v>637</v>
      </c>
      <c r="O306" t="s">
        <v>646</v>
      </c>
      <c r="P306" t="s">
        <v>26</v>
      </c>
      <c r="Q306" t="s">
        <v>647</v>
      </c>
      <c r="R306" t="s">
        <v>638</v>
      </c>
      <c r="S306" t="s">
        <v>27260</v>
      </c>
      <c r="T306" t="s">
        <v>27259</v>
      </c>
    </row>
    <row r="307" spans="1:20" x14ac:dyDescent="0.25">
      <c r="A307" t="s">
        <v>600</v>
      </c>
      <c r="B307" t="s">
        <v>601</v>
      </c>
      <c r="C307">
        <v>139</v>
      </c>
      <c r="D307">
        <v>2</v>
      </c>
      <c r="E307" t="s">
        <v>27261</v>
      </c>
      <c r="F307">
        <v>1015.8</v>
      </c>
      <c r="G307">
        <v>0</v>
      </c>
      <c r="H307" t="s">
        <v>645</v>
      </c>
      <c r="I307" t="s">
        <v>27262</v>
      </c>
      <c r="J307" t="s">
        <v>27263</v>
      </c>
      <c r="K307" t="s">
        <v>4350</v>
      </c>
      <c r="L307" t="s">
        <v>27264</v>
      </c>
      <c r="M307" t="s">
        <v>27265</v>
      </c>
      <c r="N307" t="s">
        <v>637</v>
      </c>
      <c r="O307" t="s">
        <v>664</v>
      </c>
      <c r="P307" t="s">
        <v>23</v>
      </c>
      <c r="Q307" t="s">
        <v>665</v>
      </c>
      <c r="R307" t="s">
        <v>638</v>
      </c>
      <c r="S307" t="s">
        <v>27266</v>
      </c>
      <c r="T307" t="s">
        <v>27265</v>
      </c>
    </row>
    <row r="308" spans="1:20" x14ac:dyDescent="0.25">
      <c r="A308" t="s">
        <v>241</v>
      </c>
      <c r="B308" t="s">
        <v>247</v>
      </c>
      <c r="C308">
        <v>139</v>
      </c>
      <c r="D308">
        <v>2</v>
      </c>
      <c r="E308" t="s">
        <v>27261</v>
      </c>
      <c r="F308">
        <v>1015.8</v>
      </c>
      <c r="G308">
        <v>0</v>
      </c>
      <c r="H308" t="s">
        <v>645</v>
      </c>
      <c r="I308" t="s">
        <v>27262</v>
      </c>
      <c r="J308" t="s">
        <v>27263</v>
      </c>
      <c r="K308" t="s">
        <v>4350</v>
      </c>
      <c r="L308" t="s">
        <v>27264</v>
      </c>
      <c r="M308" t="s">
        <v>27265</v>
      </c>
      <c r="N308" t="s">
        <v>637</v>
      </c>
      <c r="O308" t="s">
        <v>664</v>
      </c>
      <c r="P308" t="s">
        <v>23</v>
      </c>
      <c r="Q308" t="s">
        <v>665</v>
      </c>
      <c r="R308" t="s">
        <v>638</v>
      </c>
      <c r="S308" t="s">
        <v>27266</v>
      </c>
      <c r="T308" t="s">
        <v>27265</v>
      </c>
    </row>
    <row r="309" spans="1:20" x14ac:dyDescent="0.25">
      <c r="A309" t="s">
        <v>240</v>
      </c>
      <c r="B309" t="s">
        <v>246</v>
      </c>
      <c r="C309">
        <v>139</v>
      </c>
      <c r="D309">
        <v>3</v>
      </c>
      <c r="E309" t="s">
        <v>27261</v>
      </c>
      <c r="F309">
        <v>1015.8</v>
      </c>
      <c r="G309">
        <v>0</v>
      </c>
      <c r="H309" t="s">
        <v>645</v>
      </c>
      <c r="I309" t="s">
        <v>27262</v>
      </c>
      <c r="J309" t="s">
        <v>27263</v>
      </c>
      <c r="K309" t="s">
        <v>4350</v>
      </c>
      <c r="L309" t="s">
        <v>27264</v>
      </c>
      <c r="M309" t="s">
        <v>27265</v>
      </c>
      <c r="N309" t="s">
        <v>637</v>
      </c>
      <c r="O309" t="s">
        <v>664</v>
      </c>
      <c r="P309" t="s">
        <v>23</v>
      </c>
      <c r="Q309" t="s">
        <v>665</v>
      </c>
      <c r="R309" t="s">
        <v>638</v>
      </c>
      <c r="S309" t="s">
        <v>27266</v>
      </c>
      <c r="T309" t="s">
        <v>27265</v>
      </c>
    </row>
    <row r="310" spans="1:20" x14ac:dyDescent="0.25">
      <c r="A310" t="s">
        <v>239</v>
      </c>
      <c r="B310" t="s">
        <v>245</v>
      </c>
      <c r="C310">
        <v>139</v>
      </c>
      <c r="D310">
        <v>3</v>
      </c>
      <c r="E310" t="s">
        <v>27261</v>
      </c>
      <c r="F310">
        <v>1015.8</v>
      </c>
      <c r="G310">
        <v>0</v>
      </c>
      <c r="H310" t="s">
        <v>645</v>
      </c>
      <c r="I310" t="s">
        <v>27262</v>
      </c>
      <c r="J310" t="s">
        <v>27263</v>
      </c>
      <c r="K310" t="s">
        <v>4350</v>
      </c>
      <c r="L310" t="s">
        <v>27264</v>
      </c>
      <c r="M310" t="s">
        <v>27265</v>
      </c>
      <c r="N310" t="s">
        <v>637</v>
      </c>
      <c r="O310" t="s">
        <v>664</v>
      </c>
      <c r="P310" t="s">
        <v>23</v>
      </c>
      <c r="Q310" t="s">
        <v>665</v>
      </c>
      <c r="R310" t="s">
        <v>638</v>
      </c>
      <c r="S310" t="s">
        <v>27266</v>
      </c>
      <c r="T310" t="s">
        <v>27265</v>
      </c>
    </row>
    <row r="311" spans="1:20" x14ac:dyDescent="0.25">
      <c r="A311" t="s">
        <v>147</v>
      </c>
      <c r="B311" t="s">
        <v>148</v>
      </c>
      <c r="C311">
        <v>50</v>
      </c>
      <c r="D311">
        <v>6</v>
      </c>
      <c r="E311" t="s">
        <v>27267</v>
      </c>
      <c r="F311">
        <v>200</v>
      </c>
      <c r="G311">
        <v>0</v>
      </c>
      <c r="H311" t="s">
        <v>636</v>
      </c>
      <c r="I311" t="s">
        <v>14074</v>
      </c>
      <c r="J311" t="s">
        <v>686</v>
      </c>
      <c r="K311" t="s">
        <v>637</v>
      </c>
      <c r="L311" t="s">
        <v>638</v>
      </c>
      <c r="M311" t="s">
        <v>27268</v>
      </c>
      <c r="N311" t="s">
        <v>637</v>
      </c>
      <c r="O311" t="s">
        <v>639</v>
      </c>
      <c r="P311" t="s">
        <v>5</v>
      </c>
      <c r="Q311" t="s">
        <v>640</v>
      </c>
      <c r="R311" t="s">
        <v>638</v>
      </c>
      <c r="S311" t="s">
        <v>27269</v>
      </c>
      <c r="T311" t="s">
        <v>27268</v>
      </c>
    </row>
    <row r="312" spans="1:20" x14ac:dyDescent="0.25">
      <c r="A312" t="s">
        <v>147</v>
      </c>
      <c r="B312" t="s">
        <v>148</v>
      </c>
      <c r="C312">
        <v>50</v>
      </c>
      <c r="D312">
        <v>6</v>
      </c>
      <c r="E312" t="s">
        <v>27270</v>
      </c>
      <c r="F312">
        <v>200</v>
      </c>
      <c r="G312">
        <v>0</v>
      </c>
      <c r="H312" t="s">
        <v>636</v>
      </c>
      <c r="I312" t="s">
        <v>27271</v>
      </c>
      <c r="J312" t="s">
        <v>678</v>
      </c>
      <c r="K312" t="s">
        <v>637</v>
      </c>
      <c r="L312" t="s">
        <v>638</v>
      </c>
      <c r="M312" t="s">
        <v>27272</v>
      </c>
      <c r="N312" t="s">
        <v>637</v>
      </c>
      <c r="O312" t="s">
        <v>639</v>
      </c>
      <c r="P312" t="s">
        <v>5</v>
      </c>
      <c r="Q312" t="s">
        <v>640</v>
      </c>
      <c r="R312" t="s">
        <v>638</v>
      </c>
      <c r="S312" t="s">
        <v>27273</v>
      </c>
      <c r="T312" t="s">
        <v>27274</v>
      </c>
    </row>
    <row r="313" spans="1:20" x14ac:dyDescent="0.25">
      <c r="A313" t="s">
        <v>22</v>
      </c>
      <c r="B313" t="s">
        <v>27</v>
      </c>
      <c r="C313">
        <v>80</v>
      </c>
      <c r="D313">
        <v>1</v>
      </c>
      <c r="E313" t="s">
        <v>27275</v>
      </c>
      <c r="F313">
        <v>80</v>
      </c>
      <c r="G313">
        <v>0</v>
      </c>
      <c r="H313" t="s">
        <v>645</v>
      </c>
      <c r="I313" t="s">
        <v>6289</v>
      </c>
      <c r="J313" t="s">
        <v>27276</v>
      </c>
      <c r="K313" t="s">
        <v>27247</v>
      </c>
      <c r="L313" t="s">
        <v>6244</v>
      </c>
      <c r="M313" t="s">
        <v>27277</v>
      </c>
      <c r="N313" t="s">
        <v>637</v>
      </c>
      <c r="O313" t="s">
        <v>646</v>
      </c>
      <c r="P313" t="s">
        <v>26</v>
      </c>
      <c r="Q313" t="s">
        <v>647</v>
      </c>
      <c r="R313" t="s">
        <v>638</v>
      </c>
      <c r="S313" t="s">
        <v>27278</v>
      </c>
      <c r="T313" t="s">
        <v>27279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8C095-0789-426F-A4CE-DED7A6A6E3B3}">
  <sheetPr>
    <tabColor rgb="FFFF6699"/>
  </sheetPr>
  <dimension ref="A1:V389"/>
  <sheetViews>
    <sheetView zoomScale="70" zoomScaleNormal="70" workbookViewId="0">
      <pane xSplit="2" ySplit="1" topLeftCell="H2" activePane="bottomRight" state="frozen"/>
      <selection activeCell="Q237" sqref="Q237"/>
      <selection pane="topRight" activeCell="Q237" sqref="Q237"/>
      <selection pane="bottomLeft" activeCell="Q237" sqref="Q237"/>
      <selection pane="bottomRight" activeCell="I29" sqref="I29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6.90625" bestFit="1" customWidth="1"/>
    <col min="22" max="23" width="15.179687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617</v>
      </c>
      <c r="C1" t="s">
        <v>618</v>
      </c>
      <c r="D1" t="s">
        <v>1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J1" t="s">
        <v>624</v>
      </c>
      <c r="K1" t="s">
        <v>625</v>
      </c>
      <c r="L1" t="s">
        <v>626</v>
      </c>
      <c r="M1" t="s">
        <v>627</v>
      </c>
      <c r="N1" t="s">
        <v>628</v>
      </c>
      <c r="O1" t="s">
        <v>629</v>
      </c>
      <c r="P1" t="s">
        <v>630</v>
      </c>
      <c r="Q1" t="s">
        <v>631</v>
      </c>
      <c r="R1" t="s">
        <v>2</v>
      </c>
      <c r="S1" t="s">
        <v>632</v>
      </c>
      <c r="T1" t="s">
        <v>633</v>
      </c>
      <c r="U1" s="49" t="s">
        <v>722</v>
      </c>
      <c r="V1" t="s">
        <v>724</v>
      </c>
    </row>
    <row r="2" spans="1:22" x14ac:dyDescent="0.25">
      <c r="A2" t="s">
        <v>147</v>
      </c>
      <c r="B2" t="s">
        <v>148</v>
      </c>
      <c r="C2">
        <v>33.333333333333336</v>
      </c>
      <c r="D2">
        <v>3</v>
      </c>
      <c r="E2" t="s">
        <v>27280</v>
      </c>
      <c r="F2">
        <v>100</v>
      </c>
      <c r="G2">
        <v>0</v>
      </c>
      <c r="H2" t="s">
        <v>655</v>
      </c>
      <c r="I2" t="s">
        <v>27281</v>
      </c>
      <c r="J2" t="s">
        <v>705</v>
      </c>
      <c r="K2" t="s">
        <v>637</v>
      </c>
      <c r="L2" t="s">
        <v>638</v>
      </c>
      <c r="M2" t="s">
        <v>27282</v>
      </c>
      <c r="N2" t="s">
        <v>637</v>
      </c>
      <c r="O2" t="s">
        <v>639</v>
      </c>
      <c r="P2" t="s">
        <v>5</v>
      </c>
      <c r="Q2" t="s">
        <v>640</v>
      </c>
      <c r="R2" t="s">
        <v>638</v>
      </c>
      <c r="S2" t="s">
        <v>637</v>
      </c>
      <c r="T2" t="s">
        <v>27282</v>
      </c>
      <c r="U2" s="50" t="s">
        <v>147</v>
      </c>
      <c r="V2">
        <v>984</v>
      </c>
    </row>
    <row r="3" spans="1:22" x14ac:dyDescent="0.25">
      <c r="A3" t="s">
        <v>600</v>
      </c>
      <c r="B3" t="s">
        <v>601</v>
      </c>
      <c r="C3">
        <v>119</v>
      </c>
      <c r="D3">
        <v>1</v>
      </c>
      <c r="E3" t="s">
        <v>27283</v>
      </c>
      <c r="F3">
        <v>559</v>
      </c>
      <c r="G3">
        <v>0</v>
      </c>
      <c r="H3" t="s">
        <v>645</v>
      </c>
      <c r="I3" t="s">
        <v>2662</v>
      </c>
      <c r="J3" t="s">
        <v>27284</v>
      </c>
      <c r="K3" t="s">
        <v>27285</v>
      </c>
      <c r="L3" t="s">
        <v>6685</v>
      </c>
      <c r="M3" t="s">
        <v>27286</v>
      </c>
      <c r="N3" t="s">
        <v>637</v>
      </c>
      <c r="O3" t="s">
        <v>646</v>
      </c>
      <c r="P3" t="s">
        <v>26</v>
      </c>
      <c r="Q3" t="s">
        <v>647</v>
      </c>
      <c r="R3" t="s">
        <v>638</v>
      </c>
      <c r="S3" t="s">
        <v>27287</v>
      </c>
      <c r="T3" t="s">
        <v>27288</v>
      </c>
      <c r="U3" s="51" t="s">
        <v>148</v>
      </c>
      <c r="V3">
        <v>984</v>
      </c>
    </row>
    <row r="4" spans="1:22" x14ac:dyDescent="0.25">
      <c r="A4" t="s">
        <v>241</v>
      </c>
      <c r="B4" t="s">
        <v>247</v>
      </c>
      <c r="C4">
        <v>119</v>
      </c>
      <c r="D4">
        <v>1</v>
      </c>
      <c r="E4" t="s">
        <v>27283</v>
      </c>
      <c r="F4">
        <v>559</v>
      </c>
      <c r="G4">
        <v>0</v>
      </c>
      <c r="H4" t="s">
        <v>645</v>
      </c>
      <c r="I4" t="s">
        <v>2662</v>
      </c>
      <c r="J4" t="s">
        <v>27284</v>
      </c>
      <c r="K4" t="s">
        <v>27285</v>
      </c>
      <c r="L4" t="s">
        <v>6685</v>
      </c>
      <c r="M4" t="s">
        <v>27286</v>
      </c>
      <c r="N4" t="s">
        <v>637</v>
      </c>
      <c r="O4" t="s">
        <v>646</v>
      </c>
      <c r="P4" t="s">
        <v>26</v>
      </c>
      <c r="Q4" t="s">
        <v>647</v>
      </c>
      <c r="R4" t="s">
        <v>638</v>
      </c>
      <c r="S4" t="s">
        <v>27287</v>
      </c>
      <c r="T4" t="s">
        <v>27288</v>
      </c>
      <c r="U4" s="50" t="s">
        <v>16479</v>
      </c>
      <c r="V4">
        <v>17</v>
      </c>
    </row>
    <row r="5" spans="1:22" x14ac:dyDescent="0.25">
      <c r="A5" t="s">
        <v>240</v>
      </c>
      <c r="B5" t="s">
        <v>246</v>
      </c>
      <c r="C5">
        <v>119</v>
      </c>
      <c r="D5">
        <v>1</v>
      </c>
      <c r="E5" t="s">
        <v>27283</v>
      </c>
      <c r="F5">
        <v>559</v>
      </c>
      <c r="G5">
        <v>0</v>
      </c>
      <c r="H5" t="s">
        <v>645</v>
      </c>
      <c r="I5" t="s">
        <v>2662</v>
      </c>
      <c r="J5" t="s">
        <v>27284</v>
      </c>
      <c r="K5" t="s">
        <v>27285</v>
      </c>
      <c r="L5" t="s">
        <v>6685</v>
      </c>
      <c r="M5" t="s">
        <v>27286</v>
      </c>
      <c r="N5" t="s">
        <v>637</v>
      </c>
      <c r="O5" t="s">
        <v>646</v>
      </c>
      <c r="P5" t="s">
        <v>26</v>
      </c>
      <c r="Q5" t="s">
        <v>647</v>
      </c>
      <c r="R5" t="s">
        <v>638</v>
      </c>
      <c r="S5" t="s">
        <v>27287</v>
      </c>
      <c r="T5" t="s">
        <v>27288</v>
      </c>
      <c r="U5" s="51" t="s">
        <v>13745</v>
      </c>
      <c r="V5">
        <v>17</v>
      </c>
    </row>
    <row r="6" spans="1:22" x14ac:dyDescent="0.25">
      <c r="A6" t="s">
        <v>239</v>
      </c>
      <c r="B6" t="s">
        <v>245</v>
      </c>
      <c r="C6">
        <v>120</v>
      </c>
      <c r="D6">
        <v>1</v>
      </c>
      <c r="E6" t="s">
        <v>27283</v>
      </c>
      <c r="F6">
        <v>559</v>
      </c>
      <c r="G6">
        <v>0</v>
      </c>
      <c r="H6" t="s">
        <v>645</v>
      </c>
      <c r="I6" t="s">
        <v>2662</v>
      </c>
      <c r="J6" t="s">
        <v>27284</v>
      </c>
      <c r="K6" t="s">
        <v>27285</v>
      </c>
      <c r="L6" t="s">
        <v>6685</v>
      </c>
      <c r="M6" t="s">
        <v>27286</v>
      </c>
      <c r="N6" t="s">
        <v>637</v>
      </c>
      <c r="O6" t="s">
        <v>646</v>
      </c>
      <c r="P6" t="s">
        <v>26</v>
      </c>
      <c r="Q6" t="s">
        <v>647</v>
      </c>
      <c r="R6" t="s">
        <v>638</v>
      </c>
      <c r="S6" t="s">
        <v>27287</v>
      </c>
      <c r="T6" t="s">
        <v>27288</v>
      </c>
      <c r="U6" s="50" t="s">
        <v>16818</v>
      </c>
      <c r="V6">
        <v>19</v>
      </c>
    </row>
    <row r="7" spans="1:22" x14ac:dyDescent="0.25">
      <c r="A7" t="s">
        <v>16479</v>
      </c>
      <c r="B7" t="s">
        <v>13745</v>
      </c>
      <c r="C7">
        <v>99</v>
      </c>
      <c r="D7">
        <v>2</v>
      </c>
      <c r="E7" t="s">
        <v>27289</v>
      </c>
      <c r="F7">
        <v>403.04</v>
      </c>
      <c r="G7">
        <v>0</v>
      </c>
      <c r="H7" t="s">
        <v>636</v>
      </c>
      <c r="I7" t="s">
        <v>27290</v>
      </c>
      <c r="J7" t="s">
        <v>675</v>
      </c>
      <c r="K7" t="s">
        <v>637</v>
      </c>
      <c r="L7" t="s">
        <v>638</v>
      </c>
      <c r="M7" t="s">
        <v>27291</v>
      </c>
      <c r="N7" t="s">
        <v>637</v>
      </c>
      <c r="O7" t="s">
        <v>643</v>
      </c>
      <c r="P7" t="s">
        <v>5</v>
      </c>
      <c r="Q7" t="s">
        <v>644</v>
      </c>
      <c r="R7" t="s">
        <v>638</v>
      </c>
      <c r="S7" t="s">
        <v>637</v>
      </c>
      <c r="T7" t="s">
        <v>27291</v>
      </c>
      <c r="U7" s="51" t="s">
        <v>13750</v>
      </c>
      <c r="V7">
        <v>19</v>
      </c>
    </row>
    <row r="8" spans="1:22" x14ac:dyDescent="0.25">
      <c r="A8" t="s">
        <v>16818</v>
      </c>
      <c r="B8" t="s">
        <v>13750</v>
      </c>
      <c r="C8">
        <v>99</v>
      </c>
      <c r="D8">
        <v>2</v>
      </c>
      <c r="E8" t="s">
        <v>27289</v>
      </c>
      <c r="F8">
        <v>403.04</v>
      </c>
      <c r="G8">
        <v>0</v>
      </c>
      <c r="H8" t="s">
        <v>636</v>
      </c>
      <c r="I8" t="s">
        <v>27290</v>
      </c>
      <c r="J8" t="s">
        <v>675</v>
      </c>
      <c r="K8" t="s">
        <v>637</v>
      </c>
      <c r="L8" t="s">
        <v>638</v>
      </c>
      <c r="M8" t="s">
        <v>27291</v>
      </c>
      <c r="N8" t="s">
        <v>637</v>
      </c>
      <c r="O8" t="s">
        <v>643</v>
      </c>
      <c r="P8" t="s">
        <v>5</v>
      </c>
      <c r="Q8" t="s">
        <v>644</v>
      </c>
      <c r="R8" t="s">
        <v>638</v>
      </c>
      <c r="S8" t="s">
        <v>637</v>
      </c>
      <c r="T8" t="s">
        <v>27291</v>
      </c>
      <c r="U8" s="50" t="s">
        <v>99</v>
      </c>
      <c r="V8">
        <v>50</v>
      </c>
    </row>
    <row r="9" spans="1:22" x14ac:dyDescent="0.25">
      <c r="A9" t="s">
        <v>594</v>
      </c>
      <c r="B9" t="s">
        <v>595</v>
      </c>
      <c r="C9">
        <v>50</v>
      </c>
      <c r="D9">
        <v>3</v>
      </c>
      <c r="E9" t="s">
        <v>27289</v>
      </c>
      <c r="F9">
        <v>403.04</v>
      </c>
      <c r="G9">
        <v>0</v>
      </c>
      <c r="H9" t="s">
        <v>636</v>
      </c>
      <c r="I9" t="s">
        <v>27290</v>
      </c>
      <c r="J9" t="s">
        <v>675</v>
      </c>
      <c r="K9" t="s">
        <v>637</v>
      </c>
      <c r="L9" t="s">
        <v>638</v>
      </c>
      <c r="M9" t="s">
        <v>27291</v>
      </c>
      <c r="N9" t="s">
        <v>637</v>
      </c>
      <c r="O9" t="s">
        <v>643</v>
      </c>
      <c r="P9" t="s">
        <v>5</v>
      </c>
      <c r="Q9" t="s">
        <v>644</v>
      </c>
      <c r="R9" t="s">
        <v>638</v>
      </c>
      <c r="S9" t="s">
        <v>637</v>
      </c>
      <c r="T9" t="s">
        <v>27291</v>
      </c>
      <c r="U9" s="51" t="s">
        <v>100</v>
      </c>
      <c r="V9">
        <v>50</v>
      </c>
    </row>
    <row r="10" spans="1:22" x14ac:dyDescent="0.25">
      <c r="A10" t="s">
        <v>72</v>
      </c>
      <c r="B10" t="s">
        <v>108</v>
      </c>
      <c r="C10">
        <v>66</v>
      </c>
      <c r="D10">
        <v>1</v>
      </c>
      <c r="E10" t="s">
        <v>27292</v>
      </c>
      <c r="F10">
        <v>249</v>
      </c>
      <c r="G10">
        <v>0</v>
      </c>
      <c r="H10" t="s">
        <v>645</v>
      </c>
      <c r="I10" t="s">
        <v>7794</v>
      </c>
      <c r="J10" t="s">
        <v>27293</v>
      </c>
      <c r="K10" t="s">
        <v>2624</v>
      </c>
      <c r="L10" t="s">
        <v>3416</v>
      </c>
      <c r="M10" t="s">
        <v>27294</v>
      </c>
      <c r="N10" t="s">
        <v>637</v>
      </c>
      <c r="O10" t="s">
        <v>646</v>
      </c>
      <c r="P10" t="s">
        <v>26</v>
      </c>
      <c r="Q10" t="s">
        <v>647</v>
      </c>
      <c r="R10" t="s">
        <v>638</v>
      </c>
      <c r="S10" t="s">
        <v>637</v>
      </c>
      <c r="T10" t="s">
        <v>27294</v>
      </c>
      <c r="U10" s="50" t="s">
        <v>22</v>
      </c>
      <c r="V10">
        <v>77</v>
      </c>
    </row>
    <row r="11" spans="1:22" x14ac:dyDescent="0.25">
      <c r="A11" t="s">
        <v>101</v>
      </c>
      <c r="B11" t="s">
        <v>74</v>
      </c>
      <c r="C11">
        <v>66</v>
      </c>
      <c r="D11">
        <v>1</v>
      </c>
      <c r="E11" t="s">
        <v>27292</v>
      </c>
      <c r="F11">
        <v>249</v>
      </c>
      <c r="G11">
        <v>0</v>
      </c>
      <c r="H11" t="s">
        <v>645</v>
      </c>
      <c r="I11" t="s">
        <v>7794</v>
      </c>
      <c r="J11" t="s">
        <v>27293</v>
      </c>
      <c r="K11" t="s">
        <v>2624</v>
      </c>
      <c r="L11" t="s">
        <v>3416</v>
      </c>
      <c r="M11" t="s">
        <v>27294</v>
      </c>
      <c r="N11" t="s">
        <v>637</v>
      </c>
      <c r="O11" t="s">
        <v>646</v>
      </c>
      <c r="P11" t="s">
        <v>26</v>
      </c>
      <c r="Q11" t="s">
        <v>647</v>
      </c>
      <c r="R11" t="s">
        <v>638</v>
      </c>
      <c r="S11" t="s">
        <v>637</v>
      </c>
      <c r="T11" t="s">
        <v>27294</v>
      </c>
      <c r="U11" s="51" t="s">
        <v>213</v>
      </c>
      <c r="V11">
        <v>6</v>
      </c>
    </row>
    <row r="12" spans="1:22" x14ac:dyDescent="0.25">
      <c r="A12" t="s">
        <v>22</v>
      </c>
      <c r="B12" t="s">
        <v>27</v>
      </c>
      <c r="C12">
        <v>67</v>
      </c>
      <c r="D12">
        <v>1</v>
      </c>
      <c r="E12" t="s">
        <v>27292</v>
      </c>
      <c r="F12">
        <v>249</v>
      </c>
      <c r="G12">
        <v>0</v>
      </c>
      <c r="H12" t="s">
        <v>645</v>
      </c>
      <c r="I12" t="s">
        <v>7794</v>
      </c>
      <c r="J12" t="s">
        <v>27293</v>
      </c>
      <c r="K12" t="s">
        <v>2624</v>
      </c>
      <c r="L12" t="s">
        <v>3416</v>
      </c>
      <c r="M12" t="s">
        <v>27294</v>
      </c>
      <c r="N12" t="s">
        <v>637</v>
      </c>
      <c r="O12" t="s">
        <v>646</v>
      </c>
      <c r="P12" t="s">
        <v>26</v>
      </c>
      <c r="Q12" t="s">
        <v>647</v>
      </c>
      <c r="R12" t="s">
        <v>638</v>
      </c>
      <c r="S12" t="s">
        <v>637</v>
      </c>
      <c r="T12" t="s">
        <v>27294</v>
      </c>
      <c r="U12" s="51" t="s">
        <v>27</v>
      </c>
      <c r="V12">
        <v>71</v>
      </c>
    </row>
    <row r="13" spans="1:22" x14ac:dyDescent="0.25">
      <c r="A13" t="s">
        <v>594</v>
      </c>
      <c r="B13" t="s">
        <v>595</v>
      </c>
      <c r="C13">
        <v>50</v>
      </c>
      <c r="D13">
        <v>3</v>
      </c>
      <c r="E13" t="s">
        <v>27295</v>
      </c>
      <c r="F13">
        <v>100</v>
      </c>
      <c r="G13">
        <v>0</v>
      </c>
      <c r="H13" t="s">
        <v>636</v>
      </c>
      <c r="I13" t="s">
        <v>27296</v>
      </c>
      <c r="J13" t="s">
        <v>650</v>
      </c>
      <c r="K13" t="s">
        <v>637</v>
      </c>
      <c r="L13" t="s">
        <v>638</v>
      </c>
      <c r="M13" t="s">
        <v>27297</v>
      </c>
      <c r="N13" t="s">
        <v>637</v>
      </c>
      <c r="O13" t="s">
        <v>639</v>
      </c>
      <c r="P13" t="s">
        <v>5</v>
      </c>
      <c r="Q13" t="s">
        <v>640</v>
      </c>
      <c r="R13" t="s">
        <v>638</v>
      </c>
      <c r="S13" t="s">
        <v>637</v>
      </c>
      <c r="T13" t="s">
        <v>27297</v>
      </c>
      <c r="U13" s="50" t="s">
        <v>18</v>
      </c>
      <c r="V13">
        <v>130</v>
      </c>
    </row>
    <row r="14" spans="1:22" x14ac:dyDescent="0.25">
      <c r="A14" t="s">
        <v>147</v>
      </c>
      <c r="B14" t="s">
        <v>148</v>
      </c>
      <c r="C14">
        <v>33.333333333333336</v>
      </c>
      <c r="D14">
        <v>3</v>
      </c>
      <c r="E14" t="s">
        <v>27298</v>
      </c>
      <c r="F14">
        <v>100</v>
      </c>
      <c r="G14">
        <v>0</v>
      </c>
      <c r="H14" t="s">
        <v>655</v>
      </c>
      <c r="I14" t="s">
        <v>27299</v>
      </c>
      <c r="J14" t="s">
        <v>648</v>
      </c>
      <c r="K14" t="s">
        <v>637</v>
      </c>
      <c r="L14" t="s">
        <v>638</v>
      </c>
      <c r="M14" t="s">
        <v>27300</v>
      </c>
      <c r="N14" t="s">
        <v>637</v>
      </c>
      <c r="O14" t="s">
        <v>643</v>
      </c>
      <c r="P14" t="s">
        <v>5</v>
      </c>
      <c r="Q14" t="s">
        <v>644</v>
      </c>
      <c r="R14" t="s">
        <v>27301</v>
      </c>
      <c r="S14" t="s">
        <v>637</v>
      </c>
      <c r="T14" t="s">
        <v>27300</v>
      </c>
      <c r="U14" s="51" t="s">
        <v>19</v>
      </c>
      <c r="V14">
        <v>130</v>
      </c>
    </row>
    <row r="15" spans="1:22" x14ac:dyDescent="0.25">
      <c r="A15" t="s">
        <v>147</v>
      </c>
      <c r="B15" t="s">
        <v>148</v>
      </c>
      <c r="C15">
        <v>33.333333333333336</v>
      </c>
      <c r="D15">
        <v>6</v>
      </c>
      <c r="E15" t="s">
        <v>27302</v>
      </c>
      <c r="F15">
        <v>298</v>
      </c>
      <c r="G15">
        <v>0</v>
      </c>
      <c r="H15" t="s">
        <v>645</v>
      </c>
      <c r="I15" t="s">
        <v>5649</v>
      </c>
      <c r="J15" t="s">
        <v>27303</v>
      </c>
      <c r="K15" t="s">
        <v>706</v>
      </c>
      <c r="L15" t="s">
        <v>9885</v>
      </c>
      <c r="M15" t="s">
        <v>27304</v>
      </c>
      <c r="N15" t="s">
        <v>637</v>
      </c>
      <c r="O15" t="s">
        <v>646</v>
      </c>
      <c r="P15" t="s">
        <v>26</v>
      </c>
      <c r="Q15" t="s">
        <v>647</v>
      </c>
      <c r="R15" t="s">
        <v>638</v>
      </c>
      <c r="S15" t="s">
        <v>637</v>
      </c>
      <c r="T15" t="s">
        <v>27304</v>
      </c>
      <c r="U15" s="50" t="s">
        <v>101</v>
      </c>
      <c r="V15">
        <v>8</v>
      </c>
    </row>
    <row r="16" spans="1:22" x14ac:dyDescent="0.25">
      <c r="A16" t="s">
        <v>147</v>
      </c>
      <c r="B16" t="s">
        <v>148</v>
      </c>
      <c r="C16">
        <v>50</v>
      </c>
      <c r="D16">
        <v>6</v>
      </c>
      <c r="E16" t="s">
        <v>27305</v>
      </c>
      <c r="F16">
        <v>191.6</v>
      </c>
      <c r="G16">
        <v>0</v>
      </c>
      <c r="H16" t="s">
        <v>636</v>
      </c>
      <c r="I16" t="s">
        <v>27306</v>
      </c>
      <c r="J16" t="s">
        <v>666</v>
      </c>
      <c r="K16" t="s">
        <v>637</v>
      </c>
      <c r="L16" t="s">
        <v>638</v>
      </c>
      <c r="M16" t="s">
        <v>27307</v>
      </c>
      <c r="N16" t="s">
        <v>637</v>
      </c>
      <c r="O16" t="s">
        <v>639</v>
      </c>
      <c r="P16" t="s">
        <v>5</v>
      </c>
      <c r="Q16" t="s">
        <v>640</v>
      </c>
      <c r="R16" t="s">
        <v>638</v>
      </c>
      <c r="S16" t="s">
        <v>637</v>
      </c>
      <c r="T16" t="s">
        <v>27307</v>
      </c>
      <c r="U16" s="51" t="s">
        <v>2139</v>
      </c>
      <c r="V16">
        <v>2</v>
      </c>
    </row>
    <row r="17" spans="1:22" x14ac:dyDescent="0.25">
      <c r="A17" t="s">
        <v>147</v>
      </c>
      <c r="B17" t="s">
        <v>148</v>
      </c>
      <c r="C17">
        <v>33.333333333333336</v>
      </c>
      <c r="D17">
        <v>3</v>
      </c>
      <c r="E17" t="s">
        <v>27308</v>
      </c>
      <c r="F17">
        <v>149</v>
      </c>
      <c r="G17">
        <v>0</v>
      </c>
      <c r="H17" t="s">
        <v>645</v>
      </c>
      <c r="I17" t="s">
        <v>8652</v>
      </c>
      <c r="J17" t="s">
        <v>27309</v>
      </c>
      <c r="K17" t="s">
        <v>3824</v>
      </c>
      <c r="L17" t="s">
        <v>817</v>
      </c>
      <c r="M17" t="s">
        <v>27310</v>
      </c>
      <c r="N17" t="s">
        <v>637</v>
      </c>
      <c r="O17" t="s">
        <v>646</v>
      </c>
      <c r="P17" t="s">
        <v>26</v>
      </c>
      <c r="Q17" t="s">
        <v>647</v>
      </c>
      <c r="R17" t="s">
        <v>638</v>
      </c>
      <c r="S17" t="s">
        <v>637</v>
      </c>
      <c r="T17" t="s">
        <v>27310</v>
      </c>
      <c r="U17" s="51" t="s">
        <v>74</v>
      </c>
      <c r="V17">
        <v>6</v>
      </c>
    </row>
    <row r="18" spans="1:22" x14ac:dyDescent="0.25">
      <c r="A18" t="s">
        <v>147</v>
      </c>
      <c r="B18" t="s">
        <v>148</v>
      </c>
      <c r="C18">
        <v>33.333333333333336</v>
      </c>
      <c r="D18">
        <v>3</v>
      </c>
      <c r="E18" t="s">
        <v>27311</v>
      </c>
      <c r="F18">
        <v>100</v>
      </c>
      <c r="G18">
        <v>0</v>
      </c>
      <c r="H18" t="s">
        <v>655</v>
      </c>
      <c r="I18" t="s">
        <v>27312</v>
      </c>
      <c r="J18" t="s">
        <v>1735</v>
      </c>
      <c r="K18" t="s">
        <v>637</v>
      </c>
      <c r="L18" t="s">
        <v>638</v>
      </c>
      <c r="M18" t="s">
        <v>27313</v>
      </c>
      <c r="N18" t="s">
        <v>637</v>
      </c>
      <c r="O18" t="s">
        <v>639</v>
      </c>
      <c r="P18" t="s">
        <v>5</v>
      </c>
      <c r="Q18" t="s">
        <v>640</v>
      </c>
      <c r="R18" t="s">
        <v>638</v>
      </c>
      <c r="S18" t="s">
        <v>637</v>
      </c>
      <c r="T18" t="s">
        <v>27313</v>
      </c>
      <c r="U18" s="50" t="s">
        <v>72</v>
      </c>
      <c r="V18">
        <v>3</v>
      </c>
    </row>
    <row r="19" spans="1:22" x14ac:dyDescent="0.25">
      <c r="A19" t="s">
        <v>22</v>
      </c>
      <c r="B19" t="s">
        <v>27</v>
      </c>
      <c r="C19">
        <v>66.333333333333329</v>
      </c>
      <c r="D19">
        <v>3</v>
      </c>
      <c r="E19" t="s">
        <v>27314</v>
      </c>
      <c r="F19">
        <v>250</v>
      </c>
      <c r="G19">
        <v>0</v>
      </c>
      <c r="H19" t="s">
        <v>645</v>
      </c>
      <c r="I19" t="s">
        <v>27315</v>
      </c>
      <c r="J19" t="s">
        <v>27316</v>
      </c>
      <c r="K19" t="s">
        <v>5774</v>
      </c>
      <c r="L19" t="s">
        <v>749</v>
      </c>
      <c r="M19" t="s">
        <v>27317</v>
      </c>
      <c r="N19" t="s">
        <v>637</v>
      </c>
      <c r="O19" t="s">
        <v>646</v>
      </c>
      <c r="P19" t="s">
        <v>26</v>
      </c>
      <c r="Q19" t="s">
        <v>647</v>
      </c>
      <c r="R19" t="s">
        <v>638</v>
      </c>
      <c r="S19" t="s">
        <v>637</v>
      </c>
      <c r="T19" t="s">
        <v>27317</v>
      </c>
      <c r="U19" s="51" t="s">
        <v>108</v>
      </c>
      <c r="V19">
        <v>2</v>
      </c>
    </row>
    <row r="20" spans="1:22" x14ac:dyDescent="0.25">
      <c r="A20" t="s">
        <v>77</v>
      </c>
      <c r="B20" t="s">
        <v>78</v>
      </c>
      <c r="C20">
        <v>49</v>
      </c>
      <c r="D20">
        <v>1</v>
      </c>
      <c r="E20" t="s">
        <v>27318</v>
      </c>
      <c r="F20">
        <v>49</v>
      </c>
      <c r="G20">
        <v>0</v>
      </c>
      <c r="H20" t="s">
        <v>645</v>
      </c>
      <c r="I20" t="s">
        <v>27319</v>
      </c>
      <c r="J20" t="s">
        <v>27320</v>
      </c>
      <c r="K20" t="s">
        <v>1888</v>
      </c>
      <c r="L20" t="s">
        <v>796</v>
      </c>
      <c r="M20" t="s">
        <v>27321</v>
      </c>
      <c r="N20" t="s">
        <v>637</v>
      </c>
      <c r="O20" t="s">
        <v>646</v>
      </c>
      <c r="P20" t="s">
        <v>26</v>
      </c>
      <c r="Q20" t="s">
        <v>647</v>
      </c>
      <c r="R20" t="s">
        <v>638</v>
      </c>
      <c r="S20" t="s">
        <v>637</v>
      </c>
      <c r="T20" t="s">
        <v>27322</v>
      </c>
      <c r="U20" s="51" t="s">
        <v>716</v>
      </c>
      <c r="V20">
        <v>1</v>
      </c>
    </row>
    <row r="21" spans="1:22" x14ac:dyDescent="0.25">
      <c r="A21" t="s">
        <v>14</v>
      </c>
      <c r="B21" t="s">
        <v>15</v>
      </c>
      <c r="C21">
        <v>54.5</v>
      </c>
      <c r="D21">
        <v>2</v>
      </c>
      <c r="E21" t="s">
        <v>27323</v>
      </c>
      <c r="F21">
        <v>85</v>
      </c>
      <c r="G21">
        <v>0</v>
      </c>
      <c r="H21" t="s">
        <v>645</v>
      </c>
      <c r="I21" t="s">
        <v>27324</v>
      </c>
      <c r="J21" t="s">
        <v>27325</v>
      </c>
      <c r="K21" t="s">
        <v>27326</v>
      </c>
      <c r="L21" t="s">
        <v>27327</v>
      </c>
      <c r="M21" t="s">
        <v>27328</v>
      </c>
      <c r="N21" t="s">
        <v>637</v>
      </c>
      <c r="O21" t="s">
        <v>664</v>
      </c>
      <c r="P21" t="s">
        <v>23</v>
      </c>
      <c r="Q21" t="s">
        <v>665</v>
      </c>
      <c r="R21" t="s">
        <v>638</v>
      </c>
      <c r="S21" t="s">
        <v>27329</v>
      </c>
      <c r="T21" t="s">
        <v>27328</v>
      </c>
      <c r="U21" s="50" t="s">
        <v>16662</v>
      </c>
      <c r="V21">
        <v>9</v>
      </c>
    </row>
    <row r="22" spans="1:22" x14ac:dyDescent="0.25">
      <c r="A22" t="s">
        <v>240</v>
      </c>
      <c r="B22" t="s">
        <v>2799</v>
      </c>
      <c r="C22">
        <v>109</v>
      </c>
      <c r="D22">
        <v>2</v>
      </c>
      <c r="E22" t="s">
        <v>27330</v>
      </c>
      <c r="F22">
        <v>691</v>
      </c>
      <c r="G22">
        <v>37</v>
      </c>
      <c r="H22" t="s">
        <v>645</v>
      </c>
      <c r="I22" t="s">
        <v>27331</v>
      </c>
      <c r="J22" t="s">
        <v>27332</v>
      </c>
      <c r="K22" t="s">
        <v>718</v>
      </c>
      <c r="L22" t="s">
        <v>27333</v>
      </c>
      <c r="M22" t="s">
        <v>27334</v>
      </c>
      <c r="N22" t="s">
        <v>637</v>
      </c>
      <c r="O22" t="s">
        <v>664</v>
      </c>
      <c r="P22" t="s">
        <v>23</v>
      </c>
      <c r="Q22" t="s">
        <v>665</v>
      </c>
      <c r="R22" t="s">
        <v>638</v>
      </c>
      <c r="S22" t="s">
        <v>637</v>
      </c>
      <c r="T22" t="s">
        <v>27334</v>
      </c>
      <c r="U22" s="51" t="s">
        <v>10386</v>
      </c>
      <c r="V22">
        <v>9</v>
      </c>
    </row>
    <row r="23" spans="1:22" x14ac:dyDescent="0.25">
      <c r="A23" t="s">
        <v>241</v>
      </c>
      <c r="B23" t="s">
        <v>2799</v>
      </c>
      <c r="C23">
        <v>109</v>
      </c>
      <c r="D23">
        <v>2</v>
      </c>
      <c r="E23" t="s">
        <v>27330</v>
      </c>
      <c r="F23">
        <v>691</v>
      </c>
      <c r="G23">
        <v>37</v>
      </c>
      <c r="H23" t="s">
        <v>645</v>
      </c>
      <c r="I23" t="s">
        <v>27331</v>
      </c>
      <c r="J23" t="s">
        <v>27332</v>
      </c>
      <c r="K23" t="s">
        <v>718</v>
      </c>
      <c r="L23" t="s">
        <v>27333</v>
      </c>
      <c r="M23" t="s">
        <v>27334</v>
      </c>
      <c r="N23" t="s">
        <v>637</v>
      </c>
      <c r="O23" t="s">
        <v>664</v>
      </c>
      <c r="P23" t="s">
        <v>23</v>
      </c>
      <c r="Q23" t="s">
        <v>665</v>
      </c>
      <c r="R23" t="s">
        <v>638</v>
      </c>
      <c r="S23" t="s">
        <v>637</v>
      </c>
      <c r="T23" t="s">
        <v>27334</v>
      </c>
      <c r="U23" s="50" t="s">
        <v>114</v>
      </c>
      <c r="V23">
        <v>4</v>
      </c>
    </row>
    <row r="24" spans="1:22" x14ac:dyDescent="0.25">
      <c r="A24" t="s">
        <v>239</v>
      </c>
      <c r="B24" t="s">
        <v>2799</v>
      </c>
      <c r="C24">
        <v>109</v>
      </c>
      <c r="D24">
        <v>2</v>
      </c>
      <c r="E24" t="s">
        <v>27330</v>
      </c>
      <c r="F24">
        <v>691</v>
      </c>
      <c r="G24">
        <v>37</v>
      </c>
      <c r="H24" t="s">
        <v>645</v>
      </c>
      <c r="I24" t="s">
        <v>27331</v>
      </c>
      <c r="J24" t="s">
        <v>27332</v>
      </c>
      <c r="K24" t="s">
        <v>718</v>
      </c>
      <c r="L24" t="s">
        <v>27333</v>
      </c>
      <c r="M24" t="s">
        <v>27334</v>
      </c>
      <c r="N24" t="s">
        <v>637</v>
      </c>
      <c r="O24" t="s">
        <v>664</v>
      </c>
      <c r="P24" t="s">
        <v>23</v>
      </c>
      <c r="Q24" t="s">
        <v>665</v>
      </c>
      <c r="R24" t="s">
        <v>638</v>
      </c>
      <c r="S24" t="s">
        <v>637</v>
      </c>
      <c r="T24" t="s">
        <v>27334</v>
      </c>
      <c r="U24" s="51" t="s">
        <v>115</v>
      </c>
      <c r="V24">
        <v>4</v>
      </c>
    </row>
    <row r="25" spans="1:22" x14ac:dyDescent="0.25">
      <c r="A25" t="s">
        <v>101</v>
      </c>
      <c r="B25" t="s">
        <v>74</v>
      </c>
      <c r="C25">
        <v>99</v>
      </c>
      <c r="D25">
        <v>1</v>
      </c>
      <c r="E25" t="s">
        <v>27335</v>
      </c>
      <c r="F25">
        <v>99</v>
      </c>
      <c r="G25">
        <v>0</v>
      </c>
      <c r="H25" t="s">
        <v>645</v>
      </c>
      <c r="I25" t="s">
        <v>8850</v>
      </c>
      <c r="J25" t="s">
        <v>23697</v>
      </c>
      <c r="K25" t="s">
        <v>8104</v>
      </c>
      <c r="L25" t="s">
        <v>3851</v>
      </c>
      <c r="M25" t="s">
        <v>27336</v>
      </c>
      <c r="N25" t="s">
        <v>637</v>
      </c>
      <c r="O25" t="s">
        <v>646</v>
      </c>
      <c r="P25" t="s">
        <v>26</v>
      </c>
      <c r="Q25" t="s">
        <v>647</v>
      </c>
      <c r="R25" t="s">
        <v>638</v>
      </c>
      <c r="S25" t="s">
        <v>637</v>
      </c>
      <c r="T25" t="s">
        <v>27337</v>
      </c>
      <c r="U25" s="50" t="s">
        <v>112</v>
      </c>
      <c r="V25">
        <v>2</v>
      </c>
    </row>
    <row r="26" spans="1:22" x14ac:dyDescent="0.25">
      <c r="A26" t="s">
        <v>147</v>
      </c>
      <c r="B26" t="s">
        <v>148</v>
      </c>
      <c r="C26">
        <v>50</v>
      </c>
      <c r="D26">
        <v>6</v>
      </c>
      <c r="E26" t="s">
        <v>27338</v>
      </c>
      <c r="F26">
        <v>182</v>
      </c>
      <c r="G26">
        <v>0</v>
      </c>
      <c r="H26" t="s">
        <v>636</v>
      </c>
      <c r="I26" t="s">
        <v>27339</v>
      </c>
      <c r="J26" t="s">
        <v>658</v>
      </c>
      <c r="K26" t="s">
        <v>637</v>
      </c>
      <c r="L26" t="s">
        <v>638</v>
      </c>
      <c r="M26" t="s">
        <v>27340</v>
      </c>
      <c r="N26" t="s">
        <v>637</v>
      </c>
      <c r="O26" t="s">
        <v>656</v>
      </c>
      <c r="P26" t="s">
        <v>5</v>
      </c>
      <c r="Q26" t="s">
        <v>644</v>
      </c>
      <c r="R26" t="s">
        <v>638</v>
      </c>
      <c r="S26" t="s">
        <v>27341</v>
      </c>
      <c r="T26" t="s">
        <v>27340</v>
      </c>
      <c r="U26" s="51" t="s">
        <v>113</v>
      </c>
      <c r="V26">
        <v>2</v>
      </c>
    </row>
    <row r="27" spans="1:22" x14ac:dyDescent="0.25">
      <c r="A27" t="s">
        <v>147</v>
      </c>
      <c r="B27" t="s">
        <v>148</v>
      </c>
      <c r="C27">
        <v>50</v>
      </c>
      <c r="D27">
        <v>12</v>
      </c>
      <c r="E27" t="s">
        <v>27342</v>
      </c>
      <c r="F27">
        <v>340</v>
      </c>
      <c r="G27">
        <v>0</v>
      </c>
      <c r="H27" t="s">
        <v>636</v>
      </c>
      <c r="I27" t="s">
        <v>15369</v>
      </c>
      <c r="J27" t="s">
        <v>677</v>
      </c>
      <c r="K27" t="s">
        <v>637</v>
      </c>
      <c r="L27" t="s">
        <v>638</v>
      </c>
      <c r="M27" t="s">
        <v>27343</v>
      </c>
      <c r="N27" t="s">
        <v>637</v>
      </c>
      <c r="O27" t="s">
        <v>639</v>
      </c>
      <c r="P27" t="s">
        <v>5</v>
      </c>
      <c r="Q27" t="s">
        <v>640</v>
      </c>
      <c r="R27" t="s">
        <v>638</v>
      </c>
      <c r="S27" t="s">
        <v>637</v>
      </c>
      <c r="T27" t="s">
        <v>27344</v>
      </c>
      <c r="U27" s="50" t="s">
        <v>12</v>
      </c>
      <c r="V27">
        <v>2</v>
      </c>
    </row>
    <row r="28" spans="1:22" x14ac:dyDescent="0.25">
      <c r="A28" t="s">
        <v>147</v>
      </c>
      <c r="B28" t="s">
        <v>148</v>
      </c>
      <c r="C28">
        <v>33.333333333333336</v>
      </c>
      <c r="D28">
        <v>3</v>
      </c>
      <c r="E28" t="s">
        <v>27345</v>
      </c>
      <c r="F28">
        <v>100</v>
      </c>
      <c r="G28">
        <v>0</v>
      </c>
      <c r="H28" t="s">
        <v>655</v>
      </c>
      <c r="I28" t="s">
        <v>27346</v>
      </c>
      <c r="J28" t="s">
        <v>2178</v>
      </c>
      <c r="K28" t="s">
        <v>637</v>
      </c>
      <c r="L28" t="s">
        <v>638</v>
      </c>
      <c r="M28" t="s">
        <v>27347</v>
      </c>
      <c r="N28" t="s">
        <v>637</v>
      </c>
      <c r="O28" t="s">
        <v>639</v>
      </c>
      <c r="P28" t="s">
        <v>5</v>
      </c>
      <c r="Q28" t="s">
        <v>640</v>
      </c>
      <c r="R28" t="s">
        <v>27348</v>
      </c>
      <c r="S28" t="s">
        <v>637</v>
      </c>
      <c r="T28" t="s">
        <v>27347</v>
      </c>
      <c r="U28" s="51" t="s">
        <v>13</v>
      </c>
      <c r="V28">
        <v>2</v>
      </c>
    </row>
    <row r="29" spans="1:22" x14ac:dyDescent="0.25">
      <c r="A29" t="s">
        <v>240</v>
      </c>
      <c r="B29" t="s">
        <v>246</v>
      </c>
      <c r="C29">
        <v>159</v>
      </c>
      <c r="D29">
        <v>1</v>
      </c>
      <c r="E29" t="s">
        <v>27349</v>
      </c>
      <c r="F29">
        <v>159</v>
      </c>
      <c r="G29">
        <v>0</v>
      </c>
      <c r="H29" t="s">
        <v>636</v>
      </c>
      <c r="I29" t="s">
        <v>27350</v>
      </c>
      <c r="J29" t="s">
        <v>675</v>
      </c>
      <c r="K29" t="s">
        <v>637</v>
      </c>
      <c r="L29" t="s">
        <v>638</v>
      </c>
      <c r="M29" t="s">
        <v>27351</v>
      </c>
      <c r="N29" t="s">
        <v>637</v>
      </c>
      <c r="O29" t="s">
        <v>639</v>
      </c>
      <c r="P29" t="s">
        <v>5</v>
      </c>
      <c r="Q29" t="s">
        <v>640</v>
      </c>
      <c r="R29" t="s">
        <v>638</v>
      </c>
      <c r="S29" t="s">
        <v>637</v>
      </c>
      <c r="T29" t="s">
        <v>27351</v>
      </c>
      <c r="U29" s="50" t="s">
        <v>14</v>
      </c>
      <c r="V29">
        <v>12</v>
      </c>
    </row>
    <row r="30" spans="1:22" x14ac:dyDescent="0.25">
      <c r="A30" t="s">
        <v>22</v>
      </c>
      <c r="B30" t="s">
        <v>27</v>
      </c>
      <c r="C30">
        <v>66.333333333333329</v>
      </c>
      <c r="D30">
        <v>3</v>
      </c>
      <c r="E30" t="s">
        <v>27352</v>
      </c>
      <c r="F30">
        <v>330</v>
      </c>
      <c r="G30">
        <v>0</v>
      </c>
      <c r="H30" t="s">
        <v>645</v>
      </c>
      <c r="I30" t="s">
        <v>15638</v>
      </c>
      <c r="J30" t="s">
        <v>21349</v>
      </c>
      <c r="K30" t="s">
        <v>776</v>
      </c>
      <c r="L30" t="s">
        <v>5280</v>
      </c>
      <c r="M30" t="s">
        <v>27353</v>
      </c>
      <c r="N30" t="s">
        <v>637</v>
      </c>
      <c r="O30" t="s">
        <v>646</v>
      </c>
      <c r="P30" t="s">
        <v>26</v>
      </c>
      <c r="Q30" t="s">
        <v>647</v>
      </c>
      <c r="R30" t="s">
        <v>638</v>
      </c>
      <c r="S30" t="s">
        <v>637</v>
      </c>
      <c r="T30" t="s">
        <v>27353</v>
      </c>
      <c r="U30" s="51" t="s">
        <v>15</v>
      </c>
      <c r="V30">
        <v>12</v>
      </c>
    </row>
    <row r="31" spans="1:22" x14ac:dyDescent="0.25">
      <c r="A31" t="s">
        <v>22</v>
      </c>
      <c r="B31" t="s">
        <v>27</v>
      </c>
      <c r="C31">
        <v>80</v>
      </c>
      <c r="D31">
        <v>1</v>
      </c>
      <c r="E31" t="s">
        <v>27352</v>
      </c>
      <c r="F31">
        <v>330</v>
      </c>
      <c r="G31">
        <v>0</v>
      </c>
      <c r="H31" t="s">
        <v>645</v>
      </c>
      <c r="I31" t="s">
        <v>15638</v>
      </c>
      <c r="J31" t="s">
        <v>21349</v>
      </c>
      <c r="K31" t="s">
        <v>776</v>
      </c>
      <c r="L31" t="s">
        <v>5280</v>
      </c>
      <c r="M31" t="s">
        <v>27353</v>
      </c>
      <c r="N31" t="s">
        <v>637</v>
      </c>
      <c r="O31" t="s">
        <v>646</v>
      </c>
      <c r="P31" t="s">
        <v>26</v>
      </c>
      <c r="Q31" t="s">
        <v>647</v>
      </c>
      <c r="R31" t="s">
        <v>638</v>
      </c>
      <c r="S31" t="s">
        <v>637</v>
      </c>
      <c r="T31" t="s">
        <v>27353</v>
      </c>
      <c r="U31" s="50" t="s">
        <v>10</v>
      </c>
      <c r="V31">
        <v>2</v>
      </c>
    </row>
    <row r="32" spans="1:22" x14ac:dyDescent="0.25">
      <c r="A32" t="s">
        <v>147</v>
      </c>
      <c r="B32" t="s">
        <v>148</v>
      </c>
      <c r="C32">
        <v>50</v>
      </c>
      <c r="D32">
        <v>6</v>
      </c>
      <c r="E32" t="s">
        <v>27354</v>
      </c>
      <c r="F32">
        <v>220</v>
      </c>
      <c r="G32">
        <v>38</v>
      </c>
      <c r="H32" t="s">
        <v>636</v>
      </c>
      <c r="I32" t="s">
        <v>27355</v>
      </c>
      <c r="J32" t="s">
        <v>1965</v>
      </c>
      <c r="K32" t="s">
        <v>637</v>
      </c>
      <c r="L32" t="s">
        <v>638</v>
      </c>
      <c r="M32" t="s">
        <v>27356</v>
      </c>
      <c r="N32" t="s">
        <v>637</v>
      </c>
      <c r="O32" t="s">
        <v>643</v>
      </c>
      <c r="P32" t="s">
        <v>5</v>
      </c>
      <c r="Q32" t="s">
        <v>644</v>
      </c>
      <c r="R32" t="s">
        <v>638</v>
      </c>
      <c r="S32" t="s">
        <v>637</v>
      </c>
      <c r="T32" t="s">
        <v>27357</v>
      </c>
      <c r="U32" s="51" t="s">
        <v>11</v>
      </c>
      <c r="V32">
        <v>2</v>
      </c>
    </row>
    <row r="33" spans="1:22" x14ac:dyDescent="0.25">
      <c r="A33" t="s">
        <v>147</v>
      </c>
      <c r="B33" t="s">
        <v>148</v>
      </c>
      <c r="C33">
        <v>50</v>
      </c>
      <c r="D33">
        <v>6</v>
      </c>
      <c r="E33" t="s">
        <v>27358</v>
      </c>
      <c r="F33">
        <v>182</v>
      </c>
      <c r="G33">
        <v>0</v>
      </c>
      <c r="H33" t="s">
        <v>636</v>
      </c>
      <c r="I33" t="s">
        <v>27359</v>
      </c>
      <c r="J33" t="s">
        <v>4810</v>
      </c>
      <c r="K33" t="s">
        <v>637</v>
      </c>
      <c r="L33" t="s">
        <v>638</v>
      </c>
      <c r="M33" t="s">
        <v>27360</v>
      </c>
      <c r="N33" t="s">
        <v>637</v>
      </c>
      <c r="O33" t="s">
        <v>643</v>
      </c>
      <c r="P33" t="s">
        <v>5</v>
      </c>
      <c r="Q33" t="s">
        <v>644</v>
      </c>
      <c r="R33" t="s">
        <v>638</v>
      </c>
      <c r="S33" t="s">
        <v>637</v>
      </c>
      <c r="T33" t="s">
        <v>27360</v>
      </c>
      <c r="U33" s="50" t="s">
        <v>110</v>
      </c>
      <c r="V33">
        <v>2</v>
      </c>
    </row>
    <row r="34" spans="1:22" x14ac:dyDescent="0.25">
      <c r="A34" t="s">
        <v>18</v>
      </c>
      <c r="B34" t="s">
        <v>19</v>
      </c>
      <c r="C34">
        <v>66.666666666666671</v>
      </c>
      <c r="D34">
        <v>3</v>
      </c>
      <c r="E34" t="s">
        <v>27361</v>
      </c>
      <c r="F34">
        <v>273</v>
      </c>
      <c r="G34">
        <v>0</v>
      </c>
      <c r="H34" t="s">
        <v>636</v>
      </c>
      <c r="I34" t="s">
        <v>27362</v>
      </c>
      <c r="J34" t="s">
        <v>657</v>
      </c>
      <c r="K34" t="s">
        <v>637</v>
      </c>
      <c r="L34" t="s">
        <v>638</v>
      </c>
      <c r="M34" t="s">
        <v>27363</v>
      </c>
      <c r="N34" t="s">
        <v>637</v>
      </c>
      <c r="O34" t="s">
        <v>643</v>
      </c>
      <c r="P34" t="s">
        <v>5</v>
      </c>
      <c r="Q34" t="s">
        <v>644</v>
      </c>
      <c r="R34" t="s">
        <v>638</v>
      </c>
      <c r="S34" t="s">
        <v>637</v>
      </c>
      <c r="T34" t="s">
        <v>27363</v>
      </c>
      <c r="U34" s="51" t="s">
        <v>111</v>
      </c>
      <c r="V34">
        <v>2</v>
      </c>
    </row>
    <row r="35" spans="1:22" x14ac:dyDescent="0.25">
      <c r="A35" t="s">
        <v>147</v>
      </c>
      <c r="B35" t="s">
        <v>148</v>
      </c>
      <c r="C35">
        <v>50</v>
      </c>
      <c r="D35">
        <v>6</v>
      </c>
      <c r="E35" t="s">
        <v>27361</v>
      </c>
      <c r="F35">
        <v>273</v>
      </c>
      <c r="G35">
        <v>0</v>
      </c>
      <c r="H35" t="s">
        <v>636</v>
      </c>
      <c r="I35" t="s">
        <v>27362</v>
      </c>
      <c r="J35" t="s">
        <v>657</v>
      </c>
      <c r="K35" t="s">
        <v>637</v>
      </c>
      <c r="L35" t="s">
        <v>638</v>
      </c>
      <c r="M35" t="s">
        <v>27363</v>
      </c>
      <c r="N35" t="s">
        <v>637</v>
      </c>
      <c r="O35" t="s">
        <v>643</v>
      </c>
      <c r="P35" t="s">
        <v>5</v>
      </c>
      <c r="Q35" t="s">
        <v>644</v>
      </c>
      <c r="R35" t="s">
        <v>638</v>
      </c>
      <c r="S35" t="s">
        <v>637</v>
      </c>
      <c r="T35" t="s">
        <v>27363</v>
      </c>
      <c r="U35" s="50" t="s">
        <v>28</v>
      </c>
      <c r="V35">
        <v>2</v>
      </c>
    </row>
    <row r="36" spans="1:22" x14ac:dyDescent="0.25">
      <c r="A36" t="s">
        <v>147</v>
      </c>
      <c r="B36" t="s">
        <v>148</v>
      </c>
      <c r="C36">
        <v>33.333333333333336</v>
      </c>
      <c r="D36">
        <v>3</v>
      </c>
      <c r="E36" t="s">
        <v>27364</v>
      </c>
      <c r="F36">
        <v>100</v>
      </c>
      <c r="G36">
        <v>0</v>
      </c>
      <c r="H36" t="s">
        <v>655</v>
      </c>
      <c r="I36" t="s">
        <v>27365</v>
      </c>
      <c r="J36" t="s">
        <v>2020</v>
      </c>
      <c r="K36" t="s">
        <v>637</v>
      </c>
      <c r="L36" t="s">
        <v>638</v>
      </c>
      <c r="M36" t="s">
        <v>27366</v>
      </c>
      <c r="N36" t="s">
        <v>637</v>
      </c>
      <c r="O36" t="s">
        <v>639</v>
      </c>
      <c r="P36" t="s">
        <v>5</v>
      </c>
      <c r="Q36" t="s">
        <v>640</v>
      </c>
      <c r="R36" t="s">
        <v>638</v>
      </c>
      <c r="S36" t="s">
        <v>637</v>
      </c>
      <c r="T36" t="s">
        <v>27366</v>
      </c>
      <c r="U36" s="51" t="s">
        <v>29</v>
      </c>
      <c r="V36">
        <v>2</v>
      </c>
    </row>
    <row r="37" spans="1:22" x14ac:dyDescent="0.25">
      <c r="A37" t="s">
        <v>104</v>
      </c>
      <c r="B37" t="s">
        <v>105</v>
      </c>
      <c r="C37">
        <v>14</v>
      </c>
      <c r="D37">
        <v>1</v>
      </c>
      <c r="E37" t="s">
        <v>27367</v>
      </c>
      <c r="F37">
        <v>14</v>
      </c>
      <c r="G37">
        <v>0</v>
      </c>
      <c r="H37" t="s">
        <v>645</v>
      </c>
      <c r="I37" t="s">
        <v>27368</v>
      </c>
      <c r="J37" t="s">
        <v>27369</v>
      </c>
      <c r="K37" t="s">
        <v>7675</v>
      </c>
      <c r="L37" t="s">
        <v>2275</v>
      </c>
      <c r="M37" t="s">
        <v>27370</v>
      </c>
      <c r="N37" t="s">
        <v>637</v>
      </c>
      <c r="O37" t="s">
        <v>646</v>
      </c>
      <c r="P37" t="s">
        <v>26</v>
      </c>
      <c r="Q37" t="s">
        <v>647</v>
      </c>
      <c r="R37" t="s">
        <v>638</v>
      </c>
      <c r="S37" t="s">
        <v>637</v>
      </c>
      <c r="T37" t="s">
        <v>27371</v>
      </c>
      <c r="U37" s="50" t="s">
        <v>239</v>
      </c>
      <c r="V37">
        <v>20</v>
      </c>
    </row>
    <row r="38" spans="1:22" x14ac:dyDescent="0.25">
      <c r="A38" t="s">
        <v>22</v>
      </c>
      <c r="B38" t="s">
        <v>27</v>
      </c>
      <c r="C38">
        <v>80</v>
      </c>
      <c r="D38">
        <v>1</v>
      </c>
      <c r="E38" t="s">
        <v>27372</v>
      </c>
      <c r="F38">
        <v>80</v>
      </c>
      <c r="G38">
        <v>0</v>
      </c>
      <c r="H38" t="s">
        <v>645</v>
      </c>
      <c r="I38" t="s">
        <v>17844</v>
      </c>
      <c r="J38" t="s">
        <v>27373</v>
      </c>
      <c r="K38" t="s">
        <v>14334</v>
      </c>
      <c r="L38" t="s">
        <v>6685</v>
      </c>
      <c r="M38" t="s">
        <v>27374</v>
      </c>
      <c r="N38" t="s">
        <v>637</v>
      </c>
      <c r="O38" t="s">
        <v>646</v>
      </c>
      <c r="P38" t="s">
        <v>26</v>
      </c>
      <c r="Q38" t="s">
        <v>647</v>
      </c>
      <c r="R38" t="s">
        <v>638</v>
      </c>
      <c r="S38" t="s">
        <v>637</v>
      </c>
      <c r="T38" t="s">
        <v>27375</v>
      </c>
      <c r="U38" s="51" t="s">
        <v>245</v>
      </c>
      <c r="V38">
        <v>17</v>
      </c>
    </row>
    <row r="39" spans="1:22" x14ac:dyDescent="0.25">
      <c r="A39" t="s">
        <v>147</v>
      </c>
      <c r="B39" t="s">
        <v>148</v>
      </c>
      <c r="C39">
        <v>33.333333333333336</v>
      </c>
      <c r="D39">
        <v>3</v>
      </c>
      <c r="E39" t="s">
        <v>27376</v>
      </c>
      <c r="F39">
        <v>100</v>
      </c>
      <c r="G39">
        <v>0</v>
      </c>
      <c r="H39" t="s">
        <v>655</v>
      </c>
      <c r="I39" t="s">
        <v>27377</v>
      </c>
      <c r="J39" t="s">
        <v>657</v>
      </c>
      <c r="K39" t="s">
        <v>637</v>
      </c>
      <c r="L39" t="s">
        <v>638</v>
      </c>
      <c r="M39" t="s">
        <v>27378</v>
      </c>
      <c r="N39" t="s">
        <v>637</v>
      </c>
      <c r="O39" t="s">
        <v>639</v>
      </c>
      <c r="P39" t="s">
        <v>5</v>
      </c>
      <c r="Q39" t="s">
        <v>640</v>
      </c>
      <c r="R39" t="s">
        <v>638</v>
      </c>
      <c r="S39" t="s">
        <v>637</v>
      </c>
      <c r="T39" t="s">
        <v>27378</v>
      </c>
      <c r="U39" s="51" t="s">
        <v>2799</v>
      </c>
      <c r="V39">
        <v>2</v>
      </c>
    </row>
    <row r="40" spans="1:22" x14ac:dyDescent="0.25">
      <c r="A40" t="s">
        <v>147</v>
      </c>
      <c r="B40" t="s">
        <v>148</v>
      </c>
      <c r="C40">
        <v>50</v>
      </c>
      <c r="D40">
        <v>6</v>
      </c>
      <c r="E40" t="s">
        <v>27379</v>
      </c>
      <c r="F40">
        <v>182</v>
      </c>
      <c r="G40">
        <v>0</v>
      </c>
      <c r="H40" t="s">
        <v>636</v>
      </c>
      <c r="I40" t="s">
        <v>12381</v>
      </c>
      <c r="J40" t="s">
        <v>1852</v>
      </c>
      <c r="K40" t="s">
        <v>637</v>
      </c>
      <c r="L40" t="s">
        <v>638</v>
      </c>
      <c r="M40" t="s">
        <v>27380</v>
      </c>
      <c r="N40" t="s">
        <v>637</v>
      </c>
      <c r="O40" t="s">
        <v>639</v>
      </c>
      <c r="P40" t="s">
        <v>5</v>
      </c>
      <c r="Q40" t="s">
        <v>640</v>
      </c>
      <c r="R40" t="s">
        <v>638</v>
      </c>
      <c r="S40" t="s">
        <v>637</v>
      </c>
      <c r="T40" t="s">
        <v>27380</v>
      </c>
      <c r="U40" s="51" t="s">
        <v>690</v>
      </c>
      <c r="V40">
        <v>1</v>
      </c>
    </row>
    <row r="41" spans="1:22" x14ac:dyDescent="0.25">
      <c r="A41" t="s">
        <v>147</v>
      </c>
      <c r="B41" t="s">
        <v>148</v>
      </c>
      <c r="C41">
        <v>50</v>
      </c>
      <c r="D41">
        <v>12</v>
      </c>
      <c r="E41" t="s">
        <v>27381</v>
      </c>
      <c r="F41">
        <v>340</v>
      </c>
      <c r="G41">
        <v>0</v>
      </c>
      <c r="H41" t="s">
        <v>636</v>
      </c>
      <c r="I41" t="s">
        <v>4422</v>
      </c>
      <c r="J41" t="s">
        <v>1987</v>
      </c>
      <c r="K41" t="s">
        <v>637</v>
      </c>
      <c r="L41" t="s">
        <v>638</v>
      </c>
      <c r="M41" t="s">
        <v>27382</v>
      </c>
      <c r="N41" t="s">
        <v>637</v>
      </c>
      <c r="O41" t="s">
        <v>643</v>
      </c>
      <c r="P41" t="s">
        <v>5</v>
      </c>
      <c r="Q41" t="s">
        <v>644</v>
      </c>
      <c r="R41" t="s">
        <v>638</v>
      </c>
      <c r="S41" t="s">
        <v>637</v>
      </c>
      <c r="T41" t="s">
        <v>27382</v>
      </c>
      <c r="U41" s="50" t="s">
        <v>240</v>
      </c>
      <c r="V41">
        <v>17</v>
      </c>
    </row>
    <row r="42" spans="1:22" x14ac:dyDescent="0.25">
      <c r="A42" t="s">
        <v>77</v>
      </c>
      <c r="B42" t="s">
        <v>78</v>
      </c>
      <c r="C42">
        <v>27.5</v>
      </c>
      <c r="D42">
        <v>4</v>
      </c>
      <c r="E42" t="s">
        <v>27383</v>
      </c>
      <c r="F42">
        <v>165</v>
      </c>
      <c r="G42">
        <v>0</v>
      </c>
      <c r="H42" t="s">
        <v>645</v>
      </c>
      <c r="I42" t="s">
        <v>2267</v>
      </c>
      <c r="J42" t="s">
        <v>2268</v>
      </c>
      <c r="K42" t="s">
        <v>2223</v>
      </c>
      <c r="L42" t="s">
        <v>2224</v>
      </c>
      <c r="M42" t="s">
        <v>27384</v>
      </c>
      <c r="N42" t="s">
        <v>637</v>
      </c>
      <c r="O42" t="s">
        <v>646</v>
      </c>
      <c r="P42" t="s">
        <v>26</v>
      </c>
      <c r="Q42" t="s">
        <v>647</v>
      </c>
      <c r="R42" t="s">
        <v>638</v>
      </c>
      <c r="S42" t="s">
        <v>637</v>
      </c>
      <c r="T42" t="s">
        <v>27382</v>
      </c>
      <c r="U42" s="51" t="s">
        <v>246</v>
      </c>
      <c r="V42">
        <v>13</v>
      </c>
    </row>
    <row r="43" spans="1:22" x14ac:dyDescent="0.25">
      <c r="A43" t="s">
        <v>18</v>
      </c>
      <c r="B43" t="s">
        <v>19</v>
      </c>
      <c r="C43">
        <v>66.666666666666671</v>
      </c>
      <c r="D43">
        <v>6</v>
      </c>
      <c r="E43" t="s">
        <v>27385</v>
      </c>
      <c r="F43">
        <v>258</v>
      </c>
      <c r="G43">
        <v>0</v>
      </c>
      <c r="H43" t="s">
        <v>645</v>
      </c>
      <c r="I43" t="s">
        <v>750</v>
      </c>
      <c r="J43" t="s">
        <v>27386</v>
      </c>
      <c r="K43" t="s">
        <v>27387</v>
      </c>
      <c r="L43" t="s">
        <v>7662</v>
      </c>
      <c r="M43" t="s">
        <v>27380</v>
      </c>
      <c r="N43" t="s">
        <v>637</v>
      </c>
      <c r="O43" t="s">
        <v>646</v>
      </c>
      <c r="P43" t="s">
        <v>26</v>
      </c>
      <c r="Q43" t="s">
        <v>647</v>
      </c>
      <c r="R43" t="s">
        <v>638</v>
      </c>
      <c r="S43" t="s">
        <v>637</v>
      </c>
      <c r="T43" t="s">
        <v>27388</v>
      </c>
      <c r="U43" s="51" t="s">
        <v>2799</v>
      </c>
      <c r="V43">
        <v>4</v>
      </c>
    </row>
    <row r="44" spans="1:22" x14ac:dyDescent="0.25">
      <c r="A44" t="s">
        <v>147</v>
      </c>
      <c r="B44" t="s">
        <v>148</v>
      </c>
      <c r="C44">
        <v>65</v>
      </c>
      <c r="D44">
        <v>12</v>
      </c>
      <c r="E44" t="s">
        <v>27389</v>
      </c>
      <c r="F44">
        <v>396</v>
      </c>
      <c r="G44">
        <v>0</v>
      </c>
      <c r="H44" t="s">
        <v>636</v>
      </c>
      <c r="I44" t="s">
        <v>873</v>
      </c>
      <c r="J44" t="s">
        <v>715</v>
      </c>
      <c r="K44" t="s">
        <v>637</v>
      </c>
      <c r="L44" t="s">
        <v>638</v>
      </c>
      <c r="M44" t="s">
        <v>27390</v>
      </c>
      <c r="N44" t="s">
        <v>637</v>
      </c>
      <c r="O44" t="s">
        <v>639</v>
      </c>
      <c r="P44" t="s">
        <v>5</v>
      </c>
      <c r="Q44" t="s">
        <v>640</v>
      </c>
      <c r="R44" t="s">
        <v>638</v>
      </c>
      <c r="S44" t="s">
        <v>637</v>
      </c>
      <c r="T44" t="s">
        <v>27390</v>
      </c>
      <c r="U44" s="50" t="s">
        <v>241</v>
      </c>
      <c r="V44">
        <v>17</v>
      </c>
    </row>
    <row r="45" spans="1:22" x14ac:dyDescent="0.25">
      <c r="A45" t="s">
        <v>18</v>
      </c>
      <c r="B45" t="s">
        <v>19</v>
      </c>
      <c r="C45">
        <v>33</v>
      </c>
      <c r="D45">
        <v>10</v>
      </c>
      <c r="E45" t="s">
        <v>27391</v>
      </c>
      <c r="F45">
        <v>351.12</v>
      </c>
      <c r="G45">
        <v>0</v>
      </c>
      <c r="H45" t="s">
        <v>636</v>
      </c>
      <c r="I45" t="s">
        <v>873</v>
      </c>
      <c r="J45" t="s">
        <v>715</v>
      </c>
      <c r="K45" t="s">
        <v>637</v>
      </c>
      <c r="L45" t="s">
        <v>638</v>
      </c>
      <c r="M45" t="s">
        <v>27392</v>
      </c>
      <c r="N45" t="s">
        <v>637</v>
      </c>
      <c r="O45" t="s">
        <v>639</v>
      </c>
      <c r="P45" t="s">
        <v>5</v>
      </c>
      <c r="Q45" t="s">
        <v>640</v>
      </c>
      <c r="R45" t="s">
        <v>638</v>
      </c>
      <c r="S45" t="s">
        <v>637</v>
      </c>
      <c r="T45" t="s">
        <v>27392</v>
      </c>
      <c r="U45" s="51" t="s">
        <v>247</v>
      </c>
      <c r="V45">
        <v>11</v>
      </c>
    </row>
    <row r="46" spans="1:22" x14ac:dyDescent="0.25">
      <c r="A46" t="s">
        <v>240</v>
      </c>
      <c r="B46" t="s">
        <v>246</v>
      </c>
      <c r="C46">
        <v>139</v>
      </c>
      <c r="D46">
        <v>1</v>
      </c>
      <c r="E46" t="s">
        <v>27393</v>
      </c>
      <c r="F46">
        <v>238</v>
      </c>
      <c r="G46">
        <v>0</v>
      </c>
      <c r="H46" t="s">
        <v>645</v>
      </c>
      <c r="I46" t="s">
        <v>5431</v>
      </c>
      <c r="J46" t="s">
        <v>27394</v>
      </c>
      <c r="K46" t="s">
        <v>3994</v>
      </c>
      <c r="L46" t="s">
        <v>730</v>
      </c>
      <c r="M46" t="s">
        <v>27395</v>
      </c>
      <c r="N46" t="s">
        <v>637</v>
      </c>
      <c r="O46" t="s">
        <v>646</v>
      </c>
      <c r="P46" t="s">
        <v>26</v>
      </c>
      <c r="Q46" t="s">
        <v>647</v>
      </c>
      <c r="R46" t="s">
        <v>638</v>
      </c>
      <c r="S46" t="s">
        <v>27396</v>
      </c>
      <c r="T46" t="s">
        <v>27395</v>
      </c>
      <c r="U46" s="51" t="s">
        <v>2799</v>
      </c>
      <c r="V46">
        <v>5</v>
      </c>
    </row>
    <row r="47" spans="1:22" x14ac:dyDescent="0.25">
      <c r="A47" t="s">
        <v>101</v>
      </c>
      <c r="B47" t="s">
        <v>74</v>
      </c>
      <c r="C47">
        <v>99</v>
      </c>
      <c r="D47">
        <v>1</v>
      </c>
      <c r="E47" t="s">
        <v>27393</v>
      </c>
      <c r="F47">
        <v>238</v>
      </c>
      <c r="G47">
        <v>0</v>
      </c>
      <c r="H47" t="s">
        <v>645</v>
      </c>
      <c r="I47" t="s">
        <v>5431</v>
      </c>
      <c r="J47" t="s">
        <v>27394</v>
      </c>
      <c r="K47" t="s">
        <v>3994</v>
      </c>
      <c r="L47" t="s">
        <v>730</v>
      </c>
      <c r="M47" t="s">
        <v>27395</v>
      </c>
      <c r="N47" t="s">
        <v>637</v>
      </c>
      <c r="O47" t="s">
        <v>646</v>
      </c>
      <c r="P47" t="s">
        <v>26</v>
      </c>
      <c r="Q47" t="s">
        <v>647</v>
      </c>
      <c r="R47" t="s">
        <v>638</v>
      </c>
      <c r="S47" t="s">
        <v>27396</v>
      </c>
      <c r="T47" t="s">
        <v>27395</v>
      </c>
      <c r="U47" s="51" t="s">
        <v>690</v>
      </c>
      <c r="V47">
        <v>1</v>
      </c>
    </row>
    <row r="48" spans="1:22" x14ac:dyDescent="0.25">
      <c r="A48" t="s">
        <v>77</v>
      </c>
      <c r="B48" t="s">
        <v>78</v>
      </c>
      <c r="C48">
        <v>33.333333333333336</v>
      </c>
      <c r="D48">
        <v>3</v>
      </c>
      <c r="E48" t="s">
        <v>27397</v>
      </c>
      <c r="F48">
        <v>144.1</v>
      </c>
      <c r="G48">
        <v>29</v>
      </c>
      <c r="H48" t="s">
        <v>645</v>
      </c>
      <c r="I48" t="s">
        <v>27398</v>
      </c>
      <c r="J48" t="s">
        <v>27399</v>
      </c>
      <c r="K48" t="s">
        <v>853</v>
      </c>
      <c r="L48" t="s">
        <v>27400</v>
      </c>
      <c r="M48" t="s">
        <v>27401</v>
      </c>
      <c r="N48" t="s">
        <v>637</v>
      </c>
      <c r="O48" t="s">
        <v>664</v>
      </c>
      <c r="P48" t="s">
        <v>23</v>
      </c>
      <c r="Q48" t="s">
        <v>665</v>
      </c>
      <c r="R48" t="s">
        <v>638</v>
      </c>
      <c r="S48" t="s">
        <v>637</v>
      </c>
      <c r="T48" t="s">
        <v>27401</v>
      </c>
      <c r="U48" s="50" t="s">
        <v>600</v>
      </c>
      <c r="V48">
        <v>10</v>
      </c>
    </row>
    <row r="49" spans="1:22" x14ac:dyDescent="0.25">
      <c r="A49" t="s">
        <v>18</v>
      </c>
      <c r="B49" t="s">
        <v>19</v>
      </c>
      <c r="C49">
        <v>66.666666666666671</v>
      </c>
      <c r="D49">
        <v>3</v>
      </c>
      <c r="E49" t="s">
        <v>27402</v>
      </c>
      <c r="F49">
        <v>103</v>
      </c>
      <c r="G49">
        <v>3</v>
      </c>
      <c r="H49" t="s">
        <v>636</v>
      </c>
      <c r="I49" t="s">
        <v>27403</v>
      </c>
      <c r="J49" t="s">
        <v>672</v>
      </c>
      <c r="K49" t="s">
        <v>637</v>
      </c>
      <c r="L49" t="s">
        <v>638</v>
      </c>
      <c r="M49" t="s">
        <v>27404</v>
      </c>
      <c r="N49" t="s">
        <v>637</v>
      </c>
      <c r="O49" t="s">
        <v>639</v>
      </c>
      <c r="P49" t="s">
        <v>5</v>
      </c>
      <c r="Q49" t="s">
        <v>640</v>
      </c>
      <c r="R49" t="s">
        <v>638</v>
      </c>
      <c r="S49" t="s">
        <v>637</v>
      </c>
      <c r="T49" t="s">
        <v>27404</v>
      </c>
      <c r="U49" s="51" t="s">
        <v>601</v>
      </c>
      <c r="V49">
        <v>8</v>
      </c>
    </row>
    <row r="50" spans="1:22" x14ac:dyDescent="0.25">
      <c r="A50" t="s">
        <v>147</v>
      </c>
      <c r="B50" t="s">
        <v>148</v>
      </c>
      <c r="C50">
        <v>33.333333333333336</v>
      </c>
      <c r="D50">
        <v>3</v>
      </c>
      <c r="E50" t="s">
        <v>27405</v>
      </c>
      <c r="F50">
        <v>100</v>
      </c>
      <c r="G50">
        <v>0</v>
      </c>
      <c r="H50" t="s">
        <v>636</v>
      </c>
      <c r="I50" t="s">
        <v>27406</v>
      </c>
      <c r="J50" t="s">
        <v>648</v>
      </c>
      <c r="K50" t="s">
        <v>637</v>
      </c>
      <c r="L50" t="s">
        <v>638</v>
      </c>
      <c r="M50" t="s">
        <v>27407</v>
      </c>
      <c r="N50" t="s">
        <v>637</v>
      </c>
      <c r="O50" t="s">
        <v>639</v>
      </c>
      <c r="P50" t="s">
        <v>5</v>
      </c>
      <c r="Q50" t="s">
        <v>640</v>
      </c>
      <c r="R50" t="s">
        <v>638</v>
      </c>
      <c r="S50" t="s">
        <v>637</v>
      </c>
      <c r="T50" t="s">
        <v>27407</v>
      </c>
      <c r="U50" s="51" t="s">
        <v>690</v>
      </c>
      <c r="V50">
        <v>2</v>
      </c>
    </row>
    <row r="51" spans="1:22" x14ac:dyDescent="0.25">
      <c r="A51" t="s">
        <v>147</v>
      </c>
      <c r="B51" t="s">
        <v>148</v>
      </c>
      <c r="C51">
        <v>33.333333333333336</v>
      </c>
      <c r="D51">
        <v>3</v>
      </c>
      <c r="E51" t="s">
        <v>27408</v>
      </c>
      <c r="F51">
        <v>100</v>
      </c>
      <c r="G51">
        <v>0</v>
      </c>
      <c r="H51" t="s">
        <v>655</v>
      </c>
      <c r="I51" t="s">
        <v>27409</v>
      </c>
      <c r="J51" t="s">
        <v>700</v>
      </c>
      <c r="K51" t="s">
        <v>637</v>
      </c>
      <c r="L51" t="s">
        <v>638</v>
      </c>
      <c r="M51" t="s">
        <v>27407</v>
      </c>
      <c r="N51" t="s">
        <v>637</v>
      </c>
      <c r="O51" t="s">
        <v>639</v>
      </c>
      <c r="P51" t="s">
        <v>5</v>
      </c>
      <c r="Q51" t="s">
        <v>640</v>
      </c>
      <c r="R51" t="s">
        <v>638</v>
      </c>
      <c r="S51" t="s">
        <v>637</v>
      </c>
      <c r="T51" t="s">
        <v>27407</v>
      </c>
      <c r="U51" s="50" t="s">
        <v>77</v>
      </c>
      <c r="V51">
        <v>33</v>
      </c>
    </row>
    <row r="52" spans="1:22" x14ac:dyDescent="0.25">
      <c r="A52" t="s">
        <v>147</v>
      </c>
      <c r="B52" t="s">
        <v>148</v>
      </c>
      <c r="C52">
        <v>33.333333333333336</v>
      </c>
      <c r="D52">
        <v>3</v>
      </c>
      <c r="E52" t="s">
        <v>27410</v>
      </c>
      <c r="F52">
        <v>135</v>
      </c>
      <c r="G52">
        <v>35</v>
      </c>
      <c r="H52" t="s">
        <v>655</v>
      </c>
      <c r="I52" t="s">
        <v>27411</v>
      </c>
      <c r="J52" t="s">
        <v>657</v>
      </c>
      <c r="K52" t="s">
        <v>637</v>
      </c>
      <c r="L52" t="s">
        <v>638</v>
      </c>
      <c r="M52" t="s">
        <v>27412</v>
      </c>
      <c r="N52" t="s">
        <v>637</v>
      </c>
      <c r="O52" t="s">
        <v>639</v>
      </c>
      <c r="P52" t="s">
        <v>5</v>
      </c>
      <c r="Q52" t="s">
        <v>640</v>
      </c>
      <c r="R52" t="s">
        <v>638</v>
      </c>
      <c r="S52" t="s">
        <v>637</v>
      </c>
      <c r="T52" t="s">
        <v>27412</v>
      </c>
      <c r="U52" s="51" t="s">
        <v>78</v>
      </c>
      <c r="V52">
        <v>33</v>
      </c>
    </row>
    <row r="53" spans="1:22" x14ac:dyDescent="0.25">
      <c r="A53" t="s">
        <v>147</v>
      </c>
      <c r="B53" t="s">
        <v>148</v>
      </c>
      <c r="C53">
        <v>33.333333333333336</v>
      </c>
      <c r="D53">
        <v>3</v>
      </c>
      <c r="E53" t="s">
        <v>27413</v>
      </c>
      <c r="F53">
        <v>100</v>
      </c>
      <c r="G53">
        <v>0</v>
      </c>
      <c r="H53" t="s">
        <v>655</v>
      </c>
      <c r="I53" t="s">
        <v>27414</v>
      </c>
      <c r="J53" t="s">
        <v>709</v>
      </c>
      <c r="K53" t="s">
        <v>637</v>
      </c>
      <c r="L53" t="s">
        <v>638</v>
      </c>
      <c r="M53" t="s">
        <v>27415</v>
      </c>
      <c r="N53" t="s">
        <v>637</v>
      </c>
      <c r="O53" t="s">
        <v>639</v>
      </c>
      <c r="P53" t="s">
        <v>5</v>
      </c>
      <c r="Q53" t="s">
        <v>640</v>
      </c>
      <c r="R53" t="s">
        <v>638</v>
      </c>
      <c r="S53" t="s">
        <v>637</v>
      </c>
      <c r="T53" t="s">
        <v>27415</v>
      </c>
      <c r="U53" s="50" t="s">
        <v>594</v>
      </c>
      <c r="V53">
        <v>72</v>
      </c>
    </row>
    <row r="54" spans="1:22" x14ac:dyDescent="0.25">
      <c r="A54" t="s">
        <v>147</v>
      </c>
      <c r="B54" t="s">
        <v>148</v>
      </c>
      <c r="C54">
        <v>33.333333333333336</v>
      </c>
      <c r="D54">
        <v>3</v>
      </c>
      <c r="E54" t="s">
        <v>27416</v>
      </c>
      <c r="F54">
        <v>100</v>
      </c>
      <c r="G54">
        <v>0</v>
      </c>
      <c r="H54" t="s">
        <v>655</v>
      </c>
      <c r="I54" t="s">
        <v>27417</v>
      </c>
      <c r="J54" t="s">
        <v>678</v>
      </c>
      <c r="K54" t="s">
        <v>637</v>
      </c>
      <c r="L54" t="s">
        <v>638</v>
      </c>
      <c r="M54" t="s">
        <v>27418</v>
      </c>
      <c r="N54" t="s">
        <v>637</v>
      </c>
      <c r="O54" t="s">
        <v>639</v>
      </c>
      <c r="P54" t="s">
        <v>5</v>
      </c>
      <c r="Q54" t="s">
        <v>640</v>
      </c>
      <c r="R54" t="s">
        <v>638</v>
      </c>
      <c r="S54" t="s">
        <v>637</v>
      </c>
      <c r="T54" t="s">
        <v>27418</v>
      </c>
      <c r="U54" s="51" t="s">
        <v>595</v>
      </c>
      <c r="V54">
        <v>72</v>
      </c>
    </row>
    <row r="55" spans="1:22" x14ac:dyDescent="0.25">
      <c r="A55" t="s">
        <v>147</v>
      </c>
      <c r="B55" t="s">
        <v>148</v>
      </c>
      <c r="C55">
        <v>33.333333333333336</v>
      </c>
      <c r="D55">
        <v>3</v>
      </c>
      <c r="E55" t="s">
        <v>27419</v>
      </c>
      <c r="F55">
        <v>100</v>
      </c>
      <c r="G55">
        <v>0</v>
      </c>
      <c r="H55" t="s">
        <v>655</v>
      </c>
      <c r="I55" t="s">
        <v>27420</v>
      </c>
      <c r="J55" t="s">
        <v>2061</v>
      </c>
      <c r="K55" t="s">
        <v>637</v>
      </c>
      <c r="L55" t="s">
        <v>638</v>
      </c>
      <c r="M55" t="s">
        <v>27421</v>
      </c>
      <c r="N55" t="s">
        <v>637</v>
      </c>
      <c r="O55" t="s">
        <v>639</v>
      </c>
      <c r="P55" t="s">
        <v>5</v>
      </c>
      <c r="Q55" t="s">
        <v>640</v>
      </c>
      <c r="R55" t="s">
        <v>638</v>
      </c>
      <c r="S55" t="s">
        <v>637</v>
      </c>
      <c r="T55" t="s">
        <v>27421</v>
      </c>
      <c r="U55" s="50" t="s">
        <v>116</v>
      </c>
      <c r="V55">
        <v>30</v>
      </c>
    </row>
    <row r="56" spans="1:22" x14ac:dyDescent="0.25">
      <c r="A56" t="s">
        <v>147</v>
      </c>
      <c r="B56" t="s">
        <v>148</v>
      </c>
      <c r="C56">
        <v>33.333333333333336</v>
      </c>
      <c r="D56">
        <v>3</v>
      </c>
      <c r="E56" t="s">
        <v>27422</v>
      </c>
      <c r="F56">
        <v>100</v>
      </c>
      <c r="G56">
        <v>0</v>
      </c>
      <c r="H56" t="s">
        <v>655</v>
      </c>
      <c r="I56" t="s">
        <v>27423</v>
      </c>
      <c r="J56" t="s">
        <v>657</v>
      </c>
      <c r="K56" t="s">
        <v>637</v>
      </c>
      <c r="L56" t="s">
        <v>638</v>
      </c>
      <c r="M56" t="s">
        <v>27424</v>
      </c>
      <c r="N56" t="s">
        <v>637</v>
      </c>
      <c r="O56" t="s">
        <v>639</v>
      </c>
      <c r="P56" t="s">
        <v>5</v>
      </c>
      <c r="Q56" t="s">
        <v>640</v>
      </c>
      <c r="R56" t="s">
        <v>638</v>
      </c>
      <c r="S56" t="s">
        <v>637</v>
      </c>
      <c r="T56" t="s">
        <v>27424</v>
      </c>
      <c r="U56" s="51" t="s">
        <v>117</v>
      </c>
      <c r="V56">
        <v>30</v>
      </c>
    </row>
    <row r="57" spans="1:22" x14ac:dyDescent="0.25">
      <c r="A57" t="s">
        <v>147</v>
      </c>
      <c r="B57" t="s">
        <v>148</v>
      </c>
      <c r="C57">
        <v>33.333333333333336</v>
      </c>
      <c r="D57">
        <v>3</v>
      </c>
      <c r="E57" t="s">
        <v>27425</v>
      </c>
      <c r="F57">
        <v>100</v>
      </c>
      <c r="G57">
        <v>0</v>
      </c>
      <c r="H57" t="s">
        <v>655</v>
      </c>
      <c r="I57" t="s">
        <v>27426</v>
      </c>
      <c r="J57" t="s">
        <v>648</v>
      </c>
      <c r="K57" t="s">
        <v>637</v>
      </c>
      <c r="L57" t="s">
        <v>638</v>
      </c>
      <c r="M57" t="s">
        <v>27427</v>
      </c>
      <c r="N57" t="s">
        <v>637</v>
      </c>
      <c r="O57" t="s">
        <v>639</v>
      </c>
      <c r="P57" t="s">
        <v>5</v>
      </c>
      <c r="Q57" t="s">
        <v>640</v>
      </c>
      <c r="R57" t="s">
        <v>638</v>
      </c>
      <c r="S57" t="s">
        <v>637</v>
      </c>
      <c r="T57" t="s">
        <v>27427</v>
      </c>
      <c r="U57" s="50" t="s">
        <v>104</v>
      </c>
      <c r="V57">
        <v>23</v>
      </c>
    </row>
    <row r="58" spans="1:22" x14ac:dyDescent="0.25">
      <c r="A58" t="s">
        <v>147</v>
      </c>
      <c r="B58" t="s">
        <v>148</v>
      </c>
      <c r="C58">
        <v>33.333333333333336</v>
      </c>
      <c r="D58">
        <v>3</v>
      </c>
      <c r="E58" t="s">
        <v>27428</v>
      </c>
      <c r="F58">
        <v>100</v>
      </c>
      <c r="G58">
        <v>0</v>
      </c>
      <c r="H58" t="s">
        <v>655</v>
      </c>
      <c r="I58" t="s">
        <v>27429</v>
      </c>
      <c r="J58" t="s">
        <v>669</v>
      </c>
      <c r="K58" t="s">
        <v>637</v>
      </c>
      <c r="L58" t="s">
        <v>638</v>
      </c>
      <c r="M58" t="s">
        <v>27427</v>
      </c>
      <c r="N58" t="s">
        <v>637</v>
      </c>
      <c r="O58" t="s">
        <v>639</v>
      </c>
      <c r="P58" t="s">
        <v>5</v>
      </c>
      <c r="Q58" t="s">
        <v>640</v>
      </c>
      <c r="R58" t="s">
        <v>638</v>
      </c>
      <c r="S58" t="s">
        <v>637</v>
      </c>
      <c r="T58" t="s">
        <v>27427</v>
      </c>
      <c r="U58" s="51" t="s">
        <v>105</v>
      </c>
      <c r="V58">
        <v>23</v>
      </c>
    </row>
    <row r="59" spans="1:22" x14ac:dyDescent="0.25">
      <c r="A59" t="s">
        <v>147</v>
      </c>
      <c r="B59" t="s">
        <v>148</v>
      </c>
      <c r="C59">
        <v>33.333333333333336</v>
      </c>
      <c r="D59">
        <v>3</v>
      </c>
      <c r="E59" t="s">
        <v>27430</v>
      </c>
      <c r="F59">
        <v>100</v>
      </c>
      <c r="G59">
        <v>0</v>
      </c>
      <c r="H59" t="s">
        <v>655</v>
      </c>
      <c r="I59" t="s">
        <v>27431</v>
      </c>
      <c r="J59" t="s">
        <v>676</v>
      </c>
      <c r="K59" t="s">
        <v>637</v>
      </c>
      <c r="L59" t="s">
        <v>638</v>
      </c>
      <c r="M59" t="s">
        <v>27432</v>
      </c>
      <c r="N59" t="s">
        <v>637</v>
      </c>
      <c r="O59" t="s">
        <v>639</v>
      </c>
      <c r="P59" t="s">
        <v>5</v>
      </c>
      <c r="Q59" t="s">
        <v>640</v>
      </c>
      <c r="R59" t="s">
        <v>638</v>
      </c>
      <c r="S59" t="s">
        <v>637</v>
      </c>
      <c r="T59" t="s">
        <v>27432</v>
      </c>
      <c r="U59" s="50" t="s">
        <v>516</v>
      </c>
      <c r="V59">
        <v>2</v>
      </c>
    </row>
    <row r="60" spans="1:22" x14ac:dyDescent="0.25">
      <c r="A60" t="s">
        <v>16818</v>
      </c>
      <c r="B60" t="s">
        <v>13750</v>
      </c>
      <c r="C60">
        <v>200</v>
      </c>
      <c r="D60">
        <v>1</v>
      </c>
      <c r="E60" t="s">
        <v>27433</v>
      </c>
      <c r="F60">
        <v>99</v>
      </c>
      <c r="G60">
        <v>0</v>
      </c>
      <c r="H60" t="s">
        <v>655</v>
      </c>
      <c r="I60" t="s">
        <v>27434</v>
      </c>
      <c r="J60" t="s">
        <v>658</v>
      </c>
      <c r="K60" t="s">
        <v>637</v>
      </c>
      <c r="L60" t="s">
        <v>638</v>
      </c>
      <c r="M60" t="s">
        <v>27435</v>
      </c>
      <c r="N60" t="s">
        <v>637</v>
      </c>
      <c r="O60" t="s">
        <v>639</v>
      </c>
      <c r="P60" t="s">
        <v>5</v>
      </c>
      <c r="Q60" t="s">
        <v>640</v>
      </c>
      <c r="R60" t="s">
        <v>638</v>
      </c>
      <c r="S60" t="s">
        <v>637</v>
      </c>
      <c r="T60" t="s">
        <v>27435</v>
      </c>
      <c r="U60" s="51" t="s">
        <v>4781</v>
      </c>
      <c r="V60">
        <v>1</v>
      </c>
    </row>
    <row r="61" spans="1:22" x14ac:dyDescent="0.25">
      <c r="A61" t="s">
        <v>147</v>
      </c>
      <c r="B61" t="s">
        <v>148</v>
      </c>
      <c r="C61">
        <v>33.333333333333336</v>
      </c>
      <c r="D61">
        <v>3</v>
      </c>
      <c r="E61" t="s">
        <v>27436</v>
      </c>
      <c r="F61">
        <v>100</v>
      </c>
      <c r="G61">
        <v>0</v>
      </c>
      <c r="H61" t="s">
        <v>655</v>
      </c>
      <c r="I61" t="s">
        <v>27437</v>
      </c>
      <c r="J61" t="s">
        <v>675</v>
      </c>
      <c r="K61" t="s">
        <v>637</v>
      </c>
      <c r="L61" t="s">
        <v>638</v>
      </c>
      <c r="M61" t="s">
        <v>27438</v>
      </c>
      <c r="N61" t="s">
        <v>637</v>
      </c>
      <c r="O61" t="s">
        <v>639</v>
      </c>
      <c r="P61" t="s">
        <v>5</v>
      </c>
      <c r="Q61" t="s">
        <v>640</v>
      </c>
      <c r="R61" t="s">
        <v>638</v>
      </c>
      <c r="S61" t="s">
        <v>637</v>
      </c>
      <c r="T61" t="s">
        <v>27438</v>
      </c>
      <c r="U61" s="51" t="s">
        <v>120</v>
      </c>
      <c r="V61">
        <v>1</v>
      </c>
    </row>
    <row r="62" spans="1:22" x14ac:dyDescent="0.25">
      <c r="A62" t="s">
        <v>147</v>
      </c>
      <c r="B62" t="s">
        <v>148</v>
      </c>
      <c r="C62">
        <v>33.333333333333336</v>
      </c>
      <c r="D62">
        <v>3</v>
      </c>
      <c r="E62" t="s">
        <v>27439</v>
      </c>
      <c r="F62">
        <v>100</v>
      </c>
      <c r="G62">
        <v>0</v>
      </c>
      <c r="H62" t="s">
        <v>655</v>
      </c>
      <c r="I62" t="s">
        <v>27440</v>
      </c>
      <c r="J62" t="s">
        <v>677</v>
      </c>
      <c r="K62" t="s">
        <v>637</v>
      </c>
      <c r="L62" t="s">
        <v>638</v>
      </c>
      <c r="M62" t="s">
        <v>27438</v>
      </c>
      <c r="N62" t="s">
        <v>637</v>
      </c>
      <c r="O62" t="s">
        <v>639</v>
      </c>
      <c r="P62" t="s">
        <v>5</v>
      </c>
      <c r="Q62" t="s">
        <v>640</v>
      </c>
      <c r="R62" t="s">
        <v>638</v>
      </c>
      <c r="S62" t="s">
        <v>637</v>
      </c>
      <c r="T62" t="s">
        <v>27438</v>
      </c>
      <c r="U62" s="50" t="s">
        <v>723</v>
      </c>
      <c r="V62">
        <v>1547</v>
      </c>
    </row>
    <row r="63" spans="1:22" x14ac:dyDescent="0.25">
      <c r="A63" t="s">
        <v>16818</v>
      </c>
      <c r="B63" t="s">
        <v>13750</v>
      </c>
      <c r="C63">
        <v>200</v>
      </c>
      <c r="D63">
        <v>1</v>
      </c>
      <c r="E63" t="s">
        <v>27441</v>
      </c>
      <c r="F63">
        <v>99</v>
      </c>
      <c r="G63">
        <v>0</v>
      </c>
      <c r="H63" t="s">
        <v>655</v>
      </c>
      <c r="I63" t="s">
        <v>27442</v>
      </c>
      <c r="J63" t="s">
        <v>648</v>
      </c>
      <c r="K63" t="s">
        <v>637</v>
      </c>
      <c r="L63" t="s">
        <v>638</v>
      </c>
      <c r="M63" t="s">
        <v>27443</v>
      </c>
      <c r="N63" t="s">
        <v>637</v>
      </c>
      <c r="O63" t="s">
        <v>639</v>
      </c>
      <c r="P63" t="s">
        <v>5</v>
      </c>
      <c r="Q63" t="s">
        <v>640</v>
      </c>
      <c r="R63" t="s">
        <v>638</v>
      </c>
      <c r="S63" t="s">
        <v>637</v>
      </c>
      <c r="T63" t="s">
        <v>27444</v>
      </c>
    </row>
    <row r="64" spans="1:22" x14ac:dyDescent="0.25">
      <c r="A64" t="s">
        <v>104</v>
      </c>
      <c r="B64" t="s">
        <v>105</v>
      </c>
      <c r="C64">
        <v>14</v>
      </c>
      <c r="D64">
        <v>1</v>
      </c>
      <c r="E64" t="s">
        <v>27445</v>
      </c>
      <c r="F64">
        <v>14</v>
      </c>
      <c r="G64">
        <v>0</v>
      </c>
      <c r="H64" t="s">
        <v>645</v>
      </c>
      <c r="I64" t="s">
        <v>27446</v>
      </c>
      <c r="J64" t="s">
        <v>27447</v>
      </c>
      <c r="K64" t="s">
        <v>7398</v>
      </c>
      <c r="L64" t="s">
        <v>6834</v>
      </c>
      <c r="M64" t="s">
        <v>27448</v>
      </c>
      <c r="N64" t="s">
        <v>637</v>
      </c>
      <c r="O64" t="s">
        <v>646</v>
      </c>
      <c r="P64" t="s">
        <v>26</v>
      </c>
      <c r="Q64" t="s">
        <v>647</v>
      </c>
      <c r="R64" t="s">
        <v>638</v>
      </c>
      <c r="S64" t="s">
        <v>637</v>
      </c>
      <c r="T64" t="s">
        <v>27448</v>
      </c>
    </row>
    <row r="65" spans="1:20" x14ac:dyDescent="0.25">
      <c r="A65" t="s">
        <v>147</v>
      </c>
      <c r="B65" t="s">
        <v>148</v>
      </c>
      <c r="C65">
        <v>33.333333333333336</v>
      </c>
      <c r="D65">
        <v>3</v>
      </c>
      <c r="E65" t="s">
        <v>27449</v>
      </c>
      <c r="F65">
        <v>100</v>
      </c>
      <c r="G65">
        <v>0</v>
      </c>
      <c r="H65" t="s">
        <v>655</v>
      </c>
      <c r="I65" t="s">
        <v>27450</v>
      </c>
      <c r="J65" t="s">
        <v>5025</v>
      </c>
      <c r="K65" t="s">
        <v>637</v>
      </c>
      <c r="L65" t="s">
        <v>638</v>
      </c>
      <c r="M65" t="s">
        <v>27451</v>
      </c>
      <c r="N65" t="s">
        <v>637</v>
      </c>
      <c r="O65" t="s">
        <v>639</v>
      </c>
      <c r="P65" t="s">
        <v>5</v>
      </c>
      <c r="Q65" t="s">
        <v>640</v>
      </c>
      <c r="R65" t="s">
        <v>638</v>
      </c>
      <c r="S65" t="s">
        <v>637</v>
      </c>
      <c r="T65" t="s">
        <v>27451</v>
      </c>
    </row>
    <row r="66" spans="1:20" x14ac:dyDescent="0.25">
      <c r="A66" t="s">
        <v>147</v>
      </c>
      <c r="B66" t="s">
        <v>148</v>
      </c>
      <c r="C66">
        <v>33.333333333333336</v>
      </c>
      <c r="D66">
        <v>3</v>
      </c>
      <c r="E66" t="s">
        <v>27452</v>
      </c>
      <c r="F66">
        <v>100</v>
      </c>
      <c r="G66">
        <v>0</v>
      </c>
      <c r="H66" t="s">
        <v>655</v>
      </c>
      <c r="I66" t="s">
        <v>27453</v>
      </c>
      <c r="J66" t="s">
        <v>657</v>
      </c>
      <c r="K66" t="s">
        <v>637</v>
      </c>
      <c r="L66" t="s">
        <v>638</v>
      </c>
      <c r="M66" t="s">
        <v>27451</v>
      </c>
      <c r="N66" t="s">
        <v>637</v>
      </c>
      <c r="O66" t="s">
        <v>639</v>
      </c>
      <c r="P66" t="s">
        <v>5</v>
      </c>
      <c r="Q66" t="s">
        <v>640</v>
      </c>
      <c r="R66" t="s">
        <v>638</v>
      </c>
      <c r="S66" t="s">
        <v>637</v>
      </c>
      <c r="T66" t="s">
        <v>27451</v>
      </c>
    </row>
    <row r="67" spans="1:20" x14ac:dyDescent="0.25">
      <c r="A67" t="s">
        <v>147</v>
      </c>
      <c r="B67" t="s">
        <v>148</v>
      </c>
      <c r="C67">
        <v>33.333333333333336</v>
      </c>
      <c r="D67">
        <v>3</v>
      </c>
      <c r="E67" t="s">
        <v>27454</v>
      </c>
      <c r="F67">
        <v>100</v>
      </c>
      <c r="G67">
        <v>0</v>
      </c>
      <c r="H67" t="s">
        <v>655</v>
      </c>
      <c r="I67" t="s">
        <v>2239</v>
      </c>
      <c r="J67" t="s">
        <v>2899</v>
      </c>
      <c r="K67" t="s">
        <v>637</v>
      </c>
      <c r="L67" t="s">
        <v>638</v>
      </c>
      <c r="M67" t="s">
        <v>27455</v>
      </c>
      <c r="N67" t="s">
        <v>637</v>
      </c>
      <c r="O67" t="s">
        <v>639</v>
      </c>
      <c r="P67" t="s">
        <v>5</v>
      </c>
      <c r="Q67" t="s">
        <v>640</v>
      </c>
      <c r="R67" t="s">
        <v>638</v>
      </c>
      <c r="S67" t="s">
        <v>637</v>
      </c>
      <c r="T67" t="s">
        <v>27455</v>
      </c>
    </row>
    <row r="68" spans="1:20" x14ac:dyDescent="0.25">
      <c r="A68" t="s">
        <v>147</v>
      </c>
      <c r="B68" t="s">
        <v>148</v>
      </c>
      <c r="C68">
        <v>33.333333333333336</v>
      </c>
      <c r="D68">
        <v>3</v>
      </c>
      <c r="E68" t="s">
        <v>27456</v>
      </c>
      <c r="F68">
        <v>399</v>
      </c>
      <c r="G68">
        <v>0</v>
      </c>
      <c r="H68" t="s">
        <v>645</v>
      </c>
      <c r="I68" t="s">
        <v>27457</v>
      </c>
      <c r="J68" t="s">
        <v>27458</v>
      </c>
      <c r="K68" t="s">
        <v>27459</v>
      </c>
      <c r="L68" t="s">
        <v>2191</v>
      </c>
      <c r="M68" t="s">
        <v>27460</v>
      </c>
      <c r="N68" t="s">
        <v>637</v>
      </c>
      <c r="O68" t="s">
        <v>646</v>
      </c>
      <c r="P68" t="s">
        <v>26</v>
      </c>
      <c r="Q68" t="s">
        <v>647</v>
      </c>
      <c r="R68" t="s">
        <v>638</v>
      </c>
      <c r="S68" t="s">
        <v>637</v>
      </c>
      <c r="T68" t="s">
        <v>27460</v>
      </c>
    </row>
    <row r="69" spans="1:20" x14ac:dyDescent="0.25">
      <c r="A69" t="s">
        <v>18</v>
      </c>
      <c r="B69" t="s">
        <v>19</v>
      </c>
      <c r="C69">
        <v>66.666666666666671</v>
      </c>
      <c r="D69">
        <v>3</v>
      </c>
      <c r="E69" t="s">
        <v>27456</v>
      </c>
      <c r="F69">
        <v>399</v>
      </c>
      <c r="G69">
        <v>0</v>
      </c>
      <c r="H69" t="s">
        <v>645</v>
      </c>
      <c r="I69" t="s">
        <v>27457</v>
      </c>
      <c r="J69" t="s">
        <v>27458</v>
      </c>
      <c r="K69" t="s">
        <v>27459</v>
      </c>
      <c r="L69" t="s">
        <v>2191</v>
      </c>
      <c r="M69" t="s">
        <v>27460</v>
      </c>
      <c r="N69" t="s">
        <v>637</v>
      </c>
      <c r="O69" t="s">
        <v>646</v>
      </c>
      <c r="P69" t="s">
        <v>26</v>
      </c>
      <c r="Q69" t="s">
        <v>647</v>
      </c>
      <c r="R69" t="s">
        <v>638</v>
      </c>
      <c r="S69" t="s">
        <v>637</v>
      </c>
      <c r="T69" t="s">
        <v>27460</v>
      </c>
    </row>
    <row r="70" spans="1:20" x14ac:dyDescent="0.25">
      <c r="A70" t="s">
        <v>239</v>
      </c>
      <c r="B70" t="s">
        <v>245</v>
      </c>
      <c r="C70">
        <v>139</v>
      </c>
      <c r="D70">
        <v>1</v>
      </c>
      <c r="E70" t="s">
        <v>27456</v>
      </c>
      <c r="F70">
        <v>399</v>
      </c>
      <c r="G70">
        <v>0</v>
      </c>
      <c r="H70" t="s">
        <v>645</v>
      </c>
      <c r="I70" t="s">
        <v>27457</v>
      </c>
      <c r="J70" t="s">
        <v>27458</v>
      </c>
      <c r="K70" t="s">
        <v>27459</v>
      </c>
      <c r="L70" t="s">
        <v>2191</v>
      </c>
      <c r="M70" t="s">
        <v>27460</v>
      </c>
      <c r="N70" t="s">
        <v>637</v>
      </c>
      <c r="O70" t="s">
        <v>646</v>
      </c>
      <c r="P70" t="s">
        <v>26</v>
      </c>
      <c r="Q70" t="s">
        <v>647</v>
      </c>
      <c r="R70" t="s">
        <v>638</v>
      </c>
      <c r="S70" t="s">
        <v>637</v>
      </c>
      <c r="T70" t="s">
        <v>27460</v>
      </c>
    </row>
    <row r="71" spans="1:20" x14ac:dyDescent="0.25">
      <c r="A71" t="s">
        <v>16479</v>
      </c>
      <c r="B71" t="s">
        <v>13745</v>
      </c>
      <c r="C71">
        <v>99</v>
      </c>
      <c r="D71">
        <v>1</v>
      </c>
      <c r="E71" t="s">
        <v>27461</v>
      </c>
      <c r="F71">
        <v>171.5</v>
      </c>
      <c r="G71">
        <v>0</v>
      </c>
      <c r="H71" t="s">
        <v>655</v>
      </c>
      <c r="I71" t="s">
        <v>27462</v>
      </c>
      <c r="J71" t="s">
        <v>657</v>
      </c>
      <c r="K71" t="s">
        <v>637</v>
      </c>
      <c r="L71" t="s">
        <v>638</v>
      </c>
      <c r="M71" t="s">
        <v>27460</v>
      </c>
      <c r="N71" t="s">
        <v>637</v>
      </c>
      <c r="O71" t="s">
        <v>639</v>
      </c>
      <c r="P71" t="s">
        <v>5</v>
      </c>
      <c r="Q71" t="s">
        <v>640</v>
      </c>
      <c r="R71" t="s">
        <v>638</v>
      </c>
      <c r="S71" t="s">
        <v>637</v>
      </c>
      <c r="T71" t="s">
        <v>27460</v>
      </c>
    </row>
    <row r="72" spans="1:20" x14ac:dyDescent="0.25">
      <c r="A72" t="s">
        <v>16818</v>
      </c>
      <c r="B72" t="s">
        <v>13750</v>
      </c>
      <c r="C72">
        <v>99</v>
      </c>
      <c r="D72">
        <v>1</v>
      </c>
      <c r="E72" t="s">
        <v>27461</v>
      </c>
      <c r="F72">
        <v>171.5</v>
      </c>
      <c r="G72">
        <v>0</v>
      </c>
      <c r="H72" t="s">
        <v>655</v>
      </c>
      <c r="I72" t="s">
        <v>27462</v>
      </c>
      <c r="J72" t="s">
        <v>657</v>
      </c>
      <c r="K72" t="s">
        <v>637</v>
      </c>
      <c r="L72" t="s">
        <v>638</v>
      </c>
      <c r="M72" t="s">
        <v>27460</v>
      </c>
      <c r="N72" t="s">
        <v>637</v>
      </c>
      <c r="O72" t="s">
        <v>639</v>
      </c>
      <c r="P72" t="s">
        <v>5</v>
      </c>
      <c r="Q72" t="s">
        <v>640</v>
      </c>
      <c r="R72" t="s">
        <v>638</v>
      </c>
      <c r="S72" t="s">
        <v>637</v>
      </c>
      <c r="T72" t="s">
        <v>27460</v>
      </c>
    </row>
    <row r="73" spans="1:20" x14ac:dyDescent="0.25">
      <c r="A73" t="s">
        <v>594</v>
      </c>
      <c r="B73" t="s">
        <v>595</v>
      </c>
      <c r="C73">
        <v>50</v>
      </c>
      <c r="D73">
        <v>3</v>
      </c>
      <c r="E73" t="s">
        <v>27463</v>
      </c>
      <c r="F73">
        <v>100</v>
      </c>
      <c r="G73">
        <v>0</v>
      </c>
      <c r="H73" t="s">
        <v>636</v>
      </c>
      <c r="I73" t="s">
        <v>27464</v>
      </c>
      <c r="J73" t="s">
        <v>707</v>
      </c>
      <c r="K73" t="s">
        <v>637</v>
      </c>
      <c r="L73" t="s">
        <v>638</v>
      </c>
      <c r="M73" t="s">
        <v>27465</v>
      </c>
      <c r="N73" t="s">
        <v>637</v>
      </c>
      <c r="O73" t="s">
        <v>639</v>
      </c>
      <c r="P73" t="s">
        <v>5</v>
      </c>
      <c r="Q73" t="s">
        <v>640</v>
      </c>
      <c r="R73" t="s">
        <v>638</v>
      </c>
      <c r="S73" t="s">
        <v>637</v>
      </c>
      <c r="T73" t="s">
        <v>27465</v>
      </c>
    </row>
    <row r="74" spans="1:20" x14ac:dyDescent="0.25">
      <c r="A74" t="s">
        <v>18</v>
      </c>
      <c r="B74" t="s">
        <v>19</v>
      </c>
      <c r="C74">
        <v>66.666666666666671</v>
      </c>
      <c r="D74">
        <v>3</v>
      </c>
      <c r="E74" t="s">
        <v>27466</v>
      </c>
      <c r="F74">
        <v>425</v>
      </c>
      <c r="G74">
        <v>0</v>
      </c>
      <c r="H74" t="s">
        <v>636</v>
      </c>
      <c r="I74" t="s">
        <v>16691</v>
      </c>
      <c r="J74" t="s">
        <v>672</v>
      </c>
      <c r="K74" t="s">
        <v>637</v>
      </c>
      <c r="L74" t="s">
        <v>638</v>
      </c>
      <c r="M74" t="s">
        <v>27467</v>
      </c>
      <c r="N74" t="s">
        <v>637</v>
      </c>
      <c r="O74" t="s">
        <v>639</v>
      </c>
      <c r="P74" t="s">
        <v>5</v>
      </c>
      <c r="Q74" t="s">
        <v>640</v>
      </c>
      <c r="R74" t="s">
        <v>638</v>
      </c>
      <c r="S74" t="s">
        <v>637</v>
      </c>
      <c r="T74" t="s">
        <v>27468</v>
      </c>
    </row>
    <row r="75" spans="1:20" x14ac:dyDescent="0.25">
      <c r="A75" t="s">
        <v>594</v>
      </c>
      <c r="B75" t="s">
        <v>595</v>
      </c>
      <c r="C75">
        <v>50</v>
      </c>
      <c r="D75">
        <v>9</v>
      </c>
      <c r="E75" t="s">
        <v>27466</v>
      </c>
      <c r="F75">
        <v>425</v>
      </c>
      <c r="G75">
        <v>0</v>
      </c>
      <c r="H75" t="s">
        <v>636</v>
      </c>
      <c r="I75" t="s">
        <v>16691</v>
      </c>
      <c r="J75" t="s">
        <v>672</v>
      </c>
      <c r="K75" t="s">
        <v>637</v>
      </c>
      <c r="L75" t="s">
        <v>638</v>
      </c>
      <c r="M75" t="s">
        <v>27467</v>
      </c>
      <c r="N75" t="s">
        <v>637</v>
      </c>
      <c r="O75" t="s">
        <v>639</v>
      </c>
      <c r="P75" t="s">
        <v>5</v>
      </c>
      <c r="Q75" t="s">
        <v>640</v>
      </c>
      <c r="R75" t="s">
        <v>638</v>
      </c>
      <c r="S75" t="s">
        <v>637</v>
      </c>
      <c r="T75" t="s">
        <v>27468</v>
      </c>
    </row>
    <row r="76" spans="1:20" x14ac:dyDescent="0.25">
      <c r="A76" t="s">
        <v>147</v>
      </c>
      <c r="B76" t="s">
        <v>148</v>
      </c>
      <c r="C76">
        <v>33.333333333333336</v>
      </c>
      <c r="D76">
        <v>3</v>
      </c>
      <c r="E76" t="s">
        <v>27466</v>
      </c>
      <c r="F76">
        <v>425</v>
      </c>
      <c r="G76">
        <v>0</v>
      </c>
      <c r="H76" t="s">
        <v>636</v>
      </c>
      <c r="I76" t="s">
        <v>16691</v>
      </c>
      <c r="J76" t="s">
        <v>672</v>
      </c>
      <c r="K76" t="s">
        <v>637</v>
      </c>
      <c r="L76" t="s">
        <v>638</v>
      </c>
      <c r="M76" t="s">
        <v>27467</v>
      </c>
      <c r="N76" t="s">
        <v>637</v>
      </c>
      <c r="O76" t="s">
        <v>639</v>
      </c>
      <c r="P76" t="s">
        <v>5</v>
      </c>
      <c r="Q76" t="s">
        <v>640</v>
      </c>
      <c r="R76" t="s">
        <v>638</v>
      </c>
      <c r="S76" t="s">
        <v>637</v>
      </c>
      <c r="T76" t="s">
        <v>27468</v>
      </c>
    </row>
    <row r="77" spans="1:20" x14ac:dyDescent="0.25">
      <c r="A77" t="s">
        <v>77</v>
      </c>
      <c r="B77" t="s">
        <v>78</v>
      </c>
      <c r="C77">
        <v>27.5</v>
      </c>
      <c r="D77">
        <v>4</v>
      </c>
      <c r="E77" t="s">
        <v>27469</v>
      </c>
      <c r="F77">
        <v>181</v>
      </c>
      <c r="G77">
        <v>16</v>
      </c>
      <c r="H77" t="s">
        <v>645</v>
      </c>
      <c r="I77" t="s">
        <v>2221</v>
      </c>
      <c r="J77" t="s">
        <v>2222</v>
      </c>
      <c r="K77" t="s">
        <v>2223</v>
      </c>
      <c r="L77" t="s">
        <v>2224</v>
      </c>
      <c r="M77" t="s">
        <v>27443</v>
      </c>
      <c r="N77" t="s">
        <v>637</v>
      </c>
      <c r="O77" t="s">
        <v>646</v>
      </c>
      <c r="P77" t="s">
        <v>26</v>
      </c>
      <c r="Q77" t="s">
        <v>647</v>
      </c>
      <c r="R77" t="s">
        <v>638</v>
      </c>
      <c r="S77" t="s">
        <v>637</v>
      </c>
      <c r="T77" t="s">
        <v>27470</v>
      </c>
    </row>
    <row r="78" spans="1:20" x14ac:dyDescent="0.25">
      <c r="A78" t="s">
        <v>147</v>
      </c>
      <c r="B78" t="s">
        <v>148</v>
      </c>
      <c r="C78">
        <v>33.333333333333336</v>
      </c>
      <c r="D78">
        <v>6</v>
      </c>
      <c r="E78" t="s">
        <v>27471</v>
      </c>
      <c r="F78">
        <v>192.5</v>
      </c>
      <c r="G78">
        <v>0</v>
      </c>
      <c r="H78" t="s">
        <v>655</v>
      </c>
      <c r="I78" t="s">
        <v>27472</v>
      </c>
      <c r="J78" t="s">
        <v>2160</v>
      </c>
      <c r="K78" t="s">
        <v>637</v>
      </c>
      <c r="L78" t="s">
        <v>638</v>
      </c>
      <c r="M78" t="s">
        <v>27473</v>
      </c>
      <c r="N78" t="s">
        <v>637</v>
      </c>
      <c r="O78" t="s">
        <v>643</v>
      </c>
      <c r="P78" t="s">
        <v>5</v>
      </c>
      <c r="Q78" t="s">
        <v>644</v>
      </c>
      <c r="R78" t="s">
        <v>638</v>
      </c>
      <c r="S78" t="s">
        <v>637</v>
      </c>
      <c r="T78" t="s">
        <v>27473</v>
      </c>
    </row>
    <row r="79" spans="1:20" x14ac:dyDescent="0.25">
      <c r="A79" t="s">
        <v>104</v>
      </c>
      <c r="B79" t="s">
        <v>105</v>
      </c>
      <c r="C79">
        <v>14</v>
      </c>
      <c r="D79">
        <v>2</v>
      </c>
      <c r="E79" t="s">
        <v>27474</v>
      </c>
      <c r="F79">
        <v>28</v>
      </c>
      <c r="G79">
        <v>0</v>
      </c>
      <c r="H79" t="s">
        <v>645</v>
      </c>
      <c r="I79" t="s">
        <v>27475</v>
      </c>
      <c r="J79" t="s">
        <v>27476</v>
      </c>
      <c r="K79" t="s">
        <v>3463</v>
      </c>
      <c r="L79" t="s">
        <v>2289</v>
      </c>
      <c r="M79" t="s">
        <v>27477</v>
      </c>
      <c r="N79" t="s">
        <v>637</v>
      </c>
      <c r="O79" t="s">
        <v>646</v>
      </c>
      <c r="P79" t="s">
        <v>26</v>
      </c>
      <c r="Q79" t="s">
        <v>647</v>
      </c>
      <c r="R79" t="s">
        <v>638</v>
      </c>
      <c r="S79" t="s">
        <v>637</v>
      </c>
      <c r="T79" t="s">
        <v>27478</v>
      </c>
    </row>
    <row r="80" spans="1:20" x14ac:dyDescent="0.25">
      <c r="A80" t="s">
        <v>18</v>
      </c>
      <c r="B80" t="s">
        <v>19</v>
      </c>
      <c r="C80">
        <v>66.666666666666671</v>
      </c>
      <c r="D80">
        <v>3</v>
      </c>
      <c r="E80" t="s">
        <v>27479</v>
      </c>
      <c r="F80">
        <v>0</v>
      </c>
      <c r="G80">
        <v>0</v>
      </c>
      <c r="H80" t="s">
        <v>636</v>
      </c>
      <c r="I80" t="s">
        <v>27480</v>
      </c>
      <c r="J80" t="s">
        <v>3669</v>
      </c>
      <c r="K80" t="s">
        <v>637</v>
      </c>
      <c r="L80" t="s">
        <v>638</v>
      </c>
      <c r="M80" t="s">
        <v>27481</v>
      </c>
      <c r="N80" t="s">
        <v>637</v>
      </c>
      <c r="O80" t="s">
        <v>643</v>
      </c>
      <c r="P80" t="s">
        <v>5</v>
      </c>
      <c r="Q80" t="s">
        <v>644</v>
      </c>
      <c r="R80" t="s">
        <v>638</v>
      </c>
      <c r="S80" t="s">
        <v>637</v>
      </c>
      <c r="T80" t="s">
        <v>27482</v>
      </c>
    </row>
    <row r="81" spans="1:20" x14ac:dyDescent="0.25">
      <c r="A81" t="s">
        <v>16662</v>
      </c>
      <c r="B81" t="s">
        <v>10386</v>
      </c>
      <c r="C81">
        <v>89.5</v>
      </c>
      <c r="D81">
        <v>2</v>
      </c>
      <c r="E81" t="s">
        <v>27483</v>
      </c>
      <c r="F81">
        <v>0</v>
      </c>
      <c r="G81">
        <v>0</v>
      </c>
      <c r="H81" t="s">
        <v>636</v>
      </c>
      <c r="I81" t="s">
        <v>26271</v>
      </c>
      <c r="J81" t="s">
        <v>648</v>
      </c>
      <c r="K81" t="s">
        <v>637</v>
      </c>
      <c r="L81" t="s">
        <v>638</v>
      </c>
      <c r="M81" t="s">
        <v>27484</v>
      </c>
      <c r="N81" t="s">
        <v>637</v>
      </c>
      <c r="O81" t="s">
        <v>643</v>
      </c>
      <c r="P81" t="s">
        <v>5</v>
      </c>
      <c r="Q81" t="s">
        <v>644</v>
      </c>
      <c r="R81" t="s">
        <v>638</v>
      </c>
      <c r="S81" t="s">
        <v>637</v>
      </c>
      <c r="T81" t="s">
        <v>27482</v>
      </c>
    </row>
    <row r="82" spans="1:20" x14ac:dyDescent="0.25">
      <c r="A82" t="s">
        <v>16662</v>
      </c>
      <c r="B82" t="s">
        <v>10386</v>
      </c>
      <c r="C82">
        <v>89.5</v>
      </c>
      <c r="D82">
        <v>2</v>
      </c>
      <c r="E82" t="s">
        <v>27485</v>
      </c>
      <c r="F82">
        <v>0</v>
      </c>
      <c r="G82">
        <v>0</v>
      </c>
      <c r="H82" t="s">
        <v>636</v>
      </c>
      <c r="I82" t="s">
        <v>15353</v>
      </c>
      <c r="J82" t="s">
        <v>648</v>
      </c>
      <c r="K82" t="s">
        <v>637</v>
      </c>
      <c r="L82" t="s">
        <v>638</v>
      </c>
      <c r="M82" t="s">
        <v>27486</v>
      </c>
      <c r="N82" t="s">
        <v>637</v>
      </c>
      <c r="O82" t="s">
        <v>643</v>
      </c>
      <c r="P82" t="s">
        <v>5</v>
      </c>
      <c r="Q82" t="s">
        <v>644</v>
      </c>
      <c r="R82" t="s">
        <v>638</v>
      </c>
      <c r="S82" t="s">
        <v>637</v>
      </c>
      <c r="T82" t="s">
        <v>27487</v>
      </c>
    </row>
    <row r="83" spans="1:20" x14ac:dyDescent="0.25">
      <c r="A83" t="s">
        <v>18</v>
      </c>
      <c r="B83" t="s">
        <v>19</v>
      </c>
      <c r="C83">
        <v>66.666666666666671</v>
      </c>
      <c r="D83">
        <v>3</v>
      </c>
      <c r="E83" t="s">
        <v>27488</v>
      </c>
      <c r="F83">
        <v>0</v>
      </c>
      <c r="G83">
        <v>0</v>
      </c>
      <c r="H83" t="s">
        <v>636</v>
      </c>
      <c r="I83" t="s">
        <v>27489</v>
      </c>
      <c r="J83" t="s">
        <v>676</v>
      </c>
      <c r="K83" t="s">
        <v>637</v>
      </c>
      <c r="L83" t="s">
        <v>638</v>
      </c>
      <c r="M83" t="s">
        <v>27490</v>
      </c>
      <c r="N83" t="s">
        <v>637</v>
      </c>
      <c r="O83" t="s">
        <v>643</v>
      </c>
      <c r="P83" t="s">
        <v>5</v>
      </c>
      <c r="Q83" t="s">
        <v>644</v>
      </c>
      <c r="R83" t="s">
        <v>638</v>
      </c>
      <c r="S83" t="s">
        <v>637</v>
      </c>
      <c r="T83" t="s">
        <v>27487</v>
      </c>
    </row>
    <row r="84" spans="1:20" x14ac:dyDescent="0.25">
      <c r="A84" t="s">
        <v>16818</v>
      </c>
      <c r="B84" t="s">
        <v>13750</v>
      </c>
      <c r="C84">
        <v>99</v>
      </c>
      <c r="D84">
        <v>2</v>
      </c>
      <c r="E84" t="s">
        <v>27491</v>
      </c>
      <c r="F84">
        <v>0</v>
      </c>
      <c r="G84">
        <v>0</v>
      </c>
      <c r="H84" t="s">
        <v>636</v>
      </c>
      <c r="I84" t="s">
        <v>27492</v>
      </c>
      <c r="J84" t="s">
        <v>666</v>
      </c>
      <c r="K84" t="s">
        <v>637</v>
      </c>
      <c r="L84" t="s">
        <v>638</v>
      </c>
      <c r="M84" t="s">
        <v>27493</v>
      </c>
      <c r="N84" t="s">
        <v>637</v>
      </c>
      <c r="O84" t="s">
        <v>643</v>
      </c>
      <c r="P84" t="s">
        <v>5</v>
      </c>
      <c r="Q84" t="s">
        <v>644</v>
      </c>
      <c r="R84" t="s">
        <v>638</v>
      </c>
      <c r="S84" t="s">
        <v>637</v>
      </c>
      <c r="T84" t="s">
        <v>27494</v>
      </c>
    </row>
    <row r="85" spans="1:20" x14ac:dyDescent="0.25">
      <c r="A85" t="s">
        <v>22</v>
      </c>
      <c r="B85" t="s">
        <v>27</v>
      </c>
      <c r="C85">
        <v>120</v>
      </c>
      <c r="D85">
        <v>3</v>
      </c>
      <c r="E85" t="s">
        <v>27495</v>
      </c>
      <c r="F85">
        <v>300</v>
      </c>
      <c r="G85">
        <v>0</v>
      </c>
      <c r="H85" t="s">
        <v>636</v>
      </c>
      <c r="I85" t="s">
        <v>27496</v>
      </c>
      <c r="J85" t="s">
        <v>732</v>
      </c>
      <c r="K85" t="s">
        <v>637</v>
      </c>
      <c r="L85" t="s">
        <v>638</v>
      </c>
      <c r="M85" t="s">
        <v>27497</v>
      </c>
      <c r="N85" t="s">
        <v>637</v>
      </c>
      <c r="O85" t="s">
        <v>639</v>
      </c>
      <c r="P85" t="s">
        <v>5</v>
      </c>
      <c r="Q85" t="s">
        <v>640</v>
      </c>
      <c r="R85" t="s">
        <v>638</v>
      </c>
      <c r="S85" t="s">
        <v>637</v>
      </c>
      <c r="T85" t="s">
        <v>27497</v>
      </c>
    </row>
    <row r="86" spans="1:20" x14ac:dyDescent="0.25">
      <c r="A86" t="s">
        <v>600</v>
      </c>
      <c r="B86" t="s">
        <v>601</v>
      </c>
      <c r="C86">
        <v>159</v>
      </c>
      <c r="D86">
        <v>1</v>
      </c>
      <c r="E86" t="s">
        <v>27498</v>
      </c>
      <c r="F86">
        <v>99</v>
      </c>
      <c r="G86">
        <v>0</v>
      </c>
      <c r="H86" t="s">
        <v>636</v>
      </c>
      <c r="I86" t="s">
        <v>27499</v>
      </c>
      <c r="J86" t="s">
        <v>2240</v>
      </c>
      <c r="K86" t="s">
        <v>637</v>
      </c>
      <c r="L86" t="s">
        <v>638</v>
      </c>
      <c r="M86" t="s">
        <v>27500</v>
      </c>
      <c r="N86" t="s">
        <v>637</v>
      </c>
      <c r="O86" t="s">
        <v>643</v>
      </c>
      <c r="P86" t="s">
        <v>5</v>
      </c>
      <c r="Q86" t="s">
        <v>644</v>
      </c>
      <c r="R86" t="s">
        <v>638</v>
      </c>
      <c r="S86" t="s">
        <v>637</v>
      </c>
      <c r="T86" t="s">
        <v>27501</v>
      </c>
    </row>
    <row r="87" spans="1:20" x14ac:dyDescent="0.25">
      <c r="A87" t="s">
        <v>77</v>
      </c>
      <c r="B87" t="s">
        <v>78</v>
      </c>
      <c r="C87">
        <v>50</v>
      </c>
      <c r="D87">
        <v>1</v>
      </c>
      <c r="E87" t="s">
        <v>27502</v>
      </c>
      <c r="F87">
        <v>50</v>
      </c>
      <c r="G87">
        <v>0</v>
      </c>
      <c r="H87" t="s">
        <v>636</v>
      </c>
      <c r="I87" t="s">
        <v>27503</v>
      </c>
      <c r="J87" t="s">
        <v>1872</v>
      </c>
      <c r="K87" t="s">
        <v>637</v>
      </c>
      <c r="L87" t="s">
        <v>638</v>
      </c>
      <c r="M87" t="s">
        <v>27504</v>
      </c>
      <c r="N87" t="s">
        <v>637</v>
      </c>
      <c r="O87" t="s">
        <v>639</v>
      </c>
      <c r="P87" t="s">
        <v>5</v>
      </c>
      <c r="Q87" t="s">
        <v>640</v>
      </c>
      <c r="R87" t="s">
        <v>638</v>
      </c>
      <c r="S87" t="s">
        <v>637</v>
      </c>
      <c r="T87" t="s">
        <v>27504</v>
      </c>
    </row>
    <row r="88" spans="1:20" x14ac:dyDescent="0.25">
      <c r="A88" t="s">
        <v>147</v>
      </c>
      <c r="B88" t="s">
        <v>148</v>
      </c>
      <c r="C88">
        <v>33.333333333333336</v>
      </c>
      <c r="D88">
        <v>3</v>
      </c>
      <c r="E88" t="s">
        <v>27505</v>
      </c>
      <c r="F88">
        <v>398</v>
      </c>
      <c r="G88">
        <v>0</v>
      </c>
      <c r="H88" t="s">
        <v>645</v>
      </c>
      <c r="I88" t="s">
        <v>753</v>
      </c>
      <c r="J88" t="s">
        <v>27506</v>
      </c>
      <c r="K88" t="s">
        <v>706</v>
      </c>
      <c r="L88" t="s">
        <v>4476</v>
      </c>
      <c r="M88" t="s">
        <v>27487</v>
      </c>
      <c r="N88" t="s">
        <v>637</v>
      </c>
      <c r="O88" t="s">
        <v>646</v>
      </c>
      <c r="P88" t="s">
        <v>26</v>
      </c>
      <c r="Q88" t="s">
        <v>647</v>
      </c>
      <c r="R88" t="s">
        <v>638</v>
      </c>
      <c r="S88" t="s">
        <v>637</v>
      </c>
      <c r="T88" t="s">
        <v>27507</v>
      </c>
    </row>
    <row r="89" spans="1:20" x14ac:dyDescent="0.25">
      <c r="A89" t="s">
        <v>72</v>
      </c>
      <c r="B89" t="s">
        <v>108</v>
      </c>
      <c r="C89">
        <v>66</v>
      </c>
      <c r="D89">
        <v>1</v>
      </c>
      <c r="E89" t="s">
        <v>27505</v>
      </c>
      <c r="F89">
        <v>398</v>
      </c>
      <c r="G89">
        <v>0</v>
      </c>
      <c r="H89" t="s">
        <v>645</v>
      </c>
      <c r="I89" t="s">
        <v>753</v>
      </c>
      <c r="J89" t="s">
        <v>27506</v>
      </c>
      <c r="K89" t="s">
        <v>706</v>
      </c>
      <c r="L89" t="s">
        <v>4476</v>
      </c>
      <c r="M89" t="s">
        <v>27487</v>
      </c>
      <c r="N89" t="s">
        <v>637</v>
      </c>
      <c r="O89" t="s">
        <v>646</v>
      </c>
      <c r="P89" t="s">
        <v>26</v>
      </c>
      <c r="Q89" t="s">
        <v>647</v>
      </c>
      <c r="R89" t="s">
        <v>638</v>
      </c>
      <c r="S89" t="s">
        <v>637</v>
      </c>
      <c r="T89" t="s">
        <v>27507</v>
      </c>
    </row>
    <row r="90" spans="1:20" x14ac:dyDescent="0.25">
      <c r="A90" t="s">
        <v>101</v>
      </c>
      <c r="B90" t="s">
        <v>74</v>
      </c>
      <c r="C90">
        <v>66</v>
      </c>
      <c r="D90">
        <v>1</v>
      </c>
      <c r="E90" t="s">
        <v>27505</v>
      </c>
      <c r="F90">
        <v>398</v>
      </c>
      <c r="G90">
        <v>0</v>
      </c>
      <c r="H90" t="s">
        <v>645</v>
      </c>
      <c r="I90" t="s">
        <v>753</v>
      </c>
      <c r="J90" t="s">
        <v>27506</v>
      </c>
      <c r="K90" t="s">
        <v>706</v>
      </c>
      <c r="L90" t="s">
        <v>4476</v>
      </c>
      <c r="M90" t="s">
        <v>27487</v>
      </c>
      <c r="N90" t="s">
        <v>637</v>
      </c>
      <c r="O90" t="s">
        <v>646</v>
      </c>
      <c r="P90" t="s">
        <v>26</v>
      </c>
      <c r="Q90" t="s">
        <v>647</v>
      </c>
      <c r="R90" t="s">
        <v>638</v>
      </c>
      <c r="S90" t="s">
        <v>637</v>
      </c>
      <c r="T90" t="s">
        <v>27507</v>
      </c>
    </row>
    <row r="91" spans="1:20" x14ac:dyDescent="0.25">
      <c r="A91" t="s">
        <v>22</v>
      </c>
      <c r="B91" t="s">
        <v>27</v>
      </c>
      <c r="C91">
        <v>67</v>
      </c>
      <c r="D91">
        <v>1</v>
      </c>
      <c r="E91" t="s">
        <v>27505</v>
      </c>
      <c r="F91">
        <v>398</v>
      </c>
      <c r="G91">
        <v>0</v>
      </c>
      <c r="H91" t="s">
        <v>645</v>
      </c>
      <c r="I91" t="s">
        <v>753</v>
      </c>
      <c r="J91" t="s">
        <v>27506</v>
      </c>
      <c r="K91" t="s">
        <v>706</v>
      </c>
      <c r="L91" t="s">
        <v>4476</v>
      </c>
      <c r="M91" t="s">
        <v>27487</v>
      </c>
      <c r="N91" t="s">
        <v>637</v>
      </c>
      <c r="O91" t="s">
        <v>646</v>
      </c>
      <c r="P91" t="s">
        <v>26</v>
      </c>
      <c r="Q91" t="s">
        <v>647</v>
      </c>
      <c r="R91" t="s">
        <v>638</v>
      </c>
      <c r="S91" t="s">
        <v>637</v>
      </c>
      <c r="T91" t="s">
        <v>27507</v>
      </c>
    </row>
    <row r="92" spans="1:20" x14ac:dyDescent="0.25">
      <c r="A92" t="s">
        <v>239</v>
      </c>
      <c r="B92" t="s">
        <v>245</v>
      </c>
      <c r="C92">
        <v>159</v>
      </c>
      <c r="D92">
        <v>1</v>
      </c>
      <c r="E92" t="s">
        <v>27508</v>
      </c>
      <c r="F92">
        <v>129</v>
      </c>
      <c r="G92">
        <v>0</v>
      </c>
      <c r="H92" t="s">
        <v>636</v>
      </c>
      <c r="I92" t="s">
        <v>15746</v>
      </c>
      <c r="J92" t="s">
        <v>699</v>
      </c>
      <c r="K92" t="s">
        <v>637</v>
      </c>
      <c r="L92" t="s">
        <v>638</v>
      </c>
      <c r="M92" t="s">
        <v>27509</v>
      </c>
      <c r="N92" t="s">
        <v>637</v>
      </c>
      <c r="O92" t="s">
        <v>639</v>
      </c>
      <c r="P92" t="s">
        <v>5</v>
      </c>
      <c r="Q92" t="s">
        <v>640</v>
      </c>
      <c r="R92" t="s">
        <v>638</v>
      </c>
      <c r="S92" t="s">
        <v>637</v>
      </c>
      <c r="T92" t="s">
        <v>27509</v>
      </c>
    </row>
    <row r="93" spans="1:20" x14ac:dyDescent="0.25">
      <c r="A93" t="s">
        <v>147</v>
      </c>
      <c r="B93" t="s">
        <v>148</v>
      </c>
      <c r="C93">
        <v>50</v>
      </c>
      <c r="D93">
        <v>12</v>
      </c>
      <c r="E93" t="s">
        <v>27510</v>
      </c>
      <c r="F93">
        <v>400</v>
      </c>
      <c r="G93">
        <v>0</v>
      </c>
      <c r="H93" t="s">
        <v>636</v>
      </c>
      <c r="I93" t="s">
        <v>9468</v>
      </c>
      <c r="J93" t="s">
        <v>1797</v>
      </c>
      <c r="K93" t="s">
        <v>637</v>
      </c>
      <c r="L93" t="s">
        <v>638</v>
      </c>
      <c r="M93" t="s">
        <v>27511</v>
      </c>
      <c r="N93" t="s">
        <v>637</v>
      </c>
      <c r="O93" t="s">
        <v>639</v>
      </c>
      <c r="P93" t="s">
        <v>5</v>
      </c>
      <c r="Q93" t="s">
        <v>640</v>
      </c>
      <c r="R93" t="s">
        <v>638</v>
      </c>
      <c r="S93" t="s">
        <v>637</v>
      </c>
      <c r="T93" t="s">
        <v>27511</v>
      </c>
    </row>
    <row r="94" spans="1:20" x14ac:dyDescent="0.25">
      <c r="A94" t="s">
        <v>22</v>
      </c>
      <c r="B94" t="s">
        <v>27</v>
      </c>
      <c r="C94">
        <v>66.333333333333329</v>
      </c>
      <c r="D94">
        <v>3</v>
      </c>
      <c r="E94" t="s">
        <v>27512</v>
      </c>
      <c r="F94">
        <v>216.8</v>
      </c>
      <c r="G94">
        <v>9</v>
      </c>
      <c r="H94" t="s">
        <v>663</v>
      </c>
      <c r="I94" t="s">
        <v>27513</v>
      </c>
      <c r="J94" t="s">
        <v>27514</v>
      </c>
      <c r="K94" t="s">
        <v>4662</v>
      </c>
      <c r="L94" t="s">
        <v>27515</v>
      </c>
      <c r="M94" t="s">
        <v>27516</v>
      </c>
      <c r="N94" t="s">
        <v>637</v>
      </c>
      <c r="O94" t="s">
        <v>664</v>
      </c>
      <c r="P94" t="s">
        <v>23</v>
      </c>
      <c r="Q94" t="s">
        <v>665</v>
      </c>
      <c r="R94" t="s">
        <v>638</v>
      </c>
      <c r="S94" t="s">
        <v>27517</v>
      </c>
      <c r="T94" t="s">
        <v>27518</v>
      </c>
    </row>
    <row r="95" spans="1:20" x14ac:dyDescent="0.25">
      <c r="A95" t="s">
        <v>101</v>
      </c>
      <c r="B95" t="s">
        <v>2139</v>
      </c>
      <c r="C95">
        <v>120</v>
      </c>
      <c r="D95">
        <v>1</v>
      </c>
      <c r="E95" t="s">
        <v>27519</v>
      </c>
      <c r="F95">
        <v>100</v>
      </c>
      <c r="G95">
        <v>0</v>
      </c>
      <c r="H95" t="s">
        <v>636</v>
      </c>
      <c r="I95" t="s">
        <v>7803</v>
      </c>
      <c r="J95" t="s">
        <v>648</v>
      </c>
      <c r="K95" t="s">
        <v>637</v>
      </c>
      <c r="L95" t="s">
        <v>638</v>
      </c>
      <c r="M95" t="s">
        <v>27518</v>
      </c>
      <c r="N95" t="s">
        <v>637</v>
      </c>
      <c r="O95" t="s">
        <v>639</v>
      </c>
      <c r="P95" t="s">
        <v>5</v>
      </c>
      <c r="Q95" t="s">
        <v>640</v>
      </c>
      <c r="R95" t="s">
        <v>638</v>
      </c>
      <c r="S95" t="s">
        <v>637</v>
      </c>
      <c r="T95" t="s">
        <v>27518</v>
      </c>
    </row>
    <row r="96" spans="1:20" x14ac:dyDescent="0.25">
      <c r="A96" t="s">
        <v>104</v>
      </c>
      <c r="B96" t="s">
        <v>105</v>
      </c>
      <c r="C96">
        <v>14</v>
      </c>
      <c r="D96">
        <v>1</v>
      </c>
      <c r="E96" t="s">
        <v>27520</v>
      </c>
      <c r="F96">
        <v>14</v>
      </c>
      <c r="G96">
        <v>0</v>
      </c>
      <c r="H96" t="s">
        <v>645</v>
      </c>
      <c r="I96" t="s">
        <v>1812</v>
      </c>
      <c r="J96" t="s">
        <v>23624</v>
      </c>
      <c r="K96" t="s">
        <v>4233</v>
      </c>
      <c r="L96" t="s">
        <v>817</v>
      </c>
      <c r="M96" t="s">
        <v>27521</v>
      </c>
      <c r="N96" t="s">
        <v>637</v>
      </c>
      <c r="O96" t="s">
        <v>646</v>
      </c>
      <c r="P96" t="s">
        <v>26</v>
      </c>
      <c r="Q96" t="s">
        <v>647</v>
      </c>
      <c r="R96" t="s">
        <v>638</v>
      </c>
      <c r="S96" t="s">
        <v>637</v>
      </c>
      <c r="T96" t="s">
        <v>27521</v>
      </c>
    </row>
    <row r="97" spans="1:20" x14ac:dyDescent="0.25">
      <c r="A97" t="s">
        <v>18</v>
      </c>
      <c r="B97" t="s">
        <v>19</v>
      </c>
      <c r="C97">
        <v>66.666666666666671</v>
      </c>
      <c r="D97">
        <v>3</v>
      </c>
      <c r="E97" t="s">
        <v>27522</v>
      </c>
      <c r="F97">
        <v>129</v>
      </c>
      <c r="G97">
        <v>0</v>
      </c>
      <c r="H97" t="s">
        <v>636</v>
      </c>
      <c r="I97" t="s">
        <v>27523</v>
      </c>
      <c r="J97" t="s">
        <v>5965</v>
      </c>
      <c r="K97" t="s">
        <v>637</v>
      </c>
      <c r="L97" t="s">
        <v>638</v>
      </c>
      <c r="M97" t="s">
        <v>27524</v>
      </c>
      <c r="N97" t="s">
        <v>637</v>
      </c>
      <c r="O97" t="s">
        <v>643</v>
      </c>
      <c r="P97" t="s">
        <v>5</v>
      </c>
      <c r="Q97" t="s">
        <v>644</v>
      </c>
      <c r="R97" t="s">
        <v>638</v>
      </c>
      <c r="S97" t="s">
        <v>637</v>
      </c>
      <c r="T97" t="s">
        <v>27524</v>
      </c>
    </row>
    <row r="98" spans="1:20" x14ac:dyDescent="0.25">
      <c r="A98" t="s">
        <v>22</v>
      </c>
      <c r="B98" t="s">
        <v>27</v>
      </c>
      <c r="C98">
        <v>66.333333333333329</v>
      </c>
      <c r="D98">
        <v>3</v>
      </c>
      <c r="E98" t="s">
        <v>27525</v>
      </c>
      <c r="F98">
        <v>250</v>
      </c>
      <c r="G98">
        <v>0</v>
      </c>
      <c r="H98" t="s">
        <v>636</v>
      </c>
      <c r="I98" t="s">
        <v>27526</v>
      </c>
      <c r="J98" t="s">
        <v>653</v>
      </c>
      <c r="K98" t="s">
        <v>637</v>
      </c>
      <c r="L98" t="s">
        <v>638</v>
      </c>
      <c r="M98" t="s">
        <v>27527</v>
      </c>
      <c r="N98" t="s">
        <v>637</v>
      </c>
      <c r="O98" t="s">
        <v>639</v>
      </c>
      <c r="P98" t="s">
        <v>5</v>
      </c>
      <c r="Q98" t="s">
        <v>640</v>
      </c>
      <c r="R98" t="s">
        <v>638</v>
      </c>
      <c r="S98" t="s">
        <v>637</v>
      </c>
      <c r="T98" t="s">
        <v>27527</v>
      </c>
    </row>
    <row r="99" spans="1:20" x14ac:dyDescent="0.25">
      <c r="A99" t="s">
        <v>241</v>
      </c>
      <c r="B99" t="s">
        <v>2799</v>
      </c>
      <c r="C99">
        <v>109</v>
      </c>
      <c r="D99">
        <v>1</v>
      </c>
      <c r="E99" t="s">
        <v>27528</v>
      </c>
      <c r="F99">
        <v>116</v>
      </c>
      <c r="G99">
        <v>7</v>
      </c>
      <c r="H99" t="s">
        <v>645</v>
      </c>
      <c r="I99" t="s">
        <v>27529</v>
      </c>
      <c r="J99" t="s">
        <v>27530</v>
      </c>
      <c r="K99" t="s">
        <v>720</v>
      </c>
      <c r="L99" t="s">
        <v>27531</v>
      </c>
      <c r="M99" t="s">
        <v>27532</v>
      </c>
      <c r="N99" t="s">
        <v>637</v>
      </c>
      <c r="O99" t="s">
        <v>664</v>
      </c>
      <c r="P99" t="s">
        <v>23</v>
      </c>
      <c r="Q99" t="s">
        <v>665</v>
      </c>
      <c r="R99" t="s">
        <v>638</v>
      </c>
      <c r="S99" t="s">
        <v>27533</v>
      </c>
      <c r="T99" t="s">
        <v>27532</v>
      </c>
    </row>
    <row r="100" spans="1:20" x14ac:dyDescent="0.25">
      <c r="A100" t="s">
        <v>18</v>
      </c>
      <c r="B100" t="s">
        <v>19</v>
      </c>
      <c r="C100">
        <v>66.666666666666671</v>
      </c>
      <c r="D100">
        <v>3</v>
      </c>
      <c r="E100" t="s">
        <v>27534</v>
      </c>
      <c r="F100">
        <v>111</v>
      </c>
      <c r="G100">
        <v>0</v>
      </c>
      <c r="H100" t="s">
        <v>645</v>
      </c>
      <c r="I100" t="s">
        <v>2855</v>
      </c>
      <c r="J100" t="s">
        <v>27535</v>
      </c>
      <c r="K100" t="s">
        <v>27536</v>
      </c>
      <c r="L100" t="s">
        <v>4170</v>
      </c>
      <c r="M100" t="s">
        <v>27537</v>
      </c>
      <c r="N100" t="s">
        <v>637</v>
      </c>
      <c r="O100" t="s">
        <v>646</v>
      </c>
      <c r="P100" t="s">
        <v>26</v>
      </c>
      <c r="Q100" t="s">
        <v>647</v>
      </c>
      <c r="R100" t="s">
        <v>638</v>
      </c>
      <c r="S100" t="s">
        <v>637</v>
      </c>
      <c r="T100" t="s">
        <v>27537</v>
      </c>
    </row>
    <row r="101" spans="1:20" x14ac:dyDescent="0.25">
      <c r="A101" t="s">
        <v>104</v>
      </c>
      <c r="B101" t="s">
        <v>105</v>
      </c>
      <c r="C101">
        <v>15</v>
      </c>
      <c r="D101">
        <v>5</v>
      </c>
      <c r="E101" t="s">
        <v>27538</v>
      </c>
      <c r="F101">
        <v>134</v>
      </c>
      <c r="G101">
        <v>59</v>
      </c>
      <c r="H101" t="s">
        <v>636</v>
      </c>
      <c r="I101" t="s">
        <v>16228</v>
      </c>
      <c r="J101" t="s">
        <v>27539</v>
      </c>
      <c r="K101" t="s">
        <v>763</v>
      </c>
      <c r="L101" t="s">
        <v>793</v>
      </c>
      <c r="M101" t="s">
        <v>27540</v>
      </c>
      <c r="N101" t="s">
        <v>637</v>
      </c>
      <c r="O101" t="s">
        <v>646</v>
      </c>
      <c r="P101" t="s">
        <v>26</v>
      </c>
      <c r="Q101" t="s">
        <v>647</v>
      </c>
      <c r="R101" t="s">
        <v>638</v>
      </c>
      <c r="S101" t="s">
        <v>637</v>
      </c>
      <c r="T101" t="s">
        <v>27541</v>
      </c>
    </row>
    <row r="102" spans="1:20" x14ac:dyDescent="0.25">
      <c r="A102" t="s">
        <v>147</v>
      </c>
      <c r="B102" t="s">
        <v>148</v>
      </c>
      <c r="C102">
        <v>33.333333333333336</v>
      </c>
      <c r="D102">
        <v>3</v>
      </c>
      <c r="E102" t="s">
        <v>27542</v>
      </c>
      <c r="F102">
        <v>200</v>
      </c>
      <c r="G102">
        <v>0</v>
      </c>
      <c r="H102" t="s">
        <v>636</v>
      </c>
      <c r="I102" t="s">
        <v>27543</v>
      </c>
      <c r="J102" t="s">
        <v>676</v>
      </c>
      <c r="K102" t="s">
        <v>637</v>
      </c>
      <c r="L102" t="s">
        <v>638</v>
      </c>
      <c r="M102" t="s">
        <v>27541</v>
      </c>
      <c r="N102" t="s">
        <v>637</v>
      </c>
      <c r="O102" t="s">
        <v>643</v>
      </c>
      <c r="P102" t="s">
        <v>5</v>
      </c>
      <c r="Q102" t="s">
        <v>644</v>
      </c>
      <c r="R102" t="s">
        <v>638</v>
      </c>
      <c r="S102" t="s">
        <v>637</v>
      </c>
      <c r="T102" t="s">
        <v>27541</v>
      </c>
    </row>
    <row r="103" spans="1:20" x14ac:dyDescent="0.25">
      <c r="A103" t="s">
        <v>147</v>
      </c>
      <c r="B103" t="s">
        <v>148</v>
      </c>
      <c r="C103">
        <v>33.333333333333336</v>
      </c>
      <c r="D103">
        <v>3</v>
      </c>
      <c r="E103" t="s">
        <v>27544</v>
      </c>
      <c r="F103">
        <v>200</v>
      </c>
      <c r="G103">
        <v>0</v>
      </c>
      <c r="H103" t="s">
        <v>636</v>
      </c>
      <c r="I103" t="s">
        <v>27545</v>
      </c>
      <c r="J103" t="s">
        <v>676</v>
      </c>
      <c r="K103" t="s">
        <v>637</v>
      </c>
      <c r="L103" t="s">
        <v>638</v>
      </c>
      <c r="M103" t="s">
        <v>27546</v>
      </c>
      <c r="N103" t="s">
        <v>637</v>
      </c>
      <c r="O103" t="s">
        <v>643</v>
      </c>
      <c r="P103" t="s">
        <v>5</v>
      </c>
      <c r="Q103" t="s">
        <v>644</v>
      </c>
      <c r="R103" t="s">
        <v>638</v>
      </c>
      <c r="S103" t="s">
        <v>637</v>
      </c>
      <c r="T103" t="s">
        <v>27546</v>
      </c>
    </row>
    <row r="104" spans="1:20" x14ac:dyDescent="0.25">
      <c r="A104" t="s">
        <v>77</v>
      </c>
      <c r="B104" t="s">
        <v>78</v>
      </c>
      <c r="C104">
        <v>33.333333333333336</v>
      </c>
      <c r="D104">
        <v>3</v>
      </c>
      <c r="E104" t="s">
        <v>27547</v>
      </c>
      <c r="F104">
        <v>150</v>
      </c>
      <c r="G104">
        <v>0</v>
      </c>
      <c r="H104" t="s">
        <v>636</v>
      </c>
      <c r="I104" t="s">
        <v>27548</v>
      </c>
      <c r="J104" t="s">
        <v>2020</v>
      </c>
      <c r="K104" t="s">
        <v>637</v>
      </c>
      <c r="L104" t="s">
        <v>638</v>
      </c>
      <c r="M104" t="s">
        <v>27549</v>
      </c>
      <c r="N104" t="s">
        <v>637</v>
      </c>
      <c r="O104" t="s">
        <v>639</v>
      </c>
      <c r="P104" t="s">
        <v>5</v>
      </c>
      <c r="Q104" t="s">
        <v>640</v>
      </c>
      <c r="R104" t="s">
        <v>638</v>
      </c>
      <c r="S104" t="s">
        <v>637</v>
      </c>
      <c r="T104" t="s">
        <v>27549</v>
      </c>
    </row>
    <row r="105" spans="1:20" x14ac:dyDescent="0.25">
      <c r="A105" t="s">
        <v>147</v>
      </c>
      <c r="B105" t="s">
        <v>148</v>
      </c>
      <c r="C105">
        <v>33.333333333333336</v>
      </c>
      <c r="D105">
        <v>3</v>
      </c>
      <c r="E105" t="s">
        <v>27550</v>
      </c>
      <c r="F105">
        <v>100</v>
      </c>
      <c r="G105">
        <v>0</v>
      </c>
      <c r="H105" t="s">
        <v>636</v>
      </c>
      <c r="I105" t="s">
        <v>27551</v>
      </c>
      <c r="J105" t="s">
        <v>657</v>
      </c>
      <c r="K105" t="s">
        <v>637</v>
      </c>
      <c r="L105" t="s">
        <v>638</v>
      </c>
      <c r="M105" t="s">
        <v>27552</v>
      </c>
      <c r="N105" t="s">
        <v>637</v>
      </c>
      <c r="O105" t="s">
        <v>643</v>
      </c>
      <c r="P105" t="s">
        <v>5</v>
      </c>
      <c r="Q105" t="s">
        <v>644</v>
      </c>
      <c r="R105" t="s">
        <v>638</v>
      </c>
      <c r="S105" t="s">
        <v>637</v>
      </c>
      <c r="T105" t="s">
        <v>27553</v>
      </c>
    </row>
    <row r="106" spans="1:20" x14ac:dyDescent="0.25">
      <c r="A106" t="s">
        <v>147</v>
      </c>
      <c r="B106" t="s">
        <v>148</v>
      </c>
      <c r="C106">
        <v>33.333333333333336</v>
      </c>
      <c r="D106">
        <v>3</v>
      </c>
      <c r="E106" t="s">
        <v>27554</v>
      </c>
      <c r="F106">
        <v>203</v>
      </c>
      <c r="G106">
        <v>3</v>
      </c>
      <c r="H106" t="s">
        <v>636</v>
      </c>
      <c r="I106" t="s">
        <v>27555</v>
      </c>
      <c r="J106" t="s">
        <v>668</v>
      </c>
      <c r="K106" t="s">
        <v>637</v>
      </c>
      <c r="L106" t="s">
        <v>638</v>
      </c>
      <c r="M106" t="s">
        <v>27556</v>
      </c>
      <c r="N106" t="s">
        <v>637</v>
      </c>
      <c r="O106" t="s">
        <v>643</v>
      </c>
      <c r="P106" t="s">
        <v>5</v>
      </c>
      <c r="Q106" t="s">
        <v>644</v>
      </c>
      <c r="R106" t="s">
        <v>638</v>
      </c>
      <c r="S106" t="s">
        <v>637</v>
      </c>
      <c r="T106" t="s">
        <v>27556</v>
      </c>
    </row>
    <row r="107" spans="1:20" x14ac:dyDescent="0.25">
      <c r="A107" t="s">
        <v>594</v>
      </c>
      <c r="B107" t="s">
        <v>595</v>
      </c>
      <c r="C107">
        <v>50</v>
      </c>
      <c r="D107">
        <v>3</v>
      </c>
      <c r="E107" t="s">
        <v>27557</v>
      </c>
      <c r="F107">
        <v>99</v>
      </c>
      <c r="G107">
        <v>0</v>
      </c>
      <c r="H107" t="s">
        <v>636</v>
      </c>
      <c r="I107" t="s">
        <v>27558</v>
      </c>
      <c r="J107" t="s">
        <v>653</v>
      </c>
      <c r="K107" t="s">
        <v>637</v>
      </c>
      <c r="L107" t="s">
        <v>638</v>
      </c>
      <c r="M107" t="s">
        <v>27559</v>
      </c>
      <c r="N107" t="s">
        <v>637</v>
      </c>
      <c r="O107" t="s">
        <v>639</v>
      </c>
      <c r="P107" t="s">
        <v>5</v>
      </c>
      <c r="Q107" t="s">
        <v>640</v>
      </c>
      <c r="R107" t="s">
        <v>638</v>
      </c>
      <c r="S107" t="s">
        <v>637</v>
      </c>
      <c r="T107" t="s">
        <v>27559</v>
      </c>
    </row>
    <row r="108" spans="1:20" x14ac:dyDescent="0.25">
      <c r="A108" t="s">
        <v>14</v>
      </c>
      <c r="B108" t="s">
        <v>15</v>
      </c>
      <c r="C108">
        <v>65</v>
      </c>
      <c r="D108">
        <v>2</v>
      </c>
      <c r="E108" t="s">
        <v>27560</v>
      </c>
      <c r="F108">
        <v>200</v>
      </c>
      <c r="G108">
        <v>0</v>
      </c>
      <c r="H108" t="s">
        <v>697</v>
      </c>
      <c r="I108" t="s">
        <v>12199</v>
      </c>
      <c r="J108" t="s">
        <v>12200</v>
      </c>
      <c r="K108" t="s">
        <v>719</v>
      </c>
      <c r="L108" t="s">
        <v>12201</v>
      </c>
      <c r="M108" t="s">
        <v>27561</v>
      </c>
      <c r="N108" t="s">
        <v>761</v>
      </c>
      <c r="O108" t="s">
        <v>698</v>
      </c>
      <c r="P108" t="s">
        <v>692</v>
      </c>
      <c r="Q108" t="s">
        <v>693</v>
      </c>
      <c r="R108" t="s">
        <v>638</v>
      </c>
      <c r="S108" t="s">
        <v>637</v>
      </c>
      <c r="T108" t="s">
        <v>27562</v>
      </c>
    </row>
    <row r="109" spans="1:20" x14ac:dyDescent="0.25">
      <c r="A109" t="s">
        <v>10</v>
      </c>
      <c r="B109" t="s">
        <v>11</v>
      </c>
      <c r="C109">
        <v>65</v>
      </c>
      <c r="D109">
        <v>2</v>
      </c>
      <c r="E109" t="s">
        <v>27560</v>
      </c>
      <c r="F109">
        <v>200</v>
      </c>
      <c r="G109">
        <v>0</v>
      </c>
      <c r="H109" t="s">
        <v>697</v>
      </c>
      <c r="I109" t="s">
        <v>12199</v>
      </c>
      <c r="J109" t="s">
        <v>12200</v>
      </c>
      <c r="K109" t="s">
        <v>719</v>
      </c>
      <c r="L109" t="s">
        <v>12201</v>
      </c>
      <c r="M109" t="s">
        <v>27561</v>
      </c>
      <c r="N109" t="s">
        <v>761</v>
      </c>
      <c r="O109" t="s">
        <v>698</v>
      </c>
      <c r="P109" t="s">
        <v>692</v>
      </c>
      <c r="Q109" t="s">
        <v>693</v>
      </c>
      <c r="R109" t="s">
        <v>638</v>
      </c>
      <c r="S109" t="s">
        <v>637</v>
      </c>
      <c r="T109" t="s">
        <v>27562</v>
      </c>
    </row>
    <row r="110" spans="1:20" x14ac:dyDescent="0.25">
      <c r="A110" t="s">
        <v>114</v>
      </c>
      <c r="B110" t="s">
        <v>115</v>
      </c>
      <c r="C110">
        <v>65</v>
      </c>
      <c r="D110">
        <v>2</v>
      </c>
      <c r="E110" t="s">
        <v>27560</v>
      </c>
      <c r="F110">
        <v>200</v>
      </c>
      <c r="G110">
        <v>0</v>
      </c>
      <c r="H110" t="s">
        <v>697</v>
      </c>
      <c r="I110" t="s">
        <v>12199</v>
      </c>
      <c r="J110" t="s">
        <v>12200</v>
      </c>
      <c r="K110" t="s">
        <v>719</v>
      </c>
      <c r="L110" t="s">
        <v>12201</v>
      </c>
      <c r="M110" t="s">
        <v>27561</v>
      </c>
      <c r="N110" t="s">
        <v>761</v>
      </c>
      <c r="O110" t="s">
        <v>698</v>
      </c>
      <c r="P110" t="s">
        <v>692</v>
      </c>
      <c r="Q110" t="s">
        <v>693</v>
      </c>
      <c r="R110" t="s">
        <v>638</v>
      </c>
      <c r="S110" t="s">
        <v>637</v>
      </c>
      <c r="T110" t="s">
        <v>27562</v>
      </c>
    </row>
    <row r="111" spans="1:20" x14ac:dyDescent="0.25">
      <c r="A111" t="s">
        <v>22</v>
      </c>
      <c r="B111" t="s">
        <v>27</v>
      </c>
      <c r="C111">
        <v>80</v>
      </c>
      <c r="D111">
        <v>2</v>
      </c>
      <c r="E111" t="s">
        <v>27563</v>
      </c>
      <c r="F111">
        <v>160</v>
      </c>
      <c r="G111">
        <v>0</v>
      </c>
      <c r="H111" t="s">
        <v>645</v>
      </c>
      <c r="I111" t="s">
        <v>787</v>
      </c>
      <c r="J111" t="s">
        <v>27564</v>
      </c>
      <c r="K111" t="s">
        <v>694</v>
      </c>
      <c r="L111" t="s">
        <v>5613</v>
      </c>
      <c r="M111" t="s">
        <v>27565</v>
      </c>
      <c r="N111" t="s">
        <v>637</v>
      </c>
      <c r="O111" t="s">
        <v>646</v>
      </c>
      <c r="P111" t="s">
        <v>26</v>
      </c>
      <c r="Q111" t="s">
        <v>647</v>
      </c>
      <c r="R111" t="s">
        <v>638</v>
      </c>
      <c r="S111" t="s">
        <v>637</v>
      </c>
      <c r="T111" t="s">
        <v>27565</v>
      </c>
    </row>
    <row r="112" spans="1:20" x14ac:dyDescent="0.25">
      <c r="A112" t="s">
        <v>594</v>
      </c>
      <c r="B112" t="s">
        <v>595</v>
      </c>
      <c r="C112">
        <v>50</v>
      </c>
      <c r="D112">
        <v>3</v>
      </c>
      <c r="E112" t="s">
        <v>27566</v>
      </c>
      <c r="F112">
        <v>99</v>
      </c>
      <c r="G112">
        <v>0</v>
      </c>
      <c r="H112" t="s">
        <v>636</v>
      </c>
      <c r="I112" t="s">
        <v>27567</v>
      </c>
      <c r="J112" t="s">
        <v>653</v>
      </c>
      <c r="K112" t="s">
        <v>637</v>
      </c>
      <c r="L112" t="s">
        <v>638</v>
      </c>
      <c r="M112" t="s">
        <v>27568</v>
      </c>
      <c r="N112" t="s">
        <v>637</v>
      </c>
      <c r="O112" t="s">
        <v>639</v>
      </c>
      <c r="P112" t="s">
        <v>5</v>
      </c>
      <c r="Q112" t="s">
        <v>640</v>
      </c>
      <c r="R112" t="s">
        <v>638</v>
      </c>
      <c r="S112" t="s">
        <v>637</v>
      </c>
      <c r="T112" t="s">
        <v>27568</v>
      </c>
    </row>
    <row r="113" spans="1:20" x14ac:dyDescent="0.25">
      <c r="A113" t="s">
        <v>104</v>
      </c>
      <c r="B113" t="s">
        <v>105</v>
      </c>
      <c r="C113">
        <v>14</v>
      </c>
      <c r="D113">
        <v>2</v>
      </c>
      <c r="E113" t="s">
        <v>27569</v>
      </c>
      <c r="F113">
        <v>34</v>
      </c>
      <c r="G113">
        <v>6</v>
      </c>
      <c r="H113" t="s">
        <v>645</v>
      </c>
      <c r="I113" t="s">
        <v>5481</v>
      </c>
      <c r="J113" t="s">
        <v>27570</v>
      </c>
      <c r="K113" t="s">
        <v>3463</v>
      </c>
      <c r="L113" t="s">
        <v>8812</v>
      </c>
      <c r="M113" t="s">
        <v>637</v>
      </c>
      <c r="N113" t="s">
        <v>637</v>
      </c>
      <c r="O113" t="s">
        <v>638</v>
      </c>
      <c r="P113" t="s">
        <v>26</v>
      </c>
      <c r="Q113" t="s">
        <v>637</v>
      </c>
      <c r="R113" t="s">
        <v>638</v>
      </c>
      <c r="S113" t="s">
        <v>637</v>
      </c>
      <c r="T113" t="s">
        <v>27571</v>
      </c>
    </row>
    <row r="114" spans="1:20" x14ac:dyDescent="0.25">
      <c r="A114" t="s">
        <v>147</v>
      </c>
      <c r="B114" t="s">
        <v>148</v>
      </c>
      <c r="C114">
        <v>33.333333333333336</v>
      </c>
      <c r="D114">
        <v>3</v>
      </c>
      <c r="E114" t="s">
        <v>27572</v>
      </c>
      <c r="F114">
        <v>100</v>
      </c>
      <c r="G114">
        <v>0</v>
      </c>
      <c r="H114" t="s">
        <v>636</v>
      </c>
      <c r="I114" t="s">
        <v>27573</v>
      </c>
      <c r="J114" t="s">
        <v>17574</v>
      </c>
      <c r="K114" t="s">
        <v>637</v>
      </c>
      <c r="L114" t="s">
        <v>638</v>
      </c>
      <c r="M114" t="s">
        <v>27574</v>
      </c>
      <c r="N114" t="s">
        <v>637</v>
      </c>
      <c r="O114" t="s">
        <v>639</v>
      </c>
      <c r="P114" t="s">
        <v>5</v>
      </c>
      <c r="Q114" t="s">
        <v>640</v>
      </c>
      <c r="R114" t="s">
        <v>638</v>
      </c>
      <c r="S114" t="s">
        <v>637</v>
      </c>
      <c r="T114" t="s">
        <v>27574</v>
      </c>
    </row>
    <row r="115" spans="1:20" x14ac:dyDescent="0.25">
      <c r="A115" t="s">
        <v>147</v>
      </c>
      <c r="B115" t="s">
        <v>148</v>
      </c>
      <c r="C115">
        <v>33.333333333333336</v>
      </c>
      <c r="D115">
        <v>3</v>
      </c>
      <c r="E115" t="s">
        <v>27575</v>
      </c>
      <c r="F115">
        <v>100</v>
      </c>
      <c r="G115">
        <v>0</v>
      </c>
      <c r="H115" t="s">
        <v>636</v>
      </c>
      <c r="I115" t="s">
        <v>27576</v>
      </c>
      <c r="J115" t="s">
        <v>2136</v>
      </c>
      <c r="K115" t="s">
        <v>637</v>
      </c>
      <c r="L115" t="s">
        <v>638</v>
      </c>
      <c r="M115" t="s">
        <v>27574</v>
      </c>
      <c r="N115" t="s">
        <v>637</v>
      </c>
      <c r="O115" t="s">
        <v>639</v>
      </c>
      <c r="P115" t="s">
        <v>5</v>
      </c>
      <c r="Q115" t="s">
        <v>640</v>
      </c>
      <c r="R115" t="s">
        <v>638</v>
      </c>
      <c r="S115" t="s">
        <v>637</v>
      </c>
      <c r="T115" t="s">
        <v>27574</v>
      </c>
    </row>
    <row r="116" spans="1:20" x14ac:dyDescent="0.25">
      <c r="A116" t="s">
        <v>18</v>
      </c>
      <c r="B116" t="s">
        <v>19</v>
      </c>
      <c r="C116">
        <v>66.666666666666671</v>
      </c>
      <c r="D116">
        <v>3</v>
      </c>
      <c r="E116" t="s">
        <v>27577</v>
      </c>
      <c r="F116">
        <v>300</v>
      </c>
      <c r="G116">
        <v>0</v>
      </c>
      <c r="H116" t="s">
        <v>636</v>
      </c>
      <c r="I116" t="s">
        <v>27578</v>
      </c>
      <c r="J116" t="s">
        <v>678</v>
      </c>
      <c r="K116" t="s">
        <v>637</v>
      </c>
      <c r="L116" t="s">
        <v>638</v>
      </c>
      <c r="M116" t="s">
        <v>27574</v>
      </c>
      <c r="N116" t="s">
        <v>637</v>
      </c>
      <c r="O116" t="s">
        <v>643</v>
      </c>
      <c r="P116" t="s">
        <v>5</v>
      </c>
      <c r="Q116" t="s">
        <v>644</v>
      </c>
      <c r="R116" t="s">
        <v>638</v>
      </c>
      <c r="S116" t="s">
        <v>637</v>
      </c>
      <c r="T116" t="s">
        <v>27574</v>
      </c>
    </row>
    <row r="117" spans="1:20" x14ac:dyDescent="0.25">
      <c r="A117" t="s">
        <v>147</v>
      </c>
      <c r="B117" t="s">
        <v>148</v>
      </c>
      <c r="C117">
        <v>50</v>
      </c>
      <c r="D117">
        <v>6</v>
      </c>
      <c r="E117" t="s">
        <v>27577</v>
      </c>
      <c r="F117">
        <v>300</v>
      </c>
      <c r="G117">
        <v>0</v>
      </c>
      <c r="H117" t="s">
        <v>636</v>
      </c>
      <c r="I117" t="s">
        <v>27578</v>
      </c>
      <c r="J117" t="s">
        <v>678</v>
      </c>
      <c r="K117" t="s">
        <v>637</v>
      </c>
      <c r="L117" t="s">
        <v>638</v>
      </c>
      <c r="M117" t="s">
        <v>27574</v>
      </c>
      <c r="N117" t="s">
        <v>637</v>
      </c>
      <c r="O117" t="s">
        <v>643</v>
      </c>
      <c r="P117" t="s">
        <v>5</v>
      </c>
      <c r="Q117" t="s">
        <v>644</v>
      </c>
      <c r="R117" t="s">
        <v>638</v>
      </c>
      <c r="S117" t="s">
        <v>637</v>
      </c>
      <c r="T117" t="s">
        <v>27574</v>
      </c>
    </row>
    <row r="118" spans="1:20" x14ac:dyDescent="0.25">
      <c r="A118" t="s">
        <v>147</v>
      </c>
      <c r="B118" t="s">
        <v>148</v>
      </c>
      <c r="C118">
        <v>33.333333333333336</v>
      </c>
      <c r="D118">
        <v>3</v>
      </c>
      <c r="E118" t="s">
        <v>27579</v>
      </c>
      <c r="F118">
        <v>100</v>
      </c>
      <c r="G118">
        <v>0</v>
      </c>
      <c r="H118" t="s">
        <v>655</v>
      </c>
      <c r="I118" t="s">
        <v>27580</v>
      </c>
      <c r="J118" t="s">
        <v>648</v>
      </c>
      <c r="K118" t="s">
        <v>637</v>
      </c>
      <c r="L118" t="s">
        <v>638</v>
      </c>
      <c r="M118" t="s">
        <v>27581</v>
      </c>
      <c r="N118" t="s">
        <v>637</v>
      </c>
      <c r="O118" t="s">
        <v>639</v>
      </c>
      <c r="P118" t="s">
        <v>5</v>
      </c>
      <c r="Q118" t="s">
        <v>640</v>
      </c>
      <c r="R118" t="s">
        <v>638</v>
      </c>
      <c r="S118" t="s">
        <v>637</v>
      </c>
      <c r="T118" t="s">
        <v>27581</v>
      </c>
    </row>
    <row r="119" spans="1:20" x14ac:dyDescent="0.25">
      <c r="A119" t="s">
        <v>104</v>
      </c>
      <c r="B119" t="s">
        <v>105</v>
      </c>
      <c r="C119">
        <v>14</v>
      </c>
      <c r="D119">
        <v>2</v>
      </c>
      <c r="E119" t="s">
        <v>27582</v>
      </c>
      <c r="F119">
        <v>34</v>
      </c>
      <c r="G119">
        <v>6</v>
      </c>
      <c r="H119" t="s">
        <v>645</v>
      </c>
      <c r="I119" t="s">
        <v>27583</v>
      </c>
      <c r="J119" t="s">
        <v>27584</v>
      </c>
      <c r="K119" t="s">
        <v>3463</v>
      </c>
      <c r="L119" t="s">
        <v>5807</v>
      </c>
      <c r="M119" t="s">
        <v>27556</v>
      </c>
      <c r="N119" t="s">
        <v>637</v>
      </c>
      <c r="O119" t="s">
        <v>646</v>
      </c>
      <c r="P119" t="s">
        <v>26</v>
      </c>
      <c r="Q119" t="s">
        <v>647</v>
      </c>
      <c r="R119" t="s">
        <v>638</v>
      </c>
      <c r="S119" t="s">
        <v>637</v>
      </c>
      <c r="T119" t="s">
        <v>27581</v>
      </c>
    </row>
    <row r="120" spans="1:20" x14ac:dyDescent="0.25">
      <c r="A120" t="s">
        <v>18</v>
      </c>
      <c r="B120" t="s">
        <v>19</v>
      </c>
      <c r="C120">
        <v>66.666666666666671</v>
      </c>
      <c r="D120">
        <v>3</v>
      </c>
      <c r="E120" t="s">
        <v>27585</v>
      </c>
      <c r="F120">
        <v>129</v>
      </c>
      <c r="G120">
        <v>0</v>
      </c>
      <c r="H120" t="s">
        <v>636</v>
      </c>
      <c r="I120" t="s">
        <v>27586</v>
      </c>
      <c r="J120" t="s">
        <v>23072</v>
      </c>
      <c r="K120" t="s">
        <v>637</v>
      </c>
      <c r="L120" t="s">
        <v>638</v>
      </c>
      <c r="M120" t="s">
        <v>27581</v>
      </c>
      <c r="N120" t="s">
        <v>637</v>
      </c>
      <c r="O120" t="s">
        <v>643</v>
      </c>
      <c r="P120" t="s">
        <v>5</v>
      </c>
      <c r="Q120" t="s">
        <v>644</v>
      </c>
      <c r="R120" t="s">
        <v>638</v>
      </c>
      <c r="S120" t="s">
        <v>637</v>
      </c>
      <c r="T120" t="s">
        <v>27587</v>
      </c>
    </row>
    <row r="121" spans="1:20" x14ac:dyDescent="0.25">
      <c r="A121" t="s">
        <v>16662</v>
      </c>
      <c r="B121" t="s">
        <v>10386</v>
      </c>
      <c r="C121">
        <v>89.5</v>
      </c>
      <c r="D121">
        <v>2</v>
      </c>
      <c r="E121" t="s">
        <v>27588</v>
      </c>
      <c r="F121">
        <v>350</v>
      </c>
      <c r="G121">
        <v>0</v>
      </c>
      <c r="H121" t="s">
        <v>636</v>
      </c>
      <c r="I121" t="s">
        <v>12526</v>
      </c>
      <c r="J121" t="s">
        <v>3188</v>
      </c>
      <c r="K121" t="s">
        <v>637</v>
      </c>
      <c r="L121" t="s">
        <v>638</v>
      </c>
      <c r="M121" t="s">
        <v>27589</v>
      </c>
      <c r="N121" t="s">
        <v>637</v>
      </c>
      <c r="O121" t="s">
        <v>639</v>
      </c>
      <c r="P121" t="s">
        <v>5</v>
      </c>
      <c r="Q121" t="s">
        <v>640</v>
      </c>
      <c r="R121" t="s">
        <v>638</v>
      </c>
      <c r="S121" t="s">
        <v>637</v>
      </c>
      <c r="T121" t="s">
        <v>27589</v>
      </c>
    </row>
    <row r="122" spans="1:20" x14ac:dyDescent="0.25">
      <c r="A122" t="s">
        <v>18</v>
      </c>
      <c r="B122" t="s">
        <v>19</v>
      </c>
      <c r="C122">
        <v>66.666666666666671</v>
      </c>
      <c r="D122">
        <v>3</v>
      </c>
      <c r="E122" t="s">
        <v>27588</v>
      </c>
      <c r="F122">
        <v>350</v>
      </c>
      <c r="G122">
        <v>0</v>
      </c>
      <c r="H122" t="s">
        <v>636</v>
      </c>
      <c r="I122" t="s">
        <v>12526</v>
      </c>
      <c r="J122" t="s">
        <v>3188</v>
      </c>
      <c r="K122" t="s">
        <v>637</v>
      </c>
      <c r="L122" t="s">
        <v>638</v>
      </c>
      <c r="M122" t="s">
        <v>27589</v>
      </c>
      <c r="N122" t="s">
        <v>637</v>
      </c>
      <c r="O122" t="s">
        <v>639</v>
      </c>
      <c r="P122" t="s">
        <v>5</v>
      </c>
      <c r="Q122" t="s">
        <v>640</v>
      </c>
      <c r="R122" t="s">
        <v>638</v>
      </c>
      <c r="S122" t="s">
        <v>637</v>
      </c>
      <c r="T122" t="s">
        <v>27589</v>
      </c>
    </row>
    <row r="123" spans="1:20" x14ac:dyDescent="0.25">
      <c r="A123" t="s">
        <v>101</v>
      </c>
      <c r="B123" t="s">
        <v>2139</v>
      </c>
      <c r="C123">
        <v>120</v>
      </c>
      <c r="D123">
        <v>1</v>
      </c>
      <c r="E123" t="s">
        <v>27588</v>
      </c>
      <c r="F123">
        <v>350</v>
      </c>
      <c r="G123">
        <v>0</v>
      </c>
      <c r="H123" t="s">
        <v>636</v>
      </c>
      <c r="I123" t="s">
        <v>12526</v>
      </c>
      <c r="J123" t="s">
        <v>3188</v>
      </c>
      <c r="K123" t="s">
        <v>637</v>
      </c>
      <c r="L123" t="s">
        <v>638</v>
      </c>
      <c r="M123" t="s">
        <v>27589</v>
      </c>
      <c r="N123" t="s">
        <v>637</v>
      </c>
      <c r="O123" t="s">
        <v>639</v>
      </c>
      <c r="P123" t="s">
        <v>5</v>
      </c>
      <c r="Q123" t="s">
        <v>640</v>
      </c>
      <c r="R123" t="s">
        <v>638</v>
      </c>
      <c r="S123" t="s">
        <v>637</v>
      </c>
      <c r="T123" t="s">
        <v>27589</v>
      </c>
    </row>
    <row r="124" spans="1:20" x14ac:dyDescent="0.25">
      <c r="A124" t="s">
        <v>18</v>
      </c>
      <c r="B124" t="s">
        <v>19</v>
      </c>
      <c r="C124">
        <v>66.666666666666671</v>
      </c>
      <c r="D124">
        <v>3</v>
      </c>
      <c r="E124" t="s">
        <v>27590</v>
      </c>
      <c r="F124">
        <v>100</v>
      </c>
      <c r="G124">
        <v>0</v>
      </c>
      <c r="H124" t="s">
        <v>636</v>
      </c>
      <c r="I124" t="s">
        <v>27591</v>
      </c>
      <c r="J124" t="s">
        <v>677</v>
      </c>
      <c r="K124" t="s">
        <v>637</v>
      </c>
      <c r="L124" t="s">
        <v>638</v>
      </c>
      <c r="M124" t="s">
        <v>27592</v>
      </c>
      <c r="N124" t="s">
        <v>637</v>
      </c>
      <c r="O124" t="s">
        <v>639</v>
      </c>
      <c r="P124" t="s">
        <v>5</v>
      </c>
      <c r="Q124" t="s">
        <v>640</v>
      </c>
      <c r="R124" t="s">
        <v>638</v>
      </c>
      <c r="S124" t="s">
        <v>637</v>
      </c>
      <c r="T124" t="s">
        <v>27592</v>
      </c>
    </row>
    <row r="125" spans="1:20" x14ac:dyDescent="0.25">
      <c r="A125" t="s">
        <v>18</v>
      </c>
      <c r="B125" t="s">
        <v>19</v>
      </c>
      <c r="C125">
        <v>66.666666666666671</v>
      </c>
      <c r="D125">
        <v>3</v>
      </c>
      <c r="E125" t="s">
        <v>27593</v>
      </c>
      <c r="F125">
        <v>100</v>
      </c>
      <c r="G125">
        <v>0</v>
      </c>
      <c r="H125" t="s">
        <v>636</v>
      </c>
      <c r="I125" t="s">
        <v>27594</v>
      </c>
      <c r="J125" t="s">
        <v>648</v>
      </c>
      <c r="K125" t="s">
        <v>637</v>
      </c>
      <c r="L125" t="s">
        <v>638</v>
      </c>
      <c r="M125" t="s">
        <v>27592</v>
      </c>
      <c r="N125" t="s">
        <v>637</v>
      </c>
      <c r="O125" t="s">
        <v>639</v>
      </c>
      <c r="P125" t="s">
        <v>5</v>
      </c>
      <c r="Q125" t="s">
        <v>640</v>
      </c>
      <c r="R125" t="s">
        <v>638</v>
      </c>
      <c r="S125" t="s">
        <v>637</v>
      </c>
      <c r="T125" t="s">
        <v>27592</v>
      </c>
    </row>
    <row r="126" spans="1:20" x14ac:dyDescent="0.25">
      <c r="A126" t="s">
        <v>147</v>
      </c>
      <c r="B126" t="s">
        <v>148</v>
      </c>
      <c r="C126">
        <v>50</v>
      </c>
      <c r="D126">
        <v>6</v>
      </c>
      <c r="E126" t="s">
        <v>27595</v>
      </c>
      <c r="F126">
        <v>200</v>
      </c>
      <c r="G126">
        <v>0</v>
      </c>
      <c r="H126" t="s">
        <v>636</v>
      </c>
      <c r="I126" t="s">
        <v>27596</v>
      </c>
      <c r="J126" t="s">
        <v>676</v>
      </c>
      <c r="K126" t="s">
        <v>637</v>
      </c>
      <c r="L126" t="s">
        <v>638</v>
      </c>
      <c r="M126" t="s">
        <v>27597</v>
      </c>
      <c r="N126" t="s">
        <v>637</v>
      </c>
      <c r="O126" t="s">
        <v>639</v>
      </c>
      <c r="P126" t="s">
        <v>5</v>
      </c>
      <c r="Q126" t="s">
        <v>640</v>
      </c>
      <c r="R126" t="s">
        <v>638</v>
      </c>
      <c r="S126" t="s">
        <v>637</v>
      </c>
      <c r="T126" t="s">
        <v>27597</v>
      </c>
    </row>
    <row r="127" spans="1:20" x14ac:dyDescent="0.25">
      <c r="A127" t="s">
        <v>104</v>
      </c>
      <c r="B127" t="s">
        <v>105</v>
      </c>
      <c r="C127">
        <v>14</v>
      </c>
      <c r="D127">
        <v>2</v>
      </c>
      <c r="E127" t="s">
        <v>27598</v>
      </c>
      <c r="F127">
        <v>44</v>
      </c>
      <c r="G127">
        <v>16</v>
      </c>
      <c r="H127" t="s">
        <v>645</v>
      </c>
      <c r="I127" t="s">
        <v>27583</v>
      </c>
      <c r="J127" t="s">
        <v>27599</v>
      </c>
      <c r="K127" t="s">
        <v>3463</v>
      </c>
      <c r="L127" t="s">
        <v>5807</v>
      </c>
      <c r="M127" t="s">
        <v>27559</v>
      </c>
      <c r="N127" t="s">
        <v>637</v>
      </c>
      <c r="O127" t="s">
        <v>646</v>
      </c>
      <c r="P127" t="s">
        <v>26</v>
      </c>
      <c r="Q127" t="s">
        <v>647</v>
      </c>
      <c r="R127" t="s">
        <v>638</v>
      </c>
      <c r="S127" t="s">
        <v>637</v>
      </c>
      <c r="T127" t="s">
        <v>27597</v>
      </c>
    </row>
    <row r="128" spans="1:20" x14ac:dyDescent="0.25">
      <c r="A128" t="s">
        <v>18</v>
      </c>
      <c r="B128" t="s">
        <v>19</v>
      </c>
      <c r="C128">
        <v>66.666666666666671</v>
      </c>
      <c r="D128">
        <v>3</v>
      </c>
      <c r="E128" t="s">
        <v>27600</v>
      </c>
      <c r="F128">
        <v>100</v>
      </c>
      <c r="G128">
        <v>0</v>
      </c>
      <c r="H128" t="s">
        <v>636</v>
      </c>
      <c r="I128" t="s">
        <v>7331</v>
      </c>
      <c r="J128" t="s">
        <v>2178</v>
      </c>
      <c r="K128" t="s">
        <v>637</v>
      </c>
      <c r="L128" t="s">
        <v>638</v>
      </c>
      <c r="M128" t="s">
        <v>27597</v>
      </c>
      <c r="N128" t="s">
        <v>637</v>
      </c>
      <c r="O128" t="s">
        <v>639</v>
      </c>
      <c r="P128" t="s">
        <v>5</v>
      </c>
      <c r="Q128" t="s">
        <v>640</v>
      </c>
      <c r="R128" t="s">
        <v>638</v>
      </c>
      <c r="S128" t="s">
        <v>637</v>
      </c>
      <c r="T128" t="s">
        <v>27597</v>
      </c>
    </row>
    <row r="129" spans="1:20" x14ac:dyDescent="0.25">
      <c r="A129" t="s">
        <v>147</v>
      </c>
      <c r="B129" t="s">
        <v>148</v>
      </c>
      <c r="C129">
        <v>33.333333333333336</v>
      </c>
      <c r="D129">
        <v>3</v>
      </c>
      <c r="E129" t="s">
        <v>27601</v>
      </c>
      <c r="F129">
        <v>100</v>
      </c>
      <c r="G129">
        <v>0</v>
      </c>
      <c r="H129" t="s">
        <v>636</v>
      </c>
      <c r="I129" t="s">
        <v>27602</v>
      </c>
      <c r="J129" t="s">
        <v>676</v>
      </c>
      <c r="K129" t="s">
        <v>637</v>
      </c>
      <c r="L129" t="s">
        <v>638</v>
      </c>
      <c r="M129" t="s">
        <v>27603</v>
      </c>
      <c r="N129" t="s">
        <v>637</v>
      </c>
      <c r="O129" t="s">
        <v>639</v>
      </c>
      <c r="P129" t="s">
        <v>5</v>
      </c>
      <c r="Q129" t="s">
        <v>640</v>
      </c>
      <c r="R129" t="s">
        <v>638</v>
      </c>
      <c r="S129" t="s">
        <v>637</v>
      </c>
      <c r="T129" t="s">
        <v>27603</v>
      </c>
    </row>
    <row r="130" spans="1:20" x14ac:dyDescent="0.25">
      <c r="A130" t="s">
        <v>18</v>
      </c>
      <c r="B130" t="s">
        <v>19</v>
      </c>
      <c r="C130">
        <v>66.666666666666671</v>
      </c>
      <c r="D130">
        <v>3</v>
      </c>
      <c r="E130" t="s">
        <v>27604</v>
      </c>
      <c r="F130">
        <v>129</v>
      </c>
      <c r="G130">
        <v>0</v>
      </c>
      <c r="H130" t="s">
        <v>636</v>
      </c>
      <c r="I130" t="s">
        <v>4974</v>
      </c>
      <c r="J130" t="s">
        <v>24813</v>
      </c>
      <c r="K130" t="s">
        <v>637</v>
      </c>
      <c r="L130" t="s">
        <v>638</v>
      </c>
      <c r="M130" t="s">
        <v>27603</v>
      </c>
      <c r="N130" t="s">
        <v>637</v>
      </c>
      <c r="O130" t="s">
        <v>643</v>
      </c>
      <c r="P130" t="s">
        <v>5</v>
      </c>
      <c r="Q130" t="s">
        <v>644</v>
      </c>
      <c r="R130" t="s">
        <v>638</v>
      </c>
      <c r="S130" t="s">
        <v>637</v>
      </c>
      <c r="T130" t="s">
        <v>27603</v>
      </c>
    </row>
    <row r="131" spans="1:20" x14ac:dyDescent="0.25">
      <c r="A131" t="s">
        <v>147</v>
      </c>
      <c r="B131" t="s">
        <v>148</v>
      </c>
      <c r="C131">
        <v>33.333333333333336</v>
      </c>
      <c r="D131">
        <v>3</v>
      </c>
      <c r="E131" t="s">
        <v>27605</v>
      </c>
      <c r="F131">
        <v>100</v>
      </c>
      <c r="G131">
        <v>0</v>
      </c>
      <c r="H131" t="s">
        <v>636</v>
      </c>
      <c r="I131" t="s">
        <v>27606</v>
      </c>
      <c r="J131" t="s">
        <v>648</v>
      </c>
      <c r="K131" t="s">
        <v>637</v>
      </c>
      <c r="L131" t="s">
        <v>638</v>
      </c>
      <c r="M131" t="s">
        <v>27607</v>
      </c>
      <c r="N131" t="s">
        <v>637</v>
      </c>
      <c r="O131" t="s">
        <v>643</v>
      </c>
      <c r="P131" t="s">
        <v>5</v>
      </c>
      <c r="Q131" t="s">
        <v>644</v>
      </c>
      <c r="R131" t="s">
        <v>638</v>
      </c>
      <c r="S131" t="s">
        <v>637</v>
      </c>
      <c r="T131" t="s">
        <v>27607</v>
      </c>
    </row>
    <row r="132" spans="1:20" x14ac:dyDescent="0.25">
      <c r="A132" t="s">
        <v>18</v>
      </c>
      <c r="B132" t="s">
        <v>19</v>
      </c>
      <c r="C132">
        <v>66.666666666666671</v>
      </c>
      <c r="D132">
        <v>3</v>
      </c>
      <c r="E132" t="s">
        <v>27608</v>
      </c>
      <c r="F132">
        <v>300</v>
      </c>
      <c r="G132">
        <v>0</v>
      </c>
      <c r="H132" t="s">
        <v>636</v>
      </c>
      <c r="I132" t="s">
        <v>27609</v>
      </c>
      <c r="J132" t="s">
        <v>648</v>
      </c>
      <c r="K132" t="s">
        <v>637</v>
      </c>
      <c r="L132" t="s">
        <v>638</v>
      </c>
      <c r="M132" t="s">
        <v>27610</v>
      </c>
      <c r="N132" t="s">
        <v>637</v>
      </c>
      <c r="O132" t="s">
        <v>643</v>
      </c>
      <c r="P132" t="s">
        <v>5</v>
      </c>
      <c r="Q132" t="s">
        <v>644</v>
      </c>
      <c r="R132" t="s">
        <v>638</v>
      </c>
      <c r="S132" t="s">
        <v>637</v>
      </c>
      <c r="T132" t="s">
        <v>27610</v>
      </c>
    </row>
    <row r="133" spans="1:20" x14ac:dyDescent="0.25">
      <c r="A133" t="s">
        <v>147</v>
      </c>
      <c r="B133" t="s">
        <v>148</v>
      </c>
      <c r="C133">
        <v>50</v>
      </c>
      <c r="D133">
        <v>6</v>
      </c>
      <c r="E133" t="s">
        <v>27608</v>
      </c>
      <c r="F133">
        <v>300</v>
      </c>
      <c r="G133">
        <v>0</v>
      </c>
      <c r="H133" t="s">
        <v>636</v>
      </c>
      <c r="I133" t="s">
        <v>27609</v>
      </c>
      <c r="J133" t="s">
        <v>648</v>
      </c>
      <c r="K133" t="s">
        <v>637</v>
      </c>
      <c r="L133" t="s">
        <v>638</v>
      </c>
      <c r="M133" t="s">
        <v>27610</v>
      </c>
      <c r="N133" t="s">
        <v>637</v>
      </c>
      <c r="O133" t="s">
        <v>643</v>
      </c>
      <c r="P133" t="s">
        <v>5</v>
      </c>
      <c r="Q133" t="s">
        <v>644</v>
      </c>
      <c r="R133" t="s">
        <v>638</v>
      </c>
      <c r="S133" t="s">
        <v>637</v>
      </c>
      <c r="T133" t="s">
        <v>27610</v>
      </c>
    </row>
    <row r="134" spans="1:20" x14ac:dyDescent="0.25">
      <c r="A134" t="s">
        <v>147</v>
      </c>
      <c r="B134" t="s">
        <v>148</v>
      </c>
      <c r="C134">
        <v>33.333333333333336</v>
      </c>
      <c r="D134">
        <v>3</v>
      </c>
      <c r="E134" t="s">
        <v>27611</v>
      </c>
      <c r="F134">
        <v>100</v>
      </c>
      <c r="G134">
        <v>0</v>
      </c>
      <c r="H134" t="s">
        <v>636</v>
      </c>
      <c r="I134" t="s">
        <v>2146</v>
      </c>
      <c r="J134" t="s">
        <v>2070</v>
      </c>
      <c r="K134" t="s">
        <v>637</v>
      </c>
      <c r="L134" t="s">
        <v>638</v>
      </c>
      <c r="M134" t="s">
        <v>27610</v>
      </c>
      <c r="N134" t="s">
        <v>637</v>
      </c>
      <c r="O134" t="s">
        <v>643</v>
      </c>
      <c r="P134" t="s">
        <v>5</v>
      </c>
      <c r="Q134" t="s">
        <v>644</v>
      </c>
      <c r="R134" t="s">
        <v>638</v>
      </c>
      <c r="S134" t="s">
        <v>637</v>
      </c>
      <c r="T134" t="s">
        <v>27610</v>
      </c>
    </row>
    <row r="135" spans="1:20" x14ac:dyDescent="0.25">
      <c r="A135" t="s">
        <v>147</v>
      </c>
      <c r="B135" t="s">
        <v>148</v>
      </c>
      <c r="C135">
        <v>33.333333333333336</v>
      </c>
      <c r="D135">
        <v>3</v>
      </c>
      <c r="E135" t="s">
        <v>27612</v>
      </c>
      <c r="F135">
        <v>100</v>
      </c>
      <c r="G135">
        <v>0</v>
      </c>
      <c r="H135" t="s">
        <v>636</v>
      </c>
      <c r="I135" t="s">
        <v>27613</v>
      </c>
      <c r="J135" t="s">
        <v>667</v>
      </c>
      <c r="K135" t="s">
        <v>637</v>
      </c>
      <c r="L135" t="s">
        <v>638</v>
      </c>
      <c r="M135" t="s">
        <v>27614</v>
      </c>
      <c r="N135" t="s">
        <v>637</v>
      </c>
      <c r="O135" t="s">
        <v>639</v>
      </c>
      <c r="P135" t="s">
        <v>5</v>
      </c>
      <c r="Q135" t="s">
        <v>640</v>
      </c>
      <c r="R135" t="s">
        <v>638</v>
      </c>
      <c r="S135" t="s">
        <v>637</v>
      </c>
      <c r="T135" t="s">
        <v>27614</v>
      </c>
    </row>
    <row r="136" spans="1:20" x14ac:dyDescent="0.25">
      <c r="A136" t="s">
        <v>516</v>
      </c>
      <c r="B136" t="s">
        <v>4781</v>
      </c>
      <c r="C136">
        <v>75</v>
      </c>
      <c r="D136">
        <v>1</v>
      </c>
      <c r="E136" t="s">
        <v>27615</v>
      </c>
      <c r="F136">
        <v>209</v>
      </c>
      <c r="G136">
        <v>134</v>
      </c>
      <c r="H136" t="s">
        <v>697</v>
      </c>
      <c r="I136" t="s">
        <v>4783</v>
      </c>
      <c r="J136" t="s">
        <v>4784</v>
      </c>
      <c r="K136" t="s">
        <v>4785</v>
      </c>
      <c r="L136" t="s">
        <v>4786</v>
      </c>
      <c r="M136" t="s">
        <v>27614</v>
      </c>
      <c r="N136" t="s">
        <v>637</v>
      </c>
      <c r="O136" t="s">
        <v>664</v>
      </c>
      <c r="P136" t="s">
        <v>23</v>
      </c>
      <c r="Q136" t="s">
        <v>665</v>
      </c>
      <c r="R136" t="s">
        <v>638</v>
      </c>
      <c r="S136" t="s">
        <v>637</v>
      </c>
      <c r="T136" t="s">
        <v>27614</v>
      </c>
    </row>
    <row r="137" spans="1:20" x14ac:dyDescent="0.25">
      <c r="A137" t="s">
        <v>147</v>
      </c>
      <c r="B137" t="s">
        <v>148</v>
      </c>
      <c r="C137">
        <v>65</v>
      </c>
      <c r="D137">
        <v>6</v>
      </c>
      <c r="E137" t="s">
        <v>27616</v>
      </c>
      <c r="F137">
        <v>200</v>
      </c>
      <c r="G137">
        <v>0</v>
      </c>
      <c r="H137" t="s">
        <v>697</v>
      </c>
      <c r="I137" t="s">
        <v>27617</v>
      </c>
      <c r="J137" t="s">
        <v>27618</v>
      </c>
      <c r="K137" t="s">
        <v>720</v>
      </c>
      <c r="L137" t="s">
        <v>27619</v>
      </c>
      <c r="M137" t="s">
        <v>27620</v>
      </c>
      <c r="N137" t="s">
        <v>761</v>
      </c>
      <c r="O137" t="s">
        <v>698</v>
      </c>
      <c r="P137" t="s">
        <v>692</v>
      </c>
      <c r="Q137" t="s">
        <v>693</v>
      </c>
      <c r="R137" t="s">
        <v>638</v>
      </c>
      <c r="S137" t="s">
        <v>637</v>
      </c>
      <c r="T137" t="s">
        <v>27620</v>
      </c>
    </row>
    <row r="138" spans="1:20" x14ac:dyDescent="0.25">
      <c r="A138" t="s">
        <v>600</v>
      </c>
      <c r="B138" t="s">
        <v>601</v>
      </c>
      <c r="C138">
        <v>139</v>
      </c>
      <c r="D138">
        <v>1</v>
      </c>
      <c r="E138" t="s">
        <v>27621</v>
      </c>
      <c r="F138">
        <v>215</v>
      </c>
      <c r="G138">
        <v>0</v>
      </c>
      <c r="H138" t="s">
        <v>697</v>
      </c>
      <c r="I138" t="s">
        <v>27622</v>
      </c>
      <c r="J138" t="s">
        <v>27623</v>
      </c>
      <c r="K138" t="s">
        <v>763</v>
      </c>
      <c r="L138" t="s">
        <v>27624</v>
      </c>
      <c r="M138" t="s">
        <v>27625</v>
      </c>
      <c r="N138" t="s">
        <v>761</v>
      </c>
      <c r="O138" t="s">
        <v>698</v>
      </c>
      <c r="P138" t="s">
        <v>692</v>
      </c>
      <c r="Q138" t="s">
        <v>693</v>
      </c>
      <c r="R138" t="s">
        <v>638</v>
      </c>
      <c r="S138" t="s">
        <v>637</v>
      </c>
      <c r="T138" t="s">
        <v>27625</v>
      </c>
    </row>
    <row r="139" spans="1:20" x14ac:dyDescent="0.25">
      <c r="A139" t="s">
        <v>239</v>
      </c>
      <c r="B139" t="s">
        <v>245</v>
      </c>
      <c r="C139">
        <v>139</v>
      </c>
      <c r="D139">
        <v>1</v>
      </c>
      <c r="E139" t="s">
        <v>27621</v>
      </c>
      <c r="F139">
        <v>215</v>
      </c>
      <c r="G139">
        <v>0</v>
      </c>
      <c r="H139" t="s">
        <v>697</v>
      </c>
      <c r="I139" t="s">
        <v>27622</v>
      </c>
      <c r="J139" t="s">
        <v>27623</v>
      </c>
      <c r="K139" t="s">
        <v>763</v>
      </c>
      <c r="L139" t="s">
        <v>27624</v>
      </c>
      <c r="M139" t="s">
        <v>27625</v>
      </c>
      <c r="N139" t="s">
        <v>761</v>
      </c>
      <c r="O139" t="s">
        <v>698</v>
      </c>
      <c r="P139" t="s">
        <v>692</v>
      </c>
      <c r="Q139" t="s">
        <v>693</v>
      </c>
      <c r="R139" t="s">
        <v>638</v>
      </c>
      <c r="S139" t="s">
        <v>637</v>
      </c>
      <c r="T139" t="s">
        <v>27625</v>
      </c>
    </row>
    <row r="140" spans="1:20" x14ac:dyDescent="0.25">
      <c r="A140" t="s">
        <v>147</v>
      </c>
      <c r="B140" t="s">
        <v>148</v>
      </c>
      <c r="C140">
        <v>50</v>
      </c>
      <c r="D140">
        <v>6</v>
      </c>
      <c r="E140" t="s">
        <v>27626</v>
      </c>
      <c r="F140">
        <v>200</v>
      </c>
      <c r="G140">
        <v>0</v>
      </c>
      <c r="H140" t="s">
        <v>636</v>
      </c>
      <c r="I140" t="s">
        <v>27627</v>
      </c>
      <c r="J140" t="s">
        <v>650</v>
      </c>
      <c r="K140" t="s">
        <v>637</v>
      </c>
      <c r="L140" t="s">
        <v>638</v>
      </c>
      <c r="M140" t="s">
        <v>27628</v>
      </c>
      <c r="N140" t="s">
        <v>637</v>
      </c>
      <c r="O140" t="s">
        <v>643</v>
      </c>
      <c r="P140" t="s">
        <v>5</v>
      </c>
      <c r="Q140" t="s">
        <v>644</v>
      </c>
      <c r="R140" t="s">
        <v>638</v>
      </c>
      <c r="S140" t="s">
        <v>637</v>
      </c>
      <c r="T140" t="s">
        <v>27628</v>
      </c>
    </row>
    <row r="141" spans="1:20" x14ac:dyDescent="0.25">
      <c r="A141" t="s">
        <v>147</v>
      </c>
      <c r="B141" t="s">
        <v>148</v>
      </c>
      <c r="C141">
        <v>65</v>
      </c>
      <c r="D141">
        <v>6</v>
      </c>
      <c r="E141" t="s">
        <v>27629</v>
      </c>
      <c r="F141">
        <v>200</v>
      </c>
      <c r="G141">
        <v>0</v>
      </c>
      <c r="H141" t="s">
        <v>697</v>
      </c>
      <c r="I141" t="s">
        <v>27630</v>
      </c>
      <c r="J141" t="s">
        <v>27631</v>
      </c>
      <c r="K141" t="s">
        <v>694</v>
      </c>
      <c r="L141" t="s">
        <v>27632</v>
      </c>
      <c r="M141" t="s">
        <v>27633</v>
      </c>
      <c r="N141" t="s">
        <v>761</v>
      </c>
      <c r="O141" t="s">
        <v>698</v>
      </c>
      <c r="P141" t="s">
        <v>692</v>
      </c>
      <c r="Q141" t="s">
        <v>693</v>
      </c>
      <c r="R141" t="s">
        <v>638</v>
      </c>
      <c r="S141" t="s">
        <v>637</v>
      </c>
      <c r="T141" t="s">
        <v>27633</v>
      </c>
    </row>
    <row r="142" spans="1:20" x14ac:dyDescent="0.25">
      <c r="A142" t="s">
        <v>147</v>
      </c>
      <c r="B142" t="s">
        <v>148</v>
      </c>
      <c r="C142">
        <v>65</v>
      </c>
      <c r="D142">
        <v>6</v>
      </c>
      <c r="E142" t="s">
        <v>27634</v>
      </c>
      <c r="F142">
        <v>200</v>
      </c>
      <c r="G142">
        <v>0</v>
      </c>
      <c r="H142" t="s">
        <v>697</v>
      </c>
      <c r="I142" t="s">
        <v>27635</v>
      </c>
      <c r="J142" t="s">
        <v>27636</v>
      </c>
      <c r="K142" t="s">
        <v>758</v>
      </c>
      <c r="L142" t="s">
        <v>27637</v>
      </c>
      <c r="M142" t="s">
        <v>27638</v>
      </c>
      <c r="N142" t="s">
        <v>761</v>
      </c>
      <c r="O142" t="s">
        <v>698</v>
      </c>
      <c r="P142" t="s">
        <v>692</v>
      </c>
      <c r="Q142" t="s">
        <v>693</v>
      </c>
      <c r="R142" t="s">
        <v>638</v>
      </c>
      <c r="S142" t="s">
        <v>637</v>
      </c>
      <c r="T142" t="s">
        <v>27638</v>
      </c>
    </row>
    <row r="143" spans="1:20" x14ac:dyDescent="0.25">
      <c r="A143" t="s">
        <v>147</v>
      </c>
      <c r="B143" t="s">
        <v>148</v>
      </c>
      <c r="C143">
        <v>65</v>
      </c>
      <c r="D143">
        <v>6</v>
      </c>
      <c r="E143" t="s">
        <v>27639</v>
      </c>
      <c r="F143">
        <v>200</v>
      </c>
      <c r="G143">
        <v>0</v>
      </c>
      <c r="H143" t="s">
        <v>697</v>
      </c>
      <c r="I143" t="s">
        <v>27640</v>
      </c>
      <c r="J143" t="s">
        <v>27641</v>
      </c>
      <c r="K143" t="s">
        <v>27642</v>
      </c>
      <c r="L143" t="s">
        <v>27643</v>
      </c>
      <c r="M143" t="s">
        <v>27644</v>
      </c>
      <c r="N143" t="s">
        <v>761</v>
      </c>
      <c r="O143" t="s">
        <v>698</v>
      </c>
      <c r="P143" t="s">
        <v>692</v>
      </c>
      <c r="Q143" t="s">
        <v>693</v>
      </c>
      <c r="R143" t="s">
        <v>638</v>
      </c>
      <c r="S143" t="s">
        <v>637</v>
      </c>
      <c r="T143" t="s">
        <v>27645</v>
      </c>
    </row>
    <row r="144" spans="1:20" x14ac:dyDescent="0.25">
      <c r="A144" t="s">
        <v>594</v>
      </c>
      <c r="B144" t="s">
        <v>595</v>
      </c>
      <c r="C144">
        <v>50</v>
      </c>
      <c r="D144">
        <v>3</v>
      </c>
      <c r="E144" t="s">
        <v>27646</v>
      </c>
      <c r="F144">
        <v>99</v>
      </c>
      <c r="G144">
        <v>0</v>
      </c>
      <c r="H144" t="s">
        <v>636</v>
      </c>
      <c r="I144" t="s">
        <v>27647</v>
      </c>
      <c r="J144" t="s">
        <v>681</v>
      </c>
      <c r="K144" t="s">
        <v>637</v>
      </c>
      <c r="L144" t="s">
        <v>638</v>
      </c>
      <c r="M144" t="s">
        <v>27645</v>
      </c>
      <c r="N144" t="s">
        <v>637</v>
      </c>
      <c r="O144" t="s">
        <v>639</v>
      </c>
      <c r="P144" t="s">
        <v>5</v>
      </c>
      <c r="Q144" t="s">
        <v>640</v>
      </c>
      <c r="R144" t="s">
        <v>638</v>
      </c>
      <c r="S144" t="s">
        <v>637</v>
      </c>
      <c r="T144" t="s">
        <v>27645</v>
      </c>
    </row>
    <row r="145" spans="1:20" x14ac:dyDescent="0.25">
      <c r="A145" t="s">
        <v>147</v>
      </c>
      <c r="B145" t="s">
        <v>148</v>
      </c>
      <c r="C145">
        <v>65</v>
      </c>
      <c r="D145">
        <v>6</v>
      </c>
      <c r="E145" t="s">
        <v>27648</v>
      </c>
      <c r="F145">
        <v>200</v>
      </c>
      <c r="G145">
        <v>0</v>
      </c>
      <c r="H145" t="s">
        <v>697</v>
      </c>
      <c r="I145" t="s">
        <v>27649</v>
      </c>
      <c r="J145" t="s">
        <v>27650</v>
      </c>
      <c r="K145" t="s">
        <v>24486</v>
      </c>
      <c r="L145" t="s">
        <v>27651</v>
      </c>
      <c r="M145" t="s">
        <v>27645</v>
      </c>
      <c r="N145" t="s">
        <v>761</v>
      </c>
      <c r="O145" t="s">
        <v>698</v>
      </c>
      <c r="P145" t="s">
        <v>692</v>
      </c>
      <c r="Q145" t="s">
        <v>693</v>
      </c>
      <c r="R145" t="s">
        <v>638</v>
      </c>
      <c r="S145" t="s">
        <v>637</v>
      </c>
      <c r="T145" t="s">
        <v>27652</v>
      </c>
    </row>
    <row r="146" spans="1:20" x14ac:dyDescent="0.25">
      <c r="A146" t="s">
        <v>147</v>
      </c>
      <c r="B146" t="s">
        <v>148</v>
      </c>
      <c r="C146">
        <v>50</v>
      </c>
      <c r="D146">
        <v>6</v>
      </c>
      <c r="E146" t="s">
        <v>27653</v>
      </c>
      <c r="F146">
        <v>200</v>
      </c>
      <c r="G146">
        <v>0</v>
      </c>
      <c r="H146" t="s">
        <v>636</v>
      </c>
      <c r="I146" t="s">
        <v>19066</v>
      </c>
      <c r="J146" t="s">
        <v>653</v>
      </c>
      <c r="K146" t="s">
        <v>637</v>
      </c>
      <c r="L146" t="s">
        <v>638</v>
      </c>
      <c r="M146" t="s">
        <v>27654</v>
      </c>
      <c r="N146" t="s">
        <v>637</v>
      </c>
      <c r="O146" t="s">
        <v>639</v>
      </c>
      <c r="P146" t="s">
        <v>5</v>
      </c>
      <c r="Q146" t="s">
        <v>640</v>
      </c>
      <c r="R146" t="s">
        <v>638</v>
      </c>
      <c r="S146" t="s">
        <v>637</v>
      </c>
      <c r="T146" t="s">
        <v>27654</v>
      </c>
    </row>
    <row r="147" spans="1:20" x14ac:dyDescent="0.25">
      <c r="A147" t="s">
        <v>147</v>
      </c>
      <c r="B147" t="s">
        <v>148</v>
      </c>
      <c r="C147">
        <v>65</v>
      </c>
      <c r="D147">
        <v>6</v>
      </c>
      <c r="E147" t="s">
        <v>27655</v>
      </c>
      <c r="F147">
        <v>200</v>
      </c>
      <c r="G147">
        <v>0</v>
      </c>
      <c r="H147" t="s">
        <v>697</v>
      </c>
      <c r="I147" t="s">
        <v>27656</v>
      </c>
      <c r="J147" t="s">
        <v>27657</v>
      </c>
      <c r="K147" t="s">
        <v>1664</v>
      </c>
      <c r="L147" t="s">
        <v>27658</v>
      </c>
      <c r="M147" t="s">
        <v>27652</v>
      </c>
      <c r="N147" t="s">
        <v>761</v>
      </c>
      <c r="O147" t="s">
        <v>698</v>
      </c>
      <c r="P147" t="s">
        <v>692</v>
      </c>
      <c r="Q147" t="s">
        <v>693</v>
      </c>
      <c r="R147" t="s">
        <v>638</v>
      </c>
      <c r="S147" t="s">
        <v>637</v>
      </c>
      <c r="T147" t="s">
        <v>27654</v>
      </c>
    </row>
    <row r="148" spans="1:20" x14ac:dyDescent="0.25">
      <c r="A148" t="s">
        <v>147</v>
      </c>
      <c r="B148" t="s">
        <v>148</v>
      </c>
      <c r="C148">
        <v>65</v>
      </c>
      <c r="D148">
        <v>6</v>
      </c>
      <c r="E148" t="s">
        <v>27659</v>
      </c>
      <c r="F148">
        <v>200</v>
      </c>
      <c r="G148">
        <v>0</v>
      </c>
      <c r="H148" t="s">
        <v>697</v>
      </c>
      <c r="I148" t="s">
        <v>27660</v>
      </c>
      <c r="J148" t="s">
        <v>27661</v>
      </c>
      <c r="K148" t="s">
        <v>21997</v>
      </c>
      <c r="L148" t="s">
        <v>27662</v>
      </c>
      <c r="M148" t="s">
        <v>27663</v>
      </c>
      <c r="N148" t="s">
        <v>761</v>
      </c>
      <c r="O148" t="s">
        <v>691</v>
      </c>
      <c r="P148" t="s">
        <v>692</v>
      </c>
      <c r="Q148" t="s">
        <v>693</v>
      </c>
      <c r="R148" t="s">
        <v>638</v>
      </c>
      <c r="S148" t="s">
        <v>637</v>
      </c>
      <c r="T148" t="s">
        <v>27664</v>
      </c>
    </row>
    <row r="149" spans="1:20" x14ac:dyDescent="0.25">
      <c r="A149" t="s">
        <v>147</v>
      </c>
      <c r="B149" t="s">
        <v>148</v>
      </c>
      <c r="C149">
        <v>65</v>
      </c>
      <c r="D149">
        <v>6</v>
      </c>
      <c r="E149" t="s">
        <v>27665</v>
      </c>
      <c r="F149">
        <v>200</v>
      </c>
      <c r="G149">
        <v>0</v>
      </c>
      <c r="H149" t="s">
        <v>697</v>
      </c>
      <c r="I149" t="s">
        <v>27666</v>
      </c>
      <c r="J149" t="s">
        <v>27667</v>
      </c>
      <c r="K149" t="s">
        <v>783</v>
      </c>
      <c r="L149" t="s">
        <v>27668</v>
      </c>
      <c r="M149" t="s">
        <v>27664</v>
      </c>
      <c r="N149" t="s">
        <v>761</v>
      </c>
      <c r="O149" t="s">
        <v>698</v>
      </c>
      <c r="P149" t="s">
        <v>692</v>
      </c>
      <c r="Q149" t="s">
        <v>693</v>
      </c>
      <c r="R149" t="s">
        <v>638</v>
      </c>
      <c r="S149" t="s">
        <v>637</v>
      </c>
      <c r="T149" t="s">
        <v>27669</v>
      </c>
    </row>
    <row r="150" spans="1:20" x14ac:dyDescent="0.25">
      <c r="A150" t="s">
        <v>594</v>
      </c>
      <c r="B150" t="s">
        <v>595</v>
      </c>
      <c r="C150">
        <v>50</v>
      </c>
      <c r="D150">
        <v>3</v>
      </c>
      <c r="E150" t="s">
        <v>27670</v>
      </c>
      <c r="F150">
        <v>99</v>
      </c>
      <c r="G150">
        <v>0</v>
      </c>
      <c r="H150" t="s">
        <v>636</v>
      </c>
      <c r="I150" t="s">
        <v>27671</v>
      </c>
      <c r="J150" t="s">
        <v>672</v>
      </c>
      <c r="K150" t="s">
        <v>637</v>
      </c>
      <c r="L150" t="s">
        <v>638</v>
      </c>
      <c r="M150" t="s">
        <v>27669</v>
      </c>
      <c r="N150" t="s">
        <v>637</v>
      </c>
      <c r="O150" t="s">
        <v>639</v>
      </c>
      <c r="P150" t="s">
        <v>5</v>
      </c>
      <c r="Q150" t="s">
        <v>640</v>
      </c>
      <c r="R150" t="s">
        <v>638</v>
      </c>
      <c r="S150" t="s">
        <v>637</v>
      </c>
      <c r="T150" t="s">
        <v>27669</v>
      </c>
    </row>
    <row r="151" spans="1:20" x14ac:dyDescent="0.25">
      <c r="A151" t="s">
        <v>594</v>
      </c>
      <c r="B151" t="s">
        <v>595</v>
      </c>
      <c r="C151">
        <v>50</v>
      </c>
      <c r="D151">
        <v>3</v>
      </c>
      <c r="E151" t="s">
        <v>27672</v>
      </c>
      <c r="F151">
        <v>99</v>
      </c>
      <c r="G151">
        <v>0</v>
      </c>
      <c r="H151" t="s">
        <v>636</v>
      </c>
      <c r="I151" t="s">
        <v>27673</v>
      </c>
      <c r="J151" t="s">
        <v>709</v>
      </c>
      <c r="K151" t="s">
        <v>637</v>
      </c>
      <c r="L151" t="s">
        <v>638</v>
      </c>
      <c r="M151" t="s">
        <v>27674</v>
      </c>
      <c r="N151" t="s">
        <v>637</v>
      </c>
      <c r="O151" t="s">
        <v>639</v>
      </c>
      <c r="P151" t="s">
        <v>5</v>
      </c>
      <c r="Q151" t="s">
        <v>640</v>
      </c>
      <c r="R151" t="s">
        <v>638</v>
      </c>
      <c r="S151" t="s">
        <v>637</v>
      </c>
      <c r="T151" t="s">
        <v>27674</v>
      </c>
    </row>
    <row r="152" spans="1:20" x14ac:dyDescent="0.25">
      <c r="A152" t="s">
        <v>147</v>
      </c>
      <c r="B152" t="s">
        <v>148</v>
      </c>
      <c r="C152">
        <v>50</v>
      </c>
      <c r="D152">
        <v>6</v>
      </c>
      <c r="E152" t="s">
        <v>27675</v>
      </c>
      <c r="F152">
        <v>200</v>
      </c>
      <c r="G152">
        <v>0</v>
      </c>
      <c r="H152" t="s">
        <v>636</v>
      </c>
      <c r="I152" t="s">
        <v>27676</v>
      </c>
      <c r="J152" t="s">
        <v>642</v>
      </c>
      <c r="K152" t="s">
        <v>637</v>
      </c>
      <c r="L152" t="s">
        <v>638</v>
      </c>
      <c r="M152" t="s">
        <v>27677</v>
      </c>
      <c r="N152" t="s">
        <v>637</v>
      </c>
      <c r="O152" t="s">
        <v>639</v>
      </c>
      <c r="P152" t="s">
        <v>5</v>
      </c>
      <c r="Q152" t="s">
        <v>640</v>
      </c>
      <c r="R152" t="s">
        <v>638</v>
      </c>
      <c r="S152" t="s">
        <v>637</v>
      </c>
      <c r="T152" t="s">
        <v>27674</v>
      </c>
    </row>
    <row r="153" spans="1:20" x14ac:dyDescent="0.25">
      <c r="A153" t="s">
        <v>16479</v>
      </c>
      <c r="B153" t="s">
        <v>13745</v>
      </c>
      <c r="C153">
        <v>99</v>
      </c>
      <c r="D153">
        <v>1</v>
      </c>
      <c r="E153" t="s">
        <v>27678</v>
      </c>
      <c r="F153">
        <v>179</v>
      </c>
      <c r="G153">
        <v>0</v>
      </c>
      <c r="H153" t="s">
        <v>655</v>
      </c>
      <c r="I153" t="s">
        <v>24168</v>
      </c>
      <c r="J153" t="s">
        <v>3029</v>
      </c>
      <c r="K153" t="s">
        <v>637</v>
      </c>
      <c r="L153" t="s">
        <v>638</v>
      </c>
      <c r="M153" t="s">
        <v>27679</v>
      </c>
      <c r="N153" t="s">
        <v>637</v>
      </c>
      <c r="O153" t="s">
        <v>639</v>
      </c>
      <c r="P153" t="s">
        <v>5</v>
      </c>
      <c r="Q153" t="s">
        <v>640</v>
      </c>
      <c r="R153" t="s">
        <v>638</v>
      </c>
      <c r="S153" t="s">
        <v>637</v>
      </c>
      <c r="T153" t="s">
        <v>27677</v>
      </c>
    </row>
    <row r="154" spans="1:20" x14ac:dyDescent="0.25">
      <c r="A154" t="s">
        <v>16818</v>
      </c>
      <c r="B154" t="s">
        <v>13750</v>
      </c>
      <c r="C154">
        <v>99</v>
      </c>
      <c r="D154">
        <v>1</v>
      </c>
      <c r="E154" t="s">
        <v>27678</v>
      </c>
      <c r="F154">
        <v>179</v>
      </c>
      <c r="G154">
        <v>0</v>
      </c>
      <c r="H154" t="s">
        <v>655</v>
      </c>
      <c r="I154" t="s">
        <v>24168</v>
      </c>
      <c r="J154" t="s">
        <v>3029</v>
      </c>
      <c r="K154" t="s">
        <v>637</v>
      </c>
      <c r="L154" t="s">
        <v>638</v>
      </c>
      <c r="M154" t="s">
        <v>27679</v>
      </c>
      <c r="N154" t="s">
        <v>637</v>
      </c>
      <c r="O154" t="s">
        <v>639</v>
      </c>
      <c r="P154" t="s">
        <v>5</v>
      </c>
      <c r="Q154" t="s">
        <v>640</v>
      </c>
      <c r="R154" t="s">
        <v>638</v>
      </c>
      <c r="S154" t="s">
        <v>637</v>
      </c>
      <c r="T154" t="s">
        <v>27677</v>
      </c>
    </row>
    <row r="155" spans="1:20" x14ac:dyDescent="0.25">
      <c r="A155" t="s">
        <v>104</v>
      </c>
      <c r="B155" t="s">
        <v>105</v>
      </c>
      <c r="C155">
        <v>14</v>
      </c>
      <c r="D155">
        <v>2</v>
      </c>
      <c r="E155" t="s">
        <v>27680</v>
      </c>
      <c r="F155">
        <v>28</v>
      </c>
      <c r="G155">
        <v>0</v>
      </c>
      <c r="H155" t="s">
        <v>645</v>
      </c>
      <c r="I155" t="s">
        <v>1812</v>
      </c>
      <c r="J155" t="s">
        <v>27681</v>
      </c>
      <c r="K155" t="s">
        <v>4012</v>
      </c>
      <c r="L155" t="s">
        <v>796</v>
      </c>
      <c r="M155" t="s">
        <v>27682</v>
      </c>
      <c r="N155" t="s">
        <v>637</v>
      </c>
      <c r="O155" t="s">
        <v>646</v>
      </c>
      <c r="P155" t="s">
        <v>26</v>
      </c>
      <c r="Q155" t="s">
        <v>647</v>
      </c>
      <c r="R155" t="s">
        <v>638</v>
      </c>
      <c r="S155" t="s">
        <v>637</v>
      </c>
      <c r="T155" t="s">
        <v>27683</v>
      </c>
    </row>
    <row r="156" spans="1:20" x14ac:dyDescent="0.25">
      <c r="A156" t="s">
        <v>22</v>
      </c>
      <c r="B156" t="s">
        <v>27</v>
      </c>
      <c r="C156">
        <v>69.900000000000006</v>
      </c>
      <c r="D156">
        <v>10</v>
      </c>
      <c r="E156" t="s">
        <v>27684</v>
      </c>
      <c r="F156">
        <v>839</v>
      </c>
      <c r="G156">
        <v>39</v>
      </c>
      <c r="H156" t="s">
        <v>645</v>
      </c>
      <c r="I156" t="s">
        <v>6714</v>
      </c>
      <c r="J156" t="s">
        <v>7660</v>
      </c>
      <c r="K156" t="s">
        <v>7661</v>
      </c>
      <c r="L156" t="s">
        <v>7662</v>
      </c>
      <c r="M156" t="s">
        <v>27685</v>
      </c>
      <c r="N156" t="s">
        <v>637</v>
      </c>
      <c r="O156" t="s">
        <v>646</v>
      </c>
      <c r="P156" t="s">
        <v>26</v>
      </c>
      <c r="Q156" t="s">
        <v>647</v>
      </c>
      <c r="R156" t="s">
        <v>638</v>
      </c>
      <c r="S156" t="s">
        <v>637</v>
      </c>
      <c r="T156" t="s">
        <v>27686</v>
      </c>
    </row>
    <row r="157" spans="1:20" x14ac:dyDescent="0.25">
      <c r="A157" t="s">
        <v>147</v>
      </c>
      <c r="B157" t="s">
        <v>148</v>
      </c>
      <c r="C157">
        <v>50</v>
      </c>
      <c r="D157">
        <v>6</v>
      </c>
      <c r="E157" t="s">
        <v>27687</v>
      </c>
      <c r="F157">
        <v>200</v>
      </c>
      <c r="G157">
        <v>0</v>
      </c>
      <c r="H157" t="s">
        <v>636</v>
      </c>
      <c r="I157" t="s">
        <v>638</v>
      </c>
      <c r="J157" t="s">
        <v>638</v>
      </c>
      <c r="K157" t="s">
        <v>637</v>
      </c>
      <c r="L157" t="s">
        <v>638</v>
      </c>
      <c r="M157" t="s">
        <v>637</v>
      </c>
      <c r="N157" t="s">
        <v>637</v>
      </c>
      <c r="O157" t="s">
        <v>9688</v>
      </c>
      <c r="P157" t="s">
        <v>5</v>
      </c>
      <c r="Q157" t="s">
        <v>637</v>
      </c>
      <c r="R157" t="s">
        <v>638</v>
      </c>
      <c r="S157" t="s">
        <v>637</v>
      </c>
      <c r="T157" t="s">
        <v>27688</v>
      </c>
    </row>
    <row r="158" spans="1:20" x14ac:dyDescent="0.25">
      <c r="A158" t="s">
        <v>594</v>
      </c>
      <c r="B158" t="s">
        <v>595</v>
      </c>
      <c r="C158">
        <v>50</v>
      </c>
      <c r="D158">
        <v>3</v>
      </c>
      <c r="E158" t="s">
        <v>27689</v>
      </c>
      <c r="F158">
        <v>99</v>
      </c>
      <c r="G158">
        <v>0</v>
      </c>
      <c r="H158" t="s">
        <v>636</v>
      </c>
      <c r="I158" t="s">
        <v>27690</v>
      </c>
      <c r="J158" t="s">
        <v>648</v>
      </c>
      <c r="K158" t="s">
        <v>637</v>
      </c>
      <c r="L158" t="s">
        <v>638</v>
      </c>
      <c r="M158" t="s">
        <v>27691</v>
      </c>
      <c r="N158" t="s">
        <v>637</v>
      </c>
      <c r="O158" t="s">
        <v>639</v>
      </c>
      <c r="P158" t="s">
        <v>5</v>
      </c>
      <c r="Q158" t="s">
        <v>640</v>
      </c>
      <c r="R158" t="s">
        <v>638</v>
      </c>
      <c r="S158" t="s">
        <v>637</v>
      </c>
      <c r="T158" t="s">
        <v>27692</v>
      </c>
    </row>
    <row r="159" spans="1:20" x14ac:dyDescent="0.25">
      <c r="A159" t="s">
        <v>147</v>
      </c>
      <c r="B159" t="s">
        <v>148</v>
      </c>
      <c r="C159">
        <v>65</v>
      </c>
      <c r="D159">
        <v>6</v>
      </c>
      <c r="E159" t="s">
        <v>27693</v>
      </c>
      <c r="F159">
        <v>200</v>
      </c>
      <c r="G159">
        <v>0</v>
      </c>
      <c r="H159" t="s">
        <v>697</v>
      </c>
      <c r="I159" t="s">
        <v>27694</v>
      </c>
      <c r="J159" t="s">
        <v>27695</v>
      </c>
      <c r="K159" t="s">
        <v>27696</v>
      </c>
      <c r="L159" t="s">
        <v>27697</v>
      </c>
      <c r="M159" t="s">
        <v>27698</v>
      </c>
      <c r="N159" t="s">
        <v>761</v>
      </c>
      <c r="O159" t="s">
        <v>691</v>
      </c>
      <c r="P159" t="s">
        <v>692</v>
      </c>
      <c r="Q159" t="s">
        <v>693</v>
      </c>
      <c r="R159" t="s">
        <v>638</v>
      </c>
      <c r="S159" t="s">
        <v>637</v>
      </c>
      <c r="T159" t="s">
        <v>27699</v>
      </c>
    </row>
    <row r="160" spans="1:20" x14ac:dyDescent="0.25">
      <c r="A160" t="s">
        <v>147</v>
      </c>
      <c r="B160" t="s">
        <v>148</v>
      </c>
      <c r="C160">
        <v>65</v>
      </c>
      <c r="D160">
        <v>6</v>
      </c>
      <c r="E160" t="s">
        <v>27700</v>
      </c>
      <c r="F160">
        <v>200</v>
      </c>
      <c r="G160">
        <v>0</v>
      </c>
      <c r="H160" t="s">
        <v>697</v>
      </c>
      <c r="I160" t="s">
        <v>27701</v>
      </c>
      <c r="J160" t="s">
        <v>27702</v>
      </c>
      <c r="K160" t="s">
        <v>842</v>
      </c>
      <c r="L160" t="s">
        <v>27703</v>
      </c>
      <c r="M160" t="s">
        <v>27704</v>
      </c>
      <c r="N160" t="s">
        <v>761</v>
      </c>
      <c r="O160" t="s">
        <v>698</v>
      </c>
      <c r="P160" t="s">
        <v>692</v>
      </c>
      <c r="Q160" t="s">
        <v>693</v>
      </c>
      <c r="R160" t="s">
        <v>638</v>
      </c>
      <c r="S160" t="s">
        <v>637</v>
      </c>
      <c r="T160" t="s">
        <v>27704</v>
      </c>
    </row>
    <row r="161" spans="1:20" x14ac:dyDescent="0.25">
      <c r="A161" t="s">
        <v>147</v>
      </c>
      <c r="B161" t="s">
        <v>148</v>
      </c>
      <c r="C161">
        <v>65</v>
      </c>
      <c r="D161">
        <v>6</v>
      </c>
      <c r="E161" t="s">
        <v>27705</v>
      </c>
      <c r="F161">
        <v>200</v>
      </c>
      <c r="G161">
        <v>0</v>
      </c>
      <c r="H161" t="s">
        <v>697</v>
      </c>
      <c r="I161" t="s">
        <v>27706</v>
      </c>
      <c r="J161" t="s">
        <v>27707</v>
      </c>
      <c r="K161" t="s">
        <v>8969</v>
      </c>
      <c r="L161" t="s">
        <v>27708</v>
      </c>
      <c r="M161" t="s">
        <v>27709</v>
      </c>
      <c r="N161" t="s">
        <v>761</v>
      </c>
      <c r="O161" t="s">
        <v>698</v>
      </c>
      <c r="P161" t="s">
        <v>692</v>
      </c>
      <c r="Q161" t="s">
        <v>693</v>
      </c>
      <c r="R161" t="s">
        <v>638</v>
      </c>
      <c r="S161" t="s">
        <v>637</v>
      </c>
      <c r="T161" t="s">
        <v>27709</v>
      </c>
    </row>
    <row r="162" spans="1:20" x14ac:dyDescent="0.25">
      <c r="A162" t="s">
        <v>147</v>
      </c>
      <c r="B162" t="s">
        <v>148</v>
      </c>
      <c r="C162">
        <v>65</v>
      </c>
      <c r="D162">
        <v>6</v>
      </c>
      <c r="E162" t="s">
        <v>27710</v>
      </c>
      <c r="F162">
        <v>200</v>
      </c>
      <c r="G162">
        <v>0</v>
      </c>
      <c r="H162" t="s">
        <v>697</v>
      </c>
      <c r="I162" t="s">
        <v>27711</v>
      </c>
      <c r="J162" t="s">
        <v>27712</v>
      </c>
      <c r="K162" t="s">
        <v>24520</v>
      </c>
      <c r="L162" t="s">
        <v>27713</v>
      </c>
      <c r="M162" t="s">
        <v>27714</v>
      </c>
      <c r="N162" t="s">
        <v>761</v>
      </c>
      <c r="O162" t="s">
        <v>698</v>
      </c>
      <c r="P162" t="s">
        <v>692</v>
      </c>
      <c r="Q162" t="s">
        <v>693</v>
      </c>
      <c r="R162" t="s">
        <v>638</v>
      </c>
      <c r="S162" t="s">
        <v>637</v>
      </c>
      <c r="T162" t="s">
        <v>27715</v>
      </c>
    </row>
    <row r="163" spans="1:20" x14ac:dyDescent="0.25">
      <c r="A163" t="s">
        <v>16818</v>
      </c>
      <c r="B163" t="s">
        <v>13750</v>
      </c>
      <c r="C163">
        <v>150</v>
      </c>
      <c r="D163">
        <v>1</v>
      </c>
      <c r="E163" t="s">
        <v>27716</v>
      </c>
      <c r="F163">
        <v>199</v>
      </c>
      <c r="G163">
        <v>0</v>
      </c>
      <c r="H163" t="s">
        <v>645</v>
      </c>
      <c r="I163" t="s">
        <v>27717</v>
      </c>
      <c r="J163" t="s">
        <v>27718</v>
      </c>
      <c r="K163" t="s">
        <v>19677</v>
      </c>
      <c r="L163" t="s">
        <v>27719</v>
      </c>
      <c r="M163" t="s">
        <v>27720</v>
      </c>
      <c r="N163" t="s">
        <v>761</v>
      </c>
      <c r="O163" t="s">
        <v>698</v>
      </c>
      <c r="P163" t="s">
        <v>692</v>
      </c>
      <c r="Q163" t="s">
        <v>693</v>
      </c>
      <c r="R163" t="s">
        <v>638</v>
      </c>
      <c r="S163" t="s">
        <v>637</v>
      </c>
      <c r="T163" t="s">
        <v>27721</v>
      </c>
    </row>
    <row r="164" spans="1:20" x14ac:dyDescent="0.25">
      <c r="A164" t="s">
        <v>16479</v>
      </c>
      <c r="B164" t="s">
        <v>13745</v>
      </c>
      <c r="C164">
        <v>150</v>
      </c>
      <c r="D164">
        <v>1</v>
      </c>
      <c r="E164" t="s">
        <v>27716</v>
      </c>
      <c r="F164">
        <v>199</v>
      </c>
      <c r="G164">
        <v>0</v>
      </c>
      <c r="H164" t="s">
        <v>645</v>
      </c>
      <c r="I164" t="s">
        <v>27717</v>
      </c>
      <c r="J164" t="s">
        <v>27718</v>
      </c>
      <c r="K164" t="s">
        <v>19677</v>
      </c>
      <c r="L164" t="s">
        <v>27719</v>
      </c>
      <c r="M164" t="s">
        <v>27720</v>
      </c>
      <c r="N164" t="s">
        <v>761</v>
      </c>
      <c r="O164" t="s">
        <v>698</v>
      </c>
      <c r="P164" t="s">
        <v>692</v>
      </c>
      <c r="Q164" t="s">
        <v>693</v>
      </c>
      <c r="R164" t="s">
        <v>638</v>
      </c>
      <c r="S164" t="s">
        <v>637</v>
      </c>
      <c r="T164" t="s">
        <v>27721</v>
      </c>
    </row>
    <row r="165" spans="1:20" x14ac:dyDescent="0.25">
      <c r="A165" t="s">
        <v>147</v>
      </c>
      <c r="B165" t="s">
        <v>148</v>
      </c>
      <c r="C165">
        <v>65</v>
      </c>
      <c r="D165">
        <v>6</v>
      </c>
      <c r="E165" t="s">
        <v>27722</v>
      </c>
      <c r="F165">
        <v>200</v>
      </c>
      <c r="G165">
        <v>0</v>
      </c>
      <c r="H165" t="s">
        <v>697</v>
      </c>
      <c r="I165" t="s">
        <v>27723</v>
      </c>
      <c r="J165" t="s">
        <v>27724</v>
      </c>
      <c r="K165" t="s">
        <v>7651</v>
      </c>
      <c r="L165" t="s">
        <v>27725</v>
      </c>
      <c r="M165" t="s">
        <v>27726</v>
      </c>
      <c r="N165" t="s">
        <v>761</v>
      </c>
      <c r="O165" t="s">
        <v>698</v>
      </c>
      <c r="P165" t="s">
        <v>692</v>
      </c>
      <c r="Q165" t="s">
        <v>693</v>
      </c>
      <c r="R165" t="s">
        <v>638</v>
      </c>
      <c r="S165" t="s">
        <v>637</v>
      </c>
      <c r="T165" t="s">
        <v>27726</v>
      </c>
    </row>
    <row r="166" spans="1:20" x14ac:dyDescent="0.25">
      <c r="A166" t="s">
        <v>16818</v>
      </c>
      <c r="B166" t="s">
        <v>13750</v>
      </c>
      <c r="C166">
        <v>150</v>
      </c>
      <c r="D166">
        <v>1</v>
      </c>
      <c r="E166" t="s">
        <v>27727</v>
      </c>
      <c r="F166">
        <v>199</v>
      </c>
      <c r="G166">
        <v>0</v>
      </c>
      <c r="H166" t="s">
        <v>645</v>
      </c>
      <c r="I166" t="s">
        <v>27728</v>
      </c>
      <c r="J166" t="s">
        <v>27729</v>
      </c>
      <c r="K166" t="s">
        <v>27730</v>
      </c>
      <c r="L166" t="s">
        <v>27731</v>
      </c>
      <c r="M166" t="s">
        <v>27732</v>
      </c>
      <c r="N166" t="s">
        <v>761</v>
      </c>
      <c r="O166" t="s">
        <v>698</v>
      </c>
      <c r="P166" t="s">
        <v>692</v>
      </c>
      <c r="Q166" t="s">
        <v>693</v>
      </c>
      <c r="R166" t="s">
        <v>638</v>
      </c>
      <c r="S166" t="s">
        <v>637</v>
      </c>
      <c r="T166" t="s">
        <v>27732</v>
      </c>
    </row>
    <row r="167" spans="1:20" x14ac:dyDescent="0.25">
      <c r="A167" t="s">
        <v>16479</v>
      </c>
      <c r="B167" t="s">
        <v>13745</v>
      </c>
      <c r="C167">
        <v>150</v>
      </c>
      <c r="D167">
        <v>1</v>
      </c>
      <c r="E167" t="s">
        <v>27727</v>
      </c>
      <c r="F167">
        <v>199</v>
      </c>
      <c r="G167">
        <v>0</v>
      </c>
      <c r="H167" t="s">
        <v>645</v>
      </c>
      <c r="I167" t="s">
        <v>27728</v>
      </c>
      <c r="J167" t="s">
        <v>27729</v>
      </c>
      <c r="K167" t="s">
        <v>27730</v>
      </c>
      <c r="L167" t="s">
        <v>27731</v>
      </c>
      <c r="M167" t="s">
        <v>27732</v>
      </c>
      <c r="N167" t="s">
        <v>761</v>
      </c>
      <c r="O167" t="s">
        <v>698</v>
      </c>
      <c r="P167" t="s">
        <v>692</v>
      </c>
      <c r="Q167" t="s">
        <v>693</v>
      </c>
      <c r="R167" t="s">
        <v>638</v>
      </c>
      <c r="S167" t="s">
        <v>637</v>
      </c>
      <c r="T167" t="s">
        <v>27732</v>
      </c>
    </row>
    <row r="168" spans="1:20" x14ac:dyDescent="0.25">
      <c r="A168" t="s">
        <v>147</v>
      </c>
      <c r="B168" t="s">
        <v>148</v>
      </c>
      <c r="C168">
        <v>65</v>
      </c>
      <c r="D168">
        <v>6</v>
      </c>
      <c r="E168" t="s">
        <v>27733</v>
      </c>
      <c r="F168">
        <v>200</v>
      </c>
      <c r="G168">
        <v>0</v>
      </c>
      <c r="H168" t="s">
        <v>697</v>
      </c>
      <c r="I168" t="s">
        <v>27734</v>
      </c>
      <c r="J168" t="s">
        <v>27735</v>
      </c>
      <c r="K168" t="s">
        <v>27736</v>
      </c>
      <c r="L168" t="s">
        <v>27737</v>
      </c>
      <c r="M168" t="s">
        <v>27738</v>
      </c>
      <c r="N168" t="s">
        <v>761</v>
      </c>
      <c r="O168" t="s">
        <v>698</v>
      </c>
      <c r="P168" t="s">
        <v>692</v>
      </c>
      <c r="Q168" t="s">
        <v>693</v>
      </c>
      <c r="R168" t="s">
        <v>638</v>
      </c>
      <c r="S168" t="s">
        <v>637</v>
      </c>
      <c r="T168" t="s">
        <v>27738</v>
      </c>
    </row>
    <row r="169" spans="1:20" x14ac:dyDescent="0.25">
      <c r="A169" t="s">
        <v>147</v>
      </c>
      <c r="B169" t="s">
        <v>148</v>
      </c>
      <c r="C169">
        <v>65</v>
      </c>
      <c r="D169">
        <v>6</v>
      </c>
      <c r="E169" t="s">
        <v>27739</v>
      </c>
      <c r="F169">
        <v>200</v>
      </c>
      <c r="G169">
        <v>0</v>
      </c>
      <c r="H169" t="s">
        <v>697</v>
      </c>
      <c r="I169" t="s">
        <v>12936</v>
      </c>
      <c r="J169" t="s">
        <v>12937</v>
      </c>
      <c r="K169" t="s">
        <v>790</v>
      </c>
      <c r="L169" t="s">
        <v>12938</v>
      </c>
      <c r="M169" t="s">
        <v>27740</v>
      </c>
      <c r="N169" t="s">
        <v>761</v>
      </c>
      <c r="O169" t="s">
        <v>698</v>
      </c>
      <c r="P169" t="s">
        <v>692</v>
      </c>
      <c r="Q169" t="s">
        <v>693</v>
      </c>
      <c r="R169" t="s">
        <v>638</v>
      </c>
      <c r="S169" t="s">
        <v>637</v>
      </c>
      <c r="T169" t="s">
        <v>27740</v>
      </c>
    </row>
    <row r="170" spans="1:20" x14ac:dyDescent="0.25">
      <c r="A170" t="s">
        <v>77</v>
      </c>
      <c r="B170" t="s">
        <v>78</v>
      </c>
      <c r="C170">
        <v>35</v>
      </c>
      <c r="D170">
        <v>8</v>
      </c>
      <c r="E170" t="s">
        <v>27741</v>
      </c>
      <c r="F170">
        <v>328</v>
      </c>
      <c r="G170">
        <v>0</v>
      </c>
      <c r="H170" t="s">
        <v>645</v>
      </c>
      <c r="I170" t="s">
        <v>753</v>
      </c>
      <c r="J170" t="s">
        <v>2215</v>
      </c>
      <c r="K170" t="s">
        <v>2216</v>
      </c>
      <c r="L170" t="s">
        <v>741</v>
      </c>
      <c r="M170" t="s">
        <v>27669</v>
      </c>
      <c r="N170" t="s">
        <v>637</v>
      </c>
      <c r="O170" t="s">
        <v>646</v>
      </c>
      <c r="P170" t="s">
        <v>26</v>
      </c>
      <c r="Q170" t="s">
        <v>647</v>
      </c>
      <c r="R170" t="s">
        <v>638</v>
      </c>
      <c r="S170" t="s">
        <v>637</v>
      </c>
      <c r="T170" t="s">
        <v>27740</v>
      </c>
    </row>
    <row r="171" spans="1:20" x14ac:dyDescent="0.25">
      <c r="A171" t="s">
        <v>22</v>
      </c>
      <c r="B171" t="s">
        <v>27</v>
      </c>
      <c r="C171">
        <v>120</v>
      </c>
      <c r="D171">
        <v>5</v>
      </c>
      <c r="E171" t="s">
        <v>27742</v>
      </c>
      <c r="F171">
        <v>480.7</v>
      </c>
      <c r="G171">
        <v>0</v>
      </c>
      <c r="H171" t="s">
        <v>636</v>
      </c>
      <c r="I171" t="s">
        <v>27743</v>
      </c>
      <c r="J171" t="s">
        <v>2091</v>
      </c>
      <c r="K171" t="s">
        <v>637</v>
      </c>
      <c r="L171" t="s">
        <v>638</v>
      </c>
      <c r="M171" t="s">
        <v>27744</v>
      </c>
      <c r="N171" t="s">
        <v>637</v>
      </c>
      <c r="O171" t="s">
        <v>639</v>
      </c>
      <c r="P171" t="s">
        <v>5</v>
      </c>
      <c r="Q171" t="s">
        <v>640</v>
      </c>
      <c r="R171" t="s">
        <v>638</v>
      </c>
      <c r="S171" t="s">
        <v>637</v>
      </c>
      <c r="T171" t="s">
        <v>27744</v>
      </c>
    </row>
    <row r="172" spans="1:20" x14ac:dyDescent="0.25">
      <c r="A172" t="s">
        <v>16479</v>
      </c>
      <c r="B172" t="s">
        <v>13745</v>
      </c>
      <c r="C172">
        <v>150</v>
      </c>
      <c r="D172">
        <v>1</v>
      </c>
      <c r="E172" t="s">
        <v>27745</v>
      </c>
      <c r="F172">
        <v>199</v>
      </c>
      <c r="G172">
        <v>0</v>
      </c>
      <c r="H172" t="s">
        <v>645</v>
      </c>
      <c r="I172" t="s">
        <v>25707</v>
      </c>
      <c r="J172" t="s">
        <v>25708</v>
      </c>
      <c r="K172" t="s">
        <v>814</v>
      </c>
      <c r="L172" t="s">
        <v>25709</v>
      </c>
      <c r="M172" t="s">
        <v>27744</v>
      </c>
      <c r="N172" t="s">
        <v>761</v>
      </c>
      <c r="O172" t="s">
        <v>698</v>
      </c>
      <c r="P172" t="s">
        <v>692</v>
      </c>
      <c r="Q172" t="s">
        <v>693</v>
      </c>
      <c r="R172" t="s">
        <v>638</v>
      </c>
      <c r="S172" t="s">
        <v>637</v>
      </c>
      <c r="T172" t="s">
        <v>27746</v>
      </c>
    </row>
    <row r="173" spans="1:20" x14ac:dyDescent="0.25">
      <c r="A173" t="s">
        <v>16818</v>
      </c>
      <c r="B173" t="s">
        <v>13750</v>
      </c>
      <c r="C173">
        <v>150</v>
      </c>
      <c r="D173">
        <v>1</v>
      </c>
      <c r="E173" t="s">
        <v>27745</v>
      </c>
      <c r="F173">
        <v>199</v>
      </c>
      <c r="G173">
        <v>0</v>
      </c>
      <c r="H173" t="s">
        <v>645</v>
      </c>
      <c r="I173" t="s">
        <v>25707</v>
      </c>
      <c r="J173" t="s">
        <v>25708</v>
      </c>
      <c r="K173" t="s">
        <v>814</v>
      </c>
      <c r="L173" t="s">
        <v>25709</v>
      </c>
      <c r="M173" t="s">
        <v>27744</v>
      </c>
      <c r="N173" t="s">
        <v>761</v>
      </c>
      <c r="O173" t="s">
        <v>698</v>
      </c>
      <c r="P173" t="s">
        <v>692</v>
      </c>
      <c r="Q173" t="s">
        <v>693</v>
      </c>
      <c r="R173" t="s">
        <v>638</v>
      </c>
      <c r="S173" t="s">
        <v>637</v>
      </c>
      <c r="T173" t="s">
        <v>27746</v>
      </c>
    </row>
    <row r="174" spans="1:20" x14ac:dyDescent="0.25">
      <c r="A174" t="s">
        <v>147</v>
      </c>
      <c r="B174" t="s">
        <v>148</v>
      </c>
      <c r="C174">
        <v>65</v>
      </c>
      <c r="D174">
        <v>6</v>
      </c>
      <c r="E174" t="s">
        <v>27747</v>
      </c>
      <c r="F174">
        <v>200</v>
      </c>
      <c r="G174">
        <v>0</v>
      </c>
      <c r="H174" t="s">
        <v>697</v>
      </c>
      <c r="I174" t="s">
        <v>27748</v>
      </c>
      <c r="J174" t="s">
        <v>27749</v>
      </c>
      <c r="K174" t="s">
        <v>7120</v>
      </c>
      <c r="L174" t="s">
        <v>27750</v>
      </c>
      <c r="M174" t="s">
        <v>27751</v>
      </c>
      <c r="N174" t="s">
        <v>761</v>
      </c>
      <c r="O174" t="s">
        <v>698</v>
      </c>
      <c r="P174" t="s">
        <v>692</v>
      </c>
      <c r="Q174" t="s">
        <v>693</v>
      </c>
      <c r="R174" t="s">
        <v>638</v>
      </c>
      <c r="S174" t="s">
        <v>637</v>
      </c>
      <c r="T174" t="s">
        <v>27752</v>
      </c>
    </row>
    <row r="175" spans="1:20" x14ac:dyDescent="0.25">
      <c r="A175" t="s">
        <v>594</v>
      </c>
      <c r="B175" t="s">
        <v>595</v>
      </c>
      <c r="C175">
        <v>50</v>
      </c>
      <c r="D175">
        <v>3</v>
      </c>
      <c r="E175" t="s">
        <v>27753</v>
      </c>
      <c r="F175">
        <v>300</v>
      </c>
      <c r="G175">
        <v>0</v>
      </c>
      <c r="H175" t="s">
        <v>645</v>
      </c>
      <c r="I175" t="s">
        <v>27754</v>
      </c>
      <c r="J175" t="s">
        <v>27755</v>
      </c>
      <c r="K175" t="s">
        <v>6196</v>
      </c>
      <c r="L175" t="s">
        <v>27756</v>
      </c>
      <c r="M175" t="s">
        <v>27752</v>
      </c>
      <c r="N175" t="s">
        <v>761</v>
      </c>
      <c r="O175" t="s">
        <v>698</v>
      </c>
      <c r="P175" t="s">
        <v>692</v>
      </c>
      <c r="Q175" t="s">
        <v>693</v>
      </c>
      <c r="R175" t="s">
        <v>638</v>
      </c>
      <c r="S175" t="s">
        <v>637</v>
      </c>
      <c r="T175" t="s">
        <v>27757</v>
      </c>
    </row>
    <row r="176" spans="1:20" x14ac:dyDescent="0.25">
      <c r="A176" t="s">
        <v>147</v>
      </c>
      <c r="B176" t="s">
        <v>148</v>
      </c>
      <c r="C176">
        <v>65</v>
      </c>
      <c r="D176">
        <v>6</v>
      </c>
      <c r="E176" t="s">
        <v>27753</v>
      </c>
      <c r="F176">
        <v>300</v>
      </c>
      <c r="G176">
        <v>0</v>
      </c>
      <c r="H176" t="s">
        <v>645</v>
      </c>
      <c r="I176" t="s">
        <v>27754</v>
      </c>
      <c r="J176" t="s">
        <v>27755</v>
      </c>
      <c r="K176" t="s">
        <v>6196</v>
      </c>
      <c r="L176" t="s">
        <v>27756</v>
      </c>
      <c r="M176" t="s">
        <v>27752</v>
      </c>
      <c r="N176" t="s">
        <v>761</v>
      </c>
      <c r="O176" t="s">
        <v>698</v>
      </c>
      <c r="P176" t="s">
        <v>692</v>
      </c>
      <c r="Q176" t="s">
        <v>693</v>
      </c>
      <c r="R176" t="s">
        <v>638</v>
      </c>
      <c r="S176" t="s">
        <v>637</v>
      </c>
      <c r="T176" t="s">
        <v>27757</v>
      </c>
    </row>
    <row r="177" spans="1:20" x14ac:dyDescent="0.25">
      <c r="A177" t="s">
        <v>147</v>
      </c>
      <c r="B177" t="s">
        <v>148</v>
      </c>
      <c r="C177">
        <v>65</v>
      </c>
      <c r="D177">
        <v>12</v>
      </c>
      <c r="E177" t="s">
        <v>27758</v>
      </c>
      <c r="F177">
        <v>400</v>
      </c>
      <c r="G177">
        <v>0</v>
      </c>
      <c r="H177" t="s">
        <v>697</v>
      </c>
      <c r="I177" t="s">
        <v>27759</v>
      </c>
      <c r="J177" t="s">
        <v>27760</v>
      </c>
      <c r="K177" t="s">
        <v>729</v>
      </c>
      <c r="L177" t="s">
        <v>27761</v>
      </c>
      <c r="M177" t="s">
        <v>27762</v>
      </c>
      <c r="N177" t="s">
        <v>761</v>
      </c>
      <c r="O177" t="s">
        <v>691</v>
      </c>
      <c r="P177" t="s">
        <v>692</v>
      </c>
      <c r="Q177" t="s">
        <v>693</v>
      </c>
      <c r="R177" t="s">
        <v>638</v>
      </c>
      <c r="S177" t="s">
        <v>637</v>
      </c>
      <c r="T177" t="s">
        <v>27763</v>
      </c>
    </row>
    <row r="178" spans="1:20" x14ac:dyDescent="0.25">
      <c r="A178" t="s">
        <v>22</v>
      </c>
      <c r="B178" t="s">
        <v>27</v>
      </c>
      <c r="C178">
        <v>66.333333333333329</v>
      </c>
      <c r="D178">
        <v>15</v>
      </c>
      <c r="E178" t="s">
        <v>27764</v>
      </c>
      <c r="F178">
        <v>1250</v>
      </c>
      <c r="G178">
        <v>0</v>
      </c>
      <c r="H178" t="s">
        <v>636</v>
      </c>
      <c r="I178" t="s">
        <v>27743</v>
      </c>
      <c r="J178" t="s">
        <v>2091</v>
      </c>
      <c r="K178" t="s">
        <v>637</v>
      </c>
      <c r="L178" t="s">
        <v>638</v>
      </c>
      <c r="M178" t="s">
        <v>27765</v>
      </c>
      <c r="N178" t="s">
        <v>637</v>
      </c>
      <c r="O178" t="s">
        <v>639</v>
      </c>
      <c r="P178" t="s">
        <v>5</v>
      </c>
      <c r="Q178" t="s">
        <v>640</v>
      </c>
      <c r="R178" t="s">
        <v>638</v>
      </c>
      <c r="S178" t="s">
        <v>637</v>
      </c>
      <c r="T178" t="s">
        <v>27765</v>
      </c>
    </row>
    <row r="179" spans="1:20" x14ac:dyDescent="0.25">
      <c r="A179" t="s">
        <v>147</v>
      </c>
      <c r="B179" t="s">
        <v>148</v>
      </c>
      <c r="C179">
        <v>65</v>
      </c>
      <c r="D179">
        <v>12</v>
      </c>
      <c r="E179" t="s">
        <v>27766</v>
      </c>
      <c r="F179">
        <v>400</v>
      </c>
      <c r="G179">
        <v>0</v>
      </c>
      <c r="H179" t="s">
        <v>697</v>
      </c>
      <c r="I179" t="s">
        <v>13174</v>
      </c>
      <c r="J179" t="s">
        <v>13175</v>
      </c>
      <c r="K179" t="s">
        <v>13176</v>
      </c>
      <c r="L179" t="s">
        <v>13177</v>
      </c>
      <c r="M179" t="s">
        <v>27762</v>
      </c>
      <c r="N179" t="s">
        <v>761</v>
      </c>
      <c r="O179" t="s">
        <v>691</v>
      </c>
      <c r="P179" t="s">
        <v>692</v>
      </c>
      <c r="Q179" t="s">
        <v>693</v>
      </c>
      <c r="R179" t="s">
        <v>638</v>
      </c>
      <c r="S179" t="s">
        <v>637</v>
      </c>
      <c r="T179" t="s">
        <v>27767</v>
      </c>
    </row>
    <row r="180" spans="1:20" x14ac:dyDescent="0.25">
      <c r="A180" t="s">
        <v>147</v>
      </c>
      <c r="B180" t="s">
        <v>148</v>
      </c>
      <c r="C180">
        <v>65</v>
      </c>
      <c r="D180">
        <v>12</v>
      </c>
      <c r="E180" t="s">
        <v>27768</v>
      </c>
      <c r="F180">
        <v>400</v>
      </c>
      <c r="G180">
        <v>0</v>
      </c>
      <c r="H180" t="s">
        <v>697</v>
      </c>
      <c r="I180" t="s">
        <v>27769</v>
      </c>
      <c r="J180" t="s">
        <v>27770</v>
      </c>
      <c r="K180" t="s">
        <v>763</v>
      </c>
      <c r="L180" t="s">
        <v>27771</v>
      </c>
      <c r="M180" t="s">
        <v>27772</v>
      </c>
      <c r="N180" t="s">
        <v>761</v>
      </c>
      <c r="O180" t="s">
        <v>698</v>
      </c>
      <c r="P180" t="s">
        <v>692</v>
      </c>
      <c r="Q180" t="s">
        <v>693</v>
      </c>
      <c r="R180" t="s">
        <v>638</v>
      </c>
      <c r="S180" t="s">
        <v>637</v>
      </c>
      <c r="T180" t="s">
        <v>27773</v>
      </c>
    </row>
    <row r="181" spans="1:20" x14ac:dyDescent="0.25">
      <c r="A181" t="s">
        <v>239</v>
      </c>
      <c r="B181" t="s">
        <v>245</v>
      </c>
      <c r="C181">
        <v>159</v>
      </c>
      <c r="D181">
        <v>1</v>
      </c>
      <c r="E181" t="s">
        <v>27774</v>
      </c>
      <c r="F181">
        <v>129</v>
      </c>
      <c r="G181">
        <v>0</v>
      </c>
      <c r="H181" t="s">
        <v>636</v>
      </c>
      <c r="I181" t="s">
        <v>27775</v>
      </c>
      <c r="J181" t="s">
        <v>2080</v>
      </c>
      <c r="K181" t="s">
        <v>637</v>
      </c>
      <c r="L181" t="s">
        <v>638</v>
      </c>
      <c r="M181" t="s">
        <v>27773</v>
      </c>
      <c r="N181" t="s">
        <v>637</v>
      </c>
      <c r="O181" t="s">
        <v>639</v>
      </c>
      <c r="P181" t="s">
        <v>5</v>
      </c>
      <c r="Q181" t="s">
        <v>640</v>
      </c>
      <c r="R181" t="s">
        <v>638</v>
      </c>
      <c r="S181" t="s">
        <v>637</v>
      </c>
      <c r="T181" t="s">
        <v>27773</v>
      </c>
    </row>
    <row r="182" spans="1:20" x14ac:dyDescent="0.25">
      <c r="A182" t="s">
        <v>147</v>
      </c>
      <c r="B182" t="s">
        <v>148</v>
      </c>
      <c r="C182">
        <v>65</v>
      </c>
      <c r="D182">
        <v>6</v>
      </c>
      <c r="E182" t="s">
        <v>27776</v>
      </c>
      <c r="F182">
        <v>200</v>
      </c>
      <c r="G182">
        <v>0</v>
      </c>
      <c r="H182" t="s">
        <v>697</v>
      </c>
      <c r="I182" t="s">
        <v>27777</v>
      </c>
      <c r="J182" t="s">
        <v>27778</v>
      </c>
      <c r="K182" t="s">
        <v>659</v>
      </c>
      <c r="L182" t="s">
        <v>27779</v>
      </c>
      <c r="M182" t="s">
        <v>27773</v>
      </c>
      <c r="N182" t="s">
        <v>761</v>
      </c>
      <c r="O182" t="s">
        <v>698</v>
      </c>
      <c r="P182" t="s">
        <v>692</v>
      </c>
      <c r="Q182" t="s">
        <v>693</v>
      </c>
      <c r="R182" t="s">
        <v>638</v>
      </c>
      <c r="S182" t="s">
        <v>637</v>
      </c>
      <c r="T182" t="s">
        <v>27780</v>
      </c>
    </row>
    <row r="183" spans="1:20" x14ac:dyDescent="0.25">
      <c r="A183" t="s">
        <v>147</v>
      </c>
      <c r="B183" t="s">
        <v>148</v>
      </c>
      <c r="C183">
        <v>65</v>
      </c>
      <c r="D183">
        <v>6</v>
      </c>
      <c r="E183" t="s">
        <v>27781</v>
      </c>
      <c r="F183">
        <v>200</v>
      </c>
      <c r="G183">
        <v>0</v>
      </c>
      <c r="H183" t="s">
        <v>697</v>
      </c>
      <c r="I183" t="s">
        <v>27782</v>
      </c>
      <c r="J183" t="s">
        <v>27783</v>
      </c>
      <c r="K183" t="s">
        <v>688</v>
      </c>
      <c r="L183" t="s">
        <v>27784</v>
      </c>
      <c r="M183" t="s">
        <v>27785</v>
      </c>
      <c r="N183" t="s">
        <v>761</v>
      </c>
      <c r="O183" t="s">
        <v>698</v>
      </c>
      <c r="P183" t="s">
        <v>692</v>
      </c>
      <c r="Q183" t="s">
        <v>693</v>
      </c>
      <c r="R183" t="s">
        <v>638</v>
      </c>
      <c r="S183" t="s">
        <v>637</v>
      </c>
      <c r="T183" t="s">
        <v>27785</v>
      </c>
    </row>
    <row r="184" spans="1:20" x14ac:dyDescent="0.25">
      <c r="A184" t="s">
        <v>594</v>
      </c>
      <c r="B184" t="s">
        <v>595</v>
      </c>
      <c r="C184">
        <v>50</v>
      </c>
      <c r="D184">
        <v>3</v>
      </c>
      <c r="E184" t="s">
        <v>27786</v>
      </c>
      <c r="F184">
        <v>100</v>
      </c>
      <c r="G184">
        <v>0</v>
      </c>
      <c r="H184" t="s">
        <v>645</v>
      </c>
      <c r="I184" t="s">
        <v>27787</v>
      </c>
      <c r="J184" t="s">
        <v>27788</v>
      </c>
      <c r="K184" t="s">
        <v>27789</v>
      </c>
      <c r="L184" t="s">
        <v>27790</v>
      </c>
      <c r="M184" t="s">
        <v>27791</v>
      </c>
      <c r="N184" t="s">
        <v>761</v>
      </c>
      <c r="O184" t="s">
        <v>698</v>
      </c>
      <c r="P184" t="s">
        <v>692</v>
      </c>
      <c r="Q184" t="s">
        <v>693</v>
      </c>
      <c r="R184" t="s">
        <v>638</v>
      </c>
      <c r="S184" t="s">
        <v>637</v>
      </c>
      <c r="T184" t="s">
        <v>27791</v>
      </c>
    </row>
    <row r="185" spans="1:20" x14ac:dyDescent="0.25">
      <c r="A185" t="s">
        <v>104</v>
      </c>
      <c r="B185" t="s">
        <v>105</v>
      </c>
      <c r="C185">
        <v>14</v>
      </c>
      <c r="D185">
        <v>2</v>
      </c>
      <c r="E185" t="s">
        <v>27792</v>
      </c>
      <c r="F185">
        <v>44</v>
      </c>
      <c r="G185">
        <v>16</v>
      </c>
      <c r="H185" t="s">
        <v>645</v>
      </c>
      <c r="I185" t="s">
        <v>13740</v>
      </c>
      <c r="J185" t="s">
        <v>27793</v>
      </c>
      <c r="K185" t="s">
        <v>3343</v>
      </c>
      <c r="L185" t="s">
        <v>6311</v>
      </c>
      <c r="M185" t="s">
        <v>27688</v>
      </c>
      <c r="N185" t="s">
        <v>637</v>
      </c>
      <c r="O185" t="s">
        <v>646</v>
      </c>
      <c r="P185" t="s">
        <v>26</v>
      </c>
      <c r="Q185" t="s">
        <v>647</v>
      </c>
      <c r="R185" t="s">
        <v>638</v>
      </c>
      <c r="S185" t="s">
        <v>637</v>
      </c>
      <c r="T185" t="s">
        <v>27794</v>
      </c>
    </row>
    <row r="186" spans="1:20" x14ac:dyDescent="0.25">
      <c r="A186" t="s">
        <v>16818</v>
      </c>
      <c r="B186" t="s">
        <v>13750</v>
      </c>
      <c r="C186">
        <v>150</v>
      </c>
      <c r="D186">
        <v>1</v>
      </c>
      <c r="E186" t="s">
        <v>27795</v>
      </c>
      <c r="F186">
        <v>199</v>
      </c>
      <c r="G186">
        <v>0</v>
      </c>
      <c r="H186" t="s">
        <v>645</v>
      </c>
      <c r="I186" t="s">
        <v>27796</v>
      </c>
      <c r="J186" t="s">
        <v>27797</v>
      </c>
      <c r="K186" t="s">
        <v>9808</v>
      </c>
      <c r="L186" t="s">
        <v>27798</v>
      </c>
      <c r="M186" t="s">
        <v>27799</v>
      </c>
      <c r="N186" t="s">
        <v>761</v>
      </c>
      <c r="O186" t="s">
        <v>691</v>
      </c>
      <c r="P186" t="s">
        <v>692</v>
      </c>
      <c r="Q186" t="s">
        <v>693</v>
      </c>
      <c r="R186" t="s">
        <v>638</v>
      </c>
      <c r="S186" t="s">
        <v>637</v>
      </c>
      <c r="T186" t="s">
        <v>27800</v>
      </c>
    </row>
    <row r="187" spans="1:20" x14ac:dyDescent="0.25">
      <c r="A187" t="s">
        <v>16479</v>
      </c>
      <c r="B187" t="s">
        <v>13745</v>
      </c>
      <c r="C187">
        <v>150</v>
      </c>
      <c r="D187">
        <v>1</v>
      </c>
      <c r="E187" t="s">
        <v>27795</v>
      </c>
      <c r="F187">
        <v>199</v>
      </c>
      <c r="G187">
        <v>0</v>
      </c>
      <c r="H187" t="s">
        <v>645</v>
      </c>
      <c r="I187" t="s">
        <v>27796</v>
      </c>
      <c r="J187" t="s">
        <v>27797</v>
      </c>
      <c r="K187" t="s">
        <v>9808</v>
      </c>
      <c r="L187" t="s">
        <v>27798</v>
      </c>
      <c r="M187" t="s">
        <v>27799</v>
      </c>
      <c r="N187" t="s">
        <v>761</v>
      </c>
      <c r="O187" t="s">
        <v>691</v>
      </c>
      <c r="P187" t="s">
        <v>692</v>
      </c>
      <c r="Q187" t="s">
        <v>693</v>
      </c>
      <c r="R187" t="s">
        <v>638</v>
      </c>
      <c r="S187" t="s">
        <v>637</v>
      </c>
      <c r="T187" t="s">
        <v>27800</v>
      </c>
    </row>
    <row r="188" spans="1:20" x14ac:dyDescent="0.25">
      <c r="A188" t="s">
        <v>594</v>
      </c>
      <c r="B188" t="s">
        <v>595</v>
      </c>
      <c r="C188">
        <v>50</v>
      </c>
      <c r="D188">
        <v>3</v>
      </c>
      <c r="E188" t="s">
        <v>27801</v>
      </c>
      <c r="F188">
        <v>100</v>
      </c>
      <c r="G188">
        <v>0</v>
      </c>
      <c r="H188" t="s">
        <v>645</v>
      </c>
      <c r="I188" t="s">
        <v>27802</v>
      </c>
      <c r="J188" t="s">
        <v>27803</v>
      </c>
      <c r="K188" t="s">
        <v>718</v>
      </c>
      <c r="L188" t="s">
        <v>27804</v>
      </c>
      <c r="M188" t="s">
        <v>27805</v>
      </c>
      <c r="N188" t="s">
        <v>761</v>
      </c>
      <c r="O188" t="s">
        <v>698</v>
      </c>
      <c r="P188" t="s">
        <v>692</v>
      </c>
      <c r="Q188" t="s">
        <v>693</v>
      </c>
      <c r="R188" t="s">
        <v>638</v>
      </c>
      <c r="S188" t="s">
        <v>637</v>
      </c>
      <c r="T188" t="s">
        <v>27805</v>
      </c>
    </row>
    <row r="189" spans="1:20" x14ac:dyDescent="0.25">
      <c r="A189" t="s">
        <v>16818</v>
      </c>
      <c r="B189" t="s">
        <v>13750</v>
      </c>
      <c r="C189">
        <v>150</v>
      </c>
      <c r="D189">
        <v>1</v>
      </c>
      <c r="E189" t="s">
        <v>27806</v>
      </c>
      <c r="F189">
        <v>199</v>
      </c>
      <c r="G189">
        <v>0</v>
      </c>
      <c r="H189" t="s">
        <v>645</v>
      </c>
      <c r="I189" t="s">
        <v>27807</v>
      </c>
      <c r="J189" t="s">
        <v>27808</v>
      </c>
      <c r="K189" t="s">
        <v>5385</v>
      </c>
      <c r="L189" t="s">
        <v>27809</v>
      </c>
      <c r="M189" t="s">
        <v>27810</v>
      </c>
      <c r="N189" t="s">
        <v>761</v>
      </c>
      <c r="O189" t="s">
        <v>698</v>
      </c>
      <c r="P189" t="s">
        <v>692</v>
      </c>
      <c r="Q189" t="s">
        <v>693</v>
      </c>
      <c r="R189" t="s">
        <v>638</v>
      </c>
      <c r="S189" t="s">
        <v>637</v>
      </c>
      <c r="T189" t="s">
        <v>27810</v>
      </c>
    </row>
    <row r="190" spans="1:20" x14ac:dyDescent="0.25">
      <c r="A190" t="s">
        <v>16479</v>
      </c>
      <c r="B190" t="s">
        <v>13745</v>
      </c>
      <c r="C190">
        <v>150</v>
      </c>
      <c r="D190">
        <v>1</v>
      </c>
      <c r="E190" t="s">
        <v>27806</v>
      </c>
      <c r="F190">
        <v>199</v>
      </c>
      <c r="G190">
        <v>0</v>
      </c>
      <c r="H190" t="s">
        <v>645</v>
      </c>
      <c r="I190" t="s">
        <v>27807</v>
      </c>
      <c r="J190" t="s">
        <v>27808</v>
      </c>
      <c r="K190" t="s">
        <v>5385</v>
      </c>
      <c r="L190" t="s">
        <v>27809</v>
      </c>
      <c r="M190" t="s">
        <v>27810</v>
      </c>
      <c r="N190" t="s">
        <v>761</v>
      </c>
      <c r="O190" t="s">
        <v>698</v>
      </c>
      <c r="P190" t="s">
        <v>692</v>
      </c>
      <c r="Q190" t="s">
        <v>693</v>
      </c>
      <c r="R190" t="s">
        <v>638</v>
      </c>
      <c r="S190" t="s">
        <v>637</v>
      </c>
      <c r="T190" t="s">
        <v>27810</v>
      </c>
    </row>
    <row r="191" spans="1:20" x14ac:dyDescent="0.25">
      <c r="A191" t="s">
        <v>16818</v>
      </c>
      <c r="B191" t="s">
        <v>13750</v>
      </c>
      <c r="C191">
        <v>150</v>
      </c>
      <c r="D191">
        <v>1</v>
      </c>
      <c r="E191" t="s">
        <v>27811</v>
      </c>
      <c r="F191">
        <v>199</v>
      </c>
      <c r="G191">
        <v>0</v>
      </c>
      <c r="H191" t="s">
        <v>645</v>
      </c>
      <c r="I191" t="s">
        <v>27812</v>
      </c>
      <c r="J191" t="s">
        <v>27813</v>
      </c>
      <c r="K191" t="s">
        <v>16637</v>
      </c>
      <c r="L191" t="s">
        <v>27814</v>
      </c>
      <c r="M191" t="s">
        <v>27815</v>
      </c>
      <c r="N191" t="s">
        <v>761</v>
      </c>
      <c r="O191" t="s">
        <v>698</v>
      </c>
      <c r="P191" t="s">
        <v>692</v>
      </c>
      <c r="Q191" t="s">
        <v>693</v>
      </c>
      <c r="R191" t="s">
        <v>638</v>
      </c>
      <c r="S191" t="s">
        <v>637</v>
      </c>
      <c r="T191" t="s">
        <v>27815</v>
      </c>
    </row>
    <row r="192" spans="1:20" x14ac:dyDescent="0.25">
      <c r="A192" t="s">
        <v>16479</v>
      </c>
      <c r="B192" t="s">
        <v>13745</v>
      </c>
      <c r="C192">
        <v>150</v>
      </c>
      <c r="D192">
        <v>1</v>
      </c>
      <c r="E192" t="s">
        <v>27811</v>
      </c>
      <c r="F192">
        <v>199</v>
      </c>
      <c r="G192">
        <v>0</v>
      </c>
      <c r="H192" t="s">
        <v>645</v>
      </c>
      <c r="I192" t="s">
        <v>27812</v>
      </c>
      <c r="J192" t="s">
        <v>27813</v>
      </c>
      <c r="K192" t="s">
        <v>16637</v>
      </c>
      <c r="L192" t="s">
        <v>27814</v>
      </c>
      <c r="M192" t="s">
        <v>27815</v>
      </c>
      <c r="N192" t="s">
        <v>761</v>
      </c>
      <c r="O192" t="s">
        <v>698</v>
      </c>
      <c r="P192" t="s">
        <v>692</v>
      </c>
      <c r="Q192" t="s">
        <v>693</v>
      </c>
      <c r="R192" t="s">
        <v>638</v>
      </c>
      <c r="S192" t="s">
        <v>637</v>
      </c>
      <c r="T192" t="s">
        <v>27815</v>
      </c>
    </row>
    <row r="193" spans="1:20" x14ac:dyDescent="0.25">
      <c r="A193" t="s">
        <v>16818</v>
      </c>
      <c r="B193" t="s">
        <v>13750</v>
      </c>
      <c r="C193">
        <v>150</v>
      </c>
      <c r="D193">
        <v>1</v>
      </c>
      <c r="E193" t="s">
        <v>27816</v>
      </c>
      <c r="F193">
        <v>199</v>
      </c>
      <c r="G193">
        <v>0</v>
      </c>
      <c r="H193" t="s">
        <v>645</v>
      </c>
      <c r="I193" t="s">
        <v>27817</v>
      </c>
      <c r="J193" t="s">
        <v>27818</v>
      </c>
      <c r="K193" t="s">
        <v>7681</v>
      </c>
      <c r="L193" t="s">
        <v>27819</v>
      </c>
      <c r="M193" t="s">
        <v>27820</v>
      </c>
      <c r="N193" t="s">
        <v>761</v>
      </c>
      <c r="O193" t="s">
        <v>698</v>
      </c>
      <c r="P193" t="s">
        <v>692</v>
      </c>
      <c r="Q193" t="s">
        <v>693</v>
      </c>
      <c r="R193" t="s">
        <v>638</v>
      </c>
      <c r="S193" t="s">
        <v>637</v>
      </c>
      <c r="T193" t="s">
        <v>27820</v>
      </c>
    </row>
    <row r="194" spans="1:20" x14ac:dyDescent="0.25">
      <c r="A194" t="s">
        <v>16479</v>
      </c>
      <c r="B194" t="s">
        <v>13745</v>
      </c>
      <c r="C194">
        <v>150</v>
      </c>
      <c r="D194">
        <v>1</v>
      </c>
      <c r="E194" t="s">
        <v>27816</v>
      </c>
      <c r="F194">
        <v>199</v>
      </c>
      <c r="G194">
        <v>0</v>
      </c>
      <c r="H194" t="s">
        <v>645</v>
      </c>
      <c r="I194" t="s">
        <v>27817</v>
      </c>
      <c r="J194" t="s">
        <v>27818</v>
      </c>
      <c r="K194" t="s">
        <v>7681</v>
      </c>
      <c r="L194" t="s">
        <v>27819</v>
      </c>
      <c r="M194" t="s">
        <v>27820</v>
      </c>
      <c r="N194" t="s">
        <v>761</v>
      </c>
      <c r="O194" t="s">
        <v>698</v>
      </c>
      <c r="P194" t="s">
        <v>692</v>
      </c>
      <c r="Q194" t="s">
        <v>693</v>
      </c>
      <c r="R194" t="s">
        <v>638</v>
      </c>
      <c r="S194" t="s">
        <v>637</v>
      </c>
      <c r="T194" t="s">
        <v>27820</v>
      </c>
    </row>
    <row r="195" spans="1:20" x14ac:dyDescent="0.25">
      <c r="A195" t="s">
        <v>16818</v>
      </c>
      <c r="B195" t="s">
        <v>13750</v>
      </c>
      <c r="C195">
        <v>150</v>
      </c>
      <c r="D195">
        <v>2</v>
      </c>
      <c r="E195" t="s">
        <v>27821</v>
      </c>
      <c r="F195">
        <v>199</v>
      </c>
      <c r="G195">
        <v>0</v>
      </c>
      <c r="H195" t="s">
        <v>645</v>
      </c>
      <c r="I195" t="s">
        <v>27822</v>
      </c>
      <c r="J195" t="s">
        <v>27823</v>
      </c>
      <c r="K195" t="s">
        <v>719</v>
      </c>
      <c r="L195" t="s">
        <v>27824</v>
      </c>
      <c r="M195" t="s">
        <v>27825</v>
      </c>
      <c r="N195" t="s">
        <v>761</v>
      </c>
      <c r="O195" t="s">
        <v>698</v>
      </c>
      <c r="P195" t="s">
        <v>692</v>
      </c>
      <c r="Q195" t="s">
        <v>693</v>
      </c>
      <c r="R195" t="s">
        <v>638</v>
      </c>
      <c r="S195" t="s">
        <v>637</v>
      </c>
      <c r="T195" t="s">
        <v>27826</v>
      </c>
    </row>
    <row r="196" spans="1:20" x14ac:dyDescent="0.25">
      <c r="A196" t="s">
        <v>594</v>
      </c>
      <c r="B196" t="s">
        <v>595</v>
      </c>
      <c r="C196">
        <v>50</v>
      </c>
      <c r="D196">
        <v>3</v>
      </c>
      <c r="E196" t="s">
        <v>27827</v>
      </c>
      <c r="F196">
        <v>100</v>
      </c>
      <c r="G196">
        <v>0</v>
      </c>
      <c r="H196" t="s">
        <v>645</v>
      </c>
      <c r="I196" t="s">
        <v>27828</v>
      </c>
      <c r="J196" t="s">
        <v>27829</v>
      </c>
      <c r="K196" t="s">
        <v>2973</v>
      </c>
      <c r="L196" t="s">
        <v>27830</v>
      </c>
      <c r="M196" t="s">
        <v>27831</v>
      </c>
      <c r="N196" t="s">
        <v>761</v>
      </c>
      <c r="O196" t="s">
        <v>691</v>
      </c>
      <c r="P196" t="s">
        <v>692</v>
      </c>
      <c r="Q196" t="s">
        <v>693</v>
      </c>
      <c r="R196" t="s">
        <v>638</v>
      </c>
      <c r="S196" t="s">
        <v>637</v>
      </c>
      <c r="T196" t="s">
        <v>27832</v>
      </c>
    </row>
    <row r="197" spans="1:20" x14ac:dyDescent="0.25">
      <c r="A197" t="s">
        <v>594</v>
      </c>
      <c r="B197" t="s">
        <v>595</v>
      </c>
      <c r="C197">
        <v>50</v>
      </c>
      <c r="D197">
        <v>6</v>
      </c>
      <c r="E197" t="s">
        <v>27833</v>
      </c>
      <c r="F197">
        <v>200</v>
      </c>
      <c r="G197">
        <v>0</v>
      </c>
      <c r="H197" t="s">
        <v>645</v>
      </c>
      <c r="I197" t="s">
        <v>27834</v>
      </c>
      <c r="J197" t="s">
        <v>27835</v>
      </c>
      <c r="K197" t="s">
        <v>8716</v>
      </c>
      <c r="L197" t="s">
        <v>27836</v>
      </c>
      <c r="M197" t="s">
        <v>27837</v>
      </c>
      <c r="N197" t="s">
        <v>761</v>
      </c>
      <c r="O197" t="s">
        <v>698</v>
      </c>
      <c r="P197" t="s">
        <v>692</v>
      </c>
      <c r="Q197" t="s">
        <v>693</v>
      </c>
      <c r="R197" t="s">
        <v>638</v>
      </c>
      <c r="S197" t="s">
        <v>637</v>
      </c>
      <c r="T197" t="s">
        <v>27837</v>
      </c>
    </row>
    <row r="198" spans="1:20" x14ac:dyDescent="0.25">
      <c r="A198" t="s">
        <v>14</v>
      </c>
      <c r="B198" t="s">
        <v>15</v>
      </c>
      <c r="C198">
        <v>54.5</v>
      </c>
      <c r="D198">
        <v>2</v>
      </c>
      <c r="E198" t="s">
        <v>27838</v>
      </c>
      <c r="F198">
        <v>85</v>
      </c>
      <c r="G198">
        <v>0</v>
      </c>
      <c r="H198" t="s">
        <v>645</v>
      </c>
      <c r="I198" t="s">
        <v>27839</v>
      </c>
      <c r="J198" t="s">
        <v>27840</v>
      </c>
      <c r="K198" t="s">
        <v>1774</v>
      </c>
      <c r="L198" t="s">
        <v>27841</v>
      </c>
      <c r="M198" t="s">
        <v>27842</v>
      </c>
      <c r="N198" t="s">
        <v>637</v>
      </c>
      <c r="O198" t="s">
        <v>664</v>
      </c>
      <c r="P198" t="s">
        <v>23</v>
      </c>
      <c r="Q198" t="s">
        <v>665</v>
      </c>
      <c r="R198" t="s">
        <v>638</v>
      </c>
      <c r="S198" t="s">
        <v>27843</v>
      </c>
      <c r="T198" t="s">
        <v>27842</v>
      </c>
    </row>
    <row r="199" spans="1:20" x14ac:dyDescent="0.25">
      <c r="A199" t="s">
        <v>594</v>
      </c>
      <c r="B199" t="s">
        <v>595</v>
      </c>
      <c r="C199">
        <v>50</v>
      </c>
      <c r="D199">
        <v>3</v>
      </c>
      <c r="E199" t="s">
        <v>27844</v>
      </c>
      <c r="F199">
        <v>99</v>
      </c>
      <c r="G199">
        <v>0</v>
      </c>
      <c r="H199" t="s">
        <v>636</v>
      </c>
      <c r="I199" t="s">
        <v>638</v>
      </c>
      <c r="J199" t="s">
        <v>638</v>
      </c>
      <c r="K199" t="s">
        <v>637</v>
      </c>
      <c r="L199" t="s">
        <v>638</v>
      </c>
      <c r="M199" t="s">
        <v>637</v>
      </c>
      <c r="N199" t="s">
        <v>637</v>
      </c>
      <c r="O199" t="s">
        <v>9688</v>
      </c>
      <c r="P199" t="s">
        <v>5</v>
      </c>
      <c r="Q199" t="s">
        <v>637</v>
      </c>
      <c r="R199" t="s">
        <v>638</v>
      </c>
      <c r="S199" t="s">
        <v>637</v>
      </c>
      <c r="T199" t="s">
        <v>27845</v>
      </c>
    </row>
    <row r="200" spans="1:20" x14ac:dyDescent="0.25">
      <c r="A200" t="s">
        <v>594</v>
      </c>
      <c r="B200" t="s">
        <v>595</v>
      </c>
      <c r="C200">
        <v>50</v>
      </c>
      <c r="D200">
        <v>9</v>
      </c>
      <c r="E200" t="s">
        <v>27846</v>
      </c>
      <c r="F200">
        <v>300</v>
      </c>
      <c r="G200">
        <v>0</v>
      </c>
      <c r="H200" t="s">
        <v>645</v>
      </c>
      <c r="I200" t="s">
        <v>27847</v>
      </c>
      <c r="J200" t="s">
        <v>27848</v>
      </c>
      <c r="K200" t="s">
        <v>736</v>
      </c>
      <c r="L200" t="s">
        <v>27849</v>
      </c>
      <c r="M200" t="s">
        <v>27102</v>
      </c>
      <c r="N200" t="s">
        <v>761</v>
      </c>
      <c r="O200" t="s">
        <v>691</v>
      </c>
      <c r="P200" t="s">
        <v>692</v>
      </c>
      <c r="Q200" t="s">
        <v>693</v>
      </c>
      <c r="R200" t="s">
        <v>638</v>
      </c>
      <c r="S200" t="s">
        <v>637</v>
      </c>
      <c r="T200" t="s">
        <v>27850</v>
      </c>
    </row>
    <row r="201" spans="1:20" x14ac:dyDescent="0.25">
      <c r="A201" t="s">
        <v>594</v>
      </c>
      <c r="B201" t="s">
        <v>595</v>
      </c>
      <c r="C201">
        <v>50</v>
      </c>
      <c r="D201">
        <v>3</v>
      </c>
      <c r="E201" t="s">
        <v>27851</v>
      </c>
      <c r="F201">
        <v>100</v>
      </c>
      <c r="G201">
        <v>0</v>
      </c>
      <c r="H201" t="s">
        <v>645</v>
      </c>
      <c r="I201" t="s">
        <v>27852</v>
      </c>
      <c r="J201" t="s">
        <v>27853</v>
      </c>
      <c r="K201" t="s">
        <v>3352</v>
      </c>
      <c r="L201" t="s">
        <v>27854</v>
      </c>
      <c r="M201" t="s">
        <v>27855</v>
      </c>
      <c r="N201" t="s">
        <v>761</v>
      </c>
      <c r="O201" t="s">
        <v>698</v>
      </c>
      <c r="P201" t="s">
        <v>692</v>
      </c>
      <c r="Q201" t="s">
        <v>693</v>
      </c>
      <c r="R201" t="s">
        <v>638</v>
      </c>
      <c r="S201" t="s">
        <v>637</v>
      </c>
      <c r="T201" t="s">
        <v>27855</v>
      </c>
    </row>
    <row r="202" spans="1:20" x14ac:dyDescent="0.25">
      <c r="A202" t="s">
        <v>16479</v>
      </c>
      <c r="B202" t="s">
        <v>13745</v>
      </c>
      <c r="C202">
        <v>150</v>
      </c>
      <c r="D202">
        <v>1</v>
      </c>
      <c r="E202" t="s">
        <v>27856</v>
      </c>
      <c r="F202">
        <v>199</v>
      </c>
      <c r="G202">
        <v>0</v>
      </c>
      <c r="H202" t="s">
        <v>645</v>
      </c>
      <c r="I202" t="s">
        <v>27857</v>
      </c>
      <c r="J202" t="s">
        <v>27858</v>
      </c>
      <c r="K202" t="s">
        <v>27859</v>
      </c>
      <c r="L202" t="s">
        <v>27860</v>
      </c>
      <c r="M202" t="s">
        <v>27861</v>
      </c>
      <c r="N202" t="s">
        <v>761</v>
      </c>
      <c r="O202" t="s">
        <v>698</v>
      </c>
      <c r="P202" t="s">
        <v>692</v>
      </c>
      <c r="Q202" t="s">
        <v>693</v>
      </c>
      <c r="R202" t="s">
        <v>638</v>
      </c>
      <c r="S202" t="s">
        <v>637</v>
      </c>
      <c r="T202" t="s">
        <v>27862</v>
      </c>
    </row>
    <row r="203" spans="1:20" x14ac:dyDescent="0.25">
      <c r="A203" t="s">
        <v>16818</v>
      </c>
      <c r="B203" t="s">
        <v>13750</v>
      </c>
      <c r="C203">
        <v>150</v>
      </c>
      <c r="D203">
        <v>1</v>
      </c>
      <c r="E203" t="s">
        <v>27856</v>
      </c>
      <c r="F203">
        <v>199</v>
      </c>
      <c r="G203">
        <v>0</v>
      </c>
      <c r="H203" t="s">
        <v>645</v>
      </c>
      <c r="I203" t="s">
        <v>27857</v>
      </c>
      <c r="J203" t="s">
        <v>27858</v>
      </c>
      <c r="K203" t="s">
        <v>27859</v>
      </c>
      <c r="L203" t="s">
        <v>27860</v>
      </c>
      <c r="M203" t="s">
        <v>27861</v>
      </c>
      <c r="N203" t="s">
        <v>761</v>
      </c>
      <c r="O203" t="s">
        <v>698</v>
      </c>
      <c r="P203" t="s">
        <v>692</v>
      </c>
      <c r="Q203" t="s">
        <v>693</v>
      </c>
      <c r="R203" t="s">
        <v>638</v>
      </c>
      <c r="S203" t="s">
        <v>637</v>
      </c>
      <c r="T203" t="s">
        <v>27862</v>
      </c>
    </row>
    <row r="204" spans="1:20" x14ac:dyDescent="0.25">
      <c r="A204" t="s">
        <v>16818</v>
      </c>
      <c r="B204" t="s">
        <v>13750</v>
      </c>
      <c r="C204">
        <v>150</v>
      </c>
      <c r="D204">
        <v>1</v>
      </c>
      <c r="E204" t="s">
        <v>27863</v>
      </c>
      <c r="F204">
        <v>199</v>
      </c>
      <c r="G204">
        <v>0</v>
      </c>
      <c r="H204" t="s">
        <v>645</v>
      </c>
      <c r="I204" t="s">
        <v>27864</v>
      </c>
      <c r="J204" t="s">
        <v>27865</v>
      </c>
      <c r="K204" t="s">
        <v>27866</v>
      </c>
      <c r="L204" t="s">
        <v>27867</v>
      </c>
      <c r="M204" t="s">
        <v>27868</v>
      </c>
      <c r="N204" t="s">
        <v>761</v>
      </c>
      <c r="O204" t="s">
        <v>698</v>
      </c>
      <c r="P204" t="s">
        <v>692</v>
      </c>
      <c r="Q204" t="s">
        <v>693</v>
      </c>
      <c r="R204" t="s">
        <v>638</v>
      </c>
      <c r="S204" t="s">
        <v>637</v>
      </c>
      <c r="T204" t="s">
        <v>27868</v>
      </c>
    </row>
    <row r="205" spans="1:20" x14ac:dyDescent="0.25">
      <c r="A205" t="s">
        <v>16479</v>
      </c>
      <c r="B205" t="s">
        <v>13745</v>
      </c>
      <c r="C205">
        <v>150</v>
      </c>
      <c r="D205">
        <v>1</v>
      </c>
      <c r="E205" t="s">
        <v>27863</v>
      </c>
      <c r="F205">
        <v>199</v>
      </c>
      <c r="G205">
        <v>0</v>
      </c>
      <c r="H205" t="s">
        <v>645</v>
      </c>
      <c r="I205" t="s">
        <v>27864</v>
      </c>
      <c r="J205" t="s">
        <v>27865</v>
      </c>
      <c r="K205" t="s">
        <v>27866</v>
      </c>
      <c r="L205" t="s">
        <v>27867</v>
      </c>
      <c r="M205" t="s">
        <v>27868</v>
      </c>
      <c r="N205" t="s">
        <v>761</v>
      </c>
      <c r="O205" t="s">
        <v>698</v>
      </c>
      <c r="P205" t="s">
        <v>692</v>
      </c>
      <c r="Q205" t="s">
        <v>693</v>
      </c>
      <c r="R205" t="s">
        <v>638</v>
      </c>
      <c r="S205" t="s">
        <v>637</v>
      </c>
      <c r="T205" t="s">
        <v>27868</v>
      </c>
    </row>
    <row r="206" spans="1:20" x14ac:dyDescent="0.25">
      <c r="A206" t="s">
        <v>594</v>
      </c>
      <c r="B206" t="s">
        <v>595</v>
      </c>
      <c r="C206">
        <v>50</v>
      </c>
      <c r="D206">
        <v>3</v>
      </c>
      <c r="E206" t="s">
        <v>27869</v>
      </c>
      <c r="F206">
        <v>100</v>
      </c>
      <c r="G206">
        <v>0</v>
      </c>
      <c r="H206" t="s">
        <v>645</v>
      </c>
      <c r="I206" t="s">
        <v>27870</v>
      </c>
      <c r="J206" t="s">
        <v>27871</v>
      </c>
      <c r="K206" t="s">
        <v>6926</v>
      </c>
      <c r="L206" t="s">
        <v>27872</v>
      </c>
      <c r="M206" t="s">
        <v>27873</v>
      </c>
      <c r="N206" t="s">
        <v>761</v>
      </c>
      <c r="O206" t="s">
        <v>698</v>
      </c>
      <c r="P206" t="s">
        <v>692</v>
      </c>
      <c r="Q206" t="s">
        <v>693</v>
      </c>
      <c r="R206" t="s">
        <v>638</v>
      </c>
      <c r="S206" t="s">
        <v>637</v>
      </c>
      <c r="T206" t="s">
        <v>27873</v>
      </c>
    </row>
    <row r="207" spans="1:20" x14ac:dyDescent="0.25">
      <c r="A207" t="s">
        <v>18</v>
      </c>
      <c r="B207" t="s">
        <v>19</v>
      </c>
      <c r="C207">
        <v>66.666666666666671</v>
      </c>
      <c r="D207">
        <v>3</v>
      </c>
      <c r="E207" t="s">
        <v>27874</v>
      </c>
      <c r="F207">
        <v>129</v>
      </c>
      <c r="G207">
        <v>0</v>
      </c>
      <c r="H207" t="s">
        <v>636</v>
      </c>
      <c r="I207" t="s">
        <v>27875</v>
      </c>
      <c r="J207" t="s">
        <v>657</v>
      </c>
      <c r="K207" t="s">
        <v>637</v>
      </c>
      <c r="L207" t="s">
        <v>638</v>
      </c>
      <c r="M207" t="s">
        <v>27876</v>
      </c>
      <c r="N207" t="s">
        <v>637</v>
      </c>
      <c r="O207" t="s">
        <v>639</v>
      </c>
      <c r="P207" t="s">
        <v>5</v>
      </c>
      <c r="Q207" t="s">
        <v>640</v>
      </c>
      <c r="R207" t="s">
        <v>638</v>
      </c>
      <c r="S207" t="s">
        <v>637</v>
      </c>
      <c r="T207" t="s">
        <v>27876</v>
      </c>
    </row>
    <row r="208" spans="1:20" x14ac:dyDescent="0.25">
      <c r="A208" t="s">
        <v>16662</v>
      </c>
      <c r="B208" t="s">
        <v>10386</v>
      </c>
      <c r="C208">
        <v>89.5</v>
      </c>
      <c r="D208">
        <v>2</v>
      </c>
      <c r="E208" t="s">
        <v>27877</v>
      </c>
      <c r="F208">
        <v>379</v>
      </c>
      <c r="G208">
        <v>0</v>
      </c>
      <c r="H208" t="s">
        <v>645</v>
      </c>
      <c r="I208" t="s">
        <v>27878</v>
      </c>
      <c r="J208" t="s">
        <v>27879</v>
      </c>
      <c r="K208" t="s">
        <v>3824</v>
      </c>
      <c r="L208" t="s">
        <v>27880</v>
      </c>
      <c r="M208" t="s">
        <v>27876</v>
      </c>
      <c r="N208" t="s">
        <v>761</v>
      </c>
      <c r="O208" t="s">
        <v>698</v>
      </c>
      <c r="P208" t="s">
        <v>692</v>
      </c>
      <c r="Q208" t="s">
        <v>693</v>
      </c>
      <c r="R208" t="s">
        <v>638</v>
      </c>
      <c r="S208" t="s">
        <v>637</v>
      </c>
      <c r="T208" t="s">
        <v>27881</v>
      </c>
    </row>
    <row r="209" spans="1:20" x14ac:dyDescent="0.25">
      <c r="A209" t="s">
        <v>147</v>
      </c>
      <c r="B209" t="s">
        <v>148</v>
      </c>
      <c r="C209">
        <v>65</v>
      </c>
      <c r="D209">
        <v>6</v>
      </c>
      <c r="E209" t="s">
        <v>27877</v>
      </c>
      <c r="F209">
        <v>379</v>
      </c>
      <c r="G209">
        <v>0</v>
      </c>
      <c r="H209" t="s">
        <v>645</v>
      </c>
      <c r="I209" t="s">
        <v>27878</v>
      </c>
      <c r="J209" t="s">
        <v>27879</v>
      </c>
      <c r="K209" t="s">
        <v>3824</v>
      </c>
      <c r="L209" t="s">
        <v>27880</v>
      </c>
      <c r="M209" t="s">
        <v>27876</v>
      </c>
      <c r="N209" t="s">
        <v>761</v>
      </c>
      <c r="O209" t="s">
        <v>698</v>
      </c>
      <c r="P209" t="s">
        <v>692</v>
      </c>
      <c r="Q209" t="s">
        <v>693</v>
      </c>
      <c r="R209" t="s">
        <v>638</v>
      </c>
      <c r="S209" t="s">
        <v>637</v>
      </c>
      <c r="T209" t="s">
        <v>27881</v>
      </c>
    </row>
    <row r="210" spans="1:20" x14ac:dyDescent="0.25">
      <c r="A210" t="s">
        <v>147</v>
      </c>
      <c r="B210" t="s">
        <v>148</v>
      </c>
      <c r="C210">
        <v>50</v>
      </c>
      <c r="D210">
        <v>6</v>
      </c>
      <c r="E210" t="s">
        <v>27882</v>
      </c>
      <c r="F210">
        <v>200</v>
      </c>
      <c r="G210">
        <v>0</v>
      </c>
      <c r="H210" t="s">
        <v>636</v>
      </c>
      <c r="I210" t="s">
        <v>27883</v>
      </c>
      <c r="J210" t="s">
        <v>687</v>
      </c>
      <c r="K210" t="s">
        <v>637</v>
      </c>
      <c r="L210" t="s">
        <v>638</v>
      </c>
      <c r="M210" t="s">
        <v>27884</v>
      </c>
      <c r="N210" t="s">
        <v>637</v>
      </c>
      <c r="O210" t="s">
        <v>643</v>
      </c>
      <c r="P210" t="s">
        <v>5</v>
      </c>
      <c r="Q210" t="s">
        <v>644</v>
      </c>
      <c r="R210" t="s">
        <v>638</v>
      </c>
      <c r="S210" t="s">
        <v>637</v>
      </c>
      <c r="T210" t="s">
        <v>27884</v>
      </c>
    </row>
    <row r="211" spans="1:20" x14ac:dyDescent="0.25">
      <c r="A211" t="s">
        <v>147</v>
      </c>
      <c r="B211" t="s">
        <v>148</v>
      </c>
      <c r="C211">
        <v>65</v>
      </c>
      <c r="D211">
        <v>6</v>
      </c>
      <c r="E211" t="s">
        <v>27885</v>
      </c>
      <c r="F211">
        <v>200</v>
      </c>
      <c r="G211">
        <v>0</v>
      </c>
      <c r="H211" t="s">
        <v>697</v>
      </c>
      <c r="I211" t="s">
        <v>27886</v>
      </c>
      <c r="J211" t="s">
        <v>27887</v>
      </c>
      <c r="K211" t="s">
        <v>2498</v>
      </c>
      <c r="L211" t="s">
        <v>27888</v>
      </c>
      <c r="M211" t="s">
        <v>27889</v>
      </c>
      <c r="N211" t="s">
        <v>761</v>
      </c>
      <c r="O211" t="s">
        <v>691</v>
      </c>
      <c r="P211" t="s">
        <v>692</v>
      </c>
      <c r="Q211" t="s">
        <v>693</v>
      </c>
      <c r="R211" t="s">
        <v>638</v>
      </c>
      <c r="S211" t="s">
        <v>637</v>
      </c>
      <c r="T211" t="s">
        <v>27890</v>
      </c>
    </row>
    <row r="212" spans="1:20" x14ac:dyDescent="0.25">
      <c r="A212" t="s">
        <v>147</v>
      </c>
      <c r="B212" t="s">
        <v>148</v>
      </c>
      <c r="C212">
        <v>33.333333333333336</v>
      </c>
      <c r="D212">
        <v>3</v>
      </c>
      <c r="E212" t="s">
        <v>27891</v>
      </c>
      <c r="F212">
        <v>100</v>
      </c>
      <c r="G212">
        <v>0</v>
      </c>
      <c r="H212" t="s">
        <v>655</v>
      </c>
      <c r="I212" t="s">
        <v>27875</v>
      </c>
      <c r="J212" t="s">
        <v>657</v>
      </c>
      <c r="K212" t="s">
        <v>637</v>
      </c>
      <c r="L212" t="s">
        <v>638</v>
      </c>
      <c r="M212" t="s">
        <v>27892</v>
      </c>
      <c r="N212" t="s">
        <v>637</v>
      </c>
      <c r="O212" t="s">
        <v>639</v>
      </c>
      <c r="P212" t="s">
        <v>5</v>
      </c>
      <c r="Q212" t="s">
        <v>640</v>
      </c>
      <c r="R212" t="s">
        <v>638</v>
      </c>
      <c r="S212" t="s">
        <v>637</v>
      </c>
      <c r="T212" t="s">
        <v>27892</v>
      </c>
    </row>
    <row r="213" spans="1:20" x14ac:dyDescent="0.25">
      <c r="A213" t="s">
        <v>147</v>
      </c>
      <c r="B213" t="s">
        <v>148</v>
      </c>
      <c r="C213">
        <v>33.333333333333336</v>
      </c>
      <c r="D213">
        <v>3</v>
      </c>
      <c r="E213" t="s">
        <v>27893</v>
      </c>
      <c r="F213">
        <v>100</v>
      </c>
      <c r="G213">
        <v>0</v>
      </c>
      <c r="H213" t="s">
        <v>655</v>
      </c>
      <c r="I213" t="s">
        <v>8551</v>
      </c>
      <c r="J213" t="s">
        <v>1970</v>
      </c>
      <c r="K213" t="s">
        <v>637</v>
      </c>
      <c r="L213" t="s">
        <v>638</v>
      </c>
      <c r="M213" t="s">
        <v>27894</v>
      </c>
      <c r="N213" t="s">
        <v>637</v>
      </c>
      <c r="O213" t="s">
        <v>639</v>
      </c>
      <c r="P213" t="s">
        <v>5</v>
      </c>
      <c r="Q213" t="s">
        <v>640</v>
      </c>
      <c r="R213" t="s">
        <v>27895</v>
      </c>
      <c r="S213" t="s">
        <v>637</v>
      </c>
      <c r="T213" t="s">
        <v>27894</v>
      </c>
    </row>
    <row r="214" spans="1:20" x14ac:dyDescent="0.25">
      <c r="A214" t="s">
        <v>147</v>
      </c>
      <c r="B214" t="s">
        <v>148</v>
      </c>
      <c r="C214">
        <v>50</v>
      </c>
      <c r="D214">
        <v>6</v>
      </c>
      <c r="E214" t="s">
        <v>27896</v>
      </c>
      <c r="F214">
        <v>384.86</v>
      </c>
      <c r="G214">
        <v>0</v>
      </c>
      <c r="H214" t="s">
        <v>636</v>
      </c>
      <c r="I214" t="s">
        <v>27897</v>
      </c>
      <c r="J214" t="s">
        <v>657</v>
      </c>
      <c r="K214" t="s">
        <v>637</v>
      </c>
      <c r="L214" t="s">
        <v>638</v>
      </c>
      <c r="M214" t="s">
        <v>27894</v>
      </c>
      <c r="N214" t="s">
        <v>637</v>
      </c>
      <c r="O214" t="s">
        <v>643</v>
      </c>
      <c r="P214" t="s">
        <v>5</v>
      </c>
      <c r="Q214" t="s">
        <v>644</v>
      </c>
      <c r="R214" t="s">
        <v>638</v>
      </c>
      <c r="S214" t="s">
        <v>637</v>
      </c>
      <c r="T214" t="s">
        <v>27894</v>
      </c>
    </row>
    <row r="215" spans="1:20" x14ac:dyDescent="0.25">
      <c r="A215" t="s">
        <v>147</v>
      </c>
      <c r="B215" t="s">
        <v>148</v>
      </c>
      <c r="C215">
        <v>50</v>
      </c>
      <c r="D215">
        <v>6</v>
      </c>
      <c r="E215" t="s">
        <v>27896</v>
      </c>
      <c r="F215">
        <v>384.86</v>
      </c>
      <c r="G215">
        <v>0</v>
      </c>
      <c r="H215" t="s">
        <v>636</v>
      </c>
      <c r="I215" t="s">
        <v>27897</v>
      </c>
      <c r="J215" t="s">
        <v>657</v>
      </c>
      <c r="K215" t="s">
        <v>637</v>
      </c>
      <c r="L215" t="s">
        <v>638</v>
      </c>
      <c r="M215" t="s">
        <v>27894</v>
      </c>
      <c r="N215" t="s">
        <v>637</v>
      </c>
      <c r="O215" t="s">
        <v>643</v>
      </c>
      <c r="P215" t="s">
        <v>5</v>
      </c>
      <c r="Q215" t="s">
        <v>644</v>
      </c>
      <c r="R215" t="s">
        <v>638</v>
      </c>
      <c r="S215" t="s">
        <v>637</v>
      </c>
      <c r="T215" t="s">
        <v>27894</v>
      </c>
    </row>
    <row r="216" spans="1:20" x14ac:dyDescent="0.25">
      <c r="A216" t="s">
        <v>240</v>
      </c>
      <c r="B216" t="s">
        <v>246</v>
      </c>
      <c r="C216">
        <v>139</v>
      </c>
      <c r="D216">
        <v>1</v>
      </c>
      <c r="E216" t="s">
        <v>27898</v>
      </c>
      <c r="F216">
        <v>433</v>
      </c>
      <c r="G216">
        <v>16</v>
      </c>
      <c r="H216" t="s">
        <v>645</v>
      </c>
      <c r="I216" t="s">
        <v>27899</v>
      </c>
      <c r="J216" t="s">
        <v>27900</v>
      </c>
      <c r="K216" t="s">
        <v>7651</v>
      </c>
      <c r="L216" t="s">
        <v>695</v>
      </c>
      <c r="M216" t="s">
        <v>27850</v>
      </c>
      <c r="N216" t="s">
        <v>637</v>
      </c>
      <c r="O216" t="s">
        <v>646</v>
      </c>
      <c r="P216" t="s">
        <v>26</v>
      </c>
      <c r="Q216" t="s">
        <v>647</v>
      </c>
      <c r="R216" t="s">
        <v>638</v>
      </c>
      <c r="S216" t="s">
        <v>637</v>
      </c>
      <c r="T216" t="s">
        <v>27901</v>
      </c>
    </row>
    <row r="217" spans="1:20" x14ac:dyDescent="0.25">
      <c r="A217" t="s">
        <v>239</v>
      </c>
      <c r="B217" t="s">
        <v>245</v>
      </c>
      <c r="C217">
        <v>139</v>
      </c>
      <c r="D217">
        <v>2</v>
      </c>
      <c r="E217" t="s">
        <v>27898</v>
      </c>
      <c r="F217">
        <v>433</v>
      </c>
      <c r="G217">
        <v>16</v>
      </c>
      <c r="H217" t="s">
        <v>645</v>
      </c>
      <c r="I217" t="s">
        <v>27899</v>
      </c>
      <c r="J217" t="s">
        <v>27900</v>
      </c>
      <c r="K217" t="s">
        <v>7651</v>
      </c>
      <c r="L217" t="s">
        <v>695</v>
      </c>
      <c r="M217" t="s">
        <v>27850</v>
      </c>
      <c r="N217" t="s">
        <v>637</v>
      </c>
      <c r="O217" t="s">
        <v>646</v>
      </c>
      <c r="P217" t="s">
        <v>26</v>
      </c>
      <c r="Q217" t="s">
        <v>647</v>
      </c>
      <c r="R217" t="s">
        <v>638</v>
      </c>
      <c r="S217" t="s">
        <v>637</v>
      </c>
      <c r="T217" t="s">
        <v>27901</v>
      </c>
    </row>
    <row r="218" spans="1:20" x14ac:dyDescent="0.25">
      <c r="A218" t="s">
        <v>147</v>
      </c>
      <c r="B218" t="s">
        <v>148</v>
      </c>
      <c r="C218">
        <v>50</v>
      </c>
      <c r="D218">
        <v>6</v>
      </c>
      <c r="E218" t="s">
        <v>27902</v>
      </c>
      <c r="F218">
        <v>200</v>
      </c>
      <c r="G218">
        <v>0</v>
      </c>
      <c r="H218" t="s">
        <v>636</v>
      </c>
      <c r="I218" t="s">
        <v>27903</v>
      </c>
      <c r="J218" t="s">
        <v>648</v>
      </c>
      <c r="K218" t="s">
        <v>637</v>
      </c>
      <c r="L218" t="s">
        <v>638</v>
      </c>
      <c r="M218" t="s">
        <v>27904</v>
      </c>
      <c r="N218" t="s">
        <v>637</v>
      </c>
      <c r="O218" t="s">
        <v>639</v>
      </c>
      <c r="P218" t="s">
        <v>5</v>
      </c>
      <c r="Q218" t="s">
        <v>640</v>
      </c>
      <c r="R218" t="s">
        <v>638</v>
      </c>
      <c r="S218" t="s">
        <v>637</v>
      </c>
      <c r="T218" t="s">
        <v>27904</v>
      </c>
    </row>
    <row r="219" spans="1:20" x14ac:dyDescent="0.25">
      <c r="A219" t="s">
        <v>240</v>
      </c>
      <c r="B219" t="s">
        <v>2799</v>
      </c>
      <c r="C219">
        <v>92.65</v>
      </c>
      <c r="D219">
        <v>2</v>
      </c>
      <c r="E219" t="s">
        <v>27905</v>
      </c>
      <c r="F219">
        <v>211.3</v>
      </c>
      <c r="G219">
        <v>26</v>
      </c>
      <c r="H219" t="s">
        <v>645</v>
      </c>
      <c r="I219" t="s">
        <v>27906</v>
      </c>
      <c r="J219" t="s">
        <v>27907</v>
      </c>
      <c r="K219" t="s">
        <v>4924</v>
      </c>
      <c r="L219" t="s">
        <v>27908</v>
      </c>
      <c r="M219" t="s">
        <v>27909</v>
      </c>
      <c r="N219" t="s">
        <v>637</v>
      </c>
      <c r="O219" t="s">
        <v>664</v>
      </c>
      <c r="P219" t="s">
        <v>23</v>
      </c>
      <c r="Q219" t="s">
        <v>665</v>
      </c>
      <c r="R219" t="s">
        <v>638</v>
      </c>
      <c r="S219" t="s">
        <v>637</v>
      </c>
      <c r="T219" t="s">
        <v>27909</v>
      </c>
    </row>
    <row r="220" spans="1:20" x14ac:dyDescent="0.25">
      <c r="A220" t="s">
        <v>147</v>
      </c>
      <c r="B220" t="s">
        <v>148</v>
      </c>
      <c r="C220">
        <v>50</v>
      </c>
      <c r="D220">
        <v>6</v>
      </c>
      <c r="E220" t="s">
        <v>27910</v>
      </c>
      <c r="F220">
        <v>200</v>
      </c>
      <c r="G220">
        <v>0</v>
      </c>
      <c r="H220" t="s">
        <v>636</v>
      </c>
      <c r="I220" t="s">
        <v>21946</v>
      </c>
      <c r="J220" t="s">
        <v>667</v>
      </c>
      <c r="K220" t="s">
        <v>637</v>
      </c>
      <c r="L220" t="s">
        <v>638</v>
      </c>
      <c r="M220" t="s">
        <v>27911</v>
      </c>
      <c r="N220" t="s">
        <v>637</v>
      </c>
      <c r="O220" t="s">
        <v>639</v>
      </c>
      <c r="P220" t="s">
        <v>5</v>
      </c>
      <c r="Q220" t="s">
        <v>640</v>
      </c>
      <c r="R220" t="s">
        <v>638</v>
      </c>
      <c r="S220" t="s">
        <v>637</v>
      </c>
      <c r="T220" t="s">
        <v>27911</v>
      </c>
    </row>
    <row r="221" spans="1:20" x14ac:dyDescent="0.25">
      <c r="A221" t="s">
        <v>147</v>
      </c>
      <c r="B221" t="s">
        <v>148</v>
      </c>
      <c r="C221">
        <v>50</v>
      </c>
      <c r="D221">
        <v>6</v>
      </c>
      <c r="E221" t="s">
        <v>27912</v>
      </c>
      <c r="F221">
        <v>200</v>
      </c>
      <c r="G221">
        <v>0</v>
      </c>
      <c r="H221" t="s">
        <v>636</v>
      </c>
      <c r="I221" t="s">
        <v>27913</v>
      </c>
      <c r="J221" t="s">
        <v>2131</v>
      </c>
      <c r="K221" t="s">
        <v>637</v>
      </c>
      <c r="L221" t="s">
        <v>638</v>
      </c>
      <c r="M221" t="s">
        <v>27914</v>
      </c>
      <c r="N221" t="s">
        <v>637</v>
      </c>
      <c r="O221" t="s">
        <v>639</v>
      </c>
      <c r="P221" t="s">
        <v>5</v>
      </c>
      <c r="Q221" t="s">
        <v>640</v>
      </c>
      <c r="R221" t="s">
        <v>638</v>
      </c>
      <c r="S221" t="s">
        <v>637</v>
      </c>
      <c r="T221" t="s">
        <v>27914</v>
      </c>
    </row>
    <row r="222" spans="1:20" x14ac:dyDescent="0.25">
      <c r="A222" t="s">
        <v>147</v>
      </c>
      <c r="B222" t="s">
        <v>148</v>
      </c>
      <c r="C222">
        <v>50</v>
      </c>
      <c r="D222">
        <v>6</v>
      </c>
      <c r="E222" t="s">
        <v>27915</v>
      </c>
      <c r="F222">
        <v>230</v>
      </c>
      <c r="G222">
        <v>30</v>
      </c>
      <c r="H222" t="s">
        <v>636</v>
      </c>
      <c r="I222" t="s">
        <v>27916</v>
      </c>
      <c r="J222" t="s">
        <v>2080</v>
      </c>
      <c r="K222" t="s">
        <v>637</v>
      </c>
      <c r="L222" t="s">
        <v>638</v>
      </c>
      <c r="M222" t="s">
        <v>27917</v>
      </c>
      <c r="N222" t="s">
        <v>637</v>
      </c>
      <c r="O222" t="s">
        <v>643</v>
      </c>
      <c r="P222" t="s">
        <v>5</v>
      </c>
      <c r="Q222" t="s">
        <v>644</v>
      </c>
      <c r="R222" t="s">
        <v>638</v>
      </c>
      <c r="S222" t="s">
        <v>637</v>
      </c>
      <c r="T222" t="s">
        <v>27917</v>
      </c>
    </row>
    <row r="223" spans="1:20" x14ac:dyDescent="0.25">
      <c r="A223" t="s">
        <v>239</v>
      </c>
      <c r="B223" t="s">
        <v>245</v>
      </c>
      <c r="C223">
        <v>159</v>
      </c>
      <c r="D223">
        <v>1</v>
      </c>
      <c r="E223" t="s">
        <v>27918</v>
      </c>
      <c r="F223">
        <v>158</v>
      </c>
      <c r="G223">
        <v>29</v>
      </c>
      <c r="H223" t="s">
        <v>636</v>
      </c>
      <c r="I223" t="s">
        <v>27919</v>
      </c>
      <c r="J223" t="s">
        <v>1827</v>
      </c>
      <c r="K223" t="s">
        <v>637</v>
      </c>
      <c r="L223" t="s">
        <v>638</v>
      </c>
      <c r="M223" t="s">
        <v>27920</v>
      </c>
      <c r="N223" t="s">
        <v>637</v>
      </c>
      <c r="O223" t="s">
        <v>639</v>
      </c>
      <c r="P223" t="s">
        <v>5</v>
      </c>
      <c r="Q223" t="s">
        <v>640</v>
      </c>
      <c r="R223" t="s">
        <v>638</v>
      </c>
      <c r="S223" t="s">
        <v>637</v>
      </c>
      <c r="T223" t="s">
        <v>27920</v>
      </c>
    </row>
    <row r="224" spans="1:20" x14ac:dyDescent="0.25">
      <c r="A224" t="s">
        <v>147</v>
      </c>
      <c r="B224" t="s">
        <v>148</v>
      </c>
      <c r="C224">
        <v>50</v>
      </c>
      <c r="D224">
        <v>6</v>
      </c>
      <c r="E224" t="s">
        <v>27921</v>
      </c>
      <c r="F224">
        <v>200</v>
      </c>
      <c r="G224">
        <v>0</v>
      </c>
      <c r="H224" t="s">
        <v>636</v>
      </c>
      <c r="I224" t="s">
        <v>27922</v>
      </c>
      <c r="J224" t="s">
        <v>653</v>
      </c>
      <c r="K224" t="s">
        <v>637</v>
      </c>
      <c r="L224" t="s">
        <v>638</v>
      </c>
      <c r="M224" t="s">
        <v>27923</v>
      </c>
      <c r="N224" t="s">
        <v>637</v>
      </c>
      <c r="O224" t="s">
        <v>639</v>
      </c>
      <c r="P224" t="s">
        <v>5</v>
      </c>
      <c r="Q224" t="s">
        <v>640</v>
      </c>
      <c r="R224" t="s">
        <v>638</v>
      </c>
      <c r="S224" t="s">
        <v>637</v>
      </c>
      <c r="T224" t="s">
        <v>27923</v>
      </c>
    </row>
    <row r="225" spans="1:20" x14ac:dyDescent="0.25">
      <c r="A225" t="s">
        <v>72</v>
      </c>
      <c r="B225" t="s">
        <v>716</v>
      </c>
      <c r="C225">
        <v>93</v>
      </c>
      <c r="D225">
        <v>1</v>
      </c>
      <c r="E225" t="s">
        <v>27924</v>
      </c>
      <c r="F225">
        <v>93</v>
      </c>
      <c r="G225">
        <v>0</v>
      </c>
      <c r="H225" t="s">
        <v>645</v>
      </c>
      <c r="I225" t="s">
        <v>862</v>
      </c>
      <c r="J225" t="s">
        <v>27925</v>
      </c>
      <c r="K225" t="s">
        <v>1603</v>
      </c>
      <c r="L225" t="s">
        <v>2784</v>
      </c>
      <c r="M225" t="s">
        <v>27911</v>
      </c>
      <c r="N225" t="s">
        <v>637</v>
      </c>
      <c r="O225" t="s">
        <v>646</v>
      </c>
      <c r="P225" t="s">
        <v>26</v>
      </c>
      <c r="Q225" t="s">
        <v>647</v>
      </c>
      <c r="R225" t="s">
        <v>638</v>
      </c>
      <c r="S225" t="s">
        <v>637</v>
      </c>
      <c r="T225" t="s">
        <v>27926</v>
      </c>
    </row>
    <row r="226" spans="1:20" x14ac:dyDescent="0.25">
      <c r="A226" t="s">
        <v>147</v>
      </c>
      <c r="B226" t="s">
        <v>148</v>
      </c>
      <c r="C226">
        <v>65</v>
      </c>
      <c r="D226">
        <v>6</v>
      </c>
      <c r="E226" t="s">
        <v>27927</v>
      </c>
      <c r="F226">
        <v>200</v>
      </c>
      <c r="G226">
        <v>0</v>
      </c>
      <c r="H226" t="s">
        <v>697</v>
      </c>
      <c r="I226" t="s">
        <v>6924</v>
      </c>
      <c r="J226" t="s">
        <v>27928</v>
      </c>
      <c r="K226" t="s">
        <v>6926</v>
      </c>
      <c r="L226" t="s">
        <v>6927</v>
      </c>
      <c r="M226" t="s">
        <v>26325</v>
      </c>
      <c r="N226" t="s">
        <v>761</v>
      </c>
      <c r="O226" t="s">
        <v>691</v>
      </c>
      <c r="P226" t="s">
        <v>692</v>
      </c>
      <c r="Q226" t="s">
        <v>693</v>
      </c>
      <c r="R226" t="s">
        <v>638</v>
      </c>
      <c r="S226" t="s">
        <v>637</v>
      </c>
      <c r="T226" t="s">
        <v>27929</v>
      </c>
    </row>
    <row r="227" spans="1:20" x14ac:dyDescent="0.25">
      <c r="A227" t="s">
        <v>18</v>
      </c>
      <c r="B227" t="s">
        <v>19</v>
      </c>
      <c r="C227">
        <v>33</v>
      </c>
      <c r="D227">
        <v>20</v>
      </c>
      <c r="E227" t="s">
        <v>27930</v>
      </c>
      <c r="F227">
        <v>798</v>
      </c>
      <c r="G227">
        <v>0</v>
      </c>
      <c r="H227" t="s">
        <v>636</v>
      </c>
      <c r="I227" t="s">
        <v>27931</v>
      </c>
      <c r="J227" t="s">
        <v>1797</v>
      </c>
      <c r="K227" t="s">
        <v>637</v>
      </c>
      <c r="L227" t="s">
        <v>638</v>
      </c>
      <c r="M227" t="s">
        <v>27929</v>
      </c>
      <c r="N227" t="s">
        <v>637</v>
      </c>
      <c r="O227" t="s">
        <v>639</v>
      </c>
      <c r="P227" t="s">
        <v>5</v>
      </c>
      <c r="Q227" t="s">
        <v>640</v>
      </c>
      <c r="R227" t="s">
        <v>638</v>
      </c>
      <c r="S227" t="s">
        <v>27932</v>
      </c>
      <c r="T227" t="s">
        <v>27929</v>
      </c>
    </row>
    <row r="228" spans="1:20" x14ac:dyDescent="0.25">
      <c r="A228" t="s">
        <v>240</v>
      </c>
      <c r="B228" t="s">
        <v>246</v>
      </c>
      <c r="C228">
        <v>139</v>
      </c>
      <c r="D228">
        <v>1</v>
      </c>
      <c r="E228" t="s">
        <v>27933</v>
      </c>
      <c r="F228">
        <v>215</v>
      </c>
      <c r="G228">
        <v>0</v>
      </c>
      <c r="H228" t="s">
        <v>697</v>
      </c>
      <c r="I228" t="s">
        <v>27934</v>
      </c>
      <c r="J228" t="s">
        <v>27935</v>
      </c>
      <c r="K228" t="s">
        <v>1745</v>
      </c>
      <c r="L228" t="s">
        <v>27936</v>
      </c>
      <c r="M228" t="s">
        <v>27929</v>
      </c>
      <c r="N228" t="s">
        <v>761</v>
      </c>
      <c r="O228" t="s">
        <v>698</v>
      </c>
      <c r="P228" t="s">
        <v>692</v>
      </c>
      <c r="Q228" t="s">
        <v>693</v>
      </c>
      <c r="R228" t="s">
        <v>638</v>
      </c>
      <c r="S228" t="s">
        <v>637</v>
      </c>
      <c r="T228" t="s">
        <v>27937</v>
      </c>
    </row>
    <row r="229" spans="1:20" x14ac:dyDescent="0.25">
      <c r="A229" t="s">
        <v>600</v>
      </c>
      <c r="B229" t="s">
        <v>601</v>
      </c>
      <c r="C229">
        <v>139</v>
      </c>
      <c r="D229">
        <v>1</v>
      </c>
      <c r="E229" t="s">
        <v>27933</v>
      </c>
      <c r="F229">
        <v>215</v>
      </c>
      <c r="G229">
        <v>0</v>
      </c>
      <c r="H229" t="s">
        <v>697</v>
      </c>
      <c r="I229" t="s">
        <v>27934</v>
      </c>
      <c r="J229" t="s">
        <v>27935</v>
      </c>
      <c r="K229" t="s">
        <v>1745</v>
      </c>
      <c r="L229" t="s">
        <v>27936</v>
      </c>
      <c r="M229" t="s">
        <v>27929</v>
      </c>
      <c r="N229" t="s">
        <v>761</v>
      </c>
      <c r="O229" t="s">
        <v>698</v>
      </c>
      <c r="P229" t="s">
        <v>692</v>
      </c>
      <c r="Q229" t="s">
        <v>693</v>
      </c>
      <c r="R229" t="s">
        <v>638</v>
      </c>
      <c r="S229" t="s">
        <v>637</v>
      </c>
      <c r="T229" t="s">
        <v>27937</v>
      </c>
    </row>
    <row r="230" spans="1:20" x14ac:dyDescent="0.25">
      <c r="A230" t="s">
        <v>104</v>
      </c>
      <c r="B230" t="s">
        <v>105</v>
      </c>
      <c r="C230">
        <v>14</v>
      </c>
      <c r="D230">
        <v>2</v>
      </c>
      <c r="E230" t="s">
        <v>27938</v>
      </c>
      <c r="F230">
        <v>43</v>
      </c>
      <c r="G230">
        <v>15</v>
      </c>
      <c r="H230" t="s">
        <v>645</v>
      </c>
      <c r="I230" t="s">
        <v>27939</v>
      </c>
      <c r="J230" t="s">
        <v>27940</v>
      </c>
      <c r="K230" t="s">
        <v>729</v>
      </c>
      <c r="L230" t="s">
        <v>4688</v>
      </c>
      <c r="M230" t="s">
        <v>27937</v>
      </c>
      <c r="N230" t="s">
        <v>637</v>
      </c>
      <c r="O230" t="s">
        <v>646</v>
      </c>
      <c r="P230" t="s">
        <v>26</v>
      </c>
      <c r="Q230" t="s">
        <v>647</v>
      </c>
      <c r="R230" t="s">
        <v>638</v>
      </c>
      <c r="S230" t="s">
        <v>637</v>
      </c>
      <c r="T230" t="s">
        <v>27937</v>
      </c>
    </row>
    <row r="231" spans="1:20" x14ac:dyDescent="0.25">
      <c r="A231" t="s">
        <v>600</v>
      </c>
      <c r="B231" t="s">
        <v>601</v>
      </c>
      <c r="C231">
        <v>139</v>
      </c>
      <c r="D231">
        <v>1</v>
      </c>
      <c r="E231" t="s">
        <v>27941</v>
      </c>
      <c r="F231">
        <v>215</v>
      </c>
      <c r="G231">
        <v>0</v>
      </c>
      <c r="H231" t="s">
        <v>697</v>
      </c>
      <c r="I231" t="s">
        <v>27942</v>
      </c>
      <c r="J231" t="s">
        <v>27943</v>
      </c>
      <c r="K231" t="s">
        <v>27944</v>
      </c>
      <c r="L231" t="s">
        <v>27945</v>
      </c>
      <c r="M231" t="s">
        <v>27946</v>
      </c>
      <c r="N231" t="s">
        <v>761</v>
      </c>
      <c r="O231" t="s">
        <v>698</v>
      </c>
      <c r="P231" t="s">
        <v>692</v>
      </c>
      <c r="Q231" t="s">
        <v>693</v>
      </c>
      <c r="R231" t="s">
        <v>638</v>
      </c>
      <c r="S231" t="s">
        <v>637</v>
      </c>
      <c r="T231" t="s">
        <v>27946</v>
      </c>
    </row>
    <row r="232" spans="1:20" x14ac:dyDescent="0.25">
      <c r="A232" t="s">
        <v>241</v>
      </c>
      <c r="B232" t="s">
        <v>247</v>
      </c>
      <c r="C232">
        <v>139</v>
      </c>
      <c r="D232">
        <v>1</v>
      </c>
      <c r="E232" t="s">
        <v>27941</v>
      </c>
      <c r="F232">
        <v>215</v>
      </c>
      <c r="G232">
        <v>0</v>
      </c>
      <c r="H232" t="s">
        <v>697</v>
      </c>
      <c r="I232" t="s">
        <v>27942</v>
      </c>
      <c r="J232" t="s">
        <v>27943</v>
      </c>
      <c r="K232" t="s">
        <v>27944</v>
      </c>
      <c r="L232" t="s">
        <v>27945</v>
      </c>
      <c r="M232" t="s">
        <v>27946</v>
      </c>
      <c r="N232" t="s">
        <v>761</v>
      </c>
      <c r="O232" t="s">
        <v>698</v>
      </c>
      <c r="P232" t="s">
        <v>692</v>
      </c>
      <c r="Q232" t="s">
        <v>693</v>
      </c>
      <c r="R232" t="s">
        <v>638</v>
      </c>
      <c r="S232" t="s">
        <v>637</v>
      </c>
      <c r="T232" t="s">
        <v>27946</v>
      </c>
    </row>
    <row r="233" spans="1:20" x14ac:dyDescent="0.25">
      <c r="A233" t="s">
        <v>147</v>
      </c>
      <c r="B233" t="s">
        <v>148</v>
      </c>
      <c r="C233">
        <v>50</v>
      </c>
      <c r="D233">
        <v>6</v>
      </c>
      <c r="E233" t="s">
        <v>27947</v>
      </c>
      <c r="F233">
        <v>200</v>
      </c>
      <c r="G233">
        <v>0</v>
      </c>
      <c r="H233" t="s">
        <v>636</v>
      </c>
      <c r="I233" t="s">
        <v>27948</v>
      </c>
      <c r="J233" t="s">
        <v>2136</v>
      </c>
      <c r="K233" t="s">
        <v>637</v>
      </c>
      <c r="L233" t="s">
        <v>638</v>
      </c>
      <c r="M233" t="s">
        <v>27949</v>
      </c>
      <c r="N233" t="s">
        <v>637</v>
      </c>
      <c r="O233" t="s">
        <v>639</v>
      </c>
      <c r="P233" t="s">
        <v>5</v>
      </c>
      <c r="Q233" t="s">
        <v>640</v>
      </c>
      <c r="R233" t="s">
        <v>638</v>
      </c>
      <c r="S233" t="s">
        <v>27950</v>
      </c>
      <c r="T233" t="s">
        <v>27949</v>
      </c>
    </row>
    <row r="234" spans="1:20" x14ac:dyDescent="0.25">
      <c r="A234" t="s">
        <v>147</v>
      </c>
      <c r="B234" t="s">
        <v>148</v>
      </c>
      <c r="C234">
        <v>65</v>
      </c>
      <c r="D234">
        <v>6</v>
      </c>
      <c r="E234" t="s">
        <v>27951</v>
      </c>
      <c r="F234">
        <v>415</v>
      </c>
      <c r="G234">
        <v>0</v>
      </c>
      <c r="H234" t="s">
        <v>697</v>
      </c>
      <c r="I234" t="s">
        <v>27952</v>
      </c>
      <c r="J234" t="s">
        <v>27953</v>
      </c>
      <c r="K234" t="s">
        <v>1745</v>
      </c>
      <c r="L234" t="s">
        <v>27954</v>
      </c>
      <c r="M234" t="s">
        <v>27949</v>
      </c>
      <c r="N234" t="s">
        <v>761</v>
      </c>
      <c r="O234" t="s">
        <v>698</v>
      </c>
      <c r="P234" t="s">
        <v>692</v>
      </c>
      <c r="Q234" t="s">
        <v>693</v>
      </c>
      <c r="R234" t="s">
        <v>638</v>
      </c>
      <c r="S234" t="s">
        <v>637</v>
      </c>
      <c r="T234" t="s">
        <v>27955</v>
      </c>
    </row>
    <row r="235" spans="1:20" x14ac:dyDescent="0.25">
      <c r="A235" t="s">
        <v>240</v>
      </c>
      <c r="B235" t="s">
        <v>246</v>
      </c>
      <c r="C235">
        <v>139</v>
      </c>
      <c r="D235">
        <v>2</v>
      </c>
      <c r="E235" t="s">
        <v>27951</v>
      </c>
      <c r="F235">
        <v>415</v>
      </c>
      <c r="G235">
        <v>0</v>
      </c>
      <c r="H235" t="s">
        <v>697</v>
      </c>
      <c r="I235" t="s">
        <v>27952</v>
      </c>
      <c r="J235" t="s">
        <v>27953</v>
      </c>
      <c r="K235" t="s">
        <v>1745</v>
      </c>
      <c r="L235" t="s">
        <v>27954</v>
      </c>
      <c r="M235" t="s">
        <v>27949</v>
      </c>
      <c r="N235" t="s">
        <v>761</v>
      </c>
      <c r="O235" t="s">
        <v>698</v>
      </c>
      <c r="P235" t="s">
        <v>692</v>
      </c>
      <c r="Q235" t="s">
        <v>693</v>
      </c>
      <c r="R235" t="s">
        <v>638</v>
      </c>
      <c r="S235" t="s">
        <v>637</v>
      </c>
      <c r="T235" t="s">
        <v>27955</v>
      </c>
    </row>
    <row r="236" spans="1:20" x14ac:dyDescent="0.25">
      <c r="A236" t="s">
        <v>147</v>
      </c>
      <c r="B236" t="s">
        <v>148</v>
      </c>
      <c r="C236">
        <v>65</v>
      </c>
      <c r="D236">
        <v>6</v>
      </c>
      <c r="E236" t="s">
        <v>27956</v>
      </c>
      <c r="F236">
        <v>200</v>
      </c>
      <c r="G236">
        <v>0</v>
      </c>
      <c r="H236" t="s">
        <v>697</v>
      </c>
      <c r="I236" t="s">
        <v>27957</v>
      </c>
      <c r="J236" t="s">
        <v>27958</v>
      </c>
      <c r="K236" t="s">
        <v>27959</v>
      </c>
      <c r="L236" t="s">
        <v>27960</v>
      </c>
      <c r="M236" t="s">
        <v>27961</v>
      </c>
      <c r="N236" t="s">
        <v>761</v>
      </c>
      <c r="O236" t="s">
        <v>698</v>
      </c>
      <c r="P236" t="s">
        <v>692</v>
      </c>
      <c r="Q236" t="s">
        <v>693</v>
      </c>
      <c r="R236" t="s">
        <v>638</v>
      </c>
      <c r="S236" t="s">
        <v>637</v>
      </c>
      <c r="T236" t="s">
        <v>27961</v>
      </c>
    </row>
    <row r="237" spans="1:20" x14ac:dyDescent="0.25">
      <c r="A237" t="s">
        <v>147</v>
      </c>
      <c r="B237" t="s">
        <v>148</v>
      </c>
      <c r="C237">
        <v>65</v>
      </c>
      <c r="D237">
        <v>6</v>
      </c>
      <c r="E237" t="s">
        <v>27962</v>
      </c>
      <c r="F237">
        <v>200</v>
      </c>
      <c r="G237">
        <v>0</v>
      </c>
      <c r="H237" t="s">
        <v>697</v>
      </c>
      <c r="I237" t="s">
        <v>27963</v>
      </c>
      <c r="J237" t="s">
        <v>27964</v>
      </c>
      <c r="K237" t="s">
        <v>16544</v>
      </c>
      <c r="L237" t="s">
        <v>27965</v>
      </c>
      <c r="M237" t="s">
        <v>27966</v>
      </c>
      <c r="N237" t="s">
        <v>761</v>
      </c>
      <c r="O237" t="s">
        <v>691</v>
      </c>
      <c r="P237" t="s">
        <v>692</v>
      </c>
      <c r="Q237" t="s">
        <v>693</v>
      </c>
      <c r="R237" t="s">
        <v>638</v>
      </c>
      <c r="S237" t="s">
        <v>637</v>
      </c>
      <c r="T237" t="s">
        <v>27967</v>
      </c>
    </row>
    <row r="238" spans="1:20" x14ac:dyDescent="0.25">
      <c r="A238" t="s">
        <v>147</v>
      </c>
      <c r="B238" t="s">
        <v>148</v>
      </c>
      <c r="C238">
        <v>65</v>
      </c>
      <c r="D238">
        <v>6</v>
      </c>
      <c r="E238" t="s">
        <v>27968</v>
      </c>
      <c r="F238">
        <v>200</v>
      </c>
      <c r="G238">
        <v>0</v>
      </c>
      <c r="H238" t="s">
        <v>697</v>
      </c>
      <c r="I238" t="s">
        <v>27969</v>
      </c>
      <c r="J238" t="s">
        <v>27970</v>
      </c>
      <c r="K238" t="s">
        <v>8752</v>
      </c>
      <c r="L238" t="s">
        <v>27971</v>
      </c>
      <c r="M238" t="s">
        <v>27972</v>
      </c>
      <c r="N238" t="s">
        <v>761</v>
      </c>
      <c r="O238" t="s">
        <v>698</v>
      </c>
      <c r="P238" t="s">
        <v>692</v>
      </c>
      <c r="Q238" t="s">
        <v>693</v>
      </c>
      <c r="R238" t="s">
        <v>638</v>
      </c>
      <c r="S238" t="s">
        <v>637</v>
      </c>
      <c r="T238" t="s">
        <v>27973</v>
      </c>
    </row>
    <row r="239" spans="1:20" x14ac:dyDescent="0.25">
      <c r="A239" t="s">
        <v>147</v>
      </c>
      <c r="B239" t="s">
        <v>148</v>
      </c>
      <c r="C239">
        <v>65</v>
      </c>
      <c r="D239">
        <v>6</v>
      </c>
      <c r="E239" t="s">
        <v>27974</v>
      </c>
      <c r="F239">
        <v>200</v>
      </c>
      <c r="G239">
        <v>0</v>
      </c>
      <c r="H239" t="s">
        <v>697</v>
      </c>
      <c r="I239" t="s">
        <v>27975</v>
      </c>
      <c r="J239" t="s">
        <v>27976</v>
      </c>
      <c r="K239" t="s">
        <v>7774</v>
      </c>
      <c r="L239" t="s">
        <v>27977</v>
      </c>
      <c r="M239" t="s">
        <v>27978</v>
      </c>
      <c r="N239" t="s">
        <v>761</v>
      </c>
      <c r="O239" t="s">
        <v>691</v>
      </c>
      <c r="P239" t="s">
        <v>692</v>
      </c>
      <c r="Q239" t="s">
        <v>693</v>
      </c>
      <c r="R239" t="s">
        <v>638</v>
      </c>
      <c r="S239" t="s">
        <v>637</v>
      </c>
      <c r="T239" t="s">
        <v>27979</v>
      </c>
    </row>
    <row r="240" spans="1:20" x14ac:dyDescent="0.25">
      <c r="A240" t="s">
        <v>147</v>
      </c>
      <c r="B240" t="s">
        <v>148</v>
      </c>
      <c r="C240">
        <v>65</v>
      </c>
      <c r="D240">
        <v>6</v>
      </c>
      <c r="E240" t="s">
        <v>27980</v>
      </c>
      <c r="F240">
        <v>200</v>
      </c>
      <c r="G240">
        <v>0</v>
      </c>
      <c r="H240" t="s">
        <v>697</v>
      </c>
      <c r="I240" t="s">
        <v>27981</v>
      </c>
      <c r="J240" t="s">
        <v>27982</v>
      </c>
      <c r="K240" t="s">
        <v>1752</v>
      </c>
      <c r="L240" t="s">
        <v>27983</v>
      </c>
      <c r="M240" t="s">
        <v>27984</v>
      </c>
      <c r="N240" t="s">
        <v>761</v>
      </c>
      <c r="O240" t="s">
        <v>698</v>
      </c>
      <c r="P240" t="s">
        <v>692</v>
      </c>
      <c r="Q240" t="s">
        <v>693</v>
      </c>
      <c r="R240" t="s">
        <v>638</v>
      </c>
      <c r="S240" t="s">
        <v>637</v>
      </c>
      <c r="T240" t="s">
        <v>27984</v>
      </c>
    </row>
    <row r="241" spans="1:20" x14ac:dyDescent="0.25">
      <c r="A241" t="s">
        <v>147</v>
      </c>
      <c r="B241" t="s">
        <v>148</v>
      </c>
      <c r="C241">
        <v>65</v>
      </c>
      <c r="D241">
        <v>6</v>
      </c>
      <c r="E241" t="s">
        <v>27985</v>
      </c>
      <c r="F241">
        <v>200</v>
      </c>
      <c r="G241">
        <v>0</v>
      </c>
      <c r="H241" t="s">
        <v>697</v>
      </c>
      <c r="I241" t="s">
        <v>27986</v>
      </c>
      <c r="J241" t="s">
        <v>27987</v>
      </c>
      <c r="K241" t="s">
        <v>5668</v>
      </c>
      <c r="L241" t="s">
        <v>27988</v>
      </c>
      <c r="M241" t="s">
        <v>27989</v>
      </c>
      <c r="N241" t="s">
        <v>761</v>
      </c>
      <c r="O241" t="s">
        <v>698</v>
      </c>
      <c r="P241" t="s">
        <v>692</v>
      </c>
      <c r="Q241" t="s">
        <v>693</v>
      </c>
      <c r="R241" t="s">
        <v>638</v>
      </c>
      <c r="S241" t="s">
        <v>637</v>
      </c>
      <c r="T241" t="s">
        <v>27989</v>
      </c>
    </row>
    <row r="242" spans="1:20" x14ac:dyDescent="0.25">
      <c r="A242" t="s">
        <v>22</v>
      </c>
      <c r="B242" t="s">
        <v>27</v>
      </c>
      <c r="C242">
        <v>80</v>
      </c>
      <c r="D242">
        <v>1</v>
      </c>
      <c r="E242" t="s">
        <v>27990</v>
      </c>
      <c r="F242">
        <v>80</v>
      </c>
      <c r="G242">
        <v>0</v>
      </c>
      <c r="H242" t="s">
        <v>645</v>
      </c>
      <c r="I242" t="s">
        <v>5338</v>
      </c>
      <c r="J242" t="s">
        <v>27991</v>
      </c>
      <c r="K242" t="s">
        <v>3703</v>
      </c>
      <c r="L242" t="s">
        <v>773</v>
      </c>
      <c r="M242" t="s">
        <v>27992</v>
      </c>
      <c r="N242" t="s">
        <v>637</v>
      </c>
      <c r="O242" t="s">
        <v>646</v>
      </c>
      <c r="P242" t="s">
        <v>26</v>
      </c>
      <c r="Q242" t="s">
        <v>647</v>
      </c>
      <c r="R242" t="s">
        <v>638</v>
      </c>
      <c r="S242" t="s">
        <v>27993</v>
      </c>
      <c r="T242" t="s">
        <v>27992</v>
      </c>
    </row>
    <row r="243" spans="1:20" x14ac:dyDescent="0.25">
      <c r="A243" t="s">
        <v>147</v>
      </c>
      <c r="B243" t="s">
        <v>148</v>
      </c>
      <c r="C243">
        <v>65</v>
      </c>
      <c r="D243">
        <v>6</v>
      </c>
      <c r="E243" t="s">
        <v>27994</v>
      </c>
      <c r="F243">
        <v>200</v>
      </c>
      <c r="G243">
        <v>0</v>
      </c>
      <c r="H243" t="s">
        <v>697</v>
      </c>
      <c r="I243" t="s">
        <v>27995</v>
      </c>
      <c r="J243" t="s">
        <v>27996</v>
      </c>
      <c r="K243" t="s">
        <v>3772</v>
      </c>
      <c r="L243" t="s">
        <v>27997</v>
      </c>
      <c r="M243" t="s">
        <v>27992</v>
      </c>
      <c r="N243" t="s">
        <v>761</v>
      </c>
      <c r="O243" t="s">
        <v>698</v>
      </c>
      <c r="P243" t="s">
        <v>692</v>
      </c>
      <c r="Q243" t="s">
        <v>693</v>
      </c>
      <c r="R243" t="s">
        <v>638</v>
      </c>
      <c r="S243" t="s">
        <v>637</v>
      </c>
      <c r="T243" t="s">
        <v>27998</v>
      </c>
    </row>
    <row r="244" spans="1:20" x14ac:dyDescent="0.25">
      <c r="A244" t="s">
        <v>147</v>
      </c>
      <c r="B244" t="s">
        <v>148</v>
      </c>
      <c r="C244">
        <v>65</v>
      </c>
      <c r="D244">
        <v>6</v>
      </c>
      <c r="E244" t="s">
        <v>27999</v>
      </c>
      <c r="F244">
        <v>200</v>
      </c>
      <c r="G244">
        <v>0</v>
      </c>
      <c r="H244" t="s">
        <v>697</v>
      </c>
      <c r="I244" t="s">
        <v>23426</v>
      </c>
      <c r="J244" t="s">
        <v>23427</v>
      </c>
      <c r="K244" t="s">
        <v>706</v>
      </c>
      <c r="L244" t="s">
        <v>23428</v>
      </c>
      <c r="M244" t="s">
        <v>28000</v>
      </c>
      <c r="N244" t="s">
        <v>761</v>
      </c>
      <c r="O244" t="s">
        <v>691</v>
      </c>
      <c r="P244" t="s">
        <v>692</v>
      </c>
      <c r="Q244" t="s">
        <v>693</v>
      </c>
      <c r="R244" t="s">
        <v>638</v>
      </c>
      <c r="S244" t="s">
        <v>637</v>
      </c>
      <c r="T244" t="s">
        <v>28001</v>
      </c>
    </row>
    <row r="245" spans="1:20" x14ac:dyDescent="0.25">
      <c r="A245" t="s">
        <v>147</v>
      </c>
      <c r="B245" t="s">
        <v>148</v>
      </c>
      <c r="C245">
        <v>65</v>
      </c>
      <c r="D245">
        <v>6</v>
      </c>
      <c r="E245" t="s">
        <v>28002</v>
      </c>
      <c r="F245">
        <v>200</v>
      </c>
      <c r="G245">
        <v>0</v>
      </c>
      <c r="H245" t="s">
        <v>697</v>
      </c>
      <c r="I245" t="s">
        <v>28003</v>
      </c>
      <c r="J245" t="s">
        <v>28004</v>
      </c>
      <c r="K245" t="s">
        <v>6926</v>
      </c>
      <c r="L245" t="s">
        <v>28005</v>
      </c>
      <c r="M245" t="s">
        <v>28006</v>
      </c>
      <c r="N245" t="s">
        <v>761</v>
      </c>
      <c r="O245" t="s">
        <v>698</v>
      </c>
      <c r="P245" t="s">
        <v>692</v>
      </c>
      <c r="Q245" t="s">
        <v>693</v>
      </c>
      <c r="R245" t="s">
        <v>638</v>
      </c>
      <c r="S245" t="s">
        <v>637</v>
      </c>
      <c r="T245" t="s">
        <v>28006</v>
      </c>
    </row>
    <row r="246" spans="1:20" x14ac:dyDescent="0.25">
      <c r="A246" t="s">
        <v>147</v>
      </c>
      <c r="B246" t="s">
        <v>148</v>
      </c>
      <c r="C246">
        <v>65</v>
      </c>
      <c r="D246">
        <v>6</v>
      </c>
      <c r="E246" t="s">
        <v>28007</v>
      </c>
      <c r="F246">
        <v>200</v>
      </c>
      <c r="G246">
        <v>0</v>
      </c>
      <c r="H246" t="s">
        <v>697</v>
      </c>
      <c r="I246" t="s">
        <v>14060</v>
      </c>
      <c r="J246" t="s">
        <v>28008</v>
      </c>
      <c r="K246" t="s">
        <v>6926</v>
      </c>
      <c r="L246" t="s">
        <v>14062</v>
      </c>
      <c r="M246" t="s">
        <v>28009</v>
      </c>
      <c r="N246" t="s">
        <v>761</v>
      </c>
      <c r="O246" t="s">
        <v>691</v>
      </c>
      <c r="P246" t="s">
        <v>692</v>
      </c>
      <c r="Q246" t="s">
        <v>693</v>
      </c>
      <c r="R246" t="s">
        <v>638</v>
      </c>
      <c r="S246" t="s">
        <v>637</v>
      </c>
      <c r="T246" t="s">
        <v>28010</v>
      </c>
    </row>
    <row r="247" spans="1:20" x14ac:dyDescent="0.25">
      <c r="A247" t="s">
        <v>18</v>
      </c>
      <c r="B247" t="s">
        <v>19</v>
      </c>
      <c r="C247">
        <v>66.666666666666671</v>
      </c>
      <c r="D247">
        <v>3</v>
      </c>
      <c r="E247" t="s">
        <v>28011</v>
      </c>
      <c r="F247">
        <v>100</v>
      </c>
      <c r="G247">
        <v>0</v>
      </c>
      <c r="H247" t="s">
        <v>655</v>
      </c>
      <c r="I247" t="s">
        <v>20249</v>
      </c>
      <c r="J247" t="s">
        <v>649</v>
      </c>
      <c r="K247" t="s">
        <v>637</v>
      </c>
      <c r="L247" t="s">
        <v>638</v>
      </c>
      <c r="M247" t="s">
        <v>28012</v>
      </c>
      <c r="N247" t="s">
        <v>637</v>
      </c>
      <c r="O247" t="s">
        <v>639</v>
      </c>
      <c r="P247" t="s">
        <v>5</v>
      </c>
      <c r="Q247" t="s">
        <v>640</v>
      </c>
      <c r="R247" t="s">
        <v>638</v>
      </c>
      <c r="S247" t="s">
        <v>28013</v>
      </c>
      <c r="T247" t="s">
        <v>28012</v>
      </c>
    </row>
    <row r="248" spans="1:20" x14ac:dyDescent="0.25">
      <c r="A248" t="s">
        <v>147</v>
      </c>
      <c r="B248" t="s">
        <v>148</v>
      </c>
      <c r="C248">
        <v>50</v>
      </c>
      <c r="D248">
        <v>12</v>
      </c>
      <c r="E248" t="s">
        <v>28014</v>
      </c>
      <c r="F248">
        <v>400</v>
      </c>
      <c r="G248">
        <v>0</v>
      </c>
      <c r="H248" t="s">
        <v>636</v>
      </c>
      <c r="I248" t="s">
        <v>28015</v>
      </c>
      <c r="J248" t="s">
        <v>7058</v>
      </c>
      <c r="K248" t="s">
        <v>637</v>
      </c>
      <c r="L248" t="s">
        <v>638</v>
      </c>
      <c r="M248" t="s">
        <v>28012</v>
      </c>
      <c r="N248" t="s">
        <v>637</v>
      </c>
      <c r="O248" t="s">
        <v>643</v>
      </c>
      <c r="P248" t="s">
        <v>5</v>
      </c>
      <c r="Q248" t="s">
        <v>644</v>
      </c>
      <c r="R248" t="s">
        <v>638</v>
      </c>
      <c r="S248" t="s">
        <v>28016</v>
      </c>
      <c r="T248" t="s">
        <v>28012</v>
      </c>
    </row>
    <row r="249" spans="1:20" x14ac:dyDescent="0.25">
      <c r="A249" t="s">
        <v>239</v>
      </c>
      <c r="B249" t="s">
        <v>245</v>
      </c>
      <c r="C249">
        <v>159</v>
      </c>
      <c r="D249">
        <v>1</v>
      </c>
      <c r="E249" t="s">
        <v>28017</v>
      </c>
      <c r="F249">
        <v>129</v>
      </c>
      <c r="G249">
        <v>0</v>
      </c>
      <c r="H249" t="s">
        <v>636</v>
      </c>
      <c r="I249" t="s">
        <v>28018</v>
      </c>
      <c r="J249" t="s">
        <v>4242</v>
      </c>
      <c r="K249" t="s">
        <v>637</v>
      </c>
      <c r="L249" t="s">
        <v>638</v>
      </c>
      <c r="M249" t="s">
        <v>28019</v>
      </c>
      <c r="N249" t="s">
        <v>637</v>
      </c>
      <c r="O249" t="s">
        <v>639</v>
      </c>
      <c r="P249" t="s">
        <v>5</v>
      </c>
      <c r="Q249" t="s">
        <v>640</v>
      </c>
      <c r="R249" t="s">
        <v>638</v>
      </c>
      <c r="S249" t="s">
        <v>28020</v>
      </c>
      <c r="T249" t="s">
        <v>28019</v>
      </c>
    </row>
    <row r="250" spans="1:20" x14ac:dyDescent="0.25">
      <c r="A250" t="s">
        <v>147</v>
      </c>
      <c r="B250" t="s">
        <v>148</v>
      </c>
      <c r="C250">
        <v>65</v>
      </c>
      <c r="D250">
        <v>6</v>
      </c>
      <c r="E250" t="s">
        <v>28021</v>
      </c>
      <c r="F250">
        <v>200</v>
      </c>
      <c r="G250">
        <v>0</v>
      </c>
      <c r="H250" t="s">
        <v>697</v>
      </c>
      <c r="I250" t="s">
        <v>28022</v>
      </c>
      <c r="J250" t="s">
        <v>28023</v>
      </c>
      <c r="K250" t="s">
        <v>6611</v>
      </c>
      <c r="L250" t="s">
        <v>28024</v>
      </c>
      <c r="M250" t="s">
        <v>28025</v>
      </c>
      <c r="N250" t="s">
        <v>761</v>
      </c>
      <c r="O250" t="s">
        <v>691</v>
      </c>
      <c r="P250" t="s">
        <v>692</v>
      </c>
      <c r="Q250" t="s">
        <v>693</v>
      </c>
      <c r="R250" t="s">
        <v>638</v>
      </c>
      <c r="S250" t="s">
        <v>637</v>
      </c>
      <c r="T250" t="s">
        <v>28019</v>
      </c>
    </row>
    <row r="251" spans="1:20" x14ac:dyDescent="0.25">
      <c r="A251" t="s">
        <v>516</v>
      </c>
      <c r="B251" t="s">
        <v>120</v>
      </c>
      <c r="C251">
        <v>75</v>
      </c>
      <c r="D251">
        <v>1</v>
      </c>
      <c r="E251" t="s">
        <v>28026</v>
      </c>
      <c r="F251">
        <v>525</v>
      </c>
      <c r="G251">
        <v>50</v>
      </c>
      <c r="H251" t="s">
        <v>697</v>
      </c>
      <c r="I251" t="s">
        <v>28027</v>
      </c>
      <c r="J251" t="s">
        <v>28028</v>
      </c>
      <c r="K251" t="s">
        <v>1603</v>
      </c>
      <c r="L251" t="s">
        <v>28029</v>
      </c>
      <c r="M251" t="s">
        <v>28030</v>
      </c>
      <c r="N251" t="s">
        <v>761</v>
      </c>
      <c r="O251" t="s">
        <v>691</v>
      </c>
      <c r="P251" t="s">
        <v>692</v>
      </c>
      <c r="Q251" t="s">
        <v>693</v>
      </c>
      <c r="R251" t="s">
        <v>638</v>
      </c>
      <c r="S251" t="s">
        <v>637</v>
      </c>
      <c r="T251" t="s">
        <v>28031</v>
      </c>
    </row>
    <row r="252" spans="1:20" x14ac:dyDescent="0.25">
      <c r="A252" t="s">
        <v>147</v>
      </c>
      <c r="B252" t="s">
        <v>148</v>
      </c>
      <c r="C252">
        <v>65</v>
      </c>
      <c r="D252">
        <v>12</v>
      </c>
      <c r="E252" t="s">
        <v>28026</v>
      </c>
      <c r="F252">
        <v>525</v>
      </c>
      <c r="G252">
        <v>50</v>
      </c>
      <c r="H252" t="s">
        <v>697</v>
      </c>
      <c r="I252" t="s">
        <v>28027</v>
      </c>
      <c r="J252" t="s">
        <v>28028</v>
      </c>
      <c r="K252" t="s">
        <v>1603</v>
      </c>
      <c r="L252" t="s">
        <v>28029</v>
      </c>
      <c r="M252" t="s">
        <v>28030</v>
      </c>
      <c r="N252" t="s">
        <v>761</v>
      </c>
      <c r="O252" t="s">
        <v>691</v>
      </c>
      <c r="P252" t="s">
        <v>692</v>
      </c>
      <c r="Q252" t="s">
        <v>693</v>
      </c>
      <c r="R252" t="s">
        <v>638</v>
      </c>
      <c r="S252" t="s">
        <v>637</v>
      </c>
      <c r="T252" t="s">
        <v>28031</v>
      </c>
    </row>
    <row r="253" spans="1:20" x14ac:dyDescent="0.25">
      <c r="A253" t="s">
        <v>147</v>
      </c>
      <c r="B253" t="s">
        <v>148</v>
      </c>
      <c r="C253">
        <v>50</v>
      </c>
      <c r="D253">
        <v>6</v>
      </c>
      <c r="E253" t="s">
        <v>28032</v>
      </c>
      <c r="F253">
        <v>229</v>
      </c>
      <c r="G253">
        <v>29</v>
      </c>
      <c r="H253" t="s">
        <v>636</v>
      </c>
      <c r="I253" t="s">
        <v>28033</v>
      </c>
      <c r="J253" t="s">
        <v>4242</v>
      </c>
      <c r="K253" t="s">
        <v>637</v>
      </c>
      <c r="L253" t="s">
        <v>638</v>
      </c>
      <c r="M253" t="s">
        <v>28034</v>
      </c>
      <c r="N253" t="s">
        <v>637</v>
      </c>
      <c r="O253" t="s">
        <v>643</v>
      </c>
      <c r="P253" t="s">
        <v>5</v>
      </c>
      <c r="Q253" t="s">
        <v>644</v>
      </c>
      <c r="R253" t="s">
        <v>638</v>
      </c>
      <c r="S253" t="s">
        <v>28035</v>
      </c>
      <c r="T253" t="s">
        <v>28034</v>
      </c>
    </row>
    <row r="254" spans="1:20" x14ac:dyDescent="0.25">
      <c r="A254" t="s">
        <v>147</v>
      </c>
      <c r="B254" t="s">
        <v>148</v>
      </c>
      <c r="C254">
        <v>65</v>
      </c>
      <c r="D254">
        <v>6</v>
      </c>
      <c r="E254" t="s">
        <v>28036</v>
      </c>
      <c r="F254">
        <v>200</v>
      </c>
      <c r="G254">
        <v>0</v>
      </c>
      <c r="H254" t="s">
        <v>697</v>
      </c>
      <c r="I254" t="s">
        <v>28037</v>
      </c>
      <c r="J254" t="s">
        <v>28038</v>
      </c>
      <c r="K254" t="s">
        <v>5385</v>
      </c>
      <c r="L254" t="s">
        <v>28039</v>
      </c>
      <c r="M254" t="s">
        <v>28034</v>
      </c>
      <c r="N254" t="s">
        <v>761</v>
      </c>
      <c r="O254" t="s">
        <v>698</v>
      </c>
      <c r="P254" t="s">
        <v>692</v>
      </c>
      <c r="Q254" t="s">
        <v>693</v>
      </c>
      <c r="R254" t="s">
        <v>638</v>
      </c>
      <c r="S254" t="s">
        <v>637</v>
      </c>
      <c r="T254" t="s">
        <v>28034</v>
      </c>
    </row>
    <row r="255" spans="1:20" x14ac:dyDescent="0.25">
      <c r="A255" t="s">
        <v>147</v>
      </c>
      <c r="B255" t="s">
        <v>148</v>
      </c>
      <c r="C255">
        <v>65</v>
      </c>
      <c r="D255">
        <v>6</v>
      </c>
      <c r="E255" t="s">
        <v>28040</v>
      </c>
      <c r="F255">
        <v>200</v>
      </c>
      <c r="G255">
        <v>0</v>
      </c>
      <c r="H255" t="s">
        <v>697</v>
      </c>
      <c r="I255" t="s">
        <v>28041</v>
      </c>
      <c r="J255" t="s">
        <v>28042</v>
      </c>
      <c r="K255" t="s">
        <v>6926</v>
      </c>
      <c r="L255" t="s">
        <v>28043</v>
      </c>
      <c r="M255" t="s">
        <v>28044</v>
      </c>
      <c r="N255" t="s">
        <v>761</v>
      </c>
      <c r="O255" t="s">
        <v>698</v>
      </c>
      <c r="P255" t="s">
        <v>692</v>
      </c>
      <c r="Q255" t="s">
        <v>693</v>
      </c>
      <c r="R255" t="s">
        <v>638</v>
      </c>
      <c r="S255" t="s">
        <v>637</v>
      </c>
      <c r="T255" t="s">
        <v>28044</v>
      </c>
    </row>
    <row r="256" spans="1:20" x14ac:dyDescent="0.25">
      <c r="A256" t="s">
        <v>147</v>
      </c>
      <c r="B256" t="s">
        <v>148</v>
      </c>
      <c r="C256">
        <v>65</v>
      </c>
      <c r="D256">
        <v>6</v>
      </c>
      <c r="E256" t="s">
        <v>28045</v>
      </c>
      <c r="F256">
        <v>200</v>
      </c>
      <c r="G256">
        <v>0</v>
      </c>
      <c r="H256" t="s">
        <v>697</v>
      </c>
      <c r="I256" t="s">
        <v>28046</v>
      </c>
      <c r="J256" t="s">
        <v>28047</v>
      </c>
      <c r="K256" t="s">
        <v>6769</v>
      </c>
      <c r="L256" t="s">
        <v>28048</v>
      </c>
      <c r="M256" t="s">
        <v>27552</v>
      </c>
      <c r="N256" t="s">
        <v>761</v>
      </c>
      <c r="O256" t="s">
        <v>691</v>
      </c>
      <c r="P256" t="s">
        <v>692</v>
      </c>
      <c r="Q256" t="s">
        <v>693</v>
      </c>
      <c r="R256" t="s">
        <v>638</v>
      </c>
      <c r="S256" t="s">
        <v>637</v>
      </c>
      <c r="T256" t="s">
        <v>28049</v>
      </c>
    </row>
    <row r="257" spans="1:20" x14ac:dyDescent="0.25">
      <c r="A257" t="s">
        <v>147</v>
      </c>
      <c r="B257" t="s">
        <v>148</v>
      </c>
      <c r="C257">
        <v>65</v>
      </c>
      <c r="D257">
        <v>6</v>
      </c>
      <c r="E257" t="s">
        <v>28050</v>
      </c>
      <c r="F257">
        <v>200</v>
      </c>
      <c r="G257">
        <v>0</v>
      </c>
      <c r="H257" t="s">
        <v>697</v>
      </c>
      <c r="I257" t="s">
        <v>28051</v>
      </c>
      <c r="J257" t="s">
        <v>28052</v>
      </c>
      <c r="K257" t="s">
        <v>736</v>
      </c>
      <c r="L257" t="s">
        <v>28053</v>
      </c>
      <c r="M257" t="s">
        <v>28049</v>
      </c>
      <c r="N257" t="s">
        <v>761</v>
      </c>
      <c r="O257" t="s">
        <v>698</v>
      </c>
      <c r="P257" t="s">
        <v>692</v>
      </c>
      <c r="Q257" t="s">
        <v>693</v>
      </c>
      <c r="R257" t="s">
        <v>638</v>
      </c>
      <c r="S257" t="s">
        <v>637</v>
      </c>
      <c r="T257" t="s">
        <v>28054</v>
      </c>
    </row>
    <row r="258" spans="1:20" x14ac:dyDescent="0.25">
      <c r="A258" t="s">
        <v>147</v>
      </c>
      <c r="B258" t="s">
        <v>148</v>
      </c>
      <c r="C258">
        <v>65</v>
      </c>
      <c r="D258">
        <v>6</v>
      </c>
      <c r="E258" t="s">
        <v>28055</v>
      </c>
      <c r="F258">
        <v>200</v>
      </c>
      <c r="G258">
        <v>0</v>
      </c>
      <c r="H258" t="s">
        <v>697</v>
      </c>
      <c r="I258" t="s">
        <v>28056</v>
      </c>
      <c r="J258" t="s">
        <v>28057</v>
      </c>
      <c r="K258" t="s">
        <v>28058</v>
      </c>
      <c r="L258" t="s">
        <v>28059</v>
      </c>
      <c r="M258" t="s">
        <v>28054</v>
      </c>
      <c r="N258" t="s">
        <v>761</v>
      </c>
      <c r="O258" t="s">
        <v>698</v>
      </c>
      <c r="P258" t="s">
        <v>692</v>
      </c>
      <c r="Q258" t="s">
        <v>693</v>
      </c>
      <c r="R258" t="s">
        <v>638</v>
      </c>
      <c r="S258" t="s">
        <v>637</v>
      </c>
      <c r="T258" t="s">
        <v>28060</v>
      </c>
    </row>
    <row r="259" spans="1:20" x14ac:dyDescent="0.25">
      <c r="A259" t="s">
        <v>147</v>
      </c>
      <c r="B259" t="s">
        <v>148</v>
      </c>
      <c r="C259">
        <v>65</v>
      </c>
      <c r="D259">
        <v>6</v>
      </c>
      <c r="E259" t="s">
        <v>28061</v>
      </c>
      <c r="F259">
        <v>200</v>
      </c>
      <c r="G259">
        <v>0</v>
      </c>
      <c r="H259" t="s">
        <v>697</v>
      </c>
      <c r="I259" t="s">
        <v>28062</v>
      </c>
      <c r="J259" t="s">
        <v>28063</v>
      </c>
      <c r="K259" t="s">
        <v>3014</v>
      </c>
      <c r="L259" t="s">
        <v>28064</v>
      </c>
      <c r="M259" t="s">
        <v>28060</v>
      </c>
      <c r="N259" t="s">
        <v>761</v>
      </c>
      <c r="O259" t="s">
        <v>698</v>
      </c>
      <c r="P259" t="s">
        <v>692</v>
      </c>
      <c r="Q259" t="s">
        <v>693</v>
      </c>
      <c r="R259" t="s">
        <v>638</v>
      </c>
      <c r="S259" t="s">
        <v>637</v>
      </c>
      <c r="T259" t="s">
        <v>28060</v>
      </c>
    </row>
    <row r="260" spans="1:20" x14ac:dyDescent="0.25">
      <c r="A260" t="s">
        <v>147</v>
      </c>
      <c r="B260" t="s">
        <v>148</v>
      </c>
      <c r="C260">
        <v>65</v>
      </c>
      <c r="D260">
        <v>6</v>
      </c>
      <c r="E260" t="s">
        <v>28065</v>
      </c>
      <c r="F260">
        <v>200</v>
      </c>
      <c r="G260">
        <v>0</v>
      </c>
      <c r="H260" t="s">
        <v>697</v>
      </c>
      <c r="I260" t="s">
        <v>28066</v>
      </c>
      <c r="J260" t="s">
        <v>28067</v>
      </c>
      <c r="K260" t="s">
        <v>28068</v>
      </c>
      <c r="L260" t="s">
        <v>28069</v>
      </c>
      <c r="M260" t="s">
        <v>27698</v>
      </c>
      <c r="N260" t="s">
        <v>761</v>
      </c>
      <c r="O260" t="s">
        <v>698</v>
      </c>
      <c r="P260" t="s">
        <v>692</v>
      </c>
      <c r="Q260" t="s">
        <v>693</v>
      </c>
      <c r="R260" t="s">
        <v>638</v>
      </c>
      <c r="S260" t="s">
        <v>637</v>
      </c>
      <c r="T260" t="s">
        <v>27698</v>
      </c>
    </row>
    <row r="261" spans="1:20" x14ac:dyDescent="0.25">
      <c r="A261" t="s">
        <v>147</v>
      </c>
      <c r="B261" t="s">
        <v>148</v>
      </c>
      <c r="C261">
        <v>33.333333333333336</v>
      </c>
      <c r="D261">
        <v>3</v>
      </c>
      <c r="E261" t="s">
        <v>28070</v>
      </c>
      <c r="F261">
        <v>187</v>
      </c>
      <c r="G261">
        <v>38</v>
      </c>
      <c r="H261" t="s">
        <v>645</v>
      </c>
      <c r="I261" t="s">
        <v>1673</v>
      </c>
      <c r="J261" t="s">
        <v>28071</v>
      </c>
      <c r="K261" t="s">
        <v>9434</v>
      </c>
      <c r="L261" t="s">
        <v>3910</v>
      </c>
      <c r="M261" t="s">
        <v>27698</v>
      </c>
      <c r="N261" t="s">
        <v>637</v>
      </c>
      <c r="O261" t="s">
        <v>646</v>
      </c>
      <c r="P261" t="s">
        <v>26</v>
      </c>
      <c r="Q261" t="s">
        <v>647</v>
      </c>
      <c r="R261" t="s">
        <v>638</v>
      </c>
      <c r="S261" t="s">
        <v>28072</v>
      </c>
      <c r="T261" t="s">
        <v>28073</v>
      </c>
    </row>
    <row r="262" spans="1:20" x14ac:dyDescent="0.25">
      <c r="A262" t="s">
        <v>241</v>
      </c>
      <c r="B262" t="s">
        <v>247</v>
      </c>
      <c r="C262">
        <v>139</v>
      </c>
      <c r="D262">
        <v>2</v>
      </c>
      <c r="E262" t="s">
        <v>28074</v>
      </c>
      <c r="F262">
        <v>430</v>
      </c>
      <c r="G262">
        <v>0</v>
      </c>
      <c r="H262" t="s">
        <v>697</v>
      </c>
      <c r="I262" t="s">
        <v>1913</v>
      </c>
      <c r="J262" t="s">
        <v>1914</v>
      </c>
      <c r="K262" t="s">
        <v>744</v>
      </c>
      <c r="L262" t="s">
        <v>1915</v>
      </c>
      <c r="M262" t="s">
        <v>28073</v>
      </c>
      <c r="N262" t="s">
        <v>761</v>
      </c>
      <c r="O262" t="s">
        <v>698</v>
      </c>
      <c r="P262" t="s">
        <v>692</v>
      </c>
      <c r="Q262" t="s">
        <v>693</v>
      </c>
      <c r="R262" t="s">
        <v>638</v>
      </c>
      <c r="S262" t="s">
        <v>637</v>
      </c>
      <c r="T262" t="s">
        <v>28073</v>
      </c>
    </row>
    <row r="263" spans="1:20" x14ac:dyDescent="0.25">
      <c r="A263" t="s">
        <v>239</v>
      </c>
      <c r="B263" t="s">
        <v>245</v>
      </c>
      <c r="C263">
        <v>139</v>
      </c>
      <c r="D263">
        <v>2</v>
      </c>
      <c r="E263" t="s">
        <v>28074</v>
      </c>
      <c r="F263">
        <v>430</v>
      </c>
      <c r="G263">
        <v>0</v>
      </c>
      <c r="H263" t="s">
        <v>697</v>
      </c>
      <c r="I263" t="s">
        <v>1913</v>
      </c>
      <c r="J263" t="s">
        <v>1914</v>
      </c>
      <c r="K263" t="s">
        <v>744</v>
      </c>
      <c r="L263" t="s">
        <v>1915</v>
      </c>
      <c r="M263" t="s">
        <v>28073</v>
      </c>
      <c r="N263" t="s">
        <v>761</v>
      </c>
      <c r="O263" t="s">
        <v>698</v>
      </c>
      <c r="P263" t="s">
        <v>692</v>
      </c>
      <c r="Q263" t="s">
        <v>693</v>
      </c>
      <c r="R263" t="s">
        <v>638</v>
      </c>
      <c r="S263" t="s">
        <v>637</v>
      </c>
      <c r="T263" t="s">
        <v>28073</v>
      </c>
    </row>
    <row r="264" spans="1:20" x14ac:dyDescent="0.25">
      <c r="A264" t="s">
        <v>101</v>
      </c>
      <c r="B264" t="s">
        <v>74</v>
      </c>
      <c r="C264">
        <v>99</v>
      </c>
      <c r="D264">
        <v>1</v>
      </c>
      <c r="E264" t="s">
        <v>28075</v>
      </c>
      <c r="F264">
        <v>179</v>
      </c>
      <c r="G264">
        <v>0</v>
      </c>
      <c r="H264" t="s">
        <v>645</v>
      </c>
      <c r="I264" t="s">
        <v>7794</v>
      </c>
      <c r="J264" t="s">
        <v>28076</v>
      </c>
      <c r="K264" t="s">
        <v>28077</v>
      </c>
      <c r="L264" t="s">
        <v>6244</v>
      </c>
      <c r="M264" t="s">
        <v>28078</v>
      </c>
      <c r="N264" t="s">
        <v>637</v>
      </c>
      <c r="O264" t="s">
        <v>646</v>
      </c>
      <c r="P264" t="s">
        <v>26</v>
      </c>
      <c r="Q264" t="s">
        <v>647</v>
      </c>
      <c r="R264" t="s">
        <v>638</v>
      </c>
      <c r="S264" t="s">
        <v>28079</v>
      </c>
      <c r="T264" t="s">
        <v>28078</v>
      </c>
    </row>
    <row r="265" spans="1:20" x14ac:dyDescent="0.25">
      <c r="A265" t="s">
        <v>22</v>
      </c>
      <c r="B265" t="s">
        <v>27</v>
      </c>
      <c r="C265">
        <v>80</v>
      </c>
      <c r="D265">
        <v>1</v>
      </c>
      <c r="E265" t="s">
        <v>28075</v>
      </c>
      <c r="F265">
        <v>179</v>
      </c>
      <c r="G265">
        <v>0</v>
      </c>
      <c r="H265" t="s">
        <v>645</v>
      </c>
      <c r="I265" t="s">
        <v>7794</v>
      </c>
      <c r="J265" t="s">
        <v>28076</v>
      </c>
      <c r="K265" t="s">
        <v>28077</v>
      </c>
      <c r="L265" t="s">
        <v>6244</v>
      </c>
      <c r="M265" t="s">
        <v>28078</v>
      </c>
      <c r="N265" t="s">
        <v>637</v>
      </c>
      <c r="O265" t="s">
        <v>646</v>
      </c>
      <c r="P265" t="s">
        <v>26</v>
      </c>
      <c r="Q265" t="s">
        <v>647</v>
      </c>
      <c r="R265" t="s">
        <v>638</v>
      </c>
      <c r="S265" t="s">
        <v>28079</v>
      </c>
      <c r="T265" t="s">
        <v>28078</v>
      </c>
    </row>
    <row r="266" spans="1:20" x14ac:dyDescent="0.25">
      <c r="A266" t="s">
        <v>18</v>
      </c>
      <c r="B266" t="s">
        <v>19</v>
      </c>
      <c r="C266">
        <v>66.666666666666671</v>
      </c>
      <c r="D266">
        <v>3</v>
      </c>
      <c r="E266" t="s">
        <v>28080</v>
      </c>
      <c r="F266">
        <v>111</v>
      </c>
      <c r="G266">
        <v>0</v>
      </c>
      <c r="H266" t="s">
        <v>645</v>
      </c>
      <c r="I266" t="s">
        <v>5481</v>
      </c>
      <c r="J266" t="s">
        <v>28081</v>
      </c>
      <c r="K266" t="s">
        <v>2336</v>
      </c>
      <c r="L266" t="s">
        <v>757</v>
      </c>
      <c r="M266" t="s">
        <v>27973</v>
      </c>
      <c r="N266" t="s">
        <v>637</v>
      </c>
      <c r="O266" t="s">
        <v>651</v>
      </c>
      <c r="P266" t="s">
        <v>26</v>
      </c>
      <c r="Q266" t="s">
        <v>647</v>
      </c>
      <c r="R266" t="s">
        <v>638</v>
      </c>
      <c r="S266" t="s">
        <v>28082</v>
      </c>
      <c r="T266" t="s">
        <v>28078</v>
      </c>
    </row>
    <row r="267" spans="1:20" x14ac:dyDescent="0.25">
      <c r="A267" t="s">
        <v>147</v>
      </c>
      <c r="B267" t="s">
        <v>148</v>
      </c>
      <c r="C267">
        <v>65</v>
      </c>
      <c r="D267">
        <v>6</v>
      </c>
      <c r="E267" t="s">
        <v>28083</v>
      </c>
      <c r="F267">
        <v>200</v>
      </c>
      <c r="G267">
        <v>0</v>
      </c>
      <c r="H267" t="s">
        <v>697</v>
      </c>
      <c r="I267" t="s">
        <v>28084</v>
      </c>
      <c r="J267" t="s">
        <v>28085</v>
      </c>
      <c r="K267" t="s">
        <v>1700</v>
      </c>
      <c r="L267" t="s">
        <v>28086</v>
      </c>
      <c r="M267" t="s">
        <v>28078</v>
      </c>
      <c r="N267" t="s">
        <v>761</v>
      </c>
      <c r="O267" t="s">
        <v>698</v>
      </c>
      <c r="P267" t="s">
        <v>692</v>
      </c>
      <c r="Q267" t="s">
        <v>693</v>
      </c>
      <c r="R267" t="s">
        <v>638</v>
      </c>
      <c r="S267" t="s">
        <v>637</v>
      </c>
      <c r="T267" t="s">
        <v>28087</v>
      </c>
    </row>
    <row r="268" spans="1:20" x14ac:dyDescent="0.25">
      <c r="A268" t="s">
        <v>147</v>
      </c>
      <c r="B268" t="s">
        <v>148</v>
      </c>
      <c r="C268">
        <v>50</v>
      </c>
      <c r="D268">
        <v>6</v>
      </c>
      <c r="E268" t="s">
        <v>28088</v>
      </c>
      <c r="F268">
        <v>200</v>
      </c>
      <c r="G268">
        <v>0</v>
      </c>
      <c r="H268" t="s">
        <v>636</v>
      </c>
      <c r="I268" t="s">
        <v>28089</v>
      </c>
      <c r="J268" t="s">
        <v>715</v>
      </c>
      <c r="K268" t="s">
        <v>637</v>
      </c>
      <c r="L268" t="s">
        <v>638</v>
      </c>
      <c r="M268" t="s">
        <v>28090</v>
      </c>
      <c r="N268" t="s">
        <v>637</v>
      </c>
      <c r="O268" t="s">
        <v>639</v>
      </c>
      <c r="P268" t="s">
        <v>5</v>
      </c>
      <c r="Q268" t="s">
        <v>640</v>
      </c>
      <c r="R268" t="s">
        <v>638</v>
      </c>
      <c r="S268" t="s">
        <v>28091</v>
      </c>
      <c r="T268" t="s">
        <v>28090</v>
      </c>
    </row>
    <row r="269" spans="1:20" x14ac:dyDescent="0.25">
      <c r="A269" t="s">
        <v>147</v>
      </c>
      <c r="B269" t="s">
        <v>148</v>
      </c>
      <c r="C269">
        <v>65</v>
      </c>
      <c r="D269">
        <v>6</v>
      </c>
      <c r="E269" t="s">
        <v>28092</v>
      </c>
      <c r="F269">
        <v>200</v>
      </c>
      <c r="G269">
        <v>0</v>
      </c>
      <c r="H269" t="s">
        <v>697</v>
      </c>
      <c r="I269" t="s">
        <v>28093</v>
      </c>
      <c r="J269" t="s">
        <v>28094</v>
      </c>
      <c r="K269" t="s">
        <v>7352</v>
      </c>
      <c r="L269" t="s">
        <v>28095</v>
      </c>
      <c r="M269" t="s">
        <v>28090</v>
      </c>
      <c r="N269" t="s">
        <v>761</v>
      </c>
      <c r="O269" t="s">
        <v>698</v>
      </c>
      <c r="P269" t="s">
        <v>692</v>
      </c>
      <c r="Q269" t="s">
        <v>693</v>
      </c>
      <c r="R269" t="s">
        <v>638</v>
      </c>
      <c r="S269" t="s">
        <v>637</v>
      </c>
      <c r="T269" t="s">
        <v>28090</v>
      </c>
    </row>
    <row r="270" spans="1:20" x14ac:dyDescent="0.25">
      <c r="A270" t="s">
        <v>18</v>
      </c>
      <c r="B270" t="s">
        <v>19</v>
      </c>
      <c r="C270">
        <v>66.666666666666671</v>
      </c>
      <c r="D270">
        <v>3</v>
      </c>
      <c r="E270" t="s">
        <v>28096</v>
      </c>
      <c r="F270">
        <v>149</v>
      </c>
      <c r="G270">
        <v>38</v>
      </c>
      <c r="H270" t="s">
        <v>645</v>
      </c>
      <c r="I270" t="s">
        <v>5687</v>
      </c>
      <c r="J270" t="s">
        <v>28097</v>
      </c>
      <c r="K270" t="s">
        <v>6926</v>
      </c>
      <c r="L270" t="s">
        <v>24098</v>
      </c>
      <c r="M270" t="s">
        <v>28090</v>
      </c>
      <c r="N270" t="s">
        <v>637</v>
      </c>
      <c r="O270" t="s">
        <v>646</v>
      </c>
      <c r="P270" t="s">
        <v>26</v>
      </c>
      <c r="Q270" t="s">
        <v>647</v>
      </c>
      <c r="R270" t="s">
        <v>638</v>
      </c>
      <c r="S270" t="s">
        <v>28098</v>
      </c>
      <c r="T270" t="s">
        <v>28090</v>
      </c>
    </row>
    <row r="271" spans="1:20" x14ac:dyDescent="0.25">
      <c r="A271" t="s">
        <v>147</v>
      </c>
      <c r="B271" t="s">
        <v>148</v>
      </c>
      <c r="C271">
        <v>65</v>
      </c>
      <c r="D271">
        <v>6</v>
      </c>
      <c r="E271" t="s">
        <v>28099</v>
      </c>
      <c r="F271">
        <v>200</v>
      </c>
      <c r="G271">
        <v>0</v>
      </c>
      <c r="H271" t="s">
        <v>697</v>
      </c>
      <c r="I271" t="s">
        <v>28100</v>
      </c>
      <c r="J271" t="s">
        <v>28101</v>
      </c>
      <c r="K271" t="s">
        <v>8876</v>
      </c>
      <c r="L271" t="s">
        <v>28102</v>
      </c>
      <c r="M271" t="s">
        <v>28090</v>
      </c>
      <c r="N271" t="s">
        <v>761</v>
      </c>
      <c r="O271" t="s">
        <v>698</v>
      </c>
      <c r="P271" t="s">
        <v>692</v>
      </c>
      <c r="Q271" t="s">
        <v>693</v>
      </c>
      <c r="R271" t="s">
        <v>638</v>
      </c>
      <c r="S271" t="s">
        <v>637</v>
      </c>
      <c r="T271" t="s">
        <v>28103</v>
      </c>
    </row>
    <row r="272" spans="1:20" x14ac:dyDescent="0.25">
      <c r="A272" t="s">
        <v>77</v>
      </c>
      <c r="B272" t="s">
        <v>78</v>
      </c>
      <c r="C272">
        <v>33.333333333333336</v>
      </c>
      <c r="D272">
        <v>3</v>
      </c>
      <c r="E272" t="s">
        <v>28104</v>
      </c>
      <c r="F272">
        <v>188</v>
      </c>
      <c r="G272">
        <v>38</v>
      </c>
      <c r="H272" t="s">
        <v>636</v>
      </c>
      <c r="I272" t="s">
        <v>10664</v>
      </c>
      <c r="J272" t="s">
        <v>1872</v>
      </c>
      <c r="K272" t="s">
        <v>637</v>
      </c>
      <c r="L272" t="s">
        <v>638</v>
      </c>
      <c r="M272" t="s">
        <v>28103</v>
      </c>
      <c r="N272" t="s">
        <v>637</v>
      </c>
      <c r="O272" t="s">
        <v>643</v>
      </c>
      <c r="P272" t="s">
        <v>5</v>
      </c>
      <c r="Q272" t="s">
        <v>644</v>
      </c>
      <c r="R272" t="s">
        <v>638</v>
      </c>
      <c r="S272" t="s">
        <v>28105</v>
      </c>
      <c r="T272" t="s">
        <v>28103</v>
      </c>
    </row>
    <row r="273" spans="1:20" x14ac:dyDescent="0.25">
      <c r="A273" t="s">
        <v>147</v>
      </c>
      <c r="B273" t="s">
        <v>148</v>
      </c>
      <c r="C273">
        <v>65</v>
      </c>
      <c r="D273">
        <v>6</v>
      </c>
      <c r="E273" t="s">
        <v>28106</v>
      </c>
      <c r="F273">
        <v>200</v>
      </c>
      <c r="G273">
        <v>0</v>
      </c>
      <c r="H273" t="s">
        <v>697</v>
      </c>
      <c r="I273" t="s">
        <v>28107</v>
      </c>
      <c r="J273" t="s">
        <v>28108</v>
      </c>
      <c r="K273" t="s">
        <v>6926</v>
      </c>
      <c r="L273" t="s">
        <v>28109</v>
      </c>
      <c r="M273" t="s">
        <v>28103</v>
      </c>
      <c r="N273" t="s">
        <v>761</v>
      </c>
      <c r="O273" t="s">
        <v>698</v>
      </c>
      <c r="P273" t="s">
        <v>692</v>
      </c>
      <c r="Q273" t="s">
        <v>693</v>
      </c>
      <c r="R273" t="s">
        <v>638</v>
      </c>
      <c r="S273" t="s">
        <v>637</v>
      </c>
      <c r="T273" t="s">
        <v>28103</v>
      </c>
    </row>
    <row r="274" spans="1:20" x14ac:dyDescent="0.25">
      <c r="A274" t="s">
        <v>240</v>
      </c>
      <c r="B274" t="s">
        <v>246</v>
      </c>
      <c r="C274">
        <v>139</v>
      </c>
      <c r="D274">
        <v>1</v>
      </c>
      <c r="E274" t="s">
        <v>28110</v>
      </c>
      <c r="F274">
        <v>139</v>
      </c>
      <c r="G274">
        <v>0</v>
      </c>
      <c r="H274" t="s">
        <v>645</v>
      </c>
      <c r="I274" t="s">
        <v>803</v>
      </c>
      <c r="J274" t="s">
        <v>28111</v>
      </c>
      <c r="K274" t="s">
        <v>1745</v>
      </c>
      <c r="L274" t="s">
        <v>7662</v>
      </c>
      <c r="M274" t="s">
        <v>28112</v>
      </c>
      <c r="N274" t="s">
        <v>637</v>
      </c>
      <c r="O274" t="s">
        <v>646</v>
      </c>
      <c r="P274" t="s">
        <v>26</v>
      </c>
      <c r="Q274" t="s">
        <v>647</v>
      </c>
      <c r="R274" t="s">
        <v>638</v>
      </c>
      <c r="S274" t="s">
        <v>28113</v>
      </c>
      <c r="T274" t="s">
        <v>28114</v>
      </c>
    </row>
    <row r="275" spans="1:20" x14ac:dyDescent="0.25">
      <c r="A275" t="s">
        <v>147</v>
      </c>
      <c r="B275" t="s">
        <v>148</v>
      </c>
      <c r="C275">
        <v>50</v>
      </c>
      <c r="D275">
        <v>6</v>
      </c>
      <c r="E275" t="s">
        <v>28115</v>
      </c>
      <c r="F275">
        <v>200</v>
      </c>
      <c r="G275">
        <v>0</v>
      </c>
      <c r="H275" t="s">
        <v>636</v>
      </c>
      <c r="I275" t="s">
        <v>3789</v>
      </c>
      <c r="J275" t="s">
        <v>2061</v>
      </c>
      <c r="K275" t="s">
        <v>637</v>
      </c>
      <c r="L275" t="s">
        <v>638</v>
      </c>
      <c r="M275" t="s">
        <v>28116</v>
      </c>
      <c r="N275" t="s">
        <v>637</v>
      </c>
      <c r="O275" t="s">
        <v>639</v>
      </c>
      <c r="P275" t="s">
        <v>5</v>
      </c>
      <c r="Q275" t="s">
        <v>640</v>
      </c>
      <c r="R275" t="s">
        <v>638</v>
      </c>
      <c r="S275" t="s">
        <v>28117</v>
      </c>
      <c r="T275" t="s">
        <v>28116</v>
      </c>
    </row>
    <row r="276" spans="1:20" x14ac:dyDescent="0.25">
      <c r="A276" t="s">
        <v>147</v>
      </c>
      <c r="B276" t="s">
        <v>148</v>
      </c>
      <c r="C276">
        <v>65</v>
      </c>
      <c r="D276">
        <v>6</v>
      </c>
      <c r="E276" t="s">
        <v>28118</v>
      </c>
      <c r="F276">
        <v>200</v>
      </c>
      <c r="G276">
        <v>0</v>
      </c>
      <c r="H276" t="s">
        <v>697</v>
      </c>
      <c r="I276" t="s">
        <v>28119</v>
      </c>
      <c r="J276" t="s">
        <v>28120</v>
      </c>
      <c r="K276" t="s">
        <v>1774</v>
      </c>
      <c r="L276" t="s">
        <v>28121</v>
      </c>
      <c r="M276" t="s">
        <v>28116</v>
      </c>
      <c r="N276" t="s">
        <v>761</v>
      </c>
      <c r="O276" t="s">
        <v>698</v>
      </c>
      <c r="P276" t="s">
        <v>692</v>
      </c>
      <c r="Q276" t="s">
        <v>693</v>
      </c>
      <c r="R276" t="s">
        <v>638</v>
      </c>
      <c r="S276" t="s">
        <v>637</v>
      </c>
      <c r="T276" t="s">
        <v>28122</v>
      </c>
    </row>
    <row r="277" spans="1:20" x14ac:dyDescent="0.25">
      <c r="A277" t="s">
        <v>101</v>
      </c>
      <c r="B277" t="s">
        <v>74</v>
      </c>
      <c r="C277">
        <v>99</v>
      </c>
      <c r="D277">
        <v>1</v>
      </c>
      <c r="E277" t="s">
        <v>28123</v>
      </c>
      <c r="F277">
        <v>179</v>
      </c>
      <c r="G277">
        <v>0</v>
      </c>
      <c r="H277" t="s">
        <v>645</v>
      </c>
      <c r="I277" t="s">
        <v>5431</v>
      </c>
      <c r="J277" t="s">
        <v>28124</v>
      </c>
      <c r="K277" t="s">
        <v>28125</v>
      </c>
      <c r="L277" t="s">
        <v>3416</v>
      </c>
      <c r="M277" t="s">
        <v>28126</v>
      </c>
      <c r="N277" t="s">
        <v>637</v>
      </c>
      <c r="O277" t="s">
        <v>646</v>
      </c>
      <c r="P277" t="s">
        <v>26</v>
      </c>
      <c r="Q277" t="s">
        <v>647</v>
      </c>
      <c r="R277" t="s">
        <v>638</v>
      </c>
      <c r="S277" t="s">
        <v>28127</v>
      </c>
      <c r="T277" t="s">
        <v>28122</v>
      </c>
    </row>
    <row r="278" spans="1:20" x14ac:dyDescent="0.25">
      <c r="A278" t="s">
        <v>22</v>
      </c>
      <c r="B278" t="s">
        <v>27</v>
      </c>
      <c r="C278">
        <v>80</v>
      </c>
      <c r="D278">
        <v>1</v>
      </c>
      <c r="E278" t="s">
        <v>28123</v>
      </c>
      <c r="F278">
        <v>179</v>
      </c>
      <c r="G278">
        <v>0</v>
      </c>
      <c r="H278" t="s">
        <v>645</v>
      </c>
      <c r="I278" t="s">
        <v>5431</v>
      </c>
      <c r="J278" t="s">
        <v>28124</v>
      </c>
      <c r="K278" t="s">
        <v>28125</v>
      </c>
      <c r="L278" t="s">
        <v>3416</v>
      </c>
      <c r="M278" t="s">
        <v>28126</v>
      </c>
      <c r="N278" t="s">
        <v>637</v>
      </c>
      <c r="O278" t="s">
        <v>646</v>
      </c>
      <c r="P278" t="s">
        <v>26</v>
      </c>
      <c r="Q278" t="s">
        <v>647</v>
      </c>
      <c r="R278" t="s">
        <v>638</v>
      </c>
      <c r="S278" t="s">
        <v>28127</v>
      </c>
      <c r="T278" t="s">
        <v>28122</v>
      </c>
    </row>
    <row r="279" spans="1:20" x14ac:dyDescent="0.25">
      <c r="A279" t="s">
        <v>147</v>
      </c>
      <c r="B279" t="s">
        <v>148</v>
      </c>
      <c r="C279">
        <v>65</v>
      </c>
      <c r="D279">
        <v>6</v>
      </c>
      <c r="E279" t="s">
        <v>28128</v>
      </c>
      <c r="F279">
        <v>200</v>
      </c>
      <c r="G279">
        <v>0</v>
      </c>
      <c r="H279" t="s">
        <v>697</v>
      </c>
      <c r="I279" t="s">
        <v>28129</v>
      </c>
      <c r="J279" t="s">
        <v>28130</v>
      </c>
      <c r="K279" t="s">
        <v>758</v>
      </c>
      <c r="L279" t="s">
        <v>28131</v>
      </c>
      <c r="M279" t="s">
        <v>28132</v>
      </c>
      <c r="N279" t="s">
        <v>761</v>
      </c>
      <c r="O279" t="s">
        <v>698</v>
      </c>
      <c r="P279" t="s">
        <v>692</v>
      </c>
      <c r="Q279" t="s">
        <v>693</v>
      </c>
      <c r="R279" t="s">
        <v>638</v>
      </c>
      <c r="S279" t="s">
        <v>637</v>
      </c>
      <c r="T279" t="s">
        <v>28132</v>
      </c>
    </row>
    <row r="280" spans="1:20" x14ac:dyDescent="0.25">
      <c r="A280" t="s">
        <v>147</v>
      </c>
      <c r="B280" t="s">
        <v>148</v>
      </c>
      <c r="C280">
        <v>50</v>
      </c>
      <c r="D280">
        <v>6</v>
      </c>
      <c r="E280" t="s">
        <v>28133</v>
      </c>
      <c r="F280">
        <v>200</v>
      </c>
      <c r="G280">
        <v>0</v>
      </c>
      <c r="H280" t="s">
        <v>636</v>
      </c>
      <c r="I280" t="s">
        <v>28134</v>
      </c>
      <c r="J280" t="s">
        <v>676</v>
      </c>
      <c r="K280" t="s">
        <v>637</v>
      </c>
      <c r="L280" t="s">
        <v>638</v>
      </c>
      <c r="M280" t="s">
        <v>28135</v>
      </c>
      <c r="N280" t="s">
        <v>637</v>
      </c>
      <c r="O280" t="s">
        <v>639</v>
      </c>
      <c r="P280" t="s">
        <v>5</v>
      </c>
      <c r="Q280" t="s">
        <v>640</v>
      </c>
      <c r="R280" t="s">
        <v>638</v>
      </c>
      <c r="S280" t="s">
        <v>28136</v>
      </c>
      <c r="T280" t="s">
        <v>28135</v>
      </c>
    </row>
    <row r="281" spans="1:20" x14ac:dyDescent="0.25">
      <c r="A281" t="s">
        <v>600</v>
      </c>
      <c r="B281" t="s">
        <v>601</v>
      </c>
      <c r="C281">
        <v>139</v>
      </c>
      <c r="D281">
        <v>3</v>
      </c>
      <c r="E281" t="s">
        <v>28137</v>
      </c>
      <c r="F281">
        <v>645</v>
      </c>
      <c r="G281">
        <v>0</v>
      </c>
      <c r="H281" t="s">
        <v>697</v>
      </c>
      <c r="I281" t="s">
        <v>28138</v>
      </c>
      <c r="J281" t="s">
        <v>28139</v>
      </c>
      <c r="K281" t="s">
        <v>13394</v>
      </c>
      <c r="L281" t="s">
        <v>28140</v>
      </c>
      <c r="M281" t="s">
        <v>28141</v>
      </c>
      <c r="N281" t="s">
        <v>761</v>
      </c>
      <c r="O281" t="s">
        <v>698</v>
      </c>
      <c r="P281" t="s">
        <v>692</v>
      </c>
      <c r="Q281" t="s">
        <v>693</v>
      </c>
      <c r="R281" t="s">
        <v>638</v>
      </c>
      <c r="S281" t="s">
        <v>637</v>
      </c>
      <c r="T281" t="s">
        <v>28141</v>
      </c>
    </row>
    <row r="282" spans="1:20" x14ac:dyDescent="0.25">
      <c r="A282" t="s">
        <v>241</v>
      </c>
      <c r="B282" t="s">
        <v>247</v>
      </c>
      <c r="C282">
        <v>139</v>
      </c>
      <c r="D282">
        <v>3</v>
      </c>
      <c r="E282" t="s">
        <v>28137</v>
      </c>
      <c r="F282">
        <v>645</v>
      </c>
      <c r="G282">
        <v>0</v>
      </c>
      <c r="H282" t="s">
        <v>697</v>
      </c>
      <c r="I282" t="s">
        <v>28138</v>
      </c>
      <c r="J282" t="s">
        <v>28139</v>
      </c>
      <c r="K282" t="s">
        <v>13394</v>
      </c>
      <c r="L282" t="s">
        <v>28140</v>
      </c>
      <c r="M282" t="s">
        <v>28141</v>
      </c>
      <c r="N282" t="s">
        <v>761</v>
      </c>
      <c r="O282" t="s">
        <v>698</v>
      </c>
      <c r="P282" t="s">
        <v>692</v>
      </c>
      <c r="Q282" t="s">
        <v>693</v>
      </c>
      <c r="R282" t="s">
        <v>638</v>
      </c>
      <c r="S282" t="s">
        <v>637</v>
      </c>
      <c r="T282" t="s">
        <v>28141</v>
      </c>
    </row>
    <row r="283" spans="1:20" x14ac:dyDescent="0.25">
      <c r="A283" t="s">
        <v>147</v>
      </c>
      <c r="B283" t="s">
        <v>148</v>
      </c>
      <c r="C283">
        <v>65</v>
      </c>
      <c r="D283">
        <v>6</v>
      </c>
      <c r="E283" t="s">
        <v>28142</v>
      </c>
      <c r="F283">
        <v>200</v>
      </c>
      <c r="G283">
        <v>0</v>
      </c>
      <c r="H283" t="s">
        <v>697</v>
      </c>
      <c r="I283" t="s">
        <v>28143</v>
      </c>
      <c r="J283" t="s">
        <v>28144</v>
      </c>
      <c r="K283" t="s">
        <v>743</v>
      </c>
      <c r="L283" t="s">
        <v>28145</v>
      </c>
      <c r="M283" t="s">
        <v>28146</v>
      </c>
      <c r="N283" t="s">
        <v>761</v>
      </c>
      <c r="O283" t="s">
        <v>698</v>
      </c>
      <c r="P283" t="s">
        <v>692</v>
      </c>
      <c r="Q283" t="s">
        <v>693</v>
      </c>
      <c r="R283" t="s">
        <v>638</v>
      </c>
      <c r="S283" t="s">
        <v>637</v>
      </c>
      <c r="T283" t="s">
        <v>28147</v>
      </c>
    </row>
    <row r="284" spans="1:20" x14ac:dyDescent="0.25">
      <c r="A284" t="s">
        <v>147</v>
      </c>
      <c r="B284" t="s">
        <v>148</v>
      </c>
      <c r="C284">
        <v>65</v>
      </c>
      <c r="D284">
        <v>6</v>
      </c>
      <c r="E284" t="s">
        <v>28148</v>
      </c>
      <c r="F284">
        <v>200</v>
      </c>
      <c r="G284">
        <v>0</v>
      </c>
      <c r="H284" t="s">
        <v>697</v>
      </c>
      <c r="I284" t="s">
        <v>28149</v>
      </c>
      <c r="J284" t="s">
        <v>28150</v>
      </c>
      <c r="K284" t="s">
        <v>10695</v>
      </c>
      <c r="L284" t="s">
        <v>28151</v>
      </c>
      <c r="M284" t="s">
        <v>28147</v>
      </c>
      <c r="N284" t="s">
        <v>761</v>
      </c>
      <c r="O284" t="s">
        <v>698</v>
      </c>
      <c r="P284" t="s">
        <v>692</v>
      </c>
      <c r="Q284" t="s">
        <v>693</v>
      </c>
      <c r="R284" t="s">
        <v>638</v>
      </c>
      <c r="S284" t="s">
        <v>637</v>
      </c>
      <c r="T284" t="s">
        <v>28152</v>
      </c>
    </row>
    <row r="285" spans="1:20" x14ac:dyDescent="0.25">
      <c r="A285" t="s">
        <v>147</v>
      </c>
      <c r="B285" t="s">
        <v>148</v>
      </c>
      <c r="C285">
        <v>50</v>
      </c>
      <c r="D285">
        <v>6</v>
      </c>
      <c r="E285" t="s">
        <v>28153</v>
      </c>
      <c r="F285">
        <v>235</v>
      </c>
      <c r="G285">
        <v>35</v>
      </c>
      <c r="H285" t="s">
        <v>636</v>
      </c>
      <c r="I285" t="s">
        <v>28154</v>
      </c>
      <c r="J285" t="s">
        <v>648</v>
      </c>
      <c r="K285" t="s">
        <v>637</v>
      </c>
      <c r="L285" t="s">
        <v>638</v>
      </c>
      <c r="M285" t="s">
        <v>28155</v>
      </c>
      <c r="N285" t="s">
        <v>637</v>
      </c>
      <c r="O285" t="s">
        <v>639</v>
      </c>
      <c r="P285" t="s">
        <v>5</v>
      </c>
      <c r="Q285" t="s">
        <v>640</v>
      </c>
      <c r="R285" t="s">
        <v>638</v>
      </c>
      <c r="S285" t="s">
        <v>28156</v>
      </c>
      <c r="T285" t="s">
        <v>28155</v>
      </c>
    </row>
    <row r="286" spans="1:20" x14ac:dyDescent="0.25">
      <c r="A286" t="s">
        <v>14</v>
      </c>
      <c r="B286" t="s">
        <v>15</v>
      </c>
      <c r="C286">
        <v>54.5</v>
      </c>
      <c r="D286">
        <v>2</v>
      </c>
      <c r="E286" t="s">
        <v>28157</v>
      </c>
      <c r="F286">
        <v>1453.98</v>
      </c>
      <c r="G286">
        <v>17</v>
      </c>
      <c r="H286" t="s">
        <v>645</v>
      </c>
      <c r="I286" t="s">
        <v>4582</v>
      </c>
      <c r="J286" t="s">
        <v>4583</v>
      </c>
      <c r="K286" t="s">
        <v>815</v>
      </c>
      <c r="L286" t="s">
        <v>4584</v>
      </c>
      <c r="M286" t="s">
        <v>28158</v>
      </c>
      <c r="N286" t="s">
        <v>637</v>
      </c>
      <c r="O286" t="s">
        <v>664</v>
      </c>
      <c r="P286" t="s">
        <v>23</v>
      </c>
      <c r="Q286" t="s">
        <v>665</v>
      </c>
      <c r="R286" t="s">
        <v>638</v>
      </c>
      <c r="S286" t="s">
        <v>637</v>
      </c>
      <c r="T286" t="s">
        <v>28158</v>
      </c>
    </row>
    <row r="287" spans="1:20" x14ac:dyDescent="0.25">
      <c r="A287" t="s">
        <v>14</v>
      </c>
      <c r="B287" t="s">
        <v>15</v>
      </c>
      <c r="C287">
        <v>54.5</v>
      </c>
      <c r="D287">
        <v>2</v>
      </c>
      <c r="E287" t="s">
        <v>28157</v>
      </c>
      <c r="F287">
        <v>1453.98</v>
      </c>
      <c r="G287">
        <v>17</v>
      </c>
      <c r="H287" t="s">
        <v>645</v>
      </c>
      <c r="I287" t="s">
        <v>4582</v>
      </c>
      <c r="J287" t="s">
        <v>4583</v>
      </c>
      <c r="K287" t="s">
        <v>815</v>
      </c>
      <c r="L287" t="s">
        <v>4584</v>
      </c>
      <c r="M287" t="s">
        <v>28158</v>
      </c>
      <c r="N287" t="s">
        <v>637</v>
      </c>
      <c r="O287" t="s">
        <v>664</v>
      </c>
      <c r="P287" t="s">
        <v>23</v>
      </c>
      <c r="Q287" t="s">
        <v>665</v>
      </c>
      <c r="R287" t="s">
        <v>638</v>
      </c>
      <c r="S287" t="s">
        <v>637</v>
      </c>
      <c r="T287" t="s">
        <v>28158</v>
      </c>
    </row>
    <row r="288" spans="1:20" x14ac:dyDescent="0.25">
      <c r="A288" t="s">
        <v>99</v>
      </c>
      <c r="B288" t="s">
        <v>100</v>
      </c>
      <c r="C288">
        <v>10</v>
      </c>
      <c r="D288">
        <v>50</v>
      </c>
      <c r="E288" t="s">
        <v>28157</v>
      </c>
      <c r="F288">
        <v>1453.98</v>
      </c>
      <c r="G288">
        <v>17</v>
      </c>
      <c r="H288" t="s">
        <v>645</v>
      </c>
      <c r="I288" t="s">
        <v>4582</v>
      </c>
      <c r="J288" t="s">
        <v>4583</v>
      </c>
      <c r="K288" t="s">
        <v>815</v>
      </c>
      <c r="L288" t="s">
        <v>4584</v>
      </c>
      <c r="M288" t="s">
        <v>28158</v>
      </c>
      <c r="N288" t="s">
        <v>637</v>
      </c>
      <c r="O288" t="s">
        <v>664</v>
      </c>
      <c r="P288" t="s">
        <v>23</v>
      </c>
      <c r="Q288" t="s">
        <v>665</v>
      </c>
      <c r="R288" t="s">
        <v>638</v>
      </c>
      <c r="S288" t="s">
        <v>637</v>
      </c>
      <c r="T288" t="s">
        <v>28158</v>
      </c>
    </row>
    <row r="289" spans="1:20" x14ac:dyDescent="0.25">
      <c r="A289" t="s">
        <v>147</v>
      </c>
      <c r="B289" t="s">
        <v>148</v>
      </c>
      <c r="C289">
        <v>50</v>
      </c>
      <c r="D289">
        <v>6</v>
      </c>
      <c r="E289" t="s">
        <v>28157</v>
      </c>
      <c r="F289">
        <v>1453.98</v>
      </c>
      <c r="G289">
        <v>17</v>
      </c>
      <c r="H289" t="s">
        <v>645</v>
      </c>
      <c r="I289" t="s">
        <v>4582</v>
      </c>
      <c r="J289" t="s">
        <v>4583</v>
      </c>
      <c r="K289" t="s">
        <v>815</v>
      </c>
      <c r="L289" t="s">
        <v>4584</v>
      </c>
      <c r="M289" t="s">
        <v>28158</v>
      </c>
      <c r="N289" t="s">
        <v>637</v>
      </c>
      <c r="O289" t="s">
        <v>664</v>
      </c>
      <c r="P289" t="s">
        <v>23</v>
      </c>
      <c r="Q289" t="s">
        <v>665</v>
      </c>
      <c r="R289" t="s">
        <v>638</v>
      </c>
      <c r="S289" t="s">
        <v>637</v>
      </c>
      <c r="T289" t="s">
        <v>28158</v>
      </c>
    </row>
    <row r="290" spans="1:20" x14ac:dyDescent="0.25">
      <c r="A290" t="s">
        <v>147</v>
      </c>
      <c r="B290" t="s">
        <v>148</v>
      </c>
      <c r="C290">
        <v>50</v>
      </c>
      <c r="D290">
        <v>6</v>
      </c>
      <c r="E290" t="s">
        <v>28157</v>
      </c>
      <c r="F290">
        <v>1453.98</v>
      </c>
      <c r="G290">
        <v>17</v>
      </c>
      <c r="H290" t="s">
        <v>645</v>
      </c>
      <c r="I290" t="s">
        <v>4582</v>
      </c>
      <c r="J290" t="s">
        <v>4583</v>
      </c>
      <c r="K290" t="s">
        <v>815</v>
      </c>
      <c r="L290" t="s">
        <v>4584</v>
      </c>
      <c r="M290" t="s">
        <v>28158</v>
      </c>
      <c r="N290" t="s">
        <v>637</v>
      </c>
      <c r="O290" t="s">
        <v>664</v>
      </c>
      <c r="P290" t="s">
        <v>23</v>
      </c>
      <c r="Q290" t="s">
        <v>665</v>
      </c>
      <c r="R290" t="s">
        <v>638</v>
      </c>
      <c r="S290" t="s">
        <v>637</v>
      </c>
      <c r="T290" t="s">
        <v>28158</v>
      </c>
    </row>
    <row r="291" spans="1:20" x14ac:dyDescent="0.25">
      <c r="A291" t="s">
        <v>18</v>
      </c>
      <c r="B291" t="s">
        <v>19</v>
      </c>
      <c r="C291">
        <v>33</v>
      </c>
      <c r="D291">
        <v>10</v>
      </c>
      <c r="E291" t="s">
        <v>28157</v>
      </c>
      <c r="F291">
        <v>1453.98</v>
      </c>
      <c r="G291">
        <v>17</v>
      </c>
      <c r="H291" t="s">
        <v>645</v>
      </c>
      <c r="I291" t="s">
        <v>4582</v>
      </c>
      <c r="J291" t="s">
        <v>4583</v>
      </c>
      <c r="K291" t="s">
        <v>815</v>
      </c>
      <c r="L291" t="s">
        <v>4584</v>
      </c>
      <c r="M291" t="s">
        <v>28158</v>
      </c>
      <c r="N291" t="s">
        <v>637</v>
      </c>
      <c r="O291" t="s">
        <v>664</v>
      </c>
      <c r="P291" t="s">
        <v>23</v>
      </c>
      <c r="Q291" t="s">
        <v>665</v>
      </c>
      <c r="R291" t="s">
        <v>638</v>
      </c>
      <c r="S291" t="s">
        <v>637</v>
      </c>
      <c r="T291" t="s">
        <v>28158</v>
      </c>
    </row>
    <row r="292" spans="1:20" x14ac:dyDescent="0.25">
      <c r="A292" t="s">
        <v>239</v>
      </c>
      <c r="B292" t="s">
        <v>245</v>
      </c>
      <c r="C292">
        <v>159</v>
      </c>
      <c r="D292">
        <v>1</v>
      </c>
      <c r="E292" t="s">
        <v>28159</v>
      </c>
      <c r="F292">
        <v>164</v>
      </c>
      <c r="G292">
        <v>35</v>
      </c>
      <c r="H292" t="s">
        <v>636</v>
      </c>
      <c r="I292" t="s">
        <v>2298</v>
      </c>
      <c r="J292" t="s">
        <v>648</v>
      </c>
      <c r="K292" t="s">
        <v>637</v>
      </c>
      <c r="L292" t="s">
        <v>638</v>
      </c>
      <c r="M292" t="s">
        <v>28160</v>
      </c>
      <c r="N292" t="s">
        <v>637</v>
      </c>
      <c r="O292" t="s">
        <v>639</v>
      </c>
      <c r="P292" t="s">
        <v>5</v>
      </c>
      <c r="Q292" t="s">
        <v>640</v>
      </c>
      <c r="R292" t="s">
        <v>638</v>
      </c>
      <c r="S292" t="s">
        <v>28161</v>
      </c>
      <c r="T292" t="s">
        <v>28160</v>
      </c>
    </row>
    <row r="293" spans="1:20" x14ac:dyDescent="0.25">
      <c r="A293" t="s">
        <v>147</v>
      </c>
      <c r="B293" t="s">
        <v>148</v>
      </c>
      <c r="C293">
        <v>65</v>
      </c>
      <c r="D293">
        <v>12</v>
      </c>
      <c r="E293" t="s">
        <v>28162</v>
      </c>
      <c r="F293">
        <v>400</v>
      </c>
      <c r="G293">
        <v>0</v>
      </c>
      <c r="H293" t="s">
        <v>697</v>
      </c>
      <c r="I293" t="s">
        <v>28163</v>
      </c>
      <c r="J293" t="s">
        <v>28164</v>
      </c>
      <c r="K293" t="s">
        <v>790</v>
      </c>
      <c r="L293" t="s">
        <v>13094</v>
      </c>
      <c r="M293" t="s">
        <v>28165</v>
      </c>
      <c r="N293" t="s">
        <v>761</v>
      </c>
      <c r="O293" t="s">
        <v>691</v>
      </c>
      <c r="P293" t="s">
        <v>692</v>
      </c>
      <c r="Q293" t="s">
        <v>693</v>
      </c>
      <c r="R293" t="s">
        <v>638</v>
      </c>
      <c r="S293" t="s">
        <v>637</v>
      </c>
      <c r="T293" t="s">
        <v>28166</v>
      </c>
    </row>
    <row r="294" spans="1:20" x14ac:dyDescent="0.25">
      <c r="A294" t="s">
        <v>147</v>
      </c>
      <c r="B294" t="s">
        <v>148</v>
      </c>
      <c r="C294">
        <v>65</v>
      </c>
      <c r="D294">
        <v>6</v>
      </c>
      <c r="E294" t="s">
        <v>28167</v>
      </c>
      <c r="F294">
        <v>200</v>
      </c>
      <c r="G294">
        <v>0</v>
      </c>
      <c r="H294" t="s">
        <v>697</v>
      </c>
      <c r="I294" t="s">
        <v>28168</v>
      </c>
      <c r="J294" t="s">
        <v>28169</v>
      </c>
      <c r="K294" t="s">
        <v>11868</v>
      </c>
      <c r="L294" t="s">
        <v>28170</v>
      </c>
      <c r="M294" t="s">
        <v>28171</v>
      </c>
      <c r="N294" t="s">
        <v>761</v>
      </c>
      <c r="O294" t="s">
        <v>698</v>
      </c>
      <c r="P294" t="s">
        <v>692</v>
      </c>
      <c r="Q294" t="s">
        <v>693</v>
      </c>
      <c r="R294" t="s">
        <v>638</v>
      </c>
      <c r="S294" t="s">
        <v>637</v>
      </c>
      <c r="T294" t="s">
        <v>28171</v>
      </c>
    </row>
    <row r="295" spans="1:20" x14ac:dyDescent="0.25">
      <c r="A295" t="s">
        <v>147</v>
      </c>
      <c r="B295" t="s">
        <v>148</v>
      </c>
      <c r="C295">
        <v>65</v>
      </c>
      <c r="D295">
        <v>6</v>
      </c>
      <c r="E295" t="s">
        <v>28172</v>
      </c>
      <c r="F295">
        <v>200</v>
      </c>
      <c r="G295">
        <v>0</v>
      </c>
      <c r="H295" t="s">
        <v>697</v>
      </c>
      <c r="I295" t="s">
        <v>28173</v>
      </c>
      <c r="J295" t="s">
        <v>28174</v>
      </c>
      <c r="K295" t="s">
        <v>1752</v>
      </c>
      <c r="L295" t="s">
        <v>28175</v>
      </c>
      <c r="M295" t="s">
        <v>28176</v>
      </c>
      <c r="N295" t="s">
        <v>761</v>
      </c>
      <c r="O295" t="s">
        <v>698</v>
      </c>
      <c r="P295" t="s">
        <v>692</v>
      </c>
      <c r="Q295" t="s">
        <v>693</v>
      </c>
      <c r="R295" t="s">
        <v>638</v>
      </c>
      <c r="S295" t="s">
        <v>637</v>
      </c>
      <c r="T295" t="s">
        <v>28176</v>
      </c>
    </row>
    <row r="296" spans="1:20" x14ac:dyDescent="0.25">
      <c r="A296" t="s">
        <v>147</v>
      </c>
      <c r="B296" t="s">
        <v>148</v>
      </c>
      <c r="C296">
        <v>50</v>
      </c>
      <c r="D296">
        <v>6</v>
      </c>
      <c r="E296" t="s">
        <v>28177</v>
      </c>
      <c r="F296">
        <v>229</v>
      </c>
      <c r="G296">
        <v>29</v>
      </c>
      <c r="H296" t="s">
        <v>636</v>
      </c>
      <c r="I296" t="s">
        <v>28178</v>
      </c>
      <c r="J296" t="s">
        <v>3116</v>
      </c>
      <c r="K296" t="s">
        <v>637</v>
      </c>
      <c r="L296" t="s">
        <v>638</v>
      </c>
      <c r="M296" t="s">
        <v>28179</v>
      </c>
      <c r="N296" t="s">
        <v>637</v>
      </c>
      <c r="O296" t="s">
        <v>639</v>
      </c>
      <c r="P296" t="s">
        <v>5</v>
      </c>
      <c r="Q296" t="s">
        <v>640</v>
      </c>
      <c r="R296" t="s">
        <v>638</v>
      </c>
      <c r="S296" t="s">
        <v>28180</v>
      </c>
      <c r="T296" t="s">
        <v>28179</v>
      </c>
    </row>
    <row r="297" spans="1:20" x14ac:dyDescent="0.25">
      <c r="A297" t="s">
        <v>147</v>
      </c>
      <c r="B297" t="s">
        <v>148</v>
      </c>
      <c r="C297">
        <v>65</v>
      </c>
      <c r="D297">
        <v>12</v>
      </c>
      <c r="E297" t="s">
        <v>28181</v>
      </c>
      <c r="F297">
        <v>400</v>
      </c>
      <c r="G297">
        <v>0</v>
      </c>
      <c r="H297" t="s">
        <v>697</v>
      </c>
      <c r="I297" t="s">
        <v>28182</v>
      </c>
      <c r="J297" t="s">
        <v>28183</v>
      </c>
      <c r="K297" t="s">
        <v>1992</v>
      </c>
      <c r="L297" t="s">
        <v>28184</v>
      </c>
      <c r="M297" t="s">
        <v>28185</v>
      </c>
      <c r="N297" t="s">
        <v>761</v>
      </c>
      <c r="O297" t="s">
        <v>698</v>
      </c>
      <c r="P297" t="s">
        <v>692</v>
      </c>
      <c r="Q297" t="s">
        <v>693</v>
      </c>
      <c r="R297" t="s">
        <v>638</v>
      </c>
      <c r="S297" t="s">
        <v>637</v>
      </c>
      <c r="T297" t="s">
        <v>28185</v>
      </c>
    </row>
    <row r="298" spans="1:20" x14ac:dyDescent="0.25">
      <c r="A298" t="s">
        <v>18</v>
      </c>
      <c r="B298" t="s">
        <v>19</v>
      </c>
      <c r="C298">
        <v>66.666666666666671</v>
      </c>
      <c r="D298">
        <v>3</v>
      </c>
      <c r="E298" t="s">
        <v>28186</v>
      </c>
      <c r="F298">
        <v>111</v>
      </c>
      <c r="G298">
        <v>0</v>
      </c>
      <c r="H298" t="s">
        <v>645</v>
      </c>
      <c r="I298" t="s">
        <v>803</v>
      </c>
      <c r="J298" t="s">
        <v>28187</v>
      </c>
      <c r="K298" t="s">
        <v>1908</v>
      </c>
      <c r="L298" t="s">
        <v>7662</v>
      </c>
      <c r="M298" t="s">
        <v>28188</v>
      </c>
      <c r="N298" t="s">
        <v>637</v>
      </c>
      <c r="O298" t="s">
        <v>646</v>
      </c>
      <c r="P298" t="s">
        <v>26</v>
      </c>
      <c r="Q298" t="s">
        <v>647</v>
      </c>
      <c r="R298" t="s">
        <v>638</v>
      </c>
      <c r="S298" t="s">
        <v>28189</v>
      </c>
      <c r="T298" t="s">
        <v>28190</v>
      </c>
    </row>
    <row r="299" spans="1:20" x14ac:dyDescent="0.25">
      <c r="A299" t="s">
        <v>147</v>
      </c>
      <c r="B299" t="s">
        <v>148</v>
      </c>
      <c r="C299">
        <v>65</v>
      </c>
      <c r="D299">
        <v>6</v>
      </c>
      <c r="E299" t="s">
        <v>28191</v>
      </c>
      <c r="F299">
        <v>200</v>
      </c>
      <c r="G299">
        <v>0</v>
      </c>
      <c r="H299" t="s">
        <v>697</v>
      </c>
      <c r="I299" t="s">
        <v>14344</v>
      </c>
      <c r="J299" t="s">
        <v>28192</v>
      </c>
      <c r="K299" t="s">
        <v>5300</v>
      </c>
      <c r="L299" t="s">
        <v>28193</v>
      </c>
      <c r="M299" t="s">
        <v>28194</v>
      </c>
      <c r="N299" t="s">
        <v>761</v>
      </c>
      <c r="O299" t="s">
        <v>698</v>
      </c>
      <c r="P299" t="s">
        <v>692</v>
      </c>
      <c r="Q299" t="s">
        <v>693</v>
      </c>
      <c r="R299" t="s">
        <v>638</v>
      </c>
      <c r="S299" t="s">
        <v>637</v>
      </c>
      <c r="T299" t="s">
        <v>28194</v>
      </c>
    </row>
    <row r="300" spans="1:20" x14ac:dyDescent="0.25">
      <c r="A300" t="s">
        <v>147</v>
      </c>
      <c r="B300" t="s">
        <v>148</v>
      </c>
      <c r="C300">
        <v>65</v>
      </c>
      <c r="D300">
        <v>6</v>
      </c>
      <c r="E300" t="s">
        <v>28195</v>
      </c>
      <c r="F300">
        <v>200</v>
      </c>
      <c r="G300">
        <v>0</v>
      </c>
      <c r="H300" t="s">
        <v>697</v>
      </c>
      <c r="I300" t="s">
        <v>20599</v>
      </c>
      <c r="J300" t="s">
        <v>20600</v>
      </c>
      <c r="K300" t="s">
        <v>8104</v>
      </c>
      <c r="L300" t="s">
        <v>20601</v>
      </c>
      <c r="M300" t="s">
        <v>28196</v>
      </c>
      <c r="N300" t="s">
        <v>761</v>
      </c>
      <c r="O300" t="s">
        <v>698</v>
      </c>
      <c r="P300" t="s">
        <v>692</v>
      </c>
      <c r="Q300" t="s">
        <v>693</v>
      </c>
      <c r="R300" t="s">
        <v>638</v>
      </c>
      <c r="S300" t="s">
        <v>637</v>
      </c>
      <c r="T300" t="s">
        <v>28196</v>
      </c>
    </row>
    <row r="301" spans="1:20" x14ac:dyDescent="0.25">
      <c r="A301" t="s">
        <v>147</v>
      </c>
      <c r="B301" t="s">
        <v>148</v>
      </c>
      <c r="C301">
        <v>65</v>
      </c>
      <c r="D301">
        <v>6</v>
      </c>
      <c r="E301" t="s">
        <v>28197</v>
      </c>
      <c r="F301">
        <v>200</v>
      </c>
      <c r="G301">
        <v>0</v>
      </c>
      <c r="H301" t="s">
        <v>697</v>
      </c>
      <c r="I301" t="s">
        <v>28198</v>
      </c>
      <c r="J301" t="s">
        <v>28199</v>
      </c>
      <c r="K301" t="s">
        <v>11833</v>
      </c>
      <c r="L301" t="s">
        <v>28200</v>
      </c>
      <c r="M301" t="s">
        <v>28201</v>
      </c>
      <c r="N301" t="s">
        <v>761</v>
      </c>
      <c r="O301" t="s">
        <v>698</v>
      </c>
      <c r="P301" t="s">
        <v>692</v>
      </c>
      <c r="Q301" t="s">
        <v>693</v>
      </c>
      <c r="R301" t="s">
        <v>638</v>
      </c>
      <c r="S301" t="s">
        <v>637</v>
      </c>
      <c r="T301" t="s">
        <v>28201</v>
      </c>
    </row>
    <row r="302" spans="1:20" x14ac:dyDescent="0.25">
      <c r="A302" t="s">
        <v>147</v>
      </c>
      <c r="B302" t="s">
        <v>148</v>
      </c>
      <c r="C302">
        <v>65</v>
      </c>
      <c r="D302">
        <v>6</v>
      </c>
      <c r="E302" t="s">
        <v>28202</v>
      </c>
      <c r="F302">
        <v>200</v>
      </c>
      <c r="G302">
        <v>0</v>
      </c>
      <c r="H302" t="s">
        <v>697</v>
      </c>
      <c r="I302" t="s">
        <v>28203</v>
      </c>
      <c r="J302" t="s">
        <v>28204</v>
      </c>
      <c r="K302" t="s">
        <v>1888</v>
      </c>
      <c r="L302" t="s">
        <v>28205</v>
      </c>
      <c r="M302" t="s">
        <v>28206</v>
      </c>
      <c r="N302" t="s">
        <v>761</v>
      </c>
      <c r="O302" t="s">
        <v>698</v>
      </c>
      <c r="P302" t="s">
        <v>692</v>
      </c>
      <c r="Q302" t="s">
        <v>693</v>
      </c>
      <c r="R302" t="s">
        <v>638</v>
      </c>
      <c r="S302" t="s">
        <v>637</v>
      </c>
      <c r="T302" t="s">
        <v>28206</v>
      </c>
    </row>
    <row r="303" spans="1:20" x14ac:dyDescent="0.25">
      <c r="A303" t="s">
        <v>18</v>
      </c>
      <c r="B303" t="s">
        <v>19</v>
      </c>
      <c r="C303">
        <v>66.666666666666671</v>
      </c>
      <c r="D303">
        <v>3</v>
      </c>
      <c r="E303" t="s">
        <v>28207</v>
      </c>
      <c r="F303">
        <v>100</v>
      </c>
      <c r="G303">
        <v>0</v>
      </c>
      <c r="H303" t="s">
        <v>636</v>
      </c>
      <c r="I303" t="s">
        <v>28208</v>
      </c>
      <c r="J303" t="s">
        <v>648</v>
      </c>
      <c r="K303" t="s">
        <v>637</v>
      </c>
      <c r="L303" t="s">
        <v>638</v>
      </c>
      <c r="M303" t="s">
        <v>28206</v>
      </c>
      <c r="N303" t="s">
        <v>637</v>
      </c>
      <c r="O303" t="s">
        <v>643</v>
      </c>
      <c r="P303" t="s">
        <v>5</v>
      </c>
      <c r="Q303" t="s">
        <v>644</v>
      </c>
      <c r="R303" t="s">
        <v>638</v>
      </c>
      <c r="S303" t="s">
        <v>28209</v>
      </c>
      <c r="T303" t="s">
        <v>28206</v>
      </c>
    </row>
    <row r="304" spans="1:20" x14ac:dyDescent="0.25">
      <c r="A304" t="s">
        <v>147</v>
      </c>
      <c r="B304" t="s">
        <v>148</v>
      </c>
      <c r="C304">
        <v>65</v>
      </c>
      <c r="D304">
        <v>6</v>
      </c>
      <c r="E304" t="s">
        <v>28210</v>
      </c>
      <c r="F304">
        <v>200</v>
      </c>
      <c r="G304">
        <v>0</v>
      </c>
      <c r="H304" t="s">
        <v>697</v>
      </c>
      <c r="I304" t="s">
        <v>28211</v>
      </c>
      <c r="J304" t="s">
        <v>28212</v>
      </c>
      <c r="K304" t="s">
        <v>28213</v>
      </c>
      <c r="L304" t="s">
        <v>28214</v>
      </c>
      <c r="M304" t="s">
        <v>28215</v>
      </c>
      <c r="N304" t="s">
        <v>761</v>
      </c>
      <c r="O304" t="s">
        <v>691</v>
      </c>
      <c r="P304" t="s">
        <v>692</v>
      </c>
      <c r="Q304" t="s">
        <v>693</v>
      </c>
      <c r="R304" t="s">
        <v>638</v>
      </c>
      <c r="S304" t="s">
        <v>637</v>
      </c>
      <c r="T304" t="s">
        <v>28216</v>
      </c>
    </row>
    <row r="305" spans="1:20" x14ac:dyDescent="0.25">
      <c r="A305" t="s">
        <v>147</v>
      </c>
      <c r="B305" t="s">
        <v>148</v>
      </c>
      <c r="C305">
        <v>65</v>
      </c>
      <c r="D305">
        <v>6</v>
      </c>
      <c r="E305" t="s">
        <v>28217</v>
      </c>
      <c r="F305">
        <v>200</v>
      </c>
      <c r="G305">
        <v>0</v>
      </c>
      <c r="H305" t="s">
        <v>697</v>
      </c>
      <c r="I305" t="s">
        <v>28218</v>
      </c>
      <c r="J305" t="s">
        <v>28219</v>
      </c>
      <c r="K305" t="s">
        <v>10924</v>
      </c>
      <c r="L305" t="s">
        <v>28220</v>
      </c>
      <c r="M305" t="s">
        <v>28216</v>
      </c>
      <c r="N305" t="s">
        <v>761</v>
      </c>
      <c r="O305" t="s">
        <v>698</v>
      </c>
      <c r="P305" t="s">
        <v>692</v>
      </c>
      <c r="Q305" t="s">
        <v>693</v>
      </c>
      <c r="R305" t="s">
        <v>638</v>
      </c>
      <c r="S305" t="s">
        <v>637</v>
      </c>
      <c r="T305" t="s">
        <v>28221</v>
      </c>
    </row>
    <row r="306" spans="1:20" x14ac:dyDescent="0.25">
      <c r="A306" t="s">
        <v>147</v>
      </c>
      <c r="B306" t="s">
        <v>148</v>
      </c>
      <c r="C306">
        <v>65</v>
      </c>
      <c r="D306">
        <v>6</v>
      </c>
      <c r="E306" t="s">
        <v>28222</v>
      </c>
      <c r="F306">
        <v>200</v>
      </c>
      <c r="G306">
        <v>0</v>
      </c>
      <c r="H306" t="s">
        <v>697</v>
      </c>
      <c r="I306" t="s">
        <v>28223</v>
      </c>
      <c r="J306" t="s">
        <v>28224</v>
      </c>
      <c r="K306" t="s">
        <v>7352</v>
      </c>
      <c r="L306" t="s">
        <v>28225</v>
      </c>
      <c r="M306" t="s">
        <v>28226</v>
      </c>
      <c r="N306" t="s">
        <v>761</v>
      </c>
      <c r="O306" t="s">
        <v>698</v>
      </c>
      <c r="P306" t="s">
        <v>692</v>
      </c>
      <c r="Q306" t="s">
        <v>693</v>
      </c>
      <c r="R306" t="s">
        <v>638</v>
      </c>
      <c r="S306" t="s">
        <v>637</v>
      </c>
      <c r="T306" t="s">
        <v>28227</v>
      </c>
    </row>
    <row r="307" spans="1:20" x14ac:dyDescent="0.25">
      <c r="A307" t="s">
        <v>147</v>
      </c>
      <c r="B307" t="s">
        <v>148</v>
      </c>
      <c r="C307">
        <v>65</v>
      </c>
      <c r="D307">
        <v>6</v>
      </c>
      <c r="E307" t="s">
        <v>28228</v>
      </c>
      <c r="F307">
        <v>200</v>
      </c>
      <c r="G307">
        <v>0</v>
      </c>
      <c r="H307" t="s">
        <v>697</v>
      </c>
      <c r="I307" t="s">
        <v>28229</v>
      </c>
      <c r="J307" t="s">
        <v>28230</v>
      </c>
      <c r="K307" t="s">
        <v>706</v>
      </c>
      <c r="L307" t="s">
        <v>28231</v>
      </c>
      <c r="M307" t="s">
        <v>28232</v>
      </c>
      <c r="N307" t="s">
        <v>761</v>
      </c>
      <c r="O307" t="s">
        <v>698</v>
      </c>
      <c r="P307" t="s">
        <v>692</v>
      </c>
      <c r="Q307" t="s">
        <v>693</v>
      </c>
      <c r="R307" t="s">
        <v>638</v>
      </c>
      <c r="S307" t="s">
        <v>637</v>
      </c>
      <c r="T307" t="s">
        <v>28232</v>
      </c>
    </row>
    <row r="308" spans="1:20" x14ac:dyDescent="0.25">
      <c r="A308" t="s">
        <v>147</v>
      </c>
      <c r="B308" t="s">
        <v>148</v>
      </c>
      <c r="C308">
        <v>65</v>
      </c>
      <c r="D308">
        <v>6</v>
      </c>
      <c r="E308" t="s">
        <v>28233</v>
      </c>
      <c r="F308">
        <v>200</v>
      </c>
      <c r="G308">
        <v>0</v>
      </c>
      <c r="H308" t="s">
        <v>697</v>
      </c>
      <c r="I308" t="s">
        <v>9566</v>
      </c>
      <c r="J308" t="s">
        <v>9567</v>
      </c>
      <c r="K308" t="s">
        <v>794</v>
      </c>
      <c r="L308" t="s">
        <v>9568</v>
      </c>
      <c r="M308" t="s">
        <v>28234</v>
      </c>
      <c r="N308" t="s">
        <v>761</v>
      </c>
      <c r="O308" t="s">
        <v>698</v>
      </c>
      <c r="P308" t="s">
        <v>692</v>
      </c>
      <c r="Q308" t="s">
        <v>693</v>
      </c>
      <c r="R308" t="s">
        <v>638</v>
      </c>
      <c r="S308" t="s">
        <v>637</v>
      </c>
      <c r="T308" t="s">
        <v>28234</v>
      </c>
    </row>
    <row r="309" spans="1:20" x14ac:dyDescent="0.25">
      <c r="A309" t="s">
        <v>147</v>
      </c>
      <c r="B309" t="s">
        <v>148</v>
      </c>
      <c r="C309">
        <v>65</v>
      </c>
      <c r="D309">
        <v>6</v>
      </c>
      <c r="E309" t="s">
        <v>28235</v>
      </c>
      <c r="F309">
        <v>200</v>
      </c>
      <c r="G309">
        <v>0</v>
      </c>
      <c r="H309" t="s">
        <v>697</v>
      </c>
      <c r="I309" t="s">
        <v>28236</v>
      </c>
      <c r="J309" t="s">
        <v>28237</v>
      </c>
      <c r="K309" t="s">
        <v>27696</v>
      </c>
      <c r="L309" t="s">
        <v>28238</v>
      </c>
      <c r="M309" t="s">
        <v>28239</v>
      </c>
      <c r="N309" t="s">
        <v>761</v>
      </c>
      <c r="O309" t="s">
        <v>691</v>
      </c>
      <c r="P309" t="s">
        <v>692</v>
      </c>
      <c r="Q309" t="s">
        <v>693</v>
      </c>
      <c r="R309" t="s">
        <v>638</v>
      </c>
      <c r="S309" t="s">
        <v>637</v>
      </c>
      <c r="T309" t="s">
        <v>28240</v>
      </c>
    </row>
    <row r="310" spans="1:20" x14ac:dyDescent="0.25">
      <c r="A310" t="s">
        <v>147</v>
      </c>
      <c r="B310" t="s">
        <v>148</v>
      </c>
      <c r="C310">
        <v>65</v>
      </c>
      <c r="D310">
        <v>6</v>
      </c>
      <c r="E310" t="s">
        <v>28241</v>
      </c>
      <c r="F310">
        <v>200</v>
      </c>
      <c r="G310">
        <v>0</v>
      </c>
      <c r="H310" t="s">
        <v>697</v>
      </c>
      <c r="I310" t="s">
        <v>28242</v>
      </c>
      <c r="J310" t="s">
        <v>28243</v>
      </c>
      <c r="K310" t="s">
        <v>28244</v>
      </c>
      <c r="L310" t="s">
        <v>28245</v>
      </c>
      <c r="M310" t="s">
        <v>28246</v>
      </c>
      <c r="N310" t="s">
        <v>761</v>
      </c>
      <c r="O310" t="s">
        <v>698</v>
      </c>
      <c r="P310" t="s">
        <v>692</v>
      </c>
      <c r="Q310" t="s">
        <v>693</v>
      </c>
      <c r="R310" t="s">
        <v>638</v>
      </c>
      <c r="S310" t="s">
        <v>637</v>
      </c>
      <c r="T310" t="s">
        <v>28247</v>
      </c>
    </row>
    <row r="311" spans="1:20" x14ac:dyDescent="0.25">
      <c r="A311" t="s">
        <v>147</v>
      </c>
      <c r="B311" t="s">
        <v>148</v>
      </c>
      <c r="C311">
        <v>65</v>
      </c>
      <c r="D311">
        <v>6</v>
      </c>
      <c r="E311" t="s">
        <v>28248</v>
      </c>
      <c r="F311">
        <v>200</v>
      </c>
      <c r="G311">
        <v>0</v>
      </c>
      <c r="H311" t="s">
        <v>697</v>
      </c>
      <c r="I311" t="s">
        <v>28249</v>
      </c>
      <c r="J311" t="s">
        <v>28250</v>
      </c>
      <c r="K311" t="s">
        <v>2498</v>
      </c>
      <c r="L311" t="s">
        <v>28251</v>
      </c>
      <c r="M311" t="s">
        <v>28252</v>
      </c>
      <c r="N311" t="s">
        <v>761</v>
      </c>
      <c r="O311" t="s">
        <v>698</v>
      </c>
      <c r="P311" t="s">
        <v>692</v>
      </c>
      <c r="Q311" t="s">
        <v>693</v>
      </c>
      <c r="R311" t="s">
        <v>638</v>
      </c>
      <c r="S311" t="s">
        <v>637</v>
      </c>
      <c r="T311" t="s">
        <v>28252</v>
      </c>
    </row>
    <row r="312" spans="1:20" x14ac:dyDescent="0.25">
      <c r="A312" t="s">
        <v>147</v>
      </c>
      <c r="B312" t="s">
        <v>148</v>
      </c>
      <c r="C312">
        <v>65</v>
      </c>
      <c r="D312">
        <v>6</v>
      </c>
      <c r="E312" t="s">
        <v>28253</v>
      </c>
      <c r="F312">
        <v>200</v>
      </c>
      <c r="G312">
        <v>0</v>
      </c>
      <c r="H312" t="s">
        <v>697</v>
      </c>
      <c r="I312" t="s">
        <v>28254</v>
      </c>
      <c r="J312" t="s">
        <v>28255</v>
      </c>
      <c r="K312" t="s">
        <v>9505</v>
      </c>
      <c r="L312" t="s">
        <v>28256</v>
      </c>
      <c r="M312" t="s">
        <v>28257</v>
      </c>
      <c r="N312" t="s">
        <v>761</v>
      </c>
      <c r="O312" t="s">
        <v>698</v>
      </c>
      <c r="P312" t="s">
        <v>692</v>
      </c>
      <c r="Q312" t="s">
        <v>693</v>
      </c>
      <c r="R312" t="s">
        <v>638</v>
      </c>
      <c r="S312" t="s">
        <v>637</v>
      </c>
      <c r="T312" t="s">
        <v>28257</v>
      </c>
    </row>
    <row r="313" spans="1:20" x14ac:dyDescent="0.25">
      <c r="A313" t="s">
        <v>147</v>
      </c>
      <c r="B313" t="s">
        <v>148</v>
      </c>
      <c r="C313">
        <v>65</v>
      </c>
      <c r="D313">
        <v>6</v>
      </c>
      <c r="E313" t="s">
        <v>28258</v>
      </c>
      <c r="F313">
        <v>200</v>
      </c>
      <c r="G313">
        <v>0</v>
      </c>
      <c r="H313" t="s">
        <v>697</v>
      </c>
      <c r="I313" t="s">
        <v>28259</v>
      </c>
      <c r="J313" t="s">
        <v>28260</v>
      </c>
      <c r="K313" t="s">
        <v>3824</v>
      </c>
      <c r="L313" t="s">
        <v>28261</v>
      </c>
      <c r="M313" t="s">
        <v>28262</v>
      </c>
      <c r="N313" t="s">
        <v>761</v>
      </c>
      <c r="O313" t="s">
        <v>698</v>
      </c>
      <c r="P313" t="s">
        <v>692</v>
      </c>
      <c r="Q313" t="s">
        <v>693</v>
      </c>
      <c r="R313" t="s">
        <v>638</v>
      </c>
      <c r="S313" t="s">
        <v>637</v>
      </c>
      <c r="T313" t="s">
        <v>28262</v>
      </c>
    </row>
    <row r="314" spans="1:20" x14ac:dyDescent="0.25">
      <c r="A314" t="s">
        <v>147</v>
      </c>
      <c r="B314" t="s">
        <v>148</v>
      </c>
      <c r="C314">
        <v>50</v>
      </c>
      <c r="D314">
        <v>6</v>
      </c>
      <c r="E314" t="s">
        <v>28263</v>
      </c>
      <c r="F314">
        <v>200</v>
      </c>
      <c r="G314">
        <v>0</v>
      </c>
      <c r="H314" t="s">
        <v>636</v>
      </c>
      <c r="I314" t="s">
        <v>28264</v>
      </c>
      <c r="J314" t="s">
        <v>648</v>
      </c>
      <c r="K314" t="s">
        <v>637</v>
      </c>
      <c r="L314" t="s">
        <v>638</v>
      </c>
      <c r="M314" t="s">
        <v>28265</v>
      </c>
      <c r="N314" t="s">
        <v>637</v>
      </c>
      <c r="O314" t="s">
        <v>639</v>
      </c>
      <c r="P314" t="s">
        <v>5</v>
      </c>
      <c r="Q314" t="s">
        <v>640</v>
      </c>
      <c r="R314" t="s">
        <v>28266</v>
      </c>
      <c r="S314" t="s">
        <v>28267</v>
      </c>
      <c r="T314" t="s">
        <v>28265</v>
      </c>
    </row>
    <row r="315" spans="1:20" x14ac:dyDescent="0.25">
      <c r="A315" t="s">
        <v>147</v>
      </c>
      <c r="B315" t="s">
        <v>148</v>
      </c>
      <c r="C315">
        <v>65</v>
      </c>
      <c r="D315">
        <v>6</v>
      </c>
      <c r="E315" t="s">
        <v>28268</v>
      </c>
      <c r="F315">
        <v>200</v>
      </c>
      <c r="G315">
        <v>0</v>
      </c>
      <c r="H315" t="s">
        <v>697</v>
      </c>
      <c r="I315" t="s">
        <v>28269</v>
      </c>
      <c r="J315" t="s">
        <v>28270</v>
      </c>
      <c r="K315" t="s">
        <v>14758</v>
      </c>
      <c r="L315" t="s">
        <v>28271</v>
      </c>
      <c r="M315" t="s">
        <v>28265</v>
      </c>
      <c r="N315" t="s">
        <v>761</v>
      </c>
      <c r="O315" t="s">
        <v>698</v>
      </c>
      <c r="P315" t="s">
        <v>692</v>
      </c>
      <c r="Q315" t="s">
        <v>693</v>
      </c>
      <c r="R315" t="s">
        <v>638</v>
      </c>
      <c r="S315" t="s">
        <v>637</v>
      </c>
      <c r="T315" t="s">
        <v>28272</v>
      </c>
    </row>
    <row r="316" spans="1:20" x14ac:dyDescent="0.25">
      <c r="A316" t="s">
        <v>22</v>
      </c>
      <c r="B316" t="s">
        <v>213</v>
      </c>
      <c r="C316">
        <v>63.5</v>
      </c>
      <c r="D316">
        <v>4</v>
      </c>
      <c r="E316" t="s">
        <v>28273</v>
      </c>
      <c r="F316">
        <v>268</v>
      </c>
      <c r="G316">
        <v>14</v>
      </c>
      <c r="H316" t="s">
        <v>663</v>
      </c>
      <c r="I316" t="s">
        <v>20910</v>
      </c>
      <c r="J316" t="s">
        <v>20911</v>
      </c>
      <c r="K316" t="s">
        <v>3835</v>
      </c>
      <c r="L316" t="s">
        <v>20912</v>
      </c>
      <c r="M316" t="s">
        <v>28272</v>
      </c>
      <c r="N316" t="s">
        <v>637</v>
      </c>
      <c r="O316" t="s">
        <v>664</v>
      </c>
      <c r="P316" t="s">
        <v>23</v>
      </c>
      <c r="Q316" t="s">
        <v>665</v>
      </c>
      <c r="R316" t="s">
        <v>638</v>
      </c>
      <c r="S316" t="s">
        <v>28274</v>
      </c>
      <c r="T316" t="s">
        <v>28272</v>
      </c>
    </row>
    <row r="317" spans="1:20" x14ac:dyDescent="0.25">
      <c r="A317" t="s">
        <v>147</v>
      </c>
      <c r="B317" t="s">
        <v>148</v>
      </c>
      <c r="C317">
        <v>65</v>
      </c>
      <c r="D317">
        <v>6</v>
      </c>
      <c r="E317" t="s">
        <v>28275</v>
      </c>
      <c r="F317">
        <v>200</v>
      </c>
      <c r="G317">
        <v>0</v>
      </c>
      <c r="H317" t="s">
        <v>697</v>
      </c>
      <c r="I317" t="s">
        <v>12961</v>
      </c>
      <c r="J317" t="s">
        <v>12962</v>
      </c>
      <c r="K317" t="s">
        <v>843</v>
      </c>
      <c r="L317" t="s">
        <v>12963</v>
      </c>
      <c r="M317" t="s">
        <v>28272</v>
      </c>
      <c r="N317" t="s">
        <v>761</v>
      </c>
      <c r="O317" t="s">
        <v>698</v>
      </c>
      <c r="P317" t="s">
        <v>692</v>
      </c>
      <c r="Q317" t="s">
        <v>693</v>
      </c>
      <c r="R317" t="s">
        <v>638</v>
      </c>
      <c r="S317" t="s">
        <v>637</v>
      </c>
      <c r="T317" t="s">
        <v>28276</v>
      </c>
    </row>
    <row r="318" spans="1:20" x14ac:dyDescent="0.25">
      <c r="A318" t="s">
        <v>147</v>
      </c>
      <c r="B318" t="s">
        <v>148</v>
      </c>
      <c r="C318">
        <v>65</v>
      </c>
      <c r="D318">
        <v>6</v>
      </c>
      <c r="E318" t="s">
        <v>28277</v>
      </c>
      <c r="F318">
        <v>200</v>
      </c>
      <c r="G318">
        <v>0</v>
      </c>
      <c r="H318" t="s">
        <v>697</v>
      </c>
      <c r="I318" t="s">
        <v>16880</v>
      </c>
      <c r="J318" t="s">
        <v>16881</v>
      </c>
      <c r="K318" t="s">
        <v>6926</v>
      </c>
      <c r="L318" t="s">
        <v>16882</v>
      </c>
      <c r="M318" t="s">
        <v>28276</v>
      </c>
      <c r="N318" t="s">
        <v>761</v>
      </c>
      <c r="O318" t="s">
        <v>698</v>
      </c>
      <c r="P318" t="s">
        <v>692</v>
      </c>
      <c r="Q318" t="s">
        <v>693</v>
      </c>
      <c r="R318" t="s">
        <v>638</v>
      </c>
      <c r="S318" t="s">
        <v>637</v>
      </c>
      <c r="T318" t="s">
        <v>28278</v>
      </c>
    </row>
    <row r="319" spans="1:20" x14ac:dyDescent="0.25">
      <c r="A319" t="s">
        <v>147</v>
      </c>
      <c r="B319" t="s">
        <v>148</v>
      </c>
      <c r="C319">
        <v>33.333333333333336</v>
      </c>
      <c r="D319">
        <v>3</v>
      </c>
      <c r="E319" t="s">
        <v>28279</v>
      </c>
      <c r="F319">
        <v>100</v>
      </c>
      <c r="G319">
        <v>0</v>
      </c>
      <c r="H319" t="s">
        <v>636</v>
      </c>
      <c r="I319" t="s">
        <v>28280</v>
      </c>
      <c r="J319" t="s">
        <v>684</v>
      </c>
      <c r="K319" t="s">
        <v>637</v>
      </c>
      <c r="L319" t="s">
        <v>638</v>
      </c>
      <c r="M319" t="s">
        <v>28281</v>
      </c>
      <c r="N319" t="s">
        <v>637</v>
      </c>
      <c r="O319" t="s">
        <v>639</v>
      </c>
      <c r="P319" t="s">
        <v>5</v>
      </c>
      <c r="Q319" t="s">
        <v>640</v>
      </c>
      <c r="R319" t="s">
        <v>638</v>
      </c>
      <c r="S319" t="s">
        <v>28282</v>
      </c>
      <c r="T319" t="s">
        <v>28281</v>
      </c>
    </row>
    <row r="320" spans="1:20" x14ac:dyDescent="0.25">
      <c r="A320" t="s">
        <v>147</v>
      </c>
      <c r="B320" t="s">
        <v>148</v>
      </c>
      <c r="C320">
        <v>65</v>
      </c>
      <c r="D320">
        <v>6</v>
      </c>
      <c r="E320" t="s">
        <v>28283</v>
      </c>
      <c r="F320">
        <v>200</v>
      </c>
      <c r="G320">
        <v>0</v>
      </c>
      <c r="H320" t="s">
        <v>697</v>
      </c>
      <c r="I320" t="s">
        <v>9231</v>
      </c>
      <c r="J320" t="s">
        <v>9232</v>
      </c>
      <c r="K320" t="s">
        <v>4839</v>
      </c>
      <c r="L320" t="s">
        <v>9233</v>
      </c>
      <c r="M320" t="s">
        <v>28281</v>
      </c>
      <c r="N320" t="s">
        <v>761</v>
      </c>
      <c r="O320" t="s">
        <v>698</v>
      </c>
      <c r="P320" t="s">
        <v>692</v>
      </c>
      <c r="Q320" t="s">
        <v>693</v>
      </c>
      <c r="R320" t="s">
        <v>638</v>
      </c>
      <c r="S320" t="s">
        <v>637</v>
      </c>
      <c r="T320" t="s">
        <v>28284</v>
      </c>
    </row>
    <row r="321" spans="1:20" x14ac:dyDescent="0.25">
      <c r="A321" t="s">
        <v>241</v>
      </c>
      <c r="B321" t="s">
        <v>247</v>
      </c>
      <c r="C321">
        <v>139</v>
      </c>
      <c r="D321">
        <v>1</v>
      </c>
      <c r="E321" t="s">
        <v>28285</v>
      </c>
      <c r="F321">
        <v>215</v>
      </c>
      <c r="G321">
        <v>0</v>
      </c>
      <c r="H321" t="s">
        <v>697</v>
      </c>
      <c r="I321" t="s">
        <v>28286</v>
      </c>
      <c r="J321" t="s">
        <v>28287</v>
      </c>
      <c r="K321" t="s">
        <v>729</v>
      </c>
      <c r="L321" t="s">
        <v>28288</v>
      </c>
      <c r="M321" t="s">
        <v>28284</v>
      </c>
      <c r="N321" t="s">
        <v>761</v>
      </c>
      <c r="O321" t="s">
        <v>698</v>
      </c>
      <c r="P321" t="s">
        <v>692</v>
      </c>
      <c r="Q321" t="s">
        <v>693</v>
      </c>
      <c r="R321" t="s">
        <v>638</v>
      </c>
      <c r="S321" t="s">
        <v>637</v>
      </c>
      <c r="T321" t="s">
        <v>27762</v>
      </c>
    </row>
    <row r="322" spans="1:20" x14ac:dyDescent="0.25">
      <c r="A322" t="s">
        <v>240</v>
      </c>
      <c r="B322" t="s">
        <v>246</v>
      </c>
      <c r="C322">
        <v>139</v>
      </c>
      <c r="D322">
        <v>1</v>
      </c>
      <c r="E322" t="s">
        <v>28285</v>
      </c>
      <c r="F322">
        <v>215</v>
      </c>
      <c r="G322">
        <v>0</v>
      </c>
      <c r="H322" t="s">
        <v>697</v>
      </c>
      <c r="I322" t="s">
        <v>28286</v>
      </c>
      <c r="J322" t="s">
        <v>28287</v>
      </c>
      <c r="K322" t="s">
        <v>729</v>
      </c>
      <c r="L322" t="s">
        <v>28288</v>
      </c>
      <c r="M322" t="s">
        <v>28284</v>
      </c>
      <c r="N322" t="s">
        <v>761</v>
      </c>
      <c r="O322" t="s">
        <v>698</v>
      </c>
      <c r="P322" t="s">
        <v>692</v>
      </c>
      <c r="Q322" t="s">
        <v>693</v>
      </c>
      <c r="R322" t="s">
        <v>638</v>
      </c>
      <c r="S322" t="s">
        <v>637</v>
      </c>
      <c r="T322" t="s">
        <v>27762</v>
      </c>
    </row>
    <row r="323" spans="1:20" x14ac:dyDescent="0.25">
      <c r="A323" t="s">
        <v>240</v>
      </c>
      <c r="B323" t="s">
        <v>246</v>
      </c>
      <c r="C323">
        <v>139</v>
      </c>
      <c r="D323">
        <v>2</v>
      </c>
      <c r="E323" t="s">
        <v>28289</v>
      </c>
      <c r="F323">
        <v>215</v>
      </c>
      <c r="G323">
        <v>0</v>
      </c>
      <c r="H323" t="s">
        <v>697</v>
      </c>
      <c r="I323" t="s">
        <v>28290</v>
      </c>
      <c r="J323" t="s">
        <v>28291</v>
      </c>
      <c r="K323" t="s">
        <v>6213</v>
      </c>
      <c r="L323" t="s">
        <v>28292</v>
      </c>
      <c r="M323" t="s">
        <v>27762</v>
      </c>
      <c r="N323" t="s">
        <v>761</v>
      </c>
      <c r="O323" t="s">
        <v>698</v>
      </c>
      <c r="P323" t="s">
        <v>692</v>
      </c>
      <c r="Q323" t="s">
        <v>693</v>
      </c>
      <c r="R323" t="s">
        <v>638</v>
      </c>
      <c r="S323" t="s">
        <v>637</v>
      </c>
      <c r="T323" t="s">
        <v>28293</v>
      </c>
    </row>
    <row r="324" spans="1:20" x14ac:dyDescent="0.25">
      <c r="A324" t="s">
        <v>18</v>
      </c>
      <c r="B324" t="s">
        <v>19</v>
      </c>
      <c r="C324">
        <v>66.666666666666671</v>
      </c>
      <c r="D324">
        <v>3</v>
      </c>
      <c r="E324" t="s">
        <v>28294</v>
      </c>
      <c r="F324">
        <v>100</v>
      </c>
      <c r="G324">
        <v>0</v>
      </c>
      <c r="H324" t="s">
        <v>636</v>
      </c>
      <c r="I324" t="s">
        <v>28295</v>
      </c>
      <c r="J324" t="s">
        <v>675</v>
      </c>
      <c r="K324" t="s">
        <v>637</v>
      </c>
      <c r="L324" t="s">
        <v>638</v>
      </c>
      <c r="M324" t="s">
        <v>28296</v>
      </c>
      <c r="N324" t="s">
        <v>637</v>
      </c>
      <c r="O324" t="s">
        <v>639</v>
      </c>
      <c r="P324" t="s">
        <v>5</v>
      </c>
      <c r="Q324" t="s">
        <v>640</v>
      </c>
      <c r="R324" t="s">
        <v>638</v>
      </c>
      <c r="S324" t="s">
        <v>28297</v>
      </c>
      <c r="T324" t="s">
        <v>28296</v>
      </c>
    </row>
    <row r="325" spans="1:20" x14ac:dyDescent="0.25">
      <c r="A325" t="s">
        <v>18</v>
      </c>
      <c r="B325" t="s">
        <v>19</v>
      </c>
      <c r="C325">
        <v>66.666666666666671</v>
      </c>
      <c r="D325">
        <v>3</v>
      </c>
      <c r="E325" t="s">
        <v>28298</v>
      </c>
      <c r="F325">
        <v>100</v>
      </c>
      <c r="G325">
        <v>0</v>
      </c>
      <c r="H325" t="s">
        <v>636</v>
      </c>
      <c r="I325" t="s">
        <v>28299</v>
      </c>
      <c r="J325" t="s">
        <v>649</v>
      </c>
      <c r="K325" t="s">
        <v>637</v>
      </c>
      <c r="L325" t="s">
        <v>638</v>
      </c>
      <c r="M325" t="s">
        <v>28296</v>
      </c>
      <c r="N325" t="s">
        <v>637</v>
      </c>
      <c r="O325" t="s">
        <v>639</v>
      </c>
      <c r="P325" t="s">
        <v>5</v>
      </c>
      <c r="Q325" t="s">
        <v>640</v>
      </c>
      <c r="R325" t="s">
        <v>638</v>
      </c>
      <c r="S325" t="s">
        <v>28300</v>
      </c>
      <c r="T325" t="s">
        <v>28296</v>
      </c>
    </row>
    <row r="326" spans="1:20" x14ac:dyDescent="0.25">
      <c r="A326" t="s">
        <v>16479</v>
      </c>
      <c r="B326" t="s">
        <v>13745</v>
      </c>
      <c r="C326">
        <v>200</v>
      </c>
      <c r="D326">
        <v>1</v>
      </c>
      <c r="E326" t="s">
        <v>28301</v>
      </c>
      <c r="F326">
        <v>99</v>
      </c>
      <c r="G326">
        <v>0</v>
      </c>
      <c r="H326" t="s">
        <v>636</v>
      </c>
      <c r="I326" t="s">
        <v>28302</v>
      </c>
      <c r="J326" t="s">
        <v>5203</v>
      </c>
      <c r="K326" t="s">
        <v>637</v>
      </c>
      <c r="L326" t="s">
        <v>638</v>
      </c>
      <c r="M326" t="s">
        <v>28296</v>
      </c>
      <c r="N326" t="s">
        <v>637</v>
      </c>
      <c r="O326" t="s">
        <v>643</v>
      </c>
      <c r="P326" t="s">
        <v>5</v>
      </c>
      <c r="Q326" t="s">
        <v>644</v>
      </c>
      <c r="R326" t="s">
        <v>638</v>
      </c>
      <c r="S326" t="s">
        <v>28303</v>
      </c>
      <c r="T326" t="s">
        <v>28296</v>
      </c>
    </row>
    <row r="327" spans="1:20" x14ac:dyDescent="0.25">
      <c r="A327" t="s">
        <v>147</v>
      </c>
      <c r="B327" t="s">
        <v>148</v>
      </c>
      <c r="C327">
        <v>33.333333333333336</v>
      </c>
      <c r="D327">
        <v>3</v>
      </c>
      <c r="E327" t="s">
        <v>28304</v>
      </c>
      <c r="F327">
        <v>100</v>
      </c>
      <c r="G327">
        <v>0</v>
      </c>
      <c r="H327" t="s">
        <v>636</v>
      </c>
      <c r="I327" t="s">
        <v>28305</v>
      </c>
      <c r="J327" t="s">
        <v>2899</v>
      </c>
      <c r="K327" t="s">
        <v>637</v>
      </c>
      <c r="L327" t="s">
        <v>638</v>
      </c>
      <c r="M327" t="s">
        <v>28306</v>
      </c>
      <c r="N327" t="s">
        <v>637</v>
      </c>
      <c r="O327" t="s">
        <v>639</v>
      </c>
      <c r="P327" t="s">
        <v>5</v>
      </c>
      <c r="Q327" t="s">
        <v>640</v>
      </c>
      <c r="R327" t="s">
        <v>638</v>
      </c>
      <c r="S327" t="s">
        <v>28307</v>
      </c>
      <c r="T327" t="s">
        <v>28308</v>
      </c>
    </row>
    <row r="328" spans="1:20" x14ac:dyDescent="0.25">
      <c r="A328" t="s">
        <v>147</v>
      </c>
      <c r="B328" t="s">
        <v>148</v>
      </c>
      <c r="C328">
        <v>33.333333333333336</v>
      </c>
      <c r="D328">
        <v>3</v>
      </c>
      <c r="E328" t="s">
        <v>28309</v>
      </c>
      <c r="F328">
        <v>199</v>
      </c>
      <c r="G328">
        <v>0</v>
      </c>
      <c r="H328" t="s">
        <v>636</v>
      </c>
      <c r="I328" t="s">
        <v>28310</v>
      </c>
      <c r="J328" t="s">
        <v>2240</v>
      </c>
      <c r="K328" t="s">
        <v>637</v>
      </c>
      <c r="L328" t="s">
        <v>638</v>
      </c>
      <c r="M328" t="s">
        <v>28311</v>
      </c>
      <c r="N328" t="s">
        <v>637</v>
      </c>
      <c r="O328" t="s">
        <v>643</v>
      </c>
      <c r="P328" t="s">
        <v>5</v>
      </c>
      <c r="Q328" t="s">
        <v>644</v>
      </c>
      <c r="R328" t="s">
        <v>638</v>
      </c>
      <c r="S328" t="s">
        <v>28312</v>
      </c>
      <c r="T328" t="s">
        <v>28311</v>
      </c>
    </row>
    <row r="329" spans="1:20" x14ac:dyDescent="0.25">
      <c r="A329" t="s">
        <v>16479</v>
      </c>
      <c r="B329" t="s">
        <v>13745</v>
      </c>
      <c r="C329">
        <v>200</v>
      </c>
      <c r="D329">
        <v>1</v>
      </c>
      <c r="E329" t="s">
        <v>28309</v>
      </c>
      <c r="F329">
        <v>199</v>
      </c>
      <c r="G329">
        <v>0</v>
      </c>
      <c r="H329" t="s">
        <v>636</v>
      </c>
      <c r="I329" t="s">
        <v>28310</v>
      </c>
      <c r="J329" t="s">
        <v>2240</v>
      </c>
      <c r="K329" t="s">
        <v>637</v>
      </c>
      <c r="L329" t="s">
        <v>638</v>
      </c>
      <c r="M329" t="s">
        <v>28311</v>
      </c>
      <c r="N329" t="s">
        <v>637</v>
      </c>
      <c r="O329" t="s">
        <v>643</v>
      </c>
      <c r="P329" t="s">
        <v>5</v>
      </c>
      <c r="Q329" t="s">
        <v>644</v>
      </c>
      <c r="R329" t="s">
        <v>638</v>
      </c>
      <c r="S329" t="s">
        <v>28312</v>
      </c>
      <c r="T329" t="s">
        <v>28311</v>
      </c>
    </row>
    <row r="330" spans="1:20" x14ac:dyDescent="0.25">
      <c r="A330" t="s">
        <v>116</v>
      </c>
      <c r="B330" t="s">
        <v>117</v>
      </c>
      <c r="C330">
        <v>12</v>
      </c>
      <c r="D330">
        <v>30</v>
      </c>
      <c r="E330" t="s">
        <v>28313</v>
      </c>
      <c r="F330">
        <v>260</v>
      </c>
      <c r="G330">
        <v>0</v>
      </c>
      <c r="H330" t="s">
        <v>636</v>
      </c>
      <c r="I330" t="s">
        <v>28314</v>
      </c>
      <c r="J330" t="s">
        <v>8002</v>
      </c>
      <c r="K330" t="s">
        <v>637</v>
      </c>
      <c r="L330" t="s">
        <v>638</v>
      </c>
      <c r="M330" t="s">
        <v>28311</v>
      </c>
      <c r="N330" t="s">
        <v>637</v>
      </c>
      <c r="O330" t="s">
        <v>639</v>
      </c>
      <c r="P330" t="s">
        <v>5</v>
      </c>
      <c r="Q330" t="s">
        <v>640</v>
      </c>
      <c r="R330" t="s">
        <v>638</v>
      </c>
      <c r="S330" t="s">
        <v>28315</v>
      </c>
      <c r="T330" t="s">
        <v>28311</v>
      </c>
    </row>
    <row r="331" spans="1:20" x14ac:dyDescent="0.25">
      <c r="A331" t="s">
        <v>16662</v>
      </c>
      <c r="B331" t="s">
        <v>10386</v>
      </c>
      <c r="C331">
        <v>99</v>
      </c>
      <c r="D331">
        <v>1</v>
      </c>
      <c r="E331" t="s">
        <v>28316</v>
      </c>
      <c r="F331">
        <v>88</v>
      </c>
      <c r="G331">
        <v>0</v>
      </c>
      <c r="H331" t="s">
        <v>636</v>
      </c>
      <c r="I331" t="s">
        <v>27580</v>
      </c>
      <c r="J331" t="s">
        <v>648</v>
      </c>
      <c r="K331" t="s">
        <v>637</v>
      </c>
      <c r="L331" t="s">
        <v>638</v>
      </c>
      <c r="M331" t="s">
        <v>28317</v>
      </c>
      <c r="N331" t="s">
        <v>637</v>
      </c>
      <c r="O331" t="s">
        <v>639</v>
      </c>
      <c r="P331" t="s">
        <v>5</v>
      </c>
      <c r="Q331" t="s">
        <v>640</v>
      </c>
      <c r="R331" t="s">
        <v>638</v>
      </c>
      <c r="S331" t="s">
        <v>28318</v>
      </c>
      <c r="T331" t="s">
        <v>28317</v>
      </c>
    </row>
    <row r="332" spans="1:20" x14ac:dyDescent="0.25">
      <c r="A332" t="s">
        <v>147</v>
      </c>
      <c r="B332" t="s">
        <v>148</v>
      </c>
      <c r="C332">
        <v>33.333333333333336</v>
      </c>
      <c r="D332">
        <v>3</v>
      </c>
      <c r="E332" t="s">
        <v>28319</v>
      </c>
      <c r="F332">
        <v>100</v>
      </c>
      <c r="G332">
        <v>0</v>
      </c>
      <c r="H332" t="s">
        <v>636</v>
      </c>
      <c r="I332" t="s">
        <v>638</v>
      </c>
      <c r="J332" t="s">
        <v>638</v>
      </c>
      <c r="K332" t="s">
        <v>637</v>
      </c>
      <c r="L332" t="s">
        <v>638</v>
      </c>
      <c r="M332" t="s">
        <v>637</v>
      </c>
      <c r="N332" t="s">
        <v>637</v>
      </c>
      <c r="O332" t="s">
        <v>2891</v>
      </c>
      <c r="P332" t="s">
        <v>5</v>
      </c>
      <c r="Q332" t="s">
        <v>637</v>
      </c>
      <c r="R332" t="s">
        <v>638</v>
      </c>
      <c r="S332" t="s">
        <v>637</v>
      </c>
      <c r="T332" t="s">
        <v>28317</v>
      </c>
    </row>
    <row r="333" spans="1:20" x14ac:dyDescent="0.25">
      <c r="A333" t="s">
        <v>147</v>
      </c>
      <c r="B333" t="s">
        <v>148</v>
      </c>
      <c r="C333">
        <v>50</v>
      </c>
      <c r="D333">
        <v>6</v>
      </c>
      <c r="E333" t="s">
        <v>28320</v>
      </c>
      <c r="F333">
        <v>182</v>
      </c>
      <c r="G333">
        <v>0</v>
      </c>
      <c r="H333" t="s">
        <v>636</v>
      </c>
      <c r="I333" t="s">
        <v>28321</v>
      </c>
      <c r="J333" t="s">
        <v>658</v>
      </c>
      <c r="K333" t="s">
        <v>637</v>
      </c>
      <c r="L333" t="s">
        <v>638</v>
      </c>
      <c r="M333" t="s">
        <v>28322</v>
      </c>
      <c r="N333" t="s">
        <v>637</v>
      </c>
      <c r="O333" t="s">
        <v>643</v>
      </c>
      <c r="P333" t="s">
        <v>5</v>
      </c>
      <c r="Q333" t="s">
        <v>644</v>
      </c>
      <c r="R333" t="s">
        <v>638</v>
      </c>
      <c r="S333" t="s">
        <v>28323</v>
      </c>
      <c r="T333" t="s">
        <v>28324</v>
      </c>
    </row>
    <row r="334" spans="1:20" x14ac:dyDescent="0.25">
      <c r="A334" t="s">
        <v>147</v>
      </c>
      <c r="B334" t="s">
        <v>148</v>
      </c>
      <c r="C334">
        <v>50</v>
      </c>
      <c r="D334">
        <v>6</v>
      </c>
      <c r="E334" t="s">
        <v>28325</v>
      </c>
      <c r="F334">
        <v>200</v>
      </c>
      <c r="G334">
        <v>0</v>
      </c>
      <c r="H334" t="s">
        <v>636</v>
      </c>
      <c r="I334" t="s">
        <v>28326</v>
      </c>
      <c r="J334" t="s">
        <v>4242</v>
      </c>
      <c r="K334" t="s">
        <v>637</v>
      </c>
      <c r="L334" t="s">
        <v>638</v>
      </c>
      <c r="M334" t="s">
        <v>28324</v>
      </c>
      <c r="N334" t="s">
        <v>637</v>
      </c>
      <c r="O334" t="s">
        <v>639</v>
      </c>
      <c r="P334" t="s">
        <v>5</v>
      </c>
      <c r="Q334" t="s">
        <v>640</v>
      </c>
      <c r="R334" t="s">
        <v>638</v>
      </c>
      <c r="S334" t="s">
        <v>28327</v>
      </c>
      <c r="T334" t="s">
        <v>28324</v>
      </c>
    </row>
    <row r="335" spans="1:20" x14ac:dyDescent="0.25">
      <c r="A335" t="s">
        <v>147</v>
      </c>
      <c r="B335" t="s">
        <v>148</v>
      </c>
      <c r="C335">
        <v>50</v>
      </c>
      <c r="D335">
        <v>6</v>
      </c>
      <c r="E335" t="s">
        <v>28328</v>
      </c>
      <c r="F335">
        <v>200</v>
      </c>
      <c r="G335">
        <v>0</v>
      </c>
      <c r="H335" t="s">
        <v>636</v>
      </c>
      <c r="I335" t="s">
        <v>28329</v>
      </c>
      <c r="J335" t="s">
        <v>666</v>
      </c>
      <c r="K335" t="s">
        <v>637</v>
      </c>
      <c r="L335" t="s">
        <v>638</v>
      </c>
      <c r="M335" t="s">
        <v>28330</v>
      </c>
      <c r="N335" t="s">
        <v>637</v>
      </c>
      <c r="O335" t="s">
        <v>639</v>
      </c>
      <c r="P335" t="s">
        <v>5</v>
      </c>
      <c r="Q335" t="s">
        <v>640</v>
      </c>
      <c r="R335" t="s">
        <v>638</v>
      </c>
      <c r="S335" t="s">
        <v>28331</v>
      </c>
      <c r="T335" t="s">
        <v>28330</v>
      </c>
    </row>
    <row r="336" spans="1:20" x14ac:dyDescent="0.25">
      <c r="A336" t="s">
        <v>240</v>
      </c>
      <c r="B336" t="s">
        <v>246</v>
      </c>
      <c r="C336">
        <v>139</v>
      </c>
      <c r="D336">
        <v>1</v>
      </c>
      <c r="E336" t="s">
        <v>28332</v>
      </c>
      <c r="F336">
        <v>139</v>
      </c>
      <c r="G336">
        <v>0</v>
      </c>
      <c r="H336" t="s">
        <v>645</v>
      </c>
      <c r="I336" t="s">
        <v>28333</v>
      </c>
      <c r="J336" t="s">
        <v>28334</v>
      </c>
      <c r="K336" t="s">
        <v>738</v>
      </c>
      <c r="L336" t="s">
        <v>835</v>
      </c>
      <c r="M336" t="s">
        <v>28335</v>
      </c>
      <c r="N336" t="s">
        <v>637</v>
      </c>
      <c r="O336" t="s">
        <v>646</v>
      </c>
      <c r="P336" t="s">
        <v>26</v>
      </c>
      <c r="Q336" t="s">
        <v>647</v>
      </c>
      <c r="R336" t="s">
        <v>638</v>
      </c>
      <c r="S336" t="s">
        <v>28336</v>
      </c>
      <c r="T336" t="s">
        <v>28335</v>
      </c>
    </row>
    <row r="337" spans="1:20" x14ac:dyDescent="0.25">
      <c r="A337" t="s">
        <v>241</v>
      </c>
      <c r="B337" t="s">
        <v>247</v>
      </c>
      <c r="C337">
        <v>159</v>
      </c>
      <c r="D337">
        <v>1</v>
      </c>
      <c r="E337" t="s">
        <v>28337</v>
      </c>
      <c r="F337">
        <v>298</v>
      </c>
      <c r="G337">
        <v>0</v>
      </c>
      <c r="H337" t="s">
        <v>645</v>
      </c>
      <c r="I337" t="s">
        <v>28338</v>
      </c>
      <c r="J337" t="s">
        <v>28339</v>
      </c>
      <c r="K337" t="s">
        <v>2624</v>
      </c>
      <c r="L337" t="s">
        <v>822</v>
      </c>
      <c r="M337" t="s">
        <v>28340</v>
      </c>
      <c r="N337" t="s">
        <v>637</v>
      </c>
      <c r="O337" t="s">
        <v>646</v>
      </c>
      <c r="P337" t="s">
        <v>26</v>
      </c>
      <c r="Q337" t="s">
        <v>647</v>
      </c>
      <c r="R337" t="s">
        <v>638</v>
      </c>
      <c r="S337" t="s">
        <v>28341</v>
      </c>
      <c r="T337" t="s">
        <v>28340</v>
      </c>
    </row>
    <row r="338" spans="1:20" x14ac:dyDescent="0.25">
      <c r="A338" t="s">
        <v>240</v>
      </c>
      <c r="B338" t="s">
        <v>246</v>
      </c>
      <c r="C338">
        <v>139</v>
      </c>
      <c r="D338">
        <v>1</v>
      </c>
      <c r="E338" t="s">
        <v>28337</v>
      </c>
      <c r="F338">
        <v>298</v>
      </c>
      <c r="G338">
        <v>0</v>
      </c>
      <c r="H338" t="s">
        <v>645</v>
      </c>
      <c r="I338" t="s">
        <v>28338</v>
      </c>
      <c r="J338" t="s">
        <v>28339</v>
      </c>
      <c r="K338" t="s">
        <v>2624</v>
      </c>
      <c r="L338" t="s">
        <v>822</v>
      </c>
      <c r="M338" t="s">
        <v>28340</v>
      </c>
      <c r="N338" t="s">
        <v>637</v>
      </c>
      <c r="O338" t="s">
        <v>646</v>
      </c>
      <c r="P338" t="s">
        <v>26</v>
      </c>
      <c r="Q338" t="s">
        <v>647</v>
      </c>
      <c r="R338" t="s">
        <v>638</v>
      </c>
      <c r="S338" t="s">
        <v>28341</v>
      </c>
      <c r="T338" t="s">
        <v>28340</v>
      </c>
    </row>
    <row r="339" spans="1:20" x14ac:dyDescent="0.25">
      <c r="A339" t="s">
        <v>22</v>
      </c>
      <c r="B339" t="s">
        <v>27</v>
      </c>
      <c r="C339">
        <v>80</v>
      </c>
      <c r="D339">
        <v>1</v>
      </c>
      <c r="E339" t="s">
        <v>28342</v>
      </c>
      <c r="F339">
        <v>80</v>
      </c>
      <c r="G339">
        <v>0</v>
      </c>
      <c r="H339" t="s">
        <v>645</v>
      </c>
      <c r="I339" t="s">
        <v>5588</v>
      </c>
      <c r="J339" t="s">
        <v>28343</v>
      </c>
      <c r="K339" t="s">
        <v>27642</v>
      </c>
      <c r="L339" t="s">
        <v>3851</v>
      </c>
      <c r="M339" t="s">
        <v>637</v>
      </c>
      <c r="N339" t="s">
        <v>637</v>
      </c>
      <c r="O339" t="s">
        <v>638</v>
      </c>
      <c r="P339" t="s">
        <v>26</v>
      </c>
      <c r="Q339" t="s">
        <v>637</v>
      </c>
      <c r="R339" t="s">
        <v>638</v>
      </c>
      <c r="S339" t="s">
        <v>637</v>
      </c>
      <c r="T339" t="s">
        <v>28344</v>
      </c>
    </row>
    <row r="340" spans="1:20" x14ac:dyDescent="0.25">
      <c r="A340" t="s">
        <v>22</v>
      </c>
      <c r="B340" t="s">
        <v>27</v>
      </c>
      <c r="C340">
        <v>66.333333333333329</v>
      </c>
      <c r="D340">
        <v>3</v>
      </c>
      <c r="E340" t="s">
        <v>28345</v>
      </c>
      <c r="F340">
        <v>249</v>
      </c>
      <c r="G340">
        <v>0</v>
      </c>
      <c r="H340" t="s">
        <v>636</v>
      </c>
      <c r="I340" t="s">
        <v>7291</v>
      </c>
      <c r="J340" t="s">
        <v>28346</v>
      </c>
      <c r="K340" t="s">
        <v>28347</v>
      </c>
      <c r="L340" t="s">
        <v>765</v>
      </c>
      <c r="M340" t="s">
        <v>28348</v>
      </c>
      <c r="N340" t="s">
        <v>637</v>
      </c>
      <c r="O340" t="s">
        <v>646</v>
      </c>
      <c r="P340" t="s">
        <v>26</v>
      </c>
      <c r="Q340" t="s">
        <v>647</v>
      </c>
      <c r="R340" t="s">
        <v>638</v>
      </c>
      <c r="S340" t="s">
        <v>28349</v>
      </c>
      <c r="T340" t="s">
        <v>28348</v>
      </c>
    </row>
    <row r="341" spans="1:20" x14ac:dyDescent="0.25">
      <c r="A341" t="s">
        <v>147</v>
      </c>
      <c r="B341" t="s">
        <v>148</v>
      </c>
      <c r="C341">
        <v>50</v>
      </c>
      <c r="D341">
        <v>6</v>
      </c>
      <c r="E341" t="s">
        <v>28350</v>
      </c>
      <c r="F341">
        <v>200</v>
      </c>
      <c r="G341">
        <v>0</v>
      </c>
      <c r="H341" t="s">
        <v>636</v>
      </c>
      <c r="I341" t="s">
        <v>28351</v>
      </c>
      <c r="J341" t="s">
        <v>648</v>
      </c>
      <c r="K341" t="s">
        <v>637</v>
      </c>
      <c r="L341" t="s">
        <v>638</v>
      </c>
      <c r="M341" t="s">
        <v>28352</v>
      </c>
      <c r="N341" t="s">
        <v>637</v>
      </c>
      <c r="O341" t="s">
        <v>639</v>
      </c>
      <c r="P341" t="s">
        <v>5</v>
      </c>
      <c r="Q341" t="s">
        <v>640</v>
      </c>
      <c r="R341" t="s">
        <v>638</v>
      </c>
      <c r="S341" t="s">
        <v>28353</v>
      </c>
      <c r="T341" t="s">
        <v>28352</v>
      </c>
    </row>
    <row r="342" spans="1:20" x14ac:dyDescent="0.25">
      <c r="A342" t="s">
        <v>147</v>
      </c>
      <c r="B342" t="s">
        <v>148</v>
      </c>
      <c r="C342">
        <v>50</v>
      </c>
      <c r="D342">
        <v>6</v>
      </c>
      <c r="E342" t="s">
        <v>28354</v>
      </c>
      <c r="F342">
        <v>200</v>
      </c>
      <c r="G342">
        <v>0</v>
      </c>
      <c r="H342" t="s">
        <v>636</v>
      </c>
      <c r="I342" t="s">
        <v>28355</v>
      </c>
      <c r="J342" t="s">
        <v>3188</v>
      </c>
      <c r="K342" t="s">
        <v>637</v>
      </c>
      <c r="L342" t="s">
        <v>638</v>
      </c>
      <c r="M342" t="s">
        <v>28356</v>
      </c>
      <c r="N342" t="s">
        <v>637</v>
      </c>
      <c r="O342" t="s">
        <v>639</v>
      </c>
      <c r="P342" t="s">
        <v>5</v>
      </c>
      <c r="Q342" t="s">
        <v>640</v>
      </c>
      <c r="R342" t="s">
        <v>638</v>
      </c>
      <c r="S342" t="s">
        <v>28357</v>
      </c>
      <c r="T342" t="s">
        <v>28356</v>
      </c>
    </row>
    <row r="343" spans="1:20" x14ac:dyDescent="0.25">
      <c r="A343" t="s">
        <v>147</v>
      </c>
      <c r="B343" t="s">
        <v>148</v>
      </c>
      <c r="C343">
        <v>50</v>
      </c>
      <c r="D343">
        <v>6</v>
      </c>
      <c r="E343" t="s">
        <v>28358</v>
      </c>
      <c r="F343">
        <v>200</v>
      </c>
      <c r="G343">
        <v>0</v>
      </c>
      <c r="H343" t="s">
        <v>636</v>
      </c>
      <c r="I343" t="s">
        <v>28359</v>
      </c>
      <c r="J343" t="s">
        <v>653</v>
      </c>
      <c r="K343" t="s">
        <v>637</v>
      </c>
      <c r="L343" t="s">
        <v>638</v>
      </c>
      <c r="M343" t="s">
        <v>28360</v>
      </c>
      <c r="N343" t="s">
        <v>637</v>
      </c>
      <c r="O343" t="s">
        <v>639</v>
      </c>
      <c r="P343" t="s">
        <v>5</v>
      </c>
      <c r="Q343" t="s">
        <v>640</v>
      </c>
      <c r="R343" t="s">
        <v>638</v>
      </c>
      <c r="S343" t="s">
        <v>28361</v>
      </c>
      <c r="T343" t="s">
        <v>28360</v>
      </c>
    </row>
    <row r="344" spans="1:20" x14ac:dyDescent="0.25">
      <c r="A344" t="s">
        <v>241</v>
      </c>
      <c r="B344" t="s">
        <v>247</v>
      </c>
      <c r="C344">
        <v>159</v>
      </c>
      <c r="D344">
        <v>1</v>
      </c>
      <c r="E344" t="s">
        <v>28362</v>
      </c>
      <c r="F344">
        <v>298</v>
      </c>
      <c r="G344">
        <v>0</v>
      </c>
      <c r="H344" t="s">
        <v>645</v>
      </c>
      <c r="I344" t="s">
        <v>28363</v>
      </c>
      <c r="J344" t="s">
        <v>28364</v>
      </c>
      <c r="K344" t="s">
        <v>763</v>
      </c>
      <c r="L344" t="s">
        <v>3851</v>
      </c>
      <c r="M344" t="s">
        <v>28365</v>
      </c>
      <c r="N344" t="s">
        <v>637</v>
      </c>
      <c r="O344" t="s">
        <v>646</v>
      </c>
      <c r="P344" t="s">
        <v>26</v>
      </c>
      <c r="Q344" t="s">
        <v>647</v>
      </c>
      <c r="R344" t="s">
        <v>638</v>
      </c>
      <c r="S344" t="s">
        <v>28366</v>
      </c>
      <c r="T344" t="s">
        <v>28367</v>
      </c>
    </row>
    <row r="345" spans="1:20" x14ac:dyDescent="0.25">
      <c r="A345" t="s">
        <v>239</v>
      </c>
      <c r="B345" t="s">
        <v>245</v>
      </c>
      <c r="C345">
        <v>139</v>
      </c>
      <c r="D345">
        <v>1</v>
      </c>
      <c r="E345" t="s">
        <v>28362</v>
      </c>
      <c r="F345">
        <v>298</v>
      </c>
      <c r="G345">
        <v>0</v>
      </c>
      <c r="H345" t="s">
        <v>645</v>
      </c>
      <c r="I345" t="s">
        <v>28363</v>
      </c>
      <c r="J345" t="s">
        <v>28364</v>
      </c>
      <c r="K345" t="s">
        <v>763</v>
      </c>
      <c r="L345" t="s">
        <v>3851</v>
      </c>
      <c r="M345" t="s">
        <v>28365</v>
      </c>
      <c r="N345" t="s">
        <v>637</v>
      </c>
      <c r="O345" t="s">
        <v>646</v>
      </c>
      <c r="P345" t="s">
        <v>26</v>
      </c>
      <c r="Q345" t="s">
        <v>647</v>
      </c>
      <c r="R345" t="s">
        <v>638</v>
      </c>
      <c r="S345" t="s">
        <v>28366</v>
      </c>
      <c r="T345" t="s">
        <v>28367</v>
      </c>
    </row>
    <row r="346" spans="1:20" x14ac:dyDescent="0.25">
      <c r="A346" t="s">
        <v>22</v>
      </c>
      <c r="B346" t="s">
        <v>27</v>
      </c>
      <c r="C346">
        <v>66.333333333333329</v>
      </c>
      <c r="D346">
        <v>3</v>
      </c>
      <c r="E346" t="s">
        <v>28368</v>
      </c>
      <c r="F346">
        <v>250</v>
      </c>
      <c r="G346">
        <v>0</v>
      </c>
      <c r="H346" t="s">
        <v>645</v>
      </c>
      <c r="I346" t="s">
        <v>10169</v>
      </c>
      <c r="J346" t="s">
        <v>10170</v>
      </c>
      <c r="K346" t="s">
        <v>1700</v>
      </c>
      <c r="L346" t="s">
        <v>3766</v>
      </c>
      <c r="M346" t="s">
        <v>28369</v>
      </c>
      <c r="N346" t="s">
        <v>637</v>
      </c>
      <c r="O346" t="s">
        <v>646</v>
      </c>
      <c r="P346" t="s">
        <v>26</v>
      </c>
      <c r="Q346" t="s">
        <v>647</v>
      </c>
      <c r="R346" t="s">
        <v>638</v>
      </c>
      <c r="S346" t="s">
        <v>28370</v>
      </c>
      <c r="T346" t="s">
        <v>28371</v>
      </c>
    </row>
    <row r="347" spans="1:20" x14ac:dyDescent="0.25">
      <c r="A347" t="s">
        <v>18</v>
      </c>
      <c r="B347" t="s">
        <v>19</v>
      </c>
      <c r="C347">
        <v>66.666666666666671</v>
      </c>
      <c r="D347">
        <v>6</v>
      </c>
      <c r="E347" t="s">
        <v>28372</v>
      </c>
      <c r="F347">
        <v>258</v>
      </c>
      <c r="G347">
        <v>0</v>
      </c>
      <c r="H347" t="s">
        <v>645</v>
      </c>
      <c r="I347" t="s">
        <v>28373</v>
      </c>
      <c r="J347" t="s">
        <v>28374</v>
      </c>
      <c r="K347" t="s">
        <v>28375</v>
      </c>
      <c r="L347" t="s">
        <v>2839</v>
      </c>
      <c r="M347" t="s">
        <v>28376</v>
      </c>
      <c r="N347" t="s">
        <v>637</v>
      </c>
      <c r="O347" t="s">
        <v>646</v>
      </c>
      <c r="P347" t="s">
        <v>26</v>
      </c>
      <c r="Q347" t="s">
        <v>647</v>
      </c>
      <c r="R347" t="s">
        <v>638</v>
      </c>
      <c r="S347" t="s">
        <v>28377</v>
      </c>
      <c r="T347" t="s">
        <v>28378</v>
      </c>
    </row>
    <row r="348" spans="1:20" x14ac:dyDescent="0.25">
      <c r="A348" t="s">
        <v>147</v>
      </c>
      <c r="B348" t="s">
        <v>148</v>
      </c>
      <c r="C348">
        <v>65</v>
      </c>
      <c r="D348">
        <v>6</v>
      </c>
      <c r="E348" t="s">
        <v>28379</v>
      </c>
      <c r="F348">
        <v>200</v>
      </c>
      <c r="G348">
        <v>0</v>
      </c>
      <c r="H348" t="s">
        <v>697</v>
      </c>
      <c r="I348" t="s">
        <v>28380</v>
      </c>
      <c r="J348" t="s">
        <v>28381</v>
      </c>
      <c r="K348" t="s">
        <v>28382</v>
      </c>
      <c r="L348" t="s">
        <v>28383</v>
      </c>
      <c r="M348" t="s">
        <v>28384</v>
      </c>
      <c r="N348" t="s">
        <v>761</v>
      </c>
      <c r="O348" t="s">
        <v>691</v>
      </c>
      <c r="P348" t="s">
        <v>692</v>
      </c>
      <c r="Q348" t="s">
        <v>693</v>
      </c>
      <c r="R348" t="s">
        <v>638</v>
      </c>
      <c r="S348" t="s">
        <v>28385</v>
      </c>
      <c r="T348" t="s">
        <v>28386</v>
      </c>
    </row>
    <row r="349" spans="1:20" x14ac:dyDescent="0.25">
      <c r="A349" t="s">
        <v>147</v>
      </c>
      <c r="B349" t="s">
        <v>148</v>
      </c>
      <c r="C349">
        <v>65</v>
      </c>
      <c r="D349">
        <v>6</v>
      </c>
      <c r="E349" t="s">
        <v>28387</v>
      </c>
      <c r="F349">
        <v>200</v>
      </c>
      <c r="G349">
        <v>0</v>
      </c>
      <c r="H349" t="s">
        <v>697</v>
      </c>
      <c r="I349" t="s">
        <v>28388</v>
      </c>
      <c r="J349" t="s">
        <v>28389</v>
      </c>
      <c r="K349" t="s">
        <v>1774</v>
      </c>
      <c r="L349" t="s">
        <v>28390</v>
      </c>
      <c r="M349" t="s">
        <v>28391</v>
      </c>
      <c r="N349" t="s">
        <v>761</v>
      </c>
      <c r="O349" t="s">
        <v>691</v>
      </c>
      <c r="P349" t="s">
        <v>692</v>
      </c>
      <c r="Q349" t="s">
        <v>693</v>
      </c>
      <c r="R349" t="s">
        <v>638</v>
      </c>
      <c r="S349" t="s">
        <v>28392</v>
      </c>
      <c r="T349" t="s">
        <v>28393</v>
      </c>
    </row>
    <row r="350" spans="1:20" x14ac:dyDescent="0.25">
      <c r="A350" t="s">
        <v>147</v>
      </c>
      <c r="B350" t="s">
        <v>148</v>
      </c>
      <c r="C350">
        <v>65</v>
      </c>
      <c r="D350">
        <v>6</v>
      </c>
      <c r="E350" t="s">
        <v>28394</v>
      </c>
      <c r="F350">
        <v>200</v>
      </c>
      <c r="G350">
        <v>0</v>
      </c>
      <c r="H350" t="s">
        <v>697</v>
      </c>
      <c r="I350" t="s">
        <v>28395</v>
      </c>
      <c r="J350" t="s">
        <v>28396</v>
      </c>
      <c r="K350" t="s">
        <v>11868</v>
      </c>
      <c r="L350" t="s">
        <v>28397</v>
      </c>
      <c r="M350" t="s">
        <v>28398</v>
      </c>
      <c r="N350" t="s">
        <v>761</v>
      </c>
      <c r="O350" t="s">
        <v>691</v>
      </c>
      <c r="P350" t="s">
        <v>692</v>
      </c>
      <c r="Q350" t="s">
        <v>693</v>
      </c>
      <c r="R350" t="s">
        <v>638</v>
      </c>
      <c r="S350" t="s">
        <v>28399</v>
      </c>
      <c r="T350" t="s">
        <v>28400</v>
      </c>
    </row>
    <row r="351" spans="1:20" x14ac:dyDescent="0.25">
      <c r="A351" t="s">
        <v>110</v>
      </c>
      <c r="B351" t="s">
        <v>111</v>
      </c>
      <c r="C351">
        <v>65</v>
      </c>
      <c r="D351">
        <v>2</v>
      </c>
      <c r="E351" t="s">
        <v>28401</v>
      </c>
      <c r="F351">
        <v>400</v>
      </c>
      <c r="G351">
        <v>0</v>
      </c>
      <c r="H351" t="s">
        <v>697</v>
      </c>
      <c r="I351" t="s">
        <v>28402</v>
      </c>
      <c r="J351" t="s">
        <v>28403</v>
      </c>
      <c r="K351" t="s">
        <v>28404</v>
      </c>
      <c r="L351" t="s">
        <v>28405</v>
      </c>
      <c r="M351" t="s">
        <v>28406</v>
      </c>
      <c r="N351" t="s">
        <v>761</v>
      </c>
      <c r="O351" t="s">
        <v>691</v>
      </c>
      <c r="P351" t="s">
        <v>692</v>
      </c>
      <c r="Q351" t="s">
        <v>693</v>
      </c>
      <c r="R351" t="s">
        <v>638</v>
      </c>
      <c r="S351" t="s">
        <v>28407</v>
      </c>
      <c r="T351" t="s">
        <v>28408</v>
      </c>
    </row>
    <row r="352" spans="1:20" x14ac:dyDescent="0.25">
      <c r="A352" t="s">
        <v>28</v>
      </c>
      <c r="B352" t="s">
        <v>29</v>
      </c>
      <c r="C352">
        <v>65</v>
      </c>
      <c r="D352">
        <v>2</v>
      </c>
      <c r="E352" t="s">
        <v>28401</v>
      </c>
      <c r="F352">
        <v>400</v>
      </c>
      <c r="G352">
        <v>0</v>
      </c>
      <c r="H352" t="s">
        <v>697</v>
      </c>
      <c r="I352" t="s">
        <v>28402</v>
      </c>
      <c r="J352" t="s">
        <v>28403</v>
      </c>
      <c r="K352" t="s">
        <v>28404</v>
      </c>
      <c r="L352" t="s">
        <v>28405</v>
      </c>
      <c r="M352" t="s">
        <v>28406</v>
      </c>
      <c r="N352" t="s">
        <v>761</v>
      </c>
      <c r="O352" t="s">
        <v>691</v>
      </c>
      <c r="P352" t="s">
        <v>692</v>
      </c>
      <c r="Q352" t="s">
        <v>693</v>
      </c>
      <c r="R352" t="s">
        <v>638</v>
      </c>
      <c r="S352" t="s">
        <v>28407</v>
      </c>
      <c r="T352" t="s">
        <v>28408</v>
      </c>
    </row>
    <row r="353" spans="1:20" x14ac:dyDescent="0.25">
      <c r="A353" t="s">
        <v>112</v>
      </c>
      <c r="B353" t="s">
        <v>113</v>
      </c>
      <c r="C353">
        <v>65</v>
      </c>
      <c r="D353">
        <v>2</v>
      </c>
      <c r="E353" t="s">
        <v>28401</v>
      </c>
      <c r="F353">
        <v>400</v>
      </c>
      <c r="G353">
        <v>0</v>
      </c>
      <c r="H353" t="s">
        <v>697</v>
      </c>
      <c r="I353" t="s">
        <v>28402</v>
      </c>
      <c r="J353" t="s">
        <v>28403</v>
      </c>
      <c r="K353" t="s">
        <v>28404</v>
      </c>
      <c r="L353" t="s">
        <v>28405</v>
      </c>
      <c r="M353" t="s">
        <v>28406</v>
      </c>
      <c r="N353" t="s">
        <v>761</v>
      </c>
      <c r="O353" t="s">
        <v>691</v>
      </c>
      <c r="P353" t="s">
        <v>692</v>
      </c>
      <c r="Q353" t="s">
        <v>693</v>
      </c>
      <c r="R353" t="s">
        <v>638</v>
      </c>
      <c r="S353" t="s">
        <v>28407</v>
      </c>
      <c r="T353" t="s">
        <v>28408</v>
      </c>
    </row>
    <row r="354" spans="1:20" x14ac:dyDescent="0.25">
      <c r="A354" t="s">
        <v>114</v>
      </c>
      <c r="B354" t="s">
        <v>115</v>
      </c>
      <c r="C354">
        <v>65</v>
      </c>
      <c r="D354">
        <v>2</v>
      </c>
      <c r="E354" t="s">
        <v>28401</v>
      </c>
      <c r="F354">
        <v>400</v>
      </c>
      <c r="G354">
        <v>0</v>
      </c>
      <c r="H354" t="s">
        <v>697</v>
      </c>
      <c r="I354" t="s">
        <v>28402</v>
      </c>
      <c r="J354" t="s">
        <v>28403</v>
      </c>
      <c r="K354" t="s">
        <v>28404</v>
      </c>
      <c r="L354" t="s">
        <v>28405</v>
      </c>
      <c r="M354" t="s">
        <v>28406</v>
      </c>
      <c r="N354" t="s">
        <v>761</v>
      </c>
      <c r="O354" t="s">
        <v>691</v>
      </c>
      <c r="P354" t="s">
        <v>692</v>
      </c>
      <c r="Q354" t="s">
        <v>693</v>
      </c>
      <c r="R354" t="s">
        <v>638</v>
      </c>
      <c r="S354" t="s">
        <v>28407</v>
      </c>
      <c r="T354" t="s">
        <v>28408</v>
      </c>
    </row>
    <row r="355" spans="1:20" x14ac:dyDescent="0.25">
      <c r="A355" t="s">
        <v>12</v>
      </c>
      <c r="B355" t="s">
        <v>13</v>
      </c>
      <c r="C355">
        <v>65</v>
      </c>
      <c r="D355">
        <v>2</v>
      </c>
      <c r="E355" t="s">
        <v>28401</v>
      </c>
      <c r="F355">
        <v>400</v>
      </c>
      <c r="G355">
        <v>0</v>
      </c>
      <c r="H355" t="s">
        <v>697</v>
      </c>
      <c r="I355" t="s">
        <v>28402</v>
      </c>
      <c r="J355" t="s">
        <v>28403</v>
      </c>
      <c r="K355" t="s">
        <v>28404</v>
      </c>
      <c r="L355" t="s">
        <v>28405</v>
      </c>
      <c r="M355" t="s">
        <v>28406</v>
      </c>
      <c r="N355" t="s">
        <v>761</v>
      </c>
      <c r="O355" t="s">
        <v>691</v>
      </c>
      <c r="P355" t="s">
        <v>692</v>
      </c>
      <c r="Q355" t="s">
        <v>693</v>
      </c>
      <c r="R355" t="s">
        <v>638</v>
      </c>
      <c r="S355" t="s">
        <v>28407</v>
      </c>
      <c r="T355" t="s">
        <v>28408</v>
      </c>
    </row>
    <row r="356" spans="1:20" x14ac:dyDescent="0.25">
      <c r="A356" t="s">
        <v>14</v>
      </c>
      <c r="B356" t="s">
        <v>15</v>
      </c>
      <c r="C356">
        <v>65</v>
      </c>
      <c r="D356">
        <v>2</v>
      </c>
      <c r="E356" t="s">
        <v>28401</v>
      </c>
      <c r="F356">
        <v>400</v>
      </c>
      <c r="G356">
        <v>0</v>
      </c>
      <c r="H356" t="s">
        <v>697</v>
      </c>
      <c r="I356" t="s">
        <v>28402</v>
      </c>
      <c r="J356" t="s">
        <v>28403</v>
      </c>
      <c r="K356" t="s">
        <v>28404</v>
      </c>
      <c r="L356" t="s">
        <v>28405</v>
      </c>
      <c r="M356" t="s">
        <v>28406</v>
      </c>
      <c r="N356" t="s">
        <v>761</v>
      </c>
      <c r="O356" t="s">
        <v>691</v>
      </c>
      <c r="P356" t="s">
        <v>692</v>
      </c>
      <c r="Q356" t="s">
        <v>693</v>
      </c>
      <c r="R356" t="s">
        <v>638</v>
      </c>
      <c r="S356" t="s">
        <v>28407</v>
      </c>
      <c r="T356" t="s">
        <v>28409</v>
      </c>
    </row>
    <row r="357" spans="1:20" x14ac:dyDescent="0.25">
      <c r="A357" t="s">
        <v>239</v>
      </c>
      <c r="B357" t="s">
        <v>245</v>
      </c>
      <c r="C357">
        <v>139</v>
      </c>
      <c r="D357">
        <v>2</v>
      </c>
      <c r="E357" t="s">
        <v>28410</v>
      </c>
      <c r="F357">
        <v>215</v>
      </c>
      <c r="G357">
        <v>0</v>
      </c>
      <c r="H357" t="s">
        <v>697</v>
      </c>
      <c r="I357" t="s">
        <v>28411</v>
      </c>
      <c r="J357" t="s">
        <v>28412</v>
      </c>
      <c r="K357" t="s">
        <v>706</v>
      </c>
      <c r="L357" t="s">
        <v>28413</v>
      </c>
      <c r="M357" t="s">
        <v>28391</v>
      </c>
      <c r="N357" t="s">
        <v>761</v>
      </c>
      <c r="O357" t="s">
        <v>691</v>
      </c>
      <c r="P357" t="s">
        <v>692</v>
      </c>
      <c r="Q357" t="s">
        <v>693</v>
      </c>
      <c r="R357" t="s">
        <v>638</v>
      </c>
      <c r="S357" t="s">
        <v>28414</v>
      </c>
      <c r="T357" t="s">
        <v>28415</v>
      </c>
    </row>
    <row r="358" spans="1:20" x14ac:dyDescent="0.25">
      <c r="A358" t="s">
        <v>16479</v>
      </c>
      <c r="B358" t="s">
        <v>13745</v>
      </c>
      <c r="C358">
        <v>200</v>
      </c>
      <c r="D358">
        <v>1</v>
      </c>
      <c r="E358" t="s">
        <v>28416</v>
      </c>
      <c r="F358">
        <v>102</v>
      </c>
      <c r="G358">
        <v>3</v>
      </c>
      <c r="H358" t="s">
        <v>636</v>
      </c>
      <c r="I358" t="s">
        <v>28417</v>
      </c>
      <c r="J358" t="s">
        <v>672</v>
      </c>
      <c r="K358" t="s">
        <v>637</v>
      </c>
      <c r="L358" t="s">
        <v>638</v>
      </c>
      <c r="M358" t="s">
        <v>28418</v>
      </c>
      <c r="N358" t="s">
        <v>637</v>
      </c>
      <c r="O358" t="s">
        <v>643</v>
      </c>
      <c r="P358" t="s">
        <v>5</v>
      </c>
      <c r="Q358" t="s">
        <v>644</v>
      </c>
      <c r="R358" t="s">
        <v>638</v>
      </c>
      <c r="S358" t="s">
        <v>28419</v>
      </c>
      <c r="T358" t="s">
        <v>28418</v>
      </c>
    </row>
    <row r="359" spans="1:20" x14ac:dyDescent="0.25">
      <c r="A359" t="s">
        <v>77</v>
      </c>
      <c r="B359" t="s">
        <v>78</v>
      </c>
      <c r="C359">
        <v>50</v>
      </c>
      <c r="D359">
        <v>1</v>
      </c>
      <c r="E359" t="s">
        <v>28420</v>
      </c>
      <c r="F359">
        <v>79</v>
      </c>
      <c r="G359">
        <v>29</v>
      </c>
      <c r="H359" t="s">
        <v>636</v>
      </c>
      <c r="I359" t="s">
        <v>28421</v>
      </c>
      <c r="J359" t="s">
        <v>1784</v>
      </c>
      <c r="K359" t="s">
        <v>637</v>
      </c>
      <c r="L359" t="s">
        <v>638</v>
      </c>
      <c r="M359" t="s">
        <v>28422</v>
      </c>
      <c r="N359" t="s">
        <v>637</v>
      </c>
      <c r="O359" t="s">
        <v>643</v>
      </c>
      <c r="P359" t="s">
        <v>5</v>
      </c>
      <c r="Q359" t="s">
        <v>644</v>
      </c>
      <c r="R359" t="s">
        <v>638</v>
      </c>
      <c r="S359" t="s">
        <v>28423</v>
      </c>
      <c r="T359" t="s">
        <v>28422</v>
      </c>
    </row>
    <row r="360" spans="1:20" x14ac:dyDescent="0.25">
      <c r="A360" t="s">
        <v>241</v>
      </c>
      <c r="B360" t="s">
        <v>247</v>
      </c>
      <c r="C360">
        <v>159</v>
      </c>
      <c r="D360">
        <v>1</v>
      </c>
      <c r="E360" t="s">
        <v>28424</v>
      </c>
      <c r="F360">
        <v>129</v>
      </c>
      <c r="G360">
        <v>0</v>
      </c>
      <c r="H360" t="s">
        <v>636</v>
      </c>
      <c r="I360" t="s">
        <v>28425</v>
      </c>
      <c r="J360" t="s">
        <v>2136</v>
      </c>
      <c r="K360" t="s">
        <v>637</v>
      </c>
      <c r="L360" t="s">
        <v>638</v>
      </c>
      <c r="M360" t="s">
        <v>28426</v>
      </c>
      <c r="N360" t="s">
        <v>637</v>
      </c>
      <c r="O360" t="s">
        <v>639</v>
      </c>
      <c r="P360" t="s">
        <v>5</v>
      </c>
      <c r="Q360" t="s">
        <v>640</v>
      </c>
      <c r="R360" t="s">
        <v>638</v>
      </c>
      <c r="S360" t="s">
        <v>28427</v>
      </c>
      <c r="T360" t="s">
        <v>28428</v>
      </c>
    </row>
    <row r="361" spans="1:20" x14ac:dyDescent="0.25">
      <c r="A361" t="s">
        <v>18</v>
      </c>
      <c r="B361" t="s">
        <v>19</v>
      </c>
      <c r="C361">
        <v>66.666666666666671</v>
      </c>
      <c r="D361">
        <v>3</v>
      </c>
      <c r="E361" t="s">
        <v>28429</v>
      </c>
      <c r="F361">
        <v>129</v>
      </c>
      <c r="G361">
        <v>0</v>
      </c>
      <c r="H361" t="s">
        <v>636</v>
      </c>
      <c r="I361" t="s">
        <v>28430</v>
      </c>
      <c r="J361" t="s">
        <v>672</v>
      </c>
      <c r="K361" t="s">
        <v>637</v>
      </c>
      <c r="L361" t="s">
        <v>638</v>
      </c>
      <c r="M361" t="s">
        <v>28431</v>
      </c>
      <c r="N361" t="s">
        <v>637</v>
      </c>
      <c r="O361" t="s">
        <v>643</v>
      </c>
      <c r="P361" t="s">
        <v>5</v>
      </c>
      <c r="Q361" t="s">
        <v>644</v>
      </c>
      <c r="R361" t="s">
        <v>638</v>
      </c>
      <c r="S361" t="s">
        <v>28432</v>
      </c>
      <c r="T361" t="s">
        <v>28428</v>
      </c>
    </row>
    <row r="362" spans="1:20" x14ac:dyDescent="0.25">
      <c r="A362" t="s">
        <v>241</v>
      </c>
      <c r="B362" t="s">
        <v>690</v>
      </c>
      <c r="C362">
        <v>103.55</v>
      </c>
      <c r="D362">
        <v>1</v>
      </c>
      <c r="E362" t="s">
        <v>28433</v>
      </c>
      <c r="F362">
        <v>424.2</v>
      </c>
      <c r="G362">
        <v>10</v>
      </c>
      <c r="H362" t="s">
        <v>663</v>
      </c>
      <c r="I362" t="s">
        <v>12668</v>
      </c>
      <c r="J362" t="s">
        <v>12669</v>
      </c>
      <c r="K362" t="s">
        <v>688</v>
      </c>
      <c r="L362" t="s">
        <v>12670</v>
      </c>
      <c r="M362" t="s">
        <v>28434</v>
      </c>
      <c r="N362" t="s">
        <v>637</v>
      </c>
      <c r="O362" t="s">
        <v>664</v>
      </c>
      <c r="P362" t="s">
        <v>23</v>
      </c>
      <c r="Q362" t="s">
        <v>665</v>
      </c>
      <c r="R362" t="s">
        <v>638</v>
      </c>
      <c r="S362" t="s">
        <v>28435</v>
      </c>
      <c r="T362" t="s">
        <v>28434</v>
      </c>
    </row>
    <row r="363" spans="1:20" x14ac:dyDescent="0.25">
      <c r="A363" t="s">
        <v>600</v>
      </c>
      <c r="B363" t="s">
        <v>690</v>
      </c>
      <c r="C363">
        <v>103.55</v>
      </c>
      <c r="D363">
        <v>2</v>
      </c>
      <c r="E363" t="s">
        <v>28433</v>
      </c>
      <c r="F363">
        <v>424.2</v>
      </c>
      <c r="G363">
        <v>10</v>
      </c>
      <c r="H363" t="s">
        <v>663</v>
      </c>
      <c r="I363" t="s">
        <v>12668</v>
      </c>
      <c r="J363" t="s">
        <v>12669</v>
      </c>
      <c r="K363" t="s">
        <v>688</v>
      </c>
      <c r="L363" t="s">
        <v>12670</v>
      </c>
      <c r="M363" t="s">
        <v>28434</v>
      </c>
      <c r="N363" t="s">
        <v>637</v>
      </c>
      <c r="O363" t="s">
        <v>664</v>
      </c>
      <c r="P363" t="s">
        <v>23</v>
      </c>
      <c r="Q363" t="s">
        <v>665</v>
      </c>
      <c r="R363" t="s">
        <v>638</v>
      </c>
      <c r="S363" t="s">
        <v>28435</v>
      </c>
      <c r="T363" t="s">
        <v>28434</v>
      </c>
    </row>
    <row r="364" spans="1:20" x14ac:dyDescent="0.25">
      <c r="A364" t="s">
        <v>239</v>
      </c>
      <c r="B364" t="s">
        <v>690</v>
      </c>
      <c r="C364">
        <v>103.55</v>
      </c>
      <c r="D364">
        <v>1</v>
      </c>
      <c r="E364" t="s">
        <v>28433</v>
      </c>
      <c r="F364">
        <v>424.2</v>
      </c>
      <c r="G364">
        <v>10</v>
      </c>
      <c r="H364" t="s">
        <v>663</v>
      </c>
      <c r="I364" t="s">
        <v>12668</v>
      </c>
      <c r="J364" t="s">
        <v>12669</v>
      </c>
      <c r="K364" t="s">
        <v>688</v>
      </c>
      <c r="L364" t="s">
        <v>12670</v>
      </c>
      <c r="M364" t="s">
        <v>28434</v>
      </c>
      <c r="N364" t="s">
        <v>637</v>
      </c>
      <c r="O364" t="s">
        <v>664</v>
      </c>
      <c r="P364" t="s">
        <v>23</v>
      </c>
      <c r="Q364" t="s">
        <v>665</v>
      </c>
      <c r="R364" t="s">
        <v>638</v>
      </c>
      <c r="S364" t="s">
        <v>28435</v>
      </c>
      <c r="T364" t="s">
        <v>28434</v>
      </c>
    </row>
    <row r="365" spans="1:20" x14ac:dyDescent="0.25">
      <c r="A365" t="s">
        <v>147</v>
      </c>
      <c r="B365" t="s">
        <v>148</v>
      </c>
      <c r="C365">
        <v>50</v>
      </c>
      <c r="D365">
        <v>6</v>
      </c>
      <c r="E365" t="s">
        <v>28436</v>
      </c>
      <c r="F365">
        <v>203</v>
      </c>
      <c r="G365">
        <v>3</v>
      </c>
      <c r="H365" t="s">
        <v>636</v>
      </c>
      <c r="I365" t="s">
        <v>28437</v>
      </c>
      <c r="J365" t="s">
        <v>652</v>
      </c>
      <c r="K365" t="s">
        <v>637</v>
      </c>
      <c r="L365" t="s">
        <v>638</v>
      </c>
      <c r="M365" t="s">
        <v>28438</v>
      </c>
      <c r="N365" t="s">
        <v>637</v>
      </c>
      <c r="O365" t="s">
        <v>643</v>
      </c>
      <c r="P365" t="s">
        <v>5</v>
      </c>
      <c r="Q365" t="s">
        <v>644</v>
      </c>
      <c r="R365" t="s">
        <v>638</v>
      </c>
      <c r="S365" t="s">
        <v>28439</v>
      </c>
      <c r="T365" t="s">
        <v>28440</v>
      </c>
    </row>
    <row r="366" spans="1:20" x14ac:dyDescent="0.25">
      <c r="A366" t="s">
        <v>147</v>
      </c>
      <c r="B366" t="s">
        <v>148</v>
      </c>
      <c r="C366">
        <v>50</v>
      </c>
      <c r="D366">
        <v>6</v>
      </c>
      <c r="E366" t="s">
        <v>28441</v>
      </c>
      <c r="F366">
        <v>203</v>
      </c>
      <c r="G366">
        <v>3</v>
      </c>
      <c r="H366" t="s">
        <v>636</v>
      </c>
      <c r="I366" t="s">
        <v>28437</v>
      </c>
      <c r="J366" t="s">
        <v>652</v>
      </c>
      <c r="K366" t="s">
        <v>637</v>
      </c>
      <c r="L366" t="s">
        <v>638</v>
      </c>
      <c r="M366" t="s">
        <v>28442</v>
      </c>
      <c r="N366" t="s">
        <v>637</v>
      </c>
      <c r="O366" t="s">
        <v>639</v>
      </c>
      <c r="P366" t="s">
        <v>5</v>
      </c>
      <c r="Q366" t="s">
        <v>640</v>
      </c>
      <c r="R366" t="s">
        <v>638</v>
      </c>
      <c r="S366" t="s">
        <v>28443</v>
      </c>
      <c r="T366" t="s">
        <v>28442</v>
      </c>
    </row>
    <row r="367" spans="1:20" x14ac:dyDescent="0.25">
      <c r="A367" t="s">
        <v>22</v>
      </c>
      <c r="B367" t="s">
        <v>27</v>
      </c>
      <c r="C367">
        <v>80</v>
      </c>
      <c r="D367">
        <v>1</v>
      </c>
      <c r="E367" t="s">
        <v>28444</v>
      </c>
      <c r="F367">
        <v>80</v>
      </c>
      <c r="G367">
        <v>0</v>
      </c>
      <c r="H367" t="s">
        <v>645</v>
      </c>
      <c r="I367" t="s">
        <v>28445</v>
      </c>
      <c r="J367" t="s">
        <v>28446</v>
      </c>
      <c r="K367" t="s">
        <v>2838</v>
      </c>
      <c r="L367" t="s">
        <v>9885</v>
      </c>
      <c r="M367" t="s">
        <v>28447</v>
      </c>
      <c r="N367" t="s">
        <v>637</v>
      </c>
      <c r="O367" t="s">
        <v>646</v>
      </c>
      <c r="P367" t="s">
        <v>26</v>
      </c>
      <c r="Q367" t="s">
        <v>647</v>
      </c>
      <c r="R367" t="s">
        <v>638</v>
      </c>
      <c r="S367" t="s">
        <v>28448</v>
      </c>
      <c r="T367" t="s">
        <v>28449</v>
      </c>
    </row>
    <row r="368" spans="1:20" x14ac:dyDescent="0.25">
      <c r="A368" t="s">
        <v>22</v>
      </c>
      <c r="B368" t="s">
        <v>213</v>
      </c>
      <c r="C368">
        <v>68</v>
      </c>
      <c r="D368">
        <v>1</v>
      </c>
      <c r="E368" t="s">
        <v>28450</v>
      </c>
      <c r="F368">
        <v>68</v>
      </c>
      <c r="G368">
        <v>0</v>
      </c>
      <c r="H368" t="s">
        <v>663</v>
      </c>
      <c r="I368" t="s">
        <v>22971</v>
      </c>
      <c r="J368" t="s">
        <v>22972</v>
      </c>
      <c r="K368" t="s">
        <v>22973</v>
      </c>
      <c r="L368" t="s">
        <v>22974</v>
      </c>
      <c r="M368" t="s">
        <v>28451</v>
      </c>
      <c r="N368" t="s">
        <v>637</v>
      </c>
      <c r="O368" t="s">
        <v>664</v>
      </c>
      <c r="P368" t="s">
        <v>23</v>
      </c>
      <c r="Q368" t="s">
        <v>665</v>
      </c>
      <c r="R368" t="s">
        <v>638</v>
      </c>
      <c r="S368" t="s">
        <v>28452</v>
      </c>
      <c r="T368" t="s">
        <v>28453</v>
      </c>
    </row>
    <row r="369" spans="1:20" x14ac:dyDescent="0.25">
      <c r="A369" t="s">
        <v>147</v>
      </c>
      <c r="B369" t="s">
        <v>148</v>
      </c>
      <c r="C369">
        <v>50</v>
      </c>
      <c r="D369">
        <v>6</v>
      </c>
      <c r="E369" t="s">
        <v>28454</v>
      </c>
      <c r="F369">
        <v>200</v>
      </c>
      <c r="G369">
        <v>0</v>
      </c>
      <c r="H369" t="s">
        <v>636</v>
      </c>
      <c r="I369" t="s">
        <v>28455</v>
      </c>
      <c r="J369" t="s">
        <v>700</v>
      </c>
      <c r="K369" t="s">
        <v>637</v>
      </c>
      <c r="L369" t="s">
        <v>638</v>
      </c>
      <c r="M369" t="s">
        <v>28456</v>
      </c>
      <c r="N369" t="s">
        <v>637</v>
      </c>
      <c r="O369" t="s">
        <v>639</v>
      </c>
      <c r="P369" t="s">
        <v>5</v>
      </c>
      <c r="Q369" t="s">
        <v>640</v>
      </c>
      <c r="R369" t="s">
        <v>638</v>
      </c>
      <c r="S369" t="s">
        <v>28457</v>
      </c>
      <c r="T369" t="s">
        <v>28458</v>
      </c>
    </row>
    <row r="370" spans="1:20" x14ac:dyDescent="0.25">
      <c r="A370" t="s">
        <v>147</v>
      </c>
      <c r="B370" t="s">
        <v>148</v>
      </c>
      <c r="C370">
        <v>50</v>
      </c>
      <c r="D370">
        <v>6</v>
      </c>
      <c r="E370" t="s">
        <v>28459</v>
      </c>
      <c r="F370">
        <v>200</v>
      </c>
      <c r="G370">
        <v>0</v>
      </c>
      <c r="H370" t="s">
        <v>636</v>
      </c>
      <c r="I370" t="s">
        <v>2298</v>
      </c>
      <c r="J370" t="s">
        <v>686</v>
      </c>
      <c r="K370" t="s">
        <v>637</v>
      </c>
      <c r="L370" t="s">
        <v>638</v>
      </c>
      <c r="M370" t="s">
        <v>28460</v>
      </c>
      <c r="N370" t="s">
        <v>637</v>
      </c>
      <c r="O370" t="s">
        <v>639</v>
      </c>
      <c r="P370" t="s">
        <v>5</v>
      </c>
      <c r="Q370" t="s">
        <v>640</v>
      </c>
      <c r="R370" t="s">
        <v>638</v>
      </c>
      <c r="S370" t="s">
        <v>28461</v>
      </c>
      <c r="T370" t="s">
        <v>28460</v>
      </c>
    </row>
    <row r="371" spans="1:20" x14ac:dyDescent="0.25">
      <c r="A371" t="s">
        <v>241</v>
      </c>
      <c r="B371" t="s">
        <v>2799</v>
      </c>
      <c r="C371">
        <v>109</v>
      </c>
      <c r="D371">
        <v>1</v>
      </c>
      <c r="E371" t="s">
        <v>28462</v>
      </c>
      <c r="F371">
        <v>116</v>
      </c>
      <c r="G371">
        <v>7</v>
      </c>
      <c r="H371" t="s">
        <v>645</v>
      </c>
      <c r="I371" t="s">
        <v>28463</v>
      </c>
      <c r="J371" t="s">
        <v>28464</v>
      </c>
      <c r="K371" t="s">
        <v>1888</v>
      </c>
      <c r="L371" t="s">
        <v>28465</v>
      </c>
      <c r="M371" t="s">
        <v>28466</v>
      </c>
      <c r="N371" t="s">
        <v>637</v>
      </c>
      <c r="O371" t="s">
        <v>664</v>
      </c>
      <c r="P371" t="s">
        <v>23</v>
      </c>
      <c r="Q371" t="s">
        <v>665</v>
      </c>
      <c r="R371" t="s">
        <v>638</v>
      </c>
      <c r="S371" t="s">
        <v>28467</v>
      </c>
      <c r="T371" t="s">
        <v>28466</v>
      </c>
    </row>
    <row r="372" spans="1:20" x14ac:dyDescent="0.25">
      <c r="A372" t="s">
        <v>22</v>
      </c>
      <c r="B372" t="s">
        <v>27</v>
      </c>
      <c r="C372">
        <v>66.333333333333329</v>
      </c>
      <c r="D372">
        <v>3</v>
      </c>
      <c r="E372" t="s">
        <v>28468</v>
      </c>
      <c r="F372">
        <v>250</v>
      </c>
      <c r="G372">
        <v>0</v>
      </c>
      <c r="H372" t="s">
        <v>636</v>
      </c>
      <c r="I372" t="s">
        <v>22783</v>
      </c>
      <c r="J372" t="s">
        <v>1872</v>
      </c>
      <c r="K372" t="s">
        <v>637</v>
      </c>
      <c r="L372" t="s">
        <v>638</v>
      </c>
      <c r="M372" t="s">
        <v>28469</v>
      </c>
      <c r="N372" t="s">
        <v>637</v>
      </c>
      <c r="O372" t="s">
        <v>639</v>
      </c>
      <c r="P372" t="s">
        <v>5</v>
      </c>
      <c r="Q372" t="s">
        <v>640</v>
      </c>
      <c r="R372" t="s">
        <v>638</v>
      </c>
      <c r="S372" t="s">
        <v>28470</v>
      </c>
      <c r="T372" t="s">
        <v>28471</v>
      </c>
    </row>
    <row r="373" spans="1:20" x14ac:dyDescent="0.25">
      <c r="A373" t="s">
        <v>22</v>
      </c>
      <c r="B373" t="s">
        <v>27</v>
      </c>
      <c r="C373">
        <v>66.333333333333329</v>
      </c>
      <c r="D373">
        <v>3</v>
      </c>
      <c r="E373" t="s">
        <v>28472</v>
      </c>
      <c r="F373">
        <v>250</v>
      </c>
      <c r="G373">
        <v>0</v>
      </c>
      <c r="H373" t="s">
        <v>645</v>
      </c>
      <c r="I373" t="s">
        <v>28473</v>
      </c>
      <c r="J373" t="s">
        <v>28474</v>
      </c>
      <c r="K373" t="s">
        <v>28475</v>
      </c>
      <c r="L373" t="s">
        <v>7236</v>
      </c>
      <c r="M373" t="s">
        <v>28476</v>
      </c>
      <c r="N373" t="s">
        <v>637</v>
      </c>
      <c r="O373" t="s">
        <v>646</v>
      </c>
      <c r="P373" t="s">
        <v>26</v>
      </c>
      <c r="Q373" t="s">
        <v>647</v>
      </c>
      <c r="R373" t="s">
        <v>638</v>
      </c>
      <c r="S373" t="s">
        <v>28477</v>
      </c>
      <c r="T373" t="s">
        <v>28476</v>
      </c>
    </row>
    <row r="374" spans="1:20" x14ac:dyDescent="0.25">
      <c r="A374" t="s">
        <v>241</v>
      </c>
      <c r="B374" t="s">
        <v>2799</v>
      </c>
      <c r="C374">
        <v>67.650000000000006</v>
      </c>
      <c r="D374">
        <v>1</v>
      </c>
      <c r="E374" t="s">
        <v>28478</v>
      </c>
      <c r="F374">
        <v>74.650000000000006</v>
      </c>
      <c r="G374">
        <v>7</v>
      </c>
      <c r="H374" t="s">
        <v>645</v>
      </c>
      <c r="I374" t="s">
        <v>17179</v>
      </c>
      <c r="J374" t="s">
        <v>17180</v>
      </c>
      <c r="K374" t="s">
        <v>737</v>
      </c>
      <c r="L374" t="s">
        <v>17181</v>
      </c>
      <c r="M374" t="s">
        <v>28479</v>
      </c>
      <c r="N374" t="s">
        <v>637</v>
      </c>
      <c r="O374" t="s">
        <v>664</v>
      </c>
      <c r="P374" t="s">
        <v>23</v>
      </c>
      <c r="Q374" t="s">
        <v>665</v>
      </c>
      <c r="R374" t="s">
        <v>638</v>
      </c>
      <c r="S374" t="s">
        <v>28480</v>
      </c>
      <c r="T374" t="s">
        <v>28481</v>
      </c>
    </row>
    <row r="375" spans="1:20" x14ac:dyDescent="0.25">
      <c r="A375" t="s">
        <v>147</v>
      </c>
      <c r="B375" t="s">
        <v>148</v>
      </c>
      <c r="C375">
        <v>50</v>
      </c>
      <c r="D375">
        <v>6</v>
      </c>
      <c r="E375" t="s">
        <v>28482</v>
      </c>
      <c r="F375">
        <v>200</v>
      </c>
      <c r="G375">
        <v>0</v>
      </c>
      <c r="H375" t="s">
        <v>636</v>
      </c>
      <c r="I375" t="s">
        <v>28483</v>
      </c>
      <c r="J375" t="s">
        <v>648</v>
      </c>
      <c r="K375" t="s">
        <v>637</v>
      </c>
      <c r="L375" t="s">
        <v>638</v>
      </c>
      <c r="M375" t="s">
        <v>28484</v>
      </c>
      <c r="N375" t="s">
        <v>637</v>
      </c>
      <c r="O375" t="s">
        <v>643</v>
      </c>
      <c r="P375" t="s">
        <v>5</v>
      </c>
      <c r="Q375" t="s">
        <v>644</v>
      </c>
      <c r="R375" t="s">
        <v>638</v>
      </c>
      <c r="S375" t="s">
        <v>28485</v>
      </c>
      <c r="T375" t="s">
        <v>28481</v>
      </c>
    </row>
    <row r="376" spans="1:20" x14ac:dyDescent="0.25">
      <c r="A376" t="s">
        <v>147</v>
      </c>
      <c r="B376" t="s">
        <v>148</v>
      </c>
      <c r="C376">
        <v>50</v>
      </c>
      <c r="D376">
        <v>6</v>
      </c>
      <c r="E376" t="s">
        <v>28486</v>
      </c>
      <c r="F376">
        <v>200</v>
      </c>
      <c r="G376">
        <v>0</v>
      </c>
      <c r="H376" t="s">
        <v>636</v>
      </c>
      <c r="I376" t="s">
        <v>19025</v>
      </c>
      <c r="J376" t="s">
        <v>653</v>
      </c>
      <c r="K376" t="s">
        <v>637</v>
      </c>
      <c r="L376" t="s">
        <v>638</v>
      </c>
      <c r="M376" t="s">
        <v>28487</v>
      </c>
      <c r="N376" t="s">
        <v>637</v>
      </c>
      <c r="O376" t="s">
        <v>639</v>
      </c>
      <c r="P376" t="s">
        <v>5</v>
      </c>
      <c r="Q376" t="s">
        <v>640</v>
      </c>
      <c r="R376" t="s">
        <v>638</v>
      </c>
      <c r="S376" t="s">
        <v>28488</v>
      </c>
      <c r="T376" t="s">
        <v>28487</v>
      </c>
    </row>
    <row r="377" spans="1:20" x14ac:dyDescent="0.25">
      <c r="A377" t="s">
        <v>147</v>
      </c>
      <c r="B377" t="s">
        <v>148</v>
      </c>
      <c r="C377">
        <v>50</v>
      </c>
      <c r="D377">
        <v>6</v>
      </c>
      <c r="E377" t="s">
        <v>28489</v>
      </c>
      <c r="F377">
        <v>238</v>
      </c>
      <c r="G377">
        <v>38</v>
      </c>
      <c r="H377" t="s">
        <v>636</v>
      </c>
      <c r="I377" t="s">
        <v>15921</v>
      </c>
      <c r="J377" t="s">
        <v>705</v>
      </c>
      <c r="K377" t="s">
        <v>637</v>
      </c>
      <c r="L377" t="s">
        <v>638</v>
      </c>
      <c r="M377" t="s">
        <v>28490</v>
      </c>
      <c r="N377" t="s">
        <v>637</v>
      </c>
      <c r="O377" t="s">
        <v>639</v>
      </c>
      <c r="P377" t="s">
        <v>5</v>
      </c>
      <c r="Q377" t="s">
        <v>640</v>
      </c>
      <c r="R377" t="s">
        <v>638</v>
      </c>
      <c r="S377" t="s">
        <v>28491</v>
      </c>
      <c r="T377" t="s">
        <v>28490</v>
      </c>
    </row>
    <row r="378" spans="1:20" x14ac:dyDescent="0.25">
      <c r="A378" t="s">
        <v>104</v>
      </c>
      <c r="B378" t="s">
        <v>105</v>
      </c>
      <c r="C378">
        <v>14</v>
      </c>
      <c r="D378">
        <v>1</v>
      </c>
      <c r="E378" t="s">
        <v>28492</v>
      </c>
      <c r="F378">
        <v>14</v>
      </c>
      <c r="G378">
        <v>0</v>
      </c>
      <c r="H378" t="s">
        <v>645</v>
      </c>
      <c r="I378" t="s">
        <v>774</v>
      </c>
      <c r="J378" t="s">
        <v>28493</v>
      </c>
      <c r="K378" t="s">
        <v>8532</v>
      </c>
      <c r="L378" t="s">
        <v>726</v>
      </c>
      <c r="M378" t="s">
        <v>28494</v>
      </c>
      <c r="N378" t="s">
        <v>637</v>
      </c>
      <c r="O378" t="s">
        <v>646</v>
      </c>
      <c r="P378" t="s">
        <v>26</v>
      </c>
      <c r="Q378" t="s">
        <v>647</v>
      </c>
      <c r="R378" t="s">
        <v>638</v>
      </c>
      <c r="S378" t="s">
        <v>28495</v>
      </c>
      <c r="T378" t="s">
        <v>28496</v>
      </c>
    </row>
    <row r="379" spans="1:20" x14ac:dyDescent="0.25">
      <c r="A379" t="s">
        <v>77</v>
      </c>
      <c r="B379" t="s">
        <v>78</v>
      </c>
      <c r="C379">
        <v>27.5</v>
      </c>
      <c r="D379">
        <v>4</v>
      </c>
      <c r="E379" t="s">
        <v>28497</v>
      </c>
      <c r="F379">
        <v>165</v>
      </c>
      <c r="G379">
        <v>0</v>
      </c>
      <c r="H379" t="s">
        <v>645</v>
      </c>
      <c r="I379" t="s">
        <v>28498</v>
      </c>
      <c r="J379" t="s">
        <v>28499</v>
      </c>
      <c r="K379" t="s">
        <v>3425</v>
      </c>
      <c r="L379" t="s">
        <v>793</v>
      </c>
      <c r="M379" t="s">
        <v>28500</v>
      </c>
      <c r="N379" t="s">
        <v>637</v>
      </c>
      <c r="O379" t="s">
        <v>646</v>
      </c>
      <c r="P379" t="s">
        <v>26</v>
      </c>
      <c r="Q379" t="s">
        <v>647</v>
      </c>
      <c r="R379" t="s">
        <v>638</v>
      </c>
      <c r="S379" t="s">
        <v>28501</v>
      </c>
      <c r="T379" t="s">
        <v>28500</v>
      </c>
    </row>
    <row r="380" spans="1:20" x14ac:dyDescent="0.25">
      <c r="A380" t="s">
        <v>16479</v>
      </c>
      <c r="B380" t="s">
        <v>13745</v>
      </c>
      <c r="C380">
        <v>200</v>
      </c>
      <c r="D380">
        <v>1</v>
      </c>
      <c r="E380" t="s">
        <v>28502</v>
      </c>
      <c r="F380">
        <v>137</v>
      </c>
      <c r="G380">
        <v>38</v>
      </c>
      <c r="H380" t="s">
        <v>636</v>
      </c>
      <c r="I380" t="s">
        <v>28503</v>
      </c>
      <c r="J380" t="s">
        <v>676</v>
      </c>
      <c r="K380" t="s">
        <v>637</v>
      </c>
      <c r="L380" t="s">
        <v>638</v>
      </c>
      <c r="M380" t="s">
        <v>28504</v>
      </c>
      <c r="N380" t="s">
        <v>637</v>
      </c>
      <c r="O380" t="s">
        <v>639</v>
      </c>
      <c r="P380" t="s">
        <v>5</v>
      </c>
      <c r="Q380" t="s">
        <v>640</v>
      </c>
      <c r="R380" t="s">
        <v>638</v>
      </c>
      <c r="S380" t="s">
        <v>28505</v>
      </c>
      <c r="T380" t="s">
        <v>28504</v>
      </c>
    </row>
    <row r="381" spans="1:20" x14ac:dyDescent="0.25">
      <c r="A381" t="s">
        <v>239</v>
      </c>
      <c r="B381" t="s">
        <v>245</v>
      </c>
      <c r="C381">
        <v>159</v>
      </c>
      <c r="D381">
        <v>1</v>
      </c>
      <c r="E381" t="s">
        <v>28506</v>
      </c>
      <c r="F381">
        <v>129</v>
      </c>
      <c r="G381">
        <v>0</v>
      </c>
      <c r="H381" t="s">
        <v>636</v>
      </c>
      <c r="I381" t="s">
        <v>28507</v>
      </c>
      <c r="J381" t="s">
        <v>669</v>
      </c>
      <c r="K381" t="s">
        <v>637</v>
      </c>
      <c r="L381" t="s">
        <v>638</v>
      </c>
      <c r="M381" t="s">
        <v>28508</v>
      </c>
      <c r="N381" t="s">
        <v>637</v>
      </c>
      <c r="O381" t="s">
        <v>639</v>
      </c>
      <c r="P381" t="s">
        <v>5</v>
      </c>
      <c r="Q381" t="s">
        <v>640</v>
      </c>
      <c r="R381" t="s">
        <v>638</v>
      </c>
      <c r="S381" t="s">
        <v>28509</v>
      </c>
      <c r="T381" t="s">
        <v>28510</v>
      </c>
    </row>
    <row r="382" spans="1:20" x14ac:dyDescent="0.25">
      <c r="A382" t="s">
        <v>77</v>
      </c>
      <c r="B382" t="s">
        <v>78</v>
      </c>
      <c r="C382">
        <v>49</v>
      </c>
      <c r="D382">
        <v>1</v>
      </c>
      <c r="E382" t="s">
        <v>28511</v>
      </c>
      <c r="F382">
        <v>49</v>
      </c>
      <c r="G382">
        <v>0</v>
      </c>
      <c r="H382" t="s">
        <v>645</v>
      </c>
      <c r="I382" t="s">
        <v>28512</v>
      </c>
      <c r="J382" t="s">
        <v>28513</v>
      </c>
      <c r="K382" t="s">
        <v>3397</v>
      </c>
      <c r="L382" t="s">
        <v>9035</v>
      </c>
      <c r="M382" t="s">
        <v>28514</v>
      </c>
      <c r="N382" t="s">
        <v>637</v>
      </c>
      <c r="O382" t="s">
        <v>646</v>
      </c>
      <c r="P382" t="s">
        <v>26</v>
      </c>
      <c r="Q382" t="s">
        <v>647</v>
      </c>
      <c r="R382" t="s">
        <v>638</v>
      </c>
      <c r="S382" t="s">
        <v>28515</v>
      </c>
      <c r="T382" t="s">
        <v>28514</v>
      </c>
    </row>
    <row r="383" spans="1:20" x14ac:dyDescent="0.25">
      <c r="A383" t="s">
        <v>147</v>
      </c>
      <c r="B383" t="s">
        <v>148</v>
      </c>
      <c r="C383">
        <v>33.333333333333336</v>
      </c>
      <c r="D383">
        <v>3</v>
      </c>
      <c r="E383" t="s">
        <v>28516</v>
      </c>
      <c r="F383">
        <v>100</v>
      </c>
      <c r="G383">
        <v>0</v>
      </c>
      <c r="H383" t="s">
        <v>636</v>
      </c>
      <c r="I383" t="s">
        <v>28517</v>
      </c>
      <c r="J383" t="s">
        <v>657</v>
      </c>
      <c r="K383" t="s">
        <v>637</v>
      </c>
      <c r="L383" t="s">
        <v>638</v>
      </c>
      <c r="M383" t="s">
        <v>28518</v>
      </c>
      <c r="N383" t="s">
        <v>637</v>
      </c>
      <c r="O383" t="s">
        <v>639</v>
      </c>
      <c r="P383" t="s">
        <v>5</v>
      </c>
      <c r="Q383" t="s">
        <v>640</v>
      </c>
      <c r="R383" t="s">
        <v>638</v>
      </c>
      <c r="S383" t="s">
        <v>28519</v>
      </c>
      <c r="T383" t="s">
        <v>28518</v>
      </c>
    </row>
    <row r="384" spans="1:20" x14ac:dyDescent="0.25">
      <c r="A384" t="s">
        <v>22</v>
      </c>
      <c r="B384" t="s">
        <v>213</v>
      </c>
      <c r="C384">
        <v>0</v>
      </c>
      <c r="D384">
        <v>1</v>
      </c>
      <c r="E384" t="s">
        <v>28520</v>
      </c>
      <c r="F384">
        <v>0</v>
      </c>
      <c r="G384">
        <v>0</v>
      </c>
      <c r="H384" t="s">
        <v>663</v>
      </c>
      <c r="I384" t="s">
        <v>26284</v>
      </c>
      <c r="J384" t="s">
        <v>28521</v>
      </c>
      <c r="K384" t="s">
        <v>2624</v>
      </c>
      <c r="L384" t="s">
        <v>28522</v>
      </c>
      <c r="M384" t="s">
        <v>28523</v>
      </c>
      <c r="N384" t="s">
        <v>637</v>
      </c>
      <c r="O384" t="s">
        <v>664</v>
      </c>
      <c r="P384" t="s">
        <v>23</v>
      </c>
      <c r="Q384" t="s">
        <v>665</v>
      </c>
      <c r="R384" t="s">
        <v>638</v>
      </c>
      <c r="S384" t="s">
        <v>28524</v>
      </c>
      <c r="T384" t="s">
        <v>28523</v>
      </c>
    </row>
    <row r="385" spans="1:20" x14ac:dyDescent="0.25">
      <c r="A385" t="s">
        <v>147</v>
      </c>
      <c r="B385" t="s">
        <v>148</v>
      </c>
      <c r="C385">
        <v>50</v>
      </c>
      <c r="D385">
        <v>6</v>
      </c>
      <c r="E385" t="s">
        <v>28525</v>
      </c>
      <c r="F385">
        <v>350</v>
      </c>
      <c r="G385">
        <v>0</v>
      </c>
      <c r="H385" t="s">
        <v>636</v>
      </c>
      <c r="I385" t="s">
        <v>28526</v>
      </c>
      <c r="J385" t="s">
        <v>7719</v>
      </c>
      <c r="K385" t="s">
        <v>637</v>
      </c>
      <c r="L385" t="s">
        <v>638</v>
      </c>
      <c r="M385" t="s">
        <v>28527</v>
      </c>
      <c r="N385" t="s">
        <v>637</v>
      </c>
      <c r="O385" t="s">
        <v>639</v>
      </c>
      <c r="P385" t="s">
        <v>5</v>
      </c>
      <c r="Q385" t="s">
        <v>640</v>
      </c>
      <c r="R385" t="s">
        <v>638</v>
      </c>
      <c r="S385" t="s">
        <v>28528</v>
      </c>
      <c r="T385" t="s">
        <v>28527</v>
      </c>
    </row>
    <row r="386" spans="1:20" x14ac:dyDescent="0.25">
      <c r="A386" t="s">
        <v>18</v>
      </c>
      <c r="B386" t="s">
        <v>19</v>
      </c>
      <c r="C386">
        <v>66.666666666666671</v>
      </c>
      <c r="D386">
        <v>3</v>
      </c>
      <c r="E386" t="s">
        <v>28529</v>
      </c>
      <c r="F386">
        <v>379</v>
      </c>
      <c r="G386">
        <v>0</v>
      </c>
      <c r="H386" t="s">
        <v>636</v>
      </c>
      <c r="I386" t="s">
        <v>28530</v>
      </c>
      <c r="J386" t="s">
        <v>677</v>
      </c>
      <c r="K386" t="s">
        <v>637</v>
      </c>
      <c r="L386" t="s">
        <v>638</v>
      </c>
      <c r="M386" t="s">
        <v>28531</v>
      </c>
      <c r="N386" t="s">
        <v>637</v>
      </c>
      <c r="O386" t="s">
        <v>639</v>
      </c>
      <c r="P386" t="s">
        <v>5</v>
      </c>
      <c r="Q386" t="s">
        <v>640</v>
      </c>
      <c r="R386" t="s">
        <v>638</v>
      </c>
      <c r="S386" t="s">
        <v>28532</v>
      </c>
      <c r="T386" t="s">
        <v>28531</v>
      </c>
    </row>
    <row r="387" spans="1:20" x14ac:dyDescent="0.25">
      <c r="A387" t="s">
        <v>22</v>
      </c>
      <c r="B387" t="s">
        <v>27</v>
      </c>
      <c r="C387">
        <v>66.333333333333329</v>
      </c>
      <c r="D387">
        <v>3</v>
      </c>
      <c r="E387" t="s">
        <v>28529</v>
      </c>
      <c r="F387">
        <v>379</v>
      </c>
      <c r="G387">
        <v>0</v>
      </c>
      <c r="H387" t="s">
        <v>636</v>
      </c>
      <c r="I387" t="s">
        <v>28530</v>
      </c>
      <c r="J387" t="s">
        <v>677</v>
      </c>
      <c r="K387" t="s">
        <v>637</v>
      </c>
      <c r="L387" t="s">
        <v>638</v>
      </c>
      <c r="M387" t="s">
        <v>28531</v>
      </c>
      <c r="N387" t="s">
        <v>637</v>
      </c>
      <c r="O387" t="s">
        <v>639</v>
      </c>
      <c r="P387" t="s">
        <v>5</v>
      </c>
      <c r="Q387" t="s">
        <v>640</v>
      </c>
      <c r="R387" t="s">
        <v>638</v>
      </c>
      <c r="S387" t="s">
        <v>28532</v>
      </c>
      <c r="T387" t="s">
        <v>28531</v>
      </c>
    </row>
    <row r="388" spans="1:20" x14ac:dyDescent="0.25">
      <c r="A388" t="s">
        <v>239</v>
      </c>
      <c r="B388" t="s">
        <v>245</v>
      </c>
      <c r="C388">
        <v>159</v>
      </c>
      <c r="D388">
        <v>1</v>
      </c>
      <c r="E388" t="s">
        <v>28533</v>
      </c>
      <c r="F388">
        <v>129</v>
      </c>
      <c r="G388">
        <v>0</v>
      </c>
      <c r="H388" t="s">
        <v>636</v>
      </c>
      <c r="I388" t="s">
        <v>28534</v>
      </c>
      <c r="J388" t="s">
        <v>642</v>
      </c>
      <c r="K388" t="s">
        <v>637</v>
      </c>
      <c r="L388" t="s">
        <v>638</v>
      </c>
      <c r="M388" t="s">
        <v>28535</v>
      </c>
      <c r="N388" t="s">
        <v>637</v>
      </c>
      <c r="O388" t="s">
        <v>639</v>
      </c>
      <c r="P388" t="s">
        <v>5</v>
      </c>
      <c r="Q388" t="s">
        <v>640</v>
      </c>
      <c r="R388" t="s">
        <v>638</v>
      </c>
      <c r="S388" t="s">
        <v>28536</v>
      </c>
      <c r="T388" t="s">
        <v>28537</v>
      </c>
    </row>
    <row r="389" spans="1:20" x14ac:dyDescent="0.25">
      <c r="A389" t="s">
        <v>147</v>
      </c>
      <c r="B389" t="s">
        <v>148</v>
      </c>
      <c r="C389">
        <v>50</v>
      </c>
      <c r="D389">
        <v>6</v>
      </c>
      <c r="E389" t="s">
        <v>28538</v>
      </c>
      <c r="F389">
        <v>200</v>
      </c>
      <c r="G389">
        <v>0</v>
      </c>
      <c r="H389" t="s">
        <v>636</v>
      </c>
      <c r="I389" t="s">
        <v>28539</v>
      </c>
      <c r="J389" t="s">
        <v>650</v>
      </c>
      <c r="K389" t="s">
        <v>637</v>
      </c>
      <c r="L389" t="s">
        <v>638</v>
      </c>
      <c r="M389" t="s">
        <v>28540</v>
      </c>
      <c r="N389" t="s">
        <v>637</v>
      </c>
      <c r="O389" t="s">
        <v>643</v>
      </c>
      <c r="P389" t="s">
        <v>5</v>
      </c>
      <c r="Q389" t="s">
        <v>644</v>
      </c>
      <c r="R389" t="s">
        <v>638</v>
      </c>
      <c r="S389" t="s">
        <v>28541</v>
      </c>
      <c r="T389" t="s">
        <v>28537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9EC75-1724-41CC-BD51-254D256E0312}">
  <sheetPr>
    <tabColor rgb="FFFF6699"/>
  </sheetPr>
  <dimension ref="A1:V405"/>
  <sheetViews>
    <sheetView zoomScale="70" zoomScaleNormal="70" workbookViewId="0">
      <pane xSplit="2" ySplit="1" topLeftCell="M2" activePane="bottomRight" state="frozen"/>
      <selection activeCell="Q237" sqref="Q237"/>
      <selection pane="topRight" activeCell="Q237" sqref="Q237"/>
      <selection pane="bottomLeft" activeCell="Q237" sqref="Q237"/>
      <selection pane="bottomRight" activeCell="O22" sqref="O22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6.90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617</v>
      </c>
      <c r="C1" t="s">
        <v>618</v>
      </c>
      <c r="D1" t="s">
        <v>1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J1" t="s">
        <v>624</v>
      </c>
      <c r="K1" t="s">
        <v>625</v>
      </c>
      <c r="L1" t="s">
        <v>626</v>
      </c>
      <c r="M1" t="s">
        <v>627</v>
      </c>
      <c r="N1" t="s">
        <v>628</v>
      </c>
      <c r="O1" t="s">
        <v>629</v>
      </c>
      <c r="P1" t="s">
        <v>630</v>
      </c>
      <c r="Q1" t="s">
        <v>631</v>
      </c>
      <c r="R1" t="s">
        <v>2</v>
      </c>
      <c r="S1" t="s">
        <v>632</v>
      </c>
      <c r="T1" t="s">
        <v>633</v>
      </c>
      <c r="U1" s="49" t="s">
        <v>722</v>
      </c>
      <c r="V1" t="s">
        <v>724</v>
      </c>
    </row>
    <row r="2" spans="1:22" x14ac:dyDescent="0.25">
      <c r="A2" t="s">
        <v>18</v>
      </c>
      <c r="B2" t="s">
        <v>19</v>
      </c>
      <c r="C2">
        <v>66.666666666666671</v>
      </c>
      <c r="D2">
        <v>3</v>
      </c>
      <c r="E2" t="s">
        <v>28542</v>
      </c>
      <c r="F2">
        <v>300</v>
      </c>
      <c r="G2">
        <v>0</v>
      </c>
      <c r="H2" t="s">
        <v>636</v>
      </c>
      <c r="I2" t="s">
        <v>28543</v>
      </c>
      <c r="J2" t="s">
        <v>675</v>
      </c>
      <c r="K2" t="s">
        <v>637</v>
      </c>
      <c r="L2" t="s">
        <v>638</v>
      </c>
      <c r="M2" t="s">
        <v>28544</v>
      </c>
      <c r="N2" t="s">
        <v>637</v>
      </c>
      <c r="O2" t="s">
        <v>643</v>
      </c>
      <c r="P2" t="s">
        <v>5</v>
      </c>
      <c r="Q2" t="s">
        <v>644</v>
      </c>
      <c r="R2" t="s">
        <v>638</v>
      </c>
      <c r="S2" t="s">
        <v>28545</v>
      </c>
      <c r="T2" t="s">
        <v>28546</v>
      </c>
      <c r="U2" s="50" t="s">
        <v>147</v>
      </c>
      <c r="V2">
        <v>788</v>
      </c>
    </row>
    <row r="3" spans="1:22" x14ac:dyDescent="0.25">
      <c r="A3" t="s">
        <v>147</v>
      </c>
      <c r="B3" t="s">
        <v>148</v>
      </c>
      <c r="C3">
        <v>50</v>
      </c>
      <c r="D3">
        <v>6</v>
      </c>
      <c r="E3" t="s">
        <v>28542</v>
      </c>
      <c r="F3">
        <v>300</v>
      </c>
      <c r="G3">
        <v>0</v>
      </c>
      <c r="H3" t="s">
        <v>636</v>
      </c>
      <c r="I3" t="s">
        <v>28543</v>
      </c>
      <c r="J3" t="s">
        <v>675</v>
      </c>
      <c r="K3" t="s">
        <v>637</v>
      </c>
      <c r="L3" t="s">
        <v>638</v>
      </c>
      <c r="M3" t="s">
        <v>28544</v>
      </c>
      <c r="N3" t="s">
        <v>637</v>
      </c>
      <c r="O3" t="s">
        <v>643</v>
      </c>
      <c r="P3" t="s">
        <v>5</v>
      </c>
      <c r="Q3" t="s">
        <v>644</v>
      </c>
      <c r="R3" t="s">
        <v>638</v>
      </c>
      <c r="S3" t="s">
        <v>28545</v>
      </c>
      <c r="T3" t="s">
        <v>28546</v>
      </c>
      <c r="U3" s="51" t="s">
        <v>148</v>
      </c>
      <c r="V3">
        <v>788</v>
      </c>
    </row>
    <row r="4" spans="1:22" x14ac:dyDescent="0.25">
      <c r="A4" t="s">
        <v>18</v>
      </c>
      <c r="B4" t="s">
        <v>19</v>
      </c>
      <c r="C4">
        <v>66.666666666666671</v>
      </c>
      <c r="D4">
        <v>3</v>
      </c>
      <c r="E4" t="s">
        <v>28547</v>
      </c>
      <c r="F4">
        <v>100</v>
      </c>
      <c r="G4">
        <v>0</v>
      </c>
      <c r="H4" t="s">
        <v>636</v>
      </c>
      <c r="I4" t="s">
        <v>26156</v>
      </c>
      <c r="J4" t="s">
        <v>657</v>
      </c>
      <c r="K4" t="s">
        <v>637</v>
      </c>
      <c r="L4" t="s">
        <v>638</v>
      </c>
      <c r="M4" t="s">
        <v>28548</v>
      </c>
      <c r="N4" t="s">
        <v>637</v>
      </c>
      <c r="O4" t="s">
        <v>639</v>
      </c>
      <c r="P4" t="s">
        <v>5</v>
      </c>
      <c r="Q4" t="s">
        <v>640</v>
      </c>
      <c r="R4" t="s">
        <v>638</v>
      </c>
      <c r="S4" t="s">
        <v>28549</v>
      </c>
      <c r="T4" t="s">
        <v>28548</v>
      </c>
      <c r="U4" s="50" t="s">
        <v>16479</v>
      </c>
      <c r="V4">
        <v>27</v>
      </c>
    </row>
    <row r="5" spans="1:22" x14ac:dyDescent="0.25">
      <c r="A5" t="s">
        <v>18</v>
      </c>
      <c r="B5" t="s">
        <v>19</v>
      </c>
      <c r="C5">
        <v>66.666666666666671</v>
      </c>
      <c r="D5">
        <v>3</v>
      </c>
      <c r="E5" t="s">
        <v>28550</v>
      </c>
      <c r="F5">
        <v>100</v>
      </c>
      <c r="G5">
        <v>0</v>
      </c>
      <c r="H5" t="s">
        <v>636</v>
      </c>
      <c r="I5" t="s">
        <v>8628</v>
      </c>
      <c r="J5" t="s">
        <v>5310</v>
      </c>
      <c r="K5" t="s">
        <v>637</v>
      </c>
      <c r="L5" t="s">
        <v>638</v>
      </c>
      <c r="M5" t="s">
        <v>28551</v>
      </c>
      <c r="N5" t="s">
        <v>637</v>
      </c>
      <c r="O5" t="s">
        <v>639</v>
      </c>
      <c r="P5" t="s">
        <v>5</v>
      </c>
      <c r="Q5" t="s">
        <v>640</v>
      </c>
      <c r="R5" t="s">
        <v>638</v>
      </c>
      <c r="S5" t="s">
        <v>28552</v>
      </c>
      <c r="T5" t="s">
        <v>28551</v>
      </c>
      <c r="U5" s="51" t="s">
        <v>13745</v>
      </c>
      <c r="V5">
        <v>27</v>
      </c>
    </row>
    <row r="6" spans="1:22" x14ac:dyDescent="0.25">
      <c r="A6" t="s">
        <v>147</v>
      </c>
      <c r="B6" t="s">
        <v>148</v>
      </c>
      <c r="C6">
        <v>50</v>
      </c>
      <c r="D6">
        <v>6</v>
      </c>
      <c r="E6" t="s">
        <v>28553</v>
      </c>
      <c r="F6">
        <v>200</v>
      </c>
      <c r="G6">
        <v>0</v>
      </c>
      <c r="H6" t="s">
        <v>636</v>
      </c>
      <c r="I6" t="s">
        <v>1969</v>
      </c>
      <c r="J6" t="s">
        <v>5229</v>
      </c>
      <c r="K6" t="s">
        <v>637</v>
      </c>
      <c r="L6" t="s">
        <v>638</v>
      </c>
      <c r="M6" t="s">
        <v>28554</v>
      </c>
      <c r="N6" t="s">
        <v>637</v>
      </c>
      <c r="O6" t="s">
        <v>639</v>
      </c>
      <c r="P6" t="s">
        <v>5</v>
      </c>
      <c r="Q6" t="s">
        <v>640</v>
      </c>
      <c r="R6" t="s">
        <v>638</v>
      </c>
      <c r="S6" t="s">
        <v>28555</v>
      </c>
      <c r="T6" t="s">
        <v>28554</v>
      </c>
      <c r="U6" s="50" t="s">
        <v>16818</v>
      </c>
      <c r="V6">
        <v>24</v>
      </c>
    </row>
    <row r="7" spans="1:22" x14ac:dyDescent="0.25">
      <c r="A7" t="s">
        <v>147</v>
      </c>
      <c r="B7" t="s">
        <v>148</v>
      </c>
      <c r="C7">
        <v>33.333333333333336</v>
      </c>
      <c r="D7">
        <v>3</v>
      </c>
      <c r="E7" t="s">
        <v>28556</v>
      </c>
      <c r="F7">
        <v>100</v>
      </c>
      <c r="G7">
        <v>0</v>
      </c>
      <c r="H7" t="s">
        <v>655</v>
      </c>
      <c r="I7" t="s">
        <v>28557</v>
      </c>
      <c r="J7" t="s">
        <v>675</v>
      </c>
      <c r="K7" t="s">
        <v>637</v>
      </c>
      <c r="L7" t="s">
        <v>638</v>
      </c>
      <c r="M7" t="s">
        <v>28558</v>
      </c>
      <c r="N7" t="s">
        <v>637</v>
      </c>
      <c r="O7" t="s">
        <v>639</v>
      </c>
      <c r="P7" t="s">
        <v>5</v>
      </c>
      <c r="Q7" t="s">
        <v>640</v>
      </c>
      <c r="R7" t="s">
        <v>638</v>
      </c>
      <c r="S7" t="s">
        <v>28559</v>
      </c>
      <c r="T7" t="s">
        <v>28558</v>
      </c>
      <c r="U7" s="51" t="s">
        <v>13750</v>
      </c>
      <c r="V7">
        <v>24</v>
      </c>
    </row>
    <row r="8" spans="1:22" x14ac:dyDescent="0.25">
      <c r="A8" t="s">
        <v>600</v>
      </c>
      <c r="B8" t="s">
        <v>2799</v>
      </c>
      <c r="C8">
        <v>109</v>
      </c>
      <c r="D8">
        <v>1</v>
      </c>
      <c r="E8" t="s">
        <v>28560</v>
      </c>
      <c r="F8">
        <v>353</v>
      </c>
      <c r="G8">
        <v>26</v>
      </c>
      <c r="H8" t="s">
        <v>645</v>
      </c>
      <c r="I8" t="s">
        <v>28561</v>
      </c>
      <c r="J8" t="s">
        <v>28562</v>
      </c>
      <c r="K8" t="s">
        <v>28563</v>
      </c>
      <c r="L8" t="s">
        <v>28564</v>
      </c>
      <c r="M8" t="s">
        <v>28565</v>
      </c>
      <c r="N8" t="s">
        <v>637</v>
      </c>
      <c r="O8" t="s">
        <v>664</v>
      </c>
      <c r="P8" t="s">
        <v>23</v>
      </c>
      <c r="Q8" t="s">
        <v>665</v>
      </c>
      <c r="R8" t="s">
        <v>638</v>
      </c>
      <c r="S8" t="s">
        <v>28566</v>
      </c>
      <c r="T8" t="s">
        <v>28565</v>
      </c>
      <c r="U8" s="50" t="s">
        <v>99</v>
      </c>
      <c r="V8">
        <v>20</v>
      </c>
    </row>
    <row r="9" spans="1:22" x14ac:dyDescent="0.25">
      <c r="A9" t="s">
        <v>241</v>
      </c>
      <c r="B9" t="s">
        <v>2799</v>
      </c>
      <c r="C9">
        <v>109</v>
      </c>
      <c r="D9">
        <v>1</v>
      </c>
      <c r="E9" t="s">
        <v>28560</v>
      </c>
      <c r="F9">
        <v>353</v>
      </c>
      <c r="G9">
        <v>26</v>
      </c>
      <c r="H9" t="s">
        <v>645</v>
      </c>
      <c r="I9" t="s">
        <v>28561</v>
      </c>
      <c r="J9" t="s">
        <v>28562</v>
      </c>
      <c r="K9" t="s">
        <v>28563</v>
      </c>
      <c r="L9" t="s">
        <v>28564</v>
      </c>
      <c r="M9" t="s">
        <v>28565</v>
      </c>
      <c r="N9" t="s">
        <v>637</v>
      </c>
      <c r="O9" t="s">
        <v>664</v>
      </c>
      <c r="P9" t="s">
        <v>23</v>
      </c>
      <c r="Q9" t="s">
        <v>665</v>
      </c>
      <c r="R9" t="s">
        <v>638</v>
      </c>
      <c r="S9" t="s">
        <v>28566</v>
      </c>
      <c r="T9" t="s">
        <v>28565</v>
      </c>
      <c r="U9" s="51" t="s">
        <v>100</v>
      </c>
      <c r="V9">
        <v>20</v>
      </c>
    </row>
    <row r="10" spans="1:22" x14ac:dyDescent="0.25">
      <c r="A10" t="s">
        <v>239</v>
      </c>
      <c r="B10" t="s">
        <v>2799</v>
      </c>
      <c r="C10">
        <v>109</v>
      </c>
      <c r="D10">
        <v>1</v>
      </c>
      <c r="E10" t="s">
        <v>28560</v>
      </c>
      <c r="F10">
        <v>353</v>
      </c>
      <c r="G10">
        <v>26</v>
      </c>
      <c r="H10" t="s">
        <v>645</v>
      </c>
      <c r="I10" t="s">
        <v>28561</v>
      </c>
      <c r="J10" t="s">
        <v>28562</v>
      </c>
      <c r="K10" t="s">
        <v>28563</v>
      </c>
      <c r="L10" t="s">
        <v>28564</v>
      </c>
      <c r="M10" t="s">
        <v>28565</v>
      </c>
      <c r="N10" t="s">
        <v>637</v>
      </c>
      <c r="O10" t="s">
        <v>664</v>
      </c>
      <c r="P10" t="s">
        <v>23</v>
      </c>
      <c r="Q10" t="s">
        <v>665</v>
      </c>
      <c r="R10" t="s">
        <v>638</v>
      </c>
      <c r="S10" t="s">
        <v>28566</v>
      </c>
      <c r="T10" t="s">
        <v>28565</v>
      </c>
      <c r="U10" s="50" t="s">
        <v>22</v>
      </c>
      <c r="V10">
        <v>34</v>
      </c>
    </row>
    <row r="11" spans="1:22" x14ac:dyDescent="0.25">
      <c r="A11" t="s">
        <v>241</v>
      </c>
      <c r="B11" t="s">
        <v>247</v>
      </c>
      <c r="C11">
        <v>159</v>
      </c>
      <c r="D11">
        <v>1</v>
      </c>
      <c r="E11" t="s">
        <v>28567</v>
      </c>
      <c r="F11">
        <v>129</v>
      </c>
      <c r="G11">
        <v>0</v>
      </c>
      <c r="H11" t="s">
        <v>636</v>
      </c>
      <c r="I11" t="s">
        <v>28568</v>
      </c>
      <c r="J11" t="s">
        <v>675</v>
      </c>
      <c r="K11" t="s">
        <v>637</v>
      </c>
      <c r="L11" t="s">
        <v>638</v>
      </c>
      <c r="M11" t="s">
        <v>28569</v>
      </c>
      <c r="N11" t="s">
        <v>637</v>
      </c>
      <c r="O11" t="s">
        <v>639</v>
      </c>
      <c r="P11" t="s">
        <v>5</v>
      </c>
      <c r="Q11" t="s">
        <v>640</v>
      </c>
      <c r="R11" t="s">
        <v>638</v>
      </c>
      <c r="S11" t="s">
        <v>28570</v>
      </c>
      <c r="T11" t="s">
        <v>28569</v>
      </c>
      <c r="U11" s="51" t="s">
        <v>213</v>
      </c>
      <c r="V11">
        <v>1</v>
      </c>
    </row>
    <row r="12" spans="1:22" x14ac:dyDescent="0.25">
      <c r="A12" t="s">
        <v>72</v>
      </c>
      <c r="B12" t="s">
        <v>716</v>
      </c>
      <c r="C12">
        <v>150</v>
      </c>
      <c r="D12">
        <v>1</v>
      </c>
      <c r="E12" t="s">
        <v>28571</v>
      </c>
      <c r="F12">
        <v>129</v>
      </c>
      <c r="G12">
        <v>0</v>
      </c>
      <c r="H12" t="s">
        <v>636</v>
      </c>
      <c r="I12" t="s">
        <v>8628</v>
      </c>
      <c r="J12" t="s">
        <v>5310</v>
      </c>
      <c r="K12" t="s">
        <v>637</v>
      </c>
      <c r="L12" t="s">
        <v>638</v>
      </c>
      <c r="M12" t="s">
        <v>28572</v>
      </c>
      <c r="N12" t="s">
        <v>637</v>
      </c>
      <c r="O12" t="s">
        <v>639</v>
      </c>
      <c r="P12" t="s">
        <v>5</v>
      </c>
      <c r="Q12" t="s">
        <v>640</v>
      </c>
      <c r="R12" t="s">
        <v>638</v>
      </c>
      <c r="S12" t="s">
        <v>28573</v>
      </c>
      <c r="T12" t="s">
        <v>28572</v>
      </c>
      <c r="U12" s="51" t="s">
        <v>27</v>
      </c>
      <c r="V12">
        <v>33</v>
      </c>
    </row>
    <row r="13" spans="1:22" x14ac:dyDescent="0.25">
      <c r="A13" t="s">
        <v>147</v>
      </c>
      <c r="B13" t="s">
        <v>148</v>
      </c>
      <c r="C13">
        <v>33.333333333333336</v>
      </c>
      <c r="D13">
        <v>3</v>
      </c>
      <c r="E13" t="s">
        <v>28574</v>
      </c>
      <c r="F13">
        <v>100</v>
      </c>
      <c r="G13">
        <v>0</v>
      </c>
      <c r="H13" t="s">
        <v>636</v>
      </c>
      <c r="I13" t="s">
        <v>28575</v>
      </c>
      <c r="J13" t="s">
        <v>641</v>
      </c>
      <c r="K13" t="s">
        <v>637</v>
      </c>
      <c r="L13" t="s">
        <v>638</v>
      </c>
      <c r="M13" t="s">
        <v>28572</v>
      </c>
      <c r="N13" t="s">
        <v>637</v>
      </c>
      <c r="O13" t="s">
        <v>643</v>
      </c>
      <c r="P13" t="s">
        <v>5</v>
      </c>
      <c r="Q13" t="s">
        <v>644</v>
      </c>
      <c r="R13" t="s">
        <v>638</v>
      </c>
      <c r="S13" t="s">
        <v>28576</v>
      </c>
      <c r="T13" t="s">
        <v>28572</v>
      </c>
      <c r="U13" s="50" t="s">
        <v>18</v>
      </c>
      <c r="V13">
        <v>176</v>
      </c>
    </row>
    <row r="14" spans="1:22" x14ac:dyDescent="0.25">
      <c r="A14" t="s">
        <v>147</v>
      </c>
      <c r="B14" t="s">
        <v>148</v>
      </c>
      <c r="C14">
        <v>33.333333333333336</v>
      </c>
      <c r="D14">
        <v>3</v>
      </c>
      <c r="E14" t="s">
        <v>28577</v>
      </c>
      <c r="F14">
        <v>100</v>
      </c>
      <c r="G14">
        <v>0</v>
      </c>
      <c r="H14" t="s">
        <v>655</v>
      </c>
      <c r="I14" t="s">
        <v>21153</v>
      </c>
      <c r="J14" t="s">
        <v>682</v>
      </c>
      <c r="K14" t="s">
        <v>637</v>
      </c>
      <c r="L14" t="s">
        <v>638</v>
      </c>
      <c r="M14" t="s">
        <v>28578</v>
      </c>
      <c r="N14" t="s">
        <v>637</v>
      </c>
      <c r="O14" t="s">
        <v>639</v>
      </c>
      <c r="P14" t="s">
        <v>5</v>
      </c>
      <c r="Q14" t="s">
        <v>640</v>
      </c>
      <c r="R14" t="s">
        <v>638</v>
      </c>
      <c r="S14" t="s">
        <v>28579</v>
      </c>
      <c r="T14" t="s">
        <v>28578</v>
      </c>
      <c r="U14" s="51" t="s">
        <v>19</v>
      </c>
      <c r="V14">
        <v>176</v>
      </c>
    </row>
    <row r="15" spans="1:22" x14ac:dyDescent="0.25">
      <c r="A15" t="s">
        <v>147</v>
      </c>
      <c r="B15" t="s">
        <v>148</v>
      </c>
      <c r="C15">
        <v>33.333333333333336</v>
      </c>
      <c r="D15">
        <v>3</v>
      </c>
      <c r="E15" t="s">
        <v>28580</v>
      </c>
      <c r="F15">
        <v>100</v>
      </c>
      <c r="G15">
        <v>0</v>
      </c>
      <c r="H15" t="s">
        <v>655</v>
      </c>
      <c r="I15" t="s">
        <v>28581</v>
      </c>
      <c r="J15" t="s">
        <v>648</v>
      </c>
      <c r="K15" t="s">
        <v>637</v>
      </c>
      <c r="L15" t="s">
        <v>638</v>
      </c>
      <c r="M15" t="s">
        <v>28582</v>
      </c>
      <c r="N15" t="s">
        <v>637</v>
      </c>
      <c r="O15" t="s">
        <v>643</v>
      </c>
      <c r="P15" t="s">
        <v>5</v>
      </c>
      <c r="Q15" t="s">
        <v>644</v>
      </c>
      <c r="R15" t="s">
        <v>638</v>
      </c>
      <c r="S15" t="s">
        <v>28583</v>
      </c>
      <c r="T15" t="s">
        <v>28584</v>
      </c>
      <c r="U15" s="50" t="s">
        <v>101</v>
      </c>
      <c r="V15">
        <v>9</v>
      </c>
    </row>
    <row r="16" spans="1:22" x14ac:dyDescent="0.25">
      <c r="A16" t="s">
        <v>147</v>
      </c>
      <c r="B16" t="s">
        <v>148</v>
      </c>
      <c r="C16">
        <v>33.333333333333336</v>
      </c>
      <c r="D16">
        <v>3</v>
      </c>
      <c r="E16" t="s">
        <v>28585</v>
      </c>
      <c r="F16">
        <v>100</v>
      </c>
      <c r="G16">
        <v>0</v>
      </c>
      <c r="H16" t="s">
        <v>655</v>
      </c>
      <c r="I16" t="s">
        <v>28586</v>
      </c>
      <c r="J16" t="s">
        <v>662</v>
      </c>
      <c r="K16" t="s">
        <v>637</v>
      </c>
      <c r="L16" t="s">
        <v>638</v>
      </c>
      <c r="M16" t="s">
        <v>28587</v>
      </c>
      <c r="N16" t="s">
        <v>637</v>
      </c>
      <c r="O16" t="s">
        <v>639</v>
      </c>
      <c r="P16" t="s">
        <v>5</v>
      </c>
      <c r="Q16" t="s">
        <v>640</v>
      </c>
      <c r="R16" t="s">
        <v>638</v>
      </c>
      <c r="S16" t="s">
        <v>28588</v>
      </c>
      <c r="T16" t="s">
        <v>28584</v>
      </c>
      <c r="U16" s="51" t="s">
        <v>74</v>
      </c>
      <c r="V16">
        <v>8</v>
      </c>
    </row>
    <row r="17" spans="1:22" x14ac:dyDescent="0.25">
      <c r="A17" t="s">
        <v>147</v>
      </c>
      <c r="B17" t="s">
        <v>148</v>
      </c>
      <c r="C17">
        <v>33.333333333333336</v>
      </c>
      <c r="D17">
        <v>3</v>
      </c>
      <c r="E17" t="s">
        <v>28589</v>
      </c>
      <c r="F17">
        <v>100</v>
      </c>
      <c r="G17">
        <v>0</v>
      </c>
      <c r="H17" t="s">
        <v>655</v>
      </c>
      <c r="I17" t="s">
        <v>28590</v>
      </c>
      <c r="J17" t="s">
        <v>669</v>
      </c>
      <c r="K17" t="s">
        <v>637</v>
      </c>
      <c r="L17" t="s">
        <v>638</v>
      </c>
      <c r="M17" t="s">
        <v>28587</v>
      </c>
      <c r="N17" t="s">
        <v>637</v>
      </c>
      <c r="O17" t="s">
        <v>643</v>
      </c>
      <c r="P17" t="s">
        <v>5</v>
      </c>
      <c r="Q17" t="s">
        <v>644</v>
      </c>
      <c r="R17" t="s">
        <v>638</v>
      </c>
      <c r="S17" t="s">
        <v>28591</v>
      </c>
      <c r="T17" t="s">
        <v>28587</v>
      </c>
      <c r="U17" s="51" t="s">
        <v>3820</v>
      </c>
      <c r="V17">
        <v>1</v>
      </c>
    </row>
    <row r="18" spans="1:22" x14ac:dyDescent="0.25">
      <c r="A18" t="s">
        <v>147</v>
      </c>
      <c r="B18" t="s">
        <v>148</v>
      </c>
      <c r="C18">
        <v>33.333333333333336</v>
      </c>
      <c r="D18">
        <v>3</v>
      </c>
      <c r="E18" t="s">
        <v>28592</v>
      </c>
      <c r="F18">
        <v>100</v>
      </c>
      <c r="G18">
        <v>0</v>
      </c>
      <c r="H18" t="s">
        <v>655</v>
      </c>
      <c r="I18" t="s">
        <v>12783</v>
      </c>
      <c r="J18" t="s">
        <v>2091</v>
      </c>
      <c r="K18" t="s">
        <v>637</v>
      </c>
      <c r="L18" t="s">
        <v>638</v>
      </c>
      <c r="M18" t="s">
        <v>28593</v>
      </c>
      <c r="N18" t="s">
        <v>637</v>
      </c>
      <c r="O18" t="s">
        <v>639</v>
      </c>
      <c r="P18" t="s">
        <v>5</v>
      </c>
      <c r="Q18" t="s">
        <v>640</v>
      </c>
      <c r="R18" t="s">
        <v>638</v>
      </c>
      <c r="S18" t="s">
        <v>28594</v>
      </c>
      <c r="T18" t="s">
        <v>28593</v>
      </c>
      <c r="U18" s="50" t="s">
        <v>72</v>
      </c>
      <c r="V18">
        <v>10</v>
      </c>
    </row>
    <row r="19" spans="1:22" x14ac:dyDescent="0.25">
      <c r="A19" t="s">
        <v>147</v>
      </c>
      <c r="B19" t="s">
        <v>148</v>
      </c>
      <c r="C19">
        <v>50</v>
      </c>
      <c r="D19">
        <v>6</v>
      </c>
      <c r="E19" t="s">
        <v>28595</v>
      </c>
      <c r="F19">
        <v>200</v>
      </c>
      <c r="G19">
        <v>0</v>
      </c>
      <c r="H19" t="s">
        <v>636</v>
      </c>
      <c r="I19" t="s">
        <v>28596</v>
      </c>
      <c r="J19" t="s">
        <v>669</v>
      </c>
      <c r="K19" t="s">
        <v>637</v>
      </c>
      <c r="L19" t="s">
        <v>638</v>
      </c>
      <c r="M19" t="s">
        <v>28597</v>
      </c>
      <c r="N19" t="s">
        <v>637</v>
      </c>
      <c r="O19" t="s">
        <v>643</v>
      </c>
      <c r="P19" t="s">
        <v>5</v>
      </c>
      <c r="Q19" t="s">
        <v>644</v>
      </c>
      <c r="R19" t="s">
        <v>638</v>
      </c>
      <c r="S19" t="s">
        <v>28598</v>
      </c>
      <c r="T19" t="s">
        <v>28597</v>
      </c>
      <c r="U19" s="51" t="s">
        <v>28757</v>
      </c>
      <c r="V19">
        <v>1</v>
      </c>
    </row>
    <row r="20" spans="1:22" x14ac:dyDescent="0.25">
      <c r="A20" t="s">
        <v>18</v>
      </c>
      <c r="B20" t="s">
        <v>19</v>
      </c>
      <c r="C20">
        <v>66.666666666666671</v>
      </c>
      <c r="D20">
        <v>3</v>
      </c>
      <c r="E20" t="s">
        <v>28599</v>
      </c>
      <c r="F20">
        <v>377.52</v>
      </c>
      <c r="G20">
        <v>0</v>
      </c>
      <c r="H20" t="s">
        <v>636</v>
      </c>
      <c r="I20" t="s">
        <v>28600</v>
      </c>
      <c r="J20" t="s">
        <v>653</v>
      </c>
      <c r="K20" t="s">
        <v>637</v>
      </c>
      <c r="L20" t="s">
        <v>638</v>
      </c>
      <c r="M20" t="s">
        <v>28601</v>
      </c>
      <c r="N20" t="s">
        <v>637</v>
      </c>
      <c r="O20" t="s">
        <v>656</v>
      </c>
      <c r="P20" t="s">
        <v>5</v>
      </c>
      <c r="Q20" t="s">
        <v>644</v>
      </c>
      <c r="R20" t="s">
        <v>638</v>
      </c>
      <c r="S20" t="s">
        <v>28602</v>
      </c>
      <c r="T20" t="s">
        <v>28601</v>
      </c>
      <c r="U20" s="51" t="s">
        <v>108</v>
      </c>
      <c r="V20">
        <v>4</v>
      </c>
    </row>
    <row r="21" spans="1:22" x14ac:dyDescent="0.25">
      <c r="A21" t="s">
        <v>147</v>
      </c>
      <c r="B21" t="s">
        <v>148</v>
      </c>
      <c r="C21">
        <v>50</v>
      </c>
      <c r="D21">
        <v>6</v>
      </c>
      <c r="E21" t="s">
        <v>28599</v>
      </c>
      <c r="F21">
        <v>377.52</v>
      </c>
      <c r="G21">
        <v>0</v>
      </c>
      <c r="H21" t="s">
        <v>636</v>
      </c>
      <c r="I21" t="s">
        <v>28600</v>
      </c>
      <c r="J21" t="s">
        <v>653</v>
      </c>
      <c r="K21" t="s">
        <v>637</v>
      </c>
      <c r="L21" t="s">
        <v>638</v>
      </c>
      <c r="M21" t="s">
        <v>28601</v>
      </c>
      <c r="N21" t="s">
        <v>637</v>
      </c>
      <c r="O21" t="s">
        <v>656</v>
      </c>
      <c r="P21" t="s">
        <v>5</v>
      </c>
      <c r="Q21" t="s">
        <v>644</v>
      </c>
      <c r="R21" t="s">
        <v>638</v>
      </c>
      <c r="S21" t="s">
        <v>28602</v>
      </c>
      <c r="T21" t="s">
        <v>28601</v>
      </c>
      <c r="U21" s="51" t="s">
        <v>716</v>
      </c>
      <c r="V21">
        <v>5</v>
      </c>
    </row>
    <row r="22" spans="1:22" x14ac:dyDescent="0.25">
      <c r="A22" t="s">
        <v>72</v>
      </c>
      <c r="B22" t="s">
        <v>716</v>
      </c>
      <c r="C22">
        <v>150</v>
      </c>
      <c r="D22">
        <v>1</v>
      </c>
      <c r="E22" t="s">
        <v>28599</v>
      </c>
      <c r="F22">
        <v>377.52</v>
      </c>
      <c r="G22">
        <v>0</v>
      </c>
      <c r="H22" t="s">
        <v>636</v>
      </c>
      <c r="I22" t="s">
        <v>28600</v>
      </c>
      <c r="J22" t="s">
        <v>653</v>
      </c>
      <c r="K22" t="s">
        <v>637</v>
      </c>
      <c r="L22" t="s">
        <v>638</v>
      </c>
      <c r="M22" t="s">
        <v>28601</v>
      </c>
      <c r="N22" t="s">
        <v>637</v>
      </c>
      <c r="O22" t="s">
        <v>656</v>
      </c>
      <c r="P22" t="s">
        <v>5</v>
      </c>
      <c r="Q22" t="s">
        <v>644</v>
      </c>
      <c r="R22" t="s">
        <v>638</v>
      </c>
      <c r="S22" t="s">
        <v>28602</v>
      </c>
      <c r="T22" t="s">
        <v>28601</v>
      </c>
      <c r="U22" s="50" t="s">
        <v>16662</v>
      </c>
      <c r="V22">
        <v>5</v>
      </c>
    </row>
    <row r="23" spans="1:22" x14ac:dyDescent="0.25">
      <c r="A23" t="s">
        <v>147</v>
      </c>
      <c r="B23" t="s">
        <v>148</v>
      </c>
      <c r="C23">
        <v>33.333333333333336</v>
      </c>
      <c r="D23">
        <v>3</v>
      </c>
      <c r="E23" t="s">
        <v>28603</v>
      </c>
      <c r="F23">
        <v>100</v>
      </c>
      <c r="G23">
        <v>0</v>
      </c>
      <c r="H23" t="s">
        <v>655</v>
      </c>
      <c r="I23" t="s">
        <v>28604</v>
      </c>
      <c r="J23" t="s">
        <v>732</v>
      </c>
      <c r="K23" t="s">
        <v>637</v>
      </c>
      <c r="L23" t="s">
        <v>638</v>
      </c>
      <c r="M23" t="s">
        <v>28605</v>
      </c>
      <c r="N23" t="s">
        <v>637</v>
      </c>
      <c r="O23" t="s">
        <v>639</v>
      </c>
      <c r="P23" t="s">
        <v>5</v>
      </c>
      <c r="Q23" t="s">
        <v>640</v>
      </c>
      <c r="R23" t="s">
        <v>638</v>
      </c>
      <c r="S23" t="s">
        <v>28606</v>
      </c>
      <c r="T23" t="s">
        <v>28605</v>
      </c>
      <c r="U23" s="51" t="s">
        <v>10386</v>
      </c>
      <c r="V23">
        <v>5</v>
      </c>
    </row>
    <row r="24" spans="1:22" x14ac:dyDescent="0.25">
      <c r="A24" t="s">
        <v>147</v>
      </c>
      <c r="B24" t="s">
        <v>148</v>
      </c>
      <c r="C24">
        <v>33.333333333333336</v>
      </c>
      <c r="D24">
        <v>3</v>
      </c>
      <c r="E24" t="s">
        <v>28607</v>
      </c>
      <c r="F24">
        <v>100</v>
      </c>
      <c r="G24">
        <v>0</v>
      </c>
      <c r="H24" t="s">
        <v>655</v>
      </c>
      <c r="I24" t="s">
        <v>21328</v>
      </c>
      <c r="J24" t="s">
        <v>1872</v>
      </c>
      <c r="K24" t="s">
        <v>637</v>
      </c>
      <c r="L24" t="s">
        <v>638</v>
      </c>
      <c r="M24" t="s">
        <v>28608</v>
      </c>
      <c r="N24" t="s">
        <v>637</v>
      </c>
      <c r="O24" t="s">
        <v>639</v>
      </c>
      <c r="P24" t="s">
        <v>5</v>
      </c>
      <c r="Q24" t="s">
        <v>640</v>
      </c>
      <c r="R24" t="s">
        <v>638</v>
      </c>
      <c r="S24" t="s">
        <v>28609</v>
      </c>
      <c r="T24" t="s">
        <v>28608</v>
      </c>
      <c r="U24" s="50" t="s">
        <v>12</v>
      </c>
      <c r="V24">
        <v>5</v>
      </c>
    </row>
    <row r="25" spans="1:22" x14ac:dyDescent="0.25">
      <c r="A25" t="s">
        <v>147</v>
      </c>
      <c r="B25" t="s">
        <v>148</v>
      </c>
      <c r="C25">
        <v>33.333333333333336</v>
      </c>
      <c r="D25">
        <v>3</v>
      </c>
      <c r="E25" t="s">
        <v>28610</v>
      </c>
      <c r="F25">
        <v>100</v>
      </c>
      <c r="G25">
        <v>0</v>
      </c>
      <c r="H25" t="s">
        <v>655</v>
      </c>
      <c r="I25" t="s">
        <v>28611</v>
      </c>
      <c r="J25" t="s">
        <v>700</v>
      </c>
      <c r="K25" t="s">
        <v>637</v>
      </c>
      <c r="L25" t="s">
        <v>638</v>
      </c>
      <c r="M25" t="s">
        <v>28612</v>
      </c>
      <c r="N25" t="s">
        <v>637</v>
      </c>
      <c r="O25" t="s">
        <v>639</v>
      </c>
      <c r="P25" t="s">
        <v>5</v>
      </c>
      <c r="Q25" t="s">
        <v>640</v>
      </c>
      <c r="R25" t="s">
        <v>638</v>
      </c>
      <c r="S25" t="s">
        <v>28613</v>
      </c>
      <c r="T25" t="s">
        <v>28612</v>
      </c>
      <c r="U25" s="51" t="s">
        <v>13</v>
      </c>
      <c r="V25">
        <v>5</v>
      </c>
    </row>
    <row r="26" spans="1:22" x14ac:dyDescent="0.25">
      <c r="A26" t="s">
        <v>147</v>
      </c>
      <c r="B26" t="s">
        <v>148</v>
      </c>
      <c r="C26">
        <v>33.333333333333336</v>
      </c>
      <c r="D26">
        <v>3</v>
      </c>
      <c r="E26" t="s">
        <v>28614</v>
      </c>
      <c r="F26">
        <v>100</v>
      </c>
      <c r="G26">
        <v>0</v>
      </c>
      <c r="H26" t="s">
        <v>655</v>
      </c>
      <c r="I26" t="s">
        <v>28615</v>
      </c>
      <c r="J26" t="s">
        <v>668</v>
      </c>
      <c r="K26" t="s">
        <v>637</v>
      </c>
      <c r="L26" t="s">
        <v>638</v>
      </c>
      <c r="M26" t="s">
        <v>28616</v>
      </c>
      <c r="N26" t="s">
        <v>637</v>
      </c>
      <c r="O26" t="s">
        <v>639</v>
      </c>
      <c r="P26" t="s">
        <v>5</v>
      </c>
      <c r="Q26" t="s">
        <v>640</v>
      </c>
      <c r="R26" t="s">
        <v>638</v>
      </c>
      <c r="S26" t="s">
        <v>28617</v>
      </c>
      <c r="T26" t="s">
        <v>28616</v>
      </c>
      <c r="U26" s="50" t="s">
        <v>14</v>
      </c>
      <c r="V26">
        <v>3</v>
      </c>
    </row>
    <row r="27" spans="1:22" x14ac:dyDescent="0.25">
      <c r="A27" t="s">
        <v>147</v>
      </c>
      <c r="B27" t="s">
        <v>148</v>
      </c>
      <c r="C27">
        <v>33.333333333333336</v>
      </c>
      <c r="D27">
        <v>3</v>
      </c>
      <c r="E27" t="s">
        <v>28618</v>
      </c>
      <c r="F27">
        <v>100</v>
      </c>
      <c r="G27">
        <v>0</v>
      </c>
      <c r="H27" t="s">
        <v>655</v>
      </c>
      <c r="I27" t="s">
        <v>28619</v>
      </c>
      <c r="J27" t="s">
        <v>650</v>
      </c>
      <c r="K27" t="s">
        <v>637</v>
      </c>
      <c r="L27" t="s">
        <v>638</v>
      </c>
      <c r="M27" t="s">
        <v>28620</v>
      </c>
      <c r="N27" t="s">
        <v>637</v>
      </c>
      <c r="O27" t="s">
        <v>639</v>
      </c>
      <c r="P27" t="s">
        <v>5</v>
      </c>
      <c r="Q27" t="s">
        <v>640</v>
      </c>
      <c r="R27" t="s">
        <v>638</v>
      </c>
      <c r="S27" t="s">
        <v>28621</v>
      </c>
      <c r="T27" t="s">
        <v>28622</v>
      </c>
      <c r="U27" s="51" t="s">
        <v>15</v>
      </c>
      <c r="V27">
        <v>3</v>
      </c>
    </row>
    <row r="28" spans="1:22" x14ac:dyDescent="0.25">
      <c r="A28" t="s">
        <v>147</v>
      </c>
      <c r="B28" t="s">
        <v>148</v>
      </c>
      <c r="C28">
        <v>33.333333333333336</v>
      </c>
      <c r="D28">
        <v>3</v>
      </c>
      <c r="E28" t="s">
        <v>28623</v>
      </c>
      <c r="F28">
        <v>100</v>
      </c>
      <c r="G28">
        <v>0</v>
      </c>
      <c r="H28" t="s">
        <v>655</v>
      </c>
      <c r="I28" t="s">
        <v>28624</v>
      </c>
      <c r="J28" t="s">
        <v>650</v>
      </c>
      <c r="K28" t="s">
        <v>637</v>
      </c>
      <c r="L28" t="s">
        <v>638</v>
      </c>
      <c r="M28" t="s">
        <v>28625</v>
      </c>
      <c r="N28" t="s">
        <v>637</v>
      </c>
      <c r="O28" t="s">
        <v>654</v>
      </c>
      <c r="P28" t="s">
        <v>5</v>
      </c>
      <c r="Q28" t="s">
        <v>640</v>
      </c>
      <c r="R28" t="s">
        <v>638</v>
      </c>
      <c r="S28" t="s">
        <v>28626</v>
      </c>
      <c r="T28" t="s">
        <v>28625</v>
      </c>
      <c r="U28" s="50" t="s">
        <v>239</v>
      </c>
      <c r="V28">
        <v>18</v>
      </c>
    </row>
    <row r="29" spans="1:22" x14ac:dyDescent="0.25">
      <c r="A29" t="s">
        <v>147</v>
      </c>
      <c r="B29" t="s">
        <v>148</v>
      </c>
      <c r="C29">
        <v>33.333333333333336</v>
      </c>
      <c r="D29">
        <v>3</v>
      </c>
      <c r="E29" t="s">
        <v>28627</v>
      </c>
      <c r="F29">
        <v>100</v>
      </c>
      <c r="G29">
        <v>0</v>
      </c>
      <c r="H29" t="s">
        <v>655</v>
      </c>
      <c r="I29" t="s">
        <v>28628</v>
      </c>
      <c r="J29" t="s">
        <v>671</v>
      </c>
      <c r="K29" t="s">
        <v>637</v>
      </c>
      <c r="L29" t="s">
        <v>638</v>
      </c>
      <c r="M29" t="s">
        <v>28629</v>
      </c>
      <c r="N29" t="s">
        <v>637</v>
      </c>
      <c r="O29" t="s">
        <v>639</v>
      </c>
      <c r="P29" t="s">
        <v>5</v>
      </c>
      <c r="Q29" t="s">
        <v>640</v>
      </c>
      <c r="R29" t="s">
        <v>638</v>
      </c>
      <c r="S29" t="s">
        <v>28630</v>
      </c>
      <c r="T29" t="s">
        <v>28629</v>
      </c>
      <c r="U29" s="51" t="s">
        <v>4029</v>
      </c>
      <c r="V29">
        <v>3</v>
      </c>
    </row>
    <row r="30" spans="1:22" x14ac:dyDescent="0.25">
      <c r="A30" t="s">
        <v>147</v>
      </c>
      <c r="B30" t="s">
        <v>148</v>
      </c>
      <c r="C30">
        <v>33.333333333333336</v>
      </c>
      <c r="D30">
        <v>3</v>
      </c>
      <c r="E30" t="s">
        <v>28631</v>
      </c>
      <c r="F30">
        <v>100</v>
      </c>
      <c r="G30">
        <v>0</v>
      </c>
      <c r="H30" t="s">
        <v>655</v>
      </c>
      <c r="I30" t="s">
        <v>18131</v>
      </c>
      <c r="J30" t="s">
        <v>642</v>
      </c>
      <c r="K30" t="s">
        <v>637</v>
      </c>
      <c r="L30" t="s">
        <v>638</v>
      </c>
      <c r="M30" t="s">
        <v>28632</v>
      </c>
      <c r="N30" t="s">
        <v>637</v>
      </c>
      <c r="O30" t="s">
        <v>639</v>
      </c>
      <c r="P30" t="s">
        <v>5</v>
      </c>
      <c r="Q30" t="s">
        <v>640</v>
      </c>
      <c r="R30" t="s">
        <v>638</v>
      </c>
      <c r="S30" t="s">
        <v>28633</v>
      </c>
      <c r="T30" t="s">
        <v>28632</v>
      </c>
      <c r="U30" s="51" t="s">
        <v>245</v>
      </c>
      <c r="V30">
        <v>12</v>
      </c>
    </row>
    <row r="31" spans="1:22" x14ac:dyDescent="0.25">
      <c r="A31" t="s">
        <v>240</v>
      </c>
      <c r="B31" t="s">
        <v>246</v>
      </c>
      <c r="C31">
        <v>139</v>
      </c>
      <c r="D31">
        <v>1</v>
      </c>
      <c r="E31" t="s">
        <v>28634</v>
      </c>
      <c r="F31">
        <v>139</v>
      </c>
      <c r="G31">
        <v>0</v>
      </c>
      <c r="H31" t="s">
        <v>645</v>
      </c>
      <c r="I31" t="s">
        <v>8682</v>
      </c>
      <c r="J31" t="s">
        <v>28635</v>
      </c>
      <c r="K31" t="s">
        <v>28636</v>
      </c>
      <c r="L31" t="s">
        <v>1814</v>
      </c>
      <c r="M31" t="s">
        <v>28632</v>
      </c>
      <c r="N31" t="s">
        <v>637</v>
      </c>
      <c r="O31" t="s">
        <v>646</v>
      </c>
      <c r="P31" t="s">
        <v>26</v>
      </c>
      <c r="Q31" t="s">
        <v>647</v>
      </c>
      <c r="R31" t="s">
        <v>638</v>
      </c>
      <c r="S31" t="s">
        <v>28637</v>
      </c>
      <c r="T31" t="s">
        <v>28632</v>
      </c>
      <c r="U31" s="51" t="s">
        <v>2799</v>
      </c>
      <c r="V31">
        <v>3</v>
      </c>
    </row>
    <row r="32" spans="1:22" x14ac:dyDescent="0.25">
      <c r="A32" t="s">
        <v>147</v>
      </c>
      <c r="B32" t="s">
        <v>148</v>
      </c>
      <c r="C32">
        <v>33.333333333333336</v>
      </c>
      <c r="D32">
        <v>3</v>
      </c>
      <c r="E32" t="s">
        <v>28638</v>
      </c>
      <c r="F32">
        <v>100</v>
      </c>
      <c r="G32">
        <v>0</v>
      </c>
      <c r="H32" t="s">
        <v>655</v>
      </c>
      <c r="I32" t="s">
        <v>28639</v>
      </c>
      <c r="J32" t="s">
        <v>648</v>
      </c>
      <c r="K32" t="s">
        <v>637</v>
      </c>
      <c r="L32" t="s">
        <v>638</v>
      </c>
      <c r="M32" t="s">
        <v>28640</v>
      </c>
      <c r="N32" t="s">
        <v>637</v>
      </c>
      <c r="O32" t="s">
        <v>639</v>
      </c>
      <c r="P32" t="s">
        <v>5</v>
      </c>
      <c r="Q32" t="s">
        <v>640</v>
      </c>
      <c r="R32" t="s">
        <v>638</v>
      </c>
      <c r="S32" t="s">
        <v>28641</v>
      </c>
      <c r="T32" t="s">
        <v>28640</v>
      </c>
      <c r="U32" s="50" t="s">
        <v>240</v>
      </c>
      <c r="V32">
        <v>5</v>
      </c>
    </row>
    <row r="33" spans="1:22" x14ac:dyDescent="0.25">
      <c r="A33" t="s">
        <v>147</v>
      </c>
      <c r="B33" t="s">
        <v>148</v>
      </c>
      <c r="C33">
        <v>33.333333333333336</v>
      </c>
      <c r="D33">
        <v>3</v>
      </c>
      <c r="E33" t="s">
        <v>28642</v>
      </c>
      <c r="F33">
        <v>100</v>
      </c>
      <c r="G33">
        <v>0</v>
      </c>
      <c r="H33" t="s">
        <v>636</v>
      </c>
      <c r="I33" t="s">
        <v>28643</v>
      </c>
      <c r="J33" t="s">
        <v>5751</v>
      </c>
      <c r="K33" t="s">
        <v>637</v>
      </c>
      <c r="L33" t="s">
        <v>638</v>
      </c>
      <c r="M33" t="s">
        <v>28644</v>
      </c>
      <c r="N33" t="s">
        <v>637</v>
      </c>
      <c r="O33" t="s">
        <v>643</v>
      </c>
      <c r="P33" t="s">
        <v>5</v>
      </c>
      <c r="Q33" t="s">
        <v>644</v>
      </c>
      <c r="R33" t="s">
        <v>638</v>
      </c>
      <c r="S33" t="s">
        <v>28645</v>
      </c>
      <c r="T33" t="s">
        <v>28644</v>
      </c>
      <c r="U33" s="51" t="s">
        <v>246</v>
      </c>
      <c r="V33">
        <v>3</v>
      </c>
    </row>
    <row r="34" spans="1:22" x14ac:dyDescent="0.25">
      <c r="A34" t="s">
        <v>147</v>
      </c>
      <c r="B34" t="s">
        <v>148</v>
      </c>
      <c r="C34">
        <v>33.333333333333336</v>
      </c>
      <c r="D34">
        <v>3</v>
      </c>
      <c r="E34" t="s">
        <v>28646</v>
      </c>
      <c r="F34">
        <v>100</v>
      </c>
      <c r="G34">
        <v>0</v>
      </c>
      <c r="H34" t="s">
        <v>655</v>
      </c>
      <c r="I34" t="s">
        <v>28647</v>
      </c>
      <c r="J34" t="s">
        <v>669</v>
      </c>
      <c r="K34" t="s">
        <v>637</v>
      </c>
      <c r="L34" t="s">
        <v>638</v>
      </c>
      <c r="M34" t="s">
        <v>28648</v>
      </c>
      <c r="N34" t="s">
        <v>637</v>
      </c>
      <c r="O34" t="s">
        <v>639</v>
      </c>
      <c r="P34" t="s">
        <v>5</v>
      </c>
      <c r="Q34" t="s">
        <v>640</v>
      </c>
      <c r="R34" t="s">
        <v>638</v>
      </c>
      <c r="S34" t="s">
        <v>28649</v>
      </c>
      <c r="T34" t="s">
        <v>28648</v>
      </c>
      <c r="U34" s="51" t="s">
        <v>2799</v>
      </c>
      <c r="V34">
        <v>2</v>
      </c>
    </row>
    <row r="35" spans="1:22" x14ac:dyDescent="0.25">
      <c r="A35" t="s">
        <v>147</v>
      </c>
      <c r="B35" t="s">
        <v>148</v>
      </c>
      <c r="C35">
        <v>33.333333333333336</v>
      </c>
      <c r="D35">
        <v>3</v>
      </c>
      <c r="E35" t="s">
        <v>28650</v>
      </c>
      <c r="F35">
        <v>100</v>
      </c>
      <c r="G35">
        <v>0</v>
      </c>
      <c r="H35" t="s">
        <v>655</v>
      </c>
      <c r="I35" t="s">
        <v>28651</v>
      </c>
      <c r="J35" t="s">
        <v>2091</v>
      </c>
      <c r="K35" t="s">
        <v>637</v>
      </c>
      <c r="L35" t="s">
        <v>638</v>
      </c>
      <c r="M35" t="s">
        <v>28652</v>
      </c>
      <c r="N35" t="s">
        <v>637</v>
      </c>
      <c r="O35" t="s">
        <v>639</v>
      </c>
      <c r="P35" t="s">
        <v>5</v>
      </c>
      <c r="Q35" t="s">
        <v>640</v>
      </c>
      <c r="R35" t="s">
        <v>638</v>
      </c>
      <c r="S35" t="s">
        <v>28653</v>
      </c>
      <c r="T35" t="s">
        <v>28652</v>
      </c>
      <c r="U35" s="50" t="s">
        <v>241</v>
      </c>
      <c r="V35">
        <v>19</v>
      </c>
    </row>
    <row r="36" spans="1:22" x14ac:dyDescent="0.25">
      <c r="A36" t="s">
        <v>147</v>
      </c>
      <c r="B36" t="s">
        <v>148</v>
      </c>
      <c r="C36">
        <v>33.333333333333336</v>
      </c>
      <c r="D36">
        <v>3</v>
      </c>
      <c r="E36" t="s">
        <v>28654</v>
      </c>
      <c r="F36">
        <v>100</v>
      </c>
      <c r="G36">
        <v>0</v>
      </c>
      <c r="H36" t="s">
        <v>655</v>
      </c>
      <c r="I36" t="s">
        <v>28655</v>
      </c>
      <c r="J36" t="s">
        <v>2178</v>
      </c>
      <c r="K36" t="s">
        <v>637</v>
      </c>
      <c r="L36" t="s">
        <v>638</v>
      </c>
      <c r="M36" t="s">
        <v>28652</v>
      </c>
      <c r="N36" t="s">
        <v>637</v>
      </c>
      <c r="O36" t="s">
        <v>639</v>
      </c>
      <c r="P36" t="s">
        <v>5</v>
      </c>
      <c r="Q36" t="s">
        <v>640</v>
      </c>
      <c r="R36" t="s">
        <v>638</v>
      </c>
      <c r="S36" t="s">
        <v>28656</v>
      </c>
      <c r="T36" t="s">
        <v>28652</v>
      </c>
      <c r="U36" s="51" t="s">
        <v>247</v>
      </c>
      <c r="V36">
        <v>16</v>
      </c>
    </row>
    <row r="37" spans="1:22" x14ac:dyDescent="0.25">
      <c r="A37" t="s">
        <v>147</v>
      </c>
      <c r="B37" t="s">
        <v>148</v>
      </c>
      <c r="C37">
        <v>33.333333333333336</v>
      </c>
      <c r="D37">
        <v>3</v>
      </c>
      <c r="E37" t="s">
        <v>28657</v>
      </c>
      <c r="F37">
        <v>100</v>
      </c>
      <c r="G37">
        <v>0</v>
      </c>
      <c r="H37" t="s">
        <v>655</v>
      </c>
      <c r="I37" t="s">
        <v>28658</v>
      </c>
      <c r="J37" t="s">
        <v>648</v>
      </c>
      <c r="K37" t="s">
        <v>637</v>
      </c>
      <c r="L37" t="s">
        <v>638</v>
      </c>
      <c r="M37" t="s">
        <v>28659</v>
      </c>
      <c r="N37" t="s">
        <v>637</v>
      </c>
      <c r="O37" t="s">
        <v>643</v>
      </c>
      <c r="P37" t="s">
        <v>5</v>
      </c>
      <c r="Q37" t="s">
        <v>644</v>
      </c>
      <c r="R37" t="s">
        <v>638</v>
      </c>
      <c r="S37" t="s">
        <v>28660</v>
      </c>
      <c r="T37" t="s">
        <v>28659</v>
      </c>
      <c r="U37" s="51" t="s">
        <v>2799</v>
      </c>
      <c r="V37">
        <v>2</v>
      </c>
    </row>
    <row r="38" spans="1:22" x14ac:dyDescent="0.25">
      <c r="A38" t="s">
        <v>147</v>
      </c>
      <c r="B38" t="s">
        <v>148</v>
      </c>
      <c r="C38">
        <v>33.333333333333336</v>
      </c>
      <c r="D38">
        <v>3</v>
      </c>
      <c r="E38" t="s">
        <v>28661</v>
      </c>
      <c r="F38">
        <v>111</v>
      </c>
      <c r="G38">
        <v>11</v>
      </c>
      <c r="H38" t="s">
        <v>636</v>
      </c>
      <c r="I38" t="s">
        <v>28662</v>
      </c>
      <c r="J38" t="s">
        <v>670</v>
      </c>
      <c r="K38" t="s">
        <v>637</v>
      </c>
      <c r="L38" t="s">
        <v>638</v>
      </c>
      <c r="M38" t="s">
        <v>28663</v>
      </c>
      <c r="N38" t="s">
        <v>637</v>
      </c>
      <c r="O38" t="s">
        <v>639</v>
      </c>
      <c r="P38" t="s">
        <v>5</v>
      </c>
      <c r="Q38" t="s">
        <v>640</v>
      </c>
      <c r="R38" t="s">
        <v>638</v>
      </c>
      <c r="S38" t="s">
        <v>28664</v>
      </c>
      <c r="T38" t="s">
        <v>28663</v>
      </c>
      <c r="U38" s="51" t="s">
        <v>690</v>
      </c>
      <c r="V38">
        <v>1</v>
      </c>
    </row>
    <row r="39" spans="1:22" x14ac:dyDescent="0.25">
      <c r="A39" t="s">
        <v>147</v>
      </c>
      <c r="B39" t="s">
        <v>148</v>
      </c>
      <c r="C39">
        <v>33.333333333333336</v>
      </c>
      <c r="D39">
        <v>3</v>
      </c>
      <c r="E39" t="s">
        <v>28665</v>
      </c>
      <c r="F39">
        <v>100</v>
      </c>
      <c r="G39">
        <v>0</v>
      </c>
      <c r="H39" t="s">
        <v>655</v>
      </c>
      <c r="I39" t="s">
        <v>28666</v>
      </c>
      <c r="J39" t="s">
        <v>653</v>
      </c>
      <c r="K39" t="s">
        <v>637</v>
      </c>
      <c r="L39" t="s">
        <v>638</v>
      </c>
      <c r="M39" t="s">
        <v>28667</v>
      </c>
      <c r="N39" t="s">
        <v>637</v>
      </c>
      <c r="O39" t="s">
        <v>643</v>
      </c>
      <c r="P39" t="s">
        <v>5</v>
      </c>
      <c r="Q39" t="s">
        <v>644</v>
      </c>
      <c r="R39" t="s">
        <v>638</v>
      </c>
      <c r="S39" t="s">
        <v>28668</v>
      </c>
      <c r="T39" t="s">
        <v>28669</v>
      </c>
      <c r="U39" s="50" t="s">
        <v>600</v>
      </c>
      <c r="V39">
        <v>11</v>
      </c>
    </row>
    <row r="40" spans="1:22" x14ac:dyDescent="0.25">
      <c r="A40" t="s">
        <v>12</v>
      </c>
      <c r="B40" t="s">
        <v>13</v>
      </c>
      <c r="C40">
        <v>50</v>
      </c>
      <c r="D40">
        <v>5</v>
      </c>
      <c r="E40" t="s">
        <v>28670</v>
      </c>
      <c r="F40">
        <v>245</v>
      </c>
      <c r="G40">
        <v>0</v>
      </c>
      <c r="H40" t="s">
        <v>645</v>
      </c>
      <c r="I40" t="s">
        <v>28671</v>
      </c>
      <c r="J40" t="s">
        <v>28672</v>
      </c>
      <c r="K40" t="s">
        <v>770</v>
      </c>
      <c r="L40" t="s">
        <v>822</v>
      </c>
      <c r="M40" t="s">
        <v>28673</v>
      </c>
      <c r="N40" t="s">
        <v>637</v>
      </c>
      <c r="O40" t="s">
        <v>646</v>
      </c>
      <c r="P40" t="s">
        <v>26</v>
      </c>
      <c r="Q40" t="s">
        <v>647</v>
      </c>
      <c r="R40" t="s">
        <v>638</v>
      </c>
      <c r="S40" t="s">
        <v>28674</v>
      </c>
      <c r="T40" t="s">
        <v>28673</v>
      </c>
      <c r="U40" s="51" t="s">
        <v>601</v>
      </c>
      <c r="V40">
        <v>9</v>
      </c>
    </row>
    <row r="41" spans="1:22" x14ac:dyDescent="0.25">
      <c r="A41" t="s">
        <v>16479</v>
      </c>
      <c r="B41" t="s">
        <v>13745</v>
      </c>
      <c r="C41">
        <v>99</v>
      </c>
      <c r="D41">
        <v>1</v>
      </c>
      <c r="E41" t="s">
        <v>28675</v>
      </c>
      <c r="F41">
        <v>0</v>
      </c>
      <c r="G41">
        <v>0</v>
      </c>
      <c r="H41" t="s">
        <v>655</v>
      </c>
      <c r="I41" t="s">
        <v>25269</v>
      </c>
      <c r="J41" t="s">
        <v>5229</v>
      </c>
      <c r="K41" t="s">
        <v>637</v>
      </c>
      <c r="L41" t="s">
        <v>638</v>
      </c>
      <c r="M41" t="s">
        <v>28673</v>
      </c>
      <c r="N41" t="s">
        <v>637</v>
      </c>
      <c r="O41" t="s">
        <v>643</v>
      </c>
      <c r="P41" t="s">
        <v>5</v>
      </c>
      <c r="Q41" t="s">
        <v>644</v>
      </c>
      <c r="R41" t="s">
        <v>638</v>
      </c>
      <c r="S41" t="s">
        <v>28676</v>
      </c>
      <c r="T41" t="s">
        <v>28673</v>
      </c>
      <c r="U41" s="51" t="s">
        <v>2799</v>
      </c>
      <c r="V41">
        <v>2</v>
      </c>
    </row>
    <row r="42" spans="1:22" x14ac:dyDescent="0.25">
      <c r="A42" t="s">
        <v>16818</v>
      </c>
      <c r="B42" t="s">
        <v>13750</v>
      </c>
      <c r="C42">
        <v>99</v>
      </c>
      <c r="D42">
        <v>1</v>
      </c>
      <c r="E42" t="s">
        <v>28675</v>
      </c>
      <c r="F42">
        <v>0</v>
      </c>
      <c r="G42">
        <v>0</v>
      </c>
      <c r="H42" t="s">
        <v>655</v>
      </c>
      <c r="I42" t="s">
        <v>25269</v>
      </c>
      <c r="J42" t="s">
        <v>5229</v>
      </c>
      <c r="K42" t="s">
        <v>637</v>
      </c>
      <c r="L42" t="s">
        <v>638</v>
      </c>
      <c r="M42" t="s">
        <v>28673</v>
      </c>
      <c r="N42" t="s">
        <v>637</v>
      </c>
      <c r="O42" t="s">
        <v>643</v>
      </c>
      <c r="P42" t="s">
        <v>5</v>
      </c>
      <c r="Q42" t="s">
        <v>644</v>
      </c>
      <c r="R42" t="s">
        <v>638</v>
      </c>
      <c r="S42" t="s">
        <v>28676</v>
      </c>
      <c r="T42" t="s">
        <v>28673</v>
      </c>
      <c r="U42" s="50" t="s">
        <v>77</v>
      </c>
      <c r="V42">
        <v>21</v>
      </c>
    </row>
    <row r="43" spans="1:22" x14ac:dyDescent="0.25">
      <c r="A43" t="s">
        <v>16479</v>
      </c>
      <c r="B43" t="s">
        <v>13745</v>
      </c>
      <c r="C43">
        <v>99</v>
      </c>
      <c r="D43">
        <v>1</v>
      </c>
      <c r="E43" t="s">
        <v>28677</v>
      </c>
      <c r="F43">
        <v>0</v>
      </c>
      <c r="G43">
        <v>0</v>
      </c>
      <c r="H43" t="s">
        <v>655</v>
      </c>
      <c r="I43" t="s">
        <v>15393</v>
      </c>
      <c r="J43" t="s">
        <v>2240</v>
      </c>
      <c r="K43" t="s">
        <v>637</v>
      </c>
      <c r="L43" t="s">
        <v>638</v>
      </c>
      <c r="M43" t="s">
        <v>28678</v>
      </c>
      <c r="N43" t="s">
        <v>637</v>
      </c>
      <c r="O43" t="s">
        <v>643</v>
      </c>
      <c r="P43" t="s">
        <v>5</v>
      </c>
      <c r="Q43" t="s">
        <v>644</v>
      </c>
      <c r="R43" t="s">
        <v>638</v>
      </c>
      <c r="S43" t="s">
        <v>28679</v>
      </c>
      <c r="T43" t="s">
        <v>28678</v>
      </c>
      <c r="U43" s="51" t="s">
        <v>78</v>
      </c>
      <c r="V43">
        <v>21</v>
      </c>
    </row>
    <row r="44" spans="1:22" x14ac:dyDescent="0.25">
      <c r="A44" t="s">
        <v>16818</v>
      </c>
      <c r="B44" t="s">
        <v>13750</v>
      </c>
      <c r="C44">
        <v>99</v>
      </c>
      <c r="D44">
        <v>1</v>
      </c>
      <c r="E44" t="s">
        <v>28677</v>
      </c>
      <c r="F44">
        <v>0</v>
      </c>
      <c r="G44">
        <v>0</v>
      </c>
      <c r="H44" t="s">
        <v>655</v>
      </c>
      <c r="I44" t="s">
        <v>15393</v>
      </c>
      <c r="J44" t="s">
        <v>2240</v>
      </c>
      <c r="K44" t="s">
        <v>637</v>
      </c>
      <c r="L44" t="s">
        <v>638</v>
      </c>
      <c r="M44" t="s">
        <v>28678</v>
      </c>
      <c r="N44" t="s">
        <v>637</v>
      </c>
      <c r="O44" t="s">
        <v>643</v>
      </c>
      <c r="P44" t="s">
        <v>5</v>
      </c>
      <c r="Q44" t="s">
        <v>644</v>
      </c>
      <c r="R44" t="s">
        <v>638</v>
      </c>
      <c r="S44" t="s">
        <v>28679</v>
      </c>
      <c r="T44" t="s">
        <v>28678</v>
      </c>
      <c r="U44" s="50" t="s">
        <v>594</v>
      </c>
      <c r="V44">
        <v>93</v>
      </c>
    </row>
    <row r="45" spans="1:22" x14ac:dyDescent="0.25">
      <c r="A45" t="s">
        <v>18</v>
      </c>
      <c r="B45" t="s">
        <v>19</v>
      </c>
      <c r="C45">
        <v>33</v>
      </c>
      <c r="D45">
        <v>10</v>
      </c>
      <c r="E45" t="s">
        <v>28680</v>
      </c>
      <c r="F45">
        <v>343.82</v>
      </c>
      <c r="G45">
        <v>0</v>
      </c>
      <c r="H45" t="s">
        <v>645</v>
      </c>
      <c r="I45" t="s">
        <v>28681</v>
      </c>
      <c r="J45" t="s">
        <v>28682</v>
      </c>
      <c r="K45" t="s">
        <v>12502</v>
      </c>
      <c r="L45" t="s">
        <v>28683</v>
      </c>
      <c r="M45" t="s">
        <v>28673</v>
      </c>
      <c r="N45" t="s">
        <v>637</v>
      </c>
      <c r="O45" t="s">
        <v>664</v>
      </c>
      <c r="P45" t="s">
        <v>23</v>
      </c>
      <c r="Q45" t="s">
        <v>665</v>
      </c>
      <c r="R45" t="s">
        <v>638</v>
      </c>
      <c r="S45" t="s">
        <v>28684</v>
      </c>
      <c r="T45" t="s">
        <v>28678</v>
      </c>
      <c r="U45" s="51" t="s">
        <v>595</v>
      </c>
      <c r="V45">
        <v>93</v>
      </c>
    </row>
    <row r="46" spans="1:22" x14ac:dyDescent="0.25">
      <c r="A46" t="s">
        <v>239</v>
      </c>
      <c r="B46" t="s">
        <v>245</v>
      </c>
      <c r="C46">
        <v>139</v>
      </c>
      <c r="D46">
        <v>1</v>
      </c>
      <c r="E46" t="s">
        <v>28685</v>
      </c>
      <c r="F46">
        <v>256</v>
      </c>
      <c r="G46">
        <v>0</v>
      </c>
      <c r="H46" t="s">
        <v>645</v>
      </c>
      <c r="I46" t="s">
        <v>28686</v>
      </c>
      <c r="J46" t="s">
        <v>28687</v>
      </c>
      <c r="K46" t="s">
        <v>1752</v>
      </c>
      <c r="L46" t="s">
        <v>2784</v>
      </c>
      <c r="M46" t="s">
        <v>28688</v>
      </c>
      <c r="N46" t="s">
        <v>637</v>
      </c>
      <c r="O46" t="s">
        <v>646</v>
      </c>
      <c r="P46" t="s">
        <v>26</v>
      </c>
      <c r="Q46" t="s">
        <v>647</v>
      </c>
      <c r="R46" t="s">
        <v>638</v>
      </c>
      <c r="S46" t="s">
        <v>28689</v>
      </c>
      <c r="T46" t="s">
        <v>28690</v>
      </c>
      <c r="U46" s="50" t="s">
        <v>104</v>
      </c>
      <c r="V46">
        <v>38</v>
      </c>
    </row>
    <row r="47" spans="1:22" x14ac:dyDescent="0.25">
      <c r="A47" t="s">
        <v>18</v>
      </c>
      <c r="B47" t="s">
        <v>19</v>
      </c>
      <c r="C47">
        <v>58</v>
      </c>
      <c r="D47">
        <v>1</v>
      </c>
      <c r="E47" t="s">
        <v>28685</v>
      </c>
      <c r="F47">
        <v>256</v>
      </c>
      <c r="G47">
        <v>0</v>
      </c>
      <c r="H47" t="s">
        <v>645</v>
      </c>
      <c r="I47" t="s">
        <v>28686</v>
      </c>
      <c r="J47" t="s">
        <v>28687</v>
      </c>
      <c r="K47" t="s">
        <v>1752</v>
      </c>
      <c r="L47" t="s">
        <v>2784</v>
      </c>
      <c r="M47" t="s">
        <v>28688</v>
      </c>
      <c r="N47" t="s">
        <v>637</v>
      </c>
      <c r="O47" t="s">
        <v>646</v>
      </c>
      <c r="P47" t="s">
        <v>26</v>
      </c>
      <c r="Q47" t="s">
        <v>647</v>
      </c>
      <c r="R47" t="s">
        <v>638</v>
      </c>
      <c r="S47" t="s">
        <v>28689</v>
      </c>
      <c r="T47" t="s">
        <v>28690</v>
      </c>
      <c r="U47" s="51" t="s">
        <v>105</v>
      </c>
      <c r="V47">
        <v>38</v>
      </c>
    </row>
    <row r="48" spans="1:22" x14ac:dyDescent="0.25">
      <c r="A48" t="s">
        <v>104</v>
      </c>
      <c r="B48" t="s">
        <v>105</v>
      </c>
      <c r="C48">
        <v>14</v>
      </c>
      <c r="D48">
        <v>1</v>
      </c>
      <c r="E48" t="s">
        <v>28685</v>
      </c>
      <c r="F48">
        <v>14</v>
      </c>
      <c r="G48">
        <v>0</v>
      </c>
      <c r="H48" t="s">
        <v>645</v>
      </c>
      <c r="I48" t="s">
        <v>803</v>
      </c>
      <c r="J48" t="s">
        <v>24554</v>
      </c>
      <c r="K48" t="s">
        <v>7675</v>
      </c>
      <c r="L48" t="s">
        <v>2234</v>
      </c>
      <c r="M48" t="s">
        <v>28690</v>
      </c>
      <c r="N48" t="s">
        <v>637</v>
      </c>
      <c r="O48" t="s">
        <v>646</v>
      </c>
      <c r="P48" t="s">
        <v>26</v>
      </c>
      <c r="Q48" t="s">
        <v>647</v>
      </c>
      <c r="R48" t="s">
        <v>638</v>
      </c>
      <c r="S48" t="s">
        <v>28691</v>
      </c>
      <c r="T48" t="s">
        <v>28690</v>
      </c>
      <c r="U48" s="50" t="s">
        <v>516</v>
      </c>
      <c r="V48">
        <v>2</v>
      </c>
    </row>
    <row r="49" spans="1:22" x14ac:dyDescent="0.25">
      <c r="A49" t="s">
        <v>14</v>
      </c>
      <c r="B49" t="s">
        <v>15</v>
      </c>
      <c r="C49">
        <v>59</v>
      </c>
      <c r="D49">
        <v>1</v>
      </c>
      <c r="E49" t="s">
        <v>28685</v>
      </c>
      <c r="F49">
        <v>256</v>
      </c>
      <c r="G49">
        <v>0</v>
      </c>
      <c r="H49" t="s">
        <v>645</v>
      </c>
      <c r="I49" t="s">
        <v>28686</v>
      </c>
      <c r="J49" t="s">
        <v>28687</v>
      </c>
      <c r="K49" t="s">
        <v>1752</v>
      </c>
      <c r="L49" t="s">
        <v>2784</v>
      </c>
      <c r="M49" t="s">
        <v>28688</v>
      </c>
      <c r="N49" t="s">
        <v>637</v>
      </c>
      <c r="O49" t="s">
        <v>646</v>
      </c>
      <c r="P49" t="s">
        <v>26</v>
      </c>
      <c r="Q49" t="s">
        <v>647</v>
      </c>
      <c r="R49" t="s">
        <v>638</v>
      </c>
      <c r="S49" t="s">
        <v>28689</v>
      </c>
      <c r="T49" t="s">
        <v>28690</v>
      </c>
      <c r="U49" s="51" t="s">
        <v>120</v>
      </c>
      <c r="V49">
        <v>2</v>
      </c>
    </row>
    <row r="50" spans="1:22" x14ac:dyDescent="0.25">
      <c r="A50" t="s">
        <v>147</v>
      </c>
      <c r="B50" t="s">
        <v>148</v>
      </c>
      <c r="C50">
        <v>33.333333333333336</v>
      </c>
      <c r="D50">
        <v>3</v>
      </c>
      <c r="E50" t="s">
        <v>28692</v>
      </c>
      <c r="F50">
        <v>101</v>
      </c>
      <c r="G50">
        <v>1</v>
      </c>
      <c r="H50" t="s">
        <v>655</v>
      </c>
      <c r="I50" t="s">
        <v>28693</v>
      </c>
      <c r="J50" t="s">
        <v>709</v>
      </c>
      <c r="K50" t="s">
        <v>637</v>
      </c>
      <c r="L50" t="s">
        <v>638</v>
      </c>
      <c r="M50" t="s">
        <v>28694</v>
      </c>
      <c r="N50" t="s">
        <v>637</v>
      </c>
      <c r="O50" t="s">
        <v>639</v>
      </c>
      <c r="P50" t="s">
        <v>5</v>
      </c>
      <c r="Q50" t="s">
        <v>640</v>
      </c>
      <c r="R50" t="s">
        <v>638</v>
      </c>
      <c r="S50" t="s">
        <v>28695</v>
      </c>
      <c r="T50" t="s">
        <v>28694</v>
      </c>
      <c r="U50" s="50" t="s">
        <v>723</v>
      </c>
      <c r="V50">
        <v>1308</v>
      </c>
    </row>
    <row r="51" spans="1:22" x14ac:dyDescent="0.25">
      <c r="A51" t="s">
        <v>240</v>
      </c>
      <c r="B51" t="s">
        <v>2799</v>
      </c>
      <c r="C51">
        <v>103.55</v>
      </c>
      <c r="D51">
        <v>1</v>
      </c>
      <c r="E51" t="s">
        <v>28696</v>
      </c>
      <c r="F51">
        <v>110.55</v>
      </c>
      <c r="G51">
        <v>7</v>
      </c>
      <c r="H51" t="s">
        <v>645</v>
      </c>
      <c r="I51" t="s">
        <v>28697</v>
      </c>
      <c r="J51" t="s">
        <v>28698</v>
      </c>
      <c r="K51" t="s">
        <v>22526</v>
      </c>
      <c r="L51" t="s">
        <v>28699</v>
      </c>
      <c r="M51" t="s">
        <v>28700</v>
      </c>
      <c r="N51" t="s">
        <v>637</v>
      </c>
      <c r="O51" t="s">
        <v>664</v>
      </c>
      <c r="P51" t="s">
        <v>23</v>
      </c>
      <c r="Q51" t="s">
        <v>665</v>
      </c>
      <c r="R51" t="s">
        <v>638</v>
      </c>
      <c r="S51" t="s">
        <v>28701</v>
      </c>
      <c r="T51" t="s">
        <v>28700</v>
      </c>
    </row>
    <row r="52" spans="1:22" x14ac:dyDescent="0.25">
      <c r="A52" t="s">
        <v>104</v>
      </c>
      <c r="B52" t="s">
        <v>105</v>
      </c>
      <c r="C52">
        <v>14</v>
      </c>
      <c r="D52">
        <v>2</v>
      </c>
      <c r="E52" t="s">
        <v>28702</v>
      </c>
      <c r="F52">
        <v>32</v>
      </c>
      <c r="G52">
        <v>4</v>
      </c>
      <c r="H52" t="s">
        <v>645</v>
      </c>
      <c r="I52" t="s">
        <v>28703</v>
      </c>
      <c r="J52" t="s">
        <v>28704</v>
      </c>
      <c r="K52" t="s">
        <v>4350</v>
      </c>
      <c r="L52" t="s">
        <v>695</v>
      </c>
      <c r="M52" t="s">
        <v>28705</v>
      </c>
      <c r="N52" t="s">
        <v>637</v>
      </c>
      <c r="O52" t="s">
        <v>651</v>
      </c>
      <c r="P52" t="s">
        <v>26</v>
      </c>
      <c r="Q52" t="s">
        <v>647</v>
      </c>
      <c r="R52" t="s">
        <v>638</v>
      </c>
      <c r="S52" t="s">
        <v>28706</v>
      </c>
      <c r="T52" t="s">
        <v>28705</v>
      </c>
    </row>
    <row r="53" spans="1:22" x14ac:dyDescent="0.25">
      <c r="A53" t="s">
        <v>147</v>
      </c>
      <c r="B53" t="s">
        <v>148</v>
      </c>
      <c r="C53">
        <v>50</v>
      </c>
      <c r="D53">
        <v>6</v>
      </c>
      <c r="E53" t="s">
        <v>28707</v>
      </c>
      <c r="F53">
        <v>182</v>
      </c>
      <c r="G53">
        <v>0</v>
      </c>
      <c r="H53" t="s">
        <v>636</v>
      </c>
      <c r="I53" t="s">
        <v>28708</v>
      </c>
      <c r="J53" t="s">
        <v>3052</v>
      </c>
      <c r="K53" t="s">
        <v>637</v>
      </c>
      <c r="L53" t="s">
        <v>638</v>
      </c>
      <c r="M53" t="s">
        <v>28709</v>
      </c>
      <c r="N53" t="s">
        <v>637</v>
      </c>
      <c r="O53" t="s">
        <v>639</v>
      </c>
      <c r="P53" t="s">
        <v>5</v>
      </c>
      <c r="Q53" t="s">
        <v>640</v>
      </c>
      <c r="R53" t="s">
        <v>638</v>
      </c>
      <c r="S53" t="s">
        <v>28710</v>
      </c>
      <c r="T53" t="s">
        <v>28709</v>
      </c>
    </row>
    <row r="54" spans="1:22" x14ac:dyDescent="0.25">
      <c r="A54" t="s">
        <v>147</v>
      </c>
      <c r="B54" t="s">
        <v>148</v>
      </c>
      <c r="C54">
        <v>50</v>
      </c>
      <c r="D54">
        <v>6</v>
      </c>
      <c r="E54" t="s">
        <v>28711</v>
      </c>
      <c r="F54">
        <v>182</v>
      </c>
      <c r="G54">
        <v>0</v>
      </c>
      <c r="H54" t="s">
        <v>636</v>
      </c>
      <c r="I54" t="s">
        <v>28712</v>
      </c>
      <c r="J54" t="s">
        <v>649</v>
      </c>
      <c r="K54" t="s">
        <v>637</v>
      </c>
      <c r="L54" t="s">
        <v>638</v>
      </c>
      <c r="M54" t="s">
        <v>28713</v>
      </c>
      <c r="N54" t="s">
        <v>637</v>
      </c>
      <c r="O54" t="s">
        <v>639</v>
      </c>
      <c r="P54" t="s">
        <v>5</v>
      </c>
      <c r="Q54" t="s">
        <v>640</v>
      </c>
      <c r="R54" t="s">
        <v>638</v>
      </c>
      <c r="S54" t="s">
        <v>28714</v>
      </c>
      <c r="T54" t="s">
        <v>28713</v>
      </c>
    </row>
    <row r="55" spans="1:22" x14ac:dyDescent="0.25">
      <c r="A55" t="s">
        <v>147</v>
      </c>
      <c r="B55" t="s">
        <v>148</v>
      </c>
      <c r="C55">
        <v>50</v>
      </c>
      <c r="D55">
        <v>6</v>
      </c>
      <c r="E55" t="s">
        <v>28715</v>
      </c>
      <c r="F55">
        <v>182</v>
      </c>
      <c r="G55">
        <v>0</v>
      </c>
      <c r="H55" t="s">
        <v>636</v>
      </c>
      <c r="I55" t="s">
        <v>28716</v>
      </c>
      <c r="J55" t="s">
        <v>653</v>
      </c>
      <c r="K55" t="s">
        <v>637</v>
      </c>
      <c r="L55" t="s">
        <v>638</v>
      </c>
      <c r="M55" t="s">
        <v>28717</v>
      </c>
      <c r="N55" t="s">
        <v>637</v>
      </c>
      <c r="O55" t="s">
        <v>654</v>
      </c>
      <c r="P55" t="s">
        <v>5</v>
      </c>
      <c r="Q55" t="s">
        <v>640</v>
      </c>
      <c r="R55" t="s">
        <v>638</v>
      </c>
      <c r="S55" t="s">
        <v>28718</v>
      </c>
      <c r="T55" t="s">
        <v>28719</v>
      </c>
    </row>
    <row r="56" spans="1:22" x14ac:dyDescent="0.25">
      <c r="A56" t="s">
        <v>147</v>
      </c>
      <c r="B56" t="s">
        <v>148</v>
      </c>
      <c r="C56">
        <v>33.333333333333336</v>
      </c>
      <c r="D56">
        <v>3</v>
      </c>
      <c r="E56" t="s">
        <v>28720</v>
      </c>
      <c r="F56">
        <v>100</v>
      </c>
      <c r="G56">
        <v>0</v>
      </c>
      <c r="H56" t="s">
        <v>655</v>
      </c>
      <c r="I56" t="s">
        <v>28721</v>
      </c>
      <c r="J56" t="s">
        <v>1827</v>
      </c>
      <c r="K56" t="s">
        <v>637</v>
      </c>
      <c r="L56" t="s">
        <v>638</v>
      </c>
      <c r="M56" t="s">
        <v>28722</v>
      </c>
      <c r="N56" t="s">
        <v>637</v>
      </c>
      <c r="O56" t="s">
        <v>643</v>
      </c>
      <c r="P56" t="s">
        <v>5</v>
      </c>
      <c r="Q56" t="s">
        <v>644</v>
      </c>
      <c r="R56" t="s">
        <v>638</v>
      </c>
      <c r="S56" t="s">
        <v>28723</v>
      </c>
      <c r="T56" t="s">
        <v>28722</v>
      </c>
    </row>
    <row r="57" spans="1:22" x14ac:dyDescent="0.25">
      <c r="A57" t="s">
        <v>72</v>
      </c>
      <c r="B57" t="s">
        <v>716</v>
      </c>
      <c r="C57">
        <v>93</v>
      </c>
      <c r="D57">
        <v>1</v>
      </c>
      <c r="E57" t="s">
        <v>28724</v>
      </c>
      <c r="F57">
        <v>93</v>
      </c>
      <c r="G57">
        <v>0</v>
      </c>
      <c r="H57" t="s">
        <v>645</v>
      </c>
      <c r="I57" t="s">
        <v>28725</v>
      </c>
      <c r="J57" t="s">
        <v>28726</v>
      </c>
      <c r="K57" t="s">
        <v>28727</v>
      </c>
      <c r="L57" t="s">
        <v>1689</v>
      </c>
      <c r="M57" t="s">
        <v>637</v>
      </c>
      <c r="N57" t="s">
        <v>637</v>
      </c>
      <c r="O57" t="s">
        <v>638</v>
      </c>
      <c r="P57" t="s">
        <v>26</v>
      </c>
      <c r="Q57" t="s">
        <v>637</v>
      </c>
      <c r="R57" t="s">
        <v>638</v>
      </c>
      <c r="S57" t="s">
        <v>637</v>
      </c>
      <c r="T57" t="s">
        <v>28728</v>
      </c>
    </row>
    <row r="58" spans="1:22" x14ac:dyDescent="0.25">
      <c r="A58" t="s">
        <v>18</v>
      </c>
      <c r="B58" t="s">
        <v>19</v>
      </c>
      <c r="C58">
        <v>66.666666666666671</v>
      </c>
      <c r="D58">
        <v>3</v>
      </c>
      <c r="E58" t="s">
        <v>28729</v>
      </c>
      <c r="F58">
        <v>100</v>
      </c>
      <c r="G58">
        <v>0</v>
      </c>
      <c r="H58" t="s">
        <v>636</v>
      </c>
      <c r="I58" t="s">
        <v>28730</v>
      </c>
      <c r="J58" t="s">
        <v>670</v>
      </c>
      <c r="K58" t="s">
        <v>637</v>
      </c>
      <c r="L58" t="s">
        <v>638</v>
      </c>
      <c r="M58" t="s">
        <v>28731</v>
      </c>
      <c r="N58" t="s">
        <v>637</v>
      </c>
      <c r="O58" t="s">
        <v>643</v>
      </c>
      <c r="P58" t="s">
        <v>5</v>
      </c>
      <c r="Q58" t="s">
        <v>644</v>
      </c>
      <c r="R58" t="s">
        <v>638</v>
      </c>
      <c r="S58" t="s">
        <v>28732</v>
      </c>
      <c r="T58" t="s">
        <v>28731</v>
      </c>
    </row>
    <row r="59" spans="1:22" x14ac:dyDescent="0.25">
      <c r="A59" t="s">
        <v>147</v>
      </c>
      <c r="B59" t="s">
        <v>148</v>
      </c>
      <c r="C59">
        <v>40</v>
      </c>
      <c r="D59">
        <v>10</v>
      </c>
      <c r="E59" t="s">
        <v>28733</v>
      </c>
      <c r="F59">
        <v>500</v>
      </c>
      <c r="G59">
        <v>0</v>
      </c>
      <c r="H59" t="s">
        <v>645</v>
      </c>
      <c r="I59" t="s">
        <v>10324</v>
      </c>
      <c r="J59" t="s">
        <v>28734</v>
      </c>
      <c r="K59" t="s">
        <v>1700</v>
      </c>
      <c r="L59" t="s">
        <v>7452</v>
      </c>
      <c r="M59" t="s">
        <v>28735</v>
      </c>
      <c r="N59" t="s">
        <v>637</v>
      </c>
      <c r="O59" t="s">
        <v>646</v>
      </c>
      <c r="P59" t="s">
        <v>26</v>
      </c>
      <c r="Q59" t="s">
        <v>647</v>
      </c>
      <c r="R59" t="s">
        <v>638</v>
      </c>
      <c r="S59" t="s">
        <v>28736</v>
      </c>
      <c r="T59" t="s">
        <v>28735</v>
      </c>
    </row>
    <row r="60" spans="1:22" x14ac:dyDescent="0.25">
      <c r="A60" t="s">
        <v>600</v>
      </c>
      <c r="B60" t="s">
        <v>2799</v>
      </c>
      <c r="C60">
        <v>109</v>
      </c>
      <c r="D60">
        <v>1</v>
      </c>
      <c r="E60" t="s">
        <v>28737</v>
      </c>
      <c r="F60">
        <v>275.56</v>
      </c>
      <c r="G60">
        <v>57.56</v>
      </c>
      <c r="H60" t="s">
        <v>645</v>
      </c>
      <c r="I60" t="s">
        <v>28738</v>
      </c>
      <c r="J60" t="s">
        <v>28739</v>
      </c>
      <c r="K60" t="s">
        <v>797</v>
      </c>
      <c r="L60" t="s">
        <v>28740</v>
      </c>
      <c r="M60" t="s">
        <v>28741</v>
      </c>
      <c r="N60" t="s">
        <v>637</v>
      </c>
      <c r="O60" t="s">
        <v>664</v>
      </c>
      <c r="P60" t="s">
        <v>23</v>
      </c>
      <c r="Q60" t="s">
        <v>665</v>
      </c>
      <c r="R60" t="s">
        <v>638</v>
      </c>
      <c r="S60" t="s">
        <v>28742</v>
      </c>
      <c r="T60" t="s">
        <v>28741</v>
      </c>
    </row>
    <row r="61" spans="1:22" x14ac:dyDescent="0.25">
      <c r="A61" t="s">
        <v>241</v>
      </c>
      <c r="B61" t="s">
        <v>2799</v>
      </c>
      <c r="C61">
        <v>109</v>
      </c>
      <c r="D61">
        <v>1</v>
      </c>
      <c r="E61" t="s">
        <v>28737</v>
      </c>
      <c r="F61">
        <v>275.56</v>
      </c>
      <c r="G61">
        <v>57.56</v>
      </c>
      <c r="H61" t="s">
        <v>645</v>
      </c>
      <c r="I61" t="s">
        <v>28738</v>
      </c>
      <c r="J61" t="s">
        <v>28739</v>
      </c>
      <c r="K61" t="s">
        <v>797</v>
      </c>
      <c r="L61" t="s">
        <v>28740</v>
      </c>
      <c r="M61" t="s">
        <v>28741</v>
      </c>
      <c r="N61" t="s">
        <v>637</v>
      </c>
      <c r="O61" t="s">
        <v>664</v>
      </c>
      <c r="P61" t="s">
        <v>23</v>
      </c>
      <c r="Q61" t="s">
        <v>665</v>
      </c>
      <c r="R61" t="s">
        <v>638</v>
      </c>
      <c r="S61" t="s">
        <v>28742</v>
      </c>
      <c r="T61" t="s">
        <v>28741</v>
      </c>
    </row>
    <row r="62" spans="1:22" x14ac:dyDescent="0.25">
      <c r="A62" t="s">
        <v>147</v>
      </c>
      <c r="B62" t="s">
        <v>148</v>
      </c>
      <c r="C62">
        <v>50</v>
      </c>
      <c r="D62">
        <v>6</v>
      </c>
      <c r="E62" t="s">
        <v>28743</v>
      </c>
      <c r="F62">
        <v>246.05</v>
      </c>
      <c r="G62">
        <v>26</v>
      </c>
      <c r="H62" t="s">
        <v>645</v>
      </c>
      <c r="I62" t="s">
        <v>28744</v>
      </c>
      <c r="J62" t="s">
        <v>28745</v>
      </c>
      <c r="K62" t="s">
        <v>863</v>
      </c>
      <c r="L62" t="s">
        <v>28746</v>
      </c>
      <c r="M62" t="s">
        <v>28741</v>
      </c>
      <c r="N62" t="s">
        <v>637</v>
      </c>
      <c r="O62" t="s">
        <v>664</v>
      </c>
      <c r="P62" t="s">
        <v>23</v>
      </c>
      <c r="Q62" t="s">
        <v>665</v>
      </c>
      <c r="R62" t="s">
        <v>638</v>
      </c>
      <c r="S62" t="s">
        <v>28747</v>
      </c>
      <c r="T62" t="s">
        <v>28741</v>
      </c>
    </row>
    <row r="63" spans="1:22" x14ac:dyDescent="0.25">
      <c r="A63" t="s">
        <v>18</v>
      </c>
      <c r="B63" t="s">
        <v>19</v>
      </c>
      <c r="C63">
        <v>66.666666666666671</v>
      </c>
      <c r="D63">
        <v>6</v>
      </c>
      <c r="E63" t="s">
        <v>28748</v>
      </c>
      <c r="F63">
        <v>338</v>
      </c>
      <c r="G63">
        <v>0</v>
      </c>
      <c r="H63" t="s">
        <v>645</v>
      </c>
      <c r="I63" t="s">
        <v>1673</v>
      </c>
      <c r="J63" t="s">
        <v>28749</v>
      </c>
      <c r="K63" t="s">
        <v>1745</v>
      </c>
      <c r="L63" t="s">
        <v>2625</v>
      </c>
      <c r="M63" t="s">
        <v>28750</v>
      </c>
      <c r="N63" t="s">
        <v>637</v>
      </c>
      <c r="O63" t="s">
        <v>646</v>
      </c>
      <c r="P63" t="s">
        <v>26</v>
      </c>
      <c r="Q63" t="s">
        <v>647</v>
      </c>
      <c r="R63" t="s">
        <v>638</v>
      </c>
      <c r="S63" t="s">
        <v>28751</v>
      </c>
      <c r="T63" t="s">
        <v>28750</v>
      </c>
    </row>
    <row r="64" spans="1:22" x14ac:dyDescent="0.25">
      <c r="A64" t="s">
        <v>22</v>
      </c>
      <c r="B64" t="s">
        <v>27</v>
      </c>
      <c r="C64">
        <v>80</v>
      </c>
      <c r="D64">
        <v>1</v>
      </c>
      <c r="E64" t="s">
        <v>28748</v>
      </c>
      <c r="F64">
        <v>338</v>
      </c>
      <c r="G64">
        <v>0</v>
      </c>
      <c r="H64" t="s">
        <v>645</v>
      </c>
      <c r="I64" t="s">
        <v>1673</v>
      </c>
      <c r="J64" t="s">
        <v>28749</v>
      </c>
      <c r="K64" t="s">
        <v>1745</v>
      </c>
      <c r="L64" t="s">
        <v>2625</v>
      </c>
      <c r="M64" t="s">
        <v>28750</v>
      </c>
      <c r="N64" t="s">
        <v>637</v>
      </c>
      <c r="O64" t="s">
        <v>646</v>
      </c>
      <c r="P64" t="s">
        <v>26</v>
      </c>
      <c r="Q64" t="s">
        <v>647</v>
      </c>
      <c r="R64" t="s">
        <v>638</v>
      </c>
      <c r="S64" t="s">
        <v>28751</v>
      </c>
      <c r="T64" t="s">
        <v>28750</v>
      </c>
    </row>
    <row r="65" spans="1:20" x14ac:dyDescent="0.25">
      <c r="A65" t="s">
        <v>147</v>
      </c>
      <c r="B65" t="s">
        <v>148</v>
      </c>
      <c r="C65">
        <v>50</v>
      </c>
      <c r="D65">
        <v>6</v>
      </c>
      <c r="E65" t="s">
        <v>28752</v>
      </c>
      <c r="F65">
        <v>182</v>
      </c>
      <c r="G65">
        <v>0</v>
      </c>
      <c r="H65" t="s">
        <v>636</v>
      </c>
      <c r="I65" t="s">
        <v>28753</v>
      </c>
      <c r="J65" t="s">
        <v>658</v>
      </c>
      <c r="K65" t="s">
        <v>637</v>
      </c>
      <c r="L65" t="s">
        <v>638</v>
      </c>
      <c r="M65" t="s">
        <v>28754</v>
      </c>
      <c r="N65" t="s">
        <v>637</v>
      </c>
      <c r="O65" t="s">
        <v>639</v>
      </c>
      <c r="P65" t="s">
        <v>5</v>
      </c>
      <c r="Q65" t="s">
        <v>640</v>
      </c>
      <c r="R65" t="s">
        <v>638</v>
      </c>
      <c r="S65" t="s">
        <v>28755</v>
      </c>
      <c r="T65" t="s">
        <v>28756</v>
      </c>
    </row>
    <row r="66" spans="1:20" x14ac:dyDescent="0.25">
      <c r="A66" t="s">
        <v>72</v>
      </c>
      <c r="B66" t="s">
        <v>28757</v>
      </c>
      <c r="C66">
        <v>100</v>
      </c>
      <c r="D66">
        <v>1</v>
      </c>
      <c r="E66" t="s">
        <v>28758</v>
      </c>
      <c r="F66">
        <v>148</v>
      </c>
      <c r="G66">
        <v>48</v>
      </c>
      <c r="H66" t="s">
        <v>645</v>
      </c>
      <c r="I66" t="s">
        <v>10548</v>
      </c>
      <c r="J66" t="s">
        <v>10549</v>
      </c>
      <c r="K66" t="s">
        <v>10550</v>
      </c>
      <c r="L66" t="s">
        <v>10551</v>
      </c>
      <c r="M66" t="s">
        <v>28756</v>
      </c>
      <c r="N66" t="s">
        <v>637</v>
      </c>
      <c r="O66" t="s">
        <v>664</v>
      </c>
      <c r="P66" t="s">
        <v>23</v>
      </c>
      <c r="Q66" t="s">
        <v>665</v>
      </c>
      <c r="R66" t="s">
        <v>638</v>
      </c>
      <c r="S66" t="s">
        <v>28759</v>
      </c>
      <c r="T66" t="s">
        <v>28754</v>
      </c>
    </row>
    <row r="67" spans="1:20" x14ac:dyDescent="0.25">
      <c r="A67" t="s">
        <v>147</v>
      </c>
      <c r="B67" t="s">
        <v>148</v>
      </c>
      <c r="C67">
        <v>40</v>
      </c>
      <c r="D67">
        <v>10</v>
      </c>
      <c r="E67" t="s">
        <v>28760</v>
      </c>
      <c r="F67">
        <v>303</v>
      </c>
      <c r="G67">
        <v>0</v>
      </c>
      <c r="H67" t="s">
        <v>636</v>
      </c>
      <c r="I67" t="s">
        <v>28761</v>
      </c>
      <c r="J67" t="s">
        <v>666</v>
      </c>
      <c r="K67" t="s">
        <v>637</v>
      </c>
      <c r="L67" t="s">
        <v>638</v>
      </c>
      <c r="M67" t="s">
        <v>28762</v>
      </c>
      <c r="N67" t="s">
        <v>637</v>
      </c>
      <c r="O67" t="s">
        <v>639</v>
      </c>
      <c r="P67" t="s">
        <v>5</v>
      </c>
      <c r="Q67" t="s">
        <v>640</v>
      </c>
      <c r="R67" t="s">
        <v>638</v>
      </c>
      <c r="S67" t="s">
        <v>28763</v>
      </c>
      <c r="T67" t="s">
        <v>28764</v>
      </c>
    </row>
    <row r="68" spans="1:20" x14ac:dyDescent="0.25">
      <c r="A68" t="s">
        <v>16662</v>
      </c>
      <c r="B68" t="s">
        <v>10386</v>
      </c>
      <c r="C68">
        <v>89.5</v>
      </c>
      <c r="D68">
        <v>2</v>
      </c>
      <c r="E68" t="s">
        <v>28765</v>
      </c>
      <c r="F68">
        <v>159</v>
      </c>
      <c r="G68">
        <v>0</v>
      </c>
      <c r="H68" t="s">
        <v>636</v>
      </c>
      <c r="I68" t="s">
        <v>22984</v>
      </c>
      <c r="J68" t="s">
        <v>5718</v>
      </c>
      <c r="K68" t="s">
        <v>637</v>
      </c>
      <c r="L68" t="s">
        <v>638</v>
      </c>
      <c r="M68" t="s">
        <v>28766</v>
      </c>
      <c r="N68" t="s">
        <v>637</v>
      </c>
      <c r="O68" t="s">
        <v>643</v>
      </c>
      <c r="P68" t="s">
        <v>5</v>
      </c>
      <c r="Q68" t="s">
        <v>644</v>
      </c>
      <c r="R68" t="s">
        <v>638</v>
      </c>
      <c r="S68" t="s">
        <v>28767</v>
      </c>
      <c r="T68" t="s">
        <v>28766</v>
      </c>
    </row>
    <row r="69" spans="1:20" x14ac:dyDescent="0.25">
      <c r="A69" t="s">
        <v>147</v>
      </c>
      <c r="B69" t="s">
        <v>148</v>
      </c>
      <c r="C69">
        <v>50</v>
      </c>
      <c r="D69">
        <v>6</v>
      </c>
      <c r="E69" t="s">
        <v>28768</v>
      </c>
      <c r="F69">
        <v>182</v>
      </c>
      <c r="G69">
        <v>0</v>
      </c>
      <c r="H69" t="s">
        <v>636</v>
      </c>
      <c r="I69" t="s">
        <v>28769</v>
      </c>
      <c r="J69" t="s">
        <v>666</v>
      </c>
      <c r="K69" t="s">
        <v>637</v>
      </c>
      <c r="L69" t="s">
        <v>638</v>
      </c>
      <c r="M69" t="s">
        <v>28770</v>
      </c>
      <c r="N69" t="s">
        <v>637</v>
      </c>
      <c r="O69" t="s">
        <v>639</v>
      </c>
      <c r="P69" t="s">
        <v>5</v>
      </c>
      <c r="Q69" t="s">
        <v>640</v>
      </c>
      <c r="R69" t="s">
        <v>638</v>
      </c>
      <c r="S69" t="s">
        <v>28771</v>
      </c>
      <c r="T69" t="s">
        <v>28770</v>
      </c>
    </row>
    <row r="70" spans="1:20" x14ac:dyDescent="0.25">
      <c r="A70" t="s">
        <v>516</v>
      </c>
      <c r="B70" t="s">
        <v>120</v>
      </c>
      <c r="C70">
        <v>75</v>
      </c>
      <c r="D70">
        <v>1</v>
      </c>
      <c r="E70" t="s">
        <v>28772</v>
      </c>
      <c r="F70">
        <v>75</v>
      </c>
      <c r="G70">
        <v>0</v>
      </c>
      <c r="H70" t="s">
        <v>645</v>
      </c>
      <c r="I70" t="s">
        <v>28773</v>
      </c>
      <c r="J70" t="s">
        <v>28774</v>
      </c>
      <c r="K70" t="s">
        <v>8752</v>
      </c>
      <c r="L70" t="s">
        <v>3945</v>
      </c>
      <c r="M70" t="s">
        <v>28775</v>
      </c>
      <c r="N70" t="s">
        <v>637</v>
      </c>
      <c r="O70" t="s">
        <v>8755</v>
      </c>
      <c r="P70" t="s">
        <v>26</v>
      </c>
      <c r="Q70" t="s">
        <v>647</v>
      </c>
      <c r="R70" t="s">
        <v>638</v>
      </c>
      <c r="S70" t="s">
        <v>28776</v>
      </c>
      <c r="T70" t="s">
        <v>28777</v>
      </c>
    </row>
    <row r="71" spans="1:20" x14ac:dyDescent="0.25">
      <c r="A71" t="s">
        <v>104</v>
      </c>
      <c r="B71" t="s">
        <v>105</v>
      </c>
      <c r="C71">
        <v>14</v>
      </c>
      <c r="D71">
        <v>1</v>
      </c>
      <c r="E71" t="s">
        <v>28778</v>
      </c>
      <c r="F71">
        <v>14</v>
      </c>
      <c r="G71">
        <v>0</v>
      </c>
      <c r="H71" t="s">
        <v>645</v>
      </c>
      <c r="I71" t="s">
        <v>6609</v>
      </c>
      <c r="J71" t="s">
        <v>6610</v>
      </c>
      <c r="K71" t="s">
        <v>6611</v>
      </c>
      <c r="L71" t="s">
        <v>3851</v>
      </c>
      <c r="M71" t="s">
        <v>28775</v>
      </c>
      <c r="N71" t="s">
        <v>637</v>
      </c>
      <c r="O71" t="s">
        <v>646</v>
      </c>
      <c r="P71" t="s">
        <v>26</v>
      </c>
      <c r="Q71" t="s">
        <v>647</v>
      </c>
      <c r="R71" t="s">
        <v>638</v>
      </c>
      <c r="S71" t="s">
        <v>28779</v>
      </c>
      <c r="T71" t="s">
        <v>28777</v>
      </c>
    </row>
    <row r="72" spans="1:20" x14ac:dyDescent="0.25">
      <c r="A72" t="s">
        <v>104</v>
      </c>
      <c r="B72" t="s">
        <v>105</v>
      </c>
      <c r="C72">
        <v>15</v>
      </c>
      <c r="D72">
        <v>1</v>
      </c>
      <c r="E72" t="s">
        <v>28780</v>
      </c>
      <c r="F72">
        <v>15</v>
      </c>
      <c r="G72">
        <v>0</v>
      </c>
      <c r="H72" t="s">
        <v>636</v>
      </c>
      <c r="I72" t="s">
        <v>6609</v>
      </c>
      <c r="J72" t="s">
        <v>6610</v>
      </c>
      <c r="K72" t="s">
        <v>6611</v>
      </c>
      <c r="L72" t="s">
        <v>3851</v>
      </c>
      <c r="M72" t="s">
        <v>28775</v>
      </c>
      <c r="N72" t="s">
        <v>637</v>
      </c>
      <c r="O72" t="s">
        <v>646</v>
      </c>
      <c r="P72" t="s">
        <v>26</v>
      </c>
      <c r="Q72" t="s">
        <v>647</v>
      </c>
      <c r="R72" t="s">
        <v>638</v>
      </c>
      <c r="S72" t="s">
        <v>28781</v>
      </c>
      <c r="T72" t="s">
        <v>28777</v>
      </c>
    </row>
    <row r="73" spans="1:20" x14ac:dyDescent="0.25">
      <c r="A73" t="s">
        <v>147</v>
      </c>
      <c r="B73" t="s">
        <v>148</v>
      </c>
      <c r="C73">
        <v>50</v>
      </c>
      <c r="D73">
        <v>6</v>
      </c>
      <c r="E73" t="s">
        <v>28782</v>
      </c>
      <c r="F73">
        <v>182</v>
      </c>
      <c r="G73">
        <v>0</v>
      </c>
      <c r="H73" t="s">
        <v>636</v>
      </c>
      <c r="I73" t="s">
        <v>8482</v>
      </c>
      <c r="J73" t="s">
        <v>662</v>
      </c>
      <c r="K73" t="s">
        <v>637</v>
      </c>
      <c r="L73" t="s">
        <v>638</v>
      </c>
      <c r="M73" t="s">
        <v>28783</v>
      </c>
      <c r="N73" t="s">
        <v>637</v>
      </c>
      <c r="O73" t="s">
        <v>643</v>
      </c>
      <c r="P73" t="s">
        <v>5</v>
      </c>
      <c r="Q73" t="s">
        <v>644</v>
      </c>
      <c r="R73" t="s">
        <v>28784</v>
      </c>
      <c r="S73" t="s">
        <v>28785</v>
      </c>
      <c r="T73" t="s">
        <v>28786</v>
      </c>
    </row>
    <row r="74" spans="1:20" x14ac:dyDescent="0.25">
      <c r="A74" t="s">
        <v>147</v>
      </c>
      <c r="B74" t="s">
        <v>148</v>
      </c>
      <c r="C74">
        <v>50</v>
      </c>
      <c r="D74">
        <v>6</v>
      </c>
      <c r="E74" t="s">
        <v>28787</v>
      </c>
      <c r="F74">
        <v>182</v>
      </c>
      <c r="G74">
        <v>0</v>
      </c>
      <c r="H74" t="s">
        <v>636</v>
      </c>
      <c r="I74" t="s">
        <v>9124</v>
      </c>
      <c r="J74" t="s">
        <v>642</v>
      </c>
      <c r="K74" t="s">
        <v>637</v>
      </c>
      <c r="L74" t="s">
        <v>638</v>
      </c>
      <c r="M74" t="s">
        <v>28786</v>
      </c>
      <c r="N74" t="s">
        <v>637</v>
      </c>
      <c r="O74" t="s">
        <v>639</v>
      </c>
      <c r="P74" t="s">
        <v>5</v>
      </c>
      <c r="Q74" t="s">
        <v>640</v>
      </c>
      <c r="R74" t="s">
        <v>638</v>
      </c>
      <c r="S74" t="s">
        <v>28788</v>
      </c>
      <c r="T74" t="s">
        <v>28786</v>
      </c>
    </row>
    <row r="75" spans="1:20" x14ac:dyDescent="0.25">
      <c r="A75" t="s">
        <v>147</v>
      </c>
      <c r="B75" t="s">
        <v>148</v>
      </c>
      <c r="C75">
        <v>50</v>
      </c>
      <c r="D75">
        <v>6</v>
      </c>
      <c r="E75" t="s">
        <v>28789</v>
      </c>
      <c r="F75">
        <v>182</v>
      </c>
      <c r="G75">
        <v>0</v>
      </c>
      <c r="H75" t="s">
        <v>636</v>
      </c>
      <c r="I75" t="s">
        <v>28790</v>
      </c>
      <c r="J75" t="s">
        <v>648</v>
      </c>
      <c r="K75" t="s">
        <v>637</v>
      </c>
      <c r="L75" t="s">
        <v>638</v>
      </c>
      <c r="M75" t="s">
        <v>28791</v>
      </c>
      <c r="N75" t="s">
        <v>637</v>
      </c>
      <c r="O75" t="s">
        <v>643</v>
      </c>
      <c r="P75" t="s">
        <v>5</v>
      </c>
      <c r="Q75" t="s">
        <v>644</v>
      </c>
      <c r="R75" t="s">
        <v>638</v>
      </c>
      <c r="S75" t="s">
        <v>28792</v>
      </c>
      <c r="T75" t="s">
        <v>28791</v>
      </c>
    </row>
    <row r="76" spans="1:20" x14ac:dyDescent="0.25">
      <c r="A76" t="s">
        <v>240</v>
      </c>
      <c r="B76" t="s">
        <v>2799</v>
      </c>
      <c r="C76">
        <v>92.65</v>
      </c>
      <c r="D76">
        <v>1</v>
      </c>
      <c r="E76" t="s">
        <v>28793</v>
      </c>
      <c r="F76">
        <v>102.65</v>
      </c>
      <c r="G76">
        <v>10</v>
      </c>
      <c r="H76" t="s">
        <v>645</v>
      </c>
      <c r="I76" t="s">
        <v>28794</v>
      </c>
      <c r="J76" t="s">
        <v>28795</v>
      </c>
      <c r="K76" t="s">
        <v>9331</v>
      </c>
      <c r="L76" t="s">
        <v>28796</v>
      </c>
      <c r="M76" t="s">
        <v>28797</v>
      </c>
      <c r="N76" t="s">
        <v>637</v>
      </c>
      <c r="O76" t="s">
        <v>664</v>
      </c>
      <c r="P76" t="s">
        <v>23</v>
      </c>
      <c r="Q76" t="s">
        <v>665</v>
      </c>
      <c r="R76" t="s">
        <v>638</v>
      </c>
      <c r="S76" t="s">
        <v>28798</v>
      </c>
      <c r="T76" t="s">
        <v>28799</v>
      </c>
    </row>
    <row r="77" spans="1:20" x14ac:dyDescent="0.25">
      <c r="A77" t="s">
        <v>147</v>
      </c>
      <c r="B77" t="s">
        <v>148</v>
      </c>
      <c r="C77">
        <v>33.333333333333336</v>
      </c>
      <c r="D77">
        <v>3</v>
      </c>
      <c r="E77" t="s">
        <v>28800</v>
      </c>
      <c r="F77">
        <v>518</v>
      </c>
      <c r="G77">
        <v>0</v>
      </c>
      <c r="H77" t="s">
        <v>645</v>
      </c>
      <c r="I77" t="s">
        <v>7526</v>
      </c>
      <c r="J77" t="s">
        <v>28801</v>
      </c>
      <c r="K77" t="s">
        <v>3857</v>
      </c>
      <c r="L77" t="s">
        <v>6716</v>
      </c>
      <c r="M77" t="s">
        <v>28802</v>
      </c>
      <c r="N77" t="s">
        <v>637</v>
      </c>
      <c r="O77" t="s">
        <v>646</v>
      </c>
      <c r="P77" t="s">
        <v>26</v>
      </c>
      <c r="Q77" t="s">
        <v>647</v>
      </c>
      <c r="R77" t="s">
        <v>638</v>
      </c>
      <c r="S77" t="s">
        <v>28803</v>
      </c>
      <c r="T77" t="s">
        <v>28804</v>
      </c>
    </row>
    <row r="78" spans="1:20" x14ac:dyDescent="0.25">
      <c r="A78" t="s">
        <v>18</v>
      </c>
      <c r="B78" t="s">
        <v>19</v>
      </c>
      <c r="C78">
        <v>66.666666666666671</v>
      </c>
      <c r="D78">
        <v>3</v>
      </c>
      <c r="E78" t="s">
        <v>28800</v>
      </c>
      <c r="F78">
        <v>518</v>
      </c>
      <c r="G78">
        <v>0</v>
      </c>
      <c r="H78" t="s">
        <v>645</v>
      </c>
      <c r="I78" t="s">
        <v>7526</v>
      </c>
      <c r="J78" t="s">
        <v>28801</v>
      </c>
      <c r="K78" t="s">
        <v>3857</v>
      </c>
      <c r="L78" t="s">
        <v>6716</v>
      </c>
      <c r="M78" t="s">
        <v>28802</v>
      </c>
      <c r="N78" t="s">
        <v>637</v>
      </c>
      <c r="O78" t="s">
        <v>646</v>
      </c>
      <c r="P78" t="s">
        <v>26</v>
      </c>
      <c r="Q78" t="s">
        <v>647</v>
      </c>
      <c r="R78" t="s">
        <v>638</v>
      </c>
      <c r="S78" t="s">
        <v>28803</v>
      </c>
      <c r="T78" t="s">
        <v>28804</v>
      </c>
    </row>
    <row r="79" spans="1:20" x14ac:dyDescent="0.25">
      <c r="A79" t="s">
        <v>22</v>
      </c>
      <c r="B79" t="s">
        <v>27</v>
      </c>
      <c r="C79">
        <v>80</v>
      </c>
      <c r="D79">
        <v>3</v>
      </c>
      <c r="E79" t="s">
        <v>28800</v>
      </c>
      <c r="F79">
        <v>518</v>
      </c>
      <c r="G79">
        <v>0</v>
      </c>
      <c r="H79" t="s">
        <v>645</v>
      </c>
      <c r="I79" t="s">
        <v>7526</v>
      </c>
      <c r="J79" t="s">
        <v>28801</v>
      </c>
      <c r="K79" t="s">
        <v>3857</v>
      </c>
      <c r="L79" t="s">
        <v>6716</v>
      </c>
      <c r="M79" t="s">
        <v>28802</v>
      </c>
      <c r="N79" t="s">
        <v>637</v>
      </c>
      <c r="O79" t="s">
        <v>646</v>
      </c>
      <c r="P79" t="s">
        <v>26</v>
      </c>
      <c r="Q79" t="s">
        <v>647</v>
      </c>
      <c r="R79" t="s">
        <v>638</v>
      </c>
      <c r="S79" t="s">
        <v>28803</v>
      </c>
      <c r="T79" t="s">
        <v>28804</v>
      </c>
    </row>
    <row r="80" spans="1:20" x14ac:dyDescent="0.25">
      <c r="A80" t="s">
        <v>22</v>
      </c>
      <c r="B80" t="s">
        <v>27</v>
      </c>
      <c r="C80">
        <v>80</v>
      </c>
      <c r="D80">
        <v>2</v>
      </c>
      <c r="E80" t="s">
        <v>28805</v>
      </c>
      <c r="F80">
        <v>160</v>
      </c>
      <c r="G80">
        <v>0</v>
      </c>
      <c r="H80" t="s">
        <v>645</v>
      </c>
      <c r="I80" t="s">
        <v>727</v>
      </c>
      <c r="J80" t="s">
        <v>28806</v>
      </c>
      <c r="K80" t="s">
        <v>3544</v>
      </c>
      <c r="L80" t="s">
        <v>721</v>
      </c>
      <c r="M80" t="s">
        <v>28807</v>
      </c>
      <c r="N80" t="s">
        <v>637</v>
      </c>
      <c r="O80" t="s">
        <v>646</v>
      </c>
      <c r="P80" t="s">
        <v>26</v>
      </c>
      <c r="Q80" t="s">
        <v>647</v>
      </c>
      <c r="R80" t="s">
        <v>638</v>
      </c>
      <c r="S80" t="s">
        <v>28808</v>
      </c>
      <c r="T80" t="s">
        <v>28809</v>
      </c>
    </row>
    <row r="81" spans="1:20" x14ac:dyDescent="0.25">
      <c r="A81" t="s">
        <v>147</v>
      </c>
      <c r="B81" t="s">
        <v>148</v>
      </c>
      <c r="C81">
        <v>50</v>
      </c>
      <c r="D81">
        <v>12</v>
      </c>
      <c r="E81" t="s">
        <v>28810</v>
      </c>
      <c r="F81">
        <v>340</v>
      </c>
      <c r="G81">
        <v>0</v>
      </c>
      <c r="H81" t="s">
        <v>636</v>
      </c>
      <c r="I81" t="s">
        <v>28811</v>
      </c>
      <c r="J81" t="s">
        <v>707</v>
      </c>
      <c r="K81" t="s">
        <v>637</v>
      </c>
      <c r="L81" t="s">
        <v>638</v>
      </c>
      <c r="M81" t="s">
        <v>28812</v>
      </c>
      <c r="N81" t="s">
        <v>637</v>
      </c>
      <c r="O81" t="s">
        <v>643</v>
      </c>
      <c r="P81" t="s">
        <v>5</v>
      </c>
      <c r="Q81" t="s">
        <v>644</v>
      </c>
      <c r="R81" t="s">
        <v>638</v>
      </c>
      <c r="S81" t="s">
        <v>28813</v>
      </c>
      <c r="T81" t="s">
        <v>28812</v>
      </c>
    </row>
    <row r="82" spans="1:20" x14ac:dyDescent="0.25">
      <c r="A82" t="s">
        <v>600</v>
      </c>
      <c r="B82" t="s">
        <v>601</v>
      </c>
      <c r="C82">
        <v>119</v>
      </c>
      <c r="D82">
        <v>1</v>
      </c>
      <c r="E82" t="s">
        <v>28814</v>
      </c>
      <c r="F82">
        <v>569</v>
      </c>
      <c r="G82">
        <v>10</v>
      </c>
      <c r="H82" t="s">
        <v>645</v>
      </c>
      <c r="I82" t="s">
        <v>28815</v>
      </c>
      <c r="J82" t="s">
        <v>28816</v>
      </c>
      <c r="K82" t="s">
        <v>5923</v>
      </c>
      <c r="L82" t="s">
        <v>741</v>
      </c>
      <c r="M82" t="s">
        <v>28812</v>
      </c>
      <c r="N82" t="s">
        <v>637</v>
      </c>
      <c r="O82" t="s">
        <v>646</v>
      </c>
      <c r="P82" t="s">
        <v>26</v>
      </c>
      <c r="Q82" t="s">
        <v>647</v>
      </c>
      <c r="R82" t="s">
        <v>638</v>
      </c>
      <c r="S82" t="s">
        <v>28817</v>
      </c>
      <c r="T82" t="s">
        <v>28812</v>
      </c>
    </row>
    <row r="83" spans="1:20" x14ac:dyDescent="0.25">
      <c r="A83" t="s">
        <v>241</v>
      </c>
      <c r="B83" t="s">
        <v>247</v>
      </c>
      <c r="C83">
        <v>119</v>
      </c>
      <c r="D83">
        <v>1</v>
      </c>
      <c r="E83" t="s">
        <v>28814</v>
      </c>
      <c r="F83">
        <v>569</v>
      </c>
      <c r="G83">
        <v>10</v>
      </c>
      <c r="H83" t="s">
        <v>645</v>
      </c>
      <c r="I83" t="s">
        <v>28815</v>
      </c>
      <c r="J83" t="s">
        <v>28816</v>
      </c>
      <c r="K83" t="s">
        <v>5923</v>
      </c>
      <c r="L83" t="s">
        <v>741</v>
      </c>
      <c r="M83" t="s">
        <v>28812</v>
      </c>
      <c r="N83" t="s">
        <v>637</v>
      </c>
      <c r="O83" t="s">
        <v>646</v>
      </c>
      <c r="P83" t="s">
        <v>26</v>
      </c>
      <c r="Q83" t="s">
        <v>647</v>
      </c>
      <c r="R83" t="s">
        <v>638</v>
      </c>
      <c r="S83" t="s">
        <v>28817</v>
      </c>
      <c r="T83" t="s">
        <v>28812</v>
      </c>
    </row>
    <row r="84" spans="1:20" x14ac:dyDescent="0.25">
      <c r="A84" t="s">
        <v>240</v>
      </c>
      <c r="B84" t="s">
        <v>246</v>
      </c>
      <c r="C84">
        <v>119</v>
      </c>
      <c r="D84">
        <v>1</v>
      </c>
      <c r="E84" t="s">
        <v>28814</v>
      </c>
      <c r="F84">
        <v>569</v>
      </c>
      <c r="G84">
        <v>10</v>
      </c>
      <c r="H84" t="s">
        <v>645</v>
      </c>
      <c r="I84" t="s">
        <v>28815</v>
      </c>
      <c r="J84" t="s">
        <v>28816</v>
      </c>
      <c r="K84" t="s">
        <v>5923</v>
      </c>
      <c r="L84" t="s">
        <v>741</v>
      </c>
      <c r="M84" t="s">
        <v>28812</v>
      </c>
      <c r="N84" t="s">
        <v>637</v>
      </c>
      <c r="O84" t="s">
        <v>646</v>
      </c>
      <c r="P84" t="s">
        <v>26</v>
      </c>
      <c r="Q84" t="s">
        <v>647</v>
      </c>
      <c r="R84" t="s">
        <v>638</v>
      </c>
      <c r="S84" t="s">
        <v>28817</v>
      </c>
      <c r="T84" t="s">
        <v>28812</v>
      </c>
    </row>
    <row r="85" spans="1:20" x14ac:dyDescent="0.25">
      <c r="A85" t="s">
        <v>239</v>
      </c>
      <c r="B85" t="s">
        <v>245</v>
      </c>
      <c r="C85">
        <v>120</v>
      </c>
      <c r="D85">
        <v>1</v>
      </c>
      <c r="E85" t="s">
        <v>28814</v>
      </c>
      <c r="F85">
        <v>569</v>
      </c>
      <c r="G85">
        <v>10</v>
      </c>
      <c r="H85" t="s">
        <v>645</v>
      </c>
      <c r="I85" t="s">
        <v>28815</v>
      </c>
      <c r="J85" t="s">
        <v>28816</v>
      </c>
      <c r="K85" t="s">
        <v>5923</v>
      </c>
      <c r="L85" t="s">
        <v>741</v>
      </c>
      <c r="M85" t="s">
        <v>28812</v>
      </c>
      <c r="N85" t="s">
        <v>637</v>
      </c>
      <c r="O85" t="s">
        <v>646</v>
      </c>
      <c r="P85" t="s">
        <v>26</v>
      </c>
      <c r="Q85" t="s">
        <v>647</v>
      </c>
      <c r="R85" t="s">
        <v>638</v>
      </c>
      <c r="S85" t="s">
        <v>28817</v>
      </c>
      <c r="T85" t="s">
        <v>28812</v>
      </c>
    </row>
    <row r="86" spans="1:20" x14ac:dyDescent="0.25">
      <c r="A86" t="s">
        <v>147</v>
      </c>
      <c r="B86" t="s">
        <v>148</v>
      </c>
      <c r="C86">
        <v>40</v>
      </c>
      <c r="D86">
        <v>10</v>
      </c>
      <c r="E86" t="s">
        <v>28818</v>
      </c>
      <c r="F86">
        <v>303</v>
      </c>
      <c r="G86">
        <v>0</v>
      </c>
      <c r="H86" t="s">
        <v>636</v>
      </c>
      <c r="I86" t="s">
        <v>28819</v>
      </c>
      <c r="J86" t="s">
        <v>689</v>
      </c>
      <c r="K86" t="s">
        <v>637</v>
      </c>
      <c r="L86" t="s">
        <v>638</v>
      </c>
      <c r="M86" t="s">
        <v>28820</v>
      </c>
      <c r="N86" t="s">
        <v>637</v>
      </c>
      <c r="O86" t="s">
        <v>643</v>
      </c>
      <c r="P86" t="s">
        <v>5</v>
      </c>
      <c r="Q86" t="s">
        <v>644</v>
      </c>
      <c r="R86" t="s">
        <v>638</v>
      </c>
      <c r="S86" t="s">
        <v>28821</v>
      </c>
      <c r="T86" t="s">
        <v>28820</v>
      </c>
    </row>
    <row r="87" spans="1:20" x14ac:dyDescent="0.25">
      <c r="A87" t="s">
        <v>147</v>
      </c>
      <c r="B87" t="s">
        <v>148</v>
      </c>
      <c r="C87">
        <v>33.333333333333336</v>
      </c>
      <c r="D87">
        <v>3</v>
      </c>
      <c r="E87" t="s">
        <v>28822</v>
      </c>
      <c r="F87">
        <v>100</v>
      </c>
      <c r="G87">
        <v>0</v>
      </c>
      <c r="H87" t="s">
        <v>655</v>
      </c>
      <c r="I87" t="s">
        <v>28823</v>
      </c>
      <c r="J87" t="s">
        <v>653</v>
      </c>
      <c r="K87" t="s">
        <v>637</v>
      </c>
      <c r="L87" t="s">
        <v>638</v>
      </c>
      <c r="M87" t="s">
        <v>28824</v>
      </c>
      <c r="N87" t="s">
        <v>637</v>
      </c>
      <c r="O87" t="s">
        <v>639</v>
      </c>
      <c r="P87" t="s">
        <v>5</v>
      </c>
      <c r="Q87" t="s">
        <v>640</v>
      </c>
      <c r="R87" t="s">
        <v>638</v>
      </c>
      <c r="S87" t="s">
        <v>28825</v>
      </c>
      <c r="T87" t="s">
        <v>28824</v>
      </c>
    </row>
    <row r="88" spans="1:20" x14ac:dyDescent="0.25">
      <c r="A88" t="s">
        <v>147</v>
      </c>
      <c r="B88" t="s">
        <v>148</v>
      </c>
      <c r="C88">
        <v>33.333333333333336</v>
      </c>
      <c r="D88">
        <v>3</v>
      </c>
      <c r="E88" t="s">
        <v>28826</v>
      </c>
      <c r="F88">
        <v>100</v>
      </c>
      <c r="G88">
        <v>0</v>
      </c>
      <c r="H88" t="s">
        <v>655</v>
      </c>
      <c r="I88" t="s">
        <v>6546</v>
      </c>
      <c r="J88" t="s">
        <v>4810</v>
      </c>
      <c r="K88" t="s">
        <v>637</v>
      </c>
      <c r="L88" t="s">
        <v>638</v>
      </c>
      <c r="M88" t="s">
        <v>28827</v>
      </c>
      <c r="N88" t="s">
        <v>637</v>
      </c>
      <c r="O88" t="s">
        <v>639</v>
      </c>
      <c r="P88" t="s">
        <v>5</v>
      </c>
      <c r="Q88" t="s">
        <v>640</v>
      </c>
      <c r="R88" t="s">
        <v>638</v>
      </c>
      <c r="S88" t="s">
        <v>28828</v>
      </c>
      <c r="T88" t="s">
        <v>28827</v>
      </c>
    </row>
    <row r="89" spans="1:20" x14ac:dyDescent="0.25">
      <c r="A89" t="s">
        <v>101</v>
      </c>
      <c r="B89" t="s">
        <v>74</v>
      </c>
      <c r="C89">
        <v>83.333333333333329</v>
      </c>
      <c r="D89">
        <v>3</v>
      </c>
      <c r="E89" t="s">
        <v>28829</v>
      </c>
      <c r="F89">
        <v>302.5</v>
      </c>
      <c r="G89">
        <v>65</v>
      </c>
      <c r="H89" t="s">
        <v>645</v>
      </c>
      <c r="I89" t="s">
        <v>28830</v>
      </c>
      <c r="J89" t="s">
        <v>28831</v>
      </c>
      <c r="K89" t="s">
        <v>792</v>
      </c>
      <c r="L89" t="s">
        <v>28832</v>
      </c>
      <c r="M89" t="s">
        <v>28833</v>
      </c>
      <c r="N89" t="s">
        <v>637</v>
      </c>
      <c r="O89" t="s">
        <v>664</v>
      </c>
      <c r="P89" t="s">
        <v>23</v>
      </c>
      <c r="Q89" t="s">
        <v>665</v>
      </c>
      <c r="R89" t="s">
        <v>638</v>
      </c>
      <c r="S89" t="s">
        <v>28834</v>
      </c>
      <c r="T89" t="s">
        <v>28833</v>
      </c>
    </row>
    <row r="90" spans="1:20" x14ac:dyDescent="0.25">
      <c r="A90" t="s">
        <v>77</v>
      </c>
      <c r="B90" t="s">
        <v>78</v>
      </c>
      <c r="C90">
        <v>50</v>
      </c>
      <c r="D90">
        <v>1</v>
      </c>
      <c r="E90" t="s">
        <v>28835</v>
      </c>
      <c r="F90">
        <v>50</v>
      </c>
      <c r="G90">
        <v>0</v>
      </c>
      <c r="H90" t="s">
        <v>636</v>
      </c>
      <c r="I90" t="s">
        <v>28836</v>
      </c>
      <c r="J90" t="s">
        <v>3116</v>
      </c>
      <c r="K90" t="s">
        <v>637</v>
      </c>
      <c r="L90" t="s">
        <v>638</v>
      </c>
      <c r="M90" t="s">
        <v>28837</v>
      </c>
      <c r="N90" t="s">
        <v>637</v>
      </c>
      <c r="O90" t="s">
        <v>639</v>
      </c>
      <c r="P90" t="s">
        <v>5</v>
      </c>
      <c r="Q90" t="s">
        <v>640</v>
      </c>
      <c r="R90" t="s">
        <v>638</v>
      </c>
      <c r="S90" t="s">
        <v>28838</v>
      </c>
      <c r="T90" t="s">
        <v>28839</v>
      </c>
    </row>
    <row r="91" spans="1:20" x14ac:dyDescent="0.25">
      <c r="A91" t="s">
        <v>147</v>
      </c>
      <c r="B91" t="s">
        <v>148</v>
      </c>
      <c r="C91">
        <v>50</v>
      </c>
      <c r="D91">
        <v>6</v>
      </c>
      <c r="E91" t="s">
        <v>28840</v>
      </c>
      <c r="F91">
        <v>182</v>
      </c>
      <c r="G91">
        <v>0</v>
      </c>
      <c r="H91" t="s">
        <v>636</v>
      </c>
      <c r="I91" t="s">
        <v>28841</v>
      </c>
      <c r="J91" t="s">
        <v>679</v>
      </c>
      <c r="K91" t="s">
        <v>637</v>
      </c>
      <c r="L91" t="s">
        <v>638</v>
      </c>
      <c r="M91" t="s">
        <v>28842</v>
      </c>
      <c r="N91" t="s">
        <v>637</v>
      </c>
      <c r="O91" t="s">
        <v>639</v>
      </c>
      <c r="P91" t="s">
        <v>5</v>
      </c>
      <c r="Q91" t="s">
        <v>640</v>
      </c>
      <c r="R91" t="s">
        <v>638</v>
      </c>
      <c r="S91" t="s">
        <v>28843</v>
      </c>
      <c r="T91" t="s">
        <v>28842</v>
      </c>
    </row>
    <row r="92" spans="1:20" x14ac:dyDescent="0.25">
      <c r="A92" t="s">
        <v>594</v>
      </c>
      <c r="B92" t="s">
        <v>595</v>
      </c>
      <c r="C92">
        <v>50</v>
      </c>
      <c r="D92">
        <v>3</v>
      </c>
      <c r="E92" t="s">
        <v>28844</v>
      </c>
      <c r="F92">
        <v>100</v>
      </c>
      <c r="G92">
        <v>0</v>
      </c>
      <c r="H92" t="s">
        <v>636</v>
      </c>
      <c r="I92" t="s">
        <v>28845</v>
      </c>
      <c r="J92" t="s">
        <v>3052</v>
      </c>
      <c r="K92" t="s">
        <v>637</v>
      </c>
      <c r="L92" t="s">
        <v>638</v>
      </c>
      <c r="M92" t="s">
        <v>28846</v>
      </c>
      <c r="N92" t="s">
        <v>637</v>
      </c>
      <c r="O92" t="s">
        <v>643</v>
      </c>
      <c r="P92" t="s">
        <v>5</v>
      </c>
      <c r="Q92" t="s">
        <v>644</v>
      </c>
      <c r="R92" t="s">
        <v>638</v>
      </c>
      <c r="S92" t="s">
        <v>637</v>
      </c>
      <c r="T92" t="s">
        <v>28842</v>
      </c>
    </row>
    <row r="93" spans="1:20" x14ac:dyDescent="0.25">
      <c r="A93" t="s">
        <v>22</v>
      </c>
      <c r="B93" t="s">
        <v>27</v>
      </c>
      <c r="C93">
        <v>80</v>
      </c>
      <c r="D93">
        <v>3</v>
      </c>
      <c r="E93" t="s">
        <v>28847</v>
      </c>
      <c r="F93">
        <v>278</v>
      </c>
      <c r="G93">
        <v>38</v>
      </c>
      <c r="H93" t="s">
        <v>645</v>
      </c>
      <c r="I93" t="s">
        <v>803</v>
      </c>
      <c r="J93" t="s">
        <v>28848</v>
      </c>
      <c r="K93" t="s">
        <v>14546</v>
      </c>
      <c r="L93" t="s">
        <v>731</v>
      </c>
      <c r="M93" t="s">
        <v>28849</v>
      </c>
      <c r="N93" t="s">
        <v>637</v>
      </c>
      <c r="O93" t="s">
        <v>646</v>
      </c>
      <c r="P93" t="s">
        <v>26</v>
      </c>
      <c r="Q93" t="s">
        <v>647</v>
      </c>
      <c r="R93" t="s">
        <v>638</v>
      </c>
      <c r="S93" t="s">
        <v>28850</v>
      </c>
      <c r="T93" t="s">
        <v>28851</v>
      </c>
    </row>
    <row r="94" spans="1:20" x14ac:dyDescent="0.25">
      <c r="A94" t="s">
        <v>147</v>
      </c>
      <c r="B94" t="s">
        <v>148</v>
      </c>
      <c r="C94">
        <v>50</v>
      </c>
      <c r="D94">
        <v>18</v>
      </c>
      <c r="E94" t="s">
        <v>28852</v>
      </c>
      <c r="F94">
        <v>510</v>
      </c>
      <c r="G94">
        <v>0</v>
      </c>
      <c r="H94" t="s">
        <v>636</v>
      </c>
      <c r="I94" t="s">
        <v>2852</v>
      </c>
      <c r="J94" t="s">
        <v>677</v>
      </c>
      <c r="K94" t="s">
        <v>637</v>
      </c>
      <c r="L94" t="s">
        <v>638</v>
      </c>
      <c r="M94" t="s">
        <v>28853</v>
      </c>
      <c r="N94" t="s">
        <v>637</v>
      </c>
      <c r="O94" t="s">
        <v>639</v>
      </c>
      <c r="P94" t="s">
        <v>5</v>
      </c>
      <c r="Q94" t="s">
        <v>640</v>
      </c>
      <c r="R94" t="s">
        <v>638</v>
      </c>
      <c r="S94" t="s">
        <v>28854</v>
      </c>
      <c r="T94" t="s">
        <v>28853</v>
      </c>
    </row>
    <row r="95" spans="1:20" x14ac:dyDescent="0.25">
      <c r="A95" t="s">
        <v>147</v>
      </c>
      <c r="B95" t="s">
        <v>148</v>
      </c>
      <c r="C95">
        <v>33.333333333333336</v>
      </c>
      <c r="D95">
        <v>6</v>
      </c>
      <c r="E95" t="s">
        <v>28855</v>
      </c>
      <c r="F95">
        <v>200</v>
      </c>
      <c r="G95">
        <v>0</v>
      </c>
      <c r="H95" t="s">
        <v>636</v>
      </c>
      <c r="I95" t="s">
        <v>28856</v>
      </c>
      <c r="J95" t="s">
        <v>667</v>
      </c>
      <c r="K95" t="s">
        <v>637</v>
      </c>
      <c r="L95" t="s">
        <v>638</v>
      </c>
      <c r="M95" t="s">
        <v>28857</v>
      </c>
      <c r="N95" t="s">
        <v>637</v>
      </c>
      <c r="O95" t="s">
        <v>643</v>
      </c>
      <c r="P95" t="s">
        <v>5</v>
      </c>
      <c r="Q95" t="s">
        <v>644</v>
      </c>
      <c r="R95" t="s">
        <v>638</v>
      </c>
      <c r="S95" t="s">
        <v>28858</v>
      </c>
      <c r="T95" t="s">
        <v>28857</v>
      </c>
    </row>
    <row r="96" spans="1:20" x14ac:dyDescent="0.25">
      <c r="A96" t="s">
        <v>239</v>
      </c>
      <c r="B96" t="s">
        <v>245</v>
      </c>
      <c r="C96">
        <v>159</v>
      </c>
      <c r="D96">
        <v>1</v>
      </c>
      <c r="E96" t="s">
        <v>28859</v>
      </c>
      <c r="F96">
        <v>151.5</v>
      </c>
      <c r="G96">
        <v>0</v>
      </c>
      <c r="H96" t="s">
        <v>655</v>
      </c>
      <c r="I96" t="s">
        <v>28860</v>
      </c>
      <c r="J96" t="s">
        <v>2178</v>
      </c>
      <c r="K96" t="s">
        <v>637</v>
      </c>
      <c r="L96" t="s">
        <v>638</v>
      </c>
      <c r="M96" t="s">
        <v>28861</v>
      </c>
      <c r="N96" t="s">
        <v>637</v>
      </c>
      <c r="O96" t="s">
        <v>639</v>
      </c>
      <c r="P96" t="s">
        <v>5</v>
      </c>
      <c r="Q96" t="s">
        <v>640</v>
      </c>
      <c r="R96" t="s">
        <v>638</v>
      </c>
      <c r="S96" t="s">
        <v>28862</v>
      </c>
      <c r="T96" t="s">
        <v>28863</v>
      </c>
    </row>
    <row r="97" spans="1:20" x14ac:dyDescent="0.25">
      <c r="A97" t="s">
        <v>594</v>
      </c>
      <c r="B97" t="s">
        <v>595</v>
      </c>
      <c r="C97">
        <v>50</v>
      </c>
      <c r="D97">
        <v>3</v>
      </c>
      <c r="E97" t="s">
        <v>28864</v>
      </c>
      <c r="F97">
        <v>110</v>
      </c>
      <c r="G97">
        <v>10</v>
      </c>
      <c r="H97" t="s">
        <v>636</v>
      </c>
      <c r="I97" t="s">
        <v>28865</v>
      </c>
      <c r="J97" t="s">
        <v>2423</v>
      </c>
      <c r="K97" t="s">
        <v>637</v>
      </c>
      <c r="L97" t="s">
        <v>638</v>
      </c>
      <c r="M97" t="s">
        <v>28866</v>
      </c>
      <c r="N97" t="s">
        <v>637</v>
      </c>
      <c r="O97" t="s">
        <v>639</v>
      </c>
      <c r="P97" t="s">
        <v>5</v>
      </c>
      <c r="Q97" t="s">
        <v>640</v>
      </c>
      <c r="R97" t="s">
        <v>638</v>
      </c>
      <c r="S97" t="s">
        <v>28867</v>
      </c>
      <c r="T97" t="s">
        <v>28866</v>
      </c>
    </row>
    <row r="98" spans="1:20" x14ac:dyDescent="0.25">
      <c r="A98" t="s">
        <v>147</v>
      </c>
      <c r="B98" t="s">
        <v>148</v>
      </c>
      <c r="C98">
        <v>33.333333333333336</v>
      </c>
      <c r="D98">
        <v>3</v>
      </c>
      <c r="E98" t="s">
        <v>28868</v>
      </c>
      <c r="F98">
        <v>100</v>
      </c>
      <c r="G98">
        <v>0</v>
      </c>
      <c r="H98" t="s">
        <v>636</v>
      </c>
      <c r="I98" t="s">
        <v>28823</v>
      </c>
      <c r="J98" t="s">
        <v>653</v>
      </c>
      <c r="K98" t="s">
        <v>637</v>
      </c>
      <c r="L98" t="s">
        <v>638</v>
      </c>
      <c r="M98" t="s">
        <v>28866</v>
      </c>
      <c r="N98" t="s">
        <v>637</v>
      </c>
      <c r="O98" t="s">
        <v>654</v>
      </c>
      <c r="P98" t="s">
        <v>5</v>
      </c>
      <c r="Q98" t="s">
        <v>640</v>
      </c>
      <c r="R98" t="s">
        <v>638</v>
      </c>
      <c r="S98" t="s">
        <v>28869</v>
      </c>
      <c r="T98" t="s">
        <v>28866</v>
      </c>
    </row>
    <row r="99" spans="1:20" x14ac:dyDescent="0.25">
      <c r="A99" t="s">
        <v>241</v>
      </c>
      <c r="B99" t="s">
        <v>247</v>
      </c>
      <c r="C99">
        <v>159</v>
      </c>
      <c r="D99">
        <v>1</v>
      </c>
      <c r="E99" t="s">
        <v>28870</v>
      </c>
      <c r="F99">
        <v>129</v>
      </c>
      <c r="G99">
        <v>0</v>
      </c>
      <c r="H99" t="s">
        <v>636</v>
      </c>
      <c r="I99" t="s">
        <v>28871</v>
      </c>
      <c r="J99" t="s">
        <v>676</v>
      </c>
      <c r="K99" t="s">
        <v>637</v>
      </c>
      <c r="L99" t="s">
        <v>638</v>
      </c>
      <c r="M99" t="s">
        <v>28872</v>
      </c>
      <c r="N99" t="s">
        <v>637</v>
      </c>
      <c r="O99" t="s">
        <v>643</v>
      </c>
      <c r="P99" t="s">
        <v>5</v>
      </c>
      <c r="Q99" t="s">
        <v>644</v>
      </c>
      <c r="R99" t="s">
        <v>638</v>
      </c>
      <c r="S99" t="s">
        <v>28873</v>
      </c>
      <c r="T99" t="s">
        <v>28874</v>
      </c>
    </row>
    <row r="100" spans="1:20" x14ac:dyDescent="0.25">
      <c r="A100" t="s">
        <v>147</v>
      </c>
      <c r="B100" t="s">
        <v>148</v>
      </c>
      <c r="C100">
        <v>33.333333333333336</v>
      </c>
      <c r="D100">
        <v>3</v>
      </c>
      <c r="E100" t="s">
        <v>28875</v>
      </c>
      <c r="F100">
        <v>100</v>
      </c>
      <c r="G100">
        <v>0</v>
      </c>
      <c r="H100" t="s">
        <v>655</v>
      </c>
      <c r="I100" t="s">
        <v>28876</v>
      </c>
      <c r="J100" t="s">
        <v>661</v>
      </c>
      <c r="K100" t="s">
        <v>637</v>
      </c>
      <c r="L100" t="s">
        <v>638</v>
      </c>
      <c r="M100" t="s">
        <v>28877</v>
      </c>
      <c r="N100" t="s">
        <v>637</v>
      </c>
      <c r="O100" t="s">
        <v>639</v>
      </c>
      <c r="P100" t="s">
        <v>5</v>
      </c>
      <c r="Q100" t="s">
        <v>640</v>
      </c>
      <c r="R100" t="s">
        <v>638</v>
      </c>
      <c r="S100" t="s">
        <v>28878</v>
      </c>
      <c r="T100" t="s">
        <v>28877</v>
      </c>
    </row>
    <row r="101" spans="1:20" x14ac:dyDescent="0.25">
      <c r="A101" t="s">
        <v>147</v>
      </c>
      <c r="B101" t="s">
        <v>148</v>
      </c>
      <c r="C101">
        <v>33.333333333333336</v>
      </c>
      <c r="D101">
        <v>3</v>
      </c>
      <c r="E101" t="s">
        <v>28879</v>
      </c>
      <c r="F101">
        <v>100</v>
      </c>
      <c r="G101">
        <v>0</v>
      </c>
      <c r="H101" t="s">
        <v>655</v>
      </c>
      <c r="I101" t="s">
        <v>28880</v>
      </c>
      <c r="J101" t="s">
        <v>667</v>
      </c>
      <c r="K101" t="s">
        <v>637</v>
      </c>
      <c r="L101" t="s">
        <v>638</v>
      </c>
      <c r="M101" t="s">
        <v>28881</v>
      </c>
      <c r="N101" t="s">
        <v>637</v>
      </c>
      <c r="O101" t="s">
        <v>654</v>
      </c>
      <c r="P101" t="s">
        <v>5</v>
      </c>
      <c r="Q101" t="s">
        <v>640</v>
      </c>
      <c r="R101" t="s">
        <v>638</v>
      </c>
      <c r="S101" t="s">
        <v>28882</v>
      </c>
      <c r="T101" t="s">
        <v>28881</v>
      </c>
    </row>
    <row r="102" spans="1:20" x14ac:dyDescent="0.25">
      <c r="A102" t="s">
        <v>147</v>
      </c>
      <c r="B102" t="s">
        <v>148</v>
      </c>
      <c r="C102">
        <v>33.333333333333336</v>
      </c>
      <c r="D102">
        <v>3</v>
      </c>
      <c r="E102" t="s">
        <v>28883</v>
      </c>
      <c r="F102">
        <v>100</v>
      </c>
      <c r="G102">
        <v>0</v>
      </c>
      <c r="H102" t="s">
        <v>636</v>
      </c>
      <c r="I102" t="s">
        <v>28884</v>
      </c>
      <c r="J102" t="s">
        <v>658</v>
      </c>
      <c r="K102" t="s">
        <v>637</v>
      </c>
      <c r="L102" t="s">
        <v>638</v>
      </c>
      <c r="M102" t="s">
        <v>28885</v>
      </c>
      <c r="N102" t="s">
        <v>637</v>
      </c>
      <c r="O102" t="s">
        <v>656</v>
      </c>
      <c r="P102" t="s">
        <v>5</v>
      </c>
      <c r="Q102" t="s">
        <v>644</v>
      </c>
      <c r="R102" t="s">
        <v>638</v>
      </c>
      <c r="S102" t="s">
        <v>28886</v>
      </c>
      <c r="T102" t="s">
        <v>28887</v>
      </c>
    </row>
    <row r="103" spans="1:20" x14ac:dyDescent="0.25">
      <c r="A103" t="s">
        <v>104</v>
      </c>
      <c r="B103" t="s">
        <v>105</v>
      </c>
      <c r="C103">
        <v>14</v>
      </c>
      <c r="D103">
        <v>1</v>
      </c>
      <c r="E103" t="s">
        <v>28888</v>
      </c>
      <c r="F103">
        <v>14</v>
      </c>
      <c r="G103">
        <v>0</v>
      </c>
      <c r="H103" t="s">
        <v>645</v>
      </c>
      <c r="I103" t="s">
        <v>2399</v>
      </c>
      <c r="J103" t="s">
        <v>28889</v>
      </c>
      <c r="K103" t="s">
        <v>760</v>
      </c>
      <c r="L103" t="s">
        <v>735</v>
      </c>
      <c r="M103" t="s">
        <v>28890</v>
      </c>
      <c r="N103" t="s">
        <v>637</v>
      </c>
      <c r="O103" t="s">
        <v>646</v>
      </c>
      <c r="P103" t="s">
        <v>26</v>
      </c>
      <c r="Q103" t="s">
        <v>647</v>
      </c>
      <c r="R103" t="s">
        <v>638</v>
      </c>
      <c r="S103" t="s">
        <v>28891</v>
      </c>
      <c r="T103" t="s">
        <v>28892</v>
      </c>
    </row>
    <row r="104" spans="1:20" x14ac:dyDescent="0.25">
      <c r="A104" t="s">
        <v>147</v>
      </c>
      <c r="B104" t="s">
        <v>148</v>
      </c>
      <c r="C104">
        <v>50</v>
      </c>
      <c r="D104">
        <v>6</v>
      </c>
      <c r="E104" t="s">
        <v>28893</v>
      </c>
      <c r="F104">
        <v>200</v>
      </c>
      <c r="G104">
        <v>0</v>
      </c>
      <c r="H104" t="s">
        <v>636</v>
      </c>
      <c r="I104" t="s">
        <v>28894</v>
      </c>
      <c r="J104" t="s">
        <v>28895</v>
      </c>
      <c r="K104" t="s">
        <v>637</v>
      </c>
      <c r="L104" t="s">
        <v>638</v>
      </c>
      <c r="M104" t="s">
        <v>28896</v>
      </c>
      <c r="N104" t="s">
        <v>637</v>
      </c>
      <c r="O104" t="s">
        <v>639</v>
      </c>
      <c r="P104" t="s">
        <v>5</v>
      </c>
      <c r="Q104" t="s">
        <v>640</v>
      </c>
      <c r="R104" t="s">
        <v>638</v>
      </c>
      <c r="S104" t="s">
        <v>28897</v>
      </c>
      <c r="T104" t="s">
        <v>28898</v>
      </c>
    </row>
    <row r="105" spans="1:20" x14ac:dyDescent="0.25">
      <c r="A105" t="s">
        <v>104</v>
      </c>
      <c r="B105" t="s">
        <v>105</v>
      </c>
      <c r="C105">
        <v>14</v>
      </c>
      <c r="D105">
        <v>2</v>
      </c>
      <c r="E105" t="s">
        <v>28899</v>
      </c>
      <c r="F105">
        <v>28</v>
      </c>
      <c r="G105">
        <v>0</v>
      </c>
      <c r="H105" t="s">
        <v>645</v>
      </c>
      <c r="I105" t="s">
        <v>28900</v>
      </c>
      <c r="J105" t="s">
        <v>28901</v>
      </c>
      <c r="K105" t="s">
        <v>14040</v>
      </c>
      <c r="L105" t="s">
        <v>5613</v>
      </c>
      <c r="M105" t="s">
        <v>28902</v>
      </c>
      <c r="N105" t="s">
        <v>637</v>
      </c>
      <c r="O105" t="s">
        <v>646</v>
      </c>
      <c r="P105" t="s">
        <v>26</v>
      </c>
      <c r="Q105" t="s">
        <v>647</v>
      </c>
      <c r="R105" t="s">
        <v>638</v>
      </c>
      <c r="S105" t="s">
        <v>28903</v>
      </c>
      <c r="T105" t="s">
        <v>28902</v>
      </c>
    </row>
    <row r="106" spans="1:20" x14ac:dyDescent="0.25">
      <c r="A106" t="s">
        <v>147</v>
      </c>
      <c r="B106" t="s">
        <v>148</v>
      </c>
      <c r="C106">
        <v>50</v>
      </c>
      <c r="D106">
        <v>6</v>
      </c>
      <c r="E106" t="s">
        <v>28904</v>
      </c>
      <c r="F106">
        <v>200</v>
      </c>
      <c r="G106">
        <v>0</v>
      </c>
      <c r="H106" t="s">
        <v>636</v>
      </c>
      <c r="I106" t="s">
        <v>6634</v>
      </c>
      <c r="J106" t="s">
        <v>648</v>
      </c>
      <c r="K106" t="s">
        <v>637</v>
      </c>
      <c r="L106" t="s">
        <v>638</v>
      </c>
      <c r="M106" t="s">
        <v>28905</v>
      </c>
      <c r="N106" t="s">
        <v>637</v>
      </c>
      <c r="O106" t="s">
        <v>639</v>
      </c>
      <c r="P106" t="s">
        <v>5</v>
      </c>
      <c r="Q106" t="s">
        <v>640</v>
      </c>
      <c r="R106" t="s">
        <v>638</v>
      </c>
      <c r="S106" t="s">
        <v>28906</v>
      </c>
      <c r="T106" t="s">
        <v>28905</v>
      </c>
    </row>
    <row r="107" spans="1:20" x14ac:dyDescent="0.25">
      <c r="A107" t="s">
        <v>18</v>
      </c>
      <c r="B107" t="s">
        <v>19</v>
      </c>
      <c r="C107">
        <v>66.666666666666671</v>
      </c>
      <c r="D107">
        <v>3</v>
      </c>
      <c r="E107" t="s">
        <v>28907</v>
      </c>
      <c r="F107">
        <v>100</v>
      </c>
      <c r="G107">
        <v>0</v>
      </c>
      <c r="H107" t="s">
        <v>636</v>
      </c>
      <c r="I107" t="s">
        <v>28908</v>
      </c>
      <c r="J107" t="s">
        <v>648</v>
      </c>
      <c r="K107" t="s">
        <v>637</v>
      </c>
      <c r="L107" t="s">
        <v>638</v>
      </c>
      <c r="M107" t="s">
        <v>28909</v>
      </c>
      <c r="N107" t="s">
        <v>637</v>
      </c>
      <c r="O107" t="s">
        <v>643</v>
      </c>
      <c r="P107" t="s">
        <v>5</v>
      </c>
      <c r="Q107" t="s">
        <v>644</v>
      </c>
      <c r="R107" t="s">
        <v>638</v>
      </c>
      <c r="S107" t="s">
        <v>28910</v>
      </c>
      <c r="T107" t="s">
        <v>28909</v>
      </c>
    </row>
    <row r="108" spans="1:20" x14ac:dyDescent="0.25">
      <c r="A108" t="s">
        <v>147</v>
      </c>
      <c r="B108" t="s">
        <v>148</v>
      </c>
      <c r="C108">
        <v>33.333333333333336</v>
      </c>
      <c r="D108">
        <v>3</v>
      </c>
      <c r="E108" t="s">
        <v>28911</v>
      </c>
      <c r="F108">
        <v>388</v>
      </c>
      <c r="G108">
        <v>0</v>
      </c>
      <c r="H108" t="s">
        <v>636</v>
      </c>
      <c r="I108" t="s">
        <v>28912</v>
      </c>
      <c r="J108" t="s">
        <v>648</v>
      </c>
      <c r="K108" t="s">
        <v>637</v>
      </c>
      <c r="L108" t="s">
        <v>638</v>
      </c>
      <c r="M108" t="s">
        <v>28913</v>
      </c>
      <c r="N108" t="s">
        <v>637</v>
      </c>
      <c r="O108" t="s">
        <v>643</v>
      </c>
      <c r="P108" t="s">
        <v>5</v>
      </c>
      <c r="Q108" t="s">
        <v>644</v>
      </c>
      <c r="R108" t="s">
        <v>638</v>
      </c>
      <c r="S108" t="s">
        <v>28914</v>
      </c>
      <c r="T108" t="s">
        <v>28913</v>
      </c>
    </row>
    <row r="109" spans="1:20" x14ac:dyDescent="0.25">
      <c r="A109" t="s">
        <v>241</v>
      </c>
      <c r="B109" t="s">
        <v>247</v>
      </c>
      <c r="C109">
        <v>159</v>
      </c>
      <c r="D109">
        <v>1</v>
      </c>
      <c r="E109" t="s">
        <v>28911</v>
      </c>
      <c r="F109">
        <v>388</v>
      </c>
      <c r="G109">
        <v>0</v>
      </c>
      <c r="H109" t="s">
        <v>636</v>
      </c>
      <c r="I109" t="s">
        <v>28912</v>
      </c>
      <c r="J109" t="s">
        <v>648</v>
      </c>
      <c r="K109" t="s">
        <v>637</v>
      </c>
      <c r="L109" t="s">
        <v>638</v>
      </c>
      <c r="M109" t="s">
        <v>28913</v>
      </c>
      <c r="N109" t="s">
        <v>637</v>
      </c>
      <c r="O109" t="s">
        <v>643</v>
      </c>
      <c r="P109" t="s">
        <v>5</v>
      </c>
      <c r="Q109" t="s">
        <v>644</v>
      </c>
      <c r="R109" t="s">
        <v>638</v>
      </c>
      <c r="S109" t="s">
        <v>28914</v>
      </c>
      <c r="T109" t="s">
        <v>28913</v>
      </c>
    </row>
    <row r="110" spans="1:20" x14ac:dyDescent="0.25">
      <c r="A110" t="s">
        <v>239</v>
      </c>
      <c r="B110" t="s">
        <v>245</v>
      </c>
      <c r="C110">
        <v>159</v>
      </c>
      <c r="D110">
        <v>1</v>
      </c>
      <c r="E110" t="s">
        <v>28911</v>
      </c>
      <c r="F110">
        <v>388</v>
      </c>
      <c r="G110">
        <v>0</v>
      </c>
      <c r="H110" t="s">
        <v>636</v>
      </c>
      <c r="I110" t="s">
        <v>28912</v>
      </c>
      <c r="J110" t="s">
        <v>648</v>
      </c>
      <c r="K110" t="s">
        <v>637</v>
      </c>
      <c r="L110" t="s">
        <v>638</v>
      </c>
      <c r="M110" t="s">
        <v>28913</v>
      </c>
      <c r="N110" t="s">
        <v>637</v>
      </c>
      <c r="O110" t="s">
        <v>643</v>
      </c>
      <c r="P110" t="s">
        <v>5</v>
      </c>
      <c r="Q110" t="s">
        <v>644</v>
      </c>
      <c r="R110" t="s">
        <v>638</v>
      </c>
      <c r="S110" t="s">
        <v>28914</v>
      </c>
      <c r="T110" t="s">
        <v>28913</v>
      </c>
    </row>
    <row r="111" spans="1:20" x14ac:dyDescent="0.25">
      <c r="A111" t="s">
        <v>18</v>
      </c>
      <c r="B111" t="s">
        <v>19</v>
      </c>
      <c r="C111">
        <v>66.666666666666671</v>
      </c>
      <c r="D111">
        <v>3</v>
      </c>
      <c r="E111" t="s">
        <v>28915</v>
      </c>
      <c r="F111">
        <v>100</v>
      </c>
      <c r="G111">
        <v>0</v>
      </c>
      <c r="H111" t="s">
        <v>636</v>
      </c>
      <c r="I111" t="s">
        <v>28916</v>
      </c>
      <c r="J111" t="s">
        <v>5718</v>
      </c>
      <c r="K111" t="s">
        <v>637</v>
      </c>
      <c r="L111" t="s">
        <v>638</v>
      </c>
      <c r="M111" t="s">
        <v>28917</v>
      </c>
      <c r="N111" t="s">
        <v>637</v>
      </c>
      <c r="O111" t="s">
        <v>643</v>
      </c>
      <c r="P111" t="s">
        <v>5</v>
      </c>
      <c r="Q111" t="s">
        <v>644</v>
      </c>
      <c r="R111" t="s">
        <v>638</v>
      </c>
      <c r="S111" t="s">
        <v>28918</v>
      </c>
      <c r="T111" t="s">
        <v>28917</v>
      </c>
    </row>
    <row r="112" spans="1:20" x14ac:dyDescent="0.25">
      <c r="A112" t="s">
        <v>516</v>
      </c>
      <c r="B112" t="s">
        <v>120</v>
      </c>
      <c r="C112">
        <v>75</v>
      </c>
      <c r="D112">
        <v>1</v>
      </c>
      <c r="E112" t="s">
        <v>28919</v>
      </c>
      <c r="F112">
        <v>112</v>
      </c>
      <c r="G112">
        <v>37</v>
      </c>
      <c r="H112" t="s">
        <v>645</v>
      </c>
      <c r="I112" t="s">
        <v>5408</v>
      </c>
      <c r="J112" t="s">
        <v>5409</v>
      </c>
      <c r="K112" t="s">
        <v>659</v>
      </c>
      <c r="L112" t="s">
        <v>731</v>
      </c>
      <c r="M112" t="s">
        <v>28920</v>
      </c>
      <c r="N112" t="s">
        <v>637</v>
      </c>
      <c r="O112" t="s">
        <v>646</v>
      </c>
      <c r="P112" t="s">
        <v>26</v>
      </c>
      <c r="Q112" t="s">
        <v>647</v>
      </c>
      <c r="R112" t="s">
        <v>638</v>
      </c>
      <c r="S112" t="s">
        <v>28921</v>
      </c>
      <c r="T112" t="s">
        <v>28922</v>
      </c>
    </row>
    <row r="113" spans="1:20" x14ac:dyDescent="0.25">
      <c r="A113" t="s">
        <v>104</v>
      </c>
      <c r="B113" t="s">
        <v>105</v>
      </c>
      <c r="C113">
        <v>14</v>
      </c>
      <c r="D113">
        <v>1</v>
      </c>
      <c r="E113" t="s">
        <v>28923</v>
      </c>
      <c r="F113">
        <v>14</v>
      </c>
      <c r="G113">
        <v>0</v>
      </c>
      <c r="H113" t="s">
        <v>645</v>
      </c>
      <c r="I113" t="s">
        <v>10993</v>
      </c>
      <c r="J113" t="s">
        <v>28924</v>
      </c>
      <c r="K113" t="s">
        <v>8500</v>
      </c>
      <c r="L113" t="s">
        <v>3796</v>
      </c>
      <c r="M113" t="s">
        <v>28925</v>
      </c>
      <c r="N113" t="s">
        <v>637</v>
      </c>
      <c r="O113" t="s">
        <v>646</v>
      </c>
      <c r="P113" t="s">
        <v>26</v>
      </c>
      <c r="Q113" t="s">
        <v>647</v>
      </c>
      <c r="R113" t="s">
        <v>638</v>
      </c>
      <c r="S113" t="s">
        <v>28926</v>
      </c>
      <c r="T113" t="s">
        <v>28925</v>
      </c>
    </row>
    <row r="114" spans="1:20" x14ac:dyDescent="0.25">
      <c r="A114" t="s">
        <v>104</v>
      </c>
      <c r="B114" t="s">
        <v>105</v>
      </c>
      <c r="C114">
        <v>14</v>
      </c>
      <c r="D114">
        <v>1</v>
      </c>
      <c r="E114" t="s">
        <v>28927</v>
      </c>
      <c r="F114">
        <v>14</v>
      </c>
      <c r="G114">
        <v>0</v>
      </c>
      <c r="H114" t="s">
        <v>645</v>
      </c>
      <c r="I114" t="s">
        <v>10993</v>
      </c>
      <c r="J114" t="s">
        <v>28924</v>
      </c>
      <c r="K114" t="s">
        <v>8500</v>
      </c>
      <c r="L114" t="s">
        <v>3796</v>
      </c>
      <c r="M114" t="s">
        <v>28928</v>
      </c>
      <c r="N114" t="s">
        <v>637</v>
      </c>
      <c r="O114" t="s">
        <v>646</v>
      </c>
      <c r="P114" t="s">
        <v>26</v>
      </c>
      <c r="Q114" t="s">
        <v>647</v>
      </c>
      <c r="R114" t="s">
        <v>638</v>
      </c>
      <c r="S114" t="s">
        <v>28929</v>
      </c>
      <c r="T114" t="s">
        <v>28928</v>
      </c>
    </row>
    <row r="115" spans="1:20" x14ac:dyDescent="0.25">
      <c r="A115" t="s">
        <v>104</v>
      </c>
      <c r="B115" t="s">
        <v>105</v>
      </c>
      <c r="C115">
        <v>14</v>
      </c>
      <c r="D115">
        <v>1</v>
      </c>
      <c r="E115" t="s">
        <v>28930</v>
      </c>
      <c r="F115">
        <v>14</v>
      </c>
      <c r="G115">
        <v>0</v>
      </c>
      <c r="H115" t="s">
        <v>645</v>
      </c>
      <c r="I115" t="s">
        <v>10993</v>
      </c>
      <c r="J115" t="s">
        <v>28924</v>
      </c>
      <c r="K115" t="s">
        <v>8500</v>
      </c>
      <c r="L115" t="s">
        <v>3796</v>
      </c>
      <c r="M115" t="s">
        <v>28928</v>
      </c>
      <c r="N115" t="s">
        <v>637</v>
      </c>
      <c r="O115" t="s">
        <v>646</v>
      </c>
      <c r="P115" t="s">
        <v>26</v>
      </c>
      <c r="Q115" t="s">
        <v>647</v>
      </c>
      <c r="R115" t="s">
        <v>638</v>
      </c>
      <c r="S115" t="s">
        <v>28931</v>
      </c>
      <c r="T115" t="s">
        <v>28928</v>
      </c>
    </row>
    <row r="116" spans="1:20" x14ac:dyDescent="0.25">
      <c r="A116" t="s">
        <v>104</v>
      </c>
      <c r="B116" t="s">
        <v>105</v>
      </c>
      <c r="C116">
        <v>14</v>
      </c>
      <c r="D116">
        <v>1</v>
      </c>
      <c r="E116" t="s">
        <v>28932</v>
      </c>
      <c r="F116">
        <v>14</v>
      </c>
      <c r="G116">
        <v>0</v>
      </c>
      <c r="H116" t="s">
        <v>645</v>
      </c>
      <c r="I116" t="s">
        <v>10993</v>
      </c>
      <c r="J116" t="s">
        <v>28924</v>
      </c>
      <c r="K116" t="s">
        <v>8500</v>
      </c>
      <c r="L116" t="s">
        <v>3796</v>
      </c>
      <c r="M116" t="s">
        <v>28933</v>
      </c>
      <c r="N116" t="s">
        <v>637</v>
      </c>
      <c r="O116" t="s">
        <v>646</v>
      </c>
      <c r="P116" t="s">
        <v>26</v>
      </c>
      <c r="Q116" t="s">
        <v>647</v>
      </c>
      <c r="R116" t="s">
        <v>638</v>
      </c>
      <c r="S116" t="s">
        <v>28934</v>
      </c>
      <c r="T116" t="s">
        <v>28935</v>
      </c>
    </row>
    <row r="117" spans="1:20" x14ac:dyDescent="0.25">
      <c r="A117" t="s">
        <v>147</v>
      </c>
      <c r="B117" t="s">
        <v>148</v>
      </c>
      <c r="C117">
        <v>33.333333333333336</v>
      </c>
      <c r="D117">
        <v>3</v>
      </c>
      <c r="E117" t="s">
        <v>28936</v>
      </c>
      <c r="F117">
        <v>100</v>
      </c>
      <c r="G117">
        <v>0</v>
      </c>
      <c r="H117" t="s">
        <v>636</v>
      </c>
      <c r="I117" t="s">
        <v>28937</v>
      </c>
      <c r="J117" t="s">
        <v>642</v>
      </c>
      <c r="K117" t="s">
        <v>637</v>
      </c>
      <c r="L117" t="s">
        <v>638</v>
      </c>
      <c r="M117" t="s">
        <v>28938</v>
      </c>
      <c r="N117" t="s">
        <v>637</v>
      </c>
      <c r="O117" t="s">
        <v>639</v>
      </c>
      <c r="P117" t="s">
        <v>5</v>
      </c>
      <c r="Q117" t="s">
        <v>640</v>
      </c>
      <c r="R117" t="s">
        <v>638</v>
      </c>
      <c r="S117" t="s">
        <v>28939</v>
      </c>
      <c r="T117" t="s">
        <v>28938</v>
      </c>
    </row>
    <row r="118" spans="1:20" x14ac:dyDescent="0.25">
      <c r="A118" t="s">
        <v>147</v>
      </c>
      <c r="B118" t="s">
        <v>148</v>
      </c>
      <c r="C118">
        <v>33.333333333333336</v>
      </c>
      <c r="D118">
        <v>3</v>
      </c>
      <c r="E118" t="s">
        <v>28940</v>
      </c>
      <c r="F118">
        <v>100</v>
      </c>
      <c r="G118">
        <v>0</v>
      </c>
      <c r="H118" t="s">
        <v>636</v>
      </c>
      <c r="I118" t="s">
        <v>28941</v>
      </c>
      <c r="J118" t="s">
        <v>712</v>
      </c>
      <c r="K118" t="s">
        <v>637</v>
      </c>
      <c r="L118" t="s">
        <v>638</v>
      </c>
      <c r="M118" t="s">
        <v>28942</v>
      </c>
      <c r="N118" t="s">
        <v>637</v>
      </c>
      <c r="O118" t="s">
        <v>639</v>
      </c>
      <c r="P118" t="s">
        <v>5</v>
      </c>
      <c r="Q118" t="s">
        <v>640</v>
      </c>
      <c r="R118" t="s">
        <v>638</v>
      </c>
      <c r="S118" t="s">
        <v>28943</v>
      </c>
      <c r="T118" t="s">
        <v>28944</v>
      </c>
    </row>
    <row r="119" spans="1:20" x14ac:dyDescent="0.25">
      <c r="A119" t="s">
        <v>147</v>
      </c>
      <c r="B119" t="s">
        <v>148</v>
      </c>
      <c r="C119">
        <v>33.333333333333336</v>
      </c>
      <c r="D119">
        <v>3</v>
      </c>
      <c r="E119" t="s">
        <v>28945</v>
      </c>
      <c r="F119">
        <v>100</v>
      </c>
      <c r="G119">
        <v>0</v>
      </c>
      <c r="H119" t="s">
        <v>655</v>
      </c>
      <c r="I119" t="s">
        <v>28946</v>
      </c>
      <c r="J119" t="s">
        <v>2178</v>
      </c>
      <c r="K119" t="s">
        <v>637</v>
      </c>
      <c r="L119" t="s">
        <v>638</v>
      </c>
      <c r="M119" t="s">
        <v>28947</v>
      </c>
      <c r="N119" t="s">
        <v>637</v>
      </c>
      <c r="O119" t="s">
        <v>639</v>
      </c>
      <c r="P119" t="s">
        <v>5</v>
      </c>
      <c r="Q119" t="s">
        <v>640</v>
      </c>
      <c r="R119" t="s">
        <v>638</v>
      </c>
      <c r="S119" t="s">
        <v>28948</v>
      </c>
      <c r="T119" t="s">
        <v>28947</v>
      </c>
    </row>
    <row r="120" spans="1:20" x14ac:dyDescent="0.25">
      <c r="A120" t="s">
        <v>147</v>
      </c>
      <c r="B120" t="s">
        <v>148</v>
      </c>
      <c r="C120">
        <v>50</v>
      </c>
      <c r="D120">
        <v>6</v>
      </c>
      <c r="E120" t="s">
        <v>28949</v>
      </c>
      <c r="F120">
        <v>200</v>
      </c>
      <c r="G120">
        <v>0</v>
      </c>
      <c r="H120" t="s">
        <v>636</v>
      </c>
      <c r="I120" t="s">
        <v>2298</v>
      </c>
      <c r="J120" t="s">
        <v>2441</v>
      </c>
      <c r="K120" t="s">
        <v>637</v>
      </c>
      <c r="L120" t="s">
        <v>638</v>
      </c>
      <c r="M120" t="s">
        <v>28950</v>
      </c>
      <c r="N120" t="s">
        <v>637</v>
      </c>
      <c r="O120" t="s">
        <v>643</v>
      </c>
      <c r="P120" t="s">
        <v>5</v>
      </c>
      <c r="Q120" t="s">
        <v>644</v>
      </c>
      <c r="R120" t="s">
        <v>638</v>
      </c>
      <c r="S120" t="s">
        <v>28951</v>
      </c>
      <c r="T120" t="s">
        <v>28952</v>
      </c>
    </row>
    <row r="121" spans="1:20" x14ac:dyDescent="0.25">
      <c r="A121" t="s">
        <v>72</v>
      </c>
      <c r="B121" t="s">
        <v>716</v>
      </c>
      <c r="C121">
        <v>93</v>
      </c>
      <c r="D121">
        <v>2</v>
      </c>
      <c r="E121" t="s">
        <v>28953</v>
      </c>
      <c r="F121">
        <v>186</v>
      </c>
      <c r="G121">
        <v>0</v>
      </c>
      <c r="H121" t="s">
        <v>645</v>
      </c>
      <c r="I121" t="s">
        <v>28954</v>
      </c>
      <c r="J121" t="s">
        <v>28955</v>
      </c>
      <c r="K121" t="s">
        <v>7651</v>
      </c>
      <c r="L121" t="s">
        <v>2536</v>
      </c>
      <c r="M121" t="s">
        <v>28956</v>
      </c>
      <c r="N121" t="s">
        <v>637</v>
      </c>
      <c r="O121" t="s">
        <v>646</v>
      </c>
      <c r="P121" t="s">
        <v>26</v>
      </c>
      <c r="Q121" t="s">
        <v>647</v>
      </c>
      <c r="R121" t="s">
        <v>638</v>
      </c>
      <c r="S121" t="s">
        <v>28957</v>
      </c>
      <c r="T121" t="s">
        <v>28956</v>
      </c>
    </row>
    <row r="122" spans="1:20" x14ac:dyDescent="0.25">
      <c r="A122" t="s">
        <v>147</v>
      </c>
      <c r="B122" t="s">
        <v>148</v>
      </c>
      <c r="C122">
        <v>50</v>
      </c>
      <c r="D122">
        <v>6</v>
      </c>
      <c r="E122" t="s">
        <v>28958</v>
      </c>
      <c r="F122">
        <v>550</v>
      </c>
      <c r="G122">
        <v>40</v>
      </c>
      <c r="H122" t="s">
        <v>636</v>
      </c>
      <c r="I122" t="s">
        <v>28959</v>
      </c>
      <c r="J122" t="s">
        <v>689</v>
      </c>
      <c r="K122" t="s">
        <v>637</v>
      </c>
      <c r="L122" t="s">
        <v>638</v>
      </c>
      <c r="M122" t="s">
        <v>28960</v>
      </c>
      <c r="N122" t="s">
        <v>637</v>
      </c>
      <c r="O122" t="s">
        <v>639</v>
      </c>
      <c r="P122" t="s">
        <v>5</v>
      </c>
      <c r="Q122" t="s">
        <v>640</v>
      </c>
      <c r="R122" t="s">
        <v>638</v>
      </c>
      <c r="S122" t="s">
        <v>28961</v>
      </c>
      <c r="T122" t="s">
        <v>28960</v>
      </c>
    </row>
    <row r="123" spans="1:20" x14ac:dyDescent="0.25">
      <c r="A123" t="s">
        <v>147</v>
      </c>
      <c r="B123" t="s">
        <v>148</v>
      </c>
      <c r="C123">
        <v>50</v>
      </c>
      <c r="D123">
        <v>12</v>
      </c>
      <c r="E123" t="s">
        <v>28958</v>
      </c>
      <c r="F123">
        <v>550</v>
      </c>
      <c r="G123">
        <v>40</v>
      </c>
      <c r="H123" t="s">
        <v>636</v>
      </c>
      <c r="I123" t="s">
        <v>28959</v>
      </c>
      <c r="J123" t="s">
        <v>689</v>
      </c>
      <c r="K123" t="s">
        <v>637</v>
      </c>
      <c r="L123" t="s">
        <v>638</v>
      </c>
      <c r="M123" t="s">
        <v>28960</v>
      </c>
      <c r="N123" t="s">
        <v>637</v>
      </c>
      <c r="O123" t="s">
        <v>639</v>
      </c>
      <c r="P123" t="s">
        <v>5</v>
      </c>
      <c r="Q123" t="s">
        <v>640</v>
      </c>
      <c r="R123" t="s">
        <v>638</v>
      </c>
      <c r="S123" t="s">
        <v>28961</v>
      </c>
      <c r="T123" t="s">
        <v>28960</v>
      </c>
    </row>
    <row r="124" spans="1:20" x14ac:dyDescent="0.25">
      <c r="A124" t="s">
        <v>594</v>
      </c>
      <c r="B124" t="s">
        <v>595</v>
      </c>
      <c r="C124">
        <v>50</v>
      </c>
      <c r="D124">
        <v>3</v>
      </c>
      <c r="E124" t="s">
        <v>28962</v>
      </c>
      <c r="F124">
        <v>100</v>
      </c>
      <c r="G124">
        <v>0</v>
      </c>
      <c r="H124" t="s">
        <v>636</v>
      </c>
      <c r="I124" t="s">
        <v>27580</v>
      </c>
      <c r="J124" t="s">
        <v>648</v>
      </c>
      <c r="K124" t="s">
        <v>637</v>
      </c>
      <c r="L124" t="s">
        <v>638</v>
      </c>
      <c r="M124" t="s">
        <v>28963</v>
      </c>
      <c r="N124" t="s">
        <v>637</v>
      </c>
      <c r="O124" t="s">
        <v>643</v>
      </c>
      <c r="P124" t="s">
        <v>5</v>
      </c>
      <c r="Q124" t="s">
        <v>644</v>
      </c>
      <c r="R124" t="s">
        <v>638</v>
      </c>
      <c r="S124" t="s">
        <v>28964</v>
      </c>
      <c r="T124" t="s">
        <v>28965</v>
      </c>
    </row>
    <row r="125" spans="1:20" x14ac:dyDescent="0.25">
      <c r="A125" t="s">
        <v>22</v>
      </c>
      <c r="B125" t="s">
        <v>27</v>
      </c>
      <c r="C125">
        <v>120</v>
      </c>
      <c r="D125">
        <v>1</v>
      </c>
      <c r="E125" t="s">
        <v>28966</v>
      </c>
      <c r="F125">
        <v>100</v>
      </c>
      <c r="G125">
        <v>0</v>
      </c>
      <c r="H125" t="s">
        <v>636</v>
      </c>
      <c r="I125" t="s">
        <v>28967</v>
      </c>
      <c r="J125" t="s">
        <v>7058</v>
      </c>
      <c r="K125" t="s">
        <v>637</v>
      </c>
      <c r="L125" t="s">
        <v>638</v>
      </c>
      <c r="M125" t="s">
        <v>28968</v>
      </c>
      <c r="N125" t="s">
        <v>637</v>
      </c>
      <c r="O125" t="s">
        <v>643</v>
      </c>
      <c r="P125" t="s">
        <v>5</v>
      </c>
      <c r="Q125" t="s">
        <v>644</v>
      </c>
      <c r="R125" t="s">
        <v>638</v>
      </c>
      <c r="S125" t="s">
        <v>28969</v>
      </c>
      <c r="T125" t="s">
        <v>28968</v>
      </c>
    </row>
    <row r="126" spans="1:20" x14ac:dyDescent="0.25">
      <c r="A126" t="s">
        <v>147</v>
      </c>
      <c r="B126" t="s">
        <v>148</v>
      </c>
      <c r="C126">
        <v>33.333333333333336</v>
      </c>
      <c r="D126">
        <v>3</v>
      </c>
      <c r="E126" t="s">
        <v>28970</v>
      </c>
      <c r="F126">
        <v>110</v>
      </c>
      <c r="G126">
        <v>10</v>
      </c>
      <c r="H126" t="s">
        <v>655</v>
      </c>
      <c r="I126" t="s">
        <v>28971</v>
      </c>
      <c r="J126" t="s">
        <v>652</v>
      </c>
      <c r="K126" t="s">
        <v>637</v>
      </c>
      <c r="L126" t="s">
        <v>638</v>
      </c>
      <c r="M126" t="s">
        <v>28972</v>
      </c>
      <c r="N126" t="s">
        <v>637</v>
      </c>
      <c r="O126" t="s">
        <v>639</v>
      </c>
      <c r="P126" t="s">
        <v>5</v>
      </c>
      <c r="Q126" t="s">
        <v>640</v>
      </c>
      <c r="R126" t="s">
        <v>638</v>
      </c>
      <c r="S126" t="s">
        <v>28973</v>
      </c>
      <c r="T126" t="s">
        <v>28972</v>
      </c>
    </row>
    <row r="127" spans="1:20" x14ac:dyDescent="0.25">
      <c r="A127" t="s">
        <v>147</v>
      </c>
      <c r="B127" t="s">
        <v>148</v>
      </c>
      <c r="C127">
        <v>33.333333333333336</v>
      </c>
      <c r="D127">
        <v>3</v>
      </c>
      <c r="E127" t="s">
        <v>28974</v>
      </c>
      <c r="F127">
        <v>100</v>
      </c>
      <c r="G127">
        <v>0</v>
      </c>
      <c r="H127" t="s">
        <v>655</v>
      </c>
      <c r="I127" t="s">
        <v>28975</v>
      </c>
      <c r="J127" t="s">
        <v>3052</v>
      </c>
      <c r="K127" t="s">
        <v>637</v>
      </c>
      <c r="L127" t="s">
        <v>638</v>
      </c>
      <c r="M127" t="s">
        <v>28976</v>
      </c>
      <c r="N127" t="s">
        <v>637</v>
      </c>
      <c r="O127" t="s">
        <v>643</v>
      </c>
      <c r="P127" t="s">
        <v>5</v>
      </c>
      <c r="Q127" t="s">
        <v>644</v>
      </c>
      <c r="R127" t="s">
        <v>638</v>
      </c>
      <c r="S127" t="s">
        <v>28977</v>
      </c>
      <c r="T127" t="s">
        <v>28976</v>
      </c>
    </row>
    <row r="128" spans="1:20" x14ac:dyDescent="0.25">
      <c r="A128" t="s">
        <v>147</v>
      </c>
      <c r="B128" t="s">
        <v>148</v>
      </c>
      <c r="C128">
        <v>33.333333333333336</v>
      </c>
      <c r="D128">
        <v>3</v>
      </c>
      <c r="E128" t="s">
        <v>28978</v>
      </c>
      <c r="F128">
        <v>100</v>
      </c>
      <c r="G128">
        <v>0</v>
      </c>
      <c r="H128" t="s">
        <v>655</v>
      </c>
      <c r="I128" t="s">
        <v>28979</v>
      </c>
      <c r="J128" t="s">
        <v>3052</v>
      </c>
      <c r="K128" t="s">
        <v>637</v>
      </c>
      <c r="L128" t="s">
        <v>638</v>
      </c>
      <c r="M128" t="s">
        <v>28980</v>
      </c>
      <c r="N128" t="s">
        <v>637</v>
      </c>
      <c r="O128" t="s">
        <v>639</v>
      </c>
      <c r="P128" t="s">
        <v>5</v>
      </c>
      <c r="Q128" t="s">
        <v>640</v>
      </c>
      <c r="R128" t="s">
        <v>638</v>
      </c>
      <c r="S128" t="s">
        <v>28981</v>
      </c>
      <c r="T128" t="s">
        <v>28980</v>
      </c>
    </row>
    <row r="129" spans="1:20" x14ac:dyDescent="0.25">
      <c r="A129" t="s">
        <v>147</v>
      </c>
      <c r="B129" t="s">
        <v>148</v>
      </c>
      <c r="C129">
        <v>33.333333333333336</v>
      </c>
      <c r="D129">
        <v>3</v>
      </c>
      <c r="E129" t="s">
        <v>28982</v>
      </c>
      <c r="F129">
        <v>100</v>
      </c>
      <c r="G129">
        <v>0</v>
      </c>
      <c r="H129" t="s">
        <v>655</v>
      </c>
      <c r="I129" t="s">
        <v>28983</v>
      </c>
      <c r="J129" t="s">
        <v>670</v>
      </c>
      <c r="K129" t="s">
        <v>637</v>
      </c>
      <c r="L129" t="s">
        <v>638</v>
      </c>
      <c r="M129" t="s">
        <v>28984</v>
      </c>
      <c r="N129" t="s">
        <v>637</v>
      </c>
      <c r="O129" t="s">
        <v>639</v>
      </c>
      <c r="P129" t="s">
        <v>5</v>
      </c>
      <c r="Q129" t="s">
        <v>640</v>
      </c>
      <c r="R129" t="s">
        <v>638</v>
      </c>
      <c r="S129" t="s">
        <v>28985</v>
      </c>
      <c r="T129" t="s">
        <v>28980</v>
      </c>
    </row>
    <row r="130" spans="1:20" x14ac:dyDescent="0.25">
      <c r="A130" t="s">
        <v>147</v>
      </c>
      <c r="B130" t="s">
        <v>148</v>
      </c>
      <c r="C130">
        <v>33.333333333333336</v>
      </c>
      <c r="D130">
        <v>3</v>
      </c>
      <c r="E130" t="s">
        <v>28986</v>
      </c>
      <c r="F130">
        <v>100</v>
      </c>
      <c r="G130">
        <v>0</v>
      </c>
      <c r="H130" t="s">
        <v>655</v>
      </c>
      <c r="I130" t="s">
        <v>28987</v>
      </c>
      <c r="J130" t="s">
        <v>642</v>
      </c>
      <c r="K130" t="s">
        <v>637</v>
      </c>
      <c r="L130" t="s">
        <v>638</v>
      </c>
      <c r="M130" t="s">
        <v>28988</v>
      </c>
      <c r="N130" t="s">
        <v>637</v>
      </c>
      <c r="O130" t="s">
        <v>639</v>
      </c>
      <c r="P130" t="s">
        <v>5</v>
      </c>
      <c r="Q130" t="s">
        <v>640</v>
      </c>
      <c r="R130" t="s">
        <v>638</v>
      </c>
      <c r="S130" t="s">
        <v>28989</v>
      </c>
      <c r="T130" t="s">
        <v>28980</v>
      </c>
    </row>
    <row r="131" spans="1:20" x14ac:dyDescent="0.25">
      <c r="A131" t="s">
        <v>147</v>
      </c>
      <c r="B131" t="s">
        <v>148</v>
      </c>
      <c r="C131">
        <v>33.333333333333336</v>
      </c>
      <c r="D131">
        <v>3</v>
      </c>
      <c r="E131" t="s">
        <v>28990</v>
      </c>
      <c r="F131">
        <v>138</v>
      </c>
      <c r="G131">
        <v>38</v>
      </c>
      <c r="H131" t="s">
        <v>655</v>
      </c>
      <c r="I131" t="s">
        <v>3875</v>
      </c>
      <c r="J131" t="s">
        <v>700</v>
      </c>
      <c r="K131" t="s">
        <v>637</v>
      </c>
      <c r="L131" t="s">
        <v>638</v>
      </c>
      <c r="M131" t="s">
        <v>28988</v>
      </c>
      <c r="N131" t="s">
        <v>637</v>
      </c>
      <c r="O131" t="s">
        <v>639</v>
      </c>
      <c r="P131" t="s">
        <v>5</v>
      </c>
      <c r="Q131" t="s">
        <v>640</v>
      </c>
      <c r="R131" t="s">
        <v>638</v>
      </c>
      <c r="S131" t="s">
        <v>28991</v>
      </c>
      <c r="T131" t="s">
        <v>28984</v>
      </c>
    </row>
    <row r="132" spans="1:20" x14ac:dyDescent="0.25">
      <c r="A132" t="s">
        <v>147</v>
      </c>
      <c r="B132" t="s">
        <v>148</v>
      </c>
      <c r="C132">
        <v>33.333333333333336</v>
      </c>
      <c r="D132">
        <v>3</v>
      </c>
      <c r="E132" t="s">
        <v>28992</v>
      </c>
      <c r="F132">
        <v>100</v>
      </c>
      <c r="G132">
        <v>0</v>
      </c>
      <c r="H132" t="s">
        <v>655</v>
      </c>
      <c r="I132" t="s">
        <v>28993</v>
      </c>
      <c r="J132" t="s">
        <v>9065</v>
      </c>
      <c r="K132" t="s">
        <v>637</v>
      </c>
      <c r="L132" t="s">
        <v>638</v>
      </c>
      <c r="M132" t="s">
        <v>28994</v>
      </c>
      <c r="N132" t="s">
        <v>637</v>
      </c>
      <c r="O132" t="s">
        <v>639</v>
      </c>
      <c r="P132" t="s">
        <v>5</v>
      </c>
      <c r="Q132" t="s">
        <v>640</v>
      </c>
      <c r="R132" t="s">
        <v>638</v>
      </c>
      <c r="S132" t="s">
        <v>28995</v>
      </c>
      <c r="T132" t="s">
        <v>28988</v>
      </c>
    </row>
    <row r="133" spans="1:20" x14ac:dyDescent="0.25">
      <c r="A133" t="s">
        <v>147</v>
      </c>
      <c r="B133" t="s">
        <v>148</v>
      </c>
      <c r="C133">
        <v>65</v>
      </c>
      <c r="D133">
        <v>9</v>
      </c>
      <c r="E133" t="s">
        <v>28996</v>
      </c>
      <c r="F133">
        <v>299</v>
      </c>
      <c r="G133">
        <v>0</v>
      </c>
      <c r="H133" t="s">
        <v>636</v>
      </c>
      <c r="I133" t="s">
        <v>28997</v>
      </c>
      <c r="J133" t="s">
        <v>653</v>
      </c>
      <c r="K133" t="s">
        <v>637</v>
      </c>
      <c r="L133" t="s">
        <v>638</v>
      </c>
      <c r="M133" t="s">
        <v>28998</v>
      </c>
      <c r="N133" t="s">
        <v>637</v>
      </c>
      <c r="O133" t="s">
        <v>639</v>
      </c>
      <c r="P133" t="s">
        <v>5</v>
      </c>
      <c r="Q133" t="s">
        <v>640</v>
      </c>
      <c r="R133" t="s">
        <v>638</v>
      </c>
      <c r="S133" t="s">
        <v>28999</v>
      </c>
      <c r="T133" t="s">
        <v>28994</v>
      </c>
    </row>
    <row r="134" spans="1:20" x14ac:dyDescent="0.25">
      <c r="A134" t="s">
        <v>147</v>
      </c>
      <c r="B134" t="s">
        <v>148</v>
      </c>
      <c r="C134">
        <v>33.333333333333336</v>
      </c>
      <c r="D134">
        <v>3</v>
      </c>
      <c r="E134" t="s">
        <v>29000</v>
      </c>
      <c r="F134">
        <v>100</v>
      </c>
      <c r="G134">
        <v>0</v>
      </c>
      <c r="H134" t="s">
        <v>655</v>
      </c>
      <c r="I134" t="s">
        <v>29001</v>
      </c>
      <c r="J134" t="s">
        <v>715</v>
      </c>
      <c r="K134" t="s">
        <v>637</v>
      </c>
      <c r="L134" t="s">
        <v>638</v>
      </c>
      <c r="M134" t="s">
        <v>29002</v>
      </c>
      <c r="N134" t="s">
        <v>637</v>
      </c>
      <c r="O134" t="s">
        <v>639</v>
      </c>
      <c r="P134" t="s">
        <v>5</v>
      </c>
      <c r="Q134" t="s">
        <v>640</v>
      </c>
      <c r="R134" t="s">
        <v>638</v>
      </c>
      <c r="S134" t="s">
        <v>29003</v>
      </c>
      <c r="T134" t="s">
        <v>28994</v>
      </c>
    </row>
    <row r="135" spans="1:20" x14ac:dyDescent="0.25">
      <c r="A135" t="s">
        <v>147</v>
      </c>
      <c r="B135" t="s">
        <v>148</v>
      </c>
      <c r="C135">
        <v>33.333333333333336</v>
      </c>
      <c r="D135">
        <v>3</v>
      </c>
      <c r="E135" t="s">
        <v>29004</v>
      </c>
      <c r="F135">
        <v>100</v>
      </c>
      <c r="G135">
        <v>0</v>
      </c>
      <c r="H135" t="s">
        <v>655</v>
      </c>
      <c r="I135" t="s">
        <v>29005</v>
      </c>
      <c r="J135" t="s">
        <v>1970</v>
      </c>
      <c r="K135" t="s">
        <v>637</v>
      </c>
      <c r="L135" t="s">
        <v>638</v>
      </c>
      <c r="M135" t="s">
        <v>29002</v>
      </c>
      <c r="N135" t="s">
        <v>637</v>
      </c>
      <c r="O135" t="s">
        <v>639</v>
      </c>
      <c r="P135" t="s">
        <v>5</v>
      </c>
      <c r="Q135" t="s">
        <v>640</v>
      </c>
      <c r="R135" t="s">
        <v>638</v>
      </c>
      <c r="S135" t="s">
        <v>29006</v>
      </c>
      <c r="T135" t="s">
        <v>29002</v>
      </c>
    </row>
    <row r="136" spans="1:20" x14ac:dyDescent="0.25">
      <c r="A136" t="s">
        <v>147</v>
      </c>
      <c r="B136" t="s">
        <v>148</v>
      </c>
      <c r="C136">
        <v>33.333333333333336</v>
      </c>
      <c r="D136">
        <v>3</v>
      </c>
      <c r="E136" t="s">
        <v>29007</v>
      </c>
      <c r="F136">
        <v>100</v>
      </c>
      <c r="G136">
        <v>0</v>
      </c>
      <c r="H136" t="s">
        <v>655</v>
      </c>
      <c r="I136" t="s">
        <v>29008</v>
      </c>
      <c r="J136" t="s">
        <v>648</v>
      </c>
      <c r="K136" t="s">
        <v>637</v>
      </c>
      <c r="L136" t="s">
        <v>638</v>
      </c>
      <c r="M136" t="s">
        <v>29002</v>
      </c>
      <c r="N136" t="s">
        <v>637</v>
      </c>
      <c r="O136" t="s">
        <v>639</v>
      </c>
      <c r="P136" t="s">
        <v>5</v>
      </c>
      <c r="Q136" t="s">
        <v>640</v>
      </c>
      <c r="R136" t="s">
        <v>638</v>
      </c>
      <c r="S136" t="s">
        <v>29009</v>
      </c>
      <c r="T136" t="s">
        <v>29002</v>
      </c>
    </row>
    <row r="137" spans="1:20" x14ac:dyDescent="0.25">
      <c r="A137" t="s">
        <v>147</v>
      </c>
      <c r="B137" t="s">
        <v>148</v>
      </c>
      <c r="C137">
        <v>33.333333333333336</v>
      </c>
      <c r="D137">
        <v>3</v>
      </c>
      <c r="E137" t="s">
        <v>29010</v>
      </c>
      <c r="F137">
        <v>100</v>
      </c>
      <c r="G137">
        <v>0</v>
      </c>
      <c r="H137" t="s">
        <v>655</v>
      </c>
      <c r="I137" t="s">
        <v>29011</v>
      </c>
      <c r="J137" t="s">
        <v>648</v>
      </c>
      <c r="K137" t="s">
        <v>637</v>
      </c>
      <c r="L137" t="s">
        <v>638</v>
      </c>
      <c r="M137" t="s">
        <v>29012</v>
      </c>
      <c r="N137" t="s">
        <v>637</v>
      </c>
      <c r="O137" t="s">
        <v>639</v>
      </c>
      <c r="P137" t="s">
        <v>5</v>
      </c>
      <c r="Q137" t="s">
        <v>640</v>
      </c>
      <c r="R137" t="s">
        <v>638</v>
      </c>
      <c r="S137" t="s">
        <v>29013</v>
      </c>
      <c r="T137" t="s">
        <v>29012</v>
      </c>
    </row>
    <row r="138" spans="1:20" x14ac:dyDescent="0.25">
      <c r="A138" t="s">
        <v>147</v>
      </c>
      <c r="B138" t="s">
        <v>148</v>
      </c>
      <c r="C138">
        <v>33.333333333333336</v>
      </c>
      <c r="D138">
        <v>3</v>
      </c>
      <c r="E138" t="s">
        <v>29014</v>
      </c>
      <c r="F138">
        <v>100</v>
      </c>
      <c r="G138">
        <v>0</v>
      </c>
      <c r="H138" t="s">
        <v>655</v>
      </c>
      <c r="I138" t="s">
        <v>29015</v>
      </c>
      <c r="J138" t="s">
        <v>686</v>
      </c>
      <c r="K138" t="s">
        <v>637</v>
      </c>
      <c r="L138" t="s">
        <v>638</v>
      </c>
      <c r="M138" t="s">
        <v>29016</v>
      </c>
      <c r="N138" t="s">
        <v>637</v>
      </c>
      <c r="O138" t="s">
        <v>639</v>
      </c>
      <c r="P138" t="s">
        <v>5</v>
      </c>
      <c r="Q138" t="s">
        <v>640</v>
      </c>
      <c r="R138" t="s">
        <v>638</v>
      </c>
      <c r="S138" t="s">
        <v>29017</v>
      </c>
      <c r="T138" t="s">
        <v>29016</v>
      </c>
    </row>
    <row r="139" spans="1:20" x14ac:dyDescent="0.25">
      <c r="A139" t="s">
        <v>594</v>
      </c>
      <c r="B139" t="s">
        <v>595</v>
      </c>
      <c r="C139">
        <v>50</v>
      </c>
      <c r="D139">
        <v>3</v>
      </c>
      <c r="E139" t="s">
        <v>29018</v>
      </c>
      <c r="F139">
        <v>118</v>
      </c>
      <c r="G139">
        <v>18</v>
      </c>
      <c r="H139" t="s">
        <v>636</v>
      </c>
      <c r="I139" t="s">
        <v>29019</v>
      </c>
      <c r="J139" t="s">
        <v>642</v>
      </c>
      <c r="K139" t="s">
        <v>637</v>
      </c>
      <c r="L139" t="s">
        <v>638</v>
      </c>
      <c r="M139" t="s">
        <v>29020</v>
      </c>
      <c r="N139" t="s">
        <v>637</v>
      </c>
      <c r="O139" t="s">
        <v>639</v>
      </c>
      <c r="P139" t="s">
        <v>5</v>
      </c>
      <c r="Q139" t="s">
        <v>640</v>
      </c>
      <c r="R139" t="s">
        <v>638</v>
      </c>
      <c r="S139" t="s">
        <v>29021</v>
      </c>
      <c r="T139" t="s">
        <v>29020</v>
      </c>
    </row>
    <row r="140" spans="1:20" x14ac:dyDescent="0.25">
      <c r="A140" t="s">
        <v>147</v>
      </c>
      <c r="B140" t="s">
        <v>148</v>
      </c>
      <c r="C140">
        <v>50</v>
      </c>
      <c r="D140">
        <v>6</v>
      </c>
      <c r="E140" t="s">
        <v>29022</v>
      </c>
      <c r="F140">
        <v>200</v>
      </c>
      <c r="G140">
        <v>0</v>
      </c>
      <c r="H140" t="s">
        <v>636</v>
      </c>
      <c r="I140" t="s">
        <v>29023</v>
      </c>
      <c r="J140" t="s">
        <v>642</v>
      </c>
      <c r="K140" t="s">
        <v>637</v>
      </c>
      <c r="L140" t="s">
        <v>638</v>
      </c>
      <c r="M140" t="s">
        <v>29024</v>
      </c>
      <c r="N140" t="s">
        <v>637</v>
      </c>
      <c r="O140" t="s">
        <v>643</v>
      </c>
      <c r="P140" t="s">
        <v>5</v>
      </c>
      <c r="Q140" t="s">
        <v>644</v>
      </c>
      <c r="R140" t="s">
        <v>638</v>
      </c>
      <c r="S140" t="s">
        <v>29025</v>
      </c>
      <c r="T140" t="s">
        <v>29024</v>
      </c>
    </row>
    <row r="141" spans="1:20" x14ac:dyDescent="0.25">
      <c r="A141" t="s">
        <v>147</v>
      </c>
      <c r="B141" t="s">
        <v>148</v>
      </c>
      <c r="C141">
        <v>33.333333333333336</v>
      </c>
      <c r="D141">
        <v>3</v>
      </c>
      <c r="E141" t="s">
        <v>29026</v>
      </c>
      <c r="F141">
        <v>100</v>
      </c>
      <c r="G141">
        <v>0</v>
      </c>
      <c r="H141" t="s">
        <v>655</v>
      </c>
      <c r="I141" t="s">
        <v>29027</v>
      </c>
      <c r="J141" t="s">
        <v>696</v>
      </c>
      <c r="K141" t="s">
        <v>637</v>
      </c>
      <c r="L141" t="s">
        <v>638</v>
      </c>
      <c r="M141" t="s">
        <v>29028</v>
      </c>
      <c r="N141" t="s">
        <v>637</v>
      </c>
      <c r="O141" t="s">
        <v>643</v>
      </c>
      <c r="P141" t="s">
        <v>5</v>
      </c>
      <c r="Q141" t="s">
        <v>644</v>
      </c>
      <c r="R141" t="s">
        <v>638</v>
      </c>
      <c r="S141" t="s">
        <v>29029</v>
      </c>
      <c r="T141" t="s">
        <v>29028</v>
      </c>
    </row>
    <row r="142" spans="1:20" x14ac:dyDescent="0.25">
      <c r="A142" t="s">
        <v>147</v>
      </c>
      <c r="B142" t="s">
        <v>148</v>
      </c>
      <c r="C142">
        <v>33.333333333333336</v>
      </c>
      <c r="D142">
        <v>3</v>
      </c>
      <c r="E142" t="s">
        <v>29030</v>
      </c>
      <c r="F142">
        <v>100</v>
      </c>
      <c r="G142">
        <v>0</v>
      </c>
      <c r="H142" t="s">
        <v>655</v>
      </c>
      <c r="I142" t="s">
        <v>29031</v>
      </c>
      <c r="J142" t="s">
        <v>649</v>
      </c>
      <c r="K142" t="s">
        <v>637</v>
      </c>
      <c r="L142" t="s">
        <v>638</v>
      </c>
      <c r="M142" t="s">
        <v>29032</v>
      </c>
      <c r="N142" t="s">
        <v>637</v>
      </c>
      <c r="O142" t="s">
        <v>639</v>
      </c>
      <c r="P142" t="s">
        <v>5</v>
      </c>
      <c r="Q142" t="s">
        <v>640</v>
      </c>
      <c r="R142" t="s">
        <v>638</v>
      </c>
      <c r="S142" t="s">
        <v>29033</v>
      </c>
      <c r="T142" t="s">
        <v>29034</v>
      </c>
    </row>
    <row r="143" spans="1:20" x14ac:dyDescent="0.25">
      <c r="A143" t="s">
        <v>594</v>
      </c>
      <c r="B143" t="s">
        <v>595</v>
      </c>
      <c r="C143">
        <v>50</v>
      </c>
      <c r="D143">
        <v>3</v>
      </c>
      <c r="E143" t="s">
        <v>29035</v>
      </c>
      <c r="F143">
        <v>389.3</v>
      </c>
      <c r="G143">
        <v>0</v>
      </c>
      <c r="H143" t="s">
        <v>636</v>
      </c>
      <c r="I143" t="s">
        <v>27290</v>
      </c>
      <c r="J143" t="s">
        <v>675</v>
      </c>
      <c r="K143" t="s">
        <v>637</v>
      </c>
      <c r="L143" t="s">
        <v>638</v>
      </c>
      <c r="M143" t="s">
        <v>29032</v>
      </c>
      <c r="N143" t="s">
        <v>637</v>
      </c>
      <c r="O143" t="s">
        <v>643</v>
      </c>
      <c r="P143" t="s">
        <v>5</v>
      </c>
      <c r="Q143" t="s">
        <v>644</v>
      </c>
      <c r="R143" t="s">
        <v>638</v>
      </c>
      <c r="S143" t="s">
        <v>29036</v>
      </c>
      <c r="T143" t="s">
        <v>29034</v>
      </c>
    </row>
    <row r="144" spans="1:20" x14ac:dyDescent="0.25">
      <c r="A144" t="s">
        <v>16479</v>
      </c>
      <c r="B144" t="s">
        <v>13745</v>
      </c>
      <c r="C144">
        <v>99</v>
      </c>
      <c r="D144">
        <v>2</v>
      </c>
      <c r="E144" t="s">
        <v>29035</v>
      </c>
      <c r="F144">
        <v>389.3</v>
      </c>
      <c r="G144">
        <v>0</v>
      </c>
      <c r="H144" t="s">
        <v>636</v>
      </c>
      <c r="I144" t="s">
        <v>27290</v>
      </c>
      <c r="J144" t="s">
        <v>675</v>
      </c>
      <c r="K144" t="s">
        <v>637</v>
      </c>
      <c r="L144" t="s">
        <v>638</v>
      </c>
      <c r="M144" t="s">
        <v>29032</v>
      </c>
      <c r="N144" t="s">
        <v>637</v>
      </c>
      <c r="O144" t="s">
        <v>643</v>
      </c>
      <c r="P144" t="s">
        <v>5</v>
      </c>
      <c r="Q144" t="s">
        <v>644</v>
      </c>
      <c r="R144" t="s">
        <v>638</v>
      </c>
      <c r="S144" t="s">
        <v>29036</v>
      </c>
      <c r="T144" t="s">
        <v>29034</v>
      </c>
    </row>
    <row r="145" spans="1:20" x14ac:dyDescent="0.25">
      <c r="A145" t="s">
        <v>16818</v>
      </c>
      <c r="B145" t="s">
        <v>13750</v>
      </c>
      <c r="C145">
        <v>99</v>
      </c>
      <c r="D145">
        <v>2</v>
      </c>
      <c r="E145" t="s">
        <v>29035</v>
      </c>
      <c r="F145">
        <v>389.3</v>
      </c>
      <c r="G145">
        <v>0</v>
      </c>
      <c r="H145" t="s">
        <v>636</v>
      </c>
      <c r="I145" t="s">
        <v>27290</v>
      </c>
      <c r="J145" t="s">
        <v>675</v>
      </c>
      <c r="K145" t="s">
        <v>637</v>
      </c>
      <c r="L145" t="s">
        <v>638</v>
      </c>
      <c r="M145" t="s">
        <v>29032</v>
      </c>
      <c r="N145" t="s">
        <v>637</v>
      </c>
      <c r="O145" t="s">
        <v>643</v>
      </c>
      <c r="P145" t="s">
        <v>5</v>
      </c>
      <c r="Q145" t="s">
        <v>644</v>
      </c>
      <c r="R145" t="s">
        <v>638</v>
      </c>
      <c r="S145" t="s">
        <v>29036</v>
      </c>
      <c r="T145" t="s">
        <v>29034</v>
      </c>
    </row>
    <row r="146" spans="1:20" x14ac:dyDescent="0.25">
      <c r="A146" t="s">
        <v>101</v>
      </c>
      <c r="B146" t="s">
        <v>74</v>
      </c>
      <c r="C146">
        <v>83.333333333333329</v>
      </c>
      <c r="D146">
        <v>3</v>
      </c>
      <c r="E146" t="s">
        <v>29037</v>
      </c>
      <c r="F146">
        <v>237.5</v>
      </c>
      <c r="G146">
        <v>0</v>
      </c>
      <c r="H146" t="s">
        <v>655</v>
      </c>
      <c r="I146" t="s">
        <v>29038</v>
      </c>
      <c r="J146" t="s">
        <v>1862</v>
      </c>
      <c r="K146" t="s">
        <v>637</v>
      </c>
      <c r="L146" t="s">
        <v>638</v>
      </c>
      <c r="M146" t="s">
        <v>29039</v>
      </c>
      <c r="N146" t="s">
        <v>637</v>
      </c>
      <c r="O146" t="s">
        <v>643</v>
      </c>
      <c r="P146" t="s">
        <v>5</v>
      </c>
      <c r="Q146" t="s">
        <v>644</v>
      </c>
      <c r="R146" t="s">
        <v>638</v>
      </c>
      <c r="S146" t="s">
        <v>29040</v>
      </c>
      <c r="T146" t="s">
        <v>29032</v>
      </c>
    </row>
    <row r="147" spans="1:20" x14ac:dyDescent="0.25">
      <c r="A147" t="s">
        <v>147</v>
      </c>
      <c r="B147" t="s">
        <v>148</v>
      </c>
      <c r="C147">
        <v>33.333333333333336</v>
      </c>
      <c r="D147">
        <v>3</v>
      </c>
      <c r="E147" t="s">
        <v>29041</v>
      </c>
      <c r="F147">
        <v>100</v>
      </c>
      <c r="G147">
        <v>0</v>
      </c>
      <c r="H147" t="s">
        <v>655</v>
      </c>
      <c r="I147" t="s">
        <v>29042</v>
      </c>
      <c r="J147" t="s">
        <v>2240</v>
      </c>
      <c r="K147" t="s">
        <v>637</v>
      </c>
      <c r="L147" t="s">
        <v>638</v>
      </c>
      <c r="M147" t="s">
        <v>29039</v>
      </c>
      <c r="N147" t="s">
        <v>637</v>
      </c>
      <c r="O147" t="s">
        <v>639</v>
      </c>
      <c r="P147" t="s">
        <v>5</v>
      </c>
      <c r="Q147" t="s">
        <v>640</v>
      </c>
      <c r="R147" t="s">
        <v>638</v>
      </c>
      <c r="S147" t="s">
        <v>29043</v>
      </c>
      <c r="T147" t="s">
        <v>29032</v>
      </c>
    </row>
    <row r="148" spans="1:20" x14ac:dyDescent="0.25">
      <c r="A148" t="s">
        <v>594</v>
      </c>
      <c r="B148" t="s">
        <v>595</v>
      </c>
      <c r="C148">
        <v>50</v>
      </c>
      <c r="D148">
        <v>3</v>
      </c>
      <c r="E148" t="s">
        <v>29044</v>
      </c>
      <c r="F148">
        <v>100</v>
      </c>
      <c r="G148">
        <v>0</v>
      </c>
      <c r="H148" t="s">
        <v>636</v>
      </c>
      <c r="I148" t="s">
        <v>29045</v>
      </c>
      <c r="J148" t="s">
        <v>2240</v>
      </c>
      <c r="K148" t="s">
        <v>637</v>
      </c>
      <c r="L148" t="s">
        <v>638</v>
      </c>
      <c r="M148" t="s">
        <v>29046</v>
      </c>
      <c r="N148" t="s">
        <v>637</v>
      </c>
      <c r="O148" t="s">
        <v>639</v>
      </c>
      <c r="P148" t="s">
        <v>5</v>
      </c>
      <c r="Q148" t="s">
        <v>640</v>
      </c>
      <c r="R148" t="s">
        <v>638</v>
      </c>
      <c r="S148" t="s">
        <v>29047</v>
      </c>
      <c r="T148" t="s">
        <v>29048</v>
      </c>
    </row>
    <row r="149" spans="1:20" x14ac:dyDescent="0.25">
      <c r="A149" t="s">
        <v>147</v>
      </c>
      <c r="B149" t="s">
        <v>148</v>
      </c>
      <c r="C149">
        <v>33.333333333333336</v>
      </c>
      <c r="D149">
        <v>3</v>
      </c>
      <c r="E149" t="s">
        <v>29049</v>
      </c>
      <c r="F149">
        <v>100</v>
      </c>
      <c r="G149">
        <v>0</v>
      </c>
      <c r="H149" t="s">
        <v>655</v>
      </c>
      <c r="I149" t="s">
        <v>29050</v>
      </c>
      <c r="J149" t="s">
        <v>2240</v>
      </c>
      <c r="K149" t="s">
        <v>637</v>
      </c>
      <c r="L149" t="s">
        <v>638</v>
      </c>
      <c r="M149" t="s">
        <v>29046</v>
      </c>
      <c r="N149" t="s">
        <v>637</v>
      </c>
      <c r="O149" t="s">
        <v>639</v>
      </c>
      <c r="P149" t="s">
        <v>5</v>
      </c>
      <c r="Q149" t="s">
        <v>640</v>
      </c>
      <c r="R149" t="s">
        <v>638</v>
      </c>
      <c r="S149" t="s">
        <v>29051</v>
      </c>
      <c r="T149" t="s">
        <v>29048</v>
      </c>
    </row>
    <row r="150" spans="1:20" x14ac:dyDescent="0.25">
      <c r="A150" t="s">
        <v>18</v>
      </c>
      <c r="B150" t="s">
        <v>19</v>
      </c>
      <c r="C150">
        <v>66.666666666666671</v>
      </c>
      <c r="D150">
        <v>3</v>
      </c>
      <c r="E150" t="s">
        <v>29052</v>
      </c>
      <c r="F150">
        <v>129</v>
      </c>
      <c r="G150">
        <v>0</v>
      </c>
      <c r="H150" t="s">
        <v>645</v>
      </c>
      <c r="I150" t="s">
        <v>727</v>
      </c>
      <c r="J150" t="s">
        <v>29053</v>
      </c>
      <c r="K150" t="s">
        <v>3397</v>
      </c>
      <c r="L150" t="s">
        <v>1689</v>
      </c>
      <c r="M150" t="s">
        <v>29054</v>
      </c>
      <c r="N150" t="s">
        <v>637</v>
      </c>
      <c r="O150" t="s">
        <v>646</v>
      </c>
      <c r="P150" t="s">
        <v>26</v>
      </c>
      <c r="Q150" t="s">
        <v>647</v>
      </c>
      <c r="R150" t="s">
        <v>638</v>
      </c>
      <c r="S150" t="s">
        <v>29055</v>
      </c>
      <c r="T150" t="s">
        <v>29056</v>
      </c>
    </row>
    <row r="151" spans="1:20" x14ac:dyDescent="0.25">
      <c r="A151" t="s">
        <v>147</v>
      </c>
      <c r="B151" t="s">
        <v>148</v>
      </c>
      <c r="C151">
        <v>33.333333333333336</v>
      </c>
      <c r="D151">
        <v>3</v>
      </c>
      <c r="E151" t="s">
        <v>29057</v>
      </c>
      <c r="F151">
        <v>100</v>
      </c>
      <c r="G151">
        <v>0</v>
      </c>
      <c r="H151" t="s">
        <v>655</v>
      </c>
      <c r="I151" t="s">
        <v>29058</v>
      </c>
      <c r="J151" t="s">
        <v>4701</v>
      </c>
      <c r="K151" t="s">
        <v>637</v>
      </c>
      <c r="L151" t="s">
        <v>638</v>
      </c>
      <c r="M151" t="s">
        <v>29059</v>
      </c>
      <c r="N151" t="s">
        <v>637</v>
      </c>
      <c r="O151" t="s">
        <v>639</v>
      </c>
      <c r="P151" t="s">
        <v>5</v>
      </c>
      <c r="Q151" t="s">
        <v>640</v>
      </c>
      <c r="R151" t="s">
        <v>638</v>
      </c>
      <c r="S151" t="s">
        <v>29060</v>
      </c>
      <c r="T151" t="s">
        <v>29059</v>
      </c>
    </row>
    <row r="152" spans="1:20" x14ac:dyDescent="0.25">
      <c r="A152" t="s">
        <v>147</v>
      </c>
      <c r="B152" t="s">
        <v>148</v>
      </c>
      <c r="C152">
        <v>33.333333333333336</v>
      </c>
      <c r="D152">
        <v>6</v>
      </c>
      <c r="E152" t="s">
        <v>29061</v>
      </c>
      <c r="F152">
        <v>238</v>
      </c>
      <c r="G152">
        <v>38</v>
      </c>
      <c r="H152" t="s">
        <v>636</v>
      </c>
      <c r="I152" t="s">
        <v>29062</v>
      </c>
      <c r="J152" t="s">
        <v>29063</v>
      </c>
      <c r="K152" t="s">
        <v>637</v>
      </c>
      <c r="L152" t="s">
        <v>638</v>
      </c>
      <c r="M152" t="s">
        <v>29064</v>
      </c>
      <c r="N152" t="s">
        <v>637</v>
      </c>
      <c r="O152" t="s">
        <v>639</v>
      </c>
      <c r="P152" t="s">
        <v>5</v>
      </c>
      <c r="Q152" t="s">
        <v>640</v>
      </c>
      <c r="R152" t="s">
        <v>638</v>
      </c>
      <c r="S152" t="s">
        <v>29065</v>
      </c>
      <c r="T152" t="s">
        <v>29066</v>
      </c>
    </row>
    <row r="153" spans="1:20" x14ac:dyDescent="0.25">
      <c r="A153" t="s">
        <v>594</v>
      </c>
      <c r="B153" t="s">
        <v>595</v>
      </c>
      <c r="C153">
        <v>50</v>
      </c>
      <c r="D153">
        <v>3</v>
      </c>
      <c r="E153" t="s">
        <v>29067</v>
      </c>
      <c r="F153">
        <v>100</v>
      </c>
      <c r="G153">
        <v>0</v>
      </c>
      <c r="H153" t="s">
        <v>636</v>
      </c>
      <c r="I153" t="s">
        <v>25491</v>
      </c>
      <c r="J153" t="s">
        <v>657</v>
      </c>
      <c r="K153" t="s">
        <v>637</v>
      </c>
      <c r="L153" t="s">
        <v>638</v>
      </c>
      <c r="M153" t="s">
        <v>29068</v>
      </c>
      <c r="N153" t="s">
        <v>637</v>
      </c>
      <c r="O153" t="s">
        <v>639</v>
      </c>
      <c r="P153" t="s">
        <v>5</v>
      </c>
      <c r="Q153" t="s">
        <v>640</v>
      </c>
      <c r="R153" t="s">
        <v>638</v>
      </c>
      <c r="S153" t="s">
        <v>29069</v>
      </c>
      <c r="T153" t="s">
        <v>29068</v>
      </c>
    </row>
    <row r="154" spans="1:20" x14ac:dyDescent="0.25">
      <c r="A154" t="s">
        <v>18</v>
      </c>
      <c r="B154" t="s">
        <v>19</v>
      </c>
      <c r="C154">
        <v>66.666666666666671</v>
      </c>
      <c r="D154">
        <v>3</v>
      </c>
      <c r="E154" t="s">
        <v>29070</v>
      </c>
      <c r="F154">
        <v>103</v>
      </c>
      <c r="G154">
        <v>3</v>
      </c>
      <c r="H154" t="s">
        <v>636</v>
      </c>
      <c r="I154" t="s">
        <v>29071</v>
      </c>
      <c r="J154" t="s">
        <v>675</v>
      </c>
      <c r="K154" t="s">
        <v>637</v>
      </c>
      <c r="L154" t="s">
        <v>638</v>
      </c>
      <c r="M154" t="s">
        <v>29072</v>
      </c>
      <c r="N154" t="s">
        <v>637</v>
      </c>
      <c r="O154" t="s">
        <v>639</v>
      </c>
      <c r="P154" t="s">
        <v>5</v>
      </c>
      <c r="Q154" t="s">
        <v>640</v>
      </c>
      <c r="R154" t="s">
        <v>638</v>
      </c>
      <c r="S154" t="s">
        <v>29073</v>
      </c>
      <c r="T154" t="s">
        <v>29072</v>
      </c>
    </row>
    <row r="155" spans="1:20" x14ac:dyDescent="0.25">
      <c r="A155" t="s">
        <v>147</v>
      </c>
      <c r="B155" t="s">
        <v>148</v>
      </c>
      <c r="C155">
        <v>50</v>
      </c>
      <c r="D155">
        <v>6</v>
      </c>
      <c r="E155" t="s">
        <v>29074</v>
      </c>
      <c r="F155">
        <v>200</v>
      </c>
      <c r="G155">
        <v>0</v>
      </c>
      <c r="H155" t="s">
        <v>636</v>
      </c>
      <c r="I155" t="s">
        <v>29075</v>
      </c>
      <c r="J155" t="s">
        <v>648</v>
      </c>
      <c r="K155" t="s">
        <v>637</v>
      </c>
      <c r="L155" t="s">
        <v>638</v>
      </c>
      <c r="M155" t="s">
        <v>29076</v>
      </c>
      <c r="N155" t="s">
        <v>637</v>
      </c>
      <c r="O155" t="s">
        <v>639</v>
      </c>
      <c r="P155" t="s">
        <v>5</v>
      </c>
      <c r="Q155" t="s">
        <v>640</v>
      </c>
      <c r="R155" t="s">
        <v>638</v>
      </c>
      <c r="S155" t="s">
        <v>29077</v>
      </c>
      <c r="T155" t="s">
        <v>29076</v>
      </c>
    </row>
    <row r="156" spans="1:20" x14ac:dyDescent="0.25">
      <c r="A156" t="s">
        <v>147</v>
      </c>
      <c r="B156" t="s">
        <v>148</v>
      </c>
      <c r="C156">
        <v>33.333333333333336</v>
      </c>
      <c r="D156">
        <v>3</v>
      </c>
      <c r="E156" t="s">
        <v>29078</v>
      </c>
      <c r="F156">
        <v>100</v>
      </c>
      <c r="G156">
        <v>0</v>
      </c>
      <c r="H156" t="s">
        <v>636</v>
      </c>
      <c r="I156" t="s">
        <v>6077</v>
      </c>
      <c r="J156" t="s">
        <v>673</v>
      </c>
      <c r="K156" t="s">
        <v>637</v>
      </c>
      <c r="L156" t="s">
        <v>638</v>
      </c>
      <c r="M156" t="s">
        <v>29079</v>
      </c>
      <c r="N156" t="s">
        <v>637</v>
      </c>
      <c r="O156" t="s">
        <v>643</v>
      </c>
      <c r="P156" t="s">
        <v>5</v>
      </c>
      <c r="Q156" t="s">
        <v>644</v>
      </c>
      <c r="R156" t="s">
        <v>638</v>
      </c>
      <c r="S156" t="s">
        <v>29080</v>
      </c>
      <c r="T156" t="s">
        <v>29079</v>
      </c>
    </row>
    <row r="157" spans="1:20" x14ac:dyDescent="0.25">
      <c r="A157" t="s">
        <v>18</v>
      </c>
      <c r="B157" t="s">
        <v>19</v>
      </c>
      <c r="C157">
        <v>66.666666666666671</v>
      </c>
      <c r="D157">
        <v>12</v>
      </c>
      <c r="E157" t="s">
        <v>29081</v>
      </c>
      <c r="F157">
        <v>340</v>
      </c>
      <c r="G157">
        <v>0</v>
      </c>
      <c r="H157" t="s">
        <v>636</v>
      </c>
      <c r="I157" t="s">
        <v>4951</v>
      </c>
      <c r="J157" t="s">
        <v>675</v>
      </c>
      <c r="K157" t="s">
        <v>637</v>
      </c>
      <c r="L157" t="s">
        <v>638</v>
      </c>
      <c r="M157" t="s">
        <v>29082</v>
      </c>
      <c r="N157" t="s">
        <v>637</v>
      </c>
      <c r="O157" t="s">
        <v>639</v>
      </c>
      <c r="P157" t="s">
        <v>5</v>
      </c>
      <c r="Q157" t="s">
        <v>640</v>
      </c>
      <c r="R157" t="s">
        <v>638</v>
      </c>
      <c r="S157" t="s">
        <v>29083</v>
      </c>
      <c r="T157" t="s">
        <v>29082</v>
      </c>
    </row>
    <row r="158" spans="1:20" x14ac:dyDescent="0.25">
      <c r="A158" t="s">
        <v>147</v>
      </c>
      <c r="B158" t="s">
        <v>148</v>
      </c>
      <c r="C158">
        <v>33.333333333333336</v>
      </c>
      <c r="D158">
        <v>3</v>
      </c>
      <c r="E158" t="s">
        <v>29084</v>
      </c>
      <c r="F158">
        <v>100</v>
      </c>
      <c r="G158">
        <v>0</v>
      </c>
      <c r="H158" t="s">
        <v>636</v>
      </c>
      <c r="I158" t="s">
        <v>29085</v>
      </c>
      <c r="J158" t="s">
        <v>1827</v>
      </c>
      <c r="K158" t="s">
        <v>637</v>
      </c>
      <c r="L158" t="s">
        <v>638</v>
      </c>
      <c r="M158" t="s">
        <v>29086</v>
      </c>
      <c r="N158" t="s">
        <v>637</v>
      </c>
      <c r="O158" t="s">
        <v>639</v>
      </c>
      <c r="P158" t="s">
        <v>5</v>
      </c>
      <c r="Q158" t="s">
        <v>640</v>
      </c>
      <c r="R158" t="s">
        <v>638</v>
      </c>
      <c r="S158" t="s">
        <v>29087</v>
      </c>
      <c r="T158" t="s">
        <v>29086</v>
      </c>
    </row>
    <row r="159" spans="1:20" x14ac:dyDescent="0.25">
      <c r="A159" t="s">
        <v>594</v>
      </c>
      <c r="B159" t="s">
        <v>595</v>
      </c>
      <c r="C159">
        <v>50</v>
      </c>
      <c r="D159">
        <v>3</v>
      </c>
      <c r="E159" t="s">
        <v>29088</v>
      </c>
      <c r="F159">
        <v>299</v>
      </c>
      <c r="G159">
        <v>0</v>
      </c>
      <c r="H159" t="s">
        <v>645</v>
      </c>
      <c r="I159" t="s">
        <v>29089</v>
      </c>
      <c r="J159" t="s">
        <v>29090</v>
      </c>
      <c r="K159" t="s">
        <v>2934</v>
      </c>
      <c r="L159" t="s">
        <v>29091</v>
      </c>
      <c r="M159" t="s">
        <v>29092</v>
      </c>
      <c r="N159" t="s">
        <v>3443</v>
      </c>
      <c r="O159" t="s">
        <v>698</v>
      </c>
      <c r="P159" t="s">
        <v>692</v>
      </c>
      <c r="Q159" t="s">
        <v>693</v>
      </c>
      <c r="R159" t="s">
        <v>638</v>
      </c>
      <c r="S159" t="s">
        <v>29093</v>
      </c>
      <c r="T159" t="s">
        <v>29092</v>
      </c>
    </row>
    <row r="160" spans="1:20" x14ac:dyDescent="0.25">
      <c r="A160" t="s">
        <v>16818</v>
      </c>
      <c r="B160" t="s">
        <v>13750</v>
      </c>
      <c r="C160">
        <v>99</v>
      </c>
      <c r="D160">
        <v>1</v>
      </c>
      <c r="E160" t="s">
        <v>29088</v>
      </c>
      <c r="F160">
        <v>299</v>
      </c>
      <c r="G160">
        <v>0</v>
      </c>
      <c r="H160" t="s">
        <v>645</v>
      </c>
      <c r="I160" t="s">
        <v>29089</v>
      </c>
      <c r="J160" t="s">
        <v>29090</v>
      </c>
      <c r="K160" t="s">
        <v>2934</v>
      </c>
      <c r="L160" t="s">
        <v>29091</v>
      </c>
      <c r="M160" t="s">
        <v>29092</v>
      </c>
      <c r="N160" t="s">
        <v>3443</v>
      </c>
      <c r="O160" t="s">
        <v>698</v>
      </c>
      <c r="P160" t="s">
        <v>692</v>
      </c>
      <c r="Q160" t="s">
        <v>693</v>
      </c>
      <c r="R160" t="s">
        <v>638</v>
      </c>
      <c r="S160" t="s">
        <v>29093</v>
      </c>
      <c r="T160" t="s">
        <v>29092</v>
      </c>
    </row>
    <row r="161" spans="1:20" x14ac:dyDescent="0.25">
      <c r="A161" t="s">
        <v>16479</v>
      </c>
      <c r="B161" t="s">
        <v>13745</v>
      </c>
      <c r="C161">
        <v>99</v>
      </c>
      <c r="D161">
        <v>1</v>
      </c>
      <c r="E161" t="s">
        <v>29088</v>
      </c>
      <c r="F161">
        <v>299</v>
      </c>
      <c r="G161">
        <v>0</v>
      </c>
      <c r="H161" t="s">
        <v>645</v>
      </c>
      <c r="I161" t="s">
        <v>29089</v>
      </c>
      <c r="J161" t="s">
        <v>29090</v>
      </c>
      <c r="K161" t="s">
        <v>2934</v>
      </c>
      <c r="L161" t="s">
        <v>29091</v>
      </c>
      <c r="M161" t="s">
        <v>29092</v>
      </c>
      <c r="N161" t="s">
        <v>3443</v>
      </c>
      <c r="O161" t="s">
        <v>698</v>
      </c>
      <c r="P161" t="s">
        <v>692</v>
      </c>
      <c r="Q161" t="s">
        <v>693</v>
      </c>
      <c r="R161" t="s">
        <v>638</v>
      </c>
      <c r="S161" t="s">
        <v>29093</v>
      </c>
      <c r="T161" t="s">
        <v>29092</v>
      </c>
    </row>
    <row r="162" spans="1:20" x14ac:dyDescent="0.25">
      <c r="A162" t="s">
        <v>147</v>
      </c>
      <c r="B162" t="s">
        <v>148</v>
      </c>
      <c r="C162">
        <v>33.333333333333336</v>
      </c>
      <c r="D162">
        <v>3</v>
      </c>
      <c r="E162" t="s">
        <v>29094</v>
      </c>
      <c r="F162">
        <v>100</v>
      </c>
      <c r="G162">
        <v>0</v>
      </c>
      <c r="H162" t="s">
        <v>636</v>
      </c>
      <c r="I162" t="s">
        <v>26052</v>
      </c>
      <c r="J162" t="s">
        <v>642</v>
      </c>
      <c r="K162" t="s">
        <v>637</v>
      </c>
      <c r="L162" t="s">
        <v>638</v>
      </c>
      <c r="M162" t="s">
        <v>29095</v>
      </c>
      <c r="N162" t="s">
        <v>637</v>
      </c>
      <c r="O162" t="s">
        <v>639</v>
      </c>
      <c r="P162" t="s">
        <v>5</v>
      </c>
      <c r="Q162" t="s">
        <v>640</v>
      </c>
      <c r="R162" t="s">
        <v>638</v>
      </c>
      <c r="S162" t="s">
        <v>29096</v>
      </c>
      <c r="T162" t="s">
        <v>29095</v>
      </c>
    </row>
    <row r="163" spans="1:20" x14ac:dyDescent="0.25">
      <c r="A163" t="s">
        <v>18</v>
      </c>
      <c r="B163" t="s">
        <v>19</v>
      </c>
      <c r="C163">
        <v>66.666666666666671</v>
      </c>
      <c r="D163">
        <v>6</v>
      </c>
      <c r="E163" t="s">
        <v>29097</v>
      </c>
      <c r="F163">
        <v>200</v>
      </c>
      <c r="G163">
        <v>0</v>
      </c>
      <c r="H163" t="s">
        <v>636</v>
      </c>
      <c r="I163" t="s">
        <v>8370</v>
      </c>
      <c r="J163" t="s">
        <v>676</v>
      </c>
      <c r="K163" t="s">
        <v>637</v>
      </c>
      <c r="L163" t="s">
        <v>638</v>
      </c>
      <c r="M163" t="s">
        <v>29098</v>
      </c>
      <c r="N163" t="s">
        <v>637</v>
      </c>
      <c r="O163" t="s">
        <v>639</v>
      </c>
      <c r="P163" t="s">
        <v>5</v>
      </c>
      <c r="Q163" t="s">
        <v>640</v>
      </c>
      <c r="R163" t="s">
        <v>638</v>
      </c>
      <c r="S163" t="s">
        <v>29099</v>
      </c>
      <c r="T163" t="s">
        <v>29098</v>
      </c>
    </row>
    <row r="164" spans="1:20" x14ac:dyDescent="0.25">
      <c r="A164" t="s">
        <v>77</v>
      </c>
      <c r="B164" t="s">
        <v>78</v>
      </c>
      <c r="C164">
        <v>49</v>
      </c>
      <c r="D164">
        <v>1</v>
      </c>
      <c r="E164" t="s">
        <v>29100</v>
      </c>
      <c r="F164">
        <v>49</v>
      </c>
      <c r="G164">
        <v>0</v>
      </c>
      <c r="H164" t="s">
        <v>645</v>
      </c>
      <c r="I164" t="s">
        <v>7679</v>
      </c>
      <c r="J164" t="s">
        <v>29101</v>
      </c>
      <c r="K164" t="s">
        <v>17846</v>
      </c>
      <c r="L164" t="s">
        <v>1708</v>
      </c>
      <c r="M164" t="s">
        <v>29102</v>
      </c>
      <c r="N164" t="s">
        <v>637</v>
      </c>
      <c r="O164" t="s">
        <v>646</v>
      </c>
      <c r="P164" t="s">
        <v>26</v>
      </c>
      <c r="Q164" t="s">
        <v>647</v>
      </c>
      <c r="R164" t="s">
        <v>638</v>
      </c>
      <c r="S164" t="s">
        <v>29103</v>
      </c>
      <c r="T164" t="s">
        <v>29098</v>
      </c>
    </row>
    <row r="165" spans="1:20" x14ac:dyDescent="0.25">
      <c r="A165" t="s">
        <v>18</v>
      </c>
      <c r="B165" t="s">
        <v>19</v>
      </c>
      <c r="C165">
        <v>66.666666666666671</v>
      </c>
      <c r="D165">
        <v>3</v>
      </c>
      <c r="E165" t="s">
        <v>29104</v>
      </c>
      <c r="F165">
        <v>100</v>
      </c>
      <c r="G165">
        <v>0</v>
      </c>
      <c r="H165" t="s">
        <v>636</v>
      </c>
      <c r="I165" t="s">
        <v>29105</v>
      </c>
      <c r="J165" t="s">
        <v>650</v>
      </c>
      <c r="K165" t="s">
        <v>637</v>
      </c>
      <c r="L165" t="s">
        <v>638</v>
      </c>
      <c r="M165" t="s">
        <v>29106</v>
      </c>
      <c r="N165" t="s">
        <v>637</v>
      </c>
      <c r="O165" t="s">
        <v>656</v>
      </c>
      <c r="P165" t="s">
        <v>5</v>
      </c>
      <c r="Q165" t="s">
        <v>644</v>
      </c>
      <c r="R165" t="s">
        <v>638</v>
      </c>
      <c r="S165" t="s">
        <v>29107</v>
      </c>
      <c r="T165" t="s">
        <v>29106</v>
      </c>
    </row>
    <row r="166" spans="1:20" x14ac:dyDescent="0.25">
      <c r="A166" t="s">
        <v>16479</v>
      </c>
      <c r="B166" t="s">
        <v>13745</v>
      </c>
      <c r="C166">
        <v>100</v>
      </c>
      <c r="D166">
        <v>2</v>
      </c>
      <c r="E166" t="s">
        <v>29108</v>
      </c>
      <c r="F166">
        <v>199</v>
      </c>
      <c r="G166">
        <v>0</v>
      </c>
      <c r="H166" t="s">
        <v>645</v>
      </c>
      <c r="I166" t="s">
        <v>29109</v>
      </c>
      <c r="J166" t="s">
        <v>29110</v>
      </c>
      <c r="K166" t="s">
        <v>4216</v>
      </c>
      <c r="L166" t="s">
        <v>29111</v>
      </c>
      <c r="M166" t="s">
        <v>29112</v>
      </c>
      <c r="N166" t="s">
        <v>3443</v>
      </c>
      <c r="O166" t="s">
        <v>698</v>
      </c>
      <c r="P166" t="s">
        <v>692</v>
      </c>
      <c r="Q166" t="s">
        <v>693</v>
      </c>
      <c r="R166" t="s">
        <v>638</v>
      </c>
      <c r="S166" t="s">
        <v>29113</v>
      </c>
      <c r="T166" t="s">
        <v>29112</v>
      </c>
    </row>
    <row r="167" spans="1:20" x14ac:dyDescent="0.25">
      <c r="A167" t="s">
        <v>594</v>
      </c>
      <c r="B167" t="s">
        <v>595</v>
      </c>
      <c r="C167">
        <v>50</v>
      </c>
      <c r="D167">
        <v>3</v>
      </c>
      <c r="E167" t="s">
        <v>29114</v>
      </c>
      <c r="F167">
        <v>100</v>
      </c>
      <c r="G167">
        <v>0</v>
      </c>
      <c r="H167" t="s">
        <v>636</v>
      </c>
      <c r="I167" t="s">
        <v>29115</v>
      </c>
      <c r="J167" t="s">
        <v>2240</v>
      </c>
      <c r="K167" t="s">
        <v>637</v>
      </c>
      <c r="L167" t="s">
        <v>638</v>
      </c>
      <c r="M167" t="s">
        <v>29116</v>
      </c>
      <c r="N167" t="s">
        <v>637</v>
      </c>
      <c r="O167" t="s">
        <v>639</v>
      </c>
      <c r="P167" t="s">
        <v>5</v>
      </c>
      <c r="Q167" t="s">
        <v>640</v>
      </c>
      <c r="R167" t="s">
        <v>638</v>
      </c>
      <c r="S167" t="s">
        <v>29117</v>
      </c>
      <c r="T167" t="s">
        <v>29116</v>
      </c>
    </row>
    <row r="168" spans="1:20" x14ac:dyDescent="0.25">
      <c r="A168" t="s">
        <v>241</v>
      </c>
      <c r="B168" t="s">
        <v>247</v>
      </c>
      <c r="C168">
        <v>159</v>
      </c>
      <c r="D168">
        <v>1</v>
      </c>
      <c r="E168" t="s">
        <v>29118</v>
      </c>
      <c r="F168">
        <v>100</v>
      </c>
      <c r="G168">
        <v>0</v>
      </c>
      <c r="H168" t="s">
        <v>636</v>
      </c>
      <c r="I168" t="s">
        <v>3108</v>
      </c>
      <c r="J168" t="s">
        <v>658</v>
      </c>
      <c r="K168" t="s">
        <v>637</v>
      </c>
      <c r="L168" t="s">
        <v>638</v>
      </c>
      <c r="M168" t="s">
        <v>29116</v>
      </c>
      <c r="N168" t="s">
        <v>637</v>
      </c>
      <c r="O168" t="s">
        <v>639</v>
      </c>
      <c r="P168" t="s">
        <v>5</v>
      </c>
      <c r="Q168" t="s">
        <v>640</v>
      </c>
      <c r="R168" t="s">
        <v>638</v>
      </c>
      <c r="S168" t="s">
        <v>29119</v>
      </c>
      <c r="T168" t="s">
        <v>29116</v>
      </c>
    </row>
    <row r="169" spans="1:20" x14ac:dyDescent="0.25">
      <c r="A169" t="s">
        <v>240</v>
      </c>
      <c r="B169" t="s">
        <v>246</v>
      </c>
      <c r="C169">
        <v>159</v>
      </c>
      <c r="D169">
        <v>1</v>
      </c>
      <c r="E169" t="s">
        <v>29120</v>
      </c>
      <c r="F169">
        <v>100</v>
      </c>
      <c r="G169">
        <v>0</v>
      </c>
      <c r="H169" t="s">
        <v>636</v>
      </c>
      <c r="I169" t="s">
        <v>25015</v>
      </c>
      <c r="J169" t="s">
        <v>675</v>
      </c>
      <c r="K169" t="s">
        <v>637</v>
      </c>
      <c r="L169" t="s">
        <v>638</v>
      </c>
      <c r="M169" t="s">
        <v>29116</v>
      </c>
      <c r="N169" t="s">
        <v>637</v>
      </c>
      <c r="O169" t="s">
        <v>643</v>
      </c>
      <c r="P169" t="s">
        <v>5</v>
      </c>
      <c r="Q169" t="s">
        <v>644</v>
      </c>
      <c r="R169" t="s">
        <v>638</v>
      </c>
      <c r="S169" t="s">
        <v>29121</v>
      </c>
      <c r="T169" t="s">
        <v>29116</v>
      </c>
    </row>
    <row r="170" spans="1:20" x14ac:dyDescent="0.25">
      <c r="A170" t="s">
        <v>147</v>
      </c>
      <c r="B170" t="s">
        <v>148</v>
      </c>
      <c r="C170">
        <v>65</v>
      </c>
      <c r="D170">
        <v>12</v>
      </c>
      <c r="E170" t="s">
        <v>29122</v>
      </c>
      <c r="F170">
        <v>400</v>
      </c>
      <c r="G170">
        <v>0</v>
      </c>
      <c r="H170" t="s">
        <v>697</v>
      </c>
      <c r="I170" t="s">
        <v>29123</v>
      </c>
      <c r="J170" t="s">
        <v>29124</v>
      </c>
      <c r="K170" t="s">
        <v>29125</v>
      </c>
      <c r="L170" t="s">
        <v>29126</v>
      </c>
      <c r="M170" t="s">
        <v>29127</v>
      </c>
      <c r="N170" t="s">
        <v>3443</v>
      </c>
      <c r="O170" t="s">
        <v>691</v>
      </c>
      <c r="P170" t="s">
        <v>692</v>
      </c>
      <c r="Q170" t="s">
        <v>693</v>
      </c>
      <c r="R170" t="s">
        <v>638</v>
      </c>
      <c r="S170" t="s">
        <v>29128</v>
      </c>
      <c r="T170" t="s">
        <v>29129</v>
      </c>
    </row>
    <row r="171" spans="1:20" x14ac:dyDescent="0.25">
      <c r="A171" t="s">
        <v>147</v>
      </c>
      <c r="B171" t="s">
        <v>148</v>
      </c>
      <c r="C171">
        <v>50</v>
      </c>
      <c r="D171">
        <v>6</v>
      </c>
      <c r="E171" t="s">
        <v>29130</v>
      </c>
      <c r="F171">
        <v>200</v>
      </c>
      <c r="G171">
        <v>0</v>
      </c>
      <c r="H171" t="s">
        <v>636</v>
      </c>
      <c r="I171" t="s">
        <v>29131</v>
      </c>
      <c r="J171" t="s">
        <v>657</v>
      </c>
      <c r="K171" t="s">
        <v>637</v>
      </c>
      <c r="L171" t="s">
        <v>638</v>
      </c>
      <c r="M171" t="s">
        <v>29129</v>
      </c>
      <c r="N171" t="s">
        <v>637</v>
      </c>
      <c r="O171" t="s">
        <v>643</v>
      </c>
      <c r="P171" t="s">
        <v>5</v>
      </c>
      <c r="Q171" t="s">
        <v>644</v>
      </c>
      <c r="R171" t="s">
        <v>638</v>
      </c>
      <c r="S171" t="s">
        <v>29132</v>
      </c>
      <c r="T171" t="s">
        <v>29129</v>
      </c>
    </row>
    <row r="172" spans="1:20" x14ac:dyDescent="0.25">
      <c r="A172" t="s">
        <v>239</v>
      </c>
      <c r="B172" t="s">
        <v>2799</v>
      </c>
      <c r="C172">
        <v>92.65</v>
      </c>
      <c r="D172">
        <v>1</v>
      </c>
      <c r="E172" t="s">
        <v>29133</v>
      </c>
      <c r="F172">
        <v>99.65</v>
      </c>
      <c r="G172">
        <v>7</v>
      </c>
      <c r="H172" t="s">
        <v>645</v>
      </c>
      <c r="I172" t="s">
        <v>29134</v>
      </c>
      <c r="J172" t="s">
        <v>29135</v>
      </c>
      <c r="K172" t="s">
        <v>2803</v>
      </c>
      <c r="L172" t="s">
        <v>29136</v>
      </c>
      <c r="M172" t="s">
        <v>29127</v>
      </c>
      <c r="N172" t="s">
        <v>637</v>
      </c>
      <c r="O172" t="s">
        <v>664</v>
      </c>
      <c r="P172" t="s">
        <v>23</v>
      </c>
      <c r="Q172" t="s">
        <v>665</v>
      </c>
      <c r="R172" t="s">
        <v>638</v>
      </c>
      <c r="S172" t="s">
        <v>29137</v>
      </c>
      <c r="T172" t="s">
        <v>29127</v>
      </c>
    </row>
    <row r="173" spans="1:20" x14ac:dyDescent="0.25">
      <c r="A173" t="s">
        <v>22</v>
      </c>
      <c r="B173" t="s">
        <v>27</v>
      </c>
      <c r="C173">
        <v>120</v>
      </c>
      <c r="D173">
        <v>2</v>
      </c>
      <c r="E173" t="s">
        <v>29138</v>
      </c>
      <c r="F173">
        <v>200</v>
      </c>
      <c r="G173">
        <v>0</v>
      </c>
      <c r="H173" t="s">
        <v>636</v>
      </c>
      <c r="I173" t="s">
        <v>29139</v>
      </c>
      <c r="J173" t="s">
        <v>2395</v>
      </c>
      <c r="K173" t="s">
        <v>637</v>
      </c>
      <c r="L173" t="s">
        <v>638</v>
      </c>
      <c r="M173" t="s">
        <v>29140</v>
      </c>
      <c r="N173" t="s">
        <v>637</v>
      </c>
      <c r="O173" t="s">
        <v>639</v>
      </c>
      <c r="P173" t="s">
        <v>5</v>
      </c>
      <c r="Q173" t="s">
        <v>640</v>
      </c>
      <c r="R173" t="s">
        <v>638</v>
      </c>
      <c r="S173" t="s">
        <v>29141</v>
      </c>
      <c r="T173" t="s">
        <v>29140</v>
      </c>
    </row>
    <row r="174" spans="1:20" x14ac:dyDescent="0.25">
      <c r="A174" t="s">
        <v>18</v>
      </c>
      <c r="B174" t="s">
        <v>19</v>
      </c>
      <c r="C174">
        <v>66.666666666666671</v>
      </c>
      <c r="D174">
        <v>3</v>
      </c>
      <c r="E174" t="s">
        <v>29142</v>
      </c>
      <c r="F174">
        <v>100</v>
      </c>
      <c r="G174">
        <v>0</v>
      </c>
      <c r="H174" t="s">
        <v>636</v>
      </c>
      <c r="I174" t="s">
        <v>29143</v>
      </c>
      <c r="J174" t="s">
        <v>650</v>
      </c>
      <c r="K174" t="s">
        <v>637</v>
      </c>
      <c r="L174" t="s">
        <v>638</v>
      </c>
      <c r="M174" t="s">
        <v>29144</v>
      </c>
      <c r="N174" t="s">
        <v>637</v>
      </c>
      <c r="O174" t="s">
        <v>639</v>
      </c>
      <c r="P174" t="s">
        <v>5</v>
      </c>
      <c r="Q174" t="s">
        <v>640</v>
      </c>
      <c r="R174" t="s">
        <v>638</v>
      </c>
      <c r="S174" t="s">
        <v>29145</v>
      </c>
      <c r="T174" t="s">
        <v>29144</v>
      </c>
    </row>
    <row r="175" spans="1:20" x14ac:dyDescent="0.25">
      <c r="A175" t="s">
        <v>18</v>
      </c>
      <c r="B175" t="s">
        <v>19</v>
      </c>
      <c r="C175">
        <v>66.666666666666671</v>
      </c>
      <c r="D175">
        <v>3</v>
      </c>
      <c r="E175" t="s">
        <v>29146</v>
      </c>
      <c r="F175">
        <v>100</v>
      </c>
      <c r="G175">
        <v>0</v>
      </c>
      <c r="H175" t="s">
        <v>636</v>
      </c>
      <c r="I175" t="s">
        <v>29147</v>
      </c>
      <c r="J175" t="s">
        <v>648</v>
      </c>
      <c r="K175" t="s">
        <v>637</v>
      </c>
      <c r="L175" t="s">
        <v>638</v>
      </c>
      <c r="M175" t="s">
        <v>29148</v>
      </c>
      <c r="N175" t="s">
        <v>637</v>
      </c>
      <c r="O175" t="s">
        <v>643</v>
      </c>
      <c r="P175" t="s">
        <v>5</v>
      </c>
      <c r="Q175" t="s">
        <v>644</v>
      </c>
      <c r="R175" t="s">
        <v>638</v>
      </c>
      <c r="S175" t="s">
        <v>29149</v>
      </c>
      <c r="T175" t="s">
        <v>29148</v>
      </c>
    </row>
    <row r="176" spans="1:20" x14ac:dyDescent="0.25">
      <c r="A176" t="s">
        <v>147</v>
      </c>
      <c r="B176" t="s">
        <v>148</v>
      </c>
      <c r="C176">
        <v>33.333333333333336</v>
      </c>
      <c r="D176">
        <v>3</v>
      </c>
      <c r="E176" t="s">
        <v>29150</v>
      </c>
      <c r="F176">
        <v>100</v>
      </c>
      <c r="G176">
        <v>0</v>
      </c>
      <c r="H176" t="s">
        <v>636</v>
      </c>
      <c r="I176" t="s">
        <v>29151</v>
      </c>
      <c r="J176" t="s">
        <v>5718</v>
      </c>
      <c r="K176" t="s">
        <v>637</v>
      </c>
      <c r="L176" t="s">
        <v>638</v>
      </c>
      <c r="M176" t="s">
        <v>29152</v>
      </c>
      <c r="N176" t="s">
        <v>637</v>
      </c>
      <c r="O176" t="s">
        <v>643</v>
      </c>
      <c r="P176" t="s">
        <v>5</v>
      </c>
      <c r="Q176" t="s">
        <v>644</v>
      </c>
      <c r="R176" t="s">
        <v>638</v>
      </c>
      <c r="S176" t="s">
        <v>29153</v>
      </c>
      <c r="T176" t="s">
        <v>29154</v>
      </c>
    </row>
    <row r="177" spans="1:20" x14ac:dyDescent="0.25">
      <c r="A177" t="s">
        <v>77</v>
      </c>
      <c r="B177" t="s">
        <v>78</v>
      </c>
      <c r="C177">
        <v>33.333333333333336</v>
      </c>
      <c r="D177">
        <v>3</v>
      </c>
      <c r="E177" t="s">
        <v>29155</v>
      </c>
      <c r="F177">
        <v>150</v>
      </c>
      <c r="G177">
        <v>0</v>
      </c>
      <c r="H177" t="s">
        <v>636</v>
      </c>
      <c r="I177" t="s">
        <v>29156</v>
      </c>
      <c r="J177" t="s">
        <v>658</v>
      </c>
      <c r="K177" t="s">
        <v>637</v>
      </c>
      <c r="L177" t="s">
        <v>638</v>
      </c>
      <c r="M177" t="s">
        <v>29157</v>
      </c>
      <c r="N177" t="s">
        <v>637</v>
      </c>
      <c r="O177" t="s">
        <v>643</v>
      </c>
      <c r="P177" t="s">
        <v>5</v>
      </c>
      <c r="Q177" t="s">
        <v>644</v>
      </c>
      <c r="R177" t="s">
        <v>638</v>
      </c>
      <c r="S177" t="s">
        <v>29158</v>
      </c>
      <c r="T177" t="s">
        <v>29159</v>
      </c>
    </row>
    <row r="178" spans="1:20" x14ac:dyDescent="0.25">
      <c r="A178" t="s">
        <v>22</v>
      </c>
      <c r="B178" t="s">
        <v>27</v>
      </c>
      <c r="C178">
        <v>80</v>
      </c>
      <c r="D178">
        <v>3</v>
      </c>
      <c r="E178" t="s">
        <v>29160</v>
      </c>
      <c r="F178">
        <v>240</v>
      </c>
      <c r="G178">
        <v>0</v>
      </c>
      <c r="H178" t="s">
        <v>645</v>
      </c>
      <c r="I178" t="s">
        <v>7200</v>
      </c>
      <c r="J178" t="s">
        <v>13082</v>
      </c>
      <c r="K178" t="s">
        <v>8931</v>
      </c>
      <c r="L178" t="s">
        <v>830</v>
      </c>
      <c r="M178" t="s">
        <v>29161</v>
      </c>
      <c r="N178" t="s">
        <v>637</v>
      </c>
      <c r="O178" t="s">
        <v>646</v>
      </c>
      <c r="P178" t="s">
        <v>26</v>
      </c>
      <c r="Q178" t="s">
        <v>647</v>
      </c>
      <c r="R178" t="s">
        <v>638</v>
      </c>
      <c r="S178" t="s">
        <v>29162</v>
      </c>
      <c r="T178" t="s">
        <v>29161</v>
      </c>
    </row>
    <row r="179" spans="1:20" x14ac:dyDescent="0.25">
      <c r="A179" t="s">
        <v>18</v>
      </c>
      <c r="B179" t="s">
        <v>19</v>
      </c>
      <c r="C179">
        <v>66.666666666666671</v>
      </c>
      <c r="D179">
        <v>3</v>
      </c>
      <c r="E179" t="s">
        <v>29163</v>
      </c>
      <c r="F179">
        <v>100</v>
      </c>
      <c r="G179">
        <v>0</v>
      </c>
      <c r="H179" t="s">
        <v>636</v>
      </c>
      <c r="I179" t="s">
        <v>29164</v>
      </c>
      <c r="J179" t="s">
        <v>1987</v>
      </c>
      <c r="K179" t="s">
        <v>637</v>
      </c>
      <c r="L179" t="s">
        <v>638</v>
      </c>
      <c r="M179" t="s">
        <v>29165</v>
      </c>
      <c r="N179" t="s">
        <v>637</v>
      </c>
      <c r="O179" t="s">
        <v>639</v>
      </c>
      <c r="P179" t="s">
        <v>5</v>
      </c>
      <c r="Q179" t="s">
        <v>640</v>
      </c>
      <c r="R179" t="s">
        <v>638</v>
      </c>
      <c r="S179" t="s">
        <v>29166</v>
      </c>
      <c r="T179" t="s">
        <v>29165</v>
      </c>
    </row>
    <row r="180" spans="1:20" x14ac:dyDescent="0.25">
      <c r="A180" t="s">
        <v>600</v>
      </c>
      <c r="B180" t="s">
        <v>601</v>
      </c>
      <c r="C180">
        <v>159</v>
      </c>
      <c r="D180">
        <v>1</v>
      </c>
      <c r="E180" t="s">
        <v>29167</v>
      </c>
      <c r="F180">
        <v>100</v>
      </c>
      <c r="G180">
        <v>0</v>
      </c>
      <c r="H180" t="s">
        <v>636</v>
      </c>
      <c r="I180" t="s">
        <v>29168</v>
      </c>
      <c r="J180" t="s">
        <v>662</v>
      </c>
      <c r="K180" t="s">
        <v>637</v>
      </c>
      <c r="L180" t="s">
        <v>638</v>
      </c>
      <c r="M180" t="s">
        <v>29169</v>
      </c>
      <c r="N180" t="s">
        <v>637</v>
      </c>
      <c r="O180" t="s">
        <v>639</v>
      </c>
      <c r="P180" t="s">
        <v>5</v>
      </c>
      <c r="Q180" t="s">
        <v>640</v>
      </c>
      <c r="R180" t="s">
        <v>638</v>
      </c>
      <c r="S180" t="s">
        <v>29170</v>
      </c>
      <c r="T180" t="s">
        <v>29169</v>
      </c>
    </row>
    <row r="181" spans="1:20" x14ac:dyDescent="0.25">
      <c r="A181" t="s">
        <v>147</v>
      </c>
      <c r="B181" t="s">
        <v>148</v>
      </c>
      <c r="C181">
        <v>33.333333333333336</v>
      </c>
      <c r="D181">
        <v>3</v>
      </c>
      <c r="E181" t="s">
        <v>29171</v>
      </c>
      <c r="F181">
        <v>100</v>
      </c>
      <c r="G181">
        <v>0</v>
      </c>
      <c r="H181" t="s">
        <v>636</v>
      </c>
      <c r="I181" t="s">
        <v>24186</v>
      </c>
      <c r="J181" t="s">
        <v>15949</v>
      </c>
      <c r="K181" t="s">
        <v>637</v>
      </c>
      <c r="L181" t="s">
        <v>638</v>
      </c>
      <c r="M181" t="s">
        <v>29172</v>
      </c>
      <c r="N181" t="s">
        <v>637</v>
      </c>
      <c r="O181" t="s">
        <v>639</v>
      </c>
      <c r="P181" t="s">
        <v>5</v>
      </c>
      <c r="Q181" t="s">
        <v>640</v>
      </c>
      <c r="R181" t="s">
        <v>638</v>
      </c>
      <c r="S181" t="s">
        <v>29173</v>
      </c>
      <c r="T181" t="s">
        <v>29172</v>
      </c>
    </row>
    <row r="182" spans="1:20" x14ac:dyDescent="0.25">
      <c r="A182" t="s">
        <v>147</v>
      </c>
      <c r="B182" t="s">
        <v>148</v>
      </c>
      <c r="C182">
        <v>33.333333333333336</v>
      </c>
      <c r="D182">
        <v>3</v>
      </c>
      <c r="E182" t="s">
        <v>29174</v>
      </c>
      <c r="F182">
        <v>100</v>
      </c>
      <c r="G182">
        <v>0</v>
      </c>
      <c r="H182" t="s">
        <v>636</v>
      </c>
      <c r="I182" t="s">
        <v>29175</v>
      </c>
      <c r="J182" t="s">
        <v>1852</v>
      </c>
      <c r="K182" t="s">
        <v>637</v>
      </c>
      <c r="L182" t="s">
        <v>638</v>
      </c>
      <c r="M182" t="s">
        <v>29172</v>
      </c>
      <c r="N182" t="s">
        <v>637</v>
      </c>
      <c r="O182" t="s">
        <v>639</v>
      </c>
      <c r="P182" t="s">
        <v>5</v>
      </c>
      <c r="Q182" t="s">
        <v>640</v>
      </c>
      <c r="R182" t="s">
        <v>638</v>
      </c>
      <c r="S182" t="s">
        <v>29176</v>
      </c>
      <c r="T182" t="s">
        <v>29172</v>
      </c>
    </row>
    <row r="183" spans="1:20" x14ac:dyDescent="0.25">
      <c r="A183" t="s">
        <v>18</v>
      </c>
      <c r="B183" t="s">
        <v>19</v>
      </c>
      <c r="C183">
        <v>66.666666666666671</v>
      </c>
      <c r="D183">
        <v>3</v>
      </c>
      <c r="E183" t="s">
        <v>29177</v>
      </c>
      <c r="F183">
        <v>229</v>
      </c>
      <c r="G183">
        <v>0</v>
      </c>
      <c r="H183" t="s">
        <v>636</v>
      </c>
      <c r="I183" t="s">
        <v>29178</v>
      </c>
      <c r="J183" t="s">
        <v>713</v>
      </c>
      <c r="K183" t="s">
        <v>637</v>
      </c>
      <c r="L183" t="s">
        <v>638</v>
      </c>
      <c r="M183" t="s">
        <v>29179</v>
      </c>
      <c r="N183" t="s">
        <v>637</v>
      </c>
      <c r="O183" t="s">
        <v>639</v>
      </c>
      <c r="P183" t="s">
        <v>5</v>
      </c>
      <c r="Q183" t="s">
        <v>640</v>
      </c>
      <c r="R183" t="s">
        <v>638</v>
      </c>
      <c r="S183" t="s">
        <v>29180</v>
      </c>
      <c r="T183" t="s">
        <v>29172</v>
      </c>
    </row>
    <row r="184" spans="1:20" x14ac:dyDescent="0.25">
      <c r="A184" t="s">
        <v>241</v>
      </c>
      <c r="B184" t="s">
        <v>247</v>
      </c>
      <c r="C184">
        <v>159</v>
      </c>
      <c r="D184">
        <v>1</v>
      </c>
      <c r="E184" t="s">
        <v>29177</v>
      </c>
      <c r="F184">
        <v>229</v>
      </c>
      <c r="G184">
        <v>0</v>
      </c>
      <c r="H184" t="s">
        <v>636</v>
      </c>
      <c r="I184" t="s">
        <v>29178</v>
      </c>
      <c r="J184" t="s">
        <v>713</v>
      </c>
      <c r="K184" t="s">
        <v>637</v>
      </c>
      <c r="L184" t="s">
        <v>638</v>
      </c>
      <c r="M184" t="s">
        <v>29179</v>
      </c>
      <c r="N184" t="s">
        <v>637</v>
      </c>
      <c r="O184" t="s">
        <v>639</v>
      </c>
      <c r="P184" t="s">
        <v>5</v>
      </c>
      <c r="Q184" t="s">
        <v>640</v>
      </c>
      <c r="R184" t="s">
        <v>638</v>
      </c>
      <c r="S184" t="s">
        <v>29180</v>
      </c>
      <c r="T184" t="s">
        <v>29172</v>
      </c>
    </row>
    <row r="185" spans="1:20" x14ac:dyDescent="0.25">
      <c r="A185" t="s">
        <v>147</v>
      </c>
      <c r="B185" t="s">
        <v>148</v>
      </c>
      <c r="C185">
        <v>50</v>
      </c>
      <c r="D185">
        <v>6</v>
      </c>
      <c r="E185" t="s">
        <v>29181</v>
      </c>
      <c r="F185">
        <v>200</v>
      </c>
      <c r="G185">
        <v>0</v>
      </c>
      <c r="H185" t="s">
        <v>636</v>
      </c>
      <c r="I185" t="s">
        <v>26904</v>
      </c>
      <c r="J185" t="s">
        <v>700</v>
      </c>
      <c r="K185" t="s">
        <v>637</v>
      </c>
      <c r="L185" t="s">
        <v>638</v>
      </c>
      <c r="M185" t="s">
        <v>29182</v>
      </c>
      <c r="N185" t="s">
        <v>637</v>
      </c>
      <c r="O185" t="s">
        <v>643</v>
      </c>
      <c r="P185" t="s">
        <v>5</v>
      </c>
      <c r="Q185" t="s">
        <v>644</v>
      </c>
      <c r="R185" t="s">
        <v>638</v>
      </c>
      <c r="S185" t="s">
        <v>29183</v>
      </c>
      <c r="T185" t="s">
        <v>29182</v>
      </c>
    </row>
    <row r="186" spans="1:20" x14ac:dyDescent="0.25">
      <c r="A186" t="s">
        <v>147</v>
      </c>
      <c r="B186" t="s">
        <v>148</v>
      </c>
      <c r="C186">
        <v>33.333333333333336</v>
      </c>
      <c r="D186">
        <v>3</v>
      </c>
      <c r="E186" t="s">
        <v>29184</v>
      </c>
      <c r="F186">
        <v>100</v>
      </c>
      <c r="G186">
        <v>0</v>
      </c>
      <c r="H186" t="s">
        <v>636</v>
      </c>
      <c r="I186" t="s">
        <v>2239</v>
      </c>
      <c r="J186" t="s">
        <v>700</v>
      </c>
      <c r="K186" t="s">
        <v>637</v>
      </c>
      <c r="L186" t="s">
        <v>638</v>
      </c>
      <c r="M186" t="s">
        <v>29185</v>
      </c>
      <c r="N186" t="s">
        <v>637</v>
      </c>
      <c r="O186" t="s">
        <v>643</v>
      </c>
      <c r="P186" t="s">
        <v>5</v>
      </c>
      <c r="Q186" t="s">
        <v>644</v>
      </c>
      <c r="R186" t="s">
        <v>29186</v>
      </c>
      <c r="S186" t="s">
        <v>29187</v>
      </c>
      <c r="T186" t="s">
        <v>29185</v>
      </c>
    </row>
    <row r="187" spans="1:20" x14ac:dyDescent="0.25">
      <c r="A187" t="s">
        <v>16818</v>
      </c>
      <c r="B187" t="s">
        <v>13750</v>
      </c>
      <c r="C187">
        <v>200</v>
      </c>
      <c r="D187">
        <v>1</v>
      </c>
      <c r="E187" t="s">
        <v>29188</v>
      </c>
      <c r="F187">
        <v>79</v>
      </c>
      <c r="G187">
        <v>0</v>
      </c>
      <c r="H187" t="s">
        <v>636</v>
      </c>
      <c r="I187" t="s">
        <v>29189</v>
      </c>
      <c r="J187" t="s">
        <v>1872</v>
      </c>
      <c r="K187" t="s">
        <v>637</v>
      </c>
      <c r="L187" t="s">
        <v>638</v>
      </c>
      <c r="M187" t="s">
        <v>29185</v>
      </c>
      <c r="N187" t="s">
        <v>637</v>
      </c>
      <c r="O187" t="s">
        <v>643</v>
      </c>
      <c r="P187" t="s">
        <v>5</v>
      </c>
      <c r="Q187" t="s">
        <v>644</v>
      </c>
      <c r="R187" t="s">
        <v>638</v>
      </c>
      <c r="S187" t="s">
        <v>29190</v>
      </c>
      <c r="T187" t="s">
        <v>29185</v>
      </c>
    </row>
    <row r="188" spans="1:20" x14ac:dyDescent="0.25">
      <c r="A188" t="s">
        <v>14</v>
      </c>
      <c r="B188" t="s">
        <v>15</v>
      </c>
      <c r="C188">
        <v>54.5</v>
      </c>
      <c r="D188">
        <v>2</v>
      </c>
      <c r="E188" t="s">
        <v>29191</v>
      </c>
      <c r="F188">
        <v>90.75</v>
      </c>
      <c r="G188">
        <v>10</v>
      </c>
      <c r="H188" t="s">
        <v>645</v>
      </c>
      <c r="I188" t="s">
        <v>2775</v>
      </c>
      <c r="J188" t="s">
        <v>2776</v>
      </c>
      <c r="K188" t="s">
        <v>1700</v>
      </c>
      <c r="L188" t="s">
        <v>2777</v>
      </c>
      <c r="M188" t="s">
        <v>29192</v>
      </c>
      <c r="N188" t="s">
        <v>637</v>
      </c>
      <c r="O188" t="s">
        <v>664</v>
      </c>
      <c r="P188" t="s">
        <v>23</v>
      </c>
      <c r="Q188" t="s">
        <v>665</v>
      </c>
      <c r="R188" t="s">
        <v>638</v>
      </c>
      <c r="S188" t="s">
        <v>29193</v>
      </c>
      <c r="T188" t="s">
        <v>29192</v>
      </c>
    </row>
    <row r="189" spans="1:20" x14ac:dyDescent="0.25">
      <c r="A189" t="s">
        <v>594</v>
      </c>
      <c r="B189" t="s">
        <v>595</v>
      </c>
      <c r="C189">
        <v>50</v>
      </c>
      <c r="D189">
        <v>3</v>
      </c>
      <c r="E189" t="s">
        <v>29194</v>
      </c>
      <c r="F189">
        <v>100</v>
      </c>
      <c r="G189">
        <v>0</v>
      </c>
      <c r="H189" t="s">
        <v>636</v>
      </c>
      <c r="I189" t="s">
        <v>29195</v>
      </c>
      <c r="J189" t="s">
        <v>650</v>
      </c>
      <c r="K189" t="s">
        <v>637</v>
      </c>
      <c r="L189" t="s">
        <v>638</v>
      </c>
      <c r="M189" t="s">
        <v>29196</v>
      </c>
      <c r="N189" t="s">
        <v>637</v>
      </c>
      <c r="O189" t="s">
        <v>639</v>
      </c>
      <c r="P189" t="s">
        <v>5</v>
      </c>
      <c r="Q189" t="s">
        <v>640</v>
      </c>
      <c r="R189" t="s">
        <v>638</v>
      </c>
      <c r="S189" t="s">
        <v>29197</v>
      </c>
      <c r="T189" t="s">
        <v>29196</v>
      </c>
    </row>
    <row r="190" spans="1:20" x14ac:dyDescent="0.25">
      <c r="A190" t="s">
        <v>147</v>
      </c>
      <c r="B190" t="s">
        <v>148</v>
      </c>
      <c r="C190">
        <v>33.333333333333336</v>
      </c>
      <c r="D190">
        <v>3</v>
      </c>
      <c r="E190" t="s">
        <v>29198</v>
      </c>
      <c r="F190">
        <v>100</v>
      </c>
      <c r="G190">
        <v>0</v>
      </c>
      <c r="H190" t="s">
        <v>636</v>
      </c>
      <c r="I190" t="s">
        <v>29199</v>
      </c>
      <c r="J190" t="s">
        <v>2091</v>
      </c>
      <c r="K190" t="s">
        <v>637</v>
      </c>
      <c r="L190" t="s">
        <v>638</v>
      </c>
      <c r="M190" t="s">
        <v>29200</v>
      </c>
      <c r="N190" t="s">
        <v>637</v>
      </c>
      <c r="O190" t="s">
        <v>639</v>
      </c>
      <c r="P190" t="s">
        <v>5</v>
      </c>
      <c r="Q190" t="s">
        <v>640</v>
      </c>
      <c r="R190" t="s">
        <v>29201</v>
      </c>
      <c r="S190" t="s">
        <v>29202</v>
      </c>
      <c r="T190" t="s">
        <v>29200</v>
      </c>
    </row>
    <row r="191" spans="1:20" x14ac:dyDescent="0.25">
      <c r="A191" t="s">
        <v>77</v>
      </c>
      <c r="B191" t="s">
        <v>78</v>
      </c>
      <c r="C191">
        <v>27.5</v>
      </c>
      <c r="D191">
        <v>4</v>
      </c>
      <c r="E191" t="s">
        <v>29203</v>
      </c>
      <c r="F191">
        <v>165</v>
      </c>
      <c r="G191">
        <v>0</v>
      </c>
      <c r="H191" t="s">
        <v>636</v>
      </c>
      <c r="I191" t="s">
        <v>717</v>
      </c>
      <c r="J191" t="s">
        <v>709</v>
      </c>
      <c r="K191" t="s">
        <v>637</v>
      </c>
      <c r="L191" t="s">
        <v>638</v>
      </c>
      <c r="M191" t="s">
        <v>29200</v>
      </c>
      <c r="N191" t="s">
        <v>637</v>
      </c>
      <c r="O191" t="s">
        <v>639</v>
      </c>
      <c r="P191" t="s">
        <v>5</v>
      </c>
      <c r="Q191" t="s">
        <v>640</v>
      </c>
      <c r="R191" t="s">
        <v>638</v>
      </c>
      <c r="S191" t="s">
        <v>29204</v>
      </c>
      <c r="T191" t="s">
        <v>29200</v>
      </c>
    </row>
    <row r="192" spans="1:20" x14ac:dyDescent="0.25">
      <c r="A192" t="s">
        <v>594</v>
      </c>
      <c r="B192" t="s">
        <v>595</v>
      </c>
      <c r="C192">
        <v>50</v>
      </c>
      <c r="D192">
        <v>3</v>
      </c>
      <c r="E192" t="s">
        <v>29205</v>
      </c>
      <c r="F192">
        <v>100</v>
      </c>
      <c r="G192">
        <v>0</v>
      </c>
      <c r="H192" t="s">
        <v>645</v>
      </c>
      <c r="I192" t="s">
        <v>29206</v>
      </c>
      <c r="J192" t="s">
        <v>29207</v>
      </c>
      <c r="K192" t="s">
        <v>13208</v>
      </c>
      <c r="L192" t="s">
        <v>29208</v>
      </c>
      <c r="M192" t="s">
        <v>29209</v>
      </c>
      <c r="N192" t="s">
        <v>3443</v>
      </c>
      <c r="O192" t="s">
        <v>698</v>
      </c>
      <c r="P192" t="s">
        <v>692</v>
      </c>
      <c r="Q192" t="s">
        <v>693</v>
      </c>
      <c r="R192" t="s">
        <v>638</v>
      </c>
      <c r="S192" t="s">
        <v>29210</v>
      </c>
      <c r="T192" t="s">
        <v>29209</v>
      </c>
    </row>
    <row r="193" spans="1:20" x14ac:dyDescent="0.25">
      <c r="A193" t="s">
        <v>147</v>
      </c>
      <c r="B193" t="s">
        <v>148</v>
      </c>
      <c r="C193">
        <v>33.333333333333336</v>
      </c>
      <c r="D193">
        <v>3</v>
      </c>
      <c r="E193" t="s">
        <v>29211</v>
      </c>
      <c r="F193">
        <v>100</v>
      </c>
      <c r="G193">
        <v>0</v>
      </c>
      <c r="H193" t="s">
        <v>636</v>
      </c>
      <c r="I193" t="s">
        <v>29212</v>
      </c>
      <c r="J193" t="s">
        <v>699</v>
      </c>
      <c r="K193" t="s">
        <v>637</v>
      </c>
      <c r="L193" t="s">
        <v>638</v>
      </c>
      <c r="M193" t="s">
        <v>29213</v>
      </c>
      <c r="N193" t="s">
        <v>637</v>
      </c>
      <c r="O193" t="s">
        <v>639</v>
      </c>
      <c r="P193" t="s">
        <v>5</v>
      </c>
      <c r="Q193" t="s">
        <v>640</v>
      </c>
      <c r="R193" t="s">
        <v>638</v>
      </c>
      <c r="S193" t="s">
        <v>29214</v>
      </c>
      <c r="T193" t="s">
        <v>29213</v>
      </c>
    </row>
    <row r="194" spans="1:20" x14ac:dyDescent="0.25">
      <c r="A194" t="s">
        <v>147</v>
      </c>
      <c r="B194" t="s">
        <v>148</v>
      </c>
      <c r="C194">
        <v>33.333333333333336</v>
      </c>
      <c r="D194">
        <v>3</v>
      </c>
      <c r="E194" t="s">
        <v>29215</v>
      </c>
      <c r="F194">
        <v>100</v>
      </c>
      <c r="G194">
        <v>0</v>
      </c>
      <c r="H194" t="s">
        <v>636</v>
      </c>
      <c r="I194" t="s">
        <v>29216</v>
      </c>
      <c r="J194" t="s">
        <v>672</v>
      </c>
      <c r="K194" t="s">
        <v>637</v>
      </c>
      <c r="L194" t="s">
        <v>638</v>
      </c>
      <c r="M194" t="s">
        <v>29213</v>
      </c>
      <c r="N194" t="s">
        <v>637</v>
      </c>
      <c r="O194" t="s">
        <v>643</v>
      </c>
      <c r="P194" t="s">
        <v>5</v>
      </c>
      <c r="Q194" t="s">
        <v>644</v>
      </c>
      <c r="R194" t="s">
        <v>638</v>
      </c>
      <c r="S194" t="s">
        <v>29217</v>
      </c>
      <c r="T194" t="s">
        <v>29218</v>
      </c>
    </row>
    <row r="195" spans="1:20" x14ac:dyDescent="0.25">
      <c r="A195" t="s">
        <v>147</v>
      </c>
      <c r="B195" t="s">
        <v>148</v>
      </c>
      <c r="C195">
        <v>33.333333333333336</v>
      </c>
      <c r="D195">
        <v>3</v>
      </c>
      <c r="E195" t="s">
        <v>29219</v>
      </c>
      <c r="F195">
        <v>100</v>
      </c>
      <c r="G195">
        <v>0</v>
      </c>
      <c r="H195" t="s">
        <v>636</v>
      </c>
      <c r="I195" t="s">
        <v>29220</v>
      </c>
      <c r="J195" t="s">
        <v>675</v>
      </c>
      <c r="K195" t="s">
        <v>637</v>
      </c>
      <c r="L195" t="s">
        <v>638</v>
      </c>
      <c r="M195" t="s">
        <v>29218</v>
      </c>
      <c r="N195" t="s">
        <v>637</v>
      </c>
      <c r="O195" t="s">
        <v>639</v>
      </c>
      <c r="P195" t="s">
        <v>5</v>
      </c>
      <c r="Q195" t="s">
        <v>640</v>
      </c>
      <c r="R195" t="s">
        <v>638</v>
      </c>
      <c r="S195" t="s">
        <v>29221</v>
      </c>
      <c r="T195" t="s">
        <v>29218</v>
      </c>
    </row>
    <row r="196" spans="1:20" x14ac:dyDescent="0.25">
      <c r="A196" t="s">
        <v>147</v>
      </c>
      <c r="B196" t="s">
        <v>148</v>
      </c>
      <c r="C196">
        <v>65</v>
      </c>
      <c r="D196">
        <v>6</v>
      </c>
      <c r="E196" t="s">
        <v>29222</v>
      </c>
      <c r="F196">
        <v>200</v>
      </c>
      <c r="G196">
        <v>0</v>
      </c>
      <c r="H196" t="s">
        <v>697</v>
      </c>
      <c r="I196" t="s">
        <v>29223</v>
      </c>
      <c r="J196" t="s">
        <v>29224</v>
      </c>
      <c r="K196" t="s">
        <v>659</v>
      </c>
      <c r="L196" t="s">
        <v>29225</v>
      </c>
      <c r="M196" t="s">
        <v>29218</v>
      </c>
      <c r="N196" t="s">
        <v>3443</v>
      </c>
      <c r="O196" t="s">
        <v>698</v>
      </c>
      <c r="P196" t="s">
        <v>692</v>
      </c>
      <c r="Q196" t="s">
        <v>693</v>
      </c>
      <c r="R196" t="s">
        <v>638</v>
      </c>
      <c r="S196" t="s">
        <v>29226</v>
      </c>
      <c r="T196" t="s">
        <v>29218</v>
      </c>
    </row>
    <row r="197" spans="1:20" x14ac:dyDescent="0.25">
      <c r="A197" t="s">
        <v>18</v>
      </c>
      <c r="B197" t="s">
        <v>19</v>
      </c>
      <c r="C197">
        <v>66.666666666666671</v>
      </c>
      <c r="D197">
        <v>3</v>
      </c>
      <c r="E197" t="s">
        <v>29227</v>
      </c>
      <c r="F197">
        <v>100</v>
      </c>
      <c r="G197">
        <v>0</v>
      </c>
      <c r="H197" t="s">
        <v>636</v>
      </c>
      <c r="I197" t="s">
        <v>21589</v>
      </c>
      <c r="J197" t="s">
        <v>709</v>
      </c>
      <c r="K197" t="s">
        <v>637</v>
      </c>
      <c r="L197" t="s">
        <v>638</v>
      </c>
      <c r="M197" t="s">
        <v>29228</v>
      </c>
      <c r="N197" t="s">
        <v>637</v>
      </c>
      <c r="O197" t="s">
        <v>639</v>
      </c>
      <c r="P197" t="s">
        <v>5</v>
      </c>
      <c r="Q197" t="s">
        <v>640</v>
      </c>
      <c r="R197" t="s">
        <v>638</v>
      </c>
      <c r="S197" t="s">
        <v>29229</v>
      </c>
      <c r="T197" t="s">
        <v>29230</v>
      </c>
    </row>
    <row r="198" spans="1:20" x14ac:dyDescent="0.25">
      <c r="A198" t="s">
        <v>18</v>
      </c>
      <c r="B198" t="s">
        <v>19</v>
      </c>
      <c r="C198">
        <v>66.666666666666671</v>
      </c>
      <c r="D198">
        <v>3</v>
      </c>
      <c r="E198" t="s">
        <v>29231</v>
      </c>
      <c r="F198">
        <v>100</v>
      </c>
      <c r="G198">
        <v>0</v>
      </c>
      <c r="H198" t="s">
        <v>636</v>
      </c>
      <c r="I198" t="s">
        <v>29232</v>
      </c>
      <c r="J198" t="s">
        <v>684</v>
      </c>
      <c r="K198" t="s">
        <v>637</v>
      </c>
      <c r="L198" t="s">
        <v>638</v>
      </c>
      <c r="M198" t="s">
        <v>29228</v>
      </c>
      <c r="N198" t="s">
        <v>637</v>
      </c>
      <c r="O198" t="s">
        <v>639</v>
      </c>
      <c r="P198" t="s">
        <v>5</v>
      </c>
      <c r="Q198" t="s">
        <v>640</v>
      </c>
      <c r="R198" t="s">
        <v>638</v>
      </c>
      <c r="S198" t="s">
        <v>29233</v>
      </c>
      <c r="T198" t="s">
        <v>29228</v>
      </c>
    </row>
    <row r="199" spans="1:20" x14ac:dyDescent="0.25">
      <c r="A199" t="s">
        <v>147</v>
      </c>
      <c r="B199" t="s">
        <v>148</v>
      </c>
      <c r="C199">
        <v>33.333333333333336</v>
      </c>
      <c r="D199">
        <v>3</v>
      </c>
      <c r="E199" t="s">
        <v>29234</v>
      </c>
      <c r="F199">
        <v>100</v>
      </c>
      <c r="G199">
        <v>0</v>
      </c>
      <c r="H199" t="s">
        <v>636</v>
      </c>
      <c r="I199" t="s">
        <v>20461</v>
      </c>
      <c r="J199" t="s">
        <v>837</v>
      </c>
      <c r="K199" t="s">
        <v>637</v>
      </c>
      <c r="L199" t="s">
        <v>638</v>
      </c>
      <c r="M199" t="s">
        <v>29235</v>
      </c>
      <c r="N199" t="s">
        <v>637</v>
      </c>
      <c r="O199" t="s">
        <v>639</v>
      </c>
      <c r="P199" t="s">
        <v>5</v>
      </c>
      <c r="Q199" t="s">
        <v>640</v>
      </c>
      <c r="R199" t="s">
        <v>638</v>
      </c>
      <c r="S199" t="s">
        <v>29236</v>
      </c>
      <c r="T199" t="s">
        <v>29235</v>
      </c>
    </row>
    <row r="200" spans="1:20" x14ac:dyDescent="0.25">
      <c r="A200" t="s">
        <v>147</v>
      </c>
      <c r="B200" t="s">
        <v>148</v>
      </c>
      <c r="C200">
        <v>50</v>
      </c>
      <c r="D200">
        <v>6</v>
      </c>
      <c r="E200" t="s">
        <v>29237</v>
      </c>
      <c r="F200">
        <v>238</v>
      </c>
      <c r="G200">
        <v>38</v>
      </c>
      <c r="H200" t="s">
        <v>636</v>
      </c>
      <c r="I200" t="s">
        <v>29238</v>
      </c>
      <c r="J200" t="s">
        <v>6643</v>
      </c>
      <c r="K200" t="s">
        <v>637</v>
      </c>
      <c r="L200" t="s">
        <v>638</v>
      </c>
      <c r="M200" t="s">
        <v>29239</v>
      </c>
      <c r="N200" t="s">
        <v>637</v>
      </c>
      <c r="O200" t="s">
        <v>639</v>
      </c>
      <c r="P200" t="s">
        <v>5</v>
      </c>
      <c r="Q200" t="s">
        <v>640</v>
      </c>
      <c r="R200" t="s">
        <v>638</v>
      </c>
      <c r="S200" t="s">
        <v>29240</v>
      </c>
      <c r="T200" t="s">
        <v>29239</v>
      </c>
    </row>
    <row r="201" spans="1:20" x14ac:dyDescent="0.25">
      <c r="A201" t="s">
        <v>147</v>
      </c>
      <c r="B201" t="s">
        <v>148</v>
      </c>
      <c r="C201">
        <v>33.333333333333336</v>
      </c>
      <c r="D201">
        <v>3</v>
      </c>
      <c r="E201" t="s">
        <v>29241</v>
      </c>
      <c r="F201">
        <v>100</v>
      </c>
      <c r="G201">
        <v>0</v>
      </c>
      <c r="H201" t="s">
        <v>636</v>
      </c>
      <c r="I201" t="s">
        <v>29242</v>
      </c>
      <c r="J201" t="s">
        <v>1872</v>
      </c>
      <c r="K201" t="s">
        <v>637</v>
      </c>
      <c r="L201" t="s">
        <v>638</v>
      </c>
      <c r="M201" t="s">
        <v>29243</v>
      </c>
      <c r="N201" t="s">
        <v>637</v>
      </c>
      <c r="O201" t="s">
        <v>639</v>
      </c>
      <c r="P201" t="s">
        <v>5</v>
      </c>
      <c r="Q201" t="s">
        <v>640</v>
      </c>
      <c r="R201" t="s">
        <v>638</v>
      </c>
      <c r="S201" t="s">
        <v>29244</v>
      </c>
      <c r="T201" t="s">
        <v>29243</v>
      </c>
    </row>
    <row r="202" spans="1:20" x14ac:dyDescent="0.25">
      <c r="A202" t="s">
        <v>147</v>
      </c>
      <c r="B202" t="s">
        <v>148</v>
      </c>
      <c r="C202">
        <v>33.333333333333336</v>
      </c>
      <c r="D202">
        <v>3</v>
      </c>
      <c r="E202" t="s">
        <v>29245</v>
      </c>
      <c r="F202">
        <v>100</v>
      </c>
      <c r="G202">
        <v>0</v>
      </c>
      <c r="H202" t="s">
        <v>636</v>
      </c>
      <c r="I202" t="s">
        <v>29246</v>
      </c>
      <c r="J202" t="s">
        <v>650</v>
      </c>
      <c r="K202" t="s">
        <v>637</v>
      </c>
      <c r="L202" t="s">
        <v>638</v>
      </c>
      <c r="M202" t="s">
        <v>29247</v>
      </c>
      <c r="N202" t="s">
        <v>637</v>
      </c>
      <c r="O202" t="s">
        <v>654</v>
      </c>
      <c r="P202" t="s">
        <v>5</v>
      </c>
      <c r="Q202" t="s">
        <v>640</v>
      </c>
      <c r="R202" t="s">
        <v>638</v>
      </c>
      <c r="S202" t="s">
        <v>29248</v>
      </c>
      <c r="T202" t="s">
        <v>29247</v>
      </c>
    </row>
    <row r="203" spans="1:20" x14ac:dyDescent="0.25">
      <c r="A203" t="s">
        <v>147</v>
      </c>
      <c r="B203" t="s">
        <v>148</v>
      </c>
      <c r="C203">
        <v>33.333333333333336</v>
      </c>
      <c r="D203">
        <v>3</v>
      </c>
      <c r="E203" t="s">
        <v>29249</v>
      </c>
      <c r="F203">
        <v>100</v>
      </c>
      <c r="G203">
        <v>0</v>
      </c>
      <c r="H203" t="s">
        <v>636</v>
      </c>
      <c r="I203" t="s">
        <v>4639</v>
      </c>
      <c r="J203" t="s">
        <v>673</v>
      </c>
      <c r="K203" t="s">
        <v>637</v>
      </c>
      <c r="L203" t="s">
        <v>638</v>
      </c>
      <c r="M203" t="s">
        <v>29250</v>
      </c>
      <c r="N203" t="s">
        <v>637</v>
      </c>
      <c r="O203" t="s">
        <v>639</v>
      </c>
      <c r="P203" t="s">
        <v>5</v>
      </c>
      <c r="Q203" t="s">
        <v>640</v>
      </c>
      <c r="R203" t="s">
        <v>638</v>
      </c>
      <c r="S203" t="s">
        <v>29251</v>
      </c>
      <c r="T203" t="s">
        <v>29250</v>
      </c>
    </row>
    <row r="204" spans="1:20" x14ac:dyDescent="0.25">
      <c r="A204" t="s">
        <v>147</v>
      </c>
      <c r="B204" t="s">
        <v>148</v>
      </c>
      <c r="C204">
        <v>33.333333333333336</v>
      </c>
      <c r="D204">
        <v>3</v>
      </c>
      <c r="E204" t="s">
        <v>29252</v>
      </c>
      <c r="F204">
        <v>100</v>
      </c>
      <c r="G204">
        <v>0</v>
      </c>
      <c r="H204" t="s">
        <v>636</v>
      </c>
      <c r="I204" t="s">
        <v>29253</v>
      </c>
      <c r="J204" t="s">
        <v>666</v>
      </c>
      <c r="K204" t="s">
        <v>637</v>
      </c>
      <c r="L204" t="s">
        <v>638</v>
      </c>
      <c r="M204" t="s">
        <v>29254</v>
      </c>
      <c r="N204" t="s">
        <v>637</v>
      </c>
      <c r="O204" t="s">
        <v>643</v>
      </c>
      <c r="P204" t="s">
        <v>5</v>
      </c>
      <c r="Q204" t="s">
        <v>644</v>
      </c>
      <c r="R204" t="s">
        <v>638</v>
      </c>
      <c r="S204" t="s">
        <v>29255</v>
      </c>
      <c r="T204" t="s">
        <v>29256</v>
      </c>
    </row>
    <row r="205" spans="1:20" x14ac:dyDescent="0.25">
      <c r="A205" t="s">
        <v>147</v>
      </c>
      <c r="B205" t="s">
        <v>148</v>
      </c>
      <c r="C205">
        <v>33.333333333333336</v>
      </c>
      <c r="D205">
        <v>3</v>
      </c>
      <c r="E205" t="s">
        <v>29257</v>
      </c>
      <c r="F205">
        <v>100</v>
      </c>
      <c r="G205">
        <v>0</v>
      </c>
      <c r="H205" t="s">
        <v>636</v>
      </c>
      <c r="I205" t="s">
        <v>29258</v>
      </c>
      <c r="J205" t="s">
        <v>650</v>
      </c>
      <c r="K205" t="s">
        <v>637</v>
      </c>
      <c r="L205" t="s">
        <v>638</v>
      </c>
      <c r="M205" t="s">
        <v>29259</v>
      </c>
      <c r="N205" t="s">
        <v>637</v>
      </c>
      <c r="O205" t="s">
        <v>643</v>
      </c>
      <c r="P205" t="s">
        <v>5</v>
      </c>
      <c r="Q205" t="s">
        <v>644</v>
      </c>
      <c r="R205" t="s">
        <v>638</v>
      </c>
      <c r="S205" t="s">
        <v>29260</v>
      </c>
      <c r="T205" t="s">
        <v>29261</v>
      </c>
    </row>
    <row r="206" spans="1:20" x14ac:dyDescent="0.25">
      <c r="A206" t="s">
        <v>594</v>
      </c>
      <c r="B206" t="s">
        <v>595</v>
      </c>
      <c r="C206">
        <v>50</v>
      </c>
      <c r="D206">
        <v>3</v>
      </c>
      <c r="E206" t="s">
        <v>29262</v>
      </c>
      <c r="F206">
        <v>138</v>
      </c>
      <c r="G206">
        <v>38</v>
      </c>
      <c r="H206" t="s">
        <v>636</v>
      </c>
      <c r="I206" t="s">
        <v>9457</v>
      </c>
      <c r="J206" t="s">
        <v>671</v>
      </c>
      <c r="K206" t="s">
        <v>637</v>
      </c>
      <c r="L206" t="s">
        <v>638</v>
      </c>
      <c r="M206" t="s">
        <v>29259</v>
      </c>
      <c r="N206" t="s">
        <v>637</v>
      </c>
      <c r="O206" t="s">
        <v>643</v>
      </c>
      <c r="P206" t="s">
        <v>5</v>
      </c>
      <c r="Q206" t="s">
        <v>644</v>
      </c>
      <c r="R206" t="s">
        <v>638</v>
      </c>
      <c r="S206" t="s">
        <v>29263</v>
      </c>
      <c r="T206" t="s">
        <v>29261</v>
      </c>
    </row>
    <row r="207" spans="1:20" x14ac:dyDescent="0.25">
      <c r="A207" t="s">
        <v>147</v>
      </c>
      <c r="B207" t="s">
        <v>148</v>
      </c>
      <c r="C207">
        <v>33.333333333333336</v>
      </c>
      <c r="D207">
        <v>6</v>
      </c>
      <c r="E207" t="s">
        <v>29264</v>
      </c>
      <c r="F207">
        <v>200</v>
      </c>
      <c r="G207">
        <v>0</v>
      </c>
      <c r="H207" t="s">
        <v>636</v>
      </c>
      <c r="I207" t="s">
        <v>29265</v>
      </c>
      <c r="J207" t="s">
        <v>648</v>
      </c>
      <c r="K207" t="s">
        <v>637</v>
      </c>
      <c r="L207" t="s">
        <v>638</v>
      </c>
      <c r="M207" t="s">
        <v>29266</v>
      </c>
      <c r="N207" t="s">
        <v>637</v>
      </c>
      <c r="O207" t="s">
        <v>643</v>
      </c>
      <c r="P207" t="s">
        <v>5</v>
      </c>
      <c r="Q207" t="s">
        <v>644</v>
      </c>
      <c r="R207" t="s">
        <v>638</v>
      </c>
      <c r="S207" t="s">
        <v>29267</v>
      </c>
      <c r="T207" t="s">
        <v>29268</v>
      </c>
    </row>
    <row r="208" spans="1:20" x14ac:dyDescent="0.25">
      <c r="A208" t="s">
        <v>147</v>
      </c>
      <c r="B208" t="s">
        <v>148</v>
      </c>
      <c r="C208">
        <v>40</v>
      </c>
      <c r="D208">
        <v>10</v>
      </c>
      <c r="E208" t="s">
        <v>29269</v>
      </c>
      <c r="F208">
        <v>330</v>
      </c>
      <c r="G208">
        <v>0</v>
      </c>
      <c r="H208" t="s">
        <v>636</v>
      </c>
      <c r="I208" t="s">
        <v>29270</v>
      </c>
      <c r="J208" t="s">
        <v>3052</v>
      </c>
      <c r="K208" t="s">
        <v>637</v>
      </c>
      <c r="L208" t="s">
        <v>638</v>
      </c>
      <c r="M208" t="s">
        <v>29271</v>
      </c>
      <c r="N208" t="s">
        <v>637</v>
      </c>
      <c r="O208" t="s">
        <v>643</v>
      </c>
      <c r="P208" t="s">
        <v>5</v>
      </c>
      <c r="Q208" t="s">
        <v>644</v>
      </c>
      <c r="R208" t="s">
        <v>638</v>
      </c>
      <c r="S208" t="s">
        <v>29272</v>
      </c>
      <c r="T208" t="s">
        <v>29273</v>
      </c>
    </row>
    <row r="209" spans="1:20" x14ac:dyDescent="0.25">
      <c r="A209" t="s">
        <v>147</v>
      </c>
      <c r="B209" t="s">
        <v>148</v>
      </c>
      <c r="C209">
        <v>33.333333333333336</v>
      </c>
      <c r="D209">
        <v>3</v>
      </c>
      <c r="E209" t="s">
        <v>29274</v>
      </c>
      <c r="F209">
        <v>100</v>
      </c>
      <c r="G209">
        <v>0</v>
      </c>
      <c r="H209" t="s">
        <v>655</v>
      </c>
      <c r="I209" t="s">
        <v>29275</v>
      </c>
      <c r="J209" t="s">
        <v>657</v>
      </c>
      <c r="K209" t="s">
        <v>637</v>
      </c>
      <c r="L209" t="s">
        <v>638</v>
      </c>
      <c r="M209" t="s">
        <v>29271</v>
      </c>
      <c r="N209" t="s">
        <v>637</v>
      </c>
      <c r="O209" t="s">
        <v>639</v>
      </c>
      <c r="P209" t="s">
        <v>5</v>
      </c>
      <c r="Q209" t="s">
        <v>640</v>
      </c>
      <c r="R209" t="s">
        <v>638</v>
      </c>
      <c r="S209" t="s">
        <v>29276</v>
      </c>
      <c r="T209" t="s">
        <v>29273</v>
      </c>
    </row>
    <row r="210" spans="1:20" x14ac:dyDescent="0.25">
      <c r="A210" t="s">
        <v>147</v>
      </c>
      <c r="B210" t="s">
        <v>148</v>
      </c>
      <c r="C210">
        <v>33.333333333333336</v>
      </c>
      <c r="D210">
        <v>3</v>
      </c>
      <c r="E210" t="s">
        <v>29277</v>
      </c>
      <c r="F210">
        <v>100</v>
      </c>
      <c r="G210">
        <v>0</v>
      </c>
      <c r="H210" t="s">
        <v>636</v>
      </c>
      <c r="I210" t="s">
        <v>29278</v>
      </c>
      <c r="J210" t="s">
        <v>681</v>
      </c>
      <c r="K210" t="s">
        <v>637</v>
      </c>
      <c r="L210" t="s">
        <v>638</v>
      </c>
      <c r="M210" t="s">
        <v>29271</v>
      </c>
      <c r="N210" t="s">
        <v>637</v>
      </c>
      <c r="O210" t="s">
        <v>639</v>
      </c>
      <c r="P210" t="s">
        <v>5</v>
      </c>
      <c r="Q210" t="s">
        <v>640</v>
      </c>
      <c r="R210" t="s">
        <v>638</v>
      </c>
      <c r="S210" t="s">
        <v>29279</v>
      </c>
      <c r="T210" t="s">
        <v>29273</v>
      </c>
    </row>
    <row r="211" spans="1:20" x14ac:dyDescent="0.25">
      <c r="A211" t="s">
        <v>147</v>
      </c>
      <c r="B211" t="s">
        <v>148</v>
      </c>
      <c r="C211">
        <v>33.333333333333336</v>
      </c>
      <c r="D211">
        <v>3</v>
      </c>
      <c r="E211" t="s">
        <v>29280</v>
      </c>
      <c r="F211">
        <v>100</v>
      </c>
      <c r="G211">
        <v>0</v>
      </c>
      <c r="H211" t="s">
        <v>636</v>
      </c>
      <c r="I211" t="s">
        <v>29281</v>
      </c>
      <c r="J211" t="s">
        <v>675</v>
      </c>
      <c r="K211" t="s">
        <v>637</v>
      </c>
      <c r="L211" t="s">
        <v>638</v>
      </c>
      <c r="M211" t="s">
        <v>29282</v>
      </c>
      <c r="N211" t="s">
        <v>637</v>
      </c>
      <c r="O211" t="s">
        <v>643</v>
      </c>
      <c r="P211" t="s">
        <v>5</v>
      </c>
      <c r="Q211" t="s">
        <v>644</v>
      </c>
      <c r="R211" t="s">
        <v>638</v>
      </c>
      <c r="S211" t="s">
        <v>29283</v>
      </c>
      <c r="T211" t="s">
        <v>29273</v>
      </c>
    </row>
    <row r="212" spans="1:20" x14ac:dyDescent="0.25">
      <c r="A212" t="s">
        <v>147</v>
      </c>
      <c r="B212" t="s">
        <v>148</v>
      </c>
      <c r="C212">
        <v>33.333333333333336</v>
      </c>
      <c r="D212">
        <v>3</v>
      </c>
      <c r="E212" t="s">
        <v>29284</v>
      </c>
      <c r="F212">
        <v>100</v>
      </c>
      <c r="G212">
        <v>0</v>
      </c>
      <c r="H212" t="s">
        <v>636</v>
      </c>
      <c r="I212" t="s">
        <v>29285</v>
      </c>
      <c r="J212" t="s">
        <v>8817</v>
      </c>
      <c r="K212" t="s">
        <v>637</v>
      </c>
      <c r="L212" t="s">
        <v>638</v>
      </c>
      <c r="M212" t="s">
        <v>29286</v>
      </c>
      <c r="N212" t="s">
        <v>637</v>
      </c>
      <c r="O212" t="s">
        <v>639</v>
      </c>
      <c r="P212" t="s">
        <v>5</v>
      </c>
      <c r="Q212" t="s">
        <v>640</v>
      </c>
      <c r="R212" t="s">
        <v>638</v>
      </c>
      <c r="S212" t="s">
        <v>29287</v>
      </c>
      <c r="T212" t="s">
        <v>29273</v>
      </c>
    </row>
    <row r="213" spans="1:20" x14ac:dyDescent="0.25">
      <c r="A213" t="s">
        <v>147</v>
      </c>
      <c r="B213" t="s">
        <v>148</v>
      </c>
      <c r="C213">
        <v>33.333333333333336</v>
      </c>
      <c r="D213">
        <v>3</v>
      </c>
      <c r="E213" t="s">
        <v>29288</v>
      </c>
      <c r="F213">
        <v>100</v>
      </c>
      <c r="G213">
        <v>0</v>
      </c>
      <c r="H213" t="s">
        <v>636</v>
      </c>
      <c r="I213" t="s">
        <v>5074</v>
      </c>
      <c r="J213" t="s">
        <v>2051</v>
      </c>
      <c r="K213" t="s">
        <v>637</v>
      </c>
      <c r="L213" t="s">
        <v>638</v>
      </c>
      <c r="M213" t="s">
        <v>29286</v>
      </c>
      <c r="N213" t="s">
        <v>637</v>
      </c>
      <c r="O213" t="s">
        <v>643</v>
      </c>
      <c r="P213" t="s">
        <v>5</v>
      </c>
      <c r="Q213" t="s">
        <v>644</v>
      </c>
      <c r="R213" t="s">
        <v>638</v>
      </c>
      <c r="S213" t="s">
        <v>29289</v>
      </c>
      <c r="T213" t="s">
        <v>29273</v>
      </c>
    </row>
    <row r="214" spans="1:20" x14ac:dyDescent="0.25">
      <c r="A214" t="s">
        <v>72</v>
      </c>
      <c r="B214" t="s">
        <v>108</v>
      </c>
      <c r="C214">
        <v>66.333333333333329</v>
      </c>
      <c r="D214">
        <v>3</v>
      </c>
      <c r="E214" t="s">
        <v>29290</v>
      </c>
      <c r="F214">
        <v>249</v>
      </c>
      <c r="G214">
        <v>0</v>
      </c>
      <c r="H214" t="s">
        <v>645</v>
      </c>
      <c r="I214" t="s">
        <v>29291</v>
      </c>
      <c r="J214" t="s">
        <v>29292</v>
      </c>
      <c r="K214" t="s">
        <v>24520</v>
      </c>
      <c r="L214" t="s">
        <v>1689</v>
      </c>
      <c r="M214" t="s">
        <v>29293</v>
      </c>
      <c r="N214" t="s">
        <v>637</v>
      </c>
      <c r="O214" t="s">
        <v>651</v>
      </c>
      <c r="P214" t="s">
        <v>26</v>
      </c>
      <c r="Q214" t="s">
        <v>647</v>
      </c>
      <c r="R214" t="s">
        <v>638</v>
      </c>
      <c r="S214" t="s">
        <v>29294</v>
      </c>
      <c r="T214" t="s">
        <v>29293</v>
      </c>
    </row>
    <row r="215" spans="1:20" x14ac:dyDescent="0.25">
      <c r="A215" t="s">
        <v>16818</v>
      </c>
      <c r="B215" t="s">
        <v>13750</v>
      </c>
      <c r="C215">
        <v>100</v>
      </c>
      <c r="D215">
        <v>2</v>
      </c>
      <c r="E215" t="s">
        <v>29290</v>
      </c>
      <c r="F215">
        <v>199</v>
      </c>
      <c r="G215">
        <v>0</v>
      </c>
      <c r="H215" t="s">
        <v>645</v>
      </c>
      <c r="I215" t="s">
        <v>13000</v>
      </c>
      <c r="J215" t="s">
        <v>13001</v>
      </c>
      <c r="K215" t="s">
        <v>7651</v>
      </c>
      <c r="L215" t="s">
        <v>13002</v>
      </c>
      <c r="M215" t="s">
        <v>29293</v>
      </c>
      <c r="N215" t="s">
        <v>3443</v>
      </c>
      <c r="O215" t="s">
        <v>698</v>
      </c>
      <c r="P215" t="s">
        <v>692</v>
      </c>
      <c r="Q215" t="s">
        <v>693</v>
      </c>
      <c r="R215" t="s">
        <v>638</v>
      </c>
      <c r="S215" t="s">
        <v>29295</v>
      </c>
      <c r="T215" t="s">
        <v>29293</v>
      </c>
    </row>
    <row r="216" spans="1:20" x14ac:dyDescent="0.25">
      <c r="A216" t="s">
        <v>239</v>
      </c>
      <c r="B216" t="s">
        <v>245</v>
      </c>
      <c r="C216">
        <v>139</v>
      </c>
      <c r="D216">
        <v>1</v>
      </c>
      <c r="E216" t="s">
        <v>29296</v>
      </c>
      <c r="F216">
        <v>139</v>
      </c>
      <c r="G216">
        <v>0</v>
      </c>
      <c r="H216" t="s">
        <v>645</v>
      </c>
      <c r="I216" t="s">
        <v>3479</v>
      </c>
      <c r="J216" t="s">
        <v>29297</v>
      </c>
      <c r="K216" t="s">
        <v>863</v>
      </c>
      <c r="L216" t="s">
        <v>806</v>
      </c>
      <c r="M216" t="s">
        <v>29293</v>
      </c>
      <c r="N216" t="s">
        <v>637</v>
      </c>
      <c r="O216" t="s">
        <v>646</v>
      </c>
      <c r="P216" t="s">
        <v>26</v>
      </c>
      <c r="Q216" t="s">
        <v>647</v>
      </c>
      <c r="R216" t="s">
        <v>638</v>
      </c>
      <c r="S216" t="s">
        <v>29298</v>
      </c>
      <c r="T216" t="s">
        <v>29293</v>
      </c>
    </row>
    <row r="217" spans="1:20" x14ac:dyDescent="0.25">
      <c r="A217" t="s">
        <v>18</v>
      </c>
      <c r="B217" t="s">
        <v>19</v>
      </c>
      <c r="C217">
        <v>66.666666666666671</v>
      </c>
      <c r="D217">
        <v>3</v>
      </c>
      <c r="E217" t="s">
        <v>29299</v>
      </c>
      <c r="F217">
        <v>100</v>
      </c>
      <c r="G217">
        <v>0</v>
      </c>
      <c r="H217" t="s">
        <v>636</v>
      </c>
      <c r="I217" t="s">
        <v>29300</v>
      </c>
      <c r="J217" t="s">
        <v>672</v>
      </c>
      <c r="K217" t="s">
        <v>637</v>
      </c>
      <c r="L217" t="s">
        <v>638</v>
      </c>
      <c r="M217" t="s">
        <v>29301</v>
      </c>
      <c r="N217" t="s">
        <v>637</v>
      </c>
      <c r="O217" t="s">
        <v>639</v>
      </c>
      <c r="P217" t="s">
        <v>5</v>
      </c>
      <c r="Q217" t="s">
        <v>640</v>
      </c>
      <c r="R217" t="s">
        <v>638</v>
      </c>
      <c r="S217" t="s">
        <v>29302</v>
      </c>
      <c r="T217" t="s">
        <v>29282</v>
      </c>
    </row>
    <row r="218" spans="1:20" x14ac:dyDescent="0.25">
      <c r="A218" t="s">
        <v>594</v>
      </c>
      <c r="B218" t="s">
        <v>595</v>
      </c>
      <c r="C218">
        <v>50</v>
      </c>
      <c r="D218">
        <v>3</v>
      </c>
      <c r="E218" t="s">
        <v>29303</v>
      </c>
      <c r="F218">
        <v>100</v>
      </c>
      <c r="G218">
        <v>0</v>
      </c>
      <c r="H218" t="s">
        <v>645</v>
      </c>
      <c r="I218" t="s">
        <v>29304</v>
      </c>
      <c r="J218" t="s">
        <v>29305</v>
      </c>
      <c r="K218" t="s">
        <v>710</v>
      </c>
      <c r="L218" t="s">
        <v>29306</v>
      </c>
      <c r="M218" t="s">
        <v>29282</v>
      </c>
      <c r="N218" t="s">
        <v>3443</v>
      </c>
      <c r="O218" t="s">
        <v>698</v>
      </c>
      <c r="P218" t="s">
        <v>692</v>
      </c>
      <c r="Q218" t="s">
        <v>693</v>
      </c>
      <c r="R218" t="s">
        <v>638</v>
      </c>
      <c r="S218" t="s">
        <v>29307</v>
      </c>
      <c r="T218" t="s">
        <v>29271</v>
      </c>
    </row>
    <row r="219" spans="1:20" x14ac:dyDescent="0.25">
      <c r="A219" t="s">
        <v>594</v>
      </c>
      <c r="B219" t="s">
        <v>595</v>
      </c>
      <c r="C219">
        <v>50</v>
      </c>
      <c r="D219">
        <v>3</v>
      </c>
      <c r="E219" t="s">
        <v>29308</v>
      </c>
      <c r="F219">
        <v>220</v>
      </c>
      <c r="G219">
        <v>0</v>
      </c>
      <c r="H219" t="s">
        <v>645</v>
      </c>
      <c r="I219" t="s">
        <v>29309</v>
      </c>
      <c r="J219" t="s">
        <v>29310</v>
      </c>
      <c r="K219" t="s">
        <v>798</v>
      </c>
      <c r="L219" t="s">
        <v>29311</v>
      </c>
      <c r="M219" t="s">
        <v>29286</v>
      </c>
      <c r="N219" t="s">
        <v>3443</v>
      </c>
      <c r="O219" t="s">
        <v>698</v>
      </c>
      <c r="P219" t="s">
        <v>692</v>
      </c>
      <c r="Q219" t="s">
        <v>693</v>
      </c>
      <c r="R219" t="s">
        <v>638</v>
      </c>
      <c r="S219" t="s">
        <v>29312</v>
      </c>
      <c r="T219" t="s">
        <v>29286</v>
      </c>
    </row>
    <row r="220" spans="1:20" x14ac:dyDescent="0.25">
      <c r="A220" t="s">
        <v>101</v>
      </c>
      <c r="B220" t="s">
        <v>74</v>
      </c>
      <c r="C220">
        <v>120</v>
      </c>
      <c r="D220">
        <v>1</v>
      </c>
      <c r="E220" t="s">
        <v>29308</v>
      </c>
      <c r="F220">
        <v>220</v>
      </c>
      <c r="G220">
        <v>0</v>
      </c>
      <c r="H220" t="s">
        <v>645</v>
      </c>
      <c r="I220" t="s">
        <v>29309</v>
      </c>
      <c r="J220" t="s">
        <v>29310</v>
      </c>
      <c r="K220" t="s">
        <v>798</v>
      </c>
      <c r="L220" t="s">
        <v>29311</v>
      </c>
      <c r="M220" t="s">
        <v>29286</v>
      </c>
      <c r="N220" t="s">
        <v>3443</v>
      </c>
      <c r="O220" t="s">
        <v>698</v>
      </c>
      <c r="P220" t="s">
        <v>692</v>
      </c>
      <c r="Q220" t="s">
        <v>693</v>
      </c>
      <c r="R220" t="s">
        <v>638</v>
      </c>
      <c r="S220" t="s">
        <v>29312</v>
      </c>
      <c r="T220" t="s">
        <v>29286</v>
      </c>
    </row>
    <row r="221" spans="1:20" x14ac:dyDescent="0.25">
      <c r="A221" t="s">
        <v>147</v>
      </c>
      <c r="B221" t="s">
        <v>148</v>
      </c>
      <c r="C221">
        <v>65</v>
      </c>
      <c r="D221">
        <v>6</v>
      </c>
      <c r="E221" t="s">
        <v>29313</v>
      </c>
      <c r="F221">
        <v>200</v>
      </c>
      <c r="G221">
        <v>0</v>
      </c>
      <c r="H221" t="s">
        <v>697</v>
      </c>
      <c r="I221" t="s">
        <v>29314</v>
      </c>
      <c r="J221" t="s">
        <v>29315</v>
      </c>
      <c r="K221" t="s">
        <v>6196</v>
      </c>
      <c r="L221" t="s">
        <v>29316</v>
      </c>
      <c r="M221" t="s">
        <v>29317</v>
      </c>
      <c r="N221" t="s">
        <v>3443</v>
      </c>
      <c r="O221" t="s">
        <v>691</v>
      </c>
      <c r="P221" t="s">
        <v>692</v>
      </c>
      <c r="Q221" t="s">
        <v>693</v>
      </c>
      <c r="R221" t="s">
        <v>638</v>
      </c>
      <c r="S221" t="s">
        <v>29318</v>
      </c>
      <c r="T221" t="s">
        <v>29301</v>
      </c>
    </row>
    <row r="222" spans="1:20" x14ac:dyDescent="0.25">
      <c r="A222" t="s">
        <v>16479</v>
      </c>
      <c r="B222" t="s">
        <v>13745</v>
      </c>
      <c r="C222">
        <v>99</v>
      </c>
      <c r="D222">
        <v>1</v>
      </c>
      <c r="E222" t="s">
        <v>29319</v>
      </c>
      <c r="F222">
        <v>0</v>
      </c>
      <c r="G222">
        <v>0</v>
      </c>
      <c r="H222" t="s">
        <v>655</v>
      </c>
      <c r="I222" t="s">
        <v>8902</v>
      </c>
      <c r="J222" t="s">
        <v>1784</v>
      </c>
      <c r="K222" t="s">
        <v>637</v>
      </c>
      <c r="L222" t="s">
        <v>638</v>
      </c>
      <c r="M222" t="s">
        <v>29320</v>
      </c>
      <c r="N222" t="s">
        <v>637</v>
      </c>
      <c r="O222" t="s">
        <v>643</v>
      </c>
      <c r="P222" t="s">
        <v>5</v>
      </c>
      <c r="Q222" t="s">
        <v>644</v>
      </c>
      <c r="R222" t="s">
        <v>638</v>
      </c>
      <c r="S222" t="s">
        <v>29321</v>
      </c>
      <c r="T222" t="s">
        <v>29322</v>
      </c>
    </row>
    <row r="223" spans="1:20" x14ac:dyDescent="0.25">
      <c r="A223" t="s">
        <v>16818</v>
      </c>
      <c r="B223" t="s">
        <v>13750</v>
      </c>
      <c r="C223">
        <v>99</v>
      </c>
      <c r="D223">
        <v>1</v>
      </c>
      <c r="E223" t="s">
        <v>29319</v>
      </c>
      <c r="F223">
        <v>0</v>
      </c>
      <c r="G223">
        <v>0</v>
      </c>
      <c r="H223" t="s">
        <v>655</v>
      </c>
      <c r="I223" t="s">
        <v>8902</v>
      </c>
      <c r="J223" t="s">
        <v>1784</v>
      </c>
      <c r="K223" t="s">
        <v>637</v>
      </c>
      <c r="L223" t="s">
        <v>638</v>
      </c>
      <c r="M223" t="s">
        <v>29320</v>
      </c>
      <c r="N223" t="s">
        <v>637</v>
      </c>
      <c r="O223" t="s">
        <v>643</v>
      </c>
      <c r="P223" t="s">
        <v>5</v>
      </c>
      <c r="Q223" t="s">
        <v>644</v>
      </c>
      <c r="R223" t="s">
        <v>638</v>
      </c>
      <c r="S223" t="s">
        <v>29321</v>
      </c>
      <c r="T223" t="s">
        <v>29322</v>
      </c>
    </row>
    <row r="224" spans="1:20" x14ac:dyDescent="0.25">
      <c r="A224" t="s">
        <v>16818</v>
      </c>
      <c r="B224" t="s">
        <v>13750</v>
      </c>
      <c r="C224">
        <v>0</v>
      </c>
      <c r="D224">
        <v>1</v>
      </c>
      <c r="E224" t="s">
        <v>29323</v>
      </c>
      <c r="F224">
        <v>0</v>
      </c>
      <c r="G224">
        <v>0</v>
      </c>
      <c r="H224" t="s">
        <v>655</v>
      </c>
      <c r="I224" t="s">
        <v>15803</v>
      </c>
      <c r="J224" t="s">
        <v>657</v>
      </c>
      <c r="K224" t="s">
        <v>637</v>
      </c>
      <c r="L224" t="s">
        <v>638</v>
      </c>
      <c r="M224" t="s">
        <v>29324</v>
      </c>
      <c r="N224" t="s">
        <v>637</v>
      </c>
      <c r="O224" t="s">
        <v>643</v>
      </c>
      <c r="P224" t="s">
        <v>5</v>
      </c>
      <c r="Q224" t="s">
        <v>644</v>
      </c>
      <c r="R224" t="s">
        <v>638</v>
      </c>
      <c r="S224" t="s">
        <v>29325</v>
      </c>
      <c r="T224" t="s">
        <v>29324</v>
      </c>
    </row>
    <row r="225" spans="1:20" x14ac:dyDescent="0.25">
      <c r="A225" t="s">
        <v>16818</v>
      </c>
      <c r="B225" t="s">
        <v>13750</v>
      </c>
      <c r="C225">
        <v>100</v>
      </c>
      <c r="D225">
        <v>1</v>
      </c>
      <c r="E225" t="s">
        <v>29326</v>
      </c>
      <c r="F225">
        <v>199</v>
      </c>
      <c r="G225">
        <v>0</v>
      </c>
      <c r="H225" t="s">
        <v>645</v>
      </c>
      <c r="I225" t="s">
        <v>29327</v>
      </c>
      <c r="J225" t="s">
        <v>29328</v>
      </c>
      <c r="K225" t="s">
        <v>1752</v>
      </c>
      <c r="L225" t="s">
        <v>29329</v>
      </c>
      <c r="M225" t="s">
        <v>29330</v>
      </c>
      <c r="N225" t="s">
        <v>3443</v>
      </c>
      <c r="O225" t="s">
        <v>698</v>
      </c>
      <c r="P225" t="s">
        <v>692</v>
      </c>
      <c r="Q225" t="s">
        <v>693</v>
      </c>
      <c r="R225" t="s">
        <v>638</v>
      </c>
      <c r="S225" t="s">
        <v>29331</v>
      </c>
      <c r="T225" t="s">
        <v>29330</v>
      </c>
    </row>
    <row r="226" spans="1:20" x14ac:dyDescent="0.25">
      <c r="A226" t="s">
        <v>16479</v>
      </c>
      <c r="B226" t="s">
        <v>13745</v>
      </c>
      <c r="C226">
        <v>99</v>
      </c>
      <c r="D226">
        <v>1</v>
      </c>
      <c r="E226" t="s">
        <v>29326</v>
      </c>
      <c r="F226">
        <v>199</v>
      </c>
      <c r="G226">
        <v>0</v>
      </c>
      <c r="H226" t="s">
        <v>645</v>
      </c>
      <c r="I226" t="s">
        <v>29327</v>
      </c>
      <c r="J226" t="s">
        <v>29328</v>
      </c>
      <c r="K226" t="s">
        <v>1752</v>
      </c>
      <c r="L226" t="s">
        <v>29329</v>
      </c>
      <c r="M226" t="s">
        <v>29330</v>
      </c>
      <c r="N226" t="s">
        <v>3443</v>
      </c>
      <c r="O226" t="s">
        <v>698</v>
      </c>
      <c r="P226" t="s">
        <v>692</v>
      </c>
      <c r="Q226" t="s">
        <v>693</v>
      </c>
      <c r="R226" t="s">
        <v>638</v>
      </c>
      <c r="S226" t="s">
        <v>29331</v>
      </c>
      <c r="T226" t="s">
        <v>29330</v>
      </c>
    </row>
    <row r="227" spans="1:20" x14ac:dyDescent="0.25">
      <c r="A227" t="s">
        <v>241</v>
      </c>
      <c r="B227" t="s">
        <v>247</v>
      </c>
      <c r="C227">
        <v>159</v>
      </c>
      <c r="D227">
        <v>1</v>
      </c>
      <c r="E227" t="s">
        <v>29332</v>
      </c>
      <c r="F227">
        <v>159</v>
      </c>
      <c r="G227">
        <v>0</v>
      </c>
      <c r="H227" t="s">
        <v>645</v>
      </c>
      <c r="I227" t="s">
        <v>6432</v>
      </c>
      <c r="J227" t="s">
        <v>20267</v>
      </c>
      <c r="K227" t="s">
        <v>706</v>
      </c>
      <c r="L227" t="s">
        <v>6685</v>
      </c>
      <c r="M227" t="s">
        <v>29333</v>
      </c>
      <c r="N227" t="s">
        <v>637</v>
      </c>
      <c r="O227" t="s">
        <v>646</v>
      </c>
      <c r="P227" t="s">
        <v>26</v>
      </c>
      <c r="Q227" t="s">
        <v>647</v>
      </c>
      <c r="R227" t="s">
        <v>638</v>
      </c>
      <c r="S227" t="s">
        <v>29334</v>
      </c>
      <c r="T227" t="s">
        <v>29335</v>
      </c>
    </row>
    <row r="228" spans="1:20" x14ac:dyDescent="0.25">
      <c r="A228" t="s">
        <v>241</v>
      </c>
      <c r="B228" t="s">
        <v>247</v>
      </c>
      <c r="C228">
        <v>139</v>
      </c>
      <c r="D228">
        <v>1</v>
      </c>
      <c r="E228" t="s">
        <v>29336</v>
      </c>
      <c r="F228">
        <v>215</v>
      </c>
      <c r="G228">
        <v>0</v>
      </c>
      <c r="H228" t="s">
        <v>697</v>
      </c>
      <c r="I228" t="s">
        <v>29337</v>
      </c>
      <c r="J228" t="s">
        <v>29338</v>
      </c>
      <c r="K228" t="s">
        <v>729</v>
      </c>
      <c r="L228" t="s">
        <v>29339</v>
      </c>
      <c r="M228" t="s">
        <v>29335</v>
      </c>
      <c r="N228" t="s">
        <v>3443</v>
      </c>
      <c r="O228" t="s">
        <v>698</v>
      </c>
      <c r="P228" t="s">
        <v>692</v>
      </c>
      <c r="Q228" t="s">
        <v>693</v>
      </c>
      <c r="R228" t="s">
        <v>638</v>
      </c>
      <c r="S228" t="s">
        <v>29340</v>
      </c>
      <c r="T228" t="s">
        <v>29335</v>
      </c>
    </row>
    <row r="229" spans="1:20" x14ac:dyDescent="0.25">
      <c r="A229" t="s">
        <v>239</v>
      </c>
      <c r="B229" t="s">
        <v>245</v>
      </c>
      <c r="C229">
        <v>139</v>
      </c>
      <c r="D229">
        <v>1</v>
      </c>
      <c r="E229" t="s">
        <v>29336</v>
      </c>
      <c r="F229">
        <v>215</v>
      </c>
      <c r="G229">
        <v>0</v>
      </c>
      <c r="H229" t="s">
        <v>697</v>
      </c>
      <c r="I229" t="s">
        <v>29337</v>
      </c>
      <c r="J229" t="s">
        <v>29338</v>
      </c>
      <c r="K229" t="s">
        <v>729</v>
      </c>
      <c r="L229" t="s">
        <v>29339</v>
      </c>
      <c r="M229" t="s">
        <v>29335</v>
      </c>
      <c r="N229" t="s">
        <v>3443</v>
      </c>
      <c r="O229" t="s">
        <v>698</v>
      </c>
      <c r="P229" t="s">
        <v>692</v>
      </c>
      <c r="Q229" t="s">
        <v>693</v>
      </c>
      <c r="R229" t="s">
        <v>638</v>
      </c>
      <c r="S229" t="s">
        <v>29340</v>
      </c>
      <c r="T229" t="s">
        <v>29335</v>
      </c>
    </row>
    <row r="230" spans="1:20" x14ac:dyDescent="0.25">
      <c r="A230" t="s">
        <v>594</v>
      </c>
      <c r="B230" t="s">
        <v>595</v>
      </c>
      <c r="C230">
        <v>50</v>
      </c>
      <c r="D230">
        <v>6</v>
      </c>
      <c r="E230" t="s">
        <v>29341</v>
      </c>
      <c r="F230">
        <v>200</v>
      </c>
      <c r="G230">
        <v>0</v>
      </c>
      <c r="H230" t="s">
        <v>645</v>
      </c>
      <c r="I230" t="s">
        <v>29342</v>
      </c>
      <c r="J230" t="s">
        <v>29343</v>
      </c>
      <c r="K230" t="s">
        <v>7346</v>
      </c>
      <c r="L230" t="s">
        <v>29344</v>
      </c>
      <c r="M230" t="s">
        <v>29345</v>
      </c>
      <c r="N230" t="s">
        <v>3443</v>
      </c>
      <c r="O230" t="s">
        <v>698</v>
      </c>
      <c r="P230" t="s">
        <v>692</v>
      </c>
      <c r="Q230" t="s">
        <v>693</v>
      </c>
      <c r="R230" t="s">
        <v>638</v>
      </c>
      <c r="S230" t="s">
        <v>29346</v>
      </c>
      <c r="T230" t="s">
        <v>29345</v>
      </c>
    </row>
    <row r="231" spans="1:20" x14ac:dyDescent="0.25">
      <c r="A231" t="s">
        <v>104</v>
      </c>
      <c r="B231" t="s">
        <v>105</v>
      </c>
      <c r="C231">
        <v>15</v>
      </c>
      <c r="D231">
        <v>5</v>
      </c>
      <c r="E231" t="s">
        <v>29347</v>
      </c>
      <c r="F231">
        <v>112</v>
      </c>
      <c r="G231">
        <v>37</v>
      </c>
      <c r="H231" t="s">
        <v>636</v>
      </c>
      <c r="I231" t="s">
        <v>10917</v>
      </c>
      <c r="J231" t="s">
        <v>29348</v>
      </c>
      <c r="K231" t="s">
        <v>16637</v>
      </c>
      <c r="L231" t="s">
        <v>2607</v>
      </c>
      <c r="M231" t="s">
        <v>29256</v>
      </c>
      <c r="N231" t="s">
        <v>637</v>
      </c>
      <c r="O231" t="s">
        <v>646</v>
      </c>
      <c r="P231" t="s">
        <v>26</v>
      </c>
      <c r="Q231" t="s">
        <v>647</v>
      </c>
      <c r="R231" t="s">
        <v>638</v>
      </c>
      <c r="S231" t="s">
        <v>29349</v>
      </c>
      <c r="T231" t="s">
        <v>29350</v>
      </c>
    </row>
    <row r="232" spans="1:20" x14ac:dyDescent="0.25">
      <c r="A232" t="s">
        <v>104</v>
      </c>
      <c r="B232" t="s">
        <v>105</v>
      </c>
      <c r="C232">
        <v>15</v>
      </c>
      <c r="D232">
        <v>5</v>
      </c>
      <c r="E232" t="s">
        <v>29351</v>
      </c>
      <c r="F232">
        <v>112</v>
      </c>
      <c r="G232">
        <v>37</v>
      </c>
      <c r="H232" t="s">
        <v>636</v>
      </c>
      <c r="I232" t="s">
        <v>10917</v>
      </c>
      <c r="J232" t="s">
        <v>29348</v>
      </c>
      <c r="K232" t="s">
        <v>16637</v>
      </c>
      <c r="L232" t="s">
        <v>2607</v>
      </c>
      <c r="M232" t="s">
        <v>29352</v>
      </c>
      <c r="N232" t="s">
        <v>637</v>
      </c>
      <c r="O232" t="s">
        <v>646</v>
      </c>
      <c r="P232" t="s">
        <v>26</v>
      </c>
      <c r="Q232" t="s">
        <v>647</v>
      </c>
      <c r="R232" t="s">
        <v>638</v>
      </c>
      <c r="S232" t="s">
        <v>29353</v>
      </c>
      <c r="T232" t="s">
        <v>29354</v>
      </c>
    </row>
    <row r="233" spans="1:20" x14ac:dyDescent="0.25">
      <c r="A233" t="s">
        <v>594</v>
      </c>
      <c r="B233" t="s">
        <v>595</v>
      </c>
      <c r="C233">
        <v>50</v>
      </c>
      <c r="D233">
        <v>3</v>
      </c>
      <c r="E233" t="s">
        <v>29355</v>
      </c>
      <c r="F233">
        <v>100</v>
      </c>
      <c r="G233">
        <v>0</v>
      </c>
      <c r="H233" t="s">
        <v>645</v>
      </c>
      <c r="I233" t="s">
        <v>29356</v>
      </c>
      <c r="J233" t="s">
        <v>29357</v>
      </c>
      <c r="K233" t="s">
        <v>783</v>
      </c>
      <c r="L233" t="s">
        <v>29358</v>
      </c>
      <c r="M233" t="s">
        <v>29359</v>
      </c>
      <c r="N233" t="s">
        <v>3443</v>
      </c>
      <c r="O233" t="s">
        <v>698</v>
      </c>
      <c r="P233" t="s">
        <v>692</v>
      </c>
      <c r="Q233" t="s">
        <v>693</v>
      </c>
      <c r="R233" t="s">
        <v>638</v>
      </c>
      <c r="S233" t="s">
        <v>29360</v>
      </c>
      <c r="T233" t="s">
        <v>29361</v>
      </c>
    </row>
    <row r="234" spans="1:20" x14ac:dyDescent="0.25">
      <c r="A234" t="s">
        <v>77</v>
      </c>
      <c r="B234" t="s">
        <v>78</v>
      </c>
      <c r="C234">
        <v>33.333333333333336</v>
      </c>
      <c r="D234">
        <v>3</v>
      </c>
      <c r="E234" t="s">
        <v>29362</v>
      </c>
      <c r="F234">
        <v>150</v>
      </c>
      <c r="G234">
        <v>0</v>
      </c>
      <c r="H234" t="s">
        <v>636</v>
      </c>
      <c r="I234" t="s">
        <v>3633</v>
      </c>
      <c r="J234" t="s">
        <v>648</v>
      </c>
      <c r="K234" t="s">
        <v>637</v>
      </c>
      <c r="L234" t="s">
        <v>638</v>
      </c>
      <c r="M234" t="s">
        <v>29363</v>
      </c>
      <c r="N234" t="s">
        <v>637</v>
      </c>
      <c r="O234" t="s">
        <v>639</v>
      </c>
      <c r="P234" t="s">
        <v>5</v>
      </c>
      <c r="Q234" t="s">
        <v>640</v>
      </c>
      <c r="R234" t="s">
        <v>638</v>
      </c>
      <c r="S234" t="s">
        <v>29364</v>
      </c>
      <c r="T234" t="s">
        <v>29363</v>
      </c>
    </row>
    <row r="235" spans="1:20" x14ac:dyDescent="0.25">
      <c r="A235" t="s">
        <v>594</v>
      </c>
      <c r="B235" t="s">
        <v>595</v>
      </c>
      <c r="C235">
        <v>50</v>
      </c>
      <c r="D235">
        <v>3</v>
      </c>
      <c r="E235" t="s">
        <v>29365</v>
      </c>
      <c r="F235">
        <v>299</v>
      </c>
      <c r="G235">
        <v>0</v>
      </c>
      <c r="H235" t="s">
        <v>645</v>
      </c>
      <c r="I235" t="s">
        <v>29366</v>
      </c>
      <c r="J235" t="s">
        <v>29367</v>
      </c>
      <c r="K235" t="s">
        <v>766</v>
      </c>
      <c r="L235" t="s">
        <v>29368</v>
      </c>
      <c r="M235" t="s">
        <v>29363</v>
      </c>
      <c r="N235" t="s">
        <v>3443</v>
      </c>
      <c r="O235" t="s">
        <v>698</v>
      </c>
      <c r="P235" t="s">
        <v>692</v>
      </c>
      <c r="Q235" t="s">
        <v>693</v>
      </c>
      <c r="R235" t="s">
        <v>638</v>
      </c>
      <c r="S235" t="s">
        <v>29369</v>
      </c>
      <c r="T235" t="s">
        <v>29363</v>
      </c>
    </row>
    <row r="236" spans="1:20" x14ac:dyDescent="0.25">
      <c r="A236" t="s">
        <v>16818</v>
      </c>
      <c r="B236" t="s">
        <v>13750</v>
      </c>
      <c r="C236">
        <v>99</v>
      </c>
      <c r="D236">
        <v>1</v>
      </c>
      <c r="E236" t="s">
        <v>29365</v>
      </c>
      <c r="F236">
        <v>299</v>
      </c>
      <c r="G236">
        <v>0</v>
      </c>
      <c r="H236" t="s">
        <v>645</v>
      </c>
      <c r="I236" t="s">
        <v>29366</v>
      </c>
      <c r="J236" t="s">
        <v>29367</v>
      </c>
      <c r="K236" t="s">
        <v>766</v>
      </c>
      <c r="L236" t="s">
        <v>29368</v>
      </c>
      <c r="M236" t="s">
        <v>29363</v>
      </c>
      <c r="N236" t="s">
        <v>3443</v>
      </c>
      <c r="O236" t="s">
        <v>698</v>
      </c>
      <c r="P236" t="s">
        <v>692</v>
      </c>
      <c r="Q236" t="s">
        <v>693</v>
      </c>
      <c r="R236" t="s">
        <v>638</v>
      </c>
      <c r="S236" t="s">
        <v>29369</v>
      </c>
      <c r="T236" t="s">
        <v>29363</v>
      </c>
    </row>
    <row r="237" spans="1:20" x14ac:dyDescent="0.25">
      <c r="A237" t="s">
        <v>16479</v>
      </c>
      <c r="B237" t="s">
        <v>13745</v>
      </c>
      <c r="C237">
        <v>99</v>
      </c>
      <c r="D237">
        <v>1</v>
      </c>
      <c r="E237" t="s">
        <v>29365</v>
      </c>
      <c r="F237">
        <v>299</v>
      </c>
      <c r="G237">
        <v>0</v>
      </c>
      <c r="H237" t="s">
        <v>645</v>
      </c>
      <c r="I237" t="s">
        <v>29366</v>
      </c>
      <c r="J237" t="s">
        <v>29367</v>
      </c>
      <c r="K237" t="s">
        <v>766</v>
      </c>
      <c r="L237" t="s">
        <v>29368</v>
      </c>
      <c r="M237" t="s">
        <v>29363</v>
      </c>
      <c r="N237" t="s">
        <v>3443</v>
      </c>
      <c r="O237" t="s">
        <v>698</v>
      </c>
      <c r="P237" t="s">
        <v>692</v>
      </c>
      <c r="Q237" t="s">
        <v>693</v>
      </c>
      <c r="R237" t="s">
        <v>638</v>
      </c>
      <c r="S237" t="s">
        <v>29369</v>
      </c>
      <c r="T237" t="s">
        <v>29363</v>
      </c>
    </row>
    <row r="238" spans="1:20" x14ac:dyDescent="0.25">
      <c r="A238" t="s">
        <v>594</v>
      </c>
      <c r="B238" t="s">
        <v>595</v>
      </c>
      <c r="C238">
        <v>50</v>
      </c>
      <c r="D238">
        <v>3</v>
      </c>
      <c r="E238" t="s">
        <v>29370</v>
      </c>
      <c r="F238">
        <v>100</v>
      </c>
      <c r="G238">
        <v>0</v>
      </c>
      <c r="H238" t="s">
        <v>645</v>
      </c>
      <c r="I238" t="s">
        <v>29371</v>
      </c>
      <c r="J238" t="s">
        <v>29372</v>
      </c>
      <c r="K238" t="s">
        <v>7352</v>
      </c>
      <c r="L238" t="s">
        <v>29373</v>
      </c>
      <c r="M238" t="s">
        <v>29374</v>
      </c>
      <c r="N238" t="s">
        <v>3443</v>
      </c>
      <c r="O238" t="s">
        <v>698</v>
      </c>
      <c r="P238" t="s">
        <v>692</v>
      </c>
      <c r="Q238" t="s">
        <v>693</v>
      </c>
      <c r="R238" t="s">
        <v>638</v>
      </c>
      <c r="S238" t="s">
        <v>29375</v>
      </c>
      <c r="T238" t="s">
        <v>29374</v>
      </c>
    </row>
    <row r="239" spans="1:20" x14ac:dyDescent="0.25">
      <c r="A239" t="s">
        <v>594</v>
      </c>
      <c r="B239" t="s">
        <v>595</v>
      </c>
      <c r="C239">
        <v>50</v>
      </c>
      <c r="D239">
        <v>3</v>
      </c>
      <c r="E239" t="s">
        <v>29376</v>
      </c>
      <c r="F239">
        <v>200</v>
      </c>
      <c r="G239">
        <v>0</v>
      </c>
      <c r="H239" t="s">
        <v>636</v>
      </c>
      <c r="I239" t="s">
        <v>29377</v>
      </c>
      <c r="J239" t="s">
        <v>2136</v>
      </c>
      <c r="K239" t="s">
        <v>637</v>
      </c>
      <c r="L239" t="s">
        <v>638</v>
      </c>
      <c r="M239" t="s">
        <v>29374</v>
      </c>
      <c r="N239" t="s">
        <v>637</v>
      </c>
      <c r="O239" t="s">
        <v>639</v>
      </c>
      <c r="P239" t="s">
        <v>5</v>
      </c>
      <c r="Q239" t="s">
        <v>640</v>
      </c>
      <c r="R239" t="s">
        <v>638</v>
      </c>
      <c r="S239" t="s">
        <v>29378</v>
      </c>
      <c r="T239" t="s">
        <v>29374</v>
      </c>
    </row>
    <row r="240" spans="1:20" x14ac:dyDescent="0.25">
      <c r="A240" t="s">
        <v>147</v>
      </c>
      <c r="B240" t="s">
        <v>148</v>
      </c>
      <c r="C240">
        <v>33.333333333333336</v>
      </c>
      <c r="D240">
        <v>3</v>
      </c>
      <c r="E240" t="s">
        <v>29376</v>
      </c>
      <c r="F240">
        <v>200</v>
      </c>
      <c r="G240">
        <v>0</v>
      </c>
      <c r="H240" t="s">
        <v>636</v>
      </c>
      <c r="I240" t="s">
        <v>29377</v>
      </c>
      <c r="J240" t="s">
        <v>2136</v>
      </c>
      <c r="K240" t="s">
        <v>637</v>
      </c>
      <c r="L240" t="s">
        <v>638</v>
      </c>
      <c r="M240" t="s">
        <v>29374</v>
      </c>
      <c r="N240" t="s">
        <v>637</v>
      </c>
      <c r="O240" t="s">
        <v>639</v>
      </c>
      <c r="P240" t="s">
        <v>5</v>
      </c>
      <c r="Q240" t="s">
        <v>640</v>
      </c>
      <c r="R240" t="s">
        <v>638</v>
      </c>
      <c r="S240" t="s">
        <v>29378</v>
      </c>
      <c r="T240" t="s">
        <v>29374</v>
      </c>
    </row>
    <row r="241" spans="1:20" x14ac:dyDescent="0.25">
      <c r="A241" t="s">
        <v>241</v>
      </c>
      <c r="B241" t="s">
        <v>690</v>
      </c>
      <c r="C241">
        <v>103.55</v>
      </c>
      <c r="D241">
        <v>1</v>
      </c>
      <c r="E241" t="s">
        <v>29379</v>
      </c>
      <c r="F241">
        <v>103.55</v>
      </c>
      <c r="G241">
        <v>0</v>
      </c>
      <c r="H241" t="s">
        <v>663</v>
      </c>
      <c r="I241" t="s">
        <v>29380</v>
      </c>
      <c r="J241" t="s">
        <v>29381</v>
      </c>
      <c r="K241" t="s">
        <v>25274</v>
      </c>
      <c r="L241" t="s">
        <v>29382</v>
      </c>
      <c r="M241" t="s">
        <v>29383</v>
      </c>
      <c r="N241" t="s">
        <v>637</v>
      </c>
      <c r="O241" t="s">
        <v>664</v>
      </c>
      <c r="P241" t="s">
        <v>23</v>
      </c>
      <c r="Q241" t="s">
        <v>665</v>
      </c>
      <c r="R241" t="s">
        <v>638</v>
      </c>
      <c r="S241" t="s">
        <v>29384</v>
      </c>
      <c r="T241" t="s">
        <v>29383</v>
      </c>
    </row>
    <row r="242" spans="1:20" x14ac:dyDescent="0.25">
      <c r="A242" t="s">
        <v>594</v>
      </c>
      <c r="B242" t="s">
        <v>595</v>
      </c>
      <c r="C242">
        <v>50</v>
      </c>
      <c r="D242">
        <v>6</v>
      </c>
      <c r="E242" t="s">
        <v>29385</v>
      </c>
      <c r="F242">
        <v>200</v>
      </c>
      <c r="G242">
        <v>0</v>
      </c>
      <c r="H242" t="s">
        <v>645</v>
      </c>
      <c r="I242" t="s">
        <v>29386</v>
      </c>
      <c r="J242" t="s">
        <v>29387</v>
      </c>
      <c r="K242" t="s">
        <v>1388</v>
      </c>
      <c r="L242" t="s">
        <v>29388</v>
      </c>
      <c r="M242" t="s">
        <v>29389</v>
      </c>
      <c r="N242" t="s">
        <v>3443</v>
      </c>
      <c r="O242" t="s">
        <v>698</v>
      </c>
      <c r="P242" t="s">
        <v>692</v>
      </c>
      <c r="Q242" t="s">
        <v>693</v>
      </c>
      <c r="R242" t="s">
        <v>638</v>
      </c>
      <c r="S242" t="s">
        <v>29390</v>
      </c>
      <c r="T242" t="s">
        <v>29391</v>
      </c>
    </row>
    <row r="243" spans="1:20" x14ac:dyDescent="0.25">
      <c r="A243" t="s">
        <v>241</v>
      </c>
      <c r="B243" t="s">
        <v>247</v>
      </c>
      <c r="C243">
        <v>159</v>
      </c>
      <c r="D243">
        <v>4</v>
      </c>
      <c r="E243" t="s">
        <v>29392</v>
      </c>
      <c r="F243">
        <v>636</v>
      </c>
      <c r="G243">
        <v>0</v>
      </c>
      <c r="H243" t="s">
        <v>645</v>
      </c>
      <c r="I243" t="s">
        <v>6432</v>
      </c>
      <c r="J243" t="s">
        <v>20267</v>
      </c>
      <c r="K243" t="s">
        <v>706</v>
      </c>
      <c r="L243" t="s">
        <v>6685</v>
      </c>
      <c r="M243" t="s">
        <v>29268</v>
      </c>
      <c r="N243" t="s">
        <v>637</v>
      </c>
      <c r="O243" t="s">
        <v>646</v>
      </c>
      <c r="P243" t="s">
        <v>26</v>
      </c>
      <c r="Q243" t="s">
        <v>647</v>
      </c>
      <c r="R243" t="s">
        <v>638</v>
      </c>
      <c r="S243" t="s">
        <v>29393</v>
      </c>
      <c r="T243" t="s">
        <v>29394</v>
      </c>
    </row>
    <row r="244" spans="1:20" x14ac:dyDescent="0.25">
      <c r="A244" t="s">
        <v>594</v>
      </c>
      <c r="B244" t="s">
        <v>595</v>
      </c>
      <c r="C244">
        <v>50</v>
      </c>
      <c r="D244">
        <v>3</v>
      </c>
      <c r="E244" t="s">
        <v>29395</v>
      </c>
      <c r="F244">
        <v>100</v>
      </c>
      <c r="G244">
        <v>0</v>
      </c>
      <c r="H244" t="s">
        <v>645</v>
      </c>
      <c r="I244" t="s">
        <v>29396</v>
      </c>
      <c r="J244" t="s">
        <v>29397</v>
      </c>
      <c r="K244" t="s">
        <v>3857</v>
      </c>
      <c r="L244" t="s">
        <v>29398</v>
      </c>
      <c r="M244" t="s">
        <v>29391</v>
      </c>
      <c r="N244" t="s">
        <v>3443</v>
      </c>
      <c r="O244" t="s">
        <v>698</v>
      </c>
      <c r="P244" t="s">
        <v>692</v>
      </c>
      <c r="Q244" t="s">
        <v>693</v>
      </c>
      <c r="R244" t="s">
        <v>638</v>
      </c>
      <c r="S244" t="s">
        <v>29399</v>
      </c>
      <c r="T244" t="s">
        <v>29394</v>
      </c>
    </row>
    <row r="245" spans="1:20" x14ac:dyDescent="0.25">
      <c r="A245" t="s">
        <v>16818</v>
      </c>
      <c r="B245" t="s">
        <v>13750</v>
      </c>
      <c r="C245">
        <v>100</v>
      </c>
      <c r="D245">
        <v>1</v>
      </c>
      <c r="E245" t="s">
        <v>29400</v>
      </c>
      <c r="F245">
        <v>199</v>
      </c>
      <c r="G245">
        <v>0</v>
      </c>
      <c r="H245" t="s">
        <v>645</v>
      </c>
      <c r="I245" t="s">
        <v>29401</v>
      </c>
      <c r="J245" t="s">
        <v>29402</v>
      </c>
      <c r="K245" t="s">
        <v>729</v>
      </c>
      <c r="L245" t="s">
        <v>29403</v>
      </c>
      <c r="M245" t="s">
        <v>29404</v>
      </c>
      <c r="N245" t="s">
        <v>3443</v>
      </c>
      <c r="O245" t="s">
        <v>691</v>
      </c>
      <c r="P245" t="s">
        <v>692</v>
      </c>
      <c r="Q245" t="s">
        <v>693</v>
      </c>
      <c r="R245" t="s">
        <v>638</v>
      </c>
      <c r="S245" t="s">
        <v>29405</v>
      </c>
      <c r="T245" t="s">
        <v>29406</v>
      </c>
    </row>
    <row r="246" spans="1:20" x14ac:dyDescent="0.25">
      <c r="A246" t="s">
        <v>16479</v>
      </c>
      <c r="B246" t="s">
        <v>13745</v>
      </c>
      <c r="C246">
        <v>99</v>
      </c>
      <c r="D246">
        <v>1</v>
      </c>
      <c r="E246" t="s">
        <v>29400</v>
      </c>
      <c r="F246">
        <v>199</v>
      </c>
      <c r="G246">
        <v>0</v>
      </c>
      <c r="H246" t="s">
        <v>645</v>
      </c>
      <c r="I246" t="s">
        <v>29401</v>
      </c>
      <c r="J246" t="s">
        <v>29402</v>
      </c>
      <c r="K246" t="s">
        <v>729</v>
      </c>
      <c r="L246" t="s">
        <v>29403</v>
      </c>
      <c r="M246" t="s">
        <v>29404</v>
      </c>
      <c r="N246" t="s">
        <v>3443</v>
      </c>
      <c r="O246" t="s">
        <v>691</v>
      </c>
      <c r="P246" t="s">
        <v>692</v>
      </c>
      <c r="Q246" t="s">
        <v>693</v>
      </c>
      <c r="R246" t="s">
        <v>638</v>
      </c>
      <c r="S246" t="s">
        <v>29405</v>
      </c>
      <c r="T246" t="s">
        <v>29406</v>
      </c>
    </row>
    <row r="247" spans="1:20" x14ac:dyDescent="0.25">
      <c r="A247" t="s">
        <v>16818</v>
      </c>
      <c r="B247" t="s">
        <v>13750</v>
      </c>
      <c r="C247">
        <v>100</v>
      </c>
      <c r="D247">
        <v>1</v>
      </c>
      <c r="E247" t="s">
        <v>29407</v>
      </c>
      <c r="F247">
        <v>199</v>
      </c>
      <c r="G247">
        <v>0</v>
      </c>
      <c r="H247" t="s">
        <v>645</v>
      </c>
      <c r="I247" t="s">
        <v>29408</v>
      </c>
      <c r="J247" t="s">
        <v>29409</v>
      </c>
      <c r="K247" t="s">
        <v>1752</v>
      </c>
      <c r="L247" t="s">
        <v>29410</v>
      </c>
      <c r="M247" t="s">
        <v>29411</v>
      </c>
      <c r="N247" t="s">
        <v>3443</v>
      </c>
      <c r="O247" t="s">
        <v>698</v>
      </c>
      <c r="P247" t="s">
        <v>692</v>
      </c>
      <c r="Q247" t="s">
        <v>693</v>
      </c>
      <c r="R247" t="s">
        <v>638</v>
      </c>
      <c r="S247" t="s">
        <v>29412</v>
      </c>
      <c r="T247" t="s">
        <v>29411</v>
      </c>
    </row>
    <row r="248" spans="1:20" x14ac:dyDescent="0.25">
      <c r="A248" t="s">
        <v>16479</v>
      </c>
      <c r="B248" t="s">
        <v>13745</v>
      </c>
      <c r="C248">
        <v>99</v>
      </c>
      <c r="D248">
        <v>1</v>
      </c>
      <c r="E248" t="s">
        <v>29407</v>
      </c>
      <c r="F248">
        <v>199</v>
      </c>
      <c r="G248">
        <v>0</v>
      </c>
      <c r="H248" t="s">
        <v>645</v>
      </c>
      <c r="I248" t="s">
        <v>29408</v>
      </c>
      <c r="J248" t="s">
        <v>29409</v>
      </c>
      <c r="K248" t="s">
        <v>1752</v>
      </c>
      <c r="L248" t="s">
        <v>29410</v>
      </c>
      <c r="M248" t="s">
        <v>29411</v>
      </c>
      <c r="N248" t="s">
        <v>3443</v>
      </c>
      <c r="O248" t="s">
        <v>698</v>
      </c>
      <c r="P248" t="s">
        <v>692</v>
      </c>
      <c r="Q248" t="s">
        <v>693</v>
      </c>
      <c r="R248" t="s">
        <v>638</v>
      </c>
      <c r="S248" t="s">
        <v>29412</v>
      </c>
      <c r="T248" t="s">
        <v>29411</v>
      </c>
    </row>
    <row r="249" spans="1:20" x14ac:dyDescent="0.25">
      <c r="A249" t="s">
        <v>239</v>
      </c>
      <c r="B249" t="s">
        <v>245</v>
      </c>
      <c r="C249">
        <v>139</v>
      </c>
      <c r="D249">
        <v>5</v>
      </c>
      <c r="E249" t="s">
        <v>29413</v>
      </c>
      <c r="F249">
        <v>704</v>
      </c>
      <c r="G249">
        <v>9</v>
      </c>
      <c r="H249" t="s">
        <v>645</v>
      </c>
      <c r="I249" t="s">
        <v>6432</v>
      </c>
      <c r="J249" t="s">
        <v>20267</v>
      </c>
      <c r="K249" t="s">
        <v>706</v>
      </c>
      <c r="L249" t="s">
        <v>6685</v>
      </c>
      <c r="M249" t="s">
        <v>29293</v>
      </c>
      <c r="N249" t="s">
        <v>637</v>
      </c>
      <c r="O249" t="s">
        <v>646</v>
      </c>
      <c r="P249" t="s">
        <v>26</v>
      </c>
      <c r="Q249" t="s">
        <v>647</v>
      </c>
      <c r="R249" t="s">
        <v>638</v>
      </c>
      <c r="S249" t="s">
        <v>29414</v>
      </c>
      <c r="T249" t="s">
        <v>29415</v>
      </c>
    </row>
    <row r="250" spans="1:20" x14ac:dyDescent="0.25">
      <c r="A250" t="s">
        <v>147</v>
      </c>
      <c r="B250" t="s">
        <v>148</v>
      </c>
      <c r="C250">
        <v>50</v>
      </c>
      <c r="D250">
        <v>6</v>
      </c>
      <c r="E250" t="s">
        <v>29416</v>
      </c>
      <c r="F250">
        <v>182</v>
      </c>
      <c r="G250">
        <v>0</v>
      </c>
      <c r="H250" t="s">
        <v>636</v>
      </c>
      <c r="I250" t="s">
        <v>29417</v>
      </c>
      <c r="J250" t="s">
        <v>1735</v>
      </c>
      <c r="K250" t="s">
        <v>637</v>
      </c>
      <c r="L250" t="s">
        <v>638</v>
      </c>
      <c r="M250" t="s">
        <v>29415</v>
      </c>
      <c r="N250" t="s">
        <v>637</v>
      </c>
      <c r="O250" t="s">
        <v>639</v>
      </c>
      <c r="P250" t="s">
        <v>5</v>
      </c>
      <c r="Q250" t="s">
        <v>640</v>
      </c>
      <c r="R250" t="s">
        <v>638</v>
      </c>
      <c r="S250" t="s">
        <v>29418</v>
      </c>
      <c r="T250" t="s">
        <v>29415</v>
      </c>
    </row>
    <row r="251" spans="1:20" x14ac:dyDescent="0.25">
      <c r="A251" t="s">
        <v>594</v>
      </c>
      <c r="B251" t="s">
        <v>595</v>
      </c>
      <c r="C251">
        <v>50</v>
      </c>
      <c r="D251">
        <v>3</v>
      </c>
      <c r="E251" t="s">
        <v>29419</v>
      </c>
      <c r="F251">
        <v>100</v>
      </c>
      <c r="G251">
        <v>0</v>
      </c>
      <c r="H251" t="s">
        <v>645</v>
      </c>
      <c r="I251" t="s">
        <v>29420</v>
      </c>
      <c r="J251" t="s">
        <v>29421</v>
      </c>
      <c r="K251" t="s">
        <v>8716</v>
      </c>
      <c r="L251" t="s">
        <v>29422</v>
      </c>
      <c r="M251" t="s">
        <v>29415</v>
      </c>
      <c r="N251" t="s">
        <v>3443</v>
      </c>
      <c r="O251" t="s">
        <v>698</v>
      </c>
      <c r="P251" t="s">
        <v>692</v>
      </c>
      <c r="Q251" t="s">
        <v>693</v>
      </c>
      <c r="R251" t="s">
        <v>638</v>
      </c>
      <c r="S251" t="s">
        <v>29423</v>
      </c>
      <c r="T251" t="s">
        <v>29415</v>
      </c>
    </row>
    <row r="252" spans="1:20" x14ac:dyDescent="0.25">
      <c r="A252" t="s">
        <v>16818</v>
      </c>
      <c r="B252" t="s">
        <v>13750</v>
      </c>
      <c r="C252">
        <v>100</v>
      </c>
      <c r="D252">
        <v>1</v>
      </c>
      <c r="E252" t="s">
        <v>29424</v>
      </c>
      <c r="F252">
        <v>199</v>
      </c>
      <c r="G252">
        <v>0</v>
      </c>
      <c r="H252" t="s">
        <v>645</v>
      </c>
      <c r="I252" t="s">
        <v>29425</v>
      </c>
      <c r="J252" t="s">
        <v>29426</v>
      </c>
      <c r="K252" t="s">
        <v>736</v>
      </c>
      <c r="L252" t="s">
        <v>29427</v>
      </c>
      <c r="M252" t="s">
        <v>29415</v>
      </c>
      <c r="N252" t="s">
        <v>3443</v>
      </c>
      <c r="O252" t="s">
        <v>698</v>
      </c>
      <c r="P252" t="s">
        <v>692</v>
      </c>
      <c r="Q252" t="s">
        <v>693</v>
      </c>
      <c r="R252" t="s">
        <v>638</v>
      </c>
      <c r="S252" t="s">
        <v>29428</v>
      </c>
      <c r="T252" t="s">
        <v>29429</v>
      </c>
    </row>
    <row r="253" spans="1:20" x14ac:dyDescent="0.25">
      <c r="A253" t="s">
        <v>16479</v>
      </c>
      <c r="B253" t="s">
        <v>13745</v>
      </c>
      <c r="C253">
        <v>99</v>
      </c>
      <c r="D253">
        <v>1</v>
      </c>
      <c r="E253" t="s">
        <v>29424</v>
      </c>
      <c r="F253">
        <v>199</v>
      </c>
      <c r="G253">
        <v>0</v>
      </c>
      <c r="H253" t="s">
        <v>645</v>
      </c>
      <c r="I253" t="s">
        <v>29425</v>
      </c>
      <c r="J253" t="s">
        <v>29426</v>
      </c>
      <c r="K253" t="s">
        <v>736</v>
      </c>
      <c r="L253" t="s">
        <v>29427</v>
      </c>
      <c r="M253" t="s">
        <v>29415</v>
      </c>
      <c r="N253" t="s">
        <v>3443</v>
      </c>
      <c r="O253" t="s">
        <v>698</v>
      </c>
      <c r="P253" t="s">
        <v>692</v>
      </c>
      <c r="Q253" t="s">
        <v>693</v>
      </c>
      <c r="R253" t="s">
        <v>638</v>
      </c>
      <c r="S253" t="s">
        <v>29428</v>
      </c>
      <c r="T253" t="s">
        <v>29429</v>
      </c>
    </row>
    <row r="254" spans="1:20" x14ac:dyDescent="0.25">
      <c r="A254" t="s">
        <v>16818</v>
      </c>
      <c r="B254" t="s">
        <v>13750</v>
      </c>
      <c r="C254">
        <v>100</v>
      </c>
      <c r="D254">
        <v>1</v>
      </c>
      <c r="E254" t="s">
        <v>29430</v>
      </c>
      <c r="F254">
        <v>199</v>
      </c>
      <c r="G254">
        <v>0</v>
      </c>
      <c r="H254" t="s">
        <v>645</v>
      </c>
      <c r="I254" t="s">
        <v>29431</v>
      </c>
      <c r="J254" t="s">
        <v>29432</v>
      </c>
      <c r="K254" t="s">
        <v>2336</v>
      </c>
      <c r="L254" t="s">
        <v>29433</v>
      </c>
      <c r="M254" t="s">
        <v>29429</v>
      </c>
      <c r="N254" t="s">
        <v>3443</v>
      </c>
      <c r="O254" t="s">
        <v>698</v>
      </c>
      <c r="P254" t="s">
        <v>692</v>
      </c>
      <c r="Q254" t="s">
        <v>693</v>
      </c>
      <c r="R254" t="s">
        <v>638</v>
      </c>
      <c r="S254" t="s">
        <v>29434</v>
      </c>
      <c r="T254" t="s">
        <v>29435</v>
      </c>
    </row>
    <row r="255" spans="1:20" x14ac:dyDescent="0.25">
      <c r="A255" t="s">
        <v>16479</v>
      </c>
      <c r="B255" t="s">
        <v>13745</v>
      </c>
      <c r="C255">
        <v>99</v>
      </c>
      <c r="D255">
        <v>1</v>
      </c>
      <c r="E255" t="s">
        <v>29430</v>
      </c>
      <c r="F255">
        <v>199</v>
      </c>
      <c r="G255">
        <v>0</v>
      </c>
      <c r="H255" t="s">
        <v>645</v>
      </c>
      <c r="I255" t="s">
        <v>29431</v>
      </c>
      <c r="J255" t="s">
        <v>29432</v>
      </c>
      <c r="K255" t="s">
        <v>2336</v>
      </c>
      <c r="L255" t="s">
        <v>29433</v>
      </c>
      <c r="M255" t="s">
        <v>29429</v>
      </c>
      <c r="N255" t="s">
        <v>3443</v>
      </c>
      <c r="O255" t="s">
        <v>698</v>
      </c>
      <c r="P255" t="s">
        <v>692</v>
      </c>
      <c r="Q255" t="s">
        <v>693</v>
      </c>
      <c r="R255" t="s">
        <v>638</v>
      </c>
      <c r="S255" t="s">
        <v>29434</v>
      </c>
      <c r="T255" t="s">
        <v>29435</v>
      </c>
    </row>
    <row r="256" spans="1:20" x14ac:dyDescent="0.25">
      <c r="A256" t="s">
        <v>16818</v>
      </c>
      <c r="B256" t="s">
        <v>13750</v>
      </c>
      <c r="C256">
        <v>100</v>
      </c>
      <c r="D256">
        <v>1</v>
      </c>
      <c r="E256" t="s">
        <v>29436</v>
      </c>
      <c r="F256">
        <v>199</v>
      </c>
      <c r="G256">
        <v>0</v>
      </c>
      <c r="H256" t="s">
        <v>645</v>
      </c>
      <c r="I256" t="s">
        <v>29437</v>
      </c>
      <c r="J256" t="s">
        <v>29438</v>
      </c>
      <c r="K256" t="s">
        <v>766</v>
      </c>
      <c r="L256" t="s">
        <v>29439</v>
      </c>
      <c r="M256" t="s">
        <v>29435</v>
      </c>
      <c r="N256" t="s">
        <v>3443</v>
      </c>
      <c r="O256" t="s">
        <v>698</v>
      </c>
      <c r="P256" t="s">
        <v>692</v>
      </c>
      <c r="Q256" t="s">
        <v>693</v>
      </c>
      <c r="R256" t="s">
        <v>638</v>
      </c>
      <c r="S256" t="s">
        <v>29440</v>
      </c>
      <c r="T256" t="s">
        <v>29441</v>
      </c>
    </row>
    <row r="257" spans="1:20" x14ac:dyDescent="0.25">
      <c r="A257" t="s">
        <v>16479</v>
      </c>
      <c r="B257" t="s">
        <v>13745</v>
      </c>
      <c r="C257">
        <v>99</v>
      </c>
      <c r="D257">
        <v>1</v>
      </c>
      <c r="E257" t="s">
        <v>29436</v>
      </c>
      <c r="F257">
        <v>199</v>
      </c>
      <c r="G257">
        <v>0</v>
      </c>
      <c r="H257" t="s">
        <v>645</v>
      </c>
      <c r="I257" t="s">
        <v>29437</v>
      </c>
      <c r="J257" t="s">
        <v>29438</v>
      </c>
      <c r="K257" t="s">
        <v>766</v>
      </c>
      <c r="L257" t="s">
        <v>29439</v>
      </c>
      <c r="M257" t="s">
        <v>29435</v>
      </c>
      <c r="N257" t="s">
        <v>3443</v>
      </c>
      <c r="O257" t="s">
        <v>698</v>
      </c>
      <c r="P257" t="s">
        <v>692</v>
      </c>
      <c r="Q257" t="s">
        <v>693</v>
      </c>
      <c r="R257" t="s">
        <v>638</v>
      </c>
      <c r="S257" t="s">
        <v>29440</v>
      </c>
      <c r="T257" t="s">
        <v>29441</v>
      </c>
    </row>
    <row r="258" spans="1:20" x14ac:dyDescent="0.25">
      <c r="A258" t="s">
        <v>600</v>
      </c>
      <c r="B258" t="s">
        <v>601</v>
      </c>
      <c r="C258">
        <v>139</v>
      </c>
      <c r="D258">
        <v>4</v>
      </c>
      <c r="E258" t="s">
        <v>29442</v>
      </c>
      <c r="F258">
        <v>556</v>
      </c>
      <c r="G258">
        <v>0</v>
      </c>
      <c r="H258" t="s">
        <v>645</v>
      </c>
      <c r="I258" t="s">
        <v>6432</v>
      </c>
      <c r="J258" t="s">
        <v>20267</v>
      </c>
      <c r="K258" t="s">
        <v>706</v>
      </c>
      <c r="L258" t="s">
        <v>6685</v>
      </c>
      <c r="M258" t="s">
        <v>29271</v>
      </c>
      <c r="N258" t="s">
        <v>637</v>
      </c>
      <c r="O258" t="s">
        <v>646</v>
      </c>
      <c r="P258" t="s">
        <v>26</v>
      </c>
      <c r="Q258" t="s">
        <v>647</v>
      </c>
      <c r="R258" t="s">
        <v>638</v>
      </c>
      <c r="S258" t="s">
        <v>29443</v>
      </c>
      <c r="T258" t="s">
        <v>29444</v>
      </c>
    </row>
    <row r="259" spans="1:20" x14ac:dyDescent="0.25">
      <c r="A259" t="s">
        <v>16479</v>
      </c>
      <c r="B259" t="s">
        <v>13745</v>
      </c>
      <c r="C259">
        <v>99</v>
      </c>
      <c r="D259">
        <v>1</v>
      </c>
      <c r="E259" t="s">
        <v>29445</v>
      </c>
      <c r="F259">
        <v>0</v>
      </c>
      <c r="G259">
        <v>0</v>
      </c>
      <c r="H259" t="s">
        <v>655</v>
      </c>
      <c r="I259" t="s">
        <v>29446</v>
      </c>
      <c r="J259" t="s">
        <v>667</v>
      </c>
      <c r="K259" t="s">
        <v>637</v>
      </c>
      <c r="L259" t="s">
        <v>638</v>
      </c>
      <c r="M259" t="s">
        <v>29447</v>
      </c>
      <c r="N259" t="s">
        <v>637</v>
      </c>
      <c r="O259" t="s">
        <v>643</v>
      </c>
      <c r="P259" t="s">
        <v>5</v>
      </c>
      <c r="Q259" t="s">
        <v>644</v>
      </c>
      <c r="R259" t="s">
        <v>638</v>
      </c>
      <c r="S259" t="s">
        <v>29448</v>
      </c>
      <c r="T259" t="s">
        <v>29447</v>
      </c>
    </row>
    <row r="260" spans="1:20" x14ac:dyDescent="0.25">
      <c r="A260" t="s">
        <v>16818</v>
      </c>
      <c r="B260" t="s">
        <v>13750</v>
      </c>
      <c r="C260">
        <v>99</v>
      </c>
      <c r="D260">
        <v>1</v>
      </c>
      <c r="E260" t="s">
        <v>29445</v>
      </c>
      <c r="F260">
        <v>0</v>
      </c>
      <c r="G260">
        <v>0</v>
      </c>
      <c r="H260" t="s">
        <v>655</v>
      </c>
      <c r="I260" t="s">
        <v>29446</v>
      </c>
      <c r="J260" t="s">
        <v>667</v>
      </c>
      <c r="K260" t="s">
        <v>637</v>
      </c>
      <c r="L260" t="s">
        <v>638</v>
      </c>
      <c r="M260" t="s">
        <v>29447</v>
      </c>
      <c r="N260" t="s">
        <v>637</v>
      </c>
      <c r="O260" t="s">
        <v>643</v>
      </c>
      <c r="P260" t="s">
        <v>5</v>
      </c>
      <c r="Q260" t="s">
        <v>644</v>
      </c>
      <c r="R260" t="s">
        <v>638</v>
      </c>
      <c r="S260" t="s">
        <v>29448</v>
      </c>
      <c r="T260" t="s">
        <v>29447</v>
      </c>
    </row>
    <row r="261" spans="1:20" x14ac:dyDescent="0.25">
      <c r="A261" t="s">
        <v>147</v>
      </c>
      <c r="B261" t="s">
        <v>148</v>
      </c>
      <c r="C261">
        <v>50</v>
      </c>
      <c r="D261">
        <v>6</v>
      </c>
      <c r="E261" t="s">
        <v>29449</v>
      </c>
      <c r="F261">
        <v>182</v>
      </c>
      <c r="G261">
        <v>0</v>
      </c>
      <c r="H261" t="s">
        <v>636</v>
      </c>
      <c r="I261" t="s">
        <v>29450</v>
      </c>
      <c r="J261" t="s">
        <v>5229</v>
      </c>
      <c r="K261" t="s">
        <v>637</v>
      </c>
      <c r="L261" t="s">
        <v>638</v>
      </c>
      <c r="M261" t="s">
        <v>29451</v>
      </c>
      <c r="N261" t="s">
        <v>637</v>
      </c>
      <c r="O261" t="s">
        <v>643</v>
      </c>
      <c r="P261" t="s">
        <v>5</v>
      </c>
      <c r="Q261" t="s">
        <v>644</v>
      </c>
      <c r="R261" t="s">
        <v>638</v>
      </c>
      <c r="S261" t="s">
        <v>29452</v>
      </c>
      <c r="T261" t="s">
        <v>29453</v>
      </c>
    </row>
    <row r="262" spans="1:20" x14ac:dyDescent="0.25">
      <c r="A262" t="s">
        <v>147</v>
      </c>
      <c r="B262" t="s">
        <v>148</v>
      </c>
      <c r="C262">
        <v>50</v>
      </c>
      <c r="D262">
        <v>6</v>
      </c>
      <c r="E262" t="s">
        <v>29454</v>
      </c>
      <c r="F262">
        <v>182</v>
      </c>
      <c r="G262">
        <v>0</v>
      </c>
      <c r="H262" t="s">
        <v>636</v>
      </c>
      <c r="I262" t="s">
        <v>29455</v>
      </c>
      <c r="J262" t="s">
        <v>672</v>
      </c>
      <c r="K262" t="s">
        <v>637</v>
      </c>
      <c r="L262" t="s">
        <v>638</v>
      </c>
      <c r="M262" t="s">
        <v>29456</v>
      </c>
      <c r="N262" t="s">
        <v>637</v>
      </c>
      <c r="O262" t="s">
        <v>639</v>
      </c>
      <c r="P262" t="s">
        <v>5</v>
      </c>
      <c r="Q262" t="s">
        <v>640</v>
      </c>
      <c r="R262" t="s">
        <v>638</v>
      </c>
      <c r="S262" t="s">
        <v>29457</v>
      </c>
      <c r="T262" t="s">
        <v>29456</v>
      </c>
    </row>
    <row r="263" spans="1:20" x14ac:dyDescent="0.25">
      <c r="A263" t="s">
        <v>16479</v>
      </c>
      <c r="B263" t="s">
        <v>13745</v>
      </c>
      <c r="C263">
        <v>99</v>
      </c>
      <c r="D263">
        <v>1</v>
      </c>
      <c r="E263" t="s">
        <v>29458</v>
      </c>
      <c r="F263">
        <v>0</v>
      </c>
      <c r="G263">
        <v>0</v>
      </c>
      <c r="H263" t="s">
        <v>655</v>
      </c>
      <c r="I263" t="s">
        <v>2298</v>
      </c>
      <c r="J263" t="s">
        <v>2051</v>
      </c>
      <c r="K263" t="s">
        <v>637</v>
      </c>
      <c r="L263" t="s">
        <v>638</v>
      </c>
      <c r="M263" t="s">
        <v>29456</v>
      </c>
      <c r="N263" t="s">
        <v>637</v>
      </c>
      <c r="O263" t="s">
        <v>643</v>
      </c>
      <c r="P263" t="s">
        <v>5</v>
      </c>
      <c r="Q263" t="s">
        <v>644</v>
      </c>
      <c r="R263" t="s">
        <v>638</v>
      </c>
      <c r="S263" t="s">
        <v>29459</v>
      </c>
      <c r="T263" t="s">
        <v>29456</v>
      </c>
    </row>
    <row r="264" spans="1:20" x14ac:dyDescent="0.25">
      <c r="A264" t="s">
        <v>16818</v>
      </c>
      <c r="B264" t="s">
        <v>13750</v>
      </c>
      <c r="C264">
        <v>99</v>
      </c>
      <c r="D264">
        <v>1</v>
      </c>
      <c r="E264" t="s">
        <v>29458</v>
      </c>
      <c r="F264">
        <v>0</v>
      </c>
      <c r="G264">
        <v>0</v>
      </c>
      <c r="H264" t="s">
        <v>655</v>
      </c>
      <c r="I264" t="s">
        <v>2298</v>
      </c>
      <c r="J264" t="s">
        <v>2051</v>
      </c>
      <c r="K264" t="s">
        <v>637</v>
      </c>
      <c r="L264" t="s">
        <v>638</v>
      </c>
      <c r="M264" t="s">
        <v>29456</v>
      </c>
      <c r="N264" t="s">
        <v>637</v>
      </c>
      <c r="O264" t="s">
        <v>643</v>
      </c>
      <c r="P264" t="s">
        <v>5</v>
      </c>
      <c r="Q264" t="s">
        <v>644</v>
      </c>
      <c r="R264" t="s">
        <v>638</v>
      </c>
      <c r="S264" t="s">
        <v>29459</v>
      </c>
      <c r="T264" t="s">
        <v>29456</v>
      </c>
    </row>
    <row r="265" spans="1:20" x14ac:dyDescent="0.25">
      <c r="A265" t="s">
        <v>104</v>
      </c>
      <c r="B265" t="s">
        <v>105</v>
      </c>
      <c r="C265">
        <v>14</v>
      </c>
      <c r="D265">
        <v>2</v>
      </c>
      <c r="E265" t="s">
        <v>29460</v>
      </c>
      <c r="F265">
        <v>44</v>
      </c>
      <c r="G265">
        <v>16</v>
      </c>
      <c r="H265" t="s">
        <v>645</v>
      </c>
      <c r="I265" t="s">
        <v>17605</v>
      </c>
      <c r="J265" t="s">
        <v>17606</v>
      </c>
      <c r="K265" t="s">
        <v>706</v>
      </c>
      <c r="L265" t="s">
        <v>2828</v>
      </c>
      <c r="M265" t="s">
        <v>29330</v>
      </c>
      <c r="N265" t="s">
        <v>637</v>
      </c>
      <c r="O265" t="s">
        <v>646</v>
      </c>
      <c r="P265" t="s">
        <v>26</v>
      </c>
      <c r="Q265" t="s">
        <v>647</v>
      </c>
      <c r="R265" t="s">
        <v>638</v>
      </c>
      <c r="S265" t="s">
        <v>29461</v>
      </c>
      <c r="T265" t="s">
        <v>29456</v>
      </c>
    </row>
    <row r="266" spans="1:20" x14ac:dyDescent="0.25">
      <c r="A266" t="s">
        <v>16818</v>
      </c>
      <c r="B266" t="s">
        <v>13750</v>
      </c>
      <c r="C266">
        <v>100</v>
      </c>
      <c r="D266">
        <v>1</v>
      </c>
      <c r="E266" t="s">
        <v>29462</v>
      </c>
      <c r="F266">
        <v>199</v>
      </c>
      <c r="G266">
        <v>0</v>
      </c>
      <c r="H266" t="s">
        <v>645</v>
      </c>
      <c r="I266" t="s">
        <v>29463</v>
      </c>
      <c r="J266" t="s">
        <v>29464</v>
      </c>
      <c r="K266" t="s">
        <v>719</v>
      </c>
      <c r="L266" t="s">
        <v>29465</v>
      </c>
      <c r="M266" t="s">
        <v>29456</v>
      </c>
      <c r="N266" t="s">
        <v>3443</v>
      </c>
      <c r="O266" t="s">
        <v>698</v>
      </c>
      <c r="P266" t="s">
        <v>692</v>
      </c>
      <c r="Q266" t="s">
        <v>693</v>
      </c>
      <c r="R266" t="s">
        <v>638</v>
      </c>
      <c r="S266" t="s">
        <v>29466</v>
      </c>
      <c r="T266" t="s">
        <v>29467</v>
      </c>
    </row>
    <row r="267" spans="1:20" x14ac:dyDescent="0.25">
      <c r="A267" t="s">
        <v>16479</v>
      </c>
      <c r="B267" t="s">
        <v>13745</v>
      </c>
      <c r="C267">
        <v>99</v>
      </c>
      <c r="D267">
        <v>1</v>
      </c>
      <c r="E267" t="s">
        <v>29462</v>
      </c>
      <c r="F267">
        <v>199</v>
      </c>
      <c r="G267">
        <v>0</v>
      </c>
      <c r="H267" t="s">
        <v>645</v>
      </c>
      <c r="I267" t="s">
        <v>29463</v>
      </c>
      <c r="J267" t="s">
        <v>29464</v>
      </c>
      <c r="K267" t="s">
        <v>719</v>
      </c>
      <c r="L267" t="s">
        <v>29465</v>
      </c>
      <c r="M267" t="s">
        <v>29456</v>
      </c>
      <c r="N267" t="s">
        <v>3443</v>
      </c>
      <c r="O267" t="s">
        <v>698</v>
      </c>
      <c r="P267" t="s">
        <v>692</v>
      </c>
      <c r="Q267" t="s">
        <v>693</v>
      </c>
      <c r="R267" t="s">
        <v>638</v>
      </c>
      <c r="S267" t="s">
        <v>29466</v>
      </c>
      <c r="T267" t="s">
        <v>29467</v>
      </c>
    </row>
    <row r="268" spans="1:20" x14ac:dyDescent="0.25">
      <c r="A268" t="s">
        <v>594</v>
      </c>
      <c r="B268" t="s">
        <v>595</v>
      </c>
      <c r="C268">
        <v>50</v>
      </c>
      <c r="D268">
        <v>6</v>
      </c>
      <c r="E268" t="s">
        <v>29468</v>
      </c>
      <c r="F268">
        <v>200</v>
      </c>
      <c r="G268">
        <v>0</v>
      </c>
      <c r="H268" t="s">
        <v>645</v>
      </c>
      <c r="I268" t="s">
        <v>29469</v>
      </c>
      <c r="J268" t="s">
        <v>29470</v>
      </c>
      <c r="K268" t="s">
        <v>7587</v>
      </c>
      <c r="L268" t="s">
        <v>29471</v>
      </c>
      <c r="M268" t="s">
        <v>29472</v>
      </c>
      <c r="N268" t="s">
        <v>3443</v>
      </c>
      <c r="O268" t="s">
        <v>691</v>
      </c>
      <c r="P268" t="s">
        <v>692</v>
      </c>
      <c r="Q268" t="s">
        <v>693</v>
      </c>
      <c r="R268" t="s">
        <v>638</v>
      </c>
      <c r="S268" t="s">
        <v>29473</v>
      </c>
      <c r="T268" t="s">
        <v>29474</v>
      </c>
    </row>
    <row r="269" spans="1:20" x14ac:dyDescent="0.25">
      <c r="A269" t="s">
        <v>600</v>
      </c>
      <c r="B269" t="s">
        <v>601</v>
      </c>
      <c r="C269">
        <v>159</v>
      </c>
      <c r="D269">
        <v>1</v>
      </c>
      <c r="E269" t="s">
        <v>29475</v>
      </c>
      <c r="F269">
        <v>159</v>
      </c>
      <c r="G269">
        <v>0</v>
      </c>
      <c r="H269" t="s">
        <v>636</v>
      </c>
      <c r="I269" t="s">
        <v>29476</v>
      </c>
      <c r="J269" t="s">
        <v>2051</v>
      </c>
      <c r="K269" t="s">
        <v>637</v>
      </c>
      <c r="L269" t="s">
        <v>638</v>
      </c>
      <c r="M269" t="s">
        <v>29477</v>
      </c>
      <c r="N269" t="s">
        <v>637</v>
      </c>
      <c r="O269" t="s">
        <v>639</v>
      </c>
      <c r="P269" t="s">
        <v>5</v>
      </c>
      <c r="Q269" t="s">
        <v>640</v>
      </c>
      <c r="R269" t="s">
        <v>638</v>
      </c>
      <c r="S269" t="s">
        <v>29478</v>
      </c>
      <c r="T269" t="s">
        <v>29477</v>
      </c>
    </row>
    <row r="270" spans="1:20" x14ac:dyDescent="0.25">
      <c r="A270" t="s">
        <v>16479</v>
      </c>
      <c r="B270" t="s">
        <v>13745</v>
      </c>
      <c r="C270">
        <v>99</v>
      </c>
      <c r="D270">
        <v>1</v>
      </c>
      <c r="E270" t="s">
        <v>29479</v>
      </c>
      <c r="F270">
        <v>0</v>
      </c>
      <c r="G270">
        <v>0</v>
      </c>
      <c r="H270" t="s">
        <v>655</v>
      </c>
      <c r="I270" t="s">
        <v>29480</v>
      </c>
      <c r="J270" t="s">
        <v>2330</v>
      </c>
      <c r="K270" t="s">
        <v>637</v>
      </c>
      <c r="L270" t="s">
        <v>638</v>
      </c>
      <c r="M270" t="s">
        <v>29477</v>
      </c>
      <c r="N270" t="s">
        <v>637</v>
      </c>
      <c r="O270" t="s">
        <v>643</v>
      </c>
      <c r="P270" t="s">
        <v>5</v>
      </c>
      <c r="Q270" t="s">
        <v>644</v>
      </c>
      <c r="R270" t="s">
        <v>638</v>
      </c>
      <c r="S270" t="s">
        <v>29481</v>
      </c>
      <c r="T270" t="s">
        <v>29477</v>
      </c>
    </row>
    <row r="271" spans="1:20" x14ac:dyDescent="0.25">
      <c r="A271" t="s">
        <v>16818</v>
      </c>
      <c r="B271" t="s">
        <v>13750</v>
      </c>
      <c r="C271">
        <v>99</v>
      </c>
      <c r="D271">
        <v>1</v>
      </c>
      <c r="E271" t="s">
        <v>29479</v>
      </c>
      <c r="F271">
        <v>0</v>
      </c>
      <c r="G271">
        <v>0</v>
      </c>
      <c r="H271" t="s">
        <v>655</v>
      </c>
      <c r="I271" t="s">
        <v>29480</v>
      </c>
      <c r="J271" t="s">
        <v>2330</v>
      </c>
      <c r="K271" t="s">
        <v>637</v>
      </c>
      <c r="L271" t="s">
        <v>638</v>
      </c>
      <c r="M271" t="s">
        <v>29477</v>
      </c>
      <c r="N271" t="s">
        <v>637</v>
      </c>
      <c r="O271" t="s">
        <v>643</v>
      </c>
      <c r="P271" t="s">
        <v>5</v>
      </c>
      <c r="Q271" t="s">
        <v>644</v>
      </c>
      <c r="R271" t="s">
        <v>638</v>
      </c>
      <c r="S271" t="s">
        <v>29481</v>
      </c>
      <c r="T271" t="s">
        <v>29477</v>
      </c>
    </row>
    <row r="272" spans="1:20" x14ac:dyDescent="0.25">
      <c r="A272" t="s">
        <v>147</v>
      </c>
      <c r="B272" t="s">
        <v>148</v>
      </c>
      <c r="C272">
        <v>33.333333333333336</v>
      </c>
      <c r="D272">
        <v>3</v>
      </c>
      <c r="E272" t="s">
        <v>29482</v>
      </c>
      <c r="F272">
        <v>100</v>
      </c>
      <c r="G272">
        <v>0</v>
      </c>
      <c r="H272" t="s">
        <v>636</v>
      </c>
      <c r="I272" t="s">
        <v>29483</v>
      </c>
      <c r="J272" t="s">
        <v>686</v>
      </c>
      <c r="K272" t="s">
        <v>637</v>
      </c>
      <c r="L272" t="s">
        <v>638</v>
      </c>
      <c r="M272" t="s">
        <v>29484</v>
      </c>
      <c r="N272" t="s">
        <v>637</v>
      </c>
      <c r="O272" t="s">
        <v>639</v>
      </c>
      <c r="P272" t="s">
        <v>5</v>
      </c>
      <c r="Q272" t="s">
        <v>640</v>
      </c>
      <c r="R272" t="s">
        <v>638</v>
      </c>
      <c r="S272" t="s">
        <v>29485</v>
      </c>
      <c r="T272" t="s">
        <v>29484</v>
      </c>
    </row>
    <row r="273" spans="1:20" x14ac:dyDescent="0.25">
      <c r="A273" t="s">
        <v>594</v>
      </c>
      <c r="B273" t="s">
        <v>595</v>
      </c>
      <c r="C273">
        <v>50</v>
      </c>
      <c r="D273">
        <v>3</v>
      </c>
      <c r="E273" t="s">
        <v>29486</v>
      </c>
      <c r="F273">
        <v>100</v>
      </c>
      <c r="G273">
        <v>0</v>
      </c>
      <c r="H273" t="s">
        <v>645</v>
      </c>
      <c r="I273" t="s">
        <v>29487</v>
      </c>
      <c r="J273" t="s">
        <v>29488</v>
      </c>
      <c r="K273" t="s">
        <v>744</v>
      </c>
      <c r="L273" t="s">
        <v>29489</v>
      </c>
      <c r="M273" t="s">
        <v>29490</v>
      </c>
      <c r="N273" t="s">
        <v>3443</v>
      </c>
      <c r="O273" t="s">
        <v>698</v>
      </c>
      <c r="P273" t="s">
        <v>692</v>
      </c>
      <c r="Q273" t="s">
        <v>693</v>
      </c>
      <c r="R273" t="s">
        <v>638</v>
      </c>
      <c r="S273" t="s">
        <v>29491</v>
      </c>
      <c r="T273" t="s">
        <v>29490</v>
      </c>
    </row>
    <row r="274" spans="1:20" x14ac:dyDescent="0.25">
      <c r="A274" t="s">
        <v>594</v>
      </c>
      <c r="B274" t="s">
        <v>595</v>
      </c>
      <c r="C274">
        <v>50</v>
      </c>
      <c r="D274">
        <v>3</v>
      </c>
      <c r="E274" t="s">
        <v>29492</v>
      </c>
      <c r="F274">
        <v>100</v>
      </c>
      <c r="G274">
        <v>0</v>
      </c>
      <c r="H274" t="s">
        <v>645</v>
      </c>
      <c r="I274" t="s">
        <v>29493</v>
      </c>
      <c r="J274" t="s">
        <v>29494</v>
      </c>
      <c r="K274" t="s">
        <v>9210</v>
      </c>
      <c r="L274" t="s">
        <v>29495</v>
      </c>
      <c r="M274" t="s">
        <v>29496</v>
      </c>
      <c r="N274" t="s">
        <v>3443</v>
      </c>
      <c r="O274" t="s">
        <v>698</v>
      </c>
      <c r="P274" t="s">
        <v>692</v>
      </c>
      <c r="Q274" t="s">
        <v>693</v>
      </c>
      <c r="R274" t="s">
        <v>638</v>
      </c>
      <c r="S274" t="s">
        <v>29497</v>
      </c>
      <c r="T274" t="s">
        <v>29317</v>
      </c>
    </row>
    <row r="275" spans="1:20" x14ac:dyDescent="0.25">
      <c r="A275" t="s">
        <v>594</v>
      </c>
      <c r="B275" t="s">
        <v>595</v>
      </c>
      <c r="C275">
        <v>50</v>
      </c>
      <c r="D275">
        <v>3</v>
      </c>
      <c r="E275" t="s">
        <v>29498</v>
      </c>
      <c r="F275">
        <v>100</v>
      </c>
      <c r="G275">
        <v>0</v>
      </c>
      <c r="H275" t="s">
        <v>645</v>
      </c>
      <c r="I275" t="s">
        <v>22559</v>
      </c>
      <c r="J275" t="s">
        <v>22560</v>
      </c>
      <c r="K275" t="s">
        <v>3857</v>
      </c>
      <c r="L275" t="s">
        <v>22561</v>
      </c>
      <c r="M275" t="s">
        <v>29317</v>
      </c>
      <c r="N275" t="s">
        <v>3443</v>
      </c>
      <c r="O275" t="s">
        <v>698</v>
      </c>
      <c r="P275" t="s">
        <v>692</v>
      </c>
      <c r="Q275" t="s">
        <v>693</v>
      </c>
      <c r="R275" t="s">
        <v>638</v>
      </c>
      <c r="S275" t="s">
        <v>637</v>
      </c>
      <c r="T275" t="s">
        <v>29499</v>
      </c>
    </row>
    <row r="276" spans="1:20" x14ac:dyDescent="0.25">
      <c r="A276" t="s">
        <v>594</v>
      </c>
      <c r="B276" t="s">
        <v>595</v>
      </c>
      <c r="C276">
        <v>50</v>
      </c>
      <c r="D276">
        <v>3</v>
      </c>
      <c r="E276" t="s">
        <v>29500</v>
      </c>
      <c r="F276">
        <v>100</v>
      </c>
      <c r="G276">
        <v>0</v>
      </c>
      <c r="H276" t="s">
        <v>645</v>
      </c>
      <c r="I276" t="s">
        <v>29501</v>
      </c>
      <c r="J276" t="s">
        <v>29502</v>
      </c>
      <c r="K276" t="s">
        <v>3835</v>
      </c>
      <c r="L276" t="s">
        <v>29503</v>
      </c>
      <c r="M276" t="s">
        <v>29499</v>
      </c>
      <c r="N276" t="s">
        <v>3443</v>
      </c>
      <c r="O276" t="s">
        <v>698</v>
      </c>
      <c r="P276" t="s">
        <v>692</v>
      </c>
      <c r="Q276" t="s">
        <v>693</v>
      </c>
      <c r="R276" t="s">
        <v>638</v>
      </c>
      <c r="S276" t="s">
        <v>29504</v>
      </c>
      <c r="T276" t="s">
        <v>29499</v>
      </c>
    </row>
    <row r="277" spans="1:20" x14ac:dyDescent="0.25">
      <c r="A277" t="s">
        <v>147</v>
      </c>
      <c r="B277" t="s">
        <v>148</v>
      </c>
      <c r="C277">
        <v>50</v>
      </c>
      <c r="D277">
        <v>6</v>
      </c>
      <c r="E277" t="s">
        <v>29505</v>
      </c>
      <c r="F277">
        <v>182</v>
      </c>
      <c r="G277">
        <v>0</v>
      </c>
      <c r="H277" t="s">
        <v>636</v>
      </c>
      <c r="I277" t="s">
        <v>29506</v>
      </c>
      <c r="J277" t="s">
        <v>657</v>
      </c>
      <c r="K277" t="s">
        <v>637</v>
      </c>
      <c r="L277" t="s">
        <v>638</v>
      </c>
      <c r="M277" t="s">
        <v>29507</v>
      </c>
      <c r="N277" t="s">
        <v>637</v>
      </c>
      <c r="O277" t="s">
        <v>639</v>
      </c>
      <c r="P277" t="s">
        <v>5</v>
      </c>
      <c r="Q277" t="s">
        <v>640</v>
      </c>
      <c r="R277" t="s">
        <v>638</v>
      </c>
      <c r="S277" t="s">
        <v>29508</v>
      </c>
      <c r="T277" t="s">
        <v>29507</v>
      </c>
    </row>
    <row r="278" spans="1:20" x14ac:dyDescent="0.25">
      <c r="A278" t="s">
        <v>594</v>
      </c>
      <c r="B278" t="s">
        <v>595</v>
      </c>
      <c r="C278">
        <v>50</v>
      </c>
      <c r="D278">
        <v>3</v>
      </c>
      <c r="E278" t="s">
        <v>29509</v>
      </c>
      <c r="F278">
        <v>100</v>
      </c>
      <c r="G278">
        <v>0</v>
      </c>
      <c r="H278" t="s">
        <v>645</v>
      </c>
      <c r="I278" t="s">
        <v>29510</v>
      </c>
      <c r="J278" t="s">
        <v>29511</v>
      </c>
      <c r="K278" t="s">
        <v>9808</v>
      </c>
      <c r="L278" t="s">
        <v>29512</v>
      </c>
      <c r="M278" t="s">
        <v>29513</v>
      </c>
      <c r="N278" t="s">
        <v>3443</v>
      </c>
      <c r="O278" t="s">
        <v>698</v>
      </c>
      <c r="P278" t="s">
        <v>692</v>
      </c>
      <c r="Q278" t="s">
        <v>693</v>
      </c>
      <c r="R278" t="s">
        <v>638</v>
      </c>
      <c r="S278" t="s">
        <v>637</v>
      </c>
      <c r="T278" t="s">
        <v>29514</v>
      </c>
    </row>
    <row r="279" spans="1:20" x14ac:dyDescent="0.25">
      <c r="A279" t="s">
        <v>104</v>
      </c>
      <c r="B279" t="s">
        <v>105</v>
      </c>
      <c r="C279">
        <v>14</v>
      </c>
      <c r="D279">
        <v>2</v>
      </c>
      <c r="E279" t="s">
        <v>29515</v>
      </c>
      <c r="F279">
        <v>32</v>
      </c>
      <c r="G279">
        <v>4</v>
      </c>
      <c r="H279" t="s">
        <v>645</v>
      </c>
      <c r="I279" t="s">
        <v>29516</v>
      </c>
      <c r="J279" t="s">
        <v>29517</v>
      </c>
      <c r="K279" t="s">
        <v>785</v>
      </c>
      <c r="L279" t="s">
        <v>730</v>
      </c>
      <c r="M279" t="s">
        <v>29394</v>
      </c>
      <c r="N279" t="s">
        <v>637</v>
      </c>
      <c r="O279" t="s">
        <v>646</v>
      </c>
      <c r="P279" t="s">
        <v>26</v>
      </c>
      <c r="Q279" t="s">
        <v>647</v>
      </c>
      <c r="R279" t="s">
        <v>638</v>
      </c>
      <c r="S279" t="s">
        <v>29518</v>
      </c>
      <c r="T279" t="s">
        <v>29519</v>
      </c>
    </row>
    <row r="280" spans="1:20" x14ac:dyDescent="0.25">
      <c r="A280" t="s">
        <v>147</v>
      </c>
      <c r="B280" t="s">
        <v>148</v>
      </c>
      <c r="C280">
        <v>50</v>
      </c>
      <c r="D280">
        <v>6</v>
      </c>
      <c r="E280" t="s">
        <v>29520</v>
      </c>
      <c r="F280">
        <v>182</v>
      </c>
      <c r="G280">
        <v>0</v>
      </c>
      <c r="H280" t="s">
        <v>636</v>
      </c>
      <c r="I280" t="s">
        <v>29521</v>
      </c>
      <c r="J280" t="s">
        <v>652</v>
      </c>
      <c r="K280" t="s">
        <v>637</v>
      </c>
      <c r="L280" t="s">
        <v>638</v>
      </c>
      <c r="M280" t="s">
        <v>29522</v>
      </c>
      <c r="N280" t="s">
        <v>637</v>
      </c>
      <c r="O280" t="s">
        <v>639</v>
      </c>
      <c r="P280" t="s">
        <v>5</v>
      </c>
      <c r="Q280" t="s">
        <v>640</v>
      </c>
      <c r="R280" t="s">
        <v>638</v>
      </c>
      <c r="S280" t="s">
        <v>29523</v>
      </c>
      <c r="T280" t="s">
        <v>29524</v>
      </c>
    </row>
    <row r="281" spans="1:20" x14ac:dyDescent="0.25">
      <c r="A281" t="s">
        <v>147</v>
      </c>
      <c r="B281" t="s">
        <v>148</v>
      </c>
      <c r="C281">
        <v>50</v>
      </c>
      <c r="D281">
        <v>6</v>
      </c>
      <c r="E281" t="s">
        <v>29525</v>
      </c>
      <c r="F281">
        <v>182</v>
      </c>
      <c r="G281">
        <v>0</v>
      </c>
      <c r="H281" t="s">
        <v>636</v>
      </c>
      <c r="I281" t="s">
        <v>29526</v>
      </c>
      <c r="J281" t="s">
        <v>1987</v>
      </c>
      <c r="K281" t="s">
        <v>637</v>
      </c>
      <c r="L281" t="s">
        <v>638</v>
      </c>
      <c r="M281" t="s">
        <v>29527</v>
      </c>
      <c r="N281" t="s">
        <v>637</v>
      </c>
      <c r="O281" t="s">
        <v>639</v>
      </c>
      <c r="P281" t="s">
        <v>5</v>
      </c>
      <c r="Q281" t="s">
        <v>640</v>
      </c>
      <c r="R281" t="s">
        <v>638</v>
      </c>
      <c r="S281" t="s">
        <v>29528</v>
      </c>
      <c r="T281" t="s">
        <v>29527</v>
      </c>
    </row>
    <row r="282" spans="1:20" x14ac:dyDescent="0.25">
      <c r="A282" t="s">
        <v>147</v>
      </c>
      <c r="B282" t="s">
        <v>148</v>
      </c>
      <c r="C282">
        <v>50</v>
      </c>
      <c r="D282">
        <v>6</v>
      </c>
      <c r="E282" t="s">
        <v>29529</v>
      </c>
      <c r="F282">
        <v>182</v>
      </c>
      <c r="G282">
        <v>0</v>
      </c>
      <c r="H282" t="s">
        <v>636</v>
      </c>
      <c r="I282" t="s">
        <v>22755</v>
      </c>
      <c r="J282" t="s">
        <v>658</v>
      </c>
      <c r="K282" t="s">
        <v>637</v>
      </c>
      <c r="L282" t="s">
        <v>638</v>
      </c>
      <c r="M282" t="s">
        <v>29530</v>
      </c>
      <c r="N282" t="s">
        <v>637</v>
      </c>
      <c r="O282" t="s">
        <v>643</v>
      </c>
      <c r="P282" t="s">
        <v>5</v>
      </c>
      <c r="Q282" t="s">
        <v>644</v>
      </c>
      <c r="R282" t="s">
        <v>638</v>
      </c>
      <c r="S282" t="s">
        <v>29531</v>
      </c>
      <c r="T282" t="s">
        <v>29530</v>
      </c>
    </row>
    <row r="283" spans="1:20" x14ac:dyDescent="0.25">
      <c r="A283" t="s">
        <v>147</v>
      </c>
      <c r="B283" t="s">
        <v>148</v>
      </c>
      <c r="C283">
        <v>50</v>
      </c>
      <c r="D283">
        <v>6</v>
      </c>
      <c r="E283" t="s">
        <v>29532</v>
      </c>
      <c r="F283">
        <v>182</v>
      </c>
      <c r="G283">
        <v>0</v>
      </c>
      <c r="H283" t="s">
        <v>636</v>
      </c>
      <c r="I283" t="s">
        <v>29533</v>
      </c>
      <c r="J283" t="s">
        <v>649</v>
      </c>
      <c r="K283" t="s">
        <v>637</v>
      </c>
      <c r="L283" t="s">
        <v>638</v>
      </c>
      <c r="M283" t="s">
        <v>29534</v>
      </c>
      <c r="N283" t="s">
        <v>637</v>
      </c>
      <c r="O283" t="s">
        <v>639</v>
      </c>
      <c r="P283" t="s">
        <v>5</v>
      </c>
      <c r="Q283" t="s">
        <v>640</v>
      </c>
      <c r="R283" t="s">
        <v>638</v>
      </c>
      <c r="S283" t="s">
        <v>29535</v>
      </c>
      <c r="T283" t="s">
        <v>29534</v>
      </c>
    </row>
    <row r="284" spans="1:20" x14ac:dyDescent="0.25">
      <c r="A284" t="s">
        <v>147</v>
      </c>
      <c r="B284" t="s">
        <v>148</v>
      </c>
      <c r="C284">
        <v>50</v>
      </c>
      <c r="D284">
        <v>6</v>
      </c>
      <c r="E284" t="s">
        <v>29536</v>
      </c>
      <c r="F284">
        <v>182</v>
      </c>
      <c r="G284">
        <v>0</v>
      </c>
      <c r="H284" t="s">
        <v>636</v>
      </c>
      <c r="I284" t="s">
        <v>29537</v>
      </c>
      <c r="J284" t="s">
        <v>699</v>
      </c>
      <c r="K284" t="s">
        <v>637</v>
      </c>
      <c r="L284" t="s">
        <v>638</v>
      </c>
      <c r="M284" t="s">
        <v>29534</v>
      </c>
      <c r="N284" t="s">
        <v>637</v>
      </c>
      <c r="O284" t="s">
        <v>643</v>
      </c>
      <c r="P284" t="s">
        <v>5</v>
      </c>
      <c r="Q284" t="s">
        <v>644</v>
      </c>
      <c r="R284" t="s">
        <v>638</v>
      </c>
      <c r="S284" t="s">
        <v>29538</v>
      </c>
      <c r="T284" t="s">
        <v>29539</v>
      </c>
    </row>
    <row r="285" spans="1:20" x14ac:dyDescent="0.25">
      <c r="A285" t="s">
        <v>147</v>
      </c>
      <c r="B285" t="s">
        <v>148</v>
      </c>
      <c r="C285">
        <v>50</v>
      </c>
      <c r="D285">
        <v>6</v>
      </c>
      <c r="E285" t="s">
        <v>29540</v>
      </c>
      <c r="F285">
        <v>182</v>
      </c>
      <c r="G285">
        <v>0</v>
      </c>
      <c r="H285" t="s">
        <v>636</v>
      </c>
      <c r="I285" t="s">
        <v>2298</v>
      </c>
      <c r="J285" t="s">
        <v>648</v>
      </c>
      <c r="K285" t="s">
        <v>637</v>
      </c>
      <c r="L285" t="s">
        <v>638</v>
      </c>
      <c r="M285" t="s">
        <v>29541</v>
      </c>
      <c r="N285" t="s">
        <v>637</v>
      </c>
      <c r="O285" t="s">
        <v>639</v>
      </c>
      <c r="P285" t="s">
        <v>5</v>
      </c>
      <c r="Q285" t="s">
        <v>640</v>
      </c>
      <c r="R285" t="s">
        <v>638</v>
      </c>
      <c r="S285" t="s">
        <v>29542</v>
      </c>
      <c r="T285" t="s">
        <v>29541</v>
      </c>
    </row>
    <row r="286" spans="1:20" x14ac:dyDescent="0.25">
      <c r="A286" t="s">
        <v>104</v>
      </c>
      <c r="B286" t="s">
        <v>105</v>
      </c>
      <c r="C286">
        <v>14</v>
      </c>
      <c r="D286">
        <v>1</v>
      </c>
      <c r="E286" t="s">
        <v>29543</v>
      </c>
      <c r="F286">
        <v>24</v>
      </c>
      <c r="G286">
        <v>10</v>
      </c>
      <c r="H286" t="s">
        <v>645</v>
      </c>
      <c r="I286" t="s">
        <v>29544</v>
      </c>
      <c r="J286" t="s">
        <v>29545</v>
      </c>
      <c r="K286" t="s">
        <v>5923</v>
      </c>
      <c r="L286" t="s">
        <v>8753</v>
      </c>
      <c r="M286" t="s">
        <v>29546</v>
      </c>
      <c r="N286" t="s">
        <v>637</v>
      </c>
      <c r="O286" t="s">
        <v>646</v>
      </c>
      <c r="P286" t="s">
        <v>26</v>
      </c>
      <c r="Q286" t="s">
        <v>647</v>
      </c>
      <c r="R286" t="s">
        <v>638</v>
      </c>
      <c r="S286" t="s">
        <v>29547</v>
      </c>
      <c r="T286" t="s">
        <v>29548</v>
      </c>
    </row>
    <row r="287" spans="1:20" x14ac:dyDescent="0.25">
      <c r="A287" t="s">
        <v>147</v>
      </c>
      <c r="B287" t="s">
        <v>148</v>
      </c>
      <c r="C287">
        <v>50</v>
      </c>
      <c r="D287">
        <v>6</v>
      </c>
      <c r="E287" t="s">
        <v>29549</v>
      </c>
      <c r="F287">
        <v>200</v>
      </c>
      <c r="G287">
        <v>0</v>
      </c>
      <c r="H287" t="s">
        <v>636</v>
      </c>
      <c r="I287" t="s">
        <v>29550</v>
      </c>
      <c r="J287" t="s">
        <v>700</v>
      </c>
      <c r="K287" t="s">
        <v>637</v>
      </c>
      <c r="L287" t="s">
        <v>638</v>
      </c>
      <c r="M287" t="s">
        <v>29551</v>
      </c>
      <c r="N287" t="s">
        <v>637</v>
      </c>
      <c r="O287" t="s">
        <v>639</v>
      </c>
      <c r="P287" t="s">
        <v>5</v>
      </c>
      <c r="Q287" t="s">
        <v>640</v>
      </c>
      <c r="R287" t="s">
        <v>638</v>
      </c>
      <c r="S287" t="s">
        <v>29552</v>
      </c>
      <c r="T287" t="s">
        <v>29551</v>
      </c>
    </row>
    <row r="288" spans="1:20" x14ac:dyDescent="0.25">
      <c r="A288" t="s">
        <v>147</v>
      </c>
      <c r="B288" t="s">
        <v>148</v>
      </c>
      <c r="C288">
        <v>33.333333333333336</v>
      </c>
      <c r="D288">
        <v>3</v>
      </c>
      <c r="E288" t="s">
        <v>29553</v>
      </c>
      <c r="F288">
        <v>100</v>
      </c>
      <c r="G288">
        <v>0</v>
      </c>
      <c r="H288" t="s">
        <v>655</v>
      </c>
      <c r="I288" t="s">
        <v>29554</v>
      </c>
      <c r="J288" t="s">
        <v>1827</v>
      </c>
      <c r="K288" t="s">
        <v>637</v>
      </c>
      <c r="L288" t="s">
        <v>638</v>
      </c>
      <c r="M288" t="s">
        <v>29555</v>
      </c>
      <c r="N288" t="s">
        <v>637</v>
      </c>
      <c r="O288" t="s">
        <v>639</v>
      </c>
      <c r="P288" t="s">
        <v>5</v>
      </c>
      <c r="Q288" t="s">
        <v>640</v>
      </c>
      <c r="R288" t="s">
        <v>638</v>
      </c>
      <c r="S288" t="s">
        <v>29556</v>
      </c>
      <c r="T288" t="s">
        <v>29555</v>
      </c>
    </row>
    <row r="289" spans="1:20" x14ac:dyDescent="0.25">
      <c r="A289" t="s">
        <v>104</v>
      </c>
      <c r="B289" t="s">
        <v>105</v>
      </c>
      <c r="C289">
        <v>14</v>
      </c>
      <c r="D289">
        <v>2</v>
      </c>
      <c r="E289" t="s">
        <v>29557</v>
      </c>
      <c r="F289">
        <v>44</v>
      </c>
      <c r="G289">
        <v>16</v>
      </c>
      <c r="H289" t="s">
        <v>645</v>
      </c>
      <c r="I289" t="s">
        <v>803</v>
      </c>
      <c r="J289" t="s">
        <v>29558</v>
      </c>
      <c r="K289" t="s">
        <v>2498</v>
      </c>
      <c r="L289" t="s">
        <v>2542</v>
      </c>
      <c r="M289" t="s">
        <v>29559</v>
      </c>
      <c r="N289" t="s">
        <v>637</v>
      </c>
      <c r="O289" t="s">
        <v>646</v>
      </c>
      <c r="P289" t="s">
        <v>26</v>
      </c>
      <c r="Q289" t="s">
        <v>647</v>
      </c>
      <c r="R289" t="s">
        <v>638</v>
      </c>
      <c r="S289" t="s">
        <v>29560</v>
      </c>
      <c r="T289" t="s">
        <v>29561</v>
      </c>
    </row>
    <row r="290" spans="1:20" x14ac:dyDescent="0.25">
      <c r="A290" t="s">
        <v>22</v>
      </c>
      <c r="B290" t="s">
        <v>27</v>
      </c>
      <c r="C290">
        <v>80</v>
      </c>
      <c r="D290">
        <v>1</v>
      </c>
      <c r="E290" t="s">
        <v>29562</v>
      </c>
      <c r="F290">
        <v>80</v>
      </c>
      <c r="G290">
        <v>0</v>
      </c>
      <c r="H290" t="s">
        <v>645</v>
      </c>
      <c r="I290" t="s">
        <v>29563</v>
      </c>
      <c r="J290" t="s">
        <v>29564</v>
      </c>
      <c r="K290" t="s">
        <v>688</v>
      </c>
      <c r="L290" t="s">
        <v>2669</v>
      </c>
      <c r="M290" t="s">
        <v>29565</v>
      </c>
      <c r="N290" t="s">
        <v>637</v>
      </c>
      <c r="O290" t="s">
        <v>646</v>
      </c>
      <c r="P290" t="s">
        <v>26</v>
      </c>
      <c r="Q290" t="s">
        <v>647</v>
      </c>
      <c r="R290" t="s">
        <v>638</v>
      </c>
      <c r="S290" t="s">
        <v>29566</v>
      </c>
      <c r="T290" t="s">
        <v>29565</v>
      </c>
    </row>
    <row r="291" spans="1:20" x14ac:dyDescent="0.25">
      <c r="A291" t="s">
        <v>22</v>
      </c>
      <c r="B291" t="s">
        <v>213</v>
      </c>
      <c r="C291">
        <v>76</v>
      </c>
      <c r="D291">
        <v>1</v>
      </c>
      <c r="E291" t="s">
        <v>29567</v>
      </c>
      <c r="F291">
        <v>178</v>
      </c>
      <c r="G291">
        <v>7</v>
      </c>
      <c r="H291" t="s">
        <v>663</v>
      </c>
      <c r="I291" t="s">
        <v>29568</v>
      </c>
      <c r="J291" t="s">
        <v>29569</v>
      </c>
      <c r="K291" t="s">
        <v>3703</v>
      </c>
      <c r="L291" t="s">
        <v>29570</v>
      </c>
      <c r="M291" t="s">
        <v>29571</v>
      </c>
      <c r="N291" t="s">
        <v>637</v>
      </c>
      <c r="O291" t="s">
        <v>664</v>
      </c>
      <c r="P291" t="s">
        <v>23</v>
      </c>
      <c r="Q291" t="s">
        <v>665</v>
      </c>
      <c r="R291" t="s">
        <v>638</v>
      </c>
      <c r="S291" t="s">
        <v>29572</v>
      </c>
      <c r="T291" t="s">
        <v>29571</v>
      </c>
    </row>
    <row r="292" spans="1:20" x14ac:dyDescent="0.25">
      <c r="A292" t="s">
        <v>101</v>
      </c>
      <c r="B292" t="s">
        <v>3820</v>
      </c>
      <c r="C292">
        <v>95</v>
      </c>
      <c r="D292">
        <v>1</v>
      </c>
      <c r="E292" t="s">
        <v>29567</v>
      </c>
      <c r="F292">
        <v>178</v>
      </c>
      <c r="G292">
        <v>7</v>
      </c>
      <c r="H292" t="s">
        <v>663</v>
      </c>
      <c r="I292" t="s">
        <v>29568</v>
      </c>
      <c r="J292" t="s">
        <v>29569</v>
      </c>
      <c r="K292" t="s">
        <v>3703</v>
      </c>
      <c r="L292" t="s">
        <v>29570</v>
      </c>
      <c r="M292" t="s">
        <v>29571</v>
      </c>
      <c r="N292" t="s">
        <v>637</v>
      </c>
      <c r="O292" t="s">
        <v>664</v>
      </c>
      <c r="P292" t="s">
        <v>23</v>
      </c>
      <c r="Q292" t="s">
        <v>665</v>
      </c>
      <c r="R292" t="s">
        <v>638</v>
      </c>
      <c r="S292" t="s">
        <v>29572</v>
      </c>
      <c r="T292" t="s">
        <v>29571</v>
      </c>
    </row>
    <row r="293" spans="1:20" x14ac:dyDescent="0.25">
      <c r="A293" t="s">
        <v>147</v>
      </c>
      <c r="B293" t="s">
        <v>148</v>
      </c>
      <c r="C293">
        <v>33.333333333333336</v>
      </c>
      <c r="D293">
        <v>3</v>
      </c>
      <c r="E293" t="s">
        <v>29573</v>
      </c>
      <c r="F293">
        <v>100</v>
      </c>
      <c r="G293">
        <v>0</v>
      </c>
      <c r="H293" t="s">
        <v>655</v>
      </c>
      <c r="I293" t="s">
        <v>29574</v>
      </c>
      <c r="J293" t="s">
        <v>653</v>
      </c>
      <c r="K293" t="s">
        <v>637</v>
      </c>
      <c r="L293" t="s">
        <v>638</v>
      </c>
      <c r="M293" t="s">
        <v>29575</v>
      </c>
      <c r="N293" t="s">
        <v>637</v>
      </c>
      <c r="O293" t="s">
        <v>639</v>
      </c>
      <c r="P293" t="s">
        <v>5</v>
      </c>
      <c r="Q293" t="s">
        <v>640</v>
      </c>
      <c r="R293" t="s">
        <v>638</v>
      </c>
      <c r="S293" t="s">
        <v>29576</v>
      </c>
      <c r="T293" t="s">
        <v>29575</v>
      </c>
    </row>
    <row r="294" spans="1:20" x14ac:dyDescent="0.25">
      <c r="A294" t="s">
        <v>147</v>
      </c>
      <c r="B294" t="s">
        <v>148</v>
      </c>
      <c r="C294">
        <v>33.333333333333336</v>
      </c>
      <c r="D294">
        <v>3</v>
      </c>
      <c r="E294" t="s">
        <v>29577</v>
      </c>
      <c r="F294">
        <v>100</v>
      </c>
      <c r="G294">
        <v>0</v>
      </c>
      <c r="H294" t="s">
        <v>655</v>
      </c>
      <c r="I294" t="s">
        <v>29574</v>
      </c>
      <c r="J294" t="s">
        <v>653</v>
      </c>
      <c r="K294" t="s">
        <v>637</v>
      </c>
      <c r="L294" t="s">
        <v>638</v>
      </c>
      <c r="M294" t="s">
        <v>29578</v>
      </c>
      <c r="N294" t="s">
        <v>637</v>
      </c>
      <c r="O294" t="s">
        <v>639</v>
      </c>
      <c r="P294" t="s">
        <v>5</v>
      </c>
      <c r="Q294" t="s">
        <v>640</v>
      </c>
      <c r="R294" t="s">
        <v>638</v>
      </c>
      <c r="S294" t="s">
        <v>29579</v>
      </c>
      <c r="T294" t="s">
        <v>29578</v>
      </c>
    </row>
    <row r="295" spans="1:20" x14ac:dyDescent="0.25">
      <c r="A295" t="s">
        <v>16479</v>
      </c>
      <c r="B295" t="s">
        <v>13745</v>
      </c>
      <c r="C295">
        <v>200</v>
      </c>
      <c r="D295">
        <v>1</v>
      </c>
      <c r="E295" t="s">
        <v>29580</v>
      </c>
      <c r="F295">
        <v>99</v>
      </c>
      <c r="G295">
        <v>0</v>
      </c>
      <c r="H295" t="s">
        <v>636</v>
      </c>
      <c r="I295" t="s">
        <v>29581</v>
      </c>
      <c r="J295" t="s">
        <v>29582</v>
      </c>
      <c r="K295" t="s">
        <v>637</v>
      </c>
      <c r="L295" t="s">
        <v>638</v>
      </c>
      <c r="M295" t="s">
        <v>29583</v>
      </c>
      <c r="N295" t="s">
        <v>637</v>
      </c>
      <c r="O295" t="s">
        <v>643</v>
      </c>
      <c r="P295" t="s">
        <v>5</v>
      </c>
      <c r="Q295" t="s">
        <v>644</v>
      </c>
      <c r="R295" t="s">
        <v>638</v>
      </c>
      <c r="S295" t="s">
        <v>29584</v>
      </c>
      <c r="T295" t="s">
        <v>29583</v>
      </c>
    </row>
    <row r="296" spans="1:20" x14ac:dyDescent="0.25">
      <c r="A296" t="s">
        <v>241</v>
      </c>
      <c r="B296" t="s">
        <v>247</v>
      </c>
      <c r="C296">
        <v>159</v>
      </c>
      <c r="D296">
        <v>1</v>
      </c>
      <c r="E296" t="s">
        <v>29585</v>
      </c>
      <c r="F296">
        <v>129</v>
      </c>
      <c r="G296">
        <v>0</v>
      </c>
      <c r="H296" t="s">
        <v>636</v>
      </c>
      <c r="I296" t="s">
        <v>29586</v>
      </c>
      <c r="J296" t="s">
        <v>666</v>
      </c>
      <c r="K296" t="s">
        <v>637</v>
      </c>
      <c r="L296" t="s">
        <v>638</v>
      </c>
      <c r="M296" t="s">
        <v>29587</v>
      </c>
      <c r="N296" t="s">
        <v>637</v>
      </c>
      <c r="O296" t="s">
        <v>639</v>
      </c>
      <c r="P296" t="s">
        <v>5</v>
      </c>
      <c r="Q296" t="s">
        <v>640</v>
      </c>
      <c r="R296" t="s">
        <v>638</v>
      </c>
      <c r="S296" t="s">
        <v>29588</v>
      </c>
      <c r="T296" t="s">
        <v>29587</v>
      </c>
    </row>
    <row r="297" spans="1:20" x14ac:dyDescent="0.25">
      <c r="A297" t="s">
        <v>18</v>
      </c>
      <c r="B297" t="s">
        <v>19</v>
      </c>
      <c r="C297">
        <v>66.666666666666671</v>
      </c>
      <c r="D297">
        <v>3</v>
      </c>
      <c r="E297" t="s">
        <v>29589</v>
      </c>
      <c r="F297">
        <v>100</v>
      </c>
      <c r="G297">
        <v>0</v>
      </c>
      <c r="H297" t="s">
        <v>636</v>
      </c>
      <c r="I297" t="s">
        <v>29590</v>
      </c>
      <c r="J297" t="s">
        <v>3052</v>
      </c>
      <c r="K297" t="s">
        <v>637</v>
      </c>
      <c r="L297" t="s">
        <v>638</v>
      </c>
      <c r="M297" t="s">
        <v>29591</v>
      </c>
      <c r="N297" t="s">
        <v>637</v>
      </c>
      <c r="O297" t="s">
        <v>643</v>
      </c>
      <c r="P297" t="s">
        <v>5</v>
      </c>
      <c r="Q297" t="s">
        <v>644</v>
      </c>
      <c r="R297" t="s">
        <v>638</v>
      </c>
      <c r="S297" t="s">
        <v>29592</v>
      </c>
      <c r="T297" t="s">
        <v>29593</v>
      </c>
    </row>
    <row r="298" spans="1:20" x14ac:dyDescent="0.25">
      <c r="A298" t="s">
        <v>147</v>
      </c>
      <c r="B298" t="s">
        <v>148</v>
      </c>
      <c r="C298">
        <v>50</v>
      </c>
      <c r="D298">
        <v>6</v>
      </c>
      <c r="E298" t="s">
        <v>29594</v>
      </c>
      <c r="F298">
        <v>200</v>
      </c>
      <c r="G298">
        <v>0</v>
      </c>
      <c r="H298" t="s">
        <v>636</v>
      </c>
      <c r="I298" t="s">
        <v>29595</v>
      </c>
      <c r="J298" t="s">
        <v>1852</v>
      </c>
      <c r="K298" t="s">
        <v>637</v>
      </c>
      <c r="L298" t="s">
        <v>638</v>
      </c>
      <c r="M298" t="s">
        <v>29596</v>
      </c>
      <c r="N298" t="s">
        <v>637</v>
      </c>
      <c r="O298" t="s">
        <v>639</v>
      </c>
      <c r="P298" t="s">
        <v>5</v>
      </c>
      <c r="Q298" t="s">
        <v>640</v>
      </c>
      <c r="R298" t="s">
        <v>638</v>
      </c>
      <c r="S298" t="s">
        <v>29597</v>
      </c>
      <c r="T298" t="s">
        <v>29596</v>
      </c>
    </row>
    <row r="299" spans="1:20" x14ac:dyDescent="0.25">
      <c r="A299" t="s">
        <v>18</v>
      </c>
      <c r="B299" t="s">
        <v>19</v>
      </c>
      <c r="C299">
        <v>66.666666666666671</v>
      </c>
      <c r="D299">
        <v>3</v>
      </c>
      <c r="E299" t="s">
        <v>29598</v>
      </c>
      <c r="F299">
        <v>100</v>
      </c>
      <c r="G299">
        <v>0</v>
      </c>
      <c r="H299" t="s">
        <v>636</v>
      </c>
      <c r="I299" t="s">
        <v>29599</v>
      </c>
      <c r="J299" t="s">
        <v>650</v>
      </c>
      <c r="K299" t="s">
        <v>637</v>
      </c>
      <c r="L299" t="s">
        <v>638</v>
      </c>
      <c r="M299" t="s">
        <v>29600</v>
      </c>
      <c r="N299" t="s">
        <v>637</v>
      </c>
      <c r="O299" t="s">
        <v>654</v>
      </c>
      <c r="P299" t="s">
        <v>5</v>
      </c>
      <c r="Q299" t="s">
        <v>640</v>
      </c>
      <c r="R299" t="s">
        <v>638</v>
      </c>
      <c r="S299" t="s">
        <v>29601</v>
      </c>
      <c r="T299" t="s">
        <v>29600</v>
      </c>
    </row>
    <row r="300" spans="1:20" x14ac:dyDescent="0.25">
      <c r="A300" t="s">
        <v>18</v>
      </c>
      <c r="B300" t="s">
        <v>19</v>
      </c>
      <c r="C300">
        <v>66.666666666666671</v>
      </c>
      <c r="D300">
        <v>3</v>
      </c>
      <c r="E300" t="s">
        <v>29602</v>
      </c>
      <c r="F300">
        <v>100</v>
      </c>
      <c r="G300">
        <v>0</v>
      </c>
      <c r="H300" t="s">
        <v>636</v>
      </c>
      <c r="I300" t="s">
        <v>1822</v>
      </c>
      <c r="J300" t="s">
        <v>3188</v>
      </c>
      <c r="K300" t="s">
        <v>637</v>
      </c>
      <c r="L300" t="s">
        <v>638</v>
      </c>
      <c r="M300" t="s">
        <v>29603</v>
      </c>
      <c r="N300" t="s">
        <v>637</v>
      </c>
      <c r="O300" t="s">
        <v>639</v>
      </c>
      <c r="P300" t="s">
        <v>5</v>
      </c>
      <c r="Q300" t="s">
        <v>640</v>
      </c>
      <c r="R300" t="s">
        <v>638</v>
      </c>
      <c r="S300" t="s">
        <v>29604</v>
      </c>
      <c r="T300" t="s">
        <v>29603</v>
      </c>
    </row>
    <row r="301" spans="1:20" x14ac:dyDescent="0.25">
      <c r="A301" t="s">
        <v>18</v>
      </c>
      <c r="B301" t="s">
        <v>19</v>
      </c>
      <c r="C301">
        <v>66.666666666666671</v>
      </c>
      <c r="D301">
        <v>3</v>
      </c>
      <c r="E301" t="s">
        <v>29605</v>
      </c>
      <c r="F301">
        <v>100</v>
      </c>
      <c r="G301">
        <v>0</v>
      </c>
      <c r="H301" t="s">
        <v>636</v>
      </c>
      <c r="I301" t="s">
        <v>9822</v>
      </c>
      <c r="J301" t="s">
        <v>5203</v>
      </c>
      <c r="K301" t="s">
        <v>637</v>
      </c>
      <c r="L301" t="s">
        <v>638</v>
      </c>
      <c r="M301" t="s">
        <v>29606</v>
      </c>
      <c r="N301" t="s">
        <v>637</v>
      </c>
      <c r="O301" t="s">
        <v>639</v>
      </c>
      <c r="P301" t="s">
        <v>5</v>
      </c>
      <c r="Q301" t="s">
        <v>640</v>
      </c>
      <c r="R301" t="s">
        <v>638</v>
      </c>
      <c r="S301" t="s">
        <v>29607</v>
      </c>
      <c r="T301" t="s">
        <v>29603</v>
      </c>
    </row>
    <row r="302" spans="1:20" x14ac:dyDescent="0.25">
      <c r="A302" t="s">
        <v>18</v>
      </c>
      <c r="B302" t="s">
        <v>19</v>
      </c>
      <c r="C302">
        <v>66.666666666666671</v>
      </c>
      <c r="D302">
        <v>3</v>
      </c>
      <c r="E302" t="s">
        <v>29608</v>
      </c>
      <c r="F302">
        <v>100</v>
      </c>
      <c r="G302">
        <v>0</v>
      </c>
      <c r="H302" t="s">
        <v>636</v>
      </c>
      <c r="I302" t="s">
        <v>9822</v>
      </c>
      <c r="J302" t="s">
        <v>5203</v>
      </c>
      <c r="K302" t="s">
        <v>637</v>
      </c>
      <c r="L302" t="s">
        <v>638</v>
      </c>
      <c r="M302" t="s">
        <v>29606</v>
      </c>
      <c r="N302" t="s">
        <v>637</v>
      </c>
      <c r="O302" t="s">
        <v>639</v>
      </c>
      <c r="P302" t="s">
        <v>5</v>
      </c>
      <c r="Q302" t="s">
        <v>640</v>
      </c>
      <c r="R302" t="s">
        <v>638</v>
      </c>
      <c r="S302" t="s">
        <v>29609</v>
      </c>
      <c r="T302" t="s">
        <v>29606</v>
      </c>
    </row>
    <row r="303" spans="1:20" x14ac:dyDescent="0.25">
      <c r="A303" t="s">
        <v>18</v>
      </c>
      <c r="B303" t="s">
        <v>19</v>
      </c>
      <c r="C303">
        <v>66.666666666666671</v>
      </c>
      <c r="D303">
        <v>3</v>
      </c>
      <c r="E303" t="s">
        <v>29610</v>
      </c>
      <c r="F303">
        <v>100</v>
      </c>
      <c r="G303">
        <v>0</v>
      </c>
      <c r="H303" t="s">
        <v>636</v>
      </c>
      <c r="I303" t="s">
        <v>9822</v>
      </c>
      <c r="J303" t="s">
        <v>5203</v>
      </c>
      <c r="K303" t="s">
        <v>637</v>
      </c>
      <c r="L303" t="s">
        <v>638</v>
      </c>
      <c r="M303" t="s">
        <v>29606</v>
      </c>
      <c r="N303" t="s">
        <v>637</v>
      </c>
      <c r="O303" t="s">
        <v>639</v>
      </c>
      <c r="P303" t="s">
        <v>5</v>
      </c>
      <c r="Q303" t="s">
        <v>640</v>
      </c>
      <c r="R303" t="s">
        <v>638</v>
      </c>
      <c r="S303" t="s">
        <v>29611</v>
      </c>
      <c r="T303" t="s">
        <v>29606</v>
      </c>
    </row>
    <row r="304" spans="1:20" x14ac:dyDescent="0.25">
      <c r="A304" t="s">
        <v>16479</v>
      </c>
      <c r="B304" t="s">
        <v>13745</v>
      </c>
      <c r="C304">
        <v>200</v>
      </c>
      <c r="D304">
        <v>1</v>
      </c>
      <c r="E304" t="s">
        <v>29612</v>
      </c>
      <c r="F304">
        <v>137</v>
      </c>
      <c r="G304">
        <v>38</v>
      </c>
      <c r="H304" t="s">
        <v>655</v>
      </c>
      <c r="I304" t="s">
        <v>29613</v>
      </c>
      <c r="J304" t="s">
        <v>3052</v>
      </c>
      <c r="K304" t="s">
        <v>637</v>
      </c>
      <c r="L304" t="s">
        <v>638</v>
      </c>
      <c r="M304" t="s">
        <v>29614</v>
      </c>
      <c r="N304" t="s">
        <v>637</v>
      </c>
      <c r="O304" t="s">
        <v>639</v>
      </c>
      <c r="P304" t="s">
        <v>5</v>
      </c>
      <c r="Q304" t="s">
        <v>640</v>
      </c>
      <c r="R304" t="s">
        <v>638</v>
      </c>
      <c r="S304" t="s">
        <v>29615</v>
      </c>
      <c r="T304" t="s">
        <v>29606</v>
      </c>
    </row>
    <row r="305" spans="1:20" x14ac:dyDescent="0.25">
      <c r="A305" t="s">
        <v>18</v>
      </c>
      <c r="B305" t="s">
        <v>19</v>
      </c>
      <c r="C305">
        <v>66.666666666666671</v>
      </c>
      <c r="D305">
        <v>6</v>
      </c>
      <c r="E305" t="s">
        <v>29616</v>
      </c>
      <c r="F305">
        <v>200</v>
      </c>
      <c r="G305">
        <v>0</v>
      </c>
      <c r="H305" t="s">
        <v>636</v>
      </c>
      <c r="I305" t="s">
        <v>9822</v>
      </c>
      <c r="J305" t="s">
        <v>5203</v>
      </c>
      <c r="K305" t="s">
        <v>637</v>
      </c>
      <c r="L305" t="s">
        <v>638</v>
      </c>
      <c r="M305" t="s">
        <v>29614</v>
      </c>
      <c r="N305" t="s">
        <v>637</v>
      </c>
      <c r="O305" t="s">
        <v>639</v>
      </c>
      <c r="P305" t="s">
        <v>5</v>
      </c>
      <c r="Q305" t="s">
        <v>640</v>
      </c>
      <c r="R305" t="s">
        <v>638</v>
      </c>
      <c r="S305" t="s">
        <v>29617</v>
      </c>
      <c r="T305" t="s">
        <v>29614</v>
      </c>
    </row>
    <row r="306" spans="1:20" x14ac:dyDescent="0.25">
      <c r="A306" t="s">
        <v>22</v>
      </c>
      <c r="B306" t="s">
        <v>27</v>
      </c>
      <c r="C306">
        <v>66.333333333333329</v>
      </c>
      <c r="D306">
        <v>3</v>
      </c>
      <c r="E306" t="s">
        <v>29618</v>
      </c>
      <c r="F306">
        <v>250</v>
      </c>
      <c r="G306">
        <v>0</v>
      </c>
      <c r="H306" t="s">
        <v>645</v>
      </c>
      <c r="I306" t="s">
        <v>12297</v>
      </c>
      <c r="J306" t="s">
        <v>12298</v>
      </c>
      <c r="K306" t="s">
        <v>798</v>
      </c>
      <c r="L306" t="s">
        <v>734</v>
      </c>
      <c r="M306" t="s">
        <v>29619</v>
      </c>
      <c r="N306" t="s">
        <v>637</v>
      </c>
      <c r="O306" t="s">
        <v>646</v>
      </c>
      <c r="P306" t="s">
        <v>26</v>
      </c>
      <c r="Q306" t="s">
        <v>647</v>
      </c>
      <c r="R306" t="s">
        <v>638</v>
      </c>
      <c r="S306" t="s">
        <v>29620</v>
      </c>
      <c r="T306" t="s">
        <v>29619</v>
      </c>
    </row>
    <row r="307" spans="1:20" x14ac:dyDescent="0.25">
      <c r="A307" t="s">
        <v>147</v>
      </c>
      <c r="B307" t="s">
        <v>148</v>
      </c>
      <c r="C307">
        <v>33.333333333333336</v>
      </c>
      <c r="D307">
        <v>3</v>
      </c>
      <c r="E307" t="s">
        <v>29621</v>
      </c>
      <c r="F307">
        <v>100</v>
      </c>
      <c r="G307">
        <v>0</v>
      </c>
      <c r="H307" t="s">
        <v>636</v>
      </c>
      <c r="I307" t="s">
        <v>29622</v>
      </c>
      <c r="J307" t="s">
        <v>705</v>
      </c>
      <c r="K307" t="s">
        <v>637</v>
      </c>
      <c r="L307" t="s">
        <v>638</v>
      </c>
      <c r="M307" t="s">
        <v>29623</v>
      </c>
      <c r="N307" t="s">
        <v>637</v>
      </c>
      <c r="O307" t="s">
        <v>643</v>
      </c>
      <c r="P307" t="s">
        <v>5</v>
      </c>
      <c r="Q307" t="s">
        <v>644</v>
      </c>
      <c r="R307" t="s">
        <v>638</v>
      </c>
      <c r="S307" t="s">
        <v>29624</v>
      </c>
      <c r="T307" t="s">
        <v>29623</v>
      </c>
    </row>
    <row r="308" spans="1:20" x14ac:dyDescent="0.25">
      <c r="A308" t="s">
        <v>147</v>
      </c>
      <c r="B308" t="s">
        <v>148</v>
      </c>
      <c r="C308">
        <v>33.333333333333336</v>
      </c>
      <c r="D308">
        <v>12</v>
      </c>
      <c r="E308" t="s">
        <v>29625</v>
      </c>
      <c r="F308">
        <v>364</v>
      </c>
      <c r="G308">
        <v>0</v>
      </c>
      <c r="H308" t="s">
        <v>636</v>
      </c>
      <c r="I308" t="s">
        <v>2586</v>
      </c>
      <c r="J308" t="s">
        <v>2020</v>
      </c>
      <c r="K308" t="s">
        <v>637</v>
      </c>
      <c r="L308" t="s">
        <v>638</v>
      </c>
      <c r="M308" t="s">
        <v>29626</v>
      </c>
      <c r="N308" t="s">
        <v>637</v>
      </c>
      <c r="O308" t="s">
        <v>639</v>
      </c>
      <c r="P308" t="s">
        <v>5</v>
      </c>
      <c r="Q308" t="s">
        <v>640</v>
      </c>
      <c r="R308" t="s">
        <v>29627</v>
      </c>
      <c r="S308" t="s">
        <v>29628</v>
      </c>
      <c r="T308" t="s">
        <v>29623</v>
      </c>
    </row>
    <row r="309" spans="1:20" x14ac:dyDescent="0.25">
      <c r="A309" t="s">
        <v>147</v>
      </c>
      <c r="B309" t="s">
        <v>148</v>
      </c>
      <c r="C309">
        <v>65</v>
      </c>
      <c r="D309">
        <v>9</v>
      </c>
      <c r="E309" t="s">
        <v>29629</v>
      </c>
      <c r="F309">
        <v>299</v>
      </c>
      <c r="G309">
        <v>0</v>
      </c>
      <c r="H309" t="s">
        <v>636</v>
      </c>
      <c r="I309" t="s">
        <v>29630</v>
      </c>
      <c r="J309" t="s">
        <v>715</v>
      </c>
      <c r="K309" t="s">
        <v>637</v>
      </c>
      <c r="L309" t="s">
        <v>638</v>
      </c>
      <c r="M309" t="s">
        <v>29626</v>
      </c>
      <c r="N309" t="s">
        <v>637</v>
      </c>
      <c r="O309" t="s">
        <v>643</v>
      </c>
      <c r="P309" t="s">
        <v>5</v>
      </c>
      <c r="Q309" t="s">
        <v>644</v>
      </c>
      <c r="R309" t="s">
        <v>638</v>
      </c>
      <c r="S309" t="s">
        <v>29631</v>
      </c>
      <c r="T309" t="s">
        <v>29626</v>
      </c>
    </row>
    <row r="310" spans="1:20" x14ac:dyDescent="0.25">
      <c r="A310" t="s">
        <v>147</v>
      </c>
      <c r="B310" t="s">
        <v>148</v>
      </c>
      <c r="C310">
        <v>33.333333333333336</v>
      </c>
      <c r="D310">
        <v>3</v>
      </c>
      <c r="E310" t="s">
        <v>29632</v>
      </c>
      <c r="F310">
        <v>100</v>
      </c>
      <c r="G310">
        <v>0</v>
      </c>
      <c r="H310" t="s">
        <v>636</v>
      </c>
      <c r="I310" t="s">
        <v>29633</v>
      </c>
      <c r="J310" t="s">
        <v>658</v>
      </c>
      <c r="K310" t="s">
        <v>637</v>
      </c>
      <c r="L310" t="s">
        <v>638</v>
      </c>
      <c r="M310" t="s">
        <v>29634</v>
      </c>
      <c r="N310" t="s">
        <v>637</v>
      </c>
      <c r="O310" t="s">
        <v>643</v>
      </c>
      <c r="P310" t="s">
        <v>5</v>
      </c>
      <c r="Q310" t="s">
        <v>644</v>
      </c>
      <c r="R310" t="s">
        <v>638</v>
      </c>
      <c r="S310" t="s">
        <v>29635</v>
      </c>
      <c r="T310" t="s">
        <v>29634</v>
      </c>
    </row>
    <row r="311" spans="1:20" x14ac:dyDescent="0.25">
      <c r="A311" t="s">
        <v>18</v>
      </c>
      <c r="B311" t="s">
        <v>19</v>
      </c>
      <c r="C311">
        <v>66.666666666666671</v>
      </c>
      <c r="D311">
        <v>3</v>
      </c>
      <c r="E311" t="s">
        <v>29636</v>
      </c>
      <c r="F311">
        <v>100</v>
      </c>
      <c r="G311">
        <v>0</v>
      </c>
      <c r="H311" t="s">
        <v>636</v>
      </c>
      <c r="I311" t="s">
        <v>29637</v>
      </c>
      <c r="J311" t="s">
        <v>649</v>
      </c>
      <c r="K311" t="s">
        <v>637</v>
      </c>
      <c r="L311" t="s">
        <v>638</v>
      </c>
      <c r="M311" t="s">
        <v>29638</v>
      </c>
      <c r="N311" t="s">
        <v>637</v>
      </c>
      <c r="O311" t="s">
        <v>643</v>
      </c>
      <c r="P311" t="s">
        <v>5</v>
      </c>
      <c r="Q311" t="s">
        <v>644</v>
      </c>
      <c r="R311" t="s">
        <v>638</v>
      </c>
      <c r="S311" t="s">
        <v>29639</v>
      </c>
      <c r="T311" t="s">
        <v>29638</v>
      </c>
    </row>
    <row r="312" spans="1:20" x14ac:dyDescent="0.25">
      <c r="A312" t="s">
        <v>147</v>
      </c>
      <c r="B312" t="s">
        <v>148</v>
      </c>
      <c r="C312">
        <v>50</v>
      </c>
      <c r="D312">
        <v>6</v>
      </c>
      <c r="E312" t="s">
        <v>29640</v>
      </c>
      <c r="F312">
        <v>200</v>
      </c>
      <c r="G312">
        <v>0</v>
      </c>
      <c r="H312" t="s">
        <v>636</v>
      </c>
      <c r="I312" t="s">
        <v>9964</v>
      </c>
      <c r="J312" t="s">
        <v>5229</v>
      </c>
      <c r="K312" t="s">
        <v>637</v>
      </c>
      <c r="L312" t="s">
        <v>638</v>
      </c>
      <c r="M312" t="s">
        <v>29641</v>
      </c>
      <c r="N312" t="s">
        <v>637</v>
      </c>
      <c r="O312" t="s">
        <v>639</v>
      </c>
      <c r="P312" t="s">
        <v>5</v>
      </c>
      <c r="Q312" t="s">
        <v>640</v>
      </c>
      <c r="R312" t="s">
        <v>638</v>
      </c>
      <c r="S312" t="s">
        <v>29642</v>
      </c>
      <c r="T312" t="s">
        <v>29638</v>
      </c>
    </row>
    <row r="313" spans="1:20" x14ac:dyDescent="0.25">
      <c r="A313" t="s">
        <v>18</v>
      </c>
      <c r="B313" t="s">
        <v>19</v>
      </c>
      <c r="C313">
        <v>66.666666666666671</v>
      </c>
      <c r="D313">
        <v>3</v>
      </c>
      <c r="E313" t="s">
        <v>29643</v>
      </c>
      <c r="F313">
        <v>100</v>
      </c>
      <c r="G313">
        <v>0</v>
      </c>
      <c r="H313" t="s">
        <v>636</v>
      </c>
      <c r="I313" t="s">
        <v>29644</v>
      </c>
      <c r="J313" t="s">
        <v>648</v>
      </c>
      <c r="K313" t="s">
        <v>637</v>
      </c>
      <c r="L313" t="s">
        <v>638</v>
      </c>
      <c r="M313" t="s">
        <v>29645</v>
      </c>
      <c r="N313" t="s">
        <v>637</v>
      </c>
      <c r="O313" t="s">
        <v>643</v>
      </c>
      <c r="P313" t="s">
        <v>5</v>
      </c>
      <c r="Q313" t="s">
        <v>644</v>
      </c>
      <c r="R313" t="s">
        <v>638</v>
      </c>
      <c r="S313" t="s">
        <v>29646</v>
      </c>
      <c r="T313" t="s">
        <v>29647</v>
      </c>
    </row>
    <row r="314" spans="1:20" x14ac:dyDescent="0.25">
      <c r="A314" t="s">
        <v>16479</v>
      </c>
      <c r="B314" t="s">
        <v>13745</v>
      </c>
      <c r="C314">
        <v>200</v>
      </c>
      <c r="D314">
        <v>1</v>
      </c>
      <c r="E314" t="s">
        <v>29648</v>
      </c>
      <c r="F314">
        <v>99</v>
      </c>
      <c r="G314">
        <v>0</v>
      </c>
      <c r="H314" t="s">
        <v>636</v>
      </c>
      <c r="I314" t="s">
        <v>29649</v>
      </c>
      <c r="J314" t="s">
        <v>7942</v>
      </c>
      <c r="K314" t="s">
        <v>637</v>
      </c>
      <c r="L314" t="s">
        <v>638</v>
      </c>
      <c r="M314" t="s">
        <v>29650</v>
      </c>
      <c r="N314" t="s">
        <v>637</v>
      </c>
      <c r="O314" t="s">
        <v>639</v>
      </c>
      <c r="P314" t="s">
        <v>5</v>
      </c>
      <c r="Q314" t="s">
        <v>640</v>
      </c>
      <c r="R314" t="s">
        <v>638</v>
      </c>
      <c r="S314" t="s">
        <v>29651</v>
      </c>
      <c r="T314" t="s">
        <v>29650</v>
      </c>
    </row>
    <row r="315" spans="1:20" x14ac:dyDescent="0.25">
      <c r="A315" t="s">
        <v>147</v>
      </c>
      <c r="B315" t="s">
        <v>148</v>
      </c>
      <c r="C315">
        <v>40</v>
      </c>
      <c r="D315">
        <v>10</v>
      </c>
      <c r="E315" t="s">
        <v>29652</v>
      </c>
      <c r="F315">
        <v>280.5</v>
      </c>
      <c r="G315">
        <v>0</v>
      </c>
      <c r="H315" t="s">
        <v>636</v>
      </c>
      <c r="I315" t="s">
        <v>29644</v>
      </c>
      <c r="J315" t="s">
        <v>648</v>
      </c>
      <c r="K315" t="s">
        <v>637</v>
      </c>
      <c r="L315" t="s">
        <v>638</v>
      </c>
      <c r="M315" t="s">
        <v>29653</v>
      </c>
      <c r="N315" t="s">
        <v>637</v>
      </c>
      <c r="O315" t="s">
        <v>643</v>
      </c>
      <c r="P315" t="s">
        <v>5</v>
      </c>
      <c r="Q315" t="s">
        <v>644</v>
      </c>
      <c r="R315" t="s">
        <v>638</v>
      </c>
      <c r="S315" t="s">
        <v>29654</v>
      </c>
      <c r="T315" t="s">
        <v>29650</v>
      </c>
    </row>
    <row r="316" spans="1:20" x14ac:dyDescent="0.25">
      <c r="A316" t="s">
        <v>147</v>
      </c>
      <c r="B316" t="s">
        <v>148</v>
      </c>
      <c r="C316">
        <v>33.333333333333336</v>
      </c>
      <c r="D316">
        <v>3</v>
      </c>
      <c r="E316" t="s">
        <v>29655</v>
      </c>
      <c r="F316">
        <v>100</v>
      </c>
      <c r="G316">
        <v>0</v>
      </c>
      <c r="H316" t="s">
        <v>636</v>
      </c>
      <c r="I316" t="s">
        <v>29656</v>
      </c>
      <c r="J316" t="s">
        <v>672</v>
      </c>
      <c r="K316" t="s">
        <v>637</v>
      </c>
      <c r="L316" t="s">
        <v>638</v>
      </c>
      <c r="M316" t="s">
        <v>29657</v>
      </c>
      <c r="N316" t="s">
        <v>637</v>
      </c>
      <c r="O316" t="s">
        <v>639</v>
      </c>
      <c r="P316" t="s">
        <v>5</v>
      </c>
      <c r="Q316" t="s">
        <v>640</v>
      </c>
      <c r="R316" t="s">
        <v>638</v>
      </c>
      <c r="S316" t="s">
        <v>29658</v>
      </c>
      <c r="T316" t="s">
        <v>29657</v>
      </c>
    </row>
    <row r="317" spans="1:20" x14ac:dyDescent="0.25">
      <c r="A317" t="s">
        <v>147</v>
      </c>
      <c r="B317" t="s">
        <v>148</v>
      </c>
      <c r="C317">
        <v>33.333333333333336</v>
      </c>
      <c r="D317">
        <v>3</v>
      </c>
      <c r="E317" t="s">
        <v>29659</v>
      </c>
      <c r="F317">
        <v>100</v>
      </c>
      <c r="G317">
        <v>0</v>
      </c>
      <c r="H317" t="s">
        <v>636</v>
      </c>
      <c r="I317" t="s">
        <v>29660</v>
      </c>
      <c r="J317" t="s">
        <v>648</v>
      </c>
      <c r="K317" t="s">
        <v>637</v>
      </c>
      <c r="L317" t="s">
        <v>638</v>
      </c>
      <c r="M317" t="s">
        <v>29661</v>
      </c>
      <c r="N317" t="s">
        <v>637</v>
      </c>
      <c r="O317" t="s">
        <v>643</v>
      </c>
      <c r="P317" t="s">
        <v>5</v>
      </c>
      <c r="Q317" t="s">
        <v>644</v>
      </c>
      <c r="R317" t="s">
        <v>638</v>
      </c>
      <c r="S317" t="s">
        <v>29662</v>
      </c>
      <c r="T317" t="s">
        <v>29661</v>
      </c>
    </row>
    <row r="318" spans="1:20" x14ac:dyDescent="0.25">
      <c r="A318" t="s">
        <v>241</v>
      </c>
      <c r="B318" t="s">
        <v>247</v>
      </c>
      <c r="C318">
        <v>159</v>
      </c>
      <c r="D318">
        <v>1</v>
      </c>
      <c r="E318" t="s">
        <v>29663</v>
      </c>
      <c r="F318">
        <v>129</v>
      </c>
      <c r="G318">
        <v>0</v>
      </c>
      <c r="H318" t="s">
        <v>636</v>
      </c>
      <c r="I318" t="s">
        <v>29664</v>
      </c>
      <c r="J318" t="s">
        <v>732</v>
      </c>
      <c r="K318" t="s">
        <v>637</v>
      </c>
      <c r="L318" t="s">
        <v>638</v>
      </c>
      <c r="M318" t="s">
        <v>29665</v>
      </c>
      <c r="N318" t="s">
        <v>637</v>
      </c>
      <c r="O318" t="s">
        <v>639</v>
      </c>
      <c r="P318" t="s">
        <v>5</v>
      </c>
      <c r="Q318" t="s">
        <v>640</v>
      </c>
      <c r="R318" t="s">
        <v>638</v>
      </c>
      <c r="S318" t="s">
        <v>29666</v>
      </c>
      <c r="T318" t="s">
        <v>29665</v>
      </c>
    </row>
    <row r="319" spans="1:20" x14ac:dyDescent="0.25">
      <c r="A319" t="s">
        <v>147</v>
      </c>
      <c r="B319" t="s">
        <v>148</v>
      </c>
      <c r="C319">
        <v>33.333333333333336</v>
      </c>
      <c r="D319">
        <v>3</v>
      </c>
      <c r="E319" t="s">
        <v>29667</v>
      </c>
      <c r="F319">
        <v>100</v>
      </c>
      <c r="G319">
        <v>0</v>
      </c>
      <c r="H319" t="s">
        <v>636</v>
      </c>
      <c r="I319" t="s">
        <v>2298</v>
      </c>
      <c r="J319" t="s">
        <v>653</v>
      </c>
      <c r="K319" t="s">
        <v>637</v>
      </c>
      <c r="L319" t="s">
        <v>638</v>
      </c>
      <c r="M319" t="s">
        <v>29668</v>
      </c>
      <c r="N319" t="s">
        <v>637</v>
      </c>
      <c r="O319" t="s">
        <v>643</v>
      </c>
      <c r="P319" t="s">
        <v>5</v>
      </c>
      <c r="Q319" t="s">
        <v>644</v>
      </c>
      <c r="R319" t="s">
        <v>29669</v>
      </c>
      <c r="S319" t="s">
        <v>29670</v>
      </c>
      <c r="T319" t="s">
        <v>29665</v>
      </c>
    </row>
    <row r="320" spans="1:20" x14ac:dyDescent="0.25">
      <c r="A320" t="s">
        <v>18</v>
      </c>
      <c r="B320" t="s">
        <v>19</v>
      </c>
      <c r="C320">
        <v>66.666666666666671</v>
      </c>
      <c r="D320">
        <v>3</v>
      </c>
      <c r="E320" t="s">
        <v>29671</v>
      </c>
      <c r="F320">
        <v>100</v>
      </c>
      <c r="G320">
        <v>0</v>
      </c>
      <c r="H320" t="s">
        <v>636</v>
      </c>
      <c r="I320" t="s">
        <v>29672</v>
      </c>
      <c r="J320" t="s">
        <v>678</v>
      </c>
      <c r="K320" t="s">
        <v>637</v>
      </c>
      <c r="L320" t="s">
        <v>638</v>
      </c>
      <c r="M320" t="s">
        <v>29668</v>
      </c>
      <c r="N320" t="s">
        <v>637</v>
      </c>
      <c r="O320" t="s">
        <v>643</v>
      </c>
      <c r="P320" t="s">
        <v>5</v>
      </c>
      <c r="Q320" t="s">
        <v>644</v>
      </c>
      <c r="R320" t="s">
        <v>638</v>
      </c>
      <c r="S320" t="s">
        <v>29673</v>
      </c>
      <c r="T320" t="s">
        <v>29668</v>
      </c>
    </row>
    <row r="321" spans="1:20" x14ac:dyDescent="0.25">
      <c r="A321" t="s">
        <v>18</v>
      </c>
      <c r="B321" t="s">
        <v>19</v>
      </c>
      <c r="C321">
        <v>66.666666666666671</v>
      </c>
      <c r="D321">
        <v>3</v>
      </c>
      <c r="E321" t="s">
        <v>29674</v>
      </c>
      <c r="F321">
        <v>100</v>
      </c>
      <c r="G321">
        <v>0</v>
      </c>
      <c r="H321" t="s">
        <v>636</v>
      </c>
      <c r="I321" t="s">
        <v>29675</v>
      </c>
      <c r="J321" t="s">
        <v>653</v>
      </c>
      <c r="K321" t="s">
        <v>637</v>
      </c>
      <c r="L321" t="s">
        <v>638</v>
      </c>
      <c r="M321" t="s">
        <v>29668</v>
      </c>
      <c r="N321" t="s">
        <v>637</v>
      </c>
      <c r="O321" t="s">
        <v>643</v>
      </c>
      <c r="P321" t="s">
        <v>5</v>
      </c>
      <c r="Q321" t="s">
        <v>644</v>
      </c>
      <c r="R321" t="s">
        <v>638</v>
      </c>
      <c r="S321" t="s">
        <v>29676</v>
      </c>
      <c r="T321" t="s">
        <v>29668</v>
      </c>
    </row>
    <row r="322" spans="1:20" x14ac:dyDescent="0.25">
      <c r="A322" t="s">
        <v>22</v>
      </c>
      <c r="B322" t="s">
        <v>27</v>
      </c>
      <c r="C322">
        <v>120</v>
      </c>
      <c r="D322">
        <v>1</v>
      </c>
      <c r="E322" t="s">
        <v>29677</v>
      </c>
      <c r="F322">
        <v>89</v>
      </c>
      <c r="G322">
        <v>0</v>
      </c>
      <c r="H322" t="s">
        <v>636</v>
      </c>
      <c r="I322" t="s">
        <v>874</v>
      </c>
      <c r="J322" t="s">
        <v>673</v>
      </c>
      <c r="K322" t="s">
        <v>637</v>
      </c>
      <c r="L322" t="s">
        <v>638</v>
      </c>
      <c r="M322" t="s">
        <v>29668</v>
      </c>
      <c r="N322" t="s">
        <v>637</v>
      </c>
      <c r="O322" t="s">
        <v>639</v>
      </c>
      <c r="P322" t="s">
        <v>5</v>
      </c>
      <c r="Q322" t="s">
        <v>640</v>
      </c>
      <c r="R322" t="s">
        <v>638</v>
      </c>
      <c r="S322" t="s">
        <v>29678</v>
      </c>
      <c r="T322" t="s">
        <v>29668</v>
      </c>
    </row>
    <row r="323" spans="1:20" x14ac:dyDescent="0.25">
      <c r="A323" t="s">
        <v>22</v>
      </c>
      <c r="B323" t="s">
        <v>27</v>
      </c>
      <c r="C323">
        <v>120</v>
      </c>
      <c r="D323">
        <v>1</v>
      </c>
      <c r="E323" t="s">
        <v>29679</v>
      </c>
      <c r="F323">
        <v>100</v>
      </c>
      <c r="G323">
        <v>0</v>
      </c>
      <c r="H323" t="s">
        <v>636</v>
      </c>
      <c r="I323" t="s">
        <v>29672</v>
      </c>
      <c r="J323" t="s">
        <v>678</v>
      </c>
      <c r="K323" t="s">
        <v>637</v>
      </c>
      <c r="L323" t="s">
        <v>638</v>
      </c>
      <c r="M323" t="s">
        <v>29680</v>
      </c>
      <c r="N323" t="s">
        <v>637</v>
      </c>
      <c r="O323" t="s">
        <v>643</v>
      </c>
      <c r="P323" t="s">
        <v>5</v>
      </c>
      <c r="Q323" t="s">
        <v>644</v>
      </c>
      <c r="R323" t="s">
        <v>638</v>
      </c>
      <c r="S323" t="s">
        <v>29681</v>
      </c>
      <c r="T323" t="s">
        <v>29680</v>
      </c>
    </row>
    <row r="324" spans="1:20" x14ac:dyDescent="0.25">
      <c r="A324" t="s">
        <v>16479</v>
      </c>
      <c r="B324" t="s">
        <v>13745</v>
      </c>
      <c r="C324">
        <v>99</v>
      </c>
      <c r="D324">
        <v>2</v>
      </c>
      <c r="E324" t="s">
        <v>29682</v>
      </c>
      <c r="F324">
        <v>171.5</v>
      </c>
      <c r="G324">
        <v>0</v>
      </c>
      <c r="H324" t="s">
        <v>655</v>
      </c>
      <c r="I324" t="s">
        <v>29683</v>
      </c>
      <c r="J324" t="s">
        <v>2136</v>
      </c>
      <c r="K324" t="s">
        <v>637</v>
      </c>
      <c r="L324" t="s">
        <v>638</v>
      </c>
      <c r="M324" t="s">
        <v>29684</v>
      </c>
      <c r="N324" t="s">
        <v>637</v>
      </c>
      <c r="O324" t="s">
        <v>639</v>
      </c>
      <c r="P324" t="s">
        <v>5</v>
      </c>
      <c r="Q324" t="s">
        <v>640</v>
      </c>
      <c r="R324" t="s">
        <v>638</v>
      </c>
      <c r="S324" t="s">
        <v>29685</v>
      </c>
      <c r="T324" t="s">
        <v>29686</v>
      </c>
    </row>
    <row r="325" spans="1:20" x14ac:dyDescent="0.25">
      <c r="A325" t="s">
        <v>147</v>
      </c>
      <c r="B325" t="s">
        <v>148</v>
      </c>
      <c r="C325">
        <v>33.333333333333336</v>
      </c>
      <c r="D325">
        <v>3</v>
      </c>
      <c r="E325" t="s">
        <v>29687</v>
      </c>
      <c r="F325">
        <v>100</v>
      </c>
      <c r="G325">
        <v>0</v>
      </c>
      <c r="H325" t="s">
        <v>655</v>
      </c>
      <c r="I325" t="s">
        <v>29688</v>
      </c>
      <c r="J325" t="s">
        <v>670</v>
      </c>
      <c r="K325" t="s">
        <v>637</v>
      </c>
      <c r="L325" t="s">
        <v>638</v>
      </c>
      <c r="M325" t="s">
        <v>29684</v>
      </c>
      <c r="N325" t="s">
        <v>637</v>
      </c>
      <c r="O325" t="s">
        <v>639</v>
      </c>
      <c r="P325" t="s">
        <v>5</v>
      </c>
      <c r="Q325" t="s">
        <v>640</v>
      </c>
      <c r="R325" t="s">
        <v>638</v>
      </c>
      <c r="S325" t="s">
        <v>29689</v>
      </c>
      <c r="T325" t="s">
        <v>29686</v>
      </c>
    </row>
    <row r="326" spans="1:20" x14ac:dyDescent="0.25">
      <c r="A326" t="s">
        <v>147</v>
      </c>
      <c r="B326" t="s">
        <v>148</v>
      </c>
      <c r="C326">
        <v>33.333333333333336</v>
      </c>
      <c r="D326">
        <v>3</v>
      </c>
      <c r="E326" t="s">
        <v>29690</v>
      </c>
      <c r="F326">
        <v>100</v>
      </c>
      <c r="G326">
        <v>0</v>
      </c>
      <c r="H326" t="s">
        <v>636</v>
      </c>
      <c r="I326" t="s">
        <v>4418</v>
      </c>
      <c r="J326" t="s">
        <v>648</v>
      </c>
      <c r="K326" t="s">
        <v>637</v>
      </c>
      <c r="L326" t="s">
        <v>638</v>
      </c>
      <c r="M326" t="s">
        <v>29691</v>
      </c>
      <c r="N326" t="s">
        <v>637</v>
      </c>
      <c r="O326" t="s">
        <v>639</v>
      </c>
      <c r="P326" t="s">
        <v>5</v>
      </c>
      <c r="Q326" t="s">
        <v>640</v>
      </c>
      <c r="R326" t="s">
        <v>29692</v>
      </c>
      <c r="S326" t="s">
        <v>29693</v>
      </c>
      <c r="T326" t="s">
        <v>29691</v>
      </c>
    </row>
    <row r="327" spans="1:20" x14ac:dyDescent="0.25">
      <c r="A327" t="s">
        <v>147</v>
      </c>
      <c r="B327" t="s">
        <v>148</v>
      </c>
      <c r="C327">
        <v>33.333333333333336</v>
      </c>
      <c r="D327">
        <v>3</v>
      </c>
      <c r="E327" t="s">
        <v>29694</v>
      </c>
      <c r="F327">
        <v>100</v>
      </c>
      <c r="G327">
        <v>0</v>
      </c>
      <c r="H327" t="s">
        <v>636</v>
      </c>
      <c r="I327" t="s">
        <v>29695</v>
      </c>
      <c r="J327" t="s">
        <v>650</v>
      </c>
      <c r="K327" t="s">
        <v>637</v>
      </c>
      <c r="L327" t="s">
        <v>638</v>
      </c>
      <c r="M327" t="s">
        <v>29696</v>
      </c>
      <c r="N327" t="s">
        <v>637</v>
      </c>
      <c r="O327" t="s">
        <v>639</v>
      </c>
      <c r="P327" t="s">
        <v>5</v>
      </c>
      <c r="Q327" t="s">
        <v>640</v>
      </c>
      <c r="R327" t="s">
        <v>638</v>
      </c>
      <c r="S327" t="s">
        <v>29697</v>
      </c>
      <c r="T327" t="s">
        <v>29696</v>
      </c>
    </row>
    <row r="328" spans="1:20" x14ac:dyDescent="0.25">
      <c r="A328" t="s">
        <v>147</v>
      </c>
      <c r="B328" t="s">
        <v>148</v>
      </c>
      <c r="C328">
        <v>33.333333333333336</v>
      </c>
      <c r="D328">
        <v>3</v>
      </c>
      <c r="E328" t="s">
        <v>29698</v>
      </c>
      <c r="F328">
        <v>100</v>
      </c>
      <c r="G328">
        <v>0</v>
      </c>
      <c r="H328" t="s">
        <v>636</v>
      </c>
      <c r="I328" t="s">
        <v>29699</v>
      </c>
      <c r="J328" t="s">
        <v>2899</v>
      </c>
      <c r="K328" t="s">
        <v>637</v>
      </c>
      <c r="L328" t="s">
        <v>638</v>
      </c>
      <c r="M328" t="s">
        <v>29700</v>
      </c>
      <c r="N328" t="s">
        <v>637</v>
      </c>
      <c r="O328" t="s">
        <v>639</v>
      </c>
      <c r="P328" t="s">
        <v>5</v>
      </c>
      <c r="Q328" t="s">
        <v>640</v>
      </c>
      <c r="R328" t="s">
        <v>638</v>
      </c>
      <c r="S328" t="s">
        <v>29701</v>
      </c>
      <c r="T328" t="s">
        <v>29700</v>
      </c>
    </row>
    <row r="329" spans="1:20" x14ac:dyDescent="0.25">
      <c r="A329" t="s">
        <v>18</v>
      </c>
      <c r="B329" t="s">
        <v>19</v>
      </c>
      <c r="C329">
        <v>66.666666666666671</v>
      </c>
      <c r="D329">
        <v>3</v>
      </c>
      <c r="E329" t="s">
        <v>29702</v>
      </c>
      <c r="F329">
        <v>100</v>
      </c>
      <c r="G329">
        <v>0</v>
      </c>
      <c r="H329" t="s">
        <v>636</v>
      </c>
      <c r="I329" t="s">
        <v>29703</v>
      </c>
      <c r="J329" t="s">
        <v>2051</v>
      </c>
      <c r="K329" t="s">
        <v>637</v>
      </c>
      <c r="L329" t="s">
        <v>638</v>
      </c>
      <c r="M329" t="s">
        <v>29700</v>
      </c>
      <c r="N329" t="s">
        <v>637</v>
      </c>
      <c r="O329" t="s">
        <v>639</v>
      </c>
      <c r="P329" t="s">
        <v>5</v>
      </c>
      <c r="Q329" t="s">
        <v>640</v>
      </c>
      <c r="R329" t="s">
        <v>638</v>
      </c>
      <c r="S329" t="s">
        <v>29704</v>
      </c>
      <c r="T329" t="s">
        <v>29700</v>
      </c>
    </row>
    <row r="330" spans="1:20" x14ac:dyDescent="0.25">
      <c r="A330" t="s">
        <v>18</v>
      </c>
      <c r="B330" t="s">
        <v>19</v>
      </c>
      <c r="C330">
        <v>66.666666666666671</v>
      </c>
      <c r="D330">
        <v>3</v>
      </c>
      <c r="E330" t="s">
        <v>29705</v>
      </c>
      <c r="F330">
        <v>100</v>
      </c>
      <c r="G330">
        <v>0</v>
      </c>
      <c r="H330" t="s">
        <v>636</v>
      </c>
      <c r="I330" t="s">
        <v>29706</v>
      </c>
      <c r="J330" t="s">
        <v>669</v>
      </c>
      <c r="K330" t="s">
        <v>637</v>
      </c>
      <c r="L330" t="s">
        <v>638</v>
      </c>
      <c r="M330" t="s">
        <v>29700</v>
      </c>
      <c r="N330" t="s">
        <v>637</v>
      </c>
      <c r="O330" t="s">
        <v>643</v>
      </c>
      <c r="P330" t="s">
        <v>5</v>
      </c>
      <c r="Q330" t="s">
        <v>644</v>
      </c>
      <c r="R330" t="s">
        <v>638</v>
      </c>
      <c r="S330" t="s">
        <v>29707</v>
      </c>
      <c r="T330" t="s">
        <v>29700</v>
      </c>
    </row>
    <row r="331" spans="1:20" x14ac:dyDescent="0.25">
      <c r="A331" t="s">
        <v>147</v>
      </c>
      <c r="B331" t="s">
        <v>148</v>
      </c>
      <c r="C331">
        <v>33.333333333333336</v>
      </c>
      <c r="D331">
        <v>3</v>
      </c>
      <c r="E331" t="s">
        <v>29708</v>
      </c>
      <c r="F331">
        <v>100</v>
      </c>
      <c r="G331">
        <v>0</v>
      </c>
      <c r="H331" t="s">
        <v>636</v>
      </c>
      <c r="I331" t="s">
        <v>29709</v>
      </c>
      <c r="J331" t="s">
        <v>702</v>
      </c>
      <c r="K331" t="s">
        <v>637</v>
      </c>
      <c r="L331" t="s">
        <v>638</v>
      </c>
      <c r="M331" t="s">
        <v>29710</v>
      </c>
      <c r="N331" t="s">
        <v>637</v>
      </c>
      <c r="O331" t="s">
        <v>643</v>
      </c>
      <c r="P331" t="s">
        <v>5</v>
      </c>
      <c r="Q331" t="s">
        <v>644</v>
      </c>
      <c r="R331" t="s">
        <v>638</v>
      </c>
      <c r="S331" t="s">
        <v>29711</v>
      </c>
      <c r="T331" t="s">
        <v>29710</v>
      </c>
    </row>
    <row r="332" spans="1:20" x14ac:dyDescent="0.25">
      <c r="A332" t="s">
        <v>147</v>
      </c>
      <c r="B332" t="s">
        <v>148</v>
      </c>
      <c r="C332">
        <v>33.333333333333336</v>
      </c>
      <c r="D332">
        <v>3</v>
      </c>
      <c r="E332" t="s">
        <v>29712</v>
      </c>
      <c r="F332">
        <v>100</v>
      </c>
      <c r="G332">
        <v>0</v>
      </c>
      <c r="H332" t="s">
        <v>636</v>
      </c>
      <c r="I332" t="s">
        <v>29713</v>
      </c>
      <c r="J332" t="s">
        <v>1862</v>
      </c>
      <c r="K332" t="s">
        <v>637</v>
      </c>
      <c r="L332" t="s">
        <v>638</v>
      </c>
      <c r="M332" t="s">
        <v>29714</v>
      </c>
      <c r="N332" t="s">
        <v>637</v>
      </c>
      <c r="O332" t="s">
        <v>639</v>
      </c>
      <c r="P332" t="s">
        <v>5</v>
      </c>
      <c r="Q332" t="s">
        <v>640</v>
      </c>
      <c r="R332" t="s">
        <v>638</v>
      </c>
      <c r="S332" t="s">
        <v>29715</v>
      </c>
      <c r="T332" t="s">
        <v>29714</v>
      </c>
    </row>
    <row r="333" spans="1:20" x14ac:dyDescent="0.25">
      <c r="A333" t="s">
        <v>147</v>
      </c>
      <c r="B333" t="s">
        <v>148</v>
      </c>
      <c r="C333">
        <v>33.333333333333336</v>
      </c>
      <c r="D333">
        <v>3</v>
      </c>
      <c r="E333" t="s">
        <v>29716</v>
      </c>
      <c r="F333">
        <v>100</v>
      </c>
      <c r="G333">
        <v>0</v>
      </c>
      <c r="H333" t="s">
        <v>636</v>
      </c>
      <c r="I333" t="s">
        <v>29717</v>
      </c>
      <c r="J333" t="s">
        <v>2080</v>
      </c>
      <c r="K333" t="s">
        <v>637</v>
      </c>
      <c r="L333" t="s">
        <v>638</v>
      </c>
      <c r="M333" t="s">
        <v>29714</v>
      </c>
      <c r="N333" t="s">
        <v>637</v>
      </c>
      <c r="O333" t="s">
        <v>639</v>
      </c>
      <c r="P333" t="s">
        <v>5</v>
      </c>
      <c r="Q333" t="s">
        <v>640</v>
      </c>
      <c r="R333" t="s">
        <v>638</v>
      </c>
      <c r="S333" t="s">
        <v>29718</v>
      </c>
      <c r="T333" t="s">
        <v>29714</v>
      </c>
    </row>
    <row r="334" spans="1:20" x14ac:dyDescent="0.25">
      <c r="A334" t="s">
        <v>18</v>
      </c>
      <c r="B334" t="s">
        <v>19</v>
      </c>
      <c r="C334">
        <v>66.666666666666671</v>
      </c>
      <c r="D334">
        <v>3</v>
      </c>
      <c r="E334" t="s">
        <v>29719</v>
      </c>
      <c r="F334">
        <v>100</v>
      </c>
      <c r="G334">
        <v>0</v>
      </c>
      <c r="H334" t="s">
        <v>655</v>
      </c>
      <c r="I334" t="s">
        <v>29720</v>
      </c>
      <c r="J334" t="s">
        <v>3116</v>
      </c>
      <c r="K334" t="s">
        <v>637</v>
      </c>
      <c r="L334" t="s">
        <v>638</v>
      </c>
      <c r="M334" t="s">
        <v>29721</v>
      </c>
      <c r="N334" t="s">
        <v>637</v>
      </c>
      <c r="O334" t="s">
        <v>639</v>
      </c>
      <c r="P334" t="s">
        <v>5</v>
      </c>
      <c r="Q334" t="s">
        <v>640</v>
      </c>
      <c r="R334" t="s">
        <v>638</v>
      </c>
      <c r="S334" t="s">
        <v>29722</v>
      </c>
      <c r="T334" t="s">
        <v>29721</v>
      </c>
    </row>
    <row r="335" spans="1:20" x14ac:dyDescent="0.25">
      <c r="A335" t="s">
        <v>18</v>
      </c>
      <c r="B335" t="s">
        <v>19</v>
      </c>
      <c r="C335">
        <v>66.666666666666671</v>
      </c>
      <c r="D335">
        <v>6</v>
      </c>
      <c r="E335" t="s">
        <v>29723</v>
      </c>
      <c r="F335">
        <v>200</v>
      </c>
      <c r="G335">
        <v>0</v>
      </c>
      <c r="H335" t="s">
        <v>636</v>
      </c>
      <c r="I335" t="s">
        <v>29717</v>
      </c>
      <c r="J335" t="s">
        <v>2080</v>
      </c>
      <c r="K335" t="s">
        <v>637</v>
      </c>
      <c r="L335" t="s">
        <v>638</v>
      </c>
      <c r="M335" t="s">
        <v>29724</v>
      </c>
      <c r="N335" t="s">
        <v>637</v>
      </c>
      <c r="O335" t="s">
        <v>639</v>
      </c>
      <c r="P335" t="s">
        <v>5</v>
      </c>
      <c r="Q335" t="s">
        <v>640</v>
      </c>
      <c r="R335" t="s">
        <v>638</v>
      </c>
      <c r="S335" t="s">
        <v>29725</v>
      </c>
      <c r="T335" t="s">
        <v>29724</v>
      </c>
    </row>
    <row r="336" spans="1:20" x14ac:dyDescent="0.25">
      <c r="A336" t="s">
        <v>18</v>
      </c>
      <c r="B336" t="s">
        <v>19</v>
      </c>
      <c r="C336">
        <v>66.666666666666671</v>
      </c>
      <c r="D336">
        <v>3</v>
      </c>
      <c r="E336" t="s">
        <v>29726</v>
      </c>
      <c r="F336">
        <v>100</v>
      </c>
      <c r="G336">
        <v>0</v>
      </c>
      <c r="H336" t="s">
        <v>636</v>
      </c>
      <c r="I336" t="s">
        <v>29727</v>
      </c>
      <c r="J336" t="s">
        <v>652</v>
      </c>
      <c r="K336" t="s">
        <v>637</v>
      </c>
      <c r="L336" t="s">
        <v>638</v>
      </c>
      <c r="M336" t="s">
        <v>29728</v>
      </c>
      <c r="N336" t="s">
        <v>637</v>
      </c>
      <c r="O336" t="s">
        <v>639</v>
      </c>
      <c r="P336" t="s">
        <v>5</v>
      </c>
      <c r="Q336" t="s">
        <v>640</v>
      </c>
      <c r="R336" t="s">
        <v>638</v>
      </c>
      <c r="S336" t="s">
        <v>29729</v>
      </c>
      <c r="T336" t="s">
        <v>29728</v>
      </c>
    </row>
    <row r="337" spans="1:20" x14ac:dyDescent="0.25">
      <c r="A337" t="s">
        <v>18</v>
      </c>
      <c r="B337" t="s">
        <v>19</v>
      </c>
      <c r="C337">
        <v>66.666666666666671</v>
      </c>
      <c r="D337">
        <v>3</v>
      </c>
      <c r="E337" t="s">
        <v>29730</v>
      </c>
      <c r="F337">
        <v>100</v>
      </c>
      <c r="G337">
        <v>0</v>
      </c>
      <c r="H337" t="s">
        <v>636</v>
      </c>
      <c r="I337" t="s">
        <v>29731</v>
      </c>
      <c r="J337" t="s">
        <v>641</v>
      </c>
      <c r="K337" t="s">
        <v>637</v>
      </c>
      <c r="L337" t="s">
        <v>638</v>
      </c>
      <c r="M337" t="s">
        <v>29732</v>
      </c>
      <c r="N337" t="s">
        <v>637</v>
      </c>
      <c r="O337" t="s">
        <v>639</v>
      </c>
      <c r="P337" t="s">
        <v>5</v>
      </c>
      <c r="Q337" t="s">
        <v>640</v>
      </c>
      <c r="R337" t="s">
        <v>638</v>
      </c>
      <c r="S337" t="s">
        <v>29733</v>
      </c>
      <c r="T337" t="s">
        <v>29732</v>
      </c>
    </row>
    <row r="338" spans="1:20" x14ac:dyDescent="0.25">
      <c r="A338" t="s">
        <v>18</v>
      </c>
      <c r="B338" t="s">
        <v>19</v>
      </c>
      <c r="C338">
        <v>66.666666666666671</v>
      </c>
      <c r="D338">
        <v>3</v>
      </c>
      <c r="E338" t="s">
        <v>29734</v>
      </c>
      <c r="F338">
        <v>100</v>
      </c>
      <c r="G338">
        <v>0</v>
      </c>
      <c r="H338" t="s">
        <v>636</v>
      </c>
      <c r="I338" t="s">
        <v>29735</v>
      </c>
      <c r="J338" t="s">
        <v>648</v>
      </c>
      <c r="K338" t="s">
        <v>637</v>
      </c>
      <c r="L338" t="s">
        <v>638</v>
      </c>
      <c r="M338" t="s">
        <v>29736</v>
      </c>
      <c r="N338" t="s">
        <v>637</v>
      </c>
      <c r="O338" t="s">
        <v>639</v>
      </c>
      <c r="P338" t="s">
        <v>5</v>
      </c>
      <c r="Q338" t="s">
        <v>640</v>
      </c>
      <c r="R338" t="s">
        <v>638</v>
      </c>
      <c r="S338" t="s">
        <v>29737</v>
      </c>
      <c r="T338" t="s">
        <v>29736</v>
      </c>
    </row>
    <row r="339" spans="1:20" x14ac:dyDescent="0.25">
      <c r="A339" t="s">
        <v>147</v>
      </c>
      <c r="B339" t="s">
        <v>148</v>
      </c>
      <c r="C339">
        <v>65</v>
      </c>
      <c r="D339">
        <v>9</v>
      </c>
      <c r="E339" t="s">
        <v>29738</v>
      </c>
      <c r="F339">
        <v>373.1</v>
      </c>
      <c r="G339">
        <v>14</v>
      </c>
      <c r="H339" t="s">
        <v>645</v>
      </c>
      <c r="I339" t="s">
        <v>29739</v>
      </c>
      <c r="J339" t="s">
        <v>29740</v>
      </c>
      <c r="K339" t="s">
        <v>798</v>
      </c>
      <c r="L339" t="s">
        <v>29741</v>
      </c>
      <c r="M339" t="s">
        <v>29742</v>
      </c>
      <c r="N339" t="s">
        <v>637</v>
      </c>
      <c r="O339" t="s">
        <v>664</v>
      </c>
      <c r="P339" t="s">
        <v>23</v>
      </c>
      <c r="Q339" t="s">
        <v>665</v>
      </c>
      <c r="R339" t="s">
        <v>638</v>
      </c>
      <c r="S339" t="s">
        <v>29743</v>
      </c>
      <c r="T339" t="s">
        <v>29742</v>
      </c>
    </row>
    <row r="340" spans="1:20" x14ac:dyDescent="0.25">
      <c r="A340" t="s">
        <v>147</v>
      </c>
      <c r="B340" t="s">
        <v>148</v>
      </c>
      <c r="C340">
        <v>33.333333333333336</v>
      </c>
      <c r="D340">
        <v>3</v>
      </c>
      <c r="E340" t="s">
        <v>29744</v>
      </c>
      <c r="F340">
        <v>100</v>
      </c>
      <c r="G340">
        <v>0</v>
      </c>
      <c r="H340" t="s">
        <v>655</v>
      </c>
      <c r="I340" t="s">
        <v>29745</v>
      </c>
      <c r="J340" t="s">
        <v>682</v>
      </c>
      <c r="K340" t="s">
        <v>637</v>
      </c>
      <c r="L340" t="s">
        <v>638</v>
      </c>
      <c r="M340" t="s">
        <v>29746</v>
      </c>
      <c r="N340" t="s">
        <v>637</v>
      </c>
      <c r="O340" t="s">
        <v>639</v>
      </c>
      <c r="P340" t="s">
        <v>5</v>
      </c>
      <c r="Q340" t="s">
        <v>640</v>
      </c>
      <c r="R340" t="s">
        <v>638</v>
      </c>
      <c r="S340" t="s">
        <v>29747</v>
      </c>
      <c r="T340" t="s">
        <v>29746</v>
      </c>
    </row>
    <row r="341" spans="1:20" x14ac:dyDescent="0.25">
      <c r="A341" t="s">
        <v>18</v>
      </c>
      <c r="B341" t="s">
        <v>19</v>
      </c>
      <c r="C341">
        <v>66.666666666666671</v>
      </c>
      <c r="D341">
        <v>3</v>
      </c>
      <c r="E341" t="s">
        <v>29748</v>
      </c>
      <c r="F341">
        <v>111</v>
      </c>
      <c r="G341">
        <v>0</v>
      </c>
      <c r="H341" t="s">
        <v>645</v>
      </c>
      <c r="I341" t="s">
        <v>29749</v>
      </c>
      <c r="J341" t="s">
        <v>29750</v>
      </c>
      <c r="K341" t="s">
        <v>12421</v>
      </c>
      <c r="L341" t="s">
        <v>5081</v>
      </c>
      <c r="M341" t="s">
        <v>29751</v>
      </c>
      <c r="N341" t="s">
        <v>637</v>
      </c>
      <c r="O341" t="s">
        <v>646</v>
      </c>
      <c r="P341" t="s">
        <v>26</v>
      </c>
      <c r="Q341" t="s">
        <v>647</v>
      </c>
      <c r="R341" t="s">
        <v>638</v>
      </c>
      <c r="S341" t="s">
        <v>29752</v>
      </c>
      <c r="T341" t="s">
        <v>29751</v>
      </c>
    </row>
    <row r="342" spans="1:20" x14ac:dyDescent="0.25">
      <c r="A342" t="s">
        <v>147</v>
      </c>
      <c r="B342" t="s">
        <v>148</v>
      </c>
      <c r="C342">
        <v>33.333333333333336</v>
      </c>
      <c r="D342">
        <v>3</v>
      </c>
      <c r="E342" t="s">
        <v>29753</v>
      </c>
      <c r="F342">
        <v>100</v>
      </c>
      <c r="G342">
        <v>0</v>
      </c>
      <c r="H342" t="s">
        <v>636</v>
      </c>
      <c r="I342" t="s">
        <v>29754</v>
      </c>
      <c r="J342" t="s">
        <v>657</v>
      </c>
      <c r="K342" t="s">
        <v>637</v>
      </c>
      <c r="L342" t="s">
        <v>638</v>
      </c>
      <c r="M342" t="s">
        <v>29755</v>
      </c>
      <c r="N342" t="s">
        <v>637</v>
      </c>
      <c r="O342" t="s">
        <v>639</v>
      </c>
      <c r="P342" t="s">
        <v>5</v>
      </c>
      <c r="Q342" t="s">
        <v>640</v>
      </c>
      <c r="R342" t="s">
        <v>638</v>
      </c>
      <c r="S342" t="s">
        <v>29756</v>
      </c>
      <c r="T342" t="s">
        <v>29755</v>
      </c>
    </row>
    <row r="343" spans="1:20" x14ac:dyDescent="0.25">
      <c r="A343" t="s">
        <v>147</v>
      </c>
      <c r="B343" t="s">
        <v>148</v>
      </c>
      <c r="C343">
        <v>33.333333333333336</v>
      </c>
      <c r="D343">
        <v>3</v>
      </c>
      <c r="E343" t="s">
        <v>29757</v>
      </c>
      <c r="F343">
        <v>100</v>
      </c>
      <c r="G343">
        <v>0</v>
      </c>
      <c r="H343" t="s">
        <v>655</v>
      </c>
      <c r="I343" t="s">
        <v>29275</v>
      </c>
      <c r="J343" t="s">
        <v>657</v>
      </c>
      <c r="K343" t="s">
        <v>637</v>
      </c>
      <c r="L343" t="s">
        <v>638</v>
      </c>
      <c r="M343" t="s">
        <v>29758</v>
      </c>
      <c r="N343" t="s">
        <v>637</v>
      </c>
      <c r="O343" t="s">
        <v>639</v>
      </c>
      <c r="P343" t="s">
        <v>5</v>
      </c>
      <c r="Q343" t="s">
        <v>640</v>
      </c>
      <c r="R343" t="s">
        <v>638</v>
      </c>
      <c r="S343" t="s">
        <v>29759</v>
      </c>
      <c r="T343" t="s">
        <v>29758</v>
      </c>
    </row>
    <row r="344" spans="1:20" x14ac:dyDescent="0.25">
      <c r="A344" t="s">
        <v>147</v>
      </c>
      <c r="B344" t="s">
        <v>148</v>
      </c>
      <c r="C344">
        <v>33.333333333333336</v>
      </c>
      <c r="D344">
        <v>3</v>
      </c>
      <c r="E344" t="s">
        <v>29760</v>
      </c>
      <c r="F344">
        <v>100</v>
      </c>
      <c r="G344">
        <v>0</v>
      </c>
      <c r="H344" t="s">
        <v>636</v>
      </c>
      <c r="I344" t="s">
        <v>29761</v>
      </c>
      <c r="J344" t="s">
        <v>696</v>
      </c>
      <c r="K344" t="s">
        <v>637</v>
      </c>
      <c r="L344" t="s">
        <v>638</v>
      </c>
      <c r="M344" t="s">
        <v>29762</v>
      </c>
      <c r="N344" t="s">
        <v>637</v>
      </c>
      <c r="O344" t="s">
        <v>643</v>
      </c>
      <c r="P344" t="s">
        <v>5</v>
      </c>
      <c r="Q344" t="s">
        <v>644</v>
      </c>
      <c r="R344" t="s">
        <v>638</v>
      </c>
      <c r="S344" t="s">
        <v>29763</v>
      </c>
      <c r="T344" t="s">
        <v>29762</v>
      </c>
    </row>
    <row r="345" spans="1:20" x14ac:dyDescent="0.25">
      <c r="A345" t="s">
        <v>18</v>
      </c>
      <c r="B345" t="s">
        <v>19</v>
      </c>
      <c r="C345">
        <v>66.666666666666671</v>
      </c>
      <c r="D345">
        <v>3</v>
      </c>
      <c r="E345" t="s">
        <v>29764</v>
      </c>
      <c r="F345">
        <v>100</v>
      </c>
      <c r="G345">
        <v>0</v>
      </c>
      <c r="H345" t="s">
        <v>636</v>
      </c>
      <c r="I345" t="s">
        <v>16024</v>
      </c>
      <c r="J345" t="s">
        <v>1852</v>
      </c>
      <c r="K345" t="s">
        <v>637</v>
      </c>
      <c r="L345" t="s">
        <v>638</v>
      </c>
      <c r="M345" t="s">
        <v>29765</v>
      </c>
      <c r="N345" t="s">
        <v>637</v>
      </c>
      <c r="O345" t="s">
        <v>639</v>
      </c>
      <c r="P345" t="s">
        <v>5</v>
      </c>
      <c r="Q345" t="s">
        <v>640</v>
      </c>
      <c r="R345" t="s">
        <v>638</v>
      </c>
      <c r="S345" t="s">
        <v>29766</v>
      </c>
      <c r="T345" t="s">
        <v>29765</v>
      </c>
    </row>
    <row r="346" spans="1:20" x14ac:dyDescent="0.25">
      <c r="A346" t="s">
        <v>18</v>
      </c>
      <c r="B346" t="s">
        <v>19</v>
      </c>
      <c r="C346">
        <v>66.666666666666671</v>
      </c>
      <c r="D346">
        <v>3</v>
      </c>
      <c r="E346" t="s">
        <v>29767</v>
      </c>
      <c r="F346">
        <v>100</v>
      </c>
      <c r="G346">
        <v>0</v>
      </c>
      <c r="H346" t="s">
        <v>636</v>
      </c>
      <c r="I346" t="s">
        <v>29754</v>
      </c>
      <c r="J346" t="s">
        <v>657</v>
      </c>
      <c r="K346" t="s">
        <v>637</v>
      </c>
      <c r="L346" t="s">
        <v>638</v>
      </c>
      <c r="M346" t="s">
        <v>29768</v>
      </c>
      <c r="N346" t="s">
        <v>637</v>
      </c>
      <c r="O346" t="s">
        <v>639</v>
      </c>
      <c r="P346" t="s">
        <v>5</v>
      </c>
      <c r="Q346" t="s">
        <v>640</v>
      </c>
      <c r="R346" t="s">
        <v>638</v>
      </c>
      <c r="S346" t="s">
        <v>29769</v>
      </c>
      <c r="T346" t="s">
        <v>29770</v>
      </c>
    </row>
    <row r="347" spans="1:20" x14ac:dyDescent="0.25">
      <c r="A347" t="s">
        <v>16479</v>
      </c>
      <c r="B347" t="s">
        <v>13745</v>
      </c>
      <c r="C347">
        <v>200</v>
      </c>
      <c r="D347">
        <v>1</v>
      </c>
      <c r="E347" t="s">
        <v>29771</v>
      </c>
      <c r="F347">
        <v>128</v>
      </c>
      <c r="G347">
        <v>29</v>
      </c>
      <c r="H347" t="s">
        <v>655</v>
      </c>
      <c r="I347" t="s">
        <v>6472</v>
      </c>
      <c r="J347" t="s">
        <v>667</v>
      </c>
      <c r="K347" t="s">
        <v>637</v>
      </c>
      <c r="L347" t="s">
        <v>638</v>
      </c>
      <c r="M347" t="s">
        <v>29772</v>
      </c>
      <c r="N347" t="s">
        <v>637</v>
      </c>
      <c r="O347" t="s">
        <v>639</v>
      </c>
      <c r="P347" t="s">
        <v>5</v>
      </c>
      <c r="Q347" t="s">
        <v>640</v>
      </c>
      <c r="R347" t="s">
        <v>638</v>
      </c>
      <c r="S347" t="s">
        <v>29773</v>
      </c>
      <c r="T347" t="s">
        <v>29772</v>
      </c>
    </row>
    <row r="348" spans="1:20" x14ac:dyDescent="0.25">
      <c r="A348" t="s">
        <v>239</v>
      </c>
      <c r="B348" t="s">
        <v>2799</v>
      </c>
      <c r="C348">
        <v>109</v>
      </c>
      <c r="D348">
        <v>1</v>
      </c>
      <c r="E348" t="s">
        <v>29774</v>
      </c>
      <c r="F348">
        <v>117</v>
      </c>
      <c r="G348">
        <v>8</v>
      </c>
      <c r="H348" t="s">
        <v>645</v>
      </c>
      <c r="I348" t="s">
        <v>29775</v>
      </c>
      <c r="J348" t="s">
        <v>29776</v>
      </c>
      <c r="K348" t="s">
        <v>22955</v>
      </c>
      <c r="L348" t="s">
        <v>29777</v>
      </c>
      <c r="M348" t="s">
        <v>29768</v>
      </c>
      <c r="N348" t="s">
        <v>637</v>
      </c>
      <c r="O348" t="s">
        <v>664</v>
      </c>
      <c r="P348" t="s">
        <v>23</v>
      </c>
      <c r="Q348" t="s">
        <v>665</v>
      </c>
      <c r="R348" t="s">
        <v>638</v>
      </c>
      <c r="S348" t="s">
        <v>29778</v>
      </c>
      <c r="T348" t="s">
        <v>29772</v>
      </c>
    </row>
    <row r="349" spans="1:20" x14ac:dyDescent="0.25">
      <c r="A349" t="s">
        <v>600</v>
      </c>
      <c r="B349" t="s">
        <v>601</v>
      </c>
      <c r="C349">
        <v>139</v>
      </c>
      <c r="D349">
        <v>1</v>
      </c>
      <c r="E349" t="s">
        <v>29779</v>
      </c>
      <c r="F349">
        <v>215</v>
      </c>
      <c r="G349">
        <v>0</v>
      </c>
      <c r="H349" t="s">
        <v>697</v>
      </c>
      <c r="I349" t="s">
        <v>29780</v>
      </c>
      <c r="J349" t="s">
        <v>29781</v>
      </c>
      <c r="K349" t="s">
        <v>10550</v>
      </c>
      <c r="L349" t="s">
        <v>29782</v>
      </c>
      <c r="M349" t="s">
        <v>29783</v>
      </c>
      <c r="N349" t="s">
        <v>3443</v>
      </c>
      <c r="O349" t="s">
        <v>698</v>
      </c>
      <c r="P349" t="s">
        <v>692</v>
      </c>
      <c r="Q349" t="s">
        <v>693</v>
      </c>
      <c r="R349" t="s">
        <v>638</v>
      </c>
      <c r="S349" t="s">
        <v>29784</v>
      </c>
      <c r="T349" t="s">
        <v>29785</v>
      </c>
    </row>
    <row r="350" spans="1:20" x14ac:dyDescent="0.25">
      <c r="A350" t="s">
        <v>239</v>
      </c>
      <c r="B350" t="s">
        <v>245</v>
      </c>
      <c r="C350">
        <v>139</v>
      </c>
      <c r="D350">
        <v>1</v>
      </c>
      <c r="E350" t="s">
        <v>29779</v>
      </c>
      <c r="F350">
        <v>215</v>
      </c>
      <c r="G350">
        <v>0</v>
      </c>
      <c r="H350" t="s">
        <v>697</v>
      </c>
      <c r="I350" t="s">
        <v>29780</v>
      </c>
      <c r="J350" t="s">
        <v>29781</v>
      </c>
      <c r="K350" t="s">
        <v>10550</v>
      </c>
      <c r="L350" t="s">
        <v>29782</v>
      </c>
      <c r="M350" t="s">
        <v>29783</v>
      </c>
      <c r="N350" t="s">
        <v>3443</v>
      </c>
      <c r="O350" t="s">
        <v>698</v>
      </c>
      <c r="P350" t="s">
        <v>692</v>
      </c>
      <c r="Q350" t="s">
        <v>693</v>
      </c>
      <c r="R350" t="s">
        <v>638</v>
      </c>
      <c r="S350" t="s">
        <v>29784</v>
      </c>
      <c r="T350" t="s">
        <v>29785</v>
      </c>
    </row>
    <row r="351" spans="1:20" x14ac:dyDescent="0.25">
      <c r="A351" t="s">
        <v>600</v>
      </c>
      <c r="B351" t="s">
        <v>601</v>
      </c>
      <c r="C351">
        <v>139</v>
      </c>
      <c r="D351">
        <v>1</v>
      </c>
      <c r="E351" t="s">
        <v>29786</v>
      </c>
      <c r="F351">
        <v>215</v>
      </c>
      <c r="G351">
        <v>0</v>
      </c>
      <c r="H351" t="s">
        <v>697</v>
      </c>
      <c r="I351" t="s">
        <v>29787</v>
      </c>
      <c r="J351" t="s">
        <v>29788</v>
      </c>
      <c r="K351" t="s">
        <v>1752</v>
      </c>
      <c r="L351" t="s">
        <v>29789</v>
      </c>
      <c r="M351" t="s">
        <v>29790</v>
      </c>
      <c r="N351" t="s">
        <v>3443</v>
      </c>
      <c r="O351" t="s">
        <v>698</v>
      </c>
      <c r="P351" t="s">
        <v>692</v>
      </c>
      <c r="Q351" t="s">
        <v>693</v>
      </c>
      <c r="R351" t="s">
        <v>638</v>
      </c>
      <c r="S351" t="s">
        <v>29791</v>
      </c>
      <c r="T351" t="s">
        <v>29792</v>
      </c>
    </row>
    <row r="352" spans="1:20" x14ac:dyDescent="0.25">
      <c r="A352" t="s">
        <v>241</v>
      </c>
      <c r="B352" t="s">
        <v>247</v>
      </c>
      <c r="C352">
        <v>139</v>
      </c>
      <c r="D352">
        <v>1</v>
      </c>
      <c r="E352" t="s">
        <v>29786</v>
      </c>
      <c r="F352">
        <v>215</v>
      </c>
      <c r="G352">
        <v>0</v>
      </c>
      <c r="H352" t="s">
        <v>697</v>
      </c>
      <c r="I352" t="s">
        <v>29787</v>
      </c>
      <c r="J352" t="s">
        <v>29788</v>
      </c>
      <c r="K352" t="s">
        <v>1752</v>
      </c>
      <c r="L352" t="s">
        <v>29789</v>
      </c>
      <c r="M352" t="s">
        <v>29790</v>
      </c>
      <c r="N352" t="s">
        <v>3443</v>
      </c>
      <c r="O352" t="s">
        <v>698</v>
      </c>
      <c r="P352" t="s">
        <v>692</v>
      </c>
      <c r="Q352" t="s">
        <v>693</v>
      </c>
      <c r="R352" t="s">
        <v>638</v>
      </c>
      <c r="S352" t="s">
        <v>29791</v>
      </c>
      <c r="T352" t="s">
        <v>29792</v>
      </c>
    </row>
    <row r="353" spans="1:20" x14ac:dyDescent="0.25">
      <c r="A353" t="s">
        <v>147</v>
      </c>
      <c r="B353" t="s">
        <v>148</v>
      </c>
      <c r="C353">
        <v>65</v>
      </c>
      <c r="D353">
        <v>6</v>
      </c>
      <c r="E353" t="s">
        <v>29793</v>
      </c>
      <c r="F353">
        <v>200</v>
      </c>
      <c r="G353">
        <v>0</v>
      </c>
      <c r="H353" t="s">
        <v>697</v>
      </c>
      <c r="I353" t="s">
        <v>29794</v>
      </c>
      <c r="J353" t="s">
        <v>29795</v>
      </c>
      <c r="K353" t="s">
        <v>29796</v>
      </c>
      <c r="L353" t="s">
        <v>29797</v>
      </c>
      <c r="M353" t="s">
        <v>29798</v>
      </c>
      <c r="N353" t="s">
        <v>3443</v>
      </c>
      <c r="O353" t="s">
        <v>698</v>
      </c>
      <c r="P353" t="s">
        <v>692</v>
      </c>
      <c r="Q353" t="s">
        <v>693</v>
      </c>
      <c r="R353" t="s">
        <v>638</v>
      </c>
      <c r="S353" t="s">
        <v>29799</v>
      </c>
      <c r="T353" t="s">
        <v>29798</v>
      </c>
    </row>
    <row r="354" spans="1:20" x14ac:dyDescent="0.25">
      <c r="A354" t="s">
        <v>147</v>
      </c>
      <c r="B354" t="s">
        <v>148</v>
      </c>
      <c r="C354">
        <v>65</v>
      </c>
      <c r="D354">
        <v>6</v>
      </c>
      <c r="E354" t="s">
        <v>29800</v>
      </c>
      <c r="F354">
        <v>200</v>
      </c>
      <c r="G354">
        <v>0</v>
      </c>
      <c r="H354" t="s">
        <v>697</v>
      </c>
      <c r="I354" t="s">
        <v>29801</v>
      </c>
      <c r="J354" t="s">
        <v>29802</v>
      </c>
      <c r="K354" t="s">
        <v>29803</v>
      </c>
      <c r="L354" t="s">
        <v>29804</v>
      </c>
      <c r="M354" t="s">
        <v>29805</v>
      </c>
      <c r="N354" t="s">
        <v>3443</v>
      </c>
      <c r="O354" t="s">
        <v>698</v>
      </c>
      <c r="P354" t="s">
        <v>692</v>
      </c>
      <c r="Q354" t="s">
        <v>693</v>
      </c>
      <c r="R354" t="s">
        <v>638</v>
      </c>
      <c r="S354" t="s">
        <v>29806</v>
      </c>
      <c r="T354" t="s">
        <v>29805</v>
      </c>
    </row>
    <row r="355" spans="1:20" x14ac:dyDescent="0.25">
      <c r="A355" t="s">
        <v>147</v>
      </c>
      <c r="B355" t="s">
        <v>148</v>
      </c>
      <c r="C355">
        <v>65</v>
      </c>
      <c r="D355">
        <v>6</v>
      </c>
      <c r="E355" t="s">
        <v>29807</v>
      </c>
      <c r="F355">
        <v>200</v>
      </c>
      <c r="G355">
        <v>0</v>
      </c>
      <c r="H355" t="s">
        <v>697</v>
      </c>
      <c r="I355" t="s">
        <v>29808</v>
      </c>
      <c r="J355" t="s">
        <v>29809</v>
      </c>
      <c r="K355" t="s">
        <v>1774</v>
      </c>
      <c r="L355" t="s">
        <v>29810</v>
      </c>
      <c r="M355" t="s">
        <v>29668</v>
      </c>
      <c r="N355" t="s">
        <v>3443</v>
      </c>
      <c r="O355" t="s">
        <v>691</v>
      </c>
      <c r="P355" t="s">
        <v>692</v>
      </c>
      <c r="Q355" t="s">
        <v>693</v>
      </c>
      <c r="R355" t="s">
        <v>638</v>
      </c>
      <c r="S355" t="s">
        <v>29811</v>
      </c>
      <c r="T355" t="s">
        <v>29812</v>
      </c>
    </row>
    <row r="356" spans="1:20" x14ac:dyDescent="0.25">
      <c r="A356" t="s">
        <v>18</v>
      </c>
      <c r="B356" t="s">
        <v>19</v>
      </c>
      <c r="C356">
        <v>66.666666666666671</v>
      </c>
      <c r="D356">
        <v>3</v>
      </c>
      <c r="E356" t="s">
        <v>29813</v>
      </c>
      <c r="F356">
        <v>100</v>
      </c>
      <c r="G356">
        <v>0</v>
      </c>
      <c r="H356" t="s">
        <v>636</v>
      </c>
      <c r="I356" t="s">
        <v>29814</v>
      </c>
      <c r="J356" t="s">
        <v>676</v>
      </c>
      <c r="K356" t="s">
        <v>637</v>
      </c>
      <c r="L356" t="s">
        <v>638</v>
      </c>
      <c r="M356" t="s">
        <v>29815</v>
      </c>
      <c r="N356" t="s">
        <v>637</v>
      </c>
      <c r="O356" t="s">
        <v>643</v>
      </c>
      <c r="P356" t="s">
        <v>5</v>
      </c>
      <c r="Q356" t="s">
        <v>644</v>
      </c>
      <c r="R356" t="s">
        <v>638</v>
      </c>
      <c r="S356" t="s">
        <v>29816</v>
      </c>
      <c r="T356" t="s">
        <v>29815</v>
      </c>
    </row>
    <row r="357" spans="1:20" x14ac:dyDescent="0.25">
      <c r="A357" t="s">
        <v>147</v>
      </c>
      <c r="B357" t="s">
        <v>148</v>
      </c>
      <c r="C357">
        <v>65</v>
      </c>
      <c r="D357">
        <v>6</v>
      </c>
      <c r="E357" t="s">
        <v>29817</v>
      </c>
      <c r="F357">
        <v>200</v>
      </c>
      <c r="G357">
        <v>0</v>
      </c>
      <c r="H357" t="s">
        <v>697</v>
      </c>
      <c r="I357" t="s">
        <v>29818</v>
      </c>
      <c r="J357" t="s">
        <v>29819</v>
      </c>
      <c r="K357" t="s">
        <v>798</v>
      </c>
      <c r="L357" t="s">
        <v>29820</v>
      </c>
      <c r="M357" t="s">
        <v>29815</v>
      </c>
      <c r="N357" t="s">
        <v>3443</v>
      </c>
      <c r="O357" t="s">
        <v>698</v>
      </c>
      <c r="P357" t="s">
        <v>692</v>
      </c>
      <c r="Q357" t="s">
        <v>693</v>
      </c>
      <c r="R357" t="s">
        <v>638</v>
      </c>
      <c r="S357" t="s">
        <v>29821</v>
      </c>
      <c r="T357" t="s">
        <v>29822</v>
      </c>
    </row>
    <row r="358" spans="1:20" x14ac:dyDescent="0.25">
      <c r="A358" t="s">
        <v>104</v>
      </c>
      <c r="B358" t="s">
        <v>105</v>
      </c>
      <c r="C358">
        <v>14</v>
      </c>
      <c r="D358">
        <v>1</v>
      </c>
      <c r="E358" t="s">
        <v>29823</v>
      </c>
      <c r="F358">
        <v>14</v>
      </c>
      <c r="G358">
        <v>0</v>
      </c>
      <c r="H358" t="s">
        <v>645</v>
      </c>
      <c r="I358" t="s">
        <v>15813</v>
      </c>
      <c r="J358" t="s">
        <v>29824</v>
      </c>
      <c r="K358" t="s">
        <v>2973</v>
      </c>
      <c r="L358" t="s">
        <v>2839</v>
      </c>
      <c r="M358" t="s">
        <v>29825</v>
      </c>
      <c r="N358" t="s">
        <v>637</v>
      </c>
      <c r="O358" t="s">
        <v>646</v>
      </c>
      <c r="P358" t="s">
        <v>26</v>
      </c>
      <c r="Q358" t="s">
        <v>647</v>
      </c>
      <c r="R358" t="s">
        <v>638</v>
      </c>
      <c r="S358" t="s">
        <v>29826</v>
      </c>
      <c r="T358" t="s">
        <v>29825</v>
      </c>
    </row>
    <row r="359" spans="1:20" x14ac:dyDescent="0.25">
      <c r="A359" t="s">
        <v>72</v>
      </c>
      <c r="B359" t="s">
        <v>108</v>
      </c>
      <c r="C359">
        <v>66</v>
      </c>
      <c r="D359">
        <v>1</v>
      </c>
      <c r="E359" t="s">
        <v>29827</v>
      </c>
      <c r="F359">
        <v>249</v>
      </c>
      <c r="G359">
        <v>0</v>
      </c>
      <c r="H359" t="s">
        <v>645</v>
      </c>
      <c r="I359" t="s">
        <v>29828</v>
      </c>
      <c r="J359" t="s">
        <v>29829</v>
      </c>
      <c r="K359" t="s">
        <v>29830</v>
      </c>
      <c r="L359" t="s">
        <v>695</v>
      </c>
      <c r="M359" t="s">
        <v>29831</v>
      </c>
      <c r="N359" t="s">
        <v>637</v>
      </c>
      <c r="O359" t="s">
        <v>646</v>
      </c>
      <c r="P359" t="s">
        <v>26</v>
      </c>
      <c r="Q359" t="s">
        <v>647</v>
      </c>
      <c r="R359" t="s">
        <v>638</v>
      </c>
      <c r="S359" t="s">
        <v>29832</v>
      </c>
      <c r="T359" t="s">
        <v>29833</v>
      </c>
    </row>
    <row r="360" spans="1:20" x14ac:dyDescent="0.25">
      <c r="A360" t="s">
        <v>101</v>
      </c>
      <c r="B360" t="s">
        <v>74</v>
      </c>
      <c r="C360">
        <v>66</v>
      </c>
      <c r="D360">
        <v>1</v>
      </c>
      <c r="E360" t="s">
        <v>29827</v>
      </c>
      <c r="F360">
        <v>249</v>
      </c>
      <c r="G360">
        <v>0</v>
      </c>
      <c r="H360" t="s">
        <v>645</v>
      </c>
      <c r="I360" t="s">
        <v>29828</v>
      </c>
      <c r="J360" t="s">
        <v>29829</v>
      </c>
      <c r="K360" t="s">
        <v>29830</v>
      </c>
      <c r="L360" t="s">
        <v>695</v>
      </c>
      <c r="M360" t="s">
        <v>29831</v>
      </c>
      <c r="N360" t="s">
        <v>637</v>
      </c>
      <c r="O360" t="s">
        <v>646</v>
      </c>
      <c r="P360" t="s">
        <v>26</v>
      </c>
      <c r="Q360" t="s">
        <v>647</v>
      </c>
      <c r="R360" t="s">
        <v>638</v>
      </c>
      <c r="S360" t="s">
        <v>29832</v>
      </c>
      <c r="T360" t="s">
        <v>29833</v>
      </c>
    </row>
    <row r="361" spans="1:20" x14ac:dyDescent="0.25">
      <c r="A361" t="s">
        <v>22</v>
      </c>
      <c r="B361" t="s">
        <v>27</v>
      </c>
      <c r="C361">
        <v>67</v>
      </c>
      <c r="D361">
        <v>1</v>
      </c>
      <c r="E361" t="s">
        <v>29827</v>
      </c>
      <c r="F361">
        <v>249</v>
      </c>
      <c r="G361">
        <v>0</v>
      </c>
      <c r="H361" t="s">
        <v>645</v>
      </c>
      <c r="I361" t="s">
        <v>29828</v>
      </c>
      <c r="J361" t="s">
        <v>29829</v>
      </c>
      <c r="K361" t="s">
        <v>29830</v>
      </c>
      <c r="L361" t="s">
        <v>695</v>
      </c>
      <c r="M361" t="s">
        <v>29831</v>
      </c>
      <c r="N361" t="s">
        <v>637</v>
      </c>
      <c r="O361" t="s">
        <v>646</v>
      </c>
      <c r="P361" t="s">
        <v>26</v>
      </c>
      <c r="Q361" t="s">
        <v>647</v>
      </c>
      <c r="R361" t="s">
        <v>638</v>
      </c>
      <c r="S361" t="s">
        <v>29832</v>
      </c>
      <c r="T361" t="s">
        <v>29833</v>
      </c>
    </row>
    <row r="362" spans="1:20" x14ac:dyDescent="0.25">
      <c r="A362" t="s">
        <v>147</v>
      </c>
      <c r="B362" t="s">
        <v>148</v>
      </c>
      <c r="C362">
        <v>33.333333333333336</v>
      </c>
      <c r="D362">
        <v>3</v>
      </c>
      <c r="E362" t="s">
        <v>29834</v>
      </c>
      <c r="F362">
        <v>0</v>
      </c>
      <c r="G362">
        <v>0</v>
      </c>
      <c r="H362" t="s">
        <v>655</v>
      </c>
      <c r="I362" t="s">
        <v>29835</v>
      </c>
      <c r="J362" t="s">
        <v>673</v>
      </c>
      <c r="K362" t="s">
        <v>637</v>
      </c>
      <c r="L362" t="s">
        <v>638</v>
      </c>
      <c r="M362" t="s">
        <v>29836</v>
      </c>
      <c r="N362" t="s">
        <v>637</v>
      </c>
      <c r="O362" t="s">
        <v>643</v>
      </c>
      <c r="P362" t="s">
        <v>5</v>
      </c>
      <c r="Q362" t="s">
        <v>644</v>
      </c>
      <c r="R362" t="s">
        <v>638</v>
      </c>
      <c r="S362" t="s">
        <v>29837</v>
      </c>
      <c r="T362" t="s">
        <v>29836</v>
      </c>
    </row>
    <row r="363" spans="1:20" x14ac:dyDescent="0.25">
      <c r="A363" t="s">
        <v>147</v>
      </c>
      <c r="B363" t="s">
        <v>148</v>
      </c>
      <c r="C363">
        <v>50</v>
      </c>
      <c r="D363">
        <v>6</v>
      </c>
      <c r="E363" t="s">
        <v>29838</v>
      </c>
      <c r="F363">
        <v>182</v>
      </c>
      <c r="G363">
        <v>0</v>
      </c>
      <c r="H363" t="s">
        <v>636</v>
      </c>
      <c r="I363" t="s">
        <v>29839</v>
      </c>
      <c r="J363" t="s">
        <v>696</v>
      </c>
      <c r="K363" t="s">
        <v>637</v>
      </c>
      <c r="L363" t="s">
        <v>638</v>
      </c>
      <c r="M363" t="s">
        <v>29840</v>
      </c>
      <c r="N363" t="s">
        <v>637</v>
      </c>
      <c r="O363" t="s">
        <v>639</v>
      </c>
      <c r="P363" t="s">
        <v>5</v>
      </c>
      <c r="Q363" t="s">
        <v>640</v>
      </c>
      <c r="R363" t="s">
        <v>638</v>
      </c>
      <c r="S363" t="s">
        <v>29841</v>
      </c>
      <c r="T363" t="s">
        <v>29842</v>
      </c>
    </row>
    <row r="364" spans="1:20" x14ac:dyDescent="0.25">
      <c r="A364" t="s">
        <v>16662</v>
      </c>
      <c r="B364" t="s">
        <v>10386</v>
      </c>
      <c r="C364">
        <v>0</v>
      </c>
      <c r="D364">
        <v>1</v>
      </c>
      <c r="E364" t="s">
        <v>29843</v>
      </c>
      <c r="F364">
        <v>0</v>
      </c>
      <c r="G364">
        <v>0</v>
      </c>
      <c r="H364" t="s">
        <v>636</v>
      </c>
      <c r="I364" t="s">
        <v>29844</v>
      </c>
      <c r="J364" t="s">
        <v>5203</v>
      </c>
      <c r="K364" t="s">
        <v>637</v>
      </c>
      <c r="L364" t="s">
        <v>638</v>
      </c>
      <c r="M364" t="s">
        <v>29845</v>
      </c>
      <c r="N364" t="s">
        <v>637</v>
      </c>
      <c r="O364" t="s">
        <v>643</v>
      </c>
      <c r="P364" t="s">
        <v>5</v>
      </c>
      <c r="Q364" t="s">
        <v>644</v>
      </c>
      <c r="R364" t="s">
        <v>638</v>
      </c>
      <c r="S364" t="s">
        <v>29846</v>
      </c>
      <c r="T364" t="s">
        <v>29845</v>
      </c>
    </row>
    <row r="365" spans="1:20" x14ac:dyDescent="0.25">
      <c r="A365" t="s">
        <v>18</v>
      </c>
      <c r="B365" t="s">
        <v>19</v>
      </c>
      <c r="C365">
        <v>66.666666666666671</v>
      </c>
      <c r="D365">
        <v>3</v>
      </c>
      <c r="E365" t="s">
        <v>29847</v>
      </c>
      <c r="F365">
        <v>100</v>
      </c>
      <c r="G365">
        <v>0</v>
      </c>
      <c r="H365" t="s">
        <v>636</v>
      </c>
      <c r="I365" t="s">
        <v>24289</v>
      </c>
      <c r="J365" t="s">
        <v>667</v>
      </c>
      <c r="K365" t="s">
        <v>637</v>
      </c>
      <c r="L365" t="s">
        <v>638</v>
      </c>
      <c r="M365" t="s">
        <v>29848</v>
      </c>
      <c r="N365" t="s">
        <v>637</v>
      </c>
      <c r="O365" t="s">
        <v>639</v>
      </c>
      <c r="P365" t="s">
        <v>5</v>
      </c>
      <c r="Q365" t="s">
        <v>640</v>
      </c>
      <c r="R365" t="s">
        <v>638</v>
      </c>
      <c r="S365" t="s">
        <v>29849</v>
      </c>
      <c r="T365" t="s">
        <v>29848</v>
      </c>
    </row>
    <row r="366" spans="1:20" x14ac:dyDescent="0.25">
      <c r="A366" t="s">
        <v>16662</v>
      </c>
      <c r="B366" t="s">
        <v>10386</v>
      </c>
      <c r="C366">
        <v>89.5</v>
      </c>
      <c r="D366">
        <v>2</v>
      </c>
      <c r="E366" t="s">
        <v>29850</v>
      </c>
      <c r="F366">
        <v>0</v>
      </c>
      <c r="G366">
        <v>0</v>
      </c>
      <c r="H366" t="s">
        <v>636</v>
      </c>
      <c r="I366" t="s">
        <v>11118</v>
      </c>
      <c r="J366" t="s">
        <v>672</v>
      </c>
      <c r="K366" t="s">
        <v>637</v>
      </c>
      <c r="L366" t="s">
        <v>638</v>
      </c>
      <c r="M366" t="s">
        <v>29851</v>
      </c>
      <c r="N366" t="s">
        <v>637</v>
      </c>
      <c r="O366" t="s">
        <v>643</v>
      </c>
      <c r="P366" t="s">
        <v>5</v>
      </c>
      <c r="Q366" t="s">
        <v>644</v>
      </c>
      <c r="R366" t="s">
        <v>638</v>
      </c>
      <c r="S366" t="s">
        <v>29852</v>
      </c>
      <c r="T366" t="s">
        <v>29851</v>
      </c>
    </row>
    <row r="367" spans="1:20" x14ac:dyDescent="0.25">
      <c r="A367" t="s">
        <v>241</v>
      </c>
      <c r="B367" t="s">
        <v>247</v>
      </c>
      <c r="C367">
        <v>0</v>
      </c>
      <c r="D367">
        <v>1</v>
      </c>
      <c r="E367" t="s">
        <v>29853</v>
      </c>
      <c r="F367">
        <v>0</v>
      </c>
      <c r="G367">
        <v>0</v>
      </c>
      <c r="H367" t="s">
        <v>636</v>
      </c>
      <c r="I367" t="s">
        <v>29854</v>
      </c>
      <c r="J367" t="s">
        <v>700</v>
      </c>
      <c r="K367" t="s">
        <v>637</v>
      </c>
      <c r="L367" t="s">
        <v>638</v>
      </c>
      <c r="M367" t="s">
        <v>29855</v>
      </c>
      <c r="N367" t="s">
        <v>637</v>
      </c>
      <c r="O367" t="s">
        <v>643</v>
      </c>
      <c r="P367" t="s">
        <v>5</v>
      </c>
      <c r="Q367" t="s">
        <v>644</v>
      </c>
      <c r="R367" t="s">
        <v>638</v>
      </c>
      <c r="S367" t="s">
        <v>29856</v>
      </c>
      <c r="T367" t="s">
        <v>29855</v>
      </c>
    </row>
    <row r="368" spans="1:20" x14ac:dyDescent="0.25">
      <c r="A368" t="s">
        <v>18</v>
      </c>
      <c r="B368" t="s">
        <v>19</v>
      </c>
      <c r="C368">
        <v>66.666666666666671</v>
      </c>
      <c r="D368">
        <v>3</v>
      </c>
      <c r="E368" t="s">
        <v>29857</v>
      </c>
      <c r="F368">
        <v>0</v>
      </c>
      <c r="G368">
        <v>0</v>
      </c>
      <c r="H368" t="s">
        <v>636</v>
      </c>
      <c r="I368" t="s">
        <v>29858</v>
      </c>
      <c r="J368" t="s">
        <v>3052</v>
      </c>
      <c r="K368" t="s">
        <v>637</v>
      </c>
      <c r="L368" t="s">
        <v>638</v>
      </c>
      <c r="M368" t="s">
        <v>29859</v>
      </c>
      <c r="N368" t="s">
        <v>637</v>
      </c>
      <c r="O368" t="s">
        <v>643</v>
      </c>
      <c r="P368" t="s">
        <v>5</v>
      </c>
      <c r="Q368" t="s">
        <v>644</v>
      </c>
      <c r="R368" t="s">
        <v>638</v>
      </c>
      <c r="S368" t="s">
        <v>29860</v>
      </c>
      <c r="T368" t="s">
        <v>29859</v>
      </c>
    </row>
    <row r="369" spans="1:20" x14ac:dyDescent="0.25">
      <c r="A369" t="s">
        <v>147</v>
      </c>
      <c r="B369" t="s">
        <v>148</v>
      </c>
      <c r="C369">
        <v>33.333333333333336</v>
      </c>
      <c r="D369">
        <v>3</v>
      </c>
      <c r="E369" t="s">
        <v>29861</v>
      </c>
      <c r="F369">
        <v>100</v>
      </c>
      <c r="G369">
        <v>0</v>
      </c>
      <c r="H369" t="s">
        <v>655</v>
      </c>
      <c r="I369" t="s">
        <v>29862</v>
      </c>
      <c r="J369" t="s">
        <v>2178</v>
      </c>
      <c r="K369" t="s">
        <v>637</v>
      </c>
      <c r="L369" t="s">
        <v>638</v>
      </c>
      <c r="M369" t="s">
        <v>29863</v>
      </c>
      <c r="N369" t="s">
        <v>637</v>
      </c>
      <c r="O369" t="s">
        <v>639</v>
      </c>
      <c r="P369" t="s">
        <v>5</v>
      </c>
      <c r="Q369" t="s">
        <v>640</v>
      </c>
      <c r="R369" t="s">
        <v>638</v>
      </c>
      <c r="S369" t="s">
        <v>29864</v>
      </c>
      <c r="T369" t="s">
        <v>29863</v>
      </c>
    </row>
    <row r="370" spans="1:20" x14ac:dyDescent="0.25">
      <c r="A370" t="s">
        <v>104</v>
      </c>
      <c r="B370" t="s">
        <v>105</v>
      </c>
      <c r="C370">
        <v>15</v>
      </c>
      <c r="D370">
        <v>5</v>
      </c>
      <c r="E370" t="s">
        <v>29865</v>
      </c>
      <c r="F370">
        <v>142</v>
      </c>
      <c r="G370">
        <v>67</v>
      </c>
      <c r="H370" t="s">
        <v>636</v>
      </c>
      <c r="I370" t="s">
        <v>29866</v>
      </c>
      <c r="J370" t="s">
        <v>29867</v>
      </c>
      <c r="K370" t="s">
        <v>29803</v>
      </c>
      <c r="L370" t="s">
        <v>3910</v>
      </c>
      <c r="M370" t="s">
        <v>29868</v>
      </c>
      <c r="N370" t="s">
        <v>637</v>
      </c>
      <c r="O370" t="s">
        <v>646</v>
      </c>
      <c r="P370" t="s">
        <v>26</v>
      </c>
      <c r="Q370" t="s">
        <v>647</v>
      </c>
      <c r="R370" t="s">
        <v>638</v>
      </c>
      <c r="S370" t="s">
        <v>29869</v>
      </c>
      <c r="T370" t="s">
        <v>29870</v>
      </c>
    </row>
    <row r="371" spans="1:20" x14ac:dyDescent="0.25">
      <c r="A371" t="s">
        <v>16479</v>
      </c>
      <c r="B371" t="s">
        <v>13745</v>
      </c>
      <c r="C371">
        <v>200</v>
      </c>
      <c r="D371">
        <v>1</v>
      </c>
      <c r="E371" t="s">
        <v>29871</v>
      </c>
      <c r="F371">
        <v>99</v>
      </c>
      <c r="G371">
        <v>0</v>
      </c>
      <c r="H371" t="s">
        <v>655</v>
      </c>
      <c r="I371" t="s">
        <v>29872</v>
      </c>
      <c r="J371" t="s">
        <v>648</v>
      </c>
      <c r="K371" t="s">
        <v>637</v>
      </c>
      <c r="L371" t="s">
        <v>638</v>
      </c>
      <c r="M371" t="s">
        <v>29873</v>
      </c>
      <c r="N371" t="s">
        <v>637</v>
      </c>
      <c r="O371" t="s">
        <v>639</v>
      </c>
      <c r="P371" t="s">
        <v>5</v>
      </c>
      <c r="Q371" t="s">
        <v>640</v>
      </c>
      <c r="R371" t="s">
        <v>638</v>
      </c>
      <c r="S371" t="s">
        <v>29874</v>
      </c>
      <c r="T371" t="s">
        <v>29873</v>
      </c>
    </row>
    <row r="372" spans="1:20" x14ac:dyDescent="0.25">
      <c r="A372" t="s">
        <v>147</v>
      </c>
      <c r="B372" t="s">
        <v>148</v>
      </c>
      <c r="C372">
        <v>50</v>
      </c>
      <c r="D372">
        <v>6</v>
      </c>
      <c r="E372" t="s">
        <v>29875</v>
      </c>
      <c r="F372">
        <v>182</v>
      </c>
      <c r="G372">
        <v>0</v>
      </c>
      <c r="H372" t="s">
        <v>636</v>
      </c>
      <c r="I372" t="s">
        <v>29876</v>
      </c>
      <c r="J372" t="s">
        <v>666</v>
      </c>
      <c r="K372" t="s">
        <v>637</v>
      </c>
      <c r="L372" t="s">
        <v>638</v>
      </c>
      <c r="M372" t="s">
        <v>29877</v>
      </c>
      <c r="N372" t="s">
        <v>637</v>
      </c>
      <c r="O372" t="s">
        <v>643</v>
      </c>
      <c r="P372" t="s">
        <v>5</v>
      </c>
      <c r="Q372" t="s">
        <v>644</v>
      </c>
      <c r="R372" t="s">
        <v>638</v>
      </c>
      <c r="S372" t="s">
        <v>29878</v>
      </c>
      <c r="T372" t="s">
        <v>29877</v>
      </c>
    </row>
    <row r="373" spans="1:20" x14ac:dyDescent="0.25">
      <c r="A373" t="s">
        <v>147</v>
      </c>
      <c r="B373" t="s">
        <v>148</v>
      </c>
      <c r="C373">
        <v>33.333333333333336</v>
      </c>
      <c r="D373">
        <v>3</v>
      </c>
      <c r="E373" t="s">
        <v>29879</v>
      </c>
      <c r="F373">
        <v>100</v>
      </c>
      <c r="G373">
        <v>0</v>
      </c>
      <c r="H373" t="s">
        <v>655</v>
      </c>
      <c r="I373" t="s">
        <v>29880</v>
      </c>
      <c r="J373" t="s">
        <v>648</v>
      </c>
      <c r="K373" t="s">
        <v>637</v>
      </c>
      <c r="L373" t="s">
        <v>638</v>
      </c>
      <c r="M373" t="s">
        <v>29881</v>
      </c>
      <c r="N373" t="s">
        <v>637</v>
      </c>
      <c r="O373" t="s">
        <v>639</v>
      </c>
      <c r="P373" t="s">
        <v>5</v>
      </c>
      <c r="Q373" t="s">
        <v>640</v>
      </c>
      <c r="R373" t="s">
        <v>638</v>
      </c>
      <c r="S373" t="s">
        <v>29882</v>
      </c>
      <c r="T373" t="s">
        <v>29881</v>
      </c>
    </row>
    <row r="374" spans="1:20" x14ac:dyDescent="0.25">
      <c r="A374" t="s">
        <v>147</v>
      </c>
      <c r="B374" t="s">
        <v>148</v>
      </c>
      <c r="C374">
        <v>50</v>
      </c>
      <c r="D374">
        <v>6</v>
      </c>
      <c r="E374" t="s">
        <v>29883</v>
      </c>
      <c r="F374">
        <v>200</v>
      </c>
      <c r="G374">
        <v>0</v>
      </c>
      <c r="H374" t="s">
        <v>636</v>
      </c>
      <c r="I374" t="s">
        <v>29884</v>
      </c>
      <c r="J374" t="s">
        <v>648</v>
      </c>
      <c r="K374" t="s">
        <v>637</v>
      </c>
      <c r="L374" t="s">
        <v>638</v>
      </c>
      <c r="M374" t="s">
        <v>29885</v>
      </c>
      <c r="N374" t="s">
        <v>637</v>
      </c>
      <c r="O374" t="s">
        <v>643</v>
      </c>
      <c r="P374" t="s">
        <v>5</v>
      </c>
      <c r="Q374" t="s">
        <v>644</v>
      </c>
      <c r="R374" t="s">
        <v>638</v>
      </c>
      <c r="S374" t="s">
        <v>29886</v>
      </c>
      <c r="T374" t="s">
        <v>29885</v>
      </c>
    </row>
    <row r="375" spans="1:20" x14ac:dyDescent="0.25">
      <c r="A375" t="s">
        <v>147</v>
      </c>
      <c r="B375" t="s">
        <v>148</v>
      </c>
      <c r="C375">
        <v>50</v>
      </c>
      <c r="D375">
        <v>6</v>
      </c>
      <c r="E375" t="s">
        <v>29887</v>
      </c>
      <c r="F375">
        <v>400</v>
      </c>
      <c r="G375">
        <v>0</v>
      </c>
      <c r="H375" t="s">
        <v>636</v>
      </c>
      <c r="I375" t="s">
        <v>29888</v>
      </c>
      <c r="J375" t="s">
        <v>715</v>
      </c>
      <c r="K375" t="s">
        <v>637</v>
      </c>
      <c r="L375" t="s">
        <v>638</v>
      </c>
      <c r="M375" t="s">
        <v>29889</v>
      </c>
      <c r="N375" t="s">
        <v>637</v>
      </c>
      <c r="O375" t="s">
        <v>643</v>
      </c>
      <c r="P375" t="s">
        <v>5</v>
      </c>
      <c r="Q375" t="s">
        <v>644</v>
      </c>
      <c r="R375" t="s">
        <v>638</v>
      </c>
      <c r="S375" t="s">
        <v>29890</v>
      </c>
      <c r="T375" t="s">
        <v>29889</v>
      </c>
    </row>
    <row r="376" spans="1:20" x14ac:dyDescent="0.25">
      <c r="A376" t="s">
        <v>147</v>
      </c>
      <c r="B376" t="s">
        <v>148</v>
      </c>
      <c r="C376">
        <v>50</v>
      </c>
      <c r="D376">
        <v>6</v>
      </c>
      <c r="E376" t="s">
        <v>29887</v>
      </c>
      <c r="F376">
        <v>400</v>
      </c>
      <c r="G376">
        <v>0</v>
      </c>
      <c r="H376" t="s">
        <v>636</v>
      </c>
      <c r="I376" t="s">
        <v>29888</v>
      </c>
      <c r="J376" t="s">
        <v>715</v>
      </c>
      <c r="K376" t="s">
        <v>637</v>
      </c>
      <c r="L376" t="s">
        <v>638</v>
      </c>
      <c r="M376" t="s">
        <v>29889</v>
      </c>
      <c r="N376" t="s">
        <v>637</v>
      </c>
      <c r="O376" t="s">
        <v>643</v>
      </c>
      <c r="P376" t="s">
        <v>5</v>
      </c>
      <c r="Q376" t="s">
        <v>644</v>
      </c>
      <c r="R376" t="s">
        <v>638</v>
      </c>
      <c r="S376" t="s">
        <v>29890</v>
      </c>
      <c r="T376" t="s">
        <v>29889</v>
      </c>
    </row>
    <row r="377" spans="1:20" x14ac:dyDescent="0.25">
      <c r="A377" t="s">
        <v>147</v>
      </c>
      <c r="B377" t="s">
        <v>148</v>
      </c>
      <c r="C377">
        <v>33.333333333333336</v>
      </c>
      <c r="D377">
        <v>3</v>
      </c>
      <c r="E377" t="s">
        <v>29891</v>
      </c>
      <c r="F377">
        <v>118</v>
      </c>
      <c r="G377">
        <v>18</v>
      </c>
      <c r="H377" t="s">
        <v>655</v>
      </c>
      <c r="I377" t="s">
        <v>29892</v>
      </c>
      <c r="J377" t="s">
        <v>653</v>
      </c>
      <c r="K377" t="s">
        <v>637</v>
      </c>
      <c r="L377" t="s">
        <v>638</v>
      </c>
      <c r="M377" t="s">
        <v>29893</v>
      </c>
      <c r="N377" t="s">
        <v>637</v>
      </c>
      <c r="O377" t="s">
        <v>639</v>
      </c>
      <c r="P377" t="s">
        <v>5</v>
      </c>
      <c r="Q377" t="s">
        <v>640</v>
      </c>
      <c r="R377" t="s">
        <v>638</v>
      </c>
      <c r="S377" t="s">
        <v>29894</v>
      </c>
      <c r="T377" t="s">
        <v>29893</v>
      </c>
    </row>
    <row r="378" spans="1:20" x14ac:dyDescent="0.25">
      <c r="A378" t="s">
        <v>147</v>
      </c>
      <c r="B378" t="s">
        <v>148</v>
      </c>
      <c r="C378">
        <v>33.333333333333336</v>
      </c>
      <c r="D378">
        <v>3</v>
      </c>
      <c r="E378" t="s">
        <v>29895</v>
      </c>
      <c r="F378">
        <v>100</v>
      </c>
      <c r="G378">
        <v>0</v>
      </c>
      <c r="H378" t="s">
        <v>655</v>
      </c>
      <c r="I378" t="s">
        <v>29896</v>
      </c>
      <c r="J378" t="s">
        <v>712</v>
      </c>
      <c r="K378" t="s">
        <v>637</v>
      </c>
      <c r="L378" t="s">
        <v>638</v>
      </c>
      <c r="M378" t="s">
        <v>29897</v>
      </c>
      <c r="N378" t="s">
        <v>637</v>
      </c>
      <c r="O378" t="s">
        <v>639</v>
      </c>
      <c r="P378" t="s">
        <v>5</v>
      </c>
      <c r="Q378" t="s">
        <v>640</v>
      </c>
      <c r="R378" t="s">
        <v>638</v>
      </c>
      <c r="S378" t="s">
        <v>29898</v>
      </c>
      <c r="T378" t="s">
        <v>29897</v>
      </c>
    </row>
    <row r="379" spans="1:20" x14ac:dyDescent="0.25">
      <c r="A379" t="s">
        <v>22</v>
      </c>
      <c r="B379" t="s">
        <v>27</v>
      </c>
      <c r="C379">
        <v>66.333333333333329</v>
      </c>
      <c r="D379">
        <v>6</v>
      </c>
      <c r="E379" t="s">
        <v>29899</v>
      </c>
      <c r="F379">
        <v>500</v>
      </c>
      <c r="G379">
        <v>0</v>
      </c>
      <c r="H379" t="s">
        <v>645</v>
      </c>
      <c r="I379" t="s">
        <v>750</v>
      </c>
      <c r="J379" t="s">
        <v>17080</v>
      </c>
      <c r="K379" t="s">
        <v>747</v>
      </c>
      <c r="L379" t="s">
        <v>2669</v>
      </c>
      <c r="M379" t="s">
        <v>29900</v>
      </c>
      <c r="N379" t="s">
        <v>637</v>
      </c>
      <c r="O379" t="s">
        <v>646</v>
      </c>
      <c r="P379" t="s">
        <v>26</v>
      </c>
      <c r="Q379" t="s">
        <v>647</v>
      </c>
      <c r="R379" t="s">
        <v>638</v>
      </c>
      <c r="S379" t="s">
        <v>29901</v>
      </c>
      <c r="T379" t="s">
        <v>29902</v>
      </c>
    </row>
    <row r="380" spans="1:20" x14ac:dyDescent="0.25">
      <c r="A380" t="s">
        <v>77</v>
      </c>
      <c r="B380" t="s">
        <v>78</v>
      </c>
      <c r="C380">
        <v>49</v>
      </c>
      <c r="D380">
        <v>1</v>
      </c>
      <c r="E380" t="s">
        <v>29903</v>
      </c>
      <c r="F380">
        <v>49</v>
      </c>
      <c r="G380">
        <v>0</v>
      </c>
      <c r="H380" t="s">
        <v>645</v>
      </c>
      <c r="I380" t="s">
        <v>29904</v>
      </c>
      <c r="J380" t="s">
        <v>29905</v>
      </c>
      <c r="K380" t="s">
        <v>799</v>
      </c>
      <c r="L380" t="s">
        <v>5640</v>
      </c>
      <c r="M380" t="s">
        <v>29906</v>
      </c>
      <c r="N380" t="s">
        <v>637</v>
      </c>
      <c r="O380" t="s">
        <v>646</v>
      </c>
      <c r="P380" t="s">
        <v>26</v>
      </c>
      <c r="Q380" t="s">
        <v>647</v>
      </c>
      <c r="R380" t="s">
        <v>638</v>
      </c>
      <c r="S380" t="s">
        <v>29907</v>
      </c>
      <c r="T380" t="s">
        <v>29908</v>
      </c>
    </row>
    <row r="381" spans="1:20" x14ac:dyDescent="0.25">
      <c r="A381" t="s">
        <v>147</v>
      </c>
      <c r="B381" t="s">
        <v>148</v>
      </c>
      <c r="C381">
        <v>33.333333333333336</v>
      </c>
      <c r="D381">
        <v>3</v>
      </c>
      <c r="E381" t="s">
        <v>29909</v>
      </c>
      <c r="F381">
        <v>103</v>
      </c>
      <c r="G381">
        <v>3</v>
      </c>
      <c r="H381" t="s">
        <v>655</v>
      </c>
      <c r="I381" t="s">
        <v>29910</v>
      </c>
      <c r="J381" t="s">
        <v>668</v>
      </c>
      <c r="K381" t="s">
        <v>637</v>
      </c>
      <c r="L381" t="s">
        <v>638</v>
      </c>
      <c r="M381" t="s">
        <v>29911</v>
      </c>
      <c r="N381" t="s">
        <v>637</v>
      </c>
      <c r="O381" t="s">
        <v>639</v>
      </c>
      <c r="P381" t="s">
        <v>5</v>
      </c>
      <c r="Q381" t="s">
        <v>640</v>
      </c>
      <c r="R381" t="s">
        <v>638</v>
      </c>
      <c r="S381" t="s">
        <v>29912</v>
      </c>
      <c r="T381" t="s">
        <v>29911</v>
      </c>
    </row>
    <row r="382" spans="1:20" x14ac:dyDescent="0.25">
      <c r="A382" t="s">
        <v>77</v>
      </c>
      <c r="B382" t="s">
        <v>78</v>
      </c>
      <c r="C382">
        <v>27.5</v>
      </c>
      <c r="D382">
        <v>4</v>
      </c>
      <c r="E382" t="s">
        <v>29913</v>
      </c>
      <c r="F382">
        <v>165</v>
      </c>
      <c r="G382">
        <v>0</v>
      </c>
      <c r="H382" t="s">
        <v>645</v>
      </c>
      <c r="I382" t="s">
        <v>2221</v>
      </c>
      <c r="J382" t="s">
        <v>2222</v>
      </c>
      <c r="K382" t="s">
        <v>2223</v>
      </c>
      <c r="L382" t="s">
        <v>2224</v>
      </c>
      <c r="M382" t="s">
        <v>29914</v>
      </c>
      <c r="N382" t="s">
        <v>637</v>
      </c>
      <c r="O382" t="s">
        <v>646</v>
      </c>
      <c r="P382" t="s">
        <v>26</v>
      </c>
      <c r="Q382" t="s">
        <v>647</v>
      </c>
      <c r="R382" t="s">
        <v>638</v>
      </c>
      <c r="S382" t="s">
        <v>29915</v>
      </c>
      <c r="T382" t="s">
        <v>29916</v>
      </c>
    </row>
    <row r="383" spans="1:20" x14ac:dyDescent="0.25">
      <c r="A383" t="s">
        <v>104</v>
      </c>
      <c r="B383" t="s">
        <v>105</v>
      </c>
      <c r="C383">
        <v>14</v>
      </c>
      <c r="D383">
        <v>1</v>
      </c>
      <c r="E383" t="s">
        <v>29917</v>
      </c>
      <c r="F383">
        <v>14</v>
      </c>
      <c r="G383">
        <v>0</v>
      </c>
      <c r="H383" t="s">
        <v>645</v>
      </c>
      <c r="I383" t="s">
        <v>29918</v>
      </c>
      <c r="J383" t="s">
        <v>29919</v>
      </c>
      <c r="K383" t="s">
        <v>13317</v>
      </c>
      <c r="L383" t="s">
        <v>734</v>
      </c>
      <c r="M383" t="s">
        <v>29920</v>
      </c>
      <c r="N383" t="s">
        <v>637</v>
      </c>
      <c r="O383" t="s">
        <v>646</v>
      </c>
      <c r="P383" t="s">
        <v>26</v>
      </c>
      <c r="Q383" t="s">
        <v>647</v>
      </c>
      <c r="R383" t="s">
        <v>638</v>
      </c>
      <c r="S383" t="s">
        <v>29921</v>
      </c>
      <c r="T383" t="s">
        <v>29920</v>
      </c>
    </row>
    <row r="384" spans="1:20" x14ac:dyDescent="0.25">
      <c r="A384" t="s">
        <v>18</v>
      </c>
      <c r="B384" t="s">
        <v>19</v>
      </c>
      <c r="C384">
        <v>66.666666666666671</v>
      </c>
      <c r="D384">
        <v>3</v>
      </c>
      <c r="E384" t="s">
        <v>29922</v>
      </c>
      <c r="F384">
        <v>111</v>
      </c>
      <c r="G384">
        <v>0</v>
      </c>
      <c r="H384" t="s">
        <v>645</v>
      </c>
      <c r="I384" t="s">
        <v>24737</v>
      </c>
      <c r="J384" t="s">
        <v>24738</v>
      </c>
      <c r="K384" t="s">
        <v>24739</v>
      </c>
      <c r="L384" t="s">
        <v>695</v>
      </c>
      <c r="M384" t="s">
        <v>29923</v>
      </c>
      <c r="N384" t="s">
        <v>637</v>
      </c>
      <c r="O384" t="s">
        <v>646</v>
      </c>
      <c r="P384" t="s">
        <v>26</v>
      </c>
      <c r="Q384" t="s">
        <v>647</v>
      </c>
      <c r="R384" t="s">
        <v>638</v>
      </c>
      <c r="S384" t="s">
        <v>29924</v>
      </c>
      <c r="T384" t="s">
        <v>29923</v>
      </c>
    </row>
    <row r="385" spans="1:20" x14ac:dyDescent="0.25">
      <c r="A385" t="s">
        <v>147</v>
      </c>
      <c r="B385" t="s">
        <v>148</v>
      </c>
      <c r="C385">
        <v>33.333333333333336</v>
      </c>
      <c r="D385">
        <v>3</v>
      </c>
      <c r="E385" t="s">
        <v>29925</v>
      </c>
      <c r="F385">
        <v>100</v>
      </c>
      <c r="G385">
        <v>0</v>
      </c>
      <c r="H385" t="s">
        <v>655</v>
      </c>
      <c r="I385" t="s">
        <v>29926</v>
      </c>
      <c r="J385" t="s">
        <v>657</v>
      </c>
      <c r="K385" t="s">
        <v>637</v>
      </c>
      <c r="L385" t="s">
        <v>638</v>
      </c>
      <c r="M385" t="s">
        <v>29927</v>
      </c>
      <c r="N385" t="s">
        <v>637</v>
      </c>
      <c r="O385" t="s">
        <v>639</v>
      </c>
      <c r="P385" t="s">
        <v>5</v>
      </c>
      <c r="Q385" t="s">
        <v>640</v>
      </c>
      <c r="R385" t="s">
        <v>638</v>
      </c>
      <c r="S385" t="s">
        <v>29928</v>
      </c>
      <c r="T385" t="s">
        <v>29927</v>
      </c>
    </row>
    <row r="386" spans="1:20" x14ac:dyDescent="0.25">
      <c r="A386" t="s">
        <v>22</v>
      </c>
      <c r="B386" t="s">
        <v>27</v>
      </c>
      <c r="C386">
        <v>99</v>
      </c>
      <c r="D386">
        <v>2</v>
      </c>
      <c r="E386" t="s">
        <v>29929</v>
      </c>
      <c r="F386">
        <v>198</v>
      </c>
      <c r="G386">
        <v>0</v>
      </c>
      <c r="H386" t="s">
        <v>645</v>
      </c>
      <c r="I386" t="s">
        <v>803</v>
      </c>
      <c r="J386" t="s">
        <v>29930</v>
      </c>
      <c r="K386" t="s">
        <v>706</v>
      </c>
      <c r="L386" t="s">
        <v>2839</v>
      </c>
      <c r="M386" t="s">
        <v>29931</v>
      </c>
      <c r="N386" t="s">
        <v>637</v>
      </c>
      <c r="O386" t="s">
        <v>646</v>
      </c>
      <c r="P386" t="s">
        <v>26</v>
      </c>
      <c r="Q386" t="s">
        <v>647</v>
      </c>
      <c r="R386" t="s">
        <v>638</v>
      </c>
      <c r="S386" t="s">
        <v>29932</v>
      </c>
      <c r="T386" t="s">
        <v>29931</v>
      </c>
    </row>
    <row r="387" spans="1:20" x14ac:dyDescent="0.25">
      <c r="A387" t="s">
        <v>18</v>
      </c>
      <c r="B387" t="s">
        <v>19</v>
      </c>
      <c r="C387">
        <v>66.666666666666671</v>
      </c>
      <c r="D387">
        <v>3</v>
      </c>
      <c r="E387" t="s">
        <v>29933</v>
      </c>
      <c r="F387">
        <v>111</v>
      </c>
      <c r="G387">
        <v>0</v>
      </c>
      <c r="H387" t="s">
        <v>645</v>
      </c>
      <c r="I387" t="s">
        <v>13740</v>
      </c>
      <c r="J387" t="s">
        <v>29934</v>
      </c>
      <c r="K387" t="s">
        <v>11412</v>
      </c>
      <c r="L387" t="s">
        <v>7452</v>
      </c>
      <c r="M387" t="s">
        <v>29935</v>
      </c>
      <c r="N387" t="s">
        <v>637</v>
      </c>
      <c r="O387" t="s">
        <v>646</v>
      </c>
      <c r="P387" t="s">
        <v>26</v>
      </c>
      <c r="Q387" t="s">
        <v>647</v>
      </c>
      <c r="R387" t="s">
        <v>638</v>
      </c>
      <c r="S387" t="s">
        <v>29936</v>
      </c>
      <c r="T387" t="s">
        <v>29935</v>
      </c>
    </row>
    <row r="388" spans="1:20" x14ac:dyDescent="0.25">
      <c r="A388" t="s">
        <v>16479</v>
      </c>
      <c r="B388" t="s">
        <v>13745</v>
      </c>
      <c r="C388">
        <v>99</v>
      </c>
      <c r="D388">
        <v>1</v>
      </c>
      <c r="E388" t="s">
        <v>29937</v>
      </c>
      <c r="F388">
        <v>171.5</v>
      </c>
      <c r="G388">
        <v>0</v>
      </c>
      <c r="H388" t="s">
        <v>655</v>
      </c>
      <c r="I388" t="s">
        <v>29938</v>
      </c>
      <c r="J388" t="s">
        <v>648</v>
      </c>
      <c r="K388" t="s">
        <v>637</v>
      </c>
      <c r="L388" t="s">
        <v>638</v>
      </c>
      <c r="M388" t="s">
        <v>29939</v>
      </c>
      <c r="N388" t="s">
        <v>637</v>
      </c>
      <c r="O388" t="s">
        <v>643</v>
      </c>
      <c r="P388" t="s">
        <v>5</v>
      </c>
      <c r="Q388" t="s">
        <v>644</v>
      </c>
      <c r="R388" t="s">
        <v>638</v>
      </c>
      <c r="S388" t="s">
        <v>29940</v>
      </c>
      <c r="T388" t="s">
        <v>29939</v>
      </c>
    </row>
    <row r="389" spans="1:20" x14ac:dyDescent="0.25">
      <c r="A389" t="s">
        <v>16818</v>
      </c>
      <c r="B389" t="s">
        <v>13750</v>
      </c>
      <c r="C389">
        <v>99</v>
      </c>
      <c r="D389">
        <v>1</v>
      </c>
      <c r="E389" t="s">
        <v>29937</v>
      </c>
      <c r="F389">
        <v>171.5</v>
      </c>
      <c r="G389">
        <v>0</v>
      </c>
      <c r="H389" t="s">
        <v>655</v>
      </c>
      <c r="I389" t="s">
        <v>29938</v>
      </c>
      <c r="J389" t="s">
        <v>648</v>
      </c>
      <c r="K389" t="s">
        <v>637</v>
      </c>
      <c r="L389" t="s">
        <v>638</v>
      </c>
      <c r="M389" t="s">
        <v>29939</v>
      </c>
      <c r="N389" t="s">
        <v>637</v>
      </c>
      <c r="O389" t="s">
        <v>643</v>
      </c>
      <c r="P389" t="s">
        <v>5</v>
      </c>
      <c r="Q389" t="s">
        <v>644</v>
      </c>
      <c r="R389" t="s">
        <v>638</v>
      </c>
      <c r="S389" t="s">
        <v>29940</v>
      </c>
      <c r="T389" t="s">
        <v>29939</v>
      </c>
    </row>
    <row r="390" spans="1:20" x14ac:dyDescent="0.25">
      <c r="A390" t="s">
        <v>99</v>
      </c>
      <c r="B390" t="s">
        <v>100</v>
      </c>
      <c r="C390">
        <v>10</v>
      </c>
      <c r="D390">
        <v>20</v>
      </c>
      <c r="E390" t="s">
        <v>29941</v>
      </c>
      <c r="F390">
        <v>400</v>
      </c>
      <c r="G390">
        <v>0</v>
      </c>
      <c r="H390" t="s">
        <v>636</v>
      </c>
      <c r="I390" t="s">
        <v>29942</v>
      </c>
      <c r="J390" t="s">
        <v>648</v>
      </c>
      <c r="K390" t="s">
        <v>637</v>
      </c>
      <c r="L390" t="s">
        <v>638</v>
      </c>
      <c r="M390" t="s">
        <v>29943</v>
      </c>
      <c r="N390" t="s">
        <v>637</v>
      </c>
      <c r="O390" t="s">
        <v>639</v>
      </c>
      <c r="P390" t="s">
        <v>5</v>
      </c>
      <c r="Q390" t="s">
        <v>640</v>
      </c>
      <c r="R390" t="s">
        <v>638</v>
      </c>
      <c r="S390" t="s">
        <v>29944</v>
      </c>
      <c r="T390" t="s">
        <v>29945</v>
      </c>
    </row>
    <row r="391" spans="1:20" x14ac:dyDescent="0.25">
      <c r="A391" t="s">
        <v>147</v>
      </c>
      <c r="B391" t="s">
        <v>148</v>
      </c>
      <c r="C391">
        <v>50</v>
      </c>
      <c r="D391">
        <v>6</v>
      </c>
      <c r="E391" t="s">
        <v>29941</v>
      </c>
      <c r="F391">
        <v>400</v>
      </c>
      <c r="G391">
        <v>0</v>
      </c>
      <c r="H391" t="s">
        <v>636</v>
      </c>
      <c r="I391" t="s">
        <v>29942</v>
      </c>
      <c r="J391" t="s">
        <v>648</v>
      </c>
      <c r="K391" t="s">
        <v>637</v>
      </c>
      <c r="L391" t="s">
        <v>638</v>
      </c>
      <c r="M391" t="s">
        <v>29943</v>
      </c>
      <c r="N391" t="s">
        <v>637</v>
      </c>
      <c r="O391" t="s">
        <v>639</v>
      </c>
      <c r="P391" t="s">
        <v>5</v>
      </c>
      <c r="Q391" t="s">
        <v>640</v>
      </c>
      <c r="R391" t="s">
        <v>638</v>
      </c>
      <c r="S391" t="s">
        <v>29944</v>
      </c>
      <c r="T391" t="s">
        <v>29945</v>
      </c>
    </row>
    <row r="392" spans="1:20" x14ac:dyDescent="0.25">
      <c r="A392" t="s">
        <v>147</v>
      </c>
      <c r="B392" t="s">
        <v>148</v>
      </c>
      <c r="C392">
        <v>33.333333333333336</v>
      </c>
      <c r="D392">
        <v>3</v>
      </c>
      <c r="E392" t="s">
        <v>29946</v>
      </c>
      <c r="F392">
        <v>100</v>
      </c>
      <c r="G392">
        <v>0</v>
      </c>
      <c r="H392" t="s">
        <v>655</v>
      </c>
      <c r="I392" t="s">
        <v>22281</v>
      </c>
      <c r="J392" t="s">
        <v>648</v>
      </c>
      <c r="K392" t="s">
        <v>637</v>
      </c>
      <c r="L392" t="s">
        <v>638</v>
      </c>
      <c r="M392" t="s">
        <v>29947</v>
      </c>
      <c r="N392" t="s">
        <v>637</v>
      </c>
      <c r="O392" t="s">
        <v>643</v>
      </c>
      <c r="P392" t="s">
        <v>5</v>
      </c>
      <c r="Q392" t="s">
        <v>644</v>
      </c>
      <c r="R392" t="s">
        <v>29948</v>
      </c>
      <c r="S392" t="s">
        <v>29949</v>
      </c>
      <c r="T392" t="s">
        <v>29947</v>
      </c>
    </row>
    <row r="393" spans="1:20" x14ac:dyDescent="0.25">
      <c r="A393" t="s">
        <v>22</v>
      </c>
      <c r="B393" t="s">
        <v>27</v>
      </c>
      <c r="C393">
        <v>66.333333333333329</v>
      </c>
      <c r="D393">
        <v>3</v>
      </c>
      <c r="E393" t="s">
        <v>29950</v>
      </c>
      <c r="F393">
        <v>212.5</v>
      </c>
      <c r="G393">
        <v>0</v>
      </c>
      <c r="H393" t="s">
        <v>655</v>
      </c>
      <c r="I393" t="s">
        <v>29951</v>
      </c>
      <c r="J393" t="s">
        <v>668</v>
      </c>
      <c r="K393" t="s">
        <v>637</v>
      </c>
      <c r="L393" t="s">
        <v>638</v>
      </c>
      <c r="M393" t="s">
        <v>29952</v>
      </c>
      <c r="N393" t="s">
        <v>637</v>
      </c>
      <c r="O393" t="s">
        <v>643</v>
      </c>
      <c r="P393" t="s">
        <v>5</v>
      </c>
      <c r="Q393" t="s">
        <v>644</v>
      </c>
      <c r="R393" t="s">
        <v>638</v>
      </c>
      <c r="S393" t="s">
        <v>29953</v>
      </c>
      <c r="T393" t="s">
        <v>29952</v>
      </c>
    </row>
    <row r="394" spans="1:20" x14ac:dyDescent="0.25">
      <c r="A394" t="s">
        <v>147</v>
      </c>
      <c r="B394" t="s">
        <v>148</v>
      </c>
      <c r="C394">
        <v>33.333333333333336</v>
      </c>
      <c r="D394">
        <v>3</v>
      </c>
      <c r="E394" t="s">
        <v>29954</v>
      </c>
      <c r="F394">
        <v>149</v>
      </c>
      <c r="G394">
        <v>0</v>
      </c>
      <c r="H394" t="s">
        <v>645</v>
      </c>
      <c r="I394" t="s">
        <v>12969</v>
      </c>
      <c r="J394" t="s">
        <v>12970</v>
      </c>
      <c r="K394" t="s">
        <v>783</v>
      </c>
      <c r="L394" t="s">
        <v>7662</v>
      </c>
      <c r="M394" t="s">
        <v>29955</v>
      </c>
      <c r="N394" t="s">
        <v>637</v>
      </c>
      <c r="O394" t="s">
        <v>646</v>
      </c>
      <c r="P394" t="s">
        <v>26</v>
      </c>
      <c r="Q394" t="s">
        <v>647</v>
      </c>
      <c r="R394" t="s">
        <v>638</v>
      </c>
      <c r="S394" t="s">
        <v>29956</v>
      </c>
      <c r="T394" t="s">
        <v>29955</v>
      </c>
    </row>
    <row r="395" spans="1:20" x14ac:dyDescent="0.25">
      <c r="A395" t="s">
        <v>147</v>
      </c>
      <c r="B395" t="s">
        <v>148</v>
      </c>
      <c r="C395">
        <v>33.333333333333336</v>
      </c>
      <c r="D395">
        <v>3</v>
      </c>
      <c r="E395" t="s">
        <v>29957</v>
      </c>
      <c r="F395">
        <v>149</v>
      </c>
      <c r="G395">
        <v>0</v>
      </c>
      <c r="H395" t="s">
        <v>645</v>
      </c>
      <c r="I395" t="s">
        <v>7291</v>
      </c>
      <c r="J395" t="s">
        <v>29958</v>
      </c>
      <c r="K395" t="s">
        <v>2478</v>
      </c>
      <c r="L395" t="s">
        <v>4688</v>
      </c>
      <c r="M395" t="s">
        <v>29959</v>
      </c>
      <c r="N395" t="s">
        <v>637</v>
      </c>
      <c r="O395" t="s">
        <v>646</v>
      </c>
      <c r="P395" t="s">
        <v>26</v>
      </c>
      <c r="Q395" t="s">
        <v>647</v>
      </c>
      <c r="R395" t="s">
        <v>638</v>
      </c>
      <c r="S395" t="s">
        <v>29960</v>
      </c>
      <c r="T395" t="s">
        <v>29959</v>
      </c>
    </row>
    <row r="396" spans="1:20" x14ac:dyDescent="0.25">
      <c r="A396" t="s">
        <v>104</v>
      </c>
      <c r="B396" t="s">
        <v>105</v>
      </c>
      <c r="C396">
        <v>14</v>
      </c>
      <c r="D396">
        <v>1</v>
      </c>
      <c r="E396" t="s">
        <v>29961</v>
      </c>
      <c r="F396">
        <v>24</v>
      </c>
      <c r="G396">
        <v>10</v>
      </c>
      <c r="H396" t="s">
        <v>645</v>
      </c>
      <c r="I396" t="s">
        <v>29962</v>
      </c>
      <c r="J396" t="s">
        <v>29963</v>
      </c>
      <c r="K396" t="s">
        <v>701</v>
      </c>
      <c r="L396" t="s">
        <v>781</v>
      </c>
      <c r="M396" t="s">
        <v>29964</v>
      </c>
      <c r="N396" t="s">
        <v>637</v>
      </c>
      <c r="O396" t="s">
        <v>646</v>
      </c>
      <c r="P396" t="s">
        <v>26</v>
      </c>
      <c r="Q396" t="s">
        <v>647</v>
      </c>
      <c r="R396" t="s">
        <v>638</v>
      </c>
      <c r="S396" t="s">
        <v>29965</v>
      </c>
      <c r="T396" t="s">
        <v>29966</v>
      </c>
    </row>
    <row r="397" spans="1:20" x14ac:dyDescent="0.25">
      <c r="A397" t="s">
        <v>239</v>
      </c>
      <c r="B397" t="s">
        <v>4029</v>
      </c>
      <c r="C397">
        <v>109</v>
      </c>
      <c r="D397">
        <v>3</v>
      </c>
      <c r="E397" t="s">
        <v>29967</v>
      </c>
      <c r="F397">
        <v>353</v>
      </c>
      <c r="G397">
        <v>26</v>
      </c>
      <c r="H397" t="s">
        <v>663</v>
      </c>
      <c r="I397" t="s">
        <v>4031</v>
      </c>
      <c r="J397" t="s">
        <v>4032</v>
      </c>
      <c r="K397" t="s">
        <v>736</v>
      </c>
      <c r="L397" t="s">
        <v>4033</v>
      </c>
      <c r="M397" t="s">
        <v>29968</v>
      </c>
      <c r="N397" t="s">
        <v>637</v>
      </c>
      <c r="O397" t="s">
        <v>664</v>
      </c>
      <c r="P397" t="s">
        <v>23</v>
      </c>
      <c r="Q397" t="s">
        <v>665</v>
      </c>
      <c r="R397" t="s">
        <v>638</v>
      </c>
      <c r="S397" t="s">
        <v>29969</v>
      </c>
      <c r="T397" t="s">
        <v>29968</v>
      </c>
    </row>
    <row r="398" spans="1:20" x14ac:dyDescent="0.25">
      <c r="A398" t="s">
        <v>147</v>
      </c>
      <c r="B398" t="s">
        <v>148</v>
      </c>
      <c r="C398">
        <v>33.333333333333336</v>
      </c>
      <c r="D398">
        <v>3</v>
      </c>
      <c r="E398" t="s">
        <v>29970</v>
      </c>
      <c r="F398">
        <v>260</v>
      </c>
      <c r="G398">
        <v>0</v>
      </c>
      <c r="H398" t="s">
        <v>645</v>
      </c>
      <c r="I398" t="s">
        <v>7291</v>
      </c>
      <c r="J398" t="s">
        <v>29971</v>
      </c>
      <c r="K398" t="s">
        <v>5433</v>
      </c>
      <c r="L398" t="s">
        <v>1689</v>
      </c>
      <c r="M398" t="s">
        <v>29972</v>
      </c>
      <c r="N398" t="s">
        <v>637</v>
      </c>
      <c r="O398" t="s">
        <v>646</v>
      </c>
      <c r="P398" t="s">
        <v>26</v>
      </c>
      <c r="Q398" t="s">
        <v>647</v>
      </c>
      <c r="R398" t="s">
        <v>638</v>
      </c>
      <c r="S398" t="s">
        <v>29973</v>
      </c>
      <c r="T398" t="s">
        <v>29972</v>
      </c>
    </row>
    <row r="399" spans="1:20" x14ac:dyDescent="0.25">
      <c r="A399" t="s">
        <v>18</v>
      </c>
      <c r="B399" t="s">
        <v>19</v>
      </c>
      <c r="C399">
        <v>66.666666666666671</v>
      </c>
      <c r="D399">
        <v>3</v>
      </c>
      <c r="E399" t="s">
        <v>29970</v>
      </c>
      <c r="F399">
        <v>260</v>
      </c>
      <c r="G399">
        <v>0</v>
      </c>
      <c r="H399" t="s">
        <v>645</v>
      </c>
      <c r="I399" t="s">
        <v>7291</v>
      </c>
      <c r="J399" t="s">
        <v>29971</v>
      </c>
      <c r="K399" t="s">
        <v>5433</v>
      </c>
      <c r="L399" t="s">
        <v>1689</v>
      </c>
      <c r="M399" t="s">
        <v>29972</v>
      </c>
      <c r="N399" t="s">
        <v>637</v>
      </c>
      <c r="O399" t="s">
        <v>646</v>
      </c>
      <c r="P399" t="s">
        <v>26</v>
      </c>
      <c r="Q399" t="s">
        <v>647</v>
      </c>
      <c r="R399" t="s">
        <v>638</v>
      </c>
      <c r="S399" t="s">
        <v>29973</v>
      </c>
      <c r="T399" t="s">
        <v>29972</v>
      </c>
    </row>
    <row r="400" spans="1:20" x14ac:dyDescent="0.25">
      <c r="A400" t="s">
        <v>104</v>
      </c>
      <c r="B400" t="s">
        <v>105</v>
      </c>
      <c r="C400">
        <v>14</v>
      </c>
      <c r="D400">
        <v>1</v>
      </c>
      <c r="E400" t="s">
        <v>29974</v>
      </c>
      <c r="F400">
        <v>24</v>
      </c>
      <c r="G400">
        <v>10</v>
      </c>
      <c r="H400" t="s">
        <v>645</v>
      </c>
      <c r="I400" t="s">
        <v>29962</v>
      </c>
      <c r="J400" t="s">
        <v>29963</v>
      </c>
      <c r="K400" t="s">
        <v>701</v>
      </c>
      <c r="L400" t="s">
        <v>781</v>
      </c>
      <c r="M400" t="s">
        <v>29972</v>
      </c>
      <c r="N400" t="s">
        <v>637</v>
      </c>
      <c r="O400" t="s">
        <v>646</v>
      </c>
      <c r="P400" t="s">
        <v>26</v>
      </c>
      <c r="Q400" t="s">
        <v>647</v>
      </c>
      <c r="R400" t="s">
        <v>638</v>
      </c>
      <c r="S400" t="s">
        <v>29975</v>
      </c>
      <c r="T400" t="s">
        <v>29972</v>
      </c>
    </row>
    <row r="401" spans="1:20" x14ac:dyDescent="0.25">
      <c r="A401" t="s">
        <v>77</v>
      </c>
      <c r="B401" t="s">
        <v>78</v>
      </c>
      <c r="C401">
        <v>27.5</v>
      </c>
      <c r="D401">
        <v>4</v>
      </c>
      <c r="E401" t="s">
        <v>29976</v>
      </c>
      <c r="F401">
        <v>165</v>
      </c>
      <c r="G401">
        <v>0</v>
      </c>
      <c r="H401" t="s">
        <v>645</v>
      </c>
      <c r="I401" t="s">
        <v>2267</v>
      </c>
      <c r="J401" t="s">
        <v>2268</v>
      </c>
      <c r="K401" t="s">
        <v>2223</v>
      </c>
      <c r="L401" t="s">
        <v>2224</v>
      </c>
      <c r="M401" t="s">
        <v>29977</v>
      </c>
      <c r="N401" t="s">
        <v>637</v>
      </c>
      <c r="O401" t="s">
        <v>646</v>
      </c>
      <c r="P401" t="s">
        <v>26</v>
      </c>
      <c r="Q401" t="s">
        <v>647</v>
      </c>
      <c r="R401" t="s">
        <v>638</v>
      </c>
      <c r="S401" t="s">
        <v>29978</v>
      </c>
      <c r="T401" t="s">
        <v>29979</v>
      </c>
    </row>
    <row r="402" spans="1:20" x14ac:dyDescent="0.25">
      <c r="A402" t="s">
        <v>147</v>
      </c>
      <c r="B402" t="s">
        <v>148</v>
      </c>
      <c r="C402">
        <v>33.333333333333336</v>
      </c>
      <c r="D402">
        <v>3</v>
      </c>
      <c r="E402" t="s">
        <v>29980</v>
      </c>
      <c r="F402">
        <v>100</v>
      </c>
      <c r="G402">
        <v>0</v>
      </c>
      <c r="H402" t="s">
        <v>655</v>
      </c>
      <c r="I402" t="s">
        <v>29981</v>
      </c>
      <c r="J402" t="s">
        <v>648</v>
      </c>
      <c r="K402" t="s">
        <v>637</v>
      </c>
      <c r="L402" t="s">
        <v>638</v>
      </c>
      <c r="M402" t="s">
        <v>29982</v>
      </c>
      <c r="N402" t="s">
        <v>637</v>
      </c>
      <c r="O402" t="s">
        <v>639</v>
      </c>
      <c r="P402" t="s">
        <v>5</v>
      </c>
      <c r="Q402" t="s">
        <v>640</v>
      </c>
      <c r="R402" t="s">
        <v>638</v>
      </c>
      <c r="S402" t="s">
        <v>29983</v>
      </c>
      <c r="T402" t="s">
        <v>29982</v>
      </c>
    </row>
    <row r="403" spans="1:20" x14ac:dyDescent="0.25">
      <c r="A403" t="s">
        <v>147</v>
      </c>
      <c r="B403" t="s">
        <v>148</v>
      </c>
      <c r="C403">
        <v>50</v>
      </c>
      <c r="D403">
        <v>6</v>
      </c>
      <c r="E403" t="s">
        <v>29984</v>
      </c>
      <c r="F403">
        <v>200</v>
      </c>
      <c r="G403">
        <v>0</v>
      </c>
      <c r="H403" t="s">
        <v>636</v>
      </c>
      <c r="I403" t="s">
        <v>29985</v>
      </c>
      <c r="J403" t="s">
        <v>1970</v>
      </c>
      <c r="K403" t="s">
        <v>637</v>
      </c>
      <c r="L403" t="s">
        <v>638</v>
      </c>
      <c r="M403" t="s">
        <v>29986</v>
      </c>
      <c r="N403" t="s">
        <v>637</v>
      </c>
      <c r="O403" t="s">
        <v>639</v>
      </c>
      <c r="P403" t="s">
        <v>5</v>
      </c>
      <c r="Q403" t="s">
        <v>640</v>
      </c>
      <c r="R403" t="s">
        <v>29987</v>
      </c>
      <c r="S403" t="s">
        <v>29988</v>
      </c>
      <c r="T403" t="s">
        <v>29986</v>
      </c>
    </row>
    <row r="404" spans="1:20" x14ac:dyDescent="0.25">
      <c r="A404" t="s">
        <v>16818</v>
      </c>
      <c r="B404" t="s">
        <v>13750</v>
      </c>
      <c r="C404">
        <v>99</v>
      </c>
      <c r="D404">
        <v>2</v>
      </c>
      <c r="E404" t="s">
        <v>29989</v>
      </c>
      <c r="F404">
        <v>179</v>
      </c>
      <c r="G404">
        <v>0</v>
      </c>
      <c r="H404" t="s">
        <v>636</v>
      </c>
      <c r="I404" t="s">
        <v>29990</v>
      </c>
      <c r="J404" t="s">
        <v>650</v>
      </c>
      <c r="K404" t="s">
        <v>637</v>
      </c>
      <c r="L404" t="s">
        <v>638</v>
      </c>
      <c r="M404" t="s">
        <v>29991</v>
      </c>
      <c r="N404" t="s">
        <v>637</v>
      </c>
      <c r="O404" t="s">
        <v>639</v>
      </c>
      <c r="P404" t="s">
        <v>5</v>
      </c>
      <c r="Q404" t="s">
        <v>640</v>
      </c>
      <c r="R404" t="s">
        <v>638</v>
      </c>
      <c r="S404" t="s">
        <v>29992</v>
      </c>
      <c r="T404" t="s">
        <v>29993</v>
      </c>
    </row>
    <row r="405" spans="1:20" x14ac:dyDescent="0.25">
      <c r="A405" t="s">
        <v>147</v>
      </c>
      <c r="B405" t="s">
        <v>148</v>
      </c>
      <c r="C405">
        <v>65</v>
      </c>
      <c r="D405">
        <v>9</v>
      </c>
      <c r="E405" t="s">
        <v>29994</v>
      </c>
      <c r="F405">
        <v>299</v>
      </c>
      <c r="G405">
        <v>0</v>
      </c>
      <c r="H405" t="s">
        <v>636</v>
      </c>
      <c r="I405" t="s">
        <v>2298</v>
      </c>
      <c r="J405" t="s">
        <v>2178</v>
      </c>
      <c r="K405" t="s">
        <v>637</v>
      </c>
      <c r="L405" t="s">
        <v>638</v>
      </c>
      <c r="M405" t="s">
        <v>29995</v>
      </c>
      <c r="N405" t="s">
        <v>637</v>
      </c>
      <c r="O405" t="s">
        <v>639</v>
      </c>
      <c r="P405" t="s">
        <v>5</v>
      </c>
      <c r="Q405" t="s">
        <v>640</v>
      </c>
      <c r="R405" t="s">
        <v>638</v>
      </c>
      <c r="S405" t="s">
        <v>29996</v>
      </c>
      <c r="T405" t="s">
        <v>29997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39</vt:i4>
      </vt:variant>
      <vt:variant>
        <vt:lpstr>ช่วงที่มีชื่อ</vt:lpstr>
      </vt:variant>
      <vt:variant>
        <vt:i4>1</vt:i4>
      </vt:variant>
    </vt:vector>
  </HeadingPairs>
  <TitlesOfParts>
    <vt:vector size="40" baseType="lpstr">
      <vt:lpstr>ALL</vt:lpstr>
      <vt:lpstr>คำนวนต้นทุน</vt:lpstr>
      <vt:lpstr>คำนวนต้นทุน 1-31</vt:lpstr>
      <vt:lpstr>ADS - Campaign</vt:lpstr>
      <vt:lpstr>NOTE</vt:lpstr>
      <vt:lpstr>สินค้า</vt:lpstr>
      <vt:lpstr>ต้นฉบับ</vt:lpstr>
      <vt:lpstr>B-plus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ALL!Print_Titles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Kanokon plam</dc:creator>
  <cp:lastModifiedBy>ธัญรัตน์ พุ่มนิล</cp:lastModifiedBy>
  <cp:lastPrinted>2026-03-11T03:14:56Z</cp:lastPrinted>
  <dcterms:created xsi:type="dcterms:W3CDTF">2024-11-02T07:31:23Z</dcterms:created>
  <dcterms:modified xsi:type="dcterms:W3CDTF">2026-06-03T07:16:03Z</dcterms:modified>
</cp:coreProperties>
</file>